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onir\Downloads\"/>
    </mc:Choice>
  </mc:AlternateContent>
  <xr:revisionPtr revIDLastSave="0" documentId="13_ncr:1_{F9B0FE20-63CC-47BA-B919-7EBC3A351D23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DRAFT" sheetId="4" r:id="rId1"/>
    <sheet name="TABULATION" sheetId="1" r:id="rId2"/>
    <sheet name="RESULT" sheetId="7" r:id="rId3"/>
    <sheet name="CONSOLIDATE INC" sheetId="6" r:id="rId4"/>
  </sheets>
  <definedNames>
    <definedName name="Format">INDIRECT("$A$1:$AO$"&amp;COUNT(TABULATION!$A:$A)+4)</definedName>
    <definedName name="IMCP">CHOOSE({1,2,3,4,5,6,7,8,9},TABULATION!$D$3,TABULATION!$G$3,TABULATION!$J$3,TABULATION!$M$3,TABULATION!$P$3,TABULATION!$S$3,TABULATION!$V$3,TABULATION!$Y$3,TABULATION!$AB$3)</definedName>
    <definedName name="IMDGP">CHOOSE({1,2,3,4,5,6,7,8,9},N(TABULATION!$D1)-DRAFT!$K3,N(TABULATION!$G1)-DRAFT!$T3,N(TABULATION!$J1)-DRAFT!$AC3,N(TABULATION!$M1)-DRAFT!$AL3,N(TABULATION!$P1)-DRAFT!$AU3,N(TABULATION!$S1)-DRAFT!$BD3,N(TABULATION!$V1)-DRAFT!$BM3,N(TABULATION!$Y1)-DRAFT!$BV3,N(TABULATION!$AB1)-DRAFT!$CE3)</definedName>
    <definedName name="IMGP">CHOOSE({1,2,3,4,5,6,7,8,9},DRAFT!$K3,DRAFT!$T3,DRAFT!$AC3,DRAFT!$AL3,DRAFT!$AU3,DRAFT!$BD3,DRAFT!$BM3,DRAFT!$BV3,DRAFT!$CE3)</definedName>
    <definedName name="_xlnm.Print_Area" localSheetId="2">RESULT!$A$1:$L$436</definedName>
    <definedName name="_xlnm.Print_Titles" localSheetId="3">'CONSOLIDATE INC'!$1:$3</definedName>
    <definedName name="_xlnm.Print_Titles" localSheetId="2">RESULT!$1:$1</definedName>
    <definedName name="_xlnm.Print_Titles" localSheetId="1">TABULATION!$1:$4</definedName>
    <definedName name="RCP">CHOOSE({1,2,3,4,5,6,7,8,9,10,11,12},TABULATION!$D$3,TABULATION!$G$3,TABULATION!$J$3,TABULATION!$M$3,TABULATION!$P$3,TABULATION!$S$3,TABULATION!$V$3,TABULATION!$Y$3,TABULATION!$AB$3,TABULATION!$AE$3,TABULATION!$AH$3,TABULATION!$AK$3)</definedName>
    <definedName name="RGP">N(CHOOSE({1,2,3,4,5,6,7,8,9,10,11,12},TABULATION!$D1,TABULATION!$G1,TABULATION!$J1,TABULATION!$M1,TABULATION!$P1,TABULATION!$S1,TABULATION!$V1,TABULATION!$Y1,TABULATION!$AB1,TABULATION!$AE1,TABULATION!$AH1,TABULATION!$AK1))</definedName>
    <definedName name="RSLT">CHOOSE({1,2,3,4,5,6},TABULATION!$A$5:$A$198,TABULATION!$AL$5:$AL$198,TABULATION!$AN$5:$AN$198,TABULATION!$AQ$5:$AQ$198,TABULATION!$AR$5:$AR$198,TABULATION!$AS$5:$AS$198)</definedName>
    <definedName name="TCP">TABULATION!$AM$4</definedName>
  </definedNames>
  <calcPr calcId="181029"/>
</workbook>
</file>

<file path=xl/calcChain.xml><?xml version="1.0" encoding="utf-8"?>
<calcChain xmlns="http://schemas.openxmlformats.org/spreadsheetml/2006/main">
  <c r="M5" i="6" l="1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A4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A5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A7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A8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A9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A10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A12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A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A17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A18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A22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A23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A24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A26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A29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A30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A31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A32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A33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A34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A35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A36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A37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A38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A39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A40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A41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A42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A43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A44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A45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A46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W46" i="7"/>
  <c r="X46" i="7"/>
  <c r="A47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A48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A49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A50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A51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A52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A53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A54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A55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A56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W56" i="7"/>
  <c r="X56" i="7"/>
  <c r="A57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A58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A59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A60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X60" i="7"/>
  <c r="A61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X61" i="7"/>
  <c r="A62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W62" i="7"/>
  <c r="X62" i="7"/>
  <c r="A63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A64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W64" i="7"/>
  <c r="X64" i="7"/>
  <c r="A65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A66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W66" i="7"/>
  <c r="X66" i="7"/>
  <c r="A67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W67" i="7"/>
  <c r="X67" i="7"/>
  <c r="A68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A69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X69" i="7"/>
  <c r="A70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Q70" i="7"/>
  <c r="R70" i="7"/>
  <c r="S70" i="7"/>
  <c r="T70" i="7"/>
  <c r="U70" i="7"/>
  <c r="V70" i="7"/>
  <c r="W70" i="7"/>
  <c r="X70" i="7"/>
  <c r="A71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P71" i="7"/>
  <c r="Q71" i="7"/>
  <c r="R71" i="7"/>
  <c r="S71" i="7"/>
  <c r="T71" i="7"/>
  <c r="U71" i="7"/>
  <c r="V71" i="7"/>
  <c r="W71" i="7"/>
  <c r="X71" i="7"/>
  <c r="A72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P72" i="7"/>
  <c r="Q72" i="7"/>
  <c r="R72" i="7"/>
  <c r="S72" i="7"/>
  <c r="T72" i="7"/>
  <c r="U72" i="7"/>
  <c r="V72" i="7"/>
  <c r="W72" i="7"/>
  <c r="X72" i="7"/>
  <c r="A73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X73" i="7"/>
  <c r="A74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V74" i="7"/>
  <c r="W74" i="7"/>
  <c r="X74" i="7"/>
  <c r="A75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A76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P76" i="7"/>
  <c r="Q76" i="7"/>
  <c r="R76" i="7"/>
  <c r="S76" i="7"/>
  <c r="T76" i="7"/>
  <c r="U76" i="7"/>
  <c r="V76" i="7"/>
  <c r="W76" i="7"/>
  <c r="X76" i="7"/>
  <c r="A77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X77" i="7"/>
  <c r="A78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A79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P79" i="7"/>
  <c r="Q79" i="7"/>
  <c r="R79" i="7"/>
  <c r="S79" i="7"/>
  <c r="T79" i="7"/>
  <c r="U79" i="7"/>
  <c r="V79" i="7"/>
  <c r="W79" i="7"/>
  <c r="X79" i="7"/>
  <c r="A80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P80" i="7"/>
  <c r="Q80" i="7"/>
  <c r="R80" i="7"/>
  <c r="S80" i="7"/>
  <c r="T80" i="7"/>
  <c r="U80" i="7"/>
  <c r="V80" i="7"/>
  <c r="W80" i="7"/>
  <c r="X80" i="7"/>
  <c r="A81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A82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X82" i="7"/>
  <c r="A83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A84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P84" i="7"/>
  <c r="Q84" i="7"/>
  <c r="R84" i="7"/>
  <c r="S84" i="7"/>
  <c r="T84" i="7"/>
  <c r="U84" i="7"/>
  <c r="V84" i="7"/>
  <c r="W84" i="7"/>
  <c r="X84" i="7"/>
  <c r="A85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P85" i="7"/>
  <c r="Q85" i="7"/>
  <c r="R85" i="7"/>
  <c r="S85" i="7"/>
  <c r="T85" i="7"/>
  <c r="U85" i="7"/>
  <c r="V85" i="7"/>
  <c r="W85" i="7"/>
  <c r="X85" i="7"/>
  <c r="A86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A87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T87" i="7"/>
  <c r="U87" i="7"/>
  <c r="V87" i="7"/>
  <c r="W87" i="7"/>
  <c r="X87" i="7"/>
  <c r="A88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A89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P89" i="7"/>
  <c r="Q89" i="7"/>
  <c r="R89" i="7"/>
  <c r="S89" i="7"/>
  <c r="T89" i="7"/>
  <c r="U89" i="7"/>
  <c r="V89" i="7"/>
  <c r="W89" i="7"/>
  <c r="X89" i="7"/>
  <c r="A90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A91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A92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A93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A94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P94" i="7"/>
  <c r="Q94" i="7"/>
  <c r="R94" i="7"/>
  <c r="S94" i="7"/>
  <c r="T94" i="7"/>
  <c r="U94" i="7"/>
  <c r="V94" i="7"/>
  <c r="W94" i="7"/>
  <c r="X94" i="7"/>
  <c r="A95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P95" i="7"/>
  <c r="Q95" i="7"/>
  <c r="R95" i="7"/>
  <c r="S95" i="7"/>
  <c r="T95" i="7"/>
  <c r="U95" i="7"/>
  <c r="V95" i="7"/>
  <c r="W95" i="7"/>
  <c r="X95" i="7"/>
  <c r="A96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R96" i="7"/>
  <c r="S96" i="7"/>
  <c r="T96" i="7"/>
  <c r="U96" i="7"/>
  <c r="V96" i="7"/>
  <c r="W96" i="7"/>
  <c r="X96" i="7"/>
  <c r="A97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P97" i="7"/>
  <c r="Q97" i="7"/>
  <c r="R97" i="7"/>
  <c r="S97" i="7"/>
  <c r="T97" i="7"/>
  <c r="U97" i="7"/>
  <c r="V97" i="7"/>
  <c r="W97" i="7"/>
  <c r="X97" i="7"/>
  <c r="A98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P98" i="7"/>
  <c r="Q98" i="7"/>
  <c r="R98" i="7"/>
  <c r="S98" i="7"/>
  <c r="T98" i="7"/>
  <c r="U98" i="7"/>
  <c r="V98" i="7"/>
  <c r="W98" i="7"/>
  <c r="X98" i="7"/>
  <c r="A99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P99" i="7"/>
  <c r="Q99" i="7"/>
  <c r="R99" i="7"/>
  <c r="S99" i="7"/>
  <c r="T99" i="7"/>
  <c r="U99" i="7"/>
  <c r="V99" i="7"/>
  <c r="W99" i="7"/>
  <c r="X99" i="7"/>
  <c r="A100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Q100" i="7"/>
  <c r="R100" i="7"/>
  <c r="S100" i="7"/>
  <c r="T100" i="7"/>
  <c r="U100" i="7"/>
  <c r="V100" i="7"/>
  <c r="W100" i="7"/>
  <c r="X100" i="7"/>
  <c r="A101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W101" i="7"/>
  <c r="X101" i="7"/>
  <c r="A102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T102" i="7"/>
  <c r="U102" i="7"/>
  <c r="V102" i="7"/>
  <c r="W102" i="7"/>
  <c r="X102" i="7"/>
  <c r="A103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A104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P104" i="7"/>
  <c r="Q104" i="7"/>
  <c r="R104" i="7"/>
  <c r="S104" i="7"/>
  <c r="T104" i="7"/>
  <c r="U104" i="7"/>
  <c r="V104" i="7"/>
  <c r="W104" i="7"/>
  <c r="X104" i="7"/>
  <c r="A105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A106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P106" i="7"/>
  <c r="Q106" i="7"/>
  <c r="R106" i="7"/>
  <c r="S106" i="7"/>
  <c r="T106" i="7"/>
  <c r="U106" i="7"/>
  <c r="V106" i="7"/>
  <c r="W106" i="7"/>
  <c r="X106" i="7"/>
  <c r="A107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A108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P108" i="7"/>
  <c r="Q108" i="7"/>
  <c r="R108" i="7"/>
  <c r="S108" i="7"/>
  <c r="T108" i="7"/>
  <c r="U108" i="7"/>
  <c r="V108" i="7"/>
  <c r="W108" i="7"/>
  <c r="X108" i="7"/>
  <c r="A109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A110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P110" i="7"/>
  <c r="Q110" i="7"/>
  <c r="R110" i="7"/>
  <c r="S110" i="7"/>
  <c r="T110" i="7"/>
  <c r="U110" i="7"/>
  <c r="V110" i="7"/>
  <c r="W110" i="7"/>
  <c r="X110" i="7"/>
  <c r="A111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A112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P112" i="7"/>
  <c r="Q112" i="7"/>
  <c r="R112" i="7"/>
  <c r="S112" i="7"/>
  <c r="T112" i="7"/>
  <c r="U112" i="7"/>
  <c r="V112" i="7"/>
  <c r="W112" i="7"/>
  <c r="X112" i="7"/>
  <c r="A113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A114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P114" i="7"/>
  <c r="Q114" i="7"/>
  <c r="R114" i="7"/>
  <c r="S114" i="7"/>
  <c r="T114" i="7"/>
  <c r="U114" i="7"/>
  <c r="V114" i="7"/>
  <c r="W114" i="7"/>
  <c r="X114" i="7"/>
  <c r="A115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A116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A117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A118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Q118" i="7"/>
  <c r="R118" i="7"/>
  <c r="S118" i="7"/>
  <c r="T118" i="7"/>
  <c r="U118" i="7"/>
  <c r="V118" i="7"/>
  <c r="W118" i="7"/>
  <c r="X118" i="7"/>
  <c r="A119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A120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P120" i="7"/>
  <c r="Q120" i="7"/>
  <c r="R120" i="7"/>
  <c r="S120" i="7"/>
  <c r="T120" i="7"/>
  <c r="U120" i="7"/>
  <c r="V120" i="7"/>
  <c r="W120" i="7"/>
  <c r="X120" i="7"/>
  <c r="A121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A122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O122" i="7"/>
  <c r="P122" i="7"/>
  <c r="Q122" i="7"/>
  <c r="R122" i="7"/>
  <c r="S122" i="7"/>
  <c r="T122" i="7"/>
  <c r="U122" i="7"/>
  <c r="V122" i="7"/>
  <c r="W122" i="7"/>
  <c r="X122" i="7"/>
  <c r="A123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P123" i="7"/>
  <c r="Q123" i="7"/>
  <c r="R123" i="7"/>
  <c r="S123" i="7"/>
  <c r="T123" i="7"/>
  <c r="U123" i="7"/>
  <c r="V123" i="7"/>
  <c r="W123" i="7"/>
  <c r="X123" i="7"/>
  <c r="A124" i="7"/>
  <c r="B124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O124" i="7"/>
  <c r="P124" i="7"/>
  <c r="Q124" i="7"/>
  <c r="R124" i="7"/>
  <c r="S124" i="7"/>
  <c r="T124" i="7"/>
  <c r="U124" i="7"/>
  <c r="V124" i="7"/>
  <c r="W124" i="7"/>
  <c r="X124" i="7"/>
  <c r="A125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P125" i="7"/>
  <c r="Q125" i="7"/>
  <c r="R125" i="7"/>
  <c r="S125" i="7"/>
  <c r="T125" i="7"/>
  <c r="U125" i="7"/>
  <c r="V125" i="7"/>
  <c r="W125" i="7"/>
  <c r="X125" i="7"/>
  <c r="A126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O126" i="7"/>
  <c r="P126" i="7"/>
  <c r="Q126" i="7"/>
  <c r="R126" i="7"/>
  <c r="S126" i="7"/>
  <c r="T126" i="7"/>
  <c r="U126" i="7"/>
  <c r="V126" i="7"/>
  <c r="W126" i="7"/>
  <c r="X126" i="7"/>
  <c r="A127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Q127" i="7"/>
  <c r="R127" i="7"/>
  <c r="S127" i="7"/>
  <c r="T127" i="7"/>
  <c r="U127" i="7"/>
  <c r="V127" i="7"/>
  <c r="W127" i="7"/>
  <c r="X127" i="7"/>
  <c r="A128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O128" i="7"/>
  <c r="P128" i="7"/>
  <c r="Q128" i="7"/>
  <c r="R128" i="7"/>
  <c r="S128" i="7"/>
  <c r="T128" i="7"/>
  <c r="U128" i="7"/>
  <c r="V128" i="7"/>
  <c r="W128" i="7"/>
  <c r="X128" i="7"/>
  <c r="A129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O129" i="7"/>
  <c r="P129" i="7"/>
  <c r="Q129" i="7"/>
  <c r="R129" i="7"/>
  <c r="S129" i="7"/>
  <c r="T129" i="7"/>
  <c r="U129" i="7"/>
  <c r="V129" i="7"/>
  <c r="W129" i="7"/>
  <c r="X129" i="7"/>
  <c r="A130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O130" i="7"/>
  <c r="P130" i="7"/>
  <c r="Q130" i="7"/>
  <c r="R130" i="7"/>
  <c r="S130" i="7"/>
  <c r="T130" i="7"/>
  <c r="U130" i="7"/>
  <c r="V130" i="7"/>
  <c r="W130" i="7"/>
  <c r="X130" i="7"/>
  <c r="A131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O131" i="7"/>
  <c r="P131" i="7"/>
  <c r="Q131" i="7"/>
  <c r="R131" i="7"/>
  <c r="S131" i="7"/>
  <c r="T131" i="7"/>
  <c r="U131" i="7"/>
  <c r="V131" i="7"/>
  <c r="W131" i="7"/>
  <c r="X131" i="7"/>
  <c r="A132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A133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P133" i="7"/>
  <c r="Q133" i="7"/>
  <c r="R133" i="7"/>
  <c r="S133" i="7"/>
  <c r="T133" i="7"/>
  <c r="U133" i="7"/>
  <c r="V133" i="7"/>
  <c r="W133" i="7"/>
  <c r="X133" i="7"/>
  <c r="A134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O134" i="7"/>
  <c r="P134" i="7"/>
  <c r="Q134" i="7"/>
  <c r="R134" i="7"/>
  <c r="S134" i="7"/>
  <c r="T134" i="7"/>
  <c r="U134" i="7"/>
  <c r="V134" i="7"/>
  <c r="W134" i="7"/>
  <c r="X134" i="7"/>
  <c r="A135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O135" i="7"/>
  <c r="P135" i="7"/>
  <c r="Q135" i="7"/>
  <c r="R135" i="7"/>
  <c r="S135" i="7"/>
  <c r="T135" i="7"/>
  <c r="U135" i="7"/>
  <c r="V135" i="7"/>
  <c r="W135" i="7"/>
  <c r="X135" i="7"/>
  <c r="A136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P136" i="7"/>
  <c r="Q136" i="7"/>
  <c r="R136" i="7"/>
  <c r="S136" i="7"/>
  <c r="T136" i="7"/>
  <c r="U136" i="7"/>
  <c r="V136" i="7"/>
  <c r="W136" i="7"/>
  <c r="X136" i="7"/>
  <c r="A137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O137" i="7"/>
  <c r="P137" i="7"/>
  <c r="Q137" i="7"/>
  <c r="R137" i="7"/>
  <c r="S137" i="7"/>
  <c r="T137" i="7"/>
  <c r="U137" i="7"/>
  <c r="V137" i="7"/>
  <c r="W137" i="7"/>
  <c r="X137" i="7"/>
  <c r="A138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O138" i="7"/>
  <c r="P138" i="7"/>
  <c r="Q138" i="7"/>
  <c r="R138" i="7"/>
  <c r="S138" i="7"/>
  <c r="T138" i="7"/>
  <c r="U138" i="7"/>
  <c r="V138" i="7"/>
  <c r="W138" i="7"/>
  <c r="X138" i="7"/>
  <c r="A139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O139" i="7"/>
  <c r="P139" i="7"/>
  <c r="Q139" i="7"/>
  <c r="R139" i="7"/>
  <c r="S139" i="7"/>
  <c r="T139" i="7"/>
  <c r="U139" i="7"/>
  <c r="V139" i="7"/>
  <c r="W139" i="7"/>
  <c r="X139" i="7"/>
  <c r="A140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T140" i="7"/>
  <c r="U140" i="7"/>
  <c r="V140" i="7"/>
  <c r="W140" i="7"/>
  <c r="X140" i="7"/>
  <c r="A141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O141" i="7"/>
  <c r="P141" i="7"/>
  <c r="Q141" i="7"/>
  <c r="R141" i="7"/>
  <c r="S141" i="7"/>
  <c r="T141" i="7"/>
  <c r="U141" i="7"/>
  <c r="V141" i="7"/>
  <c r="W141" i="7"/>
  <c r="X141" i="7"/>
  <c r="A142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O142" i="7"/>
  <c r="P142" i="7"/>
  <c r="Q142" i="7"/>
  <c r="R142" i="7"/>
  <c r="S142" i="7"/>
  <c r="T142" i="7"/>
  <c r="U142" i="7"/>
  <c r="V142" i="7"/>
  <c r="W142" i="7"/>
  <c r="X142" i="7"/>
  <c r="A143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O143" i="7"/>
  <c r="P143" i="7"/>
  <c r="Q143" i="7"/>
  <c r="R143" i="7"/>
  <c r="S143" i="7"/>
  <c r="T143" i="7"/>
  <c r="U143" i="7"/>
  <c r="V143" i="7"/>
  <c r="W143" i="7"/>
  <c r="X143" i="7"/>
  <c r="A144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O144" i="7"/>
  <c r="P144" i="7"/>
  <c r="Q144" i="7"/>
  <c r="R144" i="7"/>
  <c r="S144" i="7"/>
  <c r="T144" i="7"/>
  <c r="U144" i="7"/>
  <c r="V144" i="7"/>
  <c r="W144" i="7"/>
  <c r="X144" i="7"/>
  <c r="A145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P145" i="7"/>
  <c r="Q145" i="7"/>
  <c r="R145" i="7"/>
  <c r="S145" i="7"/>
  <c r="T145" i="7"/>
  <c r="U145" i="7"/>
  <c r="V145" i="7"/>
  <c r="W145" i="7"/>
  <c r="X145" i="7"/>
  <c r="A146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P146" i="7"/>
  <c r="Q146" i="7"/>
  <c r="R146" i="7"/>
  <c r="S146" i="7"/>
  <c r="T146" i="7"/>
  <c r="U146" i="7"/>
  <c r="V146" i="7"/>
  <c r="W146" i="7"/>
  <c r="X146" i="7"/>
  <c r="A147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O147" i="7"/>
  <c r="P147" i="7"/>
  <c r="Q147" i="7"/>
  <c r="R147" i="7"/>
  <c r="S147" i="7"/>
  <c r="T147" i="7"/>
  <c r="U147" i="7"/>
  <c r="V147" i="7"/>
  <c r="W147" i="7"/>
  <c r="X147" i="7"/>
  <c r="A148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O148" i="7"/>
  <c r="P148" i="7"/>
  <c r="Q148" i="7"/>
  <c r="R148" i="7"/>
  <c r="S148" i="7"/>
  <c r="T148" i="7"/>
  <c r="U148" i="7"/>
  <c r="V148" i="7"/>
  <c r="W148" i="7"/>
  <c r="X148" i="7"/>
  <c r="A149" i="7"/>
  <c r="B149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O149" i="7"/>
  <c r="P149" i="7"/>
  <c r="Q149" i="7"/>
  <c r="R149" i="7"/>
  <c r="S149" i="7"/>
  <c r="T149" i="7"/>
  <c r="U149" i="7"/>
  <c r="V149" i="7"/>
  <c r="W149" i="7"/>
  <c r="X149" i="7"/>
  <c r="A150" i="7"/>
  <c r="B150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O150" i="7"/>
  <c r="P150" i="7"/>
  <c r="Q150" i="7"/>
  <c r="R150" i="7"/>
  <c r="S150" i="7"/>
  <c r="T150" i="7"/>
  <c r="U150" i="7"/>
  <c r="V150" i="7"/>
  <c r="W150" i="7"/>
  <c r="X150" i="7"/>
  <c r="A151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P151" i="7"/>
  <c r="Q151" i="7"/>
  <c r="R151" i="7"/>
  <c r="S151" i="7"/>
  <c r="T151" i="7"/>
  <c r="U151" i="7"/>
  <c r="V151" i="7"/>
  <c r="W151" i="7"/>
  <c r="X151" i="7"/>
  <c r="A152" i="7"/>
  <c r="B152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O152" i="7"/>
  <c r="P152" i="7"/>
  <c r="Q152" i="7"/>
  <c r="R152" i="7"/>
  <c r="S152" i="7"/>
  <c r="T152" i="7"/>
  <c r="U152" i="7"/>
  <c r="V152" i="7"/>
  <c r="W152" i="7"/>
  <c r="X152" i="7"/>
  <c r="A153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O153" i="7"/>
  <c r="P153" i="7"/>
  <c r="Q153" i="7"/>
  <c r="R153" i="7"/>
  <c r="S153" i="7"/>
  <c r="T153" i="7"/>
  <c r="U153" i="7"/>
  <c r="V153" i="7"/>
  <c r="W153" i="7"/>
  <c r="X153" i="7"/>
  <c r="A154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P154" i="7"/>
  <c r="Q154" i="7"/>
  <c r="R154" i="7"/>
  <c r="S154" i="7"/>
  <c r="T154" i="7"/>
  <c r="U154" i="7"/>
  <c r="V154" i="7"/>
  <c r="W154" i="7"/>
  <c r="X154" i="7"/>
  <c r="A155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O155" i="7"/>
  <c r="P155" i="7"/>
  <c r="Q155" i="7"/>
  <c r="R155" i="7"/>
  <c r="S155" i="7"/>
  <c r="T155" i="7"/>
  <c r="U155" i="7"/>
  <c r="V155" i="7"/>
  <c r="W155" i="7"/>
  <c r="X155" i="7"/>
  <c r="A156" i="7"/>
  <c r="B156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O156" i="7"/>
  <c r="P156" i="7"/>
  <c r="Q156" i="7"/>
  <c r="R156" i="7"/>
  <c r="S156" i="7"/>
  <c r="T156" i="7"/>
  <c r="U156" i="7"/>
  <c r="V156" i="7"/>
  <c r="W156" i="7"/>
  <c r="X156" i="7"/>
  <c r="A157" i="7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O157" i="7"/>
  <c r="P157" i="7"/>
  <c r="Q157" i="7"/>
  <c r="R157" i="7"/>
  <c r="S157" i="7"/>
  <c r="T157" i="7"/>
  <c r="U157" i="7"/>
  <c r="V157" i="7"/>
  <c r="W157" i="7"/>
  <c r="X157" i="7"/>
  <c r="A158" i="7"/>
  <c r="B158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O158" i="7"/>
  <c r="P158" i="7"/>
  <c r="Q158" i="7"/>
  <c r="R158" i="7"/>
  <c r="S158" i="7"/>
  <c r="T158" i="7"/>
  <c r="U158" i="7"/>
  <c r="V158" i="7"/>
  <c r="W158" i="7"/>
  <c r="X158" i="7"/>
  <c r="A159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O159" i="7"/>
  <c r="P159" i="7"/>
  <c r="Q159" i="7"/>
  <c r="R159" i="7"/>
  <c r="S159" i="7"/>
  <c r="T159" i="7"/>
  <c r="U159" i="7"/>
  <c r="V159" i="7"/>
  <c r="W159" i="7"/>
  <c r="X159" i="7"/>
  <c r="A160" i="7"/>
  <c r="B160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O160" i="7"/>
  <c r="P160" i="7"/>
  <c r="Q160" i="7"/>
  <c r="R160" i="7"/>
  <c r="S160" i="7"/>
  <c r="T160" i="7"/>
  <c r="U160" i="7"/>
  <c r="V160" i="7"/>
  <c r="W160" i="7"/>
  <c r="X160" i="7"/>
  <c r="A161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O161" i="7"/>
  <c r="P161" i="7"/>
  <c r="Q161" i="7"/>
  <c r="R161" i="7"/>
  <c r="S161" i="7"/>
  <c r="T161" i="7"/>
  <c r="U161" i="7"/>
  <c r="V161" i="7"/>
  <c r="W161" i="7"/>
  <c r="X161" i="7"/>
  <c r="A162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O162" i="7"/>
  <c r="P162" i="7"/>
  <c r="Q162" i="7"/>
  <c r="R162" i="7"/>
  <c r="S162" i="7"/>
  <c r="T162" i="7"/>
  <c r="U162" i="7"/>
  <c r="V162" i="7"/>
  <c r="W162" i="7"/>
  <c r="X162" i="7"/>
  <c r="A163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P163" i="7"/>
  <c r="Q163" i="7"/>
  <c r="R163" i="7"/>
  <c r="S163" i="7"/>
  <c r="T163" i="7"/>
  <c r="U163" i="7"/>
  <c r="V163" i="7"/>
  <c r="W163" i="7"/>
  <c r="X163" i="7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AM627" i="1"/>
  <c r="AM628" i="1"/>
  <c r="AM629" i="1"/>
  <c r="AM630" i="1"/>
  <c r="AM631" i="1"/>
  <c r="AM632" i="1"/>
  <c r="AM633" i="1"/>
  <c r="AM634" i="1"/>
  <c r="AM635" i="1"/>
  <c r="AM636" i="1"/>
  <c r="AM637" i="1"/>
  <c r="AM638" i="1"/>
  <c r="AM639" i="1"/>
  <c r="AM640" i="1"/>
  <c r="AM641" i="1"/>
  <c r="AM642" i="1"/>
  <c r="AM643" i="1"/>
  <c r="AM644" i="1"/>
  <c r="AM645" i="1"/>
  <c r="AM646" i="1"/>
  <c r="AM647" i="1"/>
  <c r="AM648" i="1"/>
  <c r="AM649" i="1"/>
  <c r="AM650" i="1"/>
  <c r="AM651" i="1"/>
  <c r="AM652" i="1"/>
  <c r="AM653" i="1"/>
  <c r="AM654" i="1"/>
  <c r="AM655" i="1"/>
  <c r="AM656" i="1"/>
  <c r="AM657" i="1"/>
  <c r="AM658" i="1"/>
  <c r="AM659" i="1"/>
  <c r="AM660" i="1"/>
  <c r="AM661" i="1"/>
  <c r="AM662" i="1"/>
  <c r="AM663" i="1"/>
  <c r="AM664" i="1"/>
  <c r="AM665" i="1"/>
  <c r="AM666" i="1"/>
  <c r="AM667" i="1"/>
  <c r="AM668" i="1"/>
  <c r="AM669" i="1"/>
  <c r="AM670" i="1"/>
  <c r="AM671" i="1"/>
  <c r="AM672" i="1"/>
  <c r="AM673" i="1"/>
  <c r="AM674" i="1"/>
  <c r="AM675" i="1"/>
  <c r="AM676" i="1"/>
  <c r="AM677" i="1"/>
  <c r="AM678" i="1"/>
  <c r="AM679" i="1"/>
  <c r="AM680" i="1"/>
  <c r="AM681" i="1"/>
  <c r="AM682" i="1"/>
  <c r="AM683" i="1"/>
  <c r="AM684" i="1"/>
  <c r="AM685" i="1"/>
  <c r="AM686" i="1"/>
  <c r="AM687" i="1"/>
  <c r="AM688" i="1"/>
  <c r="AM689" i="1"/>
  <c r="AM690" i="1"/>
  <c r="AM691" i="1"/>
  <c r="AM692" i="1"/>
  <c r="AM693" i="1"/>
  <c r="AM694" i="1"/>
  <c r="AM695" i="1"/>
  <c r="AM696" i="1"/>
  <c r="AM697" i="1"/>
  <c r="AM698" i="1"/>
  <c r="AM699" i="1"/>
  <c r="AM700" i="1"/>
  <c r="AM701" i="1"/>
  <c r="AM702" i="1"/>
  <c r="AM703" i="1"/>
  <c r="AM704" i="1"/>
  <c r="AM705" i="1"/>
  <c r="AM706" i="1"/>
  <c r="AM707" i="1"/>
  <c r="AM708" i="1"/>
  <c r="AM709" i="1"/>
  <c r="AM710" i="1"/>
  <c r="AM711" i="1"/>
  <c r="AM712" i="1"/>
  <c r="AM713" i="1"/>
  <c r="AM714" i="1"/>
  <c r="AM715" i="1"/>
  <c r="AM716" i="1"/>
  <c r="AM717" i="1"/>
  <c r="AM718" i="1"/>
  <c r="AM719" i="1"/>
  <c r="AM720" i="1"/>
  <c r="AM721" i="1"/>
  <c r="AM722" i="1"/>
  <c r="AM723" i="1"/>
  <c r="AM724" i="1"/>
  <c r="AM725" i="1"/>
  <c r="AM726" i="1"/>
  <c r="AM727" i="1"/>
  <c r="AM728" i="1"/>
  <c r="AM729" i="1"/>
  <c r="AM730" i="1"/>
  <c r="AM731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5" i="1"/>
  <c r="AM746" i="1"/>
  <c r="AM747" i="1"/>
  <c r="AM748" i="1"/>
  <c r="AM749" i="1"/>
  <c r="AM750" i="1"/>
  <c r="AM751" i="1"/>
  <c r="AM752" i="1"/>
  <c r="AM753" i="1"/>
  <c r="AM754" i="1"/>
  <c r="AM755" i="1"/>
  <c r="AM756" i="1"/>
  <c r="AM757" i="1"/>
  <c r="AM758" i="1"/>
  <c r="AM759" i="1"/>
  <c r="AM760" i="1"/>
  <c r="AM761" i="1"/>
  <c r="AM762" i="1"/>
  <c r="AM763" i="1"/>
  <c r="AM764" i="1"/>
  <c r="AM765" i="1"/>
  <c r="AM766" i="1"/>
  <c r="AM767" i="1"/>
  <c r="AM768" i="1"/>
  <c r="AM769" i="1"/>
  <c r="AM770" i="1"/>
  <c r="AM771" i="1"/>
  <c r="AM772" i="1"/>
  <c r="AM773" i="1"/>
  <c r="AM774" i="1"/>
  <c r="AM775" i="1"/>
  <c r="AM776" i="1"/>
  <c r="AM777" i="1"/>
  <c r="AM778" i="1"/>
  <c r="AM779" i="1"/>
  <c r="AM780" i="1"/>
  <c r="AM781" i="1"/>
  <c r="AM782" i="1"/>
  <c r="AM783" i="1"/>
  <c r="AM784" i="1"/>
  <c r="AM785" i="1"/>
  <c r="AM786" i="1"/>
  <c r="AM787" i="1"/>
  <c r="AM788" i="1"/>
  <c r="AM789" i="1"/>
  <c r="AM790" i="1"/>
  <c r="AM791" i="1"/>
  <c r="AM792" i="1"/>
  <c r="AM793" i="1"/>
  <c r="AM794" i="1"/>
  <c r="AM795" i="1"/>
  <c r="AM796" i="1"/>
  <c r="AM797" i="1"/>
  <c r="AM798" i="1"/>
  <c r="AM799" i="1"/>
  <c r="AM800" i="1"/>
  <c r="AM801" i="1"/>
  <c r="AM802" i="1"/>
  <c r="AM803" i="1"/>
  <c r="AM804" i="1"/>
  <c r="AM805" i="1"/>
  <c r="AM806" i="1"/>
  <c r="AM807" i="1"/>
  <c r="AM808" i="1"/>
  <c r="AM809" i="1"/>
  <c r="AM810" i="1"/>
  <c r="AM811" i="1"/>
  <c r="AM812" i="1"/>
  <c r="AM813" i="1"/>
  <c r="AM814" i="1"/>
  <c r="AM815" i="1"/>
  <c r="AM816" i="1"/>
  <c r="AM817" i="1"/>
  <c r="AM818" i="1"/>
  <c r="AM819" i="1"/>
  <c r="AM820" i="1"/>
  <c r="AM821" i="1"/>
  <c r="AM822" i="1"/>
  <c r="AM823" i="1"/>
  <c r="AM824" i="1"/>
  <c r="AM825" i="1"/>
  <c r="AM826" i="1"/>
  <c r="AM827" i="1"/>
  <c r="AM828" i="1"/>
  <c r="AM829" i="1"/>
  <c r="AM830" i="1"/>
  <c r="AM831" i="1"/>
  <c r="AM832" i="1"/>
  <c r="AM833" i="1"/>
  <c r="AM834" i="1"/>
  <c r="AM835" i="1"/>
  <c r="AM836" i="1"/>
  <c r="AM837" i="1"/>
  <c r="AM838" i="1"/>
  <c r="AM839" i="1"/>
  <c r="AM840" i="1"/>
  <c r="AM841" i="1"/>
  <c r="AM842" i="1"/>
  <c r="AM843" i="1"/>
  <c r="AM844" i="1"/>
  <c r="AM845" i="1"/>
  <c r="AM846" i="1"/>
  <c r="AM847" i="1"/>
  <c r="AM848" i="1"/>
  <c r="AM849" i="1"/>
  <c r="AM850" i="1"/>
  <c r="AM851" i="1"/>
  <c r="AM852" i="1"/>
  <c r="AM853" i="1"/>
  <c r="AM854" i="1"/>
  <c r="AM855" i="1"/>
  <c r="AM856" i="1"/>
  <c r="AM857" i="1"/>
  <c r="AM858" i="1"/>
  <c r="AM859" i="1"/>
  <c r="AM860" i="1"/>
  <c r="AM861" i="1"/>
  <c r="AM862" i="1"/>
  <c r="AM863" i="1"/>
  <c r="AM864" i="1"/>
  <c r="AM865" i="1"/>
  <c r="AM866" i="1"/>
  <c r="AM867" i="1"/>
  <c r="AM868" i="1"/>
  <c r="AM869" i="1"/>
  <c r="AM870" i="1"/>
  <c r="AM871" i="1"/>
  <c r="AM872" i="1"/>
  <c r="AM873" i="1"/>
  <c r="AM874" i="1"/>
  <c r="AM875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01" i="1"/>
  <c r="AQ602" i="1"/>
  <c r="AQ603" i="1"/>
  <c r="AQ604" i="1"/>
  <c r="AQ605" i="1"/>
  <c r="AQ606" i="1"/>
  <c r="AQ607" i="1"/>
  <c r="AQ608" i="1"/>
  <c r="AQ609" i="1"/>
  <c r="AQ610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23" i="1"/>
  <c r="AQ624" i="1"/>
  <c r="AQ625" i="1"/>
  <c r="AQ626" i="1"/>
  <c r="AQ627" i="1"/>
  <c r="AQ628" i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Q643" i="1"/>
  <c r="AQ644" i="1"/>
  <c r="AQ645" i="1"/>
  <c r="AQ646" i="1"/>
  <c r="AQ647" i="1"/>
  <c r="AQ648" i="1"/>
  <c r="AQ649" i="1"/>
  <c r="AQ650" i="1"/>
  <c r="AQ651" i="1"/>
  <c r="AQ652" i="1"/>
  <c r="AQ653" i="1"/>
  <c r="AQ654" i="1"/>
  <c r="AQ655" i="1"/>
  <c r="AQ656" i="1"/>
  <c r="AQ657" i="1"/>
  <c r="AQ658" i="1"/>
  <c r="AQ659" i="1"/>
  <c r="AQ660" i="1"/>
  <c r="AQ661" i="1"/>
  <c r="AQ662" i="1"/>
  <c r="AQ663" i="1"/>
  <c r="AQ664" i="1"/>
  <c r="AQ665" i="1"/>
  <c r="AQ666" i="1"/>
  <c r="AQ667" i="1"/>
  <c r="AQ668" i="1"/>
  <c r="AQ669" i="1"/>
  <c r="AQ670" i="1"/>
  <c r="AQ671" i="1"/>
  <c r="AQ672" i="1"/>
  <c r="AQ673" i="1"/>
  <c r="AQ674" i="1"/>
  <c r="AQ675" i="1"/>
  <c r="AQ676" i="1"/>
  <c r="AQ677" i="1"/>
  <c r="AQ678" i="1"/>
  <c r="AQ679" i="1"/>
  <c r="AQ680" i="1"/>
  <c r="AQ681" i="1"/>
  <c r="AQ682" i="1"/>
  <c r="AQ683" i="1"/>
  <c r="AQ684" i="1"/>
  <c r="AQ685" i="1"/>
  <c r="AQ686" i="1"/>
  <c r="AQ687" i="1"/>
  <c r="AQ688" i="1"/>
  <c r="AQ689" i="1"/>
  <c r="AQ690" i="1"/>
  <c r="AQ691" i="1"/>
  <c r="AQ692" i="1"/>
  <c r="AQ693" i="1"/>
  <c r="AQ694" i="1"/>
  <c r="AQ695" i="1"/>
  <c r="AQ696" i="1"/>
  <c r="AQ697" i="1"/>
  <c r="AQ698" i="1"/>
  <c r="AQ699" i="1"/>
  <c r="AQ700" i="1"/>
  <c r="AQ701" i="1"/>
  <c r="AQ702" i="1"/>
  <c r="AQ703" i="1"/>
  <c r="AQ704" i="1"/>
  <c r="AQ705" i="1"/>
  <c r="AQ706" i="1"/>
  <c r="AQ707" i="1"/>
  <c r="AQ708" i="1"/>
  <c r="AQ709" i="1"/>
  <c r="AQ710" i="1"/>
  <c r="AQ711" i="1"/>
  <c r="AQ712" i="1"/>
  <c r="AQ713" i="1"/>
  <c r="AQ714" i="1"/>
  <c r="AQ715" i="1"/>
  <c r="AQ716" i="1"/>
  <c r="AQ717" i="1"/>
  <c r="AQ718" i="1"/>
  <c r="AQ719" i="1"/>
  <c r="AQ720" i="1"/>
  <c r="AQ721" i="1"/>
  <c r="AQ722" i="1"/>
  <c r="AQ723" i="1"/>
  <c r="AQ724" i="1"/>
  <c r="AQ725" i="1"/>
  <c r="AQ726" i="1"/>
  <c r="AQ727" i="1"/>
  <c r="AQ728" i="1"/>
  <c r="AQ729" i="1"/>
  <c r="AQ730" i="1"/>
  <c r="AQ731" i="1"/>
  <c r="AQ732" i="1"/>
  <c r="AQ733" i="1"/>
  <c r="AQ734" i="1"/>
  <c r="AQ735" i="1"/>
  <c r="AQ736" i="1"/>
  <c r="AQ737" i="1"/>
  <c r="AQ738" i="1"/>
  <c r="AQ739" i="1"/>
  <c r="AQ740" i="1"/>
  <c r="AQ741" i="1"/>
  <c r="AQ742" i="1"/>
  <c r="AQ743" i="1"/>
  <c r="AQ744" i="1"/>
  <c r="AQ745" i="1"/>
  <c r="AQ746" i="1"/>
  <c r="AQ747" i="1"/>
  <c r="AQ748" i="1"/>
  <c r="AQ749" i="1"/>
  <c r="AQ750" i="1"/>
  <c r="AQ751" i="1"/>
  <c r="AQ752" i="1"/>
  <c r="AQ753" i="1"/>
  <c r="AQ754" i="1"/>
  <c r="AQ755" i="1"/>
  <c r="AQ756" i="1"/>
  <c r="AQ757" i="1"/>
  <c r="AQ758" i="1"/>
  <c r="AQ759" i="1"/>
  <c r="AQ760" i="1"/>
  <c r="AQ761" i="1"/>
  <c r="AQ762" i="1"/>
  <c r="AQ763" i="1"/>
  <c r="AQ764" i="1"/>
  <c r="AQ765" i="1"/>
  <c r="AQ766" i="1"/>
  <c r="AQ767" i="1"/>
  <c r="AQ768" i="1"/>
  <c r="AQ769" i="1"/>
  <c r="AQ770" i="1"/>
  <c r="AQ771" i="1"/>
  <c r="AQ772" i="1"/>
  <c r="AQ773" i="1"/>
  <c r="AQ774" i="1"/>
  <c r="AQ775" i="1"/>
  <c r="AQ776" i="1"/>
  <c r="AQ777" i="1"/>
  <c r="AQ778" i="1"/>
  <c r="AQ779" i="1"/>
  <c r="AQ780" i="1"/>
  <c r="AQ781" i="1"/>
  <c r="AQ782" i="1"/>
  <c r="AQ783" i="1"/>
  <c r="AQ784" i="1"/>
  <c r="AQ785" i="1"/>
  <c r="AQ786" i="1"/>
  <c r="AQ787" i="1"/>
  <c r="AQ788" i="1"/>
  <c r="AQ789" i="1"/>
  <c r="AQ790" i="1"/>
  <c r="AQ791" i="1"/>
  <c r="AQ792" i="1"/>
  <c r="AQ793" i="1"/>
  <c r="AQ794" i="1"/>
  <c r="AQ795" i="1"/>
  <c r="AQ796" i="1"/>
  <c r="AQ797" i="1"/>
  <c r="AQ798" i="1"/>
  <c r="AQ799" i="1"/>
  <c r="AQ800" i="1"/>
  <c r="AQ801" i="1"/>
  <c r="AQ802" i="1"/>
  <c r="AQ803" i="1"/>
  <c r="AQ804" i="1"/>
  <c r="AQ805" i="1"/>
  <c r="AQ806" i="1"/>
  <c r="AQ807" i="1"/>
  <c r="AQ808" i="1"/>
  <c r="AQ809" i="1"/>
  <c r="AQ810" i="1"/>
  <c r="AQ811" i="1"/>
  <c r="AQ812" i="1"/>
  <c r="AQ813" i="1"/>
  <c r="AQ814" i="1"/>
  <c r="AQ815" i="1"/>
  <c r="AQ816" i="1"/>
  <c r="AQ817" i="1"/>
  <c r="AQ818" i="1"/>
  <c r="AQ819" i="1"/>
  <c r="AQ820" i="1"/>
  <c r="AQ821" i="1"/>
  <c r="AQ822" i="1"/>
  <c r="AQ823" i="1"/>
  <c r="AQ824" i="1"/>
  <c r="AQ825" i="1"/>
  <c r="AQ826" i="1"/>
  <c r="AQ827" i="1"/>
  <c r="AQ828" i="1"/>
  <c r="AQ829" i="1"/>
  <c r="AQ830" i="1"/>
  <c r="AQ831" i="1"/>
  <c r="AQ832" i="1"/>
  <c r="AQ833" i="1"/>
  <c r="AQ834" i="1"/>
  <c r="AQ835" i="1"/>
  <c r="AQ836" i="1"/>
  <c r="AQ837" i="1"/>
  <c r="AQ838" i="1"/>
  <c r="AQ839" i="1"/>
  <c r="AQ840" i="1"/>
  <c r="AQ841" i="1"/>
  <c r="AQ842" i="1"/>
  <c r="AQ843" i="1"/>
  <c r="AQ844" i="1"/>
  <c r="AQ845" i="1"/>
  <c r="AQ846" i="1"/>
  <c r="AQ847" i="1"/>
  <c r="AQ848" i="1"/>
  <c r="AQ849" i="1"/>
  <c r="AQ850" i="1"/>
  <c r="AQ851" i="1"/>
  <c r="AQ852" i="1"/>
  <c r="AQ853" i="1"/>
  <c r="AQ854" i="1"/>
  <c r="AQ855" i="1"/>
  <c r="AQ856" i="1"/>
  <c r="AQ857" i="1"/>
  <c r="AQ858" i="1"/>
  <c r="AQ859" i="1"/>
  <c r="AQ860" i="1"/>
  <c r="AQ861" i="1"/>
  <c r="AQ862" i="1"/>
  <c r="AQ863" i="1"/>
  <c r="AQ864" i="1"/>
  <c r="AQ865" i="1"/>
  <c r="AQ866" i="1"/>
  <c r="AQ867" i="1"/>
  <c r="AQ868" i="1"/>
  <c r="AQ869" i="1"/>
  <c r="AQ870" i="1"/>
  <c r="AQ871" i="1"/>
  <c r="AQ872" i="1"/>
  <c r="AQ873" i="1"/>
  <c r="AQ874" i="1"/>
  <c r="AQ875" i="1"/>
  <c r="AI876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L81" i="1" s="1"/>
  <c r="AN81" i="1" s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K3" i="1"/>
  <c r="AI3" i="1"/>
  <c r="CS2" i="4"/>
  <c r="A5" i="6"/>
  <c r="K5" i="6"/>
  <c r="A6" i="6"/>
  <c r="K6" i="6"/>
  <c r="A7" i="6"/>
  <c r="K7" i="6"/>
  <c r="A8" i="6"/>
  <c r="K8" i="6"/>
  <c r="A9" i="6"/>
  <c r="K9" i="6"/>
  <c r="A10" i="6"/>
  <c r="K10" i="6"/>
  <c r="A11" i="6"/>
  <c r="B11" i="6"/>
  <c r="C11" i="6"/>
  <c r="D11" i="6"/>
  <c r="E11" i="6"/>
  <c r="F11" i="6"/>
  <c r="G11" i="6"/>
  <c r="H11" i="6"/>
  <c r="I11" i="6"/>
  <c r="J11" i="6"/>
  <c r="K11" i="6"/>
  <c r="L11" i="6"/>
  <c r="A12" i="6"/>
  <c r="B12" i="6"/>
  <c r="C12" i="6"/>
  <c r="D12" i="6"/>
  <c r="E12" i="6"/>
  <c r="F12" i="6"/>
  <c r="G12" i="6"/>
  <c r="H12" i="6"/>
  <c r="I12" i="6"/>
  <c r="J12" i="6"/>
  <c r="K12" i="6"/>
  <c r="L12" i="6"/>
  <c r="A13" i="6"/>
  <c r="B13" i="6"/>
  <c r="C13" i="6"/>
  <c r="D13" i="6"/>
  <c r="E13" i="6"/>
  <c r="F13" i="6"/>
  <c r="G13" i="6"/>
  <c r="H13" i="6"/>
  <c r="I13" i="6"/>
  <c r="J13" i="6"/>
  <c r="K13" i="6"/>
  <c r="L13" i="6"/>
  <c r="A14" i="6"/>
  <c r="B14" i="6"/>
  <c r="C14" i="6"/>
  <c r="D14" i="6"/>
  <c r="E14" i="6"/>
  <c r="F14" i="6"/>
  <c r="G14" i="6"/>
  <c r="H14" i="6"/>
  <c r="I14" i="6"/>
  <c r="J14" i="6"/>
  <c r="K14" i="6"/>
  <c r="L14" i="6"/>
  <c r="A15" i="6"/>
  <c r="B15" i="6"/>
  <c r="C15" i="6"/>
  <c r="D15" i="6"/>
  <c r="E15" i="6"/>
  <c r="F15" i="6"/>
  <c r="G15" i="6"/>
  <c r="H15" i="6"/>
  <c r="I15" i="6"/>
  <c r="J15" i="6"/>
  <c r="K15" i="6"/>
  <c r="L15" i="6"/>
  <c r="A16" i="6"/>
  <c r="B16" i="6"/>
  <c r="C16" i="6"/>
  <c r="D16" i="6"/>
  <c r="E16" i="6"/>
  <c r="F16" i="6"/>
  <c r="G16" i="6"/>
  <c r="H16" i="6"/>
  <c r="I16" i="6"/>
  <c r="J16" i="6"/>
  <c r="K16" i="6"/>
  <c r="L16" i="6"/>
  <c r="A17" i="6"/>
  <c r="B17" i="6"/>
  <c r="C17" i="6"/>
  <c r="D17" i="6"/>
  <c r="E17" i="6"/>
  <c r="F17" i="6"/>
  <c r="G17" i="6"/>
  <c r="H17" i="6"/>
  <c r="I17" i="6"/>
  <c r="J17" i="6"/>
  <c r="K17" i="6"/>
  <c r="L17" i="6"/>
  <c r="A18" i="6"/>
  <c r="B18" i="6"/>
  <c r="C18" i="6"/>
  <c r="D18" i="6"/>
  <c r="E18" i="6"/>
  <c r="F18" i="6"/>
  <c r="G18" i="6"/>
  <c r="H18" i="6"/>
  <c r="I18" i="6"/>
  <c r="J18" i="6"/>
  <c r="K18" i="6"/>
  <c r="L18" i="6"/>
  <c r="A19" i="6"/>
  <c r="B19" i="6"/>
  <c r="C19" i="6"/>
  <c r="D19" i="6"/>
  <c r="E19" i="6"/>
  <c r="F19" i="6"/>
  <c r="G19" i="6"/>
  <c r="H19" i="6"/>
  <c r="I19" i="6"/>
  <c r="J19" i="6"/>
  <c r="K19" i="6"/>
  <c r="L19" i="6"/>
  <c r="A20" i="6"/>
  <c r="B20" i="6"/>
  <c r="C20" i="6"/>
  <c r="D20" i="6"/>
  <c r="E20" i="6"/>
  <c r="F20" i="6"/>
  <c r="G20" i="6"/>
  <c r="H20" i="6"/>
  <c r="I20" i="6"/>
  <c r="J20" i="6"/>
  <c r="K20" i="6"/>
  <c r="L20" i="6"/>
  <c r="A21" i="6"/>
  <c r="B21" i="6"/>
  <c r="C21" i="6"/>
  <c r="D21" i="6"/>
  <c r="E21" i="6"/>
  <c r="F21" i="6"/>
  <c r="G21" i="6"/>
  <c r="H21" i="6"/>
  <c r="I21" i="6"/>
  <c r="J21" i="6"/>
  <c r="K21" i="6"/>
  <c r="L21" i="6"/>
  <c r="A22" i="6"/>
  <c r="B22" i="6"/>
  <c r="C22" i="6"/>
  <c r="D22" i="6"/>
  <c r="E22" i="6"/>
  <c r="F22" i="6"/>
  <c r="G22" i="6"/>
  <c r="H22" i="6"/>
  <c r="I22" i="6"/>
  <c r="J22" i="6"/>
  <c r="K22" i="6"/>
  <c r="L22" i="6"/>
  <c r="A23" i="6"/>
  <c r="B23" i="6"/>
  <c r="C23" i="6"/>
  <c r="D23" i="6"/>
  <c r="E23" i="6"/>
  <c r="F23" i="6"/>
  <c r="G23" i="6"/>
  <c r="H23" i="6"/>
  <c r="I23" i="6"/>
  <c r="J23" i="6"/>
  <c r="K23" i="6"/>
  <c r="L23" i="6"/>
  <c r="A24" i="6"/>
  <c r="B24" i="6"/>
  <c r="C24" i="6"/>
  <c r="D24" i="6"/>
  <c r="E24" i="6"/>
  <c r="F24" i="6"/>
  <c r="G24" i="6"/>
  <c r="H24" i="6"/>
  <c r="I24" i="6"/>
  <c r="J24" i="6"/>
  <c r="K24" i="6"/>
  <c r="L24" i="6"/>
  <c r="A25" i="6"/>
  <c r="B25" i="6"/>
  <c r="C25" i="6"/>
  <c r="D25" i="6"/>
  <c r="E25" i="6"/>
  <c r="F25" i="6"/>
  <c r="G25" i="6"/>
  <c r="H25" i="6"/>
  <c r="I25" i="6"/>
  <c r="J25" i="6"/>
  <c r="K25" i="6"/>
  <c r="L25" i="6"/>
  <c r="A26" i="6"/>
  <c r="B26" i="6"/>
  <c r="C26" i="6"/>
  <c r="D26" i="6"/>
  <c r="E26" i="6"/>
  <c r="F26" i="6"/>
  <c r="G26" i="6"/>
  <c r="H26" i="6"/>
  <c r="I26" i="6"/>
  <c r="J26" i="6"/>
  <c r="K26" i="6"/>
  <c r="L26" i="6"/>
  <c r="A27" i="6"/>
  <c r="B27" i="6"/>
  <c r="C27" i="6"/>
  <c r="D27" i="6"/>
  <c r="E27" i="6"/>
  <c r="F27" i="6"/>
  <c r="G27" i="6"/>
  <c r="H27" i="6"/>
  <c r="I27" i="6"/>
  <c r="J27" i="6"/>
  <c r="K27" i="6"/>
  <c r="L27" i="6"/>
  <c r="A28" i="6"/>
  <c r="B28" i="6"/>
  <c r="C28" i="6"/>
  <c r="D28" i="6"/>
  <c r="E28" i="6"/>
  <c r="F28" i="6"/>
  <c r="G28" i="6"/>
  <c r="H28" i="6"/>
  <c r="I28" i="6"/>
  <c r="J28" i="6"/>
  <c r="K28" i="6"/>
  <c r="L28" i="6"/>
  <c r="A29" i="6"/>
  <c r="B29" i="6"/>
  <c r="C29" i="6"/>
  <c r="D29" i="6"/>
  <c r="E29" i="6"/>
  <c r="F29" i="6"/>
  <c r="G29" i="6"/>
  <c r="H29" i="6"/>
  <c r="I29" i="6"/>
  <c r="J29" i="6"/>
  <c r="K29" i="6"/>
  <c r="L29" i="6"/>
  <c r="A30" i="6"/>
  <c r="B30" i="6"/>
  <c r="C30" i="6"/>
  <c r="D30" i="6"/>
  <c r="E30" i="6"/>
  <c r="F30" i="6"/>
  <c r="G30" i="6"/>
  <c r="H30" i="6"/>
  <c r="I30" i="6"/>
  <c r="J30" i="6"/>
  <c r="K30" i="6"/>
  <c r="L30" i="6"/>
  <c r="A31" i="6"/>
  <c r="B31" i="6"/>
  <c r="C31" i="6"/>
  <c r="D31" i="6"/>
  <c r="E31" i="6"/>
  <c r="F31" i="6"/>
  <c r="G31" i="6"/>
  <c r="H31" i="6"/>
  <c r="I31" i="6"/>
  <c r="J31" i="6"/>
  <c r="K31" i="6"/>
  <c r="L31" i="6"/>
  <c r="A32" i="6"/>
  <c r="B32" i="6"/>
  <c r="C32" i="6"/>
  <c r="D32" i="6"/>
  <c r="E32" i="6"/>
  <c r="F32" i="6"/>
  <c r="G32" i="6"/>
  <c r="H32" i="6"/>
  <c r="I32" i="6"/>
  <c r="J32" i="6"/>
  <c r="K32" i="6"/>
  <c r="L32" i="6"/>
  <c r="A33" i="6"/>
  <c r="B33" i="6"/>
  <c r="C33" i="6"/>
  <c r="D33" i="6"/>
  <c r="E33" i="6"/>
  <c r="F33" i="6"/>
  <c r="G33" i="6"/>
  <c r="H33" i="6"/>
  <c r="I33" i="6"/>
  <c r="J33" i="6"/>
  <c r="K33" i="6"/>
  <c r="L33" i="6"/>
  <c r="A34" i="6"/>
  <c r="B34" i="6"/>
  <c r="C34" i="6"/>
  <c r="D34" i="6"/>
  <c r="E34" i="6"/>
  <c r="F34" i="6"/>
  <c r="G34" i="6"/>
  <c r="H34" i="6"/>
  <c r="I34" i="6"/>
  <c r="J34" i="6"/>
  <c r="K34" i="6"/>
  <c r="L34" i="6"/>
  <c r="A35" i="6"/>
  <c r="B35" i="6"/>
  <c r="C35" i="6"/>
  <c r="D35" i="6"/>
  <c r="E35" i="6"/>
  <c r="F35" i="6"/>
  <c r="G35" i="6"/>
  <c r="H35" i="6"/>
  <c r="I35" i="6"/>
  <c r="J35" i="6"/>
  <c r="K35" i="6"/>
  <c r="L35" i="6"/>
  <c r="A36" i="6"/>
  <c r="B36" i="6"/>
  <c r="C36" i="6"/>
  <c r="D36" i="6"/>
  <c r="E36" i="6"/>
  <c r="F36" i="6"/>
  <c r="G36" i="6"/>
  <c r="H36" i="6"/>
  <c r="I36" i="6"/>
  <c r="J36" i="6"/>
  <c r="K36" i="6"/>
  <c r="L36" i="6"/>
  <c r="A37" i="6"/>
  <c r="B37" i="6"/>
  <c r="C37" i="6"/>
  <c r="D37" i="6"/>
  <c r="E37" i="6"/>
  <c r="F37" i="6"/>
  <c r="G37" i="6"/>
  <c r="H37" i="6"/>
  <c r="I37" i="6"/>
  <c r="J37" i="6"/>
  <c r="K37" i="6"/>
  <c r="L37" i="6"/>
  <c r="A38" i="6"/>
  <c r="B38" i="6"/>
  <c r="C38" i="6"/>
  <c r="D38" i="6"/>
  <c r="E38" i="6"/>
  <c r="F38" i="6"/>
  <c r="G38" i="6"/>
  <c r="H38" i="6"/>
  <c r="I38" i="6"/>
  <c r="J38" i="6"/>
  <c r="K38" i="6"/>
  <c r="L38" i="6"/>
  <c r="A39" i="6"/>
  <c r="B39" i="6"/>
  <c r="C39" i="6"/>
  <c r="D39" i="6"/>
  <c r="E39" i="6"/>
  <c r="F39" i="6"/>
  <c r="G39" i="6"/>
  <c r="H39" i="6"/>
  <c r="I39" i="6"/>
  <c r="J39" i="6"/>
  <c r="K39" i="6"/>
  <c r="L39" i="6"/>
  <c r="A40" i="6"/>
  <c r="B40" i="6"/>
  <c r="C40" i="6"/>
  <c r="D40" i="6"/>
  <c r="E40" i="6"/>
  <c r="F40" i="6"/>
  <c r="G40" i="6"/>
  <c r="H40" i="6"/>
  <c r="I40" i="6"/>
  <c r="J40" i="6"/>
  <c r="K40" i="6"/>
  <c r="L40" i="6"/>
  <c r="A41" i="6"/>
  <c r="B41" i="6"/>
  <c r="C41" i="6"/>
  <c r="D41" i="6"/>
  <c r="E41" i="6"/>
  <c r="F41" i="6"/>
  <c r="G41" i="6"/>
  <c r="H41" i="6"/>
  <c r="I41" i="6"/>
  <c r="J41" i="6"/>
  <c r="K41" i="6"/>
  <c r="L41" i="6"/>
  <c r="A42" i="6"/>
  <c r="B42" i="6"/>
  <c r="C42" i="6"/>
  <c r="D42" i="6"/>
  <c r="E42" i="6"/>
  <c r="F42" i="6"/>
  <c r="G42" i="6"/>
  <c r="H42" i="6"/>
  <c r="I42" i="6"/>
  <c r="J42" i="6"/>
  <c r="K42" i="6"/>
  <c r="L42" i="6"/>
  <c r="A43" i="6"/>
  <c r="B43" i="6"/>
  <c r="C43" i="6"/>
  <c r="D43" i="6"/>
  <c r="E43" i="6"/>
  <c r="F43" i="6"/>
  <c r="G43" i="6"/>
  <c r="H43" i="6"/>
  <c r="I43" i="6"/>
  <c r="J43" i="6"/>
  <c r="K43" i="6"/>
  <c r="L43" i="6"/>
  <c r="A44" i="6"/>
  <c r="B44" i="6"/>
  <c r="C44" i="6"/>
  <c r="D44" i="6"/>
  <c r="E44" i="6"/>
  <c r="F44" i="6"/>
  <c r="G44" i="6"/>
  <c r="H44" i="6"/>
  <c r="I44" i="6"/>
  <c r="J44" i="6"/>
  <c r="K44" i="6"/>
  <c r="L44" i="6"/>
  <c r="A45" i="6"/>
  <c r="B45" i="6"/>
  <c r="C45" i="6"/>
  <c r="D45" i="6"/>
  <c r="E45" i="6"/>
  <c r="F45" i="6"/>
  <c r="G45" i="6"/>
  <c r="H45" i="6"/>
  <c r="I45" i="6"/>
  <c r="J45" i="6"/>
  <c r="K45" i="6"/>
  <c r="L45" i="6"/>
  <c r="A46" i="6"/>
  <c r="B46" i="6"/>
  <c r="C46" i="6"/>
  <c r="D46" i="6"/>
  <c r="E46" i="6"/>
  <c r="F46" i="6"/>
  <c r="G46" i="6"/>
  <c r="H46" i="6"/>
  <c r="I46" i="6"/>
  <c r="J46" i="6"/>
  <c r="K46" i="6"/>
  <c r="L46" i="6"/>
  <c r="A47" i="6"/>
  <c r="B47" i="6"/>
  <c r="C47" i="6"/>
  <c r="D47" i="6"/>
  <c r="E47" i="6"/>
  <c r="F47" i="6"/>
  <c r="G47" i="6"/>
  <c r="H47" i="6"/>
  <c r="I47" i="6"/>
  <c r="J47" i="6"/>
  <c r="K47" i="6"/>
  <c r="L47" i="6"/>
  <c r="A48" i="6"/>
  <c r="B48" i="6"/>
  <c r="C48" i="6"/>
  <c r="D48" i="6"/>
  <c r="E48" i="6"/>
  <c r="F48" i="6"/>
  <c r="G48" i="6"/>
  <c r="H48" i="6"/>
  <c r="I48" i="6"/>
  <c r="J48" i="6"/>
  <c r="K48" i="6"/>
  <c r="L48" i="6"/>
  <c r="A49" i="6"/>
  <c r="B49" i="6"/>
  <c r="C49" i="6"/>
  <c r="D49" i="6"/>
  <c r="E49" i="6"/>
  <c r="F49" i="6"/>
  <c r="G49" i="6"/>
  <c r="H49" i="6"/>
  <c r="I49" i="6"/>
  <c r="J49" i="6"/>
  <c r="K49" i="6"/>
  <c r="L49" i="6"/>
  <c r="A50" i="6"/>
  <c r="B50" i="6"/>
  <c r="C50" i="6"/>
  <c r="D50" i="6"/>
  <c r="E50" i="6"/>
  <c r="F50" i="6"/>
  <c r="G50" i="6"/>
  <c r="H50" i="6"/>
  <c r="I50" i="6"/>
  <c r="J50" i="6"/>
  <c r="K50" i="6"/>
  <c r="L50" i="6"/>
  <c r="A51" i="6"/>
  <c r="B51" i="6"/>
  <c r="C51" i="6"/>
  <c r="D51" i="6"/>
  <c r="E51" i="6"/>
  <c r="F51" i="6"/>
  <c r="G51" i="6"/>
  <c r="H51" i="6"/>
  <c r="I51" i="6"/>
  <c r="J51" i="6"/>
  <c r="K51" i="6"/>
  <c r="L51" i="6"/>
  <c r="A52" i="6"/>
  <c r="B52" i="6"/>
  <c r="C52" i="6"/>
  <c r="D52" i="6"/>
  <c r="E52" i="6"/>
  <c r="F52" i="6"/>
  <c r="G52" i="6"/>
  <c r="H52" i="6"/>
  <c r="I52" i="6"/>
  <c r="J52" i="6"/>
  <c r="K52" i="6"/>
  <c r="L52" i="6"/>
  <c r="A53" i="6"/>
  <c r="B53" i="6"/>
  <c r="C53" i="6"/>
  <c r="D53" i="6"/>
  <c r="E53" i="6"/>
  <c r="F53" i="6"/>
  <c r="G53" i="6"/>
  <c r="H53" i="6"/>
  <c r="I53" i="6"/>
  <c r="J53" i="6"/>
  <c r="K53" i="6"/>
  <c r="L53" i="6"/>
  <c r="A54" i="6"/>
  <c r="B54" i="6"/>
  <c r="C54" i="6"/>
  <c r="D54" i="6"/>
  <c r="E54" i="6"/>
  <c r="F54" i="6"/>
  <c r="G54" i="6"/>
  <c r="H54" i="6"/>
  <c r="I54" i="6"/>
  <c r="J54" i="6"/>
  <c r="K54" i="6"/>
  <c r="L54" i="6"/>
  <c r="A55" i="6"/>
  <c r="B55" i="6"/>
  <c r="C55" i="6"/>
  <c r="D55" i="6"/>
  <c r="E55" i="6"/>
  <c r="F55" i="6"/>
  <c r="G55" i="6"/>
  <c r="H55" i="6"/>
  <c r="I55" i="6"/>
  <c r="J55" i="6"/>
  <c r="K55" i="6"/>
  <c r="L55" i="6"/>
  <c r="A56" i="6"/>
  <c r="B56" i="6"/>
  <c r="C56" i="6"/>
  <c r="D56" i="6"/>
  <c r="E56" i="6"/>
  <c r="F56" i="6"/>
  <c r="G56" i="6"/>
  <c r="H56" i="6"/>
  <c r="I56" i="6"/>
  <c r="J56" i="6"/>
  <c r="K56" i="6"/>
  <c r="L56" i="6"/>
  <c r="A57" i="6"/>
  <c r="B57" i="6"/>
  <c r="C57" i="6"/>
  <c r="D57" i="6"/>
  <c r="E57" i="6"/>
  <c r="F57" i="6"/>
  <c r="G57" i="6"/>
  <c r="H57" i="6"/>
  <c r="I57" i="6"/>
  <c r="J57" i="6"/>
  <c r="K57" i="6"/>
  <c r="L57" i="6"/>
  <c r="A58" i="6"/>
  <c r="B58" i="6"/>
  <c r="C58" i="6"/>
  <c r="D58" i="6"/>
  <c r="E58" i="6"/>
  <c r="F58" i="6"/>
  <c r="G58" i="6"/>
  <c r="H58" i="6"/>
  <c r="I58" i="6"/>
  <c r="J58" i="6"/>
  <c r="K58" i="6"/>
  <c r="L58" i="6"/>
  <c r="A59" i="6"/>
  <c r="B59" i="6"/>
  <c r="C59" i="6"/>
  <c r="D59" i="6"/>
  <c r="E59" i="6"/>
  <c r="F59" i="6"/>
  <c r="G59" i="6"/>
  <c r="H59" i="6"/>
  <c r="I59" i="6"/>
  <c r="J59" i="6"/>
  <c r="K59" i="6"/>
  <c r="L59" i="6"/>
  <c r="A60" i="6"/>
  <c r="B60" i="6"/>
  <c r="C60" i="6"/>
  <c r="D60" i="6"/>
  <c r="E60" i="6"/>
  <c r="F60" i="6"/>
  <c r="G60" i="6"/>
  <c r="H60" i="6"/>
  <c r="I60" i="6"/>
  <c r="J60" i="6"/>
  <c r="K60" i="6"/>
  <c r="L60" i="6"/>
  <c r="A61" i="6"/>
  <c r="B61" i="6"/>
  <c r="C61" i="6"/>
  <c r="D61" i="6"/>
  <c r="E61" i="6"/>
  <c r="F61" i="6"/>
  <c r="G61" i="6"/>
  <c r="H61" i="6"/>
  <c r="I61" i="6"/>
  <c r="J61" i="6"/>
  <c r="K61" i="6"/>
  <c r="L61" i="6"/>
  <c r="A62" i="6"/>
  <c r="B62" i="6"/>
  <c r="C62" i="6"/>
  <c r="D62" i="6"/>
  <c r="E62" i="6"/>
  <c r="F62" i="6"/>
  <c r="G62" i="6"/>
  <c r="H62" i="6"/>
  <c r="I62" i="6"/>
  <c r="J62" i="6"/>
  <c r="K62" i="6"/>
  <c r="L62" i="6"/>
  <c r="A63" i="6"/>
  <c r="B63" i="6"/>
  <c r="C63" i="6"/>
  <c r="D63" i="6"/>
  <c r="E63" i="6"/>
  <c r="F63" i="6"/>
  <c r="G63" i="6"/>
  <c r="H63" i="6"/>
  <c r="I63" i="6"/>
  <c r="J63" i="6"/>
  <c r="K63" i="6"/>
  <c r="L63" i="6"/>
  <c r="A64" i="6"/>
  <c r="B64" i="6"/>
  <c r="C64" i="6"/>
  <c r="D64" i="6"/>
  <c r="E64" i="6"/>
  <c r="F64" i="6"/>
  <c r="G64" i="6"/>
  <c r="H64" i="6"/>
  <c r="I64" i="6"/>
  <c r="J64" i="6"/>
  <c r="K64" i="6"/>
  <c r="L64" i="6"/>
  <c r="A65" i="6"/>
  <c r="B65" i="6"/>
  <c r="C65" i="6"/>
  <c r="D65" i="6"/>
  <c r="E65" i="6"/>
  <c r="F65" i="6"/>
  <c r="G65" i="6"/>
  <c r="H65" i="6"/>
  <c r="I65" i="6"/>
  <c r="J65" i="6"/>
  <c r="K65" i="6"/>
  <c r="L65" i="6"/>
  <c r="A66" i="6"/>
  <c r="B66" i="6"/>
  <c r="C66" i="6"/>
  <c r="D66" i="6"/>
  <c r="E66" i="6"/>
  <c r="F66" i="6"/>
  <c r="G66" i="6"/>
  <c r="H66" i="6"/>
  <c r="I66" i="6"/>
  <c r="J66" i="6"/>
  <c r="K66" i="6"/>
  <c r="L66" i="6"/>
  <c r="A67" i="6"/>
  <c r="B67" i="6"/>
  <c r="C67" i="6"/>
  <c r="D67" i="6"/>
  <c r="E67" i="6"/>
  <c r="F67" i="6"/>
  <c r="G67" i="6"/>
  <c r="H67" i="6"/>
  <c r="I67" i="6"/>
  <c r="J67" i="6"/>
  <c r="K67" i="6"/>
  <c r="L67" i="6"/>
  <c r="A68" i="6"/>
  <c r="B68" i="6"/>
  <c r="C68" i="6"/>
  <c r="D68" i="6"/>
  <c r="E68" i="6"/>
  <c r="F68" i="6"/>
  <c r="G68" i="6"/>
  <c r="H68" i="6"/>
  <c r="I68" i="6"/>
  <c r="J68" i="6"/>
  <c r="K68" i="6"/>
  <c r="L68" i="6"/>
  <c r="A69" i="6"/>
  <c r="B69" i="6"/>
  <c r="C69" i="6"/>
  <c r="D69" i="6"/>
  <c r="E69" i="6"/>
  <c r="F69" i="6"/>
  <c r="G69" i="6"/>
  <c r="H69" i="6"/>
  <c r="I69" i="6"/>
  <c r="J69" i="6"/>
  <c r="K69" i="6"/>
  <c r="L69" i="6"/>
  <c r="A70" i="6"/>
  <c r="B70" i="6"/>
  <c r="C70" i="6"/>
  <c r="D70" i="6"/>
  <c r="E70" i="6"/>
  <c r="F70" i="6"/>
  <c r="G70" i="6"/>
  <c r="H70" i="6"/>
  <c r="I70" i="6"/>
  <c r="J70" i="6"/>
  <c r="K70" i="6"/>
  <c r="L70" i="6"/>
  <c r="A71" i="6"/>
  <c r="B71" i="6"/>
  <c r="C71" i="6"/>
  <c r="D71" i="6"/>
  <c r="E71" i="6"/>
  <c r="F71" i="6"/>
  <c r="G71" i="6"/>
  <c r="H71" i="6"/>
  <c r="I71" i="6"/>
  <c r="J71" i="6"/>
  <c r="K71" i="6"/>
  <c r="L71" i="6"/>
  <c r="A72" i="6"/>
  <c r="B72" i="6"/>
  <c r="C72" i="6"/>
  <c r="D72" i="6"/>
  <c r="E72" i="6"/>
  <c r="F72" i="6"/>
  <c r="G72" i="6"/>
  <c r="H72" i="6"/>
  <c r="I72" i="6"/>
  <c r="J72" i="6"/>
  <c r="K72" i="6"/>
  <c r="L72" i="6"/>
  <c r="A73" i="6"/>
  <c r="B73" i="6"/>
  <c r="C73" i="6"/>
  <c r="D73" i="6"/>
  <c r="E73" i="6"/>
  <c r="F73" i="6"/>
  <c r="G73" i="6"/>
  <c r="H73" i="6"/>
  <c r="I73" i="6"/>
  <c r="J73" i="6"/>
  <c r="K73" i="6"/>
  <c r="L73" i="6"/>
  <c r="A74" i="6"/>
  <c r="B74" i="6"/>
  <c r="C74" i="6"/>
  <c r="D74" i="6"/>
  <c r="E74" i="6"/>
  <c r="F74" i="6"/>
  <c r="G74" i="6"/>
  <c r="H74" i="6"/>
  <c r="I74" i="6"/>
  <c r="J74" i="6"/>
  <c r="K74" i="6"/>
  <c r="L74" i="6"/>
  <c r="A75" i="6"/>
  <c r="B75" i="6"/>
  <c r="C75" i="6"/>
  <c r="D75" i="6"/>
  <c r="E75" i="6"/>
  <c r="F75" i="6"/>
  <c r="G75" i="6"/>
  <c r="H75" i="6"/>
  <c r="I75" i="6"/>
  <c r="J75" i="6"/>
  <c r="K75" i="6"/>
  <c r="L75" i="6"/>
  <c r="A76" i="6"/>
  <c r="B76" i="6"/>
  <c r="C76" i="6"/>
  <c r="D76" i="6"/>
  <c r="E76" i="6"/>
  <c r="F76" i="6"/>
  <c r="G76" i="6"/>
  <c r="H76" i="6"/>
  <c r="I76" i="6"/>
  <c r="J76" i="6"/>
  <c r="K76" i="6"/>
  <c r="L76" i="6"/>
  <c r="A77" i="6"/>
  <c r="B77" i="6"/>
  <c r="C77" i="6"/>
  <c r="D77" i="6"/>
  <c r="E77" i="6"/>
  <c r="F77" i="6"/>
  <c r="G77" i="6"/>
  <c r="H77" i="6"/>
  <c r="I77" i="6"/>
  <c r="J77" i="6"/>
  <c r="K77" i="6"/>
  <c r="L77" i="6"/>
  <c r="A78" i="6"/>
  <c r="B78" i="6"/>
  <c r="C78" i="6"/>
  <c r="D78" i="6"/>
  <c r="E78" i="6"/>
  <c r="F78" i="6"/>
  <c r="G78" i="6"/>
  <c r="H78" i="6"/>
  <c r="I78" i="6"/>
  <c r="J78" i="6"/>
  <c r="K78" i="6"/>
  <c r="L78" i="6"/>
  <c r="A79" i="6"/>
  <c r="B79" i="6"/>
  <c r="C79" i="6"/>
  <c r="D79" i="6"/>
  <c r="E79" i="6"/>
  <c r="F79" i="6"/>
  <c r="G79" i="6"/>
  <c r="H79" i="6"/>
  <c r="I79" i="6"/>
  <c r="J79" i="6"/>
  <c r="K79" i="6"/>
  <c r="L79" i="6"/>
  <c r="A80" i="6"/>
  <c r="B80" i="6"/>
  <c r="C80" i="6"/>
  <c r="D80" i="6"/>
  <c r="E80" i="6"/>
  <c r="F80" i="6"/>
  <c r="G80" i="6"/>
  <c r="H80" i="6"/>
  <c r="I80" i="6"/>
  <c r="J80" i="6"/>
  <c r="K80" i="6"/>
  <c r="L80" i="6"/>
  <c r="A81" i="6"/>
  <c r="B81" i="6"/>
  <c r="C81" i="6"/>
  <c r="D81" i="6"/>
  <c r="E81" i="6"/>
  <c r="F81" i="6"/>
  <c r="G81" i="6"/>
  <c r="H81" i="6"/>
  <c r="I81" i="6"/>
  <c r="J81" i="6"/>
  <c r="K81" i="6"/>
  <c r="L81" i="6"/>
  <c r="A82" i="6"/>
  <c r="B82" i="6"/>
  <c r="C82" i="6"/>
  <c r="D82" i="6"/>
  <c r="E82" i="6"/>
  <c r="F82" i="6"/>
  <c r="G82" i="6"/>
  <c r="H82" i="6"/>
  <c r="I82" i="6"/>
  <c r="J82" i="6"/>
  <c r="K82" i="6"/>
  <c r="L82" i="6"/>
  <c r="A83" i="6"/>
  <c r="B83" i="6"/>
  <c r="C83" i="6"/>
  <c r="D83" i="6"/>
  <c r="E83" i="6"/>
  <c r="F83" i="6"/>
  <c r="G83" i="6"/>
  <c r="H83" i="6"/>
  <c r="I83" i="6"/>
  <c r="J83" i="6"/>
  <c r="K83" i="6"/>
  <c r="L83" i="6"/>
  <c r="A84" i="6"/>
  <c r="B84" i="6"/>
  <c r="C84" i="6"/>
  <c r="D84" i="6"/>
  <c r="E84" i="6"/>
  <c r="F84" i="6"/>
  <c r="G84" i="6"/>
  <c r="H84" i="6"/>
  <c r="I84" i="6"/>
  <c r="J84" i="6"/>
  <c r="K84" i="6"/>
  <c r="L84" i="6"/>
  <c r="A85" i="6"/>
  <c r="B85" i="6"/>
  <c r="C85" i="6"/>
  <c r="D85" i="6"/>
  <c r="E85" i="6"/>
  <c r="F85" i="6"/>
  <c r="G85" i="6"/>
  <c r="H85" i="6"/>
  <c r="I85" i="6"/>
  <c r="J85" i="6"/>
  <c r="K85" i="6"/>
  <c r="L85" i="6"/>
  <c r="A86" i="6"/>
  <c r="B86" i="6"/>
  <c r="C86" i="6"/>
  <c r="D86" i="6"/>
  <c r="E86" i="6"/>
  <c r="F86" i="6"/>
  <c r="G86" i="6"/>
  <c r="H86" i="6"/>
  <c r="I86" i="6"/>
  <c r="J86" i="6"/>
  <c r="K86" i="6"/>
  <c r="L86" i="6"/>
  <c r="A87" i="6"/>
  <c r="B87" i="6"/>
  <c r="C87" i="6"/>
  <c r="D87" i="6"/>
  <c r="E87" i="6"/>
  <c r="F87" i="6"/>
  <c r="G87" i="6"/>
  <c r="H87" i="6"/>
  <c r="I87" i="6"/>
  <c r="J87" i="6"/>
  <c r="K87" i="6"/>
  <c r="L87" i="6"/>
  <c r="A88" i="6"/>
  <c r="B88" i="6"/>
  <c r="C88" i="6"/>
  <c r="D88" i="6"/>
  <c r="E88" i="6"/>
  <c r="F88" i="6"/>
  <c r="G88" i="6"/>
  <c r="H88" i="6"/>
  <c r="I88" i="6"/>
  <c r="J88" i="6"/>
  <c r="K88" i="6"/>
  <c r="L88" i="6"/>
  <c r="A89" i="6"/>
  <c r="B89" i="6"/>
  <c r="C89" i="6"/>
  <c r="D89" i="6"/>
  <c r="E89" i="6"/>
  <c r="F89" i="6"/>
  <c r="G89" i="6"/>
  <c r="H89" i="6"/>
  <c r="I89" i="6"/>
  <c r="J89" i="6"/>
  <c r="K89" i="6"/>
  <c r="L89" i="6"/>
  <c r="A90" i="6"/>
  <c r="B90" i="6"/>
  <c r="C90" i="6"/>
  <c r="D90" i="6"/>
  <c r="E90" i="6"/>
  <c r="F90" i="6"/>
  <c r="G90" i="6"/>
  <c r="H90" i="6"/>
  <c r="I90" i="6"/>
  <c r="J90" i="6"/>
  <c r="K90" i="6"/>
  <c r="L90" i="6"/>
  <c r="A91" i="6"/>
  <c r="B91" i="6"/>
  <c r="C91" i="6"/>
  <c r="D91" i="6"/>
  <c r="E91" i="6"/>
  <c r="F91" i="6"/>
  <c r="G91" i="6"/>
  <c r="H91" i="6"/>
  <c r="I91" i="6"/>
  <c r="J91" i="6"/>
  <c r="K91" i="6"/>
  <c r="L91" i="6"/>
  <c r="A92" i="6"/>
  <c r="B92" i="6"/>
  <c r="C92" i="6"/>
  <c r="D92" i="6"/>
  <c r="E92" i="6"/>
  <c r="F92" i="6"/>
  <c r="G92" i="6"/>
  <c r="H92" i="6"/>
  <c r="I92" i="6"/>
  <c r="J92" i="6"/>
  <c r="K92" i="6"/>
  <c r="L92" i="6"/>
  <c r="A93" i="6"/>
  <c r="B93" i="6"/>
  <c r="C93" i="6"/>
  <c r="D93" i="6"/>
  <c r="E93" i="6"/>
  <c r="F93" i="6"/>
  <c r="G93" i="6"/>
  <c r="H93" i="6"/>
  <c r="I93" i="6"/>
  <c r="J93" i="6"/>
  <c r="K93" i="6"/>
  <c r="L93" i="6"/>
  <c r="A94" i="6"/>
  <c r="B94" i="6"/>
  <c r="C94" i="6"/>
  <c r="D94" i="6"/>
  <c r="E94" i="6"/>
  <c r="F94" i="6"/>
  <c r="G94" i="6"/>
  <c r="H94" i="6"/>
  <c r="I94" i="6"/>
  <c r="J94" i="6"/>
  <c r="K94" i="6"/>
  <c r="L94" i="6"/>
  <c r="A95" i="6"/>
  <c r="B95" i="6"/>
  <c r="C95" i="6"/>
  <c r="D95" i="6"/>
  <c r="E95" i="6"/>
  <c r="F95" i="6"/>
  <c r="G95" i="6"/>
  <c r="H95" i="6"/>
  <c r="I95" i="6"/>
  <c r="J95" i="6"/>
  <c r="K95" i="6"/>
  <c r="L95" i="6"/>
  <c r="A96" i="6"/>
  <c r="B96" i="6"/>
  <c r="C96" i="6"/>
  <c r="D96" i="6"/>
  <c r="E96" i="6"/>
  <c r="F96" i="6"/>
  <c r="G96" i="6"/>
  <c r="H96" i="6"/>
  <c r="I96" i="6"/>
  <c r="J96" i="6"/>
  <c r="K96" i="6"/>
  <c r="L96" i="6"/>
  <c r="A97" i="6"/>
  <c r="B97" i="6"/>
  <c r="C97" i="6"/>
  <c r="D97" i="6"/>
  <c r="E97" i="6"/>
  <c r="F97" i="6"/>
  <c r="G97" i="6"/>
  <c r="H97" i="6"/>
  <c r="I97" i="6"/>
  <c r="J97" i="6"/>
  <c r="K97" i="6"/>
  <c r="L97" i="6"/>
  <c r="A98" i="6"/>
  <c r="B98" i="6"/>
  <c r="C98" i="6"/>
  <c r="D98" i="6"/>
  <c r="E98" i="6"/>
  <c r="F98" i="6"/>
  <c r="G98" i="6"/>
  <c r="H98" i="6"/>
  <c r="I98" i="6"/>
  <c r="J98" i="6"/>
  <c r="K98" i="6"/>
  <c r="L98" i="6"/>
  <c r="A99" i="6"/>
  <c r="B99" i="6"/>
  <c r="C99" i="6"/>
  <c r="D99" i="6"/>
  <c r="E99" i="6"/>
  <c r="F99" i="6"/>
  <c r="G99" i="6"/>
  <c r="H99" i="6"/>
  <c r="I99" i="6"/>
  <c r="J99" i="6"/>
  <c r="K99" i="6"/>
  <c r="L99" i="6"/>
  <c r="A100" i="6"/>
  <c r="B100" i="6"/>
  <c r="C100" i="6"/>
  <c r="D100" i="6"/>
  <c r="E100" i="6"/>
  <c r="F100" i="6"/>
  <c r="G100" i="6"/>
  <c r="H100" i="6"/>
  <c r="I100" i="6"/>
  <c r="J100" i="6"/>
  <c r="K100" i="6"/>
  <c r="L100" i="6"/>
  <c r="A101" i="6"/>
  <c r="B101" i="6"/>
  <c r="C101" i="6"/>
  <c r="D101" i="6"/>
  <c r="E101" i="6"/>
  <c r="F101" i="6"/>
  <c r="G101" i="6"/>
  <c r="H101" i="6"/>
  <c r="I101" i="6"/>
  <c r="J101" i="6"/>
  <c r="K101" i="6"/>
  <c r="L101" i="6"/>
  <c r="A102" i="6"/>
  <c r="B102" i="6"/>
  <c r="C102" i="6"/>
  <c r="D102" i="6"/>
  <c r="E102" i="6"/>
  <c r="F102" i="6"/>
  <c r="G102" i="6"/>
  <c r="H102" i="6"/>
  <c r="I102" i="6"/>
  <c r="J102" i="6"/>
  <c r="K102" i="6"/>
  <c r="L102" i="6"/>
  <c r="A103" i="6"/>
  <c r="B103" i="6"/>
  <c r="C103" i="6"/>
  <c r="D103" i="6"/>
  <c r="E103" i="6"/>
  <c r="F103" i="6"/>
  <c r="G103" i="6"/>
  <c r="H103" i="6"/>
  <c r="I103" i="6"/>
  <c r="J103" i="6"/>
  <c r="K103" i="6"/>
  <c r="L103" i="6"/>
  <c r="A104" i="6"/>
  <c r="B104" i="6"/>
  <c r="C104" i="6"/>
  <c r="D104" i="6"/>
  <c r="E104" i="6"/>
  <c r="F104" i="6"/>
  <c r="G104" i="6"/>
  <c r="H104" i="6"/>
  <c r="I104" i="6"/>
  <c r="J104" i="6"/>
  <c r="K104" i="6"/>
  <c r="L104" i="6"/>
  <c r="A105" i="6"/>
  <c r="B105" i="6"/>
  <c r="C105" i="6"/>
  <c r="D105" i="6"/>
  <c r="E105" i="6"/>
  <c r="F105" i="6"/>
  <c r="G105" i="6"/>
  <c r="H105" i="6"/>
  <c r="I105" i="6"/>
  <c r="J105" i="6"/>
  <c r="K105" i="6"/>
  <c r="L105" i="6"/>
  <c r="A106" i="6"/>
  <c r="B106" i="6"/>
  <c r="C106" i="6"/>
  <c r="D106" i="6"/>
  <c r="E106" i="6"/>
  <c r="F106" i="6"/>
  <c r="G106" i="6"/>
  <c r="H106" i="6"/>
  <c r="I106" i="6"/>
  <c r="J106" i="6"/>
  <c r="K106" i="6"/>
  <c r="L106" i="6"/>
  <c r="A107" i="6"/>
  <c r="B107" i="6"/>
  <c r="C107" i="6"/>
  <c r="D107" i="6"/>
  <c r="E107" i="6"/>
  <c r="F107" i="6"/>
  <c r="G107" i="6"/>
  <c r="H107" i="6"/>
  <c r="I107" i="6"/>
  <c r="J107" i="6"/>
  <c r="K107" i="6"/>
  <c r="L107" i="6"/>
  <c r="A108" i="6"/>
  <c r="B108" i="6"/>
  <c r="C108" i="6"/>
  <c r="D108" i="6"/>
  <c r="E108" i="6"/>
  <c r="F108" i="6"/>
  <c r="G108" i="6"/>
  <c r="H108" i="6"/>
  <c r="I108" i="6"/>
  <c r="J108" i="6"/>
  <c r="K108" i="6"/>
  <c r="L108" i="6"/>
  <c r="A109" i="6"/>
  <c r="B109" i="6"/>
  <c r="C109" i="6"/>
  <c r="D109" i="6"/>
  <c r="E109" i="6"/>
  <c r="F109" i="6"/>
  <c r="G109" i="6"/>
  <c r="H109" i="6"/>
  <c r="I109" i="6"/>
  <c r="J109" i="6"/>
  <c r="K109" i="6"/>
  <c r="L109" i="6"/>
  <c r="A110" i="6"/>
  <c r="B110" i="6"/>
  <c r="C110" i="6"/>
  <c r="D110" i="6"/>
  <c r="E110" i="6"/>
  <c r="F110" i="6"/>
  <c r="G110" i="6"/>
  <c r="H110" i="6"/>
  <c r="I110" i="6"/>
  <c r="J110" i="6"/>
  <c r="K110" i="6"/>
  <c r="L110" i="6"/>
  <c r="A111" i="6"/>
  <c r="B111" i="6"/>
  <c r="C111" i="6"/>
  <c r="D111" i="6"/>
  <c r="E111" i="6"/>
  <c r="F111" i="6"/>
  <c r="G111" i="6"/>
  <c r="H111" i="6"/>
  <c r="I111" i="6"/>
  <c r="J111" i="6"/>
  <c r="K111" i="6"/>
  <c r="L111" i="6"/>
  <c r="A112" i="6"/>
  <c r="B112" i="6"/>
  <c r="C112" i="6"/>
  <c r="D112" i="6"/>
  <c r="E112" i="6"/>
  <c r="F112" i="6"/>
  <c r="G112" i="6"/>
  <c r="H112" i="6"/>
  <c r="I112" i="6"/>
  <c r="J112" i="6"/>
  <c r="K112" i="6"/>
  <c r="L112" i="6"/>
  <c r="A113" i="6"/>
  <c r="B113" i="6"/>
  <c r="C113" i="6"/>
  <c r="D113" i="6"/>
  <c r="E113" i="6"/>
  <c r="F113" i="6"/>
  <c r="G113" i="6"/>
  <c r="H113" i="6"/>
  <c r="I113" i="6"/>
  <c r="J113" i="6"/>
  <c r="K113" i="6"/>
  <c r="L113" i="6"/>
  <c r="A114" i="6"/>
  <c r="B114" i="6"/>
  <c r="C114" i="6"/>
  <c r="D114" i="6"/>
  <c r="E114" i="6"/>
  <c r="F114" i="6"/>
  <c r="G114" i="6"/>
  <c r="H114" i="6"/>
  <c r="I114" i="6"/>
  <c r="J114" i="6"/>
  <c r="K114" i="6"/>
  <c r="L114" i="6"/>
  <c r="A115" i="6"/>
  <c r="B115" i="6"/>
  <c r="C115" i="6"/>
  <c r="D115" i="6"/>
  <c r="E115" i="6"/>
  <c r="F115" i="6"/>
  <c r="G115" i="6"/>
  <c r="H115" i="6"/>
  <c r="I115" i="6"/>
  <c r="J115" i="6"/>
  <c r="K115" i="6"/>
  <c r="L115" i="6"/>
  <c r="A116" i="6"/>
  <c r="B116" i="6"/>
  <c r="C116" i="6"/>
  <c r="D116" i="6"/>
  <c r="E116" i="6"/>
  <c r="F116" i="6"/>
  <c r="G116" i="6"/>
  <c r="H116" i="6"/>
  <c r="I116" i="6"/>
  <c r="J116" i="6"/>
  <c r="K116" i="6"/>
  <c r="L116" i="6"/>
  <c r="A117" i="6"/>
  <c r="B117" i="6"/>
  <c r="C117" i="6"/>
  <c r="D117" i="6"/>
  <c r="E117" i="6"/>
  <c r="F117" i="6"/>
  <c r="G117" i="6"/>
  <c r="H117" i="6"/>
  <c r="I117" i="6"/>
  <c r="J117" i="6"/>
  <c r="K117" i="6"/>
  <c r="L117" i="6"/>
  <c r="A118" i="6"/>
  <c r="B118" i="6"/>
  <c r="C118" i="6"/>
  <c r="D118" i="6"/>
  <c r="E118" i="6"/>
  <c r="F118" i="6"/>
  <c r="G118" i="6"/>
  <c r="H118" i="6"/>
  <c r="I118" i="6"/>
  <c r="J118" i="6"/>
  <c r="K118" i="6"/>
  <c r="L118" i="6"/>
  <c r="A119" i="6"/>
  <c r="B119" i="6"/>
  <c r="C119" i="6"/>
  <c r="D119" i="6"/>
  <c r="E119" i="6"/>
  <c r="F119" i="6"/>
  <c r="G119" i="6"/>
  <c r="H119" i="6"/>
  <c r="I119" i="6"/>
  <c r="J119" i="6"/>
  <c r="K119" i="6"/>
  <c r="L119" i="6"/>
  <c r="A120" i="6"/>
  <c r="B120" i="6"/>
  <c r="C120" i="6"/>
  <c r="D120" i="6"/>
  <c r="E120" i="6"/>
  <c r="F120" i="6"/>
  <c r="G120" i="6"/>
  <c r="H120" i="6"/>
  <c r="I120" i="6"/>
  <c r="J120" i="6"/>
  <c r="K120" i="6"/>
  <c r="L120" i="6"/>
  <c r="A121" i="6"/>
  <c r="B121" i="6"/>
  <c r="C121" i="6"/>
  <c r="D121" i="6"/>
  <c r="E121" i="6"/>
  <c r="F121" i="6"/>
  <c r="G121" i="6"/>
  <c r="H121" i="6"/>
  <c r="I121" i="6"/>
  <c r="J121" i="6"/>
  <c r="K121" i="6"/>
  <c r="L121" i="6"/>
  <c r="A122" i="6"/>
  <c r="B122" i="6"/>
  <c r="C122" i="6"/>
  <c r="D122" i="6"/>
  <c r="E122" i="6"/>
  <c r="F122" i="6"/>
  <c r="G122" i="6"/>
  <c r="H122" i="6"/>
  <c r="I122" i="6"/>
  <c r="J122" i="6"/>
  <c r="K122" i="6"/>
  <c r="L122" i="6"/>
  <c r="A123" i="6"/>
  <c r="B123" i="6"/>
  <c r="C123" i="6"/>
  <c r="D123" i="6"/>
  <c r="E123" i="6"/>
  <c r="F123" i="6"/>
  <c r="G123" i="6"/>
  <c r="H123" i="6"/>
  <c r="I123" i="6"/>
  <c r="J123" i="6"/>
  <c r="K123" i="6"/>
  <c r="L123" i="6"/>
  <c r="A124" i="6"/>
  <c r="B124" i="6"/>
  <c r="C124" i="6"/>
  <c r="D124" i="6"/>
  <c r="E124" i="6"/>
  <c r="F124" i="6"/>
  <c r="G124" i="6"/>
  <c r="H124" i="6"/>
  <c r="I124" i="6"/>
  <c r="J124" i="6"/>
  <c r="K124" i="6"/>
  <c r="L124" i="6"/>
  <c r="A125" i="6"/>
  <c r="B125" i="6"/>
  <c r="C125" i="6"/>
  <c r="D125" i="6"/>
  <c r="E125" i="6"/>
  <c r="F125" i="6"/>
  <c r="G125" i="6"/>
  <c r="H125" i="6"/>
  <c r="I125" i="6"/>
  <c r="J125" i="6"/>
  <c r="K125" i="6"/>
  <c r="L125" i="6"/>
  <c r="A126" i="6"/>
  <c r="B126" i="6"/>
  <c r="C126" i="6"/>
  <c r="D126" i="6"/>
  <c r="E126" i="6"/>
  <c r="F126" i="6"/>
  <c r="G126" i="6"/>
  <c r="H126" i="6"/>
  <c r="I126" i="6"/>
  <c r="J126" i="6"/>
  <c r="K126" i="6"/>
  <c r="L126" i="6"/>
  <c r="A127" i="6"/>
  <c r="B127" i="6"/>
  <c r="C127" i="6"/>
  <c r="D127" i="6"/>
  <c r="E127" i="6"/>
  <c r="F127" i="6"/>
  <c r="G127" i="6"/>
  <c r="H127" i="6"/>
  <c r="I127" i="6"/>
  <c r="J127" i="6"/>
  <c r="K127" i="6"/>
  <c r="L127" i="6"/>
  <c r="A128" i="6"/>
  <c r="B128" i="6"/>
  <c r="C128" i="6"/>
  <c r="D128" i="6"/>
  <c r="E128" i="6"/>
  <c r="F128" i="6"/>
  <c r="G128" i="6"/>
  <c r="H128" i="6"/>
  <c r="I128" i="6"/>
  <c r="J128" i="6"/>
  <c r="K128" i="6"/>
  <c r="L128" i="6"/>
  <c r="A129" i="6"/>
  <c r="B129" i="6"/>
  <c r="C129" i="6"/>
  <c r="D129" i="6"/>
  <c r="E129" i="6"/>
  <c r="F129" i="6"/>
  <c r="G129" i="6"/>
  <c r="H129" i="6"/>
  <c r="I129" i="6"/>
  <c r="J129" i="6"/>
  <c r="K129" i="6"/>
  <c r="L129" i="6"/>
  <c r="A130" i="6"/>
  <c r="B130" i="6"/>
  <c r="C130" i="6"/>
  <c r="D130" i="6"/>
  <c r="E130" i="6"/>
  <c r="F130" i="6"/>
  <c r="G130" i="6"/>
  <c r="H130" i="6"/>
  <c r="I130" i="6"/>
  <c r="J130" i="6"/>
  <c r="K130" i="6"/>
  <c r="L130" i="6"/>
  <c r="A131" i="6"/>
  <c r="B131" i="6"/>
  <c r="C131" i="6"/>
  <c r="D131" i="6"/>
  <c r="E131" i="6"/>
  <c r="F131" i="6"/>
  <c r="G131" i="6"/>
  <c r="H131" i="6"/>
  <c r="I131" i="6"/>
  <c r="J131" i="6"/>
  <c r="K131" i="6"/>
  <c r="L131" i="6"/>
  <c r="A132" i="6"/>
  <c r="B132" i="6"/>
  <c r="C132" i="6"/>
  <c r="D132" i="6"/>
  <c r="E132" i="6"/>
  <c r="F132" i="6"/>
  <c r="G132" i="6"/>
  <c r="H132" i="6"/>
  <c r="I132" i="6"/>
  <c r="J132" i="6"/>
  <c r="K132" i="6"/>
  <c r="L132" i="6"/>
  <c r="A133" i="6"/>
  <c r="B133" i="6"/>
  <c r="C133" i="6"/>
  <c r="D133" i="6"/>
  <c r="E133" i="6"/>
  <c r="F133" i="6"/>
  <c r="G133" i="6"/>
  <c r="H133" i="6"/>
  <c r="I133" i="6"/>
  <c r="J133" i="6"/>
  <c r="K133" i="6"/>
  <c r="L133" i="6"/>
  <c r="A134" i="6"/>
  <c r="B134" i="6"/>
  <c r="C134" i="6"/>
  <c r="D134" i="6"/>
  <c r="E134" i="6"/>
  <c r="F134" i="6"/>
  <c r="G134" i="6"/>
  <c r="H134" i="6"/>
  <c r="I134" i="6"/>
  <c r="J134" i="6"/>
  <c r="K134" i="6"/>
  <c r="L134" i="6"/>
  <c r="A135" i="6"/>
  <c r="B135" i="6"/>
  <c r="C135" i="6"/>
  <c r="D135" i="6"/>
  <c r="E135" i="6"/>
  <c r="F135" i="6"/>
  <c r="G135" i="6"/>
  <c r="H135" i="6"/>
  <c r="I135" i="6"/>
  <c r="J135" i="6"/>
  <c r="K135" i="6"/>
  <c r="L135" i="6"/>
  <c r="A136" i="6"/>
  <c r="B136" i="6"/>
  <c r="C136" i="6"/>
  <c r="D136" i="6"/>
  <c r="E136" i="6"/>
  <c r="F136" i="6"/>
  <c r="G136" i="6"/>
  <c r="H136" i="6"/>
  <c r="I136" i="6"/>
  <c r="J136" i="6"/>
  <c r="K136" i="6"/>
  <c r="L136" i="6"/>
  <c r="A137" i="6"/>
  <c r="B137" i="6"/>
  <c r="C137" i="6"/>
  <c r="D137" i="6"/>
  <c r="E137" i="6"/>
  <c r="F137" i="6"/>
  <c r="G137" i="6"/>
  <c r="H137" i="6"/>
  <c r="I137" i="6"/>
  <c r="J137" i="6"/>
  <c r="K137" i="6"/>
  <c r="L137" i="6"/>
  <c r="A138" i="6"/>
  <c r="B138" i="6"/>
  <c r="C138" i="6"/>
  <c r="D138" i="6"/>
  <c r="E138" i="6"/>
  <c r="F138" i="6"/>
  <c r="G138" i="6"/>
  <c r="H138" i="6"/>
  <c r="I138" i="6"/>
  <c r="J138" i="6"/>
  <c r="K138" i="6"/>
  <c r="L138" i="6"/>
  <c r="A139" i="6"/>
  <c r="B139" i="6"/>
  <c r="C139" i="6"/>
  <c r="D139" i="6"/>
  <c r="E139" i="6"/>
  <c r="F139" i="6"/>
  <c r="G139" i="6"/>
  <c r="H139" i="6"/>
  <c r="I139" i="6"/>
  <c r="J139" i="6"/>
  <c r="K139" i="6"/>
  <c r="L139" i="6"/>
  <c r="A140" i="6"/>
  <c r="B140" i="6"/>
  <c r="C140" i="6"/>
  <c r="D140" i="6"/>
  <c r="E140" i="6"/>
  <c r="F140" i="6"/>
  <c r="G140" i="6"/>
  <c r="H140" i="6"/>
  <c r="I140" i="6"/>
  <c r="J140" i="6"/>
  <c r="K140" i="6"/>
  <c r="L140" i="6"/>
  <c r="A141" i="6"/>
  <c r="B141" i="6"/>
  <c r="C141" i="6"/>
  <c r="D141" i="6"/>
  <c r="E141" i="6"/>
  <c r="F141" i="6"/>
  <c r="G141" i="6"/>
  <c r="H141" i="6"/>
  <c r="I141" i="6"/>
  <c r="J141" i="6"/>
  <c r="K141" i="6"/>
  <c r="L141" i="6"/>
  <c r="A142" i="6"/>
  <c r="B142" i="6"/>
  <c r="C142" i="6"/>
  <c r="D142" i="6"/>
  <c r="E142" i="6"/>
  <c r="F142" i="6"/>
  <c r="G142" i="6"/>
  <c r="H142" i="6"/>
  <c r="I142" i="6"/>
  <c r="J142" i="6"/>
  <c r="K142" i="6"/>
  <c r="L142" i="6"/>
  <c r="A143" i="6"/>
  <c r="B143" i="6"/>
  <c r="C143" i="6"/>
  <c r="D143" i="6"/>
  <c r="E143" i="6"/>
  <c r="F143" i="6"/>
  <c r="G143" i="6"/>
  <c r="H143" i="6"/>
  <c r="I143" i="6"/>
  <c r="J143" i="6"/>
  <c r="K143" i="6"/>
  <c r="L143" i="6"/>
  <c r="A144" i="6"/>
  <c r="B144" i="6"/>
  <c r="C144" i="6"/>
  <c r="D144" i="6"/>
  <c r="E144" i="6"/>
  <c r="F144" i="6"/>
  <c r="G144" i="6"/>
  <c r="H144" i="6"/>
  <c r="I144" i="6"/>
  <c r="J144" i="6"/>
  <c r="K144" i="6"/>
  <c r="L144" i="6"/>
  <c r="A145" i="6"/>
  <c r="B145" i="6"/>
  <c r="C145" i="6"/>
  <c r="D145" i="6"/>
  <c r="E145" i="6"/>
  <c r="F145" i="6"/>
  <c r="G145" i="6"/>
  <c r="H145" i="6"/>
  <c r="I145" i="6"/>
  <c r="J145" i="6"/>
  <c r="K145" i="6"/>
  <c r="L145" i="6"/>
  <c r="A146" i="6"/>
  <c r="B146" i="6"/>
  <c r="C146" i="6"/>
  <c r="D146" i="6"/>
  <c r="E146" i="6"/>
  <c r="F146" i="6"/>
  <c r="G146" i="6"/>
  <c r="H146" i="6"/>
  <c r="I146" i="6"/>
  <c r="J146" i="6"/>
  <c r="K146" i="6"/>
  <c r="L146" i="6"/>
  <c r="A147" i="6"/>
  <c r="B147" i="6"/>
  <c r="C147" i="6"/>
  <c r="D147" i="6"/>
  <c r="E147" i="6"/>
  <c r="F147" i="6"/>
  <c r="G147" i="6"/>
  <c r="H147" i="6"/>
  <c r="I147" i="6"/>
  <c r="J147" i="6"/>
  <c r="K147" i="6"/>
  <c r="L147" i="6"/>
  <c r="A148" i="6"/>
  <c r="B148" i="6"/>
  <c r="C148" i="6"/>
  <c r="D148" i="6"/>
  <c r="E148" i="6"/>
  <c r="F148" i="6"/>
  <c r="G148" i="6"/>
  <c r="H148" i="6"/>
  <c r="I148" i="6"/>
  <c r="J148" i="6"/>
  <c r="K148" i="6"/>
  <c r="L148" i="6"/>
  <c r="A149" i="6"/>
  <c r="B149" i="6"/>
  <c r="C149" i="6"/>
  <c r="D149" i="6"/>
  <c r="E149" i="6"/>
  <c r="F149" i="6"/>
  <c r="G149" i="6"/>
  <c r="H149" i="6"/>
  <c r="I149" i="6"/>
  <c r="J149" i="6"/>
  <c r="K149" i="6"/>
  <c r="L149" i="6"/>
  <c r="A150" i="6"/>
  <c r="B150" i="6"/>
  <c r="C150" i="6"/>
  <c r="D150" i="6"/>
  <c r="E150" i="6"/>
  <c r="F150" i="6"/>
  <c r="G150" i="6"/>
  <c r="H150" i="6"/>
  <c r="I150" i="6"/>
  <c r="J150" i="6"/>
  <c r="K150" i="6"/>
  <c r="L150" i="6"/>
  <c r="A151" i="6"/>
  <c r="B151" i="6"/>
  <c r="C151" i="6"/>
  <c r="D151" i="6"/>
  <c r="E151" i="6"/>
  <c r="F151" i="6"/>
  <c r="G151" i="6"/>
  <c r="H151" i="6"/>
  <c r="I151" i="6"/>
  <c r="J151" i="6"/>
  <c r="K151" i="6"/>
  <c r="L151" i="6"/>
  <c r="A152" i="6"/>
  <c r="B152" i="6"/>
  <c r="C152" i="6"/>
  <c r="D152" i="6"/>
  <c r="E152" i="6"/>
  <c r="F152" i="6"/>
  <c r="G152" i="6"/>
  <c r="H152" i="6"/>
  <c r="I152" i="6"/>
  <c r="J152" i="6"/>
  <c r="K152" i="6"/>
  <c r="L152" i="6"/>
  <c r="A153" i="6"/>
  <c r="B153" i="6"/>
  <c r="C153" i="6"/>
  <c r="D153" i="6"/>
  <c r="E153" i="6"/>
  <c r="F153" i="6"/>
  <c r="G153" i="6"/>
  <c r="H153" i="6"/>
  <c r="I153" i="6"/>
  <c r="J153" i="6"/>
  <c r="K153" i="6"/>
  <c r="L153" i="6"/>
  <c r="A154" i="6"/>
  <c r="B154" i="6"/>
  <c r="C154" i="6"/>
  <c r="D154" i="6"/>
  <c r="E154" i="6"/>
  <c r="F154" i="6"/>
  <c r="G154" i="6"/>
  <c r="H154" i="6"/>
  <c r="I154" i="6"/>
  <c r="J154" i="6"/>
  <c r="K154" i="6"/>
  <c r="L154" i="6"/>
  <c r="A155" i="6"/>
  <c r="B155" i="6"/>
  <c r="C155" i="6"/>
  <c r="D155" i="6"/>
  <c r="E155" i="6"/>
  <c r="F155" i="6"/>
  <c r="G155" i="6"/>
  <c r="H155" i="6"/>
  <c r="I155" i="6"/>
  <c r="J155" i="6"/>
  <c r="K155" i="6"/>
  <c r="L155" i="6"/>
  <c r="A156" i="6"/>
  <c r="B156" i="6"/>
  <c r="C156" i="6"/>
  <c r="D156" i="6"/>
  <c r="E156" i="6"/>
  <c r="F156" i="6"/>
  <c r="G156" i="6"/>
  <c r="H156" i="6"/>
  <c r="I156" i="6"/>
  <c r="J156" i="6"/>
  <c r="K156" i="6"/>
  <c r="L156" i="6"/>
  <c r="A157" i="6"/>
  <c r="B157" i="6"/>
  <c r="C157" i="6"/>
  <c r="D157" i="6"/>
  <c r="E157" i="6"/>
  <c r="F157" i="6"/>
  <c r="G157" i="6"/>
  <c r="H157" i="6"/>
  <c r="I157" i="6"/>
  <c r="J157" i="6"/>
  <c r="K157" i="6"/>
  <c r="L157" i="6"/>
  <c r="A158" i="6"/>
  <c r="B158" i="6"/>
  <c r="C158" i="6"/>
  <c r="D158" i="6"/>
  <c r="E158" i="6"/>
  <c r="F158" i="6"/>
  <c r="G158" i="6"/>
  <c r="H158" i="6"/>
  <c r="I158" i="6"/>
  <c r="J158" i="6"/>
  <c r="K158" i="6"/>
  <c r="L158" i="6"/>
  <c r="A159" i="6"/>
  <c r="B159" i="6"/>
  <c r="C159" i="6"/>
  <c r="D159" i="6"/>
  <c r="E159" i="6"/>
  <c r="F159" i="6"/>
  <c r="G159" i="6"/>
  <c r="H159" i="6"/>
  <c r="I159" i="6"/>
  <c r="J159" i="6"/>
  <c r="K159" i="6"/>
  <c r="L159" i="6"/>
  <c r="A160" i="6"/>
  <c r="B160" i="6"/>
  <c r="C160" i="6"/>
  <c r="D160" i="6"/>
  <c r="E160" i="6"/>
  <c r="F160" i="6"/>
  <c r="G160" i="6"/>
  <c r="H160" i="6"/>
  <c r="I160" i="6"/>
  <c r="J160" i="6"/>
  <c r="K160" i="6"/>
  <c r="L160" i="6"/>
  <c r="A161" i="6"/>
  <c r="B161" i="6"/>
  <c r="C161" i="6"/>
  <c r="D161" i="6"/>
  <c r="E161" i="6"/>
  <c r="F161" i="6"/>
  <c r="G161" i="6"/>
  <c r="H161" i="6"/>
  <c r="I161" i="6"/>
  <c r="J161" i="6"/>
  <c r="K161" i="6"/>
  <c r="L161" i="6"/>
  <c r="A162" i="6"/>
  <c r="B162" i="6"/>
  <c r="C162" i="6"/>
  <c r="D162" i="6"/>
  <c r="E162" i="6"/>
  <c r="F162" i="6"/>
  <c r="G162" i="6"/>
  <c r="H162" i="6"/>
  <c r="I162" i="6"/>
  <c r="J162" i="6"/>
  <c r="K162" i="6"/>
  <c r="L162" i="6"/>
  <c r="A163" i="6"/>
  <c r="B163" i="6"/>
  <c r="C163" i="6"/>
  <c r="D163" i="6"/>
  <c r="E163" i="6"/>
  <c r="F163" i="6"/>
  <c r="G163" i="6"/>
  <c r="H163" i="6"/>
  <c r="I163" i="6"/>
  <c r="J163" i="6"/>
  <c r="K163" i="6"/>
  <c r="L163" i="6"/>
  <c r="A164" i="6"/>
  <c r="B164" i="6"/>
  <c r="C164" i="6"/>
  <c r="D164" i="6"/>
  <c r="E164" i="6"/>
  <c r="F164" i="6"/>
  <c r="G164" i="6"/>
  <c r="H164" i="6"/>
  <c r="I164" i="6"/>
  <c r="J164" i="6"/>
  <c r="K164" i="6"/>
  <c r="L164" i="6"/>
  <c r="A165" i="6"/>
  <c r="B165" i="6"/>
  <c r="C165" i="6"/>
  <c r="D165" i="6"/>
  <c r="E165" i="6"/>
  <c r="F165" i="6"/>
  <c r="G165" i="6"/>
  <c r="H165" i="6"/>
  <c r="I165" i="6"/>
  <c r="J165" i="6"/>
  <c r="K165" i="6"/>
  <c r="L165" i="6"/>
  <c r="A166" i="6"/>
  <c r="B166" i="6"/>
  <c r="C166" i="6"/>
  <c r="D166" i="6"/>
  <c r="E166" i="6"/>
  <c r="F166" i="6"/>
  <c r="G166" i="6"/>
  <c r="H166" i="6"/>
  <c r="I166" i="6"/>
  <c r="J166" i="6"/>
  <c r="K166" i="6"/>
  <c r="L166" i="6"/>
  <c r="A167" i="6"/>
  <c r="B167" i="6"/>
  <c r="C167" i="6"/>
  <c r="D167" i="6"/>
  <c r="E167" i="6"/>
  <c r="F167" i="6"/>
  <c r="G167" i="6"/>
  <c r="H167" i="6"/>
  <c r="I167" i="6"/>
  <c r="J167" i="6"/>
  <c r="K167" i="6"/>
  <c r="L167" i="6"/>
  <c r="A168" i="6"/>
  <c r="B168" i="6"/>
  <c r="C168" i="6"/>
  <c r="D168" i="6"/>
  <c r="E168" i="6"/>
  <c r="F168" i="6"/>
  <c r="G168" i="6"/>
  <c r="H168" i="6"/>
  <c r="I168" i="6"/>
  <c r="J168" i="6"/>
  <c r="K168" i="6"/>
  <c r="L168" i="6"/>
  <c r="A169" i="6"/>
  <c r="B169" i="6"/>
  <c r="C169" i="6"/>
  <c r="D169" i="6"/>
  <c r="E169" i="6"/>
  <c r="F169" i="6"/>
  <c r="G169" i="6"/>
  <c r="H169" i="6"/>
  <c r="I169" i="6"/>
  <c r="J169" i="6"/>
  <c r="K169" i="6"/>
  <c r="L169" i="6"/>
  <c r="A170" i="6"/>
  <c r="B170" i="6"/>
  <c r="C170" i="6"/>
  <c r="D170" i="6"/>
  <c r="E170" i="6"/>
  <c r="F170" i="6"/>
  <c r="G170" i="6"/>
  <c r="H170" i="6"/>
  <c r="I170" i="6"/>
  <c r="J170" i="6"/>
  <c r="K170" i="6"/>
  <c r="L170" i="6"/>
  <c r="A171" i="6"/>
  <c r="B171" i="6"/>
  <c r="C171" i="6"/>
  <c r="D171" i="6"/>
  <c r="E171" i="6"/>
  <c r="F171" i="6"/>
  <c r="G171" i="6"/>
  <c r="H171" i="6"/>
  <c r="I171" i="6"/>
  <c r="J171" i="6"/>
  <c r="K171" i="6"/>
  <c r="L171" i="6"/>
  <c r="A172" i="6"/>
  <c r="B172" i="6"/>
  <c r="C172" i="6"/>
  <c r="D172" i="6"/>
  <c r="E172" i="6"/>
  <c r="F172" i="6"/>
  <c r="G172" i="6"/>
  <c r="H172" i="6"/>
  <c r="I172" i="6"/>
  <c r="J172" i="6"/>
  <c r="K172" i="6"/>
  <c r="L172" i="6"/>
  <c r="A173" i="6"/>
  <c r="B173" i="6"/>
  <c r="C173" i="6"/>
  <c r="D173" i="6"/>
  <c r="E173" i="6"/>
  <c r="F173" i="6"/>
  <c r="G173" i="6"/>
  <c r="H173" i="6"/>
  <c r="I173" i="6"/>
  <c r="J173" i="6"/>
  <c r="K173" i="6"/>
  <c r="L173" i="6"/>
  <c r="A174" i="6"/>
  <c r="B174" i="6"/>
  <c r="C174" i="6"/>
  <c r="D174" i="6"/>
  <c r="E174" i="6"/>
  <c r="F174" i="6"/>
  <c r="G174" i="6"/>
  <c r="H174" i="6"/>
  <c r="I174" i="6"/>
  <c r="J174" i="6"/>
  <c r="K174" i="6"/>
  <c r="L174" i="6"/>
  <c r="A175" i="6"/>
  <c r="B175" i="6"/>
  <c r="C175" i="6"/>
  <c r="D175" i="6"/>
  <c r="E175" i="6"/>
  <c r="F175" i="6"/>
  <c r="G175" i="6"/>
  <c r="H175" i="6"/>
  <c r="I175" i="6"/>
  <c r="J175" i="6"/>
  <c r="K175" i="6"/>
  <c r="L175" i="6"/>
  <c r="A176" i="6"/>
  <c r="B176" i="6"/>
  <c r="C176" i="6"/>
  <c r="D176" i="6"/>
  <c r="E176" i="6"/>
  <c r="F176" i="6"/>
  <c r="G176" i="6"/>
  <c r="H176" i="6"/>
  <c r="I176" i="6"/>
  <c r="J176" i="6"/>
  <c r="K176" i="6"/>
  <c r="L176" i="6"/>
  <c r="A177" i="6"/>
  <c r="B177" i="6"/>
  <c r="C177" i="6"/>
  <c r="D177" i="6"/>
  <c r="E177" i="6"/>
  <c r="F177" i="6"/>
  <c r="G177" i="6"/>
  <c r="H177" i="6"/>
  <c r="I177" i="6"/>
  <c r="J177" i="6"/>
  <c r="K177" i="6"/>
  <c r="L177" i="6"/>
  <c r="A178" i="6"/>
  <c r="B178" i="6"/>
  <c r="C178" i="6"/>
  <c r="D178" i="6"/>
  <c r="E178" i="6"/>
  <c r="F178" i="6"/>
  <c r="G178" i="6"/>
  <c r="H178" i="6"/>
  <c r="I178" i="6"/>
  <c r="J178" i="6"/>
  <c r="K178" i="6"/>
  <c r="L178" i="6"/>
  <c r="A179" i="6"/>
  <c r="B179" i="6"/>
  <c r="C179" i="6"/>
  <c r="D179" i="6"/>
  <c r="E179" i="6"/>
  <c r="F179" i="6"/>
  <c r="G179" i="6"/>
  <c r="H179" i="6"/>
  <c r="I179" i="6"/>
  <c r="J179" i="6"/>
  <c r="K179" i="6"/>
  <c r="L179" i="6"/>
  <c r="A180" i="6"/>
  <c r="B180" i="6"/>
  <c r="C180" i="6"/>
  <c r="D180" i="6"/>
  <c r="E180" i="6"/>
  <c r="F180" i="6"/>
  <c r="G180" i="6"/>
  <c r="H180" i="6"/>
  <c r="I180" i="6"/>
  <c r="J180" i="6"/>
  <c r="K180" i="6"/>
  <c r="L180" i="6"/>
  <c r="A181" i="6"/>
  <c r="B181" i="6"/>
  <c r="C181" i="6"/>
  <c r="D181" i="6"/>
  <c r="E181" i="6"/>
  <c r="F181" i="6"/>
  <c r="G181" i="6"/>
  <c r="H181" i="6"/>
  <c r="I181" i="6"/>
  <c r="J181" i="6"/>
  <c r="K181" i="6"/>
  <c r="L181" i="6"/>
  <c r="A182" i="6"/>
  <c r="B182" i="6"/>
  <c r="C182" i="6"/>
  <c r="D182" i="6"/>
  <c r="E182" i="6"/>
  <c r="F182" i="6"/>
  <c r="G182" i="6"/>
  <c r="H182" i="6"/>
  <c r="I182" i="6"/>
  <c r="J182" i="6"/>
  <c r="K182" i="6"/>
  <c r="L182" i="6"/>
  <c r="A183" i="6"/>
  <c r="B183" i="6"/>
  <c r="C183" i="6"/>
  <c r="D183" i="6"/>
  <c r="E183" i="6"/>
  <c r="F183" i="6"/>
  <c r="G183" i="6"/>
  <c r="H183" i="6"/>
  <c r="I183" i="6"/>
  <c r="J183" i="6"/>
  <c r="K183" i="6"/>
  <c r="L183" i="6"/>
  <c r="A184" i="6"/>
  <c r="B184" i="6"/>
  <c r="C184" i="6"/>
  <c r="D184" i="6"/>
  <c r="E184" i="6"/>
  <c r="F184" i="6"/>
  <c r="G184" i="6"/>
  <c r="H184" i="6"/>
  <c r="I184" i="6"/>
  <c r="J184" i="6"/>
  <c r="K184" i="6"/>
  <c r="L184" i="6"/>
  <c r="A185" i="6"/>
  <c r="B185" i="6"/>
  <c r="C185" i="6"/>
  <c r="D185" i="6"/>
  <c r="E185" i="6"/>
  <c r="F185" i="6"/>
  <c r="G185" i="6"/>
  <c r="H185" i="6"/>
  <c r="I185" i="6"/>
  <c r="J185" i="6"/>
  <c r="K185" i="6"/>
  <c r="L185" i="6"/>
  <c r="A186" i="6"/>
  <c r="B186" i="6"/>
  <c r="C186" i="6"/>
  <c r="D186" i="6"/>
  <c r="E186" i="6"/>
  <c r="F186" i="6"/>
  <c r="G186" i="6"/>
  <c r="H186" i="6"/>
  <c r="I186" i="6"/>
  <c r="J186" i="6"/>
  <c r="K186" i="6"/>
  <c r="L186" i="6"/>
  <c r="A187" i="6"/>
  <c r="B187" i="6"/>
  <c r="C187" i="6"/>
  <c r="D187" i="6"/>
  <c r="E187" i="6"/>
  <c r="F187" i="6"/>
  <c r="G187" i="6"/>
  <c r="H187" i="6"/>
  <c r="I187" i="6"/>
  <c r="J187" i="6"/>
  <c r="K187" i="6"/>
  <c r="L187" i="6"/>
  <c r="A188" i="6"/>
  <c r="B188" i="6"/>
  <c r="C188" i="6"/>
  <c r="D188" i="6"/>
  <c r="E188" i="6"/>
  <c r="F188" i="6"/>
  <c r="G188" i="6"/>
  <c r="H188" i="6"/>
  <c r="I188" i="6"/>
  <c r="J188" i="6"/>
  <c r="K188" i="6"/>
  <c r="L188" i="6"/>
  <c r="A189" i="6"/>
  <c r="B189" i="6"/>
  <c r="C189" i="6"/>
  <c r="D189" i="6"/>
  <c r="E189" i="6"/>
  <c r="F189" i="6"/>
  <c r="G189" i="6"/>
  <c r="H189" i="6"/>
  <c r="I189" i="6"/>
  <c r="J189" i="6"/>
  <c r="K189" i="6"/>
  <c r="L189" i="6"/>
  <c r="A190" i="6"/>
  <c r="B190" i="6"/>
  <c r="C190" i="6"/>
  <c r="D190" i="6"/>
  <c r="E190" i="6"/>
  <c r="F190" i="6"/>
  <c r="G190" i="6"/>
  <c r="H190" i="6"/>
  <c r="I190" i="6"/>
  <c r="J190" i="6"/>
  <c r="K190" i="6"/>
  <c r="L190" i="6"/>
  <c r="A191" i="6"/>
  <c r="B191" i="6"/>
  <c r="C191" i="6"/>
  <c r="D191" i="6"/>
  <c r="E191" i="6"/>
  <c r="F191" i="6"/>
  <c r="G191" i="6"/>
  <c r="H191" i="6"/>
  <c r="I191" i="6"/>
  <c r="J191" i="6"/>
  <c r="K191" i="6"/>
  <c r="L191" i="6"/>
  <c r="A192" i="6"/>
  <c r="B192" i="6"/>
  <c r="C192" i="6"/>
  <c r="D192" i="6"/>
  <c r="E192" i="6"/>
  <c r="F192" i="6"/>
  <c r="G192" i="6"/>
  <c r="H192" i="6"/>
  <c r="I192" i="6"/>
  <c r="J192" i="6"/>
  <c r="K192" i="6"/>
  <c r="L192" i="6"/>
  <c r="A193" i="6"/>
  <c r="B193" i="6"/>
  <c r="C193" i="6"/>
  <c r="D193" i="6"/>
  <c r="E193" i="6"/>
  <c r="F193" i="6"/>
  <c r="G193" i="6"/>
  <c r="H193" i="6"/>
  <c r="I193" i="6"/>
  <c r="J193" i="6"/>
  <c r="K193" i="6"/>
  <c r="L193" i="6"/>
  <c r="A194" i="6"/>
  <c r="B194" i="6"/>
  <c r="C194" i="6"/>
  <c r="D194" i="6"/>
  <c r="E194" i="6"/>
  <c r="F194" i="6"/>
  <c r="G194" i="6"/>
  <c r="H194" i="6"/>
  <c r="I194" i="6"/>
  <c r="J194" i="6"/>
  <c r="K194" i="6"/>
  <c r="L194" i="6"/>
  <c r="A195" i="6"/>
  <c r="B195" i="6"/>
  <c r="C195" i="6"/>
  <c r="D195" i="6"/>
  <c r="E195" i="6"/>
  <c r="F195" i="6"/>
  <c r="G195" i="6"/>
  <c r="H195" i="6"/>
  <c r="I195" i="6"/>
  <c r="J195" i="6"/>
  <c r="K195" i="6"/>
  <c r="L195" i="6"/>
  <c r="A196" i="6"/>
  <c r="B196" i="6"/>
  <c r="C196" i="6"/>
  <c r="D196" i="6"/>
  <c r="E196" i="6"/>
  <c r="F196" i="6"/>
  <c r="G196" i="6"/>
  <c r="H196" i="6"/>
  <c r="I196" i="6"/>
  <c r="J196" i="6"/>
  <c r="K196" i="6"/>
  <c r="L196" i="6"/>
  <c r="A197" i="6"/>
  <c r="B197" i="6"/>
  <c r="C197" i="6"/>
  <c r="D197" i="6"/>
  <c r="E197" i="6"/>
  <c r="F197" i="6"/>
  <c r="G197" i="6"/>
  <c r="H197" i="6"/>
  <c r="I197" i="6"/>
  <c r="J197" i="6"/>
  <c r="K197" i="6"/>
  <c r="L197" i="6"/>
  <c r="A198" i="6"/>
  <c r="B198" i="6"/>
  <c r="C198" i="6"/>
  <c r="D198" i="6"/>
  <c r="E198" i="6"/>
  <c r="F198" i="6"/>
  <c r="G198" i="6"/>
  <c r="H198" i="6"/>
  <c r="I198" i="6"/>
  <c r="J198" i="6"/>
  <c r="K198" i="6"/>
  <c r="L198" i="6"/>
  <c r="A199" i="6"/>
  <c r="B199" i="6"/>
  <c r="C199" i="6"/>
  <c r="D199" i="6"/>
  <c r="E199" i="6"/>
  <c r="F199" i="6"/>
  <c r="G199" i="6"/>
  <c r="H199" i="6"/>
  <c r="I199" i="6"/>
  <c r="J199" i="6"/>
  <c r="K199" i="6"/>
  <c r="L199" i="6"/>
  <c r="A200" i="6"/>
  <c r="B200" i="6"/>
  <c r="C200" i="6"/>
  <c r="D200" i="6"/>
  <c r="E200" i="6"/>
  <c r="F200" i="6"/>
  <c r="G200" i="6"/>
  <c r="H200" i="6"/>
  <c r="I200" i="6"/>
  <c r="J200" i="6"/>
  <c r="K200" i="6"/>
  <c r="L200" i="6"/>
  <c r="A201" i="6"/>
  <c r="B201" i="6"/>
  <c r="C201" i="6"/>
  <c r="D201" i="6"/>
  <c r="E201" i="6"/>
  <c r="F201" i="6"/>
  <c r="G201" i="6"/>
  <c r="H201" i="6"/>
  <c r="I201" i="6"/>
  <c r="J201" i="6"/>
  <c r="K201" i="6"/>
  <c r="L201" i="6"/>
  <c r="A202" i="6"/>
  <c r="B202" i="6"/>
  <c r="C202" i="6"/>
  <c r="D202" i="6"/>
  <c r="E202" i="6"/>
  <c r="F202" i="6"/>
  <c r="G202" i="6"/>
  <c r="H202" i="6"/>
  <c r="I202" i="6"/>
  <c r="J202" i="6"/>
  <c r="K202" i="6"/>
  <c r="L202" i="6"/>
  <c r="A203" i="6"/>
  <c r="B203" i="6"/>
  <c r="C203" i="6"/>
  <c r="D203" i="6"/>
  <c r="E203" i="6"/>
  <c r="F203" i="6"/>
  <c r="G203" i="6"/>
  <c r="H203" i="6"/>
  <c r="I203" i="6"/>
  <c r="J203" i="6"/>
  <c r="K203" i="6"/>
  <c r="L203" i="6"/>
  <c r="A204" i="6"/>
  <c r="B204" i="6"/>
  <c r="C204" i="6"/>
  <c r="D204" i="6"/>
  <c r="E204" i="6"/>
  <c r="F204" i="6"/>
  <c r="G204" i="6"/>
  <c r="H204" i="6"/>
  <c r="I204" i="6"/>
  <c r="J204" i="6"/>
  <c r="K204" i="6"/>
  <c r="L204" i="6"/>
  <c r="A205" i="6"/>
  <c r="B205" i="6"/>
  <c r="C205" i="6"/>
  <c r="D205" i="6"/>
  <c r="E205" i="6"/>
  <c r="F205" i="6"/>
  <c r="G205" i="6"/>
  <c r="H205" i="6"/>
  <c r="I205" i="6"/>
  <c r="J205" i="6"/>
  <c r="K205" i="6"/>
  <c r="L205" i="6"/>
  <c r="A206" i="6"/>
  <c r="B206" i="6"/>
  <c r="C206" i="6"/>
  <c r="D206" i="6"/>
  <c r="E206" i="6"/>
  <c r="F206" i="6"/>
  <c r="G206" i="6"/>
  <c r="H206" i="6"/>
  <c r="I206" i="6"/>
  <c r="J206" i="6"/>
  <c r="K206" i="6"/>
  <c r="L206" i="6"/>
  <c r="A207" i="6"/>
  <c r="B207" i="6"/>
  <c r="C207" i="6"/>
  <c r="D207" i="6"/>
  <c r="E207" i="6"/>
  <c r="F207" i="6"/>
  <c r="G207" i="6"/>
  <c r="H207" i="6"/>
  <c r="I207" i="6"/>
  <c r="J207" i="6"/>
  <c r="K207" i="6"/>
  <c r="L207" i="6"/>
  <c r="A208" i="6"/>
  <c r="B208" i="6"/>
  <c r="C208" i="6"/>
  <c r="D208" i="6"/>
  <c r="E208" i="6"/>
  <c r="F208" i="6"/>
  <c r="G208" i="6"/>
  <c r="H208" i="6"/>
  <c r="I208" i="6"/>
  <c r="J208" i="6"/>
  <c r="K208" i="6"/>
  <c r="L208" i="6"/>
  <c r="A209" i="6"/>
  <c r="B209" i="6"/>
  <c r="C209" i="6"/>
  <c r="D209" i="6"/>
  <c r="E209" i="6"/>
  <c r="F209" i="6"/>
  <c r="G209" i="6"/>
  <c r="H209" i="6"/>
  <c r="I209" i="6"/>
  <c r="J209" i="6"/>
  <c r="K209" i="6"/>
  <c r="L209" i="6"/>
  <c r="A210" i="6"/>
  <c r="B210" i="6"/>
  <c r="C210" i="6"/>
  <c r="D210" i="6"/>
  <c r="E210" i="6"/>
  <c r="F210" i="6"/>
  <c r="G210" i="6"/>
  <c r="H210" i="6"/>
  <c r="I210" i="6"/>
  <c r="J210" i="6"/>
  <c r="K210" i="6"/>
  <c r="L210" i="6"/>
  <c r="A211" i="6"/>
  <c r="B211" i="6"/>
  <c r="C211" i="6"/>
  <c r="D211" i="6"/>
  <c r="E211" i="6"/>
  <c r="F211" i="6"/>
  <c r="G211" i="6"/>
  <c r="H211" i="6"/>
  <c r="I211" i="6"/>
  <c r="J211" i="6"/>
  <c r="K211" i="6"/>
  <c r="L211" i="6"/>
  <c r="A212" i="6"/>
  <c r="B212" i="6"/>
  <c r="C212" i="6"/>
  <c r="D212" i="6"/>
  <c r="E212" i="6"/>
  <c r="F212" i="6"/>
  <c r="G212" i="6"/>
  <c r="H212" i="6"/>
  <c r="I212" i="6"/>
  <c r="J212" i="6"/>
  <c r="K212" i="6"/>
  <c r="L212" i="6"/>
  <c r="A213" i="6"/>
  <c r="B213" i="6"/>
  <c r="C213" i="6"/>
  <c r="D213" i="6"/>
  <c r="E213" i="6"/>
  <c r="F213" i="6"/>
  <c r="G213" i="6"/>
  <c r="H213" i="6"/>
  <c r="I213" i="6"/>
  <c r="J213" i="6"/>
  <c r="K213" i="6"/>
  <c r="L213" i="6"/>
  <c r="A214" i="6"/>
  <c r="B214" i="6"/>
  <c r="C214" i="6"/>
  <c r="D214" i="6"/>
  <c r="E214" i="6"/>
  <c r="F214" i="6"/>
  <c r="G214" i="6"/>
  <c r="H214" i="6"/>
  <c r="I214" i="6"/>
  <c r="J214" i="6"/>
  <c r="K214" i="6"/>
  <c r="L214" i="6"/>
  <c r="A215" i="6"/>
  <c r="B215" i="6"/>
  <c r="C215" i="6"/>
  <c r="D215" i="6"/>
  <c r="E215" i="6"/>
  <c r="F215" i="6"/>
  <c r="G215" i="6"/>
  <c r="H215" i="6"/>
  <c r="I215" i="6"/>
  <c r="J215" i="6"/>
  <c r="K215" i="6"/>
  <c r="L215" i="6"/>
  <c r="A216" i="6"/>
  <c r="B216" i="6"/>
  <c r="C216" i="6"/>
  <c r="D216" i="6"/>
  <c r="E216" i="6"/>
  <c r="F216" i="6"/>
  <c r="G216" i="6"/>
  <c r="H216" i="6"/>
  <c r="I216" i="6"/>
  <c r="J216" i="6"/>
  <c r="K216" i="6"/>
  <c r="L216" i="6"/>
  <c r="A217" i="6"/>
  <c r="B217" i="6"/>
  <c r="C217" i="6"/>
  <c r="D217" i="6"/>
  <c r="E217" i="6"/>
  <c r="F217" i="6"/>
  <c r="G217" i="6"/>
  <c r="H217" i="6"/>
  <c r="I217" i="6"/>
  <c r="J217" i="6"/>
  <c r="K217" i="6"/>
  <c r="L217" i="6"/>
  <c r="A218" i="6"/>
  <c r="B218" i="6"/>
  <c r="C218" i="6"/>
  <c r="D218" i="6"/>
  <c r="E218" i="6"/>
  <c r="F218" i="6"/>
  <c r="G218" i="6"/>
  <c r="H218" i="6"/>
  <c r="I218" i="6"/>
  <c r="J218" i="6"/>
  <c r="K218" i="6"/>
  <c r="L218" i="6"/>
  <c r="A219" i="6"/>
  <c r="B219" i="6"/>
  <c r="C219" i="6"/>
  <c r="D219" i="6"/>
  <c r="E219" i="6"/>
  <c r="F219" i="6"/>
  <c r="G219" i="6"/>
  <c r="H219" i="6"/>
  <c r="I219" i="6"/>
  <c r="J219" i="6"/>
  <c r="K219" i="6"/>
  <c r="L219" i="6"/>
  <c r="A220" i="6"/>
  <c r="B220" i="6"/>
  <c r="C220" i="6"/>
  <c r="D220" i="6"/>
  <c r="E220" i="6"/>
  <c r="F220" i="6"/>
  <c r="G220" i="6"/>
  <c r="H220" i="6"/>
  <c r="I220" i="6"/>
  <c r="J220" i="6"/>
  <c r="K220" i="6"/>
  <c r="L220" i="6"/>
  <c r="A221" i="6"/>
  <c r="B221" i="6"/>
  <c r="C221" i="6"/>
  <c r="D221" i="6"/>
  <c r="E221" i="6"/>
  <c r="F221" i="6"/>
  <c r="G221" i="6"/>
  <c r="H221" i="6"/>
  <c r="I221" i="6"/>
  <c r="J221" i="6"/>
  <c r="K221" i="6"/>
  <c r="L221" i="6"/>
  <c r="A222" i="6"/>
  <c r="B222" i="6"/>
  <c r="C222" i="6"/>
  <c r="D222" i="6"/>
  <c r="E222" i="6"/>
  <c r="F222" i="6"/>
  <c r="G222" i="6"/>
  <c r="H222" i="6"/>
  <c r="I222" i="6"/>
  <c r="J222" i="6"/>
  <c r="K222" i="6"/>
  <c r="L222" i="6"/>
  <c r="A223" i="6"/>
  <c r="B223" i="6"/>
  <c r="C223" i="6"/>
  <c r="D223" i="6"/>
  <c r="E223" i="6"/>
  <c r="F223" i="6"/>
  <c r="G223" i="6"/>
  <c r="H223" i="6"/>
  <c r="I223" i="6"/>
  <c r="J223" i="6"/>
  <c r="K223" i="6"/>
  <c r="L223" i="6"/>
  <c r="A224" i="6"/>
  <c r="B224" i="6"/>
  <c r="C224" i="6"/>
  <c r="D224" i="6"/>
  <c r="E224" i="6"/>
  <c r="F224" i="6"/>
  <c r="G224" i="6"/>
  <c r="H224" i="6"/>
  <c r="I224" i="6"/>
  <c r="J224" i="6"/>
  <c r="K224" i="6"/>
  <c r="L224" i="6"/>
  <c r="A225" i="6"/>
  <c r="B225" i="6"/>
  <c r="C225" i="6"/>
  <c r="D225" i="6"/>
  <c r="E225" i="6"/>
  <c r="F225" i="6"/>
  <c r="G225" i="6"/>
  <c r="H225" i="6"/>
  <c r="I225" i="6"/>
  <c r="J225" i="6"/>
  <c r="K225" i="6"/>
  <c r="L225" i="6"/>
  <c r="A226" i="6"/>
  <c r="B226" i="6"/>
  <c r="C226" i="6"/>
  <c r="D226" i="6"/>
  <c r="E226" i="6"/>
  <c r="F226" i="6"/>
  <c r="G226" i="6"/>
  <c r="H226" i="6"/>
  <c r="I226" i="6"/>
  <c r="J226" i="6"/>
  <c r="K226" i="6"/>
  <c r="L226" i="6"/>
  <c r="A227" i="6"/>
  <c r="B227" i="6"/>
  <c r="C227" i="6"/>
  <c r="D227" i="6"/>
  <c r="E227" i="6"/>
  <c r="F227" i="6"/>
  <c r="G227" i="6"/>
  <c r="H227" i="6"/>
  <c r="I227" i="6"/>
  <c r="J227" i="6"/>
  <c r="K227" i="6"/>
  <c r="L227" i="6"/>
  <c r="A228" i="6"/>
  <c r="B228" i="6"/>
  <c r="C228" i="6"/>
  <c r="D228" i="6"/>
  <c r="E228" i="6"/>
  <c r="F228" i="6"/>
  <c r="G228" i="6"/>
  <c r="H228" i="6"/>
  <c r="I228" i="6"/>
  <c r="J228" i="6"/>
  <c r="K228" i="6"/>
  <c r="L228" i="6"/>
  <c r="A229" i="6"/>
  <c r="B229" i="6"/>
  <c r="C229" i="6"/>
  <c r="D229" i="6"/>
  <c r="E229" i="6"/>
  <c r="F229" i="6"/>
  <c r="G229" i="6"/>
  <c r="H229" i="6"/>
  <c r="I229" i="6"/>
  <c r="J229" i="6"/>
  <c r="K229" i="6"/>
  <c r="L229" i="6"/>
  <c r="A230" i="6"/>
  <c r="B230" i="6"/>
  <c r="C230" i="6"/>
  <c r="D230" i="6"/>
  <c r="E230" i="6"/>
  <c r="F230" i="6"/>
  <c r="G230" i="6"/>
  <c r="H230" i="6"/>
  <c r="I230" i="6"/>
  <c r="J230" i="6"/>
  <c r="K230" i="6"/>
  <c r="L230" i="6"/>
  <c r="A231" i="6"/>
  <c r="B231" i="6"/>
  <c r="C231" i="6"/>
  <c r="D231" i="6"/>
  <c r="E231" i="6"/>
  <c r="F231" i="6"/>
  <c r="G231" i="6"/>
  <c r="H231" i="6"/>
  <c r="I231" i="6"/>
  <c r="J231" i="6"/>
  <c r="K231" i="6"/>
  <c r="L231" i="6"/>
  <c r="A232" i="6"/>
  <c r="B232" i="6"/>
  <c r="C232" i="6"/>
  <c r="D232" i="6"/>
  <c r="E232" i="6"/>
  <c r="F232" i="6"/>
  <c r="G232" i="6"/>
  <c r="H232" i="6"/>
  <c r="I232" i="6"/>
  <c r="J232" i="6"/>
  <c r="K232" i="6"/>
  <c r="L232" i="6"/>
  <c r="A233" i="6"/>
  <c r="B233" i="6"/>
  <c r="C233" i="6"/>
  <c r="D233" i="6"/>
  <c r="E233" i="6"/>
  <c r="F233" i="6"/>
  <c r="G233" i="6"/>
  <c r="H233" i="6"/>
  <c r="I233" i="6"/>
  <c r="J233" i="6"/>
  <c r="K233" i="6"/>
  <c r="L233" i="6"/>
  <c r="A234" i="6"/>
  <c r="B234" i="6"/>
  <c r="C234" i="6"/>
  <c r="D234" i="6"/>
  <c r="E234" i="6"/>
  <c r="F234" i="6"/>
  <c r="G234" i="6"/>
  <c r="H234" i="6"/>
  <c r="I234" i="6"/>
  <c r="J234" i="6"/>
  <c r="K234" i="6"/>
  <c r="L234" i="6"/>
  <c r="A235" i="6"/>
  <c r="B235" i="6"/>
  <c r="C235" i="6"/>
  <c r="D235" i="6"/>
  <c r="E235" i="6"/>
  <c r="F235" i="6"/>
  <c r="G235" i="6"/>
  <c r="H235" i="6"/>
  <c r="I235" i="6"/>
  <c r="J235" i="6"/>
  <c r="K235" i="6"/>
  <c r="L235" i="6"/>
  <c r="A236" i="6"/>
  <c r="B236" i="6"/>
  <c r="C236" i="6"/>
  <c r="D236" i="6"/>
  <c r="E236" i="6"/>
  <c r="F236" i="6"/>
  <c r="G236" i="6"/>
  <c r="H236" i="6"/>
  <c r="I236" i="6"/>
  <c r="J236" i="6"/>
  <c r="K236" i="6"/>
  <c r="L236" i="6"/>
  <c r="A237" i="6"/>
  <c r="B237" i="6"/>
  <c r="C237" i="6"/>
  <c r="D237" i="6"/>
  <c r="E237" i="6"/>
  <c r="F237" i="6"/>
  <c r="G237" i="6"/>
  <c r="H237" i="6"/>
  <c r="I237" i="6"/>
  <c r="J237" i="6"/>
  <c r="K237" i="6"/>
  <c r="L237" i="6"/>
  <c r="A238" i="6"/>
  <c r="B238" i="6"/>
  <c r="C238" i="6"/>
  <c r="D238" i="6"/>
  <c r="E238" i="6"/>
  <c r="F238" i="6"/>
  <c r="G238" i="6"/>
  <c r="H238" i="6"/>
  <c r="I238" i="6"/>
  <c r="J238" i="6"/>
  <c r="K238" i="6"/>
  <c r="L238" i="6"/>
  <c r="A239" i="6"/>
  <c r="B239" i="6"/>
  <c r="C239" i="6"/>
  <c r="D239" i="6"/>
  <c r="E239" i="6"/>
  <c r="F239" i="6"/>
  <c r="G239" i="6"/>
  <c r="H239" i="6"/>
  <c r="I239" i="6"/>
  <c r="J239" i="6"/>
  <c r="K239" i="6"/>
  <c r="L239" i="6"/>
  <c r="A240" i="6"/>
  <c r="B240" i="6"/>
  <c r="C240" i="6"/>
  <c r="D240" i="6"/>
  <c r="E240" i="6"/>
  <c r="F240" i="6"/>
  <c r="G240" i="6"/>
  <c r="H240" i="6"/>
  <c r="I240" i="6"/>
  <c r="J240" i="6"/>
  <c r="K240" i="6"/>
  <c r="L240" i="6"/>
  <c r="A241" i="6"/>
  <c r="B241" i="6"/>
  <c r="C241" i="6"/>
  <c r="D241" i="6"/>
  <c r="E241" i="6"/>
  <c r="F241" i="6"/>
  <c r="G241" i="6"/>
  <c r="H241" i="6"/>
  <c r="I241" i="6"/>
  <c r="J241" i="6"/>
  <c r="K241" i="6"/>
  <c r="L241" i="6"/>
  <c r="A242" i="6"/>
  <c r="B242" i="6"/>
  <c r="C242" i="6"/>
  <c r="D242" i="6"/>
  <c r="E242" i="6"/>
  <c r="F242" i="6"/>
  <c r="G242" i="6"/>
  <c r="H242" i="6"/>
  <c r="I242" i="6"/>
  <c r="J242" i="6"/>
  <c r="K242" i="6"/>
  <c r="L242" i="6"/>
  <c r="A243" i="6"/>
  <c r="B243" i="6"/>
  <c r="C243" i="6"/>
  <c r="D243" i="6"/>
  <c r="E243" i="6"/>
  <c r="F243" i="6"/>
  <c r="G243" i="6"/>
  <c r="H243" i="6"/>
  <c r="I243" i="6"/>
  <c r="J243" i="6"/>
  <c r="K243" i="6"/>
  <c r="L243" i="6"/>
  <c r="A244" i="6"/>
  <c r="B244" i="6"/>
  <c r="C244" i="6"/>
  <c r="D244" i="6"/>
  <c r="E244" i="6"/>
  <c r="F244" i="6"/>
  <c r="G244" i="6"/>
  <c r="H244" i="6"/>
  <c r="I244" i="6"/>
  <c r="J244" i="6"/>
  <c r="K244" i="6"/>
  <c r="L244" i="6"/>
  <c r="A245" i="6"/>
  <c r="B245" i="6"/>
  <c r="C245" i="6"/>
  <c r="D245" i="6"/>
  <c r="E245" i="6"/>
  <c r="F245" i="6"/>
  <c r="G245" i="6"/>
  <c r="H245" i="6"/>
  <c r="I245" i="6"/>
  <c r="J245" i="6"/>
  <c r="K245" i="6"/>
  <c r="L245" i="6"/>
  <c r="A246" i="6"/>
  <c r="B246" i="6"/>
  <c r="C246" i="6"/>
  <c r="D246" i="6"/>
  <c r="E246" i="6"/>
  <c r="F246" i="6"/>
  <c r="G246" i="6"/>
  <c r="H246" i="6"/>
  <c r="I246" i="6"/>
  <c r="J246" i="6"/>
  <c r="K246" i="6"/>
  <c r="L246" i="6"/>
  <c r="A247" i="6"/>
  <c r="B247" i="6"/>
  <c r="C247" i="6"/>
  <c r="D247" i="6"/>
  <c r="E247" i="6"/>
  <c r="F247" i="6"/>
  <c r="G247" i="6"/>
  <c r="H247" i="6"/>
  <c r="I247" i="6"/>
  <c r="J247" i="6"/>
  <c r="K247" i="6"/>
  <c r="L247" i="6"/>
  <c r="A248" i="6"/>
  <c r="B248" i="6"/>
  <c r="C248" i="6"/>
  <c r="D248" i="6"/>
  <c r="E248" i="6"/>
  <c r="F248" i="6"/>
  <c r="G248" i="6"/>
  <c r="H248" i="6"/>
  <c r="I248" i="6"/>
  <c r="J248" i="6"/>
  <c r="K248" i="6"/>
  <c r="L248" i="6"/>
  <c r="A249" i="6"/>
  <c r="B249" i="6"/>
  <c r="C249" i="6"/>
  <c r="D249" i="6"/>
  <c r="E249" i="6"/>
  <c r="F249" i="6"/>
  <c r="G249" i="6"/>
  <c r="H249" i="6"/>
  <c r="I249" i="6"/>
  <c r="J249" i="6"/>
  <c r="K249" i="6"/>
  <c r="L249" i="6"/>
  <c r="A250" i="6"/>
  <c r="B250" i="6"/>
  <c r="C250" i="6"/>
  <c r="D250" i="6"/>
  <c r="E250" i="6"/>
  <c r="F250" i="6"/>
  <c r="G250" i="6"/>
  <c r="H250" i="6"/>
  <c r="I250" i="6"/>
  <c r="J250" i="6"/>
  <c r="K250" i="6"/>
  <c r="L250" i="6"/>
  <c r="A251" i="6"/>
  <c r="B251" i="6"/>
  <c r="C251" i="6"/>
  <c r="D251" i="6"/>
  <c r="E251" i="6"/>
  <c r="F251" i="6"/>
  <c r="G251" i="6"/>
  <c r="H251" i="6"/>
  <c r="I251" i="6"/>
  <c r="J251" i="6"/>
  <c r="K251" i="6"/>
  <c r="L251" i="6"/>
  <c r="A252" i="6"/>
  <c r="B252" i="6"/>
  <c r="C252" i="6"/>
  <c r="D252" i="6"/>
  <c r="E252" i="6"/>
  <c r="F252" i="6"/>
  <c r="G252" i="6"/>
  <c r="H252" i="6"/>
  <c r="I252" i="6"/>
  <c r="J252" i="6"/>
  <c r="K252" i="6"/>
  <c r="L252" i="6"/>
  <c r="A253" i="6"/>
  <c r="B253" i="6"/>
  <c r="C253" i="6"/>
  <c r="D253" i="6"/>
  <c r="E253" i="6"/>
  <c r="F253" i="6"/>
  <c r="G253" i="6"/>
  <c r="H253" i="6"/>
  <c r="I253" i="6"/>
  <c r="J253" i="6"/>
  <c r="K253" i="6"/>
  <c r="L253" i="6"/>
  <c r="A254" i="6"/>
  <c r="B254" i="6"/>
  <c r="C254" i="6"/>
  <c r="D254" i="6"/>
  <c r="E254" i="6"/>
  <c r="F254" i="6"/>
  <c r="G254" i="6"/>
  <c r="H254" i="6"/>
  <c r="I254" i="6"/>
  <c r="J254" i="6"/>
  <c r="K254" i="6"/>
  <c r="L254" i="6"/>
  <c r="A255" i="6"/>
  <c r="B255" i="6"/>
  <c r="C255" i="6"/>
  <c r="D255" i="6"/>
  <c r="E255" i="6"/>
  <c r="F255" i="6"/>
  <c r="G255" i="6"/>
  <c r="H255" i="6"/>
  <c r="I255" i="6"/>
  <c r="J255" i="6"/>
  <c r="K255" i="6"/>
  <c r="L255" i="6"/>
  <c r="A256" i="6"/>
  <c r="B256" i="6"/>
  <c r="C256" i="6"/>
  <c r="D256" i="6"/>
  <c r="E256" i="6"/>
  <c r="F256" i="6"/>
  <c r="G256" i="6"/>
  <c r="H256" i="6"/>
  <c r="I256" i="6"/>
  <c r="J256" i="6"/>
  <c r="K256" i="6"/>
  <c r="L256" i="6"/>
  <c r="A257" i="6"/>
  <c r="B257" i="6"/>
  <c r="C257" i="6"/>
  <c r="D257" i="6"/>
  <c r="E257" i="6"/>
  <c r="F257" i="6"/>
  <c r="G257" i="6"/>
  <c r="H257" i="6"/>
  <c r="I257" i="6"/>
  <c r="J257" i="6"/>
  <c r="K257" i="6"/>
  <c r="L257" i="6"/>
  <c r="A258" i="6"/>
  <c r="B258" i="6"/>
  <c r="C258" i="6"/>
  <c r="D258" i="6"/>
  <c r="E258" i="6"/>
  <c r="F258" i="6"/>
  <c r="G258" i="6"/>
  <c r="H258" i="6"/>
  <c r="I258" i="6"/>
  <c r="J258" i="6"/>
  <c r="K258" i="6"/>
  <c r="L258" i="6"/>
  <c r="A259" i="6"/>
  <c r="B259" i="6"/>
  <c r="C259" i="6"/>
  <c r="D259" i="6"/>
  <c r="E259" i="6"/>
  <c r="F259" i="6"/>
  <c r="G259" i="6"/>
  <c r="H259" i="6"/>
  <c r="I259" i="6"/>
  <c r="J259" i="6"/>
  <c r="K259" i="6"/>
  <c r="L259" i="6"/>
  <c r="A260" i="6"/>
  <c r="B260" i="6"/>
  <c r="C260" i="6"/>
  <c r="D260" i="6"/>
  <c r="E260" i="6"/>
  <c r="F260" i="6"/>
  <c r="G260" i="6"/>
  <c r="H260" i="6"/>
  <c r="I260" i="6"/>
  <c r="J260" i="6"/>
  <c r="K260" i="6"/>
  <c r="L260" i="6"/>
  <c r="A261" i="6"/>
  <c r="B261" i="6"/>
  <c r="C261" i="6"/>
  <c r="D261" i="6"/>
  <c r="E261" i="6"/>
  <c r="F261" i="6"/>
  <c r="G261" i="6"/>
  <c r="H261" i="6"/>
  <c r="I261" i="6"/>
  <c r="J261" i="6"/>
  <c r="K261" i="6"/>
  <c r="L261" i="6"/>
  <c r="A262" i="6"/>
  <c r="B262" i="6"/>
  <c r="C262" i="6"/>
  <c r="D262" i="6"/>
  <c r="E262" i="6"/>
  <c r="F262" i="6"/>
  <c r="G262" i="6"/>
  <c r="H262" i="6"/>
  <c r="I262" i="6"/>
  <c r="J262" i="6"/>
  <c r="K262" i="6"/>
  <c r="L262" i="6"/>
  <c r="A263" i="6"/>
  <c r="B263" i="6"/>
  <c r="C263" i="6"/>
  <c r="D263" i="6"/>
  <c r="E263" i="6"/>
  <c r="F263" i="6"/>
  <c r="G263" i="6"/>
  <c r="H263" i="6"/>
  <c r="I263" i="6"/>
  <c r="J263" i="6"/>
  <c r="K263" i="6"/>
  <c r="L263" i="6"/>
  <c r="A264" i="6"/>
  <c r="B264" i="6"/>
  <c r="C264" i="6"/>
  <c r="D264" i="6"/>
  <c r="E264" i="6"/>
  <c r="F264" i="6"/>
  <c r="G264" i="6"/>
  <c r="H264" i="6"/>
  <c r="I264" i="6"/>
  <c r="J264" i="6"/>
  <c r="K264" i="6"/>
  <c r="L264" i="6"/>
  <c r="A265" i="6"/>
  <c r="B265" i="6"/>
  <c r="C265" i="6"/>
  <c r="D265" i="6"/>
  <c r="E265" i="6"/>
  <c r="F265" i="6"/>
  <c r="G265" i="6"/>
  <c r="H265" i="6"/>
  <c r="I265" i="6"/>
  <c r="J265" i="6"/>
  <c r="K265" i="6"/>
  <c r="L265" i="6"/>
  <c r="A266" i="6"/>
  <c r="B266" i="6"/>
  <c r="C266" i="6"/>
  <c r="D266" i="6"/>
  <c r="E266" i="6"/>
  <c r="F266" i="6"/>
  <c r="G266" i="6"/>
  <c r="H266" i="6"/>
  <c r="I266" i="6"/>
  <c r="J266" i="6"/>
  <c r="K266" i="6"/>
  <c r="L266" i="6"/>
  <c r="A267" i="6"/>
  <c r="B267" i="6"/>
  <c r="C267" i="6"/>
  <c r="D267" i="6"/>
  <c r="E267" i="6"/>
  <c r="F267" i="6"/>
  <c r="G267" i="6"/>
  <c r="H267" i="6"/>
  <c r="I267" i="6"/>
  <c r="J267" i="6"/>
  <c r="K267" i="6"/>
  <c r="L267" i="6"/>
  <c r="A268" i="6"/>
  <c r="B268" i="6"/>
  <c r="C268" i="6"/>
  <c r="D268" i="6"/>
  <c r="E268" i="6"/>
  <c r="F268" i="6"/>
  <c r="G268" i="6"/>
  <c r="H268" i="6"/>
  <c r="I268" i="6"/>
  <c r="J268" i="6"/>
  <c r="K268" i="6"/>
  <c r="L268" i="6"/>
  <c r="A269" i="6"/>
  <c r="B269" i="6"/>
  <c r="C269" i="6"/>
  <c r="D269" i="6"/>
  <c r="E269" i="6"/>
  <c r="F269" i="6"/>
  <c r="G269" i="6"/>
  <c r="H269" i="6"/>
  <c r="I269" i="6"/>
  <c r="J269" i="6"/>
  <c r="K269" i="6"/>
  <c r="L269" i="6"/>
  <c r="A270" i="6"/>
  <c r="B270" i="6"/>
  <c r="C270" i="6"/>
  <c r="D270" i="6"/>
  <c r="E270" i="6"/>
  <c r="F270" i="6"/>
  <c r="G270" i="6"/>
  <c r="H270" i="6"/>
  <c r="I270" i="6"/>
  <c r="J270" i="6"/>
  <c r="K270" i="6"/>
  <c r="L270" i="6"/>
  <c r="A271" i="6"/>
  <c r="B271" i="6"/>
  <c r="C271" i="6"/>
  <c r="D271" i="6"/>
  <c r="E271" i="6"/>
  <c r="F271" i="6"/>
  <c r="G271" i="6"/>
  <c r="H271" i="6"/>
  <c r="I271" i="6"/>
  <c r="J271" i="6"/>
  <c r="K271" i="6"/>
  <c r="L271" i="6"/>
  <c r="A272" i="6"/>
  <c r="B272" i="6"/>
  <c r="C272" i="6"/>
  <c r="D272" i="6"/>
  <c r="E272" i="6"/>
  <c r="F272" i="6"/>
  <c r="G272" i="6"/>
  <c r="H272" i="6"/>
  <c r="I272" i="6"/>
  <c r="J272" i="6"/>
  <c r="K272" i="6"/>
  <c r="L272" i="6"/>
  <c r="A273" i="6"/>
  <c r="B273" i="6"/>
  <c r="C273" i="6"/>
  <c r="D273" i="6"/>
  <c r="E273" i="6"/>
  <c r="F273" i="6"/>
  <c r="G273" i="6"/>
  <c r="H273" i="6"/>
  <c r="I273" i="6"/>
  <c r="J273" i="6"/>
  <c r="K273" i="6"/>
  <c r="L273" i="6"/>
  <c r="A274" i="6"/>
  <c r="B274" i="6"/>
  <c r="C274" i="6"/>
  <c r="D274" i="6"/>
  <c r="E274" i="6"/>
  <c r="F274" i="6"/>
  <c r="G274" i="6"/>
  <c r="H274" i="6"/>
  <c r="I274" i="6"/>
  <c r="J274" i="6"/>
  <c r="K274" i="6"/>
  <c r="L274" i="6"/>
  <c r="A275" i="6"/>
  <c r="B275" i="6"/>
  <c r="C275" i="6"/>
  <c r="D275" i="6"/>
  <c r="E275" i="6"/>
  <c r="F275" i="6"/>
  <c r="G275" i="6"/>
  <c r="H275" i="6"/>
  <c r="I275" i="6"/>
  <c r="J275" i="6"/>
  <c r="K275" i="6"/>
  <c r="L275" i="6"/>
  <c r="A276" i="6"/>
  <c r="B276" i="6"/>
  <c r="C276" i="6"/>
  <c r="D276" i="6"/>
  <c r="E276" i="6"/>
  <c r="F276" i="6"/>
  <c r="G276" i="6"/>
  <c r="H276" i="6"/>
  <c r="I276" i="6"/>
  <c r="J276" i="6"/>
  <c r="K276" i="6"/>
  <c r="L276" i="6"/>
  <c r="A277" i="6"/>
  <c r="B277" i="6"/>
  <c r="C277" i="6"/>
  <c r="D277" i="6"/>
  <c r="E277" i="6"/>
  <c r="F277" i="6"/>
  <c r="G277" i="6"/>
  <c r="H277" i="6"/>
  <c r="I277" i="6"/>
  <c r="J277" i="6"/>
  <c r="K277" i="6"/>
  <c r="L277" i="6"/>
  <c r="A278" i="6"/>
  <c r="B278" i="6"/>
  <c r="C278" i="6"/>
  <c r="D278" i="6"/>
  <c r="E278" i="6"/>
  <c r="F278" i="6"/>
  <c r="G278" i="6"/>
  <c r="H278" i="6"/>
  <c r="I278" i="6"/>
  <c r="J278" i="6"/>
  <c r="K278" i="6"/>
  <c r="L278" i="6"/>
  <c r="A279" i="6"/>
  <c r="B279" i="6"/>
  <c r="C279" i="6"/>
  <c r="D279" i="6"/>
  <c r="E279" i="6"/>
  <c r="F279" i="6"/>
  <c r="G279" i="6"/>
  <c r="H279" i="6"/>
  <c r="I279" i="6"/>
  <c r="J279" i="6"/>
  <c r="K279" i="6"/>
  <c r="L279" i="6"/>
  <c r="A280" i="6"/>
  <c r="B280" i="6"/>
  <c r="C280" i="6"/>
  <c r="D280" i="6"/>
  <c r="E280" i="6"/>
  <c r="F280" i="6"/>
  <c r="G280" i="6"/>
  <c r="H280" i="6"/>
  <c r="I280" i="6"/>
  <c r="J280" i="6"/>
  <c r="K280" i="6"/>
  <c r="L280" i="6"/>
  <c r="A281" i="6"/>
  <c r="B281" i="6"/>
  <c r="C281" i="6"/>
  <c r="D281" i="6"/>
  <c r="E281" i="6"/>
  <c r="F281" i="6"/>
  <c r="G281" i="6"/>
  <c r="H281" i="6"/>
  <c r="I281" i="6"/>
  <c r="J281" i="6"/>
  <c r="K281" i="6"/>
  <c r="L281" i="6"/>
  <c r="A282" i="6"/>
  <c r="B282" i="6"/>
  <c r="C282" i="6"/>
  <c r="D282" i="6"/>
  <c r="E282" i="6"/>
  <c r="F282" i="6"/>
  <c r="G282" i="6"/>
  <c r="H282" i="6"/>
  <c r="I282" i="6"/>
  <c r="J282" i="6"/>
  <c r="K282" i="6"/>
  <c r="L282" i="6"/>
  <c r="A283" i="6"/>
  <c r="B283" i="6"/>
  <c r="C283" i="6"/>
  <c r="D283" i="6"/>
  <c r="E283" i="6"/>
  <c r="F283" i="6"/>
  <c r="G283" i="6"/>
  <c r="H283" i="6"/>
  <c r="I283" i="6"/>
  <c r="J283" i="6"/>
  <c r="K283" i="6"/>
  <c r="L283" i="6"/>
  <c r="A284" i="6"/>
  <c r="B284" i="6"/>
  <c r="C284" i="6"/>
  <c r="D284" i="6"/>
  <c r="E284" i="6"/>
  <c r="F284" i="6"/>
  <c r="G284" i="6"/>
  <c r="H284" i="6"/>
  <c r="I284" i="6"/>
  <c r="J284" i="6"/>
  <c r="K284" i="6"/>
  <c r="L284" i="6"/>
  <c r="A285" i="6"/>
  <c r="B285" i="6"/>
  <c r="C285" i="6"/>
  <c r="D285" i="6"/>
  <c r="E285" i="6"/>
  <c r="F285" i="6"/>
  <c r="G285" i="6"/>
  <c r="H285" i="6"/>
  <c r="I285" i="6"/>
  <c r="J285" i="6"/>
  <c r="K285" i="6"/>
  <c r="L285" i="6"/>
  <c r="A286" i="6"/>
  <c r="B286" i="6"/>
  <c r="C286" i="6"/>
  <c r="D286" i="6"/>
  <c r="E286" i="6"/>
  <c r="F286" i="6"/>
  <c r="G286" i="6"/>
  <c r="H286" i="6"/>
  <c r="I286" i="6"/>
  <c r="J286" i="6"/>
  <c r="K286" i="6"/>
  <c r="L286" i="6"/>
  <c r="A287" i="6"/>
  <c r="B287" i="6"/>
  <c r="C287" i="6"/>
  <c r="D287" i="6"/>
  <c r="E287" i="6"/>
  <c r="F287" i="6"/>
  <c r="G287" i="6"/>
  <c r="H287" i="6"/>
  <c r="I287" i="6"/>
  <c r="J287" i="6"/>
  <c r="K287" i="6"/>
  <c r="L287" i="6"/>
  <c r="A288" i="6"/>
  <c r="B288" i="6"/>
  <c r="C288" i="6"/>
  <c r="D288" i="6"/>
  <c r="E288" i="6"/>
  <c r="F288" i="6"/>
  <c r="G288" i="6"/>
  <c r="H288" i="6"/>
  <c r="I288" i="6"/>
  <c r="J288" i="6"/>
  <c r="K288" i="6"/>
  <c r="L288" i="6"/>
  <c r="A289" i="6"/>
  <c r="B289" i="6"/>
  <c r="C289" i="6"/>
  <c r="D289" i="6"/>
  <c r="E289" i="6"/>
  <c r="F289" i="6"/>
  <c r="G289" i="6"/>
  <c r="H289" i="6"/>
  <c r="I289" i="6"/>
  <c r="J289" i="6"/>
  <c r="K289" i="6"/>
  <c r="L289" i="6"/>
  <c r="A290" i="6"/>
  <c r="B290" i="6"/>
  <c r="C290" i="6"/>
  <c r="D290" i="6"/>
  <c r="E290" i="6"/>
  <c r="F290" i="6"/>
  <c r="G290" i="6"/>
  <c r="H290" i="6"/>
  <c r="I290" i="6"/>
  <c r="J290" i="6"/>
  <c r="K290" i="6"/>
  <c r="L290" i="6"/>
  <c r="A291" i="6"/>
  <c r="B291" i="6"/>
  <c r="C291" i="6"/>
  <c r="D291" i="6"/>
  <c r="E291" i="6"/>
  <c r="F291" i="6"/>
  <c r="G291" i="6"/>
  <c r="H291" i="6"/>
  <c r="I291" i="6"/>
  <c r="J291" i="6"/>
  <c r="K291" i="6"/>
  <c r="L291" i="6"/>
  <c r="A292" i="6"/>
  <c r="B292" i="6"/>
  <c r="C292" i="6"/>
  <c r="D292" i="6"/>
  <c r="E292" i="6"/>
  <c r="F292" i="6"/>
  <c r="G292" i="6"/>
  <c r="H292" i="6"/>
  <c r="I292" i="6"/>
  <c r="J292" i="6"/>
  <c r="K292" i="6"/>
  <c r="L292" i="6"/>
  <c r="A293" i="6"/>
  <c r="B293" i="6"/>
  <c r="C293" i="6"/>
  <c r="D293" i="6"/>
  <c r="E293" i="6"/>
  <c r="F293" i="6"/>
  <c r="G293" i="6"/>
  <c r="H293" i="6"/>
  <c r="I293" i="6"/>
  <c r="J293" i="6"/>
  <c r="K293" i="6"/>
  <c r="L293" i="6"/>
  <c r="A294" i="6"/>
  <c r="B294" i="6"/>
  <c r="C294" i="6"/>
  <c r="D294" i="6"/>
  <c r="E294" i="6"/>
  <c r="F294" i="6"/>
  <c r="G294" i="6"/>
  <c r="H294" i="6"/>
  <c r="I294" i="6"/>
  <c r="J294" i="6"/>
  <c r="K294" i="6"/>
  <c r="L294" i="6"/>
  <c r="A295" i="6"/>
  <c r="B295" i="6"/>
  <c r="C295" i="6"/>
  <c r="D295" i="6"/>
  <c r="E295" i="6"/>
  <c r="F295" i="6"/>
  <c r="G295" i="6"/>
  <c r="H295" i="6"/>
  <c r="I295" i="6"/>
  <c r="J295" i="6"/>
  <c r="K295" i="6"/>
  <c r="L295" i="6"/>
  <c r="A296" i="6"/>
  <c r="B296" i="6"/>
  <c r="C296" i="6"/>
  <c r="D296" i="6"/>
  <c r="E296" i="6"/>
  <c r="F296" i="6"/>
  <c r="G296" i="6"/>
  <c r="H296" i="6"/>
  <c r="I296" i="6"/>
  <c r="J296" i="6"/>
  <c r="K296" i="6"/>
  <c r="L296" i="6"/>
  <c r="A297" i="6"/>
  <c r="B297" i="6"/>
  <c r="C297" i="6"/>
  <c r="D297" i="6"/>
  <c r="E297" i="6"/>
  <c r="F297" i="6"/>
  <c r="G297" i="6"/>
  <c r="H297" i="6"/>
  <c r="I297" i="6"/>
  <c r="J297" i="6"/>
  <c r="K297" i="6"/>
  <c r="L297" i="6"/>
  <c r="A298" i="6"/>
  <c r="B298" i="6"/>
  <c r="C298" i="6"/>
  <c r="D298" i="6"/>
  <c r="E298" i="6"/>
  <c r="F298" i="6"/>
  <c r="G298" i="6"/>
  <c r="H298" i="6"/>
  <c r="I298" i="6"/>
  <c r="J298" i="6"/>
  <c r="K298" i="6"/>
  <c r="L298" i="6"/>
  <c r="A299" i="6"/>
  <c r="B299" i="6"/>
  <c r="C299" i="6"/>
  <c r="D299" i="6"/>
  <c r="E299" i="6"/>
  <c r="F299" i="6"/>
  <c r="G299" i="6"/>
  <c r="H299" i="6"/>
  <c r="I299" i="6"/>
  <c r="J299" i="6"/>
  <c r="K299" i="6"/>
  <c r="L299" i="6"/>
  <c r="A300" i="6"/>
  <c r="B300" i="6"/>
  <c r="C300" i="6"/>
  <c r="D300" i="6"/>
  <c r="E300" i="6"/>
  <c r="F300" i="6"/>
  <c r="G300" i="6"/>
  <c r="H300" i="6"/>
  <c r="I300" i="6"/>
  <c r="J300" i="6"/>
  <c r="K300" i="6"/>
  <c r="L300" i="6"/>
  <c r="A301" i="6"/>
  <c r="B301" i="6"/>
  <c r="C301" i="6"/>
  <c r="D301" i="6"/>
  <c r="E301" i="6"/>
  <c r="F301" i="6"/>
  <c r="G301" i="6"/>
  <c r="H301" i="6"/>
  <c r="I301" i="6"/>
  <c r="J301" i="6"/>
  <c r="K301" i="6"/>
  <c r="L301" i="6"/>
  <c r="A302" i="6"/>
  <c r="B302" i="6"/>
  <c r="C302" i="6"/>
  <c r="D302" i="6"/>
  <c r="E302" i="6"/>
  <c r="F302" i="6"/>
  <c r="G302" i="6"/>
  <c r="H302" i="6"/>
  <c r="I302" i="6"/>
  <c r="J302" i="6"/>
  <c r="K302" i="6"/>
  <c r="L302" i="6"/>
  <c r="A303" i="6"/>
  <c r="B303" i="6"/>
  <c r="C303" i="6"/>
  <c r="D303" i="6"/>
  <c r="E303" i="6"/>
  <c r="F303" i="6"/>
  <c r="G303" i="6"/>
  <c r="H303" i="6"/>
  <c r="I303" i="6"/>
  <c r="J303" i="6"/>
  <c r="K303" i="6"/>
  <c r="L303" i="6"/>
  <c r="A304" i="6"/>
  <c r="B304" i="6"/>
  <c r="C304" i="6"/>
  <c r="D304" i="6"/>
  <c r="E304" i="6"/>
  <c r="F304" i="6"/>
  <c r="G304" i="6"/>
  <c r="H304" i="6"/>
  <c r="I304" i="6"/>
  <c r="J304" i="6"/>
  <c r="K304" i="6"/>
  <c r="L304" i="6"/>
  <c r="A305" i="6"/>
  <c r="B305" i="6"/>
  <c r="C305" i="6"/>
  <c r="D305" i="6"/>
  <c r="E305" i="6"/>
  <c r="F305" i="6"/>
  <c r="G305" i="6"/>
  <c r="H305" i="6"/>
  <c r="I305" i="6"/>
  <c r="J305" i="6"/>
  <c r="K305" i="6"/>
  <c r="L305" i="6"/>
  <c r="A306" i="6"/>
  <c r="B306" i="6"/>
  <c r="C306" i="6"/>
  <c r="D306" i="6"/>
  <c r="E306" i="6"/>
  <c r="F306" i="6"/>
  <c r="G306" i="6"/>
  <c r="H306" i="6"/>
  <c r="I306" i="6"/>
  <c r="J306" i="6"/>
  <c r="K306" i="6"/>
  <c r="L306" i="6"/>
  <c r="A307" i="6"/>
  <c r="B307" i="6"/>
  <c r="C307" i="6"/>
  <c r="D307" i="6"/>
  <c r="E307" i="6"/>
  <c r="F307" i="6"/>
  <c r="G307" i="6"/>
  <c r="H307" i="6"/>
  <c r="I307" i="6"/>
  <c r="J307" i="6"/>
  <c r="K307" i="6"/>
  <c r="L307" i="6"/>
  <c r="A308" i="6"/>
  <c r="B308" i="6"/>
  <c r="C308" i="6"/>
  <c r="D308" i="6"/>
  <c r="E308" i="6"/>
  <c r="F308" i="6"/>
  <c r="G308" i="6"/>
  <c r="H308" i="6"/>
  <c r="I308" i="6"/>
  <c r="J308" i="6"/>
  <c r="K308" i="6"/>
  <c r="L308" i="6"/>
  <c r="A309" i="6"/>
  <c r="B309" i="6"/>
  <c r="C309" i="6"/>
  <c r="D309" i="6"/>
  <c r="E309" i="6"/>
  <c r="F309" i="6"/>
  <c r="G309" i="6"/>
  <c r="H309" i="6"/>
  <c r="I309" i="6"/>
  <c r="J309" i="6"/>
  <c r="K309" i="6"/>
  <c r="L309" i="6"/>
  <c r="A310" i="6"/>
  <c r="B310" i="6"/>
  <c r="C310" i="6"/>
  <c r="D310" i="6"/>
  <c r="E310" i="6"/>
  <c r="F310" i="6"/>
  <c r="G310" i="6"/>
  <c r="H310" i="6"/>
  <c r="I310" i="6"/>
  <c r="J310" i="6"/>
  <c r="K310" i="6"/>
  <c r="L310" i="6"/>
  <c r="A311" i="6"/>
  <c r="B311" i="6"/>
  <c r="C311" i="6"/>
  <c r="D311" i="6"/>
  <c r="E311" i="6"/>
  <c r="F311" i="6"/>
  <c r="G311" i="6"/>
  <c r="H311" i="6"/>
  <c r="I311" i="6"/>
  <c r="J311" i="6"/>
  <c r="K311" i="6"/>
  <c r="L311" i="6"/>
  <c r="K4" i="6"/>
  <c r="M2" i="6"/>
  <c r="K2" i="6"/>
  <c r="A164" i="7"/>
  <c r="B164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O164" i="7"/>
  <c r="P164" i="7"/>
  <c r="Q164" i="7"/>
  <c r="R164" i="7"/>
  <c r="S164" i="7"/>
  <c r="T164" i="7"/>
  <c r="U164" i="7"/>
  <c r="V164" i="7"/>
  <c r="W164" i="7"/>
  <c r="X164" i="7"/>
  <c r="A165" i="7"/>
  <c r="B165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O165" i="7"/>
  <c r="P165" i="7"/>
  <c r="Q165" i="7"/>
  <c r="R165" i="7"/>
  <c r="S165" i="7"/>
  <c r="T165" i="7"/>
  <c r="U165" i="7"/>
  <c r="V165" i="7"/>
  <c r="W165" i="7"/>
  <c r="X165" i="7"/>
  <c r="A166" i="7"/>
  <c r="B166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O166" i="7"/>
  <c r="P166" i="7"/>
  <c r="Q166" i="7"/>
  <c r="R166" i="7"/>
  <c r="S166" i="7"/>
  <c r="T166" i="7"/>
  <c r="U166" i="7"/>
  <c r="V166" i="7"/>
  <c r="W166" i="7"/>
  <c r="X166" i="7"/>
  <c r="A167" i="7"/>
  <c r="B167" i="7"/>
  <c r="C167" i="7"/>
  <c r="D167" i="7"/>
  <c r="E167" i="7"/>
  <c r="F167" i="7"/>
  <c r="G167" i="7"/>
  <c r="H167" i="7"/>
  <c r="I167" i="7"/>
  <c r="J167" i="7"/>
  <c r="K167" i="7"/>
  <c r="L167" i="7"/>
  <c r="M167" i="7"/>
  <c r="N167" i="7"/>
  <c r="O167" i="7"/>
  <c r="P167" i="7"/>
  <c r="Q167" i="7"/>
  <c r="R167" i="7"/>
  <c r="S167" i="7"/>
  <c r="T167" i="7"/>
  <c r="U167" i="7"/>
  <c r="V167" i="7"/>
  <c r="W167" i="7"/>
  <c r="X167" i="7"/>
  <c r="A168" i="7"/>
  <c r="B168" i="7"/>
  <c r="C168" i="7"/>
  <c r="D168" i="7"/>
  <c r="E168" i="7"/>
  <c r="F168" i="7"/>
  <c r="G168" i="7"/>
  <c r="H168" i="7"/>
  <c r="I168" i="7"/>
  <c r="J168" i="7"/>
  <c r="K168" i="7"/>
  <c r="L168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A169" i="7"/>
  <c r="B169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O169" i="7"/>
  <c r="P169" i="7"/>
  <c r="Q169" i="7"/>
  <c r="R169" i="7"/>
  <c r="S169" i="7"/>
  <c r="T169" i="7"/>
  <c r="U169" i="7"/>
  <c r="V169" i="7"/>
  <c r="W169" i="7"/>
  <c r="X169" i="7"/>
  <c r="A170" i="7"/>
  <c r="B170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O170" i="7"/>
  <c r="P170" i="7"/>
  <c r="Q170" i="7"/>
  <c r="R170" i="7"/>
  <c r="S170" i="7"/>
  <c r="T170" i="7"/>
  <c r="U170" i="7"/>
  <c r="V170" i="7"/>
  <c r="W170" i="7"/>
  <c r="X170" i="7"/>
  <c r="A171" i="7"/>
  <c r="B171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O171" i="7"/>
  <c r="P171" i="7"/>
  <c r="Q171" i="7"/>
  <c r="R171" i="7"/>
  <c r="S171" i="7"/>
  <c r="T171" i="7"/>
  <c r="U171" i="7"/>
  <c r="V171" i="7"/>
  <c r="W171" i="7"/>
  <c r="X171" i="7"/>
  <c r="A172" i="7"/>
  <c r="B172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P172" i="7"/>
  <c r="Q172" i="7"/>
  <c r="R172" i="7"/>
  <c r="S172" i="7"/>
  <c r="T172" i="7"/>
  <c r="U172" i="7"/>
  <c r="V172" i="7"/>
  <c r="W172" i="7"/>
  <c r="X172" i="7"/>
  <c r="A173" i="7"/>
  <c r="B173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O173" i="7"/>
  <c r="P173" i="7"/>
  <c r="Q173" i="7"/>
  <c r="R173" i="7"/>
  <c r="S173" i="7"/>
  <c r="T173" i="7"/>
  <c r="U173" i="7"/>
  <c r="V173" i="7"/>
  <c r="W173" i="7"/>
  <c r="X173" i="7"/>
  <c r="A174" i="7"/>
  <c r="B174" i="7"/>
  <c r="C174" i="7"/>
  <c r="D174" i="7"/>
  <c r="E174" i="7"/>
  <c r="F174" i="7"/>
  <c r="G174" i="7"/>
  <c r="H174" i="7"/>
  <c r="I174" i="7"/>
  <c r="J174" i="7"/>
  <c r="K174" i="7"/>
  <c r="L174" i="7"/>
  <c r="M174" i="7"/>
  <c r="N174" i="7"/>
  <c r="O174" i="7"/>
  <c r="P174" i="7"/>
  <c r="Q174" i="7"/>
  <c r="R174" i="7"/>
  <c r="S174" i="7"/>
  <c r="T174" i="7"/>
  <c r="U174" i="7"/>
  <c r="V174" i="7"/>
  <c r="W174" i="7"/>
  <c r="X174" i="7"/>
  <c r="A175" i="7"/>
  <c r="B175" i="7"/>
  <c r="C175" i="7"/>
  <c r="D175" i="7"/>
  <c r="E175" i="7"/>
  <c r="F175" i="7"/>
  <c r="G175" i="7"/>
  <c r="H175" i="7"/>
  <c r="I175" i="7"/>
  <c r="J175" i="7"/>
  <c r="K175" i="7"/>
  <c r="L175" i="7"/>
  <c r="M175" i="7"/>
  <c r="N175" i="7"/>
  <c r="O175" i="7"/>
  <c r="P175" i="7"/>
  <c r="Q175" i="7"/>
  <c r="R175" i="7"/>
  <c r="S175" i="7"/>
  <c r="T175" i="7"/>
  <c r="U175" i="7"/>
  <c r="V175" i="7"/>
  <c r="W175" i="7"/>
  <c r="X175" i="7"/>
  <c r="A176" i="7"/>
  <c r="B176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O176" i="7"/>
  <c r="P176" i="7"/>
  <c r="Q176" i="7"/>
  <c r="R176" i="7"/>
  <c r="S176" i="7"/>
  <c r="T176" i="7"/>
  <c r="U176" i="7"/>
  <c r="V176" i="7"/>
  <c r="W176" i="7"/>
  <c r="X176" i="7"/>
  <c r="A177" i="7"/>
  <c r="B177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O177" i="7"/>
  <c r="P177" i="7"/>
  <c r="Q177" i="7"/>
  <c r="R177" i="7"/>
  <c r="S177" i="7"/>
  <c r="T177" i="7"/>
  <c r="U177" i="7"/>
  <c r="V177" i="7"/>
  <c r="W177" i="7"/>
  <c r="X177" i="7"/>
  <c r="A178" i="7"/>
  <c r="B178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O178" i="7"/>
  <c r="P178" i="7"/>
  <c r="Q178" i="7"/>
  <c r="R178" i="7"/>
  <c r="S178" i="7"/>
  <c r="T178" i="7"/>
  <c r="U178" i="7"/>
  <c r="V178" i="7"/>
  <c r="W178" i="7"/>
  <c r="X178" i="7"/>
  <c r="A179" i="7"/>
  <c r="B179" i="7"/>
  <c r="C179" i="7"/>
  <c r="D179" i="7"/>
  <c r="E179" i="7"/>
  <c r="F179" i="7"/>
  <c r="G179" i="7"/>
  <c r="H179" i="7"/>
  <c r="I179" i="7"/>
  <c r="J179" i="7"/>
  <c r="K179" i="7"/>
  <c r="L179" i="7"/>
  <c r="M179" i="7"/>
  <c r="N179" i="7"/>
  <c r="O179" i="7"/>
  <c r="P179" i="7"/>
  <c r="Q179" i="7"/>
  <c r="R179" i="7"/>
  <c r="S179" i="7"/>
  <c r="T179" i="7"/>
  <c r="U179" i="7"/>
  <c r="V179" i="7"/>
  <c r="W179" i="7"/>
  <c r="X179" i="7"/>
  <c r="A180" i="7"/>
  <c r="B180" i="7"/>
  <c r="C180" i="7"/>
  <c r="D180" i="7"/>
  <c r="E180" i="7"/>
  <c r="F180" i="7"/>
  <c r="G180" i="7"/>
  <c r="H180" i="7"/>
  <c r="I180" i="7"/>
  <c r="J180" i="7"/>
  <c r="K180" i="7"/>
  <c r="L180" i="7"/>
  <c r="M180" i="7"/>
  <c r="N180" i="7"/>
  <c r="O180" i="7"/>
  <c r="P180" i="7"/>
  <c r="Q180" i="7"/>
  <c r="R180" i="7"/>
  <c r="S180" i="7"/>
  <c r="T180" i="7"/>
  <c r="U180" i="7"/>
  <c r="V180" i="7"/>
  <c r="W180" i="7"/>
  <c r="X180" i="7"/>
  <c r="A181" i="7"/>
  <c r="B181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P181" i="7"/>
  <c r="Q181" i="7"/>
  <c r="R181" i="7"/>
  <c r="S181" i="7"/>
  <c r="T181" i="7"/>
  <c r="U181" i="7"/>
  <c r="V181" i="7"/>
  <c r="W181" i="7"/>
  <c r="X181" i="7"/>
  <c r="A182" i="7"/>
  <c r="B182" i="7"/>
  <c r="C182" i="7"/>
  <c r="D182" i="7"/>
  <c r="E182" i="7"/>
  <c r="F182" i="7"/>
  <c r="G182" i="7"/>
  <c r="H182" i="7"/>
  <c r="I182" i="7"/>
  <c r="J182" i="7"/>
  <c r="K182" i="7"/>
  <c r="L182" i="7"/>
  <c r="M182" i="7"/>
  <c r="N182" i="7"/>
  <c r="O182" i="7"/>
  <c r="P182" i="7"/>
  <c r="Q182" i="7"/>
  <c r="R182" i="7"/>
  <c r="S182" i="7"/>
  <c r="T182" i="7"/>
  <c r="U182" i="7"/>
  <c r="V182" i="7"/>
  <c r="W182" i="7"/>
  <c r="X182" i="7"/>
  <c r="A183" i="7"/>
  <c r="B183" i="7"/>
  <c r="C183" i="7"/>
  <c r="D183" i="7"/>
  <c r="E183" i="7"/>
  <c r="F183" i="7"/>
  <c r="G183" i="7"/>
  <c r="H183" i="7"/>
  <c r="I183" i="7"/>
  <c r="J183" i="7"/>
  <c r="K183" i="7"/>
  <c r="L183" i="7"/>
  <c r="M183" i="7"/>
  <c r="N183" i="7"/>
  <c r="O183" i="7"/>
  <c r="P183" i="7"/>
  <c r="Q183" i="7"/>
  <c r="R183" i="7"/>
  <c r="S183" i="7"/>
  <c r="T183" i="7"/>
  <c r="U183" i="7"/>
  <c r="V183" i="7"/>
  <c r="W183" i="7"/>
  <c r="X183" i="7"/>
  <c r="A184" i="7"/>
  <c r="B184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O184" i="7"/>
  <c r="P184" i="7"/>
  <c r="Q184" i="7"/>
  <c r="R184" i="7"/>
  <c r="S184" i="7"/>
  <c r="T184" i="7"/>
  <c r="U184" i="7"/>
  <c r="V184" i="7"/>
  <c r="W184" i="7"/>
  <c r="X184" i="7"/>
  <c r="A185" i="7"/>
  <c r="B185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O185" i="7"/>
  <c r="P185" i="7"/>
  <c r="Q185" i="7"/>
  <c r="R185" i="7"/>
  <c r="S185" i="7"/>
  <c r="T185" i="7"/>
  <c r="U185" i="7"/>
  <c r="V185" i="7"/>
  <c r="W185" i="7"/>
  <c r="X185" i="7"/>
  <c r="A186" i="7"/>
  <c r="B186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O186" i="7"/>
  <c r="P186" i="7"/>
  <c r="Q186" i="7"/>
  <c r="R186" i="7"/>
  <c r="S186" i="7"/>
  <c r="T186" i="7"/>
  <c r="U186" i="7"/>
  <c r="V186" i="7"/>
  <c r="W186" i="7"/>
  <c r="X186" i="7"/>
  <c r="A187" i="7"/>
  <c r="B187" i="7"/>
  <c r="C187" i="7"/>
  <c r="D187" i="7"/>
  <c r="E187" i="7"/>
  <c r="F187" i="7"/>
  <c r="G187" i="7"/>
  <c r="H187" i="7"/>
  <c r="I187" i="7"/>
  <c r="J187" i="7"/>
  <c r="K187" i="7"/>
  <c r="L187" i="7"/>
  <c r="M187" i="7"/>
  <c r="N187" i="7"/>
  <c r="O187" i="7"/>
  <c r="P187" i="7"/>
  <c r="Q187" i="7"/>
  <c r="R187" i="7"/>
  <c r="S187" i="7"/>
  <c r="T187" i="7"/>
  <c r="U187" i="7"/>
  <c r="V187" i="7"/>
  <c r="W187" i="7"/>
  <c r="X187" i="7"/>
  <c r="A188" i="7"/>
  <c r="B188" i="7"/>
  <c r="C188" i="7"/>
  <c r="D188" i="7"/>
  <c r="E188" i="7"/>
  <c r="F188" i="7"/>
  <c r="G188" i="7"/>
  <c r="H188" i="7"/>
  <c r="I188" i="7"/>
  <c r="J188" i="7"/>
  <c r="K188" i="7"/>
  <c r="L188" i="7"/>
  <c r="M188" i="7"/>
  <c r="N188" i="7"/>
  <c r="O188" i="7"/>
  <c r="P188" i="7"/>
  <c r="Q188" i="7"/>
  <c r="R188" i="7"/>
  <c r="S188" i="7"/>
  <c r="T188" i="7"/>
  <c r="U188" i="7"/>
  <c r="V188" i="7"/>
  <c r="W188" i="7"/>
  <c r="X188" i="7"/>
  <c r="A189" i="7"/>
  <c r="B189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O189" i="7"/>
  <c r="P189" i="7"/>
  <c r="Q189" i="7"/>
  <c r="R189" i="7"/>
  <c r="S189" i="7"/>
  <c r="T189" i="7"/>
  <c r="U189" i="7"/>
  <c r="V189" i="7"/>
  <c r="W189" i="7"/>
  <c r="X189" i="7"/>
  <c r="A190" i="7"/>
  <c r="B190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O190" i="7"/>
  <c r="P190" i="7"/>
  <c r="Q190" i="7"/>
  <c r="R190" i="7"/>
  <c r="S190" i="7"/>
  <c r="T190" i="7"/>
  <c r="U190" i="7"/>
  <c r="V190" i="7"/>
  <c r="W190" i="7"/>
  <c r="X190" i="7"/>
  <c r="A191" i="7"/>
  <c r="B191" i="7"/>
  <c r="C191" i="7"/>
  <c r="D191" i="7"/>
  <c r="E191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R191" i="7"/>
  <c r="S191" i="7"/>
  <c r="T191" i="7"/>
  <c r="U191" i="7"/>
  <c r="V191" i="7"/>
  <c r="W191" i="7"/>
  <c r="X191" i="7"/>
  <c r="A192" i="7"/>
  <c r="B192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O192" i="7"/>
  <c r="P192" i="7"/>
  <c r="Q192" i="7"/>
  <c r="R192" i="7"/>
  <c r="S192" i="7"/>
  <c r="T192" i="7"/>
  <c r="U192" i="7"/>
  <c r="V192" i="7"/>
  <c r="W192" i="7"/>
  <c r="X192" i="7"/>
  <c r="A193" i="7"/>
  <c r="B193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O193" i="7"/>
  <c r="P193" i="7"/>
  <c r="Q193" i="7"/>
  <c r="R193" i="7"/>
  <c r="S193" i="7"/>
  <c r="T193" i="7"/>
  <c r="U193" i="7"/>
  <c r="V193" i="7"/>
  <c r="W193" i="7"/>
  <c r="X193" i="7"/>
  <c r="A194" i="7"/>
  <c r="B194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O194" i="7"/>
  <c r="P194" i="7"/>
  <c r="Q194" i="7"/>
  <c r="R194" i="7"/>
  <c r="S194" i="7"/>
  <c r="T194" i="7"/>
  <c r="U194" i="7"/>
  <c r="V194" i="7"/>
  <c r="W194" i="7"/>
  <c r="X194" i="7"/>
  <c r="A195" i="7"/>
  <c r="B195" i="7"/>
  <c r="C195" i="7"/>
  <c r="D195" i="7"/>
  <c r="E195" i="7"/>
  <c r="F195" i="7"/>
  <c r="G195" i="7"/>
  <c r="H195" i="7"/>
  <c r="I195" i="7"/>
  <c r="J195" i="7"/>
  <c r="K195" i="7"/>
  <c r="L195" i="7"/>
  <c r="M195" i="7"/>
  <c r="N195" i="7"/>
  <c r="O195" i="7"/>
  <c r="P195" i="7"/>
  <c r="Q195" i="7"/>
  <c r="R195" i="7"/>
  <c r="S195" i="7"/>
  <c r="T195" i="7"/>
  <c r="U195" i="7"/>
  <c r="V195" i="7"/>
  <c r="W195" i="7"/>
  <c r="X195" i="7"/>
  <c r="A196" i="7"/>
  <c r="B196" i="7"/>
  <c r="C196" i="7"/>
  <c r="D196" i="7"/>
  <c r="E196" i="7"/>
  <c r="F196" i="7"/>
  <c r="G196" i="7"/>
  <c r="H196" i="7"/>
  <c r="I196" i="7"/>
  <c r="J196" i="7"/>
  <c r="K196" i="7"/>
  <c r="L196" i="7"/>
  <c r="M196" i="7"/>
  <c r="N196" i="7"/>
  <c r="O196" i="7"/>
  <c r="P196" i="7"/>
  <c r="Q196" i="7"/>
  <c r="R196" i="7"/>
  <c r="S196" i="7"/>
  <c r="T196" i="7"/>
  <c r="U196" i="7"/>
  <c r="V196" i="7"/>
  <c r="W196" i="7"/>
  <c r="X196" i="7"/>
  <c r="A197" i="7"/>
  <c r="B197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O197" i="7"/>
  <c r="P197" i="7"/>
  <c r="Q197" i="7"/>
  <c r="R197" i="7"/>
  <c r="S197" i="7"/>
  <c r="T197" i="7"/>
  <c r="U197" i="7"/>
  <c r="V197" i="7"/>
  <c r="W197" i="7"/>
  <c r="X197" i="7"/>
  <c r="A198" i="7"/>
  <c r="B198" i="7"/>
  <c r="C198" i="7"/>
  <c r="D198" i="7"/>
  <c r="E198" i="7"/>
  <c r="F198" i="7"/>
  <c r="G198" i="7"/>
  <c r="H198" i="7"/>
  <c r="I198" i="7"/>
  <c r="J198" i="7"/>
  <c r="K198" i="7"/>
  <c r="L198" i="7"/>
  <c r="M198" i="7"/>
  <c r="N198" i="7"/>
  <c r="O198" i="7"/>
  <c r="P198" i="7"/>
  <c r="Q198" i="7"/>
  <c r="R198" i="7"/>
  <c r="S198" i="7"/>
  <c r="T198" i="7"/>
  <c r="U198" i="7"/>
  <c r="V198" i="7"/>
  <c r="W198" i="7"/>
  <c r="X198" i="7"/>
  <c r="A199" i="7"/>
  <c r="B199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P199" i="7"/>
  <c r="Q199" i="7"/>
  <c r="R199" i="7"/>
  <c r="S199" i="7"/>
  <c r="T199" i="7"/>
  <c r="U199" i="7"/>
  <c r="V199" i="7"/>
  <c r="W199" i="7"/>
  <c r="X199" i="7"/>
  <c r="A200" i="7"/>
  <c r="B200" i="7"/>
  <c r="C200" i="7"/>
  <c r="D200" i="7"/>
  <c r="E200" i="7"/>
  <c r="F200" i="7"/>
  <c r="G200" i="7"/>
  <c r="H200" i="7"/>
  <c r="I200" i="7"/>
  <c r="J200" i="7"/>
  <c r="K200" i="7"/>
  <c r="L200" i="7"/>
  <c r="M200" i="7"/>
  <c r="N200" i="7"/>
  <c r="O200" i="7"/>
  <c r="P200" i="7"/>
  <c r="Q200" i="7"/>
  <c r="R200" i="7"/>
  <c r="S200" i="7"/>
  <c r="T200" i="7"/>
  <c r="U200" i="7"/>
  <c r="V200" i="7"/>
  <c r="W200" i="7"/>
  <c r="X200" i="7"/>
  <c r="A201" i="7"/>
  <c r="B201" i="7"/>
  <c r="C201" i="7"/>
  <c r="D201" i="7"/>
  <c r="E201" i="7"/>
  <c r="F201" i="7"/>
  <c r="G201" i="7"/>
  <c r="H201" i="7"/>
  <c r="I201" i="7"/>
  <c r="J201" i="7"/>
  <c r="K201" i="7"/>
  <c r="L201" i="7"/>
  <c r="M201" i="7"/>
  <c r="N201" i="7"/>
  <c r="O201" i="7"/>
  <c r="P201" i="7"/>
  <c r="Q201" i="7"/>
  <c r="R201" i="7"/>
  <c r="S201" i="7"/>
  <c r="T201" i="7"/>
  <c r="U201" i="7"/>
  <c r="V201" i="7"/>
  <c r="W201" i="7"/>
  <c r="X201" i="7"/>
  <c r="A202" i="7"/>
  <c r="B202" i="7"/>
  <c r="C202" i="7"/>
  <c r="D202" i="7"/>
  <c r="E202" i="7"/>
  <c r="F202" i="7"/>
  <c r="G202" i="7"/>
  <c r="H202" i="7"/>
  <c r="I202" i="7"/>
  <c r="J202" i="7"/>
  <c r="K202" i="7"/>
  <c r="L202" i="7"/>
  <c r="M202" i="7"/>
  <c r="N202" i="7"/>
  <c r="O202" i="7"/>
  <c r="P202" i="7"/>
  <c r="Q202" i="7"/>
  <c r="R202" i="7"/>
  <c r="S202" i="7"/>
  <c r="T202" i="7"/>
  <c r="U202" i="7"/>
  <c r="V202" i="7"/>
  <c r="W202" i="7"/>
  <c r="X202" i="7"/>
  <c r="A203" i="7"/>
  <c r="B203" i="7"/>
  <c r="C203" i="7"/>
  <c r="D203" i="7"/>
  <c r="E203" i="7"/>
  <c r="F203" i="7"/>
  <c r="G203" i="7"/>
  <c r="H203" i="7"/>
  <c r="I203" i="7"/>
  <c r="J203" i="7"/>
  <c r="K203" i="7"/>
  <c r="L203" i="7"/>
  <c r="M203" i="7"/>
  <c r="N203" i="7"/>
  <c r="O203" i="7"/>
  <c r="P203" i="7"/>
  <c r="Q203" i="7"/>
  <c r="R203" i="7"/>
  <c r="S203" i="7"/>
  <c r="T203" i="7"/>
  <c r="U203" i="7"/>
  <c r="V203" i="7"/>
  <c r="W203" i="7"/>
  <c r="X203" i="7"/>
  <c r="A204" i="7"/>
  <c r="B204" i="7"/>
  <c r="C204" i="7"/>
  <c r="D204" i="7"/>
  <c r="E204" i="7"/>
  <c r="F204" i="7"/>
  <c r="G204" i="7"/>
  <c r="H204" i="7"/>
  <c r="I204" i="7"/>
  <c r="J204" i="7"/>
  <c r="K204" i="7"/>
  <c r="L204" i="7"/>
  <c r="M204" i="7"/>
  <c r="N204" i="7"/>
  <c r="O204" i="7"/>
  <c r="P204" i="7"/>
  <c r="Q204" i="7"/>
  <c r="R204" i="7"/>
  <c r="S204" i="7"/>
  <c r="T204" i="7"/>
  <c r="U204" i="7"/>
  <c r="V204" i="7"/>
  <c r="W204" i="7"/>
  <c r="X204" i="7"/>
  <c r="A205" i="7"/>
  <c r="B205" i="7"/>
  <c r="C205" i="7"/>
  <c r="D205" i="7"/>
  <c r="E205" i="7"/>
  <c r="F205" i="7"/>
  <c r="G205" i="7"/>
  <c r="H205" i="7"/>
  <c r="I205" i="7"/>
  <c r="J205" i="7"/>
  <c r="K205" i="7"/>
  <c r="L205" i="7"/>
  <c r="M205" i="7"/>
  <c r="N205" i="7"/>
  <c r="O205" i="7"/>
  <c r="P205" i="7"/>
  <c r="Q205" i="7"/>
  <c r="R205" i="7"/>
  <c r="S205" i="7"/>
  <c r="T205" i="7"/>
  <c r="U205" i="7"/>
  <c r="V205" i="7"/>
  <c r="W205" i="7"/>
  <c r="X205" i="7"/>
  <c r="A206" i="7"/>
  <c r="B206" i="7"/>
  <c r="C206" i="7"/>
  <c r="D206" i="7"/>
  <c r="E206" i="7"/>
  <c r="F206" i="7"/>
  <c r="G206" i="7"/>
  <c r="H206" i="7"/>
  <c r="I206" i="7"/>
  <c r="J206" i="7"/>
  <c r="K206" i="7"/>
  <c r="L206" i="7"/>
  <c r="M206" i="7"/>
  <c r="N206" i="7"/>
  <c r="O206" i="7"/>
  <c r="P206" i="7"/>
  <c r="Q206" i="7"/>
  <c r="R206" i="7"/>
  <c r="S206" i="7"/>
  <c r="T206" i="7"/>
  <c r="U206" i="7"/>
  <c r="V206" i="7"/>
  <c r="W206" i="7"/>
  <c r="X206" i="7"/>
  <c r="A207" i="7"/>
  <c r="B207" i="7"/>
  <c r="C207" i="7"/>
  <c r="D207" i="7"/>
  <c r="E207" i="7"/>
  <c r="F207" i="7"/>
  <c r="G207" i="7"/>
  <c r="H207" i="7"/>
  <c r="I207" i="7"/>
  <c r="J207" i="7"/>
  <c r="K207" i="7"/>
  <c r="L207" i="7"/>
  <c r="M207" i="7"/>
  <c r="N207" i="7"/>
  <c r="O207" i="7"/>
  <c r="P207" i="7"/>
  <c r="Q207" i="7"/>
  <c r="R207" i="7"/>
  <c r="S207" i="7"/>
  <c r="T207" i="7"/>
  <c r="U207" i="7"/>
  <c r="V207" i="7"/>
  <c r="W207" i="7"/>
  <c r="X207" i="7"/>
  <c r="A208" i="7"/>
  <c r="B208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O208" i="7"/>
  <c r="P208" i="7"/>
  <c r="Q208" i="7"/>
  <c r="R208" i="7"/>
  <c r="S208" i="7"/>
  <c r="T208" i="7"/>
  <c r="U208" i="7"/>
  <c r="V208" i="7"/>
  <c r="W208" i="7"/>
  <c r="X208" i="7"/>
  <c r="A209" i="7"/>
  <c r="B209" i="7"/>
  <c r="C209" i="7"/>
  <c r="D209" i="7"/>
  <c r="E209" i="7"/>
  <c r="F209" i="7"/>
  <c r="G209" i="7"/>
  <c r="H209" i="7"/>
  <c r="I209" i="7"/>
  <c r="J209" i="7"/>
  <c r="K209" i="7"/>
  <c r="L209" i="7"/>
  <c r="M209" i="7"/>
  <c r="N209" i="7"/>
  <c r="O209" i="7"/>
  <c r="P209" i="7"/>
  <c r="Q209" i="7"/>
  <c r="R209" i="7"/>
  <c r="S209" i="7"/>
  <c r="T209" i="7"/>
  <c r="U209" i="7"/>
  <c r="V209" i="7"/>
  <c r="W209" i="7"/>
  <c r="X209" i="7"/>
  <c r="A210" i="7"/>
  <c r="B210" i="7"/>
  <c r="C210" i="7"/>
  <c r="D210" i="7"/>
  <c r="E210" i="7"/>
  <c r="F210" i="7"/>
  <c r="G210" i="7"/>
  <c r="H210" i="7"/>
  <c r="I210" i="7"/>
  <c r="J210" i="7"/>
  <c r="K210" i="7"/>
  <c r="L210" i="7"/>
  <c r="M210" i="7"/>
  <c r="N210" i="7"/>
  <c r="O210" i="7"/>
  <c r="P210" i="7"/>
  <c r="Q210" i="7"/>
  <c r="R210" i="7"/>
  <c r="S210" i="7"/>
  <c r="T210" i="7"/>
  <c r="U210" i="7"/>
  <c r="V210" i="7"/>
  <c r="W210" i="7"/>
  <c r="X210" i="7"/>
  <c r="A211" i="7"/>
  <c r="B211" i="7"/>
  <c r="C211" i="7"/>
  <c r="D211" i="7"/>
  <c r="E211" i="7"/>
  <c r="F211" i="7"/>
  <c r="G211" i="7"/>
  <c r="H211" i="7"/>
  <c r="I211" i="7"/>
  <c r="J211" i="7"/>
  <c r="K211" i="7"/>
  <c r="L211" i="7"/>
  <c r="M211" i="7"/>
  <c r="N211" i="7"/>
  <c r="O211" i="7"/>
  <c r="P211" i="7"/>
  <c r="Q211" i="7"/>
  <c r="R211" i="7"/>
  <c r="S211" i="7"/>
  <c r="T211" i="7"/>
  <c r="U211" i="7"/>
  <c r="V211" i="7"/>
  <c r="W211" i="7"/>
  <c r="X211" i="7"/>
  <c r="A212" i="7"/>
  <c r="B212" i="7"/>
  <c r="C212" i="7"/>
  <c r="D212" i="7"/>
  <c r="E212" i="7"/>
  <c r="F212" i="7"/>
  <c r="G212" i="7"/>
  <c r="H212" i="7"/>
  <c r="I212" i="7"/>
  <c r="J212" i="7"/>
  <c r="K212" i="7"/>
  <c r="L212" i="7"/>
  <c r="M212" i="7"/>
  <c r="N212" i="7"/>
  <c r="O212" i="7"/>
  <c r="P212" i="7"/>
  <c r="Q212" i="7"/>
  <c r="R212" i="7"/>
  <c r="S212" i="7"/>
  <c r="T212" i="7"/>
  <c r="U212" i="7"/>
  <c r="V212" i="7"/>
  <c r="W212" i="7"/>
  <c r="X212" i="7"/>
  <c r="A213" i="7"/>
  <c r="B213" i="7"/>
  <c r="C213" i="7"/>
  <c r="D213" i="7"/>
  <c r="E213" i="7"/>
  <c r="F213" i="7"/>
  <c r="G213" i="7"/>
  <c r="H213" i="7"/>
  <c r="I213" i="7"/>
  <c r="J213" i="7"/>
  <c r="K213" i="7"/>
  <c r="L213" i="7"/>
  <c r="M213" i="7"/>
  <c r="N213" i="7"/>
  <c r="O213" i="7"/>
  <c r="P213" i="7"/>
  <c r="Q213" i="7"/>
  <c r="R213" i="7"/>
  <c r="S213" i="7"/>
  <c r="T213" i="7"/>
  <c r="U213" i="7"/>
  <c r="V213" i="7"/>
  <c r="W213" i="7"/>
  <c r="X213" i="7"/>
  <c r="A214" i="7"/>
  <c r="B214" i="7"/>
  <c r="C214" i="7"/>
  <c r="D214" i="7"/>
  <c r="E214" i="7"/>
  <c r="F214" i="7"/>
  <c r="G214" i="7"/>
  <c r="H214" i="7"/>
  <c r="I214" i="7"/>
  <c r="J214" i="7"/>
  <c r="K214" i="7"/>
  <c r="L214" i="7"/>
  <c r="M214" i="7"/>
  <c r="N214" i="7"/>
  <c r="O214" i="7"/>
  <c r="P214" i="7"/>
  <c r="Q214" i="7"/>
  <c r="R214" i="7"/>
  <c r="S214" i="7"/>
  <c r="T214" i="7"/>
  <c r="U214" i="7"/>
  <c r="V214" i="7"/>
  <c r="W214" i="7"/>
  <c r="X214" i="7"/>
  <c r="A215" i="7"/>
  <c r="B215" i="7"/>
  <c r="C215" i="7"/>
  <c r="D215" i="7"/>
  <c r="E215" i="7"/>
  <c r="F215" i="7"/>
  <c r="G215" i="7"/>
  <c r="H215" i="7"/>
  <c r="I215" i="7"/>
  <c r="J215" i="7"/>
  <c r="K215" i="7"/>
  <c r="L215" i="7"/>
  <c r="M215" i="7"/>
  <c r="N215" i="7"/>
  <c r="O215" i="7"/>
  <c r="P215" i="7"/>
  <c r="Q215" i="7"/>
  <c r="R215" i="7"/>
  <c r="S215" i="7"/>
  <c r="T215" i="7"/>
  <c r="U215" i="7"/>
  <c r="V215" i="7"/>
  <c r="W215" i="7"/>
  <c r="X215" i="7"/>
  <c r="A216" i="7"/>
  <c r="B216" i="7"/>
  <c r="C216" i="7"/>
  <c r="D216" i="7"/>
  <c r="E216" i="7"/>
  <c r="F216" i="7"/>
  <c r="G216" i="7"/>
  <c r="H216" i="7"/>
  <c r="I216" i="7"/>
  <c r="J216" i="7"/>
  <c r="K216" i="7"/>
  <c r="L216" i="7"/>
  <c r="M216" i="7"/>
  <c r="N216" i="7"/>
  <c r="O216" i="7"/>
  <c r="P216" i="7"/>
  <c r="Q216" i="7"/>
  <c r="R216" i="7"/>
  <c r="S216" i="7"/>
  <c r="T216" i="7"/>
  <c r="U216" i="7"/>
  <c r="V216" i="7"/>
  <c r="W216" i="7"/>
  <c r="X216" i="7"/>
  <c r="A217" i="7"/>
  <c r="B217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O217" i="7"/>
  <c r="P217" i="7"/>
  <c r="Q217" i="7"/>
  <c r="R217" i="7"/>
  <c r="S217" i="7"/>
  <c r="T217" i="7"/>
  <c r="U217" i="7"/>
  <c r="V217" i="7"/>
  <c r="W217" i="7"/>
  <c r="X217" i="7"/>
  <c r="A218" i="7"/>
  <c r="B218" i="7"/>
  <c r="C218" i="7"/>
  <c r="D218" i="7"/>
  <c r="E218" i="7"/>
  <c r="F218" i="7"/>
  <c r="G218" i="7"/>
  <c r="H218" i="7"/>
  <c r="I218" i="7"/>
  <c r="J218" i="7"/>
  <c r="K218" i="7"/>
  <c r="L218" i="7"/>
  <c r="M218" i="7"/>
  <c r="N218" i="7"/>
  <c r="O218" i="7"/>
  <c r="P218" i="7"/>
  <c r="Q218" i="7"/>
  <c r="R218" i="7"/>
  <c r="S218" i="7"/>
  <c r="T218" i="7"/>
  <c r="U218" i="7"/>
  <c r="V218" i="7"/>
  <c r="W218" i="7"/>
  <c r="X218" i="7"/>
  <c r="A219" i="7"/>
  <c r="B219" i="7"/>
  <c r="C219" i="7"/>
  <c r="D219" i="7"/>
  <c r="E219" i="7"/>
  <c r="F219" i="7"/>
  <c r="G219" i="7"/>
  <c r="H219" i="7"/>
  <c r="I219" i="7"/>
  <c r="J219" i="7"/>
  <c r="K219" i="7"/>
  <c r="L219" i="7"/>
  <c r="M219" i="7"/>
  <c r="N219" i="7"/>
  <c r="O219" i="7"/>
  <c r="P219" i="7"/>
  <c r="Q219" i="7"/>
  <c r="R219" i="7"/>
  <c r="S219" i="7"/>
  <c r="T219" i="7"/>
  <c r="U219" i="7"/>
  <c r="V219" i="7"/>
  <c r="W219" i="7"/>
  <c r="X219" i="7"/>
  <c r="A220" i="7"/>
  <c r="B220" i="7"/>
  <c r="C220" i="7"/>
  <c r="D220" i="7"/>
  <c r="E220" i="7"/>
  <c r="F220" i="7"/>
  <c r="G220" i="7"/>
  <c r="H220" i="7"/>
  <c r="I220" i="7"/>
  <c r="J220" i="7"/>
  <c r="K220" i="7"/>
  <c r="L220" i="7"/>
  <c r="M220" i="7"/>
  <c r="N220" i="7"/>
  <c r="O220" i="7"/>
  <c r="P220" i="7"/>
  <c r="Q220" i="7"/>
  <c r="R220" i="7"/>
  <c r="S220" i="7"/>
  <c r="T220" i="7"/>
  <c r="U220" i="7"/>
  <c r="V220" i="7"/>
  <c r="W220" i="7"/>
  <c r="X220" i="7"/>
  <c r="A221" i="7"/>
  <c r="B221" i="7"/>
  <c r="C221" i="7"/>
  <c r="D221" i="7"/>
  <c r="E221" i="7"/>
  <c r="F221" i="7"/>
  <c r="G221" i="7"/>
  <c r="H221" i="7"/>
  <c r="I221" i="7"/>
  <c r="J221" i="7"/>
  <c r="K221" i="7"/>
  <c r="L221" i="7"/>
  <c r="M221" i="7"/>
  <c r="N221" i="7"/>
  <c r="O221" i="7"/>
  <c r="P221" i="7"/>
  <c r="Q221" i="7"/>
  <c r="R221" i="7"/>
  <c r="S221" i="7"/>
  <c r="T221" i="7"/>
  <c r="U221" i="7"/>
  <c r="V221" i="7"/>
  <c r="W221" i="7"/>
  <c r="X221" i="7"/>
  <c r="A222" i="7"/>
  <c r="B222" i="7"/>
  <c r="C222" i="7"/>
  <c r="D222" i="7"/>
  <c r="E222" i="7"/>
  <c r="F222" i="7"/>
  <c r="G222" i="7"/>
  <c r="H222" i="7"/>
  <c r="I222" i="7"/>
  <c r="J222" i="7"/>
  <c r="K222" i="7"/>
  <c r="L222" i="7"/>
  <c r="M222" i="7"/>
  <c r="N222" i="7"/>
  <c r="O222" i="7"/>
  <c r="P222" i="7"/>
  <c r="Q222" i="7"/>
  <c r="R222" i="7"/>
  <c r="S222" i="7"/>
  <c r="T222" i="7"/>
  <c r="U222" i="7"/>
  <c r="V222" i="7"/>
  <c r="W222" i="7"/>
  <c r="X222" i="7"/>
  <c r="A223" i="7"/>
  <c r="B223" i="7"/>
  <c r="C223" i="7"/>
  <c r="D223" i="7"/>
  <c r="E223" i="7"/>
  <c r="F223" i="7"/>
  <c r="G223" i="7"/>
  <c r="H223" i="7"/>
  <c r="I223" i="7"/>
  <c r="J223" i="7"/>
  <c r="K223" i="7"/>
  <c r="L223" i="7"/>
  <c r="M223" i="7"/>
  <c r="N223" i="7"/>
  <c r="O223" i="7"/>
  <c r="P223" i="7"/>
  <c r="Q223" i="7"/>
  <c r="R223" i="7"/>
  <c r="S223" i="7"/>
  <c r="T223" i="7"/>
  <c r="U223" i="7"/>
  <c r="V223" i="7"/>
  <c r="W223" i="7"/>
  <c r="X223" i="7"/>
  <c r="A224" i="7"/>
  <c r="B224" i="7"/>
  <c r="C224" i="7"/>
  <c r="D224" i="7"/>
  <c r="E224" i="7"/>
  <c r="F224" i="7"/>
  <c r="G224" i="7"/>
  <c r="H224" i="7"/>
  <c r="I224" i="7"/>
  <c r="J224" i="7"/>
  <c r="K224" i="7"/>
  <c r="L224" i="7"/>
  <c r="M224" i="7"/>
  <c r="N224" i="7"/>
  <c r="O224" i="7"/>
  <c r="P224" i="7"/>
  <c r="Q224" i="7"/>
  <c r="R224" i="7"/>
  <c r="S224" i="7"/>
  <c r="T224" i="7"/>
  <c r="U224" i="7"/>
  <c r="V224" i="7"/>
  <c r="W224" i="7"/>
  <c r="X224" i="7"/>
  <c r="A225" i="7"/>
  <c r="B225" i="7"/>
  <c r="C225" i="7"/>
  <c r="D225" i="7"/>
  <c r="E225" i="7"/>
  <c r="F225" i="7"/>
  <c r="G225" i="7"/>
  <c r="H225" i="7"/>
  <c r="I225" i="7"/>
  <c r="J225" i="7"/>
  <c r="K225" i="7"/>
  <c r="L225" i="7"/>
  <c r="M225" i="7"/>
  <c r="N225" i="7"/>
  <c r="O225" i="7"/>
  <c r="P225" i="7"/>
  <c r="Q225" i="7"/>
  <c r="R225" i="7"/>
  <c r="S225" i="7"/>
  <c r="T225" i="7"/>
  <c r="U225" i="7"/>
  <c r="V225" i="7"/>
  <c r="W225" i="7"/>
  <c r="X225" i="7"/>
  <c r="A226" i="7"/>
  <c r="B226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O226" i="7"/>
  <c r="P226" i="7"/>
  <c r="Q226" i="7"/>
  <c r="R226" i="7"/>
  <c r="S226" i="7"/>
  <c r="T226" i="7"/>
  <c r="U226" i="7"/>
  <c r="V226" i="7"/>
  <c r="W226" i="7"/>
  <c r="X226" i="7"/>
  <c r="A227" i="7"/>
  <c r="B227" i="7"/>
  <c r="C227" i="7"/>
  <c r="D227" i="7"/>
  <c r="E227" i="7"/>
  <c r="F227" i="7"/>
  <c r="G227" i="7"/>
  <c r="H227" i="7"/>
  <c r="I227" i="7"/>
  <c r="J227" i="7"/>
  <c r="K227" i="7"/>
  <c r="L227" i="7"/>
  <c r="M227" i="7"/>
  <c r="N227" i="7"/>
  <c r="O227" i="7"/>
  <c r="P227" i="7"/>
  <c r="Q227" i="7"/>
  <c r="R227" i="7"/>
  <c r="S227" i="7"/>
  <c r="T227" i="7"/>
  <c r="U227" i="7"/>
  <c r="V227" i="7"/>
  <c r="W227" i="7"/>
  <c r="X227" i="7"/>
  <c r="A228" i="7"/>
  <c r="B228" i="7"/>
  <c r="C228" i="7"/>
  <c r="D228" i="7"/>
  <c r="E228" i="7"/>
  <c r="F228" i="7"/>
  <c r="G228" i="7"/>
  <c r="H228" i="7"/>
  <c r="I228" i="7"/>
  <c r="J228" i="7"/>
  <c r="K228" i="7"/>
  <c r="L228" i="7"/>
  <c r="M228" i="7"/>
  <c r="N228" i="7"/>
  <c r="O228" i="7"/>
  <c r="P228" i="7"/>
  <c r="Q228" i="7"/>
  <c r="R228" i="7"/>
  <c r="S228" i="7"/>
  <c r="T228" i="7"/>
  <c r="U228" i="7"/>
  <c r="V228" i="7"/>
  <c r="W228" i="7"/>
  <c r="X228" i="7"/>
  <c r="A229" i="7"/>
  <c r="B229" i="7"/>
  <c r="C229" i="7"/>
  <c r="D229" i="7"/>
  <c r="E229" i="7"/>
  <c r="F229" i="7"/>
  <c r="G229" i="7"/>
  <c r="H229" i="7"/>
  <c r="I229" i="7"/>
  <c r="J229" i="7"/>
  <c r="K229" i="7"/>
  <c r="L229" i="7"/>
  <c r="M229" i="7"/>
  <c r="N229" i="7"/>
  <c r="O229" i="7"/>
  <c r="P229" i="7"/>
  <c r="Q229" i="7"/>
  <c r="R229" i="7"/>
  <c r="S229" i="7"/>
  <c r="T229" i="7"/>
  <c r="U229" i="7"/>
  <c r="V229" i="7"/>
  <c r="W229" i="7"/>
  <c r="X229" i="7"/>
  <c r="A230" i="7"/>
  <c r="B230" i="7"/>
  <c r="C230" i="7"/>
  <c r="D230" i="7"/>
  <c r="E230" i="7"/>
  <c r="F230" i="7"/>
  <c r="G230" i="7"/>
  <c r="H230" i="7"/>
  <c r="I230" i="7"/>
  <c r="J230" i="7"/>
  <c r="K230" i="7"/>
  <c r="L230" i="7"/>
  <c r="M230" i="7"/>
  <c r="N230" i="7"/>
  <c r="O230" i="7"/>
  <c r="P230" i="7"/>
  <c r="Q230" i="7"/>
  <c r="R230" i="7"/>
  <c r="S230" i="7"/>
  <c r="T230" i="7"/>
  <c r="U230" i="7"/>
  <c r="V230" i="7"/>
  <c r="W230" i="7"/>
  <c r="X230" i="7"/>
  <c r="A231" i="7"/>
  <c r="B231" i="7"/>
  <c r="C231" i="7"/>
  <c r="D231" i="7"/>
  <c r="E231" i="7"/>
  <c r="F231" i="7"/>
  <c r="G231" i="7"/>
  <c r="H231" i="7"/>
  <c r="I231" i="7"/>
  <c r="J231" i="7"/>
  <c r="K231" i="7"/>
  <c r="L231" i="7"/>
  <c r="M231" i="7"/>
  <c r="N231" i="7"/>
  <c r="O231" i="7"/>
  <c r="P231" i="7"/>
  <c r="Q231" i="7"/>
  <c r="R231" i="7"/>
  <c r="S231" i="7"/>
  <c r="T231" i="7"/>
  <c r="U231" i="7"/>
  <c r="V231" i="7"/>
  <c r="W231" i="7"/>
  <c r="X231" i="7"/>
  <c r="A232" i="7"/>
  <c r="B232" i="7"/>
  <c r="C232" i="7"/>
  <c r="D232" i="7"/>
  <c r="E232" i="7"/>
  <c r="F232" i="7"/>
  <c r="G232" i="7"/>
  <c r="H232" i="7"/>
  <c r="I232" i="7"/>
  <c r="J232" i="7"/>
  <c r="K232" i="7"/>
  <c r="L232" i="7"/>
  <c r="M232" i="7"/>
  <c r="N232" i="7"/>
  <c r="O232" i="7"/>
  <c r="P232" i="7"/>
  <c r="Q232" i="7"/>
  <c r="R232" i="7"/>
  <c r="S232" i="7"/>
  <c r="T232" i="7"/>
  <c r="U232" i="7"/>
  <c r="V232" i="7"/>
  <c r="W232" i="7"/>
  <c r="X232" i="7"/>
  <c r="A233" i="7"/>
  <c r="B233" i="7"/>
  <c r="C233" i="7"/>
  <c r="D233" i="7"/>
  <c r="E233" i="7"/>
  <c r="F233" i="7"/>
  <c r="G233" i="7"/>
  <c r="H233" i="7"/>
  <c r="I233" i="7"/>
  <c r="J233" i="7"/>
  <c r="K233" i="7"/>
  <c r="L233" i="7"/>
  <c r="M233" i="7"/>
  <c r="N233" i="7"/>
  <c r="O233" i="7"/>
  <c r="P233" i="7"/>
  <c r="Q233" i="7"/>
  <c r="R233" i="7"/>
  <c r="S233" i="7"/>
  <c r="T233" i="7"/>
  <c r="U233" i="7"/>
  <c r="V233" i="7"/>
  <c r="W233" i="7"/>
  <c r="X233" i="7"/>
  <c r="A234" i="7"/>
  <c r="B234" i="7"/>
  <c r="C234" i="7"/>
  <c r="D234" i="7"/>
  <c r="E234" i="7"/>
  <c r="F234" i="7"/>
  <c r="G234" i="7"/>
  <c r="H234" i="7"/>
  <c r="I234" i="7"/>
  <c r="J234" i="7"/>
  <c r="K234" i="7"/>
  <c r="L234" i="7"/>
  <c r="M234" i="7"/>
  <c r="N234" i="7"/>
  <c r="O234" i="7"/>
  <c r="P234" i="7"/>
  <c r="Q234" i="7"/>
  <c r="R234" i="7"/>
  <c r="S234" i="7"/>
  <c r="T234" i="7"/>
  <c r="U234" i="7"/>
  <c r="V234" i="7"/>
  <c r="W234" i="7"/>
  <c r="X234" i="7"/>
  <c r="A235" i="7"/>
  <c r="B235" i="7"/>
  <c r="C235" i="7"/>
  <c r="D235" i="7"/>
  <c r="E235" i="7"/>
  <c r="F235" i="7"/>
  <c r="G235" i="7"/>
  <c r="H235" i="7"/>
  <c r="I235" i="7"/>
  <c r="J235" i="7"/>
  <c r="K235" i="7"/>
  <c r="L235" i="7"/>
  <c r="M235" i="7"/>
  <c r="N235" i="7"/>
  <c r="O235" i="7"/>
  <c r="P235" i="7"/>
  <c r="Q235" i="7"/>
  <c r="R235" i="7"/>
  <c r="S235" i="7"/>
  <c r="T235" i="7"/>
  <c r="U235" i="7"/>
  <c r="V235" i="7"/>
  <c r="W235" i="7"/>
  <c r="X235" i="7"/>
  <c r="A236" i="7"/>
  <c r="B236" i="7"/>
  <c r="C236" i="7"/>
  <c r="D236" i="7"/>
  <c r="E236" i="7"/>
  <c r="F236" i="7"/>
  <c r="G236" i="7"/>
  <c r="H236" i="7"/>
  <c r="I236" i="7"/>
  <c r="J236" i="7"/>
  <c r="K236" i="7"/>
  <c r="L236" i="7"/>
  <c r="M236" i="7"/>
  <c r="N236" i="7"/>
  <c r="O236" i="7"/>
  <c r="P236" i="7"/>
  <c r="Q236" i="7"/>
  <c r="R236" i="7"/>
  <c r="S236" i="7"/>
  <c r="T236" i="7"/>
  <c r="U236" i="7"/>
  <c r="V236" i="7"/>
  <c r="W236" i="7"/>
  <c r="X236" i="7"/>
  <c r="A237" i="7"/>
  <c r="B237" i="7"/>
  <c r="C237" i="7"/>
  <c r="D237" i="7"/>
  <c r="E237" i="7"/>
  <c r="F237" i="7"/>
  <c r="G237" i="7"/>
  <c r="H237" i="7"/>
  <c r="I237" i="7"/>
  <c r="J237" i="7"/>
  <c r="K237" i="7"/>
  <c r="L237" i="7"/>
  <c r="M237" i="7"/>
  <c r="N237" i="7"/>
  <c r="O237" i="7"/>
  <c r="P237" i="7"/>
  <c r="Q237" i="7"/>
  <c r="R237" i="7"/>
  <c r="S237" i="7"/>
  <c r="T237" i="7"/>
  <c r="U237" i="7"/>
  <c r="V237" i="7"/>
  <c r="W237" i="7"/>
  <c r="X237" i="7"/>
  <c r="A238" i="7"/>
  <c r="B238" i="7"/>
  <c r="C238" i="7"/>
  <c r="D238" i="7"/>
  <c r="E238" i="7"/>
  <c r="F238" i="7"/>
  <c r="G238" i="7"/>
  <c r="H238" i="7"/>
  <c r="I238" i="7"/>
  <c r="J238" i="7"/>
  <c r="K238" i="7"/>
  <c r="L238" i="7"/>
  <c r="M238" i="7"/>
  <c r="N238" i="7"/>
  <c r="O238" i="7"/>
  <c r="P238" i="7"/>
  <c r="Q238" i="7"/>
  <c r="R238" i="7"/>
  <c r="S238" i="7"/>
  <c r="T238" i="7"/>
  <c r="U238" i="7"/>
  <c r="V238" i="7"/>
  <c r="W238" i="7"/>
  <c r="X238" i="7"/>
  <c r="A239" i="7"/>
  <c r="B239" i="7"/>
  <c r="C239" i="7"/>
  <c r="D239" i="7"/>
  <c r="E239" i="7"/>
  <c r="F239" i="7"/>
  <c r="G239" i="7"/>
  <c r="H239" i="7"/>
  <c r="I239" i="7"/>
  <c r="J239" i="7"/>
  <c r="K239" i="7"/>
  <c r="L239" i="7"/>
  <c r="M239" i="7"/>
  <c r="N239" i="7"/>
  <c r="O239" i="7"/>
  <c r="P239" i="7"/>
  <c r="Q239" i="7"/>
  <c r="R239" i="7"/>
  <c r="S239" i="7"/>
  <c r="T239" i="7"/>
  <c r="U239" i="7"/>
  <c r="V239" i="7"/>
  <c r="W239" i="7"/>
  <c r="X239" i="7"/>
  <c r="A240" i="7"/>
  <c r="B240" i="7"/>
  <c r="C240" i="7"/>
  <c r="D240" i="7"/>
  <c r="E240" i="7"/>
  <c r="F240" i="7"/>
  <c r="G240" i="7"/>
  <c r="H240" i="7"/>
  <c r="I240" i="7"/>
  <c r="J240" i="7"/>
  <c r="K240" i="7"/>
  <c r="L240" i="7"/>
  <c r="M240" i="7"/>
  <c r="N240" i="7"/>
  <c r="O240" i="7"/>
  <c r="P240" i="7"/>
  <c r="Q240" i="7"/>
  <c r="R240" i="7"/>
  <c r="S240" i="7"/>
  <c r="T240" i="7"/>
  <c r="U240" i="7"/>
  <c r="V240" i="7"/>
  <c r="W240" i="7"/>
  <c r="X240" i="7"/>
  <c r="A241" i="7"/>
  <c r="B241" i="7"/>
  <c r="C241" i="7"/>
  <c r="D241" i="7"/>
  <c r="E241" i="7"/>
  <c r="F241" i="7"/>
  <c r="G241" i="7"/>
  <c r="H241" i="7"/>
  <c r="I241" i="7"/>
  <c r="J241" i="7"/>
  <c r="K241" i="7"/>
  <c r="L241" i="7"/>
  <c r="M241" i="7"/>
  <c r="N241" i="7"/>
  <c r="O241" i="7"/>
  <c r="P241" i="7"/>
  <c r="Q241" i="7"/>
  <c r="R241" i="7"/>
  <c r="S241" i="7"/>
  <c r="T241" i="7"/>
  <c r="U241" i="7"/>
  <c r="V241" i="7"/>
  <c r="W241" i="7"/>
  <c r="X241" i="7"/>
  <c r="A242" i="7"/>
  <c r="B242" i="7"/>
  <c r="C242" i="7"/>
  <c r="D242" i="7"/>
  <c r="E242" i="7"/>
  <c r="F242" i="7"/>
  <c r="G242" i="7"/>
  <c r="H242" i="7"/>
  <c r="I242" i="7"/>
  <c r="J242" i="7"/>
  <c r="K242" i="7"/>
  <c r="L242" i="7"/>
  <c r="M242" i="7"/>
  <c r="N242" i="7"/>
  <c r="O242" i="7"/>
  <c r="P242" i="7"/>
  <c r="Q242" i="7"/>
  <c r="R242" i="7"/>
  <c r="S242" i="7"/>
  <c r="T242" i="7"/>
  <c r="U242" i="7"/>
  <c r="V242" i="7"/>
  <c r="W242" i="7"/>
  <c r="X242" i="7"/>
  <c r="A243" i="7"/>
  <c r="B243" i="7"/>
  <c r="C243" i="7"/>
  <c r="D243" i="7"/>
  <c r="E243" i="7"/>
  <c r="F243" i="7"/>
  <c r="G243" i="7"/>
  <c r="H243" i="7"/>
  <c r="I243" i="7"/>
  <c r="J243" i="7"/>
  <c r="K243" i="7"/>
  <c r="L243" i="7"/>
  <c r="M243" i="7"/>
  <c r="N243" i="7"/>
  <c r="O243" i="7"/>
  <c r="P243" i="7"/>
  <c r="Q243" i="7"/>
  <c r="R243" i="7"/>
  <c r="S243" i="7"/>
  <c r="T243" i="7"/>
  <c r="U243" i="7"/>
  <c r="V243" i="7"/>
  <c r="W243" i="7"/>
  <c r="X243" i="7"/>
  <c r="A244" i="7"/>
  <c r="B244" i="7"/>
  <c r="C244" i="7"/>
  <c r="D244" i="7"/>
  <c r="E244" i="7"/>
  <c r="F244" i="7"/>
  <c r="G244" i="7"/>
  <c r="H244" i="7"/>
  <c r="I244" i="7"/>
  <c r="J244" i="7"/>
  <c r="K244" i="7"/>
  <c r="L244" i="7"/>
  <c r="M244" i="7"/>
  <c r="N244" i="7"/>
  <c r="O244" i="7"/>
  <c r="P244" i="7"/>
  <c r="Q244" i="7"/>
  <c r="R244" i="7"/>
  <c r="S244" i="7"/>
  <c r="T244" i="7"/>
  <c r="U244" i="7"/>
  <c r="V244" i="7"/>
  <c r="W244" i="7"/>
  <c r="X244" i="7"/>
  <c r="A245" i="7"/>
  <c r="B245" i="7"/>
  <c r="C245" i="7"/>
  <c r="D245" i="7"/>
  <c r="E245" i="7"/>
  <c r="F245" i="7"/>
  <c r="G245" i="7"/>
  <c r="H245" i="7"/>
  <c r="I245" i="7"/>
  <c r="J245" i="7"/>
  <c r="K245" i="7"/>
  <c r="L245" i="7"/>
  <c r="M245" i="7"/>
  <c r="N245" i="7"/>
  <c r="O245" i="7"/>
  <c r="P245" i="7"/>
  <c r="Q245" i="7"/>
  <c r="R245" i="7"/>
  <c r="S245" i="7"/>
  <c r="T245" i="7"/>
  <c r="U245" i="7"/>
  <c r="V245" i="7"/>
  <c r="W245" i="7"/>
  <c r="X245" i="7"/>
  <c r="A246" i="7"/>
  <c r="B246" i="7"/>
  <c r="C246" i="7"/>
  <c r="D246" i="7"/>
  <c r="E246" i="7"/>
  <c r="F246" i="7"/>
  <c r="G246" i="7"/>
  <c r="H246" i="7"/>
  <c r="I246" i="7"/>
  <c r="J246" i="7"/>
  <c r="K246" i="7"/>
  <c r="L246" i="7"/>
  <c r="M246" i="7"/>
  <c r="N246" i="7"/>
  <c r="O246" i="7"/>
  <c r="P246" i="7"/>
  <c r="Q246" i="7"/>
  <c r="R246" i="7"/>
  <c r="S246" i="7"/>
  <c r="T246" i="7"/>
  <c r="U246" i="7"/>
  <c r="V246" i="7"/>
  <c r="W246" i="7"/>
  <c r="X246" i="7"/>
  <c r="A247" i="7"/>
  <c r="B247" i="7"/>
  <c r="C247" i="7"/>
  <c r="D247" i="7"/>
  <c r="E247" i="7"/>
  <c r="F247" i="7"/>
  <c r="G247" i="7"/>
  <c r="H247" i="7"/>
  <c r="I247" i="7"/>
  <c r="J247" i="7"/>
  <c r="K247" i="7"/>
  <c r="L247" i="7"/>
  <c r="M247" i="7"/>
  <c r="N247" i="7"/>
  <c r="O247" i="7"/>
  <c r="P247" i="7"/>
  <c r="Q247" i="7"/>
  <c r="R247" i="7"/>
  <c r="S247" i="7"/>
  <c r="T247" i="7"/>
  <c r="U247" i="7"/>
  <c r="V247" i="7"/>
  <c r="W247" i="7"/>
  <c r="X247" i="7"/>
  <c r="A248" i="7"/>
  <c r="B248" i="7"/>
  <c r="C248" i="7"/>
  <c r="D248" i="7"/>
  <c r="E248" i="7"/>
  <c r="F248" i="7"/>
  <c r="G248" i="7"/>
  <c r="H248" i="7"/>
  <c r="I248" i="7"/>
  <c r="J248" i="7"/>
  <c r="K248" i="7"/>
  <c r="L248" i="7"/>
  <c r="M248" i="7"/>
  <c r="N248" i="7"/>
  <c r="O248" i="7"/>
  <c r="P248" i="7"/>
  <c r="Q248" i="7"/>
  <c r="R248" i="7"/>
  <c r="S248" i="7"/>
  <c r="T248" i="7"/>
  <c r="U248" i="7"/>
  <c r="V248" i="7"/>
  <c r="W248" i="7"/>
  <c r="X248" i="7"/>
  <c r="A249" i="7"/>
  <c r="B249" i="7"/>
  <c r="C249" i="7"/>
  <c r="D249" i="7"/>
  <c r="E249" i="7"/>
  <c r="F249" i="7"/>
  <c r="G249" i="7"/>
  <c r="H249" i="7"/>
  <c r="I249" i="7"/>
  <c r="J249" i="7"/>
  <c r="K249" i="7"/>
  <c r="L249" i="7"/>
  <c r="M249" i="7"/>
  <c r="N249" i="7"/>
  <c r="O249" i="7"/>
  <c r="P249" i="7"/>
  <c r="Q249" i="7"/>
  <c r="R249" i="7"/>
  <c r="S249" i="7"/>
  <c r="T249" i="7"/>
  <c r="U249" i="7"/>
  <c r="V249" i="7"/>
  <c r="W249" i="7"/>
  <c r="X249" i="7"/>
  <c r="A250" i="7"/>
  <c r="B250" i="7"/>
  <c r="C250" i="7"/>
  <c r="D250" i="7"/>
  <c r="E250" i="7"/>
  <c r="F250" i="7"/>
  <c r="G250" i="7"/>
  <c r="H250" i="7"/>
  <c r="I250" i="7"/>
  <c r="J250" i="7"/>
  <c r="K250" i="7"/>
  <c r="L250" i="7"/>
  <c r="M250" i="7"/>
  <c r="N250" i="7"/>
  <c r="O250" i="7"/>
  <c r="P250" i="7"/>
  <c r="Q250" i="7"/>
  <c r="R250" i="7"/>
  <c r="S250" i="7"/>
  <c r="T250" i="7"/>
  <c r="U250" i="7"/>
  <c r="V250" i="7"/>
  <c r="W250" i="7"/>
  <c r="X250" i="7"/>
  <c r="A251" i="7"/>
  <c r="B251" i="7"/>
  <c r="C251" i="7"/>
  <c r="D251" i="7"/>
  <c r="E251" i="7"/>
  <c r="F251" i="7"/>
  <c r="G251" i="7"/>
  <c r="H251" i="7"/>
  <c r="I251" i="7"/>
  <c r="J251" i="7"/>
  <c r="K251" i="7"/>
  <c r="L251" i="7"/>
  <c r="M251" i="7"/>
  <c r="N251" i="7"/>
  <c r="O251" i="7"/>
  <c r="P251" i="7"/>
  <c r="Q251" i="7"/>
  <c r="R251" i="7"/>
  <c r="S251" i="7"/>
  <c r="T251" i="7"/>
  <c r="U251" i="7"/>
  <c r="V251" i="7"/>
  <c r="W251" i="7"/>
  <c r="X251" i="7"/>
  <c r="A252" i="7"/>
  <c r="B252" i="7"/>
  <c r="C252" i="7"/>
  <c r="D252" i="7"/>
  <c r="E252" i="7"/>
  <c r="F252" i="7"/>
  <c r="G252" i="7"/>
  <c r="H252" i="7"/>
  <c r="I252" i="7"/>
  <c r="J252" i="7"/>
  <c r="K252" i="7"/>
  <c r="L252" i="7"/>
  <c r="M252" i="7"/>
  <c r="N252" i="7"/>
  <c r="O252" i="7"/>
  <c r="P252" i="7"/>
  <c r="Q252" i="7"/>
  <c r="R252" i="7"/>
  <c r="S252" i="7"/>
  <c r="T252" i="7"/>
  <c r="U252" i="7"/>
  <c r="V252" i="7"/>
  <c r="W252" i="7"/>
  <c r="X252" i="7"/>
  <c r="A253" i="7"/>
  <c r="B253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O253" i="7"/>
  <c r="P253" i="7"/>
  <c r="Q253" i="7"/>
  <c r="R253" i="7"/>
  <c r="S253" i="7"/>
  <c r="T253" i="7"/>
  <c r="U253" i="7"/>
  <c r="V253" i="7"/>
  <c r="W253" i="7"/>
  <c r="X253" i="7"/>
  <c r="A254" i="7"/>
  <c r="B254" i="7"/>
  <c r="C254" i="7"/>
  <c r="D254" i="7"/>
  <c r="E254" i="7"/>
  <c r="F254" i="7"/>
  <c r="G254" i="7"/>
  <c r="H254" i="7"/>
  <c r="I254" i="7"/>
  <c r="J254" i="7"/>
  <c r="K254" i="7"/>
  <c r="L254" i="7"/>
  <c r="M254" i="7"/>
  <c r="N254" i="7"/>
  <c r="O254" i="7"/>
  <c r="P254" i="7"/>
  <c r="Q254" i="7"/>
  <c r="R254" i="7"/>
  <c r="S254" i="7"/>
  <c r="T254" i="7"/>
  <c r="U254" i="7"/>
  <c r="V254" i="7"/>
  <c r="W254" i="7"/>
  <c r="X254" i="7"/>
  <c r="A255" i="7"/>
  <c r="B255" i="7"/>
  <c r="C255" i="7"/>
  <c r="D255" i="7"/>
  <c r="E255" i="7"/>
  <c r="F255" i="7"/>
  <c r="G255" i="7"/>
  <c r="H255" i="7"/>
  <c r="I255" i="7"/>
  <c r="J255" i="7"/>
  <c r="K255" i="7"/>
  <c r="L255" i="7"/>
  <c r="M255" i="7"/>
  <c r="N255" i="7"/>
  <c r="O255" i="7"/>
  <c r="P255" i="7"/>
  <c r="Q255" i="7"/>
  <c r="R255" i="7"/>
  <c r="S255" i="7"/>
  <c r="T255" i="7"/>
  <c r="U255" i="7"/>
  <c r="V255" i="7"/>
  <c r="W255" i="7"/>
  <c r="X255" i="7"/>
  <c r="A256" i="7"/>
  <c r="B256" i="7"/>
  <c r="C256" i="7"/>
  <c r="D256" i="7"/>
  <c r="E256" i="7"/>
  <c r="F256" i="7"/>
  <c r="G256" i="7"/>
  <c r="H256" i="7"/>
  <c r="I256" i="7"/>
  <c r="J256" i="7"/>
  <c r="K256" i="7"/>
  <c r="L256" i="7"/>
  <c r="M256" i="7"/>
  <c r="N256" i="7"/>
  <c r="O256" i="7"/>
  <c r="P256" i="7"/>
  <c r="Q256" i="7"/>
  <c r="R256" i="7"/>
  <c r="S256" i="7"/>
  <c r="T256" i="7"/>
  <c r="U256" i="7"/>
  <c r="V256" i="7"/>
  <c r="W256" i="7"/>
  <c r="X256" i="7"/>
  <c r="A257" i="7"/>
  <c r="B257" i="7"/>
  <c r="C257" i="7"/>
  <c r="D257" i="7"/>
  <c r="E257" i="7"/>
  <c r="F257" i="7"/>
  <c r="G257" i="7"/>
  <c r="H257" i="7"/>
  <c r="I257" i="7"/>
  <c r="J257" i="7"/>
  <c r="K257" i="7"/>
  <c r="L257" i="7"/>
  <c r="M257" i="7"/>
  <c r="N257" i="7"/>
  <c r="O257" i="7"/>
  <c r="P257" i="7"/>
  <c r="Q257" i="7"/>
  <c r="R257" i="7"/>
  <c r="S257" i="7"/>
  <c r="T257" i="7"/>
  <c r="U257" i="7"/>
  <c r="V257" i="7"/>
  <c r="W257" i="7"/>
  <c r="X257" i="7"/>
  <c r="A258" i="7"/>
  <c r="B258" i="7"/>
  <c r="C258" i="7"/>
  <c r="D258" i="7"/>
  <c r="E258" i="7"/>
  <c r="F258" i="7"/>
  <c r="G258" i="7"/>
  <c r="H258" i="7"/>
  <c r="I258" i="7"/>
  <c r="J258" i="7"/>
  <c r="K258" i="7"/>
  <c r="L258" i="7"/>
  <c r="M258" i="7"/>
  <c r="N258" i="7"/>
  <c r="O258" i="7"/>
  <c r="P258" i="7"/>
  <c r="Q258" i="7"/>
  <c r="R258" i="7"/>
  <c r="S258" i="7"/>
  <c r="T258" i="7"/>
  <c r="U258" i="7"/>
  <c r="V258" i="7"/>
  <c r="W258" i="7"/>
  <c r="X258" i="7"/>
  <c r="A259" i="7"/>
  <c r="B259" i="7"/>
  <c r="C259" i="7"/>
  <c r="D259" i="7"/>
  <c r="E259" i="7"/>
  <c r="F259" i="7"/>
  <c r="G259" i="7"/>
  <c r="H259" i="7"/>
  <c r="I259" i="7"/>
  <c r="J259" i="7"/>
  <c r="K259" i="7"/>
  <c r="L259" i="7"/>
  <c r="M259" i="7"/>
  <c r="N259" i="7"/>
  <c r="O259" i="7"/>
  <c r="P259" i="7"/>
  <c r="Q259" i="7"/>
  <c r="R259" i="7"/>
  <c r="S259" i="7"/>
  <c r="T259" i="7"/>
  <c r="U259" i="7"/>
  <c r="V259" i="7"/>
  <c r="W259" i="7"/>
  <c r="X259" i="7"/>
  <c r="A260" i="7"/>
  <c r="B260" i="7"/>
  <c r="C260" i="7"/>
  <c r="D260" i="7"/>
  <c r="E260" i="7"/>
  <c r="F260" i="7"/>
  <c r="G260" i="7"/>
  <c r="H260" i="7"/>
  <c r="I260" i="7"/>
  <c r="J260" i="7"/>
  <c r="K260" i="7"/>
  <c r="L260" i="7"/>
  <c r="M260" i="7"/>
  <c r="N260" i="7"/>
  <c r="O260" i="7"/>
  <c r="P260" i="7"/>
  <c r="Q260" i="7"/>
  <c r="R260" i="7"/>
  <c r="S260" i="7"/>
  <c r="T260" i="7"/>
  <c r="U260" i="7"/>
  <c r="V260" i="7"/>
  <c r="W260" i="7"/>
  <c r="X260" i="7"/>
  <c r="A261" i="7"/>
  <c r="B261" i="7"/>
  <c r="C261" i="7"/>
  <c r="D261" i="7"/>
  <c r="E261" i="7"/>
  <c r="F261" i="7"/>
  <c r="G261" i="7"/>
  <c r="H261" i="7"/>
  <c r="I261" i="7"/>
  <c r="J261" i="7"/>
  <c r="K261" i="7"/>
  <c r="L261" i="7"/>
  <c r="M261" i="7"/>
  <c r="N261" i="7"/>
  <c r="O261" i="7"/>
  <c r="P261" i="7"/>
  <c r="Q261" i="7"/>
  <c r="R261" i="7"/>
  <c r="S261" i="7"/>
  <c r="T261" i="7"/>
  <c r="U261" i="7"/>
  <c r="V261" i="7"/>
  <c r="W261" i="7"/>
  <c r="X261" i="7"/>
  <c r="A262" i="7"/>
  <c r="B262" i="7"/>
  <c r="C262" i="7"/>
  <c r="D262" i="7"/>
  <c r="E262" i="7"/>
  <c r="F262" i="7"/>
  <c r="G262" i="7"/>
  <c r="H262" i="7"/>
  <c r="I262" i="7"/>
  <c r="J262" i="7"/>
  <c r="K262" i="7"/>
  <c r="L262" i="7"/>
  <c r="M262" i="7"/>
  <c r="N262" i="7"/>
  <c r="O262" i="7"/>
  <c r="P262" i="7"/>
  <c r="Q262" i="7"/>
  <c r="R262" i="7"/>
  <c r="S262" i="7"/>
  <c r="T262" i="7"/>
  <c r="U262" i="7"/>
  <c r="V262" i="7"/>
  <c r="W262" i="7"/>
  <c r="X262" i="7"/>
  <c r="A263" i="7"/>
  <c r="B263" i="7"/>
  <c r="C263" i="7"/>
  <c r="D263" i="7"/>
  <c r="E263" i="7"/>
  <c r="F263" i="7"/>
  <c r="G263" i="7"/>
  <c r="H263" i="7"/>
  <c r="I263" i="7"/>
  <c r="J263" i="7"/>
  <c r="K263" i="7"/>
  <c r="L263" i="7"/>
  <c r="M263" i="7"/>
  <c r="N263" i="7"/>
  <c r="O263" i="7"/>
  <c r="P263" i="7"/>
  <c r="Q263" i="7"/>
  <c r="R263" i="7"/>
  <c r="S263" i="7"/>
  <c r="T263" i="7"/>
  <c r="U263" i="7"/>
  <c r="V263" i="7"/>
  <c r="W263" i="7"/>
  <c r="X263" i="7"/>
  <c r="A264" i="7"/>
  <c r="B264" i="7"/>
  <c r="C264" i="7"/>
  <c r="D264" i="7"/>
  <c r="E264" i="7"/>
  <c r="F264" i="7"/>
  <c r="G264" i="7"/>
  <c r="H264" i="7"/>
  <c r="I264" i="7"/>
  <c r="J264" i="7"/>
  <c r="K264" i="7"/>
  <c r="L264" i="7"/>
  <c r="M264" i="7"/>
  <c r="N264" i="7"/>
  <c r="O264" i="7"/>
  <c r="P264" i="7"/>
  <c r="Q264" i="7"/>
  <c r="R264" i="7"/>
  <c r="S264" i="7"/>
  <c r="T264" i="7"/>
  <c r="U264" i="7"/>
  <c r="V264" i="7"/>
  <c r="W264" i="7"/>
  <c r="X264" i="7"/>
  <c r="A265" i="7"/>
  <c r="B265" i="7"/>
  <c r="C265" i="7"/>
  <c r="D265" i="7"/>
  <c r="E265" i="7"/>
  <c r="F265" i="7"/>
  <c r="G265" i="7"/>
  <c r="H265" i="7"/>
  <c r="I265" i="7"/>
  <c r="J265" i="7"/>
  <c r="K265" i="7"/>
  <c r="L265" i="7"/>
  <c r="M265" i="7"/>
  <c r="N265" i="7"/>
  <c r="O265" i="7"/>
  <c r="P265" i="7"/>
  <c r="Q265" i="7"/>
  <c r="R265" i="7"/>
  <c r="S265" i="7"/>
  <c r="T265" i="7"/>
  <c r="U265" i="7"/>
  <c r="V265" i="7"/>
  <c r="W265" i="7"/>
  <c r="X265" i="7"/>
  <c r="A266" i="7"/>
  <c r="B266" i="7"/>
  <c r="C266" i="7"/>
  <c r="D266" i="7"/>
  <c r="E266" i="7"/>
  <c r="F266" i="7"/>
  <c r="G266" i="7"/>
  <c r="H266" i="7"/>
  <c r="I266" i="7"/>
  <c r="J266" i="7"/>
  <c r="K266" i="7"/>
  <c r="L266" i="7"/>
  <c r="M266" i="7"/>
  <c r="N266" i="7"/>
  <c r="O266" i="7"/>
  <c r="P266" i="7"/>
  <c r="Q266" i="7"/>
  <c r="R266" i="7"/>
  <c r="S266" i="7"/>
  <c r="T266" i="7"/>
  <c r="U266" i="7"/>
  <c r="V266" i="7"/>
  <c r="W266" i="7"/>
  <c r="X266" i="7"/>
  <c r="A267" i="7"/>
  <c r="B267" i="7"/>
  <c r="C267" i="7"/>
  <c r="D267" i="7"/>
  <c r="E267" i="7"/>
  <c r="F267" i="7"/>
  <c r="G267" i="7"/>
  <c r="H267" i="7"/>
  <c r="I267" i="7"/>
  <c r="J267" i="7"/>
  <c r="K267" i="7"/>
  <c r="L267" i="7"/>
  <c r="M267" i="7"/>
  <c r="N267" i="7"/>
  <c r="O267" i="7"/>
  <c r="P267" i="7"/>
  <c r="Q267" i="7"/>
  <c r="R267" i="7"/>
  <c r="S267" i="7"/>
  <c r="T267" i="7"/>
  <c r="U267" i="7"/>
  <c r="V267" i="7"/>
  <c r="W267" i="7"/>
  <c r="X267" i="7"/>
  <c r="A268" i="7"/>
  <c r="B268" i="7"/>
  <c r="C268" i="7"/>
  <c r="D268" i="7"/>
  <c r="E268" i="7"/>
  <c r="F268" i="7"/>
  <c r="G268" i="7"/>
  <c r="H268" i="7"/>
  <c r="I268" i="7"/>
  <c r="J268" i="7"/>
  <c r="K268" i="7"/>
  <c r="L268" i="7"/>
  <c r="M268" i="7"/>
  <c r="N268" i="7"/>
  <c r="O268" i="7"/>
  <c r="P268" i="7"/>
  <c r="Q268" i="7"/>
  <c r="R268" i="7"/>
  <c r="S268" i="7"/>
  <c r="T268" i="7"/>
  <c r="U268" i="7"/>
  <c r="V268" i="7"/>
  <c r="W268" i="7"/>
  <c r="X268" i="7"/>
  <c r="A269" i="7"/>
  <c r="B269" i="7"/>
  <c r="C269" i="7"/>
  <c r="D269" i="7"/>
  <c r="E269" i="7"/>
  <c r="F269" i="7"/>
  <c r="G269" i="7"/>
  <c r="H269" i="7"/>
  <c r="I269" i="7"/>
  <c r="J269" i="7"/>
  <c r="K269" i="7"/>
  <c r="L269" i="7"/>
  <c r="M269" i="7"/>
  <c r="N269" i="7"/>
  <c r="O269" i="7"/>
  <c r="P269" i="7"/>
  <c r="Q269" i="7"/>
  <c r="R269" i="7"/>
  <c r="S269" i="7"/>
  <c r="T269" i="7"/>
  <c r="U269" i="7"/>
  <c r="V269" i="7"/>
  <c r="W269" i="7"/>
  <c r="X269" i="7"/>
  <c r="A270" i="7"/>
  <c r="B270" i="7"/>
  <c r="C270" i="7"/>
  <c r="D270" i="7"/>
  <c r="E270" i="7"/>
  <c r="F270" i="7"/>
  <c r="G270" i="7"/>
  <c r="H270" i="7"/>
  <c r="I270" i="7"/>
  <c r="J270" i="7"/>
  <c r="K270" i="7"/>
  <c r="L270" i="7"/>
  <c r="M270" i="7"/>
  <c r="N270" i="7"/>
  <c r="O270" i="7"/>
  <c r="P270" i="7"/>
  <c r="Q270" i="7"/>
  <c r="R270" i="7"/>
  <c r="S270" i="7"/>
  <c r="T270" i="7"/>
  <c r="U270" i="7"/>
  <c r="V270" i="7"/>
  <c r="W270" i="7"/>
  <c r="X270" i="7"/>
  <c r="A271" i="7"/>
  <c r="B271" i="7"/>
  <c r="C271" i="7"/>
  <c r="D271" i="7"/>
  <c r="E271" i="7"/>
  <c r="F271" i="7"/>
  <c r="G271" i="7"/>
  <c r="H271" i="7"/>
  <c r="I271" i="7"/>
  <c r="J271" i="7"/>
  <c r="K271" i="7"/>
  <c r="L271" i="7"/>
  <c r="M271" i="7"/>
  <c r="N271" i="7"/>
  <c r="O271" i="7"/>
  <c r="P271" i="7"/>
  <c r="Q271" i="7"/>
  <c r="R271" i="7"/>
  <c r="S271" i="7"/>
  <c r="T271" i="7"/>
  <c r="U271" i="7"/>
  <c r="V271" i="7"/>
  <c r="W271" i="7"/>
  <c r="X271" i="7"/>
  <c r="A272" i="7"/>
  <c r="B272" i="7"/>
  <c r="C272" i="7"/>
  <c r="D272" i="7"/>
  <c r="E272" i="7"/>
  <c r="F272" i="7"/>
  <c r="G272" i="7"/>
  <c r="H272" i="7"/>
  <c r="I272" i="7"/>
  <c r="J272" i="7"/>
  <c r="K272" i="7"/>
  <c r="L272" i="7"/>
  <c r="M272" i="7"/>
  <c r="N272" i="7"/>
  <c r="O272" i="7"/>
  <c r="P272" i="7"/>
  <c r="Q272" i="7"/>
  <c r="R272" i="7"/>
  <c r="S272" i="7"/>
  <c r="T272" i="7"/>
  <c r="U272" i="7"/>
  <c r="V272" i="7"/>
  <c r="W272" i="7"/>
  <c r="X272" i="7"/>
  <c r="A273" i="7"/>
  <c r="B273" i="7"/>
  <c r="C273" i="7"/>
  <c r="D273" i="7"/>
  <c r="E273" i="7"/>
  <c r="F273" i="7"/>
  <c r="G273" i="7"/>
  <c r="H273" i="7"/>
  <c r="I273" i="7"/>
  <c r="J273" i="7"/>
  <c r="K273" i="7"/>
  <c r="L273" i="7"/>
  <c r="M273" i="7"/>
  <c r="N273" i="7"/>
  <c r="O273" i="7"/>
  <c r="P273" i="7"/>
  <c r="Q273" i="7"/>
  <c r="R273" i="7"/>
  <c r="S273" i="7"/>
  <c r="T273" i="7"/>
  <c r="U273" i="7"/>
  <c r="V273" i="7"/>
  <c r="W273" i="7"/>
  <c r="X273" i="7"/>
  <c r="A274" i="7"/>
  <c r="B274" i="7"/>
  <c r="C274" i="7"/>
  <c r="D274" i="7"/>
  <c r="E274" i="7"/>
  <c r="F274" i="7"/>
  <c r="G274" i="7"/>
  <c r="H274" i="7"/>
  <c r="I274" i="7"/>
  <c r="J274" i="7"/>
  <c r="K274" i="7"/>
  <c r="L274" i="7"/>
  <c r="M274" i="7"/>
  <c r="N274" i="7"/>
  <c r="O274" i="7"/>
  <c r="P274" i="7"/>
  <c r="Q274" i="7"/>
  <c r="R274" i="7"/>
  <c r="S274" i="7"/>
  <c r="T274" i="7"/>
  <c r="U274" i="7"/>
  <c r="V274" i="7"/>
  <c r="W274" i="7"/>
  <c r="X274" i="7"/>
  <c r="A275" i="7"/>
  <c r="B275" i="7"/>
  <c r="C275" i="7"/>
  <c r="D275" i="7"/>
  <c r="E275" i="7"/>
  <c r="F275" i="7"/>
  <c r="G275" i="7"/>
  <c r="H275" i="7"/>
  <c r="I275" i="7"/>
  <c r="J275" i="7"/>
  <c r="K275" i="7"/>
  <c r="L275" i="7"/>
  <c r="M275" i="7"/>
  <c r="N275" i="7"/>
  <c r="O275" i="7"/>
  <c r="P275" i="7"/>
  <c r="Q275" i="7"/>
  <c r="R275" i="7"/>
  <c r="S275" i="7"/>
  <c r="T275" i="7"/>
  <c r="U275" i="7"/>
  <c r="V275" i="7"/>
  <c r="W275" i="7"/>
  <c r="X275" i="7"/>
  <c r="A276" i="7"/>
  <c r="B276" i="7"/>
  <c r="C276" i="7"/>
  <c r="D276" i="7"/>
  <c r="E276" i="7"/>
  <c r="F276" i="7"/>
  <c r="G276" i="7"/>
  <c r="H276" i="7"/>
  <c r="I276" i="7"/>
  <c r="J276" i="7"/>
  <c r="K276" i="7"/>
  <c r="L276" i="7"/>
  <c r="M276" i="7"/>
  <c r="N276" i="7"/>
  <c r="O276" i="7"/>
  <c r="P276" i="7"/>
  <c r="Q276" i="7"/>
  <c r="R276" i="7"/>
  <c r="S276" i="7"/>
  <c r="T276" i="7"/>
  <c r="U276" i="7"/>
  <c r="V276" i="7"/>
  <c r="W276" i="7"/>
  <c r="X276" i="7"/>
  <c r="A277" i="7"/>
  <c r="B277" i="7"/>
  <c r="C277" i="7"/>
  <c r="D277" i="7"/>
  <c r="E277" i="7"/>
  <c r="F277" i="7"/>
  <c r="G277" i="7"/>
  <c r="H277" i="7"/>
  <c r="I277" i="7"/>
  <c r="J277" i="7"/>
  <c r="K277" i="7"/>
  <c r="L277" i="7"/>
  <c r="M277" i="7"/>
  <c r="N277" i="7"/>
  <c r="O277" i="7"/>
  <c r="P277" i="7"/>
  <c r="Q277" i="7"/>
  <c r="R277" i="7"/>
  <c r="S277" i="7"/>
  <c r="T277" i="7"/>
  <c r="U277" i="7"/>
  <c r="V277" i="7"/>
  <c r="W277" i="7"/>
  <c r="X277" i="7"/>
  <c r="A278" i="7"/>
  <c r="B278" i="7"/>
  <c r="C278" i="7"/>
  <c r="D278" i="7"/>
  <c r="E278" i="7"/>
  <c r="F278" i="7"/>
  <c r="G278" i="7"/>
  <c r="H278" i="7"/>
  <c r="I278" i="7"/>
  <c r="J278" i="7"/>
  <c r="K278" i="7"/>
  <c r="L278" i="7"/>
  <c r="M278" i="7"/>
  <c r="N278" i="7"/>
  <c r="O278" i="7"/>
  <c r="P278" i="7"/>
  <c r="Q278" i="7"/>
  <c r="R278" i="7"/>
  <c r="S278" i="7"/>
  <c r="T278" i="7"/>
  <c r="U278" i="7"/>
  <c r="V278" i="7"/>
  <c r="W278" i="7"/>
  <c r="X278" i="7"/>
  <c r="A279" i="7"/>
  <c r="B279" i="7"/>
  <c r="C279" i="7"/>
  <c r="D279" i="7"/>
  <c r="E279" i="7"/>
  <c r="F279" i="7"/>
  <c r="G279" i="7"/>
  <c r="H279" i="7"/>
  <c r="I279" i="7"/>
  <c r="J279" i="7"/>
  <c r="K279" i="7"/>
  <c r="L279" i="7"/>
  <c r="M279" i="7"/>
  <c r="N279" i="7"/>
  <c r="O279" i="7"/>
  <c r="P279" i="7"/>
  <c r="Q279" i="7"/>
  <c r="R279" i="7"/>
  <c r="S279" i="7"/>
  <c r="T279" i="7"/>
  <c r="U279" i="7"/>
  <c r="V279" i="7"/>
  <c r="W279" i="7"/>
  <c r="X279" i="7"/>
  <c r="A280" i="7"/>
  <c r="B280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O280" i="7"/>
  <c r="P280" i="7"/>
  <c r="Q280" i="7"/>
  <c r="R280" i="7"/>
  <c r="S280" i="7"/>
  <c r="T280" i="7"/>
  <c r="U280" i="7"/>
  <c r="V280" i="7"/>
  <c r="W280" i="7"/>
  <c r="X280" i="7"/>
  <c r="A281" i="7"/>
  <c r="B281" i="7"/>
  <c r="C281" i="7"/>
  <c r="D281" i="7"/>
  <c r="E281" i="7"/>
  <c r="F281" i="7"/>
  <c r="G281" i="7"/>
  <c r="H281" i="7"/>
  <c r="I281" i="7"/>
  <c r="J281" i="7"/>
  <c r="K281" i="7"/>
  <c r="L281" i="7"/>
  <c r="M281" i="7"/>
  <c r="N281" i="7"/>
  <c r="O281" i="7"/>
  <c r="P281" i="7"/>
  <c r="Q281" i="7"/>
  <c r="R281" i="7"/>
  <c r="S281" i="7"/>
  <c r="T281" i="7"/>
  <c r="U281" i="7"/>
  <c r="V281" i="7"/>
  <c r="W281" i="7"/>
  <c r="X281" i="7"/>
  <c r="A282" i="7"/>
  <c r="B282" i="7"/>
  <c r="C282" i="7"/>
  <c r="D282" i="7"/>
  <c r="E282" i="7"/>
  <c r="F282" i="7"/>
  <c r="G282" i="7"/>
  <c r="H282" i="7"/>
  <c r="I282" i="7"/>
  <c r="J282" i="7"/>
  <c r="K282" i="7"/>
  <c r="L282" i="7"/>
  <c r="M282" i="7"/>
  <c r="N282" i="7"/>
  <c r="O282" i="7"/>
  <c r="P282" i="7"/>
  <c r="Q282" i="7"/>
  <c r="R282" i="7"/>
  <c r="S282" i="7"/>
  <c r="T282" i="7"/>
  <c r="U282" i="7"/>
  <c r="V282" i="7"/>
  <c r="W282" i="7"/>
  <c r="X282" i="7"/>
  <c r="A283" i="7"/>
  <c r="B283" i="7"/>
  <c r="C283" i="7"/>
  <c r="D283" i="7"/>
  <c r="E283" i="7"/>
  <c r="F283" i="7"/>
  <c r="G283" i="7"/>
  <c r="H283" i="7"/>
  <c r="I283" i="7"/>
  <c r="J283" i="7"/>
  <c r="K283" i="7"/>
  <c r="L283" i="7"/>
  <c r="M283" i="7"/>
  <c r="N283" i="7"/>
  <c r="O283" i="7"/>
  <c r="P283" i="7"/>
  <c r="Q283" i="7"/>
  <c r="R283" i="7"/>
  <c r="S283" i="7"/>
  <c r="T283" i="7"/>
  <c r="U283" i="7"/>
  <c r="V283" i="7"/>
  <c r="W283" i="7"/>
  <c r="X283" i="7"/>
  <c r="A284" i="7"/>
  <c r="B284" i="7"/>
  <c r="C284" i="7"/>
  <c r="D284" i="7"/>
  <c r="E284" i="7"/>
  <c r="F284" i="7"/>
  <c r="G284" i="7"/>
  <c r="H284" i="7"/>
  <c r="I284" i="7"/>
  <c r="J284" i="7"/>
  <c r="K284" i="7"/>
  <c r="L284" i="7"/>
  <c r="M284" i="7"/>
  <c r="N284" i="7"/>
  <c r="O284" i="7"/>
  <c r="P284" i="7"/>
  <c r="Q284" i="7"/>
  <c r="R284" i="7"/>
  <c r="S284" i="7"/>
  <c r="T284" i="7"/>
  <c r="U284" i="7"/>
  <c r="V284" i="7"/>
  <c r="W284" i="7"/>
  <c r="X284" i="7"/>
  <c r="A285" i="7"/>
  <c r="B285" i="7"/>
  <c r="C285" i="7"/>
  <c r="D285" i="7"/>
  <c r="E285" i="7"/>
  <c r="F285" i="7"/>
  <c r="G285" i="7"/>
  <c r="H285" i="7"/>
  <c r="I285" i="7"/>
  <c r="J285" i="7"/>
  <c r="K285" i="7"/>
  <c r="L285" i="7"/>
  <c r="M285" i="7"/>
  <c r="N285" i="7"/>
  <c r="O285" i="7"/>
  <c r="P285" i="7"/>
  <c r="Q285" i="7"/>
  <c r="R285" i="7"/>
  <c r="S285" i="7"/>
  <c r="T285" i="7"/>
  <c r="U285" i="7"/>
  <c r="V285" i="7"/>
  <c r="W285" i="7"/>
  <c r="X285" i="7"/>
  <c r="A286" i="7"/>
  <c r="B286" i="7"/>
  <c r="C286" i="7"/>
  <c r="D286" i="7"/>
  <c r="E286" i="7"/>
  <c r="F286" i="7"/>
  <c r="G286" i="7"/>
  <c r="H286" i="7"/>
  <c r="I286" i="7"/>
  <c r="J286" i="7"/>
  <c r="K286" i="7"/>
  <c r="L286" i="7"/>
  <c r="M286" i="7"/>
  <c r="N286" i="7"/>
  <c r="O286" i="7"/>
  <c r="P286" i="7"/>
  <c r="Q286" i="7"/>
  <c r="R286" i="7"/>
  <c r="S286" i="7"/>
  <c r="T286" i="7"/>
  <c r="U286" i="7"/>
  <c r="V286" i="7"/>
  <c r="W286" i="7"/>
  <c r="X286" i="7"/>
  <c r="A287" i="7"/>
  <c r="B287" i="7"/>
  <c r="C287" i="7"/>
  <c r="D287" i="7"/>
  <c r="E287" i="7"/>
  <c r="F287" i="7"/>
  <c r="G287" i="7"/>
  <c r="H287" i="7"/>
  <c r="I287" i="7"/>
  <c r="J287" i="7"/>
  <c r="K287" i="7"/>
  <c r="L287" i="7"/>
  <c r="M287" i="7"/>
  <c r="N287" i="7"/>
  <c r="O287" i="7"/>
  <c r="P287" i="7"/>
  <c r="Q287" i="7"/>
  <c r="R287" i="7"/>
  <c r="S287" i="7"/>
  <c r="T287" i="7"/>
  <c r="U287" i="7"/>
  <c r="V287" i="7"/>
  <c r="W287" i="7"/>
  <c r="X287" i="7"/>
  <c r="A288" i="7"/>
  <c r="B288" i="7"/>
  <c r="C288" i="7"/>
  <c r="D288" i="7"/>
  <c r="E288" i="7"/>
  <c r="F288" i="7"/>
  <c r="G288" i="7"/>
  <c r="H288" i="7"/>
  <c r="I288" i="7"/>
  <c r="J288" i="7"/>
  <c r="K288" i="7"/>
  <c r="L288" i="7"/>
  <c r="M288" i="7"/>
  <c r="N288" i="7"/>
  <c r="O288" i="7"/>
  <c r="P288" i="7"/>
  <c r="Q288" i="7"/>
  <c r="R288" i="7"/>
  <c r="S288" i="7"/>
  <c r="T288" i="7"/>
  <c r="U288" i="7"/>
  <c r="V288" i="7"/>
  <c r="W288" i="7"/>
  <c r="X288" i="7"/>
  <c r="A289" i="7"/>
  <c r="B289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O289" i="7"/>
  <c r="P289" i="7"/>
  <c r="Q289" i="7"/>
  <c r="R289" i="7"/>
  <c r="S289" i="7"/>
  <c r="T289" i="7"/>
  <c r="U289" i="7"/>
  <c r="V289" i="7"/>
  <c r="W289" i="7"/>
  <c r="X289" i="7"/>
  <c r="A290" i="7"/>
  <c r="B290" i="7"/>
  <c r="C290" i="7"/>
  <c r="D290" i="7"/>
  <c r="E290" i="7"/>
  <c r="F290" i="7"/>
  <c r="G290" i="7"/>
  <c r="H290" i="7"/>
  <c r="I290" i="7"/>
  <c r="J290" i="7"/>
  <c r="K290" i="7"/>
  <c r="L290" i="7"/>
  <c r="M290" i="7"/>
  <c r="N290" i="7"/>
  <c r="O290" i="7"/>
  <c r="P290" i="7"/>
  <c r="Q290" i="7"/>
  <c r="R290" i="7"/>
  <c r="S290" i="7"/>
  <c r="T290" i="7"/>
  <c r="U290" i="7"/>
  <c r="V290" i="7"/>
  <c r="W290" i="7"/>
  <c r="X290" i="7"/>
  <c r="A291" i="7"/>
  <c r="B291" i="7"/>
  <c r="C291" i="7"/>
  <c r="D291" i="7"/>
  <c r="E291" i="7"/>
  <c r="F291" i="7"/>
  <c r="G291" i="7"/>
  <c r="H291" i="7"/>
  <c r="I291" i="7"/>
  <c r="J291" i="7"/>
  <c r="K291" i="7"/>
  <c r="L291" i="7"/>
  <c r="M291" i="7"/>
  <c r="N291" i="7"/>
  <c r="O291" i="7"/>
  <c r="P291" i="7"/>
  <c r="Q291" i="7"/>
  <c r="R291" i="7"/>
  <c r="S291" i="7"/>
  <c r="T291" i="7"/>
  <c r="U291" i="7"/>
  <c r="V291" i="7"/>
  <c r="W291" i="7"/>
  <c r="X291" i="7"/>
  <c r="A292" i="7"/>
  <c r="B292" i="7"/>
  <c r="C292" i="7"/>
  <c r="D292" i="7"/>
  <c r="E292" i="7"/>
  <c r="F292" i="7"/>
  <c r="G292" i="7"/>
  <c r="H292" i="7"/>
  <c r="I292" i="7"/>
  <c r="J292" i="7"/>
  <c r="K292" i="7"/>
  <c r="L292" i="7"/>
  <c r="M292" i="7"/>
  <c r="N292" i="7"/>
  <c r="O292" i="7"/>
  <c r="P292" i="7"/>
  <c r="Q292" i="7"/>
  <c r="R292" i="7"/>
  <c r="S292" i="7"/>
  <c r="T292" i="7"/>
  <c r="U292" i="7"/>
  <c r="V292" i="7"/>
  <c r="W292" i="7"/>
  <c r="X292" i="7"/>
  <c r="A293" i="7"/>
  <c r="B293" i="7"/>
  <c r="C293" i="7"/>
  <c r="D293" i="7"/>
  <c r="E293" i="7"/>
  <c r="F293" i="7"/>
  <c r="G293" i="7"/>
  <c r="H293" i="7"/>
  <c r="I293" i="7"/>
  <c r="J293" i="7"/>
  <c r="K293" i="7"/>
  <c r="L293" i="7"/>
  <c r="M293" i="7"/>
  <c r="N293" i="7"/>
  <c r="O293" i="7"/>
  <c r="P293" i="7"/>
  <c r="Q293" i="7"/>
  <c r="R293" i="7"/>
  <c r="S293" i="7"/>
  <c r="T293" i="7"/>
  <c r="U293" i="7"/>
  <c r="V293" i="7"/>
  <c r="W293" i="7"/>
  <c r="X293" i="7"/>
  <c r="A294" i="7"/>
  <c r="B294" i="7"/>
  <c r="C294" i="7"/>
  <c r="D294" i="7"/>
  <c r="E294" i="7"/>
  <c r="F294" i="7"/>
  <c r="G294" i="7"/>
  <c r="H294" i="7"/>
  <c r="I294" i="7"/>
  <c r="J294" i="7"/>
  <c r="K294" i="7"/>
  <c r="L294" i="7"/>
  <c r="M294" i="7"/>
  <c r="N294" i="7"/>
  <c r="O294" i="7"/>
  <c r="P294" i="7"/>
  <c r="Q294" i="7"/>
  <c r="R294" i="7"/>
  <c r="S294" i="7"/>
  <c r="T294" i="7"/>
  <c r="U294" i="7"/>
  <c r="V294" i="7"/>
  <c r="W294" i="7"/>
  <c r="X294" i="7"/>
  <c r="A295" i="7"/>
  <c r="B295" i="7"/>
  <c r="C295" i="7"/>
  <c r="D295" i="7"/>
  <c r="E295" i="7"/>
  <c r="F295" i="7"/>
  <c r="G295" i="7"/>
  <c r="H295" i="7"/>
  <c r="I295" i="7"/>
  <c r="J295" i="7"/>
  <c r="K295" i="7"/>
  <c r="L295" i="7"/>
  <c r="M295" i="7"/>
  <c r="N295" i="7"/>
  <c r="O295" i="7"/>
  <c r="P295" i="7"/>
  <c r="Q295" i="7"/>
  <c r="R295" i="7"/>
  <c r="S295" i="7"/>
  <c r="T295" i="7"/>
  <c r="U295" i="7"/>
  <c r="V295" i="7"/>
  <c r="W295" i="7"/>
  <c r="X295" i="7"/>
  <c r="A296" i="7"/>
  <c r="B296" i="7"/>
  <c r="C296" i="7"/>
  <c r="D296" i="7"/>
  <c r="E296" i="7"/>
  <c r="F296" i="7"/>
  <c r="G296" i="7"/>
  <c r="H296" i="7"/>
  <c r="I296" i="7"/>
  <c r="J296" i="7"/>
  <c r="K296" i="7"/>
  <c r="L296" i="7"/>
  <c r="M296" i="7"/>
  <c r="N296" i="7"/>
  <c r="O296" i="7"/>
  <c r="P296" i="7"/>
  <c r="Q296" i="7"/>
  <c r="R296" i="7"/>
  <c r="S296" i="7"/>
  <c r="T296" i="7"/>
  <c r="U296" i="7"/>
  <c r="V296" i="7"/>
  <c r="W296" i="7"/>
  <c r="X296" i="7"/>
  <c r="A297" i="7"/>
  <c r="B297" i="7"/>
  <c r="C297" i="7"/>
  <c r="D297" i="7"/>
  <c r="E297" i="7"/>
  <c r="F297" i="7"/>
  <c r="G297" i="7"/>
  <c r="H297" i="7"/>
  <c r="I297" i="7"/>
  <c r="J297" i="7"/>
  <c r="K297" i="7"/>
  <c r="L297" i="7"/>
  <c r="M297" i="7"/>
  <c r="N297" i="7"/>
  <c r="O297" i="7"/>
  <c r="P297" i="7"/>
  <c r="Q297" i="7"/>
  <c r="R297" i="7"/>
  <c r="S297" i="7"/>
  <c r="T297" i="7"/>
  <c r="U297" i="7"/>
  <c r="V297" i="7"/>
  <c r="W297" i="7"/>
  <c r="X297" i="7"/>
  <c r="A298" i="7"/>
  <c r="B298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O298" i="7"/>
  <c r="P298" i="7"/>
  <c r="Q298" i="7"/>
  <c r="R298" i="7"/>
  <c r="S298" i="7"/>
  <c r="T298" i="7"/>
  <c r="U298" i="7"/>
  <c r="V298" i="7"/>
  <c r="W298" i="7"/>
  <c r="X298" i="7"/>
  <c r="A299" i="7"/>
  <c r="B299" i="7"/>
  <c r="C299" i="7"/>
  <c r="D299" i="7"/>
  <c r="E299" i="7"/>
  <c r="F299" i="7"/>
  <c r="G299" i="7"/>
  <c r="H299" i="7"/>
  <c r="I299" i="7"/>
  <c r="J299" i="7"/>
  <c r="K299" i="7"/>
  <c r="L299" i="7"/>
  <c r="M299" i="7"/>
  <c r="N299" i="7"/>
  <c r="O299" i="7"/>
  <c r="P299" i="7"/>
  <c r="Q299" i="7"/>
  <c r="R299" i="7"/>
  <c r="S299" i="7"/>
  <c r="T299" i="7"/>
  <c r="U299" i="7"/>
  <c r="V299" i="7"/>
  <c r="W299" i="7"/>
  <c r="X299" i="7"/>
  <c r="A300" i="7"/>
  <c r="B300" i="7"/>
  <c r="C300" i="7"/>
  <c r="D300" i="7"/>
  <c r="E300" i="7"/>
  <c r="F300" i="7"/>
  <c r="G300" i="7"/>
  <c r="H300" i="7"/>
  <c r="I300" i="7"/>
  <c r="J300" i="7"/>
  <c r="K300" i="7"/>
  <c r="L300" i="7"/>
  <c r="M300" i="7"/>
  <c r="N300" i="7"/>
  <c r="O300" i="7"/>
  <c r="P300" i="7"/>
  <c r="Q300" i="7"/>
  <c r="R300" i="7"/>
  <c r="S300" i="7"/>
  <c r="T300" i="7"/>
  <c r="U300" i="7"/>
  <c r="V300" i="7"/>
  <c r="W300" i="7"/>
  <c r="X300" i="7"/>
  <c r="A301" i="7"/>
  <c r="B301" i="7"/>
  <c r="C301" i="7"/>
  <c r="D301" i="7"/>
  <c r="E301" i="7"/>
  <c r="F301" i="7"/>
  <c r="G301" i="7"/>
  <c r="H301" i="7"/>
  <c r="I301" i="7"/>
  <c r="J301" i="7"/>
  <c r="K301" i="7"/>
  <c r="L301" i="7"/>
  <c r="M301" i="7"/>
  <c r="N301" i="7"/>
  <c r="O301" i="7"/>
  <c r="P301" i="7"/>
  <c r="Q301" i="7"/>
  <c r="R301" i="7"/>
  <c r="S301" i="7"/>
  <c r="T301" i="7"/>
  <c r="U301" i="7"/>
  <c r="V301" i="7"/>
  <c r="W301" i="7"/>
  <c r="X301" i="7"/>
  <c r="A302" i="7"/>
  <c r="B302" i="7"/>
  <c r="C302" i="7"/>
  <c r="D302" i="7"/>
  <c r="E302" i="7"/>
  <c r="F302" i="7"/>
  <c r="G302" i="7"/>
  <c r="H302" i="7"/>
  <c r="I302" i="7"/>
  <c r="J302" i="7"/>
  <c r="K302" i="7"/>
  <c r="L302" i="7"/>
  <c r="M302" i="7"/>
  <c r="N302" i="7"/>
  <c r="O302" i="7"/>
  <c r="P302" i="7"/>
  <c r="Q302" i="7"/>
  <c r="R302" i="7"/>
  <c r="S302" i="7"/>
  <c r="T302" i="7"/>
  <c r="U302" i="7"/>
  <c r="V302" i="7"/>
  <c r="W302" i="7"/>
  <c r="X302" i="7"/>
  <c r="A303" i="7"/>
  <c r="B303" i="7"/>
  <c r="C303" i="7"/>
  <c r="D303" i="7"/>
  <c r="E303" i="7"/>
  <c r="F303" i="7"/>
  <c r="G303" i="7"/>
  <c r="H303" i="7"/>
  <c r="I303" i="7"/>
  <c r="J303" i="7"/>
  <c r="K303" i="7"/>
  <c r="L303" i="7"/>
  <c r="M303" i="7"/>
  <c r="N303" i="7"/>
  <c r="O303" i="7"/>
  <c r="P303" i="7"/>
  <c r="Q303" i="7"/>
  <c r="R303" i="7"/>
  <c r="S303" i="7"/>
  <c r="T303" i="7"/>
  <c r="U303" i="7"/>
  <c r="V303" i="7"/>
  <c r="W303" i="7"/>
  <c r="X303" i="7"/>
  <c r="A304" i="7"/>
  <c r="B304" i="7"/>
  <c r="C304" i="7"/>
  <c r="D304" i="7"/>
  <c r="E304" i="7"/>
  <c r="F304" i="7"/>
  <c r="G304" i="7"/>
  <c r="H304" i="7"/>
  <c r="I304" i="7"/>
  <c r="J304" i="7"/>
  <c r="K304" i="7"/>
  <c r="L304" i="7"/>
  <c r="M304" i="7"/>
  <c r="N304" i="7"/>
  <c r="O304" i="7"/>
  <c r="P304" i="7"/>
  <c r="Q304" i="7"/>
  <c r="R304" i="7"/>
  <c r="S304" i="7"/>
  <c r="T304" i="7"/>
  <c r="U304" i="7"/>
  <c r="V304" i="7"/>
  <c r="W304" i="7"/>
  <c r="X304" i="7"/>
  <c r="A305" i="7"/>
  <c r="B305" i="7"/>
  <c r="C305" i="7"/>
  <c r="D305" i="7"/>
  <c r="E305" i="7"/>
  <c r="F305" i="7"/>
  <c r="G305" i="7"/>
  <c r="H305" i="7"/>
  <c r="I305" i="7"/>
  <c r="J305" i="7"/>
  <c r="K305" i="7"/>
  <c r="L305" i="7"/>
  <c r="M305" i="7"/>
  <c r="N305" i="7"/>
  <c r="O305" i="7"/>
  <c r="P305" i="7"/>
  <c r="Q305" i="7"/>
  <c r="R305" i="7"/>
  <c r="S305" i="7"/>
  <c r="T305" i="7"/>
  <c r="U305" i="7"/>
  <c r="V305" i="7"/>
  <c r="W305" i="7"/>
  <c r="X305" i="7"/>
  <c r="A306" i="7"/>
  <c r="B306" i="7"/>
  <c r="C306" i="7"/>
  <c r="D306" i="7"/>
  <c r="E306" i="7"/>
  <c r="F306" i="7"/>
  <c r="G306" i="7"/>
  <c r="H306" i="7"/>
  <c r="I306" i="7"/>
  <c r="J306" i="7"/>
  <c r="K306" i="7"/>
  <c r="L306" i="7"/>
  <c r="M306" i="7"/>
  <c r="N306" i="7"/>
  <c r="O306" i="7"/>
  <c r="P306" i="7"/>
  <c r="Q306" i="7"/>
  <c r="R306" i="7"/>
  <c r="S306" i="7"/>
  <c r="T306" i="7"/>
  <c r="U306" i="7"/>
  <c r="V306" i="7"/>
  <c r="W306" i="7"/>
  <c r="X306" i="7"/>
  <c r="A307" i="7"/>
  <c r="B307" i="7"/>
  <c r="C307" i="7"/>
  <c r="D307" i="7"/>
  <c r="E307" i="7"/>
  <c r="F307" i="7"/>
  <c r="G307" i="7"/>
  <c r="H307" i="7"/>
  <c r="I307" i="7"/>
  <c r="J307" i="7"/>
  <c r="K307" i="7"/>
  <c r="L307" i="7"/>
  <c r="M307" i="7"/>
  <c r="N307" i="7"/>
  <c r="O307" i="7"/>
  <c r="P307" i="7"/>
  <c r="Q307" i="7"/>
  <c r="R307" i="7"/>
  <c r="S307" i="7"/>
  <c r="T307" i="7"/>
  <c r="U307" i="7"/>
  <c r="V307" i="7"/>
  <c r="W307" i="7"/>
  <c r="X307" i="7"/>
  <c r="A308" i="7"/>
  <c r="B308" i="7"/>
  <c r="C308" i="7"/>
  <c r="D308" i="7"/>
  <c r="E308" i="7"/>
  <c r="F308" i="7"/>
  <c r="G308" i="7"/>
  <c r="H308" i="7"/>
  <c r="I308" i="7"/>
  <c r="J308" i="7"/>
  <c r="K308" i="7"/>
  <c r="L308" i="7"/>
  <c r="M308" i="7"/>
  <c r="N308" i="7"/>
  <c r="O308" i="7"/>
  <c r="P308" i="7"/>
  <c r="Q308" i="7"/>
  <c r="R308" i="7"/>
  <c r="S308" i="7"/>
  <c r="T308" i="7"/>
  <c r="U308" i="7"/>
  <c r="V308" i="7"/>
  <c r="W308" i="7"/>
  <c r="X308" i="7"/>
  <c r="A309" i="7"/>
  <c r="B309" i="7"/>
  <c r="C309" i="7"/>
  <c r="D309" i="7"/>
  <c r="E309" i="7"/>
  <c r="F309" i="7"/>
  <c r="G309" i="7"/>
  <c r="H309" i="7"/>
  <c r="I309" i="7"/>
  <c r="J309" i="7"/>
  <c r="K309" i="7"/>
  <c r="L309" i="7"/>
  <c r="M309" i="7"/>
  <c r="N309" i="7"/>
  <c r="O309" i="7"/>
  <c r="P309" i="7"/>
  <c r="Q309" i="7"/>
  <c r="R309" i="7"/>
  <c r="S309" i="7"/>
  <c r="T309" i="7"/>
  <c r="U309" i="7"/>
  <c r="V309" i="7"/>
  <c r="W309" i="7"/>
  <c r="X309" i="7"/>
  <c r="A310" i="7"/>
  <c r="B310" i="7"/>
  <c r="C310" i="7"/>
  <c r="D310" i="7"/>
  <c r="E310" i="7"/>
  <c r="F310" i="7"/>
  <c r="G310" i="7"/>
  <c r="H310" i="7"/>
  <c r="I310" i="7"/>
  <c r="J310" i="7"/>
  <c r="K310" i="7"/>
  <c r="L310" i="7"/>
  <c r="M310" i="7"/>
  <c r="N310" i="7"/>
  <c r="O310" i="7"/>
  <c r="P310" i="7"/>
  <c r="Q310" i="7"/>
  <c r="R310" i="7"/>
  <c r="S310" i="7"/>
  <c r="T310" i="7"/>
  <c r="U310" i="7"/>
  <c r="V310" i="7"/>
  <c r="W310" i="7"/>
  <c r="X310" i="7"/>
  <c r="A311" i="7"/>
  <c r="B311" i="7"/>
  <c r="C311" i="7"/>
  <c r="D311" i="7"/>
  <c r="E311" i="7"/>
  <c r="F311" i="7"/>
  <c r="G311" i="7"/>
  <c r="H311" i="7"/>
  <c r="I311" i="7"/>
  <c r="J311" i="7"/>
  <c r="K311" i="7"/>
  <c r="L311" i="7"/>
  <c r="M311" i="7"/>
  <c r="N311" i="7"/>
  <c r="O311" i="7"/>
  <c r="P311" i="7"/>
  <c r="Q311" i="7"/>
  <c r="R311" i="7"/>
  <c r="S311" i="7"/>
  <c r="T311" i="7"/>
  <c r="U311" i="7"/>
  <c r="V311" i="7"/>
  <c r="W311" i="7"/>
  <c r="X311" i="7"/>
  <c r="A312" i="7"/>
  <c r="B312" i="7"/>
  <c r="C312" i="7"/>
  <c r="D312" i="7"/>
  <c r="E312" i="7"/>
  <c r="F312" i="7"/>
  <c r="G312" i="7"/>
  <c r="H312" i="7"/>
  <c r="I312" i="7"/>
  <c r="J312" i="7"/>
  <c r="K312" i="7"/>
  <c r="L312" i="7"/>
  <c r="M312" i="7"/>
  <c r="N312" i="7"/>
  <c r="O312" i="7"/>
  <c r="P312" i="7"/>
  <c r="Q312" i="7"/>
  <c r="R312" i="7"/>
  <c r="S312" i="7"/>
  <c r="T312" i="7"/>
  <c r="U312" i="7"/>
  <c r="V312" i="7"/>
  <c r="W312" i="7"/>
  <c r="X312" i="7"/>
  <c r="A313" i="7"/>
  <c r="B313" i="7"/>
  <c r="C313" i="7"/>
  <c r="D313" i="7"/>
  <c r="E313" i="7"/>
  <c r="F313" i="7"/>
  <c r="G313" i="7"/>
  <c r="H313" i="7"/>
  <c r="I313" i="7"/>
  <c r="J313" i="7"/>
  <c r="K313" i="7"/>
  <c r="L313" i="7"/>
  <c r="M313" i="7"/>
  <c r="N313" i="7"/>
  <c r="O313" i="7"/>
  <c r="P313" i="7"/>
  <c r="Q313" i="7"/>
  <c r="R313" i="7"/>
  <c r="S313" i="7"/>
  <c r="T313" i="7"/>
  <c r="U313" i="7"/>
  <c r="V313" i="7"/>
  <c r="W313" i="7"/>
  <c r="X313" i="7"/>
  <c r="A314" i="7"/>
  <c r="B314" i="7"/>
  <c r="C314" i="7"/>
  <c r="D314" i="7"/>
  <c r="E314" i="7"/>
  <c r="F314" i="7"/>
  <c r="G314" i="7"/>
  <c r="H314" i="7"/>
  <c r="I314" i="7"/>
  <c r="J314" i="7"/>
  <c r="K314" i="7"/>
  <c r="L314" i="7"/>
  <c r="M314" i="7"/>
  <c r="N314" i="7"/>
  <c r="O314" i="7"/>
  <c r="P314" i="7"/>
  <c r="Q314" i="7"/>
  <c r="R314" i="7"/>
  <c r="S314" i="7"/>
  <c r="T314" i="7"/>
  <c r="U314" i="7"/>
  <c r="V314" i="7"/>
  <c r="W314" i="7"/>
  <c r="X314" i="7"/>
  <c r="A315" i="7"/>
  <c r="B315" i="7"/>
  <c r="C315" i="7"/>
  <c r="D315" i="7"/>
  <c r="E315" i="7"/>
  <c r="F315" i="7"/>
  <c r="G315" i="7"/>
  <c r="H315" i="7"/>
  <c r="I315" i="7"/>
  <c r="J315" i="7"/>
  <c r="K315" i="7"/>
  <c r="L315" i="7"/>
  <c r="M315" i="7"/>
  <c r="N315" i="7"/>
  <c r="O315" i="7"/>
  <c r="P315" i="7"/>
  <c r="Q315" i="7"/>
  <c r="R315" i="7"/>
  <c r="S315" i="7"/>
  <c r="T315" i="7"/>
  <c r="U315" i="7"/>
  <c r="V315" i="7"/>
  <c r="W315" i="7"/>
  <c r="X315" i="7"/>
  <c r="A316" i="7"/>
  <c r="B316" i="7"/>
  <c r="C316" i="7"/>
  <c r="D316" i="7"/>
  <c r="E316" i="7"/>
  <c r="F316" i="7"/>
  <c r="G316" i="7"/>
  <c r="H316" i="7"/>
  <c r="I316" i="7"/>
  <c r="J316" i="7"/>
  <c r="K316" i="7"/>
  <c r="L316" i="7"/>
  <c r="M316" i="7"/>
  <c r="N316" i="7"/>
  <c r="O316" i="7"/>
  <c r="P316" i="7"/>
  <c r="Q316" i="7"/>
  <c r="R316" i="7"/>
  <c r="S316" i="7"/>
  <c r="T316" i="7"/>
  <c r="U316" i="7"/>
  <c r="V316" i="7"/>
  <c r="W316" i="7"/>
  <c r="X316" i="7"/>
  <c r="A317" i="7"/>
  <c r="B317" i="7"/>
  <c r="C317" i="7"/>
  <c r="D317" i="7"/>
  <c r="E317" i="7"/>
  <c r="F317" i="7"/>
  <c r="G317" i="7"/>
  <c r="H317" i="7"/>
  <c r="I317" i="7"/>
  <c r="J317" i="7"/>
  <c r="K317" i="7"/>
  <c r="L317" i="7"/>
  <c r="M317" i="7"/>
  <c r="N317" i="7"/>
  <c r="O317" i="7"/>
  <c r="P317" i="7"/>
  <c r="Q317" i="7"/>
  <c r="R317" i="7"/>
  <c r="S317" i="7"/>
  <c r="T317" i="7"/>
  <c r="U317" i="7"/>
  <c r="V317" i="7"/>
  <c r="W317" i="7"/>
  <c r="X317" i="7"/>
  <c r="A318" i="7"/>
  <c r="B318" i="7"/>
  <c r="C318" i="7"/>
  <c r="D318" i="7"/>
  <c r="E318" i="7"/>
  <c r="F318" i="7"/>
  <c r="G318" i="7"/>
  <c r="H318" i="7"/>
  <c r="I318" i="7"/>
  <c r="J318" i="7"/>
  <c r="K318" i="7"/>
  <c r="L318" i="7"/>
  <c r="M318" i="7"/>
  <c r="N318" i="7"/>
  <c r="O318" i="7"/>
  <c r="P318" i="7"/>
  <c r="Q318" i="7"/>
  <c r="R318" i="7"/>
  <c r="S318" i="7"/>
  <c r="T318" i="7"/>
  <c r="U318" i="7"/>
  <c r="V318" i="7"/>
  <c r="W318" i="7"/>
  <c r="X318" i="7"/>
  <c r="A319" i="7"/>
  <c r="B319" i="7"/>
  <c r="C319" i="7"/>
  <c r="D319" i="7"/>
  <c r="E319" i="7"/>
  <c r="F319" i="7"/>
  <c r="G319" i="7"/>
  <c r="H319" i="7"/>
  <c r="I319" i="7"/>
  <c r="J319" i="7"/>
  <c r="K319" i="7"/>
  <c r="L319" i="7"/>
  <c r="M319" i="7"/>
  <c r="N319" i="7"/>
  <c r="O319" i="7"/>
  <c r="P319" i="7"/>
  <c r="Q319" i="7"/>
  <c r="R319" i="7"/>
  <c r="S319" i="7"/>
  <c r="T319" i="7"/>
  <c r="U319" i="7"/>
  <c r="V319" i="7"/>
  <c r="W319" i="7"/>
  <c r="X319" i="7"/>
  <c r="A320" i="7"/>
  <c r="B320" i="7"/>
  <c r="C320" i="7"/>
  <c r="D320" i="7"/>
  <c r="E320" i="7"/>
  <c r="F320" i="7"/>
  <c r="G320" i="7"/>
  <c r="H320" i="7"/>
  <c r="I320" i="7"/>
  <c r="J320" i="7"/>
  <c r="K320" i="7"/>
  <c r="L320" i="7"/>
  <c r="M320" i="7"/>
  <c r="N320" i="7"/>
  <c r="O320" i="7"/>
  <c r="P320" i="7"/>
  <c r="Q320" i="7"/>
  <c r="R320" i="7"/>
  <c r="S320" i="7"/>
  <c r="T320" i="7"/>
  <c r="U320" i="7"/>
  <c r="V320" i="7"/>
  <c r="W320" i="7"/>
  <c r="X320" i="7"/>
  <c r="A321" i="7"/>
  <c r="B321" i="7"/>
  <c r="C321" i="7"/>
  <c r="D321" i="7"/>
  <c r="E321" i="7"/>
  <c r="F321" i="7"/>
  <c r="G321" i="7"/>
  <c r="H321" i="7"/>
  <c r="I321" i="7"/>
  <c r="J321" i="7"/>
  <c r="K321" i="7"/>
  <c r="L321" i="7"/>
  <c r="M321" i="7"/>
  <c r="N321" i="7"/>
  <c r="O321" i="7"/>
  <c r="P321" i="7"/>
  <c r="Q321" i="7"/>
  <c r="R321" i="7"/>
  <c r="S321" i="7"/>
  <c r="T321" i="7"/>
  <c r="U321" i="7"/>
  <c r="V321" i="7"/>
  <c r="W321" i="7"/>
  <c r="X321" i="7"/>
  <c r="A322" i="7"/>
  <c r="B322" i="7"/>
  <c r="C322" i="7"/>
  <c r="D322" i="7"/>
  <c r="E322" i="7"/>
  <c r="F322" i="7"/>
  <c r="G322" i="7"/>
  <c r="H322" i="7"/>
  <c r="I322" i="7"/>
  <c r="J322" i="7"/>
  <c r="K322" i="7"/>
  <c r="L322" i="7"/>
  <c r="M322" i="7"/>
  <c r="N322" i="7"/>
  <c r="O322" i="7"/>
  <c r="P322" i="7"/>
  <c r="Q322" i="7"/>
  <c r="R322" i="7"/>
  <c r="S322" i="7"/>
  <c r="T322" i="7"/>
  <c r="U322" i="7"/>
  <c r="V322" i="7"/>
  <c r="W322" i="7"/>
  <c r="X322" i="7"/>
  <c r="A323" i="7"/>
  <c r="B323" i="7"/>
  <c r="C323" i="7"/>
  <c r="D323" i="7"/>
  <c r="E323" i="7"/>
  <c r="F323" i="7"/>
  <c r="G323" i="7"/>
  <c r="H323" i="7"/>
  <c r="I323" i="7"/>
  <c r="J323" i="7"/>
  <c r="K323" i="7"/>
  <c r="L323" i="7"/>
  <c r="M323" i="7"/>
  <c r="N323" i="7"/>
  <c r="O323" i="7"/>
  <c r="P323" i="7"/>
  <c r="Q323" i="7"/>
  <c r="R323" i="7"/>
  <c r="S323" i="7"/>
  <c r="T323" i="7"/>
  <c r="U323" i="7"/>
  <c r="V323" i="7"/>
  <c r="W323" i="7"/>
  <c r="X323" i="7"/>
  <c r="A324" i="7"/>
  <c r="B324" i="7"/>
  <c r="C324" i="7"/>
  <c r="D324" i="7"/>
  <c r="E324" i="7"/>
  <c r="F324" i="7"/>
  <c r="G324" i="7"/>
  <c r="H324" i="7"/>
  <c r="I324" i="7"/>
  <c r="J324" i="7"/>
  <c r="K324" i="7"/>
  <c r="L324" i="7"/>
  <c r="M324" i="7"/>
  <c r="N324" i="7"/>
  <c r="O324" i="7"/>
  <c r="P324" i="7"/>
  <c r="Q324" i="7"/>
  <c r="R324" i="7"/>
  <c r="S324" i="7"/>
  <c r="T324" i="7"/>
  <c r="U324" i="7"/>
  <c r="V324" i="7"/>
  <c r="W324" i="7"/>
  <c r="X324" i="7"/>
  <c r="A325" i="7"/>
  <c r="B325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O325" i="7"/>
  <c r="P325" i="7"/>
  <c r="Q325" i="7"/>
  <c r="R325" i="7"/>
  <c r="S325" i="7"/>
  <c r="T325" i="7"/>
  <c r="U325" i="7"/>
  <c r="V325" i="7"/>
  <c r="W325" i="7"/>
  <c r="X325" i="7"/>
  <c r="A326" i="7"/>
  <c r="B326" i="7"/>
  <c r="C326" i="7"/>
  <c r="D326" i="7"/>
  <c r="E326" i="7"/>
  <c r="F326" i="7"/>
  <c r="G326" i="7"/>
  <c r="H326" i="7"/>
  <c r="I326" i="7"/>
  <c r="J326" i="7"/>
  <c r="K326" i="7"/>
  <c r="L326" i="7"/>
  <c r="M326" i="7"/>
  <c r="N326" i="7"/>
  <c r="O326" i="7"/>
  <c r="P326" i="7"/>
  <c r="Q326" i="7"/>
  <c r="R326" i="7"/>
  <c r="S326" i="7"/>
  <c r="T326" i="7"/>
  <c r="U326" i="7"/>
  <c r="V326" i="7"/>
  <c r="W326" i="7"/>
  <c r="X326" i="7"/>
  <c r="A327" i="7"/>
  <c r="B327" i="7"/>
  <c r="C327" i="7"/>
  <c r="D327" i="7"/>
  <c r="E327" i="7"/>
  <c r="F327" i="7"/>
  <c r="G327" i="7"/>
  <c r="H327" i="7"/>
  <c r="I327" i="7"/>
  <c r="J327" i="7"/>
  <c r="K327" i="7"/>
  <c r="L327" i="7"/>
  <c r="M327" i="7"/>
  <c r="N327" i="7"/>
  <c r="O327" i="7"/>
  <c r="P327" i="7"/>
  <c r="Q327" i="7"/>
  <c r="R327" i="7"/>
  <c r="S327" i="7"/>
  <c r="T327" i="7"/>
  <c r="U327" i="7"/>
  <c r="V327" i="7"/>
  <c r="W327" i="7"/>
  <c r="X327" i="7"/>
  <c r="A328" i="7"/>
  <c r="B328" i="7"/>
  <c r="C328" i="7"/>
  <c r="D328" i="7"/>
  <c r="E328" i="7"/>
  <c r="F328" i="7"/>
  <c r="G328" i="7"/>
  <c r="H328" i="7"/>
  <c r="I328" i="7"/>
  <c r="J328" i="7"/>
  <c r="K328" i="7"/>
  <c r="L328" i="7"/>
  <c r="M328" i="7"/>
  <c r="N328" i="7"/>
  <c r="O328" i="7"/>
  <c r="P328" i="7"/>
  <c r="Q328" i="7"/>
  <c r="R328" i="7"/>
  <c r="S328" i="7"/>
  <c r="T328" i="7"/>
  <c r="U328" i="7"/>
  <c r="V328" i="7"/>
  <c r="W328" i="7"/>
  <c r="X328" i="7"/>
  <c r="A329" i="7"/>
  <c r="B329" i="7"/>
  <c r="C329" i="7"/>
  <c r="D329" i="7"/>
  <c r="E329" i="7"/>
  <c r="F329" i="7"/>
  <c r="G329" i="7"/>
  <c r="H329" i="7"/>
  <c r="I329" i="7"/>
  <c r="J329" i="7"/>
  <c r="K329" i="7"/>
  <c r="L329" i="7"/>
  <c r="M329" i="7"/>
  <c r="N329" i="7"/>
  <c r="O329" i="7"/>
  <c r="P329" i="7"/>
  <c r="Q329" i="7"/>
  <c r="R329" i="7"/>
  <c r="S329" i="7"/>
  <c r="T329" i="7"/>
  <c r="U329" i="7"/>
  <c r="V329" i="7"/>
  <c r="W329" i="7"/>
  <c r="X329" i="7"/>
  <c r="A330" i="7"/>
  <c r="B330" i="7"/>
  <c r="C330" i="7"/>
  <c r="D330" i="7"/>
  <c r="E330" i="7"/>
  <c r="F330" i="7"/>
  <c r="G330" i="7"/>
  <c r="H330" i="7"/>
  <c r="I330" i="7"/>
  <c r="J330" i="7"/>
  <c r="K330" i="7"/>
  <c r="L330" i="7"/>
  <c r="M330" i="7"/>
  <c r="N330" i="7"/>
  <c r="O330" i="7"/>
  <c r="P330" i="7"/>
  <c r="Q330" i="7"/>
  <c r="R330" i="7"/>
  <c r="S330" i="7"/>
  <c r="T330" i="7"/>
  <c r="U330" i="7"/>
  <c r="V330" i="7"/>
  <c r="W330" i="7"/>
  <c r="X330" i="7"/>
  <c r="A331" i="7"/>
  <c r="B331" i="7"/>
  <c r="C331" i="7"/>
  <c r="D331" i="7"/>
  <c r="E331" i="7"/>
  <c r="F331" i="7"/>
  <c r="G331" i="7"/>
  <c r="H331" i="7"/>
  <c r="I331" i="7"/>
  <c r="J331" i="7"/>
  <c r="K331" i="7"/>
  <c r="L331" i="7"/>
  <c r="M331" i="7"/>
  <c r="N331" i="7"/>
  <c r="O331" i="7"/>
  <c r="P331" i="7"/>
  <c r="Q331" i="7"/>
  <c r="R331" i="7"/>
  <c r="S331" i="7"/>
  <c r="T331" i="7"/>
  <c r="U331" i="7"/>
  <c r="V331" i="7"/>
  <c r="W331" i="7"/>
  <c r="X331" i="7"/>
  <c r="A332" i="7"/>
  <c r="B332" i="7"/>
  <c r="C332" i="7"/>
  <c r="D332" i="7"/>
  <c r="E332" i="7"/>
  <c r="F332" i="7"/>
  <c r="G332" i="7"/>
  <c r="H332" i="7"/>
  <c r="I332" i="7"/>
  <c r="J332" i="7"/>
  <c r="K332" i="7"/>
  <c r="L332" i="7"/>
  <c r="M332" i="7"/>
  <c r="N332" i="7"/>
  <c r="O332" i="7"/>
  <c r="P332" i="7"/>
  <c r="Q332" i="7"/>
  <c r="R332" i="7"/>
  <c r="S332" i="7"/>
  <c r="T332" i="7"/>
  <c r="U332" i="7"/>
  <c r="V332" i="7"/>
  <c r="W332" i="7"/>
  <c r="X332" i="7"/>
  <c r="A333" i="7"/>
  <c r="B333" i="7"/>
  <c r="C333" i="7"/>
  <c r="D333" i="7"/>
  <c r="E333" i="7"/>
  <c r="F333" i="7"/>
  <c r="G333" i="7"/>
  <c r="H333" i="7"/>
  <c r="I333" i="7"/>
  <c r="J333" i="7"/>
  <c r="K333" i="7"/>
  <c r="L333" i="7"/>
  <c r="M333" i="7"/>
  <c r="N333" i="7"/>
  <c r="O333" i="7"/>
  <c r="P333" i="7"/>
  <c r="Q333" i="7"/>
  <c r="R333" i="7"/>
  <c r="S333" i="7"/>
  <c r="T333" i="7"/>
  <c r="U333" i="7"/>
  <c r="V333" i="7"/>
  <c r="W333" i="7"/>
  <c r="X333" i="7"/>
  <c r="A334" i="7"/>
  <c r="B334" i="7"/>
  <c r="C334" i="7"/>
  <c r="D334" i="7"/>
  <c r="E334" i="7"/>
  <c r="F334" i="7"/>
  <c r="G334" i="7"/>
  <c r="H334" i="7"/>
  <c r="I334" i="7"/>
  <c r="J334" i="7"/>
  <c r="K334" i="7"/>
  <c r="L334" i="7"/>
  <c r="M334" i="7"/>
  <c r="N334" i="7"/>
  <c r="O334" i="7"/>
  <c r="P334" i="7"/>
  <c r="Q334" i="7"/>
  <c r="R334" i="7"/>
  <c r="S334" i="7"/>
  <c r="T334" i="7"/>
  <c r="U334" i="7"/>
  <c r="V334" i="7"/>
  <c r="W334" i="7"/>
  <c r="X334" i="7"/>
  <c r="A335" i="7"/>
  <c r="B335" i="7"/>
  <c r="C335" i="7"/>
  <c r="D335" i="7"/>
  <c r="E335" i="7"/>
  <c r="F335" i="7"/>
  <c r="G335" i="7"/>
  <c r="H335" i="7"/>
  <c r="I335" i="7"/>
  <c r="J335" i="7"/>
  <c r="K335" i="7"/>
  <c r="L335" i="7"/>
  <c r="M335" i="7"/>
  <c r="N335" i="7"/>
  <c r="O335" i="7"/>
  <c r="P335" i="7"/>
  <c r="Q335" i="7"/>
  <c r="R335" i="7"/>
  <c r="S335" i="7"/>
  <c r="T335" i="7"/>
  <c r="U335" i="7"/>
  <c r="V335" i="7"/>
  <c r="W335" i="7"/>
  <c r="X335" i="7"/>
  <c r="A336" i="7"/>
  <c r="B336" i="7"/>
  <c r="C336" i="7"/>
  <c r="D336" i="7"/>
  <c r="E336" i="7"/>
  <c r="F336" i="7"/>
  <c r="G336" i="7"/>
  <c r="H336" i="7"/>
  <c r="I336" i="7"/>
  <c r="J336" i="7"/>
  <c r="K336" i="7"/>
  <c r="L336" i="7"/>
  <c r="M336" i="7"/>
  <c r="N336" i="7"/>
  <c r="O336" i="7"/>
  <c r="P336" i="7"/>
  <c r="Q336" i="7"/>
  <c r="R336" i="7"/>
  <c r="S336" i="7"/>
  <c r="T336" i="7"/>
  <c r="U336" i="7"/>
  <c r="V336" i="7"/>
  <c r="W336" i="7"/>
  <c r="X336" i="7"/>
  <c r="A337" i="7"/>
  <c r="B337" i="7"/>
  <c r="C337" i="7"/>
  <c r="D337" i="7"/>
  <c r="E337" i="7"/>
  <c r="F337" i="7"/>
  <c r="G337" i="7"/>
  <c r="H337" i="7"/>
  <c r="I337" i="7"/>
  <c r="J337" i="7"/>
  <c r="K337" i="7"/>
  <c r="L337" i="7"/>
  <c r="M337" i="7"/>
  <c r="N337" i="7"/>
  <c r="O337" i="7"/>
  <c r="P337" i="7"/>
  <c r="Q337" i="7"/>
  <c r="R337" i="7"/>
  <c r="S337" i="7"/>
  <c r="T337" i="7"/>
  <c r="U337" i="7"/>
  <c r="V337" i="7"/>
  <c r="W337" i="7"/>
  <c r="X337" i="7"/>
  <c r="A338" i="7"/>
  <c r="B338" i="7"/>
  <c r="C338" i="7"/>
  <c r="D338" i="7"/>
  <c r="E338" i="7"/>
  <c r="F338" i="7"/>
  <c r="G338" i="7"/>
  <c r="H338" i="7"/>
  <c r="I338" i="7"/>
  <c r="J338" i="7"/>
  <c r="K338" i="7"/>
  <c r="L338" i="7"/>
  <c r="M338" i="7"/>
  <c r="N338" i="7"/>
  <c r="O338" i="7"/>
  <c r="P338" i="7"/>
  <c r="Q338" i="7"/>
  <c r="R338" i="7"/>
  <c r="S338" i="7"/>
  <c r="T338" i="7"/>
  <c r="U338" i="7"/>
  <c r="V338" i="7"/>
  <c r="W338" i="7"/>
  <c r="X338" i="7"/>
  <c r="A339" i="7"/>
  <c r="B339" i="7"/>
  <c r="C339" i="7"/>
  <c r="D339" i="7"/>
  <c r="E339" i="7"/>
  <c r="F339" i="7"/>
  <c r="G339" i="7"/>
  <c r="H339" i="7"/>
  <c r="I339" i="7"/>
  <c r="J339" i="7"/>
  <c r="K339" i="7"/>
  <c r="L339" i="7"/>
  <c r="M339" i="7"/>
  <c r="N339" i="7"/>
  <c r="O339" i="7"/>
  <c r="P339" i="7"/>
  <c r="Q339" i="7"/>
  <c r="R339" i="7"/>
  <c r="S339" i="7"/>
  <c r="T339" i="7"/>
  <c r="U339" i="7"/>
  <c r="V339" i="7"/>
  <c r="W339" i="7"/>
  <c r="X339" i="7"/>
  <c r="A340" i="7"/>
  <c r="B340" i="7"/>
  <c r="C340" i="7"/>
  <c r="D340" i="7"/>
  <c r="E340" i="7"/>
  <c r="F340" i="7"/>
  <c r="G340" i="7"/>
  <c r="H340" i="7"/>
  <c r="I340" i="7"/>
  <c r="J340" i="7"/>
  <c r="K340" i="7"/>
  <c r="L340" i="7"/>
  <c r="M340" i="7"/>
  <c r="N340" i="7"/>
  <c r="O340" i="7"/>
  <c r="P340" i="7"/>
  <c r="Q340" i="7"/>
  <c r="R340" i="7"/>
  <c r="S340" i="7"/>
  <c r="T340" i="7"/>
  <c r="U340" i="7"/>
  <c r="V340" i="7"/>
  <c r="W340" i="7"/>
  <c r="X340" i="7"/>
  <c r="A341" i="7"/>
  <c r="B341" i="7"/>
  <c r="C341" i="7"/>
  <c r="D341" i="7"/>
  <c r="E341" i="7"/>
  <c r="F341" i="7"/>
  <c r="G341" i="7"/>
  <c r="H341" i="7"/>
  <c r="I341" i="7"/>
  <c r="J341" i="7"/>
  <c r="K341" i="7"/>
  <c r="L341" i="7"/>
  <c r="M341" i="7"/>
  <c r="N341" i="7"/>
  <c r="O341" i="7"/>
  <c r="P341" i="7"/>
  <c r="Q341" i="7"/>
  <c r="R341" i="7"/>
  <c r="S341" i="7"/>
  <c r="T341" i="7"/>
  <c r="U341" i="7"/>
  <c r="V341" i="7"/>
  <c r="W341" i="7"/>
  <c r="X341" i="7"/>
  <c r="A342" i="7"/>
  <c r="B342" i="7"/>
  <c r="C342" i="7"/>
  <c r="D342" i="7"/>
  <c r="E342" i="7"/>
  <c r="F342" i="7"/>
  <c r="G342" i="7"/>
  <c r="H342" i="7"/>
  <c r="I342" i="7"/>
  <c r="J342" i="7"/>
  <c r="K342" i="7"/>
  <c r="L342" i="7"/>
  <c r="M342" i="7"/>
  <c r="N342" i="7"/>
  <c r="O342" i="7"/>
  <c r="P342" i="7"/>
  <c r="Q342" i="7"/>
  <c r="R342" i="7"/>
  <c r="S342" i="7"/>
  <c r="T342" i="7"/>
  <c r="U342" i="7"/>
  <c r="V342" i="7"/>
  <c r="W342" i="7"/>
  <c r="X342" i="7"/>
  <c r="A343" i="7"/>
  <c r="B343" i="7"/>
  <c r="C343" i="7"/>
  <c r="D343" i="7"/>
  <c r="E343" i="7"/>
  <c r="F343" i="7"/>
  <c r="G343" i="7"/>
  <c r="H343" i="7"/>
  <c r="I343" i="7"/>
  <c r="J343" i="7"/>
  <c r="K343" i="7"/>
  <c r="L343" i="7"/>
  <c r="M343" i="7"/>
  <c r="N343" i="7"/>
  <c r="O343" i="7"/>
  <c r="P343" i="7"/>
  <c r="Q343" i="7"/>
  <c r="R343" i="7"/>
  <c r="S343" i="7"/>
  <c r="T343" i="7"/>
  <c r="U343" i="7"/>
  <c r="V343" i="7"/>
  <c r="W343" i="7"/>
  <c r="X343" i="7"/>
  <c r="A344" i="7"/>
  <c r="B344" i="7"/>
  <c r="C344" i="7"/>
  <c r="D344" i="7"/>
  <c r="E344" i="7"/>
  <c r="F344" i="7"/>
  <c r="G344" i="7"/>
  <c r="H344" i="7"/>
  <c r="I344" i="7"/>
  <c r="J344" i="7"/>
  <c r="K344" i="7"/>
  <c r="L344" i="7"/>
  <c r="M344" i="7"/>
  <c r="N344" i="7"/>
  <c r="O344" i="7"/>
  <c r="P344" i="7"/>
  <c r="Q344" i="7"/>
  <c r="R344" i="7"/>
  <c r="S344" i="7"/>
  <c r="T344" i="7"/>
  <c r="U344" i="7"/>
  <c r="V344" i="7"/>
  <c r="W344" i="7"/>
  <c r="X344" i="7"/>
  <c r="A345" i="7"/>
  <c r="B345" i="7"/>
  <c r="C345" i="7"/>
  <c r="D345" i="7"/>
  <c r="E345" i="7"/>
  <c r="F345" i="7"/>
  <c r="G345" i="7"/>
  <c r="H345" i="7"/>
  <c r="I345" i="7"/>
  <c r="J345" i="7"/>
  <c r="K345" i="7"/>
  <c r="L345" i="7"/>
  <c r="M345" i="7"/>
  <c r="N345" i="7"/>
  <c r="O345" i="7"/>
  <c r="P345" i="7"/>
  <c r="Q345" i="7"/>
  <c r="R345" i="7"/>
  <c r="S345" i="7"/>
  <c r="T345" i="7"/>
  <c r="U345" i="7"/>
  <c r="V345" i="7"/>
  <c r="W345" i="7"/>
  <c r="X345" i="7"/>
  <c r="A346" i="7"/>
  <c r="B346" i="7"/>
  <c r="C346" i="7"/>
  <c r="D346" i="7"/>
  <c r="E346" i="7"/>
  <c r="F346" i="7"/>
  <c r="G346" i="7"/>
  <c r="H346" i="7"/>
  <c r="I346" i="7"/>
  <c r="J346" i="7"/>
  <c r="K346" i="7"/>
  <c r="L346" i="7"/>
  <c r="M346" i="7"/>
  <c r="N346" i="7"/>
  <c r="O346" i="7"/>
  <c r="P346" i="7"/>
  <c r="Q346" i="7"/>
  <c r="R346" i="7"/>
  <c r="S346" i="7"/>
  <c r="T346" i="7"/>
  <c r="U346" i="7"/>
  <c r="V346" i="7"/>
  <c r="W346" i="7"/>
  <c r="X346" i="7"/>
  <c r="A347" i="7"/>
  <c r="B347" i="7"/>
  <c r="C347" i="7"/>
  <c r="D347" i="7"/>
  <c r="E347" i="7"/>
  <c r="F347" i="7"/>
  <c r="G347" i="7"/>
  <c r="H347" i="7"/>
  <c r="I347" i="7"/>
  <c r="J347" i="7"/>
  <c r="K347" i="7"/>
  <c r="L347" i="7"/>
  <c r="M347" i="7"/>
  <c r="N347" i="7"/>
  <c r="O347" i="7"/>
  <c r="P347" i="7"/>
  <c r="Q347" i="7"/>
  <c r="R347" i="7"/>
  <c r="S347" i="7"/>
  <c r="T347" i="7"/>
  <c r="U347" i="7"/>
  <c r="V347" i="7"/>
  <c r="W347" i="7"/>
  <c r="X347" i="7"/>
  <c r="A348" i="7"/>
  <c r="B348" i="7"/>
  <c r="C348" i="7"/>
  <c r="D348" i="7"/>
  <c r="E348" i="7"/>
  <c r="F348" i="7"/>
  <c r="G348" i="7"/>
  <c r="H348" i="7"/>
  <c r="I348" i="7"/>
  <c r="J348" i="7"/>
  <c r="K348" i="7"/>
  <c r="L348" i="7"/>
  <c r="M348" i="7"/>
  <c r="N348" i="7"/>
  <c r="O348" i="7"/>
  <c r="P348" i="7"/>
  <c r="Q348" i="7"/>
  <c r="R348" i="7"/>
  <c r="S348" i="7"/>
  <c r="T348" i="7"/>
  <c r="U348" i="7"/>
  <c r="V348" i="7"/>
  <c r="W348" i="7"/>
  <c r="X348" i="7"/>
  <c r="A349" i="7"/>
  <c r="B349" i="7"/>
  <c r="C349" i="7"/>
  <c r="D349" i="7"/>
  <c r="E349" i="7"/>
  <c r="F349" i="7"/>
  <c r="G349" i="7"/>
  <c r="H349" i="7"/>
  <c r="I349" i="7"/>
  <c r="J349" i="7"/>
  <c r="K349" i="7"/>
  <c r="L349" i="7"/>
  <c r="M349" i="7"/>
  <c r="N349" i="7"/>
  <c r="O349" i="7"/>
  <c r="P349" i="7"/>
  <c r="Q349" i="7"/>
  <c r="R349" i="7"/>
  <c r="S349" i="7"/>
  <c r="T349" i="7"/>
  <c r="U349" i="7"/>
  <c r="V349" i="7"/>
  <c r="W349" i="7"/>
  <c r="X349" i="7"/>
  <c r="A350" i="7"/>
  <c r="B350" i="7"/>
  <c r="C350" i="7"/>
  <c r="D350" i="7"/>
  <c r="E350" i="7"/>
  <c r="F350" i="7"/>
  <c r="G350" i="7"/>
  <c r="H350" i="7"/>
  <c r="I350" i="7"/>
  <c r="J350" i="7"/>
  <c r="K350" i="7"/>
  <c r="L350" i="7"/>
  <c r="M350" i="7"/>
  <c r="N350" i="7"/>
  <c r="O350" i="7"/>
  <c r="P350" i="7"/>
  <c r="Q350" i="7"/>
  <c r="R350" i="7"/>
  <c r="S350" i="7"/>
  <c r="T350" i="7"/>
  <c r="U350" i="7"/>
  <c r="V350" i="7"/>
  <c r="W350" i="7"/>
  <c r="X350" i="7"/>
  <c r="A351" i="7"/>
  <c r="B351" i="7"/>
  <c r="C351" i="7"/>
  <c r="D351" i="7"/>
  <c r="E351" i="7"/>
  <c r="F351" i="7"/>
  <c r="G351" i="7"/>
  <c r="H351" i="7"/>
  <c r="I351" i="7"/>
  <c r="J351" i="7"/>
  <c r="K351" i="7"/>
  <c r="L351" i="7"/>
  <c r="M351" i="7"/>
  <c r="N351" i="7"/>
  <c r="O351" i="7"/>
  <c r="P351" i="7"/>
  <c r="Q351" i="7"/>
  <c r="R351" i="7"/>
  <c r="S351" i="7"/>
  <c r="T351" i="7"/>
  <c r="U351" i="7"/>
  <c r="V351" i="7"/>
  <c r="W351" i="7"/>
  <c r="X351" i="7"/>
  <c r="A352" i="7"/>
  <c r="B352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O352" i="7"/>
  <c r="P352" i="7"/>
  <c r="Q352" i="7"/>
  <c r="R352" i="7"/>
  <c r="S352" i="7"/>
  <c r="T352" i="7"/>
  <c r="U352" i="7"/>
  <c r="V352" i="7"/>
  <c r="W352" i="7"/>
  <c r="X352" i="7"/>
  <c r="A353" i="7"/>
  <c r="B353" i="7"/>
  <c r="C353" i="7"/>
  <c r="D353" i="7"/>
  <c r="E353" i="7"/>
  <c r="F353" i="7"/>
  <c r="G353" i="7"/>
  <c r="H353" i="7"/>
  <c r="I353" i="7"/>
  <c r="J353" i="7"/>
  <c r="K353" i="7"/>
  <c r="L353" i="7"/>
  <c r="M353" i="7"/>
  <c r="N353" i="7"/>
  <c r="O353" i="7"/>
  <c r="P353" i="7"/>
  <c r="Q353" i="7"/>
  <c r="R353" i="7"/>
  <c r="S353" i="7"/>
  <c r="T353" i="7"/>
  <c r="U353" i="7"/>
  <c r="V353" i="7"/>
  <c r="W353" i="7"/>
  <c r="X353" i="7"/>
  <c r="A354" i="7"/>
  <c r="B354" i="7"/>
  <c r="C354" i="7"/>
  <c r="D354" i="7"/>
  <c r="E354" i="7"/>
  <c r="F354" i="7"/>
  <c r="G354" i="7"/>
  <c r="H354" i="7"/>
  <c r="I354" i="7"/>
  <c r="J354" i="7"/>
  <c r="K354" i="7"/>
  <c r="L354" i="7"/>
  <c r="M354" i="7"/>
  <c r="N354" i="7"/>
  <c r="O354" i="7"/>
  <c r="P354" i="7"/>
  <c r="Q354" i="7"/>
  <c r="R354" i="7"/>
  <c r="S354" i="7"/>
  <c r="T354" i="7"/>
  <c r="U354" i="7"/>
  <c r="V354" i="7"/>
  <c r="W354" i="7"/>
  <c r="X354" i="7"/>
  <c r="A355" i="7"/>
  <c r="B355" i="7"/>
  <c r="C355" i="7"/>
  <c r="D355" i="7"/>
  <c r="E355" i="7"/>
  <c r="F355" i="7"/>
  <c r="G355" i="7"/>
  <c r="H355" i="7"/>
  <c r="I355" i="7"/>
  <c r="J355" i="7"/>
  <c r="K355" i="7"/>
  <c r="L355" i="7"/>
  <c r="M355" i="7"/>
  <c r="N355" i="7"/>
  <c r="O355" i="7"/>
  <c r="P355" i="7"/>
  <c r="Q355" i="7"/>
  <c r="R355" i="7"/>
  <c r="S355" i="7"/>
  <c r="T355" i="7"/>
  <c r="U355" i="7"/>
  <c r="V355" i="7"/>
  <c r="W355" i="7"/>
  <c r="X355" i="7"/>
  <c r="A356" i="7"/>
  <c r="B356" i="7"/>
  <c r="C356" i="7"/>
  <c r="D356" i="7"/>
  <c r="E356" i="7"/>
  <c r="F356" i="7"/>
  <c r="G356" i="7"/>
  <c r="H356" i="7"/>
  <c r="I356" i="7"/>
  <c r="J356" i="7"/>
  <c r="K356" i="7"/>
  <c r="L356" i="7"/>
  <c r="M356" i="7"/>
  <c r="N356" i="7"/>
  <c r="O356" i="7"/>
  <c r="P356" i="7"/>
  <c r="Q356" i="7"/>
  <c r="R356" i="7"/>
  <c r="S356" i="7"/>
  <c r="T356" i="7"/>
  <c r="U356" i="7"/>
  <c r="V356" i="7"/>
  <c r="W356" i="7"/>
  <c r="X356" i="7"/>
  <c r="A357" i="7"/>
  <c r="B357" i="7"/>
  <c r="C357" i="7"/>
  <c r="D357" i="7"/>
  <c r="E357" i="7"/>
  <c r="F357" i="7"/>
  <c r="G357" i="7"/>
  <c r="H357" i="7"/>
  <c r="I357" i="7"/>
  <c r="J357" i="7"/>
  <c r="K357" i="7"/>
  <c r="L357" i="7"/>
  <c r="M357" i="7"/>
  <c r="N357" i="7"/>
  <c r="O357" i="7"/>
  <c r="P357" i="7"/>
  <c r="Q357" i="7"/>
  <c r="R357" i="7"/>
  <c r="S357" i="7"/>
  <c r="T357" i="7"/>
  <c r="U357" i="7"/>
  <c r="V357" i="7"/>
  <c r="W357" i="7"/>
  <c r="X357" i="7"/>
  <c r="A358" i="7"/>
  <c r="B358" i="7"/>
  <c r="C358" i="7"/>
  <c r="D358" i="7"/>
  <c r="E358" i="7"/>
  <c r="F358" i="7"/>
  <c r="G358" i="7"/>
  <c r="H358" i="7"/>
  <c r="I358" i="7"/>
  <c r="J358" i="7"/>
  <c r="K358" i="7"/>
  <c r="L358" i="7"/>
  <c r="M358" i="7"/>
  <c r="N358" i="7"/>
  <c r="O358" i="7"/>
  <c r="P358" i="7"/>
  <c r="Q358" i="7"/>
  <c r="R358" i="7"/>
  <c r="S358" i="7"/>
  <c r="T358" i="7"/>
  <c r="U358" i="7"/>
  <c r="V358" i="7"/>
  <c r="W358" i="7"/>
  <c r="X358" i="7"/>
  <c r="A359" i="7"/>
  <c r="B359" i="7"/>
  <c r="C359" i="7"/>
  <c r="D359" i="7"/>
  <c r="E359" i="7"/>
  <c r="F359" i="7"/>
  <c r="G359" i="7"/>
  <c r="H359" i="7"/>
  <c r="I359" i="7"/>
  <c r="J359" i="7"/>
  <c r="K359" i="7"/>
  <c r="L359" i="7"/>
  <c r="M359" i="7"/>
  <c r="N359" i="7"/>
  <c r="O359" i="7"/>
  <c r="P359" i="7"/>
  <c r="Q359" i="7"/>
  <c r="R359" i="7"/>
  <c r="S359" i="7"/>
  <c r="T359" i="7"/>
  <c r="U359" i="7"/>
  <c r="V359" i="7"/>
  <c r="W359" i="7"/>
  <c r="X359" i="7"/>
  <c r="A360" i="7"/>
  <c r="B360" i="7"/>
  <c r="C360" i="7"/>
  <c r="D360" i="7"/>
  <c r="E360" i="7"/>
  <c r="F360" i="7"/>
  <c r="G360" i="7"/>
  <c r="H360" i="7"/>
  <c r="I360" i="7"/>
  <c r="J360" i="7"/>
  <c r="K360" i="7"/>
  <c r="L360" i="7"/>
  <c r="M360" i="7"/>
  <c r="N360" i="7"/>
  <c r="O360" i="7"/>
  <c r="P360" i="7"/>
  <c r="Q360" i="7"/>
  <c r="R360" i="7"/>
  <c r="S360" i="7"/>
  <c r="T360" i="7"/>
  <c r="U360" i="7"/>
  <c r="V360" i="7"/>
  <c r="W360" i="7"/>
  <c r="X360" i="7"/>
  <c r="A361" i="7"/>
  <c r="B361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O361" i="7"/>
  <c r="P361" i="7"/>
  <c r="Q361" i="7"/>
  <c r="R361" i="7"/>
  <c r="S361" i="7"/>
  <c r="T361" i="7"/>
  <c r="U361" i="7"/>
  <c r="V361" i="7"/>
  <c r="W361" i="7"/>
  <c r="X361" i="7"/>
  <c r="A362" i="7"/>
  <c r="B362" i="7"/>
  <c r="C362" i="7"/>
  <c r="D362" i="7"/>
  <c r="E362" i="7"/>
  <c r="F362" i="7"/>
  <c r="G362" i="7"/>
  <c r="H362" i="7"/>
  <c r="I362" i="7"/>
  <c r="J362" i="7"/>
  <c r="K362" i="7"/>
  <c r="L362" i="7"/>
  <c r="M362" i="7"/>
  <c r="N362" i="7"/>
  <c r="O362" i="7"/>
  <c r="P362" i="7"/>
  <c r="Q362" i="7"/>
  <c r="R362" i="7"/>
  <c r="S362" i="7"/>
  <c r="T362" i="7"/>
  <c r="U362" i="7"/>
  <c r="V362" i="7"/>
  <c r="W362" i="7"/>
  <c r="X362" i="7"/>
  <c r="A363" i="7"/>
  <c r="B363" i="7"/>
  <c r="C363" i="7"/>
  <c r="D363" i="7"/>
  <c r="E363" i="7"/>
  <c r="F363" i="7"/>
  <c r="G363" i="7"/>
  <c r="H363" i="7"/>
  <c r="I363" i="7"/>
  <c r="J363" i="7"/>
  <c r="K363" i="7"/>
  <c r="L363" i="7"/>
  <c r="M363" i="7"/>
  <c r="N363" i="7"/>
  <c r="O363" i="7"/>
  <c r="P363" i="7"/>
  <c r="Q363" i="7"/>
  <c r="R363" i="7"/>
  <c r="S363" i="7"/>
  <c r="T363" i="7"/>
  <c r="U363" i="7"/>
  <c r="V363" i="7"/>
  <c r="W363" i="7"/>
  <c r="X363" i="7"/>
  <c r="A364" i="7"/>
  <c r="B364" i="7"/>
  <c r="C364" i="7"/>
  <c r="D364" i="7"/>
  <c r="E364" i="7"/>
  <c r="F364" i="7"/>
  <c r="G364" i="7"/>
  <c r="H364" i="7"/>
  <c r="I364" i="7"/>
  <c r="J364" i="7"/>
  <c r="K364" i="7"/>
  <c r="L364" i="7"/>
  <c r="M364" i="7"/>
  <c r="N364" i="7"/>
  <c r="O364" i="7"/>
  <c r="P364" i="7"/>
  <c r="Q364" i="7"/>
  <c r="R364" i="7"/>
  <c r="S364" i="7"/>
  <c r="T364" i="7"/>
  <c r="U364" i="7"/>
  <c r="V364" i="7"/>
  <c r="W364" i="7"/>
  <c r="X364" i="7"/>
  <c r="A365" i="7"/>
  <c r="B365" i="7"/>
  <c r="C365" i="7"/>
  <c r="D365" i="7"/>
  <c r="E365" i="7"/>
  <c r="F365" i="7"/>
  <c r="G365" i="7"/>
  <c r="H365" i="7"/>
  <c r="I365" i="7"/>
  <c r="J365" i="7"/>
  <c r="K365" i="7"/>
  <c r="L365" i="7"/>
  <c r="M365" i="7"/>
  <c r="N365" i="7"/>
  <c r="O365" i="7"/>
  <c r="P365" i="7"/>
  <c r="Q365" i="7"/>
  <c r="R365" i="7"/>
  <c r="S365" i="7"/>
  <c r="T365" i="7"/>
  <c r="U365" i="7"/>
  <c r="V365" i="7"/>
  <c r="W365" i="7"/>
  <c r="X365" i="7"/>
  <c r="A366" i="7"/>
  <c r="B366" i="7"/>
  <c r="C366" i="7"/>
  <c r="D366" i="7"/>
  <c r="E366" i="7"/>
  <c r="F366" i="7"/>
  <c r="G366" i="7"/>
  <c r="H366" i="7"/>
  <c r="I366" i="7"/>
  <c r="J366" i="7"/>
  <c r="K366" i="7"/>
  <c r="L366" i="7"/>
  <c r="M366" i="7"/>
  <c r="N366" i="7"/>
  <c r="O366" i="7"/>
  <c r="P366" i="7"/>
  <c r="Q366" i="7"/>
  <c r="R366" i="7"/>
  <c r="S366" i="7"/>
  <c r="T366" i="7"/>
  <c r="U366" i="7"/>
  <c r="V366" i="7"/>
  <c r="W366" i="7"/>
  <c r="X366" i="7"/>
  <c r="A367" i="7"/>
  <c r="B367" i="7"/>
  <c r="C367" i="7"/>
  <c r="D367" i="7"/>
  <c r="E367" i="7"/>
  <c r="F367" i="7"/>
  <c r="G367" i="7"/>
  <c r="H367" i="7"/>
  <c r="I367" i="7"/>
  <c r="J367" i="7"/>
  <c r="K367" i="7"/>
  <c r="L367" i="7"/>
  <c r="M367" i="7"/>
  <c r="N367" i="7"/>
  <c r="O367" i="7"/>
  <c r="P367" i="7"/>
  <c r="Q367" i="7"/>
  <c r="R367" i="7"/>
  <c r="S367" i="7"/>
  <c r="T367" i="7"/>
  <c r="U367" i="7"/>
  <c r="V367" i="7"/>
  <c r="W367" i="7"/>
  <c r="X367" i="7"/>
  <c r="A368" i="7"/>
  <c r="B368" i="7"/>
  <c r="C368" i="7"/>
  <c r="D368" i="7"/>
  <c r="E368" i="7"/>
  <c r="F368" i="7"/>
  <c r="G368" i="7"/>
  <c r="H368" i="7"/>
  <c r="I368" i="7"/>
  <c r="J368" i="7"/>
  <c r="K368" i="7"/>
  <c r="L368" i="7"/>
  <c r="M368" i="7"/>
  <c r="N368" i="7"/>
  <c r="O368" i="7"/>
  <c r="P368" i="7"/>
  <c r="Q368" i="7"/>
  <c r="R368" i="7"/>
  <c r="S368" i="7"/>
  <c r="T368" i="7"/>
  <c r="U368" i="7"/>
  <c r="V368" i="7"/>
  <c r="W368" i="7"/>
  <c r="X368" i="7"/>
  <c r="A369" i="7"/>
  <c r="B369" i="7"/>
  <c r="C369" i="7"/>
  <c r="D369" i="7"/>
  <c r="E369" i="7"/>
  <c r="F369" i="7"/>
  <c r="G369" i="7"/>
  <c r="H369" i="7"/>
  <c r="I369" i="7"/>
  <c r="J369" i="7"/>
  <c r="K369" i="7"/>
  <c r="L369" i="7"/>
  <c r="M369" i="7"/>
  <c r="N369" i="7"/>
  <c r="O369" i="7"/>
  <c r="P369" i="7"/>
  <c r="Q369" i="7"/>
  <c r="R369" i="7"/>
  <c r="S369" i="7"/>
  <c r="T369" i="7"/>
  <c r="U369" i="7"/>
  <c r="V369" i="7"/>
  <c r="W369" i="7"/>
  <c r="X369" i="7"/>
  <c r="A370" i="7"/>
  <c r="B370" i="7"/>
  <c r="C370" i="7"/>
  <c r="D370" i="7"/>
  <c r="E370" i="7"/>
  <c r="F370" i="7"/>
  <c r="G370" i="7"/>
  <c r="H370" i="7"/>
  <c r="I370" i="7"/>
  <c r="J370" i="7"/>
  <c r="K370" i="7"/>
  <c r="L370" i="7"/>
  <c r="M370" i="7"/>
  <c r="N370" i="7"/>
  <c r="O370" i="7"/>
  <c r="P370" i="7"/>
  <c r="Q370" i="7"/>
  <c r="R370" i="7"/>
  <c r="S370" i="7"/>
  <c r="T370" i="7"/>
  <c r="U370" i="7"/>
  <c r="V370" i="7"/>
  <c r="W370" i="7"/>
  <c r="X370" i="7"/>
  <c r="A371" i="7"/>
  <c r="B371" i="7"/>
  <c r="C371" i="7"/>
  <c r="D371" i="7"/>
  <c r="E371" i="7"/>
  <c r="F371" i="7"/>
  <c r="G371" i="7"/>
  <c r="H371" i="7"/>
  <c r="I371" i="7"/>
  <c r="J371" i="7"/>
  <c r="K371" i="7"/>
  <c r="L371" i="7"/>
  <c r="M371" i="7"/>
  <c r="N371" i="7"/>
  <c r="O371" i="7"/>
  <c r="P371" i="7"/>
  <c r="Q371" i="7"/>
  <c r="R371" i="7"/>
  <c r="S371" i="7"/>
  <c r="T371" i="7"/>
  <c r="U371" i="7"/>
  <c r="V371" i="7"/>
  <c r="W371" i="7"/>
  <c r="X371" i="7"/>
  <c r="A372" i="7"/>
  <c r="B372" i="7"/>
  <c r="C372" i="7"/>
  <c r="D372" i="7"/>
  <c r="E372" i="7"/>
  <c r="F372" i="7"/>
  <c r="G372" i="7"/>
  <c r="H372" i="7"/>
  <c r="I372" i="7"/>
  <c r="J372" i="7"/>
  <c r="K372" i="7"/>
  <c r="L372" i="7"/>
  <c r="M372" i="7"/>
  <c r="N372" i="7"/>
  <c r="O372" i="7"/>
  <c r="P372" i="7"/>
  <c r="Q372" i="7"/>
  <c r="R372" i="7"/>
  <c r="S372" i="7"/>
  <c r="T372" i="7"/>
  <c r="U372" i="7"/>
  <c r="V372" i="7"/>
  <c r="W372" i="7"/>
  <c r="X372" i="7"/>
  <c r="A373" i="7"/>
  <c r="B373" i="7"/>
  <c r="C373" i="7"/>
  <c r="D373" i="7"/>
  <c r="E373" i="7"/>
  <c r="F373" i="7"/>
  <c r="G373" i="7"/>
  <c r="H373" i="7"/>
  <c r="I373" i="7"/>
  <c r="J373" i="7"/>
  <c r="K373" i="7"/>
  <c r="L373" i="7"/>
  <c r="M373" i="7"/>
  <c r="N373" i="7"/>
  <c r="O373" i="7"/>
  <c r="P373" i="7"/>
  <c r="Q373" i="7"/>
  <c r="R373" i="7"/>
  <c r="S373" i="7"/>
  <c r="T373" i="7"/>
  <c r="U373" i="7"/>
  <c r="V373" i="7"/>
  <c r="W373" i="7"/>
  <c r="X373" i="7"/>
  <c r="A374" i="7"/>
  <c r="B374" i="7"/>
  <c r="C374" i="7"/>
  <c r="D374" i="7"/>
  <c r="E374" i="7"/>
  <c r="F374" i="7"/>
  <c r="G374" i="7"/>
  <c r="H374" i="7"/>
  <c r="I374" i="7"/>
  <c r="J374" i="7"/>
  <c r="K374" i="7"/>
  <c r="L374" i="7"/>
  <c r="M374" i="7"/>
  <c r="N374" i="7"/>
  <c r="O374" i="7"/>
  <c r="P374" i="7"/>
  <c r="Q374" i="7"/>
  <c r="R374" i="7"/>
  <c r="S374" i="7"/>
  <c r="T374" i="7"/>
  <c r="U374" i="7"/>
  <c r="V374" i="7"/>
  <c r="W374" i="7"/>
  <c r="X374" i="7"/>
  <c r="A375" i="7"/>
  <c r="B375" i="7"/>
  <c r="C375" i="7"/>
  <c r="D375" i="7"/>
  <c r="E375" i="7"/>
  <c r="F375" i="7"/>
  <c r="G375" i="7"/>
  <c r="H375" i="7"/>
  <c r="I375" i="7"/>
  <c r="J375" i="7"/>
  <c r="K375" i="7"/>
  <c r="L375" i="7"/>
  <c r="M375" i="7"/>
  <c r="N375" i="7"/>
  <c r="O375" i="7"/>
  <c r="P375" i="7"/>
  <c r="Q375" i="7"/>
  <c r="R375" i="7"/>
  <c r="S375" i="7"/>
  <c r="T375" i="7"/>
  <c r="U375" i="7"/>
  <c r="V375" i="7"/>
  <c r="W375" i="7"/>
  <c r="X375" i="7"/>
  <c r="A376" i="7"/>
  <c r="B376" i="7"/>
  <c r="C376" i="7"/>
  <c r="D376" i="7"/>
  <c r="E376" i="7"/>
  <c r="F376" i="7"/>
  <c r="G376" i="7"/>
  <c r="H376" i="7"/>
  <c r="I376" i="7"/>
  <c r="J376" i="7"/>
  <c r="K376" i="7"/>
  <c r="L376" i="7"/>
  <c r="M376" i="7"/>
  <c r="N376" i="7"/>
  <c r="O376" i="7"/>
  <c r="P376" i="7"/>
  <c r="Q376" i="7"/>
  <c r="R376" i="7"/>
  <c r="S376" i="7"/>
  <c r="T376" i="7"/>
  <c r="U376" i="7"/>
  <c r="V376" i="7"/>
  <c r="W376" i="7"/>
  <c r="X376" i="7"/>
  <c r="A377" i="7"/>
  <c r="B377" i="7"/>
  <c r="C377" i="7"/>
  <c r="D377" i="7"/>
  <c r="E377" i="7"/>
  <c r="F377" i="7"/>
  <c r="G377" i="7"/>
  <c r="H377" i="7"/>
  <c r="I377" i="7"/>
  <c r="J377" i="7"/>
  <c r="K377" i="7"/>
  <c r="L377" i="7"/>
  <c r="M377" i="7"/>
  <c r="N377" i="7"/>
  <c r="O377" i="7"/>
  <c r="P377" i="7"/>
  <c r="Q377" i="7"/>
  <c r="R377" i="7"/>
  <c r="S377" i="7"/>
  <c r="T377" i="7"/>
  <c r="U377" i="7"/>
  <c r="V377" i="7"/>
  <c r="W377" i="7"/>
  <c r="X377" i="7"/>
  <c r="A378" i="7"/>
  <c r="B378" i="7"/>
  <c r="C378" i="7"/>
  <c r="D378" i="7"/>
  <c r="E378" i="7"/>
  <c r="F378" i="7"/>
  <c r="G378" i="7"/>
  <c r="H378" i="7"/>
  <c r="I378" i="7"/>
  <c r="J378" i="7"/>
  <c r="K378" i="7"/>
  <c r="L378" i="7"/>
  <c r="M378" i="7"/>
  <c r="N378" i="7"/>
  <c r="O378" i="7"/>
  <c r="P378" i="7"/>
  <c r="Q378" i="7"/>
  <c r="R378" i="7"/>
  <c r="S378" i="7"/>
  <c r="T378" i="7"/>
  <c r="U378" i="7"/>
  <c r="V378" i="7"/>
  <c r="W378" i="7"/>
  <c r="X378" i="7"/>
  <c r="A379" i="7"/>
  <c r="B379" i="7"/>
  <c r="C379" i="7"/>
  <c r="D379" i="7"/>
  <c r="E379" i="7"/>
  <c r="F379" i="7"/>
  <c r="G379" i="7"/>
  <c r="H379" i="7"/>
  <c r="I379" i="7"/>
  <c r="J379" i="7"/>
  <c r="K379" i="7"/>
  <c r="L379" i="7"/>
  <c r="M379" i="7"/>
  <c r="N379" i="7"/>
  <c r="O379" i="7"/>
  <c r="P379" i="7"/>
  <c r="Q379" i="7"/>
  <c r="R379" i="7"/>
  <c r="S379" i="7"/>
  <c r="T379" i="7"/>
  <c r="U379" i="7"/>
  <c r="V379" i="7"/>
  <c r="W379" i="7"/>
  <c r="X379" i="7"/>
  <c r="A380" i="7"/>
  <c r="B380" i="7"/>
  <c r="C380" i="7"/>
  <c r="D380" i="7"/>
  <c r="E380" i="7"/>
  <c r="F380" i="7"/>
  <c r="G380" i="7"/>
  <c r="H380" i="7"/>
  <c r="I380" i="7"/>
  <c r="J380" i="7"/>
  <c r="K380" i="7"/>
  <c r="L380" i="7"/>
  <c r="M380" i="7"/>
  <c r="N380" i="7"/>
  <c r="O380" i="7"/>
  <c r="P380" i="7"/>
  <c r="Q380" i="7"/>
  <c r="R380" i="7"/>
  <c r="S380" i="7"/>
  <c r="T380" i="7"/>
  <c r="U380" i="7"/>
  <c r="V380" i="7"/>
  <c r="W380" i="7"/>
  <c r="X380" i="7"/>
  <c r="A381" i="7"/>
  <c r="B381" i="7"/>
  <c r="C381" i="7"/>
  <c r="D381" i="7"/>
  <c r="E381" i="7"/>
  <c r="F381" i="7"/>
  <c r="G381" i="7"/>
  <c r="H381" i="7"/>
  <c r="I381" i="7"/>
  <c r="J381" i="7"/>
  <c r="K381" i="7"/>
  <c r="L381" i="7"/>
  <c r="M381" i="7"/>
  <c r="N381" i="7"/>
  <c r="O381" i="7"/>
  <c r="P381" i="7"/>
  <c r="Q381" i="7"/>
  <c r="R381" i="7"/>
  <c r="S381" i="7"/>
  <c r="T381" i="7"/>
  <c r="U381" i="7"/>
  <c r="V381" i="7"/>
  <c r="W381" i="7"/>
  <c r="X381" i="7"/>
  <c r="A382" i="7"/>
  <c r="B382" i="7"/>
  <c r="C382" i="7"/>
  <c r="D382" i="7"/>
  <c r="E382" i="7"/>
  <c r="F382" i="7"/>
  <c r="G382" i="7"/>
  <c r="H382" i="7"/>
  <c r="I382" i="7"/>
  <c r="J382" i="7"/>
  <c r="K382" i="7"/>
  <c r="L382" i="7"/>
  <c r="M382" i="7"/>
  <c r="N382" i="7"/>
  <c r="O382" i="7"/>
  <c r="P382" i="7"/>
  <c r="Q382" i="7"/>
  <c r="R382" i="7"/>
  <c r="S382" i="7"/>
  <c r="T382" i="7"/>
  <c r="U382" i="7"/>
  <c r="V382" i="7"/>
  <c r="W382" i="7"/>
  <c r="X382" i="7"/>
  <c r="A383" i="7"/>
  <c r="B383" i="7"/>
  <c r="C383" i="7"/>
  <c r="D383" i="7"/>
  <c r="E383" i="7"/>
  <c r="F383" i="7"/>
  <c r="G383" i="7"/>
  <c r="H383" i="7"/>
  <c r="I383" i="7"/>
  <c r="J383" i="7"/>
  <c r="K383" i="7"/>
  <c r="L383" i="7"/>
  <c r="M383" i="7"/>
  <c r="N383" i="7"/>
  <c r="O383" i="7"/>
  <c r="P383" i="7"/>
  <c r="Q383" i="7"/>
  <c r="R383" i="7"/>
  <c r="S383" i="7"/>
  <c r="T383" i="7"/>
  <c r="U383" i="7"/>
  <c r="V383" i="7"/>
  <c r="W383" i="7"/>
  <c r="X383" i="7"/>
  <c r="A384" i="7"/>
  <c r="B384" i="7"/>
  <c r="C384" i="7"/>
  <c r="D384" i="7"/>
  <c r="E384" i="7"/>
  <c r="F384" i="7"/>
  <c r="G384" i="7"/>
  <c r="H384" i="7"/>
  <c r="I384" i="7"/>
  <c r="J384" i="7"/>
  <c r="K384" i="7"/>
  <c r="L384" i="7"/>
  <c r="M384" i="7"/>
  <c r="N384" i="7"/>
  <c r="O384" i="7"/>
  <c r="P384" i="7"/>
  <c r="Q384" i="7"/>
  <c r="R384" i="7"/>
  <c r="S384" i="7"/>
  <c r="T384" i="7"/>
  <c r="U384" i="7"/>
  <c r="V384" i="7"/>
  <c r="W384" i="7"/>
  <c r="X384" i="7"/>
  <c r="A385" i="7"/>
  <c r="B385" i="7"/>
  <c r="C385" i="7"/>
  <c r="D385" i="7"/>
  <c r="E385" i="7"/>
  <c r="F385" i="7"/>
  <c r="G385" i="7"/>
  <c r="H385" i="7"/>
  <c r="I385" i="7"/>
  <c r="J385" i="7"/>
  <c r="K385" i="7"/>
  <c r="L385" i="7"/>
  <c r="M385" i="7"/>
  <c r="N385" i="7"/>
  <c r="O385" i="7"/>
  <c r="P385" i="7"/>
  <c r="Q385" i="7"/>
  <c r="R385" i="7"/>
  <c r="S385" i="7"/>
  <c r="T385" i="7"/>
  <c r="U385" i="7"/>
  <c r="V385" i="7"/>
  <c r="W385" i="7"/>
  <c r="X385" i="7"/>
  <c r="A386" i="7"/>
  <c r="B386" i="7"/>
  <c r="C386" i="7"/>
  <c r="D386" i="7"/>
  <c r="E386" i="7"/>
  <c r="F386" i="7"/>
  <c r="G386" i="7"/>
  <c r="H386" i="7"/>
  <c r="I386" i="7"/>
  <c r="J386" i="7"/>
  <c r="K386" i="7"/>
  <c r="L386" i="7"/>
  <c r="M386" i="7"/>
  <c r="N386" i="7"/>
  <c r="O386" i="7"/>
  <c r="P386" i="7"/>
  <c r="Q386" i="7"/>
  <c r="R386" i="7"/>
  <c r="S386" i="7"/>
  <c r="T386" i="7"/>
  <c r="U386" i="7"/>
  <c r="V386" i="7"/>
  <c r="W386" i="7"/>
  <c r="X386" i="7"/>
  <c r="A387" i="7"/>
  <c r="B387" i="7"/>
  <c r="C387" i="7"/>
  <c r="D387" i="7"/>
  <c r="E387" i="7"/>
  <c r="F387" i="7"/>
  <c r="G387" i="7"/>
  <c r="H387" i="7"/>
  <c r="I387" i="7"/>
  <c r="J387" i="7"/>
  <c r="K387" i="7"/>
  <c r="L387" i="7"/>
  <c r="M387" i="7"/>
  <c r="N387" i="7"/>
  <c r="O387" i="7"/>
  <c r="P387" i="7"/>
  <c r="Q387" i="7"/>
  <c r="R387" i="7"/>
  <c r="S387" i="7"/>
  <c r="T387" i="7"/>
  <c r="U387" i="7"/>
  <c r="V387" i="7"/>
  <c r="W387" i="7"/>
  <c r="X387" i="7"/>
  <c r="A388" i="7"/>
  <c r="B388" i="7"/>
  <c r="C388" i="7"/>
  <c r="D388" i="7"/>
  <c r="E388" i="7"/>
  <c r="F388" i="7"/>
  <c r="G388" i="7"/>
  <c r="H388" i="7"/>
  <c r="I388" i="7"/>
  <c r="J388" i="7"/>
  <c r="K388" i="7"/>
  <c r="L388" i="7"/>
  <c r="M388" i="7"/>
  <c r="N388" i="7"/>
  <c r="O388" i="7"/>
  <c r="P388" i="7"/>
  <c r="Q388" i="7"/>
  <c r="R388" i="7"/>
  <c r="S388" i="7"/>
  <c r="T388" i="7"/>
  <c r="U388" i="7"/>
  <c r="V388" i="7"/>
  <c r="W388" i="7"/>
  <c r="X388" i="7"/>
  <c r="A389" i="7"/>
  <c r="B389" i="7"/>
  <c r="C389" i="7"/>
  <c r="D389" i="7"/>
  <c r="E389" i="7"/>
  <c r="F389" i="7"/>
  <c r="G389" i="7"/>
  <c r="H389" i="7"/>
  <c r="I389" i="7"/>
  <c r="J389" i="7"/>
  <c r="K389" i="7"/>
  <c r="L389" i="7"/>
  <c r="M389" i="7"/>
  <c r="N389" i="7"/>
  <c r="O389" i="7"/>
  <c r="P389" i="7"/>
  <c r="Q389" i="7"/>
  <c r="R389" i="7"/>
  <c r="S389" i="7"/>
  <c r="T389" i="7"/>
  <c r="U389" i="7"/>
  <c r="V389" i="7"/>
  <c r="W389" i="7"/>
  <c r="X389" i="7"/>
  <c r="A390" i="7"/>
  <c r="B390" i="7"/>
  <c r="C390" i="7"/>
  <c r="D390" i="7"/>
  <c r="E390" i="7"/>
  <c r="F390" i="7"/>
  <c r="G390" i="7"/>
  <c r="H390" i="7"/>
  <c r="I390" i="7"/>
  <c r="J390" i="7"/>
  <c r="K390" i="7"/>
  <c r="L390" i="7"/>
  <c r="M390" i="7"/>
  <c r="N390" i="7"/>
  <c r="O390" i="7"/>
  <c r="P390" i="7"/>
  <c r="Q390" i="7"/>
  <c r="R390" i="7"/>
  <c r="S390" i="7"/>
  <c r="T390" i="7"/>
  <c r="U390" i="7"/>
  <c r="V390" i="7"/>
  <c r="W390" i="7"/>
  <c r="X390" i="7"/>
  <c r="A391" i="7"/>
  <c r="B391" i="7"/>
  <c r="C391" i="7"/>
  <c r="D391" i="7"/>
  <c r="E391" i="7"/>
  <c r="F391" i="7"/>
  <c r="G391" i="7"/>
  <c r="H391" i="7"/>
  <c r="I391" i="7"/>
  <c r="J391" i="7"/>
  <c r="K391" i="7"/>
  <c r="L391" i="7"/>
  <c r="M391" i="7"/>
  <c r="N391" i="7"/>
  <c r="O391" i="7"/>
  <c r="P391" i="7"/>
  <c r="Q391" i="7"/>
  <c r="R391" i="7"/>
  <c r="S391" i="7"/>
  <c r="T391" i="7"/>
  <c r="U391" i="7"/>
  <c r="V391" i="7"/>
  <c r="W391" i="7"/>
  <c r="X391" i="7"/>
  <c r="A392" i="7"/>
  <c r="B392" i="7"/>
  <c r="C392" i="7"/>
  <c r="D392" i="7"/>
  <c r="E392" i="7"/>
  <c r="F392" i="7"/>
  <c r="G392" i="7"/>
  <c r="H392" i="7"/>
  <c r="I392" i="7"/>
  <c r="J392" i="7"/>
  <c r="K392" i="7"/>
  <c r="L392" i="7"/>
  <c r="M392" i="7"/>
  <c r="N392" i="7"/>
  <c r="O392" i="7"/>
  <c r="P392" i="7"/>
  <c r="Q392" i="7"/>
  <c r="R392" i="7"/>
  <c r="S392" i="7"/>
  <c r="T392" i="7"/>
  <c r="U392" i="7"/>
  <c r="V392" i="7"/>
  <c r="W392" i="7"/>
  <c r="X392" i="7"/>
  <c r="A393" i="7"/>
  <c r="B393" i="7"/>
  <c r="C393" i="7"/>
  <c r="D393" i="7"/>
  <c r="E393" i="7"/>
  <c r="F393" i="7"/>
  <c r="G393" i="7"/>
  <c r="H393" i="7"/>
  <c r="I393" i="7"/>
  <c r="J393" i="7"/>
  <c r="K393" i="7"/>
  <c r="L393" i="7"/>
  <c r="M393" i="7"/>
  <c r="N393" i="7"/>
  <c r="O393" i="7"/>
  <c r="P393" i="7"/>
  <c r="Q393" i="7"/>
  <c r="R393" i="7"/>
  <c r="S393" i="7"/>
  <c r="T393" i="7"/>
  <c r="U393" i="7"/>
  <c r="V393" i="7"/>
  <c r="W393" i="7"/>
  <c r="X393" i="7"/>
  <c r="A394" i="7"/>
  <c r="B394" i="7"/>
  <c r="C394" i="7"/>
  <c r="D394" i="7"/>
  <c r="E394" i="7"/>
  <c r="F394" i="7"/>
  <c r="G394" i="7"/>
  <c r="H394" i="7"/>
  <c r="I394" i="7"/>
  <c r="J394" i="7"/>
  <c r="K394" i="7"/>
  <c r="L394" i="7"/>
  <c r="M394" i="7"/>
  <c r="N394" i="7"/>
  <c r="O394" i="7"/>
  <c r="P394" i="7"/>
  <c r="Q394" i="7"/>
  <c r="R394" i="7"/>
  <c r="S394" i="7"/>
  <c r="T394" i="7"/>
  <c r="U394" i="7"/>
  <c r="V394" i="7"/>
  <c r="W394" i="7"/>
  <c r="X394" i="7"/>
  <c r="A395" i="7"/>
  <c r="B395" i="7"/>
  <c r="C395" i="7"/>
  <c r="D395" i="7"/>
  <c r="E395" i="7"/>
  <c r="F395" i="7"/>
  <c r="G395" i="7"/>
  <c r="H395" i="7"/>
  <c r="I395" i="7"/>
  <c r="J395" i="7"/>
  <c r="K395" i="7"/>
  <c r="L395" i="7"/>
  <c r="M395" i="7"/>
  <c r="N395" i="7"/>
  <c r="O395" i="7"/>
  <c r="P395" i="7"/>
  <c r="Q395" i="7"/>
  <c r="R395" i="7"/>
  <c r="S395" i="7"/>
  <c r="T395" i="7"/>
  <c r="U395" i="7"/>
  <c r="V395" i="7"/>
  <c r="W395" i="7"/>
  <c r="X395" i="7"/>
  <c r="A396" i="7"/>
  <c r="B396" i="7"/>
  <c r="C396" i="7"/>
  <c r="D396" i="7"/>
  <c r="E396" i="7"/>
  <c r="F396" i="7"/>
  <c r="G396" i="7"/>
  <c r="H396" i="7"/>
  <c r="I396" i="7"/>
  <c r="J396" i="7"/>
  <c r="K396" i="7"/>
  <c r="L396" i="7"/>
  <c r="M396" i="7"/>
  <c r="N396" i="7"/>
  <c r="O396" i="7"/>
  <c r="P396" i="7"/>
  <c r="Q396" i="7"/>
  <c r="R396" i="7"/>
  <c r="S396" i="7"/>
  <c r="T396" i="7"/>
  <c r="U396" i="7"/>
  <c r="V396" i="7"/>
  <c r="W396" i="7"/>
  <c r="X396" i="7"/>
  <c r="A397" i="7"/>
  <c r="B397" i="7"/>
  <c r="C397" i="7"/>
  <c r="D397" i="7"/>
  <c r="E397" i="7"/>
  <c r="F397" i="7"/>
  <c r="G397" i="7"/>
  <c r="H397" i="7"/>
  <c r="I397" i="7"/>
  <c r="J397" i="7"/>
  <c r="K397" i="7"/>
  <c r="L397" i="7"/>
  <c r="M397" i="7"/>
  <c r="N397" i="7"/>
  <c r="O397" i="7"/>
  <c r="P397" i="7"/>
  <c r="Q397" i="7"/>
  <c r="R397" i="7"/>
  <c r="S397" i="7"/>
  <c r="T397" i="7"/>
  <c r="U397" i="7"/>
  <c r="V397" i="7"/>
  <c r="W397" i="7"/>
  <c r="X397" i="7"/>
  <c r="A398" i="7"/>
  <c r="B398" i="7"/>
  <c r="C398" i="7"/>
  <c r="D398" i="7"/>
  <c r="E398" i="7"/>
  <c r="F398" i="7"/>
  <c r="G398" i="7"/>
  <c r="H398" i="7"/>
  <c r="I398" i="7"/>
  <c r="J398" i="7"/>
  <c r="K398" i="7"/>
  <c r="L398" i="7"/>
  <c r="M398" i="7"/>
  <c r="N398" i="7"/>
  <c r="O398" i="7"/>
  <c r="P398" i="7"/>
  <c r="Q398" i="7"/>
  <c r="R398" i="7"/>
  <c r="S398" i="7"/>
  <c r="T398" i="7"/>
  <c r="U398" i="7"/>
  <c r="V398" i="7"/>
  <c r="W398" i="7"/>
  <c r="X398" i="7"/>
  <c r="A399" i="7"/>
  <c r="B399" i="7"/>
  <c r="C399" i="7"/>
  <c r="D399" i="7"/>
  <c r="E399" i="7"/>
  <c r="F399" i="7"/>
  <c r="G399" i="7"/>
  <c r="H399" i="7"/>
  <c r="I399" i="7"/>
  <c r="J399" i="7"/>
  <c r="K399" i="7"/>
  <c r="L399" i="7"/>
  <c r="M399" i="7"/>
  <c r="N399" i="7"/>
  <c r="O399" i="7"/>
  <c r="P399" i="7"/>
  <c r="Q399" i="7"/>
  <c r="R399" i="7"/>
  <c r="S399" i="7"/>
  <c r="T399" i="7"/>
  <c r="U399" i="7"/>
  <c r="V399" i="7"/>
  <c r="W399" i="7"/>
  <c r="X399" i="7"/>
  <c r="A400" i="7"/>
  <c r="B400" i="7"/>
  <c r="C400" i="7"/>
  <c r="D400" i="7"/>
  <c r="E400" i="7"/>
  <c r="F400" i="7"/>
  <c r="G400" i="7"/>
  <c r="H400" i="7"/>
  <c r="I400" i="7"/>
  <c r="J400" i="7"/>
  <c r="K400" i="7"/>
  <c r="L400" i="7"/>
  <c r="M400" i="7"/>
  <c r="N400" i="7"/>
  <c r="O400" i="7"/>
  <c r="P400" i="7"/>
  <c r="Q400" i="7"/>
  <c r="R400" i="7"/>
  <c r="S400" i="7"/>
  <c r="T400" i="7"/>
  <c r="U400" i="7"/>
  <c r="V400" i="7"/>
  <c r="W400" i="7"/>
  <c r="X400" i="7"/>
  <c r="A401" i="7"/>
  <c r="B401" i="7"/>
  <c r="C401" i="7"/>
  <c r="D401" i="7"/>
  <c r="E401" i="7"/>
  <c r="F401" i="7"/>
  <c r="G401" i="7"/>
  <c r="H401" i="7"/>
  <c r="I401" i="7"/>
  <c r="J401" i="7"/>
  <c r="K401" i="7"/>
  <c r="L401" i="7"/>
  <c r="M401" i="7"/>
  <c r="N401" i="7"/>
  <c r="O401" i="7"/>
  <c r="P401" i="7"/>
  <c r="Q401" i="7"/>
  <c r="R401" i="7"/>
  <c r="S401" i="7"/>
  <c r="T401" i="7"/>
  <c r="U401" i="7"/>
  <c r="V401" i="7"/>
  <c r="W401" i="7"/>
  <c r="X401" i="7"/>
  <c r="A402" i="7"/>
  <c r="B402" i="7"/>
  <c r="C402" i="7"/>
  <c r="D402" i="7"/>
  <c r="E402" i="7"/>
  <c r="F402" i="7"/>
  <c r="G402" i="7"/>
  <c r="H402" i="7"/>
  <c r="I402" i="7"/>
  <c r="J402" i="7"/>
  <c r="K402" i="7"/>
  <c r="L402" i="7"/>
  <c r="M402" i="7"/>
  <c r="N402" i="7"/>
  <c r="O402" i="7"/>
  <c r="P402" i="7"/>
  <c r="Q402" i="7"/>
  <c r="R402" i="7"/>
  <c r="S402" i="7"/>
  <c r="T402" i="7"/>
  <c r="U402" i="7"/>
  <c r="V402" i="7"/>
  <c r="W402" i="7"/>
  <c r="X402" i="7"/>
  <c r="A403" i="7"/>
  <c r="B403" i="7"/>
  <c r="C403" i="7"/>
  <c r="D403" i="7"/>
  <c r="E403" i="7"/>
  <c r="F403" i="7"/>
  <c r="G403" i="7"/>
  <c r="H403" i="7"/>
  <c r="I403" i="7"/>
  <c r="J403" i="7"/>
  <c r="K403" i="7"/>
  <c r="L403" i="7"/>
  <c r="M403" i="7"/>
  <c r="N403" i="7"/>
  <c r="O403" i="7"/>
  <c r="P403" i="7"/>
  <c r="Q403" i="7"/>
  <c r="R403" i="7"/>
  <c r="S403" i="7"/>
  <c r="T403" i="7"/>
  <c r="U403" i="7"/>
  <c r="V403" i="7"/>
  <c r="W403" i="7"/>
  <c r="X403" i="7"/>
  <c r="A404" i="7"/>
  <c r="B404" i="7"/>
  <c r="C404" i="7"/>
  <c r="D404" i="7"/>
  <c r="E404" i="7"/>
  <c r="F404" i="7"/>
  <c r="G404" i="7"/>
  <c r="H404" i="7"/>
  <c r="I404" i="7"/>
  <c r="J404" i="7"/>
  <c r="K404" i="7"/>
  <c r="L404" i="7"/>
  <c r="M404" i="7"/>
  <c r="N404" i="7"/>
  <c r="O404" i="7"/>
  <c r="P404" i="7"/>
  <c r="Q404" i="7"/>
  <c r="R404" i="7"/>
  <c r="S404" i="7"/>
  <c r="T404" i="7"/>
  <c r="U404" i="7"/>
  <c r="V404" i="7"/>
  <c r="W404" i="7"/>
  <c r="X404" i="7"/>
  <c r="A405" i="7"/>
  <c r="B405" i="7"/>
  <c r="C405" i="7"/>
  <c r="D405" i="7"/>
  <c r="E405" i="7"/>
  <c r="F405" i="7"/>
  <c r="G405" i="7"/>
  <c r="H405" i="7"/>
  <c r="I405" i="7"/>
  <c r="J405" i="7"/>
  <c r="K405" i="7"/>
  <c r="L405" i="7"/>
  <c r="M405" i="7"/>
  <c r="N405" i="7"/>
  <c r="O405" i="7"/>
  <c r="P405" i="7"/>
  <c r="Q405" i="7"/>
  <c r="R405" i="7"/>
  <c r="S405" i="7"/>
  <c r="T405" i="7"/>
  <c r="U405" i="7"/>
  <c r="V405" i="7"/>
  <c r="W405" i="7"/>
  <c r="X405" i="7"/>
  <c r="A406" i="7"/>
  <c r="B406" i="7"/>
  <c r="C406" i="7"/>
  <c r="D406" i="7"/>
  <c r="E406" i="7"/>
  <c r="F406" i="7"/>
  <c r="G406" i="7"/>
  <c r="H406" i="7"/>
  <c r="I406" i="7"/>
  <c r="J406" i="7"/>
  <c r="K406" i="7"/>
  <c r="L406" i="7"/>
  <c r="M406" i="7"/>
  <c r="N406" i="7"/>
  <c r="O406" i="7"/>
  <c r="P406" i="7"/>
  <c r="Q406" i="7"/>
  <c r="R406" i="7"/>
  <c r="S406" i="7"/>
  <c r="T406" i="7"/>
  <c r="U406" i="7"/>
  <c r="V406" i="7"/>
  <c r="W406" i="7"/>
  <c r="X406" i="7"/>
  <c r="A407" i="7"/>
  <c r="B407" i="7"/>
  <c r="C407" i="7"/>
  <c r="D407" i="7"/>
  <c r="E407" i="7"/>
  <c r="F407" i="7"/>
  <c r="G407" i="7"/>
  <c r="H407" i="7"/>
  <c r="I407" i="7"/>
  <c r="J407" i="7"/>
  <c r="K407" i="7"/>
  <c r="L407" i="7"/>
  <c r="M407" i="7"/>
  <c r="N407" i="7"/>
  <c r="O407" i="7"/>
  <c r="P407" i="7"/>
  <c r="Q407" i="7"/>
  <c r="R407" i="7"/>
  <c r="S407" i="7"/>
  <c r="T407" i="7"/>
  <c r="U407" i="7"/>
  <c r="V407" i="7"/>
  <c r="W407" i="7"/>
  <c r="X407" i="7"/>
  <c r="A408" i="7"/>
  <c r="B408" i="7"/>
  <c r="C408" i="7"/>
  <c r="D408" i="7"/>
  <c r="E408" i="7"/>
  <c r="F408" i="7"/>
  <c r="G408" i="7"/>
  <c r="H408" i="7"/>
  <c r="I408" i="7"/>
  <c r="J408" i="7"/>
  <c r="K408" i="7"/>
  <c r="L408" i="7"/>
  <c r="M408" i="7"/>
  <c r="N408" i="7"/>
  <c r="O408" i="7"/>
  <c r="P408" i="7"/>
  <c r="Q408" i="7"/>
  <c r="R408" i="7"/>
  <c r="S408" i="7"/>
  <c r="T408" i="7"/>
  <c r="U408" i="7"/>
  <c r="V408" i="7"/>
  <c r="W408" i="7"/>
  <c r="X408" i="7"/>
  <c r="A409" i="7"/>
  <c r="B409" i="7"/>
  <c r="C409" i="7"/>
  <c r="D409" i="7"/>
  <c r="E409" i="7"/>
  <c r="F409" i="7"/>
  <c r="G409" i="7"/>
  <c r="H409" i="7"/>
  <c r="I409" i="7"/>
  <c r="J409" i="7"/>
  <c r="K409" i="7"/>
  <c r="L409" i="7"/>
  <c r="M409" i="7"/>
  <c r="N409" i="7"/>
  <c r="O409" i="7"/>
  <c r="P409" i="7"/>
  <c r="Q409" i="7"/>
  <c r="R409" i="7"/>
  <c r="S409" i="7"/>
  <c r="T409" i="7"/>
  <c r="U409" i="7"/>
  <c r="V409" i="7"/>
  <c r="W409" i="7"/>
  <c r="X409" i="7"/>
  <c r="A410" i="7"/>
  <c r="B410" i="7"/>
  <c r="C410" i="7"/>
  <c r="D410" i="7"/>
  <c r="E410" i="7"/>
  <c r="F410" i="7"/>
  <c r="G410" i="7"/>
  <c r="H410" i="7"/>
  <c r="I410" i="7"/>
  <c r="J410" i="7"/>
  <c r="K410" i="7"/>
  <c r="L410" i="7"/>
  <c r="M410" i="7"/>
  <c r="N410" i="7"/>
  <c r="O410" i="7"/>
  <c r="P410" i="7"/>
  <c r="Q410" i="7"/>
  <c r="R410" i="7"/>
  <c r="S410" i="7"/>
  <c r="T410" i="7"/>
  <c r="U410" i="7"/>
  <c r="V410" i="7"/>
  <c r="W410" i="7"/>
  <c r="X410" i="7"/>
  <c r="A411" i="7"/>
  <c r="B411" i="7"/>
  <c r="C411" i="7"/>
  <c r="D411" i="7"/>
  <c r="E411" i="7"/>
  <c r="F411" i="7"/>
  <c r="G411" i="7"/>
  <c r="H411" i="7"/>
  <c r="I411" i="7"/>
  <c r="J411" i="7"/>
  <c r="K411" i="7"/>
  <c r="L411" i="7"/>
  <c r="M411" i="7"/>
  <c r="N411" i="7"/>
  <c r="O411" i="7"/>
  <c r="P411" i="7"/>
  <c r="Q411" i="7"/>
  <c r="R411" i="7"/>
  <c r="S411" i="7"/>
  <c r="T411" i="7"/>
  <c r="U411" i="7"/>
  <c r="V411" i="7"/>
  <c r="W411" i="7"/>
  <c r="X411" i="7"/>
  <c r="A412" i="7"/>
  <c r="B412" i="7"/>
  <c r="C412" i="7"/>
  <c r="D412" i="7"/>
  <c r="E412" i="7"/>
  <c r="F412" i="7"/>
  <c r="G412" i="7"/>
  <c r="H412" i="7"/>
  <c r="I412" i="7"/>
  <c r="J412" i="7"/>
  <c r="K412" i="7"/>
  <c r="L412" i="7"/>
  <c r="M412" i="7"/>
  <c r="N412" i="7"/>
  <c r="O412" i="7"/>
  <c r="P412" i="7"/>
  <c r="Q412" i="7"/>
  <c r="R412" i="7"/>
  <c r="S412" i="7"/>
  <c r="T412" i="7"/>
  <c r="U412" i="7"/>
  <c r="V412" i="7"/>
  <c r="W412" i="7"/>
  <c r="X412" i="7"/>
  <c r="A413" i="7"/>
  <c r="B413" i="7"/>
  <c r="C413" i="7"/>
  <c r="D413" i="7"/>
  <c r="E413" i="7"/>
  <c r="F413" i="7"/>
  <c r="G413" i="7"/>
  <c r="H413" i="7"/>
  <c r="I413" i="7"/>
  <c r="J413" i="7"/>
  <c r="K413" i="7"/>
  <c r="L413" i="7"/>
  <c r="M413" i="7"/>
  <c r="N413" i="7"/>
  <c r="O413" i="7"/>
  <c r="P413" i="7"/>
  <c r="Q413" i="7"/>
  <c r="R413" i="7"/>
  <c r="S413" i="7"/>
  <c r="T413" i="7"/>
  <c r="U413" i="7"/>
  <c r="V413" i="7"/>
  <c r="W413" i="7"/>
  <c r="X413" i="7"/>
  <c r="A414" i="7"/>
  <c r="B414" i="7"/>
  <c r="C414" i="7"/>
  <c r="D414" i="7"/>
  <c r="E414" i="7"/>
  <c r="F414" i="7"/>
  <c r="G414" i="7"/>
  <c r="H414" i="7"/>
  <c r="I414" i="7"/>
  <c r="J414" i="7"/>
  <c r="K414" i="7"/>
  <c r="L414" i="7"/>
  <c r="M414" i="7"/>
  <c r="N414" i="7"/>
  <c r="O414" i="7"/>
  <c r="P414" i="7"/>
  <c r="Q414" i="7"/>
  <c r="R414" i="7"/>
  <c r="S414" i="7"/>
  <c r="T414" i="7"/>
  <c r="U414" i="7"/>
  <c r="V414" i="7"/>
  <c r="W414" i="7"/>
  <c r="X414" i="7"/>
  <c r="A415" i="7"/>
  <c r="B415" i="7"/>
  <c r="C415" i="7"/>
  <c r="D415" i="7"/>
  <c r="E415" i="7"/>
  <c r="F415" i="7"/>
  <c r="G415" i="7"/>
  <c r="H415" i="7"/>
  <c r="I415" i="7"/>
  <c r="J415" i="7"/>
  <c r="K415" i="7"/>
  <c r="L415" i="7"/>
  <c r="M415" i="7"/>
  <c r="N415" i="7"/>
  <c r="O415" i="7"/>
  <c r="P415" i="7"/>
  <c r="Q415" i="7"/>
  <c r="R415" i="7"/>
  <c r="S415" i="7"/>
  <c r="T415" i="7"/>
  <c r="U415" i="7"/>
  <c r="V415" i="7"/>
  <c r="W415" i="7"/>
  <c r="X415" i="7"/>
  <c r="A416" i="7"/>
  <c r="B416" i="7"/>
  <c r="C416" i="7"/>
  <c r="D416" i="7"/>
  <c r="E416" i="7"/>
  <c r="F416" i="7"/>
  <c r="G416" i="7"/>
  <c r="H416" i="7"/>
  <c r="I416" i="7"/>
  <c r="J416" i="7"/>
  <c r="K416" i="7"/>
  <c r="L416" i="7"/>
  <c r="M416" i="7"/>
  <c r="N416" i="7"/>
  <c r="O416" i="7"/>
  <c r="P416" i="7"/>
  <c r="Q416" i="7"/>
  <c r="R416" i="7"/>
  <c r="S416" i="7"/>
  <c r="T416" i="7"/>
  <c r="U416" i="7"/>
  <c r="V416" i="7"/>
  <c r="W416" i="7"/>
  <c r="X416" i="7"/>
  <c r="A417" i="7"/>
  <c r="B417" i="7"/>
  <c r="C417" i="7"/>
  <c r="D417" i="7"/>
  <c r="E417" i="7"/>
  <c r="F417" i="7"/>
  <c r="G417" i="7"/>
  <c r="H417" i="7"/>
  <c r="I417" i="7"/>
  <c r="J417" i="7"/>
  <c r="K417" i="7"/>
  <c r="L417" i="7"/>
  <c r="M417" i="7"/>
  <c r="N417" i="7"/>
  <c r="O417" i="7"/>
  <c r="P417" i="7"/>
  <c r="Q417" i="7"/>
  <c r="R417" i="7"/>
  <c r="S417" i="7"/>
  <c r="T417" i="7"/>
  <c r="U417" i="7"/>
  <c r="V417" i="7"/>
  <c r="W417" i="7"/>
  <c r="X417" i="7"/>
  <c r="A418" i="7"/>
  <c r="B418" i="7"/>
  <c r="C418" i="7"/>
  <c r="D418" i="7"/>
  <c r="E418" i="7"/>
  <c r="F418" i="7"/>
  <c r="G418" i="7"/>
  <c r="H418" i="7"/>
  <c r="I418" i="7"/>
  <c r="J418" i="7"/>
  <c r="K418" i="7"/>
  <c r="L418" i="7"/>
  <c r="M418" i="7"/>
  <c r="N418" i="7"/>
  <c r="O418" i="7"/>
  <c r="P418" i="7"/>
  <c r="Q418" i="7"/>
  <c r="R418" i="7"/>
  <c r="S418" i="7"/>
  <c r="T418" i="7"/>
  <c r="U418" i="7"/>
  <c r="V418" i="7"/>
  <c r="W418" i="7"/>
  <c r="X418" i="7"/>
  <c r="A419" i="7"/>
  <c r="B419" i="7"/>
  <c r="C419" i="7"/>
  <c r="D419" i="7"/>
  <c r="E419" i="7"/>
  <c r="F419" i="7"/>
  <c r="G419" i="7"/>
  <c r="H419" i="7"/>
  <c r="I419" i="7"/>
  <c r="J419" i="7"/>
  <c r="K419" i="7"/>
  <c r="L419" i="7"/>
  <c r="M419" i="7"/>
  <c r="N419" i="7"/>
  <c r="O419" i="7"/>
  <c r="P419" i="7"/>
  <c r="Q419" i="7"/>
  <c r="R419" i="7"/>
  <c r="S419" i="7"/>
  <c r="T419" i="7"/>
  <c r="U419" i="7"/>
  <c r="V419" i="7"/>
  <c r="W419" i="7"/>
  <c r="X419" i="7"/>
  <c r="A420" i="7"/>
  <c r="B420" i="7"/>
  <c r="C420" i="7"/>
  <c r="D420" i="7"/>
  <c r="E420" i="7"/>
  <c r="F420" i="7"/>
  <c r="G420" i="7"/>
  <c r="H420" i="7"/>
  <c r="I420" i="7"/>
  <c r="J420" i="7"/>
  <c r="K420" i="7"/>
  <c r="L420" i="7"/>
  <c r="M420" i="7"/>
  <c r="N420" i="7"/>
  <c r="O420" i="7"/>
  <c r="P420" i="7"/>
  <c r="Q420" i="7"/>
  <c r="R420" i="7"/>
  <c r="S420" i="7"/>
  <c r="T420" i="7"/>
  <c r="U420" i="7"/>
  <c r="V420" i="7"/>
  <c r="W420" i="7"/>
  <c r="X420" i="7"/>
  <c r="A421" i="7"/>
  <c r="B421" i="7"/>
  <c r="C421" i="7"/>
  <c r="D421" i="7"/>
  <c r="E421" i="7"/>
  <c r="F421" i="7"/>
  <c r="G421" i="7"/>
  <c r="H421" i="7"/>
  <c r="I421" i="7"/>
  <c r="J421" i="7"/>
  <c r="K421" i="7"/>
  <c r="L421" i="7"/>
  <c r="M421" i="7"/>
  <c r="N421" i="7"/>
  <c r="O421" i="7"/>
  <c r="P421" i="7"/>
  <c r="Q421" i="7"/>
  <c r="R421" i="7"/>
  <c r="S421" i="7"/>
  <c r="T421" i="7"/>
  <c r="U421" i="7"/>
  <c r="V421" i="7"/>
  <c r="W421" i="7"/>
  <c r="X421" i="7"/>
  <c r="A422" i="7"/>
  <c r="B422" i="7"/>
  <c r="C422" i="7"/>
  <c r="D422" i="7"/>
  <c r="E422" i="7"/>
  <c r="F422" i="7"/>
  <c r="G422" i="7"/>
  <c r="H422" i="7"/>
  <c r="I422" i="7"/>
  <c r="J422" i="7"/>
  <c r="K422" i="7"/>
  <c r="L422" i="7"/>
  <c r="M422" i="7"/>
  <c r="N422" i="7"/>
  <c r="O422" i="7"/>
  <c r="P422" i="7"/>
  <c r="Q422" i="7"/>
  <c r="R422" i="7"/>
  <c r="S422" i="7"/>
  <c r="T422" i="7"/>
  <c r="U422" i="7"/>
  <c r="V422" i="7"/>
  <c r="W422" i="7"/>
  <c r="X422" i="7"/>
  <c r="A423" i="7"/>
  <c r="B423" i="7"/>
  <c r="C423" i="7"/>
  <c r="D423" i="7"/>
  <c r="E423" i="7"/>
  <c r="F423" i="7"/>
  <c r="G423" i="7"/>
  <c r="H423" i="7"/>
  <c r="I423" i="7"/>
  <c r="J423" i="7"/>
  <c r="K423" i="7"/>
  <c r="L423" i="7"/>
  <c r="M423" i="7"/>
  <c r="N423" i="7"/>
  <c r="O423" i="7"/>
  <c r="P423" i="7"/>
  <c r="Q423" i="7"/>
  <c r="R423" i="7"/>
  <c r="S423" i="7"/>
  <c r="T423" i="7"/>
  <c r="U423" i="7"/>
  <c r="V423" i="7"/>
  <c r="W423" i="7"/>
  <c r="X423" i="7"/>
  <c r="A424" i="7"/>
  <c r="B424" i="7"/>
  <c r="C424" i="7"/>
  <c r="D424" i="7"/>
  <c r="E424" i="7"/>
  <c r="F424" i="7"/>
  <c r="G424" i="7"/>
  <c r="H424" i="7"/>
  <c r="I424" i="7"/>
  <c r="J424" i="7"/>
  <c r="K424" i="7"/>
  <c r="L424" i="7"/>
  <c r="M424" i="7"/>
  <c r="N424" i="7"/>
  <c r="O424" i="7"/>
  <c r="P424" i="7"/>
  <c r="Q424" i="7"/>
  <c r="R424" i="7"/>
  <c r="S424" i="7"/>
  <c r="T424" i="7"/>
  <c r="U424" i="7"/>
  <c r="V424" i="7"/>
  <c r="W424" i="7"/>
  <c r="X424" i="7"/>
  <c r="A425" i="7"/>
  <c r="B425" i="7"/>
  <c r="C425" i="7"/>
  <c r="D425" i="7"/>
  <c r="E425" i="7"/>
  <c r="F425" i="7"/>
  <c r="G425" i="7"/>
  <c r="H425" i="7"/>
  <c r="I425" i="7"/>
  <c r="J425" i="7"/>
  <c r="K425" i="7"/>
  <c r="L425" i="7"/>
  <c r="M425" i="7"/>
  <c r="N425" i="7"/>
  <c r="O425" i="7"/>
  <c r="P425" i="7"/>
  <c r="Q425" i="7"/>
  <c r="R425" i="7"/>
  <c r="S425" i="7"/>
  <c r="T425" i="7"/>
  <c r="U425" i="7"/>
  <c r="V425" i="7"/>
  <c r="W425" i="7"/>
  <c r="X425" i="7"/>
  <c r="A426" i="7"/>
  <c r="B426" i="7"/>
  <c r="C426" i="7"/>
  <c r="D426" i="7"/>
  <c r="E426" i="7"/>
  <c r="F426" i="7"/>
  <c r="G426" i="7"/>
  <c r="H426" i="7"/>
  <c r="I426" i="7"/>
  <c r="J426" i="7"/>
  <c r="K426" i="7"/>
  <c r="L426" i="7"/>
  <c r="M426" i="7"/>
  <c r="N426" i="7"/>
  <c r="O426" i="7"/>
  <c r="P426" i="7"/>
  <c r="Q426" i="7"/>
  <c r="R426" i="7"/>
  <c r="S426" i="7"/>
  <c r="T426" i="7"/>
  <c r="U426" i="7"/>
  <c r="V426" i="7"/>
  <c r="W426" i="7"/>
  <c r="X426" i="7"/>
  <c r="A427" i="7"/>
  <c r="B427" i="7"/>
  <c r="C427" i="7"/>
  <c r="D427" i="7"/>
  <c r="E427" i="7"/>
  <c r="F427" i="7"/>
  <c r="G427" i="7"/>
  <c r="H427" i="7"/>
  <c r="I427" i="7"/>
  <c r="J427" i="7"/>
  <c r="K427" i="7"/>
  <c r="L427" i="7"/>
  <c r="M427" i="7"/>
  <c r="N427" i="7"/>
  <c r="O427" i="7"/>
  <c r="P427" i="7"/>
  <c r="Q427" i="7"/>
  <c r="R427" i="7"/>
  <c r="S427" i="7"/>
  <c r="T427" i="7"/>
  <c r="U427" i="7"/>
  <c r="V427" i="7"/>
  <c r="W427" i="7"/>
  <c r="X427" i="7"/>
  <c r="A428" i="7"/>
  <c r="B428" i="7"/>
  <c r="C428" i="7"/>
  <c r="D428" i="7"/>
  <c r="E428" i="7"/>
  <c r="F428" i="7"/>
  <c r="G428" i="7"/>
  <c r="H428" i="7"/>
  <c r="I428" i="7"/>
  <c r="J428" i="7"/>
  <c r="K428" i="7"/>
  <c r="L428" i="7"/>
  <c r="M428" i="7"/>
  <c r="N428" i="7"/>
  <c r="O428" i="7"/>
  <c r="P428" i="7"/>
  <c r="Q428" i="7"/>
  <c r="R428" i="7"/>
  <c r="S428" i="7"/>
  <c r="T428" i="7"/>
  <c r="U428" i="7"/>
  <c r="V428" i="7"/>
  <c r="W428" i="7"/>
  <c r="X428" i="7"/>
  <c r="A429" i="7"/>
  <c r="B429" i="7"/>
  <c r="C429" i="7"/>
  <c r="D429" i="7"/>
  <c r="E429" i="7"/>
  <c r="F429" i="7"/>
  <c r="G429" i="7"/>
  <c r="H429" i="7"/>
  <c r="I429" i="7"/>
  <c r="J429" i="7"/>
  <c r="K429" i="7"/>
  <c r="L429" i="7"/>
  <c r="M429" i="7"/>
  <c r="N429" i="7"/>
  <c r="O429" i="7"/>
  <c r="P429" i="7"/>
  <c r="Q429" i="7"/>
  <c r="R429" i="7"/>
  <c r="S429" i="7"/>
  <c r="T429" i="7"/>
  <c r="U429" i="7"/>
  <c r="V429" i="7"/>
  <c r="W429" i="7"/>
  <c r="X429" i="7"/>
  <c r="A430" i="7"/>
  <c r="B430" i="7"/>
  <c r="C430" i="7"/>
  <c r="D430" i="7"/>
  <c r="E430" i="7"/>
  <c r="F430" i="7"/>
  <c r="G430" i="7"/>
  <c r="H430" i="7"/>
  <c r="I430" i="7"/>
  <c r="J430" i="7"/>
  <c r="K430" i="7"/>
  <c r="L430" i="7"/>
  <c r="M430" i="7"/>
  <c r="N430" i="7"/>
  <c r="O430" i="7"/>
  <c r="P430" i="7"/>
  <c r="Q430" i="7"/>
  <c r="R430" i="7"/>
  <c r="S430" i="7"/>
  <c r="T430" i="7"/>
  <c r="U430" i="7"/>
  <c r="V430" i="7"/>
  <c r="W430" i="7"/>
  <c r="X430" i="7"/>
  <c r="A431" i="7"/>
  <c r="B431" i="7"/>
  <c r="C431" i="7"/>
  <c r="D431" i="7"/>
  <c r="E431" i="7"/>
  <c r="F431" i="7"/>
  <c r="G431" i="7"/>
  <c r="H431" i="7"/>
  <c r="I431" i="7"/>
  <c r="J431" i="7"/>
  <c r="K431" i="7"/>
  <c r="L431" i="7"/>
  <c r="M431" i="7"/>
  <c r="N431" i="7"/>
  <c r="O431" i="7"/>
  <c r="P431" i="7"/>
  <c r="Q431" i="7"/>
  <c r="R431" i="7"/>
  <c r="S431" i="7"/>
  <c r="T431" i="7"/>
  <c r="U431" i="7"/>
  <c r="V431" i="7"/>
  <c r="W431" i="7"/>
  <c r="X431" i="7"/>
  <c r="A432" i="7"/>
  <c r="B432" i="7"/>
  <c r="C432" i="7"/>
  <c r="D432" i="7"/>
  <c r="E432" i="7"/>
  <c r="F432" i="7"/>
  <c r="G432" i="7"/>
  <c r="H432" i="7"/>
  <c r="I432" i="7"/>
  <c r="J432" i="7"/>
  <c r="K432" i="7"/>
  <c r="L432" i="7"/>
  <c r="M432" i="7"/>
  <c r="N432" i="7"/>
  <c r="O432" i="7"/>
  <c r="P432" i="7"/>
  <c r="Q432" i="7"/>
  <c r="R432" i="7"/>
  <c r="S432" i="7"/>
  <c r="T432" i="7"/>
  <c r="U432" i="7"/>
  <c r="V432" i="7"/>
  <c r="W432" i="7"/>
  <c r="X432" i="7"/>
  <c r="A433" i="7"/>
  <c r="B433" i="7"/>
  <c r="C433" i="7"/>
  <c r="D433" i="7"/>
  <c r="E433" i="7"/>
  <c r="F433" i="7"/>
  <c r="G433" i="7"/>
  <c r="H433" i="7"/>
  <c r="I433" i="7"/>
  <c r="J433" i="7"/>
  <c r="K433" i="7"/>
  <c r="L433" i="7"/>
  <c r="M433" i="7"/>
  <c r="N433" i="7"/>
  <c r="O433" i="7"/>
  <c r="P433" i="7"/>
  <c r="Q433" i="7"/>
  <c r="R433" i="7"/>
  <c r="S433" i="7"/>
  <c r="T433" i="7"/>
  <c r="U433" i="7"/>
  <c r="V433" i="7"/>
  <c r="W433" i="7"/>
  <c r="X433" i="7"/>
  <c r="A434" i="7"/>
  <c r="B434" i="7"/>
  <c r="C434" i="7"/>
  <c r="D434" i="7"/>
  <c r="E434" i="7"/>
  <c r="F434" i="7"/>
  <c r="G434" i="7"/>
  <c r="H434" i="7"/>
  <c r="I434" i="7"/>
  <c r="J434" i="7"/>
  <c r="K434" i="7"/>
  <c r="L434" i="7"/>
  <c r="M434" i="7"/>
  <c r="N434" i="7"/>
  <c r="O434" i="7"/>
  <c r="P434" i="7"/>
  <c r="Q434" i="7"/>
  <c r="R434" i="7"/>
  <c r="S434" i="7"/>
  <c r="T434" i="7"/>
  <c r="U434" i="7"/>
  <c r="V434" i="7"/>
  <c r="W434" i="7"/>
  <c r="X434" i="7"/>
  <c r="A435" i="7"/>
  <c r="B435" i="7"/>
  <c r="C435" i="7"/>
  <c r="D435" i="7"/>
  <c r="E435" i="7"/>
  <c r="F435" i="7"/>
  <c r="G435" i="7"/>
  <c r="H435" i="7"/>
  <c r="I435" i="7"/>
  <c r="J435" i="7"/>
  <c r="K435" i="7"/>
  <c r="L435" i="7"/>
  <c r="M435" i="7"/>
  <c r="N435" i="7"/>
  <c r="O435" i="7"/>
  <c r="P435" i="7"/>
  <c r="Q435" i="7"/>
  <c r="R435" i="7"/>
  <c r="S435" i="7"/>
  <c r="T435" i="7"/>
  <c r="U435" i="7"/>
  <c r="V435" i="7"/>
  <c r="W435" i="7"/>
  <c r="X435" i="7"/>
  <c r="A436" i="7"/>
  <c r="B436" i="7"/>
  <c r="C436" i="7"/>
  <c r="D436" i="7"/>
  <c r="E436" i="7"/>
  <c r="F436" i="7"/>
  <c r="G436" i="7"/>
  <c r="H436" i="7"/>
  <c r="I436" i="7"/>
  <c r="J436" i="7"/>
  <c r="K436" i="7"/>
  <c r="L436" i="7"/>
  <c r="M436" i="7"/>
  <c r="N436" i="7"/>
  <c r="O436" i="7"/>
  <c r="P436" i="7"/>
  <c r="Q436" i="7"/>
  <c r="R436" i="7"/>
  <c r="S436" i="7"/>
  <c r="T436" i="7"/>
  <c r="U436" i="7"/>
  <c r="V436" i="7"/>
  <c r="W436" i="7"/>
  <c r="X436" i="7"/>
  <c r="U2" i="7"/>
  <c r="O2" i="7"/>
  <c r="I2" i="7"/>
  <c r="C2" i="7"/>
  <c r="A6" i="1"/>
  <c r="A7" i="1"/>
  <c r="A8" i="1"/>
  <c r="A9" i="1"/>
  <c r="A10" i="1"/>
  <c r="A11" i="1"/>
  <c r="AC11" i="1" s="1"/>
  <c r="A12" i="1"/>
  <c r="B12" i="1" s="1"/>
  <c r="E12" i="1"/>
  <c r="F12" i="1"/>
  <c r="I12" i="1"/>
  <c r="M12" i="1"/>
  <c r="N12" i="1"/>
  <c r="Q12" i="1"/>
  <c r="U12" i="1"/>
  <c r="V12" i="1"/>
  <c r="Y12" i="1"/>
  <c r="AC12" i="1"/>
  <c r="AD12" i="1"/>
  <c r="AG12" i="1"/>
  <c r="AK12" i="1"/>
  <c r="A13" i="1"/>
  <c r="AG13" i="1" s="1"/>
  <c r="Q13" i="1"/>
  <c r="A14" i="1"/>
  <c r="D14" i="1"/>
  <c r="G14" i="1"/>
  <c r="H14" i="1"/>
  <c r="L14" i="1"/>
  <c r="M14" i="1"/>
  <c r="O14" i="1"/>
  <c r="S14" i="1"/>
  <c r="T14" i="1"/>
  <c r="W14" i="1"/>
  <c r="Y14" i="1"/>
  <c r="AB14" i="1"/>
  <c r="AC14" i="1"/>
  <c r="AG14" i="1"/>
  <c r="AJ14" i="1"/>
  <c r="A15" i="1"/>
  <c r="B15" i="1"/>
  <c r="D15" i="1"/>
  <c r="F15" i="1"/>
  <c r="H15" i="1"/>
  <c r="I15" i="1"/>
  <c r="L15" i="1"/>
  <c r="M15" i="1"/>
  <c r="N15" i="1"/>
  <c r="Q15" i="1"/>
  <c r="R15" i="1"/>
  <c r="T15" i="1"/>
  <c r="V15" i="1"/>
  <c r="X15" i="1"/>
  <c r="Y15" i="1"/>
  <c r="AB15" i="1"/>
  <c r="AC15" i="1"/>
  <c r="AD15" i="1"/>
  <c r="AG15" i="1"/>
  <c r="AH15" i="1"/>
  <c r="AJ15" i="1"/>
  <c r="AR15" i="1"/>
  <c r="A16" i="1"/>
  <c r="F16" i="1"/>
  <c r="K16" i="1"/>
  <c r="O16" i="1"/>
  <c r="R16" i="1"/>
  <c r="Z16" i="1"/>
  <c r="AA16" i="1"/>
  <c r="AC16" i="1"/>
  <c r="AJ16" i="1"/>
  <c r="AR16" i="1"/>
  <c r="A17" i="1"/>
  <c r="B17" i="1"/>
  <c r="E17" i="1"/>
  <c r="F17" i="1"/>
  <c r="I17" i="1"/>
  <c r="J17" i="1"/>
  <c r="M17" i="1"/>
  <c r="N17" i="1"/>
  <c r="Q17" i="1"/>
  <c r="R17" i="1"/>
  <c r="U17" i="1"/>
  <c r="V17" i="1"/>
  <c r="Y17" i="1"/>
  <c r="Z17" i="1"/>
  <c r="AC17" i="1"/>
  <c r="AD17" i="1"/>
  <c r="AG17" i="1"/>
  <c r="AH17" i="1"/>
  <c r="AK17" i="1"/>
  <c r="A18" i="1"/>
  <c r="A19" i="1"/>
  <c r="D19" i="1"/>
  <c r="E19" i="1"/>
  <c r="G19" i="1"/>
  <c r="I19" i="1"/>
  <c r="K19" i="1"/>
  <c r="L19" i="1"/>
  <c r="O19" i="1"/>
  <c r="P19" i="1"/>
  <c r="Q19" i="1"/>
  <c r="T19" i="1"/>
  <c r="U19" i="1"/>
  <c r="W19" i="1"/>
  <c r="Y19" i="1"/>
  <c r="AA19" i="1"/>
  <c r="AB19" i="1"/>
  <c r="AE19" i="1"/>
  <c r="AF19" i="1"/>
  <c r="AG19" i="1"/>
  <c r="AJ19" i="1"/>
  <c r="AK19" i="1"/>
  <c r="AR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S20" i="1" s="1"/>
  <c r="AG20" i="1"/>
  <c r="AH20" i="1"/>
  <c r="AJ20" i="1"/>
  <c r="AK20" i="1"/>
  <c r="AL20" i="1" s="1"/>
  <c r="AN20" i="1" s="1"/>
  <c r="AR20" i="1"/>
  <c r="A21" i="1"/>
  <c r="F21" i="1"/>
  <c r="M21" i="1"/>
  <c r="V21" i="1"/>
  <c r="Y21" i="1"/>
  <c r="AC21" i="1"/>
  <c r="A22" i="1"/>
  <c r="A23" i="1"/>
  <c r="I23" i="1"/>
  <c r="O23" i="1"/>
  <c r="Q23" i="1"/>
  <c r="Y23" i="1"/>
  <c r="AC23" i="1"/>
  <c r="AJ23" i="1"/>
  <c r="A24" i="1"/>
  <c r="D24" i="1"/>
  <c r="E24" i="1"/>
  <c r="F24" i="1"/>
  <c r="I24" i="1"/>
  <c r="J24" i="1"/>
  <c r="L24" i="1"/>
  <c r="N24" i="1"/>
  <c r="P24" i="1"/>
  <c r="Q24" i="1"/>
  <c r="T24" i="1"/>
  <c r="U24" i="1"/>
  <c r="V24" i="1"/>
  <c r="Y24" i="1"/>
  <c r="Z24" i="1"/>
  <c r="AB24" i="1"/>
  <c r="AD24" i="1"/>
  <c r="AF24" i="1"/>
  <c r="AG24" i="1"/>
  <c r="AJ24" i="1"/>
  <c r="AK24" i="1"/>
  <c r="A25" i="1"/>
  <c r="B25" i="1" s="1"/>
  <c r="E25" i="1"/>
  <c r="F25" i="1"/>
  <c r="I25" i="1"/>
  <c r="M25" i="1"/>
  <c r="N25" i="1"/>
  <c r="Q25" i="1"/>
  <c r="U25" i="1"/>
  <c r="V25" i="1"/>
  <c r="Y25" i="1"/>
  <c r="AC25" i="1"/>
  <c r="AD25" i="1"/>
  <c r="AG25" i="1"/>
  <c r="AK25" i="1"/>
  <c r="A26" i="1"/>
  <c r="D26" i="1"/>
  <c r="F26" i="1"/>
  <c r="I26" i="1"/>
  <c r="J26" i="1"/>
  <c r="N26" i="1"/>
  <c r="P26" i="1"/>
  <c r="Q26" i="1"/>
  <c r="U26" i="1"/>
  <c r="V26" i="1"/>
  <c r="Y26" i="1"/>
  <c r="AB26" i="1"/>
  <c r="AD26" i="1"/>
  <c r="AF26" i="1"/>
  <c r="AJ26" i="1"/>
  <c r="AK26" i="1"/>
  <c r="AR26" i="1"/>
  <c r="A27" i="1"/>
  <c r="C27" i="1" s="1"/>
  <c r="H27" i="1"/>
  <c r="L27" i="1"/>
  <c r="S27" i="1"/>
  <c r="W27" i="1"/>
  <c r="AC27" i="1"/>
  <c r="AG27" i="1"/>
  <c r="AR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J28" i="1"/>
  <c r="AK28" i="1"/>
  <c r="AR28" i="1"/>
  <c r="A29" i="1"/>
  <c r="F29" i="1"/>
  <c r="J29" i="1"/>
  <c r="K29" i="1"/>
  <c r="Q29" i="1"/>
  <c r="U29" i="1"/>
  <c r="V29" i="1"/>
  <c r="AA29" i="1"/>
  <c r="AE29" i="1"/>
  <c r="AG29" i="1"/>
  <c r="A30" i="1"/>
  <c r="B30" i="1" s="1"/>
  <c r="I30" i="1"/>
  <c r="M30" i="1"/>
  <c r="V30" i="1"/>
  <c r="X30" i="1"/>
  <c r="AH30" i="1"/>
  <c r="AR30" i="1"/>
  <c r="A31" i="1"/>
  <c r="W31" i="1"/>
  <c r="A32" i="1"/>
  <c r="F32" i="1"/>
  <c r="Q32" i="1"/>
  <c r="V32" i="1"/>
  <c r="Y32" i="1"/>
  <c r="A33" i="1"/>
  <c r="I33" i="1" s="1"/>
  <c r="A34" i="1"/>
  <c r="C34" i="1"/>
  <c r="E34" i="1"/>
  <c r="G34" i="1"/>
  <c r="H34" i="1"/>
  <c r="K34" i="1"/>
  <c r="L34" i="1"/>
  <c r="M34" i="1"/>
  <c r="P34" i="1"/>
  <c r="Q34" i="1"/>
  <c r="S34" i="1"/>
  <c r="U34" i="1"/>
  <c r="W34" i="1"/>
  <c r="X34" i="1"/>
  <c r="AA34" i="1"/>
  <c r="AB34" i="1"/>
  <c r="AC34" i="1"/>
  <c r="AE34" i="1"/>
  <c r="AF34" i="1"/>
  <c r="AG34" i="1"/>
  <c r="AJ34" i="1"/>
  <c r="AK34" i="1"/>
  <c r="A35" i="1"/>
  <c r="E35" i="1"/>
  <c r="F35" i="1"/>
  <c r="I35" i="1"/>
  <c r="K35" i="1"/>
  <c r="N35" i="1"/>
  <c r="O35" i="1"/>
  <c r="S35" i="1"/>
  <c r="U35" i="1"/>
  <c r="V35" i="1"/>
  <c r="Z35" i="1"/>
  <c r="AA35" i="1"/>
  <c r="AD35" i="1"/>
  <c r="AG35" i="1"/>
  <c r="AK35" i="1"/>
  <c r="A36" i="1"/>
  <c r="D36" i="1"/>
  <c r="E36" i="1"/>
  <c r="G36" i="1"/>
  <c r="I36" i="1"/>
  <c r="K36" i="1"/>
  <c r="L36" i="1"/>
  <c r="O36" i="1"/>
  <c r="P36" i="1"/>
  <c r="Q36" i="1"/>
  <c r="T36" i="1"/>
  <c r="U36" i="1"/>
  <c r="W36" i="1"/>
  <c r="Y36" i="1"/>
  <c r="AA36" i="1"/>
  <c r="AB36" i="1"/>
  <c r="AE36" i="1"/>
  <c r="AF36" i="1"/>
  <c r="AG36" i="1"/>
  <c r="AJ36" i="1"/>
  <c r="AK36" i="1"/>
  <c r="AR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J37" i="1"/>
  <c r="AK37" i="1"/>
  <c r="AR37" i="1"/>
  <c r="A38" i="1"/>
  <c r="B38" i="1" s="1"/>
  <c r="E38" i="1"/>
  <c r="F38" i="1"/>
  <c r="I38" i="1"/>
  <c r="M38" i="1"/>
  <c r="N38" i="1"/>
  <c r="Q38" i="1"/>
  <c r="U38" i="1"/>
  <c r="V38" i="1"/>
  <c r="Y38" i="1"/>
  <c r="AC38" i="1"/>
  <c r="AD38" i="1"/>
  <c r="AG38" i="1"/>
  <c r="AK38" i="1"/>
  <c r="A39" i="1"/>
  <c r="H39" i="1"/>
  <c r="P39" i="1"/>
  <c r="Q39" i="1"/>
  <c r="X39" i="1"/>
  <c r="AF39" i="1"/>
  <c r="AG39" i="1"/>
  <c r="A40" i="1"/>
  <c r="P40" i="1"/>
  <c r="A41" i="1"/>
  <c r="A42" i="1"/>
  <c r="A43" i="1"/>
  <c r="A44" i="1"/>
  <c r="AK44" i="1"/>
  <c r="A45" i="1"/>
  <c r="C45" i="1"/>
  <c r="D45" i="1"/>
  <c r="G45" i="1"/>
  <c r="H45" i="1"/>
  <c r="I45" i="1"/>
  <c r="L45" i="1"/>
  <c r="M45" i="1"/>
  <c r="O45" i="1"/>
  <c r="Q45" i="1"/>
  <c r="S45" i="1"/>
  <c r="T45" i="1"/>
  <c r="W45" i="1"/>
  <c r="X45" i="1"/>
  <c r="Y45" i="1"/>
  <c r="AB45" i="1"/>
  <c r="AC45" i="1"/>
  <c r="AE45" i="1"/>
  <c r="AG45" i="1"/>
  <c r="AJ45" i="1"/>
  <c r="AR45" i="1"/>
  <c r="A46" i="1"/>
  <c r="B46" i="1"/>
  <c r="E46" i="1"/>
  <c r="F46" i="1"/>
  <c r="H46" i="1"/>
  <c r="J46" i="1"/>
  <c r="L46" i="1"/>
  <c r="M46" i="1"/>
  <c r="P46" i="1"/>
  <c r="Q46" i="1"/>
  <c r="R46" i="1"/>
  <c r="U46" i="1"/>
  <c r="V46" i="1"/>
  <c r="X46" i="1"/>
  <c r="Z46" i="1"/>
  <c r="AB46" i="1"/>
  <c r="AC46" i="1"/>
  <c r="AF46" i="1"/>
  <c r="AG46" i="1"/>
  <c r="AH46" i="1"/>
  <c r="AK46" i="1"/>
  <c r="A47" i="1"/>
  <c r="AG47" i="1" s="1"/>
  <c r="A48" i="1"/>
  <c r="M48" i="1"/>
  <c r="P48" i="1"/>
  <c r="X48" i="1"/>
  <c r="AC48" i="1"/>
  <c r="AK48" i="1"/>
  <c r="AR48" i="1"/>
  <c r="A49" i="1"/>
  <c r="D49" i="1"/>
  <c r="E49" i="1"/>
  <c r="G49" i="1"/>
  <c r="I49" i="1"/>
  <c r="K49" i="1"/>
  <c r="L49" i="1"/>
  <c r="O49" i="1"/>
  <c r="P49" i="1"/>
  <c r="Q49" i="1"/>
  <c r="T49" i="1"/>
  <c r="U49" i="1"/>
  <c r="W49" i="1"/>
  <c r="Y49" i="1"/>
  <c r="AA49" i="1"/>
  <c r="AB49" i="1"/>
  <c r="AE49" i="1"/>
  <c r="AF49" i="1"/>
  <c r="AG49" i="1"/>
  <c r="AJ49" i="1"/>
  <c r="AK49" i="1"/>
  <c r="AR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S50" i="1" s="1"/>
  <c r="AG50" i="1"/>
  <c r="AH50" i="1"/>
  <c r="AJ50" i="1"/>
  <c r="AK50" i="1"/>
  <c r="AL50" i="1"/>
  <c r="AN50" i="1" s="1"/>
  <c r="AO50" i="1" s="1"/>
  <c r="AR50" i="1"/>
  <c r="A51" i="1"/>
  <c r="M51" i="1" s="1"/>
  <c r="Q51" i="1"/>
  <c r="AG51" i="1"/>
  <c r="A52" i="1"/>
  <c r="E52" i="1"/>
  <c r="H52" i="1"/>
  <c r="I52" i="1"/>
  <c r="M52" i="1"/>
  <c r="P52" i="1"/>
  <c r="Q52" i="1"/>
  <c r="U52" i="1"/>
  <c r="X52" i="1"/>
  <c r="Y52" i="1"/>
  <c r="AC52" i="1"/>
  <c r="AF52" i="1"/>
  <c r="AG52" i="1"/>
  <c r="AK52" i="1"/>
  <c r="AR52" i="1"/>
  <c r="A53" i="1"/>
  <c r="I53" i="1"/>
  <c r="L53" i="1"/>
  <c r="O53" i="1"/>
  <c r="U53" i="1"/>
  <c r="W53" i="1"/>
  <c r="AB53" i="1"/>
  <c r="AG53" i="1"/>
  <c r="AJ53" i="1"/>
  <c r="AR53" i="1"/>
  <c r="A54" i="1"/>
  <c r="D54" i="1"/>
  <c r="E54" i="1"/>
  <c r="F54" i="1"/>
  <c r="I54" i="1"/>
  <c r="J54" i="1"/>
  <c r="L54" i="1"/>
  <c r="N54" i="1"/>
  <c r="P54" i="1"/>
  <c r="Q54" i="1"/>
  <c r="T54" i="1"/>
  <c r="U54" i="1"/>
  <c r="V54" i="1"/>
  <c r="Y54" i="1"/>
  <c r="Z54" i="1"/>
  <c r="AB54" i="1"/>
  <c r="AD54" i="1"/>
  <c r="AF54" i="1"/>
  <c r="AG54" i="1"/>
  <c r="AJ54" i="1"/>
  <c r="AK54" i="1"/>
  <c r="A55" i="1"/>
  <c r="Q55" i="1"/>
  <c r="AG55" i="1"/>
  <c r="A56" i="1"/>
  <c r="D56" i="1"/>
  <c r="E56" i="1"/>
  <c r="H56" i="1"/>
  <c r="I56" i="1"/>
  <c r="L56" i="1"/>
  <c r="M56" i="1"/>
  <c r="P56" i="1"/>
  <c r="Q56" i="1"/>
  <c r="T56" i="1"/>
  <c r="U56" i="1"/>
  <c r="V56" i="1"/>
  <c r="X56" i="1"/>
  <c r="Y56" i="1"/>
  <c r="Z56" i="1"/>
  <c r="AB56" i="1"/>
  <c r="AC56" i="1"/>
  <c r="AD56" i="1"/>
  <c r="AF56" i="1"/>
  <c r="AG56" i="1"/>
  <c r="AH56" i="1"/>
  <c r="AJ56" i="1"/>
  <c r="AK56" i="1"/>
  <c r="AR56" i="1"/>
  <c r="A57" i="1"/>
  <c r="C57" i="1" s="1"/>
  <c r="G57" i="1"/>
  <c r="H57" i="1"/>
  <c r="L57" i="1"/>
  <c r="Q57" i="1"/>
  <c r="S57" i="1"/>
  <c r="W57" i="1"/>
  <c r="AB57" i="1"/>
  <c r="AC57" i="1"/>
  <c r="AG57" i="1"/>
  <c r="AR57" i="1"/>
  <c r="A58" i="1"/>
  <c r="C58" i="1"/>
  <c r="E58" i="1"/>
  <c r="G58" i="1"/>
  <c r="H58" i="1"/>
  <c r="K58" i="1"/>
  <c r="L58" i="1"/>
  <c r="M58" i="1"/>
  <c r="P58" i="1"/>
  <c r="Q58" i="1"/>
  <c r="S58" i="1"/>
  <c r="U58" i="1"/>
  <c r="W58" i="1"/>
  <c r="X58" i="1"/>
  <c r="AA58" i="1"/>
  <c r="AB58" i="1"/>
  <c r="AC58" i="1"/>
  <c r="AF58" i="1"/>
  <c r="AG58" i="1"/>
  <c r="AK58" i="1"/>
  <c r="AR58" i="1"/>
  <c r="A59" i="1"/>
  <c r="Y59" i="1" s="1"/>
  <c r="A60" i="1"/>
  <c r="L60" i="1"/>
  <c r="W60" i="1"/>
  <c r="AE60" i="1"/>
  <c r="AG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J61" i="1"/>
  <c r="AK61" i="1"/>
  <c r="AL61" i="1"/>
  <c r="AN61" i="1" s="1"/>
  <c r="AO61" i="1" s="1"/>
  <c r="AR61" i="1"/>
  <c r="A62" i="1"/>
  <c r="I62" i="1"/>
  <c r="N62" i="1"/>
  <c r="Q62" i="1"/>
  <c r="Y62" i="1"/>
  <c r="AD62" i="1"/>
  <c r="AG62" i="1"/>
  <c r="A63" i="1"/>
  <c r="I63" i="1"/>
  <c r="Q63" i="1"/>
  <c r="Y63" i="1"/>
  <c r="AG63" i="1"/>
  <c r="A64" i="1"/>
  <c r="C64" i="1"/>
  <c r="D64" i="1"/>
  <c r="G64" i="1"/>
  <c r="H64" i="1"/>
  <c r="I64" i="1"/>
  <c r="L64" i="1"/>
  <c r="M64" i="1"/>
  <c r="O64" i="1"/>
  <c r="Q64" i="1"/>
  <c r="S64" i="1"/>
  <c r="T64" i="1"/>
  <c r="W64" i="1"/>
  <c r="X64" i="1"/>
  <c r="Y64" i="1"/>
  <c r="AB64" i="1"/>
  <c r="AC64" i="1"/>
  <c r="AE64" i="1"/>
  <c r="AG64" i="1"/>
  <c r="AJ64" i="1"/>
  <c r="AR64" i="1"/>
  <c r="A65" i="1"/>
  <c r="P65" i="1"/>
  <c r="A66" i="1"/>
  <c r="I66" i="1"/>
  <c r="Q66" i="1"/>
  <c r="V66" i="1"/>
  <c r="AG66" i="1"/>
  <c r="A67" i="1"/>
  <c r="A68" i="1"/>
  <c r="D68" i="1"/>
  <c r="G68" i="1"/>
  <c r="I68" i="1"/>
  <c r="K68" i="1"/>
  <c r="O68" i="1"/>
  <c r="P68" i="1"/>
  <c r="Q68" i="1"/>
  <c r="U68" i="1"/>
  <c r="W68" i="1"/>
  <c r="Y68" i="1"/>
  <c r="AB68" i="1"/>
  <c r="AE68" i="1"/>
  <c r="AF68" i="1"/>
  <c r="AJ68" i="1"/>
  <c r="AK68" i="1"/>
  <c r="AR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J69" i="1"/>
  <c r="AK69" i="1"/>
  <c r="AL69" i="1"/>
  <c r="AN69" i="1" s="1"/>
  <c r="AR69" i="1"/>
  <c r="A70" i="1"/>
  <c r="N70" i="1"/>
  <c r="Q70" i="1"/>
  <c r="Y70" i="1"/>
  <c r="AG70" i="1"/>
  <c r="A71" i="1"/>
  <c r="I71" i="1"/>
  <c r="Q71" i="1"/>
  <c r="AG71" i="1"/>
  <c r="A72" i="1"/>
  <c r="B72" i="1" s="1"/>
  <c r="C72" i="1"/>
  <c r="D72" i="1"/>
  <c r="E72" i="1"/>
  <c r="G72" i="1"/>
  <c r="H72" i="1"/>
  <c r="I72" i="1"/>
  <c r="K72" i="1"/>
  <c r="L72" i="1"/>
  <c r="M72" i="1"/>
  <c r="O72" i="1"/>
  <c r="P72" i="1"/>
  <c r="Q72" i="1"/>
  <c r="S72" i="1"/>
  <c r="T72" i="1"/>
  <c r="U72" i="1"/>
  <c r="W72" i="1"/>
  <c r="X72" i="1"/>
  <c r="Y72" i="1"/>
  <c r="AA72" i="1"/>
  <c r="AB72" i="1"/>
  <c r="AC72" i="1"/>
  <c r="AE72" i="1"/>
  <c r="AF72" i="1"/>
  <c r="AG72" i="1"/>
  <c r="AJ72" i="1"/>
  <c r="AK72" i="1"/>
  <c r="AR72" i="1"/>
  <c r="A73" i="1"/>
  <c r="A74" i="1"/>
  <c r="B74" i="1" s="1"/>
  <c r="F74" i="1"/>
  <c r="I74" i="1"/>
  <c r="N74" i="1"/>
  <c r="Q74" i="1"/>
  <c r="V74" i="1"/>
  <c r="Y74" i="1"/>
  <c r="AD74" i="1"/>
  <c r="AG74" i="1"/>
  <c r="A75" i="1"/>
  <c r="AG75" i="1" s="1"/>
  <c r="A76" i="1"/>
  <c r="D76" i="1"/>
  <c r="E76" i="1"/>
  <c r="G76" i="1"/>
  <c r="I76" i="1"/>
  <c r="K76" i="1"/>
  <c r="L76" i="1"/>
  <c r="O76" i="1"/>
  <c r="P76" i="1"/>
  <c r="Q76" i="1"/>
  <c r="T76" i="1"/>
  <c r="U76" i="1"/>
  <c r="W76" i="1"/>
  <c r="Y76" i="1"/>
  <c r="AA76" i="1"/>
  <c r="AB76" i="1"/>
  <c r="AE76" i="1"/>
  <c r="AF76" i="1"/>
  <c r="AG76" i="1"/>
  <c r="AJ76" i="1"/>
  <c r="AK76" i="1"/>
  <c r="AR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J77" i="1"/>
  <c r="AK77" i="1"/>
  <c r="AL77" i="1"/>
  <c r="AN77" i="1" s="1"/>
  <c r="AR77" i="1"/>
  <c r="A78" i="1"/>
  <c r="I78" i="1"/>
  <c r="N78" i="1"/>
  <c r="Y78" i="1"/>
  <c r="AD78" i="1"/>
  <c r="AG78" i="1"/>
  <c r="A79" i="1"/>
  <c r="I79" i="1" s="1"/>
  <c r="Y79" i="1"/>
  <c r="AG79" i="1"/>
  <c r="A80" i="1"/>
  <c r="U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J81" i="1"/>
  <c r="AK81" i="1"/>
  <c r="AR81" i="1"/>
  <c r="A82" i="1"/>
  <c r="E82" i="1"/>
  <c r="F82" i="1"/>
  <c r="I82" i="1"/>
  <c r="K82" i="1"/>
  <c r="N82" i="1"/>
  <c r="O82" i="1"/>
  <c r="S82" i="1"/>
  <c r="U82" i="1"/>
  <c r="V82" i="1"/>
  <c r="Z82" i="1"/>
  <c r="AA82" i="1"/>
  <c r="AC82" i="1"/>
  <c r="AE82" i="1"/>
  <c r="AG82" i="1"/>
  <c r="AH82" i="1"/>
  <c r="AK82" i="1"/>
  <c r="A83" i="1"/>
  <c r="AB83" i="1"/>
  <c r="A84" i="1"/>
  <c r="C84" i="1"/>
  <c r="E84" i="1"/>
  <c r="G84" i="1"/>
  <c r="H84" i="1"/>
  <c r="K84" i="1"/>
  <c r="L84" i="1"/>
  <c r="M84" i="1"/>
  <c r="P84" i="1"/>
  <c r="Q84" i="1"/>
  <c r="S84" i="1"/>
  <c r="U84" i="1"/>
  <c r="W84" i="1"/>
  <c r="X84" i="1"/>
  <c r="AA84" i="1"/>
  <c r="AB84" i="1"/>
  <c r="AC84" i="1"/>
  <c r="AF84" i="1"/>
  <c r="AG84" i="1"/>
  <c r="AK84" i="1"/>
  <c r="AR84" i="1"/>
  <c r="A85" i="1"/>
  <c r="E85" i="1"/>
  <c r="G85" i="1"/>
  <c r="H85" i="1"/>
  <c r="L85" i="1"/>
  <c r="M85" i="1"/>
  <c r="P85" i="1"/>
  <c r="S85" i="1"/>
  <c r="U85" i="1"/>
  <c r="W85" i="1"/>
  <c r="AA85" i="1"/>
  <c r="AB85" i="1"/>
  <c r="AC85" i="1"/>
  <c r="AG85" i="1"/>
  <c r="AK85" i="1"/>
  <c r="AR85" i="1"/>
  <c r="A86" i="1"/>
  <c r="M86" i="1"/>
  <c r="Q86" i="1"/>
  <c r="Y86" i="1"/>
  <c r="AG86" i="1"/>
  <c r="A87" i="1"/>
  <c r="H87" i="1"/>
  <c r="L87" i="1"/>
  <c r="P87" i="1"/>
  <c r="X87" i="1"/>
  <c r="Y87" i="1"/>
  <c r="AB87" i="1"/>
  <c r="AJ87" i="1"/>
  <c r="AR87" i="1"/>
  <c r="A88" i="1"/>
  <c r="C88" i="1"/>
  <c r="E88" i="1"/>
  <c r="G88" i="1"/>
  <c r="H88" i="1"/>
  <c r="K88" i="1"/>
  <c r="L88" i="1"/>
  <c r="M88" i="1"/>
  <c r="P88" i="1"/>
  <c r="Q88" i="1"/>
  <c r="S88" i="1"/>
  <c r="U88" i="1"/>
  <c r="W88" i="1"/>
  <c r="X88" i="1"/>
  <c r="AA88" i="1"/>
  <c r="AB88" i="1"/>
  <c r="AC88" i="1"/>
  <c r="AF88" i="1"/>
  <c r="AG88" i="1"/>
  <c r="AK88" i="1"/>
  <c r="AR88" i="1"/>
  <c r="A89" i="1"/>
  <c r="C89" i="1"/>
  <c r="K89" i="1"/>
  <c r="P89" i="1"/>
  <c r="Q89" i="1"/>
  <c r="X89" i="1"/>
  <c r="AC89" i="1"/>
  <c r="AF89" i="1"/>
  <c r="AR89" i="1"/>
  <c r="A90" i="1"/>
  <c r="Q90" i="1"/>
  <c r="V90" i="1"/>
  <c r="AG90" i="1"/>
  <c r="A91" i="1"/>
  <c r="Q91" i="1"/>
  <c r="AG91" i="1"/>
  <c r="A92" i="1"/>
  <c r="B92" i="1" s="1"/>
  <c r="C92" i="1"/>
  <c r="D92" i="1"/>
  <c r="E92" i="1"/>
  <c r="G92" i="1"/>
  <c r="H92" i="1"/>
  <c r="I92" i="1"/>
  <c r="K92" i="1"/>
  <c r="L92" i="1"/>
  <c r="M92" i="1"/>
  <c r="O92" i="1"/>
  <c r="P92" i="1"/>
  <c r="Q92" i="1"/>
  <c r="S92" i="1"/>
  <c r="T92" i="1"/>
  <c r="U92" i="1"/>
  <c r="W92" i="1"/>
  <c r="X92" i="1"/>
  <c r="Y92" i="1"/>
  <c r="AA92" i="1"/>
  <c r="AB92" i="1"/>
  <c r="AC92" i="1"/>
  <c r="AE92" i="1"/>
  <c r="AF92" i="1"/>
  <c r="AG92" i="1"/>
  <c r="AJ92" i="1"/>
  <c r="AK92" i="1"/>
  <c r="AR92" i="1"/>
  <c r="A93" i="1"/>
  <c r="C93" i="1"/>
  <c r="E93" i="1"/>
  <c r="F93" i="1"/>
  <c r="I93" i="1"/>
  <c r="J93" i="1"/>
  <c r="K93" i="1"/>
  <c r="N93" i="1"/>
  <c r="O93" i="1"/>
  <c r="Q93" i="1"/>
  <c r="S93" i="1"/>
  <c r="U93" i="1"/>
  <c r="V93" i="1"/>
  <c r="Y93" i="1"/>
  <c r="Z93" i="1"/>
  <c r="AA93" i="1"/>
  <c r="AD93" i="1"/>
  <c r="AE93" i="1"/>
  <c r="AG93" i="1"/>
  <c r="AK93" i="1"/>
  <c r="A94" i="1"/>
  <c r="B94" i="1" s="1"/>
  <c r="F94" i="1"/>
  <c r="I94" i="1"/>
  <c r="N94" i="1"/>
  <c r="Q94" i="1"/>
  <c r="V94" i="1"/>
  <c r="Y94" i="1"/>
  <c r="AD94" i="1"/>
  <c r="AG94" i="1"/>
  <c r="A95" i="1"/>
  <c r="A96" i="1"/>
  <c r="C96" i="1"/>
  <c r="L96" i="1"/>
  <c r="S96" i="1"/>
  <c r="W96" i="1"/>
  <c r="AE96" i="1"/>
  <c r="AR96" i="1"/>
  <c r="A97" i="1"/>
  <c r="I97" i="1"/>
  <c r="P97" i="1"/>
  <c r="V97" i="1"/>
  <c r="AD97" i="1"/>
  <c r="AK97" i="1"/>
  <c r="A98" i="1"/>
  <c r="F98" i="1"/>
  <c r="I98" i="1"/>
  <c r="Q98" i="1"/>
  <c r="V98" i="1"/>
  <c r="Y98" i="1"/>
  <c r="AG98" i="1"/>
  <c r="A99" i="1"/>
  <c r="A100" i="1"/>
  <c r="C100" i="1"/>
  <c r="D100" i="1"/>
  <c r="H100" i="1"/>
  <c r="I100" i="1"/>
  <c r="L100" i="1"/>
  <c r="O100" i="1"/>
  <c r="Q100" i="1"/>
  <c r="S100" i="1"/>
  <c r="W100" i="1"/>
  <c r="X100" i="1"/>
  <c r="Y100" i="1"/>
  <c r="AC100" i="1"/>
  <c r="AE100" i="1"/>
  <c r="AG100" i="1"/>
  <c r="AJ100" i="1"/>
  <c r="AR100" i="1"/>
  <c r="A101" i="1"/>
  <c r="I101" i="1"/>
  <c r="P101" i="1"/>
  <c r="V101" i="1"/>
  <c r="AD101" i="1"/>
  <c r="AK101" i="1"/>
  <c r="A102" i="1"/>
  <c r="F102" i="1"/>
  <c r="I102" i="1"/>
  <c r="Q102" i="1"/>
  <c r="V102" i="1"/>
  <c r="Y102" i="1"/>
  <c r="AG102" i="1"/>
  <c r="A103" i="1"/>
  <c r="A104" i="1"/>
  <c r="L104" i="1"/>
  <c r="U104" i="1"/>
  <c r="AE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J105" i="1"/>
  <c r="AK105" i="1"/>
  <c r="AL105" i="1"/>
  <c r="AN105" i="1" s="1"/>
  <c r="AR105" i="1"/>
  <c r="A106" i="1"/>
  <c r="I106" i="1"/>
  <c r="N106" i="1"/>
  <c r="Q106" i="1"/>
  <c r="Y106" i="1"/>
  <c r="AD106" i="1"/>
  <c r="AG106" i="1"/>
  <c r="A107" i="1"/>
  <c r="AG107" i="1"/>
  <c r="A108" i="1"/>
  <c r="K108" i="1"/>
  <c r="S108" i="1"/>
  <c r="AC108" i="1"/>
  <c r="AR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J109" i="1"/>
  <c r="AK109" i="1"/>
  <c r="AR109" i="1"/>
  <c r="A110" i="1"/>
  <c r="V110" i="1" s="1"/>
  <c r="A111" i="1"/>
  <c r="B111" i="1" s="1"/>
  <c r="D111" i="1"/>
  <c r="E111" i="1"/>
  <c r="H111" i="1"/>
  <c r="I111" i="1"/>
  <c r="L111" i="1"/>
  <c r="M111" i="1"/>
  <c r="P111" i="1"/>
  <c r="Q111" i="1"/>
  <c r="T111" i="1"/>
  <c r="U111" i="1"/>
  <c r="X111" i="1"/>
  <c r="Y111" i="1"/>
  <c r="AB111" i="1"/>
  <c r="AC111" i="1"/>
  <c r="AF111" i="1"/>
  <c r="AG111" i="1"/>
  <c r="AJ111" i="1"/>
  <c r="AK111" i="1"/>
  <c r="AR111" i="1"/>
  <c r="A112" i="1"/>
  <c r="B112" i="1" s="1"/>
  <c r="C112" i="1"/>
  <c r="D112" i="1"/>
  <c r="E112" i="1"/>
  <c r="G112" i="1"/>
  <c r="H112" i="1"/>
  <c r="I112" i="1"/>
  <c r="K112" i="1"/>
  <c r="L112" i="1"/>
  <c r="M112" i="1"/>
  <c r="O112" i="1"/>
  <c r="P112" i="1"/>
  <c r="Q112" i="1"/>
  <c r="S112" i="1"/>
  <c r="T112" i="1"/>
  <c r="U112" i="1"/>
  <c r="W112" i="1"/>
  <c r="X112" i="1"/>
  <c r="Y112" i="1"/>
  <c r="AA112" i="1"/>
  <c r="AB112" i="1"/>
  <c r="AC112" i="1"/>
  <c r="AE112" i="1"/>
  <c r="AF112" i="1"/>
  <c r="AG112" i="1"/>
  <c r="AJ112" i="1"/>
  <c r="AK112" i="1"/>
  <c r="AR112" i="1"/>
  <c r="A113" i="1"/>
  <c r="B113" i="1"/>
  <c r="C113" i="1"/>
  <c r="F113" i="1"/>
  <c r="G113" i="1"/>
  <c r="I113" i="1"/>
  <c r="K113" i="1"/>
  <c r="M113" i="1"/>
  <c r="N113" i="1"/>
  <c r="Q113" i="1"/>
  <c r="R113" i="1"/>
  <c r="S113" i="1"/>
  <c r="V113" i="1"/>
  <c r="W113" i="1"/>
  <c r="Y113" i="1"/>
  <c r="AA113" i="1"/>
  <c r="AC113" i="1"/>
  <c r="AD113" i="1"/>
  <c r="AG113" i="1"/>
  <c r="AH113" i="1"/>
  <c r="A114" i="1"/>
  <c r="AG114" i="1"/>
  <c r="A115" i="1"/>
  <c r="Q115" i="1"/>
  <c r="AF115" i="1"/>
  <c r="A116" i="1"/>
  <c r="K116" i="1" s="1"/>
  <c r="C116" i="1"/>
  <c r="M116" i="1"/>
  <c r="U116" i="1"/>
  <c r="W116" i="1"/>
  <c r="AF116" i="1"/>
  <c r="AR116" i="1"/>
  <c r="A117" i="1"/>
  <c r="C117" i="1"/>
  <c r="D117" i="1"/>
  <c r="E117" i="1"/>
  <c r="G117" i="1"/>
  <c r="H117" i="1"/>
  <c r="I117" i="1"/>
  <c r="K117" i="1"/>
  <c r="L117" i="1"/>
  <c r="M117" i="1"/>
  <c r="O117" i="1"/>
  <c r="P117" i="1"/>
  <c r="Q117" i="1"/>
  <c r="S117" i="1"/>
  <c r="T117" i="1"/>
  <c r="U117" i="1"/>
  <c r="W117" i="1"/>
  <c r="X117" i="1"/>
  <c r="Y117" i="1"/>
  <c r="AA117" i="1"/>
  <c r="AB117" i="1"/>
  <c r="AC117" i="1"/>
  <c r="AE117" i="1"/>
  <c r="AF117" i="1"/>
  <c r="AG117" i="1"/>
  <c r="AJ117" i="1"/>
  <c r="AK117" i="1"/>
  <c r="AR117" i="1"/>
  <c r="A118" i="1"/>
  <c r="U118" i="1"/>
  <c r="AG118" i="1"/>
  <c r="AK118" i="1"/>
  <c r="A119" i="1"/>
  <c r="E119" i="1"/>
  <c r="H119" i="1"/>
  <c r="I119" i="1"/>
  <c r="M119" i="1"/>
  <c r="P119" i="1"/>
  <c r="Q119" i="1"/>
  <c r="U119" i="1"/>
  <c r="X119" i="1"/>
  <c r="Y119" i="1"/>
  <c r="AC119" i="1"/>
  <c r="AF119" i="1"/>
  <c r="AG119" i="1"/>
  <c r="AK119" i="1"/>
  <c r="AR119" i="1"/>
  <c r="A120" i="1"/>
  <c r="I120" i="1"/>
  <c r="U120" i="1"/>
  <c r="AB120" i="1"/>
  <c r="AJ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J121" i="1"/>
  <c r="AK121" i="1"/>
  <c r="AR121" i="1"/>
  <c r="A122" i="1"/>
  <c r="E122" i="1"/>
  <c r="I122" i="1"/>
  <c r="Q122" i="1"/>
  <c r="U122" i="1"/>
  <c r="Y122" i="1"/>
  <c r="AG122" i="1"/>
  <c r="AK122" i="1"/>
  <c r="A123" i="1"/>
  <c r="B123" i="1" s="1"/>
  <c r="D123" i="1"/>
  <c r="E123" i="1"/>
  <c r="H123" i="1"/>
  <c r="I123" i="1"/>
  <c r="L123" i="1"/>
  <c r="M123" i="1"/>
  <c r="P123" i="1"/>
  <c r="Q123" i="1"/>
  <c r="T123" i="1"/>
  <c r="U123" i="1"/>
  <c r="X123" i="1"/>
  <c r="Y123" i="1"/>
  <c r="AB123" i="1"/>
  <c r="AC123" i="1"/>
  <c r="AF123" i="1"/>
  <c r="AG123" i="1"/>
  <c r="AJ123" i="1"/>
  <c r="AK123" i="1"/>
  <c r="AR123" i="1"/>
  <c r="A124" i="1"/>
  <c r="B124" i="1" s="1"/>
  <c r="C124" i="1"/>
  <c r="D124" i="1"/>
  <c r="E124" i="1"/>
  <c r="G124" i="1"/>
  <c r="H124" i="1"/>
  <c r="I124" i="1"/>
  <c r="K124" i="1"/>
  <c r="L124" i="1"/>
  <c r="M124" i="1"/>
  <c r="O124" i="1"/>
  <c r="P124" i="1"/>
  <c r="Q124" i="1"/>
  <c r="S124" i="1"/>
  <c r="T124" i="1"/>
  <c r="U124" i="1"/>
  <c r="W124" i="1"/>
  <c r="X124" i="1"/>
  <c r="Y124" i="1"/>
  <c r="AA124" i="1"/>
  <c r="AB124" i="1"/>
  <c r="AC124" i="1"/>
  <c r="AE124" i="1"/>
  <c r="AF124" i="1"/>
  <c r="AG124" i="1"/>
  <c r="AJ124" i="1"/>
  <c r="AK124" i="1"/>
  <c r="AR124" i="1"/>
  <c r="A125" i="1"/>
  <c r="B125" i="1"/>
  <c r="E125" i="1"/>
  <c r="F125" i="1"/>
  <c r="G125" i="1"/>
  <c r="J125" i="1"/>
  <c r="K125" i="1"/>
  <c r="M125" i="1"/>
  <c r="O125" i="1"/>
  <c r="Q125" i="1"/>
  <c r="R125" i="1"/>
  <c r="U125" i="1"/>
  <c r="V125" i="1"/>
  <c r="W125" i="1"/>
  <c r="Z125" i="1"/>
  <c r="AA125" i="1"/>
  <c r="AC125" i="1"/>
  <c r="AE125" i="1"/>
  <c r="AG125" i="1"/>
  <c r="AH125" i="1"/>
  <c r="AK125" i="1"/>
  <c r="A126" i="1"/>
  <c r="E126" i="1"/>
  <c r="I126" i="1"/>
  <c r="Q126" i="1"/>
  <c r="U126" i="1"/>
  <c r="Y126" i="1"/>
  <c r="AG126" i="1"/>
  <c r="AK126" i="1"/>
  <c r="A127" i="1"/>
  <c r="B127" i="1" s="1"/>
  <c r="D127" i="1"/>
  <c r="E127" i="1"/>
  <c r="H127" i="1"/>
  <c r="I127" i="1"/>
  <c r="L127" i="1"/>
  <c r="M127" i="1"/>
  <c r="P127" i="1"/>
  <c r="Q127" i="1"/>
  <c r="T127" i="1"/>
  <c r="U127" i="1"/>
  <c r="X127" i="1"/>
  <c r="Y127" i="1"/>
  <c r="AB127" i="1"/>
  <c r="AC127" i="1"/>
  <c r="AF127" i="1"/>
  <c r="AG127" i="1"/>
  <c r="AJ127" i="1"/>
  <c r="AK127" i="1"/>
  <c r="AR127" i="1"/>
  <c r="A128" i="1"/>
  <c r="B128" i="1" s="1"/>
  <c r="C128" i="1"/>
  <c r="D128" i="1"/>
  <c r="E128" i="1"/>
  <c r="G128" i="1"/>
  <c r="H128" i="1"/>
  <c r="I128" i="1"/>
  <c r="K128" i="1"/>
  <c r="L128" i="1"/>
  <c r="M128" i="1"/>
  <c r="O128" i="1"/>
  <c r="P128" i="1"/>
  <c r="Q128" i="1"/>
  <c r="S128" i="1"/>
  <c r="T128" i="1"/>
  <c r="U128" i="1"/>
  <c r="W128" i="1"/>
  <c r="X128" i="1"/>
  <c r="Y128" i="1"/>
  <c r="AA128" i="1"/>
  <c r="AB128" i="1"/>
  <c r="AC128" i="1"/>
  <c r="AE128" i="1"/>
  <c r="AF128" i="1"/>
  <c r="AG128" i="1"/>
  <c r="AJ128" i="1"/>
  <c r="AK128" i="1"/>
  <c r="AR128" i="1"/>
  <c r="A129" i="1"/>
  <c r="B129" i="1"/>
  <c r="C129" i="1"/>
  <c r="E129" i="1"/>
  <c r="F129" i="1"/>
  <c r="G129" i="1"/>
  <c r="I129" i="1"/>
  <c r="J129" i="1"/>
  <c r="K129" i="1"/>
  <c r="M129" i="1"/>
  <c r="N129" i="1"/>
  <c r="O129" i="1"/>
  <c r="Q129" i="1"/>
  <c r="R129" i="1"/>
  <c r="S129" i="1"/>
  <c r="U129" i="1"/>
  <c r="V129" i="1"/>
  <c r="W129" i="1"/>
  <c r="Y129" i="1"/>
  <c r="Z129" i="1"/>
  <c r="AA129" i="1"/>
  <c r="AC129" i="1"/>
  <c r="AD129" i="1"/>
  <c r="AE129" i="1"/>
  <c r="AG129" i="1"/>
  <c r="AH129" i="1"/>
  <c r="AK129" i="1"/>
  <c r="A130" i="1"/>
  <c r="E130" i="1"/>
  <c r="U130" i="1"/>
  <c r="Y130" i="1"/>
  <c r="AG130" i="1"/>
  <c r="A131" i="1"/>
  <c r="D131" i="1"/>
  <c r="E131" i="1"/>
  <c r="I131" i="1"/>
  <c r="L131" i="1"/>
  <c r="M131" i="1"/>
  <c r="Q131" i="1"/>
  <c r="T131" i="1"/>
  <c r="U131" i="1"/>
  <c r="Y131" i="1"/>
  <c r="AB131" i="1"/>
  <c r="AC131" i="1"/>
  <c r="AG131" i="1"/>
  <c r="AJ131" i="1"/>
  <c r="AK131" i="1"/>
  <c r="A132" i="1"/>
  <c r="D132" i="1"/>
  <c r="G132" i="1"/>
  <c r="H132" i="1"/>
  <c r="L132" i="1"/>
  <c r="M132" i="1"/>
  <c r="O132" i="1"/>
  <c r="S132" i="1"/>
  <c r="T132" i="1"/>
  <c r="W132" i="1"/>
  <c r="Y132" i="1"/>
  <c r="AB132" i="1"/>
  <c r="AC132" i="1"/>
  <c r="AG132" i="1"/>
  <c r="AJ132" i="1"/>
  <c r="A133" i="1"/>
  <c r="B133" i="1"/>
  <c r="D133" i="1"/>
  <c r="F133" i="1"/>
  <c r="H133" i="1"/>
  <c r="I133" i="1"/>
  <c r="L133" i="1"/>
  <c r="M133" i="1"/>
  <c r="N133" i="1"/>
  <c r="Q133" i="1"/>
  <c r="R133" i="1"/>
  <c r="T133" i="1"/>
  <c r="V133" i="1"/>
  <c r="X133" i="1"/>
  <c r="Y133" i="1"/>
  <c r="AB133" i="1"/>
  <c r="AC133" i="1"/>
  <c r="AD133" i="1"/>
  <c r="AG133" i="1"/>
  <c r="AH133" i="1"/>
  <c r="AJ133" i="1"/>
  <c r="A134" i="1"/>
  <c r="Q134" i="1" s="1"/>
  <c r="B134" i="1"/>
  <c r="R134" i="1"/>
  <c r="Y134" i="1"/>
  <c r="AH134" i="1"/>
  <c r="A135" i="1"/>
  <c r="E135" i="1"/>
  <c r="L135" i="1"/>
  <c r="Q135" i="1"/>
  <c r="T135" i="1"/>
  <c r="AB135" i="1"/>
  <c r="AC135" i="1"/>
  <c r="AG135" i="1"/>
  <c r="AR135" i="1"/>
  <c r="A136" i="1"/>
  <c r="K136" i="1"/>
  <c r="U136" i="1"/>
  <c r="AE136" i="1"/>
  <c r="AR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J137" i="1"/>
  <c r="AK137" i="1"/>
  <c r="AR137" i="1"/>
  <c r="A138" i="1"/>
  <c r="AG138" i="1"/>
  <c r="A139" i="1"/>
  <c r="L139" i="1" s="1"/>
  <c r="D139" i="1"/>
  <c r="M139" i="1"/>
  <c r="Q139" i="1"/>
  <c r="Y139" i="1"/>
  <c r="AG139" i="1"/>
  <c r="AK139" i="1"/>
  <c r="A140" i="1"/>
  <c r="AR140" i="1" s="1"/>
  <c r="T140" i="1"/>
  <c r="A141" i="1"/>
  <c r="B141" i="1"/>
  <c r="D141" i="1"/>
  <c r="E141" i="1"/>
  <c r="F141" i="1"/>
  <c r="H141" i="1"/>
  <c r="I141" i="1"/>
  <c r="J141" i="1"/>
  <c r="L141" i="1"/>
  <c r="M141" i="1"/>
  <c r="N141" i="1"/>
  <c r="P141" i="1"/>
  <c r="Q141" i="1"/>
  <c r="R141" i="1"/>
  <c r="T141" i="1"/>
  <c r="U141" i="1"/>
  <c r="V141" i="1"/>
  <c r="X141" i="1"/>
  <c r="Y141" i="1"/>
  <c r="Z141" i="1"/>
  <c r="AB141" i="1"/>
  <c r="AC141" i="1"/>
  <c r="AD141" i="1"/>
  <c r="AF141" i="1"/>
  <c r="AG141" i="1"/>
  <c r="AH141" i="1"/>
  <c r="AJ141" i="1"/>
  <c r="AK141" i="1"/>
  <c r="AR141" i="1"/>
  <c r="A142" i="1"/>
  <c r="Z142" i="1"/>
  <c r="A143" i="1"/>
  <c r="D143" i="1"/>
  <c r="E143" i="1"/>
  <c r="I143" i="1"/>
  <c r="L143" i="1"/>
  <c r="M143" i="1"/>
  <c r="Q143" i="1"/>
  <c r="T143" i="1"/>
  <c r="U143" i="1"/>
  <c r="Y143" i="1"/>
  <c r="AB143" i="1"/>
  <c r="AC143" i="1"/>
  <c r="AG143" i="1"/>
  <c r="AJ143" i="1"/>
  <c r="AK143" i="1"/>
  <c r="AR143" i="1"/>
  <c r="A144" i="1"/>
  <c r="B144" i="1" s="1"/>
  <c r="C144" i="1"/>
  <c r="D144" i="1"/>
  <c r="E144" i="1"/>
  <c r="G144" i="1"/>
  <c r="H144" i="1"/>
  <c r="I144" i="1"/>
  <c r="K144" i="1"/>
  <c r="L144" i="1"/>
  <c r="M144" i="1"/>
  <c r="O144" i="1"/>
  <c r="P144" i="1"/>
  <c r="Q144" i="1"/>
  <c r="S144" i="1"/>
  <c r="T144" i="1"/>
  <c r="U144" i="1"/>
  <c r="W144" i="1"/>
  <c r="X144" i="1"/>
  <c r="Y144" i="1"/>
  <c r="AA144" i="1"/>
  <c r="AB144" i="1"/>
  <c r="AC144" i="1"/>
  <c r="AE144" i="1"/>
  <c r="AF144" i="1"/>
  <c r="AS144" i="1" s="1"/>
  <c r="AG144" i="1"/>
  <c r="AJ144" i="1"/>
  <c r="AK144" i="1"/>
  <c r="AR144" i="1"/>
  <c r="A145" i="1"/>
  <c r="C145" i="1"/>
  <c r="E145" i="1"/>
  <c r="F145" i="1"/>
  <c r="I145" i="1"/>
  <c r="J145" i="1"/>
  <c r="K145" i="1"/>
  <c r="N145" i="1"/>
  <c r="O145" i="1"/>
  <c r="Q145" i="1"/>
  <c r="S145" i="1"/>
  <c r="U145" i="1"/>
  <c r="V145" i="1"/>
  <c r="Y145" i="1"/>
  <c r="Z145" i="1"/>
  <c r="AA145" i="1"/>
  <c r="AD145" i="1"/>
  <c r="AE145" i="1"/>
  <c r="AG145" i="1"/>
  <c r="AK145" i="1"/>
  <c r="A146" i="1"/>
  <c r="I146" i="1" s="1"/>
  <c r="B146" i="1"/>
  <c r="R146" i="1"/>
  <c r="Y146" i="1"/>
  <c r="AG146" i="1"/>
  <c r="A147" i="1"/>
  <c r="E147" i="1"/>
  <c r="I147" i="1"/>
  <c r="Q147" i="1"/>
  <c r="T147" i="1"/>
  <c r="U147" i="1"/>
  <c r="AC147" i="1"/>
  <c r="AG147" i="1"/>
  <c r="AK147" i="1"/>
  <c r="A148" i="1"/>
  <c r="K148" i="1"/>
  <c r="T148" i="1"/>
  <c r="AE148" i="1"/>
  <c r="AR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S149" i="1" s="1"/>
  <c r="AG149" i="1"/>
  <c r="AH149" i="1"/>
  <c r="AJ149" i="1"/>
  <c r="AK149" i="1"/>
  <c r="AR149" i="1"/>
  <c r="A150" i="1"/>
  <c r="B150" i="1"/>
  <c r="I150" i="1"/>
  <c r="J150" i="1"/>
  <c r="Q150" i="1"/>
  <c r="R150" i="1"/>
  <c r="W150" i="1"/>
  <c r="Y150" i="1"/>
  <c r="AC150" i="1"/>
  <c r="AD150" i="1"/>
  <c r="AH150" i="1"/>
  <c r="A151" i="1"/>
  <c r="F151" i="1" s="1"/>
  <c r="L151" i="1"/>
  <c r="V151" i="1"/>
  <c r="AG151" i="1"/>
  <c r="AR151" i="1"/>
  <c r="A152" i="1"/>
  <c r="C152" i="1"/>
  <c r="D152" i="1"/>
  <c r="H152" i="1"/>
  <c r="I152" i="1"/>
  <c r="L152" i="1"/>
  <c r="O152" i="1"/>
  <c r="Q152" i="1"/>
  <c r="S152" i="1"/>
  <c r="W152" i="1"/>
  <c r="X152" i="1"/>
  <c r="Y152" i="1"/>
  <c r="AC152" i="1"/>
  <c r="AE152" i="1"/>
  <c r="AG152" i="1"/>
  <c r="AJ152" i="1"/>
  <c r="AR152" i="1"/>
  <c r="A153" i="1"/>
  <c r="AC153" i="1" s="1"/>
  <c r="O153" i="1"/>
  <c r="A154" i="1"/>
  <c r="B154" i="1"/>
  <c r="F154" i="1"/>
  <c r="M154" i="1"/>
  <c r="Q154" i="1"/>
  <c r="V154" i="1"/>
  <c r="AA154" i="1"/>
  <c r="AG154" i="1"/>
  <c r="AH154" i="1"/>
  <c r="A155" i="1"/>
  <c r="D155" i="1"/>
  <c r="E155" i="1"/>
  <c r="F155" i="1"/>
  <c r="I155" i="1"/>
  <c r="J155" i="1"/>
  <c r="L155" i="1"/>
  <c r="N155" i="1"/>
  <c r="P155" i="1"/>
  <c r="Q155" i="1"/>
  <c r="S155" i="1"/>
  <c r="T155" i="1"/>
  <c r="U155" i="1"/>
  <c r="W155" i="1"/>
  <c r="X155" i="1"/>
  <c r="Y155" i="1"/>
  <c r="AA155" i="1"/>
  <c r="AB155" i="1"/>
  <c r="AC155" i="1"/>
  <c r="AE155" i="1"/>
  <c r="AF155" i="1"/>
  <c r="AG155" i="1"/>
  <c r="AJ155" i="1"/>
  <c r="AK155" i="1"/>
  <c r="A156" i="1"/>
  <c r="B156" i="1"/>
  <c r="I156" i="1"/>
  <c r="K156" i="1"/>
  <c r="Q156" i="1"/>
  <c r="V156" i="1"/>
  <c r="Y156" i="1"/>
  <c r="AC156" i="1"/>
  <c r="A157" i="1"/>
  <c r="B157" i="1"/>
  <c r="M157" i="1"/>
  <c r="R157" i="1"/>
  <c r="Y157" i="1"/>
  <c r="AG157" i="1"/>
  <c r="A158" i="1"/>
  <c r="E158" i="1"/>
  <c r="I158" i="1"/>
  <c r="M158" i="1"/>
  <c r="Q158" i="1"/>
  <c r="U158" i="1"/>
  <c r="Y158" i="1"/>
  <c r="AC158" i="1"/>
  <c r="AG158" i="1"/>
  <c r="AK158" i="1"/>
  <c r="A159" i="1"/>
  <c r="E159" i="1"/>
  <c r="F159" i="1"/>
  <c r="I159" i="1"/>
  <c r="L159" i="1"/>
  <c r="N159" i="1"/>
  <c r="P159" i="1"/>
  <c r="T159" i="1"/>
  <c r="U159" i="1"/>
  <c r="V159" i="1"/>
  <c r="Z159" i="1"/>
  <c r="AB159" i="1"/>
  <c r="AD159" i="1"/>
  <c r="AG159" i="1"/>
  <c r="AJ159" i="1"/>
  <c r="AK159" i="1"/>
  <c r="A160" i="1"/>
  <c r="D160" i="1" s="1"/>
  <c r="B160" i="1"/>
  <c r="C160" i="1"/>
  <c r="E160" i="1"/>
  <c r="F160" i="1"/>
  <c r="G160" i="1"/>
  <c r="I160" i="1"/>
  <c r="J160" i="1"/>
  <c r="K160" i="1"/>
  <c r="M160" i="1"/>
  <c r="N160" i="1"/>
  <c r="O160" i="1"/>
  <c r="Q160" i="1"/>
  <c r="R160" i="1"/>
  <c r="S160" i="1"/>
  <c r="U160" i="1"/>
  <c r="V160" i="1"/>
  <c r="W160" i="1"/>
  <c r="Y160" i="1"/>
  <c r="Z160" i="1"/>
  <c r="AA160" i="1"/>
  <c r="AC160" i="1"/>
  <c r="AD160" i="1"/>
  <c r="AE160" i="1"/>
  <c r="AG160" i="1"/>
  <c r="AH160" i="1"/>
  <c r="AK160" i="1"/>
  <c r="A161" i="1"/>
  <c r="C161" i="1" s="1"/>
  <c r="B161" i="1"/>
  <c r="E161" i="1"/>
  <c r="F161" i="1"/>
  <c r="I161" i="1"/>
  <c r="J161" i="1"/>
  <c r="M161" i="1"/>
  <c r="N161" i="1"/>
  <c r="Q161" i="1"/>
  <c r="R161" i="1"/>
  <c r="U161" i="1"/>
  <c r="V161" i="1"/>
  <c r="Y161" i="1"/>
  <c r="Z161" i="1"/>
  <c r="AC161" i="1"/>
  <c r="AD161" i="1"/>
  <c r="AG161" i="1"/>
  <c r="AH161" i="1"/>
  <c r="AK161" i="1"/>
  <c r="A162" i="1"/>
  <c r="Q162" i="1"/>
  <c r="U162" i="1"/>
  <c r="AG162" i="1"/>
  <c r="AK162" i="1"/>
  <c r="A163" i="1"/>
  <c r="B163" i="1"/>
  <c r="E163" i="1"/>
  <c r="G163" i="1"/>
  <c r="J163" i="1"/>
  <c r="K163" i="1"/>
  <c r="O163" i="1"/>
  <c r="Q163" i="1"/>
  <c r="R163" i="1"/>
  <c r="V163" i="1"/>
  <c r="W163" i="1"/>
  <c r="Z163" i="1"/>
  <c r="AC163" i="1"/>
  <c r="AE163" i="1"/>
  <c r="AG163" i="1"/>
  <c r="AK163" i="1"/>
  <c r="A164" i="1"/>
  <c r="B164" i="1"/>
  <c r="E164" i="1"/>
  <c r="G164" i="1"/>
  <c r="J164" i="1"/>
  <c r="K164" i="1"/>
  <c r="O164" i="1"/>
  <c r="Q164" i="1"/>
  <c r="R164" i="1"/>
  <c r="V164" i="1"/>
  <c r="W164" i="1"/>
  <c r="Z164" i="1"/>
  <c r="AC164" i="1"/>
  <c r="AE164" i="1"/>
  <c r="AG164" i="1"/>
  <c r="AK164" i="1"/>
  <c r="A165" i="1"/>
  <c r="B165" i="1"/>
  <c r="E165" i="1"/>
  <c r="F165" i="1"/>
  <c r="H165" i="1"/>
  <c r="J165" i="1"/>
  <c r="L165" i="1"/>
  <c r="M165" i="1"/>
  <c r="P165" i="1"/>
  <c r="Q165" i="1"/>
  <c r="R165" i="1"/>
  <c r="U165" i="1"/>
  <c r="V165" i="1"/>
  <c r="X165" i="1"/>
  <c r="Z165" i="1"/>
  <c r="AB165" i="1"/>
  <c r="AC165" i="1"/>
  <c r="AF165" i="1"/>
  <c r="AG165" i="1"/>
  <c r="AH165" i="1"/>
  <c r="AK165" i="1"/>
  <c r="AR165" i="1"/>
  <c r="A166" i="1"/>
  <c r="E166" i="1"/>
  <c r="L166" i="1"/>
  <c r="M166" i="1"/>
  <c r="S166" i="1"/>
  <c r="W166" i="1"/>
  <c r="AB166" i="1"/>
  <c r="AC166" i="1"/>
  <c r="AG166" i="1"/>
  <c r="AK166" i="1"/>
  <c r="A167" i="1"/>
  <c r="E167" i="1"/>
  <c r="I167" i="1"/>
  <c r="L167" i="1"/>
  <c r="P167" i="1"/>
  <c r="T167" i="1"/>
  <c r="V167" i="1"/>
  <c r="Z167" i="1"/>
  <c r="AD167" i="1"/>
  <c r="AG167" i="1"/>
  <c r="AK167" i="1"/>
  <c r="A168" i="1"/>
  <c r="F168" i="1"/>
  <c r="K168" i="1"/>
  <c r="V168" i="1"/>
  <c r="AA168" i="1"/>
  <c r="AG168" i="1"/>
  <c r="A169" i="1"/>
  <c r="F169" i="1" s="1"/>
  <c r="D169" i="1"/>
  <c r="I169" i="1"/>
  <c r="L169" i="1"/>
  <c r="N169" i="1"/>
  <c r="T169" i="1"/>
  <c r="V169" i="1"/>
  <c r="Y169" i="1"/>
  <c r="AB169" i="1"/>
  <c r="AD169" i="1"/>
  <c r="AG169" i="1"/>
  <c r="AJ169" i="1"/>
  <c r="AR169" i="1"/>
  <c r="A170" i="1"/>
  <c r="AG170" i="1"/>
  <c r="A171" i="1"/>
  <c r="B171" i="1"/>
  <c r="F171" i="1"/>
  <c r="G171" i="1"/>
  <c r="J171" i="1"/>
  <c r="M171" i="1"/>
  <c r="O171" i="1"/>
  <c r="Q171" i="1"/>
  <c r="U171" i="1"/>
  <c r="V171" i="1"/>
  <c r="W171" i="1"/>
  <c r="AA171" i="1"/>
  <c r="AC171" i="1"/>
  <c r="AE171" i="1"/>
  <c r="AG171" i="1"/>
  <c r="AH171" i="1"/>
  <c r="AK171" i="1"/>
  <c r="AR171" i="1"/>
  <c r="A172" i="1"/>
  <c r="B172" i="1"/>
  <c r="C172" i="1"/>
  <c r="E172" i="1"/>
  <c r="F172" i="1"/>
  <c r="G172" i="1"/>
  <c r="I172" i="1"/>
  <c r="J172" i="1"/>
  <c r="K172" i="1"/>
  <c r="M172" i="1"/>
  <c r="N172" i="1"/>
  <c r="O172" i="1"/>
  <c r="Q172" i="1"/>
  <c r="R172" i="1"/>
  <c r="S172" i="1"/>
  <c r="U172" i="1"/>
  <c r="V172" i="1"/>
  <c r="W172" i="1"/>
  <c r="Y172" i="1"/>
  <c r="Z172" i="1"/>
  <c r="AA172" i="1"/>
  <c r="AC172" i="1"/>
  <c r="AD172" i="1"/>
  <c r="AE172" i="1"/>
  <c r="AG172" i="1"/>
  <c r="AH172" i="1"/>
  <c r="AK172" i="1"/>
  <c r="A173" i="1"/>
  <c r="D173" i="1" s="1"/>
  <c r="B173" i="1"/>
  <c r="E173" i="1"/>
  <c r="F173" i="1"/>
  <c r="H173" i="1"/>
  <c r="J173" i="1"/>
  <c r="L173" i="1"/>
  <c r="M173" i="1"/>
  <c r="P173" i="1"/>
  <c r="Q173" i="1"/>
  <c r="R173" i="1"/>
  <c r="U173" i="1"/>
  <c r="V173" i="1"/>
  <c r="X173" i="1"/>
  <c r="Z173" i="1"/>
  <c r="AB173" i="1"/>
  <c r="AC173" i="1"/>
  <c r="AF173" i="1"/>
  <c r="AG173" i="1"/>
  <c r="AH173" i="1"/>
  <c r="AK173" i="1"/>
  <c r="AR173" i="1"/>
  <c r="A174" i="1"/>
  <c r="G174" i="1"/>
  <c r="K174" i="1"/>
  <c r="P174" i="1"/>
  <c r="U174" i="1"/>
  <c r="X174" i="1"/>
  <c r="AC174" i="1"/>
  <c r="AR174" i="1"/>
  <c r="A175" i="1"/>
  <c r="C175" i="1"/>
  <c r="D175" i="1"/>
  <c r="E175" i="1"/>
  <c r="G175" i="1"/>
  <c r="H175" i="1"/>
  <c r="I175" i="1"/>
  <c r="K175" i="1"/>
  <c r="L175" i="1"/>
  <c r="M175" i="1"/>
  <c r="O175" i="1"/>
  <c r="P175" i="1"/>
  <c r="Q175" i="1"/>
  <c r="S175" i="1"/>
  <c r="T175" i="1"/>
  <c r="U175" i="1"/>
  <c r="W175" i="1"/>
  <c r="X175" i="1"/>
  <c r="Y175" i="1"/>
  <c r="AA175" i="1"/>
  <c r="AB175" i="1"/>
  <c r="AC175" i="1"/>
  <c r="AE175" i="1"/>
  <c r="AF175" i="1"/>
  <c r="AG175" i="1"/>
  <c r="AJ175" i="1"/>
  <c r="AK175" i="1"/>
  <c r="AR175" i="1"/>
  <c r="A176" i="1"/>
  <c r="AC176" i="1"/>
  <c r="A177" i="1"/>
  <c r="D177" i="1"/>
  <c r="I177" i="1"/>
  <c r="N177" i="1"/>
  <c r="T177" i="1"/>
  <c r="V177" i="1"/>
  <c r="AD177" i="1"/>
  <c r="AG177" i="1"/>
  <c r="AJ177" i="1"/>
  <c r="A178" i="1"/>
  <c r="G178" i="1"/>
  <c r="L178" i="1"/>
  <c r="W178" i="1"/>
  <c r="AB178" i="1"/>
  <c r="AG178" i="1"/>
  <c r="A179" i="1"/>
  <c r="E179" i="1"/>
  <c r="G179" i="1"/>
  <c r="K179" i="1"/>
  <c r="O179" i="1"/>
  <c r="R179" i="1"/>
  <c r="V179" i="1"/>
  <c r="Z179" i="1"/>
  <c r="AC179" i="1"/>
  <c r="AG179" i="1"/>
  <c r="AK179" i="1"/>
  <c r="A180" i="1"/>
  <c r="A181" i="1"/>
  <c r="B181" i="1"/>
  <c r="E181" i="1"/>
  <c r="H181" i="1"/>
  <c r="J181" i="1"/>
  <c r="L181" i="1"/>
  <c r="P181" i="1"/>
  <c r="Q181" i="1"/>
  <c r="R181" i="1"/>
  <c r="V181" i="1"/>
  <c r="X181" i="1"/>
  <c r="Z181" i="1"/>
  <c r="AC181" i="1"/>
  <c r="AF181" i="1"/>
  <c r="AG181" i="1"/>
  <c r="AK181" i="1"/>
  <c r="AR181" i="1"/>
  <c r="A182" i="1"/>
  <c r="A183" i="1"/>
  <c r="B183" i="1"/>
  <c r="F183" i="1"/>
  <c r="G183" i="1"/>
  <c r="J183" i="1"/>
  <c r="M183" i="1"/>
  <c r="O183" i="1"/>
  <c r="Q183" i="1"/>
  <c r="U183" i="1"/>
  <c r="V183" i="1"/>
  <c r="W183" i="1"/>
  <c r="Z183" i="1"/>
  <c r="AA183" i="1"/>
  <c r="AC183" i="1"/>
  <c r="AE183" i="1"/>
  <c r="AG183" i="1"/>
  <c r="AH183" i="1"/>
  <c r="AK183" i="1"/>
  <c r="AR183" i="1"/>
  <c r="A184" i="1"/>
  <c r="G184" i="1"/>
  <c r="I184" i="1"/>
  <c r="M184" i="1"/>
  <c r="Q184" i="1"/>
  <c r="U184" i="1"/>
  <c r="W184" i="1"/>
  <c r="AC184" i="1"/>
  <c r="AE184" i="1"/>
  <c r="AG184" i="1"/>
  <c r="A185" i="1"/>
  <c r="B185" i="1"/>
  <c r="H185" i="1"/>
  <c r="J185" i="1"/>
  <c r="L185" i="1"/>
  <c r="Q185" i="1"/>
  <c r="R185" i="1"/>
  <c r="V185" i="1"/>
  <c r="Z185" i="1"/>
  <c r="AC185" i="1"/>
  <c r="AF185" i="1"/>
  <c r="AG185" i="1"/>
  <c r="AK185" i="1"/>
  <c r="AR185" i="1"/>
  <c r="A186" i="1"/>
  <c r="AG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S187" i="1" s="1"/>
  <c r="AG187" i="1"/>
  <c r="AH187" i="1"/>
  <c r="AJ187" i="1"/>
  <c r="AK187" i="1"/>
  <c r="AR187" i="1"/>
  <c r="A188" i="1"/>
  <c r="G188" i="1" s="1"/>
  <c r="C188" i="1"/>
  <c r="K188" i="1"/>
  <c r="O188" i="1"/>
  <c r="Q188" i="1"/>
  <c r="Y188" i="1"/>
  <c r="AA188" i="1"/>
  <c r="AG188" i="1"/>
  <c r="A189" i="1"/>
  <c r="F189" i="1"/>
  <c r="L189" i="1"/>
  <c r="N189" i="1"/>
  <c r="T189" i="1"/>
  <c r="Y189" i="1"/>
  <c r="AC189" i="1"/>
  <c r="AH189" i="1"/>
  <c r="A190" i="1"/>
  <c r="Y190" i="1"/>
  <c r="A191" i="1"/>
  <c r="C191" i="1"/>
  <c r="D191" i="1"/>
  <c r="G191" i="1"/>
  <c r="H191" i="1"/>
  <c r="I191" i="1"/>
  <c r="L191" i="1"/>
  <c r="M191" i="1"/>
  <c r="O191" i="1"/>
  <c r="Q191" i="1"/>
  <c r="S191" i="1"/>
  <c r="T191" i="1"/>
  <c r="W191" i="1"/>
  <c r="X191" i="1"/>
  <c r="Y191" i="1"/>
  <c r="AB191" i="1"/>
  <c r="AC191" i="1"/>
  <c r="AE191" i="1"/>
  <c r="AG191" i="1"/>
  <c r="AJ191" i="1"/>
  <c r="AR191" i="1"/>
  <c r="A192" i="1"/>
  <c r="V192" i="1"/>
  <c r="A193" i="1"/>
  <c r="L193" i="1" s="1"/>
  <c r="F193" i="1"/>
  <c r="AB193" i="1"/>
  <c r="AG193" i="1"/>
  <c r="A194" i="1"/>
  <c r="U194" i="1"/>
  <c r="AG194" i="1"/>
  <c r="A195" i="1"/>
  <c r="B195" i="1"/>
  <c r="D195" i="1"/>
  <c r="E195" i="1"/>
  <c r="F195" i="1"/>
  <c r="H195" i="1"/>
  <c r="I195" i="1"/>
  <c r="J195" i="1"/>
  <c r="L195" i="1"/>
  <c r="M195" i="1"/>
  <c r="N195" i="1"/>
  <c r="P195" i="1"/>
  <c r="Q195" i="1"/>
  <c r="R195" i="1"/>
  <c r="T195" i="1"/>
  <c r="U195" i="1"/>
  <c r="V195" i="1"/>
  <c r="X195" i="1"/>
  <c r="Y195" i="1"/>
  <c r="Z195" i="1"/>
  <c r="AB195" i="1"/>
  <c r="AC195" i="1"/>
  <c r="AD195" i="1"/>
  <c r="AF195" i="1"/>
  <c r="AG195" i="1"/>
  <c r="AH195" i="1"/>
  <c r="AJ195" i="1"/>
  <c r="AK195" i="1"/>
  <c r="A196" i="1"/>
  <c r="I196" i="1"/>
  <c r="Y196" i="1"/>
  <c r="A197" i="1"/>
  <c r="T197" i="1" s="1"/>
  <c r="J197" i="1"/>
  <c r="AD197" i="1"/>
  <c r="AR197" i="1"/>
  <c r="A198" i="1"/>
  <c r="D198" i="1" s="1"/>
  <c r="C198" i="1"/>
  <c r="E198" i="1"/>
  <c r="G198" i="1"/>
  <c r="I198" i="1"/>
  <c r="K198" i="1"/>
  <c r="M198" i="1"/>
  <c r="O198" i="1"/>
  <c r="Q198" i="1"/>
  <c r="S198" i="1"/>
  <c r="T198" i="1"/>
  <c r="U198" i="1"/>
  <c r="W198" i="1"/>
  <c r="X198" i="1"/>
  <c r="Y198" i="1"/>
  <c r="AA198" i="1"/>
  <c r="AB198" i="1"/>
  <c r="AC198" i="1"/>
  <c r="AE198" i="1"/>
  <c r="AF198" i="1"/>
  <c r="AG198" i="1"/>
  <c r="AJ198" i="1"/>
  <c r="AK198" i="1"/>
  <c r="AR198" i="1"/>
  <c r="A199" i="1"/>
  <c r="B199" i="1"/>
  <c r="C199" i="1"/>
  <c r="E199" i="1"/>
  <c r="F199" i="1"/>
  <c r="G199" i="1"/>
  <c r="I199" i="1"/>
  <c r="J199" i="1"/>
  <c r="K199" i="1"/>
  <c r="M199" i="1"/>
  <c r="N199" i="1"/>
  <c r="O199" i="1"/>
  <c r="Q199" i="1"/>
  <c r="R199" i="1"/>
  <c r="S199" i="1"/>
  <c r="U199" i="1"/>
  <c r="V199" i="1"/>
  <c r="W199" i="1"/>
  <c r="Y199" i="1"/>
  <c r="Z199" i="1"/>
  <c r="AA199" i="1"/>
  <c r="AC199" i="1"/>
  <c r="AD199" i="1"/>
  <c r="AE199" i="1"/>
  <c r="AG199" i="1"/>
  <c r="AH199" i="1"/>
  <c r="AK199" i="1"/>
  <c r="AR199" i="1"/>
  <c r="A200" i="1"/>
  <c r="B200" i="1" s="1"/>
  <c r="E200" i="1"/>
  <c r="I200" i="1"/>
  <c r="M200" i="1"/>
  <c r="Q200" i="1"/>
  <c r="U200" i="1"/>
  <c r="Y200" i="1"/>
  <c r="AC200" i="1"/>
  <c r="AG200" i="1"/>
  <c r="AK200" i="1"/>
  <c r="A201" i="1"/>
  <c r="D201" i="1"/>
  <c r="H201" i="1"/>
  <c r="I201" i="1"/>
  <c r="L201" i="1"/>
  <c r="P201" i="1"/>
  <c r="Q201" i="1"/>
  <c r="T201" i="1"/>
  <c r="X201" i="1"/>
  <c r="Y201" i="1"/>
  <c r="Z201" i="1"/>
  <c r="AC201" i="1"/>
  <c r="AD201" i="1"/>
  <c r="AF201" i="1"/>
  <c r="AH201" i="1"/>
  <c r="AJ201" i="1"/>
  <c r="AK201" i="1"/>
  <c r="A202" i="1"/>
  <c r="D202" i="1"/>
  <c r="I202" i="1"/>
  <c r="O202" i="1"/>
  <c r="S202" i="1"/>
  <c r="X202" i="1"/>
  <c r="AC202" i="1"/>
  <c r="AG202" i="1"/>
  <c r="AR202" i="1"/>
  <c r="A203" i="1"/>
  <c r="E203" i="1" s="1"/>
  <c r="D203" i="1"/>
  <c r="F203" i="1"/>
  <c r="I203" i="1"/>
  <c r="J203" i="1"/>
  <c r="N203" i="1"/>
  <c r="P203" i="1"/>
  <c r="Q203" i="1"/>
  <c r="U203" i="1"/>
  <c r="V203" i="1"/>
  <c r="Y203" i="1"/>
  <c r="AB203" i="1"/>
  <c r="AD203" i="1"/>
  <c r="AF203" i="1"/>
  <c r="AJ203" i="1"/>
  <c r="AK203" i="1"/>
  <c r="A204" i="1"/>
  <c r="E204" i="1"/>
  <c r="I204" i="1"/>
  <c r="Q204" i="1"/>
  <c r="U204" i="1"/>
  <c r="Y204" i="1"/>
  <c r="AG204" i="1"/>
  <c r="AK204" i="1"/>
  <c r="A205" i="1"/>
  <c r="E205" i="1"/>
  <c r="H205" i="1"/>
  <c r="I205" i="1"/>
  <c r="M205" i="1"/>
  <c r="P205" i="1"/>
  <c r="Q205" i="1"/>
  <c r="U205" i="1"/>
  <c r="X205" i="1"/>
  <c r="Y205" i="1"/>
  <c r="AC205" i="1"/>
  <c r="AF205" i="1"/>
  <c r="AG205" i="1"/>
  <c r="AK205" i="1"/>
  <c r="AR205" i="1"/>
  <c r="A206" i="1"/>
  <c r="L206" i="1"/>
  <c r="U206" i="1"/>
  <c r="AE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J207" i="1"/>
  <c r="AK207" i="1"/>
  <c r="AR207" i="1"/>
  <c r="A208" i="1"/>
  <c r="C208" i="1" s="1"/>
  <c r="B208" i="1"/>
  <c r="E208" i="1"/>
  <c r="F208" i="1"/>
  <c r="I208" i="1"/>
  <c r="J208" i="1"/>
  <c r="M208" i="1"/>
  <c r="N208" i="1"/>
  <c r="Q208" i="1"/>
  <c r="R208" i="1"/>
  <c r="U208" i="1"/>
  <c r="V208" i="1"/>
  <c r="Y208" i="1"/>
  <c r="Z208" i="1"/>
  <c r="AC208" i="1"/>
  <c r="AD208" i="1"/>
  <c r="AG208" i="1"/>
  <c r="AH208" i="1"/>
  <c r="AK208" i="1"/>
  <c r="A209" i="1"/>
  <c r="I209" i="1"/>
  <c r="M209" i="1"/>
  <c r="Q209" i="1"/>
  <c r="Y209" i="1"/>
  <c r="AC209" i="1"/>
  <c r="AG209" i="1"/>
  <c r="A210" i="1"/>
  <c r="L210" i="1" s="1"/>
  <c r="G210" i="1"/>
  <c r="O210" i="1"/>
  <c r="T210" i="1"/>
  <c r="Y210" i="1"/>
  <c r="A211" i="1"/>
  <c r="H211" i="1" s="1"/>
  <c r="D211" i="1"/>
  <c r="L211" i="1"/>
  <c r="N211" i="1"/>
  <c r="R211" i="1"/>
  <c r="Y211" i="1"/>
  <c r="AC211" i="1"/>
  <c r="AG211" i="1"/>
  <c r="AR211" i="1"/>
  <c r="A212" i="1"/>
  <c r="F212" i="1"/>
  <c r="J212" i="1"/>
  <c r="Q212" i="1"/>
  <c r="R212" i="1"/>
  <c r="V212" i="1"/>
  <c r="Z212" i="1"/>
  <c r="AD212" i="1"/>
  <c r="AG212" i="1"/>
  <c r="A213" i="1"/>
  <c r="I213" i="1"/>
  <c r="Q213" i="1"/>
  <c r="A214" i="1"/>
  <c r="K214" i="1" s="1"/>
  <c r="E214" i="1"/>
  <c r="P214" i="1"/>
  <c r="S214" i="1"/>
  <c r="X214" i="1"/>
  <c r="AG214" i="1"/>
  <c r="AR214" i="1"/>
  <c r="A215" i="1"/>
  <c r="E215" i="1" s="1"/>
  <c r="D215" i="1"/>
  <c r="G215" i="1"/>
  <c r="I215" i="1"/>
  <c r="K215" i="1"/>
  <c r="L215" i="1"/>
  <c r="O215" i="1"/>
  <c r="P215" i="1"/>
  <c r="Q215" i="1"/>
  <c r="T215" i="1"/>
  <c r="U215" i="1"/>
  <c r="W215" i="1"/>
  <c r="Y215" i="1"/>
  <c r="AA215" i="1"/>
  <c r="AB215" i="1"/>
  <c r="AE215" i="1"/>
  <c r="AF215" i="1"/>
  <c r="AG215" i="1"/>
  <c r="AJ215" i="1"/>
  <c r="AK215" i="1"/>
  <c r="AR215" i="1"/>
  <c r="A216" i="1"/>
  <c r="B216" i="1"/>
  <c r="F216" i="1"/>
  <c r="I216" i="1"/>
  <c r="J216" i="1"/>
  <c r="N216" i="1"/>
  <c r="Q216" i="1"/>
  <c r="R216" i="1"/>
  <c r="V216" i="1"/>
  <c r="Y216" i="1"/>
  <c r="Z216" i="1"/>
  <c r="AD216" i="1"/>
  <c r="AG216" i="1"/>
  <c r="AH216" i="1"/>
  <c r="A217" i="1"/>
  <c r="U217" i="1" s="1"/>
  <c r="E217" i="1"/>
  <c r="AC217" i="1"/>
  <c r="AG217" i="1"/>
  <c r="A218" i="1"/>
  <c r="C218" i="1"/>
  <c r="D218" i="1"/>
  <c r="G218" i="1"/>
  <c r="H218" i="1"/>
  <c r="I218" i="1"/>
  <c r="L218" i="1"/>
  <c r="M218" i="1"/>
  <c r="O218" i="1"/>
  <c r="Q218" i="1"/>
  <c r="S218" i="1"/>
  <c r="T218" i="1"/>
  <c r="W218" i="1"/>
  <c r="X218" i="1"/>
  <c r="Y218" i="1"/>
  <c r="AB218" i="1"/>
  <c r="AC218" i="1"/>
  <c r="AE218" i="1"/>
  <c r="AG218" i="1"/>
  <c r="AJ218" i="1"/>
  <c r="AR218" i="1"/>
  <c r="A219" i="1"/>
  <c r="E219" i="1"/>
  <c r="H219" i="1"/>
  <c r="L219" i="1"/>
  <c r="P219" i="1"/>
  <c r="R219" i="1"/>
  <c r="V219" i="1"/>
  <c r="Z219" i="1"/>
  <c r="AC219" i="1"/>
  <c r="AG219" i="1"/>
  <c r="AK219" i="1"/>
  <c r="AR219" i="1"/>
  <c r="A220" i="1"/>
  <c r="B220" i="1"/>
  <c r="F220" i="1"/>
  <c r="I220" i="1"/>
  <c r="J220" i="1"/>
  <c r="N220" i="1"/>
  <c r="Q220" i="1"/>
  <c r="R220" i="1"/>
  <c r="V220" i="1"/>
  <c r="Y220" i="1"/>
  <c r="Z220" i="1"/>
  <c r="AD220" i="1"/>
  <c r="AG220" i="1"/>
  <c r="AH220" i="1"/>
  <c r="A221" i="1"/>
  <c r="AG221" i="1" s="1"/>
  <c r="Q221" i="1"/>
  <c r="A222" i="1"/>
  <c r="B222" i="1" s="1"/>
  <c r="C222" i="1"/>
  <c r="D222" i="1"/>
  <c r="E222" i="1"/>
  <c r="G222" i="1"/>
  <c r="H222" i="1"/>
  <c r="I222" i="1"/>
  <c r="K222" i="1"/>
  <c r="L222" i="1"/>
  <c r="M222" i="1"/>
  <c r="O222" i="1"/>
  <c r="P222" i="1"/>
  <c r="Q222" i="1"/>
  <c r="S222" i="1"/>
  <c r="T222" i="1"/>
  <c r="U222" i="1"/>
  <c r="W222" i="1"/>
  <c r="X222" i="1"/>
  <c r="Y222" i="1"/>
  <c r="AA222" i="1"/>
  <c r="AB222" i="1"/>
  <c r="AC222" i="1"/>
  <c r="AE222" i="1"/>
  <c r="AF222" i="1"/>
  <c r="AG222" i="1"/>
  <c r="AJ222" i="1"/>
  <c r="AK222" i="1"/>
  <c r="AR222" i="1"/>
  <c r="A223" i="1"/>
  <c r="G223" i="1"/>
  <c r="O223" i="1"/>
  <c r="V223" i="1"/>
  <c r="AC223" i="1"/>
  <c r="AK223" i="1"/>
  <c r="A224" i="1"/>
  <c r="C224" i="1" s="1"/>
  <c r="B224" i="1"/>
  <c r="E224" i="1"/>
  <c r="F224" i="1"/>
  <c r="I224" i="1"/>
  <c r="J224" i="1"/>
  <c r="M224" i="1"/>
  <c r="N224" i="1"/>
  <c r="Q224" i="1"/>
  <c r="R224" i="1"/>
  <c r="U224" i="1"/>
  <c r="V224" i="1"/>
  <c r="Y224" i="1"/>
  <c r="Z224" i="1"/>
  <c r="AC224" i="1"/>
  <c r="AD224" i="1"/>
  <c r="AG224" i="1"/>
  <c r="AH224" i="1"/>
  <c r="AK224" i="1"/>
  <c r="A225" i="1"/>
  <c r="Q225" i="1"/>
  <c r="AG225" i="1"/>
  <c r="A226" i="1"/>
  <c r="C226" i="1"/>
  <c r="G226" i="1"/>
  <c r="H226" i="1"/>
  <c r="I226" i="1"/>
  <c r="M226" i="1"/>
  <c r="O226" i="1"/>
  <c r="Q226" i="1"/>
  <c r="T226" i="1"/>
  <c r="W226" i="1"/>
  <c r="X226" i="1"/>
  <c r="AB226" i="1"/>
  <c r="AC226" i="1"/>
  <c r="AE226" i="1"/>
  <c r="AJ226" i="1"/>
  <c r="AR226" i="1"/>
  <c r="A227" i="1"/>
  <c r="B227" i="1"/>
  <c r="D227" i="1"/>
  <c r="E227" i="1"/>
  <c r="F227" i="1"/>
  <c r="H227" i="1"/>
  <c r="I227" i="1"/>
  <c r="J227" i="1"/>
  <c r="L227" i="1"/>
  <c r="M227" i="1"/>
  <c r="N227" i="1"/>
  <c r="P227" i="1"/>
  <c r="Q227" i="1"/>
  <c r="R227" i="1"/>
  <c r="T227" i="1"/>
  <c r="U227" i="1"/>
  <c r="V227" i="1"/>
  <c r="X227" i="1"/>
  <c r="Y227" i="1"/>
  <c r="Z227" i="1"/>
  <c r="AB227" i="1"/>
  <c r="AC227" i="1"/>
  <c r="AD227" i="1"/>
  <c r="AF227" i="1"/>
  <c r="AG227" i="1"/>
  <c r="AH227" i="1"/>
  <c r="AJ227" i="1"/>
  <c r="AK227" i="1"/>
  <c r="AR227" i="1"/>
  <c r="A228" i="1"/>
  <c r="I228" i="1" s="1"/>
  <c r="B228" i="1"/>
  <c r="J228" i="1"/>
  <c r="N228" i="1"/>
  <c r="R228" i="1"/>
  <c r="Y228" i="1"/>
  <c r="AC228" i="1"/>
  <c r="AD228" i="1"/>
  <c r="AK228" i="1"/>
  <c r="A229" i="1"/>
  <c r="Y229" i="1" s="1"/>
  <c r="I229" i="1"/>
  <c r="AG229" i="1"/>
  <c r="A230" i="1"/>
  <c r="E230" i="1" s="1"/>
  <c r="D230" i="1"/>
  <c r="G230" i="1"/>
  <c r="I230" i="1"/>
  <c r="K230" i="1"/>
  <c r="O230" i="1"/>
  <c r="P230" i="1"/>
  <c r="Q230" i="1"/>
  <c r="U230" i="1"/>
  <c r="W230" i="1"/>
  <c r="Y230" i="1"/>
  <c r="AB230" i="1"/>
  <c r="AE230" i="1"/>
  <c r="AF230" i="1"/>
  <c r="AJ230" i="1"/>
  <c r="AK230" i="1"/>
  <c r="AR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J231" i="1"/>
  <c r="AK231" i="1"/>
  <c r="AR231" i="1"/>
  <c r="A232" i="1"/>
  <c r="M232" i="1"/>
  <c r="V232" i="1"/>
  <c r="AG232" i="1"/>
  <c r="A233" i="1"/>
  <c r="Q233" i="1"/>
  <c r="AC233" i="1"/>
  <c r="A234" i="1"/>
  <c r="P234" i="1"/>
  <c r="A235" i="1"/>
  <c r="G235" i="1" s="1"/>
  <c r="D235" i="1"/>
  <c r="I235" i="1"/>
  <c r="L235" i="1"/>
  <c r="O235" i="1"/>
  <c r="T235" i="1"/>
  <c r="W235" i="1"/>
  <c r="Y235" i="1"/>
  <c r="AE235" i="1"/>
  <c r="AG235" i="1"/>
  <c r="AJ235" i="1"/>
  <c r="A236" i="1"/>
  <c r="M236" i="1"/>
  <c r="V236" i="1"/>
  <c r="AG236" i="1"/>
  <c r="A237" i="1"/>
  <c r="A238" i="1"/>
  <c r="H238" i="1"/>
  <c r="O238" i="1"/>
  <c r="T238" i="1"/>
  <c r="Y238" i="1"/>
  <c r="AC238" i="1"/>
  <c r="A239" i="1"/>
  <c r="N239" i="1" s="1"/>
  <c r="H239" i="1"/>
  <c r="V239" i="1"/>
  <c r="AC239" i="1"/>
  <c r="AJ239" i="1"/>
  <c r="A240" i="1"/>
  <c r="I240" i="1"/>
  <c r="M240" i="1"/>
  <c r="U240" i="1"/>
  <c r="AC240" i="1"/>
  <c r="AH240" i="1"/>
  <c r="A241" i="1"/>
  <c r="E241" i="1"/>
  <c r="I241" i="1"/>
  <c r="M241" i="1"/>
  <c r="Q241" i="1"/>
  <c r="U241" i="1"/>
  <c r="Y241" i="1"/>
  <c r="AC241" i="1"/>
  <c r="AG241" i="1"/>
  <c r="AK241" i="1"/>
  <c r="A242" i="1"/>
  <c r="G242" i="1" s="1"/>
  <c r="E242" i="1"/>
  <c r="H242" i="1"/>
  <c r="L242" i="1"/>
  <c r="M242" i="1"/>
  <c r="S242" i="1"/>
  <c r="U242" i="1"/>
  <c r="W242" i="1"/>
  <c r="AB242" i="1"/>
  <c r="AC242" i="1"/>
  <c r="AG242" i="1"/>
  <c r="AK242" i="1"/>
  <c r="A243" i="1"/>
  <c r="D243" i="1" s="1"/>
  <c r="C243" i="1"/>
  <c r="G243" i="1"/>
  <c r="H243" i="1"/>
  <c r="I243" i="1"/>
  <c r="M243" i="1"/>
  <c r="O243" i="1"/>
  <c r="Q243" i="1"/>
  <c r="T243" i="1"/>
  <c r="W243" i="1"/>
  <c r="X243" i="1"/>
  <c r="AB243" i="1"/>
  <c r="AC243" i="1"/>
  <c r="AE243" i="1"/>
  <c r="AJ243" i="1"/>
  <c r="A244" i="1"/>
  <c r="J244" i="1"/>
  <c r="V244" i="1"/>
  <c r="AD244" i="1"/>
  <c r="A245" i="1"/>
  <c r="I245" i="1"/>
  <c r="Q245" i="1"/>
  <c r="A246" i="1"/>
  <c r="K246" i="1"/>
  <c r="AC246" i="1"/>
  <c r="AR246" i="1"/>
  <c r="A247" i="1"/>
  <c r="D247" i="1"/>
  <c r="E247" i="1"/>
  <c r="G247" i="1"/>
  <c r="H247" i="1"/>
  <c r="I247" i="1"/>
  <c r="K247" i="1"/>
  <c r="L247" i="1"/>
  <c r="M247" i="1"/>
  <c r="O247" i="1"/>
  <c r="P247" i="1"/>
  <c r="Q247" i="1"/>
  <c r="S247" i="1"/>
  <c r="T247" i="1"/>
  <c r="U247" i="1"/>
  <c r="W247" i="1"/>
  <c r="X247" i="1"/>
  <c r="Y247" i="1"/>
  <c r="AA247" i="1"/>
  <c r="AB247" i="1"/>
  <c r="AC247" i="1"/>
  <c r="AE247" i="1"/>
  <c r="AF247" i="1"/>
  <c r="AS247" i="1" s="1"/>
  <c r="AG247" i="1"/>
  <c r="AJ247" i="1"/>
  <c r="AK247" i="1"/>
  <c r="AR247" i="1"/>
  <c r="A248" i="1"/>
  <c r="B248" i="1"/>
  <c r="I248" i="1"/>
  <c r="J248" i="1"/>
  <c r="N248" i="1"/>
  <c r="R248" i="1"/>
  <c r="V248" i="1"/>
  <c r="Y248" i="1"/>
  <c r="AD248" i="1"/>
  <c r="AG248" i="1"/>
  <c r="AH248" i="1"/>
  <c r="A249" i="1"/>
  <c r="I249" i="1"/>
  <c r="Q249" i="1"/>
  <c r="Y249" i="1"/>
  <c r="AG249" i="1"/>
  <c r="A250" i="1"/>
  <c r="C250" i="1"/>
  <c r="D250" i="1"/>
  <c r="G250" i="1"/>
  <c r="H250" i="1"/>
  <c r="I250" i="1"/>
  <c r="L250" i="1"/>
  <c r="M250" i="1"/>
  <c r="O250" i="1"/>
  <c r="Q250" i="1"/>
  <c r="S250" i="1"/>
  <c r="T250" i="1"/>
  <c r="W250" i="1"/>
  <c r="X250" i="1"/>
  <c r="Y250" i="1"/>
  <c r="AB250" i="1"/>
  <c r="AC250" i="1"/>
  <c r="AE250" i="1"/>
  <c r="AG250" i="1"/>
  <c r="AJ250" i="1"/>
  <c r="AR250" i="1"/>
  <c r="A251" i="1"/>
  <c r="D251" i="1" s="1"/>
  <c r="B251" i="1"/>
  <c r="F251" i="1"/>
  <c r="H251" i="1"/>
  <c r="L251" i="1"/>
  <c r="M251" i="1"/>
  <c r="Q251" i="1"/>
  <c r="R251" i="1"/>
  <c r="V251" i="1"/>
  <c r="X251" i="1"/>
  <c r="AB251" i="1"/>
  <c r="AC251" i="1"/>
  <c r="AG251" i="1"/>
  <c r="AH251" i="1"/>
  <c r="A252" i="1"/>
  <c r="A253" i="1"/>
  <c r="Q253" i="1" s="1"/>
  <c r="I253" i="1"/>
  <c r="A254" i="1"/>
  <c r="E254" i="1" s="1"/>
  <c r="D254" i="1"/>
  <c r="I254" i="1"/>
  <c r="K254" i="1"/>
  <c r="P254" i="1"/>
  <c r="Q254" i="1"/>
  <c r="W254" i="1"/>
  <c r="Y254" i="1"/>
  <c r="AE254" i="1"/>
  <c r="AF254" i="1"/>
  <c r="AK254" i="1"/>
  <c r="AR254" i="1"/>
  <c r="A255" i="1"/>
  <c r="B255" i="1"/>
  <c r="C255" i="1"/>
  <c r="AL255" i="1" s="1"/>
  <c r="AN255" i="1" s="1"/>
  <c r="AO255" i="1" s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J255" i="1"/>
  <c r="AK255" i="1"/>
  <c r="AR255" i="1"/>
  <c r="A256" i="1"/>
  <c r="A257" i="1"/>
  <c r="I257" i="1"/>
  <c r="Q257" i="1"/>
  <c r="Y257" i="1"/>
  <c r="AG257" i="1"/>
  <c r="A258" i="1"/>
  <c r="F258" i="1"/>
  <c r="K258" i="1"/>
  <c r="Q258" i="1"/>
  <c r="V258" i="1"/>
  <c r="AA258" i="1"/>
  <c r="AG258" i="1"/>
  <c r="A259" i="1"/>
  <c r="D259" i="1" s="1"/>
  <c r="B259" i="1"/>
  <c r="C259" i="1"/>
  <c r="E259" i="1"/>
  <c r="F259" i="1"/>
  <c r="G259" i="1"/>
  <c r="I259" i="1"/>
  <c r="J259" i="1"/>
  <c r="K259" i="1"/>
  <c r="M259" i="1"/>
  <c r="N259" i="1"/>
  <c r="O259" i="1"/>
  <c r="Q259" i="1"/>
  <c r="R259" i="1"/>
  <c r="S259" i="1"/>
  <c r="U259" i="1"/>
  <c r="V259" i="1"/>
  <c r="W259" i="1"/>
  <c r="Y259" i="1"/>
  <c r="Z259" i="1"/>
  <c r="AA259" i="1"/>
  <c r="AC259" i="1"/>
  <c r="AD259" i="1"/>
  <c r="AE259" i="1"/>
  <c r="AG259" i="1"/>
  <c r="AH259" i="1"/>
  <c r="AK259" i="1"/>
  <c r="A260" i="1"/>
  <c r="I260" i="1"/>
  <c r="Q260" i="1"/>
  <c r="Y260" i="1"/>
  <c r="AG260" i="1"/>
  <c r="A261" i="1"/>
  <c r="E261" i="1" s="1"/>
  <c r="D261" i="1"/>
  <c r="L261" i="1"/>
  <c r="M261" i="1"/>
  <c r="U261" i="1"/>
  <c r="Y261" i="1"/>
  <c r="AG261" i="1"/>
  <c r="AJ261" i="1"/>
  <c r="A262" i="1"/>
  <c r="B262" i="1"/>
  <c r="C262" i="1"/>
  <c r="F262" i="1"/>
  <c r="G262" i="1"/>
  <c r="I262" i="1"/>
  <c r="K262" i="1"/>
  <c r="M262" i="1"/>
  <c r="N262" i="1"/>
  <c r="Q262" i="1"/>
  <c r="R262" i="1"/>
  <c r="S262" i="1"/>
  <c r="V262" i="1"/>
  <c r="W262" i="1"/>
  <c r="Y262" i="1"/>
  <c r="AA262" i="1"/>
  <c r="AC262" i="1"/>
  <c r="AD262" i="1"/>
  <c r="AG262" i="1"/>
  <c r="AH262" i="1"/>
  <c r="AR262" i="1"/>
  <c r="A263" i="1"/>
  <c r="E263" i="1" s="1"/>
  <c r="C263" i="1"/>
  <c r="I263" i="1"/>
  <c r="J263" i="1"/>
  <c r="O263" i="1"/>
  <c r="Q263" i="1"/>
  <c r="V263" i="1"/>
  <c r="Y263" i="1"/>
  <c r="AD263" i="1"/>
  <c r="AE263" i="1"/>
  <c r="AK263" i="1"/>
  <c r="A264" i="1"/>
  <c r="M264" i="1"/>
  <c r="AG264" i="1"/>
  <c r="A265" i="1"/>
  <c r="E265" i="1"/>
  <c r="I265" i="1"/>
  <c r="P265" i="1"/>
  <c r="U265" i="1"/>
  <c r="X265" i="1"/>
  <c r="AF265" i="1"/>
  <c r="AG265" i="1"/>
  <c r="AK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S266" i="1" s="1"/>
  <c r="AG266" i="1"/>
  <c r="AH266" i="1"/>
  <c r="AJ266" i="1"/>
  <c r="AK266" i="1"/>
  <c r="AR266" i="1"/>
  <c r="A267" i="1"/>
  <c r="AD267" i="1"/>
  <c r="A268" i="1"/>
  <c r="F268" i="1"/>
  <c r="I268" i="1"/>
  <c r="M268" i="1"/>
  <c r="Q268" i="1"/>
  <c r="U268" i="1"/>
  <c r="V268" i="1"/>
  <c r="AC268" i="1"/>
  <c r="AD268" i="1"/>
  <c r="AG268" i="1"/>
  <c r="A269" i="1"/>
  <c r="I269" i="1" s="1"/>
  <c r="H269" i="1"/>
  <c r="X269" i="1"/>
  <c r="Y269" i="1"/>
  <c r="AK269" i="1"/>
  <c r="A270" i="1"/>
  <c r="B270" i="1"/>
  <c r="C270" i="1"/>
  <c r="AL270" i="1" s="1"/>
  <c r="AN270" i="1" s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J270" i="1"/>
  <c r="AK270" i="1"/>
  <c r="AR270" i="1"/>
  <c r="A271" i="1"/>
  <c r="B271" i="1"/>
  <c r="C271" i="1"/>
  <c r="E271" i="1"/>
  <c r="F271" i="1"/>
  <c r="G271" i="1"/>
  <c r="I271" i="1"/>
  <c r="J271" i="1"/>
  <c r="K271" i="1"/>
  <c r="M271" i="1"/>
  <c r="N271" i="1"/>
  <c r="O271" i="1"/>
  <c r="Q271" i="1"/>
  <c r="R271" i="1"/>
  <c r="S271" i="1"/>
  <c r="U271" i="1"/>
  <c r="V271" i="1"/>
  <c r="W271" i="1"/>
  <c r="Y271" i="1"/>
  <c r="Z271" i="1"/>
  <c r="AA271" i="1"/>
  <c r="AC271" i="1"/>
  <c r="AD271" i="1"/>
  <c r="AE271" i="1"/>
  <c r="AG271" i="1"/>
  <c r="AH271" i="1"/>
  <c r="AK271" i="1"/>
  <c r="A272" i="1"/>
  <c r="B272" i="1" s="1"/>
  <c r="E272" i="1"/>
  <c r="F272" i="1"/>
  <c r="J272" i="1"/>
  <c r="L272" i="1"/>
  <c r="P272" i="1"/>
  <c r="Q272" i="1"/>
  <c r="U272" i="1"/>
  <c r="V272" i="1"/>
  <c r="Z272" i="1"/>
  <c r="AB272" i="1"/>
  <c r="AF272" i="1"/>
  <c r="AG272" i="1"/>
  <c r="AK272" i="1"/>
  <c r="AR272" i="1"/>
  <c r="A273" i="1"/>
  <c r="I273" i="1"/>
  <c r="P273" i="1"/>
  <c r="W273" i="1"/>
  <c r="AE273" i="1"/>
  <c r="AK273" i="1"/>
  <c r="A274" i="1"/>
  <c r="B274" i="1"/>
  <c r="C274" i="1"/>
  <c r="E274" i="1"/>
  <c r="F274" i="1"/>
  <c r="G274" i="1"/>
  <c r="I274" i="1"/>
  <c r="J274" i="1"/>
  <c r="K274" i="1"/>
  <c r="M274" i="1"/>
  <c r="N274" i="1"/>
  <c r="O274" i="1"/>
  <c r="Q274" i="1"/>
  <c r="R274" i="1"/>
  <c r="S274" i="1"/>
  <c r="U274" i="1"/>
  <c r="V274" i="1"/>
  <c r="W274" i="1"/>
  <c r="Y274" i="1"/>
  <c r="Z274" i="1"/>
  <c r="AA274" i="1"/>
  <c r="AC274" i="1"/>
  <c r="AD274" i="1"/>
  <c r="AE274" i="1"/>
  <c r="AG274" i="1"/>
  <c r="AH274" i="1"/>
  <c r="AK274" i="1"/>
  <c r="AR274" i="1"/>
  <c r="A275" i="1"/>
  <c r="K275" i="1"/>
  <c r="Q275" i="1"/>
  <c r="AG275" i="1"/>
  <c r="A276" i="1"/>
  <c r="D276" i="1"/>
  <c r="J276" i="1"/>
  <c r="N276" i="1"/>
  <c r="U276" i="1"/>
  <c r="V276" i="1"/>
  <c r="AD276" i="1"/>
  <c r="AF276" i="1"/>
  <c r="AR276" i="1"/>
  <c r="A277" i="1"/>
  <c r="G277" i="1"/>
  <c r="L277" i="1"/>
  <c r="Q277" i="1"/>
  <c r="W277" i="1"/>
  <c r="AB277" i="1"/>
  <c r="AG277" i="1"/>
  <c r="AR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J278" i="1"/>
  <c r="AK278" i="1"/>
  <c r="AR278" i="1"/>
  <c r="A279" i="1"/>
  <c r="Q279" i="1"/>
  <c r="AE279" i="1"/>
  <c r="A280" i="1"/>
  <c r="B280" i="1"/>
  <c r="D280" i="1"/>
  <c r="F280" i="1"/>
  <c r="H280" i="1"/>
  <c r="I280" i="1"/>
  <c r="L280" i="1"/>
  <c r="M280" i="1"/>
  <c r="N280" i="1"/>
  <c r="Q280" i="1"/>
  <c r="R280" i="1"/>
  <c r="T280" i="1"/>
  <c r="V280" i="1"/>
  <c r="X280" i="1"/>
  <c r="Y280" i="1"/>
  <c r="AB280" i="1"/>
  <c r="AC280" i="1"/>
  <c r="AD280" i="1"/>
  <c r="AG280" i="1"/>
  <c r="AH280" i="1"/>
  <c r="AJ280" i="1"/>
  <c r="AR280" i="1"/>
  <c r="A281" i="1"/>
  <c r="P281" i="1"/>
  <c r="AF281" i="1"/>
  <c r="A282" i="1"/>
  <c r="B282" i="1"/>
  <c r="C282" i="1"/>
  <c r="F282" i="1"/>
  <c r="G282" i="1"/>
  <c r="I282" i="1"/>
  <c r="K282" i="1"/>
  <c r="M282" i="1"/>
  <c r="N282" i="1"/>
  <c r="Q282" i="1"/>
  <c r="R282" i="1"/>
  <c r="S282" i="1"/>
  <c r="V282" i="1"/>
  <c r="W282" i="1"/>
  <c r="Y282" i="1"/>
  <c r="AA282" i="1"/>
  <c r="AC282" i="1"/>
  <c r="AD282" i="1"/>
  <c r="AG282" i="1"/>
  <c r="AH282" i="1"/>
  <c r="A283" i="1"/>
  <c r="J283" i="1"/>
  <c r="S283" i="1"/>
  <c r="AD283" i="1"/>
  <c r="A284" i="1"/>
  <c r="V284" i="1"/>
  <c r="A285" i="1"/>
  <c r="G285" i="1"/>
  <c r="O285" i="1"/>
  <c r="U285" i="1"/>
  <c r="Y285" i="1"/>
  <c r="AF285" i="1"/>
  <c r="AR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J286" i="1"/>
  <c r="AL286" i="1" s="1"/>
  <c r="AN286" i="1" s="1"/>
  <c r="AK286" i="1"/>
  <c r="AR286" i="1"/>
  <c r="A287" i="1"/>
  <c r="B287" i="1"/>
  <c r="C287" i="1"/>
  <c r="E287" i="1"/>
  <c r="F287" i="1"/>
  <c r="G287" i="1"/>
  <c r="I287" i="1"/>
  <c r="J287" i="1"/>
  <c r="K287" i="1"/>
  <c r="M287" i="1"/>
  <c r="N287" i="1"/>
  <c r="O287" i="1"/>
  <c r="Q287" i="1"/>
  <c r="R287" i="1"/>
  <c r="S287" i="1"/>
  <c r="U287" i="1"/>
  <c r="V287" i="1"/>
  <c r="W287" i="1"/>
  <c r="Y287" i="1"/>
  <c r="Z287" i="1"/>
  <c r="AA287" i="1"/>
  <c r="AC287" i="1"/>
  <c r="AD287" i="1"/>
  <c r="AE287" i="1"/>
  <c r="AG287" i="1"/>
  <c r="AH287" i="1"/>
  <c r="AK287" i="1"/>
  <c r="A288" i="1"/>
  <c r="B288" i="1" s="1"/>
  <c r="E288" i="1"/>
  <c r="F288" i="1"/>
  <c r="J288" i="1"/>
  <c r="L288" i="1"/>
  <c r="P288" i="1"/>
  <c r="Q288" i="1"/>
  <c r="U288" i="1"/>
  <c r="V288" i="1"/>
  <c r="Y288" i="1"/>
  <c r="Z288" i="1"/>
  <c r="AC288" i="1"/>
  <c r="AD288" i="1"/>
  <c r="AG288" i="1"/>
  <c r="AH288" i="1"/>
  <c r="AK288" i="1"/>
  <c r="A289" i="1"/>
  <c r="B289" i="1" s="1"/>
  <c r="D289" i="1"/>
  <c r="E289" i="1"/>
  <c r="H289" i="1"/>
  <c r="I289" i="1"/>
  <c r="L289" i="1"/>
  <c r="M289" i="1"/>
  <c r="P289" i="1"/>
  <c r="Q289" i="1"/>
  <c r="T289" i="1"/>
  <c r="U289" i="1"/>
  <c r="X289" i="1"/>
  <c r="Y289" i="1"/>
  <c r="AB289" i="1"/>
  <c r="AC289" i="1"/>
  <c r="AF289" i="1"/>
  <c r="AG289" i="1"/>
  <c r="AJ289" i="1"/>
  <c r="AK289" i="1"/>
  <c r="AR289" i="1"/>
  <c r="A290" i="1"/>
  <c r="B290" i="1" s="1"/>
  <c r="C290" i="1"/>
  <c r="D290" i="1"/>
  <c r="E290" i="1"/>
  <c r="G290" i="1"/>
  <c r="H290" i="1"/>
  <c r="I290" i="1"/>
  <c r="K290" i="1"/>
  <c r="L290" i="1"/>
  <c r="M290" i="1"/>
  <c r="O290" i="1"/>
  <c r="P290" i="1"/>
  <c r="Q290" i="1"/>
  <c r="S290" i="1"/>
  <c r="T290" i="1"/>
  <c r="U290" i="1"/>
  <c r="W290" i="1"/>
  <c r="X290" i="1"/>
  <c r="Y290" i="1"/>
  <c r="AA290" i="1"/>
  <c r="AB290" i="1"/>
  <c r="AC290" i="1"/>
  <c r="AE290" i="1"/>
  <c r="AF290" i="1"/>
  <c r="AG290" i="1"/>
  <c r="AJ290" i="1"/>
  <c r="AK290" i="1"/>
  <c r="AR290" i="1"/>
  <c r="A291" i="1"/>
  <c r="C291" i="1"/>
  <c r="E291" i="1"/>
  <c r="F291" i="1"/>
  <c r="I291" i="1"/>
  <c r="J291" i="1"/>
  <c r="K291" i="1"/>
  <c r="N291" i="1"/>
  <c r="O291" i="1"/>
  <c r="Q291" i="1"/>
  <c r="S291" i="1"/>
  <c r="U291" i="1"/>
  <c r="V291" i="1"/>
  <c r="Y291" i="1"/>
  <c r="Z291" i="1"/>
  <c r="AA291" i="1"/>
  <c r="AD291" i="1"/>
  <c r="AE291" i="1"/>
  <c r="AG291" i="1"/>
  <c r="AK291" i="1"/>
  <c r="A292" i="1"/>
  <c r="I292" i="1"/>
  <c r="A293" i="1"/>
  <c r="AB293" i="1" s="1"/>
  <c r="A294" i="1"/>
  <c r="D294" i="1"/>
  <c r="I294" i="1"/>
  <c r="O294" i="1"/>
  <c r="S294" i="1"/>
  <c r="X294" i="1"/>
  <c r="AC294" i="1"/>
  <c r="AG294" i="1"/>
  <c r="AR294" i="1"/>
  <c r="A295" i="1"/>
  <c r="D295" i="1"/>
  <c r="E295" i="1"/>
  <c r="F295" i="1"/>
  <c r="I295" i="1"/>
  <c r="J295" i="1"/>
  <c r="L295" i="1"/>
  <c r="N295" i="1"/>
  <c r="P295" i="1"/>
  <c r="Q295" i="1"/>
  <c r="T295" i="1"/>
  <c r="U295" i="1"/>
  <c r="V295" i="1"/>
  <c r="Y295" i="1"/>
  <c r="Z295" i="1"/>
  <c r="AB295" i="1"/>
  <c r="AD295" i="1"/>
  <c r="AF295" i="1"/>
  <c r="AG295" i="1"/>
  <c r="AJ295" i="1"/>
  <c r="AK295" i="1"/>
  <c r="A296" i="1"/>
  <c r="I296" i="1"/>
  <c r="Q296" i="1"/>
  <c r="AG296" i="1"/>
  <c r="A297" i="1"/>
  <c r="D297" i="1"/>
  <c r="L297" i="1"/>
  <c r="Q297" i="1"/>
  <c r="T297" i="1"/>
  <c r="AB297" i="1"/>
  <c r="AG297" i="1"/>
  <c r="AJ297" i="1"/>
  <c r="A298" i="1"/>
  <c r="C298" i="1"/>
  <c r="D298" i="1"/>
  <c r="G298" i="1"/>
  <c r="H298" i="1"/>
  <c r="I298" i="1"/>
  <c r="L298" i="1"/>
  <c r="M298" i="1"/>
  <c r="O298" i="1"/>
  <c r="Q298" i="1"/>
  <c r="S298" i="1"/>
  <c r="T298" i="1"/>
  <c r="W298" i="1"/>
  <c r="X298" i="1"/>
  <c r="Y298" i="1"/>
  <c r="AB298" i="1"/>
  <c r="AC298" i="1"/>
  <c r="AE298" i="1"/>
  <c r="AG298" i="1"/>
  <c r="AJ298" i="1"/>
  <c r="AR298" i="1"/>
  <c r="A299" i="1"/>
  <c r="B299" i="1"/>
  <c r="D299" i="1"/>
  <c r="E299" i="1"/>
  <c r="F299" i="1"/>
  <c r="H299" i="1"/>
  <c r="I299" i="1"/>
  <c r="J299" i="1"/>
  <c r="L299" i="1"/>
  <c r="M299" i="1"/>
  <c r="N299" i="1"/>
  <c r="P299" i="1"/>
  <c r="Q299" i="1"/>
  <c r="R299" i="1"/>
  <c r="T299" i="1"/>
  <c r="U299" i="1"/>
  <c r="V299" i="1"/>
  <c r="X299" i="1"/>
  <c r="Y299" i="1"/>
  <c r="Z299" i="1"/>
  <c r="AB299" i="1"/>
  <c r="AC299" i="1"/>
  <c r="AD299" i="1"/>
  <c r="AF299" i="1"/>
  <c r="AG299" i="1"/>
  <c r="AH299" i="1"/>
  <c r="AJ299" i="1"/>
  <c r="AK299" i="1"/>
  <c r="A300" i="1"/>
  <c r="A301" i="1"/>
  <c r="T301" i="1" s="1"/>
  <c r="A302" i="1"/>
  <c r="W302" i="1" s="1"/>
  <c r="H302" i="1"/>
  <c r="O302" i="1"/>
  <c r="AC302" i="1"/>
  <c r="AJ302" i="1"/>
  <c r="A303" i="1"/>
  <c r="D303" i="1"/>
  <c r="F303" i="1"/>
  <c r="I303" i="1"/>
  <c r="L303" i="1"/>
  <c r="N303" i="1"/>
  <c r="Q303" i="1"/>
  <c r="T303" i="1"/>
  <c r="V303" i="1"/>
  <c r="Y303" i="1"/>
  <c r="AB303" i="1"/>
  <c r="AD303" i="1"/>
  <c r="AG303" i="1"/>
  <c r="AJ303" i="1"/>
  <c r="A304" i="1"/>
  <c r="I304" i="1"/>
  <c r="Q304" i="1"/>
  <c r="AG304" i="1"/>
  <c r="A305" i="1"/>
  <c r="D305" i="1"/>
  <c r="L305" i="1"/>
  <c r="Q305" i="1"/>
  <c r="T305" i="1"/>
  <c r="AB305" i="1"/>
  <c r="AG305" i="1"/>
  <c r="AJ305" i="1"/>
  <c r="A306" i="1"/>
  <c r="C306" i="1"/>
  <c r="D306" i="1"/>
  <c r="G306" i="1"/>
  <c r="H306" i="1"/>
  <c r="I306" i="1"/>
  <c r="L306" i="1"/>
  <c r="M306" i="1"/>
  <c r="O306" i="1"/>
  <c r="Q306" i="1"/>
  <c r="S306" i="1"/>
  <c r="T306" i="1"/>
  <c r="W306" i="1"/>
  <c r="X306" i="1"/>
  <c r="Y306" i="1"/>
  <c r="AB306" i="1"/>
  <c r="AC306" i="1"/>
  <c r="AE306" i="1"/>
  <c r="AG306" i="1"/>
  <c r="AJ306" i="1"/>
  <c r="AR306" i="1"/>
  <c r="A307" i="1"/>
  <c r="B307" i="1"/>
  <c r="E307" i="1"/>
  <c r="F307" i="1"/>
  <c r="H307" i="1"/>
  <c r="J307" i="1"/>
  <c r="L307" i="1"/>
  <c r="M307" i="1"/>
  <c r="P307" i="1"/>
  <c r="Q307" i="1"/>
  <c r="R307" i="1"/>
  <c r="U307" i="1"/>
  <c r="V307" i="1"/>
  <c r="X307" i="1"/>
  <c r="Z307" i="1"/>
  <c r="AB307" i="1"/>
  <c r="AC307" i="1"/>
  <c r="AF307" i="1"/>
  <c r="AG307" i="1"/>
  <c r="AH307" i="1"/>
  <c r="AK307" i="1"/>
  <c r="A308" i="1"/>
  <c r="Q308" i="1"/>
  <c r="A309" i="1"/>
  <c r="L309" i="1" s="1"/>
  <c r="AG309" i="1"/>
  <c r="A310" i="1"/>
  <c r="L310" i="1"/>
  <c r="O310" i="1"/>
  <c r="Y310" i="1"/>
  <c r="AC310" i="1"/>
  <c r="A311" i="1"/>
  <c r="L311" i="1"/>
  <c r="V311" i="1"/>
  <c r="AG311" i="1"/>
  <c r="A312" i="1"/>
  <c r="I312" i="1"/>
  <c r="AG312" i="1"/>
  <c r="A313" i="1"/>
  <c r="D313" i="1"/>
  <c r="Q313" i="1"/>
  <c r="T313" i="1"/>
  <c r="AB313" i="1"/>
  <c r="AJ313" i="1"/>
  <c r="A314" i="1"/>
  <c r="C314" i="1"/>
  <c r="G314" i="1"/>
  <c r="H314" i="1"/>
  <c r="I314" i="1"/>
  <c r="M314" i="1"/>
  <c r="O314" i="1"/>
  <c r="Q314" i="1"/>
  <c r="T314" i="1"/>
  <c r="W314" i="1"/>
  <c r="X314" i="1"/>
  <c r="AB314" i="1"/>
  <c r="AC314" i="1"/>
  <c r="AE314" i="1"/>
  <c r="AJ314" i="1"/>
  <c r="AR314" i="1"/>
  <c r="A315" i="1"/>
  <c r="B315" i="1"/>
  <c r="D315" i="1"/>
  <c r="E315" i="1"/>
  <c r="F315" i="1"/>
  <c r="H315" i="1"/>
  <c r="I315" i="1"/>
  <c r="J315" i="1"/>
  <c r="L315" i="1"/>
  <c r="M315" i="1"/>
  <c r="N315" i="1"/>
  <c r="P315" i="1"/>
  <c r="Q315" i="1"/>
  <c r="R315" i="1"/>
  <c r="T315" i="1"/>
  <c r="U315" i="1"/>
  <c r="V315" i="1"/>
  <c r="X315" i="1"/>
  <c r="Y315" i="1"/>
  <c r="Z315" i="1"/>
  <c r="AB315" i="1"/>
  <c r="AC315" i="1"/>
  <c r="AD315" i="1"/>
  <c r="AF315" i="1"/>
  <c r="AG315" i="1"/>
  <c r="AH315" i="1"/>
  <c r="AJ315" i="1"/>
  <c r="AK315" i="1"/>
  <c r="A316" i="1"/>
  <c r="A317" i="1"/>
  <c r="AG317" i="1" s="1"/>
  <c r="L317" i="1"/>
  <c r="T317" i="1"/>
  <c r="A318" i="1"/>
  <c r="L318" i="1" s="1"/>
  <c r="D318" i="1"/>
  <c r="H318" i="1"/>
  <c r="O318" i="1"/>
  <c r="S318" i="1"/>
  <c r="W318" i="1"/>
  <c r="AC318" i="1"/>
  <c r="AG318" i="1"/>
  <c r="AJ318" i="1"/>
  <c r="A319" i="1"/>
  <c r="D319" i="1"/>
  <c r="F319" i="1"/>
  <c r="I319" i="1"/>
  <c r="L319" i="1"/>
  <c r="N319" i="1"/>
  <c r="Q319" i="1"/>
  <c r="T319" i="1"/>
  <c r="V319" i="1"/>
  <c r="Y319" i="1"/>
  <c r="AB319" i="1"/>
  <c r="AD319" i="1"/>
  <c r="AG319" i="1"/>
  <c r="AJ319" i="1"/>
  <c r="A320" i="1"/>
  <c r="I320" i="1"/>
  <c r="Q320" i="1"/>
  <c r="AG320" i="1"/>
  <c r="A321" i="1"/>
  <c r="D321" i="1"/>
  <c r="L321" i="1"/>
  <c r="Q321" i="1"/>
  <c r="T321" i="1"/>
  <c r="AB321" i="1"/>
  <c r="AG321" i="1"/>
  <c r="AJ321" i="1"/>
  <c r="A322" i="1"/>
  <c r="C322" i="1"/>
  <c r="D322" i="1"/>
  <c r="G322" i="1"/>
  <c r="H322" i="1"/>
  <c r="I322" i="1"/>
  <c r="L322" i="1"/>
  <c r="M322" i="1"/>
  <c r="O322" i="1"/>
  <c r="Q322" i="1"/>
  <c r="S322" i="1"/>
  <c r="T322" i="1"/>
  <c r="W322" i="1"/>
  <c r="X322" i="1"/>
  <c r="Y322" i="1"/>
  <c r="AB322" i="1"/>
  <c r="AC322" i="1"/>
  <c r="AE322" i="1"/>
  <c r="AG322" i="1"/>
  <c r="AJ322" i="1"/>
  <c r="AR322" i="1"/>
  <c r="A323" i="1"/>
  <c r="B323" i="1"/>
  <c r="E323" i="1"/>
  <c r="F323" i="1"/>
  <c r="H323" i="1"/>
  <c r="J323" i="1"/>
  <c r="L323" i="1"/>
  <c r="M323" i="1"/>
  <c r="P323" i="1"/>
  <c r="Q323" i="1"/>
  <c r="R323" i="1"/>
  <c r="T323" i="1"/>
  <c r="U323" i="1"/>
  <c r="V323" i="1"/>
  <c r="X323" i="1"/>
  <c r="Y323" i="1"/>
  <c r="Z323" i="1"/>
  <c r="AB323" i="1"/>
  <c r="AC323" i="1"/>
  <c r="AD323" i="1"/>
  <c r="AF323" i="1"/>
  <c r="AG323" i="1"/>
  <c r="AH323" i="1"/>
  <c r="AJ323" i="1"/>
  <c r="AK323" i="1"/>
  <c r="A324" i="1"/>
  <c r="Q324" i="1"/>
  <c r="A325" i="1"/>
  <c r="L325" i="1"/>
  <c r="T325" i="1"/>
  <c r="AG325" i="1"/>
  <c r="A326" i="1"/>
  <c r="D326" i="1"/>
  <c r="H326" i="1"/>
  <c r="L326" i="1"/>
  <c r="O326" i="1"/>
  <c r="S326" i="1"/>
  <c r="W326" i="1"/>
  <c r="Y326" i="1"/>
  <c r="AC326" i="1"/>
  <c r="AG326" i="1"/>
  <c r="AJ326" i="1"/>
  <c r="A327" i="1"/>
  <c r="V327" i="1"/>
  <c r="A328" i="1"/>
  <c r="I328" i="1"/>
  <c r="AG328" i="1"/>
  <c r="A329" i="1"/>
  <c r="D329" i="1"/>
  <c r="Q329" i="1"/>
  <c r="T329" i="1"/>
  <c r="AB329" i="1"/>
  <c r="AG329" i="1"/>
  <c r="AJ329" i="1"/>
  <c r="A330" i="1"/>
  <c r="C330" i="1"/>
  <c r="G330" i="1"/>
  <c r="H330" i="1"/>
  <c r="I330" i="1"/>
  <c r="L330" i="1"/>
  <c r="M330" i="1"/>
  <c r="O330" i="1"/>
  <c r="Q330" i="1"/>
  <c r="S330" i="1"/>
  <c r="T330" i="1"/>
  <c r="W330" i="1"/>
  <c r="X330" i="1"/>
  <c r="Y330" i="1"/>
  <c r="AB330" i="1"/>
  <c r="AC330" i="1"/>
  <c r="AE330" i="1"/>
  <c r="AG330" i="1"/>
  <c r="AJ330" i="1"/>
  <c r="AR330" i="1"/>
  <c r="A331" i="1"/>
  <c r="D331" i="1" s="1"/>
  <c r="B331" i="1"/>
  <c r="E331" i="1"/>
  <c r="F331" i="1"/>
  <c r="H331" i="1"/>
  <c r="I331" i="1"/>
  <c r="J331" i="1"/>
  <c r="L331" i="1"/>
  <c r="M331" i="1"/>
  <c r="N331" i="1"/>
  <c r="P331" i="1"/>
  <c r="Q331" i="1"/>
  <c r="R331" i="1"/>
  <c r="T331" i="1"/>
  <c r="U331" i="1"/>
  <c r="V331" i="1"/>
  <c r="X331" i="1"/>
  <c r="Y331" i="1"/>
  <c r="Z331" i="1"/>
  <c r="AB331" i="1"/>
  <c r="AC331" i="1"/>
  <c r="AD331" i="1"/>
  <c r="AF331" i="1"/>
  <c r="AG331" i="1"/>
  <c r="AH331" i="1"/>
  <c r="AJ331" i="1"/>
  <c r="AK331" i="1"/>
  <c r="A332" i="1"/>
  <c r="Q332" i="1"/>
  <c r="A333" i="1"/>
  <c r="L333" i="1"/>
  <c r="A334" i="1"/>
  <c r="D334" i="1"/>
  <c r="O334" i="1"/>
  <c r="S334" i="1"/>
  <c r="AC334" i="1"/>
  <c r="AG334" i="1"/>
  <c r="A335" i="1"/>
  <c r="I335" i="1" s="1"/>
  <c r="D335" i="1"/>
  <c r="F335" i="1"/>
  <c r="L335" i="1"/>
  <c r="N335" i="1"/>
  <c r="Q335" i="1"/>
  <c r="V335" i="1"/>
  <c r="Y335" i="1"/>
  <c r="AB335" i="1"/>
  <c r="AG335" i="1"/>
  <c r="AJ335" i="1"/>
  <c r="A336" i="1"/>
  <c r="E336" i="1" s="1"/>
  <c r="C336" i="1"/>
  <c r="I336" i="1"/>
  <c r="J336" i="1"/>
  <c r="K336" i="1"/>
  <c r="Q336" i="1"/>
  <c r="S336" i="1"/>
  <c r="V336" i="1"/>
  <c r="Y336" i="1"/>
  <c r="Z336" i="1"/>
  <c r="AD336" i="1"/>
  <c r="AE336" i="1"/>
  <c r="AG336" i="1"/>
  <c r="AK336" i="1"/>
  <c r="A337" i="1"/>
  <c r="H337" i="1" s="1"/>
  <c r="B337" i="1"/>
  <c r="L337" i="1"/>
  <c r="M337" i="1"/>
  <c r="R337" i="1"/>
  <c r="X337" i="1"/>
  <c r="AC337" i="1"/>
  <c r="AG337" i="1"/>
  <c r="AH337" i="1"/>
  <c r="A338" i="1"/>
  <c r="O338" i="1"/>
  <c r="AC338" i="1"/>
  <c r="A339" i="1"/>
  <c r="L339" i="1" s="1"/>
  <c r="D339" i="1"/>
  <c r="N339" i="1"/>
  <c r="V339" i="1"/>
  <c r="Y339" i="1"/>
  <c r="AJ339" i="1"/>
  <c r="A340" i="1"/>
  <c r="K340" i="1" s="1"/>
  <c r="E340" i="1"/>
  <c r="G340" i="1"/>
  <c r="O340" i="1"/>
  <c r="R340" i="1"/>
  <c r="V340" i="1"/>
  <c r="AC340" i="1"/>
  <c r="AG340" i="1"/>
  <c r="AK340" i="1"/>
  <c r="A341" i="1"/>
  <c r="Q341" i="1" s="1"/>
  <c r="F341" i="1"/>
  <c r="V341" i="1"/>
  <c r="AB341" i="1"/>
  <c r="A342" i="1"/>
  <c r="C342" i="1"/>
  <c r="G342" i="1"/>
  <c r="K342" i="1"/>
  <c r="N342" i="1"/>
  <c r="R342" i="1"/>
  <c r="V342" i="1"/>
  <c r="Y342" i="1"/>
  <c r="AC342" i="1"/>
  <c r="AG342" i="1"/>
  <c r="A343" i="1"/>
  <c r="E343" i="1"/>
  <c r="I343" i="1"/>
  <c r="Q343" i="1"/>
  <c r="U343" i="1"/>
  <c r="Y343" i="1"/>
  <c r="AG343" i="1"/>
  <c r="AK343" i="1"/>
  <c r="A344" i="1"/>
  <c r="E344" i="1"/>
  <c r="H344" i="1"/>
  <c r="I344" i="1"/>
  <c r="M344" i="1"/>
  <c r="P344" i="1"/>
  <c r="Q344" i="1"/>
  <c r="U344" i="1"/>
  <c r="X344" i="1"/>
  <c r="Y344" i="1"/>
  <c r="AC344" i="1"/>
  <c r="AF344" i="1"/>
  <c r="AG344" i="1"/>
  <c r="AK344" i="1"/>
  <c r="AR344" i="1"/>
  <c r="A345" i="1"/>
  <c r="L345" i="1"/>
  <c r="W345" i="1"/>
  <c r="AG345" i="1"/>
  <c r="A346" i="1"/>
  <c r="K346" i="1" s="1"/>
  <c r="E346" i="1"/>
  <c r="I346" i="1"/>
  <c r="O346" i="1"/>
  <c r="S346" i="1"/>
  <c r="V346" i="1"/>
  <c r="AD346" i="1"/>
  <c r="AG346" i="1"/>
  <c r="AK346" i="1"/>
  <c r="A347" i="1"/>
  <c r="M347" i="1" s="1"/>
  <c r="I347" i="1"/>
  <c r="Q347" i="1"/>
  <c r="Y347" i="1"/>
  <c r="AC347" i="1"/>
  <c r="AG347" i="1"/>
  <c r="A348" i="1"/>
  <c r="E348" i="1"/>
  <c r="U348" i="1"/>
  <c r="AB348" i="1"/>
  <c r="A349" i="1"/>
  <c r="B349" i="1"/>
  <c r="E349" i="1"/>
  <c r="F349" i="1"/>
  <c r="G349" i="1"/>
  <c r="I349" i="1"/>
  <c r="J349" i="1"/>
  <c r="K349" i="1"/>
  <c r="M349" i="1"/>
  <c r="N349" i="1"/>
  <c r="O349" i="1"/>
  <c r="Q349" i="1"/>
  <c r="R349" i="1"/>
  <c r="S349" i="1"/>
  <c r="U349" i="1"/>
  <c r="V349" i="1"/>
  <c r="W349" i="1"/>
  <c r="Y349" i="1"/>
  <c r="Z349" i="1"/>
  <c r="AA349" i="1"/>
  <c r="AC349" i="1"/>
  <c r="AD349" i="1"/>
  <c r="AE349" i="1"/>
  <c r="AG349" i="1"/>
  <c r="AH349" i="1"/>
  <c r="AK349" i="1"/>
  <c r="A350" i="1"/>
  <c r="C350" i="1" s="1"/>
  <c r="B350" i="1"/>
  <c r="F350" i="1"/>
  <c r="G350" i="1"/>
  <c r="I350" i="1"/>
  <c r="M350" i="1"/>
  <c r="N350" i="1"/>
  <c r="Q350" i="1"/>
  <c r="S350" i="1"/>
  <c r="V350" i="1"/>
  <c r="W350" i="1"/>
  <c r="AA350" i="1"/>
  <c r="AC350" i="1"/>
  <c r="AD350" i="1"/>
  <c r="AH350" i="1"/>
  <c r="A351" i="1"/>
  <c r="A352" i="1"/>
  <c r="X352" i="1"/>
  <c r="A353" i="1"/>
  <c r="D353" i="1" s="1"/>
  <c r="C353" i="1"/>
  <c r="E353" i="1"/>
  <c r="G353" i="1"/>
  <c r="H353" i="1"/>
  <c r="K353" i="1"/>
  <c r="L353" i="1"/>
  <c r="M353" i="1"/>
  <c r="P353" i="1"/>
  <c r="Q353" i="1"/>
  <c r="S353" i="1"/>
  <c r="U353" i="1"/>
  <c r="W353" i="1"/>
  <c r="X353" i="1"/>
  <c r="AA353" i="1"/>
  <c r="AB353" i="1"/>
  <c r="AC353" i="1"/>
  <c r="AF353" i="1"/>
  <c r="AG353" i="1"/>
  <c r="AK353" i="1"/>
  <c r="AR353" i="1"/>
  <c r="A354" i="1"/>
  <c r="C354" i="1"/>
  <c r="E354" i="1"/>
  <c r="F354" i="1"/>
  <c r="I354" i="1"/>
  <c r="J354" i="1"/>
  <c r="K354" i="1"/>
  <c r="N354" i="1"/>
  <c r="O354" i="1"/>
  <c r="Q354" i="1"/>
  <c r="S354" i="1"/>
  <c r="U354" i="1"/>
  <c r="V354" i="1"/>
  <c r="Y354" i="1"/>
  <c r="Z354" i="1"/>
  <c r="AA354" i="1"/>
  <c r="AD354" i="1"/>
  <c r="AE354" i="1"/>
  <c r="AG354" i="1"/>
  <c r="AK354" i="1"/>
  <c r="A355" i="1"/>
  <c r="AG355" i="1" s="1"/>
  <c r="M355" i="1"/>
  <c r="Y355" i="1"/>
  <c r="A356" i="1"/>
  <c r="D356" i="1"/>
  <c r="E356" i="1"/>
  <c r="I356" i="1"/>
  <c r="L356" i="1"/>
  <c r="M356" i="1"/>
  <c r="Q356" i="1"/>
  <c r="T356" i="1"/>
  <c r="U356" i="1"/>
  <c r="Y356" i="1"/>
  <c r="AB356" i="1"/>
  <c r="AC356" i="1"/>
  <c r="AG356" i="1"/>
  <c r="AJ356" i="1"/>
  <c r="AK356" i="1"/>
  <c r="A357" i="1"/>
  <c r="C357" i="1"/>
  <c r="F357" i="1"/>
  <c r="I357" i="1"/>
  <c r="K357" i="1"/>
  <c r="N357" i="1"/>
  <c r="Q357" i="1"/>
  <c r="S357" i="1"/>
  <c r="V357" i="1"/>
  <c r="Y357" i="1"/>
  <c r="AA357" i="1"/>
  <c r="AD357" i="1"/>
  <c r="AG357" i="1"/>
  <c r="A358" i="1"/>
  <c r="K358" i="1"/>
  <c r="V358" i="1"/>
  <c r="AG358" i="1"/>
  <c r="A359" i="1"/>
  <c r="C359" i="1" s="1"/>
  <c r="E359" i="1"/>
  <c r="I359" i="1"/>
  <c r="M359" i="1"/>
  <c r="Q359" i="1"/>
  <c r="U359" i="1"/>
  <c r="Y359" i="1"/>
  <c r="AC359" i="1"/>
  <c r="AG359" i="1"/>
  <c r="AK359" i="1"/>
  <c r="A360" i="1"/>
  <c r="H360" i="1"/>
  <c r="L360" i="1"/>
  <c r="Q360" i="1"/>
  <c r="X360" i="1"/>
  <c r="AB360" i="1"/>
  <c r="AG360" i="1"/>
  <c r="AR360" i="1"/>
  <c r="A361" i="1"/>
  <c r="C361" i="1"/>
  <c r="G361" i="1"/>
  <c r="H361" i="1"/>
  <c r="K361" i="1"/>
  <c r="L361" i="1"/>
  <c r="M361" i="1"/>
  <c r="P361" i="1"/>
  <c r="Q361" i="1"/>
  <c r="S361" i="1"/>
  <c r="U361" i="1"/>
  <c r="W361" i="1"/>
  <c r="X361" i="1"/>
  <c r="AA361" i="1"/>
  <c r="AB361" i="1"/>
  <c r="AC361" i="1"/>
  <c r="AF361" i="1"/>
  <c r="AG361" i="1"/>
  <c r="AK361" i="1"/>
  <c r="AR361" i="1"/>
  <c r="A362" i="1"/>
  <c r="C362" i="1"/>
  <c r="D362" i="1"/>
  <c r="E362" i="1"/>
  <c r="G362" i="1"/>
  <c r="H362" i="1"/>
  <c r="I362" i="1"/>
  <c r="K362" i="1"/>
  <c r="L362" i="1"/>
  <c r="M362" i="1"/>
  <c r="O362" i="1"/>
  <c r="P362" i="1"/>
  <c r="Q362" i="1"/>
  <c r="S362" i="1"/>
  <c r="T362" i="1"/>
  <c r="U362" i="1"/>
  <c r="W362" i="1"/>
  <c r="X362" i="1"/>
  <c r="Y362" i="1"/>
  <c r="AA362" i="1"/>
  <c r="AB362" i="1"/>
  <c r="AC362" i="1"/>
  <c r="AE362" i="1"/>
  <c r="AF362" i="1"/>
  <c r="AG362" i="1"/>
  <c r="AJ362" i="1"/>
  <c r="AK362" i="1"/>
  <c r="AR362" i="1"/>
  <c r="A363" i="1"/>
  <c r="E363" i="1"/>
  <c r="F363" i="1"/>
  <c r="I363" i="1"/>
  <c r="M363" i="1"/>
  <c r="N363" i="1"/>
  <c r="Q363" i="1"/>
  <c r="U363" i="1"/>
  <c r="V363" i="1"/>
  <c r="Y363" i="1"/>
  <c r="AC363" i="1"/>
  <c r="AD363" i="1"/>
  <c r="AG363" i="1"/>
  <c r="AK363" i="1"/>
  <c r="A364" i="1"/>
  <c r="I364" i="1"/>
  <c r="Q364" i="1"/>
  <c r="Y364" i="1"/>
  <c r="AC364" i="1"/>
  <c r="A365" i="1"/>
  <c r="L365" i="1" s="1"/>
  <c r="D365" i="1"/>
  <c r="H365" i="1"/>
  <c r="O365" i="1"/>
  <c r="S365" i="1"/>
  <c r="W365" i="1"/>
  <c r="AC365" i="1"/>
  <c r="AG365" i="1"/>
  <c r="AJ365" i="1"/>
  <c r="A366" i="1"/>
  <c r="D366" i="1"/>
  <c r="F366" i="1"/>
  <c r="I366" i="1"/>
  <c r="L366" i="1"/>
  <c r="N366" i="1"/>
  <c r="Q366" i="1"/>
  <c r="T366" i="1"/>
  <c r="V366" i="1"/>
  <c r="Y366" i="1"/>
  <c r="AB366" i="1"/>
  <c r="AD366" i="1"/>
  <c r="AG366" i="1"/>
  <c r="AJ366" i="1"/>
  <c r="A367" i="1"/>
  <c r="I367" i="1" s="1"/>
  <c r="B367" i="1"/>
  <c r="Q367" i="1"/>
  <c r="R367" i="1"/>
  <c r="Y367" i="1"/>
  <c r="AG367" i="1"/>
  <c r="AH367" i="1"/>
  <c r="A368" i="1"/>
  <c r="E368" i="1"/>
  <c r="H368" i="1"/>
  <c r="I368" i="1"/>
  <c r="M368" i="1"/>
  <c r="P368" i="1"/>
  <c r="Q368" i="1"/>
  <c r="U368" i="1"/>
  <c r="X368" i="1"/>
  <c r="Y368" i="1"/>
  <c r="AC368" i="1"/>
  <c r="AF368" i="1"/>
  <c r="AG368" i="1"/>
  <c r="AK368" i="1"/>
  <c r="AR368" i="1"/>
  <c r="A369" i="1"/>
  <c r="L369" i="1" s="1"/>
  <c r="E369" i="1"/>
  <c r="I369" i="1"/>
  <c r="P369" i="1"/>
  <c r="T369" i="1"/>
  <c r="W369" i="1"/>
  <c r="AE369" i="1"/>
  <c r="AG369" i="1"/>
  <c r="AK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J370" i="1"/>
  <c r="AK370" i="1"/>
  <c r="AR370" i="1"/>
  <c r="A371" i="1"/>
  <c r="J371" i="1" s="1"/>
  <c r="I371" i="1"/>
  <c r="Q371" i="1"/>
  <c r="Y371" i="1"/>
  <c r="Z371" i="1"/>
  <c r="A372" i="1"/>
  <c r="AB372" i="1"/>
  <c r="A373" i="1"/>
  <c r="L373" i="1" s="1"/>
  <c r="D373" i="1"/>
  <c r="H373" i="1"/>
  <c r="O373" i="1"/>
  <c r="S373" i="1"/>
  <c r="W373" i="1"/>
  <c r="AC373" i="1"/>
  <c r="AG373" i="1"/>
  <c r="AJ373" i="1"/>
  <c r="A374" i="1"/>
  <c r="D374" i="1"/>
  <c r="F374" i="1"/>
  <c r="I374" i="1"/>
  <c r="L374" i="1"/>
  <c r="N374" i="1"/>
  <c r="Q374" i="1"/>
  <c r="T374" i="1"/>
  <c r="V374" i="1"/>
  <c r="Y374" i="1"/>
  <c r="AB374" i="1"/>
  <c r="AD374" i="1"/>
  <c r="AG374" i="1"/>
  <c r="AJ374" i="1"/>
  <c r="A375" i="1"/>
  <c r="B375" i="1"/>
  <c r="Q375" i="1"/>
  <c r="R375" i="1"/>
  <c r="Y375" i="1"/>
  <c r="AG375" i="1"/>
  <c r="AH375" i="1"/>
  <c r="A376" i="1"/>
  <c r="E376" i="1"/>
  <c r="L376" i="1"/>
  <c r="Q376" i="1"/>
  <c r="T376" i="1"/>
  <c r="U376" i="1"/>
  <c r="AB376" i="1"/>
  <c r="AC376" i="1"/>
  <c r="AG376" i="1"/>
  <c r="AK376" i="1"/>
  <c r="AR376" i="1"/>
  <c r="A377" i="1"/>
  <c r="D377" i="1"/>
  <c r="G377" i="1"/>
  <c r="I377" i="1"/>
  <c r="K377" i="1"/>
  <c r="L377" i="1"/>
  <c r="O377" i="1"/>
  <c r="P377" i="1"/>
  <c r="Q377" i="1"/>
  <c r="T377" i="1"/>
  <c r="U377" i="1"/>
  <c r="W377" i="1"/>
  <c r="Y377" i="1"/>
  <c r="AA377" i="1"/>
  <c r="AB377" i="1"/>
  <c r="AE377" i="1"/>
  <c r="AF377" i="1"/>
  <c r="AG377" i="1"/>
  <c r="AJ377" i="1"/>
  <c r="AK377" i="1"/>
  <c r="AR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S378" i="1" s="1"/>
  <c r="AG378" i="1"/>
  <c r="AH378" i="1"/>
  <c r="AJ378" i="1"/>
  <c r="AK378" i="1"/>
  <c r="AR378" i="1"/>
  <c r="A379" i="1"/>
  <c r="AG379" i="1" s="1"/>
  <c r="J379" i="1"/>
  <c r="Y379" i="1"/>
  <c r="A380" i="1"/>
  <c r="D380" i="1"/>
  <c r="L380" i="1"/>
  <c r="M380" i="1"/>
  <c r="Q380" i="1"/>
  <c r="Y380" i="1"/>
  <c r="AB380" i="1"/>
  <c r="AG380" i="1"/>
  <c r="AK380" i="1"/>
  <c r="A381" i="1"/>
  <c r="C381" i="1"/>
  <c r="G381" i="1"/>
  <c r="H381" i="1"/>
  <c r="I381" i="1"/>
  <c r="M381" i="1"/>
  <c r="O381" i="1"/>
  <c r="Q381" i="1"/>
  <c r="T381" i="1"/>
  <c r="W381" i="1"/>
  <c r="X381" i="1"/>
  <c r="AB381" i="1"/>
  <c r="AC381" i="1"/>
  <c r="AE381" i="1"/>
  <c r="AJ381" i="1"/>
  <c r="AR381" i="1"/>
  <c r="A382" i="1"/>
  <c r="B382" i="1"/>
  <c r="D382" i="1"/>
  <c r="E382" i="1"/>
  <c r="F382" i="1"/>
  <c r="H382" i="1"/>
  <c r="I382" i="1"/>
  <c r="J382" i="1"/>
  <c r="L382" i="1"/>
  <c r="M382" i="1"/>
  <c r="N382" i="1"/>
  <c r="P382" i="1"/>
  <c r="Q382" i="1"/>
  <c r="R382" i="1"/>
  <c r="T382" i="1"/>
  <c r="U382" i="1"/>
  <c r="V382" i="1"/>
  <c r="X382" i="1"/>
  <c r="Y382" i="1"/>
  <c r="Z382" i="1"/>
  <c r="AB382" i="1"/>
  <c r="AC382" i="1"/>
  <c r="AD382" i="1"/>
  <c r="AF382" i="1"/>
  <c r="AG382" i="1"/>
  <c r="AH382" i="1"/>
  <c r="AJ382" i="1"/>
  <c r="AK382" i="1"/>
  <c r="A383" i="1"/>
  <c r="A384" i="1"/>
  <c r="AC384" i="1"/>
  <c r="A385" i="1"/>
  <c r="L385" i="1" s="1"/>
  <c r="E385" i="1"/>
  <c r="I385" i="1"/>
  <c r="P385" i="1"/>
  <c r="T385" i="1"/>
  <c r="W385" i="1"/>
  <c r="AE385" i="1"/>
  <c r="AG385" i="1"/>
  <c r="AK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J386" i="1"/>
  <c r="AK386" i="1"/>
  <c r="AR386" i="1"/>
  <c r="A387" i="1"/>
  <c r="I387" i="1"/>
  <c r="Q387" i="1"/>
  <c r="Y387" i="1"/>
  <c r="Z387" i="1"/>
  <c r="A388" i="1"/>
  <c r="U388" i="1"/>
  <c r="A389" i="1"/>
  <c r="L389" i="1" s="1"/>
  <c r="D389" i="1"/>
  <c r="H389" i="1"/>
  <c r="O389" i="1"/>
  <c r="S389" i="1"/>
  <c r="W389" i="1"/>
  <c r="AC389" i="1"/>
  <c r="AG389" i="1"/>
  <c r="AJ389" i="1"/>
  <c r="A390" i="1"/>
  <c r="D390" i="1"/>
  <c r="F390" i="1"/>
  <c r="I390" i="1"/>
  <c r="L390" i="1"/>
  <c r="N390" i="1"/>
  <c r="Q390" i="1"/>
  <c r="T390" i="1"/>
  <c r="V390" i="1"/>
  <c r="Y390" i="1"/>
  <c r="AB390" i="1"/>
  <c r="AD390" i="1"/>
  <c r="AG390" i="1"/>
  <c r="AJ390" i="1"/>
  <c r="A391" i="1"/>
  <c r="B391" i="1"/>
  <c r="I391" i="1"/>
  <c r="Q391" i="1"/>
  <c r="R391" i="1"/>
  <c r="Y391" i="1"/>
  <c r="AG391" i="1"/>
  <c r="AH391" i="1"/>
  <c r="A392" i="1"/>
  <c r="E392" i="1"/>
  <c r="I392" i="1"/>
  <c r="L392" i="1"/>
  <c r="Q392" i="1"/>
  <c r="T392" i="1"/>
  <c r="U392" i="1"/>
  <c r="AB392" i="1"/>
  <c r="AC392" i="1"/>
  <c r="AG392" i="1"/>
  <c r="AK392" i="1"/>
  <c r="AR392" i="1"/>
  <c r="A393" i="1"/>
  <c r="D393" i="1"/>
  <c r="E393" i="1"/>
  <c r="G393" i="1"/>
  <c r="I393" i="1"/>
  <c r="K393" i="1"/>
  <c r="L393" i="1"/>
  <c r="O393" i="1"/>
  <c r="P393" i="1"/>
  <c r="Q393" i="1"/>
  <c r="T393" i="1"/>
  <c r="U393" i="1"/>
  <c r="W393" i="1"/>
  <c r="Y393" i="1"/>
  <c r="AA393" i="1"/>
  <c r="AB393" i="1"/>
  <c r="AE393" i="1"/>
  <c r="AF393" i="1"/>
  <c r="AG393" i="1"/>
  <c r="AJ393" i="1"/>
  <c r="AK393" i="1"/>
  <c r="AR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S394" i="1" s="1"/>
  <c r="AG394" i="1"/>
  <c r="AH394" i="1"/>
  <c r="AJ394" i="1"/>
  <c r="AK394" i="1"/>
  <c r="AR394" i="1"/>
  <c r="A395" i="1"/>
  <c r="J395" i="1"/>
  <c r="Y395" i="1"/>
  <c r="AG395" i="1"/>
  <c r="A396" i="1"/>
  <c r="E396" i="1" s="1"/>
  <c r="D396" i="1"/>
  <c r="L396" i="1"/>
  <c r="M396" i="1"/>
  <c r="Q396" i="1"/>
  <c r="Y396" i="1"/>
  <c r="AB396" i="1"/>
  <c r="AG396" i="1"/>
  <c r="AK396" i="1"/>
  <c r="A397" i="1"/>
  <c r="D397" i="1" s="1"/>
  <c r="C397" i="1"/>
  <c r="G397" i="1"/>
  <c r="H397" i="1"/>
  <c r="I397" i="1"/>
  <c r="M397" i="1"/>
  <c r="O397" i="1"/>
  <c r="Q397" i="1"/>
  <c r="T397" i="1"/>
  <c r="W397" i="1"/>
  <c r="X397" i="1"/>
  <c r="AB397" i="1"/>
  <c r="AC397" i="1"/>
  <c r="AE397" i="1"/>
  <c r="AJ397" i="1"/>
  <c r="AR397" i="1"/>
  <c r="A398" i="1"/>
  <c r="B398" i="1"/>
  <c r="D398" i="1"/>
  <c r="E398" i="1"/>
  <c r="F398" i="1"/>
  <c r="H398" i="1"/>
  <c r="I398" i="1"/>
  <c r="J398" i="1"/>
  <c r="L398" i="1"/>
  <c r="M398" i="1"/>
  <c r="N398" i="1"/>
  <c r="P398" i="1"/>
  <c r="Q398" i="1"/>
  <c r="R398" i="1"/>
  <c r="T398" i="1"/>
  <c r="U398" i="1"/>
  <c r="V398" i="1"/>
  <c r="X398" i="1"/>
  <c r="Y398" i="1"/>
  <c r="Z398" i="1"/>
  <c r="AB398" i="1"/>
  <c r="AC398" i="1"/>
  <c r="AD398" i="1"/>
  <c r="AF398" i="1"/>
  <c r="AG398" i="1"/>
  <c r="AH398" i="1"/>
  <c r="AJ398" i="1"/>
  <c r="AK398" i="1"/>
  <c r="A399" i="1"/>
  <c r="Q399" i="1"/>
  <c r="A400" i="1"/>
  <c r="I400" i="1"/>
  <c r="M400" i="1"/>
  <c r="U400" i="1"/>
  <c r="AC400" i="1"/>
  <c r="AJ400" i="1"/>
  <c r="A401" i="1"/>
  <c r="P401" i="1" s="1"/>
  <c r="E401" i="1"/>
  <c r="S401" i="1"/>
  <c r="AC401" i="1"/>
  <c r="AG401" i="1"/>
  <c r="A402" i="1"/>
  <c r="I402" i="1" s="1"/>
  <c r="D402" i="1"/>
  <c r="G402" i="1"/>
  <c r="L402" i="1"/>
  <c r="O402" i="1"/>
  <c r="Q402" i="1"/>
  <c r="W402" i="1"/>
  <c r="Y402" i="1"/>
  <c r="AB402" i="1"/>
  <c r="AG402" i="1"/>
  <c r="AJ402" i="1"/>
  <c r="AR402" i="1"/>
  <c r="A403" i="1"/>
  <c r="B403" i="1"/>
  <c r="J403" i="1"/>
  <c r="Q403" i="1"/>
  <c r="R403" i="1"/>
  <c r="Z403" i="1"/>
  <c r="AG403" i="1"/>
  <c r="AH403" i="1"/>
  <c r="A404" i="1"/>
  <c r="D404" i="1"/>
  <c r="E404" i="1"/>
  <c r="I404" i="1"/>
  <c r="L404" i="1"/>
  <c r="M404" i="1"/>
  <c r="Q404" i="1"/>
  <c r="T404" i="1"/>
  <c r="U404" i="1"/>
  <c r="Y404" i="1"/>
  <c r="AB404" i="1"/>
  <c r="AC404" i="1"/>
  <c r="AG404" i="1"/>
  <c r="AJ404" i="1"/>
  <c r="AK404" i="1"/>
  <c r="AR404" i="1"/>
  <c r="A405" i="1"/>
  <c r="B405" i="1" s="1"/>
  <c r="C405" i="1"/>
  <c r="D405" i="1"/>
  <c r="E405" i="1"/>
  <c r="G405" i="1"/>
  <c r="H405" i="1"/>
  <c r="I405" i="1"/>
  <c r="K405" i="1"/>
  <c r="L405" i="1"/>
  <c r="M405" i="1"/>
  <c r="O405" i="1"/>
  <c r="P405" i="1"/>
  <c r="Q405" i="1"/>
  <c r="S405" i="1"/>
  <c r="T405" i="1"/>
  <c r="U405" i="1"/>
  <c r="W405" i="1"/>
  <c r="X405" i="1"/>
  <c r="Y405" i="1"/>
  <c r="AA405" i="1"/>
  <c r="AB405" i="1"/>
  <c r="AC405" i="1"/>
  <c r="AE405" i="1"/>
  <c r="AF405" i="1"/>
  <c r="AS405" i="1" s="1"/>
  <c r="AG405" i="1"/>
  <c r="AJ405" i="1"/>
  <c r="AK405" i="1"/>
  <c r="AR405" i="1"/>
  <c r="A406" i="1"/>
  <c r="I406" i="1" s="1"/>
  <c r="C406" i="1"/>
  <c r="F406" i="1"/>
  <c r="K406" i="1"/>
  <c r="N406" i="1"/>
  <c r="Q406" i="1"/>
  <c r="V406" i="1"/>
  <c r="Y406" i="1"/>
  <c r="AA406" i="1"/>
  <c r="AG406" i="1"/>
  <c r="A407" i="1"/>
  <c r="B407" i="1"/>
  <c r="I407" i="1"/>
  <c r="J407" i="1"/>
  <c r="Q407" i="1"/>
  <c r="R407" i="1"/>
  <c r="Y407" i="1"/>
  <c r="Z407" i="1"/>
  <c r="AG407" i="1"/>
  <c r="AH407" i="1"/>
  <c r="A408" i="1"/>
  <c r="A409" i="1"/>
  <c r="E409" i="1"/>
  <c r="H409" i="1"/>
  <c r="L409" i="1"/>
  <c r="P409" i="1"/>
  <c r="S409" i="1"/>
  <c r="W409" i="1"/>
  <c r="AA409" i="1"/>
  <c r="AC409" i="1"/>
  <c r="AG409" i="1"/>
  <c r="AK409" i="1"/>
  <c r="A410" i="1"/>
  <c r="L410" i="1" s="1"/>
  <c r="I410" i="1"/>
  <c r="T410" i="1"/>
  <c r="W410" i="1"/>
  <c r="AE410" i="1"/>
  <c r="A411" i="1"/>
  <c r="B411" i="1"/>
  <c r="J411" i="1"/>
  <c r="Q411" i="1"/>
  <c r="R411" i="1"/>
  <c r="Z411" i="1"/>
  <c r="AG411" i="1"/>
  <c r="AH411" i="1"/>
  <c r="A412" i="1"/>
  <c r="D412" i="1"/>
  <c r="E412" i="1"/>
  <c r="I412" i="1"/>
  <c r="L412" i="1"/>
  <c r="M412" i="1"/>
  <c r="Q412" i="1"/>
  <c r="T412" i="1"/>
  <c r="U412" i="1"/>
  <c r="Y412" i="1"/>
  <c r="AB412" i="1"/>
  <c r="AC412" i="1"/>
  <c r="AG412" i="1"/>
  <c r="AJ412" i="1"/>
  <c r="AK412" i="1"/>
  <c r="AR412" i="1"/>
  <c r="A413" i="1"/>
  <c r="B413" i="1" s="1"/>
  <c r="C413" i="1"/>
  <c r="D413" i="1"/>
  <c r="E413" i="1"/>
  <c r="G413" i="1"/>
  <c r="H413" i="1"/>
  <c r="I413" i="1"/>
  <c r="K413" i="1"/>
  <c r="L413" i="1"/>
  <c r="M413" i="1"/>
  <c r="O413" i="1"/>
  <c r="P413" i="1"/>
  <c r="Q413" i="1"/>
  <c r="S413" i="1"/>
  <c r="T413" i="1"/>
  <c r="U413" i="1"/>
  <c r="W413" i="1"/>
  <c r="X413" i="1"/>
  <c r="Y413" i="1"/>
  <c r="AA413" i="1"/>
  <c r="AB413" i="1"/>
  <c r="AC413" i="1"/>
  <c r="AE413" i="1"/>
  <c r="AF413" i="1"/>
  <c r="AG413" i="1"/>
  <c r="AJ413" i="1"/>
  <c r="AK413" i="1"/>
  <c r="AR413" i="1"/>
  <c r="A414" i="1"/>
  <c r="I414" i="1" s="1"/>
  <c r="F414" i="1"/>
  <c r="K414" i="1"/>
  <c r="Q414" i="1"/>
  <c r="S414" i="1"/>
  <c r="AA414" i="1"/>
  <c r="AD414" i="1"/>
  <c r="AG414" i="1"/>
  <c r="A415" i="1"/>
  <c r="B415" i="1"/>
  <c r="I415" i="1"/>
  <c r="J415" i="1"/>
  <c r="Q415" i="1"/>
  <c r="R415" i="1"/>
  <c r="W415" i="1"/>
  <c r="Y415" i="1"/>
  <c r="AC415" i="1"/>
  <c r="AD415" i="1"/>
  <c r="AH415" i="1"/>
  <c r="A416" i="1"/>
  <c r="F416" i="1"/>
  <c r="L416" i="1"/>
  <c r="Q416" i="1"/>
  <c r="V416" i="1"/>
  <c r="AB416" i="1"/>
  <c r="AG416" i="1"/>
  <c r="AR416" i="1"/>
  <c r="A417" i="1"/>
  <c r="C417" i="1"/>
  <c r="D417" i="1"/>
  <c r="G417" i="1"/>
  <c r="H417" i="1"/>
  <c r="I417" i="1"/>
  <c r="L417" i="1"/>
  <c r="M417" i="1"/>
  <c r="O417" i="1"/>
  <c r="Q417" i="1"/>
  <c r="S417" i="1"/>
  <c r="T417" i="1"/>
  <c r="W417" i="1"/>
  <c r="X417" i="1"/>
  <c r="Y417" i="1"/>
  <c r="AB417" i="1"/>
  <c r="AC417" i="1"/>
  <c r="AE417" i="1"/>
  <c r="AG417" i="1"/>
  <c r="AJ417" i="1"/>
  <c r="AR417" i="1"/>
  <c r="A418" i="1"/>
  <c r="D418" i="1"/>
  <c r="F418" i="1"/>
  <c r="I418" i="1"/>
  <c r="L418" i="1"/>
  <c r="N418" i="1"/>
  <c r="Q418" i="1"/>
  <c r="T418" i="1"/>
  <c r="V418" i="1"/>
  <c r="Y418" i="1"/>
  <c r="AB418" i="1"/>
  <c r="AD418" i="1"/>
  <c r="AG418" i="1"/>
  <c r="AJ418" i="1"/>
  <c r="AR418" i="1"/>
  <c r="A419" i="1"/>
  <c r="B419" i="1"/>
  <c r="F419" i="1"/>
  <c r="G419" i="1"/>
  <c r="K419" i="1"/>
  <c r="M419" i="1"/>
  <c r="Q419" i="1"/>
  <c r="R419" i="1"/>
  <c r="V419" i="1"/>
  <c r="W419" i="1"/>
  <c r="AA419" i="1"/>
  <c r="AC419" i="1"/>
  <c r="AG419" i="1"/>
  <c r="AH419" i="1"/>
  <c r="A420" i="1"/>
  <c r="B420" i="1"/>
  <c r="E420" i="1"/>
  <c r="F420" i="1"/>
  <c r="H420" i="1"/>
  <c r="J420" i="1"/>
  <c r="L420" i="1"/>
  <c r="M420" i="1"/>
  <c r="P420" i="1"/>
  <c r="Q420" i="1"/>
  <c r="R420" i="1"/>
  <c r="U420" i="1"/>
  <c r="V420" i="1"/>
  <c r="X420" i="1"/>
  <c r="Z420" i="1"/>
  <c r="AB420" i="1"/>
  <c r="AC420" i="1"/>
  <c r="AF420" i="1"/>
  <c r="AG420" i="1"/>
  <c r="AH420" i="1"/>
  <c r="AK420" i="1"/>
  <c r="AR420" i="1"/>
  <c r="A421" i="1"/>
  <c r="Q421" i="1" s="1"/>
  <c r="L421" i="1"/>
  <c r="S421" i="1"/>
  <c r="AC421" i="1"/>
  <c r="AG421" i="1"/>
  <c r="A422" i="1"/>
  <c r="D422" i="1"/>
  <c r="F422" i="1"/>
  <c r="H422" i="1"/>
  <c r="L422" i="1"/>
  <c r="M422" i="1"/>
  <c r="N422" i="1"/>
  <c r="R422" i="1"/>
  <c r="T422" i="1"/>
  <c r="V422" i="1"/>
  <c r="Y422" i="1"/>
  <c r="AB422" i="1"/>
  <c r="AC422" i="1"/>
  <c r="AG422" i="1"/>
  <c r="AH422" i="1"/>
  <c r="AJ422" i="1"/>
  <c r="A423" i="1"/>
  <c r="F423" i="1"/>
  <c r="K423" i="1"/>
  <c r="Q423" i="1"/>
  <c r="V423" i="1"/>
  <c r="AA423" i="1"/>
  <c r="AG423" i="1"/>
  <c r="A424" i="1"/>
  <c r="D424" i="1"/>
  <c r="F424" i="1"/>
  <c r="L424" i="1"/>
  <c r="M424" i="1"/>
  <c r="N424" i="1"/>
  <c r="T424" i="1"/>
  <c r="V424" i="1"/>
  <c r="Y424" i="1"/>
  <c r="AB424" i="1"/>
  <c r="AC424" i="1"/>
  <c r="AG424" i="1"/>
  <c r="AH424" i="1"/>
  <c r="AJ424" i="1"/>
  <c r="A425" i="1"/>
  <c r="W425" i="1"/>
  <c r="AG425" i="1"/>
  <c r="A426" i="1"/>
  <c r="B426" i="1"/>
  <c r="C426" i="1"/>
  <c r="E426" i="1"/>
  <c r="F426" i="1"/>
  <c r="G426" i="1"/>
  <c r="I426" i="1"/>
  <c r="J426" i="1"/>
  <c r="K426" i="1"/>
  <c r="M426" i="1"/>
  <c r="N426" i="1"/>
  <c r="O426" i="1"/>
  <c r="Q426" i="1"/>
  <c r="R426" i="1"/>
  <c r="S426" i="1"/>
  <c r="U426" i="1"/>
  <c r="V426" i="1"/>
  <c r="W426" i="1"/>
  <c r="Y426" i="1"/>
  <c r="Z426" i="1"/>
  <c r="AA426" i="1"/>
  <c r="AC426" i="1"/>
  <c r="AD426" i="1"/>
  <c r="AE426" i="1"/>
  <c r="AG426" i="1"/>
  <c r="AH426" i="1"/>
  <c r="AK426" i="1"/>
  <c r="AR426" i="1"/>
  <c r="A427" i="1"/>
  <c r="B427" i="1"/>
  <c r="C427" i="1"/>
  <c r="E427" i="1"/>
  <c r="F427" i="1"/>
  <c r="G427" i="1"/>
  <c r="I427" i="1"/>
  <c r="J427" i="1"/>
  <c r="K427" i="1"/>
  <c r="M427" i="1"/>
  <c r="N427" i="1"/>
  <c r="O427" i="1"/>
  <c r="Q427" i="1"/>
  <c r="R427" i="1"/>
  <c r="S427" i="1"/>
  <c r="U427" i="1"/>
  <c r="V427" i="1"/>
  <c r="W427" i="1"/>
  <c r="Y427" i="1"/>
  <c r="Z427" i="1"/>
  <c r="AA427" i="1"/>
  <c r="AC427" i="1"/>
  <c r="AD427" i="1"/>
  <c r="AE427" i="1"/>
  <c r="AG427" i="1"/>
  <c r="AH427" i="1"/>
  <c r="AK427" i="1"/>
  <c r="A428" i="1"/>
  <c r="B428" i="1"/>
  <c r="F428" i="1"/>
  <c r="H428" i="1"/>
  <c r="L428" i="1"/>
  <c r="M428" i="1"/>
  <c r="Q428" i="1"/>
  <c r="R428" i="1"/>
  <c r="V428" i="1"/>
  <c r="X428" i="1"/>
  <c r="AB428" i="1"/>
  <c r="AC428" i="1"/>
  <c r="AG428" i="1"/>
  <c r="AH428" i="1"/>
  <c r="AR428" i="1"/>
  <c r="A429" i="1"/>
  <c r="E429" i="1" s="1"/>
  <c r="D429" i="1"/>
  <c r="I429" i="1"/>
  <c r="K429" i="1"/>
  <c r="L429" i="1"/>
  <c r="Q429" i="1"/>
  <c r="T429" i="1"/>
  <c r="W429" i="1"/>
  <c r="AA429" i="1"/>
  <c r="AE429" i="1"/>
  <c r="AF429" i="1"/>
  <c r="AK429" i="1"/>
  <c r="AR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AJ430" i="1"/>
  <c r="AK430" i="1"/>
  <c r="AR430" i="1"/>
  <c r="A431" i="1"/>
  <c r="B431" i="1"/>
  <c r="C431" i="1"/>
  <c r="F431" i="1"/>
  <c r="G431" i="1"/>
  <c r="I431" i="1"/>
  <c r="K431" i="1"/>
  <c r="M431" i="1"/>
  <c r="N431" i="1"/>
  <c r="Q431" i="1"/>
  <c r="R431" i="1"/>
  <c r="S431" i="1"/>
  <c r="V431" i="1"/>
  <c r="W431" i="1"/>
  <c r="Y431" i="1"/>
  <c r="AA431" i="1"/>
  <c r="AC431" i="1"/>
  <c r="AD431" i="1"/>
  <c r="AG431" i="1"/>
  <c r="AH431" i="1"/>
  <c r="A432" i="1"/>
  <c r="F432" i="1"/>
  <c r="L432" i="1"/>
  <c r="V432" i="1"/>
  <c r="AB432" i="1"/>
  <c r="AG432" i="1"/>
  <c r="A433" i="1"/>
  <c r="H433" i="1"/>
  <c r="L433" i="1"/>
  <c r="S433" i="1"/>
  <c r="Y433" i="1"/>
  <c r="AE433" i="1"/>
  <c r="AR433" i="1"/>
  <c r="A434" i="1"/>
  <c r="E434" i="1" s="1"/>
  <c r="D434" i="1"/>
  <c r="G434" i="1"/>
  <c r="I434" i="1"/>
  <c r="K434" i="1"/>
  <c r="O434" i="1"/>
  <c r="P434" i="1"/>
  <c r="Q434" i="1"/>
  <c r="U434" i="1"/>
  <c r="W434" i="1"/>
  <c r="Y434" i="1"/>
  <c r="AB434" i="1"/>
  <c r="AE434" i="1"/>
  <c r="AF434" i="1"/>
  <c r="AJ434" i="1"/>
  <c r="AK434" i="1"/>
  <c r="A435" i="1"/>
  <c r="V435" i="1"/>
  <c r="A436" i="1"/>
  <c r="J436" i="1"/>
  <c r="U436" i="1"/>
  <c r="AD436" i="1"/>
  <c r="AR436" i="1"/>
  <c r="A437" i="1"/>
  <c r="C437" i="1"/>
  <c r="G437" i="1"/>
  <c r="H437" i="1"/>
  <c r="L437" i="1"/>
  <c r="M437" i="1"/>
  <c r="Q437" i="1"/>
  <c r="S437" i="1"/>
  <c r="W437" i="1"/>
  <c r="X437" i="1"/>
  <c r="AB437" i="1"/>
  <c r="AC437" i="1"/>
  <c r="AG437" i="1"/>
  <c r="AR437" i="1"/>
  <c r="A438" i="1"/>
  <c r="I438" i="1"/>
  <c r="P438" i="1"/>
  <c r="W438" i="1"/>
  <c r="AE438" i="1"/>
  <c r="AK438" i="1"/>
  <c r="A439" i="1"/>
  <c r="K439" i="1"/>
  <c r="V439" i="1"/>
  <c r="AA439" i="1"/>
  <c r="A440" i="1"/>
  <c r="B440" i="1"/>
  <c r="D440" i="1"/>
  <c r="F440" i="1"/>
  <c r="H440" i="1"/>
  <c r="I440" i="1"/>
  <c r="L440" i="1"/>
  <c r="M440" i="1"/>
  <c r="N440" i="1"/>
  <c r="Q440" i="1"/>
  <c r="R440" i="1"/>
  <c r="T440" i="1"/>
  <c r="V440" i="1"/>
  <c r="X440" i="1"/>
  <c r="Y440" i="1"/>
  <c r="AB440" i="1"/>
  <c r="AC440" i="1"/>
  <c r="AD440" i="1"/>
  <c r="AG440" i="1"/>
  <c r="AH440" i="1"/>
  <c r="AJ440" i="1"/>
  <c r="AR440" i="1"/>
  <c r="A441" i="1"/>
  <c r="W441" i="1" s="1"/>
  <c r="Q441" i="1"/>
  <c r="AB441" i="1"/>
  <c r="A442" i="1"/>
  <c r="D442" i="1" s="1"/>
  <c r="B442" i="1"/>
  <c r="F442" i="1"/>
  <c r="G442" i="1"/>
  <c r="H442" i="1"/>
  <c r="K442" i="1"/>
  <c r="L442" i="1"/>
  <c r="N442" i="1"/>
  <c r="P442" i="1"/>
  <c r="R442" i="1"/>
  <c r="S442" i="1"/>
  <c r="V442" i="1"/>
  <c r="W442" i="1"/>
  <c r="X442" i="1"/>
  <c r="AA442" i="1"/>
  <c r="AB442" i="1"/>
  <c r="AD442" i="1"/>
  <c r="AF442" i="1"/>
  <c r="AH442" i="1"/>
  <c r="AR442" i="1"/>
  <c r="A443" i="1"/>
  <c r="I443" i="1"/>
  <c r="O443" i="1"/>
  <c r="V443" i="1"/>
  <c r="AD443" i="1"/>
  <c r="AK443" i="1"/>
  <c r="A444" i="1"/>
  <c r="F444" i="1"/>
  <c r="H444" i="1"/>
  <c r="L444" i="1"/>
  <c r="Q444" i="1"/>
  <c r="R444" i="1"/>
  <c r="V444" i="1"/>
  <c r="AB444" i="1"/>
  <c r="AC444" i="1"/>
  <c r="AG444" i="1"/>
  <c r="AR444" i="1"/>
  <c r="A445" i="1"/>
  <c r="P445" i="1"/>
  <c r="AC445" i="1"/>
  <c r="A446" i="1"/>
  <c r="E446" i="1" s="1"/>
  <c r="Q446" i="1"/>
  <c r="AG446" i="1"/>
  <c r="A447" i="1"/>
  <c r="AG447" i="1"/>
  <c r="A448" i="1"/>
  <c r="B448" i="1" s="1"/>
  <c r="C448" i="1"/>
  <c r="E448" i="1"/>
  <c r="G448" i="1"/>
  <c r="I448" i="1"/>
  <c r="K448" i="1"/>
  <c r="M448" i="1"/>
  <c r="O448" i="1"/>
  <c r="Q448" i="1"/>
  <c r="S448" i="1"/>
  <c r="U448" i="1"/>
  <c r="W448" i="1"/>
  <c r="Y448" i="1"/>
  <c r="AA448" i="1"/>
  <c r="AC448" i="1"/>
  <c r="AE448" i="1"/>
  <c r="AG448" i="1"/>
  <c r="AK448" i="1"/>
  <c r="A449" i="1"/>
  <c r="F449" i="1" s="1"/>
  <c r="V449" i="1"/>
  <c r="A450" i="1"/>
  <c r="Q450" i="1" s="1"/>
  <c r="I450" i="1"/>
  <c r="Y450" i="1"/>
  <c r="AG450" i="1"/>
  <c r="A451" i="1"/>
  <c r="B451" i="1" s="1"/>
  <c r="E451" i="1"/>
  <c r="M451" i="1"/>
  <c r="Q451" i="1"/>
  <c r="U451" i="1"/>
  <c r="AC451" i="1"/>
  <c r="AG451" i="1"/>
  <c r="AK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V452" i="1"/>
  <c r="W452" i="1"/>
  <c r="X452" i="1"/>
  <c r="Y452" i="1"/>
  <c r="Z452" i="1"/>
  <c r="AA452" i="1"/>
  <c r="AB452" i="1"/>
  <c r="AC452" i="1"/>
  <c r="AD452" i="1"/>
  <c r="AE452" i="1"/>
  <c r="AF452" i="1"/>
  <c r="AS452" i="1" s="1"/>
  <c r="AG452" i="1"/>
  <c r="AH452" i="1"/>
  <c r="AJ452" i="1"/>
  <c r="AK452" i="1"/>
  <c r="AR452" i="1"/>
  <c r="A453" i="1"/>
  <c r="D453" i="1" s="1"/>
  <c r="B453" i="1"/>
  <c r="E453" i="1"/>
  <c r="F453" i="1"/>
  <c r="G453" i="1"/>
  <c r="J453" i="1"/>
  <c r="K453" i="1"/>
  <c r="M453" i="1"/>
  <c r="O453" i="1"/>
  <c r="Q453" i="1"/>
  <c r="R453" i="1"/>
  <c r="U453" i="1"/>
  <c r="V453" i="1"/>
  <c r="W453" i="1"/>
  <c r="Z453" i="1"/>
  <c r="AA453" i="1"/>
  <c r="AC453" i="1"/>
  <c r="AE453" i="1"/>
  <c r="AG453" i="1"/>
  <c r="AH453" i="1"/>
  <c r="AK453" i="1"/>
  <c r="A454" i="1"/>
  <c r="C454" i="1" s="1"/>
  <c r="B454" i="1"/>
  <c r="F454" i="1"/>
  <c r="I454" i="1"/>
  <c r="J454" i="1"/>
  <c r="N454" i="1"/>
  <c r="Q454" i="1"/>
  <c r="R454" i="1"/>
  <c r="V454" i="1"/>
  <c r="Y454" i="1"/>
  <c r="Z454" i="1"/>
  <c r="AD454" i="1"/>
  <c r="AG454" i="1"/>
  <c r="AH454" i="1"/>
  <c r="A455" i="1"/>
  <c r="B455" i="1" s="1"/>
  <c r="I455" i="1"/>
  <c r="Q455" i="1"/>
  <c r="Y455" i="1"/>
  <c r="AG455" i="1"/>
  <c r="A456" i="1"/>
  <c r="I456" i="1"/>
  <c r="Q456" i="1"/>
  <c r="Y456" i="1"/>
  <c r="AG456" i="1"/>
  <c r="A457" i="1"/>
  <c r="D457" i="1" s="1"/>
  <c r="C457" i="1"/>
  <c r="F457" i="1"/>
  <c r="I457" i="1"/>
  <c r="K457" i="1"/>
  <c r="N457" i="1"/>
  <c r="Q457" i="1"/>
  <c r="S457" i="1"/>
  <c r="V457" i="1"/>
  <c r="Y457" i="1"/>
  <c r="AA457" i="1"/>
  <c r="AD457" i="1"/>
  <c r="AG457" i="1"/>
  <c r="A458" i="1"/>
  <c r="C458" i="1" s="1"/>
  <c r="E458" i="1"/>
  <c r="I458" i="1"/>
  <c r="M458" i="1"/>
  <c r="Q458" i="1"/>
  <c r="U458" i="1"/>
  <c r="Y458" i="1"/>
  <c r="AC458" i="1"/>
  <c r="AG458" i="1"/>
  <c r="AK458" i="1"/>
  <c r="A459" i="1"/>
  <c r="B459" i="1" s="1"/>
  <c r="E459" i="1"/>
  <c r="I459" i="1"/>
  <c r="M459" i="1"/>
  <c r="Q459" i="1"/>
  <c r="U459" i="1"/>
  <c r="Y459" i="1"/>
  <c r="AC459" i="1"/>
  <c r="AG459" i="1"/>
  <c r="AK459" i="1"/>
  <c r="A460" i="1"/>
  <c r="C460" i="1" s="1"/>
  <c r="B460" i="1"/>
  <c r="D460" i="1"/>
  <c r="E460" i="1"/>
  <c r="F460" i="1"/>
  <c r="H460" i="1"/>
  <c r="I460" i="1"/>
  <c r="J460" i="1"/>
  <c r="L460" i="1"/>
  <c r="M460" i="1"/>
  <c r="N460" i="1"/>
  <c r="P460" i="1"/>
  <c r="Q460" i="1"/>
  <c r="R460" i="1"/>
  <c r="T460" i="1"/>
  <c r="U460" i="1"/>
  <c r="V460" i="1"/>
  <c r="X460" i="1"/>
  <c r="Y460" i="1"/>
  <c r="Z460" i="1"/>
  <c r="AB460" i="1"/>
  <c r="AC460" i="1"/>
  <c r="AD460" i="1"/>
  <c r="AF460" i="1"/>
  <c r="AG460" i="1"/>
  <c r="AH460" i="1"/>
  <c r="AJ460" i="1"/>
  <c r="AK460" i="1"/>
  <c r="AR460" i="1"/>
  <c r="A461" i="1"/>
  <c r="D461" i="1" s="1"/>
  <c r="B461" i="1"/>
  <c r="C461" i="1"/>
  <c r="E461" i="1"/>
  <c r="F461" i="1"/>
  <c r="G461" i="1"/>
  <c r="I461" i="1"/>
  <c r="J461" i="1"/>
  <c r="K461" i="1"/>
  <c r="M461" i="1"/>
  <c r="N461" i="1"/>
  <c r="O461" i="1"/>
  <c r="Q461" i="1"/>
  <c r="R461" i="1"/>
  <c r="S461" i="1"/>
  <c r="U461" i="1"/>
  <c r="V461" i="1"/>
  <c r="W461" i="1"/>
  <c r="Y461" i="1"/>
  <c r="Z461" i="1"/>
  <c r="AA461" i="1"/>
  <c r="AC461" i="1"/>
  <c r="AD461" i="1"/>
  <c r="AE461" i="1"/>
  <c r="AG461" i="1"/>
  <c r="AH461" i="1"/>
  <c r="AK461" i="1"/>
  <c r="A462" i="1"/>
  <c r="C462" i="1" s="1"/>
  <c r="B462" i="1"/>
  <c r="E462" i="1"/>
  <c r="F462" i="1"/>
  <c r="I462" i="1"/>
  <c r="J462" i="1"/>
  <c r="M462" i="1"/>
  <c r="N462" i="1"/>
  <c r="Q462" i="1"/>
  <c r="R462" i="1"/>
  <c r="U462" i="1"/>
  <c r="V462" i="1"/>
  <c r="Y462" i="1"/>
  <c r="Z462" i="1"/>
  <c r="AC462" i="1"/>
  <c r="AD462" i="1"/>
  <c r="AG462" i="1"/>
  <c r="AH462" i="1"/>
  <c r="AK462" i="1"/>
  <c r="A463" i="1"/>
  <c r="A464" i="1"/>
  <c r="C464" i="1" s="1"/>
  <c r="B464" i="1"/>
  <c r="D464" i="1"/>
  <c r="E464" i="1"/>
  <c r="F464" i="1"/>
  <c r="H464" i="1"/>
  <c r="I464" i="1"/>
  <c r="J464" i="1"/>
  <c r="L464" i="1"/>
  <c r="M464" i="1"/>
  <c r="N464" i="1"/>
  <c r="P464" i="1"/>
  <c r="Q464" i="1"/>
  <c r="R464" i="1"/>
  <c r="T464" i="1"/>
  <c r="U464" i="1"/>
  <c r="V464" i="1"/>
  <c r="X464" i="1"/>
  <c r="Y464" i="1"/>
  <c r="Z464" i="1"/>
  <c r="AB464" i="1"/>
  <c r="AC464" i="1"/>
  <c r="AD464" i="1"/>
  <c r="AF464" i="1"/>
  <c r="AG464" i="1"/>
  <c r="AH464" i="1"/>
  <c r="AJ464" i="1"/>
  <c r="AK464" i="1"/>
  <c r="AR464" i="1"/>
  <c r="A465" i="1"/>
  <c r="D465" i="1" s="1"/>
  <c r="B465" i="1"/>
  <c r="C465" i="1"/>
  <c r="E465" i="1"/>
  <c r="F465" i="1"/>
  <c r="G465" i="1"/>
  <c r="I465" i="1"/>
  <c r="J465" i="1"/>
  <c r="K465" i="1"/>
  <c r="M465" i="1"/>
  <c r="N465" i="1"/>
  <c r="O465" i="1"/>
  <c r="Q465" i="1"/>
  <c r="R465" i="1"/>
  <c r="S465" i="1"/>
  <c r="U465" i="1"/>
  <c r="V465" i="1"/>
  <c r="W465" i="1"/>
  <c r="Y465" i="1"/>
  <c r="Z465" i="1"/>
  <c r="AA465" i="1"/>
  <c r="AC465" i="1"/>
  <c r="AD465" i="1"/>
  <c r="AE465" i="1"/>
  <c r="AG465" i="1"/>
  <c r="AH465" i="1"/>
  <c r="AK465" i="1"/>
  <c r="A466" i="1"/>
  <c r="C466" i="1" s="1"/>
  <c r="B466" i="1"/>
  <c r="E466" i="1"/>
  <c r="F466" i="1"/>
  <c r="I466" i="1"/>
  <c r="J466" i="1"/>
  <c r="M466" i="1"/>
  <c r="N466" i="1"/>
  <c r="Q466" i="1"/>
  <c r="R466" i="1"/>
  <c r="U466" i="1"/>
  <c r="V466" i="1"/>
  <c r="Y466" i="1"/>
  <c r="Z466" i="1"/>
  <c r="AC466" i="1"/>
  <c r="AD466" i="1"/>
  <c r="AG466" i="1"/>
  <c r="AH466" i="1"/>
  <c r="AK466" i="1"/>
  <c r="A467" i="1"/>
  <c r="AG467" i="1" s="1"/>
  <c r="Q467" i="1"/>
  <c r="A468" i="1"/>
  <c r="B468" i="1" s="1"/>
  <c r="C468" i="1"/>
  <c r="E468" i="1"/>
  <c r="G468" i="1"/>
  <c r="I468" i="1"/>
  <c r="K468" i="1"/>
  <c r="M468" i="1"/>
  <c r="O468" i="1"/>
  <c r="Q468" i="1"/>
  <c r="S468" i="1"/>
  <c r="U468" i="1"/>
  <c r="W468" i="1"/>
  <c r="Y468" i="1"/>
  <c r="AA468" i="1"/>
  <c r="AC468" i="1"/>
  <c r="AE468" i="1"/>
  <c r="AG468" i="1"/>
  <c r="AK468" i="1"/>
  <c r="A469" i="1"/>
  <c r="F469" i="1"/>
  <c r="K469" i="1"/>
  <c r="Q469" i="1"/>
  <c r="V469" i="1"/>
  <c r="AA469" i="1"/>
  <c r="AG469" i="1"/>
  <c r="A470" i="1"/>
  <c r="I470" i="1" s="1"/>
  <c r="AG470" i="1"/>
  <c r="A471" i="1"/>
  <c r="AG471" i="1" s="1"/>
  <c r="Q471" i="1"/>
  <c r="A472" i="1"/>
  <c r="B472" i="1" s="1"/>
  <c r="C472" i="1"/>
  <c r="E472" i="1"/>
  <c r="G472" i="1"/>
  <c r="I472" i="1"/>
  <c r="K472" i="1"/>
  <c r="M472" i="1"/>
  <c r="O472" i="1"/>
  <c r="Q472" i="1"/>
  <c r="S472" i="1"/>
  <c r="U472" i="1"/>
  <c r="W472" i="1"/>
  <c r="Y472" i="1"/>
  <c r="AA472" i="1"/>
  <c r="AC472" i="1"/>
  <c r="AE472" i="1"/>
  <c r="AG472" i="1"/>
  <c r="AK472" i="1"/>
  <c r="A473" i="1"/>
  <c r="K473" i="1"/>
  <c r="V473" i="1"/>
  <c r="AG473" i="1"/>
  <c r="A474" i="1"/>
  <c r="I474" i="1"/>
  <c r="Q474" i="1"/>
  <c r="Y474" i="1"/>
  <c r="AG474" i="1"/>
  <c r="A475" i="1"/>
  <c r="I475" i="1" s="1"/>
  <c r="E475" i="1"/>
  <c r="M475" i="1"/>
  <c r="Q475" i="1"/>
  <c r="U475" i="1"/>
  <c r="AC475" i="1"/>
  <c r="AG475" i="1"/>
  <c r="AK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S476" i="1" s="1"/>
  <c r="AG476" i="1"/>
  <c r="AH476" i="1"/>
  <c r="AJ476" i="1"/>
  <c r="AK476" i="1"/>
  <c r="AR476" i="1"/>
  <c r="A477" i="1"/>
  <c r="D477" i="1" s="1"/>
  <c r="B477" i="1"/>
  <c r="E477" i="1"/>
  <c r="F477" i="1"/>
  <c r="G477" i="1"/>
  <c r="J477" i="1"/>
  <c r="K477" i="1"/>
  <c r="M477" i="1"/>
  <c r="O477" i="1"/>
  <c r="Q477" i="1"/>
  <c r="R477" i="1"/>
  <c r="U477" i="1"/>
  <c r="V477" i="1"/>
  <c r="W477" i="1"/>
  <c r="Z477" i="1"/>
  <c r="AA477" i="1"/>
  <c r="AC477" i="1"/>
  <c r="AE477" i="1"/>
  <c r="AG477" i="1"/>
  <c r="AH477" i="1"/>
  <c r="AK477" i="1"/>
  <c r="A478" i="1"/>
  <c r="C478" i="1" s="1"/>
  <c r="B478" i="1"/>
  <c r="F478" i="1"/>
  <c r="I478" i="1"/>
  <c r="J478" i="1"/>
  <c r="N478" i="1"/>
  <c r="Q478" i="1"/>
  <c r="R478" i="1"/>
  <c r="V478" i="1"/>
  <c r="Y478" i="1"/>
  <c r="Z478" i="1"/>
  <c r="AD478" i="1"/>
  <c r="AG478" i="1"/>
  <c r="AH478" i="1"/>
  <c r="A479" i="1"/>
  <c r="Q479" i="1" s="1"/>
  <c r="AG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S480" i="1" s="1"/>
  <c r="AG480" i="1"/>
  <c r="AH480" i="1"/>
  <c r="AJ480" i="1"/>
  <c r="AK480" i="1"/>
  <c r="AR480" i="1"/>
  <c r="A481" i="1"/>
  <c r="D481" i="1" s="1"/>
  <c r="B481" i="1"/>
  <c r="E481" i="1"/>
  <c r="F481" i="1"/>
  <c r="G481" i="1"/>
  <c r="J481" i="1"/>
  <c r="K481" i="1"/>
  <c r="M481" i="1"/>
  <c r="O481" i="1"/>
  <c r="Q481" i="1"/>
  <c r="R481" i="1"/>
  <c r="U481" i="1"/>
  <c r="V481" i="1"/>
  <c r="W481" i="1"/>
  <c r="Z481" i="1"/>
  <c r="AA481" i="1"/>
  <c r="AC481" i="1"/>
  <c r="AE481" i="1"/>
  <c r="AG481" i="1"/>
  <c r="AH481" i="1"/>
  <c r="AK481" i="1"/>
  <c r="A482" i="1"/>
  <c r="C482" i="1" s="1"/>
  <c r="B482" i="1"/>
  <c r="F482" i="1"/>
  <c r="I482" i="1"/>
  <c r="J482" i="1"/>
  <c r="N482" i="1"/>
  <c r="Q482" i="1"/>
  <c r="R482" i="1"/>
  <c r="V482" i="1"/>
  <c r="Y482" i="1"/>
  <c r="Z482" i="1"/>
  <c r="AD482" i="1"/>
  <c r="AG482" i="1"/>
  <c r="AH482" i="1"/>
  <c r="A483" i="1"/>
  <c r="E483" i="1" s="1"/>
  <c r="I483" i="1"/>
  <c r="Q483" i="1"/>
  <c r="Y483" i="1"/>
  <c r="AG483" i="1"/>
  <c r="A484" i="1"/>
  <c r="I484" i="1" s="1"/>
  <c r="E484" i="1"/>
  <c r="M484" i="1"/>
  <c r="Q484" i="1"/>
  <c r="U484" i="1"/>
  <c r="AC484" i="1"/>
  <c r="AG484" i="1"/>
  <c r="AK484" i="1"/>
  <c r="A485" i="1"/>
  <c r="D485" i="1" s="1"/>
  <c r="C485" i="1"/>
  <c r="F485" i="1"/>
  <c r="I485" i="1"/>
  <c r="K485" i="1"/>
  <c r="N485" i="1"/>
  <c r="Q485" i="1"/>
  <c r="S485" i="1"/>
  <c r="V485" i="1"/>
  <c r="Y485" i="1"/>
  <c r="AA485" i="1"/>
  <c r="AD485" i="1"/>
  <c r="AG485" i="1"/>
  <c r="A486" i="1"/>
  <c r="C486" i="1" s="1"/>
  <c r="E486" i="1"/>
  <c r="I486" i="1"/>
  <c r="M486" i="1"/>
  <c r="Q486" i="1"/>
  <c r="U486" i="1"/>
  <c r="Y486" i="1"/>
  <c r="AC486" i="1"/>
  <c r="AG486" i="1"/>
  <c r="AK486" i="1"/>
  <c r="A487" i="1"/>
  <c r="Q487" i="1"/>
  <c r="AG487" i="1"/>
  <c r="A488" i="1"/>
  <c r="E488" i="1" s="1"/>
  <c r="Q488" i="1"/>
  <c r="AG488" i="1"/>
  <c r="A489" i="1"/>
  <c r="B489" i="1" s="1"/>
  <c r="C489" i="1"/>
  <c r="E489" i="1"/>
  <c r="G489" i="1"/>
  <c r="I489" i="1"/>
  <c r="K489" i="1"/>
  <c r="M489" i="1"/>
  <c r="O489" i="1"/>
  <c r="Q489" i="1"/>
  <c r="S489" i="1"/>
  <c r="U489" i="1"/>
  <c r="W489" i="1"/>
  <c r="Y489" i="1"/>
  <c r="AA489" i="1"/>
  <c r="AC489" i="1"/>
  <c r="AE489" i="1"/>
  <c r="AG489" i="1"/>
  <c r="AK489" i="1"/>
  <c r="A490" i="1"/>
  <c r="C490" i="1" s="1"/>
  <c r="E490" i="1"/>
  <c r="I490" i="1"/>
  <c r="M490" i="1"/>
  <c r="Q490" i="1"/>
  <c r="U490" i="1"/>
  <c r="Y490" i="1"/>
  <c r="AC490" i="1"/>
  <c r="AG490" i="1"/>
  <c r="AK490" i="1"/>
  <c r="A491" i="1"/>
  <c r="Q491" i="1"/>
  <c r="AG491" i="1"/>
  <c r="A492" i="1"/>
  <c r="L492" i="1" s="1"/>
  <c r="G492" i="1"/>
  <c r="Q492" i="1"/>
  <c r="W492" i="1"/>
  <c r="AB492" i="1"/>
  <c r="AR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W493" i="1"/>
  <c r="X493" i="1"/>
  <c r="Y493" i="1"/>
  <c r="Z493" i="1"/>
  <c r="AA493" i="1"/>
  <c r="AB493" i="1"/>
  <c r="AC493" i="1"/>
  <c r="AD493" i="1"/>
  <c r="AE493" i="1"/>
  <c r="AF493" i="1"/>
  <c r="AG493" i="1"/>
  <c r="AH493" i="1"/>
  <c r="AJ493" i="1"/>
  <c r="AK493" i="1"/>
  <c r="AR493" i="1"/>
  <c r="A494" i="1"/>
  <c r="I494" i="1"/>
  <c r="Q494" i="1"/>
  <c r="Y494" i="1"/>
  <c r="AG494" i="1"/>
  <c r="A495" i="1"/>
  <c r="I495" i="1" s="1"/>
  <c r="E495" i="1"/>
  <c r="Q495" i="1"/>
  <c r="U495" i="1"/>
  <c r="Y495" i="1"/>
  <c r="AK495" i="1"/>
  <c r="A496" i="1"/>
  <c r="B496" i="1" s="1"/>
  <c r="C496" i="1"/>
  <c r="E496" i="1"/>
  <c r="G496" i="1"/>
  <c r="H496" i="1"/>
  <c r="K496" i="1"/>
  <c r="L496" i="1"/>
  <c r="M496" i="1"/>
  <c r="P496" i="1"/>
  <c r="Q496" i="1"/>
  <c r="S496" i="1"/>
  <c r="U496" i="1"/>
  <c r="W496" i="1"/>
  <c r="X496" i="1"/>
  <c r="AA496" i="1"/>
  <c r="AB496" i="1"/>
  <c r="AC496" i="1"/>
  <c r="AF496" i="1"/>
  <c r="AG496" i="1"/>
  <c r="AK496" i="1"/>
  <c r="AR496" i="1"/>
  <c r="A497" i="1"/>
  <c r="E497" i="1"/>
  <c r="I497" i="1"/>
  <c r="M497" i="1"/>
  <c r="Q497" i="1"/>
  <c r="U497" i="1"/>
  <c r="Y497" i="1"/>
  <c r="AC497" i="1"/>
  <c r="AG497" i="1"/>
  <c r="AK497" i="1"/>
  <c r="A498" i="1"/>
  <c r="C498" i="1" s="1"/>
  <c r="B498" i="1"/>
  <c r="F498" i="1"/>
  <c r="I498" i="1"/>
  <c r="J498" i="1"/>
  <c r="N498" i="1"/>
  <c r="Q498" i="1"/>
  <c r="R498" i="1"/>
  <c r="V498" i="1"/>
  <c r="Y498" i="1"/>
  <c r="Z498" i="1"/>
  <c r="AD498" i="1"/>
  <c r="AG498" i="1"/>
  <c r="AH498" i="1"/>
  <c r="A499" i="1"/>
  <c r="I499" i="1" s="1"/>
  <c r="AG499" i="1"/>
  <c r="A500" i="1"/>
  <c r="D500" i="1"/>
  <c r="G500" i="1"/>
  <c r="I500" i="1"/>
  <c r="L500" i="1"/>
  <c r="O500" i="1"/>
  <c r="Q500" i="1"/>
  <c r="T500" i="1"/>
  <c r="W500" i="1"/>
  <c r="Y500" i="1"/>
  <c r="AB500" i="1"/>
  <c r="AE500" i="1"/>
  <c r="AG500" i="1"/>
  <c r="AJ500" i="1"/>
  <c r="AR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W501" i="1"/>
  <c r="X501" i="1"/>
  <c r="Y501" i="1"/>
  <c r="Z501" i="1"/>
  <c r="AA501" i="1"/>
  <c r="AB501" i="1"/>
  <c r="AC501" i="1"/>
  <c r="AD501" i="1"/>
  <c r="AE501" i="1"/>
  <c r="AF501" i="1"/>
  <c r="AG501" i="1"/>
  <c r="AH501" i="1"/>
  <c r="AJ501" i="1"/>
  <c r="AK501" i="1"/>
  <c r="AR501" i="1"/>
  <c r="A502" i="1"/>
  <c r="B502" i="1"/>
  <c r="E502" i="1"/>
  <c r="F502" i="1"/>
  <c r="I502" i="1"/>
  <c r="J502" i="1"/>
  <c r="M502" i="1"/>
  <c r="N502" i="1"/>
  <c r="Q502" i="1"/>
  <c r="R502" i="1"/>
  <c r="U502" i="1"/>
  <c r="V502" i="1"/>
  <c r="Y502" i="1"/>
  <c r="Z502" i="1"/>
  <c r="AC502" i="1"/>
  <c r="AD502" i="1"/>
  <c r="AG502" i="1"/>
  <c r="AH502" i="1"/>
  <c r="AK502" i="1"/>
  <c r="A503" i="1"/>
  <c r="Q503" i="1"/>
  <c r="AG503" i="1"/>
  <c r="A504" i="1"/>
  <c r="B504" i="1" s="1"/>
  <c r="C504" i="1"/>
  <c r="D504" i="1"/>
  <c r="E504" i="1"/>
  <c r="G504" i="1"/>
  <c r="H504" i="1"/>
  <c r="I504" i="1"/>
  <c r="K504" i="1"/>
  <c r="L504" i="1"/>
  <c r="M504" i="1"/>
  <c r="O504" i="1"/>
  <c r="P504" i="1"/>
  <c r="Q504" i="1"/>
  <c r="S504" i="1"/>
  <c r="T504" i="1"/>
  <c r="U504" i="1"/>
  <c r="W504" i="1"/>
  <c r="X504" i="1"/>
  <c r="Y504" i="1"/>
  <c r="AA504" i="1"/>
  <c r="AB504" i="1"/>
  <c r="AC504" i="1"/>
  <c r="AE504" i="1"/>
  <c r="AF504" i="1"/>
  <c r="AG504" i="1"/>
  <c r="AJ504" i="1"/>
  <c r="AK504" i="1"/>
  <c r="AR504" i="1"/>
  <c r="A505" i="1"/>
  <c r="C505" i="1" s="1"/>
  <c r="I505" i="1"/>
  <c r="Q505" i="1"/>
  <c r="Y505" i="1"/>
  <c r="AG505" i="1"/>
  <c r="A506" i="1"/>
  <c r="E506" i="1" s="1"/>
  <c r="Q506" i="1"/>
  <c r="AG506" i="1"/>
  <c r="A507" i="1"/>
  <c r="D507" i="1" s="1"/>
  <c r="H507" i="1"/>
  <c r="I507" i="1"/>
  <c r="P507" i="1"/>
  <c r="Q507" i="1"/>
  <c r="X507" i="1"/>
  <c r="Y507" i="1"/>
  <c r="AF507" i="1"/>
  <c r="AG507" i="1"/>
  <c r="A508" i="1"/>
  <c r="G508" i="1" s="1"/>
  <c r="D508" i="1"/>
  <c r="I508" i="1"/>
  <c r="L508" i="1"/>
  <c r="O508" i="1"/>
  <c r="T508" i="1"/>
  <c r="W508" i="1"/>
  <c r="Y508" i="1"/>
  <c r="AE508" i="1"/>
  <c r="AG508" i="1"/>
  <c r="AJ508" i="1"/>
  <c r="A509" i="1"/>
  <c r="C509" i="1" s="1"/>
  <c r="B509" i="1"/>
  <c r="D509" i="1"/>
  <c r="E509" i="1"/>
  <c r="F509" i="1"/>
  <c r="H509" i="1"/>
  <c r="I509" i="1"/>
  <c r="J509" i="1"/>
  <c r="L509" i="1"/>
  <c r="M509" i="1"/>
  <c r="N509" i="1"/>
  <c r="P509" i="1"/>
  <c r="Q509" i="1"/>
  <c r="R509" i="1"/>
  <c r="T509" i="1"/>
  <c r="U509" i="1"/>
  <c r="V509" i="1"/>
  <c r="X509" i="1"/>
  <c r="Y509" i="1"/>
  <c r="Z509" i="1"/>
  <c r="AB509" i="1"/>
  <c r="AC509" i="1"/>
  <c r="AD509" i="1"/>
  <c r="AF509" i="1"/>
  <c r="AG509" i="1"/>
  <c r="AH509" i="1"/>
  <c r="AJ509" i="1"/>
  <c r="AK509" i="1"/>
  <c r="AR509" i="1"/>
  <c r="A510" i="1"/>
  <c r="B510" i="1" s="1"/>
  <c r="E510" i="1"/>
  <c r="I510" i="1"/>
  <c r="M510" i="1"/>
  <c r="N510" i="1"/>
  <c r="U510" i="1"/>
  <c r="V510" i="1"/>
  <c r="Y510" i="1"/>
  <c r="AD510" i="1"/>
  <c r="AG510" i="1"/>
  <c r="AK510" i="1"/>
  <c r="A511" i="1"/>
  <c r="D511" i="1" s="1"/>
  <c r="H511" i="1"/>
  <c r="I511" i="1"/>
  <c r="P511" i="1"/>
  <c r="Q511" i="1"/>
  <c r="X511" i="1"/>
  <c r="Y511" i="1"/>
  <c r="AF511" i="1"/>
  <c r="AG511" i="1"/>
  <c r="A512" i="1"/>
  <c r="D512" i="1" s="1"/>
  <c r="L512" i="1"/>
  <c r="W512" i="1"/>
  <c r="AG512" i="1"/>
  <c r="A513" i="1"/>
  <c r="C513" i="1" s="1"/>
  <c r="B513" i="1"/>
  <c r="D513" i="1"/>
  <c r="E513" i="1"/>
  <c r="F513" i="1"/>
  <c r="H513" i="1"/>
  <c r="I513" i="1"/>
  <c r="J513" i="1"/>
  <c r="L513" i="1"/>
  <c r="M513" i="1"/>
  <c r="N513" i="1"/>
  <c r="P513" i="1"/>
  <c r="Q513" i="1"/>
  <c r="R513" i="1"/>
  <c r="T513" i="1"/>
  <c r="U513" i="1"/>
  <c r="V513" i="1"/>
  <c r="X513" i="1"/>
  <c r="Y513" i="1"/>
  <c r="Z513" i="1"/>
  <c r="AB513" i="1"/>
  <c r="AC513" i="1"/>
  <c r="AD513" i="1"/>
  <c r="AF513" i="1"/>
  <c r="AG513" i="1"/>
  <c r="AH513" i="1"/>
  <c r="AJ513" i="1"/>
  <c r="AK513" i="1"/>
  <c r="AR513" i="1"/>
  <c r="A514" i="1"/>
  <c r="B514" i="1" s="1"/>
  <c r="E514" i="1"/>
  <c r="I514" i="1"/>
  <c r="M514" i="1"/>
  <c r="N514" i="1"/>
  <c r="U514" i="1"/>
  <c r="V514" i="1"/>
  <c r="Y514" i="1"/>
  <c r="AD514" i="1"/>
  <c r="AG514" i="1"/>
  <c r="AK514" i="1"/>
  <c r="A515" i="1"/>
  <c r="D515" i="1" s="1"/>
  <c r="H515" i="1"/>
  <c r="I515" i="1"/>
  <c r="P515" i="1"/>
  <c r="Q515" i="1"/>
  <c r="X515" i="1"/>
  <c r="Y515" i="1"/>
  <c r="AF515" i="1"/>
  <c r="AG515" i="1"/>
  <c r="A516" i="1"/>
  <c r="D516" i="1"/>
  <c r="G516" i="1"/>
  <c r="I516" i="1"/>
  <c r="L516" i="1"/>
  <c r="O516" i="1"/>
  <c r="Q516" i="1"/>
  <c r="T516" i="1"/>
  <c r="W516" i="1"/>
  <c r="Y516" i="1"/>
  <c r="AB516" i="1"/>
  <c r="AE516" i="1"/>
  <c r="AG516" i="1"/>
  <c r="AJ516" i="1"/>
  <c r="AR516" i="1"/>
  <c r="A517" i="1"/>
  <c r="C517" i="1" s="1"/>
  <c r="B517" i="1"/>
  <c r="D517" i="1"/>
  <c r="E517" i="1"/>
  <c r="F517" i="1"/>
  <c r="H517" i="1"/>
  <c r="I517" i="1"/>
  <c r="J517" i="1"/>
  <c r="L517" i="1"/>
  <c r="M517" i="1"/>
  <c r="N517" i="1"/>
  <c r="P517" i="1"/>
  <c r="Q517" i="1"/>
  <c r="R517" i="1"/>
  <c r="T517" i="1"/>
  <c r="U517" i="1"/>
  <c r="V517" i="1"/>
  <c r="X517" i="1"/>
  <c r="Y517" i="1"/>
  <c r="Z517" i="1"/>
  <c r="AB517" i="1"/>
  <c r="AC517" i="1"/>
  <c r="AD517" i="1"/>
  <c r="AF517" i="1"/>
  <c r="AG517" i="1"/>
  <c r="AH517" i="1"/>
  <c r="AJ517" i="1"/>
  <c r="AK517" i="1"/>
  <c r="AR517" i="1"/>
  <c r="A518" i="1"/>
  <c r="B518" i="1" s="1"/>
  <c r="E518" i="1"/>
  <c r="I518" i="1"/>
  <c r="M518" i="1"/>
  <c r="N518" i="1"/>
  <c r="U518" i="1"/>
  <c r="V518" i="1"/>
  <c r="Y518" i="1"/>
  <c r="AD518" i="1"/>
  <c r="AG518" i="1"/>
  <c r="AK518" i="1"/>
  <c r="A519" i="1"/>
  <c r="D519" i="1" s="1"/>
  <c r="H519" i="1"/>
  <c r="I519" i="1"/>
  <c r="P519" i="1"/>
  <c r="Q519" i="1"/>
  <c r="X519" i="1"/>
  <c r="Y519" i="1"/>
  <c r="AF519" i="1"/>
  <c r="AG519" i="1"/>
  <c r="A520" i="1"/>
  <c r="G520" i="1"/>
  <c r="L520" i="1"/>
  <c r="Q520" i="1"/>
  <c r="W520" i="1"/>
  <c r="AB520" i="1"/>
  <c r="AG520" i="1"/>
  <c r="AR520" i="1"/>
  <c r="A521" i="1"/>
  <c r="C521" i="1" s="1"/>
  <c r="B521" i="1"/>
  <c r="D521" i="1"/>
  <c r="E521" i="1"/>
  <c r="F521" i="1"/>
  <c r="H521" i="1"/>
  <c r="I521" i="1"/>
  <c r="J521" i="1"/>
  <c r="L521" i="1"/>
  <c r="M521" i="1"/>
  <c r="N521" i="1"/>
  <c r="P521" i="1"/>
  <c r="Q521" i="1"/>
  <c r="R521" i="1"/>
  <c r="T521" i="1"/>
  <c r="U521" i="1"/>
  <c r="V521" i="1"/>
  <c r="X521" i="1"/>
  <c r="Y521" i="1"/>
  <c r="Z521" i="1"/>
  <c r="AB521" i="1"/>
  <c r="AC521" i="1"/>
  <c r="AD521" i="1"/>
  <c r="AF521" i="1"/>
  <c r="AG521" i="1"/>
  <c r="AH521" i="1"/>
  <c r="AJ521" i="1"/>
  <c r="AK521" i="1"/>
  <c r="AR521" i="1"/>
  <c r="A522" i="1"/>
  <c r="B522" i="1" s="1"/>
  <c r="E522" i="1"/>
  <c r="I522" i="1"/>
  <c r="M522" i="1"/>
  <c r="N522" i="1"/>
  <c r="U522" i="1"/>
  <c r="V522" i="1"/>
  <c r="Y522" i="1"/>
  <c r="AD522" i="1"/>
  <c r="AG522" i="1"/>
  <c r="AK522" i="1"/>
  <c r="A523" i="1"/>
  <c r="D523" i="1" s="1"/>
  <c r="H523" i="1"/>
  <c r="I523" i="1"/>
  <c r="P523" i="1"/>
  <c r="Q523" i="1"/>
  <c r="X523" i="1"/>
  <c r="Y523" i="1"/>
  <c r="AF523" i="1"/>
  <c r="AG523" i="1"/>
  <c r="A524" i="1"/>
  <c r="G524" i="1" s="1"/>
  <c r="D524" i="1"/>
  <c r="I524" i="1"/>
  <c r="L524" i="1"/>
  <c r="O524" i="1"/>
  <c r="T524" i="1"/>
  <c r="W524" i="1"/>
  <c r="Y524" i="1"/>
  <c r="AE524" i="1"/>
  <c r="AG524" i="1"/>
  <c r="AJ524" i="1"/>
  <c r="A525" i="1"/>
  <c r="C525" i="1" s="1"/>
  <c r="B525" i="1"/>
  <c r="D525" i="1"/>
  <c r="E525" i="1"/>
  <c r="F525" i="1"/>
  <c r="H525" i="1"/>
  <c r="I525" i="1"/>
  <c r="J525" i="1"/>
  <c r="L525" i="1"/>
  <c r="M525" i="1"/>
  <c r="N525" i="1"/>
  <c r="P525" i="1"/>
  <c r="Q525" i="1"/>
  <c r="R525" i="1"/>
  <c r="T525" i="1"/>
  <c r="U525" i="1"/>
  <c r="V525" i="1"/>
  <c r="X525" i="1"/>
  <c r="Y525" i="1"/>
  <c r="Z525" i="1"/>
  <c r="AB525" i="1"/>
  <c r="AC525" i="1"/>
  <c r="AD525" i="1"/>
  <c r="AF525" i="1"/>
  <c r="AG525" i="1"/>
  <c r="AH525" i="1"/>
  <c r="AJ525" i="1"/>
  <c r="AK525" i="1"/>
  <c r="AR525" i="1"/>
  <c r="A526" i="1"/>
  <c r="B526" i="1" s="1"/>
  <c r="E526" i="1"/>
  <c r="I526" i="1"/>
  <c r="M526" i="1"/>
  <c r="N526" i="1"/>
  <c r="U526" i="1"/>
  <c r="V526" i="1"/>
  <c r="Y526" i="1"/>
  <c r="AD526" i="1"/>
  <c r="AG526" i="1"/>
  <c r="AK526" i="1"/>
  <c r="A527" i="1"/>
  <c r="D527" i="1" s="1"/>
  <c r="H527" i="1"/>
  <c r="I527" i="1"/>
  <c r="P527" i="1"/>
  <c r="Q527" i="1"/>
  <c r="X527" i="1"/>
  <c r="Y527" i="1"/>
  <c r="AF527" i="1"/>
  <c r="AG527" i="1"/>
  <c r="A528" i="1"/>
  <c r="D528" i="1" s="1"/>
  <c r="L528" i="1"/>
  <c r="W528" i="1"/>
  <c r="AG528" i="1"/>
  <c r="A529" i="1"/>
  <c r="C529" i="1" s="1"/>
  <c r="B529" i="1"/>
  <c r="D529" i="1"/>
  <c r="E529" i="1"/>
  <c r="F529" i="1"/>
  <c r="H529" i="1"/>
  <c r="I529" i="1"/>
  <c r="J529" i="1"/>
  <c r="L529" i="1"/>
  <c r="M529" i="1"/>
  <c r="N529" i="1"/>
  <c r="P529" i="1"/>
  <c r="Q529" i="1"/>
  <c r="R529" i="1"/>
  <c r="T529" i="1"/>
  <c r="U529" i="1"/>
  <c r="V529" i="1"/>
  <c r="X529" i="1"/>
  <c r="Y529" i="1"/>
  <c r="Z529" i="1"/>
  <c r="AB529" i="1"/>
  <c r="AC529" i="1"/>
  <c r="AD529" i="1"/>
  <c r="AF529" i="1"/>
  <c r="AG529" i="1"/>
  <c r="AH529" i="1"/>
  <c r="AJ529" i="1"/>
  <c r="AK529" i="1"/>
  <c r="AR529" i="1"/>
  <c r="A530" i="1"/>
  <c r="B530" i="1" s="1"/>
  <c r="E530" i="1"/>
  <c r="I530" i="1"/>
  <c r="M530" i="1"/>
  <c r="N530" i="1"/>
  <c r="U530" i="1"/>
  <c r="V530" i="1"/>
  <c r="Y530" i="1"/>
  <c r="AD530" i="1"/>
  <c r="AG530" i="1"/>
  <c r="AK530" i="1"/>
  <c r="A531" i="1"/>
  <c r="D531" i="1" s="1"/>
  <c r="I531" i="1"/>
  <c r="Q531" i="1"/>
  <c r="Y531" i="1"/>
  <c r="AG531" i="1"/>
  <c r="A532" i="1"/>
  <c r="D532" i="1"/>
  <c r="G532" i="1"/>
  <c r="I532" i="1"/>
  <c r="L532" i="1"/>
  <c r="O532" i="1"/>
  <c r="Q532" i="1"/>
  <c r="T532" i="1"/>
  <c r="W532" i="1"/>
  <c r="Y532" i="1"/>
  <c r="AB532" i="1"/>
  <c r="AE532" i="1"/>
  <c r="AG532" i="1"/>
  <c r="AJ532" i="1"/>
  <c r="AR532" i="1"/>
  <c r="A533" i="1"/>
  <c r="C533" i="1" s="1"/>
  <c r="B533" i="1"/>
  <c r="D533" i="1"/>
  <c r="E533" i="1"/>
  <c r="F533" i="1"/>
  <c r="H533" i="1"/>
  <c r="I533" i="1"/>
  <c r="J533" i="1"/>
  <c r="L533" i="1"/>
  <c r="M533" i="1"/>
  <c r="N533" i="1"/>
  <c r="P533" i="1"/>
  <c r="Q533" i="1"/>
  <c r="R533" i="1"/>
  <c r="T533" i="1"/>
  <c r="U533" i="1"/>
  <c r="V533" i="1"/>
  <c r="X533" i="1"/>
  <c r="Y533" i="1"/>
  <c r="Z533" i="1"/>
  <c r="AB533" i="1"/>
  <c r="AC533" i="1"/>
  <c r="AD533" i="1"/>
  <c r="AF533" i="1"/>
  <c r="AG533" i="1"/>
  <c r="AH533" i="1"/>
  <c r="AJ533" i="1"/>
  <c r="AK533" i="1"/>
  <c r="A534" i="1"/>
  <c r="F534" i="1"/>
  <c r="M534" i="1"/>
  <c r="Q534" i="1"/>
  <c r="V534" i="1"/>
  <c r="AC534" i="1"/>
  <c r="AG534" i="1"/>
  <c r="A535" i="1"/>
  <c r="Q535" i="1" s="1"/>
  <c r="A536" i="1"/>
  <c r="B536" i="1" s="1"/>
  <c r="C536" i="1"/>
  <c r="D536" i="1"/>
  <c r="E536" i="1"/>
  <c r="G536" i="1"/>
  <c r="H536" i="1"/>
  <c r="I536" i="1"/>
  <c r="K536" i="1"/>
  <c r="L536" i="1"/>
  <c r="M536" i="1"/>
  <c r="O536" i="1"/>
  <c r="P536" i="1"/>
  <c r="Q536" i="1"/>
  <c r="S536" i="1"/>
  <c r="T536" i="1"/>
  <c r="U536" i="1"/>
  <c r="W536" i="1"/>
  <c r="X536" i="1"/>
  <c r="Y536" i="1"/>
  <c r="AA536" i="1"/>
  <c r="AB536" i="1"/>
  <c r="AC536" i="1"/>
  <c r="AE536" i="1"/>
  <c r="AF536" i="1"/>
  <c r="AG536" i="1"/>
  <c r="AJ536" i="1"/>
  <c r="AK536" i="1"/>
  <c r="AR536" i="1"/>
  <c r="A537" i="1"/>
  <c r="C537" i="1" s="1"/>
  <c r="I537" i="1"/>
  <c r="Q537" i="1"/>
  <c r="Y537" i="1"/>
  <c r="AG537" i="1"/>
  <c r="A538" i="1"/>
  <c r="F538" i="1" s="1"/>
  <c r="V538" i="1"/>
  <c r="A539" i="1"/>
  <c r="Q539" i="1" s="1"/>
  <c r="I539" i="1"/>
  <c r="Y539" i="1"/>
  <c r="AG539" i="1"/>
  <c r="A540" i="1"/>
  <c r="B540" i="1" s="1"/>
  <c r="C540" i="1"/>
  <c r="D540" i="1"/>
  <c r="E540" i="1"/>
  <c r="G540" i="1"/>
  <c r="H540" i="1"/>
  <c r="I540" i="1"/>
  <c r="K540" i="1"/>
  <c r="L540" i="1"/>
  <c r="M540" i="1"/>
  <c r="O540" i="1"/>
  <c r="P540" i="1"/>
  <c r="Q540" i="1"/>
  <c r="S540" i="1"/>
  <c r="T540" i="1"/>
  <c r="U540" i="1"/>
  <c r="W540" i="1"/>
  <c r="X540" i="1"/>
  <c r="Y540" i="1"/>
  <c r="AA540" i="1"/>
  <c r="AB540" i="1"/>
  <c r="AC540" i="1"/>
  <c r="AE540" i="1"/>
  <c r="AF540" i="1"/>
  <c r="AG540" i="1"/>
  <c r="AJ540" i="1"/>
  <c r="AK540" i="1"/>
  <c r="AR540" i="1"/>
  <c r="A541" i="1"/>
  <c r="C541" i="1"/>
  <c r="E541" i="1"/>
  <c r="G541" i="1"/>
  <c r="I541" i="1"/>
  <c r="K541" i="1"/>
  <c r="M541" i="1"/>
  <c r="O541" i="1"/>
  <c r="Q541" i="1"/>
  <c r="S541" i="1"/>
  <c r="U541" i="1"/>
  <c r="W541" i="1"/>
  <c r="Y541" i="1"/>
  <c r="AA541" i="1"/>
  <c r="AC541" i="1"/>
  <c r="AE541" i="1"/>
  <c r="AG541" i="1"/>
  <c r="AK541" i="1"/>
  <c r="A542" i="1"/>
  <c r="F542" i="1"/>
  <c r="M542" i="1"/>
  <c r="Q542" i="1"/>
  <c r="V542" i="1"/>
  <c r="AC542" i="1"/>
  <c r="AG542" i="1"/>
  <c r="A543" i="1"/>
  <c r="I543" i="1" s="1"/>
  <c r="AG543" i="1"/>
  <c r="A544" i="1"/>
  <c r="B544" i="1" s="1"/>
  <c r="C544" i="1"/>
  <c r="D544" i="1"/>
  <c r="E544" i="1"/>
  <c r="G544" i="1"/>
  <c r="H544" i="1"/>
  <c r="I544" i="1"/>
  <c r="K544" i="1"/>
  <c r="L544" i="1"/>
  <c r="M544" i="1"/>
  <c r="O544" i="1"/>
  <c r="P544" i="1"/>
  <c r="Q544" i="1"/>
  <c r="S544" i="1"/>
  <c r="T544" i="1"/>
  <c r="U544" i="1"/>
  <c r="W544" i="1"/>
  <c r="X544" i="1"/>
  <c r="Y544" i="1"/>
  <c r="AA544" i="1"/>
  <c r="AB544" i="1"/>
  <c r="AC544" i="1"/>
  <c r="AE544" i="1"/>
  <c r="AF544" i="1"/>
  <c r="AG544" i="1"/>
  <c r="AJ544" i="1"/>
  <c r="AK544" i="1"/>
  <c r="AR544" i="1"/>
  <c r="A545" i="1"/>
  <c r="E545" i="1"/>
  <c r="I545" i="1"/>
  <c r="M545" i="1"/>
  <c r="Q545" i="1"/>
  <c r="U545" i="1"/>
  <c r="Y545" i="1"/>
  <c r="AC545" i="1"/>
  <c r="AG545" i="1"/>
  <c r="AK545" i="1"/>
  <c r="A546" i="1"/>
  <c r="M546" i="1"/>
  <c r="V546" i="1"/>
  <c r="AG546" i="1"/>
  <c r="A547" i="1"/>
  <c r="I547" i="1"/>
  <c r="Q547" i="1"/>
  <c r="Y547" i="1"/>
  <c r="AG547" i="1"/>
  <c r="A548" i="1"/>
  <c r="B548" i="1" s="1"/>
  <c r="C548" i="1"/>
  <c r="D548" i="1"/>
  <c r="E548" i="1"/>
  <c r="G548" i="1"/>
  <c r="H548" i="1"/>
  <c r="I548" i="1"/>
  <c r="K548" i="1"/>
  <c r="L548" i="1"/>
  <c r="M548" i="1"/>
  <c r="O548" i="1"/>
  <c r="P548" i="1"/>
  <c r="Q548" i="1"/>
  <c r="S548" i="1"/>
  <c r="T548" i="1"/>
  <c r="U548" i="1"/>
  <c r="W548" i="1"/>
  <c r="X548" i="1"/>
  <c r="Y548" i="1"/>
  <c r="AA548" i="1"/>
  <c r="AB548" i="1"/>
  <c r="AC548" i="1"/>
  <c r="AE548" i="1"/>
  <c r="AF548" i="1"/>
  <c r="AG548" i="1"/>
  <c r="AJ548" i="1"/>
  <c r="AK548" i="1"/>
  <c r="AR548" i="1"/>
  <c r="A549" i="1"/>
  <c r="E549" i="1" s="1"/>
  <c r="C549" i="1"/>
  <c r="G549" i="1"/>
  <c r="I549" i="1"/>
  <c r="K549" i="1"/>
  <c r="O549" i="1"/>
  <c r="Q549" i="1"/>
  <c r="S549" i="1"/>
  <c r="W549" i="1"/>
  <c r="Y549" i="1"/>
  <c r="AA549" i="1"/>
  <c r="AE549" i="1"/>
  <c r="AG549" i="1"/>
  <c r="A550" i="1"/>
  <c r="M550" i="1" s="1"/>
  <c r="F550" i="1"/>
  <c r="Q550" i="1"/>
  <c r="V550" i="1"/>
  <c r="AC550" i="1"/>
  <c r="A551" i="1"/>
  <c r="Q551" i="1"/>
  <c r="AG551" i="1"/>
  <c r="A552" i="1"/>
  <c r="B552" i="1" s="1"/>
  <c r="C552" i="1"/>
  <c r="D552" i="1"/>
  <c r="E552" i="1"/>
  <c r="G552" i="1"/>
  <c r="H552" i="1"/>
  <c r="I552" i="1"/>
  <c r="K552" i="1"/>
  <c r="L552" i="1"/>
  <c r="M552" i="1"/>
  <c r="O552" i="1"/>
  <c r="P552" i="1"/>
  <c r="Q552" i="1"/>
  <c r="S552" i="1"/>
  <c r="T552" i="1"/>
  <c r="U552" i="1"/>
  <c r="W552" i="1"/>
  <c r="X552" i="1"/>
  <c r="Y552" i="1"/>
  <c r="AA552" i="1"/>
  <c r="AB552" i="1"/>
  <c r="AC552" i="1"/>
  <c r="AE552" i="1"/>
  <c r="AF552" i="1"/>
  <c r="AG552" i="1"/>
  <c r="AJ552" i="1"/>
  <c r="AK552" i="1"/>
  <c r="AR552" i="1"/>
  <c r="A553" i="1"/>
  <c r="C553" i="1" s="1"/>
  <c r="I553" i="1"/>
  <c r="Q553" i="1"/>
  <c r="Y553" i="1"/>
  <c r="AG553" i="1"/>
  <c r="A554" i="1"/>
  <c r="F554" i="1" s="1"/>
  <c r="V554" i="1"/>
  <c r="A555" i="1"/>
  <c r="Q555" i="1" s="1"/>
  <c r="I555" i="1"/>
  <c r="Y555" i="1"/>
  <c r="AG555" i="1"/>
  <c r="A556" i="1"/>
  <c r="B556" i="1" s="1"/>
  <c r="C556" i="1"/>
  <c r="D556" i="1"/>
  <c r="E556" i="1"/>
  <c r="G556" i="1"/>
  <c r="H556" i="1"/>
  <c r="I556" i="1"/>
  <c r="K556" i="1"/>
  <c r="L556" i="1"/>
  <c r="M556" i="1"/>
  <c r="O556" i="1"/>
  <c r="P556" i="1"/>
  <c r="Q556" i="1"/>
  <c r="S556" i="1"/>
  <c r="T556" i="1"/>
  <c r="U556" i="1"/>
  <c r="W556" i="1"/>
  <c r="X556" i="1"/>
  <c r="Y556" i="1"/>
  <c r="AA556" i="1"/>
  <c r="AB556" i="1"/>
  <c r="AC556" i="1"/>
  <c r="AE556" i="1"/>
  <c r="AF556" i="1"/>
  <c r="AG556" i="1"/>
  <c r="AJ556" i="1"/>
  <c r="AK556" i="1"/>
  <c r="AR556" i="1"/>
  <c r="A557" i="1"/>
  <c r="C557" i="1"/>
  <c r="E557" i="1"/>
  <c r="G557" i="1"/>
  <c r="I557" i="1"/>
  <c r="K557" i="1"/>
  <c r="M557" i="1"/>
  <c r="O557" i="1"/>
  <c r="Q557" i="1"/>
  <c r="S557" i="1"/>
  <c r="U557" i="1"/>
  <c r="W557" i="1"/>
  <c r="Y557" i="1"/>
  <c r="AA557" i="1"/>
  <c r="AC557" i="1"/>
  <c r="AE557" i="1"/>
  <c r="AG557" i="1"/>
  <c r="AK557" i="1"/>
  <c r="A558" i="1"/>
  <c r="F558" i="1"/>
  <c r="M558" i="1"/>
  <c r="Q558" i="1"/>
  <c r="V558" i="1"/>
  <c r="AC558" i="1"/>
  <c r="AG558" i="1"/>
  <c r="A559" i="1"/>
  <c r="I559" i="1" s="1"/>
  <c r="AG559" i="1"/>
  <c r="A560" i="1"/>
  <c r="B560" i="1" s="1"/>
  <c r="C560" i="1"/>
  <c r="D560" i="1"/>
  <c r="E560" i="1"/>
  <c r="G560" i="1"/>
  <c r="H560" i="1"/>
  <c r="I560" i="1"/>
  <c r="K560" i="1"/>
  <c r="L560" i="1"/>
  <c r="M560" i="1"/>
  <c r="O560" i="1"/>
  <c r="P560" i="1"/>
  <c r="Q560" i="1"/>
  <c r="S560" i="1"/>
  <c r="T560" i="1"/>
  <c r="U560" i="1"/>
  <c r="W560" i="1"/>
  <c r="X560" i="1"/>
  <c r="Y560" i="1"/>
  <c r="AA560" i="1"/>
  <c r="AB560" i="1"/>
  <c r="AC560" i="1"/>
  <c r="AE560" i="1"/>
  <c r="AF560" i="1"/>
  <c r="AG560" i="1"/>
  <c r="AJ560" i="1"/>
  <c r="AK560" i="1"/>
  <c r="AR560" i="1"/>
  <c r="A561" i="1"/>
  <c r="E561" i="1"/>
  <c r="I561" i="1"/>
  <c r="M561" i="1"/>
  <c r="Q561" i="1"/>
  <c r="U561" i="1"/>
  <c r="Y561" i="1"/>
  <c r="AC561" i="1"/>
  <c r="AG561" i="1"/>
  <c r="AK561" i="1"/>
  <c r="A562" i="1"/>
  <c r="M562" i="1"/>
  <c r="V562" i="1"/>
  <c r="AG562" i="1"/>
  <c r="A563" i="1"/>
  <c r="I563" i="1"/>
  <c r="Q563" i="1"/>
  <c r="Y563" i="1"/>
  <c r="AG563" i="1"/>
  <c r="A564" i="1"/>
  <c r="B564" i="1" s="1"/>
  <c r="C564" i="1"/>
  <c r="E564" i="1"/>
  <c r="G564" i="1"/>
  <c r="H564" i="1"/>
  <c r="K564" i="1"/>
  <c r="L564" i="1"/>
  <c r="M564" i="1"/>
  <c r="O564" i="1"/>
  <c r="P564" i="1"/>
  <c r="Q564" i="1"/>
  <c r="S564" i="1"/>
  <c r="T564" i="1"/>
  <c r="U564" i="1"/>
  <c r="W564" i="1"/>
  <c r="X564" i="1"/>
  <c r="Y564" i="1"/>
  <c r="AA564" i="1"/>
  <c r="AB564" i="1"/>
  <c r="AC564" i="1"/>
  <c r="AE564" i="1"/>
  <c r="AF564" i="1"/>
  <c r="AG564" i="1"/>
  <c r="AJ564" i="1"/>
  <c r="AK564" i="1"/>
  <c r="AR564" i="1"/>
  <c r="A565" i="1"/>
  <c r="C565" i="1"/>
  <c r="E565" i="1"/>
  <c r="G565" i="1"/>
  <c r="I565" i="1"/>
  <c r="K565" i="1"/>
  <c r="M565" i="1"/>
  <c r="O565" i="1"/>
  <c r="Q565" i="1"/>
  <c r="S565" i="1"/>
  <c r="U565" i="1"/>
  <c r="W565" i="1"/>
  <c r="Y565" i="1"/>
  <c r="AA565" i="1"/>
  <c r="AC565" i="1"/>
  <c r="AE565" i="1"/>
  <c r="AG565" i="1"/>
  <c r="AK565" i="1"/>
  <c r="A566" i="1"/>
  <c r="F566" i="1"/>
  <c r="M566" i="1"/>
  <c r="Q566" i="1"/>
  <c r="V566" i="1"/>
  <c r="AC566" i="1"/>
  <c r="AG566" i="1"/>
  <c r="A567" i="1"/>
  <c r="I567" i="1" s="1"/>
  <c r="Z567" i="1"/>
  <c r="A568" i="1"/>
  <c r="L568" i="1" s="1"/>
  <c r="G568" i="1"/>
  <c r="Q568" i="1"/>
  <c r="W568" i="1"/>
  <c r="AB568" i="1"/>
  <c r="AG568" i="1"/>
  <c r="AR568" i="1"/>
  <c r="A569" i="1"/>
  <c r="C569" i="1" s="1"/>
  <c r="B569" i="1"/>
  <c r="D569" i="1"/>
  <c r="E569" i="1"/>
  <c r="F569" i="1"/>
  <c r="G569" i="1"/>
  <c r="H569" i="1"/>
  <c r="I569" i="1"/>
  <c r="J569" i="1"/>
  <c r="K569" i="1"/>
  <c r="L569" i="1"/>
  <c r="M569" i="1"/>
  <c r="N569" i="1"/>
  <c r="O569" i="1"/>
  <c r="P569" i="1"/>
  <c r="Q569" i="1"/>
  <c r="R569" i="1"/>
  <c r="S569" i="1"/>
  <c r="T569" i="1"/>
  <c r="U569" i="1"/>
  <c r="V569" i="1"/>
  <c r="W569" i="1"/>
  <c r="X569" i="1"/>
  <c r="Y569" i="1"/>
  <c r="Z569" i="1"/>
  <c r="AA569" i="1"/>
  <c r="AB569" i="1"/>
  <c r="AC569" i="1"/>
  <c r="AD569" i="1"/>
  <c r="AE569" i="1"/>
  <c r="AF569" i="1"/>
  <c r="AG569" i="1"/>
  <c r="AH569" i="1"/>
  <c r="AJ569" i="1"/>
  <c r="AK569" i="1"/>
  <c r="AR569" i="1"/>
  <c r="A570" i="1"/>
  <c r="F570" i="1" s="1"/>
  <c r="V570" i="1"/>
  <c r="A571" i="1"/>
  <c r="F571" i="1" s="1"/>
  <c r="D571" i="1"/>
  <c r="I571" i="1"/>
  <c r="L571" i="1"/>
  <c r="N571" i="1"/>
  <c r="T571" i="1"/>
  <c r="V571" i="1"/>
  <c r="Y571" i="1"/>
  <c r="AD571" i="1"/>
  <c r="AG571" i="1"/>
  <c r="AJ571" i="1"/>
  <c r="A572" i="1"/>
  <c r="C572" i="1" s="1"/>
  <c r="E572" i="1"/>
  <c r="K572" i="1"/>
  <c r="L572" i="1"/>
  <c r="P572" i="1"/>
  <c r="U572" i="1"/>
  <c r="W572" i="1"/>
  <c r="AA572" i="1"/>
  <c r="AB572" i="1"/>
  <c r="AF572" i="1"/>
  <c r="AG572" i="1"/>
  <c r="AK572" i="1"/>
  <c r="AR572" i="1"/>
  <c r="A573" i="1"/>
  <c r="E573" i="1" s="1"/>
  <c r="C573" i="1"/>
  <c r="G573" i="1"/>
  <c r="I573" i="1"/>
  <c r="K573" i="1"/>
  <c r="O573" i="1"/>
  <c r="Q573" i="1"/>
  <c r="S573" i="1"/>
  <c r="W573" i="1"/>
  <c r="Y573" i="1"/>
  <c r="AA573" i="1"/>
  <c r="AE573" i="1"/>
  <c r="AG573" i="1"/>
  <c r="A574" i="1"/>
  <c r="I574" i="1" s="1"/>
  <c r="E574" i="1"/>
  <c r="K574" i="1"/>
  <c r="O574" i="1"/>
  <c r="S574" i="1"/>
  <c r="Z574" i="1"/>
  <c r="AD574" i="1"/>
  <c r="AG574" i="1"/>
  <c r="A575" i="1"/>
  <c r="L575" i="1" s="1"/>
  <c r="F575" i="1"/>
  <c r="Q575" i="1"/>
  <c r="V575" i="1"/>
  <c r="AB575" i="1"/>
  <c r="AR575" i="1"/>
  <c r="A576" i="1"/>
  <c r="C576" i="1" s="1"/>
  <c r="D576" i="1"/>
  <c r="G576" i="1"/>
  <c r="I576" i="1"/>
  <c r="K576" i="1"/>
  <c r="O576" i="1"/>
  <c r="P576" i="1"/>
  <c r="Q576" i="1"/>
  <c r="T576" i="1"/>
  <c r="U576" i="1"/>
  <c r="W576" i="1"/>
  <c r="Y576" i="1"/>
  <c r="AA576" i="1"/>
  <c r="AB576" i="1"/>
  <c r="AE576" i="1"/>
  <c r="AF576" i="1"/>
  <c r="AG576" i="1"/>
  <c r="AJ576" i="1"/>
  <c r="AK576" i="1"/>
  <c r="AR576" i="1"/>
  <c r="A577" i="1"/>
  <c r="B577" i="1"/>
  <c r="C577" i="1"/>
  <c r="D577" i="1"/>
  <c r="AL577" i="1" s="1"/>
  <c r="AN577" i="1" s="1"/>
  <c r="E577" i="1"/>
  <c r="F577" i="1"/>
  <c r="G577" i="1"/>
  <c r="H577" i="1"/>
  <c r="I577" i="1"/>
  <c r="J577" i="1"/>
  <c r="K577" i="1"/>
  <c r="L577" i="1"/>
  <c r="M577" i="1"/>
  <c r="N577" i="1"/>
  <c r="O577" i="1"/>
  <c r="P577" i="1"/>
  <c r="Q577" i="1"/>
  <c r="R577" i="1"/>
  <c r="S577" i="1"/>
  <c r="T577" i="1"/>
  <c r="U577" i="1"/>
  <c r="V577" i="1"/>
  <c r="W577" i="1"/>
  <c r="X577" i="1"/>
  <c r="Y577" i="1"/>
  <c r="Z577" i="1"/>
  <c r="AA577" i="1"/>
  <c r="AB577" i="1"/>
  <c r="AC577" i="1"/>
  <c r="AD577" i="1"/>
  <c r="AE577" i="1"/>
  <c r="AF577" i="1"/>
  <c r="AG577" i="1"/>
  <c r="AH577" i="1"/>
  <c r="AJ577" i="1"/>
  <c r="AK577" i="1"/>
  <c r="AR577" i="1"/>
  <c r="A578" i="1"/>
  <c r="B578" i="1"/>
  <c r="C578" i="1"/>
  <c r="E578" i="1"/>
  <c r="F578" i="1"/>
  <c r="G578" i="1"/>
  <c r="I578" i="1"/>
  <c r="J578" i="1"/>
  <c r="K578" i="1"/>
  <c r="M578" i="1"/>
  <c r="N578" i="1"/>
  <c r="O578" i="1"/>
  <c r="Q578" i="1"/>
  <c r="R578" i="1"/>
  <c r="S578" i="1"/>
  <c r="U578" i="1"/>
  <c r="V578" i="1"/>
  <c r="W578" i="1"/>
  <c r="Y578" i="1"/>
  <c r="Z578" i="1"/>
  <c r="AA578" i="1"/>
  <c r="AC578" i="1"/>
  <c r="AD578" i="1"/>
  <c r="AE578" i="1"/>
  <c r="AG578" i="1"/>
  <c r="AH578" i="1"/>
  <c r="AK578" i="1"/>
  <c r="A579" i="1"/>
  <c r="B579" i="1" s="1"/>
  <c r="E579" i="1"/>
  <c r="F579" i="1"/>
  <c r="J579" i="1"/>
  <c r="L579" i="1"/>
  <c r="P579" i="1"/>
  <c r="Q579" i="1"/>
  <c r="U579" i="1"/>
  <c r="V579" i="1"/>
  <c r="Z579" i="1"/>
  <c r="AB579" i="1"/>
  <c r="AF579" i="1"/>
  <c r="AG579" i="1"/>
  <c r="AK579" i="1"/>
  <c r="AR579" i="1"/>
  <c r="A580" i="1"/>
  <c r="G580" i="1"/>
  <c r="L580" i="1"/>
  <c r="Q580" i="1"/>
  <c r="W580" i="1"/>
  <c r="AB580" i="1"/>
  <c r="AG580" i="1"/>
  <c r="AR580" i="1"/>
  <c r="A581" i="1"/>
  <c r="C581" i="1"/>
  <c r="E581" i="1"/>
  <c r="G581" i="1"/>
  <c r="I581" i="1"/>
  <c r="K581" i="1"/>
  <c r="M581" i="1"/>
  <c r="O581" i="1"/>
  <c r="Q581" i="1"/>
  <c r="S581" i="1"/>
  <c r="U581" i="1"/>
  <c r="W581" i="1"/>
  <c r="Y581" i="1"/>
  <c r="AA581" i="1"/>
  <c r="AC581" i="1"/>
  <c r="AE581" i="1"/>
  <c r="AG581" i="1"/>
  <c r="AK581" i="1"/>
  <c r="A582" i="1"/>
  <c r="K582" i="1" s="1"/>
  <c r="A583" i="1"/>
  <c r="B583" i="1" s="1"/>
  <c r="D583" i="1"/>
  <c r="F583" i="1"/>
  <c r="I583" i="1"/>
  <c r="J583" i="1"/>
  <c r="L583" i="1"/>
  <c r="N583" i="1"/>
  <c r="P583" i="1"/>
  <c r="Q583" i="1"/>
  <c r="T583" i="1"/>
  <c r="U583" i="1"/>
  <c r="V583" i="1"/>
  <c r="Y583" i="1"/>
  <c r="Z583" i="1"/>
  <c r="AB583" i="1"/>
  <c r="AD583" i="1"/>
  <c r="AF583" i="1"/>
  <c r="AG583" i="1"/>
  <c r="AJ583" i="1"/>
  <c r="AK583" i="1"/>
  <c r="AR583" i="1"/>
  <c r="A584" i="1"/>
  <c r="G584" i="1" s="1"/>
  <c r="W584" i="1"/>
  <c r="AR584" i="1"/>
  <c r="A585" i="1"/>
  <c r="C585" i="1" s="1"/>
  <c r="I585" i="1"/>
  <c r="Q585" i="1"/>
  <c r="Y585" i="1"/>
  <c r="AG585" i="1"/>
  <c r="A586" i="1"/>
  <c r="B586" i="1" s="1"/>
  <c r="E586" i="1"/>
  <c r="J586" i="1"/>
  <c r="K586" i="1"/>
  <c r="O586" i="1"/>
  <c r="Q586" i="1"/>
  <c r="U586" i="1"/>
  <c r="V586" i="1"/>
  <c r="Z586" i="1"/>
  <c r="AA586" i="1"/>
  <c r="AE586" i="1"/>
  <c r="AG586" i="1"/>
  <c r="AJ586" i="1"/>
  <c r="AK586" i="1"/>
  <c r="AR586" i="1"/>
  <c r="A587" i="1"/>
  <c r="B587" i="1" s="1"/>
  <c r="C587" i="1"/>
  <c r="E587" i="1"/>
  <c r="G587" i="1"/>
  <c r="H587" i="1"/>
  <c r="I587" i="1"/>
  <c r="K587" i="1"/>
  <c r="L587" i="1"/>
  <c r="M587" i="1"/>
  <c r="O587" i="1"/>
  <c r="P587" i="1"/>
  <c r="Q587" i="1"/>
  <c r="S587" i="1"/>
  <c r="T587" i="1"/>
  <c r="U587" i="1"/>
  <c r="W587" i="1"/>
  <c r="X587" i="1"/>
  <c r="Y587" i="1"/>
  <c r="AA587" i="1"/>
  <c r="AB587" i="1"/>
  <c r="AC587" i="1"/>
  <c r="AE587" i="1"/>
  <c r="AF587" i="1"/>
  <c r="AG587" i="1"/>
  <c r="AJ587" i="1"/>
  <c r="AK587" i="1"/>
  <c r="AR587" i="1"/>
  <c r="A588" i="1"/>
  <c r="E588" i="1" s="1"/>
  <c r="C588" i="1"/>
  <c r="G588" i="1"/>
  <c r="I588" i="1"/>
  <c r="K588" i="1"/>
  <c r="O588" i="1"/>
  <c r="Q588" i="1"/>
  <c r="S588" i="1"/>
  <c r="W588" i="1"/>
  <c r="Y588" i="1"/>
  <c r="AA588" i="1"/>
  <c r="AE588" i="1"/>
  <c r="AG588" i="1"/>
  <c r="A589" i="1"/>
  <c r="Y589" i="1"/>
  <c r="A590" i="1"/>
  <c r="E590" i="1" s="1"/>
  <c r="D590" i="1"/>
  <c r="H590" i="1"/>
  <c r="I590" i="1"/>
  <c r="L590" i="1"/>
  <c r="P590" i="1"/>
  <c r="Q590" i="1"/>
  <c r="T590" i="1"/>
  <c r="X590" i="1"/>
  <c r="Y590" i="1"/>
  <c r="AB590" i="1"/>
  <c r="AF590" i="1"/>
  <c r="AG590" i="1"/>
  <c r="AJ590" i="1"/>
  <c r="AR590" i="1"/>
  <c r="A591" i="1"/>
  <c r="B591" i="1" s="1"/>
  <c r="G591" i="1"/>
  <c r="L591" i="1"/>
  <c r="Q591" i="1"/>
  <c r="W591" i="1"/>
  <c r="AB591" i="1"/>
  <c r="AG591" i="1"/>
  <c r="AR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J592" i="1"/>
  <c r="AK592" i="1"/>
  <c r="AR592" i="1"/>
  <c r="A593" i="1"/>
  <c r="B593" i="1" s="1"/>
  <c r="AG593" i="1"/>
  <c r="A594" i="1"/>
  <c r="E594" i="1" s="1"/>
  <c r="D594" i="1"/>
  <c r="I594" i="1"/>
  <c r="L594" i="1"/>
  <c r="P594" i="1"/>
  <c r="Q594" i="1"/>
  <c r="T594" i="1"/>
  <c r="X594" i="1"/>
  <c r="Y594" i="1"/>
  <c r="AB594" i="1"/>
  <c r="AF594" i="1"/>
  <c r="AG594" i="1"/>
  <c r="AJ594" i="1"/>
  <c r="AR594" i="1"/>
  <c r="A595" i="1"/>
  <c r="B595" i="1" s="1"/>
  <c r="C595" i="1"/>
  <c r="E595" i="1"/>
  <c r="G595" i="1"/>
  <c r="H595" i="1"/>
  <c r="K595" i="1"/>
  <c r="L595" i="1"/>
  <c r="M595" i="1"/>
  <c r="P595" i="1"/>
  <c r="Q595" i="1"/>
  <c r="S595" i="1"/>
  <c r="U595" i="1"/>
  <c r="W595" i="1"/>
  <c r="X595" i="1"/>
  <c r="AA595" i="1"/>
  <c r="AB595" i="1"/>
  <c r="AC595" i="1"/>
  <c r="AF595" i="1"/>
  <c r="AG595" i="1"/>
  <c r="AK595" i="1"/>
  <c r="AR595" i="1"/>
  <c r="A596" i="1"/>
  <c r="D596" i="1" s="1"/>
  <c r="E596" i="1"/>
  <c r="I596" i="1"/>
  <c r="M596" i="1"/>
  <c r="Q596" i="1"/>
  <c r="U596" i="1"/>
  <c r="Y596" i="1"/>
  <c r="AC596" i="1"/>
  <c r="AG596" i="1"/>
  <c r="AK596" i="1"/>
  <c r="A597" i="1"/>
  <c r="B597" i="1" s="1"/>
  <c r="I597" i="1"/>
  <c r="Y597" i="1"/>
  <c r="AG597" i="1"/>
  <c r="A598" i="1"/>
  <c r="E598" i="1" s="1"/>
  <c r="Q598" i="1"/>
  <c r="AG598" i="1"/>
  <c r="A599" i="1"/>
  <c r="B599" i="1" s="1"/>
  <c r="C599" i="1"/>
  <c r="E599" i="1"/>
  <c r="G599" i="1"/>
  <c r="H599" i="1"/>
  <c r="K599" i="1"/>
  <c r="L599" i="1"/>
  <c r="M599" i="1"/>
  <c r="P599" i="1"/>
  <c r="Q599" i="1"/>
  <c r="S599" i="1"/>
  <c r="U599" i="1"/>
  <c r="W599" i="1"/>
  <c r="X599" i="1"/>
  <c r="AA599" i="1"/>
  <c r="AB599" i="1"/>
  <c r="AC599" i="1"/>
  <c r="AF599" i="1"/>
  <c r="AG599" i="1"/>
  <c r="AK599" i="1"/>
  <c r="AR599" i="1"/>
  <c r="A600" i="1"/>
  <c r="D600" i="1" s="1"/>
  <c r="E600" i="1"/>
  <c r="I600" i="1"/>
  <c r="M600" i="1"/>
  <c r="Q600" i="1"/>
  <c r="U600" i="1"/>
  <c r="Y600" i="1"/>
  <c r="AC600" i="1"/>
  <c r="AG600" i="1"/>
  <c r="AK600" i="1"/>
  <c r="A601" i="1"/>
  <c r="B601" i="1" s="1"/>
  <c r="I601" i="1"/>
  <c r="Y601" i="1"/>
  <c r="AG601" i="1"/>
  <c r="A602" i="1"/>
  <c r="E602" i="1" s="1"/>
  <c r="Q602" i="1"/>
  <c r="AG602" i="1"/>
  <c r="A603" i="1"/>
  <c r="B603" i="1" s="1"/>
  <c r="C603" i="1"/>
  <c r="E603" i="1"/>
  <c r="G603" i="1"/>
  <c r="H603" i="1"/>
  <c r="K603" i="1"/>
  <c r="L603" i="1"/>
  <c r="M603" i="1"/>
  <c r="P603" i="1"/>
  <c r="Q603" i="1"/>
  <c r="S603" i="1"/>
  <c r="U603" i="1"/>
  <c r="W603" i="1"/>
  <c r="X603" i="1"/>
  <c r="AA603" i="1"/>
  <c r="AB603" i="1"/>
  <c r="AC603" i="1"/>
  <c r="AF603" i="1"/>
  <c r="AG603" i="1"/>
  <c r="AK603" i="1"/>
  <c r="AR603" i="1"/>
  <c r="A604" i="1"/>
  <c r="D604" i="1" s="1"/>
  <c r="E604" i="1"/>
  <c r="I604" i="1"/>
  <c r="M604" i="1"/>
  <c r="Q604" i="1"/>
  <c r="U604" i="1"/>
  <c r="Y604" i="1"/>
  <c r="AC604" i="1"/>
  <c r="AG604" i="1"/>
  <c r="AK604" i="1"/>
  <c r="A605" i="1"/>
  <c r="B605" i="1" s="1"/>
  <c r="I605" i="1"/>
  <c r="Y605" i="1"/>
  <c r="AG605" i="1"/>
  <c r="A606" i="1"/>
  <c r="Q606" i="1" s="1"/>
  <c r="A607" i="1"/>
  <c r="B607" i="1" s="1"/>
  <c r="C607" i="1"/>
  <c r="E607" i="1"/>
  <c r="G607" i="1"/>
  <c r="H607" i="1"/>
  <c r="K607" i="1"/>
  <c r="L607" i="1"/>
  <c r="M607" i="1"/>
  <c r="P607" i="1"/>
  <c r="Q607" i="1"/>
  <c r="S607" i="1"/>
  <c r="U607" i="1"/>
  <c r="W607" i="1"/>
  <c r="X607" i="1"/>
  <c r="AA607" i="1"/>
  <c r="AB607" i="1"/>
  <c r="AC607" i="1"/>
  <c r="AF607" i="1"/>
  <c r="AG607" i="1"/>
  <c r="AK607" i="1"/>
  <c r="AR607" i="1"/>
  <c r="A608" i="1"/>
  <c r="E608" i="1"/>
  <c r="I608" i="1"/>
  <c r="Q608" i="1"/>
  <c r="U608" i="1"/>
  <c r="Y608" i="1"/>
  <c r="AC608" i="1"/>
  <c r="AG608" i="1"/>
  <c r="AK608" i="1"/>
  <c r="A609" i="1"/>
  <c r="B609" i="1" s="1"/>
  <c r="I609" i="1"/>
  <c r="Y609" i="1"/>
  <c r="AG609" i="1"/>
  <c r="A610" i="1"/>
  <c r="AG610" i="1" s="1"/>
  <c r="A611" i="1"/>
  <c r="B611" i="1" s="1"/>
  <c r="C611" i="1"/>
  <c r="E611" i="1"/>
  <c r="G611" i="1"/>
  <c r="H611" i="1"/>
  <c r="K611" i="1"/>
  <c r="L611" i="1"/>
  <c r="M611" i="1"/>
  <c r="P611" i="1"/>
  <c r="Q611" i="1"/>
  <c r="S611" i="1"/>
  <c r="U611" i="1"/>
  <c r="W611" i="1"/>
  <c r="X611" i="1"/>
  <c r="AA611" i="1"/>
  <c r="AB611" i="1"/>
  <c r="AC611" i="1"/>
  <c r="AF611" i="1"/>
  <c r="AG611" i="1"/>
  <c r="AK611" i="1"/>
  <c r="AR611" i="1"/>
  <c r="A612" i="1"/>
  <c r="E612" i="1"/>
  <c r="I612" i="1"/>
  <c r="M612" i="1"/>
  <c r="Q612" i="1"/>
  <c r="U612" i="1"/>
  <c r="Y612" i="1"/>
  <c r="AC612" i="1"/>
  <c r="AG612" i="1"/>
  <c r="AK612" i="1"/>
  <c r="A613" i="1"/>
  <c r="B613" i="1" s="1"/>
  <c r="I613" i="1"/>
  <c r="Y613" i="1"/>
  <c r="AG613" i="1"/>
  <c r="A614" i="1"/>
  <c r="AG614" i="1" s="1"/>
  <c r="Q614" i="1"/>
  <c r="A615" i="1"/>
  <c r="B615" i="1" s="1"/>
  <c r="C615" i="1"/>
  <c r="E615" i="1"/>
  <c r="G615" i="1"/>
  <c r="H615" i="1"/>
  <c r="K615" i="1"/>
  <c r="L615" i="1"/>
  <c r="M615" i="1"/>
  <c r="P615" i="1"/>
  <c r="Q615" i="1"/>
  <c r="S615" i="1"/>
  <c r="U615" i="1"/>
  <c r="W615" i="1"/>
  <c r="X615" i="1"/>
  <c r="AA615" i="1"/>
  <c r="AB615" i="1"/>
  <c r="AC615" i="1"/>
  <c r="AF615" i="1"/>
  <c r="AG615" i="1"/>
  <c r="AK615" i="1"/>
  <c r="AR615" i="1"/>
  <c r="A616" i="1"/>
  <c r="Q616" i="1" s="1"/>
  <c r="AG616" i="1"/>
  <c r="A617" i="1"/>
  <c r="B617" i="1" s="1"/>
  <c r="I617" i="1"/>
  <c r="Y617" i="1"/>
  <c r="AG617" i="1"/>
  <c r="A618" i="1"/>
  <c r="AG618" i="1"/>
  <c r="A619" i="1"/>
  <c r="B619" i="1" s="1"/>
  <c r="C619" i="1"/>
  <c r="E619" i="1"/>
  <c r="G619" i="1"/>
  <c r="H619" i="1"/>
  <c r="K619" i="1"/>
  <c r="L619" i="1"/>
  <c r="M619" i="1"/>
  <c r="P619" i="1"/>
  <c r="Q619" i="1"/>
  <c r="S619" i="1"/>
  <c r="U619" i="1"/>
  <c r="W619" i="1"/>
  <c r="X619" i="1"/>
  <c r="AA619" i="1"/>
  <c r="AB619" i="1"/>
  <c r="AC619" i="1"/>
  <c r="AF619" i="1"/>
  <c r="AG619" i="1"/>
  <c r="AK619" i="1"/>
  <c r="AR619" i="1"/>
  <c r="A620" i="1"/>
  <c r="E620" i="1"/>
  <c r="I620" i="1"/>
  <c r="M620" i="1"/>
  <c r="Q620" i="1"/>
  <c r="U620" i="1"/>
  <c r="Y620" i="1"/>
  <c r="AC620" i="1"/>
  <c r="AG620" i="1"/>
  <c r="AK620" i="1"/>
  <c r="A621" i="1"/>
  <c r="B621" i="1" s="1"/>
  <c r="I621" i="1"/>
  <c r="Y621" i="1"/>
  <c r="AG621" i="1"/>
  <c r="A622" i="1"/>
  <c r="Q622" i="1"/>
  <c r="A623" i="1"/>
  <c r="B623" i="1" s="1"/>
  <c r="C623" i="1"/>
  <c r="E623" i="1"/>
  <c r="G623" i="1"/>
  <c r="H623" i="1"/>
  <c r="K623" i="1"/>
  <c r="L623" i="1"/>
  <c r="M623" i="1"/>
  <c r="P623" i="1"/>
  <c r="Q623" i="1"/>
  <c r="S623" i="1"/>
  <c r="U623" i="1"/>
  <c r="W623" i="1"/>
  <c r="X623" i="1"/>
  <c r="AA623" i="1"/>
  <c r="AB623" i="1"/>
  <c r="AC623" i="1"/>
  <c r="AF623" i="1"/>
  <c r="AG623" i="1"/>
  <c r="AK623" i="1"/>
  <c r="AR623" i="1"/>
  <c r="A624" i="1"/>
  <c r="I624" i="1"/>
  <c r="Q624" i="1"/>
  <c r="Y624" i="1"/>
  <c r="AG624" i="1"/>
  <c r="A625" i="1"/>
  <c r="B625" i="1" s="1"/>
  <c r="I625" i="1"/>
  <c r="Y625" i="1"/>
  <c r="AG625" i="1"/>
  <c r="A626" i="1"/>
  <c r="Q626" i="1" s="1"/>
  <c r="A627" i="1"/>
  <c r="B627" i="1" s="1"/>
  <c r="C627" i="1"/>
  <c r="E627" i="1"/>
  <c r="G627" i="1"/>
  <c r="H627" i="1"/>
  <c r="K627" i="1"/>
  <c r="L627" i="1"/>
  <c r="M627" i="1"/>
  <c r="P627" i="1"/>
  <c r="Q627" i="1"/>
  <c r="S627" i="1"/>
  <c r="U627" i="1"/>
  <c r="W627" i="1"/>
  <c r="X627" i="1"/>
  <c r="AA627" i="1"/>
  <c r="AB627" i="1"/>
  <c r="AC627" i="1"/>
  <c r="AF627" i="1"/>
  <c r="AG627" i="1"/>
  <c r="AK627" i="1"/>
  <c r="AR627" i="1"/>
  <c r="A628" i="1"/>
  <c r="E628" i="1"/>
  <c r="I628" i="1"/>
  <c r="M628" i="1"/>
  <c r="Q628" i="1"/>
  <c r="U628" i="1"/>
  <c r="Y628" i="1"/>
  <c r="AC628" i="1"/>
  <c r="AG628" i="1"/>
  <c r="AK628" i="1"/>
  <c r="A629" i="1"/>
  <c r="B629" i="1" s="1"/>
  <c r="I629" i="1"/>
  <c r="Y629" i="1"/>
  <c r="AG629" i="1"/>
  <c r="A630" i="1"/>
  <c r="Q630" i="1"/>
  <c r="AG630" i="1"/>
  <c r="A631" i="1"/>
  <c r="B631" i="1" s="1"/>
  <c r="C631" i="1"/>
  <c r="E631" i="1"/>
  <c r="G631" i="1"/>
  <c r="H631" i="1"/>
  <c r="K631" i="1"/>
  <c r="L631" i="1"/>
  <c r="M631" i="1"/>
  <c r="P631" i="1"/>
  <c r="Q631" i="1"/>
  <c r="S631" i="1"/>
  <c r="U631" i="1"/>
  <c r="W631" i="1"/>
  <c r="X631" i="1"/>
  <c r="AA631" i="1"/>
  <c r="AB631" i="1"/>
  <c r="AC631" i="1"/>
  <c r="AF631" i="1"/>
  <c r="AG631" i="1"/>
  <c r="AK631" i="1"/>
  <c r="AR631" i="1"/>
  <c r="A632" i="1"/>
  <c r="E632" i="1" s="1"/>
  <c r="Q632" i="1"/>
  <c r="AG632" i="1"/>
  <c r="A633" i="1"/>
  <c r="B633" i="1" s="1"/>
  <c r="I633" i="1"/>
  <c r="Y633" i="1"/>
  <c r="AG633" i="1"/>
  <c r="A634" i="1"/>
  <c r="AG634" i="1"/>
  <c r="A635" i="1"/>
  <c r="B635" i="1" s="1"/>
  <c r="C635" i="1"/>
  <c r="E635" i="1"/>
  <c r="G635" i="1"/>
  <c r="H635" i="1"/>
  <c r="K635" i="1"/>
  <c r="L635" i="1"/>
  <c r="M635" i="1"/>
  <c r="P635" i="1"/>
  <c r="Q635" i="1"/>
  <c r="S635" i="1"/>
  <c r="U635" i="1"/>
  <c r="W635" i="1"/>
  <c r="X635" i="1"/>
  <c r="AA635" i="1"/>
  <c r="AB635" i="1"/>
  <c r="AC635" i="1"/>
  <c r="AF635" i="1"/>
  <c r="AG635" i="1"/>
  <c r="AK635" i="1"/>
  <c r="AR635" i="1"/>
  <c r="A636" i="1"/>
  <c r="E636" i="1"/>
  <c r="I636" i="1"/>
  <c r="M636" i="1"/>
  <c r="Q636" i="1"/>
  <c r="U636" i="1"/>
  <c r="Y636" i="1"/>
  <c r="AC636" i="1"/>
  <c r="AG636" i="1"/>
  <c r="AK636" i="1"/>
  <c r="A637" i="1"/>
  <c r="B637" i="1" s="1"/>
  <c r="I637" i="1"/>
  <c r="Y637" i="1"/>
  <c r="AG637" i="1"/>
  <c r="A638" i="1"/>
  <c r="Q638" i="1"/>
  <c r="A639" i="1"/>
  <c r="B639" i="1" s="1"/>
  <c r="C639" i="1"/>
  <c r="E639" i="1"/>
  <c r="G639" i="1"/>
  <c r="H639" i="1"/>
  <c r="K639" i="1"/>
  <c r="L639" i="1"/>
  <c r="M639" i="1"/>
  <c r="P639" i="1"/>
  <c r="Q639" i="1"/>
  <c r="S639" i="1"/>
  <c r="U639" i="1"/>
  <c r="W639" i="1"/>
  <c r="X639" i="1"/>
  <c r="AA639" i="1"/>
  <c r="AB639" i="1"/>
  <c r="AC639" i="1"/>
  <c r="AF639" i="1"/>
  <c r="AG639" i="1"/>
  <c r="AK639" i="1"/>
  <c r="AR639" i="1"/>
  <c r="A640" i="1"/>
  <c r="I640" i="1"/>
  <c r="Q640" i="1"/>
  <c r="Y640" i="1"/>
  <c r="AG640" i="1"/>
  <c r="A641" i="1"/>
  <c r="B641" i="1" s="1"/>
  <c r="I641" i="1"/>
  <c r="Y641" i="1"/>
  <c r="AG641" i="1"/>
  <c r="A642" i="1"/>
  <c r="Q642" i="1" s="1"/>
  <c r="A643" i="1"/>
  <c r="B643" i="1" s="1"/>
  <c r="C643" i="1"/>
  <c r="E643" i="1"/>
  <c r="G643" i="1"/>
  <c r="H643" i="1"/>
  <c r="K643" i="1"/>
  <c r="L643" i="1"/>
  <c r="M643" i="1"/>
  <c r="P643" i="1"/>
  <c r="Q643" i="1"/>
  <c r="S643" i="1"/>
  <c r="U643" i="1"/>
  <c r="W643" i="1"/>
  <c r="X643" i="1"/>
  <c r="AA643" i="1"/>
  <c r="AB643" i="1"/>
  <c r="AC643" i="1"/>
  <c r="AF643" i="1"/>
  <c r="AG643" i="1"/>
  <c r="AK643" i="1"/>
  <c r="AR643" i="1"/>
  <c r="A644" i="1"/>
  <c r="E644" i="1"/>
  <c r="M644" i="1"/>
  <c r="Q644" i="1"/>
  <c r="U644" i="1"/>
  <c r="Y644" i="1"/>
  <c r="AC644" i="1"/>
  <c r="AG644" i="1"/>
  <c r="AK644" i="1"/>
  <c r="A645" i="1"/>
  <c r="B645" i="1" s="1"/>
  <c r="I645" i="1"/>
  <c r="Y645" i="1"/>
  <c r="AG645" i="1"/>
  <c r="A646" i="1"/>
  <c r="Q646" i="1"/>
  <c r="AG646" i="1"/>
  <c r="A647" i="1"/>
  <c r="B647" i="1" s="1"/>
  <c r="C647" i="1"/>
  <c r="E647" i="1"/>
  <c r="G647" i="1"/>
  <c r="H647" i="1"/>
  <c r="K647" i="1"/>
  <c r="L647" i="1"/>
  <c r="M647" i="1"/>
  <c r="P647" i="1"/>
  <c r="Q647" i="1"/>
  <c r="S647" i="1"/>
  <c r="U647" i="1"/>
  <c r="W647" i="1"/>
  <c r="X647" i="1"/>
  <c r="AA647" i="1"/>
  <c r="AB647" i="1"/>
  <c r="AC647" i="1"/>
  <c r="AF647" i="1"/>
  <c r="AG647" i="1"/>
  <c r="AK647" i="1"/>
  <c r="AR647" i="1"/>
  <c r="A648" i="1"/>
  <c r="Q648" i="1"/>
  <c r="AG648" i="1"/>
  <c r="A649" i="1"/>
  <c r="B649" i="1" s="1"/>
  <c r="I649" i="1"/>
  <c r="Y649" i="1"/>
  <c r="AG649" i="1"/>
  <c r="A650" i="1"/>
  <c r="AG650" i="1"/>
  <c r="A651" i="1"/>
  <c r="B651" i="1" s="1"/>
  <c r="C651" i="1"/>
  <c r="E651" i="1"/>
  <c r="G651" i="1"/>
  <c r="H651" i="1"/>
  <c r="K651" i="1"/>
  <c r="L651" i="1"/>
  <c r="M651" i="1"/>
  <c r="P651" i="1"/>
  <c r="Q651" i="1"/>
  <c r="S651" i="1"/>
  <c r="U651" i="1"/>
  <c r="W651" i="1"/>
  <c r="X651" i="1"/>
  <c r="AA651" i="1"/>
  <c r="AB651" i="1"/>
  <c r="AC651" i="1"/>
  <c r="AF651" i="1"/>
  <c r="AG651" i="1"/>
  <c r="AK651" i="1"/>
  <c r="AR651" i="1"/>
  <c r="A652" i="1"/>
  <c r="E652" i="1"/>
  <c r="I652" i="1"/>
  <c r="M652" i="1"/>
  <c r="Q652" i="1"/>
  <c r="U652" i="1"/>
  <c r="Y652" i="1"/>
  <c r="AC652" i="1"/>
  <c r="AG652" i="1"/>
  <c r="AK652" i="1"/>
  <c r="A653" i="1"/>
  <c r="B653" i="1" s="1"/>
  <c r="I653" i="1"/>
  <c r="Y653" i="1"/>
  <c r="AG653" i="1"/>
  <c r="A654" i="1"/>
  <c r="Q654" i="1"/>
  <c r="A655" i="1"/>
  <c r="B655" i="1" s="1"/>
  <c r="C655" i="1"/>
  <c r="E655" i="1"/>
  <c r="G655" i="1"/>
  <c r="H655" i="1"/>
  <c r="K655" i="1"/>
  <c r="L655" i="1"/>
  <c r="M655" i="1"/>
  <c r="P655" i="1"/>
  <c r="Q655" i="1"/>
  <c r="S655" i="1"/>
  <c r="U655" i="1"/>
  <c r="W655" i="1"/>
  <c r="X655" i="1"/>
  <c r="AA655" i="1"/>
  <c r="AB655" i="1"/>
  <c r="AC655" i="1"/>
  <c r="AF655" i="1"/>
  <c r="AG655" i="1"/>
  <c r="AK655" i="1"/>
  <c r="AR655" i="1"/>
  <c r="A656" i="1"/>
  <c r="I656" i="1"/>
  <c r="Q656" i="1"/>
  <c r="Y656" i="1"/>
  <c r="AG656" i="1"/>
  <c r="A657" i="1"/>
  <c r="B657" i="1" s="1"/>
  <c r="I657" i="1"/>
  <c r="Y657" i="1"/>
  <c r="AG657" i="1"/>
  <c r="A658" i="1"/>
  <c r="AG658" i="1" s="1"/>
  <c r="A659" i="1"/>
  <c r="B659" i="1" s="1"/>
  <c r="C659" i="1"/>
  <c r="E659" i="1"/>
  <c r="G659" i="1"/>
  <c r="H659" i="1"/>
  <c r="K659" i="1"/>
  <c r="L659" i="1"/>
  <c r="M659" i="1"/>
  <c r="P659" i="1"/>
  <c r="Q659" i="1"/>
  <c r="S659" i="1"/>
  <c r="U659" i="1"/>
  <c r="W659" i="1"/>
  <c r="X659" i="1"/>
  <c r="AA659" i="1"/>
  <c r="AB659" i="1"/>
  <c r="AC659" i="1"/>
  <c r="AF659" i="1"/>
  <c r="AG659" i="1"/>
  <c r="AK659" i="1"/>
  <c r="AR659" i="1"/>
  <c r="A660" i="1"/>
  <c r="E660" i="1"/>
  <c r="M660" i="1"/>
  <c r="Q660" i="1"/>
  <c r="U660" i="1"/>
  <c r="Y660" i="1"/>
  <c r="AC660" i="1"/>
  <c r="AG660" i="1"/>
  <c r="AK660" i="1"/>
  <c r="A661" i="1"/>
  <c r="B661" i="1" s="1"/>
  <c r="I661" i="1"/>
  <c r="Y661" i="1"/>
  <c r="AG661" i="1"/>
  <c r="A662" i="1"/>
  <c r="Q662" i="1"/>
  <c r="AG662" i="1"/>
  <c r="A663" i="1"/>
  <c r="B663" i="1" s="1"/>
  <c r="C663" i="1"/>
  <c r="E663" i="1"/>
  <c r="G663" i="1"/>
  <c r="H663" i="1"/>
  <c r="K663" i="1"/>
  <c r="L663" i="1"/>
  <c r="M663" i="1"/>
  <c r="P663" i="1"/>
  <c r="Q663" i="1"/>
  <c r="S663" i="1"/>
  <c r="U663" i="1"/>
  <c r="W663" i="1"/>
  <c r="X663" i="1"/>
  <c r="AA663" i="1"/>
  <c r="AB663" i="1"/>
  <c r="AC663" i="1"/>
  <c r="AF663" i="1"/>
  <c r="AG663" i="1"/>
  <c r="AK663" i="1"/>
  <c r="AR663" i="1"/>
  <c r="A664" i="1"/>
  <c r="I664" i="1" s="1"/>
  <c r="Q664" i="1"/>
  <c r="AG664" i="1"/>
  <c r="A665" i="1"/>
  <c r="Q665" i="1" s="1"/>
  <c r="I665" i="1"/>
  <c r="Y665" i="1"/>
  <c r="AG665" i="1"/>
  <c r="A666" i="1"/>
  <c r="AG666" i="1"/>
  <c r="A667" i="1"/>
  <c r="B667" i="1" s="1"/>
  <c r="C667" i="1"/>
  <c r="E667" i="1"/>
  <c r="G667" i="1"/>
  <c r="H667" i="1"/>
  <c r="K667" i="1"/>
  <c r="L667" i="1"/>
  <c r="M667" i="1"/>
  <c r="P667" i="1"/>
  <c r="Q667" i="1"/>
  <c r="S667" i="1"/>
  <c r="U667" i="1"/>
  <c r="W667" i="1"/>
  <c r="X667" i="1"/>
  <c r="AA667" i="1"/>
  <c r="AB667" i="1"/>
  <c r="AC667" i="1"/>
  <c r="AF667" i="1"/>
  <c r="AG667" i="1"/>
  <c r="AK667" i="1"/>
  <c r="AR667" i="1"/>
  <c r="A668" i="1"/>
  <c r="E668" i="1"/>
  <c r="I668" i="1"/>
  <c r="M668" i="1"/>
  <c r="Q668" i="1"/>
  <c r="U668" i="1"/>
  <c r="Y668" i="1"/>
  <c r="AC668" i="1"/>
  <c r="AG668" i="1"/>
  <c r="AK668" i="1"/>
  <c r="A669" i="1"/>
  <c r="I669" i="1" s="1"/>
  <c r="A670" i="1"/>
  <c r="AG670" i="1"/>
  <c r="A671" i="1"/>
  <c r="B671" i="1" s="1"/>
  <c r="C671" i="1"/>
  <c r="E671" i="1"/>
  <c r="G671" i="1"/>
  <c r="H671" i="1"/>
  <c r="K671" i="1"/>
  <c r="L671" i="1"/>
  <c r="M671" i="1"/>
  <c r="P671" i="1"/>
  <c r="Q671" i="1"/>
  <c r="S671" i="1"/>
  <c r="U671" i="1"/>
  <c r="W671" i="1"/>
  <c r="X671" i="1"/>
  <c r="AA671" i="1"/>
  <c r="AB671" i="1"/>
  <c r="AC671" i="1"/>
  <c r="AF671" i="1"/>
  <c r="AG671" i="1"/>
  <c r="AK671" i="1"/>
  <c r="AR671" i="1"/>
  <c r="A672" i="1"/>
  <c r="E672" i="1"/>
  <c r="I672" i="1"/>
  <c r="M672" i="1"/>
  <c r="Q672" i="1"/>
  <c r="U672" i="1"/>
  <c r="Y672" i="1"/>
  <c r="AC672" i="1"/>
  <c r="AG672" i="1"/>
  <c r="AK672" i="1"/>
  <c r="A673" i="1"/>
  <c r="Q673" i="1" s="1"/>
  <c r="I673" i="1"/>
  <c r="Y673" i="1"/>
  <c r="AG673" i="1"/>
  <c r="A674" i="1"/>
  <c r="Q674" i="1"/>
  <c r="A675" i="1"/>
  <c r="B675" i="1" s="1"/>
  <c r="C675" i="1"/>
  <c r="E675" i="1"/>
  <c r="G675" i="1"/>
  <c r="H675" i="1"/>
  <c r="K675" i="1"/>
  <c r="L675" i="1"/>
  <c r="M675" i="1"/>
  <c r="P675" i="1"/>
  <c r="Q675" i="1"/>
  <c r="S675" i="1"/>
  <c r="U675" i="1"/>
  <c r="W675" i="1"/>
  <c r="X675" i="1"/>
  <c r="AA675" i="1"/>
  <c r="AB675" i="1"/>
  <c r="AC675" i="1"/>
  <c r="AF675" i="1"/>
  <c r="AG675" i="1"/>
  <c r="AK675" i="1"/>
  <c r="AR675" i="1"/>
  <c r="A676" i="1"/>
  <c r="I676" i="1"/>
  <c r="Q676" i="1"/>
  <c r="Y676" i="1"/>
  <c r="AG676" i="1"/>
  <c r="A677" i="1"/>
  <c r="I677" i="1" s="1"/>
  <c r="A678" i="1"/>
  <c r="Q678" i="1"/>
  <c r="AG678" i="1"/>
  <c r="A679" i="1"/>
  <c r="B679" i="1" s="1"/>
  <c r="C679" i="1"/>
  <c r="E679" i="1"/>
  <c r="G679" i="1"/>
  <c r="H679" i="1"/>
  <c r="K679" i="1"/>
  <c r="L679" i="1"/>
  <c r="M679" i="1"/>
  <c r="P679" i="1"/>
  <c r="Q679" i="1"/>
  <c r="S679" i="1"/>
  <c r="U679" i="1"/>
  <c r="W679" i="1"/>
  <c r="X679" i="1"/>
  <c r="AA679" i="1"/>
  <c r="AB679" i="1"/>
  <c r="AC679" i="1"/>
  <c r="AF679" i="1"/>
  <c r="AG679" i="1"/>
  <c r="AK679" i="1"/>
  <c r="AR679" i="1"/>
  <c r="AS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M680" i="1"/>
  <c r="N680" i="1"/>
  <c r="O680" i="1"/>
  <c r="P680" i="1"/>
  <c r="Q680" i="1"/>
  <c r="R680" i="1"/>
  <c r="S680" i="1"/>
  <c r="T680" i="1"/>
  <c r="U680" i="1"/>
  <c r="V680" i="1"/>
  <c r="W680" i="1"/>
  <c r="X680" i="1"/>
  <c r="Y680" i="1"/>
  <c r="Z680" i="1"/>
  <c r="AA680" i="1"/>
  <c r="AB680" i="1"/>
  <c r="AC680" i="1"/>
  <c r="AD680" i="1"/>
  <c r="AE680" i="1"/>
  <c r="AF680" i="1"/>
  <c r="AG680" i="1"/>
  <c r="AH680" i="1"/>
  <c r="AJ680" i="1"/>
  <c r="AK680" i="1"/>
  <c r="AR680" i="1"/>
  <c r="A681" i="1"/>
  <c r="C681" i="1" s="1"/>
  <c r="B681" i="1"/>
  <c r="E681" i="1"/>
  <c r="F681" i="1"/>
  <c r="G681" i="1"/>
  <c r="J681" i="1"/>
  <c r="K681" i="1"/>
  <c r="M681" i="1"/>
  <c r="O681" i="1"/>
  <c r="Q681" i="1"/>
  <c r="R681" i="1"/>
  <c r="U681" i="1"/>
  <c r="V681" i="1"/>
  <c r="W681" i="1"/>
  <c r="Z681" i="1"/>
  <c r="AA681" i="1"/>
  <c r="AC681" i="1"/>
  <c r="AE681" i="1"/>
  <c r="AG681" i="1"/>
  <c r="AH681" i="1"/>
  <c r="AK681" i="1"/>
  <c r="A682" i="1"/>
  <c r="B682" i="1" s="1"/>
  <c r="D682" i="1"/>
  <c r="F682" i="1"/>
  <c r="I682" i="1"/>
  <c r="L682" i="1"/>
  <c r="N682" i="1"/>
  <c r="Q682" i="1"/>
  <c r="T682" i="1"/>
  <c r="V682" i="1"/>
  <c r="Y682" i="1"/>
  <c r="AB682" i="1"/>
  <c r="AD682" i="1"/>
  <c r="AG682" i="1"/>
  <c r="AJ682" i="1"/>
  <c r="AR682" i="1"/>
  <c r="A683" i="1"/>
  <c r="D683" i="1" s="1"/>
  <c r="C683" i="1"/>
  <c r="G683" i="1"/>
  <c r="H683" i="1"/>
  <c r="K683" i="1"/>
  <c r="M683" i="1"/>
  <c r="P683" i="1"/>
  <c r="Q683" i="1"/>
  <c r="U683" i="1"/>
  <c r="W683" i="1"/>
  <c r="X683" i="1"/>
  <c r="AB683" i="1"/>
  <c r="AC683" i="1"/>
  <c r="AF683" i="1"/>
  <c r="AK683" i="1"/>
  <c r="AR683" i="1"/>
  <c r="A684" i="1"/>
  <c r="B684" i="1" s="1"/>
  <c r="C684" i="1"/>
  <c r="E684" i="1"/>
  <c r="G684" i="1"/>
  <c r="I684" i="1"/>
  <c r="K684" i="1"/>
  <c r="M684" i="1"/>
  <c r="O684" i="1"/>
  <c r="Q684" i="1"/>
  <c r="S684" i="1"/>
  <c r="U684" i="1"/>
  <c r="W684" i="1"/>
  <c r="Y684" i="1"/>
  <c r="AA684" i="1"/>
  <c r="AC684" i="1"/>
  <c r="AE684" i="1"/>
  <c r="AG684" i="1"/>
  <c r="AK684" i="1"/>
  <c r="A685" i="1"/>
  <c r="A686" i="1"/>
  <c r="D686" i="1" s="1"/>
  <c r="F686" i="1"/>
  <c r="Q686" i="1"/>
  <c r="V686" i="1"/>
  <c r="AB686" i="1"/>
  <c r="AG686" i="1"/>
  <c r="AR686" i="1"/>
  <c r="A687" i="1"/>
  <c r="Q687" i="1"/>
  <c r="W687" i="1"/>
  <c r="AR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M688" i="1"/>
  <c r="N688" i="1"/>
  <c r="O688" i="1"/>
  <c r="P688" i="1"/>
  <c r="Q688" i="1"/>
  <c r="R688" i="1"/>
  <c r="S688" i="1"/>
  <c r="T688" i="1"/>
  <c r="U688" i="1"/>
  <c r="V688" i="1"/>
  <c r="W688" i="1"/>
  <c r="X688" i="1"/>
  <c r="Y688" i="1"/>
  <c r="Z688" i="1"/>
  <c r="AA688" i="1"/>
  <c r="AB688" i="1"/>
  <c r="AC688" i="1"/>
  <c r="AD688" i="1"/>
  <c r="AE688" i="1"/>
  <c r="AF688" i="1"/>
  <c r="AG688" i="1"/>
  <c r="AH688" i="1"/>
  <c r="AJ688" i="1"/>
  <c r="AK688" i="1"/>
  <c r="AR688" i="1"/>
  <c r="A689" i="1"/>
  <c r="C689" i="1" s="1"/>
  <c r="B689" i="1"/>
  <c r="E689" i="1"/>
  <c r="F689" i="1"/>
  <c r="G689" i="1"/>
  <c r="J689" i="1"/>
  <c r="K689" i="1"/>
  <c r="M689" i="1"/>
  <c r="O689" i="1"/>
  <c r="Q689" i="1"/>
  <c r="R689" i="1"/>
  <c r="U689" i="1"/>
  <c r="V689" i="1"/>
  <c r="W689" i="1"/>
  <c r="Z689" i="1"/>
  <c r="AA689" i="1"/>
  <c r="AC689" i="1"/>
  <c r="AE689" i="1"/>
  <c r="AG689" i="1"/>
  <c r="AH689" i="1"/>
  <c r="AK689" i="1"/>
  <c r="A690" i="1"/>
  <c r="D690" i="1" s="1"/>
  <c r="B690" i="1"/>
  <c r="F690" i="1"/>
  <c r="H690" i="1"/>
  <c r="J690" i="1"/>
  <c r="M690" i="1"/>
  <c r="P690" i="1"/>
  <c r="Q690" i="1"/>
  <c r="U690" i="1"/>
  <c r="V690" i="1"/>
  <c r="X690" i="1"/>
  <c r="AB690" i="1"/>
  <c r="AC690" i="1"/>
  <c r="AF690" i="1"/>
  <c r="AH690" i="1"/>
  <c r="AK690" i="1"/>
  <c r="AR690" i="1"/>
  <c r="A691" i="1"/>
  <c r="C691" i="1"/>
  <c r="D691" i="1"/>
  <c r="E691" i="1"/>
  <c r="G691" i="1"/>
  <c r="H691" i="1"/>
  <c r="I691" i="1"/>
  <c r="K691" i="1"/>
  <c r="L691" i="1"/>
  <c r="M691" i="1"/>
  <c r="O691" i="1"/>
  <c r="P691" i="1"/>
  <c r="Q691" i="1"/>
  <c r="S691" i="1"/>
  <c r="T691" i="1"/>
  <c r="U691" i="1"/>
  <c r="W691" i="1"/>
  <c r="X691" i="1"/>
  <c r="Y691" i="1"/>
  <c r="AA691" i="1"/>
  <c r="AB691" i="1"/>
  <c r="AC691" i="1"/>
  <c r="AE691" i="1"/>
  <c r="AF691" i="1"/>
  <c r="AS691" i="1" s="1"/>
  <c r="AG691" i="1"/>
  <c r="AJ691" i="1"/>
  <c r="AK691" i="1"/>
  <c r="AR691" i="1"/>
  <c r="A692" i="1"/>
  <c r="C692" i="1" s="1"/>
  <c r="B692" i="1"/>
  <c r="D692" i="1"/>
  <c r="E692" i="1"/>
  <c r="F692" i="1"/>
  <c r="H692" i="1"/>
  <c r="I692" i="1"/>
  <c r="J692" i="1"/>
  <c r="L692" i="1"/>
  <c r="M692" i="1"/>
  <c r="N692" i="1"/>
  <c r="P692" i="1"/>
  <c r="Q692" i="1"/>
  <c r="R692" i="1"/>
  <c r="T692" i="1"/>
  <c r="U692" i="1"/>
  <c r="V692" i="1"/>
  <c r="X692" i="1"/>
  <c r="Y692" i="1"/>
  <c r="Z692" i="1"/>
  <c r="AB692" i="1"/>
  <c r="AC692" i="1"/>
  <c r="AD692" i="1"/>
  <c r="AF692" i="1"/>
  <c r="AG692" i="1"/>
  <c r="AH692" i="1"/>
  <c r="AJ692" i="1"/>
  <c r="AK692" i="1"/>
  <c r="A693" i="1"/>
  <c r="C693" i="1" s="1"/>
  <c r="F693" i="1"/>
  <c r="K693" i="1"/>
  <c r="Q693" i="1"/>
  <c r="V693" i="1"/>
  <c r="AA693" i="1"/>
  <c r="AG693" i="1"/>
  <c r="A694" i="1"/>
  <c r="AB694" i="1"/>
  <c r="A695" i="1"/>
  <c r="AR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M696" i="1"/>
  <c r="N696" i="1"/>
  <c r="O696" i="1"/>
  <c r="P696" i="1"/>
  <c r="Q696" i="1"/>
  <c r="R696" i="1"/>
  <c r="S696" i="1"/>
  <c r="T696" i="1"/>
  <c r="U696" i="1"/>
  <c r="V696" i="1"/>
  <c r="W696" i="1"/>
  <c r="X696" i="1"/>
  <c r="Y696" i="1"/>
  <c r="Z696" i="1"/>
  <c r="AA696" i="1"/>
  <c r="AB696" i="1"/>
  <c r="AC696" i="1"/>
  <c r="AD696" i="1"/>
  <c r="AE696" i="1"/>
  <c r="AF696" i="1"/>
  <c r="AG696" i="1"/>
  <c r="AH696" i="1"/>
  <c r="AJ696" i="1"/>
  <c r="AK696" i="1"/>
  <c r="AR696" i="1"/>
  <c r="A697" i="1"/>
  <c r="C697" i="1" s="1"/>
  <c r="B697" i="1"/>
  <c r="F697" i="1"/>
  <c r="G697" i="1"/>
  <c r="J697" i="1"/>
  <c r="M697" i="1"/>
  <c r="O697" i="1"/>
  <c r="Q697" i="1"/>
  <c r="U697" i="1"/>
  <c r="V697" i="1"/>
  <c r="W697" i="1"/>
  <c r="AA697" i="1"/>
  <c r="AC697" i="1"/>
  <c r="AE697" i="1"/>
  <c r="AH697" i="1"/>
  <c r="AK697" i="1"/>
  <c r="A698" i="1"/>
  <c r="D698" i="1"/>
  <c r="H698" i="1"/>
  <c r="I698" i="1"/>
  <c r="L698" i="1"/>
  <c r="M698" i="1"/>
  <c r="P698" i="1"/>
  <c r="Q698" i="1"/>
  <c r="T698" i="1"/>
  <c r="U698" i="1"/>
  <c r="X698" i="1"/>
  <c r="Y698" i="1"/>
  <c r="AB698" i="1"/>
  <c r="AC698" i="1"/>
  <c r="AF698" i="1"/>
  <c r="AG698" i="1"/>
  <c r="AJ698" i="1"/>
  <c r="AK698" i="1"/>
  <c r="A699" i="1"/>
  <c r="G699" i="1" s="1"/>
  <c r="C699" i="1"/>
  <c r="E699" i="1"/>
  <c r="K699" i="1"/>
  <c r="M699" i="1"/>
  <c r="S699" i="1"/>
  <c r="U699" i="1"/>
  <c r="Y699" i="1"/>
  <c r="AA699" i="1"/>
  <c r="AC699" i="1"/>
  <c r="AG699" i="1"/>
  <c r="AK699" i="1"/>
  <c r="A700" i="1"/>
  <c r="C700" i="1" s="1"/>
  <c r="B700" i="1"/>
  <c r="D700" i="1"/>
  <c r="E700" i="1"/>
  <c r="F700" i="1"/>
  <c r="H700" i="1"/>
  <c r="I700" i="1"/>
  <c r="J700" i="1"/>
  <c r="L700" i="1"/>
  <c r="M700" i="1"/>
  <c r="N700" i="1"/>
  <c r="P700" i="1"/>
  <c r="Q700" i="1"/>
  <c r="R700" i="1"/>
  <c r="T700" i="1"/>
  <c r="U700" i="1"/>
  <c r="V700" i="1"/>
  <c r="X700" i="1"/>
  <c r="Y700" i="1"/>
  <c r="Z700" i="1"/>
  <c r="AB700" i="1"/>
  <c r="AC700" i="1"/>
  <c r="AD700" i="1"/>
  <c r="AF700" i="1"/>
  <c r="AG700" i="1"/>
  <c r="AH700" i="1"/>
  <c r="AJ700" i="1"/>
  <c r="AK700" i="1"/>
  <c r="AR700" i="1"/>
  <c r="A701" i="1"/>
  <c r="O701" i="1" s="1"/>
  <c r="G701" i="1"/>
  <c r="I701" i="1"/>
  <c r="Q701" i="1"/>
  <c r="W701" i="1"/>
  <c r="Y701" i="1"/>
  <c r="AG701" i="1"/>
  <c r="A702" i="1"/>
  <c r="B702" i="1"/>
  <c r="E702" i="1"/>
  <c r="F702" i="1"/>
  <c r="I702" i="1"/>
  <c r="J702" i="1"/>
  <c r="M702" i="1"/>
  <c r="N702" i="1"/>
  <c r="Q702" i="1"/>
  <c r="R702" i="1"/>
  <c r="U702" i="1"/>
  <c r="V702" i="1"/>
  <c r="Y702" i="1"/>
  <c r="Z702" i="1"/>
  <c r="AC702" i="1"/>
  <c r="AD702" i="1"/>
  <c r="AG702" i="1"/>
  <c r="AH702" i="1"/>
  <c r="AK702" i="1"/>
  <c r="A703" i="1"/>
  <c r="O703" i="1" s="1"/>
  <c r="G703" i="1"/>
  <c r="I703" i="1"/>
  <c r="W703" i="1"/>
  <c r="Y703" i="1"/>
  <c r="AG703" i="1"/>
  <c r="A704" i="1"/>
  <c r="F704" i="1" s="1"/>
  <c r="B704" i="1"/>
  <c r="H704" i="1"/>
  <c r="L704" i="1"/>
  <c r="M704" i="1"/>
  <c r="R704" i="1"/>
  <c r="V704" i="1"/>
  <c r="X704" i="1"/>
  <c r="AC704" i="1"/>
  <c r="AG704" i="1"/>
  <c r="AH704" i="1"/>
  <c r="A705" i="1"/>
  <c r="AG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S706" i="1" s="1"/>
  <c r="AG706" i="1"/>
  <c r="AH706" i="1"/>
  <c r="AJ706" i="1"/>
  <c r="AK706" i="1"/>
  <c r="AR706" i="1"/>
  <c r="A707" i="1"/>
  <c r="AG707" i="1" s="1"/>
  <c r="Y707" i="1"/>
  <c r="A708" i="1"/>
  <c r="C708" i="1" s="1"/>
  <c r="B708" i="1"/>
  <c r="D708" i="1"/>
  <c r="E708" i="1"/>
  <c r="F708" i="1"/>
  <c r="H708" i="1"/>
  <c r="I708" i="1"/>
  <c r="J708" i="1"/>
  <c r="L708" i="1"/>
  <c r="M708" i="1"/>
  <c r="N708" i="1"/>
  <c r="P708" i="1"/>
  <c r="Q708" i="1"/>
  <c r="R708" i="1"/>
  <c r="T708" i="1"/>
  <c r="U708" i="1"/>
  <c r="V708" i="1"/>
  <c r="X708" i="1"/>
  <c r="Y708" i="1"/>
  <c r="Z708" i="1"/>
  <c r="AB708" i="1"/>
  <c r="AC708" i="1"/>
  <c r="AD708" i="1"/>
  <c r="AF708" i="1"/>
  <c r="AG708" i="1"/>
  <c r="AH708" i="1"/>
  <c r="AJ708" i="1"/>
  <c r="AK708" i="1"/>
  <c r="AR708" i="1"/>
  <c r="A709" i="1"/>
  <c r="I709" i="1" s="1"/>
  <c r="C709" i="1"/>
  <c r="E709" i="1"/>
  <c r="K709" i="1"/>
  <c r="M709" i="1"/>
  <c r="Q709" i="1"/>
  <c r="U709" i="1"/>
  <c r="Y709" i="1"/>
  <c r="AA709" i="1"/>
  <c r="AG709" i="1"/>
  <c r="AK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M710" i="1"/>
  <c r="N710" i="1"/>
  <c r="O710" i="1"/>
  <c r="P710" i="1"/>
  <c r="Q710" i="1"/>
  <c r="R710" i="1"/>
  <c r="S710" i="1"/>
  <c r="T710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S710" i="1" s="1"/>
  <c r="AG710" i="1"/>
  <c r="AH710" i="1"/>
  <c r="AJ710" i="1"/>
  <c r="AK710" i="1"/>
  <c r="AR710" i="1"/>
  <c r="A711" i="1"/>
  <c r="C711" i="1"/>
  <c r="M711" i="1"/>
  <c r="U711" i="1"/>
  <c r="Y711" i="1"/>
  <c r="A712" i="1"/>
  <c r="C712" i="1" s="1"/>
  <c r="B712" i="1"/>
  <c r="D712" i="1"/>
  <c r="H712" i="1"/>
  <c r="I712" i="1"/>
  <c r="M712" i="1"/>
  <c r="N712" i="1"/>
  <c r="Q712" i="1"/>
  <c r="R712" i="1"/>
  <c r="T712" i="1"/>
  <c r="V712" i="1"/>
  <c r="X712" i="1"/>
  <c r="Y712" i="1"/>
  <c r="AB712" i="1"/>
  <c r="AC712" i="1"/>
  <c r="AD712" i="1"/>
  <c r="AG712" i="1"/>
  <c r="AH712" i="1"/>
  <c r="AJ712" i="1"/>
  <c r="AR712" i="1"/>
  <c r="A713" i="1"/>
  <c r="C713" i="1"/>
  <c r="K713" i="1"/>
  <c r="Q713" i="1"/>
  <c r="S713" i="1"/>
  <c r="AA713" i="1"/>
  <c r="AG713" i="1"/>
  <c r="A714" i="1"/>
  <c r="D714" i="1" s="1"/>
  <c r="B714" i="1"/>
  <c r="C714" i="1"/>
  <c r="F714" i="1"/>
  <c r="G714" i="1"/>
  <c r="I714" i="1"/>
  <c r="J714" i="1"/>
  <c r="K714" i="1"/>
  <c r="M714" i="1"/>
  <c r="N714" i="1"/>
  <c r="O714" i="1"/>
  <c r="Q714" i="1"/>
  <c r="R714" i="1"/>
  <c r="S714" i="1"/>
  <c r="U714" i="1"/>
  <c r="V714" i="1"/>
  <c r="W714" i="1"/>
  <c r="Y714" i="1"/>
  <c r="Z714" i="1"/>
  <c r="AA714" i="1"/>
  <c r="AC714" i="1"/>
  <c r="AD714" i="1"/>
  <c r="AE714" i="1"/>
  <c r="AG714" i="1"/>
  <c r="AH714" i="1"/>
  <c r="AK714" i="1"/>
  <c r="AR714" i="1"/>
  <c r="A715" i="1"/>
  <c r="G715" i="1"/>
  <c r="I715" i="1"/>
  <c r="O715" i="1"/>
  <c r="Q715" i="1"/>
  <c r="W715" i="1"/>
  <c r="Y715" i="1"/>
  <c r="AE715" i="1"/>
  <c r="AG715" i="1"/>
  <c r="A716" i="1"/>
  <c r="F716" i="1" s="1"/>
  <c r="L716" i="1"/>
  <c r="V716" i="1"/>
  <c r="AG716" i="1"/>
  <c r="A717" i="1"/>
  <c r="O717" i="1"/>
  <c r="Q717" i="1"/>
  <c r="AE717" i="1"/>
  <c r="AG717" i="1"/>
  <c r="A718" i="1"/>
  <c r="D718" i="1" s="1"/>
  <c r="B718" i="1"/>
  <c r="C718" i="1"/>
  <c r="F718" i="1"/>
  <c r="G718" i="1"/>
  <c r="J718" i="1"/>
  <c r="K718" i="1"/>
  <c r="M718" i="1"/>
  <c r="N718" i="1"/>
  <c r="O718" i="1"/>
  <c r="Q718" i="1"/>
  <c r="R718" i="1"/>
  <c r="S718" i="1"/>
  <c r="U718" i="1"/>
  <c r="V718" i="1"/>
  <c r="W718" i="1"/>
  <c r="Y718" i="1"/>
  <c r="Z718" i="1"/>
  <c r="AA718" i="1"/>
  <c r="AC718" i="1"/>
  <c r="AD718" i="1"/>
  <c r="AE718" i="1"/>
  <c r="AG718" i="1"/>
  <c r="AH718" i="1"/>
  <c r="AK718" i="1"/>
  <c r="AR718" i="1"/>
  <c r="A719" i="1"/>
  <c r="E719" i="1"/>
  <c r="F719" i="1"/>
  <c r="J719" i="1"/>
  <c r="K719" i="1"/>
  <c r="O719" i="1"/>
  <c r="Q719" i="1"/>
  <c r="U719" i="1"/>
  <c r="V719" i="1"/>
  <c r="Z719" i="1"/>
  <c r="AA719" i="1"/>
  <c r="AE719" i="1"/>
  <c r="AG719" i="1"/>
  <c r="AK719" i="1"/>
  <c r="A720" i="1"/>
  <c r="H720" i="1"/>
  <c r="N720" i="1"/>
  <c r="V720" i="1"/>
  <c r="AC720" i="1"/>
  <c r="AJ720" i="1"/>
  <c r="A721" i="1"/>
  <c r="E721" i="1"/>
  <c r="G721" i="1"/>
  <c r="K721" i="1"/>
  <c r="L721" i="1"/>
  <c r="P721" i="1"/>
  <c r="Q721" i="1"/>
  <c r="U721" i="1"/>
  <c r="W721" i="1"/>
  <c r="AA721" i="1"/>
  <c r="AB721" i="1"/>
  <c r="AF721" i="1"/>
  <c r="AG721" i="1"/>
  <c r="AK721" i="1"/>
  <c r="AR721" i="1"/>
  <c r="A722" i="1"/>
  <c r="D722" i="1"/>
  <c r="H722" i="1"/>
  <c r="I722" i="1"/>
  <c r="L722" i="1"/>
  <c r="P722" i="1"/>
  <c r="Q722" i="1"/>
  <c r="T722" i="1"/>
  <c r="X722" i="1"/>
  <c r="Y722" i="1"/>
  <c r="AB722" i="1"/>
  <c r="AC722" i="1"/>
  <c r="AF722" i="1"/>
  <c r="AG722" i="1"/>
  <c r="AJ722" i="1"/>
  <c r="AK722" i="1"/>
  <c r="AR722" i="1"/>
  <c r="A723" i="1"/>
  <c r="E723" i="1"/>
  <c r="J723" i="1"/>
  <c r="K723" i="1"/>
  <c r="O723" i="1"/>
  <c r="U723" i="1"/>
  <c r="V723" i="1"/>
  <c r="Z723" i="1"/>
  <c r="AE723" i="1"/>
  <c r="AG723" i="1"/>
  <c r="AK723" i="1"/>
  <c r="A724" i="1"/>
  <c r="Q724" i="1"/>
  <c r="V724" i="1"/>
  <c r="AR724" i="1"/>
  <c r="A725" i="1"/>
  <c r="E725" i="1"/>
  <c r="G725" i="1"/>
  <c r="K725" i="1"/>
  <c r="L725" i="1"/>
  <c r="P725" i="1"/>
  <c r="Q725" i="1"/>
  <c r="U725" i="1"/>
  <c r="W725" i="1"/>
  <c r="AA725" i="1"/>
  <c r="AB725" i="1"/>
  <c r="AF725" i="1"/>
  <c r="AG725" i="1"/>
  <c r="AK725" i="1"/>
  <c r="AR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M726" i="1"/>
  <c r="N726" i="1"/>
  <c r="O726" i="1"/>
  <c r="P726" i="1"/>
  <c r="Q726" i="1"/>
  <c r="R726" i="1"/>
  <c r="S726" i="1"/>
  <c r="T726" i="1"/>
  <c r="U726" i="1"/>
  <c r="V726" i="1"/>
  <c r="W726" i="1"/>
  <c r="X726" i="1"/>
  <c r="Y726" i="1"/>
  <c r="Z726" i="1"/>
  <c r="AA726" i="1"/>
  <c r="AB726" i="1"/>
  <c r="AC726" i="1"/>
  <c r="AD726" i="1"/>
  <c r="AE726" i="1"/>
  <c r="AF726" i="1"/>
  <c r="AG726" i="1"/>
  <c r="AH726" i="1"/>
  <c r="AJ726" i="1"/>
  <c r="AK726" i="1"/>
  <c r="AR726" i="1"/>
  <c r="A727" i="1"/>
  <c r="B727" i="1"/>
  <c r="C727" i="1"/>
  <c r="F727" i="1"/>
  <c r="G727" i="1"/>
  <c r="I727" i="1"/>
  <c r="K727" i="1"/>
  <c r="M727" i="1"/>
  <c r="N727" i="1"/>
  <c r="Q727" i="1"/>
  <c r="R727" i="1"/>
  <c r="S727" i="1"/>
  <c r="V727" i="1"/>
  <c r="W727" i="1"/>
  <c r="Y727" i="1"/>
  <c r="AA727" i="1"/>
  <c r="AC727" i="1"/>
  <c r="AD727" i="1"/>
  <c r="AG727" i="1"/>
  <c r="AH727" i="1"/>
  <c r="A728" i="1"/>
  <c r="J728" i="1" s="1"/>
  <c r="E728" i="1"/>
  <c r="F728" i="1"/>
  <c r="L728" i="1"/>
  <c r="P728" i="1"/>
  <c r="Q728" i="1"/>
  <c r="V728" i="1"/>
  <c r="Z728" i="1"/>
  <c r="AB728" i="1"/>
  <c r="AG728" i="1"/>
  <c r="AK728" i="1"/>
  <c r="AR728" i="1"/>
  <c r="A729" i="1"/>
  <c r="C729" i="1"/>
  <c r="D729" i="1"/>
  <c r="G729" i="1"/>
  <c r="H729" i="1"/>
  <c r="I729" i="1"/>
  <c r="L729" i="1"/>
  <c r="M729" i="1"/>
  <c r="O729" i="1"/>
  <c r="Q729" i="1"/>
  <c r="S729" i="1"/>
  <c r="T729" i="1"/>
  <c r="W729" i="1"/>
  <c r="X729" i="1"/>
  <c r="Y729" i="1"/>
  <c r="AB729" i="1"/>
  <c r="AC729" i="1"/>
  <c r="AE729" i="1"/>
  <c r="AG729" i="1"/>
  <c r="AJ729" i="1"/>
  <c r="AR729" i="1"/>
  <c r="A730" i="1"/>
  <c r="E730" i="1" s="1"/>
  <c r="Q730" i="1"/>
  <c r="Y730" i="1"/>
  <c r="AG730" i="1"/>
  <c r="A731" i="1"/>
  <c r="B731" i="1" s="1"/>
  <c r="F731" i="1"/>
  <c r="K731" i="1"/>
  <c r="Q731" i="1"/>
  <c r="V731" i="1"/>
  <c r="AA731" i="1"/>
  <c r="AG731" i="1"/>
  <c r="A732" i="1"/>
  <c r="E732" i="1"/>
  <c r="F732" i="1"/>
  <c r="J732" i="1"/>
  <c r="L732" i="1"/>
  <c r="P732" i="1"/>
  <c r="Q732" i="1"/>
  <c r="U732" i="1"/>
  <c r="V732" i="1"/>
  <c r="Z732" i="1"/>
  <c r="AB732" i="1"/>
  <c r="AF732" i="1"/>
  <c r="AG732" i="1"/>
  <c r="AK732" i="1"/>
  <c r="AR732" i="1"/>
  <c r="A733" i="1"/>
  <c r="C733" i="1" s="1"/>
  <c r="G733" i="1"/>
  <c r="L733" i="1"/>
  <c r="Q733" i="1"/>
  <c r="W733" i="1"/>
  <c r="AB733" i="1"/>
  <c r="AG733" i="1"/>
  <c r="AR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M734" i="1"/>
  <c r="N734" i="1"/>
  <c r="O734" i="1"/>
  <c r="P734" i="1"/>
  <c r="Q734" i="1"/>
  <c r="R734" i="1"/>
  <c r="S734" i="1"/>
  <c r="T734" i="1"/>
  <c r="U734" i="1"/>
  <c r="V734" i="1"/>
  <c r="W734" i="1"/>
  <c r="X734" i="1"/>
  <c r="Y734" i="1"/>
  <c r="Z734" i="1"/>
  <c r="AA734" i="1"/>
  <c r="AB734" i="1"/>
  <c r="AC734" i="1"/>
  <c r="AD734" i="1"/>
  <c r="AE734" i="1"/>
  <c r="AF734" i="1"/>
  <c r="AG734" i="1"/>
  <c r="AH734" i="1"/>
  <c r="AJ734" i="1"/>
  <c r="AK734" i="1"/>
  <c r="AR734" i="1"/>
  <c r="A735" i="1"/>
  <c r="J735" i="1" s="1"/>
  <c r="A736" i="1"/>
  <c r="F736" i="1" s="1"/>
  <c r="B736" i="1"/>
  <c r="D736" i="1"/>
  <c r="I736" i="1"/>
  <c r="L736" i="1"/>
  <c r="Q736" i="1"/>
  <c r="R736" i="1"/>
  <c r="V736" i="1"/>
  <c r="X736" i="1"/>
  <c r="Y736" i="1"/>
  <c r="AC736" i="1"/>
  <c r="AD736" i="1"/>
  <c r="AG736" i="1"/>
  <c r="AJ736" i="1"/>
  <c r="AR736" i="1"/>
  <c r="A737" i="1"/>
  <c r="L737" i="1"/>
  <c r="W737" i="1"/>
  <c r="AG737" i="1"/>
  <c r="A738" i="1"/>
  <c r="B738" i="1"/>
  <c r="F738" i="1"/>
  <c r="I738" i="1"/>
  <c r="J738" i="1"/>
  <c r="N738" i="1"/>
  <c r="Q738" i="1"/>
  <c r="R738" i="1"/>
  <c r="V738" i="1"/>
  <c r="Y738" i="1"/>
  <c r="Z738" i="1"/>
  <c r="AD738" i="1"/>
  <c r="AG738" i="1"/>
  <c r="AH738" i="1"/>
  <c r="A739" i="1"/>
  <c r="B739" i="1"/>
  <c r="G739" i="1"/>
  <c r="K739" i="1"/>
  <c r="M739" i="1"/>
  <c r="R739" i="1"/>
  <c r="V739" i="1"/>
  <c r="W739" i="1"/>
  <c r="AC739" i="1"/>
  <c r="AG739" i="1"/>
  <c r="AH739" i="1"/>
  <c r="A740" i="1"/>
  <c r="F740" i="1"/>
  <c r="V740" i="1"/>
  <c r="AB740" i="1"/>
  <c r="A741" i="1"/>
  <c r="C741" i="1"/>
  <c r="G741" i="1"/>
  <c r="H741" i="1"/>
  <c r="L741" i="1"/>
  <c r="M741" i="1"/>
  <c r="Q741" i="1"/>
  <c r="S741" i="1"/>
  <c r="W741" i="1"/>
  <c r="X741" i="1"/>
  <c r="AB741" i="1"/>
  <c r="AC741" i="1"/>
  <c r="AG741" i="1"/>
  <c r="AR741" i="1"/>
  <c r="A742" i="1"/>
  <c r="E742" i="1"/>
  <c r="I742" i="1"/>
  <c r="M742" i="1"/>
  <c r="Q742" i="1"/>
  <c r="U742" i="1"/>
  <c r="Y742" i="1"/>
  <c r="AC742" i="1"/>
  <c r="AG742" i="1"/>
  <c r="AK742" i="1"/>
  <c r="A743" i="1"/>
  <c r="G743" i="1"/>
  <c r="N743" i="1"/>
  <c r="V743" i="1"/>
  <c r="AC743" i="1"/>
  <c r="A744" i="1"/>
  <c r="E744" i="1"/>
  <c r="F744" i="1"/>
  <c r="J744" i="1"/>
  <c r="L744" i="1"/>
  <c r="P744" i="1"/>
  <c r="Q744" i="1"/>
  <c r="U744" i="1"/>
  <c r="V744" i="1"/>
  <c r="Z744" i="1"/>
  <c r="AB744" i="1"/>
  <c r="AF744" i="1"/>
  <c r="AG744" i="1"/>
  <c r="AK744" i="1"/>
  <c r="AR744" i="1"/>
  <c r="A745" i="1"/>
  <c r="G745" i="1" s="1"/>
  <c r="AC745" i="1"/>
  <c r="A746" i="1"/>
  <c r="D746" i="1" s="1"/>
  <c r="B746" i="1"/>
  <c r="C746" i="1"/>
  <c r="F746" i="1"/>
  <c r="G746" i="1"/>
  <c r="J746" i="1"/>
  <c r="K746" i="1"/>
  <c r="M746" i="1"/>
  <c r="N746" i="1"/>
  <c r="O746" i="1"/>
  <c r="Q746" i="1"/>
  <c r="R746" i="1"/>
  <c r="S746" i="1"/>
  <c r="U746" i="1"/>
  <c r="V746" i="1"/>
  <c r="W746" i="1"/>
  <c r="Y746" i="1"/>
  <c r="Z746" i="1"/>
  <c r="AA746" i="1"/>
  <c r="AC746" i="1"/>
  <c r="AD746" i="1"/>
  <c r="AE746" i="1"/>
  <c r="AG746" i="1"/>
  <c r="AH746" i="1"/>
  <c r="AK746" i="1"/>
  <c r="AR746" i="1"/>
  <c r="A747" i="1"/>
  <c r="V747" i="1"/>
  <c r="A748" i="1"/>
  <c r="B748" i="1"/>
  <c r="H748" i="1"/>
  <c r="L748" i="1"/>
  <c r="M748" i="1"/>
  <c r="R748" i="1"/>
  <c r="V748" i="1"/>
  <c r="X748" i="1"/>
  <c r="AC748" i="1"/>
  <c r="AG748" i="1"/>
  <c r="AH748" i="1"/>
  <c r="A749" i="1"/>
  <c r="AB749" i="1" s="1"/>
  <c r="A750" i="1"/>
  <c r="D750" i="1" s="1"/>
  <c r="B750" i="1"/>
  <c r="C750" i="1"/>
  <c r="F750" i="1"/>
  <c r="G750" i="1"/>
  <c r="I750" i="1"/>
  <c r="J750" i="1"/>
  <c r="K750" i="1"/>
  <c r="M750" i="1"/>
  <c r="N750" i="1"/>
  <c r="O750" i="1"/>
  <c r="Q750" i="1"/>
  <c r="R750" i="1"/>
  <c r="S750" i="1"/>
  <c r="U750" i="1"/>
  <c r="V750" i="1"/>
  <c r="W750" i="1"/>
  <c r="Y750" i="1"/>
  <c r="Z750" i="1"/>
  <c r="AA750" i="1"/>
  <c r="AC750" i="1"/>
  <c r="AD750" i="1"/>
  <c r="AE750" i="1"/>
  <c r="AG750" i="1"/>
  <c r="AH750" i="1"/>
  <c r="AK750" i="1"/>
  <c r="AR750" i="1"/>
  <c r="A751" i="1"/>
  <c r="J751" i="1"/>
  <c r="K751" i="1"/>
  <c r="U751" i="1"/>
  <c r="V751" i="1"/>
  <c r="AD751" i="1"/>
  <c r="AE751" i="1"/>
  <c r="A752" i="1"/>
  <c r="U752" i="1"/>
  <c r="AK752" i="1"/>
  <c r="A753" i="1"/>
  <c r="H753" i="1"/>
  <c r="I753" i="1"/>
  <c r="P753" i="1"/>
  <c r="Q753" i="1"/>
  <c r="X753" i="1"/>
  <c r="Y753" i="1"/>
  <c r="AF753" i="1"/>
  <c r="AG753" i="1"/>
  <c r="AR753" i="1"/>
  <c r="A754" i="1"/>
  <c r="D754" i="1"/>
  <c r="H754" i="1"/>
  <c r="I754" i="1"/>
  <c r="L754" i="1"/>
  <c r="P754" i="1"/>
  <c r="Q754" i="1"/>
  <c r="T754" i="1"/>
  <c r="X754" i="1"/>
  <c r="Y754" i="1"/>
  <c r="AB754" i="1"/>
  <c r="AF754" i="1"/>
  <c r="AG754" i="1"/>
  <c r="AJ754" i="1"/>
  <c r="A755" i="1"/>
  <c r="D755" i="1" s="1"/>
  <c r="B755" i="1"/>
  <c r="C755" i="1"/>
  <c r="G755" i="1"/>
  <c r="I755" i="1"/>
  <c r="K755" i="1"/>
  <c r="M755" i="1"/>
  <c r="N755" i="1"/>
  <c r="Q755" i="1"/>
  <c r="R755" i="1"/>
  <c r="S755" i="1"/>
  <c r="V755" i="1"/>
  <c r="W755" i="1"/>
  <c r="Y755" i="1"/>
  <c r="AA755" i="1"/>
  <c r="AC755" i="1"/>
  <c r="AD755" i="1"/>
  <c r="AG755" i="1"/>
  <c r="AH755" i="1"/>
  <c r="A756" i="1"/>
  <c r="C756" i="1" s="1"/>
  <c r="I756" i="1"/>
  <c r="M756" i="1"/>
  <c r="Y756" i="1"/>
  <c r="AC756" i="1"/>
  <c r="AK756" i="1"/>
  <c r="A757" i="1"/>
  <c r="I757" i="1"/>
  <c r="Q757" i="1"/>
  <c r="Y757" i="1"/>
  <c r="AG757" i="1"/>
  <c r="A758" i="1"/>
  <c r="E758" i="1" s="1"/>
  <c r="Q758" i="1"/>
  <c r="V758" i="1"/>
  <c r="AB758" i="1"/>
  <c r="AG758" i="1"/>
  <c r="AR758" i="1"/>
  <c r="A759" i="1"/>
  <c r="D759" i="1" s="1"/>
  <c r="B759" i="1"/>
  <c r="C759" i="1"/>
  <c r="E759" i="1"/>
  <c r="F759" i="1"/>
  <c r="G759" i="1"/>
  <c r="I759" i="1"/>
  <c r="J759" i="1"/>
  <c r="K759" i="1"/>
  <c r="M759" i="1"/>
  <c r="N759" i="1"/>
  <c r="O759" i="1"/>
  <c r="Q759" i="1"/>
  <c r="R759" i="1"/>
  <c r="S759" i="1"/>
  <c r="U759" i="1"/>
  <c r="V759" i="1"/>
  <c r="W759" i="1"/>
  <c r="Y759" i="1"/>
  <c r="Z759" i="1"/>
  <c r="AA759" i="1"/>
  <c r="AC759" i="1"/>
  <c r="AD759" i="1"/>
  <c r="AE759" i="1"/>
  <c r="AG759" i="1"/>
  <c r="AH759" i="1"/>
  <c r="AK759" i="1"/>
  <c r="A760" i="1"/>
  <c r="C760" i="1" s="1"/>
  <c r="I760" i="1"/>
  <c r="M760" i="1"/>
  <c r="Q760" i="1"/>
  <c r="U760" i="1"/>
  <c r="Y760" i="1"/>
  <c r="AC760" i="1"/>
  <c r="AG760" i="1"/>
  <c r="AK760" i="1"/>
  <c r="A761" i="1"/>
  <c r="E761" i="1"/>
  <c r="L761" i="1"/>
  <c r="Q761" i="1"/>
  <c r="U761" i="1"/>
  <c r="AB761" i="1"/>
  <c r="AG761" i="1"/>
  <c r="AK761" i="1"/>
  <c r="A762" i="1"/>
  <c r="B762" i="1"/>
  <c r="C762" i="1"/>
  <c r="E762" i="1"/>
  <c r="F762" i="1"/>
  <c r="G762" i="1"/>
  <c r="I762" i="1"/>
  <c r="J762" i="1"/>
  <c r="K762" i="1"/>
  <c r="M762" i="1"/>
  <c r="N762" i="1"/>
  <c r="O762" i="1"/>
  <c r="Q762" i="1"/>
  <c r="R762" i="1"/>
  <c r="S762" i="1"/>
  <c r="U762" i="1"/>
  <c r="V762" i="1"/>
  <c r="W762" i="1"/>
  <c r="Y762" i="1"/>
  <c r="Z762" i="1"/>
  <c r="AA762" i="1"/>
  <c r="AC762" i="1"/>
  <c r="AD762" i="1"/>
  <c r="AE762" i="1"/>
  <c r="AG762" i="1"/>
  <c r="AH762" i="1"/>
  <c r="AK762" i="1"/>
  <c r="AR762" i="1"/>
  <c r="A763" i="1"/>
  <c r="E763" i="1"/>
  <c r="I763" i="1"/>
  <c r="K763" i="1"/>
  <c r="O763" i="1"/>
  <c r="S763" i="1"/>
  <c r="V763" i="1"/>
  <c r="Z763" i="1"/>
  <c r="AD763" i="1"/>
  <c r="AG763" i="1"/>
  <c r="AK763" i="1"/>
  <c r="A764" i="1"/>
  <c r="M764" i="1" s="1"/>
  <c r="I764" i="1"/>
  <c r="Q764" i="1"/>
  <c r="Y764" i="1"/>
  <c r="AC764" i="1"/>
  <c r="A765" i="1"/>
  <c r="E765" i="1"/>
  <c r="L765" i="1"/>
  <c r="Q765" i="1"/>
  <c r="U765" i="1"/>
  <c r="AB765" i="1"/>
  <c r="AG765" i="1"/>
  <c r="AK765" i="1"/>
  <c r="A766" i="1"/>
  <c r="B766" i="1"/>
  <c r="C766" i="1"/>
  <c r="E766" i="1"/>
  <c r="F766" i="1"/>
  <c r="G766" i="1"/>
  <c r="I766" i="1"/>
  <c r="J766" i="1"/>
  <c r="K766" i="1"/>
  <c r="M766" i="1"/>
  <c r="N766" i="1"/>
  <c r="O766" i="1"/>
  <c r="Q766" i="1"/>
  <c r="R766" i="1"/>
  <c r="S766" i="1"/>
  <c r="U766" i="1"/>
  <c r="V766" i="1"/>
  <c r="W766" i="1"/>
  <c r="Y766" i="1"/>
  <c r="Z766" i="1"/>
  <c r="AA766" i="1"/>
  <c r="AC766" i="1"/>
  <c r="AD766" i="1"/>
  <c r="AE766" i="1"/>
  <c r="AG766" i="1"/>
  <c r="AH766" i="1"/>
  <c r="AK766" i="1"/>
  <c r="A767" i="1"/>
  <c r="C767" i="1" s="1"/>
  <c r="B767" i="1"/>
  <c r="F767" i="1"/>
  <c r="G767" i="1"/>
  <c r="I767" i="1"/>
  <c r="M767" i="1"/>
  <c r="N767" i="1"/>
  <c r="Q767" i="1"/>
  <c r="S767" i="1"/>
  <c r="V767" i="1"/>
  <c r="W767" i="1"/>
  <c r="AA767" i="1"/>
  <c r="AC767" i="1"/>
  <c r="AD767" i="1"/>
  <c r="AH767" i="1"/>
  <c r="A768" i="1"/>
  <c r="E768" i="1" s="1"/>
  <c r="A769" i="1"/>
  <c r="H769" i="1" s="1"/>
  <c r="M769" i="1"/>
  <c r="X769" i="1"/>
  <c r="AG769" i="1"/>
  <c r="A770" i="1"/>
  <c r="D770" i="1" s="1"/>
  <c r="C770" i="1"/>
  <c r="E770" i="1"/>
  <c r="G770" i="1"/>
  <c r="H770" i="1"/>
  <c r="K770" i="1"/>
  <c r="L770" i="1"/>
  <c r="M770" i="1"/>
  <c r="P770" i="1"/>
  <c r="Q770" i="1"/>
  <c r="S770" i="1"/>
  <c r="U770" i="1"/>
  <c r="W770" i="1"/>
  <c r="X770" i="1"/>
  <c r="AA770" i="1"/>
  <c r="AB770" i="1"/>
  <c r="AC770" i="1"/>
  <c r="AF770" i="1"/>
  <c r="AG770" i="1"/>
  <c r="AK770" i="1"/>
  <c r="AR770" i="1"/>
  <c r="A771" i="1"/>
  <c r="C771" i="1"/>
  <c r="E771" i="1"/>
  <c r="F771" i="1"/>
  <c r="I771" i="1"/>
  <c r="J771" i="1"/>
  <c r="K771" i="1"/>
  <c r="N771" i="1"/>
  <c r="O771" i="1"/>
  <c r="Q771" i="1"/>
  <c r="S771" i="1"/>
  <c r="U771" i="1"/>
  <c r="V771" i="1"/>
  <c r="Y771" i="1"/>
  <c r="Z771" i="1"/>
  <c r="AA771" i="1"/>
  <c r="AD771" i="1"/>
  <c r="AE771" i="1"/>
  <c r="AG771" i="1"/>
  <c r="AK771" i="1"/>
  <c r="A772" i="1"/>
  <c r="M772" i="1"/>
  <c r="Y772" i="1"/>
  <c r="AG772" i="1"/>
  <c r="A773" i="1"/>
  <c r="D773" i="1"/>
  <c r="E773" i="1"/>
  <c r="I773" i="1"/>
  <c r="L773" i="1"/>
  <c r="M773" i="1"/>
  <c r="Q773" i="1"/>
  <c r="T773" i="1"/>
  <c r="U773" i="1"/>
  <c r="Y773" i="1"/>
  <c r="AB773" i="1"/>
  <c r="AC773" i="1"/>
  <c r="AG773" i="1"/>
  <c r="AJ773" i="1"/>
  <c r="AK773" i="1"/>
  <c r="A774" i="1"/>
  <c r="B774" i="1" s="1"/>
  <c r="F774" i="1"/>
  <c r="K774" i="1"/>
  <c r="Q774" i="1"/>
  <c r="V774" i="1"/>
  <c r="AA774" i="1"/>
  <c r="AG774" i="1"/>
  <c r="A775" i="1"/>
  <c r="G775" i="1" s="1"/>
  <c r="C775" i="1"/>
  <c r="K775" i="1"/>
  <c r="N775" i="1"/>
  <c r="R775" i="1"/>
  <c r="V775" i="1"/>
  <c r="Y775" i="1"/>
  <c r="AC775" i="1"/>
  <c r="AG775" i="1"/>
  <c r="A776" i="1"/>
  <c r="I776" i="1" s="1"/>
  <c r="E776" i="1"/>
  <c r="Q776" i="1"/>
  <c r="U776" i="1"/>
  <c r="Y776" i="1"/>
  <c r="AK776" i="1"/>
  <c r="A777" i="1"/>
  <c r="H777" i="1" s="1"/>
  <c r="E777" i="1"/>
  <c r="I777" i="1"/>
  <c r="M777" i="1"/>
  <c r="P777" i="1"/>
  <c r="U777" i="1"/>
  <c r="X777" i="1"/>
  <c r="Y777" i="1"/>
  <c r="AF777" i="1"/>
  <c r="AG777" i="1"/>
  <c r="AK777" i="1"/>
  <c r="A778" i="1"/>
  <c r="D778" i="1"/>
  <c r="I778" i="1"/>
  <c r="L778" i="1"/>
  <c r="O778" i="1"/>
  <c r="Q778" i="1"/>
  <c r="T778" i="1"/>
  <c r="W778" i="1"/>
  <c r="Y778" i="1"/>
  <c r="AB778" i="1"/>
  <c r="AE778" i="1"/>
  <c r="AG778" i="1"/>
  <c r="AJ778" i="1"/>
  <c r="A779" i="1"/>
  <c r="C779" i="1"/>
  <c r="G779" i="1"/>
  <c r="K779" i="1"/>
  <c r="N779" i="1"/>
  <c r="R779" i="1"/>
  <c r="V779" i="1"/>
  <c r="Y779" i="1"/>
  <c r="AC779" i="1"/>
  <c r="AG779" i="1"/>
  <c r="A780" i="1"/>
  <c r="I780" i="1" s="1"/>
  <c r="E780" i="1"/>
  <c r="Q780" i="1"/>
  <c r="U780" i="1"/>
  <c r="Y780" i="1"/>
  <c r="AK780" i="1"/>
  <c r="A781" i="1"/>
  <c r="H781" i="1" s="1"/>
  <c r="E781" i="1"/>
  <c r="I781" i="1"/>
  <c r="M781" i="1"/>
  <c r="P781" i="1"/>
  <c r="U781" i="1"/>
  <c r="X781" i="1"/>
  <c r="Y781" i="1"/>
  <c r="AF781" i="1"/>
  <c r="AG781" i="1"/>
  <c r="AK781" i="1"/>
  <c r="A782" i="1"/>
  <c r="D782" i="1"/>
  <c r="G782" i="1"/>
  <c r="I782" i="1"/>
  <c r="L782" i="1"/>
  <c r="O782" i="1"/>
  <c r="Q782" i="1"/>
  <c r="T782" i="1"/>
  <c r="W782" i="1"/>
  <c r="Y782" i="1"/>
  <c r="AB782" i="1"/>
  <c r="AE782" i="1"/>
  <c r="AG782" i="1"/>
  <c r="AJ782" i="1"/>
  <c r="AR782" i="1"/>
  <c r="A783" i="1"/>
  <c r="E783" i="1" s="1"/>
  <c r="B783" i="1"/>
  <c r="F783" i="1"/>
  <c r="G783" i="1"/>
  <c r="J783" i="1"/>
  <c r="M783" i="1"/>
  <c r="O783" i="1"/>
  <c r="Q783" i="1"/>
  <c r="U783" i="1"/>
  <c r="V783" i="1"/>
  <c r="W783" i="1"/>
  <c r="AA783" i="1"/>
  <c r="AC783" i="1"/>
  <c r="AE783" i="1"/>
  <c r="AH783" i="1"/>
  <c r="AK783" i="1"/>
  <c r="A784" i="1"/>
  <c r="E784" i="1" s="1"/>
  <c r="A785" i="1"/>
  <c r="B785" i="1" s="1"/>
  <c r="D785" i="1"/>
  <c r="E785" i="1"/>
  <c r="H785" i="1"/>
  <c r="I785" i="1"/>
  <c r="L785" i="1"/>
  <c r="M785" i="1"/>
  <c r="P785" i="1"/>
  <c r="Q785" i="1"/>
  <c r="T785" i="1"/>
  <c r="U785" i="1"/>
  <c r="X785" i="1"/>
  <c r="Y785" i="1"/>
  <c r="AB785" i="1"/>
  <c r="AC785" i="1"/>
  <c r="AF785" i="1"/>
  <c r="AG785" i="1"/>
  <c r="AJ785" i="1"/>
  <c r="AK785" i="1"/>
  <c r="AR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M786" i="1"/>
  <c r="N786" i="1"/>
  <c r="O786" i="1"/>
  <c r="P786" i="1"/>
  <c r="Q786" i="1"/>
  <c r="R786" i="1"/>
  <c r="S786" i="1"/>
  <c r="T786" i="1"/>
  <c r="U786" i="1"/>
  <c r="V786" i="1"/>
  <c r="W786" i="1"/>
  <c r="X786" i="1"/>
  <c r="Y786" i="1"/>
  <c r="Z786" i="1"/>
  <c r="AA786" i="1"/>
  <c r="AB786" i="1"/>
  <c r="AC786" i="1"/>
  <c r="AD786" i="1"/>
  <c r="AE786" i="1"/>
  <c r="AF786" i="1"/>
  <c r="AG786" i="1"/>
  <c r="AH786" i="1"/>
  <c r="AJ786" i="1"/>
  <c r="AK786" i="1"/>
  <c r="AR786" i="1"/>
  <c r="A787" i="1"/>
  <c r="E787" i="1" s="1"/>
  <c r="C787" i="1"/>
  <c r="F787" i="1"/>
  <c r="I787" i="1"/>
  <c r="J787" i="1"/>
  <c r="N787" i="1"/>
  <c r="O787" i="1"/>
  <c r="Q787" i="1"/>
  <c r="U787" i="1"/>
  <c r="V787" i="1"/>
  <c r="Y787" i="1"/>
  <c r="AA787" i="1"/>
  <c r="AD787" i="1"/>
  <c r="AE787" i="1"/>
  <c r="AK787" i="1"/>
  <c r="A788" i="1"/>
  <c r="Q788" i="1" s="1"/>
  <c r="A789" i="1"/>
  <c r="H789" i="1"/>
  <c r="M789" i="1"/>
  <c r="Q789" i="1"/>
  <c r="X789" i="1"/>
  <c r="AC789" i="1"/>
  <c r="AG789" i="1"/>
  <c r="AR789" i="1"/>
  <c r="A790" i="1"/>
  <c r="C790" i="1"/>
  <c r="D790" i="1"/>
  <c r="E790" i="1"/>
  <c r="G790" i="1"/>
  <c r="H790" i="1"/>
  <c r="I790" i="1"/>
  <c r="K790" i="1"/>
  <c r="L790" i="1"/>
  <c r="M790" i="1"/>
  <c r="O790" i="1"/>
  <c r="P790" i="1"/>
  <c r="Q790" i="1"/>
  <c r="S790" i="1"/>
  <c r="T790" i="1"/>
  <c r="U790" i="1"/>
  <c r="W790" i="1"/>
  <c r="X790" i="1"/>
  <c r="Y790" i="1"/>
  <c r="AA790" i="1"/>
  <c r="AB790" i="1"/>
  <c r="AC790" i="1"/>
  <c r="AE790" i="1"/>
  <c r="AF790" i="1"/>
  <c r="AS790" i="1" s="1"/>
  <c r="AG790" i="1"/>
  <c r="AJ790" i="1"/>
  <c r="AK790" i="1"/>
  <c r="AR790" i="1"/>
  <c r="A791" i="1"/>
  <c r="E791" i="1" s="1"/>
  <c r="C791" i="1"/>
  <c r="F791" i="1"/>
  <c r="I791" i="1"/>
  <c r="J791" i="1"/>
  <c r="N791" i="1"/>
  <c r="O791" i="1"/>
  <c r="Q791" i="1"/>
  <c r="U791" i="1"/>
  <c r="V791" i="1"/>
  <c r="Y791" i="1"/>
  <c r="AA791" i="1"/>
  <c r="AD791" i="1"/>
  <c r="AE791" i="1"/>
  <c r="AK791" i="1"/>
  <c r="A792" i="1"/>
  <c r="M792" i="1" s="1"/>
  <c r="AC792" i="1"/>
  <c r="A793" i="1"/>
  <c r="B793" i="1" s="1"/>
  <c r="D793" i="1"/>
  <c r="E793" i="1"/>
  <c r="H793" i="1"/>
  <c r="I793" i="1"/>
  <c r="L793" i="1"/>
  <c r="M793" i="1"/>
  <c r="P793" i="1"/>
  <c r="Q793" i="1"/>
  <c r="T793" i="1"/>
  <c r="U793" i="1"/>
  <c r="X793" i="1"/>
  <c r="Y793" i="1"/>
  <c r="AB793" i="1"/>
  <c r="AC793" i="1"/>
  <c r="AF793" i="1"/>
  <c r="AG793" i="1"/>
  <c r="AJ793" i="1"/>
  <c r="AK793" i="1"/>
  <c r="AR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M794" i="1"/>
  <c r="N794" i="1"/>
  <c r="O794" i="1"/>
  <c r="P794" i="1"/>
  <c r="Q794" i="1"/>
  <c r="R794" i="1"/>
  <c r="S794" i="1"/>
  <c r="T794" i="1"/>
  <c r="U794" i="1"/>
  <c r="V794" i="1"/>
  <c r="W794" i="1"/>
  <c r="X794" i="1"/>
  <c r="Y794" i="1"/>
  <c r="Z794" i="1"/>
  <c r="AA794" i="1"/>
  <c r="AB794" i="1"/>
  <c r="AC794" i="1"/>
  <c r="AD794" i="1"/>
  <c r="AE794" i="1"/>
  <c r="AF794" i="1"/>
  <c r="AS794" i="1" s="1"/>
  <c r="AG794" i="1"/>
  <c r="AH794" i="1"/>
  <c r="AJ794" i="1"/>
  <c r="AK794" i="1"/>
  <c r="AR794" i="1"/>
  <c r="A795" i="1"/>
  <c r="E795" i="1"/>
  <c r="I795" i="1"/>
  <c r="K795" i="1"/>
  <c r="O795" i="1"/>
  <c r="S795" i="1"/>
  <c r="V795" i="1"/>
  <c r="Z795" i="1"/>
  <c r="AD795" i="1"/>
  <c r="AG795" i="1"/>
  <c r="AK795" i="1"/>
  <c r="AF11" i="1" l="1"/>
  <c r="AG11" i="1" s="1"/>
  <c r="AE11" i="1"/>
  <c r="AD11" i="1"/>
  <c r="AI11" i="1"/>
  <c r="AH11" i="1"/>
  <c r="AG10" i="1"/>
  <c r="AF10" i="1"/>
  <c r="AS10" i="1" s="1"/>
  <c r="AI10" i="1"/>
  <c r="AK10" i="1" s="1"/>
  <c r="AI9" i="1"/>
  <c r="AI8" i="1"/>
  <c r="AI7" i="1"/>
  <c r="AK7" i="1" s="1"/>
  <c r="AI6" i="1"/>
  <c r="AL501" i="1"/>
  <c r="AN501" i="1" s="1"/>
  <c r="AO501" i="1" s="1"/>
  <c r="AS353" i="1"/>
  <c r="AS501" i="1"/>
  <c r="AS137" i="1"/>
  <c r="AS117" i="1"/>
  <c r="V735" i="1"/>
  <c r="AL734" i="1"/>
  <c r="AN734" i="1" s="1"/>
  <c r="D648" i="1"/>
  <c r="H648" i="1"/>
  <c r="L648" i="1"/>
  <c r="P648" i="1"/>
  <c r="T648" i="1"/>
  <c r="X648" i="1"/>
  <c r="AB648" i="1"/>
  <c r="AF648" i="1"/>
  <c r="AJ648" i="1"/>
  <c r="B648" i="1"/>
  <c r="F648" i="1"/>
  <c r="J648" i="1"/>
  <c r="N648" i="1"/>
  <c r="R648" i="1"/>
  <c r="V648" i="1"/>
  <c r="Z648" i="1"/>
  <c r="AD648" i="1"/>
  <c r="AH648" i="1"/>
  <c r="G648" i="1"/>
  <c r="O648" i="1"/>
  <c r="W648" i="1"/>
  <c r="AA648" i="1"/>
  <c r="C648" i="1"/>
  <c r="K648" i="1"/>
  <c r="S648" i="1"/>
  <c r="AE648" i="1"/>
  <c r="AR648" i="1"/>
  <c r="U788" i="1"/>
  <c r="D779" i="1"/>
  <c r="E779" i="1"/>
  <c r="J779" i="1"/>
  <c r="O779" i="1"/>
  <c r="U779" i="1"/>
  <c r="Z779" i="1"/>
  <c r="AE779" i="1"/>
  <c r="AK779" i="1"/>
  <c r="B778" i="1"/>
  <c r="F778" i="1"/>
  <c r="J778" i="1"/>
  <c r="N778" i="1"/>
  <c r="R778" i="1"/>
  <c r="V778" i="1"/>
  <c r="Z778" i="1"/>
  <c r="AD778" i="1"/>
  <c r="AH778" i="1"/>
  <c r="AR778" i="1"/>
  <c r="Y774" i="1"/>
  <c r="I774" i="1"/>
  <c r="C774" i="1"/>
  <c r="AS770" i="1"/>
  <c r="AR769" i="1"/>
  <c r="AC769" i="1"/>
  <c r="Q769" i="1"/>
  <c r="AG768" i="1"/>
  <c r="I768" i="1"/>
  <c r="B765" i="1"/>
  <c r="H765" i="1"/>
  <c r="P765" i="1"/>
  <c r="X765" i="1"/>
  <c r="AF765" i="1"/>
  <c r="AR765" i="1"/>
  <c r="D763" i="1"/>
  <c r="B763" i="1"/>
  <c r="G763" i="1"/>
  <c r="M763" i="1"/>
  <c r="R763" i="1"/>
  <c r="W763" i="1"/>
  <c r="AC763" i="1"/>
  <c r="AH763" i="1"/>
  <c r="B761" i="1"/>
  <c r="H761" i="1"/>
  <c r="P761" i="1"/>
  <c r="X761" i="1"/>
  <c r="AF761" i="1"/>
  <c r="AR761" i="1"/>
  <c r="AJ758" i="1"/>
  <c r="AD758" i="1"/>
  <c r="Y758" i="1"/>
  <c r="T758" i="1"/>
  <c r="M758" i="1"/>
  <c r="B757" i="1"/>
  <c r="E757" i="1"/>
  <c r="M757" i="1"/>
  <c r="U757" i="1"/>
  <c r="AC757" i="1"/>
  <c r="AK757" i="1"/>
  <c r="P757" i="1"/>
  <c r="X757" i="1"/>
  <c r="AR757" i="1"/>
  <c r="H757" i="1"/>
  <c r="AF757" i="1"/>
  <c r="C752" i="1"/>
  <c r="M752" i="1"/>
  <c r="AC752" i="1"/>
  <c r="AG752" i="1"/>
  <c r="Q752" i="1"/>
  <c r="AG749" i="1"/>
  <c r="B747" i="1"/>
  <c r="F747" i="1"/>
  <c r="AA747" i="1"/>
  <c r="K747" i="1"/>
  <c r="AG747" i="1"/>
  <c r="AJ745" i="1"/>
  <c r="W745" i="1"/>
  <c r="H745" i="1"/>
  <c r="B743" i="1"/>
  <c r="I743" i="1"/>
  <c r="Q743" i="1"/>
  <c r="W743" i="1"/>
  <c r="AD743" i="1"/>
  <c r="K743" i="1"/>
  <c r="Y743" i="1"/>
  <c r="C743" i="1"/>
  <c r="R743" i="1"/>
  <c r="AG743" i="1"/>
  <c r="B742" i="1"/>
  <c r="F742" i="1"/>
  <c r="J742" i="1"/>
  <c r="N742" i="1"/>
  <c r="R742" i="1"/>
  <c r="V742" i="1"/>
  <c r="Z742" i="1"/>
  <c r="AD742" i="1"/>
  <c r="AH742" i="1"/>
  <c r="C742" i="1"/>
  <c r="K742" i="1"/>
  <c r="S742" i="1"/>
  <c r="AA742" i="1"/>
  <c r="G742" i="1"/>
  <c r="O742" i="1"/>
  <c r="W742" i="1"/>
  <c r="AE742" i="1"/>
  <c r="E737" i="1"/>
  <c r="P737" i="1"/>
  <c r="AA737" i="1"/>
  <c r="AK737" i="1"/>
  <c r="Q737" i="1"/>
  <c r="AR737" i="1"/>
  <c r="G737" i="1"/>
  <c r="AB737" i="1"/>
  <c r="AG735" i="1"/>
  <c r="K735" i="1"/>
  <c r="AK730" i="1"/>
  <c r="AC730" i="1"/>
  <c r="U730" i="1"/>
  <c r="M730" i="1"/>
  <c r="D720" i="1"/>
  <c r="L720" i="1"/>
  <c r="R720" i="1"/>
  <c r="Y720" i="1"/>
  <c r="AG720" i="1"/>
  <c r="F720" i="1"/>
  <c r="T720" i="1"/>
  <c r="AH720" i="1"/>
  <c r="M720" i="1"/>
  <c r="AB720" i="1"/>
  <c r="AR716" i="1"/>
  <c r="AB716" i="1"/>
  <c r="Q716" i="1"/>
  <c r="AL710" i="1"/>
  <c r="AN710" i="1" s="1"/>
  <c r="C705" i="1"/>
  <c r="I705" i="1"/>
  <c r="Q705" i="1"/>
  <c r="L694" i="1"/>
  <c r="Y694" i="1"/>
  <c r="AR694" i="1"/>
  <c r="D694" i="1"/>
  <c r="Q694" i="1"/>
  <c r="AG694" i="1"/>
  <c r="V694" i="1"/>
  <c r="F694" i="1"/>
  <c r="AJ694" i="1"/>
  <c r="D676" i="1"/>
  <c r="H676" i="1"/>
  <c r="L676" i="1"/>
  <c r="P676" i="1"/>
  <c r="T676" i="1"/>
  <c r="X676" i="1"/>
  <c r="AB676" i="1"/>
  <c r="AF676" i="1"/>
  <c r="AJ676" i="1"/>
  <c r="B676" i="1"/>
  <c r="F676" i="1"/>
  <c r="J676" i="1"/>
  <c r="N676" i="1"/>
  <c r="R676" i="1"/>
  <c r="V676" i="1"/>
  <c r="Z676" i="1"/>
  <c r="AD676" i="1"/>
  <c r="AH676" i="1"/>
  <c r="AR676" i="1"/>
  <c r="G676" i="1"/>
  <c r="O676" i="1"/>
  <c r="AA676" i="1"/>
  <c r="C676" i="1"/>
  <c r="K676" i="1"/>
  <c r="S676" i="1"/>
  <c r="W676" i="1"/>
  <c r="AE676" i="1"/>
  <c r="E670" i="1"/>
  <c r="L670" i="1"/>
  <c r="AB670" i="1"/>
  <c r="D670" i="1"/>
  <c r="T670" i="1"/>
  <c r="AJ670" i="1"/>
  <c r="I670" i="1"/>
  <c r="Y670" i="1"/>
  <c r="AR670" i="1"/>
  <c r="E666" i="1"/>
  <c r="L666" i="1"/>
  <c r="AB666" i="1"/>
  <c r="D666" i="1"/>
  <c r="T666" i="1"/>
  <c r="AJ666" i="1"/>
  <c r="I666" i="1"/>
  <c r="Y666" i="1"/>
  <c r="AR666" i="1"/>
  <c r="Y664" i="1"/>
  <c r="D656" i="1"/>
  <c r="H656" i="1"/>
  <c r="L656" i="1"/>
  <c r="P656" i="1"/>
  <c r="T656" i="1"/>
  <c r="X656" i="1"/>
  <c r="AB656" i="1"/>
  <c r="AF656" i="1"/>
  <c r="AJ656" i="1"/>
  <c r="B656" i="1"/>
  <c r="F656" i="1"/>
  <c r="J656" i="1"/>
  <c r="N656" i="1"/>
  <c r="R656" i="1"/>
  <c r="V656" i="1"/>
  <c r="Z656" i="1"/>
  <c r="AD656" i="1"/>
  <c r="AH656" i="1"/>
  <c r="K656" i="1"/>
  <c r="S656" i="1"/>
  <c r="AA656" i="1"/>
  <c r="AR656" i="1"/>
  <c r="C656" i="1"/>
  <c r="G656" i="1"/>
  <c r="O656" i="1"/>
  <c r="W656" i="1"/>
  <c r="AE656" i="1"/>
  <c r="E650" i="1"/>
  <c r="L650" i="1"/>
  <c r="AB650" i="1"/>
  <c r="D650" i="1"/>
  <c r="T650" i="1"/>
  <c r="AJ650" i="1"/>
  <c r="Y650" i="1"/>
  <c r="I650" i="1"/>
  <c r="AR650" i="1"/>
  <c r="Y648" i="1"/>
  <c r="I648" i="1"/>
  <c r="AG642" i="1"/>
  <c r="D640" i="1"/>
  <c r="H640" i="1"/>
  <c r="L640" i="1"/>
  <c r="P640" i="1"/>
  <c r="T640" i="1"/>
  <c r="X640" i="1"/>
  <c r="AB640" i="1"/>
  <c r="AF640" i="1"/>
  <c r="AJ640" i="1"/>
  <c r="B640" i="1"/>
  <c r="F640" i="1"/>
  <c r="J640" i="1"/>
  <c r="N640" i="1"/>
  <c r="R640" i="1"/>
  <c r="V640" i="1"/>
  <c r="Z640" i="1"/>
  <c r="AD640" i="1"/>
  <c r="AH640" i="1"/>
  <c r="K640" i="1"/>
  <c r="S640" i="1"/>
  <c r="AA640" i="1"/>
  <c r="AR640" i="1"/>
  <c r="C640" i="1"/>
  <c r="G640" i="1"/>
  <c r="O640" i="1"/>
  <c r="W640" i="1"/>
  <c r="AE640" i="1"/>
  <c r="E634" i="1"/>
  <c r="L634" i="1"/>
  <c r="AB634" i="1"/>
  <c r="D634" i="1"/>
  <c r="T634" i="1"/>
  <c r="AJ634" i="1"/>
  <c r="AR634" i="1"/>
  <c r="I634" i="1"/>
  <c r="Y634" i="1"/>
  <c r="Y632" i="1"/>
  <c r="I632" i="1"/>
  <c r="AG626" i="1"/>
  <c r="D624" i="1"/>
  <c r="H624" i="1"/>
  <c r="L624" i="1"/>
  <c r="P624" i="1"/>
  <c r="T624" i="1"/>
  <c r="X624" i="1"/>
  <c r="AB624" i="1"/>
  <c r="AF624" i="1"/>
  <c r="AJ624" i="1"/>
  <c r="B624" i="1"/>
  <c r="F624" i="1"/>
  <c r="J624" i="1"/>
  <c r="N624" i="1"/>
  <c r="R624" i="1"/>
  <c r="V624" i="1"/>
  <c r="Z624" i="1"/>
  <c r="AD624" i="1"/>
  <c r="AH624" i="1"/>
  <c r="C624" i="1"/>
  <c r="G624" i="1"/>
  <c r="O624" i="1"/>
  <c r="S624" i="1"/>
  <c r="AA624" i="1"/>
  <c r="K624" i="1"/>
  <c r="W624" i="1"/>
  <c r="AE624" i="1"/>
  <c r="AR624" i="1"/>
  <c r="E618" i="1"/>
  <c r="L618" i="1"/>
  <c r="AB618" i="1"/>
  <c r="D618" i="1"/>
  <c r="T618" i="1"/>
  <c r="AJ618" i="1"/>
  <c r="I618" i="1"/>
  <c r="Y618" i="1"/>
  <c r="AR618" i="1"/>
  <c r="Y616" i="1"/>
  <c r="I616" i="1"/>
  <c r="D608" i="1"/>
  <c r="H608" i="1"/>
  <c r="L608" i="1"/>
  <c r="P608" i="1"/>
  <c r="T608" i="1"/>
  <c r="X608" i="1"/>
  <c r="AB608" i="1"/>
  <c r="AF608" i="1"/>
  <c r="AJ608" i="1"/>
  <c r="B608" i="1"/>
  <c r="F608" i="1"/>
  <c r="J608" i="1"/>
  <c r="N608" i="1"/>
  <c r="R608" i="1"/>
  <c r="V608" i="1"/>
  <c r="Z608" i="1"/>
  <c r="AD608" i="1"/>
  <c r="AH608" i="1"/>
  <c r="C608" i="1"/>
  <c r="G608" i="1"/>
  <c r="K608" i="1"/>
  <c r="O608" i="1"/>
  <c r="S608" i="1"/>
  <c r="W608" i="1"/>
  <c r="AA608" i="1"/>
  <c r="AE608" i="1"/>
  <c r="AR608" i="1"/>
  <c r="B769" i="1"/>
  <c r="D769" i="1"/>
  <c r="L769" i="1"/>
  <c r="T769" i="1"/>
  <c r="AB769" i="1"/>
  <c r="AJ769" i="1"/>
  <c r="C758" i="1"/>
  <c r="G758" i="1"/>
  <c r="K758" i="1"/>
  <c r="O758" i="1"/>
  <c r="S758" i="1"/>
  <c r="W758" i="1"/>
  <c r="AA758" i="1"/>
  <c r="AE758" i="1"/>
  <c r="H758" i="1"/>
  <c r="P758" i="1"/>
  <c r="D758" i="1"/>
  <c r="L758" i="1"/>
  <c r="O745" i="1"/>
  <c r="C730" i="1"/>
  <c r="G730" i="1"/>
  <c r="K730" i="1"/>
  <c r="O730" i="1"/>
  <c r="S730" i="1"/>
  <c r="W730" i="1"/>
  <c r="AA730" i="1"/>
  <c r="AE730" i="1"/>
  <c r="H730" i="1"/>
  <c r="P730" i="1"/>
  <c r="X730" i="1"/>
  <c r="AF730" i="1"/>
  <c r="AS730" i="1" s="1"/>
  <c r="D730" i="1"/>
  <c r="L730" i="1"/>
  <c r="T730" i="1"/>
  <c r="AB730" i="1"/>
  <c r="AJ730" i="1"/>
  <c r="C716" i="1"/>
  <c r="D716" i="1"/>
  <c r="I716" i="1"/>
  <c r="N716" i="1"/>
  <c r="T716" i="1"/>
  <c r="Y716" i="1"/>
  <c r="AD716" i="1"/>
  <c r="AJ716" i="1"/>
  <c r="J716" i="1"/>
  <c r="U716" i="1"/>
  <c r="AF716" i="1"/>
  <c r="E716" i="1"/>
  <c r="P716" i="1"/>
  <c r="Z716" i="1"/>
  <c r="AK716" i="1"/>
  <c r="D664" i="1"/>
  <c r="H664" i="1"/>
  <c r="L664" i="1"/>
  <c r="P664" i="1"/>
  <c r="T664" i="1"/>
  <c r="X664" i="1"/>
  <c r="AB664" i="1"/>
  <c r="AF664" i="1"/>
  <c r="AJ664" i="1"/>
  <c r="B664" i="1"/>
  <c r="F664" i="1"/>
  <c r="J664" i="1"/>
  <c r="N664" i="1"/>
  <c r="R664" i="1"/>
  <c r="V664" i="1"/>
  <c r="Z664" i="1"/>
  <c r="AD664" i="1"/>
  <c r="AH664" i="1"/>
  <c r="G664" i="1"/>
  <c r="O664" i="1"/>
  <c r="W664" i="1"/>
  <c r="AE664" i="1"/>
  <c r="AR664" i="1"/>
  <c r="C664" i="1"/>
  <c r="K664" i="1"/>
  <c r="S664" i="1"/>
  <c r="AA664" i="1"/>
  <c r="E658" i="1"/>
  <c r="L658" i="1"/>
  <c r="AB658" i="1"/>
  <c r="D658" i="1"/>
  <c r="T658" i="1"/>
  <c r="AJ658" i="1"/>
  <c r="I658" i="1"/>
  <c r="Y658" i="1"/>
  <c r="AR658" i="1"/>
  <c r="E610" i="1"/>
  <c r="L610" i="1"/>
  <c r="AB610" i="1"/>
  <c r="D610" i="1"/>
  <c r="T610" i="1"/>
  <c r="AJ610" i="1"/>
  <c r="I610" i="1"/>
  <c r="Y610" i="1"/>
  <c r="AR610" i="1"/>
  <c r="D795" i="1"/>
  <c r="B795" i="1"/>
  <c r="G795" i="1"/>
  <c r="M795" i="1"/>
  <c r="R795" i="1"/>
  <c r="W795" i="1"/>
  <c r="AC795" i="1"/>
  <c r="AH795" i="1"/>
  <c r="AK792" i="1"/>
  <c r="Q792" i="1"/>
  <c r="B789" i="1"/>
  <c r="D789" i="1"/>
  <c r="L789" i="1"/>
  <c r="T789" i="1"/>
  <c r="AB789" i="1"/>
  <c r="AJ789" i="1"/>
  <c r="AL786" i="1"/>
  <c r="AN786" i="1" s="1"/>
  <c r="AG784" i="1"/>
  <c r="M784" i="1"/>
  <c r="B782" i="1"/>
  <c r="F782" i="1"/>
  <c r="J782" i="1"/>
  <c r="N782" i="1"/>
  <c r="R782" i="1"/>
  <c r="V782" i="1"/>
  <c r="Z782" i="1"/>
  <c r="AD782" i="1"/>
  <c r="AH782" i="1"/>
  <c r="G778" i="1"/>
  <c r="D775" i="1"/>
  <c r="E775" i="1"/>
  <c r="J775" i="1"/>
  <c r="O775" i="1"/>
  <c r="U775" i="1"/>
  <c r="Z775" i="1"/>
  <c r="AE775" i="1"/>
  <c r="AK775" i="1"/>
  <c r="AD774" i="1"/>
  <c r="S774" i="1"/>
  <c r="N774" i="1"/>
  <c r="C772" i="1"/>
  <c r="E772" i="1"/>
  <c r="U772" i="1"/>
  <c r="AK772" i="1"/>
  <c r="AA795" i="1"/>
  <c r="U795" i="1"/>
  <c r="N795" i="1"/>
  <c r="F795" i="1"/>
  <c r="AL794" i="1"/>
  <c r="AN794" i="1" s="1"/>
  <c r="AO794" i="1" s="1"/>
  <c r="AG792" i="1"/>
  <c r="AG791" i="1"/>
  <c r="Z791" i="1"/>
  <c r="S791" i="1"/>
  <c r="K791" i="1"/>
  <c r="B790" i="1"/>
  <c r="F790" i="1"/>
  <c r="J790" i="1"/>
  <c r="N790" i="1"/>
  <c r="R790" i="1"/>
  <c r="V790" i="1"/>
  <c r="Z790" i="1"/>
  <c r="AD790" i="1"/>
  <c r="AH790" i="1"/>
  <c r="AF789" i="1"/>
  <c r="U789" i="1"/>
  <c r="I789" i="1"/>
  <c r="AK788" i="1"/>
  <c r="AG787" i="1"/>
  <c r="Z787" i="1"/>
  <c r="S787" i="1"/>
  <c r="K787" i="1"/>
  <c r="AC784" i="1"/>
  <c r="AG783" i="1"/>
  <c r="Z783" i="1"/>
  <c r="R783" i="1"/>
  <c r="K783" i="1"/>
  <c r="AK782" i="1"/>
  <c r="AF782" i="1"/>
  <c r="AA782" i="1"/>
  <c r="U782" i="1"/>
  <c r="P782" i="1"/>
  <c r="K782" i="1"/>
  <c r="E782" i="1"/>
  <c r="AR781" i="1"/>
  <c r="AC781" i="1"/>
  <c r="Q781" i="1"/>
  <c r="AG780" i="1"/>
  <c r="AH779" i="1"/>
  <c r="AA779" i="1"/>
  <c r="S779" i="1"/>
  <c r="M779" i="1"/>
  <c r="F779" i="1"/>
  <c r="AK778" i="1"/>
  <c r="AF778" i="1"/>
  <c r="AA778" i="1"/>
  <c r="U778" i="1"/>
  <c r="P778" i="1"/>
  <c r="K778" i="1"/>
  <c r="E778" i="1"/>
  <c r="AR777" i="1"/>
  <c r="AC777" i="1"/>
  <c r="Q777" i="1"/>
  <c r="AG776" i="1"/>
  <c r="AH775" i="1"/>
  <c r="AA775" i="1"/>
  <c r="S775" i="1"/>
  <c r="M775" i="1"/>
  <c r="F775" i="1"/>
  <c r="AH774" i="1"/>
  <c r="AC774" i="1"/>
  <c r="W774" i="1"/>
  <c r="R774" i="1"/>
  <c r="M774" i="1"/>
  <c r="G774" i="1"/>
  <c r="B773" i="1"/>
  <c r="H773" i="1"/>
  <c r="P773" i="1"/>
  <c r="X773" i="1"/>
  <c r="AF773" i="1"/>
  <c r="AR773" i="1"/>
  <c r="Q772" i="1"/>
  <c r="D771" i="1"/>
  <c r="B771" i="1"/>
  <c r="G771" i="1"/>
  <c r="M771" i="1"/>
  <c r="R771" i="1"/>
  <c r="W771" i="1"/>
  <c r="AC771" i="1"/>
  <c r="AH771" i="1"/>
  <c r="AJ770" i="1"/>
  <c r="AE770" i="1"/>
  <c r="Y770" i="1"/>
  <c r="T770" i="1"/>
  <c r="O770" i="1"/>
  <c r="I770" i="1"/>
  <c r="AK769" i="1"/>
  <c r="Y769" i="1"/>
  <c r="P769" i="1"/>
  <c r="E769" i="1"/>
  <c r="Y768" i="1"/>
  <c r="AG767" i="1"/>
  <c r="Y767" i="1"/>
  <c r="R767" i="1"/>
  <c r="K767" i="1"/>
  <c r="D766" i="1"/>
  <c r="H766" i="1"/>
  <c r="L766" i="1"/>
  <c r="AL766" i="1" s="1"/>
  <c r="AN766" i="1" s="1"/>
  <c r="AO766" i="1" s="1"/>
  <c r="P766" i="1"/>
  <c r="T766" i="1"/>
  <c r="X766" i="1"/>
  <c r="AB766" i="1"/>
  <c r="AF766" i="1"/>
  <c r="AS766" i="1" s="1"/>
  <c r="AJ766" i="1"/>
  <c r="AR766" i="1"/>
  <c r="AC765" i="1"/>
  <c r="T765" i="1"/>
  <c r="I765" i="1"/>
  <c r="AG764" i="1"/>
  <c r="AA763" i="1"/>
  <c r="U763" i="1"/>
  <c r="N763" i="1"/>
  <c r="F763" i="1"/>
  <c r="D762" i="1"/>
  <c r="H762" i="1"/>
  <c r="L762" i="1"/>
  <c r="P762" i="1"/>
  <c r="T762" i="1"/>
  <c r="X762" i="1"/>
  <c r="AB762" i="1"/>
  <c r="AF762" i="1"/>
  <c r="AS762" i="1" s="1"/>
  <c r="AJ762" i="1"/>
  <c r="AC761" i="1"/>
  <c r="T761" i="1"/>
  <c r="I761" i="1"/>
  <c r="AH758" i="1"/>
  <c r="AC758" i="1"/>
  <c r="X758" i="1"/>
  <c r="R758" i="1"/>
  <c r="J758" i="1"/>
  <c r="B758" i="1"/>
  <c r="AB757" i="1"/>
  <c r="L757" i="1"/>
  <c r="B754" i="1"/>
  <c r="F754" i="1"/>
  <c r="J754" i="1"/>
  <c r="N754" i="1"/>
  <c r="R754" i="1"/>
  <c r="V754" i="1"/>
  <c r="Z754" i="1"/>
  <c r="AD754" i="1"/>
  <c r="AH754" i="1"/>
  <c r="AR754" i="1"/>
  <c r="C754" i="1"/>
  <c r="K754" i="1"/>
  <c r="S754" i="1"/>
  <c r="AA754" i="1"/>
  <c r="G754" i="1"/>
  <c r="O754" i="1"/>
  <c r="W754" i="1"/>
  <c r="AE754" i="1"/>
  <c r="Y752" i="1"/>
  <c r="D748" i="1"/>
  <c r="I748" i="1"/>
  <c r="N748" i="1"/>
  <c r="T748" i="1"/>
  <c r="Y748" i="1"/>
  <c r="AD748" i="1"/>
  <c r="AJ748" i="1"/>
  <c r="E748" i="1"/>
  <c r="J748" i="1"/>
  <c r="U748" i="1"/>
  <c r="AF748" i="1"/>
  <c r="AK748" i="1"/>
  <c r="P748" i="1"/>
  <c r="Z748" i="1"/>
  <c r="T745" i="1"/>
  <c r="AA743" i="1"/>
  <c r="M743" i="1"/>
  <c r="AR742" i="1"/>
  <c r="AF742" i="1"/>
  <c r="X742" i="1"/>
  <c r="P742" i="1"/>
  <c r="H742" i="1"/>
  <c r="C739" i="1"/>
  <c r="I739" i="1"/>
  <c r="N739" i="1"/>
  <c r="S739" i="1"/>
  <c r="Y739" i="1"/>
  <c r="AD739" i="1"/>
  <c r="E739" i="1"/>
  <c r="O739" i="1"/>
  <c r="Z739" i="1"/>
  <c r="AK739" i="1"/>
  <c r="J739" i="1"/>
  <c r="U739" i="1"/>
  <c r="AE739" i="1"/>
  <c r="C738" i="1"/>
  <c r="G738" i="1"/>
  <c r="K738" i="1"/>
  <c r="O738" i="1"/>
  <c r="S738" i="1"/>
  <c r="W738" i="1"/>
  <c r="AA738" i="1"/>
  <c r="AE738" i="1"/>
  <c r="D738" i="1"/>
  <c r="L738" i="1"/>
  <c r="T738" i="1"/>
  <c r="X738" i="1"/>
  <c r="AF738" i="1"/>
  <c r="AR738" i="1"/>
  <c r="H738" i="1"/>
  <c r="P738" i="1"/>
  <c r="AB738" i="1"/>
  <c r="AJ738" i="1"/>
  <c r="U737" i="1"/>
  <c r="AE735" i="1"/>
  <c r="AH730" i="1"/>
  <c r="Z730" i="1"/>
  <c r="R730" i="1"/>
  <c r="J730" i="1"/>
  <c r="B730" i="1"/>
  <c r="AS726" i="1"/>
  <c r="B723" i="1"/>
  <c r="G723" i="1"/>
  <c r="M723" i="1"/>
  <c r="R723" i="1"/>
  <c r="W723" i="1"/>
  <c r="AC723" i="1"/>
  <c r="AH723" i="1"/>
  <c r="I723" i="1"/>
  <c r="S723" i="1"/>
  <c r="AD723" i="1"/>
  <c r="C723" i="1"/>
  <c r="N723" i="1"/>
  <c r="Y723" i="1"/>
  <c r="B722" i="1"/>
  <c r="AL722" i="1" s="1"/>
  <c r="AN722" i="1" s="1"/>
  <c r="F722" i="1"/>
  <c r="J722" i="1"/>
  <c r="N722" i="1"/>
  <c r="R722" i="1"/>
  <c r="V722" i="1"/>
  <c r="Z722" i="1"/>
  <c r="AD722" i="1"/>
  <c r="AH722" i="1"/>
  <c r="C722" i="1"/>
  <c r="K722" i="1"/>
  <c r="O722" i="1"/>
  <c r="W722" i="1"/>
  <c r="AE722" i="1"/>
  <c r="G722" i="1"/>
  <c r="S722" i="1"/>
  <c r="AA722" i="1"/>
  <c r="AR720" i="1"/>
  <c r="X720" i="1"/>
  <c r="I720" i="1"/>
  <c r="AH716" i="1"/>
  <c r="X716" i="1"/>
  <c r="M716" i="1"/>
  <c r="B716" i="1"/>
  <c r="E713" i="1"/>
  <c r="M713" i="1"/>
  <c r="U713" i="1"/>
  <c r="AC713" i="1"/>
  <c r="AK713" i="1"/>
  <c r="G713" i="1"/>
  <c r="W713" i="1"/>
  <c r="AE713" i="1"/>
  <c r="O713" i="1"/>
  <c r="E711" i="1"/>
  <c r="Q711" i="1"/>
  <c r="AA711" i="1"/>
  <c r="AK711" i="1"/>
  <c r="I711" i="1"/>
  <c r="AC711" i="1"/>
  <c r="S711" i="1"/>
  <c r="AR704" i="1"/>
  <c r="AB704" i="1"/>
  <c r="Q704" i="1"/>
  <c r="C702" i="1"/>
  <c r="G702" i="1"/>
  <c r="K702" i="1"/>
  <c r="O702" i="1"/>
  <c r="S702" i="1"/>
  <c r="W702" i="1"/>
  <c r="AA702" i="1"/>
  <c r="AE702" i="1"/>
  <c r="AR702" i="1"/>
  <c r="D702" i="1"/>
  <c r="L702" i="1"/>
  <c r="T702" i="1"/>
  <c r="AB702" i="1"/>
  <c r="AF702" i="1"/>
  <c r="H702" i="1"/>
  <c r="P702" i="1"/>
  <c r="X702" i="1"/>
  <c r="AJ702" i="1"/>
  <c r="B698" i="1"/>
  <c r="F698" i="1"/>
  <c r="J698" i="1"/>
  <c r="N698" i="1"/>
  <c r="R698" i="1"/>
  <c r="V698" i="1"/>
  <c r="Z698" i="1"/>
  <c r="AD698" i="1"/>
  <c r="AH698" i="1"/>
  <c r="AR698" i="1"/>
  <c r="G698" i="1"/>
  <c r="O698" i="1"/>
  <c r="W698" i="1"/>
  <c r="AE698" i="1"/>
  <c r="C698" i="1"/>
  <c r="K698" i="1"/>
  <c r="S698" i="1"/>
  <c r="AA698" i="1"/>
  <c r="AS698" i="1"/>
  <c r="D695" i="1"/>
  <c r="AG695" i="1"/>
  <c r="L695" i="1"/>
  <c r="W695" i="1"/>
  <c r="F685" i="1"/>
  <c r="V685" i="1"/>
  <c r="E678" i="1"/>
  <c r="L678" i="1"/>
  <c r="AB678" i="1"/>
  <c r="D678" i="1"/>
  <c r="T678" i="1"/>
  <c r="AJ678" i="1"/>
  <c r="I678" i="1"/>
  <c r="Y678" i="1"/>
  <c r="AR678" i="1"/>
  <c r="AC676" i="1"/>
  <c r="M676" i="1"/>
  <c r="E674" i="1"/>
  <c r="L674" i="1"/>
  <c r="AB674" i="1"/>
  <c r="D674" i="1"/>
  <c r="T674" i="1"/>
  <c r="AJ674" i="1"/>
  <c r="I674" i="1"/>
  <c r="Y674" i="1"/>
  <c r="AR674" i="1"/>
  <c r="AK664" i="1"/>
  <c r="U664" i="1"/>
  <c r="E664" i="1"/>
  <c r="D660" i="1"/>
  <c r="H660" i="1"/>
  <c r="L660" i="1"/>
  <c r="P660" i="1"/>
  <c r="T660" i="1"/>
  <c r="X660" i="1"/>
  <c r="AB660" i="1"/>
  <c r="AF660" i="1"/>
  <c r="AJ660" i="1"/>
  <c r="B660" i="1"/>
  <c r="F660" i="1"/>
  <c r="J660" i="1"/>
  <c r="N660" i="1"/>
  <c r="R660" i="1"/>
  <c r="V660" i="1"/>
  <c r="Z660" i="1"/>
  <c r="AD660" i="1"/>
  <c r="AH660" i="1"/>
  <c r="G660" i="1"/>
  <c r="O660" i="1"/>
  <c r="W660" i="1"/>
  <c r="AA660" i="1"/>
  <c r="AE660" i="1"/>
  <c r="AR660" i="1"/>
  <c r="C660" i="1"/>
  <c r="K660" i="1"/>
  <c r="S660" i="1"/>
  <c r="Q658" i="1"/>
  <c r="AC656" i="1"/>
  <c r="M656" i="1"/>
  <c r="E654" i="1"/>
  <c r="L654" i="1"/>
  <c r="AB654" i="1"/>
  <c r="D654" i="1"/>
  <c r="T654" i="1"/>
  <c r="AJ654" i="1"/>
  <c r="AR654" i="1"/>
  <c r="I654" i="1"/>
  <c r="Y654" i="1"/>
  <c r="AK648" i="1"/>
  <c r="U648" i="1"/>
  <c r="E648" i="1"/>
  <c r="D644" i="1"/>
  <c r="H644" i="1"/>
  <c r="L644" i="1"/>
  <c r="P644" i="1"/>
  <c r="T644" i="1"/>
  <c r="X644" i="1"/>
  <c r="AB644" i="1"/>
  <c r="AF644" i="1"/>
  <c r="AJ644" i="1"/>
  <c r="B644" i="1"/>
  <c r="F644" i="1"/>
  <c r="J644" i="1"/>
  <c r="N644" i="1"/>
  <c r="R644" i="1"/>
  <c r="V644" i="1"/>
  <c r="Z644" i="1"/>
  <c r="AD644" i="1"/>
  <c r="AH644" i="1"/>
  <c r="G644" i="1"/>
  <c r="O644" i="1"/>
  <c r="W644" i="1"/>
  <c r="AE644" i="1"/>
  <c r="C644" i="1"/>
  <c r="K644" i="1"/>
  <c r="S644" i="1"/>
  <c r="AA644" i="1"/>
  <c r="AR644" i="1"/>
  <c r="AC640" i="1"/>
  <c r="M640" i="1"/>
  <c r="E638" i="1"/>
  <c r="L638" i="1"/>
  <c r="AB638" i="1"/>
  <c r="D638" i="1"/>
  <c r="T638" i="1"/>
  <c r="AJ638" i="1"/>
  <c r="I638" i="1"/>
  <c r="Y638" i="1"/>
  <c r="AR638" i="1"/>
  <c r="AK632" i="1"/>
  <c r="U632" i="1"/>
  <c r="D628" i="1"/>
  <c r="H628" i="1"/>
  <c r="L628" i="1"/>
  <c r="P628" i="1"/>
  <c r="T628" i="1"/>
  <c r="X628" i="1"/>
  <c r="AB628" i="1"/>
  <c r="AF628" i="1"/>
  <c r="AJ628" i="1"/>
  <c r="B628" i="1"/>
  <c r="F628" i="1"/>
  <c r="J628" i="1"/>
  <c r="N628" i="1"/>
  <c r="R628" i="1"/>
  <c r="V628" i="1"/>
  <c r="Z628" i="1"/>
  <c r="AD628" i="1"/>
  <c r="AH628" i="1"/>
  <c r="G628" i="1"/>
  <c r="S628" i="1"/>
  <c r="W628" i="1"/>
  <c r="AR628" i="1"/>
  <c r="C628" i="1"/>
  <c r="K628" i="1"/>
  <c r="O628" i="1"/>
  <c r="AA628" i="1"/>
  <c r="AE628" i="1"/>
  <c r="AC624" i="1"/>
  <c r="M624" i="1"/>
  <c r="E622" i="1"/>
  <c r="L622" i="1"/>
  <c r="AB622" i="1"/>
  <c r="D622" i="1"/>
  <c r="T622" i="1"/>
  <c r="AJ622" i="1"/>
  <c r="I622" i="1"/>
  <c r="Y622" i="1"/>
  <c r="AR622" i="1"/>
  <c r="AK616" i="1"/>
  <c r="U616" i="1"/>
  <c r="E616" i="1"/>
  <c r="D612" i="1"/>
  <c r="H612" i="1"/>
  <c r="L612" i="1"/>
  <c r="P612" i="1"/>
  <c r="T612" i="1"/>
  <c r="X612" i="1"/>
  <c r="AB612" i="1"/>
  <c r="AF612" i="1"/>
  <c r="AJ612" i="1"/>
  <c r="B612" i="1"/>
  <c r="F612" i="1"/>
  <c r="J612" i="1"/>
  <c r="N612" i="1"/>
  <c r="R612" i="1"/>
  <c r="V612" i="1"/>
  <c r="Z612" i="1"/>
  <c r="AD612" i="1"/>
  <c r="AH612" i="1"/>
  <c r="C612" i="1"/>
  <c r="G612" i="1"/>
  <c r="K612" i="1"/>
  <c r="O612" i="1"/>
  <c r="S612" i="1"/>
  <c r="W612" i="1"/>
  <c r="AA612" i="1"/>
  <c r="AE612" i="1"/>
  <c r="AR612" i="1"/>
  <c r="Q610" i="1"/>
  <c r="M608" i="1"/>
  <c r="E606" i="1"/>
  <c r="L606" i="1"/>
  <c r="AB606" i="1"/>
  <c r="D606" i="1"/>
  <c r="T606" i="1"/>
  <c r="AJ606" i="1"/>
  <c r="I606" i="1"/>
  <c r="Y606" i="1"/>
  <c r="AR606" i="1"/>
  <c r="C788" i="1"/>
  <c r="M788" i="1"/>
  <c r="AC788" i="1"/>
  <c r="C784" i="1"/>
  <c r="I784" i="1"/>
  <c r="Y784" i="1"/>
  <c r="C768" i="1"/>
  <c r="M768" i="1"/>
  <c r="AC768" i="1"/>
  <c r="E735" i="1"/>
  <c r="O735" i="1"/>
  <c r="Z735" i="1"/>
  <c r="AK735" i="1"/>
  <c r="F735" i="1"/>
  <c r="AA735" i="1"/>
  <c r="Q735" i="1"/>
  <c r="AL726" i="1"/>
  <c r="AN726" i="1" s="1"/>
  <c r="E626" i="1"/>
  <c r="L626" i="1"/>
  <c r="AB626" i="1"/>
  <c r="D626" i="1"/>
  <c r="T626" i="1"/>
  <c r="AJ626" i="1"/>
  <c r="AR626" i="1"/>
  <c r="I626" i="1"/>
  <c r="Y626" i="1"/>
  <c r="C792" i="1"/>
  <c r="I792" i="1"/>
  <c r="Y792" i="1"/>
  <c r="AG788" i="1"/>
  <c r="U784" i="1"/>
  <c r="D774" i="1"/>
  <c r="H774" i="1"/>
  <c r="L774" i="1"/>
  <c r="P774" i="1"/>
  <c r="T774" i="1"/>
  <c r="X774" i="1"/>
  <c r="AB774" i="1"/>
  <c r="AF774" i="1"/>
  <c r="AS774" i="1" s="1"/>
  <c r="AJ774" i="1"/>
  <c r="AR774" i="1"/>
  <c r="U768" i="1"/>
  <c r="I758" i="1"/>
  <c r="AS754" i="1"/>
  <c r="E749" i="1"/>
  <c r="Q749" i="1"/>
  <c r="AR749" i="1"/>
  <c r="W749" i="1"/>
  <c r="C745" i="1"/>
  <c r="I745" i="1"/>
  <c r="Q745" i="1"/>
  <c r="X745" i="1"/>
  <c r="AE745" i="1"/>
  <c r="AR745" i="1"/>
  <c r="D745" i="1"/>
  <c r="L745" i="1"/>
  <c r="Y745" i="1"/>
  <c r="AG745" i="1"/>
  <c r="S745" i="1"/>
  <c r="I730" i="1"/>
  <c r="E642" i="1"/>
  <c r="L642" i="1"/>
  <c r="AB642" i="1"/>
  <c r="D642" i="1"/>
  <c r="T642" i="1"/>
  <c r="AJ642" i="1"/>
  <c r="I642" i="1"/>
  <c r="Y642" i="1"/>
  <c r="AR642" i="1"/>
  <c r="D632" i="1"/>
  <c r="H632" i="1"/>
  <c r="L632" i="1"/>
  <c r="P632" i="1"/>
  <c r="T632" i="1"/>
  <c r="X632" i="1"/>
  <c r="AB632" i="1"/>
  <c r="AF632" i="1"/>
  <c r="AJ632" i="1"/>
  <c r="B632" i="1"/>
  <c r="F632" i="1"/>
  <c r="J632" i="1"/>
  <c r="N632" i="1"/>
  <c r="R632" i="1"/>
  <c r="V632" i="1"/>
  <c r="Z632" i="1"/>
  <c r="AD632" i="1"/>
  <c r="AH632" i="1"/>
  <c r="G632" i="1"/>
  <c r="O632" i="1"/>
  <c r="W632" i="1"/>
  <c r="AA632" i="1"/>
  <c r="C632" i="1"/>
  <c r="K632" i="1"/>
  <c r="S632" i="1"/>
  <c r="AE632" i="1"/>
  <c r="AR632" i="1"/>
  <c r="D616" i="1"/>
  <c r="H616" i="1"/>
  <c r="L616" i="1"/>
  <c r="P616" i="1"/>
  <c r="T616" i="1"/>
  <c r="X616" i="1"/>
  <c r="AB616" i="1"/>
  <c r="AF616" i="1"/>
  <c r="AJ616" i="1"/>
  <c r="B616" i="1"/>
  <c r="F616" i="1"/>
  <c r="J616" i="1"/>
  <c r="N616" i="1"/>
  <c r="R616" i="1"/>
  <c r="V616" i="1"/>
  <c r="Z616" i="1"/>
  <c r="AD616" i="1"/>
  <c r="AH616" i="1"/>
  <c r="C616" i="1"/>
  <c r="G616" i="1"/>
  <c r="K616" i="1"/>
  <c r="O616" i="1"/>
  <c r="S616" i="1"/>
  <c r="W616" i="1"/>
  <c r="AA616" i="1"/>
  <c r="AE616" i="1"/>
  <c r="AR616" i="1"/>
  <c r="AE795" i="1"/>
  <c r="Y795" i="1"/>
  <c r="Q795" i="1"/>
  <c r="J795" i="1"/>
  <c r="C795" i="1"/>
  <c r="U792" i="1"/>
  <c r="D791" i="1"/>
  <c r="B791" i="1"/>
  <c r="G791" i="1"/>
  <c r="M791" i="1"/>
  <c r="R791" i="1"/>
  <c r="W791" i="1"/>
  <c r="AC791" i="1"/>
  <c r="AH791" i="1"/>
  <c r="AK789" i="1"/>
  <c r="Y789" i="1"/>
  <c r="P789" i="1"/>
  <c r="E789" i="1"/>
  <c r="Y788" i="1"/>
  <c r="D787" i="1"/>
  <c r="B787" i="1"/>
  <c r="G787" i="1"/>
  <c r="M787" i="1"/>
  <c r="R787" i="1"/>
  <c r="W787" i="1"/>
  <c r="AC787" i="1"/>
  <c r="AH787" i="1"/>
  <c r="AS786" i="1"/>
  <c r="AK784" i="1"/>
  <c r="Q784" i="1"/>
  <c r="D783" i="1"/>
  <c r="C783" i="1"/>
  <c r="I783" i="1"/>
  <c r="N783" i="1"/>
  <c r="S783" i="1"/>
  <c r="Y783" i="1"/>
  <c r="AD783" i="1"/>
  <c r="AC782" i="1"/>
  <c r="X782" i="1"/>
  <c r="S782" i="1"/>
  <c r="M782" i="1"/>
  <c r="H782" i="1"/>
  <c r="C782" i="1"/>
  <c r="B781" i="1"/>
  <c r="D781" i="1"/>
  <c r="L781" i="1"/>
  <c r="T781" i="1"/>
  <c r="AB781" i="1"/>
  <c r="AJ781" i="1"/>
  <c r="C780" i="1"/>
  <c r="M780" i="1"/>
  <c r="AC780" i="1"/>
  <c r="AD779" i="1"/>
  <c r="W779" i="1"/>
  <c r="Q779" i="1"/>
  <c r="I779" i="1"/>
  <c r="B779" i="1"/>
  <c r="AC778" i="1"/>
  <c r="X778" i="1"/>
  <c r="S778" i="1"/>
  <c r="M778" i="1"/>
  <c r="H778" i="1"/>
  <c r="C778" i="1"/>
  <c r="AL778" i="1" s="1"/>
  <c r="AN778" i="1" s="1"/>
  <c r="AO778" i="1" s="1"/>
  <c r="B777" i="1"/>
  <c r="D777" i="1"/>
  <c r="L777" i="1"/>
  <c r="T777" i="1"/>
  <c r="AB777" i="1"/>
  <c r="AJ777" i="1"/>
  <c r="C776" i="1"/>
  <c r="M776" i="1"/>
  <c r="AC776" i="1"/>
  <c r="AD775" i="1"/>
  <c r="W775" i="1"/>
  <c r="Q775" i="1"/>
  <c r="I775" i="1"/>
  <c r="B775" i="1"/>
  <c r="AK774" i="1"/>
  <c r="AE774" i="1"/>
  <c r="Z774" i="1"/>
  <c r="U774" i="1"/>
  <c r="O774" i="1"/>
  <c r="J774" i="1"/>
  <c r="E774" i="1"/>
  <c r="AC772" i="1"/>
  <c r="I772" i="1"/>
  <c r="B770" i="1"/>
  <c r="F770" i="1"/>
  <c r="J770" i="1"/>
  <c r="N770" i="1"/>
  <c r="R770" i="1"/>
  <c r="V770" i="1"/>
  <c r="Z770" i="1"/>
  <c r="AD770" i="1"/>
  <c r="AH770" i="1"/>
  <c r="AF769" i="1"/>
  <c r="U769" i="1"/>
  <c r="I769" i="1"/>
  <c r="AK768" i="1"/>
  <c r="Q768" i="1"/>
  <c r="D767" i="1"/>
  <c r="E767" i="1"/>
  <c r="J767" i="1"/>
  <c r="O767" i="1"/>
  <c r="U767" i="1"/>
  <c r="Z767" i="1"/>
  <c r="AE767" i="1"/>
  <c r="AK767" i="1"/>
  <c r="AJ765" i="1"/>
  <c r="Y765" i="1"/>
  <c r="M765" i="1"/>
  <c r="D765" i="1"/>
  <c r="C764" i="1"/>
  <c r="E764" i="1"/>
  <c r="U764" i="1"/>
  <c r="AK764" i="1"/>
  <c r="AE763" i="1"/>
  <c r="Y763" i="1"/>
  <c r="Q763" i="1"/>
  <c r="J763" i="1"/>
  <c r="C763" i="1"/>
  <c r="AJ761" i="1"/>
  <c r="Y761" i="1"/>
  <c r="M761" i="1"/>
  <c r="D761" i="1"/>
  <c r="AK758" i="1"/>
  <c r="AF758" i="1"/>
  <c r="AS758" i="1" s="1"/>
  <c r="Z758" i="1"/>
  <c r="U758" i="1"/>
  <c r="N758" i="1"/>
  <c r="F758" i="1"/>
  <c r="AJ757" i="1"/>
  <c r="T757" i="1"/>
  <c r="D757" i="1"/>
  <c r="AK754" i="1"/>
  <c r="AC754" i="1"/>
  <c r="U754" i="1"/>
  <c r="M754" i="1"/>
  <c r="E754" i="1"/>
  <c r="B753" i="1"/>
  <c r="D753" i="1"/>
  <c r="L753" i="1"/>
  <c r="T753" i="1"/>
  <c r="AB753" i="1"/>
  <c r="AJ753" i="1"/>
  <c r="M753" i="1"/>
  <c r="AC753" i="1"/>
  <c r="E753" i="1"/>
  <c r="U753" i="1"/>
  <c r="AK753" i="1"/>
  <c r="I752" i="1"/>
  <c r="E751" i="1"/>
  <c r="O751" i="1"/>
  <c r="Z751" i="1"/>
  <c r="AH751" i="1"/>
  <c r="Q751" i="1"/>
  <c r="F751" i="1"/>
  <c r="AA751" i="1"/>
  <c r="AR748" i="1"/>
  <c r="AB748" i="1"/>
  <c r="Q748" i="1"/>
  <c r="F748" i="1"/>
  <c r="Q747" i="1"/>
  <c r="AB745" i="1"/>
  <c r="M745" i="1"/>
  <c r="AH743" i="1"/>
  <c r="S743" i="1"/>
  <c r="F743" i="1"/>
  <c r="AJ742" i="1"/>
  <c r="AB742" i="1"/>
  <c r="T742" i="1"/>
  <c r="L742" i="1"/>
  <c r="D742" i="1"/>
  <c r="D741" i="1"/>
  <c r="I741" i="1"/>
  <c r="O741" i="1"/>
  <c r="T741" i="1"/>
  <c r="Y741" i="1"/>
  <c r="AE741" i="1"/>
  <c r="AJ741" i="1"/>
  <c r="K741" i="1"/>
  <c r="U741" i="1"/>
  <c r="AF741" i="1"/>
  <c r="AS741" i="1" s="1"/>
  <c r="E741" i="1"/>
  <c r="P741" i="1"/>
  <c r="AA741" i="1"/>
  <c r="AK741" i="1"/>
  <c r="B740" i="1"/>
  <c r="L740" i="1"/>
  <c r="AG740" i="1"/>
  <c r="AR740" i="1"/>
  <c r="Q740" i="1"/>
  <c r="AA739" i="1"/>
  <c r="Q739" i="1"/>
  <c r="F739" i="1"/>
  <c r="AK738" i="1"/>
  <c r="AC738" i="1"/>
  <c r="U738" i="1"/>
  <c r="M738" i="1"/>
  <c r="E738" i="1"/>
  <c r="AF737" i="1"/>
  <c r="K737" i="1"/>
  <c r="U735" i="1"/>
  <c r="B732" i="1"/>
  <c r="H732" i="1"/>
  <c r="M732" i="1"/>
  <c r="R732" i="1"/>
  <c r="X732" i="1"/>
  <c r="AC732" i="1"/>
  <c r="AH732" i="1"/>
  <c r="D732" i="1"/>
  <c r="N732" i="1"/>
  <c r="Y732" i="1"/>
  <c r="AJ732" i="1"/>
  <c r="I732" i="1"/>
  <c r="T732" i="1"/>
  <c r="AD732" i="1"/>
  <c r="AR730" i="1"/>
  <c r="AD730" i="1"/>
  <c r="V730" i="1"/>
  <c r="N730" i="1"/>
  <c r="F730" i="1"/>
  <c r="C725" i="1"/>
  <c r="H725" i="1"/>
  <c r="M725" i="1"/>
  <c r="S725" i="1"/>
  <c r="X725" i="1"/>
  <c r="AC725" i="1"/>
  <c r="AS725" i="1"/>
  <c r="I725" i="1"/>
  <c r="T725" i="1"/>
  <c r="Y725" i="1"/>
  <c r="AJ725" i="1"/>
  <c r="D725" i="1"/>
  <c r="O725" i="1"/>
  <c r="AE725" i="1"/>
  <c r="B724" i="1"/>
  <c r="F724" i="1"/>
  <c r="AB724" i="1"/>
  <c r="AG724" i="1"/>
  <c r="L724" i="1"/>
  <c r="AA723" i="1"/>
  <c r="Q723" i="1"/>
  <c r="F723" i="1"/>
  <c r="U722" i="1"/>
  <c r="M722" i="1"/>
  <c r="E722" i="1"/>
  <c r="AD720" i="1"/>
  <c r="Q720" i="1"/>
  <c r="B720" i="1"/>
  <c r="G717" i="1"/>
  <c r="W717" i="1"/>
  <c r="AR717" i="1"/>
  <c r="I717" i="1"/>
  <c r="Y717" i="1"/>
  <c r="AC716" i="1"/>
  <c r="R716" i="1"/>
  <c r="H716" i="1"/>
  <c r="C715" i="1"/>
  <c r="K715" i="1"/>
  <c r="S715" i="1"/>
  <c r="AA715" i="1"/>
  <c r="E715" i="1"/>
  <c r="M715" i="1"/>
  <c r="AC715" i="1"/>
  <c r="AK715" i="1"/>
  <c r="U715" i="1"/>
  <c r="Y713" i="1"/>
  <c r="I713" i="1"/>
  <c r="AG711" i="1"/>
  <c r="K711" i="1"/>
  <c r="C707" i="1"/>
  <c r="I707" i="1"/>
  <c r="Q707" i="1"/>
  <c r="AL706" i="1"/>
  <c r="AN706" i="1" s="1"/>
  <c r="AO706" i="1" s="1"/>
  <c r="Y705" i="1"/>
  <c r="C704" i="1"/>
  <c r="D704" i="1"/>
  <c r="I704" i="1"/>
  <c r="N704" i="1"/>
  <c r="T704" i="1"/>
  <c r="Y704" i="1"/>
  <c r="AD704" i="1"/>
  <c r="AJ704" i="1"/>
  <c r="E704" i="1"/>
  <c r="J704" i="1"/>
  <c r="P704" i="1"/>
  <c r="Z704" i="1"/>
  <c r="AF704" i="1"/>
  <c r="U704" i="1"/>
  <c r="AK704" i="1"/>
  <c r="E698" i="1"/>
  <c r="AL698" i="1" s="1"/>
  <c r="AN698" i="1" s="1"/>
  <c r="N694" i="1"/>
  <c r="AK676" i="1"/>
  <c r="U676" i="1"/>
  <c r="E676" i="1"/>
  <c r="AG674" i="1"/>
  <c r="D672" i="1"/>
  <c r="H672" i="1"/>
  <c r="L672" i="1"/>
  <c r="P672" i="1"/>
  <c r="T672" i="1"/>
  <c r="X672" i="1"/>
  <c r="AB672" i="1"/>
  <c r="AF672" i="1"/>
  <c r="AJ672" i="1"/>
  <c r="B672" i="1"/>
  <c r="F672" i="1"/>
  <c r="J672" i="1"/>
  <c r="N672" i="1"/>
  <c r="R672" i="1"/>
  <c r="V672" i="1"/>
  <c r="Z672" i="1"/>
  <c r="AD672" i="1"/>
  <c r="AH672" i="1"/>
  <c r="G672" i="1"/>
  <c r="K672" i="1"/>
  <c r="S672" i="1"/>
  <c r="AA672" i="1"/>
  <c r="AR672" i="1"/>
  <c r="C672" i="1"/>
  <c r="O672" i="1"/>
  <c r="W672" i="1"/>
  <c r="AE672" i="1"/>
  <c r="Q670" i="1"/>
  <c r="D668" i="1"/>
  <c r="H668" i="1"/>
  <c r="L668" i="1"/>
  <c r="P668" i="1"/>
  <c r="T668" i="1"/>
  <c r="X668" i="1"/>
  <c r="AB668" i="1"/>
  <c r="AF668" i="1"/>
  <c r="AJ668" i="1"/>
  <c r="B668" i="1"/>
  <c r="F668" i="1"/>
  <c r="J668" i="1"/>
  <c r="N668" i="1"/>
  <c r="R668" i="1"/>
  <c r="V668" i="1"/>
  <c r="Z668" i="1"/>
  <c r="AD668" i="1"/>
  <c r="AH668" i="1"/>
  <c r="AR668" i="1"/>
  <c r="C668" i="1"/>
  <c r="K668" i="1"/>
  <c r="S668" i="1"/>
  <c r="AA668" i="1"/>
  <c r="G668" i="1"/>
  <c r="O668" i="1"/>
  <c r="W668" i="1"/>
  <c r="AE668" i="1"/>
  <c r="Q666" i="1"/>
  <c r="AC664" i="1"/>
  <c r="M664" i="1"/>
  <c r="E662" i="1"/>
  <c r="L662" i="1"/>
  <c r="AB662" i="1"/>
  <c r="D662" i="1"/>
  <c r="T662" i="1"/>
  <c r="AJ662" i="1"/>
  <c r="I662" i="1"/>
  <c r="Y662" i="1"/>
  <c r="AR662" i="1"/>
  <c r="I660" i="1"/>
  <c r="AK656" i="1"/>
  <c r="U656" i="1"/>
  <c r="E656" i="1"/>
  <c r="AG654" i="1"/>
  <c r="D652" i="1"/>
  <c r="H652" i="1"/>
  <c r="L652" i="1"/>
  <c r="P652" i="1"/>
  <c r="T652" i="1"/>
  <c r="X652" i="1"/>
  <c r="AB652" i="1"/>
  <c r="AF652" i="1"/>
  <c r="AJ652" i="1"/>
  <c r="B652" i="1"/>
  <c r="F652" i="1"/>
  <c r="J652" i="1"/>
  <c r="N652" i="1"/>
  <c r="R652" i="1"/>
  <c r="V652" i="1"/>
  <c r="Z652" i="1"/>
  <c r="AD652" i="1"/>
  <c r="AH652" i="1"/>
  <c r="G652" i="1"/>
  <c r="O652" i="1"/>
  <c r="W652" i="1"/>
  <c r="AA652" i="1"/>
  <c r="C652" i="1"/>
  <c r="K652" i="1"/>
  <c r="S652" i="1"/>
  <c r="AE652" i="1"/>
  <c r="AR652" i="1"/>
  <c r="Q650" i="1"/>
  <c r="AC648" i="1"/>
  <c r="M648" i="1"/>
  <c r="E646" i="1"/>
  <c r="L646" i="1"/>
  <c r="AB646" i="1"/>
  <c r="D646" i="1"/>
  <c r="T646" i="1"/>
  <c r="AJ646" i="1"/>
  <c r="Y646" i="1"/>
  <c r="I646" i="1"/>
  <c r="AR646" i="1"/>
  <c r="I644" i="1"/>
  <c r="AK640" i="1"/>
  <c r="U640" i="1"/>
  <c r="E640" i="1"/>
  <c r="AG638" i="1"/>
  <c r="D636" i="1"/>
  <c r="H636" i="1"/>
  <c r="L636" i="1"/>
  <c r="P636" i="1"/>
  <c r="T636" i="1"/>
  <c r="X636" i="1"/>
  <c r="AB636" i="1"/>
  <c r="AF636" i="1"/>
  <c r="AJ636" i="1"/>
  <c r="B636" i="1"/>
  <c r="F636" i="1"/>
  <c r="J636" i="1"/>
  <c r="N636" i="1"/>
  <c r="R636" i="1"/>
  <c r="V636" i="1"/>
  <c r="Z636" i="1"/>
  <c r="AD636" i="1"/>
  <c r="AH636" i="1"/>
  <c r="C636" i="1"/>
  <c r="G636" i="1"/>
  <c r="O636" i="1"/>
  <c r="S636" i="1"/>
  <c r="AA636" i="1"/>
  <c r="AR636" i="1"/>
  <c r="K636" i="1"/>
  <c r="W636" i="1"/>
  <c r="AE636" i="1"/>
  <c r="Q634" i="1"/>
  <c r="AC632" i="1"/>
  <c r="M632" i="1"/>
  <c r="E630" i="1"/>
  <c r="L630" i="1"/>
  <c r="AB630" i="1"/>
  <c r="D630" i="1"/>
  <c r="T630" i="1"/>
  <c r="AJ630" i="1"/>
  <c r="I630" i="1"/>
  <c r="Y630" i="1"/>
  <c r="AR630" i="1"/>
  <c r="AK624" i="1"/>
  <c r="U624" i="1"/>
  <c r="E624" i="1"/>
  <c r="AG622" i="1"/>
  <c r="D620" i="1"/>
  <c r="H620" i="1"/>
  <c r="L620" i="1"/>
  <c r="P620" i="1"/>
  <c r="T620" i="1"/>
  <c r="X620" i="1"/>
  <c r="AB620" i="1"/>
  <c r="AF620" i="1"/>
  <c r="AJ620" i="1"/>
  <c r="B620" i="1"/>
  <c r="F620" i="1"/>
  <c r="J620" i="1"/>
  <c r="N620" i="1"/>
  <c r="R620" i="1"/>
  <c r="V620" i="1"/>
  <c r="Z620" i="1"/>
  <c r="AD620" i="1"/>
  <c r="AH620" i="1"/>
  <c r="C620" i="1"/>
  <c r="G620" i="1"/>
  <c r="K620" i="1"/>
  <c r="O620" i="1"/>
  <c r="S620" i="1"/>
  <c r="W620" i="1"/>
  <c r="AA620" i="1"/>
  <c r="AE620" i="1"/>
  <c r="AR620" i="1"/>
  <c r="Q618" i="1"/>
  <c r="AC616" i="1"/>
  <c r="M616" i="1"/>
  <c r="E614" i="1"/>
  <c r="L614" i="1"/>
  <c r="AB614" i="1"/>
  <c r="D614" i="1"/>
  <c r="T614" i="1"/>
  <c r="AJ614" i="1"/>
  <c r="I614" i="1"/>
  <c r="Y614" i="1"/>
  <c r="AR614" i="1"/>
  <c r="AG606" i="1"/>
  <c r="F755" i="1"/>
  <c r="Q703" i="1"/>
  <c r="Q699" i="1"/>
  <c r="I699" i="1"/>
  <c r="L686" i="1"/>
  <c r="AR604" i="1"/>
  <c r="AE604" i="1"/>
  <c r="AA604" i="1"/>
  <c r="W604" i="1"/>
  <c r="S604" i="1"/>
  <c r="O604" i="1"/>
  <c r="K604" i="1"/>
  <c r="G604" i="1"/>
  <c r="C604" i="1"/>
  <c r="AR602" i="1"/>
  <c r="Y602" i="1"/>
  <c r="I602" i="1"/>
  <c r="AR600" i="1"/>
  <c r="AE600" i="1"/>
  <c r="AA600" i="1"/>
  <c r="W600" i="1"/>
  <c r="S600" i="1"/>
  <c r="O600" i="1"/>
  <c r="K600" i="1"/>
  <c r="G600" i="1"/>
  <c r="C600" i="1"/>
  <c r="AR598" i="1"/>
  <c r="Y598" i="1"/>
  <c r="I598" i="1"/>
  <c r="AR596" i="1"/>
  <c r="AE596" i="1"/>
  <c r="AA596" i="1"/>
  <c r="W596" i="1"/>
  <c r="S596" i="1"/>
  <c r="O596" i="1"/>
  <c r="K596" i="1"/>
  <c r="G596" i="1"/>
  <c r="C596" i="1"/>
  <c r="Q593" i="1"/>
  <c r="AJ591" i="1"/>
  <c r="AE591" i="1"/>
  <c r="Y591" i="1"/>
  <c r="T591" i="1"/>
  <c r="O591" i="1"/>
  <c r="I591" i="1"/>
  <c r="D591" i="1"/>
  <c r="AK585" i="1"/>
  <c r="AC585" i="1"/>
  <c r="U585" i="1"/>
  <c r="M585" i="1"/>
  <c r="E585" i="1"/>
  <c r="V582" i="1"/>
  <c r="E580" i="1"/>
  <c r="K580" i="1"/>
  <c r="P580" i="1"/>
  <c r="U580" i="1"/>
  <c r="AA580" i="1"/>
  <c r="AF580" i="1"/>
  <c r="AK580" i="1"/>
  <c r="C580" i="1"/>
  <c r="H580" i="1"/>
  <c r="M580" i="1"/>
  <c r="S580" i="1"/>
  <c r="X580" i="1"/>
  <c r="AC580" i="1"/>
  <c r="AS580" i="1"/>
  <c r="AG570" i="1"/>
  <c r="K570" i="1"/>
  <c r="AL569" i="1"/>
  <c r="AN569" i="1" s="1"/>
  <c r="AK567" i="1"/>
  <c r="P567" i="1"/>
  <c r="B562" i="1"/>
  <c r="E562" i="1"/>
  <c r="N562" i="1"/>
  <c r="Y562" i="1"/>
  <c r="AK562" i="1"/>
  <c r="I562" i="1"/>
  <c r="U562" i="1"/>
  <c r="AD562" i="1"/>
  <c r="B561" i="1"/>
  <c r="F561" i="1"/>
  <c r="J561" i="1"/>
  <c r="N561" i="1"/>
  <c r="R561" i="1"/>
  <c r="V561" i="1"/>
  <c r="Z561" i="1"/>
  <c r="AD561" i="1"/>
  <c r="AH561" i="1"/>
  <c r="D561" i="1"/>
  <c r="H561" i="1"/>
  <c r="L561" i="1"/>
  <c r="P561" i="1"/>
  <c r="T561" i="1"/>
  <c r="X561" i="1"/>
  <c r="AB561" i="1"/>
  <c r="AF561" i="1"/>
  <c r="AJ561" i="1"/>
  <c r="AR561" i="1"/>
  <c r="Q559" i="1"/>
  <c r="AG554" i="1"/>
  <c r="M554" i="1"/>
  <c r="AK553" i="1"/>
  <c r="AC553" i="1"/>
  <c r="U553" i="1"/>
  <c r="M553" i="1"/>
  <c r="E553" i="1"/>
  <c r="D551" i="1"/>
  <c r="P551" i="1"/>
  <c r="AF551" i="1"/>
  <c r="H551" i="1"/>
  <c r="X551" i="1"/>
  <c r="B546" i="1"/>
  <c r="E546" i="1"/>
  <c r="N546" i="1"/>
  <c r="Y546" i="1"/>
  <c r="AK546" i="1"/>
  <c r="I546" i="1"/>
  <c r="U546" i="1"/>
  <c r="AD546" i="1"/>
  <c r="B545" i="1"/>
  <c r="F545" i="1"/>
  <c r="J545" i="1"/>
  <c r="N545" i="1"/>
  <c r="R545" i="1"/>
  <c r="V545" i="1"/>
  <c r="Z545" i="1"/>
  <c r="AD545" i="1"/>
  <c r="AH545" i="1"/>
  <c r="D545" i="1"/>
  <c r="H545" i="1"/>
  <c r="L545" i="1"/>
  <c r="P545" i="1"/>
  <c r="T545" i="1"/>
  <c r="X545" i="1"/>
  <c r="AB545" i="1"/>
  <c r="AF545" i="1"/>
  <c r="AJ545" i="1"/>
  <c r="AR545" i="1"/>
  <c r="Q543" i="1"/>
  <c r="AG538" i="1"/>
  <c r="M538" i="1"/>
  <c r="AK537" i="1"/>
  <c r="AC537" i="1"/>
  <c r="U537" i="1"/>
  <c r="M537" i="1"/>
  <c r="E537" i="1"/>
  <c r="AG535" i="1"/>
  <c r="AR528" i="1"/>
  <c r="AB528" i="1"/>
  <c r="Q528" i="1"/>
  <c r="G528" i="1"/>
  <c r="B520" i="1"/>
  <c r="C520" i="1"/>
  <c r="H520" i="1"/>
  <c r="M520" i="1"/>
  <c r="S520" i="1"/>
  <c r="X520" i="1"/>
  <c r="AC520" i="1"/>
  <c r="E520" i="1"/>
  <c r="K520" i="1"/>
  <c r="P520" i="1"/>
  <c r="U520" i="1"/>
  <c r="AA520" i="1"/>
  <c r="AF520" i="1"/>
  <c r="AK520" i="1"/>
  <c r="AR512" i="1"/>
  <c r="AB512" i="1"/>
  <c r="Q512" i="1"/>
  <c r="G512" i="1"/>
  <c r="Y506" i="1"/>
  <c r="I506" i="1"/>
  <c r="AK505" i="1"/>
  <c r="AC505" i="1"/>
  <c r="U505" i="1"/>
  <c r="M505" i="1"/>
  <c r="E505" i="1"/>
  <c r="D503" i="1"/>
  <c r="P503" i="1"/>
  <c r="AF503" i="1"/>
  <c r="H503" i="1"/>
  <c r="X503" i="1"/>
  <c r="Q499" i="1"/>
  <c r="D497" i="1"/>
  <c r="H497" i="1"/>
  <c r="L497" i="1"/>
  <c r="P497" i="1"/>
  <c r="T497" i="1"/>
  <c r="X497" i="1"/>
  <c r="AB497" i="1"/>
  <c r="AF497" i="1"/>
  <c r="AJ497" i="1"/>
  <c r="B497" i="1"/>
  <c r="F497" i="1"/>
  <c r="J497" i="1"/>
  <c r="N497" i="1"/>
  <c r="R497" i="1"/>
  <c r="V497" i="1"/>
  <c r="Z497" i="1"/>
  <c r="AD497" i="1"/>
  <c r="AH497" i="1"/>
  <c r="Y488" i="1"/>
  <c r="I488" i="1"/>
  <c r="D473" i="1"/>
  <c r="E473" i="1"/>
  <c r="J473" i="1"/>
  <c r="O473" i="1"/>
  <c r="U473" i="1"/>
  <c r="Z473" i="1"/>
  <c r="AE473" i="1"/>
  <c r="AK473" i="1"/>
  <c r="B473" i="1"/>
  <c r="G473" i="1"/>
  <c r="M473" i="1"/>
  <c r="R473" i="1"/>
  <c r="W473" i="1"/>
  <c r="AC473" i="1"/>
  <c r="AH473" i="1"/>
  <c r="C473" i="1"/>
  <c r="I473" i="1"/>
  <c r="N473" i="1"/>
  <c r="S473" i="1"/>
  <c r="Y473" i="1"/>
  <c r="AD473" i="1"/>
  <c r="Q470" i="1"/>
  <c r="Q463" i="1"/>
  <c r="AG463" i="1"/>
  <c r="D456" i="1"/>
  <c r="H456" i="1"/>
  <c r="L456" i="1"/>
  <c r="P456" i="1"/>
  <c r="T456" i="1"/>
  <c r="X456" i="1"/>
  <c r="AB456" i="1"/>
  <c r="AF456" i="1"/>
  <c r="AJ456" i="1"/>
  <c r="B456" i="1"/>
  <c r="F456" i="1"/>
  <c r="J456" i="1"/>
  <c r="N456" i="1"/>
  <c r="R456" i="1"/>
  <c r="V456" i="1"/>
  <c r="Z456" i="1"/>
  <c r="AD456" i="1"/>
  <c r="AH456" i="1"/>
  <c r="AR456" i="1"/>
  <c r="C456" i="1"/>
  <c r="G456" i="1"/>
  <c r="K456" i="1"/>
  <c r="O456" i="1"/>
  <c r="S456" i="1"/>
  <c r="W456" i="1"/>
  <c r="AA456" i="1"/>
  <c r="AE456" i="1"/>
  <c r="AG449" i="1"/>
  <c r="K449" i="1"/>
  <c r="B447" i="1"/>
  <c r="M447" i="1"/>
  <c r="AC447" i="1"/>
  <c r="E447" i="1"/>
  <c r="U447" i="1"/>
  <c r="AK447" i="1"/>
  <c r="I447" i="1"/>
  <c r="Y447" i="1"/>
  <c r="Y446" i="1"/>
  <c r="I446" i="1"/>
  <c r="D445" i="1"/>
  <c r="I445" i="1"/>
  <c r="O445" i="1"/>
  <c r="T445" i="1"/>
  <c r="Y445" i="1"/>
  <c r="G445" i="1"/>
  <c r="M445" i="1"/>
  <c r="U445" i="1"/>
  <c r="AB445" i="1"/>
  <c r="AG445" i="1"/>
  <c r="AR445" i="1"/>
  <c r="C445" i="1"/>
  <c r="K445" i="1"/>
  <c r="Q445" i="1"/>
  <c r="X445" i="1"/>
  <c r="AE445" i="1"/>
  <c r="AJ445" i="1"/>
  <c r="E445" i="1"/>
  <c r="L445" i="1"/>
  <c r="S445" i="1"/>
  <c r="AA445" i="1"/>
  <c r="AF445" i="1"/>
  <c r="AK445" i="1"/>
  <c r="E408" i="1"/>
  <c r="Q408" i="1"/>
  <c r="AB408" i="1"/>
  <c r="AK408" i="1"/>
  <c r="D408" i="1"/>
  <c r="T408" i="1"/>
  <c r="AG408" i="1"/>
  <c r="L408" i="1"/>
  <c r="Y408" i="1"/>
  <c r="AR408" i="1"/>
  <c r="U408" i="1"/>
  <c r="M408" i="1"/>
  <c r="AJ408" i="1"/>
  <c r="I408" i="1"/>
  <c r="AC408" i="1"/>
  <c r="AL386" i="1"/>
  <c r="AN386" i="1" s="1"/>
  <c r="U756" i="1"/>
  <c r="E750" i="1"/>
  <c r="I746" i="1"/>
  <c r="E746" i="1"/>
  <c r="N736" i="1"/>
  <c r="H736" i="1"/>
  <c r="I718" i="1"/>
  <c r="E718" i="1"/>
  <c r="E714" i="1"/>
  <c r="L712" i="1"/>
  <c r="F712" i="1"/>
  <c r="AG756" i="1"/>
  <c r="Q756" i="1"/>
  <c r="AK755" i="1"/>
  <c r="AE755" i="1"/>
  <c r="Z755" i="1"/>
  <c r="U755" i="1"/>
  <c r="O755" i="1"/>
  <c r="J755" i="1"/>
  <c r="E755" i="1"/>
  <c r="AJ750" i="1"/>
  <c r="AF750" i="1"/>
  <c r="AB750" i="1"/>
  <c r="X750" i="1"/>
  <c r="T750" i="1"/>
  <c r="P750" i="1"/>
  <c r="L750" i="1"/>
  <c r="H750" i="1"/>
  <c r="AJ746" i="1"/>
  <c r="AF746" i="1"/>
  <c r="AS746" i="1" s="1"/>
  <c r="AB746" i="1"/>
  <c r="X746" i="1"/>
  <c r="T746" i="1"/>
  <c r="P746" i="1"/>
  <c r="L746" i="1"/>
  <c r="H746" i="1"/>
  <c r="AH736" i="1"/>
  <c r="AB736" i="1"/>
  <c r="T736" i="1"/>
  <c r="M736" i="1"/>
  <c r="AF728" i="1"/>
  <c r="U728" i="1"/>
  <c r="AJ718" i="1"/>
  <c r="AF718" i="1"/>
  <c r="AB718" i="1"/>
  <c r="X718" i="1"/>
  <c r="T718" i="1"/>
  <c r="P718" i="1"/>
  <c r="L718" i="1"/>
  <c r="H718" i="1"/>
  <c r="AJ714" i="1"/>
  <c r="AF714" i="1"/>
  <c r="AS714" i="1" s="1"/>
  <c r="AB714" i="1"/>
  <c r="X714" i="1"/>
  <c r="T714" i="1"/>
  <c r="P714" i="1"/>
  <c r="L714" i="1"/>
  <c r="H714" i="1"/>
  <c r="AK712" i="1"/>
  <c r="AF712" i="1"/>
  <c r="Z712" i="1"/>
  <c r="U712" i="1"/>
  <c r="P712" i="1"/>
  <c r="J712" i="1"/>
  <c r="E712" i="1"/>
  <c r="AC709" i="1"/>
  <c r="S709" i="1"/>
  <c r="AE703" i="1"/>
  <c r="AE701" i="1"/>
  <c r="AE699" i="1"/>
  <c r="W699" i="1"/>
  <c r="O699" i="1"/>
  <c r="AG697" i="1"/>
  <c r="Z697" i="1"/>
  <c r="R697" i="1"/>
  <c r="K697" i="1"/>
  <c r="E697" i="1"/>
  <c r="AD693" i="1"/>
  <c r="S693" i="1"/>
  <c r="I693" i="1"/>
  <c r="AR692" i="1"/>
  <c r="AS692" i="1"/>
  <c r="AE692" i="1"/>
  <c r="AA692" i="1"/>
  <c r="W692" i="1"/>
  <c r="S692" i="1"/>
  <c r="O692" i="1"/>
  <c r="K692" i="1"/>
  <c r="G692" i="1"/>
  <c r="AG690" i="1"/>
  <c r="Z690" i="1"/>
  <c r="R690" i="1"/>
  <c r="L690" i="1"/>
  <c r="E690" i="1"/>
  <c r="AD689" i="1"/>
  <c r="Y689" i="1"/>
  <c r="S689" i="1"/>
  <c r="N689" i="1"/>
  <c r="I689" i="1"/>
  <c r="AD686" i="1"/>
  <c r="T686" i="1"/>
  <c r="I686" i="1"/>
  <c r="AJ684" i="1"/>
  <c r="AF684" i="1"/>
  <c r="AS684" i="1" s="1"/>
  <c r="AB684" i="1"/>
  <c r="X684" i="1"/>
  <c r="T684" i="1"/>
  <c r="P684" i="1"/>
  <c r="L684" i="1"/>
  <c r="H684" i="1"/>
  <c r="D684" i="1"/>
  <c r="AS683" i="1"/>
  <c r="AG683" i="1"/>
  <c r="AA683" i="1"/>
  <c r="S683" i="1"/>
  <c r="L683" i="1"/>
  <c r="E683" i="1"/>
  <c r="AK682" i="1"/>
  <c r="AF682" i="1"/>
  <c r="Z682" i="1"/>
  <c r="U682" i="1"/>
  <c r="P682" i="1"/>
  <c r="J682" i="1"/>
  <c r="E682" i="1"/>
  <c r="AJ679" i="1"/>
  <c r="AE679" i="1"/>
  <c r="Y679" i="1"/>
  <c r="T679" i="1"/>
  <c r="O679" i="1"/>
  <c r="I679" i="1"/>
  <c r="D679" i="1"/>
  <c r="AJ675" i="1"/>
  <c r="AE675" i="1"/>
  <c r="Y675" i="1"/>
  <c r="T675" i="1"/>
  <c r="O675" i="1"/>
  <c r="I675" i="1"/>
  <c r="D675" i="1"/>
  <c r="AJ671" i="1"/>
  <c r="AE671" i="1"/>
  <c r="Y671" i="1"/>
  <c r="T671" i="1"/>
  <c r="O671" i="1"/>
  <c r="I671" i="1"/>
  <c r="D671" i="1"/>
  <c r="AJ667" i="1"/>
  <c r="AE667" i="1"/>
  <c r="Y667" i="1"/>
  <c r="T667" i="1"/>
  <c r="O667" i="1"/>
  <c r="I667" i="1"/>
  <c r="D667" i="1"/>
  <c r="AJ663" i="1"/>
  <c r="AE663" i="1"/>
  <c r="Y663" i="1"/>
  <c r="T663" i="1"/>
  <c r="O663" i="1"/>
  <c r="I663" i="1"/>
  <c r="D663" i="1"/>
  <c r="Q661" i="1"/>
  <c r="AJ659" i="1"/>
  <c r="AE659" i="1"/>
  <c r="Y659" i="1"/>
  <c r="T659" i="1"/>
  <c r="O659" i="1"/>
  <c r="I659" i="1"/>
  <c r="D659" i="1"/>
  <c r="Q657" i="1"/>
  <c r="AJ655" i="1"/>
  <c r="AE655" i="1"/>
  <c r="Y655" i="1"/>
  <c r="T655" i="1"/>
  <c r="O655" i="1"/>
  <c r="I655" i="1"/>
  <c r="D655" i="1"/>
  <c r="Q653" i="1"/>
  <c r="AJ651" i="1"/>
  <c r="AE651" i="1"/>
  <c r="Y651" i="1"/>
  <c r="T651" i="1"/>
  <c r="O651" i="1"/>
  <c r="I651" i="1"/>
  <c r="D651" i="1"/>
  <c r="Q649" i="1"/>
  <c r="AJ647" i="1"/>
  <c r="AE647" i="1"/>
  <c r="Y647" i="1"/>
  <c r="T647" i="1"/>
  <c r="O647" i="1"/>
  <c r="I647" i="1"/>
  <c r="D647" i="1"/>
  <c r="Q645" i="1"/>
  <c r="AJ643" i="1"/>
  <c r="AE643" i="1"/>
  <c r="Y643" i="1"/>
  <c r="T643" i="1"/>
  <c r="O643" i="1"/>
  <c r="I643" i="1"/>
  <c r="D643" i="1"/>
  <c r="Q641" i="1"/>
  <c r="AJ639" i="1"/>
  <c r="AE639" i="1"/>
  <c r="Y639" i="1"/>
  <c r="T639" i="1"/>
  <c r="O639" i="1"/>
  <c r="I639" i="1"/>
  <c r="D639" i="1"/>
  <c r="Q637" i="1"/>
  <c r="AJ635" i="1"/>
  <c r="AE635" i="1"/>
  <c r="Y635" i="1"/>
  <c r="T635" i="1"/>
  <c r="O635" i="1"/>
  <c r="I635" i="1"/>
  <c r="D635" i="1"/>
  <c r="Q633" i="1"/>
  <c r="AJ631" i="1"/>
  <c r="AE631" i="1"/>
  <c r="Y631" i="1"/>
  <c r="T631" i="1"/>
  <c r="O631" i="1"/>
  <c r="I631" i="1"/>
  <c r="D631" i="1"/>
  <c r="Q629" i="1"/>
  <c r="AJ627" i="1"/>
  <c r="AE627" i="1"/>
  <c r="Y627" i="1"/>
  <c r="T627" i="1"/>
  <c r="O627" i="1"/>
  <c r="I627" i="1"/>
  <c r="D627" i="1"/>
  <c r="Q625" i="1"/>
  <c r="AJ623" i="1"/>
  <c r="AE623" i="1"/>
  <c r="Y623" i="1"/>
  <c r="T623" i="1"/>
  <c r="O623" i="1"/>
  <c r="I623" i="1"/>
  <c r="D623" i="1"/>
  <c r="Q621" i="1"/>
  <c r="AJ619" i="1"/>
  <c r="AE619" i="1"/>
  <c r="Y619" i="1"/>
  <c r="T619" i="1"/>
  <c r="O619" i="1"/>
  <c r="I619" i="1"/>
  <c r="D619" i="1"/>
  <c r="Q617" i="1"/>
  <c r="AJ615" i="1"/>
  <c r="AE615" i="1"/>
  <c r="Y615" i="1"/>
  <c r="T615" i="1"/>
  <c r="O615" i="1"/>
  <c r="I615" i="1"/>
  <c r="D615" i="1"/>
  <c r="Q613" i="1"/>
  <c r="AJ611" i="1"/>
  <c r="AE611" i="1"/>
  <c r="Y611" i="1"/>
  <c r="T611" i="1"/>
  <c r="O611" i="1"/>
  <c r="I611" i="1"/>
  <c r="D611" i="1"/>
  <c r="Q609" i="1"/>
  <c r="AJ607" i="1"/>
  <c r="AE607" i="1"/>
  <c r="Y607" i="1"/>
  <c r="T607" i="1"/>
  <c r="O607" i="1"/>
  <c r="I607" i="1"/>
  <c r="D607" i="1"/>
  <c r="Q605" i="1"/>
  <c r="AH604" i="1"/>
  <c r="AD604" i="1"/>
  <c r="Z604" i="1"/>
  <c r="V604" i="1"/>
  <c r="R604" i="1"/>
  <c r="N604" i="1"/>
  <c r="J604" i="1"/>
  <c r="F604" i="1"/>
  <c r="B604" i="1"/>
  <c r="AJ603" i="1"/>
  <c r="AE603" i="1"/>
  <c r="Y603" i="1"/>
  <c r="T603" i="1"/>
  <c r="O603" i="1"/>
  <c r="I603" i="1"/>
  <c r="D603" i="1"/>
  <c r="AJ602" i="1"/>
  <c r="T602" i="1"/>
  <c r="D602" i="1"/>
  <c r="Q601" i="1"/>
  <c r="AH600" i="1"/>
  <c r="AD600" i="1"/>
  <c r="Z600" i="1"/>
  <c r="V600" i="1"/>
  <c r="R600" i="1"/>
  <c r="N600" i="1"/>
  <c r="J600" i="1"/>
  <c r="F600" i="1"/>
  <c r="B600" i="1"/>
  <c r="AJ599" i="1"/>
  <c r="AE599" i="1"/>
  <c r="Y599" i="1"/>
  <c r="T599" i="1"/>
  <c r="O599" i="1"/>
  <c r="I599" i="1"/>
  <c r="D599" i="1"/>
  <c r="AJ598" i="1"/>
  <c r="T598" i="1"/>
  <c r="D598" i="1"/>
  <c r="Q597" i="1"/>
  <c r="AH596" i="1"/>
  <c r="AD596" i="1"/>
  <c r="Z596" i="1"/>
  <c r="V596" i="1"/>
  <c r="R596" i="1"/>
  <c r="N596" i="1"/>
  <c r="J596" i="1"/>
  <c r="F596" i="1"/>
  <c r="B596" i="1"/>
  <c r="AJ595" i="1"/>
  <c r="AE595" i="1"/>
  <c r="Y595" i="1"/>
  <c r="T595" i="1"/>
  <c r="O595" i="1"/>
  <c r="I595" i="1"/>
  <c r="D595" i="1"/>
  <c r="I593" i="1"/>
  <c r="AC591" i="1"/>
  <c r="X591" i="1"/>
  <c r="S591" i="1"/>
  <c r="M591" i="1"/>
  <c r="H591" i="1"/>
  <c r="C591" i="1"/>
  <c r="AK588" i="1"/>
  <c r="AC588" i="1"/>
  <c r="U588" i="1"/>
  <c r="M588" i="1"/>
  <c r="AS587" i="1"/>
  <c r="AA585" i="1"/>
  <c r="S585" i="1"/>
  <c r="K585" i="1"/>
  <c r="B581" i="1"/>
  <c r="F581" i="1"/>
  <c r="J581" i="1"/>
  <c r="N581" i="1"/>
  <c r="R581" i="1"/>
  <c r="V581" i="1"/>
  <c r="Z581" i="1"/>
  <c r="AD581" i="1"/>
  <c r="AH581" i="1"/>
  <c r="AR581" i="1"/>
  <c r="D581" i="1"/>
  <c r="H581" i="1"/>
  <c r="L581" i="1"/>
  <c r="P581" i="1"/>
  <c r="T581" i="1"/>
  <c r="X581" i="1"/>
  <c r="AB581" i="1"/>
  <c r="AF581" i="1"/>
  <c r="AS581" i="1" s="1"/>
  <c r="AJ581" i="1"/>
  <c r="AE580" i="1"/>
  <c r="T580" i="1"/>
  <c r="I580" i="1"/>
  <c r="AK574" i="1"/>
  <c r="V574" i="1"/>
  <c r="AK573" i="1"/>
  <c r="AC573" i="1"/>
  <c r="U573" i="1"/>
  <c r="M573" i="1"/>
  <c r="AR571" i="1"/>
  <c r="AB571" i="1"/>
  <c r="Q571" i="1"/>
  <c r="AA570" i="1"/>
  <c r="AF567" i="1"/>
  <c r="B566" i="1"/>
  <c r="E566" i="1"/>
  <c r="N566" i="1"/>
  <c r="Y566" i="1"/>
  <c r="AK566" i="1"/>
  <c r="I566" i="1"/>
  <c r="U566" i="1"/>
  <c r="AD566" i="1"/>
  <c r="B565" i="1"/>
  <c r="F565" i="1"/>
  <c r="J565" i="1"/>
  <c r="N565" i="1"/>
  <c r="R565" i="1"/>
  <c r="V565" i="1"/>
  <c r="Z565" i="1"/>
  <c r="AD565" i="1"/>
  <c r="AH565" i="1"/>
  <c r="D565" i="1"/>
  <c r="H565" i="1"/>
  <c r="L565" i="1"/>
  <c r="P565" i="1"/>
  <c r="T565" i="1"/>
  <c r="X565" i="1"/>
  <c r="AB565" i="1"/>
  <c r="AF565" i="1"/>
  <c r="AJ565" i="1"/>
  <c r="AR565" i="1"/>
  <c r="D563" i="1"/>
  <c r="P563" i="1"/>
  <c r="AF563" i="1"/>
  <c r="H563" i="1"/>
  <c r="X563" i="1"/>
  <c r="Q562" i="1"/>
  <c r="AE561" i="1"/>
  <c r="W561" i="1"/>
  <c r="O561" i="1"/>
  <c r="G561" i="1"/>
  <c r="B558" i="1"/>
  <c r="E558" i="1"/>
  <c r="N558" i="1"/>
  <c r="Y558" i="1"/>
  <c r="AK558" i="1"/>
  <c r="I558" i="1"/>
  <c r="U558" i="1"/>
  <c r="AD558" i="1"/>
  <c r="B557" i="1"/>
  <c r="F557" i="1"/>
  <c r="J557" i="1"/>
  <c r="N557" i="1"/>
  <c r="R557" i="1"/>
  <c r="V557" i="1"/>
  <c r="Z557" i="1"/>
  <c r="AD557" i="1"/>
  <c r="AH557" i="1"/>
  <c r="D557" i="1"/>
  <c r="H557" i="1"/>
  <c r="L557" i="1"/>
  <c r="P557" i="1"/>
  <c r="T557" i="1"/>
  <c r="X557" i="1"/>
  <c r="AB557" i="1"/>
  <c r="AF557" i="1"/>
  <c r="AJ557" i="1"/>
  <c r="AR557" i="1"/>
  <c r="AC554" i="1"/>
  <c r="AA553" i="1"/>
  <c r="S553" i="1"/>
  <c r="K553" i="1"/>
  <c r="Y551" i="1"/>
  <c r="AG550" i="1"/>
  <c r="AK549" i="1"/>
  <c r="AC549" i="1"/>
  <c r="U549" i="1"/>
  <c r="M549" i="1"/>
  <c r="D547" i="1"/>
  <c r="P547" i="1"/>
  <c r="AF547" i="1"/>
  <c r="H547" i="1"/>
  <c r="X547" i="1"/>
  <c r="Q546" i="1"/>
  <c r="AE545" i="1"/>
  <c r="W545" i="1"/>
  <c r="O545" i="1"/>
  <c r="G545" i="1"/>
  <c r="B542" i="1"/>
  <c r="E542" i="1"/>
  <c r="N542" i="1"/>
  <c r="Y542" i="1"/>
  <c r="AK542" i="1"/>
  <c r="I542" i="1"/>
  <c r="U542" i="1"/>
  <c r="AD542" i="1"/>
  <c r="B541" i="1"/>
  <c r="F541" i="1"/>
  <c r="J541" i="1"/>
  <c r="N541" i="1"/>
  <c r="R541" i="1"/>
  <c r="V541" i="1"/>
  <c r="Z541" i="1"/>
  <c r="AD541" i="1"/>
  <c r="AH541" i="1"/>
  <c r="D541" i="1"/>
  <c r="H541" i="1"/>
  <c r="L541" i="1"/>
  <c r="P541" i="1"/>
  <c r="T541" i="1"/>
  <c r="X541" i="1"/>
  <c r="AB541" i="1"/>
  <c r="AF541" i="1"/>
  <c r="AJ541" i="1"/>
  <c r="AR541" i="1"/>
  <c r="AC538" i="1"/>
  <c r="AA537" i="1"/>
  <c r="S537" i="1"/>
  <c r="K537" i="1"/>
  <c r="B534" i="1"/>
  <c r="E534" i="1"/>
  <c r="N534" i="1"/>
  <c r="Y534" i="1"/>
  <c r="AK534" i="1"/>
  <c r="I534" i="1"/>
  <c r="U534" i="1"/>
  <c r="AD534" i="1"/>
  <c r="B532" i="1"/>
  <c r="C532" i="1"/>
  <c r="H532" i="1"/>
  <c r="M532" i="1"/>
  <c r="S532" i="1"/>
  <c r="X532" i="1"/>
  <c r="AC532" i="1"/>
  <c r="E532" i="1"/>
  <c r="K532" i="1"/>
  <c r="P532" i="1"/>
  <c r="U532" i="1"/>
  <c r="AA532" i="1"/>
  <c r="AF532" i="1"/>
  <c r="AK532" i="1"/>
  <c r="AJ528" i="1"/>
  <c r="Y528" i="1"/>
  <c r="O528" i="1"/>
  <c r="AR524" i="1"/>
  <c r="AB524" i="1"/>
  <c r="Q524" i="1"/>
  <c r="AE520" i="1"/>
  <c r="T520" i="1"/>
  <c r="I520" i="1"/>
  <c r="B516" i="1"/>
  <c r="C516" i="1"/>
  <c r="H516" i="1"/>
  <c r="M516" i="1"/>
  <c r="S516" i="1"/>
  <c r="X516" i="1"/>
  <c r="AC516" i="1"/>
  <c r="E516" i="1"/>
  <c r="K516" i="1"/>
  <c r="P516" i="1"/>
  <c r="U516" i="1"/>
  <c r="AA516" i="1"/>
  <c r="AF516" i="1"/>
  <c r="AK516" i="1"/>
  <c r="AJ512" i="1"/>
  <c r="Y512" i="1"/>
  <c r="O512" i="1"/>
  <c r="AR508" i="1"/>
  <c r="AB508" i="1"/>
  <c r="Q508" i="1"/>
  <c r="AK506" i="1"/>
  <c r="U506" i="1"/>
  <c r="AA505" i="1"/>
  <c r="S505" i="1"/>
  <c r="K505" i="1"/>
  <c r="Y503" i="1"/>
  <c r="B500" i="1"/>
  <c r="E500" i="1"/>
  <c r="K500" i="1"/>
  <c r="P500" i="1"/>
  <c r="U500" i="1"/>
  <c r="AA500" i="1"/>
  <c r="AF500" i="1"/>
  <c r="AK500" i="1"/>
  <c r="C500" i="1"/>
  <c r="H500" i="1"/>
  <c r="M500" i="1"/>
  <c r="S500" i="1"/>
  <c r="X500" i="1"/>
  <c r="AC500" i="1"/>
  <c r="AR497" i="1"/>
  <c r="AE497" i="1"/>
  <c r="W497" i="1"/>
  <c r="O497" i="1"/>
  <c r="G497" i="1"/>
  <c r="AS496" i="1"/>
  <c r="C494" i="1"/>
  <c r="F494" i="1"/>
  <c r="N494" i="1"/>
  <c r="V494" i="1"/>
  <c r="AD494" i="1"/>
  <c r="B494" i="1"/>
  <c r="J494" i="1"/>
  <c r="R494" i="1"/>
  <c r="Z494" i="1"/>
  <c r="AH494" i="1"/>
  <c r="E494" i="1"/>
  <c r="M494" i="1"/>
  <c r="U494" i="1"/>
  <c r="AC494" i="1"/>
  <c r="AK494" i="1"/>
  <c r="AG492" i="1"/>
  <c r="AK488" i="1"/>
  <c r="U488" i="1"/>
  <c r="Y484" i="1"/>
  <c r="C474" i="1"/>
  <c r="F474" i="1"/>
  <c r="N474" i="1"/>
  <c r="V474" i="1"/>
  <c r="AD474" i="1"/>
  <c r="B474" i="1"/>
  <c r="J474" i="1"/>
  <c r="R474" i="1"/>
  <c r="Z474" i="1"/>
  <c r="AH474" i="1"/>
  <c r="E474" i="1"/>
  <c r="M474" i="1"/>
  <c r="U474" i="1"/>
  <c r="AC474" i="1"/>
  <c r="AK474" i="1"/>
  <c r="Q473" i="1"/>
  <c r="D469" i="1"/>
  <c r="E469" i="1"/>
  <c r="J469" i="1"/>
  <c r="O469" i="1"/>
  <c r="U469" i="1"/>
  <c r="Z469" i="1"/>
  <c r="AE469" i="1"/>
  <c r="AK469" i="1"/>
  <c r="B469" i="1"/>
  <c r="G469" i="1"/>
  <c r="M469" i="1"/>
  <c r="R469" i="1"/>
  <c r="W469" i="1"/>
  <c r="AC469" i="1"/>
  <c r="AH469" i="1"/>
  <c r="C469" i="1"/>
  <c r="I469" i="1"/>
  <c r="N469" i="1"/>
  <c r="S469" i="1"/>
  <c r="Y469" i="1"/>
  <c r="AD469" i="1"/>
  <c r="AC456" i="1"/>
  <c r="M456" i="1"/>
  <c r="AA449" i="1"/>
  <c r="AK446" i="1"/>
  <c r="U446" i="1"/>
  <c r="W445" i="1"/>
  <c r="B443" i="1"/>
  <c r="G443" i="1"/>
  <c r="M443" i="1"/>
  <c r="R443" i="1"/>
  <c r="W443" i="1"/>
  <c r="AC443" i="1"/>
  <c r="AH443" i="1"/>
  <c r="F443" i="1"/>
  <c r="N443" i="1"/>
  <c r="U443" i="1"/>
  <c r="AA443" i="1"/>
  <c r="C443" i="1"/>
  <c r="J443" i="1"/>
  <c r="Q443" i="1"/>
  <c r="Y443" i="1"/>
  <c r="AE443" i="1"/>
  <c r="E443" i="1"/>
  <c r="K443" i="1"/>
  <c r="S443" i="1"/>
  <c r="Z443" i="1"/>
  <c r="AG443" i="1"/>
  <c r="B438" i="1"/>
  <c r="F438" i="1"/>
  <c r="J438" i="1"/>
  <c r="N438" i="1"/>
  <c r="R438" i="1"/>
  <c r="V438" i="1"/>
  <c r="Z438" i="1"/>
  <c r="AD438" i="1"/>
  <c r="AH438" i="1"/>
  <c r="AR438" i="1"/>
  <c r="C438" i="1"/>
  <c r="H438" i="1"/>
  <c r="M438" i="1"/>
  <c r="S438" i="1"/>
  <c r="X438" i="1"/>
  <c r="AC438" i="1"/>
  <c r="G438" i="1"/>
  <c r="O438" i="1"/>
  <c r="U438" i="1"/>
  <c r="AB438" i="1"/>
  <c r="AJ438" i="1"/>
  <c r="D438" i="1"/>
  <c r="K438" i="1"/>
  <c r="Q438" i="1"/>
  <c r="Y438" i="1"/>
  <c r="AF438" i="1"/>
  <c r="AS438" i="1" s="1"/>
  <c r="E438" i="1"/>
  <c r="L438" i="1"/>
  <c r="T438" i="1"/>
  <c r="AA438" i="1"/>
  <c r="AG438" i="1"/>
  <c r="B436" i="1"/>
  <c r="H436" i="1"/>
  <c r="M436" i="1"/>
  <c r="R436" i="1"/>
  <c r="X436" i="1"/>
  <c r="AC436" i="1"/>
  <c r="AH436" i="1"/>
  <c r="E436" i="1"/>
  <c r="L436" i="1"/>
  <c r="T436" i="1"/>
  <c r="Z436" i="1"/>
  <c r="AG436" i="1"/>
  <c r="I436" i="1"/>
  <c r="Q436" i="1"/>
  <c r="AB436" i="1"/>
  <c r="AK436" i="1"/>
  <c r="D436" i="1"/>
  <c r="N436" i="1"/>
  <c r="V436" i="1"/>
  <c r="AF436" i="1"/>
  <c r="F436" i="1"/>
  <c r="P436" i="1"/>
  <c r="Y436" i="1"/>
  <c r="AJ436" i="1"/>
  <c r="C351" i="1"/>
  <c r="M351" i="1"/>
  <c r="AC351" i="1"/>
  <c r="Q351" i="1"/>
  <c r="AK351" i="1"/>
  <c r="E351" i="1"/>
  <c r="Y351" i="1"/>
  <c r="AG351" i="1"/>
  <c r="U351" i="1"/>
  <c r="I351" i="1"/>
  <c r="D585" i="1"/>
  <c r="H585" i="1"/>
  <c r="L585" i="1"/>
  <c r="P585" i="1"/>
  <c r="T585" i="1"/>
  <c r="X585" i="1"/>
  <c r="AB585" i="1"/>
  <c r="AF585" i="1"/>
  <c r="AJ585" i="1"/>
  <c r="B585" i="1"/>
  <c r="F585" i="1"/>
  <c r="J585" i="1"/>
  <c r="N585" i="1"/>
  <c r="R585" i="1"/>
  <c r="V585" i="1"/>
  <c r="Z585" i="1"/>
  <c r="AD585" i="1"/>
  <c r="AH585" i="1"/>
  <c r="Q582" i="1"/>
  <c r="F582" i="1"/>
  <c r="AA582" i="1"/>
  <c r="B570" i="1"/>
  <c r="J570" i="1"/>
  <c r="U570" i="1"/>
  <c r="AE570" i="1"/>
  <c r="E570" i="1"/>
  <c r="O570" i="1"/>
  <c r="Z570" i="1"/>
  <c r="AK570" i="1"/>
  <c r="D567" i="1"/>
  <c r="N567" i="1"/>
  <c r="Y567" i="1"/>
  <c r="AJ567" i="1"/>
  <c r="H567" i="1"/>
  <c r="T567" i="1"/>
  <c r="AD567" i="1"/>
  <c r="D559" i="1"/>
  <c r="P559" i="1"/>
  <c r="AF559" i="1"/>
  <c r="H559" i="1"/>
  <c r="X559" i="1"/>
  <c r="B554" i="1"/>
  <c r="E554" i="1"/>
  <c r="N554" i="1"/>
  <c r="Y554" i="1"/>
  <c r="AK554" i="1"/>
  <c r="I554" i="1"/>
  <c r="U554" i="1"/>
  <c r="AD554" i="1"/>
  <c r="B553" i="1"/>
  <c r="F553" i="1"/>
  <c r="J553" i="1"/>
  <c r="N553" i="1"/>
  <c r="R553" i="1"/>
  <c r="V553" i="1"/>
  <c r="Z553" i="1"/>
  <c r="AD553" i="1"/>
  <c r="AH553" i="1"/>
  <c r="D553" i="1"/>
  <c r="H553" i="1"/>
  <c r="L553" i="1"/>
  <c r="P553" i="1"/>
  <c r="T553" i="1"/>
  <c r="X553" i="1"/>
  <c r="AB553" i="1"/>
  <c r="AF553" i="1"/>
  <c r="AJ553" i="1"/>
  <c r="AR553" i="1"/>
  <c r="D543" i="1"/>
  <c r="P543" i="1"/>
  <c r="AF543" i="1"/>
  <c r="H543" i="1"/>
  <c r="X543" i="1"/>
  <c r="B538" i="1"/>
  <c r="E538" i="1"/>
  <c r="N538" i="1"/>
  <c r="Y538" i="1"/>
  <c r="AK538" i="1"/>
  <c r="I538" i="1"/>
  <c r="U538" i="1"/>
  <c r="AD538" i="1"/>
  <c r="B537" i="1"/>
  <c r="F537" i="1"/>
  <c r="J537" i="1"/>
  <c r="N537" i="1"/>
  <c r="R537" i="1"/>
  <c r="V537" i="1"/>
  <c r="Z537" i="1"/>
  <c r="AD537" i="1"/>
  <c r="AH537" i="1"/>
  <c r="D537" i="1"/>
  <c r="H537" i="1"/>
  <c r="L537" i="1"/>
  <c r="P537" i="1"/>
  <c r="T537" i="1"/>
  <c r="X537" i="1"/>
  <c r="AB537" i="1"/>
  <c r="AF537" i="1"/>
  <c r="AJ537" i="1"/>
  <c r="AR537" i="1"/>
  <c r="D535" i="1"/>
  <c r="Y535" i="1"/>
  <c r="I535" i="1"/>
  <c r="B528" i="1"/>
  <c r="C528" i="1"/>
  <c r="H528" i="1"/>
  <c r="M528" i="1"/>
  <c r="S528" i="1"/>
  <c r="X528" i="1"/>
  <c r="AC528" i="1"/>
  <c r="E528" i="1"/>
  <c r="K528" i="1"/>
  <c r="P528" i="1"/>
  <c r="U528" i="1"/>
  <c r="AA528" i="1"/>
  <c r="AF528" i="1"/>
  <c r="AK528" i="1"/>
  <c r="B512" i="1"/>
  <c r="C512" i="1"/>
  <c r="H512" i="1"/>
  <c r="M512" i="1"/>
  <c r="S512" i="1"/>
  <c r="X512" i="1"/>
  <c r="AC512" i="1"/>
  <c r="E512" i="1"/>
  <c r="K512" i="1"/>
  <c r="P512" i="1"/>
  <c r="U512" i="1"/>
  <c r="AA512" i="1"/>
  <c r="AF512" i="1"/>
  <c r="AK512" i="1"/>
  <c r="B506" i="1"/>
  <c r="J506" i="1"/>
  <c r="R506" i="1"/>
  <c r="Z506" i="1"/>
  <c r="AH506" i="1"/>
  <c r="F506" i="1"/>
  <c r="N506" i="1"/>
  <c r="V506" i="1"/>
  <c r="AD506" i="1"/>
  <c r="B505" i="1"/>
  <c r="F505" i="1"/>
  <c r="J505" i="1"/>
  <c r="N505" i="1"/>
  <c r="R505" i="1"/>
  <c r="V505" i="1"/>
  <c r="Z505" i="1"/>
  <c r="AD505" i="1"/>
  <c r="AH505" i="1"/>
  <c r="D505" i="1"/>
  <c r="H505" i="1"/>
  <c r="L505" i="1"/>
  <c r="P505" i="1"/>
  <c r="T505" i="1"/>
  <c r="X505" i="1"/>
  <c r="AB505" i="1"/>
  <c r="AF505" i="1"/>
  <c r="AS505" i="1" s="1"/>
  <c r="AJ505" i="1"/>
  <c r="AR505" i="1"/>
  <c r="E499" i="1"/>
  <c r="U499" i="1"/>
  <c r="AK499" i="1"/>
  <c r="M499" i="1"/>
  <c r="AC499" i="1"/>
  <c r="D488" i="1"/>
  <c r="H488" i="1"/>
  <c r="L488" i="1"/>
  <c r="P488" i="1"/>
  <c r="T488" i="1"/>
  <c r="X488" i="1"/>
  <c r="AB488" i="1"/>
  <c r="AF488" i="1"/>
  <c r="AJ488" i="1"/>
  <c r="B488" i="1"/>
  <c r="F488" i="1"/>
  <c r="J488" i="1"/>
  <c r="N488" i="1"/>
  <c r="R488" i="1"/>
  <c r="V488" i="1"/>
  <c r="Z488" i="1"/>
  <c r="AD488" i="1"/>
  <c r="AH488" i="1"/>
  <c r="AR488" i="1"/>
  <c r="C488" i="1"/>
  <c r="G488" i="1"/>
  <c r="K488" i="1"/>
  <c r="O488" i="1"/>
  <c r="S488" i="1"/>
  <c r="W488" i="1"/>
  <c r="AA488" i="1"/>
  <c r="AE488" i="1"/>
  <c r="C470" i="1"/>
  <c r="F470" i="1"/>
  <c r="N470" i="1"/>
  <c r="V470" i="1"/>
  <c r="AD470" i="1"/>
  <c r="B470" i="1"/>
  <c r="J470" i="1"/>
  <c r="R470" i="1"/>
  <c r="Z470" i="1"/>
  <c r="AH470" i="1"/>
  <c r="E470" i="1"/>
  <c r="M470" i="1"/>
  <c r="U470" i="1"/>
  <c r="AC470" i="1"/>
  <c r="AK470" i="1"/>
  <c r="D449" i="1"/>
  <c r="E449" i="1"/>
  <c r="J449" i="1"/>
  <c r="O449" i="1"/>
  <c r="U449" i="1"/>
  <c r="Z449" i="1"/>
  <c r="AE449" i="1"/>
  <c r="AK449" i="1"/>
  <c r="B449" i="1"/>
  <c r="G449" i="1"/>
  <c r="M449" i="1"/>
  <c r="R449" i="1"/>
  <c r="W449" i="1"/>
  <c r="AC449" i="1"/>
  <c r="AH449" i="1"/>
  <c r="C449" i="1"/>
  <c r="I449" i="1"/>
  <c r="N449" i="1"/>
  <c r="S449" i="1"/>
  <c r="Y449" i="1"/>
  <c r="AD449" i="1"/>
  <c r="D446" i="1"/>
  <c r="H446" i="1"/>
  <c r="L446" i="1"/>
  <c r="P446" i="1"/>
  <c r="T446" i="1"/>
  <c r="X446" i="1"/>
  <c r="AB446" i="1"/>
  <c r="AF446" i="1"/>
  <c r="AS446" i="1" s="1"/>
  <c r="AJ446" i="1"/>
  <c r="B446" i="1"/>
  <c r="F446" i="1"/>
  <c r="J446" i="1"/>
  <c r="N446" i="1"/>
  <c r="R446" i="1"/>
  <c r="V446" i="1"/>
  <c r="Z446" i="1"/>
  <c r="AD446" i="1"/>
  <c r="AH446" i="1"/>
  <c r="C446" i="1"/>
  <c r="G446" i="1"/>
  <c r="K446" i="1"/>
  <c r="O446" i="1"/>
  <c r="S446" i="1"/>
  <c r="W446" i="1"/>
  <c r="AA446" i="1"/>
  <c r="AE446" i="1"/>
  <c r="AR446" i="1"/>
  <c r="J383" i="1"/>
  <c r="Z383" i="1"/>
  <c r="Q383" i="1"/>
  <c r="AH383" i="1"/>
  <c r="B383" i="1"/>
  <c r="Y383" i="1"/>
  <c r="R383" i="1"/>
  <c r="I383" i="1"/>
  <c r="AG383" i="1"/>
  <c r="B316" i="1"/>
  <c r="Y316" i="1"/>
  <c r="AG316" i="1"/>
  <c r="I316" i="1"/>
  <c r="Q316" i="1"/>
  <c r="B180" i="1"/>
  <c r="G180" i="1"/>
  <c r="M180" i="1"/>
  <c r="Q180" i="1"/>
  <c r="U180" i="1"/>
  <c r="Y180" i="1"/>
  <c r="AC180" i="1"/>
  <c r="AG180" i="1"/>
  <c r="AK180" i="1"/>
  <c r="C180" i="1"/>
  <c r="J180" i="1"/>
  <c r="P180" i="1"/>
  <c r="V180" i="1"/>
  <c r="AA180" i="1"/>
  <c r="AF180" i="1"/>
  <c r="AR180" i="1"/>
  <c r="I180" i="1"/>
  <c r="R180" i="1"/>
  <c r="X180" i="1"/>
  <c r="AE180" i="1"/>
  <c r="E180" i="1"/>
  <c r="N180" i="1"/>
  <c r="T180" i="1"/>
  <c r="AB180" i="1"/>
  <c r="F180" i="1"/>
  <c r="O180" i="1"/>
  <c r="W180" i="1"/>
  <c r="AD180" i="1"/>
  <c r="AJ180" i="1"/>
  <c r="Z180" i="1"/>
  <c r="K180" i="1"/>
  <c r="S180" i="1"/>
  <c r="AH180" i="1"/>
  <c r="F42" i="1"/>
  <c r="J42" i="1"/>
  <c r="AD42" i="1"/>
  <c r="R42" i="1"/>
  <c r="AH42" i="1"/>
  <c r="N42" i="1"/>
  <c r="Z42" i="1"/>
  <c r="Y693" i="1"/>
  <c r="N693" i="1"/>
  <c r="AJ686" i="1"/>
  <c r="Y686" i="1"/>
  <c r="N686" i="1"/>
  <c r="AR684" i="1"/>
  <c r="AH684" i="1"/>
  <c r="AD684" i="1"/>
  <c r="Z684" i="1"/>
  <c r="V684" i="1"/>
  <c r="R684" i="1"/>
  <c r="N684" i="1"/>
  <c r="J684" i="1"/>
  <c r="F684" i="1"/>
  <c r="AH682" i="1"/>
  <c r="AC682" i="1"/>
  <c r="X682" i="1"/>
  <c r="R682" i="1"/>
  <c r="M682" i="1"/>
  <c r="H682" i="1"/>
  <c r="AL680" i="1"/>
  <c r="AN680" i="1" s="1"/>
  <c r="AG677" i="1"/>
  <c r="AG669" i="1"/>
  <c r="AJ604" i="1"/>
  <c r="AF604" i="1"/>
  <c r="AB604" i="1"/>
  <c r="X604" i="1"/>
  <c r="T604" i="1"/>
  <c r="P604" i="1"/>
  <c r="L604" i="1"/>
  <c r="H604" i="1"/>
  <c r="AB602" i="1"/>
  <c r="L602" i="1"/>
  <c r="AJ600" i="1"/>
  <c r="AF600" i="1"/>
  <c r="AB600" i="1"/>
  <c r="X600" i="1"/>
  <c r="T600" i="1"/>
  <c r="P600" i="1"/>
  <c r="L600" i="1"/>
  <c r="H600" i="1"/>
  <c r="AB598" i="1"/>
  <c r="L598" i="1"/>
  <c r="AJ596" i="1"/>
  <c r="AF596" i="1"/>
  <c r="AB596" i="1"/>
  <c r="X596" i="1"/>
  <c r="T596" i="1"/>
  <c r="P596" i="1"/>
  <c r="L596" i="1"/>
  <c r="H596" i="1"/>
  <c r="Y593" i="1"/>
  <c r="AL592" i="1"/>
  <c r="AN592" i="1" s="1"/>
  <c r="AK591" i="1"/>
  <c r="AF591" i="1"/>
  <c r="AA591" i="1"/>
  <c r="U591" i="1"/>
  <c r="P591" i="1"/>
  <c r="K591" i="1"/>
  <c r="E591" i="1"/>
  <c r="E589" i="1"/>
  <c r="AG589" i="1"/>
  <c r="Q589" i="1"/>
  <c r="D588" i="1"/>
  <c r="H588" i="1"/>
  <c r="L588" i="1"/>
  <c r="P588" i="1"/>
  <c r="T588" i="1"/>
  <c r="X588" i="1"/>
  <c r="AB588" i="1"/>
  <c r="AF588" i="1"/>
  <c r="AS588" i="1" s="1"/>
  <c r="AJ588" i="1"/>
  <c r="AR588" i="1"/>
  <c r="B588" i="1"/>
  <c r="F588" i="1"/>
  <c r="J588" i="1"/>
  <c r="N588" i="1"/>
  <c r="R588" i="1"/>
  <c r="V588" i="1"/>
  <c r="Z588" i="1"/>
  <c r="AD588" i="1"/>
  <c r="AH588" i="1"/>
  <c r="AR585" i="1"/>
  <c r="AE585" i="1"/>
  <c r="W585" i="1"/>
  <c r="O585" i="1"/>
  <c r="G585" i="1"/>
  <c r="AG582" i="1"/>
  <c r="AJ580" i="1"/>
  <c r="Y580" i="1"/>
  <c r="O580" i="1"/>
  <c r="D580" i="1"/>
  <c r="B574" i="1"/>
  <c r="C574" i="1"/>
  <c r="J574" i="1"/>
  <c r="Q574" i="1"/>
  <c r="Y574" i="1"/>
  <c r="AE574" i="1"/>
  <c r="F574" i="1"/>
  <c r="N574" i="1"/>
  <c r="U574" i="1"/>
  <c r="AA574" i="1"/>
  <c r="B573" i="1"/>
  <c r="F573" i="1"/>
  <c r="J573" i="1"/>
  <c r="N573" i="1"/>
  <c r="R573" i="1"/>
  <c r="V573" i="1"/>
  <c r="Z573" i="1"/>
  <c r="AD573" i="1"/>
  <c r="AH573" i="1"/>
  <c r="D573" i="1"/>
  <c r="H573" i="1"/>
  <c r="AL573" i="1" s="1"/>
  <c r="AN573" i="1" s="1"/>
  <c r="AP573" i="1" s="1"/>
  <c r="L573" i="1"/>
  <c r="P573" i="1"/>
  <c r="T573" i="1"/>
  <c r="X573" i="1"/>
  <c r="AB573" i="1"/>
  <c r="AF573" i="1"/>
  <c r="AJ573" i="1"/>
  <c r="AR573" i="1"/>
  <c r="B571" i="1"/>
  <c r="H571" i="1"/>
  <c r="M571" i="1"/>
  <c r="R571" i="1"/>
  <c r="X571" i="1"/>
  <c r="AC571" i="1"/>
  <c r="AH571" i="1"/>
  <c r="E571" i="1"/>
  <c r="J571" i="1"/>
  <c r="P571" i="1"/>
  <c r="U571" i="1"/>
  <c r="Z571" i="1"/>
  <c r="AF571" i="1"/>
  <c r="AK571" i="1"/>
  <c r="Q570" i="1"/>
  <c r="U567" i="1"/>
  <c r="AC562" i="1"/>
  <c r="F562" i="1"/>
  <c r="AA561" i="1"/>
  <c r="S561" i="1"/>
  <c r="K561" i="1"/>
  <c r="C561" i="1"/>
  <c r="Y559" i="1"/>
  <c r="D555" i="1"/>
  <c r="P555" i="1"/>
  <c r="AF555" i="1"/>
  <c r="H555" i="1"/>
  <c r="X555" i="1"/>
  <c r="Q554" i="1"/>
  <c r="AE553" i="1"/>
  <c r="W553" i="1"/>
  <c r="O553" i="1"/>
  <c r="G553" i="1"/>
  <c r="I551" i="1"/>
  <c r="B550" i="1"/>
  <c r="E550" i="1"/>
  <c r="N550" i="1"/>
  <c r="Y550" i="1"/>
  <c r="AK550" i="1"/>
  <c r="I550" i="1"/>
  <c r="U550" i="1"/>
  <c r="AD550" i="1"/>
  <c r="B549" i="1"/>
  <c r="F549" i="1"/>
  <c r="J549" i="1"/>
  <c r="N549" i="1"/>
  <c r="R549" i="1"/>
  <c r="V549" i="1"/>
  <c r="Z549" i="1"/>
  <c r="AD549" i="1"/>
  <c r="AH549" i="1"/>
  <c r="D549" i="1"/>
  <c r="H549" i="1"/>
  <c r="AL549" i="1" s="1"/>
  <c r="AN549" i="1" s="1"/>
  <c r="AO549" i="1" s="1"/>
  <c r="L549" i="1"/>
  <c r="P549" i="1"/>
  <c r="T549" i="1"/>
  <c r="X549" i="1"/>
  <c r="AB549" i="1"/>
  <c r="AF549" i="1"/>
  <c r="AJ549" i="1"/>
  <c r="AR549" i="1"/>
  <c r="AC546" i="1"/>
  <c r="F546" i="1"/>
  <c r="AA545" i="1"/>
  <c r="S545" i="1"/>
  <c r="K545" i="1"/>
  <c r="C545" i="1"/>
  <c r="AL545" i="1" s="1"/>
  <c r="AN545" i="1" s="1"/>
  <c r="AO545" i="1" s="1"/>
  <c r="Y543" i="1"/>
  <c r="D539" i="1"/>
  <c r="P539" i="1"/>
  <c r="AF539" i="1"/>
  <c r="H539" i="1"/>
  <c r="X539" i="1"/>
  <c r="Q538" i="1"/>
  <c r="AE537" i="1"/>
  <c r="W537" i="1"/>
  <c r="O537" i="1"/>
  <c r="G537" i="1"/>
  <c r="AE528" i="1"/>
  <c r="T528" i="1"/>
  <c r="I528" i="1"/>
  <c r="B524" i="1"/>
  <c r="C524" i="1"/>
  <c r="H524" i="1"/>
  <c r="M524" i="1"/>
  <c r="S524" i="1"/>
  <c r="X524" i="1"/>
  <c r="AC524" i="1"/>
  <c r="E524" i="1"/>
  <c r="K524" i="1"/>
  <c r="P524" i="1"/>
  <c r="U524" i="1"/>
  <c r="AA524" i="1"/>
  <c r="AF524" i="1"/>
  <c r="AK524" i="1"/>
  <c r="AJ520" i="1"/>
  <c r="Y520" i="1"/>
  <c r="O520" i="1"/>
  <c r="D520" i="1"/>
  <c r="AE512" i="1"/>
  <c r="T512" i="1"/>
  <c r="I512" i="1"/>
  <c r="B508" i="1"/>
  <c r="C508" i="1"/>
  <c r="H508" i="1"/>
  <c r="M508" i="1"/>
  <c r="S508" i="1"/>
  <c r="X508" i="1"/>
  <c r="AC508" i="1"/>
  <c r="E508" i="1"/>
  <c r="K508" i="1"/>
  <c r="P508" i="1"/>
  <c r="U508" i="1"/>
  <c r="AA508" i="1"/>
  <c r="AF508" i="1"/>
  <c r="AK508" i="1"/>
  <c r="AC506" i="1"/>
  <c r="M506" i="1"/>
  <c r="AE505" i="1"/>
  <c r="W505" i="1"/>
  <c r="O505" i="1"/>
  <c r="G505" i="1"/>
  <c r="I503" i="1"/>
  <c r="Y499" i="1"/>
  <c r="AA497" i="1"/>
  <c r="S497" i="1"/>
  <c r="K497" i="1"/>
  <c r="C497" i="1"/>
  <c r="B492" i="1"/>
  <c r="E492" i="1"/>
  <c r="K492" i="1"/>
  <c r="P492" i="1"/>
  <c r="U492" i="1"/>
  <c r="AA492" i="1"/>
  <c r="AF492" i="1"/>
  <c r="AK492" i="1"/>
  <c r="C492" i="1"/>
  <c r="H492" i="1"/>
  <c r="M492" i="1"/>
  <c r="S492" i="1"/>
  <c r="X492" i="1"/>
  <c r="AC492" i="1"/>
  <c r="D492" i="1"/>
  <c r="I492" i="1"/>
  <c r="O492" i="1"/>
  <c r="T492" i="1"/>
  <c r="Y492" i="1"/>
  <c r="AE492" i="1"/>
  <c r="AJ492" i="1"/>
  <c r="AC488" i="1"/>
  <c r="M488" i="1"/>
  <c r="D484" i="1"/>
  <c r="H484" i="1"/>
  <c r="L484" i="1"/>
  <c r="P484" i="1"/>
  <c r="T484" i="1"/>
  <c r="X484" i="1"/>
  <c r="AB484" i="1"/>
  <c r="AF484" i="1"/>
  <c r="AJ484" i="1"/>
  <c r="B484" i="1"/>
  <c r="F484" i="1"/>
  <c r="J484" i="1"/>
  <c r="N484" i="1"/>
  <c r="R484" i="1"/>
  <c r="V484" i="1"/>
  <c r="Z484" i="1"/>
  <c r="AD484" i="1"/>
  <c r="AH484" i="1"/>
  <c r="AR484" i="1"/>
  <c r="C484" i="1"/>
  <c r="G484" i="1"/>
  <c r="K484" i="1"/>
  <c r="O484" i="1"/>
  <c r="S484" i="1"/>
  <c r="W484" i="1"/>
  <c r="AA484" i="1"/>
  <c r="AE484" i="1"/>
  <c r="AA473" i="1"/>
  <c r="F473" i="1"/>
  <c r="Y470" i="1"/>
  <c r="M467" i="1"/>
  <c r="AC467" i="1"/>
  <c r="E467" i="1"/>
  <c r="U467" i="1"/>
  <c r="AK467" i="1"/>
  <c r="I467" i="1"/>
  <c r="Y467" i="1"/>
  <c r="AK456" i="1"/>
  <c r="U456" i="1"/>
  <c r="E456" i="1"/>
  <c r="C450" i="1"/>
  <c r="F450" i="1"/>
  <c r="N450" i="1"/>
  <c r="V450" i="1"/>
  <c r="AD450" i="1"/>
  <c r="B450" i="1"/>
  <c r="J450" i="1"/>
  <c r="R450" i="1"/>
  <c r="Z450" i="1"/>
  <c r="AH450" i="1"/>
  <c r="E450" i="1"/>
  <c r="M450" i="1"/>
  <c r="U450" i="1"/>
  <c r="AC450" i="1"/>
  <c r="AK450" i="1"/>
  <c r="Q449" i="1"/>
  <c r="Q447" i="1"/>
  <c r="AC446" i="1"/>
  <c r="M446" i="1"/>
  <c r="H445" i="1"/>
  <c r="G435" i="1"/>
  <c r="R435" i="1"/>
  <c r="AC435" i="1"/>
  <c r="B435" i="1"/>
  <c r="Q435" i="1"/>
  <c r="AG435" i="1"/>
  <c r="M435" i="1"/>
  <c r="AH435" i="1"/>
  <c r="F435" i="1"/>
  <c r="W435" i="1"/>
  <c r="K435" i="1"/>
  <c r="AA435" i="1"/>
  <c r="C327" i="1"/>
  <c r="G327" i="1"/>
  <c r="K327" i="1"/>
  <c r="O327" i="1"/>
  <c r="S327" i="1"/>
  <c r="W327" i="1"/>
  <c r="AA327" i="1"/>
  <c r="AE327" i="1"/>
  <c r="AR327" i="1"/>
  <c r="E327" i="1"/>
  <c r="J327" i="1"/>
  <c r="P327" i="1"/>
  <c r="U327" i="1"/>
  <c r="Z327" i="1"/>
  <c r="AF327" i="1"/>
  <c r="AK327" i="1"/>
  <c r="B327" i="1"/>
  <c r="H327" i="1"/>
  <c r="M327" i="1"/>
  <c r="R327" i="1"/>
  <c r="X327" i="1"/>
  <c r="AC327" i="1"/>
  <c r="AH327" i="1"/>
  <c r="F327" i="1"/>
  <c r="Q327" i="1"/>
  <c r="AB327" i="1"/>
  <c r="D327" i="1"/>
  <c r="N327" i="1"/>
  <c r="Y327" i="1"/>
  <c r="AJ327" i="1"/>
  <c r="T327" i="1"/>
  <c r="I327" i="1"/>
  <c r="AD327" i="1"/>
  <c r="L327" i="1"/>
  <c r="AG327" i="1"/>
  <c r="AS464" i="1"/>
  <c r="G433" i="1"/>
  <c r="M433" i="1"/>
  <c r="T433" i="1"/>
  <c r="AB433" i="1"/>
  <c r="D433" i="1"/>
  <c r="O433" i="1"/>
  <c r="X433" i="1"/>
  <c r="AG433" i="1"/>
  <c r="AL430" i="1"/>
  <c r="AN430" i="1" s="1"/>
  <c r="AP430" i="1" s="1"/>
  <c r="Q425" i="1"/>
  <c r="AR425" i="1"/>
  <c r="L425" i="1"/>
  <c r="D384" i="1"/>
  <c r="M384" i="1"/>
  <c r="Y384" i="1"/>
  <c r="AJ384" i="1"/>
  <c r="L384" i="1"/>
  <c r="AB384" i="1"/>
  <c r="AR384" i="1"/>
  <c r="E384" i="1"/>
  <c r="T384" i="1"/>
  <c r="AG384" i="1"/>
  <c r="Q384" i="1"/>
  <c r="I384" i="1"/>
  <c r="AK384" i="1"/>
  <c r="I372" i="1"/>
  <c r="T372" i="1"/>
  <c r="AC372" i="1"/>
  <c r="AR372" i="1"/>
  <c r="D372" i="1"/>
  <c r="Q372" i="1"/>
  <c r="AG372" i="1"/>
  <c r="L372" i="1"/>
  <c r="Y372" i="1"/>
  <c r="AK372" i="1"/>
  <c r="M372" i="1"/>
  <c r="E372" i="1"/>
  <c r="AJ372" i="1"/>
  <c r="D358" i="1"/>
  <c r="H358" i="1"/>
  <c r="L358" i="1"/>
  <c r="P358" i="1"/>
  <c r="T358" i="1"/>
  <c r="X358" i="1"/>
  <c r="AB358" i="1"/>
  <c r="AF358" i="1"/>
  <c r="AJ358" i="1"/>
  <c r="B358" i="1"/>
  <c r="G358" i="1"/>
  <c r="M358" i="1"/>
  <c r="R358" i="1"/>
  <c r="W358" i="1"/>
  <c r="AC358" i="1"/>
  <c r="AH358" i="1"/>
  <c r="AR358" i="1"/>
  <c r="E358" i="1"/>
  <c r="J358" i="1"/>
  <c r="O358" i="1"/>
  <c r="U358" i="1"/>
  <c r="Z358" i="1"/>
  <c r="AE358" i="1"/>
  <c r="AK358" i="1"/>
  <c r="F358" i="1"/>
  <c r="Q358" i="1"/>
  <c r="AA358" i="1"/>
  <c r="C358" i="1"/>
  <c r="N358" i="1"/>
  <c r="Y358" i="1"/>
  <c r="B352" i="1"/>
  <c r="D352" i="1"/>
  <c r="L352" i="1"/>
  <c r="T352" i="1"/>
  <c r="AB352" i="1"/>
  <c r="AJ352" i="1"/>
  <c r="I352" i="1"/>
  <c r="U352" i="1"/>
  <c r="AF352" i="1"/>
  <c r="E352" i="1"/>
  <c r="P352" i="1"/>
  <c r="Y352" i="1"/>
  <c r="AK352" i="1"/>
  <c r="Q352" i="1"/>
  <c r="AR352" i="1"/>
  <c r="M352" i="1"/>
  <c r="AG352" i="1"/>
  <c r="B345" i="1"/>
  <c r="F345" i="1"/>
  <c r="J345" i="1"/>
  <c r="N345" i="1"/>
  <c r="R345" i="1"/>
  <c r="V345" i="1"/>
  <c r="Z345" i="1"/>
  <c r="AD345" i="1"/>
  <c r="AH345" i="1"/>
  <c r="E345" i="1"/>
  <c r="K345" i="1"/>
  <c r="P345" i="1"/>
  <c r="U345" i="1"/>
  <c r="AA345" i="1"/>
  <c r="AF345" i="1"/>
  <c r="AK345" i="1"/>
  <c r="C345" i="1"/>
  <c r="H345" i="1"/>
  <c r="M345" i="1"/>
  <c r="S345" i="1"/>
  <c r="X345" i="1"/>
  <c r="AC345" i="1"/>
  <c r="AR345" i="1"/>
  <c r="I345" i="1"/>
  <c r="T345" i="1"/>
  <c r="AE345" i="1"/>
  <c r="G345" i="1"/>
  <c r="Q345" i="1"/>
  <c r="AB345" i="1"/>
  <c r="E338" i="1"/>
  <c r="K338" i="1"/>
  <c r="P338" i="1"/>
  <c r="U338" i="1"/>
  <c r="AA338" i="1"/>
  <c r="AF338" i="1"/>
  <c r="AK338" i="1"/>
  <c r="C338" i="1"/>
  <c r="I338" i="1"/>
  <c r="Q338" i="1"/>
  <c r="X338" i="1"/>
  <c r="AE338" i="1"/>
  <c r="AR338" i="1"/>
  <c r="G338" i="1"/>
  <c r="M338" i="1"/>
  <c r="T338" i="1"/>
  <c r="AB338" i="1"/>
  <c r="H338" i="1"/>
  <c r="W338" i="1"/>
  <c r="AJ338" i="1"/>
  <c r="D338" i="1"/>
  <c r="S338" i="1"/>
  <c r="AG338" i="1"/>
  <c r="C311" i="1"/>
  <c r="G311" i="1"/>
  <c r="K311" i="1"/>
  <c r="O311" i="1"/>
  <c r="S311" i="1"/>
  <c r="W311" i="1"/>
  <c r="AA311" i="1"/>
  <c r="AE311" i="1"/>
  <c r="AR311" i="1"/>
  <c r="E311" i="1"/>
  <c r="J311" i="1"/>
  <c r="P311" i="1"/>
  <c r="U311" i="1"/>
  <c r="Z311" i="1"/>
  <c r="AF311" i="1"/>
  <c r="AK311" i="1"/>
  <c r="B311" i="1"/>
  <c r="H311" i="1"/>
  <c r="M311" i="1"/>
  <c r="R311" i="1"/>
  <c r="X311" i="1"/>
  <c r="AC311" i="1"/>
  <c r="AH311" i="1"/>
  <c r="I311" i="1"/>
  <c r="T311" i="1"/>
  <c r="AD311" i="1"/>
  <c r="F311" i="1"/>
  <c r="Q311" i="1"/>
  <c r="AB311" i="1"/>
  <c r="D587" i="1"/>
  <c r="F586" i="1"/>
  <c r="E583" i="1"/>
  <c r="L576" i="1"/>
  <c r="E576" i="1"/>
  <c r="AG575" i="1"/>
  <c r="Q572" i="1"/>
  <c r="G572" i="1"/>
  <c r="AR533" i="1"/>
  <c r="AE533" i="1"/>
  <c r="AA533" i="1"/>
  <c r="W533" i="1"/>
  <c r="S533" i="1"/>
  <c r="O533" i="1"/>
  <c r="K533" i="1"/>
  <c r="G533" i="1"/>
  <c r="AC530" i="1"/>
  <c r="Q530" i="1"/>
  <c r="F530" i="1"/>
  <c r="AE529" i="1"/>
  <c r="AA529" i="1"/>
  <c r="W529" i="1"/>
  <c r="S529" i="1"/>
  <c r="O529" i="1"/>
  <c r="K529" i="1"/>
  <c r="AL529" i="1" s="1"/>
  <c r="AN529" i="1" s="1"/>
  <c r="AO529" i="1" s="1"/>
  <c r="G529" i="1"/>
  <c r="AC526" i="1"/>
  <c r="Q526" i="1"/>
  <c r="F526" i="1"/>
  <c r="AE525" i="1"/>
  <c r="AA525" i="1"/>
  <c r="W525" i="1"/>
  <c r="S525" i="1"/>
  <c r="O525" i="1"/>
  <c r="K525" i="1"/>
  <c r="G525" i="1"/>
  <c r="AL525" i="1" s="1"/>
  <c r="AN525" i="1" s="1"/>
  <c r="AO525" i="1" s="1"/>
  <c r="AC522" i="1"/>
  <c r="Q522" i="1"/>
  <c r="F522" i="1"/>
  <c r="AE521" i="1"/>
  <c r="AA521" i="1"/>
  <c r="W521" i="1"/>
  <c r="S521" i="1"/>
  <c r="O521" i="1"/>
  <c r="K521" i="1"/>
  <c r="AL521" i="1" s="1"/>
  <c r="AN521" i="1" s="1"/>
  <c r="AO521" i="1" s="1"/>
  <c r="G521" i="1"/>
  <c r="AC518" i="1"/>
  <c r="Q518" i="1"/>
  <c r="F518" i="1"/>
  <c r="AE517" i="1"/>
  <c r="AA517" i="1"/>
  <c r="W517" i="1"/>
  <c r="S517" i="1"/>
  <c r="O517" i="1"/>
  <c r="K517" i="1"/>
  <c r="G517" i="1"/>
  <c r="AC514" i="1"/>
  <c r="Q514" i="1"/>
  <c r="F514" i="1"/>
  <c r="AE513" i="1"/>
  <c r="AA513" i="1"/>
  <c r="W513" i="1"/>
  <c r="S513" i="1"/>
  <c r="O513" i="1"/>
  <c r="K513" i="1"/>
  <c r="AL513" i="1" s="1"/>
  <c r="AN513" i="1" s="1"/>
  <c r="AO513" i="1" s="1"/>
  <c r="G513" i="1"/>
  <c r="AC510" i="1"/>
  <c r="Q510" i="1"/>
  <c r="F510" i="1"/>
  <c r="AE509" i="1"/>
  <c r="AA509" i="1"/>
  <c r="W509" i="1"/>
  <c r="S509" i="1"/>
  <c r="O509" i="1"/>
  <c r="K509" i="1"/>
  <c r="G509" i="1"/>
  <c r="AK498" i="1"/>
  <c r="AC498" i="1"/>
  <c r="U498" i="1"/>
  <c r="M498" i="1"/>
  <c r="E498" i="1"/>
  <c r="AJ496" i="1"/>
  <c r="AE496" i="1"/>
  <c r="Y496" i="1"/>
  <c r="T496" i="1"/>
  <c r="O496" i="1"/>
  <c r="I496" i="1"/>
  <c r="D496" i="1"/>
  <c r="AG495" i="1"/>
  <c r="AD490" i="1"/>
  <c r="V490" i="1"/>
  <c r="N490" i="1"/>
  <c r="F490" i="1"/>
  <c r="AR489" i="1"/>
  <c r="AJ489" i="1"/>
  <c r="AF489" i="1"/>
  <c r="AB489" i="1"/>
  <c r="X489" i="1"/>
  <c r="T489" i="1"/>
  <c r="P489" i="1"/>
  <c r="L489" i="1"/>
  <c r="H489" i="1"/>
  <c r="D489" i="1"/>
  <c r="AD486" i="1"/>
  <c r="V486" i="1"/>
  <c r="N486" i="1"/>
  <c r="F486" i="1"/>
  <c r="AK485" i="1"/>
  <c r="AE485" i="1"/>
  <c r="Z485" i="1"/>
  <c r="U485" i="1"/>
  <c r="O485" i="1"/>
  <c r="J485" i="1"/>
  <c r="E485" i="1"/>
  <c r="AC483" i="1"/>
  <c r="M483" i="1"/>
  <c r="AK482" i="1"/>
  <c r="AC482" i="1"/>
  <c r="U482" i="1"/>
  <c r="M482" i="1"/>
  <c r="E482" i="1"/>
  <c r="AD481" i="1"/>
  <c r="Y481" i="1"/>
  <c r="S481" i="1"/>
  <c r="N481" i="1"/>
  <c r="I481" i="1"/>
  <c r="C481" i="1"/>
  <c r="AK478" i="1"/>
  <c r="AC478" i="1"/>
  <c r="U478" i="1"/>
  <c r="M478" i="1"/>
  <c r="E478" i="1"/>
  <c r="AD477" i="1"/>
  <c r="Y477" i="1"/>
  <c r="S477" i="1"/>
  <c r="N477" i="1"/>
  <c r="I477" i="1"/>
  <c r="C477" i="1"/>
  <c r="Y475" i="1"/>
  <c r="AJ472" i="1"/>
  <c r="AF472" i="1"/>
  <c r="AS472" i="1" s="1"/>
  <c r="AB472" i="1"/>
  <c r="X472" i="1"/>
  <c r="T472" i="1"/>
  <c r="P472" i="1"/>
  <c r="L472" i="1"/>
  <c r="H472" i="1"/>
  <c r="D472" i="1"/>
  <c r="AJ468" i="1"/>
  <c r="AF468" i="1"/>
  <c r="AS468" i="1" s="1"/>
  <c r="AB468" i="1"/>
  <c r="X468" i="1"/>
  <c r="T468" i="1"/>
  <c r="P468" i="1"/>
  <c r="L468" i="1"/>
  <c r="H468" i="1"/>
  <c r="D468" i="1"/>
  <c r="AE464" i="1"/>
  <c r="AA464" i="1"/>
  <c r="W464" i="1"/>
  <c r="S464" i="1"/>
  <c r="O464" i="1"/>
  <c r="K464" i="1"/>
  <c r="G464" i="1"/>
  <c r="AS460" i="1"/>
  <c r="AE460" i="1"/>
  <c r="AA460" i="1"/>
  <c r="W460" i="1"/>
  <c r="S460" i="1"/>
  <c r="O460" i="1"/>
  <c r="K460" i="1"/>
  <c r="G460" i="1"/>
  <c r="AD458" i="1"/>
  <c r="V458" i="1"/>
  <c r="N458" i="1"/>
  <c r="F458" i="1"/>
  <c r="AK457" i="1"/>
  <c r="AE457" i="1"/>
  <c r="Z457" i="1"/>
  <c r="U457" i="1"/>
  <c r="O457" i="1"/>
  <c r="J457" i="1"/>
  <c r="E457" i="1"/>
  <c r="AC455" i="1"/>
  <c r="M455" i="1"/>
  <c r="AK454" i="1"/>
  <c r="AC454" i="1"/>
  <c r="U454" i="1"/>
  <c r="M454" i="1"/>
  <c r="E454" i="1"/>
  <c r="AD453" i="1"/>
  <c r="Y453" i="1"/>
  <c r="S453" i="1"/>
  <c r="N453" i="1"/>
  <c r="I453" i="1"/>
  <c r="C453" i="1"/>
  <c r="Y451" i="1"/>
  <c r="I451" i="1"/>
  <c r="AJ448" i="1"/>
  <c r="AF448" i="1"/>
  <c r="AS448" i="1" s="1"/>
  <c r="AB448" i="1"/>
  <c r="X448" i="1"/>
  <c r="T448" i="1"/>
  <c r="P448" i="1"/>
  <c r="L448" i="1"/>
  <c r="H448" i="1"/>
  <c r="D448" i="1"/>
  <c r="B444" i="1"/>
  <c r="M444" i="1"/>
  <c r="X444" i="1"/>
  <c r="AH444" i="1"/>
  <c r="AJ442" i="1"/>
  <c r="AE442" i="1"/>
  <c r="Z442" i="1"/>
  <c r="T442" i="1"/>
  <c r="O442" i="1"/>
  <c r="J442" i="1"/>
  <c r="Q439" i="1"/>
  <c r="F439" i="1"/>
  <c r="AG439" i="1"/>
  <c r="AG434" i="1"/>
  <c r="AA434" i="1"/>
  <c r="T434" i="1"/>
  <c r="L434" i="1"/>
  <c r="AJ433" i="1"/>
  <c r="W433" i="1"/>
  <c r="I433" i="1"/>
  <c r="AG429" i="1"/>
  <c r="Y429" i="1"/>
  <c r="P429" i="1"/>
  <c r="AB425" i="1"/>
  <c r="C422" i="1"/>
  <c r="G422" i="1"/>
  <c r="K422" i="1"/>
  <c r="O422" i="1"/>
  <c r="S422" i="1"/>
  <c r="W422" i="1"/>
  <c r="AA422" i="1"/>
  <c r="AE422" i="1"/>
  <c r="E422" i="1"/>
  <c r="J422" i="1"/>
  <c r="P422" i="1"/>
  <c r="U422" i="1"/>
  <c r="Z422" i="1"/>
  <c r="AF422" i="1"/>
  <c r="AS422" i="1" s="1"/>
  <c r="AK422" i="1"/>
  <c r="B422" i="1"/>
  <c r="I422" i="1"/>
  <c r="Q422" i="1"/>
  <c r="X422" i="1"/>
  <c r="AD422" i="1"/>
  <c r="AR422" i="1"/>
  <c r="V414" i="1"/>
  <c r="AS413" i="1"/>
  <c r="AG410" i="1"/>
  <c r="I388" i="1"/>
  <c r="T388" i="1"/>
  <c r="AC388" i="1"/>
  <c r="AR388" i="1"/>
  <c r="L388" i="1"/>
  <c r="Y388" i="1"/>
  <c r="AK388" i="1"/>
  <c r="D388" i="1"/>
  <c r="Q388" i="1"/>
  <c r="AG388" i="1"/>
  <c r="M388" i="1"/>
  <c r="E388" i="1"/>
  <c r="AJ388" i="1"/>
  <c r="S358" i="1"/>
  <c r="AC352" i="1"/>
  <c r="B348" i="1"/>
  <c r="H348" i="1"/>
  <c r="P348" i="1"/>
  <c r="X348" i="1"/>
  <c r="AF348" i="1"/>
  <c r="AR348" i="1"/>
  <c r="D348" i="1"/>
  <c r="M348" i="1"/>
  <c r="Y348" i="1"/>
  <c r="AJ348" i="1"/>
  <c r="I348" i="1"/>
  <c r="T348" i="1"/>
  <c r="AC348" i="1"/>
  <c r="Q348" i="1"/>
  <c r="AK348" i="1"/>
  <c r="L348" i="1"/>
  <c r="AG348" i="1"/>
  <c r="AJ345" i="1"/>
  <c r="O345" i="1"/>
  <c r="AG339" i="1"/>
  <c r="Y338" i="1"/>
  <c r="B334" i="1"/>
  <c r="E334" i="1"/>
  <c r="K334" i="1"/>
  <c r="P334" i="1"/>
  <c r="U334" i="1"/>
  <c r="AA334" i="1"/>
  <c r="AF334" i="1"/>
  <c r="AK334" i="1"/>
  <c r="G334" i="1"/>
  <c r="M334" i="1"/>
  <c r="T334" i="1"/>
  <c r="AB334" i="1"/>
  <c r="C334" i="1"/>
  <c r="I334" i="1"/>
  <c r="Q334" i="1"/>
  <c r="X334" i="1"/>
  <c r="AE334" i="1"/>
  <c r="AR334" i="1"/>
  <c r="L334" i="1"/>
  <c r="Y334" i="1"/>
  <c r="H334" i="1"/>
  <c r="W334" i="1"/>
  <c r="AJ334" i="1"/>
  <c r="AJ311" i="1"/>
  <c r="N311" i="1"/>
  <c r="B310" i="1"/>
  <c r="E310" i="1"/>
  <c r="K310" i="1"/>
  <c r="P310" i="1"/>
  <c r="U310" i="1"/>
  <c r="AA310" i="1"/>
  <c r="AF310" i="1"/>
  <c r="AK310" i="1"/>
  <c r="C310" i="1"/>
  <c r="I310" i="1"/>
  <c r="Q310" i="1"/>
  <c r="X310" i="1"/>
  <c r="AE310" i="1"/>
  <c r="AR310" i="1"/>
  <c r="G310" i="1"/>
  <c r="M310" i="1"/>
  <c r="T310" i="1"/>
  <c r="AB310" i="1"/>
  <c r="H310" i="1"/>
  <c r="W310" i="1"/>
  <c r="AJ310" i="1"/>
  <c r="D310" i="1"/>
  <c r="S310" i="1"/>
  <c r="AG310" i="1"/>
  <c r="B300" i="1"/>
  <c r="Y300" i="1"/>
  <c r="AG300" i="1"/>
  <c r="I300" i="1"/>
  <c r="Q300" i="1"/>
  <c r="I564" i="1"/>
  <c r="D564" i="1"/>
  <c r="AH490" i="1"/>
  <c r="Z490" i="1"/>
  <c r="R490" i="1"/>
  <c r="J490" i="1"/>
  <c r="B490" i="1"/>
  <c r="AH489" i="1"/>
  <c r="AD489" i="1"/>
  <c r="Z489" i="1"/>
  <c r="V489" i="1"/>
  <c r="R489" i="1"/>
  <c r="N489" i="1"/>
  <c r="J489" i="1"/>
  <c r="F489" i="1"/>
  <c r="AH486" i="1"/>
  <c r="Z486" i="1"/>
  <c r="R486" i="1"/>
  <c r="J486" i="1"/>
  <c r="B486" i="1"/>
  <c r="AH485" i="1"/>
  <c r="AC485" i="1"/>
  <c r="W485" i="1"/>
  <c r="R485" i="1"/>
  <c r="M485" i="1"/>
  <c r="G485" i="1"/>
  <c r="B485" i="1"/>
  <c r="AK483" i="1"/>
  <c r="U483" i="1"/>
  <c r="AL476" i="1"/>
  <c r="AN476" i="1" s="1"/>
  <c r="AP476" i="1" s="1"/>
  <c r="AR472" i="1"/>
  <c r="AH472" i="1"/>
  <c r="AD472" i="1"/>
  <c r="Z472" i="1"/>
  <c r="V472" i="1"/>
  <c r="R472" i="1"/>
  <c r="N472" i="1"/>
  <c r="J472" i="1"/>
  <c r="F472" i="1"/>
  <c r="AR468" i="1"/>
  <c r="AH468" i="1"/>
  <c r="AD468" i="1"/>
  <c r="Z468" i="1"/>
  <c r="V468" i="1"/>
  <c r="R468" i="1"/>
  <c r="N468" i="1"/>
  <c r="J468" i="1"/>
  <c r="F468" i="1"/>
  <c r="AH458" i="1"/>
  <c r="Z458" i="1"/>
  <c r="R458" i="1"/>
  <c r="J458" i="1"/>
  <c r="B458" i="1"/>
  <c r="AH457" i="1"/>
  <c r="AC457" i="1"/>
  <c r="W457" i="1"/>
  <c r="R457" i="1"/>
  <c r="M457" i="1"/>
  <c r="G457" i="1"/>
  <c r="B457" i="1"/>
  <c r="AK455" i="1"/>
  <c r="U455" i="1"/>
  <c r="E455" i="1"/>
  <c r="AL452" i="1"/>
  <c r="AN452" i="1" s="1"/>
  <c r="AO452" i="1" s="1"/>
  <c r="AR448" i="1"/>
  <c r="AH448" i="1"/>
  <c r="AD448" i="1"/>
  <c r="Z448" i="1"/>
  <c r="V448" i="1"/>
  <c r="R448" i="1"/>
  <c r="N448" i="1"/>
  <c r="J448" i="1"/>
  <c r="F448" i="1"/>
  <c r="C442" i="1"/>
  <c r="E442" i="1"/>
  <c r="I442" i="1"/>
  <c r="M442" i="1"/>
  <c r="Q442" i="1"/>
  <c r="U442" i="1"/>
  <c r="Y442" i="1"/>
  <c r="AC442" i="1"/>
  <c r="AG442" i="1"/>
  <c r="AK442" i="1"/>
  <c r="L441" i="1"/>
  <c r="AG441" i="1"/>
  <c r="G441" i="1"/>
  <c r="AR441" i="1"/>
  <c r="B434" i="1"/>
  <c r="F434" i="1"/>
  <c r="J434" i="1"/>
  <c r="N434" i="1"/>
  <c r="R434" i="1"/>
  <c r="V434" i="1"/>
  <c r="Z434" i="1"/>
  <c r="AD434" i="1"/>
  <c r="AH434" i="1"/>
  <c r="AR434" i="1"/>
  <c r="C434" i="1"/>
  <c r="H434" i="1"/>
  <c r="M434" i="1"/>
  <c r="S434" i="1"/>
  <c r="X434" i="1"/>
  <c r="AC434" i="1"/>
  <c r="AS434" i="1"/>
  <c r="AC433" i="1"/>
  <c r="Q433" i="1"/>
  <c r="C433" i="1"/>
  <c r="AS430" i="1"/>
  <c r="C429" i="1"/>
  <c r="H429" i="1"/>
  <c r="M429" i="1"/>
  <c r="S429" i="1"/>
  <c r="X429" i="1"/>
  <c r="AC429" i="1"/>
  <c r="AS429" i="1"/>
  <c r="G429" i="1"/>
  <c r="O429" i="1"/>
  <c r="U429" i="1"/>
  <c r="AB429" i="1"/>
  <c r="AJ429" i="1"/>
  <c r="G425" i="1"/>
  <c r="C421" i="1"/>
  <c r="M421" i="1"/>
  <c r="X421" i="1"/>
  <c r="H421" i="1"/>
  <c r="W421" i="1"/>
  <c r="AR421" i="1"/>
  <c r="G421" i="1"/>
  <c r="AB421" i="1"/>
  <c r="D414" i="1"/>
  <c r="H414" i="1"/>
  <c r="L414" i="1"/>
  <c r="P414" i="1"/>
  <c r="T414" i="1"/>
  <c r="X414" i="1"/>
  <c r="AB414" i="1"/>
  <c r="AF414" i="1"/>
  <c r="AJ414" i="1"/>
  <c r="B414" i="1"/>
  <c r="G414" i="1"/>
  <c r="M414" i="1"/>
  <c r="R414" i="1"/>
  <c r="W414" i="1"/>
  <c r="AC414" i="1"/>
  <c r="AH414" i="1"/>
  <c r="AR414" i="1"/>
  <c r="E414" i="1"/>
  <c r="J414" i="1"/>
  <c r="O414" i="1"/>
  <c r="U414" i="1"/>
  <c r="Z414" i="1"/>
  <c r="AE414" i="1"/>
  <c r="AK414" i="1"/>
  <c r="C414" i="1"/>
  <c r="N414" i="1"/>
  <c r="Y414" i="1"/>
  <c r="B410" i="1"/>
  <c r="F410" i="1"/>
  <c r="J410" i="1"/>
  <c r="N410" i="1"/>
  <c r="R410" i="1"/>
  <c r="V410" i="1"/>
  <c r="Z410" i="1"/>
  <c r="AD410" i="1"/>
  <c r="AH410" i="1"/>
  <c r="E410" i="1"/>
  <c r="K410" i="1"/>
  <c r="P410" i="1"/>
  <c r="U410" i="1"/>
  <c r="AA410" i="1"/>
  <c r="AF410" i="1"/>
  <c r="AK410" i="1"/>
  <c r="C410" i="1"/>
  <c r="H410" i="1"/>
  <c r="M410" i="1"/>
  <c r="S410" i="1"/>
  <c r="X410" i="1"/>
  <c r="AC410" i="1"/>
  <c r="G410" i="1"/>
  <c r="Q410" i="1"/>
  <c r="AB410" i="1"/>
  <c r="AR410" i="1"/>
  <c r="D410" i="1"/>
  <c r="O410" i="1"/>
  <c r="Y410" i="1"/>
  <c r="AJ410" i="1"/>
  <c r="B401" i="1"/>
  <c r="D401" i="1"/>
  <c r="I401" i="1"/>
  <c r="O401" i="1"/>
  <c r="T401" i="1"/>
  <c r="Y401" i="1"/>
  <c r="AE401" i="1"/>
  <c r="AJ401" i="1"/>
  <c r="C401" i="1"/>
  <c r="K401" i="1"/>
  <c r="Q401" i="1"/>
  <c r="X401" i="1"/>
  <c r="AF401" i="1"/>
  <c r="AS401" i="1" s="1"/>
  <c r="AR401" i="1"/>
  <c r="G401" i="1"/>
  <c r="M401" i="1"/>
  <c r="U401" i="1"/>
  <c r="AB401" i="1"/>
  <c r="L401" i="1"/>
  <c r="AA401" i="1"/>
  <c r="H401" i="1"/>
  <c r="W401" i="1"/>
  <c r="AK401" i="1"/>
  <c r="B399" i="1"/>
  <c r="Y399" i="1"/>
  <c r="I399" i="1"/>
  <c r="AG399" i="1"/>
  <c r="AB388" i="1"/>
  <c r="U384" i="1"/>
  <c r="U372" i="1"/>
  <c r="AD358" i="1"/>
  <c r="I358" i="1"/>
  <c r="H352" i="1"/>
  <c r="Y345" i="1"/>
  <c r="D345" i="1"/>
  <c r="C339" i="1"/>
  <c r="G339" i="1"/>
  <c r="K339" i="1"/>
  <c r="O339" i="1"/>
  <c r="S339" i="1"/>
  <c r="W339" i="1"/>
  <c r="AA339" i="1"/>
  <c r="AE339" i="1"/>
  <c r="E339" i="1"/>
  <c r="J339" i="1"/>
  <c r="P339" i="1"/>
  <c r="U339" i="1"/>
  <c r="Z339" i="1"/>
  <c r="AF339" i="1"/>
  <c r="AK339" i="1"/>
  <c r="B339" i="1"/>
  <c r="H339" i="1"/>
  <c r="M339" i="1"/>
  <c r="R339" i="1"/>
  <c r="X339" i="1"/>
  <c r="AC339" i="1"/>
  <c r="AH339" i="1"/>
  <c r="AR339" i="1"/>
  <c r="I339" i="1"/>
  <c r="T339" i="1"/>
  <c r="AD339" i="1"/>
  <c r="F339" i="1"/>
  <c r="Q339" i="1"/>
  <c r="AB339" i="1"/>
  <c r="AL339" i="1"/>
  <c r="AN339" i="1" s="1"/>
  <c r="AO339" i="1" s="1"/>
  <c r="L338" i="1"/>
  <c r="E333" i="1"/>
  <c r="I333" i="1"/>
  <c r="Y333" i="1"/>
  <c r="AR333" i="1"/>
  <c r="Q333" i="1"/>
  <c r="AJ333" i="1"/>
  <c r="D333" i="1"/>
  <c r="AB333" i="1"/>
  <c r="AG333" i="1"/>
  <c r="T333" i="1"/>
  <c r="B324" i="1"/>
  <c r="Y324" i="1"/>
  <c r="I324" i="1"/>
  <c r="AG324" i="1"/>
  <c r="Y311" i="1"/>
  <c r="D311" i="1"/>
  <c r="Q432" i="1"/>
  <c r="AR432" i="1"/>
  <c r="D426" i="1"/>
  <c r="H426" i="1"/>
  <c r="L426" i="1"/>
  <c r="P426" i="1"/>
  <c r="T426" i="1"/>
  <c r="X426" i="1"/>
  <c r="AB426" i="1"/>
  <c r="AF426" i="1"/>
  <c r="AJ426" i="1"/>
  <c r="B424" i="1"/>
  <c r="I424" i="1"/>
  <c r="Q424" i="1"/>
  <c r="X424" i="1"/>
  <c r="AD424" i="1"/>
  <c r="AR424" i="1"/>
  <c r="H424" i="1"/>
  <c r="R424" i="1"/>
  <c r="C418" i="1"/>
  <c r="G418" i="1"/>
  <c r="K418" i="1"/>
  <c r="O418" i="1"/>
  <c r="S418" i="1"/>
  <c r="W418" i="1"/>
  <c r="AA418" i="1"/>
  <c r="AE418" i="1"/>
  <c r="B418" i="1"/>
  <c r="H418" i="1"/>
  <c r="M418" i="1"/>
  <c r="R418" i="1"/>
  <c r="X418" i="1"/>
  <c r="AC418" i="1"/>
  <c r="AH418" i="1"/>
  <c r="E418" i="1"/>
  <c r="J418" i="1"/>
  <c r="P418" i="1"/>
  <c r="U418" i="1"/>
  <c r="Z418" i="1"/>
  <c r="AF418" i="1"/>
  <c r="AK418" i="1"/>
  <c r="B409" i="1"/>
  <c r="D409" i="1"/>
  <c r="I409" i="1"/>
  <c r="O409" i="1"/>
  <c r="T409" i="1"/>
  <c r="Y409" i="1"/>
  <c r="AE409" i="1"/>
  <c r="AJ409" i="1"/>
  <c r="C409" i="1"/>
  <c r="K409" i="1"/>
  <c r="Q409" i="1"/>
  <c r="X409" i="1"/>
  <c r="AF409" i="1"/>
  <c r="AR409" i="1"/>
  <c r="G409" i="1"/>
  <c r="M409" i="1"/>
  <c r="U409" i="1"/>
  <c r="AB409" i="1"/>
  <c r="AD406" i="1"/>
  <c r="S406" i="1"/>
  <c r="AE402" i="1"/>
  <c r="T402" i="1"/>
  <c r="E400" i="1"/>
  <c r="Q400" i="1"/>
  <c r="AB400" i="1"/>
  <c r="AK400" i="1"/>
  <c r="D400" i="1"/>
  <c r="T400" i="1"/>
  <c r="AG400" i="1"/>
  <c r="L400" i="1"/>
  <c r="Y400" i="1"/>
  <c r="AR400" i="1"/>
  <c r="B395" i="1"/>
  <c r="R395" i="1"/>
  <c r="AH395" i="1"/>
  <c r="Q395" i="1"/>
  <c r="I395" i="1"/>
  <c r="Z395" i="1"/>
  <c r="C390" i="1"/>
  <c r="G390" i="1"/>
  <c r="K390" i="1"/>
  <c r="O390" i="1"/>
  <c r="S390" i="1"/>
  <c r="W390" i="1"/>
  <c r="AA390" i="1"/>
  <c r="AE390" i="1"/>
  <c r="AR390" i="1"/>
  <c r="B390" i="1"/>
  <c r="H390" i="1"/>
  <c r="M390" i="1"/>
  <c r="R390" i="1"/>
  <c r="X390" i="1"/>
  <c r="AC390" i="1"/>
  <c r="AH390" i="1"/>
  <c r="E390" i="1"/>
  <c r="J390" i="1"/>
  <c r="P390" i="1"/>
  <c r="U390" i="1"/>
  <c r="Z390" i="1"/>
  <c r="AF390" i="1"/>
  <c r="AS390" i="1" s="1"/>
  <c r="AK390" i="1"/>
  <c r="Y389" i="1"/>
  <c r="AA385" i="1"/>
  <c r="C374" i="1"/>
  <c r="G374" i="1"/>
  <c r="K374" i="1"/>
  <c r="O374" i="1"/>
  <c r="S374" i="1"/>
  <c r="W374" i="1"/>
  <c r="AA374" i="1"/>
  <c r="AE374" i="1"/>
  <c r="AR374" i="1"/>
  <c r="E374" i="1"/>
  <c r="J374" i="1"/>
  <c r="P374" i="1"/>
  <c r="U374" i="1"/>
  <c r="Z374" i="1"/>
  <c r="AF374" i="1"/>
  <c r="AS374" i="1" s="1"/>
  <c r="AK374" i="1"/>
  <c r="B374" i="1"/>
  <c r="H374" i="1"/>
  <c r="M374" i="1"/>
  <c r="R374" i="1"/>
  <c r="X374" i="1"/>
  <c r="AC374" i="1"/>
  <c r="AH374" i="1"/>
  <c r="Y373" i="1"/>
  <c r="AA369" i="1"/>
  <c r="C366" i="1"/>
  <c r="G366" i="1"/>
  <c r="K366" i="1"/>
  <c r="O366" i="1"/>
  <c r="S366" i="1"/>
  <c r="W366" i="1"/>
  <c r="AA366" i="1"/>
  <c r="AE366" i="1"/>
  <c r="AR366" i="1"/>
  <c r="B366" i="1"/>
  <c r="H366" i="1"/>
  <c r="M366" i="1"/>
  <c r="R366" i="1"/>
  <c r="X366" i="1"/>
  <c r="AC366" i="1"/>
  <c r="AH366" i="1"/>
  <c r="E366" i="1"/>
  <c r="J366" i="1"/>
  <c r="P366" i="1"/>
  <c r="U366" i="1"/>
  <c r="Z366" i="1"/>
  <c r="AF366" i="1"/>
  <c r="AS366" i="1" s="1"/>
  <c r="AK366" i="1"/>
  <c r="Y365" i="1"/>
  <c r="AS362" i="1"/>
  <c r="AS361" i="1"/>
  <c r="B360" i="1"/>
  <c r="E360" i="1"/>
  <c r="M360" i="1"/>
  <c r="U360" i="1"/>
  <c r="AC360" i="1"/>
  <c r="AK360" i="1"/>
  <c r="D360" i="1"/>
  <c r="P360" i="1"/>
  <c r="Y360" i="1"/>
  <c r="AJ360" i="1"/>
  <c r="I360" i="1"/>
  <c r="T360" i="1"/>
  <c r="AF360" i="1"/>
  <c r="D357" i="1"/>
  <c r="H357" i="1"/>
  <c r="L357" i="1"/>
  <c r="P357" i="1"/>
  <c r="T357" i="1"/>
  <c r="X357" i="1"/>
  <c r="AB357" i="1"/>
  <c r="AF357" i="1"/>
  <c r="AS357" i="1" s="1"/>
  <c r="AJ357" i="1"/>
  <c r="AR357" i="1"/>
  <c r="E357" i="1"/>
  <c r="J357" i="1"/>
  <c r="O357" i="1"/>
  <c r="U357" i="1"/>
  <c r="Z357" i="1"/>
  <c r="AE357" i="1"/>
  <c r="AK357" i="1"/>
  <c r="B357" i="1"/>
  <c r="G357" i="1"/>
  <c r="M357" i="1"/>
  <c r="R357" i="1"/>
  <c r="W357" i="1"/>
  <c r="AC357" i="1"/>
  <c r="AH357" i="1"/>
  <c r="Z346" i="1"/>
  <c r="D342" i="1"/>
  <c r="E342" i="1"/>
  <c r="J342" i="1"/>
  <c r="O342" i="1"/>
  <c r="U342" i="1"/>
  <c r="Z342" i="1"/>
  <c r="AE342" i="1"/>
  <c r="AK342" i="1"/>
  <c r="F342" i="1"/>
  <c r="M342" i="1"/>
  <c r="S342" i="1"/>
  <c r="AA342" i="1"/>
  <c r="AH342" i="1"/>
  <c r="B342" i="1"/>
  <c r="I342" i="1"/>
  <c r="Q342" i="1"/>
  <c r="W342" i="1"/>
  <c r="AD342" i="1"/>
  <c r="Z340" i="1"/>
  <c r="AD335" i="1"/>
  <c r="T335" i="1"/>
  <c r="B332" i="1"/>
  <c r="Y332" i="1"/>
  <c r="AG332" i="1"/>
  <c r="I332" i="1"/>
  <c r="B326" i="1"/>
  <c r="E326" i="1"/>
  <c r="K326" i="1"/>
  <c r="P326" i="1"/>
  <c r="U326" i="1"/>
  <c r="AA326" i="1"/>
  <c r="AF326" i="1"/>
  <c r="AK326" i="1"/>
  <c r="C326" i="1"/>
  <c r="I326" i="1"/>
  <c r="Q326" i="1"/>
  <c r="X326" i="1"/>
  <c r="AE326" i="1"/>
  <c r="AR326" i="1"/>
  <c r="G326" i="1"/>
  <c r="M326" i="1"/>
  <c r="T326" i="1"/>
  <c r="AB326" i="1"/>
  <c r="E325" i="1"/>
  <c r="I325" i="1"/>
  <c r="Y325" i="1"/>
  <c r="AR325" i="1"/>
  <c r="D325" i="1"/>
  <c r="AB325" i="1"/>
  <c r="Q325" i="1"/>
  <c r="AJ325" i="1"/>
  <c r="C319" i="1"/>
  <c r="G319" i="1"/>
  <c r="K319" i="1"/>
  <c r="O319" i="1"/>
  <c r="S319" i="1"/>
  <c r="W319" i="1"/>
  <c r="AA319" i="1"/>
  <c r="AE319" i="1"/>
  <c r="AR319" i="1"/>
  <c r="B319" i="1"/>
  <c r="H319" i="1"/>
  <c r="M319" i="1"/>
  <c r="R319" i="1"/>
  <c r="X319" i="1"/>
  <c r="AC319" i="1"/>
  <c r="AH319" i="1"/>
  <c r="E319" i="1"/>
  <c r="J319" i="1"/>
  <c r="P319" i="1"/>
  <c r="U319" i="1"/>
  <c r="Z319" i="1"/>
  <c r="AF319" i="1"/>
  <c r="AK319" i="1"/>
  <c r="Y318" i="1"/>
  <c r="B256" i="1"/>
  <c r="F256" i="1"/>
  <c r="V256" i="1"/>
  <c r="Q256" i="1"/>
  <c r="I256" i="1"/>
  <c r="AD256" i="1"/>
  <c r="N256" i="1"/>
  <c r="AG256" i="1"/>
  <c r="Y256" i="1"/>
  <c r="E309" i="1"/>
  <c r="I309" i="1"/>
  <c r="Y309" i="1"/>
  <c r="AR309" i="1"/>
  <c r="D309" i="1"/>
  <c r="AB309" i="1"/>
  <c r="Q309" i="1"/>
  <c r="AJ309" i="1"/>
  <c r="E301" i="1"/>
  <c r="I301" i="1"/>
  <c r="Y301" i="1"/>
  <c r="AR301" i="1"/>
  <c r="Q301" i="1"/>
  <c r="AJ301" i="1"/>
  <c r="D301" i="1"/>
  <c r="AB301" i="1"/>
  <c r="L301" i="1"/>
  <c r="AG301" i="1"/>
  <c r="E293" i="1"/>
  <c r="I293" i="1"/>
  <c r="Y293" i="1"/>
  <c r="AR293" i="1"/>
  <c r="Q293" i="1"/>
  <c r="AJ293" i="1"/>
  <c r="T293" i="1"/>
  <c r="D293" i="1"/>
  <c r="AG293" i="1"/>
  <c r="L293" i="1"/>
  <c r="D406" i="1"/>
  <c r="H406" i="1"/>
  <c r="L406" i="1"/>
  <c r="P406" i="1"/>
  <c r="T406" i="1"/>
  <c r="X406" i="1"/>
  <c r="AB406" i="1"/>
  <c r="AF406" i="1"/>
  <c r="AS406" i="1" s="1"/>
  <c r="AJ406" i="1"/>
  <c r="B406" i="1"/>
  <c r="G406" i="1"/>
  <c r="M406" i="1"/>
  <c r="R406" i="1"/>
  <c r="W406" i="1"/>
  <c r="AC406" i="1"/>
  <c r="AH406" i="1"/>
  <c r="AR406" i="1"/>
  <c r="E406" i="1"/>
  <c r="J406" i="1"/>
  <c r="O406" i="1"/>
  <c r="U406" i="1"/>
  <c r="Z406" i="1"/>
  <c r="AE406" i="1"/>
  <c r="AK406" i="1"/>
  <c r="B402" i="1"/>
  <c r="F402" i="1"/>
  <c r="J402" i="1"/>
  <c r="N402" i="1"/>
  <c r="R402" i="1"/>
  <c r="V402" i="1"/>
  <c r="Z402" i="1"/>
  <c r="AD402" i="1"/>
  <c r="AH402" i="1"/>
  <c r="E402" i="1"/>
  <c r="K402" i="1"/>
  <c r="P402" i="1"/>
  <c r="U402" i="1"/>
  <c r="AA402" i="1"/>
  <c r="AF402" i="1"/>
  <c r="AK402" i="1"/>
  <c r="C402" i="1"/>
  <c r="H402" i="1"/>
  <c r="M402" i="1"/>
  <c r="S402" i="1"/>
  <c r="X402" i="1"/>
  <c r="AC402" i="1"/>
  <c r="B389" i="1"/>
  <c r="E389" i="1"/>
  <c r="K389" i="1"/>
  <c r="P389" i="1"/>
  <c r="U389" i="1"/>
  <c r="AA389" i="1"/>
  <c r="AF389" i="1"/>
  <c r="AS389" i="1" s="1"/>
  <c r="AK389" i="1"/>
  <c r="G389" i="1"/>
  <c r="M389" i="1"/>
  <c r="T389" i="1"/>
  <c r="AB389" i="1"/>
  <c r="C389" i="1"/>
  <c r="I389" i="1"/>
  <c r="Q389" i="1"/>
  <c r="X389" i="1"/>
  <c r="AE389" i="1"/>
  <c r="AR389" i="1"/>
  <c r="B385" i="1"/>
  <c r="C385" i="1"/>
  <c r="H385" i="1"/>
  <c r="M385" i="1"/>
  <c r="S385" i="1"/>
  <c r="X385" i="1"/>
  <c r="AC385" i="1"/>
  <c r="G385" i="1"/>
  <c r="O385" i="1"/>
  <c r="U385" i="1"/>
  <c r="AB385" i="1"/>
  <c r="AJ385" i="1"/>
  <c r="D385" i="1"/>
  <c r="K385" i="1"/>
  <c r="Q385" i="1"/>
  <c r="Y385" i="1"/>
  <c r="AF385" i="1"/>
  <c r="AR385" i="1"/>
  <c r="B379" i="1"/>
  <c r="R379" i="1"/>
  <c r="AH379" i="1"/>
  <c r="I379" i="1"/>
  <c r="Z379" i="1"/>
  <c r="Q379" i="1"/>
  <c r="B373" i="1"/>
  <c r="E373" i="1"/>
  <c r="K373" i="1"/>
  <c r="P373" i="1"/>
  <c r="U373" i="1"/>
  <c r="AA373" i="1"/>
  <c r="AF373" i="1"/>
  <c r="AK373" i="1"/>
  <c r="C373" i="1"/>
  <c r="I373" i="1"/>
  <c r="Q373" i="1"/>
  <c r="X373" i="1"/>
  <c r="AE373" i="1"/>
  <c r="AR373" i="1"/>
  <c r="G373" i="1"/>
  <c r="M373" i="1"/>
  <c r="T373" i="1"/>
  <c r="AB373" i="1"/>
  <c r="B369" i="1"/>
  <c r="C369" i="1"/>
  <c r="H369" i="1"/>
  <c r="M369" i="1"/>
  <c r="S369" i="1"/>
  <c r="X369" i="1"/>
  <c r="AC369" i="1"/>
  <c r="D369" i="1"/>
  <c r="K369" i="1"/>
  <c r="Q369" i="1"/>
  <c r="Y369" i="1"/>
  <c r="AF369" i="1"/>
  <c r="AS369" i="1" s="1"/>
  <c r="AR369" i="1"/>
  <c r="G369" i="1"/>
  <c r="O369" i="1"/>
  <c r="U369" i="1"/>
  <c r="AB369" i="1"/>
  <c r="AJ369" i="1"/>
  <c r="B365" i="1"/>
  <c r="E365" i="1"/>
  <c r="K365" i="1"/>
  <c r="P365" i="1"/>
  <c r="U365" i="1"/>
  <c r="AA365" i="1"/>
  <c r="AF365" i="1"/>
  <c r="AK365" i="1"/>
  <c r="G365" i="1"/>
  <c r="M365" i="1"/>
  <c r="T365" i="1"/>
  <c r="AB365" i="1"/>
  <c r="C365" i="1"/>
  <c r="I365" i="1"/>
  <c r="Q365" i="1"/>
  <c r="X365" i="1"/>
  <c r="AE365" i="1"/>
  <c r="AR365" i="1"/>
  <c r="AL357" i="1"/>
  <c r="AN357" i="1" s="1"/>
  <c r="AO357" i="1" s="1"/>
  <c r="C355" i="1"/>
  <c r="E355" i="1"/>
  <c r="U355" i="1"/>
  <c r="AK355" i="1"/>
  <c r="I355" i="1"/>
  <c r="AC355" i="1"/>
  <c r="Q355" i="1"/>
  <c r="D346" i="1"/>
  <c r="B346" i="1"/>
  <c r="G346" i="1"/>
  <c r="M346" i="1"/>
  <c r="R346" i="1"/>
  <c r="W346" i="1"/>
  <c r="AC346" i="1"/>
  <c r="AH346" i="1"/>
  <c r="C346" i="1"/>
  <c r="J346" i="1"/>
  <c r="Q346" i="1"/>
  <c r="Y346" i="1"/>
  <c r="AE346" i="1"/>
  <c r="F346" i="1"/>
  <c r="N346" i="1"/>
  <c r="U346" i="1"/>
  <c r="AA346" i="1"/>
  <c r="C340" i="1"/>
  <c r="I340" i="1"/>
  <c r="N340" i="1"/>
  <c r="S340" i="1"/>
  <c r="Y340" i="1"/>
  <c r="AD340" i="1"/>
  <c r="B340" i="1"/>
  <c r="J340" i="1"/>
  <c r="Q340" i="1"/>
  <c r="W340" i="1"/>
  <c r="AE340" i="1"/>
  <c r="F340" i="1"/>
  <c r="M340" i="1"/>
  <c r="U340" i="1"/>
  <c r="AA340" i="1"/>
  <c r="AH340" i="1"/>
  <c r="C335" i="1"/>
  <c r="G335" i="1"/>
  <c r="K335" i="1"/>
  <c r="O335" i="1"/>
  <c r="S335" i="1"/>
  <c r="W335" i="1"/>
  <c r="AA335" i="1"/>
  <c r="AE335" i="1"/>
  <c r="AR335" i="1"/>
  <c r="B335" i="1"/>
  <c r="H335" i="1"/>
  <c r="M335" i="1"/>
  <c r="R335" i="1"/>
  <c r="X335" i="1"/>
  <c r="AC335" i="1"/>
  <c r="AH335" i="1"/>
  <c r="E335" i="1"/>
  <c r="J335" i="1"/>
  <c r="P335" i="1"/>
  <c r="U335" i="1"/>
  <c r="Z335" i="1"/>
  <c r="AF335" i="1"/>
  <c r="AK335" i="1"/>
  <c r="B318" i="1"/>
  <c r="E318" i="1"/>
  <c r="K318" i="1"/>
  <c r="P318" i="1"/>
  <c r="U318" i="1"/>
  <c r="AA318" i="1"/>
  <c r="AF318" i="1"/>
  <c r="AK318" i="1"/>
  <c r="G318" i="1"/>
  <c r="M318" i="1"/>
  <c r="T318" i="1"/>
  <c r="AB318" i="1"/>
  <c r="C318" i="1"/>
  <c r="I318" i="1"/>
  <c r="Q318" i="1"/>
  <c r="X318" i="1"/>
  <c r="AE318" i="1"/>
  <c r="AR318" i="1"/>
  <c r="E317" i="1"/>
  <c r="I317" i="1"/>
  <c r="Y317" i="1"/>
  <c r="AR317" i="1"/>
  <c r="Q317" i="1"/>
  <c r="AJ317" i="1"/>
  <c r="D317" i="1"/>
  <c r="AB317" i="1"/>
  <c r="T309" i="1"/>
  <c r="B308" i="1"/>
  <c r="Y308" i="1"/>
  <c r="I308" i="1"/>
  <c r="AG308" i="1"/>
  <c r="B302" i="1"/>
  <c r="E302" i="1"/>
  <c r="K302" i="1"/>
  <c r="P302" i="1"/>
  <c r="U302" i="1"/>
  <c r="AA302" i="1"/>
  <c r="AF302" i="1"/>
  <c r="AK302" i="1"/>
  <c r="G302" i="1"/>
  <c r="M302" i="1"/>
  <c r="T302" i="1"/>
  <c r="AB302" i="1"/>
  <c r="C302" i="1"/>
  <c r="I302" i="1"/>
  <c r="Q302" i="1"/>
  <c r="X302" i="1"/>
  <c r="AE302" i="1"/>
  <c r="AR302" i="1"/>
  <c r="D302" i="1"/>
  <c r="L302" i="1"/>
  <c r="S302" i="1"/>
  <c r="Y302" i="1"/>
  <c r="AG302" i="1"/>
  <c r="D267" i="1"/>
  <c r="B267" i="1"/>
  <c r="G267" i="1"/>
  <c r="M267" i="1"/>
  <c r="R267" i="1"/>
  <c r="W267" i="1"/>
  <c r="AC267" i="1"/>
  <c r="AH267" i="1"/>
  <c r="F267" i="1"/>
  <c r="N267" i="1"/>
  <c r="U267" i="1"/>
  <c r="AA267" i="1"/>
  <c r="C267" i="1"/>
  <c r="J267" i="1"/>
  <c r="Q267" i="1"/>
  <c r="Y267" i="1"/>
  <c r="AE267" i="1"/>
  <c r="E267" i="1"/>
  <c r="K267" i="1"/>
  <c r="S267" i="1"/>
  <c r="Z267" i="1"/>
  <c r="AG267" i="1"/>
  <c r="V267" i="1"/>
  <c r="I267" i="1"/>
  <c r="AK267" i="1"/>
  <c r="O267" i="1"/>
  <c r="C303" i="1"/>
  <c r="G303" i="1"/>
  <c r="K303" i="1"/>
  <c r="O303" i="1"/>
  <c r="S303" i="1"/>
  <c r="W303" i="1"/>
  <c r="AA303" i="1"/>
  <c r="AE303" i="1"/>
  <c r="AR303" i="1"/>
  <c r="B294" i="1"/>
  <c r="E294" i="1"/>
  <c r="K294" i="1"/>
  <c r="P294" i="1"/>
  <c r="U294" i="1"/>
  <c r="AA294" i="1"/>
  <c r="AF294" i="1"/>
  <c r="AK294" i="1"/>
  <c r="G294" i="1"/>
  <c r="M294" i="1"/>
  <c r="T294" i="1"/>
  <c r="AB294" i="1"/>
  <c r="C285" i="1"/>
  <c r="E285" i="1"/>
  <c r="L285" i="1"/>
  <c r="T285" i="1"/>
  <c r="AA285" i="1"/>
  <c r="AG285" i="1"/>
  <c r="I285" i="1"/>
  <c r="Q285" i="1"/>
  <c r="AB285" i="1"/>
  <c r="AK285" i="1"/>
  <c r="L284" i="1"/>
  <c r="AG284" i="1"/>
  <c r="F284" i="1"/>
  <c r="AR284" i="1"/>
  <c r="B283" i="1"/>
  <c r="F283" i="1"/>
  <c r="N283" i="1"/>
  <c r="U283" i="1"/>
  <c r="AA283" i="1"/>
  <c r="C283" i="1"/>
  <c r="K283" i="1"/>
  <c r="V283" i="1"/>
  <c r="AE283" i="1"/>
  <c r="E283" i="1"/>
  <c r="O283" i="1"/>
  <c r="Y283" i="1"/>
  <c r="AG283" i="1"/>
  <c r="C281" i="1"/>
  <c r="G281" i="1"/>
  <c r="Q281" i="1"/>
  <c r="AB281" i="1"/>
  <c r="AR281" i="1"/>
  <c r="K281" i="1"/>
  <c r="W281" i="1"/>
  <c r="AK281" i="1"/>
  <c r="L281" i="1"/>
  <c r="AA281" i="1"/>
  <c r="B279" i="1"/>
  <c r="E279" i="1"/>
  <c r="O279" i="1"/>
  <c r="Z279" i="1"/>
  <c r="AK279" i="1"/>
  <c r="J279" i="1"/>
  <c r="V279" i="1"/>
  <c r="K279" i="1"/>
  <c r="AA279" i="1"/>
  <c r="C273" i="1"/>
  <c r="H273" i="1"/>
  <c r="M273" i="1"/>
  <c r="S273" i="1"/>
  <c r="X273" i="1"/>
  <c r="AC273" i="1"/>
  <c r="E273" i="1"/>
  <c r="L273" i="1"/>
  <c r="T273" i="1"/>
  <c r="AA273" i="1"/>
  <c r="AG273" i="1"/>
  <c r="G273" i="1"/>
  <c r="O273" i="1"/>
  <c r="U273" i="1"/>
  <c r="AB273" i="1"/>
  <c r="AJ273" i="1"/>
  <c r="B252" i="1"/>
  <c r="N252" i="1"/>
  <c r="AD252" i="1"/>
  <c r="Q252" i="1"/>
  <c r="F252" i="1"/>
  <c r="Y252" i="1"/>
  <c r="I252" i="1"/>
  <c r="AG252" i="1"/>
  <c r="AL207" i="1"/>
  <c r="AN207" i="1" s="1"/>
  <c r="AP207" i="1" s="1"/>
  <c r="D420" i="1"/>
  <c r="I420" i="1"/>
  <c r="N420" i="1"/>
  <c r="T420" i="1"/>
  <c r="Y420" i="1"/>
  <c r="AD420" i="1"/>
  <c r="AJ420" i="1"/>
  <c r="I411" i="1"/>
  <c r="Y411" i="1"/>
  <c r="I403" i="1"/>
  <c r="Y403" i="1"/>
  <c r="C398" i="1"/>
  <c r="G398" i="1"/>
  <c r="K398" i="1"/>
  <c r="O398" i="1"/>
  <c r="S398" i="1"/>
  <c r="W398" i="1"/>
  <c r="AA398" i="1"/>
  <c r="AE398" i="1"/>
  <c r="AR398" i="1"/>
  <c r="AG397" i="1"/>
  <c r="Y397" i="1"/>
  <c r="S397" i="1"/>
  <c r="L397" i="1"/>
  <c r="AJ396" i="1"/>
  <c r="U396" i="1"/>
  <c r="B387" i="1"/>
  <c r="R387" i="1"/>
  <c r="AH387" i="1"/>
  <c r="AS386" i="1"/>
  <c r="B381" i="1"/>
  <c r="E381" i="1"/>
  <c r="K381" i="1"/>
  <c r="P381" i="1"/>
  <c r="U381" i="1"/>
  <c r="AA381" i="1"/>
  <c r="AF381" i="1"/>
  <c r="AS381" i="1" s="1"/>
  <c r="AK381" i="1"/>
  <c r="I380" i="1"/>
  <c r="T380" i="1"/>
  <c r="AC380" i="1"/>
  <c r="AR380" i="1"/>
  <c r="AL378" i="1"/>
  <c r="AN378" i="1" s="1"/>
  <c r="AP378" i="1" s="1"/>
  <c r="B377" i="1"/>
  <c r="C377" i="1"/>
  <c r="H377" i="1"/>
  <c r="M377" i="1"/>
  <c r="S377" i="1"/>
  <c r="X377" i="1"/>
  <c r="AC377" i="1"/>
  <c r="AS377" i="1"/>
  <c r="D376" i="1"/>
  <c r="M376" i="1"/>
  <c r="Y376" i="1"/>
  <c r="AJ376" i="1"/>
  <c r="J375" i="1"/>
  <c r="Z375" i="1"/>
  <c r="AG371" i="1"/>
  <c r="C363" i="1"/>
  <c r="B363" i="1"/>
  <c r="J363" i="1"/>
  <c r="R363" i="1"/>
  <c r="Z363" i="1"/>
  <c r="AH363" i="1"/>
  <c r="B361" i="1"/>
  <c r="D361" i="1"/>
  <c r="I361" i="1"/>
  <c r="O361" i="1"/>
  <c r="T361" i="1"/>
  <c r="Y361" i="1"/>
  <c r="AE361" i="1"/>
  <c r="AJ361" i="1"/>
  <c r="B356" i="1"/>
  <c r="H356" i="1"/>
  <c r="P356" i="1"/>
  <c r="X356" i="1"/>
  <c r="AF356" i="1"/>
  <c r="AR356" i="1"/>
  <c r="D354" i="1"/>
  <c r="B354" i="1"/>
  <c r="G354" i="1"/>
  <c r="M354" i="1"/>
  <c r="R354" i="1"/>
  <c r="W354" i="1"/>
  <c r="AC354" i="1"/>
  <c r="AH354" i="1"/>
  <c r="AJ353" i="1"/>
  <c r="AE353" i="1"/>
  <c r="Y353" i="1"/>
  <c r="T353" i="1"/>
  <c r="O353" i="1"/>
  <c r="I353" i="1"/>
  <c r="AG350" i="1"/>
  <c r="Y350" i="1"/>
  <c r="R350" i="1"/>
  <c r="K350" i="1"/>
  <c r="D349" i="1"/>
  <c r="H349" i="1"/>
  <c r="L349" i="1"/>
  <c r="P349" i="1"/>
  <c r="T349" i="1"/>
  <c r="X349" i="1"/>
  <c r="AB349" i="1"/>
  <c r="AF349" i="1"/>
  <c r="AS349" i="1" s="1"/>
  <c r="AJ349" i="1"/>
  <c r="AR349" i="1"/>
  <c r="B344" i="1"/>
  <c r="D344" i="1"/>
  <c r="L344" i="1"/>
  <c r="T344" i="1"/>
  <c r="AB344" i="1"/>
  <c r="AJ344" i="1"/>
  <c r="C343" i="1"/>
  <c r="M343" i="1"/>
  <c r="AC343" i="1"/>
  <c r="V337" i="1"/>
  <c r="O336" i="1"/>
  <c r="B330" i="1"/>
  <c r="E330" i="1"/>
  <c r="K330" i="1"/>
  <c r="P330" i="1"/>
  <c r="U330" i="1"/>
  <c r="AA330" i="1"/>
  <c r="AF330" i="1"/>
  <c r="AK330" i="1"/>
  <c r="E329" i="1"/>
  <c r="I329" i="1"/>
  <c r="Y329" i="1"/>
  <c r="AR329" i="1"/>
  <c r="B328" i="1"/>
  <c r="Y328" i="1"/>
  <c r="C323" i="1"/>
  <c r="G323" i="1"/>
  <c r="K323" i="1"/>
  <c r="O323" i="1"/>
  <c r="S323" i="1"/>
  <c r="W323" i="1"/>
  <c r="AA323" i="1"/>
  <c r="AE323" i="1"/>
  <c r="AR323" i="1"/>
  <c r="B314" i="1"/>
  <c r="E314" i="1"/>
  <c r="K314" i="1"/>
  <c r="P314" i="1"/>
  <c r="U314" i="1"/>
  <c r="AA314" i="1"/>
  <c r="AF314" i="1"/>
  <c r="AK314" i="1"/>
  <c r="E313" i="1"/>
  <c r="I313" i="1"/>
  <c r="Y313" i="1"/>
  <c r="AR313" i="1"/>
  <c r="B312" i="1"/>
  <c r="Y312" i="1"/>
  <c r="C307" i="1"/>
  <c r="G307" i="1"/>
  <c r="K307" i="1"/>
  <c r="O307" i="1"/>
  <c r="S307" i="1"/>
  <c r="W307" i="1"/>
  <c r="AA307" i="1"/>
  <c r="AE307" i="1"/>
  <c r="AR307" i="1"/>
  <c r="AK303" i="1"/>
  <c r="AF303" i="1"/>
  <c r="Z303" i="1"/>
  <c r="U303" i="1"/>
  <c r="P303" i="1"/>
  <c r="J303" i="1"/>
  <c r="E303" i="1"/>
  <c r="AJ294" i="1"/>
  <c r="Y294" i="1"/>
  <c r="Q294" i="1"/>
  <c r="H294" i="1"/>
  <c r="B292" i="1"/>
  <c r="Y292" i="1"/>
  <c r="AG292" i="1"/>
  <c r="AJ285" i="1"/>
  <c r="W285" i="1"/>
  <c r="K285" i="1"/>
  <c r="AB284" i="1"/>
  <c r="AK283" i="1"/>
  <c r="Q283" i="1"/>
  <c r="U281" i="1"/>
  <c r="U279" i="1"/>
  <c r="AR273" i="1"/>
  <c r="Y273" i="1"/>
  <c r="K273" i="1"/>
  <c r="B264" i="1"/>
  <c r="J264" i="1"/>
  <c r="R264" i="1"/>
  <c r="Z264" i="1"/>
  <c r="AH264" i="1"/>
  <c r="I264" i="1"/>
  <c r="U264" i="1"/>
  <c r="AD264" i="1"/>
  <c r="E264" i="1"/>
  <c r="N264" i="1"/>
  <c r="Y264" i="1"/>
  <c r="AK264" i="1"/>
  <c r="F264" i="1"/>
  <c r="Q264" i="1"/>
  <c r="AC264" i="1"/>
  <c r="B246" i="1"/>
  <c r="D246" i="1"/>
  <c r="I246" i="1"/>
  <c r="O246" i="1"/>
  <c r="T246" i="1"/>
  <c r="Y246" i="1"/>
  <c r="AE246" i="1"/>
  <c r="AJ246" i="1"/>
  <c r="G246" i="1"/>
  <c r="M246" i="1"/>
  <c r="U246" i="1"/>
  <c r="AB246" i="1"/>
  <c r="H246" i="1"/>
  <c r="Q246" i="1"/>
  <c r="AA246" i="1"/>
  <c r="AK246" i="1"/>
  <c r="C246" i="1"/>
  <c r="L246" i="1"/>
  <c r="W246" i="1"/>
  <c r="AF246" i="1"/>
  <c r="E246" i="1"/>
  <c r="P246" i="1"/>
  <c r="X246" i="1"/>
  <c r="AG246" i="1"/>
  <c r="B234" i="1"/>
  <c r="D234" i="1"/>
  <c r="I234" i="1"/>
  <c r="O234" i="1"/>
  <c r="T234" i="1"/>
  <c r="Y234" i="1"/>
  <c r="AE234" i="1"/>
  <c r="AJ234" i="1"/>
  <c r="G234" i="1"/>
  <c r="M234" i="1"/>
  <c r="U234" i="1"/>
  <c r="AB234" i="1"/>
  <c r="C234" i="1"/>
  <c r="K234" i="1"/>
  <c r="Q234" i="1"/>
  <c r="X234" i="1"/>
  <c r="AF234" i="1"/>
  <c r="AS234" i="1" s="1"/>
  <c r="AR234" i="1"/>
  <c r="L234" i="1"/>
  <c r="AA234" i="1"/>
  <c r="E234" i="1"/>
  <c r="S234" i="1"/>
  <c r="AG234" i="1"/>
  <c r="H234" i="1"/>
  <c r="W234" i="1"/>
  <c r="AK234" i="1"/>
  <c r="B397" i="1"/>
  <c r="E397" i="1"/>
  <c r="K397" i="1"/>
  <c r="P397" i="1"/>
  <c r="U397" i="1"/>
  <c r="AA397" i="1"/>
  <c r="AF397" i="1"/>
  <c r="AS397" i="1" s="1"/>
  <c r="AK397" i="1"/>
  <c r="I396" i="1"/>
  <c r="T396" i="1"/>
  <c r="AC396" i="1"/>
  <c r="AR396" i="1"/>
  <c r="AL394" i="1"/>
  <c r="AN394" i="1" s="1"/>
  <c r="AP394" i="1" s="1"/>
  <c r="B393" i="1"/>
  <c r="C393" i="1"/>
  <c r="H393" i="1"/>
  <c r="M393" i="1"/>
  <c r="S393" i="1"/>
  <c r="X393" i="1"/>
  <c r="AC393" i="1"/>
  <c r="AS393" i="1"/>
  <c r="D392" i="1"/>
  <c r="M392" i="1"/>
  <c r="Y392" i="1"/>
  <c r="AJ392" i="1"/>
  <c r="J391" i="1"/>
  <c r="Z391" i="1"/>
  <c r="AG387" i="1"/>
  <c r="J387" i="1"/>
  <c r="C382" i="1"/>
  <c r="G382" i="1"/>
  <c r="K382" i="1"/>
  <c r="O382" i="1"/>
  <c r="S382" i="1"/>
  <c r="W382" i="1"/>
  <c r="AA382" i="1"/>
  <c r="AE382" i="1"/>
  <c r="AS382" i="1"/>
  <c r="AR382" i="1"/>
  <c r="AG381" i="1"/>
  <c r="Y381" i="1"/>
  <c r="S381" i="1"/>
  <c r="L381" i="1"/>
  <c r="D381" i="1"/>
  <c r="AJ380" i="1"/>
  <c r="U380" i="1"/>
  <c r="E380" i="1"/>
  <c r="E377" i="1"/>
  <c r="I376" i="1"/>
  <c r="I375" i="1"/>
  <c r="B371" i="1"/>
  <c r="R371" i="1"/>
  <c r="AH371" i="1"/>
  <c r="AS370" i="1"/>
  <c r="D368" i="1"/>
  <c r="L368" i="1"/>
  <c r="T368" i="1"/>
  <c r="AB368" i="1"/>
  <c r="AJ368" i="1"/>
  <c r="J367" i="1"/>
  <c r="Z367" i="1"/>
  <c r="E364" i="1"/>
  <c r="M364" i="1"/>
  <c r="AG364" i="1"/>
  <c r="B362" i="1"/>
  <c r="F362" i="1"/>
  <c r="AL362" i="1" s="1"/>
  <c r="AN362" i="1" s="1"/>
  <c r="J362" i="1"/>
  <c r="N362" i="1"/>
  <c r="R362" i="1"/>
  <c r="V362" i="1"/>
  <c r="Z362" i="1"/>
  <c r="AD362" i="1"/>
  <c r="AH362" i="1"/>
  <c r="E361" i="1"/>
  <c r="B353" i="1"/>
  <c r="F353" i="1"/>
  <c r="J353" i="1"/>
  <c r="N353" i="1"/>
  <c r="R353" i="1"/>
  <c r="V353" i="1"/>
  <c r="Z353" i="1"/>
  <c r="AD353" i="1"/>
  <c r="AH353" i="1"/>
  <c r="D350" i="1"/>
  <c r="E350" i="1"/>
  <c r="J350" i="1"/>
  <c r="O350" i="1"/>
  <c r="U350" i="1"/>
  <c r="Z350" i="1"/>
  <c r="AE350" i="1"/>
  <c r="AK350" i="1"/>
  <c r="C349" i="1"/>
  <c r="C347" i="1"/>
  <c r="E347" i="1"/>
  <c r="U347" i="1"/>
  <c r="AK347" i="1"/>
  <c r="B341" i="1"/>
  <c r="L341" i="1"/>
  <c r="AG341" i="1"/>
  <c r="D337" i="1"/>
  <c r="F337" i="1"/>
  <c r="Q337" i="1"/>
  <c r="AB337" i="1"/>
  <c r="AR337" i="1"/>
  <c r="F336" i="1"/>
  <c r="N336" i="1"/>
  <c r="U336" i="1"/>
  <c r="AA336" i="1"/>
  <c r="C331" i="1"/>
  <c r="G331" i="1"/>
  <c r="K331" i="1"/>
  <c r="O331" i="1"/>
  <c r="S331" i="1"/>
  <c r="W331" i="1"/>
  <c r="AA331" i="1"/>
  <c r="AE331" i="1"/>
  <c r="AR331" i="1"/>
  <c r="D330" i="1"/>
  <c r="L329" i="1"/>
  <c r="Q328" i="1"/>
  <c r="N323" i="1"/>
  <c r="I323" i="1"/>
  <c r="D323" i="1"/>
  <c r="B322" i="1"/>
  <c r="E322" i="1"/>
  <c r="K322" i="1"/>
  <c r="P322" i="1"/>
  <c r="U322" i="1"/>
  <c r="AA322" i="1"/>
  <c r="AF322" i="1"/>
  <c r="AK322" i="1"/>
  <c r="E321" i="1"/>
  <c r="I321" i="1"/>
  <c r="Y321" i="1"/>
  <c r="AR321" i="1"/>
  <c r="B320" i="1"/>
  <c r="Y320" i="1"/>
  <c r="C315" i="1"/>
  <c r="G315" i="1"/>
  <c r="K315" i="1"/>
  <c r="O315" i="1"/>
  <c r="S315" i="1"/>
  <c r="W315" i="1"/>
  <c r="AA315" i="1"/>
  <c r="AE315" i="1"/>
  <c r="AR315" i="1"/>
  <c r="AG314" i="1"/>
  <c r="Y314" i="1"/>
  <c r="S314" i="1"/>
  <c r="L314" i="1"/>
  <c r="D314" i="1"/>
  <c r="AG313" i="1"/>
  <c r="L313" i="1"/>
  <c r="Q312" i="1"/>
  <c r="AJ307" i="1"/>
  <c r="AD307" i="1"/>
  <c r="Y307" i="1"/>
  <c r="T307" i="1"/>
  <c r="N307" i="1"/>
  <c r="I307" i="1"/>
  <c r="D307" i="1"/>
  <c r="B306" i="1"/>
  <c r="E306" i="1"/>
  <c r="K306" i="1"/>
  <c r="P306" i="1"/>
  <c r="U306" i="1"/>
  <c r="AA306" i="1"/>
  <c r="AF306" i="1"/>
  <c r="AK306" i="1"/>
  <c r="E305" i="1"/>
  <c r="I305" i="1"/>
  <c r="Y305" i="1"/>
  <c r="AR305" i="1"/>
  <c r="B304" i="1"/>
  <c r="Y304" i="1"/>
  <c r="AH303" i="1"/>
  <c r="AC303" i="1"/>
  <c r="X303" i="1"/>
  <c r="R303" i="1"/>
  <c r="M303" i="1"/>
  <c r="H303" i="1"/>
  <c r="B303" i="1"/>
  <c r="C299" i="1"/>
  <c r="G299" i="1"/>
  <c r="K299" i="1"/>
  <c r="O299" i="1"/>
  <c r="S299" i="1"/>
  <c r="W299" i="1"/>
  <c r="AA299" i="1"/>
  <c r="AE299" i="1"/>
  <c r="AR299" i="1"/>
  <c r="C295" i="1"/>
  <c r="G295" i="1"/>
  <c r="K295" i="1"/>
  <c r="O295" i="1"/>
  <c r="S295" i="1"/>
  <c r="W295" i="1"/>
  <c r="AA295" i="1"/>
  <c r="AE295" i="1"/>
  <c r="AR295" i="1"/>
  <c r="B295" i="1"/>
  <c r="H295" i="1"/>
  <c r="M295" i="1"/>
  <c r="R295" i="1"/>
  <c r="X295" i="1"/>
  <c r="AC295" i="1"/>
  <c r="AH295" i="1"/>
  <c r="AE294" i="1"/>
  <c r="W294" i="1"/>
  <c r="L294" i="1"/>
  <c r="C294" i="1"/>
  <c r="Q292" i="1"/>
  <c r="D291" i="1"/>
  <c r="H291" i="1"/>
  <c r="L291" i="1"/>
  <c r="P291" i="1"/>
  <c r="T291" i="1"/>
  <c r="X291" i="1"/>
  <c r="AB291" i="1"/>
  <c r="AF291" i="1"/>
  <c r="AS291" i="1" s="1"/>
  <c r="AJ291" i="1"/>
  <c r="AR291" i="1"/>
  <c r="B291" i="1"/>
  <c r="G291" i="1"/>
  <c r="M291" i="1"/>
  <c r="R291" i="1"/>
  <c r="W291" i="1"/>
  <c r="AC291" i="1"/>
  <c r="AH291" i="1"/>
  <c r="AE285" i="1"/>
  <c r="P285" i="1"/>
  <c r="D285" i="1"/>
  <c r="Q284" i="1"/>
  <c r="Z283" i="1"/>
  <c r="I283" i="1"/>
  <c r="AG281" i="1"/>
  <c r="E281" i="1"/>
  <c r="AG279" i="1"/>
  <c r="F279" i="1"/>
  <c r="B276" i="1"/>
  <c r="E276" i="1"/>
  <c r="L276" i="1"/>
  <c r="T276" i="1"/>
  <c r="Z276" i="1"/>
  <c r="AG276" i="1"/>
  <c r="F276" i="1"/>
  <c r="P276" i="1"/>
  <c r="Y276" i="1"/>
  <c r="AJ276" i="1"/>
  <c r="I276" i="1"/>
  <c r="Q276" i="1"/>
  <c r="AB276" i="1"/>
  <c r="AK276" i="1"/>
  <c r="AF273" i="1"/>
  <c r="AS273" i="1" s="1"/>
  <c r="Q273" i="1"/>
  <c r="D273" i="1"/>
  <c r="V264" i="1"/>
  <c r="D258" i="1"/>
  <c r="H258" i="1"/>
  <c r="L258" i="1"/>
  <c r="P258" i="1"/>
  <c r="T258" i="1"/>
  <c r="X258" i="1"/>
  <c r="AB258" i="1"/>
  <c r="AF258" i="1"/>
  <c r="AJ258" i="1"/>
  <c r="E258" i="1"/>
  <c r="J258" i="1"/>
  <c r="O258" i="1"/>
  <c r="U258" i="1"/>
  <c r="Z258" i="1"/>
  <c r="AE258" i="1"/>
  <c r="AK258" i="1"/>
  <c r="B258" i="1"/>
  <c r="G258" i="1"/>
  <c r="M258" i="1"/>
  <c r="R258" i="1"/>
  <c r="W258" i="1"/>
  <c r="AC258" i="1"/>
  <c r="AH258" i="1"/>
  <c r="AR258" i="1"/>
  <c r="C258" i="1"/>
  <c r="I258" i="1"/>
  <c r="N258" i="1"/>
  <c r="S258" i="1"/>
  <c r="Y258" i="1"/>
  <c r="AD258" i="1"/>
  <c r="V252" i="1"/>
  <c r="S246" i="1"/>
  <c r="C239" i="1"/>
  <c r="G239" i="1"/>
  <c r="K239" i="1"/>
  <c r="O239" i="1"/>
  <c r="S239" i="1"/>
  <c r="W239" i="1"/>
  <c r="AA239" i="1"/>
  <c r="AE239" i="1"/>
  <c r="AR239" i="1"/>
  <c r="E239" i="1"/>
  <c r="J239" i="1"/>
  <c r="P239" i="1"/>
  <c r="U239" i="1"/>
  <c r="Z239" i="1"/>
  <c r="AF239" i="1"/>
  <c r="AK239" i="1"/>
  <c r="F239" i="1"/>
  <c r="M239" i="1"/>
  <c r="T239" i="1"/>
  <c r="AB239" i="1"/>
  <c r="AH239" i="1"/>
  <c r="B239" i="1"/>
  <c r="I239" i="1"/>
  <c r="Q239" i="1"/>
  <c r="X239" i="1"/>
  <c r="AD239" i="1"/>
  <c r="D239" i="1"/>
  <c r="L239" i="1"/>
  <c r="R239" i="1"/>
  <c r="Y239" i="1"/>
  <c r="AG239" i="1"/>
  <c r="AC234" i="1"/>
  <c r="D282" i="1"/>
  <c r="H282" i="1"/>
  <c r="L282" i="1"/>
  <c r="P282" i="1"/>
  <c r="T282" i="1"/>
  <c r="X282" i="1"/>
  <c r="AB282" i="1"/>
  <c r="AF282" i="1"/>
  <c r="AJ282" i="1"/>
  <c r="AR282" i="1"/>
  <c r="AL278" i="1"/>
  <c r="AN278" i="1" s="1"/>
  <c r="F275" i="1"/>
  <c r="AA275" i="1"/>
  <c r="AJ269" i="1"/>
  <c r="Q269" i="1"/>
  <c r="D265" i="1"/>
  <c r="H265" i="1"/>
  <c r="Q265" i="1"/>
  <c r="AC265" i="1"/>
  <c r="AA263" i="1"/>
  <c r="U263" i="1"/>
  <c r="N263" i="1"/>
  <c r="F263" i="1"/>
  <c r="D262" i="1"/>
  <c r="H262" i="1"/>
  <c r="L262" i="1"/>
  <c r="P262" i="1"/>
  <c r="T262" i="1"/>
  <c r="X262" i="1"/>
  <c r="AB262" i="1"/>
  <c r="AF262" i="1"/>
  <c r="AJ262" i="1"/>
  <c r="AC261" i="1"/>
  <c r="T261" i="1"/>
  <c r="I261" i="1"/>
  <c r="AJ254" i="1"/>
  <c r="AB254" i="1"/>
  <c r="U254" i="1"/>
  <c r="O254" i="1"/>
  <c r="G254" i="1"/>
  <c r="AG253" i="1"/>
  <c r="AK251" i="1"/>
  <c r="AF251" i="1"/>
  <c r="Z251" i="1"/>
  <c r="U251" i="1"/>
  <c r="P251" i="1"/>
  <c r="J251" i="1"/>
  <c r="E251" i="1"/>
  <c r="E244" i="1"/>
  <c r="B244" i="1"/>
  <c r="N244" i="1"/>
  <c r="Y244" i="1"/>
  <c r="AH244" i="1"/>
  <c r="F244" i="1"/>
  <c r="R244" i="1"/>
  <c r="AG244" i="1"/>
  <c r="C240" i="1"/>
  <c r="F240" i="1"/>
  <c r="N240" i="1"/>
  <c r="V240" i="1"/>
  <c r="AD240" i="1"/>
  <c r="E240" i="1"/>
  <c r="Q240" i="1"/>
  <c r="Z240" i="1"/>
  <c r="AK240" i="1"/>
  <c r="B238" i="1"/>
  <c r="E238" i="1"/>
  <c r="K238" i="1"/>
  <c r="P238" i="1"/>
  <c r="U238" i="1"/>
  <c r="AA238" i="1"/>
  <c r="AF238" i="1"/>
  <c r="AS238" i="1" s="1"/>
  <c r="AK238" i="1"/>
  <c r="G238" i="1"/>
  <c r="M238" i="1"/>
  <c r="C238" i="1"/>
  <c r="I238" i="1"/>
  <c r="Q238" i="1"/>
  <c r="X238" i="1"/>
  <c r="AE238" i="1"/>
  <c r="AR238" i="1"/>
  <c r="C236" i="1"/>
  <c r="B236" i="1"/>
  <c r="J236" i="1"/>
  <c r="R236" i="1"/>
  <c r="Z236" i="1"/>
  <c r="AH236" i="1"/>
  <c r="I236" i="1"/>
  <c r="U236" i="1"/>
  <c r="AD236" i="1"/>
  <c r="E236" i="1"/>
  <c r="N236" i="1"/>
  <c r="Y236" i="1"/>
  <c r="AK236" i="1"/>
  <c r="C232" i="1"/>
  <c r="B232" i="1"/>
  <c r="J232" i="1"/>
  <c r="R232" i="1"/>
  <c r="Z232" i="1"/>
  <c r="AH232" i="1"/>
  <c r="I232" i="1"/>
  <c r="U232" i="1"/>
  <c r="AD232" i="1"/>
  <c r="E232" i="1"/>
  <c r="N232" i="1"/>
  <c r="Y232" i="1"/>
  <c r="AK232" i="1"/>
  <c r="D223" i="1"/>
  <c r="H223" i="1"/>
  <c r="L223" i="1"/>
  <c r="P223" i="1"/>
  <c r="T223" i="1"/>
  <c r="X223" i="1"/>
  <c r="AB223" i="1"/>
  <c r="AF223" i="1"/>
  <c r="AJ223" i="1"/>
  <c r="C223" i="1"/>
  <c r="I223" i="1"/>
  <c r="N223" i="1"/>
  <c r="S223" i="1"/>
  <c r="Y223" i="1"/>
  <c r="AD223" i="1"/>
  <c r="B223" i="1"/>
  <c r="J223" i="1"/>
  <c r="Q223" i="1"/>
  <c r="W223" i="1"/>
  <c r="AE223" i="1"/>
  <c r="F223" i="1"/>
  <c r="M223" i="1"/>
  <c r="U223" i="1"/>
  <c r="AA223" i="1"/>
  <c r="AH223" i="1"/>
  <c r="B206" i="1"/>
  <c r="C206" i="1"/>
  <c r="H206" i="1"/>
  <c r="M206" i="1"/>
  <c r="S206" i="1"/>
  <c r="X206" i="1"/>
  <c r="AC206" i="1"/>
  <c r="D206" i="1"/>
  <c r="K206" i="1"/>
  <c r="Q206" i="1"/>
  <c r="Y206" i="1"/>
  <c r="AF206" i="1"/>
  <c r="AS206" i="1" s="1"/>
  <c r="AR206" i="1"/>
  <c r="I206" i="1"/>
  <c r="T206" i="1"/>
  <c r="AB206" i="1"/>
  <c r="AK206" i="1"/>
  <c r="E206" i="1"/>
  <c r="O206" i="1"/>
  <c r="W206" i="1"/>
  <c r="AG206" i="1"/>
  <c r="E182" i="1"/>
  <c r="U182" i="1"/>
  <c r="AK182" i="1"/>
  <c r="I182" i="1"/>
  <c r="AC182" i="1"/>
  <c r="Y182" i="1"/>
  <c r="M182" i="1"/>
  <c r="Q182" i="1"/>
  <c r="D73" i="1"/>
  <c r="H73" i="1"/>
  <c r="L73" i="1"/>
  <c r="P73" i="1"/>
  <c r="T73" i="1"/>
  <c r="X73" i="1"/>
  <c r="AB73" i="1"/>
  <c r="AF73" i="1"/>
  <c r="AJ73" i="1"/>
  <c r="B73" i="1"/>
  <c r="G73" i="1"/>
  <c r="M73" i="1"/>
  <c r="R73" i="1"/>
  <c r="W73" i="1"/>
  <c r="AC73" i="1"/>
  <c r="AH73" i="1"/>
  <c r="AR73" i="1"/>
  <c r="E73" i="1"/>
  <c r="K73" i="1"/>
  <c r="S73" i="1"/>
  <c r="Z73" i="1"/>
  <c r="AG73" i="1"/>
  <c r="C73" i="1"/>
  <c r="J73" i="1"/>
  <c r="Q73" i="1"/>
  <c r="Y73" i="1"/>
  <c r="AE73" i="1"/>
  <c r="N73" i="1"/>
  <c r="AA73" i="1"/>
  <c r="F73" i="1"/>
  <c r="U73" i="1"/>
  <c r="I73" i="1"/>
  <c r="V73" i="1"/>
  <c r="AK73" i="1"/>
  <c r="O73" i="1"/>
  <c r="AD73" i="1"/>
  <c r="B298" i="1"/>
  <c r="E298" i="1"/>
  <c r="K298" i="1"/>
  <c r="P298" i="1"/>
  <c r="U298" i="1"/>
  <c r="AA298" i="1"/>
  <c r="AF298" i="1"/>
  <c r="AK298" i="1"/>
  <c r="E297" i="1"/>
  <c r="I297" i="1"/>
  <c r="Y297" i="1"/>
  <c r="AR297" i="1"/>
  <c r="B296" i="1"/>
  <c r="Y296" i="1"/>
  <c r="AK282" i="1"/>
  <c r="AE282" i="1"/>
  <c r="Z282" i="1"/>
  <c r="U282" i="1"/>
  <c r="O282" i="1"/>
  <c r="J282" i="1"/>
  <c r="E282" i="1"/>
  <c r="E280" i="1"/>
  <c r="J280" i="1"/>
  <c r="P280" i="1"/>
  <c r="U280" i="1"/>
  <c r="Z280" i="1"/>
  <c r="AF280" i="1"/>
  <c r="AK280" i="1"/>
  <c r="V275" i="1"/>
  <c r="D274" i="1"/>
  <c r="H274" i="1"/>
  <c r="L274" i="1"/>
  <c r="P274" i="1"/>
  <c r="T274" i="1"/>
  <c r="X274" i="1"/>
  <c r="AB274" i="1"/>
  <c r="AF274" i="1"/>
  <c r="AS274" i="1" s="1"/>
  <c r="AJ274" i="1"/>
  <c r="AF269" i="1"/>
  <c r="B268" i="1"/>
  <c r="E268" i="1"/>
  <c r="N268" i="1"/>
  <c r="Y268" i="1"/>
  <c r="AK268" i="1"/>
  <c r="Y265" i="1"/>
  <c r="M265" i="1"/>
  <c r="AG263" i="1"/>
  <c r="Z263" i="1"/>
  <c r="S263" i="1"/>
  <c r="K263" i="1"/>
  <c r="AK262" i="1"/>
  <c r="AE262" i="1"/>
  <c r="Z262" i="1"/>
  <c r="U262" i="1"/>
  <c r="O262" i="1"/>
  <c r="J262" i="1"/>
  <c r="E262" i="1"/>
  <c r="AK261" i="1"/>
  <c r="AB261" i="1"/>
  <c r="Q261" i="1"/>
  <c r="AG254" i="1"/>
  <c r="AA254" i="1"/>
  <c r="T254" i="1"/>
  <c r="L254" i="1"/>
  <c r="Y253" i="1"/>
  <c r="AJ251" i="1"/>
  <c r="AD251" i="1"/>
  <c r="Y251" i="1"/>
  <c r="T251" i="1"/>
  <c r="N251" i="1"/>
  <c r="I251" i="1"/>
  <c r="B250" i="1"/>
  <c r="E250" i="1"/>
  <c r="K250" i="1"/>
  <c r="P250" i="1"/>
  <c r="U250" i="1"/>
  <c r="AA250" i="1"/>
  <c r="AF250" i="1"/>
  <c r="AK250" i="1"/>
  <c r="E248" i="1"/>
  <c r="F248" i="1"/>
  <c r="Q248" i="1"/>
  <c r="Z248" i="1"/>
  <c r="B247" i="1"/>
  <c r="F247" i="1"/>
  <c r="J247" i="1"/>
  <c r="N247" i="1"/>
  <c r="R247" i="1"/>
  <c r="V247" i="1"/>
  <c r="Z247" i="1"/>
  <c r="AD247" i="1"/>
  <c r="AH247" i="1"/>
  <c r="C247" i="1"/>
  <c r="Y245" i="1"/>
  <c r="AG245" i="1"/>
  <c r="Q244" i="1"/>
  <c r="AR243" i="1"/>
  <c r="AG243" i="1"/>
  <c r="Y243" i="1"/>
  <c r="S243" i="1"/>
  <c r="L243" i="1"/>
  <c r="AA242" i="1"/>
  <c r="P242" i="1"/>
  <c r="Y240" i="1"/>
  <c r="J240" i="1"/>
  <c r="AG238" i="1"/>
  <c r="W238" i="1"/>
  <c r="L238" i="1"/>
  <c r="AG237" i="1"/>
  <c r="Q237" i="1"/>
  <c r="Q236" i="1"/>
  <c r="AB235" i="1"/>
  <c r="Q235" i="1"/>
  <c r="I233" i="1"/>
  <c r="M233" i="1"/>
  <c r="AG233" i="1"/>
  <c r="E233" i="1"/>
  <c r="AK233" i="1"/>
  <c r="U233" i="1"/>
  <c r="Q232" i="1"/>
  <c r="E225" i="1"/>
  <c r="U225" i="1"/>
  <c r="AK225" i="1"/>
  <c r="I225" i="1"/>
  <c r="AC225" i="1"/>
  <c r="Y225" i="1"/>
  <c r="M225" i="1"/>
  <c r="AR223" i="1"/>
  <c r="Z223" i="1"/>
  <c r="K223" i="1"/>
  <c r="C219" i="1"/>
  <c r="G219" i="1"/>
  <c r="K219" i="1"/>
  <c r="O219" i="1"/>
  <c r="S219" i="1"/>
  <c r="W219" i="1"/>
  <c r="AA219" i="1"/>
  <c r="AE219" i="1"/>
  <c r="D219" i="1"/>
  <c r="I219" i="1"/>
  <c r="N219" i="1"/>
  <c r="T219" i="1"/>
  <c r="Y219" i="1"/>
  <c r="AD219" i="1"/>
  <c r="AJ219" i="1"/>
  <c r="B219" i="1"/>
  <c r="J219" i="1"/>
  <c r="Q219" i="1"/>
  <c r="X219" i="1"/>
  <c r="AF219" i="1"/>
  <c r="F219" i="1"/>
  <c r="M219" i="1"/>
  <c r="U219" i="1"/>
  <c r="AB219" i="1"/>
  <c r="AH219" i="1"/>
  <c r="AC214" i="1"/>
  <c r="AJ211" i="1"/>
  <c r="V211" i="1"/>
  <c r="AC210" i="1"/>
  <c r="AJ206" i="1"/>
  <c r="P206" i="1"/>
  <c r="C194" i="1"/>
  <c r="I194" i="1"/>
  <c r="S194" i="1"/>
  <c r="AA194" i="1"/>
  <c r="D194" i="1"/>
  <c r="Q194" i="1"/>
  <c r="AC194" i="1"/>
  <c r="O194" i="1"/>
  <c r="AE194" i="1"/>
  <c r="G194" i="1"/>
  <c r="W194" i="1"/>
  <c r="AK194" i="1"/>
  <c r="L194" i="1"/>
  <c r="Y194" i="1"/>
  <c r="D269" i="1"/>
  <c r="P269" i="1"/>
  <c r="AE269" i="1"/>
  <c r="D263" i="1"/>
  <c r="B263" i="1"/>
  <c r="G263" i="1"/>
  <c r="M263" i="1"/>
  <c r="R263" i="1"/>
  <c r="W263" i="1"/>
  <c r="AC263" i="1"/>
  <c r="AH263" i="1"/>
  <c r="H261" i="1"/>
  <c r="P261" i="1"/>
  <c r="X261" i="1"/>
  <c r="AF261" i="1"/>
  <c r="AR261" i="1"/>
  <c r="AS255" i="1"/>
  <c r="B254" i="1"/>
  <c r="C254" i="1"/>
  <c r="H254" i="1"/>
  <c r="M254" i="1"/>
  <c r="S254" i="1"/>
  <c r="X254" i="1"/>
  <c r="AC254" i="1"/>
  <c r="C251" i="1"/>
  <c r="AL251" i="1" s="1"/>
  <c r="AN251" i="1" s="1"/>
  <c r="AO251" i="1" s="1"/>
  <c r="G251" i="1"/>
  <c r="K251" i="1"/>
  <c r="O251" i="1"/>
  <c r="S251" i="1"/>
  <c r="W251" i="1"/>
  <c r="AA251" i="1"/>
  <c r="AE251" i="1"/>
  <c r="AR251" i="1"/>
  <c r="Z244" i="1"/>
  <c r="I244" i="1"/>
  <c r="B243" i="1"/>
  <c r="F243" i="1"/>
  <c r="J243" i="1"/>
  <c r="N243" i="1"/>
  <c r="R243" i="1"/>
  <c r="V243" i="1"/>
  <c r="Z243" i="1"/>
  <c r="AD243" i="1"/>
  <c r="AH243" i="1"/>
  <c r="E243" i="1"/>
  <c r="K243" i="1"/>
  <c r="P243" i="1"/>
  <c r="U243" i="1"/>
  <c r="AA243" i="1"/>
  <c r="AF243" i="1"/>
  <c r="AS243" i="1" s="1"/>
  <c r="AK243" i="1"/>
  <c r="B242" i="1"/>
  <c r="D242" i="1"/>
  <c r="I242" i="1"/>
  <c r="O242" i="1"/>
  <c r="T242" i="1"/>
  <c r="Y242" i="1"/>
  <c r="AE242" i="1"/>
  <c r="AJ242" i="1"/>
  <c r="C242" i="1"/>
  <c r="K242" i="1"/>
  <c r="Q242" i="1"/>
  <c r="X242" i="1"/>
  <c r="AF242" i="1"/>
  <c r="AS242" i="1" s="1"/>
  <c r="AR242" i="1"/>
  <c r="AG240" i="1"/>
  <c r="R240" i="1"/>
  <c r="B240" i="1"/>
  <c r="AJ238" i="1"/>
  <c r="AB238" i="1"/>
  <c r="S238" i="1"/>
  <c r="D238" i="1"/>
  <c r="AC236" i="1"/>
  <c r="F236" i="1"/>
  <c r="B235" i="1"/>
  <c r="F235" i="1"/>
  <c r="J235" i="1"/>
  <c r="N235" i="1"/>
  <c r="R235" i="1"/>
  <c r="V235" i="1"/>
  <c r="Z235" i="1"/>
  <c r="AD235" i="1"/>
  <c r="AH235" i="1"/>
  <c r="C235" i="1"/>
  <c r="H235" i="1"/>
  <c r="M235" i="1"/>
  <c r="S235" i="1"/>
  <c r="X235" i="1"/>
  <c r="AC235" i="1"/>
  <c r="AR235" i="1"/>
  <c r="E235" i="1"/>
  <c r="K235" i="1"/>
  <c r="P235" i="1"/>
  <c r="U235" i="1"/>
  <c r="AA235" i="1"/>
  <c r="AF235" i="1"/>
  <c r="AS235" i="1" s="1"/>
  <c r="AK235" i="1"/>
  <c r="AC232" i="1"/>
  <c r="F232" i="1"/>
  <c r="AS230" i="1"/>
  <c r="AG223" i="1"/>
  <c r="R223" i="1"/>
  <c r="E223" i="1"/>
  <c r="B214" i="1"/>
  <c r="D214" i="1"/>
  <c r="I214" i="1"/>
  <c r="O214" i="1"/>
  <c r="T214" i="1"/>
  <c r="Y214" i="1"/>
  <c r="AE214" i="1"/>
  <c r="AJ214" i="1"/>
  <c r="G214" i="1"/>
  <c r="M214" i="1"/>
  <c r="U214" i="1"/>
  <c r="AB214" i="1"/>
  <c r="C214" i="1"/>
  <c r="L214" i="1"/>
  <c r="W214" i="1"/>
  <c r="AF214" i="1"/>
  <c r="AS214" i="1" s="1"/>
  <c r="H214" i="1"/>
  <c r="Q214" i="1"/>
  <c r="AA214" i="1"/>
  <c r="AK214" i="1"/>
  <c r="C211" i="1"/>
  <c r="G211" i="1"/>
  <c r="K211" i="1"/>
  <c r="O211" i="1"/>
  <c r="S211" i="1"/>
  <c r="W211" i="1"/>
  <c r="AA211" i="1"/>
  <c r="AE211" i="1"/>
  <c r="E211" i="1"/>
  <c r="J211" i="1"/>
  <c r="P211" i="1"/>
  <c r="U211" i="1"/>
  <c r="Z211" i="1"/>
  <c r="AF211" i="1"/>
  <c r="AS211" i="1" s="1"/>
  <c r="AK211" i="1"/>
  <c r="B211" i="1"/>
  <c r="I211" i="1"/>
  <c r="Q211" i="1"/>
  <c r="X211" i="1"/>
  <c r="AD211" i="1"/>
  <c r="F211" i="1"/>
  <c r="M211" i="1"/>
  <c r="T211" i="1"/>
  <c r="AB211" i="1"/>
  <c r="AH211" i="1"/>
  <c r="B210" i="1"/>
  <c r="E210" i="1"/>
  <c r="K210" i="1"/>
  <c r="P210" i="1"/>
  <c r="U210" i="1"/>
  <c r="AA210" i="1"/>
  <c r="AF210" i="1"/>
  <c r="AS210" i="1" s="1"/>
  <c r="AK210" i="1"/>
  <c r="C210" i="1"/>
  <c r="I210" i="1"/>
  <c r="Q210" i="1"/>
  <c r="X210" i="1"/>
  <c r="AE210" i="1"/>
  <c r="AR210" i="1"/>
  <c r="D210" i="1"/>
  <c r="M210" i="1"/>
  <c r="W210" i="1"/>
  <c r="AG210" i="1"/>
  <c r="H210" i="1"/>
  <c r="S210" i="1"/>
  <c r="AB210" i="1"/>
  <c r="AJ210" i="1"/>
  <c r="AA206" i="1"/>
  <c r="G206" i="1"/>
  <c r="C197" i="1"/>
  <c r="B197" i="1"/>
  <c r="H197" i="1"/>
  <c r="M197" i="1"/>
  <c r="R197" i="1"/>
  <c r="X197" i="1"/>
  <c r="AC197" i="1"/>
  <c r="AH197" i="1"/>
  <c r="F197" i="1"/>
  <c r="N197" i="1"/>
  <c r="U197" i="1"/>
  <c r="AB197" i="1"/>
  <c r="AJ197" i="1"/>
  <c r="I197" i="1"/>
  <c r="Q197" i="1"/>
  <c r="Z197" i="1"/>
  <c r="AK197" i="1"/>
  <c r="D197" i="1"/>
  <c r="L197" i="1"/>
  <c r="V197" i="1"/>
  <c r="AF197" i="1"/>
  <c r="E197" i="1"/>
  <c r="P197" i="1"/>
  <c r="Y197" i="1"/>
  <c r="AG197" i="1"/>
  <c r="B192" i="1"/>
  <c r="C192" i="1"/>
  <c r="N192" i="1"/>
  <c r="Y192" i="1"/>
  <c r="F192" i="1"/>
  <c r="S192" i="1"/>
  <c r="AG192" i="1"/>
  <c r="Q192" i="1"/>
  <c r="I192" i="1"/>
  <c r="AA192" i="1"/>
  <c r="K192" i="1"/>
  <c r="AD192" i="1"/>
  <c r="AG182" i="1"/>
  <c r="B153" i="1"/>
  <c r="F153" i="1"/>
  <c r="J153" i="1"/>
  <c r="N153" i="1"/>
  <c r="R153" i="1"/>
  <c r="V153" i="1"/>
  <c r="Z153" i="1"/>
  <c r="AD153" i="1"/>
  <c r="AH153" i="1"/>
  <c r="AR153" i="1"/>
  <c r="E153" i="1"/>
  <c r="K153" i="1"/>
  <c r="P153" i="1"/>
  <c r="U153" i="1"/>
  <c r="AA153" i="1"/>
  <c r="AF153" i="1"/>
  <c r="AK153" i="1"/>
  <c r="G153" i="1"/>
  <c r="M153" i="1"/>
  <c r="T153" i="1"/>
  <c r="AB153" i="1"/>
  <c r="C153" i="1"/>
  <c r="I153" i="1"/>
  <c r="Q153" i="1"/>
  <c r="X153" i="1"/>
  <c r="AE153" i="1"/>
  <c r="L153" i="1"/>
  <c r="Y153" i="1"/>
  <c r="D153" i="1"/>
  <c r="S153" i="1"/>
  <c r="AG153" i="1"/>
  <c r="H153" i="1"/>
  <c r="W153" i="1"/>
  <c r="AJ153" i="1"/>
  <c r="B140" i="1"/>
  <c r="E140" i="1"/>
  <c r="K140" i="1"/>
  <c r="P140" i="1"/>
  <c r="U140" i="1"/>
  <c r="AA140" i="1"/>
  <c r="AF140" i="1"/>
  <c r="AK140" i="1"/>
  <c r="D140" i="1"/>
  <c r="L140" i="1"/>
  <c r="S140" i="1"/>
  <c r="Y140" i="1"/>
  <c r="AG140" i="1"/>
  <c r="H140" i="1"/>
  <c r="Q140" i="1"/>
  <c r="AB140" i="1"/>
  <c r="AJ140" i="1"/>
  <c r="C140" i="1"/>
  <c r="M140" i="1"/>
  <c r="W140" i="1"/>
  <c r="AE140" i="1"/>
  <c r="O140" i="1"/>
  <c r="G140" i="1"/>
  <c r="X140" i="1"/>
  <c r="I140" i="1"/>
  <c r="AC140" i="1"/>
  <c r="B202" i="1"/>
  <c r="E202" i="1"/>
  <c r="K202" i="1"/>
  <c r="P202" i="1"/>
  <c r="U202" i="1"/>
  <c r="AA202" i="1"/>
  <c r="AF202" i="1"/>
  <c r="AK202" i="1"/>
  <c r="G202" i="1"/>
  <c r="M202" i="1"/>
  <c r="T202" i="1"/>
  <c r="AB202" i="1"/>
  <c r="B196" i="1"/>
  <c r="M196" i="1"/>
  <c r="AC196" i="1"/>
  <c r="Q196" i="1"/>
  <c r="AK196" i="1"/>
  <c r="Q190" i="1"/>
  <c r="AG190" i="1"/>
  <c r="C189" i="1"/>
  <c r="E189" i="1"/>
  <c r="J189" i="1"/>
  <c r="P189" i="1"/>
  <c r="U189" i="1"/>
  <c r="Z189" i="1"/>
  <c r="AF189" i="1"/>
  <c r="AK189" i="1"/>
  <c r="B189" i="1"/>
  <c r="I189" i="1"/>
  <c r="Q189" i="1"/>
  <c r="X189" i="1"/>
  <c r="AD189" i="1"/>
  <c r="AR189" i="1"/>
  <c r="E186" i="1"/>
  <c r="I186" i="1"/>
  <c r="Q186" i="1"/>
  <c r="D179" i="1"/>
  <c r="H179" i="1"/>
  <c r="L179" i="1"/>
  <c r="P179" i="1"/>
  <c r="T179" i="1"/>
  <c r="X179" i="1"/>
  <c r="AB179" i="1"/>
  <c r="AF179" i="1"/>
  <c r="AJ179" i="1"/>
  <c r="C179" i="1"/>
  <c r="I179" i="1"/>
  <c r="N179" i="1"/>
  <c r="S179" i="1"/>
  <c r="Y179" i="1"/>
  <c r="AD179" i="1"/>
  <c r="AS175" i="1"/>
  <c r="D174" i="1"/>
  <c r="I174" i="1"/>
  <c r="O174" i="1"/>
  <c r="T174" i="1"/>
  <c r="Y174" i="1"/>
  <c r="AE174" i="1"/>
  <c r="AJ174" i="1"/>
  <c r="E174" i="1"/>
  <c r="L174" i="1"/>
  <c r="S174" i="1"/>
  <c r="AA174" i="1"/>
  <c r="AG174" i="1"/>
  <c r="C167" i="1"/>
  <c r="G167" i="1"/>
  <c r="K167" i="1"/>
  <c r="O167" i="1"/>
  <c r="S167" i="1"/>
  <c r="W167" i="1"/>
  <c r="AA167" i="1"/>
  <c r="AE167" i="1"/>
  <c r="AR167" i="1"/>
  <c r="B167" i="1"/>
  <c r="H167" i="1"/>
  <c r="M167" i="1"/>
  <c r="R167" i="1"/>
  <c r="X167" i="1"/>
  <c r="AC167" i="1"/>
  <c r="AH167" i="1"/>
  <c r="B148" i="1"/>
  <c r="C148" i="1"/>
  <c r="H148" i="1"/>
  <c r="M148" i="1"/>
  <c r="S148" i="1"/>
  <c r="X148" i="1"/>
  <c r="AC148" i="1"/>
  <c r="G148" i="1"/>
  <c r="O148" i="1"/>
  <c r="U148" i="1"/>
  <c r="AB148" i="1"/>
  <c r="AJ148" i="1"/>
  <c r="D148" i="1"/>
  <c r="L148" i="1"/>
  <c r="W148" i="1"/>
  <c r="AF148" i="1"/>
  <c r="I148" i="1"/>
  <c r="Q148" i="1"/>
  <c r="AA148" i="1"/>
  <c r="AK148" i="1"/>
  <c r="I142" i="1"/>
  <c r="Y142" i="1"/>
  <c r="J142" i="1"/>
  <c r="AG142" i="1"/>
  <c r="B142" i="1"/>
  <c r="AH142" i="1"/>
  <c r="R142" i="1"/>
  <c r="B138" i="1"/>
  <c r="R138" i="1"/>
  <c r="AH138" i="1"/>
  <c r="I138" i="1"/>
  <c r="Z138" i="1"/>
  <c r="J138" i="1"/>
  <c r="Y138" i="1"/>
  <c r="B136" i="1"/>
  <c r="C136" i="1"/>
  <c r="H136" i="1"/>
  <c r="M136" i="1"/>
  <c r="S136" i="1"/>
  <c r="X136" i="1"/>
  <c r="AC136" i="1"/>
  <c r="E136" i="1"/>
  <c r="L136" i="1"/>
  <c r="T136" i="1"/>
  <c r="AA136" i="1"/>
  <c r="AG136" i="1"/>
  <c r="D136" i="1"/>
  <c r="O136" i="1"/>
  <c r="W136" i="1"/>
  <c r="AF136" i="1"/>
  <c r="AS136" i="1" s="1"/>
  <c r="I136" i="1"/>
  <c r="Q136" i="1"/>
  <c r="AB136" i="1"/>
  <c r="AK136" i="1"/>
  <c r="AG230" i="1"/>
  <c r="AA230" i="1"/>
  <c r="T230" i="1"/>
  <c r="L230" i="1"/>
  <c r="AG228" i="1"/>
  <c r="V228" i="1"/>
  <c r="B226" i="1"/>
  <c r="E226" i="1"/>
  <c r="K226" i="1"/>
  <c r="P226" i="1"/>
  <c r="U226" i="1"/>
  <c r="AA226" i="1"/>
  <c r="AF226" i="1"/>
  <c r="AS226" i="1" s="1"/>
  <c r="AK226" i="1"/>
  <c r="D226" i="1"/>
  <c r="L226" i="1"/>
  <c r="S226" i="1"/>
  <c r="Y226" i="1"/>
  <c r="AG226" i="1"/>
  <c r="C212" i="1"/>
  <c r="E212" i="1"/>
  <c r="M212" i="1"/>
  <c r="U212" i="1"/>
  <c r="AC212" i="1"/>
  <c r="AK212" i="1"/>
  <c r="B212" i="1"/>
  <c r="N212" i="1"/>
  <c r="Y212" i="1"/>
  <c r="AH212" i="1"/>
  <c r="AG203" i="1"/>
  <c r="Z203" i="1"/>
  <c r="T203" i="1"/>
  <c r="L203" i="1"/>
  <c r="AJ202" i="1"/>
  <c r="Y202" i="1"/>
  <c r="Q202" i="1"/>
  <c r="H202" i="1"/>
  <c r="U196" i="1"/>
  <c r="B191" i="1"/>
  <c r="F191" i="1"/>
  <c r="J191" i="1"/>
  <c r="N191" i="1"/>
  <c r="R191" i="1"/>
  <c r="V191" i="1"/>
  <c r="Z191" i="1"/>
  <c r="AD191" i="1"/>
  <c r="AH191" i="1"/>
  <c r="E191" i="1"/>
  <c r="K191" i="1"/>
  <c r="AL191" i="1" s="1"/>
  <c r="AN191" i="1" s="1"/>
  <c r="P191" i="1"/>
  <c r="U191" i="1"/>
  <c r="AA191" i="1"/>
  <c r="AF191" i="1"/>
  <c r="AS191" i="1" s="1"/>
  <c r="AK191" i="1"/>
  <c r="AJ189" i="1"/>
  <c r="AB189" i="1"/>
  <c r="R189" i="1"/>
  <c r="H189" i="1"/>
  <c r="W188" i="1"/>
  <c r="C185" i="1"/>
  <c r="D185" i="1"/>
  <c r="I185" i="1"/>
  <c r="N185" i="1"/>
  <c r="T185" i="1"/>
  <c r="Y185" i="1"/>
  <c r="AD185" i="1"/>
  <c r="AJ185" i="1"/>
  <c r="F185" i="1"/>
  <c r="M185" i="1"/>
  <c r="U185" i="1"/>
  <c r="AB185" i="1"/>
  <c r="AH185" i="1"/>
  <c r="D183" i="1"/>
  <c r="H183" i="1"/>
  <c r="L183" i="1"/>
  <c r="P183" i="1"/>
  <c r="T183" i="1"/>
  <c r="X183" i="1"/>
  <c r="AB183" i="1"/>
  <c r="AF183" i="1"/>
  <c r="AJ183" i="1"/>
  <c r="C183" i="1"/>
  <c r="I183" i="1"/>
  <c r="N183" i="1"/>
  <c r="S183" i="1"/>
  <c r="Y183" i="1"/>
  <c r="AD183" i="1"/>
  <c r="AH179" i="1"/>
  <c r="AA179" i="1"/>
  <c r="U179" i="1"/>
  <c r="M179" i="1"/>
  <c r="F179" i="1"/>
  <c r="AK174" i="1"/>
  <c r="AB174" i="1"/>
  <c r="Q174" i="1"/>
  <c r="H174" i="1"/>
  <c r="D171" i="1"/>
  <c r="H171" i="1"/>
  <c r="L171" i="1"/>
  <c r="P171" i="1"/>
  <c r="T171" i="1"/>
  <c r="X171" i="1"/>
  <c r="AB171" i="1"/>
  <c r="AF171" i="1"/>
  <c r="AJ171" i="1"/>
  <c r="C171" i="1"/>
  <c r="I171" i="1"/>
  <c r="N171" i="1"/>
  <c r="S171" i="1"/>
  <c r="Y171" i="1"/>
  <c r="AD171" i="1"/>
  <c r="AJ167" i="1"/>
  <c r="AB167" i="1"/>
  <c r="U167" i="1"/>
  <c r="N167" i="1"/>
  <c r="F167" i="1"/>
  <c r="C157" i="1"/>
  <c r="F157" i="1"/>
  <c r="N157" i="1"/>
  <c r="V157" i="1"/>
  <c r="AD157" i="1"/>
  <c r="E157" i="1"/>
  <c r="Q157" i="1"/>
  <c r="Z157" i="1"/>
  <c r="AK157" i="1"/>
  <c r="I157" i="1"/>
  <c r="U157" i="1"/>
  <c r="AH157" i="1"/>
  <c r="D156" i="1"/>
  <c r="E156" i="1"/>
  <c r="J156" i="1"/>
  <c r="O156" i="1"/>
  <c r="U156" i="1"/>
  <c r="Z156" i="1"/>
  <c r="AE156" i="1"/>
  <c r="AK156" i="1"/>
  <c r="F156" i="1"/>
  <c r="M156" i="1"/>
  <c r="S156" i="1"/>
  <c r="AA156" i="1"/>
  <c r="AH156" i="1"/>
  <c r="C156" i="1"/>
  <c r="N156" i="1"/>
  <c r="W156" i="1"/>
  <c r="AG156" i="1"/>
  <c r="AG148" i="1"/>
  <c r="P148" i="1"/>
  <c r="AJ136" i="1"/>
  <c r="P136" i="1"/>
  <c r="AL121" i="1"/>
  <c r="AN121" i="1" s="1"/>
  <c r="B120" i="1"/>
  <c r="C120" i="1"/>
  <c r="H120" i="1"/>
  <c r="M120" i="1"/>
  <c r="S120" i="1"/>
  <c r="X120" i="1"/>
  <c r="AC120" i="1"/>
  <c r="D120" i="1"/>
  <c r="K120" i="1"/>
  <c r="Q120" i="1"/>
  <c r="Y120" i="1"/>
  <c r="AF120" i="1"/>
  <c r="AR120" i="1"/>
  <c r="E120" i="1"/>
  <c r="O120" i="1"/>
  <c r="W120" i="1"/>
  <c r="AG120" i="1"/>
  <c r="L120" i="1"/>
  <c r="AA120" i="1"/>
  <c r="AK120" i="1"/>
  <c r="G120" i="1"/>
  <c r="T120" i="1"/>
  <c r="AE120" i="1"/>
  <c r="B83" i="1"/>
  <c r="E83" i="1"/>
  <c r="M83" i="1"/>
  <c r="U83" i="1"/>
  <c r="AC83" i="1"/>
  <c r="AK83" i="1"/>
  <c r="I83" i="1"/>
  <c r="T83" i="1"/>
  <c r="AF83" i="1"/>
  <c r="L83" i="1"/>
  <c r="Y83" i="1"/>
  <c r="AR83" i="1"/>
  <c r="H83" i="1"/>
  <c r="X83" i="1"/>
  <c r="AJ83" i="1"/>
  <c r="Q83" i="1"/>
  <c r="D83" i="1"/>
  <c r="AG83" i="1"/>
  <c r="P83" i="1"/>
  <c r="Q67" i="1"/>
  <c r="Y67" i="1"/>
  <c r="AG67" i="1"/>
  <c r="I67" i="1"/>
  <c r="C65" i="1"/>
  <c r="G65" i="1"/>
  <c r="K65" i="1"/>
  <c r="O65" i="1"/>
  <c r="S65" i="1"/>
  <c r="W65" i="1"/>
  <c r="AA65" i="1"/>
  <c r="AE65" i="1"/>
  <c r="AR65" i="1"/>
  <c r="D65" i="1"/>
  <c r="I65" i="1"/>
  <c r="N65" i="1"/>
  <c r="T65" i="1"/>
  <c r="Y65" i="1"/>
  <c r="AD65" i="1"/>
  <c r="AJ65" i="1"/>
  <c r="E65" i="1"/>
  <c r="L65" i="1"/>
  <c r="R65" i="1"/>
  <c r="Z65" i="1"/>
  <c r="AG65" i="1"/>
  <c r="B65" i="1"/>
  <c r="J65" i="1"/>
  <c r="Q65" i="1"/>
  <c r="X65" i="1"/>
  <c r="AF65" i="1"/>
  <c r="M65" i="1"/>
  <c r="AB65" i="1"/>
  <c r="F65" i="1"/>
  <c r="U65" i="1"/>
  <c r="AH65" i="1"/>
  <c r="H65" i="1"/>
  <c r="AL65" i="1" s="1"/>
  <c r="AN65" i="1" s="1"/>
  <c r="V65" i="1"/>
  <c r="AK65" i="1"/>
  <c r="B230" i="1"/>
  <c r="C230" i="1"/>
  <c r="H230" i="1"/>
  <c r="M230" i="1"/>
  <c r="S230" i="1"/>
  <c r="X230" i="1"/>
  <c r="AC230" i="1"/>
  <c r="E229" i="1"/>
  <c r="Q229" i="1"/>
  <c r="C228" i="1"/>
  <c r="E228" i="1"/>
  <c r="M228" i="1"/>
  <c r="U228" i="1"/>
  <c r="F228" i="1"/>
  <c r="Q228" i="1"/>
  <c r="Z228" i="1"/>
  <c r="AH228" i="1"/>
  <c r="I217" i="1"/>
  <c r="Q217" i="1"/>
  <c r="AK217" i="1"/>
  <c r="M217" i="1"/>
  <c r="B215" i="1"/>
  <c r="F215" i="1"/>
  <c r="J215" i="1"/>
  <c r="N215" i="1"/>
  <c r="R215" i="1"/>
  <c r="V215" i="1"/>
  <c r="Z215" i="1"/>
  <c r="AD215" i="1"/>
  <c r="AH215" i="1"/>
  <c r="C215" i="1"/>
  <c r="H215" i="1"/>
  <c r="M215" i="1"/>
  <c r="S215" i="1"/>
  <c r="X215" i="1"/>
  <c r="AC215" i="1"/>
  <c r="E213" i="1"/>
  <c r="Y213" i="1"/>
  <c r="AG213" i="1"/>
  <c r="I212" i="1"/>
  <c r="C203" i="1"/>
  <c r="G203" i="1"/>
  <c r="K203" i="1"/>
  <c r="O203" i="1"/>
  <c r="S203" i="1"/>
  <c r="W203" i="1"/>
  <c r="AA203" i="1"/>
  <c r="AE203" i="1"/>
  <c r="AS203" i="1"/>
  <c r="AR203" i="1"/>
  <c r="B203" i="1"/>
  <c r="H203" i="1"/>
  <c r="M203" i="1"/>
  <c r="R203" i="1"/>
  <c r="X203" i="1"/>
  <c r="AC203" i="1"/>
  <c r="AH203" i="1"/>
  <c r="AE202" i="1"/>
  <c r="W202" i="1"/>
  <c r="L202" i="1"/>
  <c r="C202" i="1"/>
  <c r="AG196" i="1"/>
  <c r="E196" i="1"/>
  <c r="Q193" i="1"/>
  <c r="AR193" i="1"/>
  <c r="V193" i="1"/>
  <c r="I190" i="1"/>
  <c r="AG189" i="1"/>
  <c r="V189" i="1"/>
  <c r="M189" i="1"/>
  <c r="D189" i="1"/>
  <c r="B188" i="1"/>
  <c r="E188" i="1"/>
  <c r="M188" i="1"/>
  <c r="U188" i="1"/>
  <c r="AC188" i="1"/>
  <c r="AK188" i="1"/>
  <c r="I188" i="1"/>
  <c r="S188" i="1"/>
  <c r="AE188" i="1"/>
  <c r="Y186" i="1"/>
  <c r="X185" i="1"/>
  <c r="P185" i="1"/>
  <c r="E185" i="1"/>
  <c r="B184" i="1"/>
  <c r="C184" i="1"/>
  <c r="K184" i="1"/>
  <c r="S184" i="1"/>
  <c r="AA184" i="1"/>
  <c r="E184" i="1"/>
  <c r="O184" i="1"/>
  <c r="Y184" i="1"/>
  <c r="AK184" i="1"/>
  <c r="R183" i="1"/>
  <c r="K183" i="1"/>
  <c r="E183" i="1"/>
  <c r="C181" i="1"/>
  <c r="D181" i="1"/>
  <c r="I181" i="1"/>
  <c r="N181" i="1"/>
  <c r="T181" i="1"/>
  <c r="Y181" i="1"/>
  <c r="AD181" i="1"/>
  <c r="AJ181" i="1"/>
  <c r="F181" i="1"/>
  <c r="M181" i="1"/>
  <c r="U181" i="1"/>
  <c r="AB181" i="1"/>
  <c r="AH181" i="1"/>
  <c r="AR179" i="1"/>
  <c r="AE179" i="1"/>
  <c r="W179" i="1"/>
  <c r="Q179" i="1"/>
  <c r="J179" i="1"/>
  <c r="B179" i="1"/>
  <c r="B177" i="1"/>
  <c r="F177" i="1"/>
  <c r="Q177" i="1"/>
  <c r="AB177" i="1"/>
  <c r="AR177" i="1"/>
  <c r="L177" i="1"/>
  <c r="Y177" i="1"/>
  <c r="AF174" i="1"/>
  <c r="AS174" i="1" s="1"/>
  <c r="W174" i="1"/>
  <c r="M174" i="1"/>
  <c r="C174" i="1"/>
  <c r="Z171" i="1"/>
  <c r="R171" i="1"/>
  <c r="K171" i="1"/>
  <c r="E171" i="1"/>
  <c r="AR170" i="1"/>
  <c r="L170" i="1"/>
  <c r="AF167" i="1"/>
  <c r="AS167" i="1" s="1"/>
  <c r="Y167" i="1"/>
  <c r="Q167" i="1"/>
  <c r="J167" i="1"/>
  <c r="D167" i="1"/>
  <c r="D166" i="1"/>
  <c r="C166" i="1"/>
  <c r="K166" i="1"/>
  <c r="Q166" i="1"/>
  <c r="X166" i="1"/>
  <c r="AF166" i="1"/>
  <c r="AR166" i="1"/>
  <c r="G166" i="1"/>
  <c r="P166" i="1"/>
  <c r="AA166" i="1"/>
  <c r="H166" i="1"/>
  <c r="U166" i="1"/>
  <c r="D163" i="1"/>
  <c r="H163" i="1"/>
  <c r="L163" i="1"/>
  <c r="P163" i="1"/>
  <c r="T163" i="1"/>
  <c r="X163" i="1"/>
  <c r="AB163" i="1"/>
  <c r="AF163" i="1"/>
  <c r="AJ163" i="1"/>
  <c r="AR163" i="1"/>
  <c r="C163" i="1"/>
  <c r="I163" i="1"/>
  <c r="N163" i="1"/>
  <c r="S163" i="1"/>
  <c r="Y163" i="1"/>
  <c r="AD163" i="1"/>
  <c r="F163" i="1"/>
  <c r="M163" i="1"/>
  <c r="U163" i="1"/>
  <c r="AA163" i="1"/>
  <c r="AH163" i="1"/>
  <c r="C159" i="1"/>
  <c r="G159" i="1"/>
  <c r="K159" i="1"/>
  <c r="O159" i="1"/>
  <c r="S159" i="1"/>
  <c r="W159" i="1"/>
  <c r="AA159" i="1"/>
  <c r="AE159" i="1"/>
  <c r="B159" i="1"/>
  <c r="H159" i="1"/>
  <c r="M159" i="1"/>
  <c r="R159" i="1"/>
  <c r="X159" i="1"/>
  <c r="AC159" i="1"/>
  <c r="AH159" i="1"/>
  <c r="D159" i="1"/>
  <c r="J159" i="1"/>
  <c r="Q159" i="1"/>
  <c r="Y159" i="1"/>
  <c r="AF159" i="1"/>
  <c r="AS159" i="1" s="1"/>
  <c r="AR159" i="1"/>
  <c r="AC157" i="1"/>
  <c r="J157" i="1"/>
  <c r="AD156" i="1"/>
  <c r="R156" i="1"/>
  <c r="G156" i="1"/>
  <c r="Y148" i="1"/>
  <c r="E148" i="1"/>
  <c r="Q142" i="1"/>
  <c r="Q138" i="1"/>
  <c r="Y136" i="1"/>
  <c r="G136" i="1"/>
  <c r="P120" i="1"/>
  <c r="B115" i="1"/>
  <c r="E115" i="1"/>
  <c r="M115" i="1"/>
  <c r="U115" i="1"/>
  <c r="AC115" i="1"/>
  <c r="AK115" i="1"/>
  <c r="D115" i="1"/>
  <c r="P115" i="1"/>
  <c r="Y115" i="1"/>
  <c r="AJ115" i="1"/>
  <c r="I115" i="1"/>
  <c r="X115" i="1"/>
  <c r="AR115" i="1"/>
  <c r="H115" i="1"/>
  <c r="T115" i="1"/>
  <c r="AG115" i="1"/>
  <c r="L115" i="1"/>
  <c r="AB115" i="1"/>
  <c r="B80" i="1"/>
  <c r="C80" i="1"/>
  <c r="H80" i="1"/>
  <c r="M80" i="1"/>
  <c r="S80" i="1"/>
  <c r="X80" i="1"/>
  <c r="AC80" i="1"/>
  <c r="D80" i="1"/>
  <c r="K80" i="1"/>
  <c r="Q80" i="1"/>
  <c r="Y80" i="1"/>
  <c r="AF80" i="1"/>
  <c r="AR80" i="1"/>
  <c r="I80" i="1"/>
  <c r="T80" i="1"/>
  <c r="AB80" i="1"/>
  <c r="AK80" i="1"/>
  <c r="G80" i="1"/>
  <c r="P80" i="1"/>
  <c r="AA80" i="1"/>
  <c r="AJ80" i="1"/>
  <c r="O80" i="1"/>
  <c r="AG80" i="1"/>
  <c r="E80" i="1"/>
  <c r="W80" i="1"/>
  <c r="L80" i="1"/>
  <c r="AE80" i="1"/>
  <c r="AC65" i="1"/>
  <c r="D41" i="1"/>
  <c r="H41" i="1"/>
  <c r="L41" i="1"/>
  <c r="P41" i="1"/>
  <c r="T41" i="1"/>
  <c r="X41" i="1"/>
  <c r="AB41" i="1"/>
  <c r="AF41" i="1"/>
  <c r="AJ41" i="1"/>
  <c r="E41" i="1"/>
  <c r="J41" i="1"/>
  <c r="O41" i="1"/>
  <c r="U41" i="1"/>
  <c r="Z41" i="1"/>
  <c r="AE41" i="1"/>
  <c r="AK41" i="1"/>
  <c r="B41" i="1"/>
  <c r="I41" i="1"/>
  <c r="Q41" i="1"/>
  <c r="W41" i="1"/>
  <c r="AD41" i="1"/>
  <c r="AR41" i="1"/>
  <c r="G41" i="1"/>
  <c r="R41" i="1"/>
  <c r="AA41" i="1"/>
  <c r="C41" i="1"/>
  <c r="M41" i="1"/>
  <c r="V41" i="1"/>
  <c r="AG41" i="1"/>
  <c r="F41" i="1"/>
  <c r="N41" i="1"/>
  <c r="Y41" i="1"/>
  <c r="AH41" i="1"/>
  <c r="AC41" i="1"/>
  <c r="K41" i="1"/>
  <c r="S41" i="1"/>
  <c r="D108" i="1"/>
  <c r="I108" i="1"/>
  <c r="O108" i="1"/>
  <c r="T108" i="1"/>
  <c r="Y108" i="1"/>
  <c r="AE108" i="1"/>
  <c r="AJ108" i="1"/>
  <c r="G108" i="1"/>
  <c r="M108" i="1"/>
  <c r="U108" i="1"/>
  <c r="AB108" i="1"/>
  <c r="AS108" i="1"/>
  <c r="H108" i="1"/>
  <c r="Q108" i="1"/>
  <c r="AA108" i="1"/>
  <c r="AK108" i="1"/>
  <c r="E108" i="1"/>
  <c r="P108" i="1"/>
  <c r="X108" i="1"/>
  <c r="AG108" i="1"/>
  <c r="B104" i="1"/>
  <c r="C104" i="1"/>
  <c r="H104" i="1"/>
  <c r="M104" i="1"/>
  <c r="S104" i="1"/>
  <c r="X104" i="1"/>
  <c r="AC104" i="1"/>
  <c r="D104" i="1"/>
  <c r="K104" i="1"/>
  <c r="Q104" i="1"/>
  <c r="Y104" i="1"/>
  <c r="AF104" i="1"/>
  <c r="AR104" i="1"/>
  <c r="I104" i="1"/>
  <c r="T104" i="1"/>
  <c r="AB104" i="1"/>
  <c r="AK104" i="1"/>
  <c r="G104" i="1"/>
  <c r="P104" i="1"/>
  <c r="AA104" i="1"/>
  <c r="AJ104" i="1"/>
  <c r="C101" i="1"/>
  <c r="G101" i="1"/>
  <c r="K101" i="1"/>
  <c r="O101" i="1"/>
  <c r="S101" i="1"/>
  <c r="W101" i="1"/>
  <c r="AA101" i="1"/>
  <c r="AE101" i="1"/>
  <c r="AR101" i="1"/>
  <c r="B101" i="1"/>
  <c r="H101" i="1"/>
  <c r="M101" i="1"/>
  <c r="R101" i="1"/>
  <c r="X101" i="1"/>
  <c r="AC101" i="1"/>
  <c r="AH101" i="1"/>
  <c r="F101" i="1"/>
  <c r="N101" i="1"/>
  <c r="U101" i="1"/>
  <c r="AB101" i="1"/>
  <c r="AJ101" i="1"/>
  <c r="E101" i="1"/>
  <c r="L101" i="1"/>
  <c r="T101" i="1"/>
  <c r="Z101" i="1"/>
  <c r="AG101" i="1"/>
  <c r="C97" i="1"/>
  <c r="G97" i="1"/>
  <c r="K97" i="1"/>
  <c r="O97" i="1"/>
  <c r="S97" i="1"/>
  <c r="W97" i="1"/>
  <c r="AA97" i="1"/>
  <c r="AE97" i="1"/>
  <c r="AR97" i="1"/>
  <c r="B97" i="1"/>
  <c r="AL97" i="1" s="1"/>
  <c r="AN97" i="1" s="1"/>
  <c r="AO97" i="1" s="1"/>
  <c r="H97" i="1"/>
  <c r="M97" i="1"/>
  <c r="R97" i="1"/>
  <c r="X97" i="1"/>
  <c r="AC97" i="1"/>
  <c r="AH97" i="1"/>
  <c r="E97" i="1"/>
  <c r="L97" i="1"/>
  <c r="T97" i="1"/>
  <c r="Z97" i="1"/>
  <c r="AG97" i="1"/>
  <c r="D97" i="1"/>
  <c r="J97" i="1"/>
  <c r="Q97" i="1"/>
  <c r="Y97" i="1"/>
  <c r="AF97" i="1"/>
  <c r="B44" i="1"/>
  <c r="H44" i="1"/>
  <c r="P44" i="1"/>
  <c r="X44" i="1"/>
  <c r="AF44" i="1"/>
  <c r="AR44" i="1"/>
  <c r="I44" i="1"/>
  <c r="T44" i="1"/>
  <c r="AC44" i="1"/>
  <c r="E44" i="1"/>
  <c r="U44" i="1"/>
  <c r="AJ44" i="1"/>
  <c r="M44" i="1"/>
  <c r="AG44" i="1"/>
  <c r="D44" i="1"/>
  <c r="Y44" i="1"/>
  <c r="L44" i="1"/>
  <c r="AB44" i="1"/>
  <c r="E162" i="1"/>
  <c r="AC162" i="1"/>
  <c r="AR162" i="1"/>
  <c r="M162" i="1"/>
  <c r="AJ162" i="1"/>
  <c r="G154" i="1"/>
  <c r="R154" i="1"/>
  <c r="AC154" i="1"/>
  <c r="K154" i="1"/>
  <c r="W154" i="1"/>
  <c r="AL149" i="1"/>
  <c r="AN149" i="1" s="1"/>
  <c r="D147" i="1"/>
  <c r="M147" i="1"/>
  <c r="Y147" i="1"/>
  <c r="AJ147" i="1"/>
  <c r="L147" i="1"/>
  <c r="AB147" i="1"/>
  <c r="AR147" i="1"/>
  <c r="D145" i="1"/>
  <c r="H145" i="1"/>
  <c r="L145" i="1"/>
  <c r="P145" i="1"/>
  <c r="T145" i="1"/>
  <c r="X145" i="1"/>
  <c r="AB145" i="1"/>
  <c r="AF145" i="1"/>
  <c r="AS145" i="1" s="1"/>
  <c r="AJ145" i="1"/>
  <c r="AR145" i="1"/>
  <c r="B145" i="1"/>
  <c r="G145" i="1"/>
  <c r="M145" i="1"/>
  <c r="R145" i="1"/>
  <c r="W145" i="1"/>
  <c r="AC145" i="1"/>
  <c r="AH145" i="1"/>
  <c r="AB139" i="1"/>
  <c r="AL137" i="1"/>
  <c r="AN137" i="1" s="1"/>
  <c r="AO137" i="1" s="1"/>
  <c r="D135" i="1"/>
  <c r="M135" i="1"/>
  <c r="Y135" i="1"/>
  <c r="AJ135" i="1"/>
  <c r="I135" i="1"/>
  <c r="U135" i="1"/>
  <c r="AK135" i="1"/>
  <c r="C133" i="1"/>
  <c r="G133" i="1"/>
  <c r="K133" i="1"/>
  <c r="O133" i="1"/>
  <c r="S133" i="1"/>
  <c r="W133" i="1"/>
  <c r="AA133" i="1"/>
  <c r="AE133" i="1"/>
  <c r="AR133" i="1"/>
  <c r="E133" i="1"/>
  <c r="J133" i="1"/>
  <c r="P133" i="1"/>
  <c r="U133" i="1"/>
  <c r="Z133" i="1"/>
  <c r="AF133" i="1"/>
  <c r="AS133" i="1" s="1"/>
  <c r="AK133" i="1"/>
  <c r="B132" i="1"/>
  <c r="E132" i="1"/>
  <c r="K132" i="1"/>
  <c r="P132" i="1"/>
  <c r="U132" i="1"/>
  <c r="AA132" i="1"/>
  <c r="AF132" i="1"/>
  <c r="AS132" i="1" s="1"/>
  <c r="AK132" i="1"/>
  <c r="C132" i="1"/>
  <c r="I132" i="1"/>
  <c r="Q132" i="1"/>
  <c r="X132" i="1"/>
  <c r="AE132" i="1"/>
  <c r="AR132" i="1"/>
  <c r="Q130" i="1"/>
  <c r="AK130" i="1"/>
  <c r="I130" i="1"/>
  <c r="AC116" i="1"/>
  <c r="AF108" i="1"/>
  <c r="L108" i="1"/>
  <c r="AG104" i="1"/>
  <c r="O104" i="1"/>
  <c r="Q103" i="1"/>
  <c r="I103" i="1"/>
  <c r="AG103" i="1"/>
  <c r="Y103" i="1"/>
  <c r="Y101" i="1"/>
  <c r="J101" i="1"/>
  <c r="AB97" i="1"/>
  <c r="N97" i="1"/>
  <c r="B96" i="1"/>
  <c r="E96" i="1"/>
  <c r="K96" i="1"/>
  <c r="P96" i="1"/>
  <c r="U96" i="1"/>
  <c r="AA96" i="1"/>
  <c r="AF96" i="1"/>
  <c r="AK96" i="1"/>
  <c r="G96" i="1"/>
  <c r="M96" i="1"/>
  <c r="T96" i="1"/>
  <c r="AB96" i="1"/>
  <c r="H96" i="1"/>
  <c r="Q96" i="1"/>
  <c r="Y96" i="1"/>
  <c r="AJ96" i="1"/>
  <c r="D96" i="1"/>
  <c r="O96" i="1"/>
  <c r="X96" i="1"/>
  <c r="AG96" i="1"/>
  <c r="B89" i="1"/>
  <c r="F89" i="1"/>
  <c r="J89" i="1"/>
  <c r="N89" i="1"/>
  <c r="R89" i="1"/>
  <c r="V89" i="1"/>
  <c r="Z89" i="1"/>
  <c r="AD89" i="1"/>
  <c r="AH89" i="1"/>
  <c r="D89" i="1"/>
  <c r="I89" i="1"/>
  <c r="O89" i="1"/>
  <c r="T89" i="1"/>
  <c r="Y89" i="1"/>
  <c r="AE89" i="1"/>
  <c r="AJ89" i="1"/>
  <c r="G89" i="1"/>
  <c r="AL89" i="1" s="1"/>
  <c r="AN89" i="1" s="1"/>
  <c r="M89" i="1"/>
  <c r="U89" i="1"/>
  <c r="AB89" i="1"/>
  <c r="E89" i="1"/>
  <c r="L89" i="1"/>
  <c r="S89" i="1"/>
  <c r="AA89" i="1"/>
  <c r="AG89" i="1"/>
  <c r="B60" i="1"/>
  <c r="C60" i="1"/>
  <c r="H60" i="1"/>
  <c r="M60" i="1"/>
  <c r="S60" i="1"/>
  <c r="X60" i="1"/>
  <c r="AC60" i="1"/>
  <c r="D60" i="1"/>
  <c r="K60" i="1"/>
  <c r="Q60" i="1"/>
  <c r="Y60" i="1"/>
  <c r="AF60" i="1"/>
  <c r="AR60" i="1"/>
  <c r="I60" i="1"/>
  <c r="T60" i="1"/>
  <c r="AB60" i="1"/>
  <c r="AK60" i="1"/>
  <c r="E60" i="1"/>
  <c r="O60" i="1"/>
  <c r="G60" i="1"/>
  <c r="P60" i="1"/>
  <c r="AA60" i="1"/>
  <c r="AJ60" i="1"/>
  <c r="B40" i="1"/>
  <c r="C40" i="1"/>
  <c r="H40" i="1"/>
  <c r="M40" i="1"/>
  <c r="S40" i="1"/>
  <c r="X40" i="1"/>
  <c r="AC40" i="1"/>
  <c r="D40" i="1"/>
  <c r="K40" i="1"/>
  <c r="Q40" i="1"/>
  <c r="Y40" i="1"/>
  <c r="AF40" i="1"/>
  <c r="AS40" i="1" s="1"/>
  <c r="AR40" i="1"/>
  <c r="E40" i="1"/>
  <c r="O40" i="1"/>
  <c r="W40" i="1"/>
  <c r="AG40" i="1"/>
  <c r="L40" i="1"/>
  <c r="AA40" i="1"/>
  <c r="AK40" i="1"/>
  <c r="G40" i="1"/>
  <c r="T40" i="1"/>
  <c r="AE40" i="1"/>
  <c r="I40" i="1"/>
  <c r="U40" i="1"/>
  <c r="AJ40" i="1"/>
  <c r="AL37" i="1"/>
  <c r="AN37" i="1" s="1"/>
  <c r="AO37" i="1" s="1"/>
  <c r="AS36" i="1"/>
  <c r="I18" i="1"/>
  <c r="Q18" i="1"/>
  <c r="AG18" i="1"/>
  <c r="AF7" i="1"/>
  <c r="AC7" i="1"/>
  <c r="AE7" i="1" s="1"/>
  <c r="J146" i="1"/>
  <c r="Z146" i="1"/>
  <c r="Q146" i="1"/>
  <c r="AH146" i="1"/>
  <c r="I139" i="1"/>
  <c r="T139" i="1"/>
  <c r="AC139" i="1"/>
  <c r="AR139" i="1"/>
  <c r="E139" i="1"/>
  <c r="U139" i="1"/>
  <c r="AJ139" i="1"/>
  <c r="J134" i="1"/>
  <c r="Z134" i="1"/>
  <c r="I134" i="1"/>
  <c r="AG134" i="1"/>
  <c r="B116" i="1"/>
  <c r="D116" i="1"/>
  <c r="I116" i="1"/>
  <c r="O116" i="1"/>
  <c r="T116" i="1"/>
  <c r="Y116" i="1"/>
  <c r="AE116" i="1"/>
  <c r="AJ116" i="1"/>
  <c r="E116" i="1"/>
  <c r="L116" i="1"/>
  <c r="S116" i="1"/>
  <c r="AA116" i="1"/>
  <c r="AG116" i="1"/>
  <c r="H116" i="1"/>
  <c r="Q116" i="1"/>
  <c r="AB116" i="1"/>
  <c r="AK116" i="1"/>
  <c r="G116" i="1"/>
  <c r="P116" i="1"/>
  <c r="X116" i="1"/>
  <c r="AS109" i="1"/>
  <c r="W108" i="1"/>
  <c r="C108" i="1"/>
  <c r="W104" i="1"/>
  <c r="E104" i="1"/>
  <c r="AF101" i="1"/>
  <c r="Q101" i="1"/>
  <c r="D101" i="1"/>
  <c r="AL101" i="1" s="1"/>
  <c r="AN101" i="1" s="1"/>
  <c r="AJ97" i="1"/>
  <c r="U97" i="1"/>
  <c r="F97" i="1"/>
  <c r="AC96" i="1"/>
  <c r="I96" i="1"/>
  <c r="AK89" i="1"/>
  <c r="W89" i="1"/>
  <c r="H89" i="1"/>
  <c r="U60" i="1"/>
  <c r="Q44" i="1"/>
  <c r="AB40" i="1"/>
  <c r="E118" i="1"/>
  <c r="Y118" i="1"/>
  <c r="Q118" i="1"/>
  <c r="E114" i="1"/>
  <c r="Y114" i="1"/>
  <c r="I114" i="1"/>
  <c r="I99" i="1"/>
  <c r="AG99" i="1"/>
  <c r="Q99" i="1"/>
  <c r="Q95" i="1"/>
  <c r="AG95" i="1"/>
  <c r="Y95" i="1"/>
  <c r="B90" i="1"/>
  <c r="I90" i="1"/>
  <c r="Y90" i="1"/>
  <c r="F90" i="1"/>
  <c r="AD90" i="1"/>
  <c r="B87" i="1"/>
  <c r="E87" i="1"/>
  <c r="M87" i="1"/>
  <c r="U87" i="1"/>
  <c r="AC87" i="1"/>
  <c r="AK87" i="1"/>
  <c r="I87" i="1"/>
  <c r="T87" i="1"/>
  <c r="AF87" i="1"/>
  <c r="B85" i="1"/>
  <c r="AL85" i="1" s="1"/>
  <c r="AN85" i="1" s="1"/>
  <c r="F85" i="1"/>
  <c r="J85" i="1"/>
  <c r="N85" i="1"/>
  <c r="R85" i="1"/>
  <c r="V85" i="1"/>
  <c r="Z85" i="1"/>
  <c r="AD85" i="1"/>
  <c r="AH85" i="1"/>
  <c r="D85" i="1"/>
  <c r="I85" i="1"/>
  <c r="O85" i="1"/>
  <c r="T85" i="1"/>
  <c r="Y85" i="1"/>
  <c r="AE85" i="1"/>
  <c r="AJ85" i="1"/>
  <c r="B53" i="1"/>
  <c r="C53" i="1"/>
  <c r="H53" i="1"/>
  <c r="M53" i="1"/>
  <c r="S53" i="1"/>
  <c r="X53" i="1"/>
  <c r="AC53" i="1"/>
  <c r="D53" i="1"/>
  <c r="K53" i="1"/>
  <c r="Q53" i="1"/>
  <c r="Y53" i="1"/>
  <c r="AF53" i="1"/>
  <c r="AS53" i="1" s="1"/>
  <c r="AK53" i="1"/>
  <c r="G53" i="1"/>
  <c r="P53" i="1"/>
  <c r="AA53" i="1"/>
  <c r="B48" i="1"/>
  <c r="D48" i="1"/>
  <c r="L48" i="1"/>
  <c r="T48" i="1"/>
  <c r="AB48" i="1"/>
  <c r="AJ48" i="1"/>
  <c r="I48" i="1"/>
  <c r="U48" i="1"/>
  <c r="AF48" i="1"/>
  <c r="E48" i="1"/>
  <c r="Q48" i="1"/>
  <c r="AG48" i="1"/>
  <c r="AC30" i="1"/>
  <c r="N30" i="1"/>
  <c r="B23" i="1"/>
  <c r="E23" i="1"/>
  <c r="K23" i="1"/>
  <c r="P23" i="1"/>
  <c r="U23" i="1"/>
  <c r="AA23" i="1"/>
  <c r="AF23" i="1"/>
  <c r="AK23" i="1"/>
  <c r="G23" i="1"/>
  <c r="M23" i="1"/>
  <c r="T23" i="1"/>
  <c r="AB23" i="1"/>
  <c r="C23" i="1"/>
  <c r="L23" i="1"/>
  <c r="W23" i="1"/>
  <c r="AE23" i="1"/>
  <c r="H23" i="1"/>
  <c r="S23" i="1"/>
  <c r="AG23" i="1"/>
  <c r="AC6" i="1"/>
  <c r="AD6" i="1" s="1"/>
  <c r="AK6" i="1"/>
  <c r="AF6" i="1"/>
  <c r="AG6" i="1" s="1"/>
  <c r="AJ6" i="1"/>
  <c r="Q59" i="1"/>
  <c r="I59" i="1"/>
  <c r="Q33" i="1"/>
  <c r="Y33" i="1"/>
  <c r="E30" i="1"/>
  <c r="J30" i="1"/>
  <c r="P30" i="1"/>
  <c r="U30" i="1"/>
  <c r="Z30" i="1"/>
  <c r="AF30" i="1"/>
  <c r="AK30" i="1"/>
  <c r="D30" i="1"/>
  <c r="L30" i="1"/>
  <c r="R30" i="1"/>
  <c r="Y30" i="1"/>
  <c r="AG30" i="1"/>
  <c r="H30" i="1"/>
  <c r="Q30" i="1"/>
  <c r="AB30" i="1"/>
  <c r="AJ30" i="1"/>
  <c r="I22" i="1"/>
  <c r="AG22" i="1"/>
  <c r="Q22" i="1"/>
  <c r="AC8" i="1"/>
  <c r="AD8" i="1" s="1"/>
  <c r="AK8" i="1"/>
  <c r="C227" i="1"/>
  <c r="G227" i="1"/>
  <c r="K227" i="1"/>
  <c r="O227" i="1"/>
  <c r="S227" i="1"/>
  <c r="W227" i="1"/>
  <c r="AA227" i="1"/>
  <c r="AE227" i="1"/>
  <c r="AS227" i="1"/>
  <c r="AS222" i="1"/>
  <c r="C220" i="1"/>
  <c r="E220" i="1"/>
  <c r="M220" i="1"/>
  <c r="U220" i="1"/>
  <c r="AC220" i="1"/>
  <c r="AK220" i="1"/>
  <c r="B218" i="1"/>
  <c r="E218" i="1"/>
  <c r="K218" i="1"/>
  <c r="P218" i="1"/>
  <c r="U218" i="1"/>
  <c r="AA218" i="1"/>
  <c r="AF218" i="1"/>
  <c r="AS218" i="1" s="1"/>
  <c r="AK218" i="1"/>
  <c r="C216" i="1"/>
  <c r="E216" i="1"/>
  <c r="M216" i="1"/>
  <c r="U216" i="1"/>
  <c r="AC216" i="1"/>
  <c r="AK216" i="1"/>
  <c r="B209" i="1"/>
  <c r="E209" i="1"/>
  <c r="U209" i="1"/>
  <c r="AK209" i="1"/>
  <c r="AS207" i="1"/>
  <c r="B205" i="1"/>
  <c r="D205" i="1"/>
  <c r="L205" i="1"/>
  <c r="T205" i="1"/>
  <c r="AB205" i="1"/>
  <c r="AJ205" i="1"/>
  <c r="B204" i="1"/>
  <c r="M204" i="1"/>
  <c r="AC204" i="1"/>
  <c r="B201" i="1"/>
  <c r="E201" i="1"/>
  <c r="M201" i="1"/>
  <c r="U201" i="1"/>
  <c r="AB201" i="1"/>
  <c r="AG201" i="1"/>
  <c r="AR201" i="1"/>
  <c r="D199" i="1"/>
  <c r="H199" i="1"/>
  <c r="AL199" i="1" s="1"/>
  <c r="AN199" i="1" s="1"/>
  <c r="L199" i="1"/>
  <c r="P199" i="1"/>
  <c r="T199" i="1"/>
  <c r="X199" i="1"/>
  <c r="AB199" i="1"/>
  <c r="AF199" i="1"/>
  <c r="AS199" i="1" s="1"/>
  <c r="AJ199" i="1"/>
  <c r="AS198" i="1"/>
  <c r="C195" i="1"/>
  <c r="G195" i="1"/>
  <c r="K195" i="1"/>
  <c r="O195" i="1"/>
  <c r="S195" i="1"/>
  <c r="W195" i="1"/>
  <c r="AA195" i="1"/>
  <c r="AE195" i="1"/>
  <c r="AS195" i="1"/>
  <c r="AR195" i="1"/>
  <c r="Q178" i="1"/>
  <c r="AR178" i="1"/>
  <c r="B175" i="1"/>
  <c r="F175" i="1"/>
  <c r="J175" i="1"/>
  <c r="N175" i="1"/>
  <c r="R175" i="1"/>
  <c r="V175" i="1"/>
  <c r="Z175" i="1"/>
  <c r="AD175" i="1"/>
  <c r="AH175" i="1"/>
  <c r="AL175" i="1"/>
  <c r="AN175" i="1" s="1"/>
  <c r="AO175" i="1" s="1"/>
  <c r="C168" i="1"/>
  <c r="Q168" i="1"/>
  <c r="D165" i="1"/>
  <c r="I165" i="1"/>
  <c r="N165" i="1"/>
  <c r="T165" i="1"/>
  <c r="Y165" i="1"/>
  <c r="AD165" i="1"/>
  <c r="AJ165" i="1"/>
  <c r="C164" i="1"/>
  <c r="F164" i="1"/>
  <c r="M164" i="1"/>
  <c r="U164" i="1"/>
  <c r="AA164" i="1"/>
  <c r="AH164" i="1"/>
  <c r="AS155" i="1"/>
  <c r="B155" i="1"/>
  <c r="H155" i="1"/>
  <c r="M155" i="1"/>
  <c r="R155" i="1"/>
  <c r="V155" i="1"/>
  <c r="Z155" i="1"/>
  <c r="AD155" i="1"/>
  <c r="AH155" i="1"/>
  <c r="AR155" i="1"/>
  <c r="G152" i="1"/>
  <c r="M152" i="1"/>
  <c r="T152" i="1"/>
  <c r="AB152" i="1"/>
  <c r="C141" i="1"/>
  <c r="G141" i="1"/>
  <c r="K141" i="1"/>
  <c r="O141" i="1"/>
  <c r="S141" i="1"/>
  <c r="W141" i="1"/>
  <c r="AA141" i="1"/>
  <c r="AE141" i="1"/>
  <c r="AS141" i="1"/>
  <c r="B131" i="1"/>
  <c r="H131" i="1"/>
  <c r="P131" i="1"/>
  <c r="X131" i="1"/>
  <c r="AF131" i="1"/>
  <c r="AR131" i="1"/>
  <c r="D129" i="1"/>
  <c r="H129" i="1"/>
  <c r="L129" i="1"/>
  <c r="P129" i="1"/>
  <c r="T129" i="1"/>
  <c r="X129" i="1"/>
  <c r="AB129" i="1"/>
  <c r="AF129" i="1"/>
  <c r="AS129" i="1" s="1"/>
  <c r="AJ129" i="1"/>
  <c r="AR129" i="1"/>
  <c r="D125" i="1"/>
  <c r="H125" i="1"/>
  <c r="L125" i="1"/>
  <c r="P125" i="1"/>
  <c r="T125" i="1"/>
  <c r="X125" i="1"/>
  <c r="AB125" i="1"/>
  <c r="AF125" i="1"/>
  <c r="AS125" i="1" s="1"/>
  <c r="AJ125" i="1"/>
  <c r="AR125" i="1"/>
  <c r="C125" i="1"/>
  <c r="I125" i="1"/>
  <c r="N125" i="1"/>
  <c r="S125" i="1"/>
  <c r="Y125" i="1"/>
  <c r="AD125" i="1"/>
  <c r="I118" i="1"/>
  <c r="Q114" i="1"/>
  <c r="D113" i="1"/>
  <c r="H113" i="1"/>
  <c r="L113" i="1"/>
  <c r="P113" i="1"/>
  <c r="T113" i="1"/>
  <c r="X113" i="1"/>
  <c r="AB113" i="1"/>
  <c r="AF113" i="1"/>
  <c r="AS113" i="1" s="1"/>
  <c r="AJ113" i="1"/>
  <c r="AR113" i="1"/>
  <c r="E113" i="1"/>
  <c r="J113" i="1"/>
  <c r="O113" i="1"/>
  <c r="U113" i="1"/>
  <c r="Z113" i="1"/>
  <c r="AE113" i="1"/>
  <c r="AK113" i="1"/>
  <c r="B100" i="1"/>
  <c r="E100" i="1"/>
  <c r="K100" i="1"/>
  <c r="P100" i="1"/>
  <c r="U100" i="1"/>
  <c r="AA100" i="1"/>
  <c r="AF100" i="1"/>
  <c r="AK100" i="1"/>
  <c r="G100" i="1"/>
  <c r="M100" i="1"/>
  <c r="T100" i="1"/>
  <c r="AB100" i="1"/>
  <c r="I95" i="1"/>
  <c r="D93" i="1"/>
  <c r="H93" i="1"/>
  <c r="L93" i="1"/>
  <c r="P93" i="1"/>
  <c r="T93" i="1"/>
  <c r="X93" i="1"/>
  <c r="AB93" i="1"/>
  <c r="AF93" i="1"/>
  <c r="AJ93" i="1"/>
  <c r="B93" i="1"/>
  <c r="G93" i="1"/>
  <c r="M93" i="1"/>
  <c r="R93" i="1"/>
  <c r="W93" i="1"/>
  <c r="AC93" i="1"/>
  <c r="AH93" i="1"/>
  <c r="AR93" i="1"/>
  <c r="I91" i="1"/>
  <c r="Y91" i="1"/>
  <c r="N90" i="1"/>
  <c r="AG87" i="1"/>
  <c r="Q87" i="1"/>
  <c r="D87" i="1"/>
  <c r="AF85" i="1"/>
  <c r="AS85" i="1" s="1"/>
  <c r="X85" i="1"/>
  <c r="Q85" i="1"/>
  <c r="K85" i="1"/>
  <c r="C85" i="1"/>
  <c r="B78" i="1"/>
  <c r="F78" i="1"/>
  <c r="V78" i="1"/>
  <c r="Q78" i="1"/>
  <c r="B70" i="1"/>
  <c r="F70" i="1"/>
  <c r="V70" i="1"/>
  <c r="I70" i="1"/>
  <c r="AD70" i="1"/>
  <c r="B68" i="1"/>
  <c r="C68" i="1"/>
  <c r="H68" i="1"/>
  <c r="M68" i="1"/>
  <c r="S68" i="1"/>
  <c r="X68" i="1"/>
  <c r="AC68" i="1"/>
  <c r="E68" i="1"/>
  <c r="L68" i="1"/>
  <c r="T68" i="1"/>
  <c r="AA68" i="1"/>
  <c r="AG68" i="1"/>
  <c r="B66" i="1"/>
  <c r="N66" i="1"/>
  <c r="AD66" i="1"/>
  <c r="F66" i="1"/>
  <c r="Y66" i="1"/>
  <c r="AG59" i="1"/>
  <c r="B58" i="1"/>
  <c r="F58" i="1"/>
  <c r="J58" i="1"/>
  <c r="N58" i="1"/>
  <c r="R58" i="1"/>
  <c r="V58" i="1"/>
  <c r="Z58" i="1"/>
  <c r="AD58" i="1"/>
  <c r="AH58" i="1"/>
  <c r="D58" i="1"/>
  <c r="I58" i="1"/>
  <c r="O58" i="1"/>
  <c r="T58" i="1"/>
  <c r="Y58" i="1"/>
  <c r="AE58" i="1"/>
  <c r="AJ58" i="1"/>
  <c r="C54" i="1"/>
  <c r="G54" i="1"/>
  <c r="K54" i="1"/>
  <c r="O54" i="1"/>
  <c r="S54" i="1"/>
  <c r="W54" i="1"/>
  <c r="AA54" i="1"/>
  <c r="AE54" i="1"/>
  <c r="AR54" i="1"/>
  <c r="B54" i="1"/>
  <c r="H54" i="1"/>
  <c r="M54" i="1"/>
  <c r="R54" i="1"/>
  <c r="X54" i="1"/>
  <c r="AC54" i="1"/>
  <c r="AH54" i="1"/>
  <c r="AE53" i="1"/>
  <c r="T53" i="1"/>
  <c r="E53" i="1"/>
  <c r="Y48" i="1"/>
  <c r="H48" i="1"/>
  <c r="M43" i="1"/>
  <c r="AG43" i="1"/>
  <c r="AC43" i="1"/>
  <c r="D35" i="1"/>
  <c r="H35" i="1"/>
  <c r="L35" i="1"/>
  <c r="P35" i="1"/>
  <c r="T35" i="1"/>
  <c r="X35" i="1"/>
  <c r="AB35" i="1"/>
  <c r="AF35" i="1"/>
  <c r="AS35" i="1" s="1"/>
  <c r="AJ35" i="1"/>
  <c r="B35" i="1"/>
  <c r="G35" i="1"/>
  <c r="M35" i="1"/>
  <c r="R35" i="1"/>
  <c r="W35" i="1"/>
  <c r="AC35" i="1"/>
  <c r="AH35" i="1"/>
  <c r="C35" i="1"/>
  <c r="J35" i="1"/>
  <c r="Q35" i="1"/>
  <c r="Y35" i="1"/>
  <c r="AE35" i="1"/>
  <c r="AR35" i="1"/>
  <c r="AG33" i="1"/>
  <c r="AD30" i="1"/>
  <c r="T30" i="1"/>
  <c r="F30" i="1"/>
  <c r="AR23" i="1"/>
  <c r="X23" i="1"/>
  <c r="D23" i="1"/>
  <c r="B21" i="1"/>
  <c r="J21" i="1"/>
  <c r="R21" i="1"/>
  <c r="Z21" i="1"/>
  <c r="AH21" i="1"/>
  <c r="I21" i="1"/>
  <c r="U21" i="1"/>
  <c r="AD21" i="1"/>
  <c r="E21" i="1"/>
  <c r="Q21" i="1"/>
  <c r="AG21" i="1"/>
  <c r="N21" i="1"/>
  <c r="AK21" i="1"/>
  <c r="C16" i="1"/>
  <c r="I16" i="1"/>
  <c r="N16" i="1"/>
  <c r="S16" i="1"/>
  <c r="Y16" i="1"/>
  <c r="AD16" i="1"/>
  <c r="B16" i="1"/>
  <c r="J16" i="1"/>
  <c r="Q16" i="1"/>
  <c r="W16" i="1"/>
  <c r="AE16" i="1"/>
  <c r="AK16" i="1"/>
  <c r="E16" i="1"/>
  <c r="M16" i="1"/>
  <c r="V16" i="1"/>
  <c r="AG16" i="1"/>
  <c r="G16" i="1"/>
  <c r="U16" i="1"/>
  <c r="AH16" i="1"/>
  <c r="AH6" i="1"/>
  <c r="AS121" i="1"/>
  <c r="B119" i="1"/>
  <c r="D119" i="1"/>
  <c r="L119" i="1"/>
  <c r="T119" i="1"/>
  <c r="AB119" i="1"/>
  <c r="AJ119" i="1"/>
  <c r="B117" i="1"/>
  <c r="AL117" i="1" s="1"/>
  <c r="AN117" i="1" s="1"/>
  <c r="F117" i="1"/>
  <c r="J117" i="1"/>
  <c r="N117" i="1"/>
  <c r="R117" i="1"/>
  <c r="V117" i="1"/>
  <c r="Z117" i="1"/>
  <c r="AD117" i="1"/>
  <c r="AH117" i="1"/>
  <c r="B106" i="1"/>
  <c r="F106" i="1"/>
  <c r="V106" i="1"/>
  <c r="B102" i="1"/>
  <c r="N102" i="1"/>
  <c r="AD102" i="1"/>
  <c r="B98" i="1"/>
  <c r="N98" i="1"/>
  <c r="AD98" i="1"/>
  <c r="B88" i="1"/>
  <c r="D88" i="1"/>
  <c r="I88" i="1"/>
  <c r="O88" i="1"/>
  <c r="T88" i="1"/>
  <c r="Y88" i="1"/>
  <c r="AE88" i="1"/>
  <c r="AJ88" i="1"/>
  <c r="E86" i="1"/>
  <c r="I86" i="1"/>
  <c r="AC86" i="1"/>
  <c r="B84" i="1"/>
  <c r="D84" i="1"/>
  <c r="I84" i="1"/>
  <c r="O84" i="1"/>
  <c r="T84" i="1"/>
  <c r="Y84" i="1"/>
  <c r="AE84" i="1"/>
  <c r="AJ84" i="1"/>
  <c r="B82" i="1"/>
  <c r="C82" i="1"/>
  <c r="J82" i="1"/>
  <c r="Q82" i="1"/>
  <c r="Y82" i="1"/>
  <c r="AD82" i="1"/>
  <c r="B76" i="1"/>
  <c r="C76" i="1"/>
  <c r="H76" i="1"/>
  <c r="M76" i="1"/>
  <c r="S76" i="1"/>
  <c r="X76" i="1"/>
  <c r="AC76" i="1"/>
  <c r="B64" i="1"/>
  <c r="E64" i="1"/>
  <c r="K64" i="1"/>
  <c r="P64" i="1"/>
  <c r="U64" i="1"/>
  <c r="AA64" i="1"/>
  <c r="AF64" i="1"/>
  <c r="AK64" i="1"/>
  <c r="B62" i="1"/>
  <c r="F62" i="1"/>
  <c r="V62" i="1"/>
  <c r="C46" i="1"/>
  <c r="G46" i="1"/>
  <c r="K46" i="1"/>
  <c r="O46" i="1"/>
  <c r="S46" i="1"/>
  <c r="W46" i="1"/>
  <c r="AA46" i="1"/>
  <c r="AE46" i="1"/>
  <c r="AS46" i="1"/>
  <c r="AR46" i="1"/>
  <c r="D46" i="1"/>
  <c r="I46" i="1"/>
  <c r="N46" i="1"/>
  <c r="T46" i="1"/>
  <c r="Y46" i="1"/>
  <c r="AD46" i="1"/>
  <c r="AJ46" i="1"/>
  <c r="B32" i="1"/>
  <c r="N32" i="1"/>
  <c r="AD32" i="1"/>
  <c r="I32" i="1"/>
  <c r="AG32" i="1"/>
  <c r="B52" i="1"/>
  <c r="D52" i="1"/>
  <c r="L52" i="1"/>
  <c r="T52" i="1"/>
  <c r="AB52" i="1"/>
  <c r="AJ52" i="1"/>
  <c r="B49" i="1"/>
  <c r="C49" i="1"/>
  <c r="H49" i="1"/>
  <c r="M49" i="1"/>
  <c r="S49" i="1"/>
  <c r="X49" i="1"/>
  <c r="AC49" i="1"/>
  <c r="AS49" i="1"/>
  <c r="B45" i="1"/>
  <c r="E45" i="1"/>
  <c r="K45" i="1"/>
  <c r="P45" i="1"/>
  <c r="U45" i="1"/>
  <c r="AA45" i="1"/>
  <c r="AF45" i="1"/>
  <c r="AS45" i="1" s="1"/>
  <c r="AK45" i="1"/>
  <c r="D39" i="1"/>
  <c r="I39" i="1"/>
  <c r="Y39" i="1"/>
  <c r="B36" i="1"/>
  <c r="C36" i="1"/>
  <c r="H36" i="1"/>
  <c r="M36" i="1"/>
  <c r="S36" i="1"/>
  <c r="X36" i="1"/>
  <c r="AC36" i="1"/>
  <c r="B34" i="1"/>
  <c r="D34" i="1"/>
  <c r="I34" i="1"/>
  <c r="O34" i="1"/>
  <c r="T34" i="1"/>
  <c r="Y34" i="1"/>
  <c r="AD34" i="1"/>
  <c r="AH34" i="1"/>
  <c r="AR34" i="1"/>
  <c r="L31" i="1"/>
  <c r="AG31" i="1"/>
  <c r="E29" i="1"/>
  <c r="O29" i="1"/>
  <c r="Z29" i="1"/>
  <c r="AK29" i="1"/>
  <c r="B26" i="1"/>
  <c r="E26" i="1"/>
  <c r="L26" i="1"/>
  <c r="T26" i="1"/>
  <c r="Z26" i="1"/>
  <c r="AG26" i="1"/>
  <c r="C24" i="1"/>
  <c r="G24" i="1"/>
  <c r="K24" i="1"/>
  <c r="O24" i="1"/>
  <c r="S24" i="1"/>
  <c r="W24" i="1"/>
  <c r="AA24" i="1"/>
  <c r="AE24" i="1"/>
  <c r="AR24" i="1"/>
  <c r="B24" i="1"/>
  <c r="H24" i="1"/>
  <c r="M24" i="1"/>
  <c r="R24" i="1"/>
  <c r="X24" i="1"/>
  <c r="AC24" i="1"/>
  <c r="AH24" i="1"/>
  <c r="C15" i="1"/>
  <c r="G15" i="1"/>
  <c r="K15" i="1"/>
  <c r="O15" i="1"/>
  <c r="S15" i="1"/>
  <c r="W15" i="1"/>
  <c r="AA15" i="1"/>
  <c r="AE15" i="1"/>
  <c r="E15" i="1"/>
  <c r="J15" i="1"/>
  <c r="P15" i="1"/>
  <c r="U15" i="1"/>
  <c r="Z15" i="1"/>
  <c r="AF15" i="1"/>
  <c r="AK15" i="1"/>
  <c r="B14" i="1"/>
  <c r="E14" i="1"/>
  <c r="K14" i="1"/>
  <c r="P14" i="1"/>
  <c r="U14" i="1"/>
  <c r="AA14" i="1"/>
  <c r="AF14" i="1"/>
  <c r="AK14" i="1"/>
  <c r="C14" i="1"/>
  <c r="I14" i="1"/>
  <c r="Q14" i="1"/>
  <c r="X14" i="1"/>
  <c r="AE14" i="1"/>
  <c r="AR14" i="1"/>
  <c r="AC10" i="1"/>
  <c r="AE10" i="1" s="1"/>
  <c r="B19" i="1"/>
  <c r="C19" i="1"/>
  <c r="H19" i="1"/>
  <c r="M19" i="1"/>
  <c r="S19" i="1"/>
  <c r="X19" i="1"/>
  <c r="AC19" i="1"/>
  <c r="AO786" i="1"/>
  <c r="AP786" i="1"/>
  <c r="AO734" i="1"/>
  <c r="AP734" i="1"/>
  <c r="AO698" i="1"/>
  <c r="AP698" i="1"/>
  <c r="AO726" i="1"/>
  <c r="AP726" i="1"/>
  <c r="AO722" i="1"/>
  <c r="AP722" i="1"/>
  <c r="AO710" i="1"/>
  <c r="AP710" i="1"/>
  <c r="E792" i="1"/>
  <c r="AH792" i="1"/>
  <c r="AD792" i="1"/>
  <c r="Z792" i="1"/>
  <c r="V792" i="1"/>
  <c r="R792" i="1"/>
  <c r="N792" i="1"/>
  <c r="J792" i="1"/>
  <c r="F792" i="1"/>
  <c r="B792" i="1"/>
  <c r="AH788" i="1"/>
  <c r="AD788" i="1"/>
  <c r="Z788" i="1"/>
  <c r="V788" i="1"/>
  <c r="R788" i="1"/>
  <c r="N788" i="1"/>
  <c r="J788" i="1"/>
  <c r="F788" i="1"/>
  <c r="B788" i="1"/>
  <c r="AH784" i="1"/>
  <c r="AD784" i="1"/>
  <c r="Z784" i="1"/>
  <c r="V784" i="1"/>
  <c r="R784" i="1"/>
  <c r="N784" i="1"/>
  <c r="J784" i="1"/>
  <c r="F784" i="1"/>
  <c r="B784" i="1"/>
  <c r="AH780" i="1"/>
  <c r="AD780" i="1"/>
  <c r="Z780" i="1"/>
  <c r="V780" i="1"/>
  <c r="R780" i="1"/>
  <c r="N780" i="1"/>
  <c r="J780" i="1"/>
  <c r="F780" i="1"/>
  <c r="B780" i="1"/>
  <c r="AH776" i="1"/>
  <c r="AD776" i="1"/>
  <c r="Z776" i="1"/>
  <c r="V776" i="1"/>
  <c r="R776" i="1"/>
  <c r="N776" i="1"/>
  <c r="J776" i="1"/>
  <c r="F776" i="1"/>
  <c r="B776" i="1"/>
  <c r="AH772" i="1"/>
  <c r="AD772" i="1"/>
  <c r="Z772" i="1"/>
  <c r="V772" i="1"/>
  <c r="R772" i="1"/>
  <c r="N772" i="1"/>
  <c r="J772" i="1"/>
  <c r="F772" i="1"/>
  <c r="B772" i="1"/>
  <c r="AH768" i="1"/>
  <c r="AD768" i="1"/>
  <c r="Z768" i="1"/>
  <c r="V768" i="1"/>
  <c r="R768" i="1"/>
  <c r="N768" i="1"/>
  <c r="J768" i="1"/>
  <c r="F768" i="1"/>
  <c r="B768" i="1"/>
  <c r="AH764" i="1"/>
  <c r="AD764" i="1"/>
  <c r="Z764" i="1"/>
  <c r="V764" i="1"/>
  <c r="R764" i="1"/>
  <c r="N764" i="1"/>
  <c r="J764" i="1"/>
  <c r="F764" i="1"/>
  <c r="B764" i="1"/>
  <c r="AH760" i="1"/>
  <c r="AD760" i="1"/>
  <c r="Z760" i="1"/>
  <c r="V760" i="1"/>
  <c r="R760" i="1"/>
  <c r="N760" i="1"/>
  <c r="J760" i="1"/>
  <c r="F760" i="1"/>
  <c r="B760" i="1"/>
  <c r="AH756" i="1"/>
  <c r="AD756" i="1"/>
  <c r="Z756" i="1"/>
  <c r="V756" i="1"/>
  <c r="R756" i="1"/>
  <c r="N756" i="1"/>
  <c r="J756" i="1"/>
  <c r="F756" i="1"/>
  <c r="B756" i="1"/>
  <c r="AH752" i="1"/>
  <c r="AD752" i="1"/>
  <c r="Z752" i="1"/>
  <c r="V752" i="1"/>
  <c r="R752" i="1"/>
  <c r="N752" i="1"/>
  <c r="J752" i="1"/>
  <c r="F752" i="1"/>
  <c r="B752" i="1"/>
  <c r="D751" i="1"/>
  <c r="H751" i="1"/>
  <c r="L751" i="1"/>
  <c r="P751" i="1"/>
  <c r="T751" i="1"/>
  <c r="X751" i="1"/>
  <c r="AS750" i="1"/>
  <c r="AC749" i="1"/>
  <c r="X749" i="1"/>
  <c r="S749" i="1"/>
  <c r="M749" i="1"/>
  <c r="H749" i="1"/>
  <c r="C749" i="1"/>
  <c r="AH747" i="1"/>
  <c r="AC747" i="1"/>
  <c r="W747" i="1"/>
  <c r="R747" i="1"/>
  <c r="M747" i="1"/>
  <c r="G747" i="1"/>
  <c r="C744" i="1"/>
  <c r="G744" i="1"/>
  <c r="K744" i="1"/>
  <c r="O744" i="1"/>
  <c r="S744" i="1"/>
  <c r="W744" i="1"/>
  <c r="AA744" i="1"/>
  <c r="AE744" i="1"/>
  <c r="AH740" i="1"/>
  <c r="AC740" i="1"/>
  <c r="X740" i="1"/>
  <c r="R740" i="1"/>
  <c r="M740" i="1"/>
  <c r="H740" i="1"/>
  <c r="B737" i="1"/>
  <c r="F737" i="1"/>
  <c r="J737" i="1"/>
  <c r="N737" i="1"/>
  <c r="R737" i="1"/>
  <c r="V737" i="1"/>
  <c r="Z737" i="1"/>
  <c r="AD737" i="1"/>
  <c r="AH737" i="1"/>
  <c r="D735" i="1"/>
  <c r="H735" i="1"/>
  <c r="L735" i="1"/>
  <c r="P735" i="1"/>
  <c r="T735" i="1"/>
  <c r="X735" i="1"/>
  <c r="AB735" i="1"/>
  <c r="AF735" i="1"/>
  <c r="AS735" i="1" s="1"/>
  <c r="AJ735" i="1"/>
  <c r="AR735" i="1"/>
  <c r="AS734" i="1"/>
  <c r="AC733" i="1"/>
  <c r="X733" i="1"/>
  <c r="S733" i="1"/>
  <c r="M733" i="1"/>
  <c r="H733" i="1"/>
  <c r="AH731" i="1"/>
  <c r="AC731" i="1"/>
  <c r="W731" i="1"/>
  <c r="R731" i="1"/>
  <c r="M731" i="1"/>
  <c r="G731" i="1"/>
  <c r="C728" i="1"/>
  <c r="G728" i="1"/>
  <c r="K728" i="1"/>
  <c r="O728" i="1"/>
  <c r="S728" i="1"/>
  <c r="W728" i="1"/>
  <c r="AA728" i="1"/>
  <c r="AE728" i="1"/>
  <c r="AH724" i="1"/>
  <c r="AC724" i="1"/>
  <c r="X724" i="1"/>
  <c r="R724" i="1"/>
  <c r="M724" i="1"/>
  <c r="H724" i="1"/>
  <c r="B721" i="1"/>
  <c r="F721" i="1"/>
  <c r="J721" i="1"/>
  <c r="N721" i="1"/>
  <c r="R721" i="1"/>
  <c r="V721" i="1"/>
  <c r="Z721" i="1"/>
  <c r="AD721" i="1"/>
  <c r="AH721" i="1"/>
  <c r="D719" i="1"/>
  <c r="H719" i="1"/>
  <c r="L719" i="1"/>
  <c r="P719" i="1"/>
  <c r="T719" i="1"/>
  <c r="X719" i="1"/>
  <c r="AB719" i="1"/>
  <c r="AF719" i="1"/>
  <c r="AJ719" i="1"/>
  <c r="AR719" i="1"/>
  <c r="AS718" i="1"/>
  <c r="D717" i="1"/>
  <c r="H717" i="1"/>
  <c r="L717" i="1"/>
  <c r="P717" i="1"/>
  <c r="T717" i="1"/>
  <c r="X717" i="1"/>
  <c r="AB717" i="1"/>
  <c r="AF717" i="1"/>
  <c r="AJ717" i="1"/>
  <c r="B717" i="1"/>
  <c r="F717" i="1"/>
  <c r="J717" i="1"/>
  <c r="N717" i="1"/>
  <c r="R717" i="1"/>
  <c r="V717" i="1"/>
  <c r="Z717" i="1"/>
  <c r="AD717" i="1"/>
  <c r="AH717" i="1"/>
  <c r="AA707" i="1"/>
  <c r="S707" i="1"/>
  <c r="K707" i="1"/>
  <c r="AA705" i="1"/>
  <c r="S705" i="1"/>
  <c r="K705" i="1"/>
  <c r="B703" i="1"/>
  <c r="F703" i="1"/>
  <c r="J703" i="1"/>
  <c r="N703" i="1"/>
  <c r="R703" i="1"/>
  <c r="V703" i="1"/>
  <c r="Z703" i="1"/>
  <c r="AD703" i="1"/>
  <c r="AH703" i="1"/>
  <c r="D703" i="1"/>
  <c r="H703" i="1"/>
  <c r="L703" i="1"/>
  <c r="P703" i="1"/>
  <c r="T703" i="1"/>
  <c r="X703" i="1"/>
  <c r="AB703" i="1"/>
  <c r="AF703" i="1"/>
  <c r="AJ703" i="1"/>
  <c r="AR703" i="1"/>
  <c r="D701" i="1"/>
  <c r="H701" i="1"/>
  <c r="L701" i="1"/>
  <c r="P701" i="1"/>
  <c r="T701" i="1"/>
  <c r="X701" i="1"/>
  <c r="AB701" i="1"/>
  <c r="AF701" i="1"/>
  <c r="AJ701" i="1"/>
  <c r="AR701" i="1"/>
  <c r="B701" i="1"/>
  <c r="F701" i="1"/>
  <c r="J701" i="1"/>
  <c r="N701" i="1"/>
  <c r="R701" i="1"/>
  <c r="V701" i="1"/>
  <c r="Z701" i="1"/>
  <c r="AD701" i="1"/>
  <c r="AH701" i="1"/>
  <c r="AJ695" i="1"/>
  <c r="Y695" i="1"/>
  <c r="O695" i="1"/>
  <c r="B687" i="1"/>
  <c r="F687" i="1"/>
  <c r="J687" i="1"/>
  <c r="N687" i="1"/>
  <c r="R687" i="1"/>
  <c r="V687" i="1"/>
  <c r="Z687" i="1"/>
  <c r="AD687" i="1"/>
  <c r="AH687" i="1"/>
  <c r="E687" i="1"/>
  <c r="K687" i="1"/>
  <c r="P687" i="1"/>
  <c r="U687" i="1"/>
  <c r="AA687" i="1"/>
  <c r="AF687" i="1"/>
  <c r="AS687" i="1" s="1"/>
  <c r="AK687" i="1"/>
  <c r="C687" i="1"/>
  <c r="H687" i="1"/>
  <c r="M687" i="1"/>
  <c r="S687" i="1"/>
  <c r="X687" i="1"/>
  <c r="AC687" i="1"/>
  <c r="D687" i="1"/>
  <c r="I687" i="1"/>
  <c r="O687" i="1"/>
  <c r="T687" i="1"/>
  <c r="Y687" i="1"/>
  <c r="AE687" i="1"/>
  <c r="AJ687" i="1"/>
  <c r="AA685" i="1"/>
  <c r="AL672" i="1"/>
  <c r="AN672" i="1" s="1"/>
  <c r="AL664" i="1"/>
  <c r="AN664" i="1" s="1"/>
  <c r="AO592" i="1"/>
  <c r="AP592" i="1"/>
  <c r="C740" i="1"/>
  <c r="G740" i="1"/>
  <c r="K740" i="1"/>
  <c r="O740" i="1"/>
  <c r="S740" i="1"/>
  <c r="W740" i="1"/>
  <c r="AA740" i="1"/>
  <c r="AE740" i="1"/>
  <c r="B733" i="1"/>
  <c r="F733" i="1"/>
  <c r="J733" i="1"/>
  <c r="N733" i="1"/>
  <c r="R733" i="1"/>
  <c r="V733" i="1"/>
  <c r="Z733" i="1"/>
  <c r="AD733" i="1"/>
  <c r="AH733" i="1"/>
  <c r="D731" i="1"/>
  <c r="H731" i="1"/>
  <c r="L731" i="1"/>
  <c r="P731" i="1"/>
  <c r="T731" i="1"/>
  <c r="X731" i="1"/>
  <c r="AB731" i="1"/>
  <c r="AF731" i="1"/>
  <c r="AJ731" i="1"/>
  <c r="AR731" i="1"/>
  <c r="C724" i="1"/>
  <c r="G724" i="1"/>
  <c r="K724" i="1"/>
  <c r="O724" i="1"/>
  <c r="S724" i="1"/>
  <c r="W724" i="1"/>
  <c r="AA724" i="1"/>
  <c r="AE724" i="1"/>
  <c r="B707" i="1"/>
  <c r="F707" i="1"/>
  <c r="J707" i="1"/>
  <c r="N707" i="1"/>
  <c r="R707" i="1"/>
  <c r="V707" i="1"/>
  <c r="Z707" i="1"/>
  <c r="AD707" i="1"/>
  <c r="AH707" i="1"/>
  <c r="D707" i="1"/>
  <c r="H707" i="1"/>
  <c r="L707" i="1"/>
  <c r="P707" i="1"/>
  <c r="T707" i="1"/>
  <c r="X707" i="1"/>
  <c r="AB707" i="1"/>
  <c r="AF707" i="1"/>
  <c r="AJ707" i="1"/>
  <c r="AR707" i="1"/>
  <c r="D705" i="1"/>
  <c r="H705" i="1"/>
  <c r="L705" i="1"/>
  <c r="P705" i="1"/>
  <c r="T705" i="1"/>
  <c r="X705" i="1"/>
  <c r="AB705" i="1"/>
  <c r="AF705" i="1"/>
  <c r="AJ705" i="1"/>
  <c r="AR705" i="1"/>
  <c r="B705" i="1"/>
  <c r="F705" i="1"/>
  <c r="J705" i="1"/>
  <c r="N705" i="1"/>
  <c r="R705" i="1"/>
  <c r="V705" i="1"/>
  <c r="Z705" i="1"/>
  <c r="AD705" i="1"/>
  <c r="AH705" i="1"/>
  <c r="B695" i="1"/>
  <c r="F695" i="1"/>
  <c r="J695" i="1"/>
  <c r="N695" i="1"/>
  <c r="R695" i="1"/>
  <c r="V695" i="1"/>
  <c r="Z695" i="1"/>
  <c r="AD695" i="1"/>
  <c r="AH695" i="1"/>
  <c r="C695" i="1"/>
  <c r="H695" i="1"/>
  <c r="M695" i="1"/>
  <c r="S695" i="1"/>
  <c r="X695" i="1"/>
  <c r="AC695" i="1"/>
  <c r="E695" i="1"/>
  <c r="K695" i="1"/>
  <c r="P695" i="1"/>
  <c r="U695" i="1"/>
  <c r="AA695" i="1"/>
  <c r="AF695" i="1"/>
  <c r="AK695" i="1"/>
  <c r="AL688" i="1"/>
  <c r="AN688" i="1" s="1"/>
  <c r="D685" i="1"/>
  <c r="H685" i="1"/>
  <c r="L685" i="1"/>
  <c r="P685" i="1"/>
  <c r="T685" i="1"/>
  <c r="X685" i="1"/>
  <c r="AB685" i="1"/>
  <c r="AF685" i="1"/>
  <c r="AJ685" i="1"/>
  <c r="AR685" i="1"/>
  <c r="E685" i="1"/>
  <c r="J685" i="1"/>
  <c r="O685" i="1"/>
  <c r="U685" i="1"/>
  <c r="Z685" i="1"/>
  <c r="AE685" i="1"/>
  <c r="AK685" i="1"/>
  <c r="B685" i="1"/>
  <c r="G685" i="1"/>
  <c r="M685" i="1"/>
  <c r="R685" i="1"/>
  <c r="W685" i="1"/>
  <c r="AC685" i="1"/>
  <c r="AH685" i="1"/>
  <c r="C685" i="1"/>
  <c r="I685" i="1"/>
  <c r="N685" i="1"/>
  <c r="S685" i="1"/>
  <c r="Y685" i="1"/>
  <c r="AD685" i="1"/>
  <c r="AL684" i="1"/>
  <c r="AN684" i="1" s="1"/>
  <c r="C677" i="1"/>
  <c r="G677" i="1"/>
  <c r="K677" i="1"/>
  <c r="O677" i="1"/>
  <c r="S677" i="1"/>
  <c r="W677" i="1"/>
  <c r="AA677" i="1"/>
  <c r="AE677" i="1"/>
  <c r="D677" i="1"/>
  <c r="H677" i="1"/>
  <c r="L677" i="1"/>
  <c r="P677" i="1"/>
  <c r="T677" i="1"/>
  <c r="X677" i="1"/>
  <c r="AB677" i="1"/>
  <c r="AF677" i="1"/>
  <c r="AS677" i="1" s="1"/>
  <c r="AJ677" i="1"/>
  <c r="AR677" i="1"/>
  <c r="F677" i="1"/>
  <c r="N677" i="1"/>
  <c r="V677" i="1"/>
  <c r="AD677" i="1"/>
  <c r="B677" i="1"/>
  <c r="J677" i="1"/>
  <c r="R677" i="1"/>
  <c r="Z677" i="1"/>
  <c r="AH677" i="1"/>
  <c r="E677" i="1"/>
  <c r="M677" i="1"/>
  <c r="U677" i="1"/>
  <c r="AC677" i="1"/>
  <c r="AK677" i="1"/>
  <c r="C669" i="1"/>
  <c r="G669" i="1"/>
  <c r="K669" i="1"/>
  <c r="O669" i="1"/>
  <c r="S669" i="1"/>
  <c r="W669" i="1"/>
  <c r="AA669" i="1"/>
  <c r="AE669" i="1"/>
  <c r="D669" i="1"/>
  <c r="H669" i="1"/>
  <c r="L669" i="1"/>
  <c r="P669" i="1"/>
  <c r="T669" i="1"/>
  <c r="X669" i="1"/>
  <c r="AB669" i="1"/>
  <c r="AF669" i="1"/>
  <c r="AS669" i="1" s="1"/>
  <c r="AJ669" i="1"/>
  <c r="AR669" i="1"/>
  <c r="F669" i="1"/>
  <c r="N669" i="1"/>
  <c r="V669" i="1"/>
  <c r="AD669" i="1"/>
  <c r="B669" i="1"/>
  <c r="J669" i="1"/>
  <c r="R669" i="1"/>
  <c r="Z669" i="1"/>
  <c r="AH669" i="1"/>
  <c r="E669" i="1"/>
  <c r="M669" i="1"/>
  <c r="U669" i="1"/>
  <c r="AC669" i="1"/>
  <c r="AK669" i="1"/>
  <c r="I788" i="1"/>
  <c r="E788" i="1"/>
  <c r="E752" i="1"/>
  <c r="L749" i="1"/>
  <c r="G749" i="1"/>
  <c r="D747" i="1"/>
  <c r="H747" i="1"/>
  <c r="L747" i="1"/>
  <c r="P747" i="1"/>
  <c r="T747" i="1"/>
  <c r="X747" i="1"/>
  <c r="AB747" i="1"/>
  <c r="AF747" i="1"/>
  <c r="AJ747" i="1"/>
  <c r="AR747" i="1"/>
  <c r="AS793" i="1"/>
  <c r="AE793" i="1"/>
  <c r="AA793" i="1"/>
  <c r="W793" i="1"/>
  <c r="S793" i="1"/>
  <c r="O793" i="1"/>
  <c r="K793" i="1"/>
  <c r="G793" i="1"/>
  <c r="C793" i="1"/>
  <c r="AR792" i="1"/>
  <c r="AJ792" i="1"/>
  <c r="AF792" i="1"/>
  <c r="AB792" i="1"/>
  <c r="X792" i="1"/>
  <c r="T792" i="1"/>
  <c r="P792" i="1"/>
  <c r="L792" i="1"/>
  <c r="H792" i="1"/>
  <c r="D792" i="1"/>
  <c r="AS789" i="1"/>
  <c r="AE789" i="1"/>
  <c r="AA789" i="1"/>
  <c r="W789" i="1"/>
  <c r="S789" i="1"/>
  <c r="O789" i="1"/>
  <c r="K789" i="1"/>
  <c r="G789" i="1"/>
  <c r="C789" i="1"/>
  <c r="AR788" i="1"/>
  <c r="AJ788" i="1"/>
  <c r="AF788" i="1"/>
  <c r="AB788" i="1"/>
  <c r="X788" i="1"/>
  <c r="T788" i="1"/>
  <c r="P788" i="1"/>
  <c r="L788" i="1"/>
  <c r="H788" i="1"/>
  <c r="D788" i="1"/>
  <c r="AS785" i="1"/>
  <c r="AE785" i="1"/>
  <c r="AA785" i="1"/>
  <c r="W785" i="1"/>
  <c r="S785" i="1"/>
  <c r="O785" i="1"/>
  <c r="K785" i="1"/>
  <c r="G785" i="1"/>
  <c r="C785" i="1"/>
  <c r="AR784" i="1"/>
  <c r="AJ784" i="1"/>
  <c r="AF784" i="1"/>
  <c r="AB784" i="1"/>
  <c r="X784" i="1"/>
  <c r="T784" i="1"/>
  <c r="P784" i="1"/>
  <c r="L784" i="1"/>
  <c r="H784" i="1"/>
  <c r="D784" i="1"/>
  <c r="AS781" i="1"/>
  <c r="AE781" i="1"/>
  <c r="AA781" i="1"/>
  <c r="W781" i="1"/>
  <c r="S781" i="1"/>
  <c r="O781" i="1"/>
  <c r="K781" i="1"/>
  <c r="G781" i="1"/>
  <c r="C781" i="1"/>
  <c r="AR780" i="1"/>
  <c r="AJ780" i="1"/>
  <c r="AF780" i="1"/>
  <c r="AB780" i="1"/>
  <c r="X780" i="1"/>
  <c r="T780" i="1"/>
  <c r="P780" i="1"/>
  <c r="L780" i="1"/>
  <c r="H780" i="1"/>
  <c r="D780" i="1"/>
  <c r="AS777" i="1"/>
  <c r="AE777" i="1"/>
  <c r="AA777" i="1"/>
  <c r="W777" i="1"/>
  <c r="S777" i="1"/>
  <c r="O777" i="1"/>
  <c r="K777" i="1"/>
  <c r="G777" i="1"/>
  <c r="C777" i="1"/>
  <c r="AR776" i="1"/>
  <c r="AJ776" i="1"/>
  <c r="AF776" i="1"/>
  <c r="AB776" i="1"/>
  <c r="X776" i="1"/>
  <c r="T776" i="1"/>
  <c r="P776" i="1"/>
  <c r="L776" i="1"/>
  <c r="H776" i="1"/>
  <c r="D776" i="1"/>
  <c r="AS773" i="1"/>
  <c r="AE773" i="1"/>
  <c r="AA773" i="1"/>
  <c r="W773" i="1"/>
  <c r="S773" i="1"/>
  <c r="O773" i="1"/>
  <c r="K773" i="1"/>
  <c r="G773" i="1"/>
  <c r="C773" i="1"/>
  <c r="AR772" i="1"/>
  <c r="AJ772" i="1"/>
  <c r="AF772" i="1"/>
  <c r="AB772" i="1"/>
  <c r="X772" i="1"/>
  <c r="T772" i="1"/>
  <c r="P772" i="1"/>
  <c r="L772" i="1"/>
  <c r="H772" i="1"/>
  <c r="D772" i="1"/>
  <c r="AS769" i="1"/>
  <c r="AE769" i="1"/>
  <c r="AA769" i="1"/>
  <c r="W769" i="1"/>
  <c r="S769" i="1"/>
  <c r="O769" i="1"/>
  <c r="K769" i="1"/>
  <c r="G769" i="1"/>
  <c r="C769" i="1"/>
  <c r="AR768" i="1"/>
  <c r="AJ768" i="1"/>
  <c r="AF768" i="1"/>
  <c r="AB768" i="1"/>
  <c r="X768" i="1"/>
  <c r="T768" i="1"/>
  <c r="P768" i="1"/>
  <c r="L768" i="1"/>
  <c r="H768" i="1"/>
  <c r="D768" i="1"/>
  <c r="AS765" i="1"/>
  <c r="AE765" i="1"/>
  <c r="AA765" i="1"/>
  <c r="W765" i="1"/>
  <c r="S765" i="1"/>
  <c r="O765" i="1"/>
  <c r="K765" i="1"/>
  <c r="G765" i="1"/>
  <c r="C765" i="1"/>
  <c r="AR764" i="1"/>
  <c r="AJ764" i="1"/>
  <c r="AF764" i="1"/>
  <c r="AB764" i="1"/>
  <c r="X764" i="1"/>
  <c r="T764" i="1"/>
  <c r="P764" i="1"/>
  <c r="L764" i="1"/>
  <c r="H764" i="1"/>
  <c r="D764" i="1"/>
  <c r="AS761" i="1"/>
  <c r="AE761" i="1"/>
  <c r="AA761" i="1"/>
  <c r="W761" i="1"/>
  <c r="S761" i="1"/>
  <c r="O761" i="1"/>
  <c r="K761" i="1"/>
  <c r="G761" i="1"/>
  <c r="C761" i="1"/>
  <c r="AR760" i="1"/>
  <c r="AJ760" i="1"/>
  <c r="AF760" i="1"/>
  <c r="AB760" i="1"/>
  <c r="X760" i="1"/>
  <c r="T760" i="1"/>
  <c r="P760" i="1"/>
  <c r="L760" i="1"/>
  <c r="H760" i="1"/>
  <c r="D760" i="1"/>
  <c r="AS757" i="1"/>
  <c r="AE757" i="1"/>
  <c r="AA757" i="1"/>
  <c r="W757" i="1"/>
  <c r="S757" i="1"/>
  <c r="O757" i="1"/>
  <c r="K757" i="1"/>
  <c r="G757" i="1"/>
  <c r="C757" i="1"/>
  <c r="AR756" i="1"/>
  <c r="AJ756" i="1"/>
  <c r="AF756" i="1"/>
  <c r="AB756" i="1"/>
  <c r="X756" i="1"/>
  <c r="T756" i="1"/>
  <c r="P756" i="1"/>
  <c r="L756" i="1"/>
  <c r="H756" i="1"/>
  <c r="D756" i="1"/>
  <c r="AS753" i="1"/>
  <c r="AE753" i="1"/>
  <c r="AA753" i="1"/>
  <c r="W753" i="1"/>
  <c r="S753" i="1"/>
  <c r="O753" i="1"/>
  <c r="K753" i="1"/>
  <c r="G753" i="1"/>
  <c r="C753" i="1"/>
  <c r="AR752" i="1"/>
  <c r="AJ752" i="1"/>
  <c r="AF752" i="1"/>
  <c r="AB752" i="1"/>
  <c r="X752" i="1"/>
  <c r="T752" i="1"/>
  <c r="P752" i="1"/>
  <c r="L752" i="1"/>
  <c r="H752" i="1"/>
  <c r="D752" i="1"/>
  <c r="AK751" i="1"/>
  <c r="AG751" i="1"/>
  <c r="AC751" i="1"/>
  <c r="Y751" i="1"/>
  <c r="S751" i="1"/>
  <c r="N751" i="1"/>
  <c r="I751" i="1"/>
  <c r="C751" i="1"/>
  <c r="AK749" i="1"/>
  <c r="AF749" i="1"/>
  <c r="AA749" i="1"/>
  <c r="U749" i="1"/>
  <c r="P749" i="1"/>
  <c r="K749" i="1"/>
  <c r="AK747" i="1"/>
  <c r="AE747" i="1"/>
  <c r="Z747" i="1"/>
  <c r="U747" i="1"/>
  <c r="O747" i="1"/>
  <c r="J747" i="1"/>
  <c r="E747" i="1"/>
  <c r="B745" i="1"/>
  <c r="F745" i="1"/>
  <c r="J745" i="1"/>
  <c r="N745" i="1"/>
  <c r="R745" i="1"/>
  <c r="V745" i="1"/>
  <c r="Z745" i="1"/>
  <c r="AD745" i="1"/>
  <c r="AH745" i="1"/>
  <c r="AJ744" i="1"/>
  <c r="AD744" i="1"/>
  <c r="Y744" i="1"/>
  <c r="T744" i="1"/>
  <c r="N744" i="1"/>
  <c r="I744" i="1"/>
  <c r="D744" i="1"/>
  <c r="D743" i="1"/>
  <c r="H743" i="1"/>
  <c r="L743" i="1"/>
  <c r="P743" i="1"/>
  <c r="T743" i="1"/>
  <c r="X743" i="1"/>
  <c r="AB743" i="1"/>
  <c r="AF743" i="1"/>
  <c r="AS743" i="1" s="1"/>
  <c r="AJ743" i="1"/>
  <c r="AR743" i="1"/>
  <c r="AK740" i="1"/>
  <c r="AF740" i="1"/>
  <c r="Z740" i="1"/>
  <c r="U740" i="1"/>
  <c r="P740" i="1"/>
  <c r="J740" i="1"/>
  <c r="E740" i="1"/>
  <c r="AJ737" i="1"/>
  <c r="AE737" i="1"/>
  <c r="Y737" i="1"/>
  <c r="T737" i="1"/>
  <c r="O737" i="1"/>
  <c r="I737" i="1"/>
  <c r="D737" i="1"/>
  <c r="C736" i="1"/>
  <c r="G736" i="1"/>
  <c r="K736" i="1"/>
  <c r="O736" i="1"/>
  <c r="S736" i="1"/>
  <c r="W736" i="1"/>
  <c r="AA736" i="1"/>
  <c r="AE736" i="1"/>
  <c r="AD735" i="1"/>
  <c r="Y735" i="1"/>
  <c r="S735" i="1"/>
  <c r="N735" i="1"/>
  <c r="I735" i="1"/>
  <c r="C735" i="1"/>
  <c r="AK733" i="1"/>
  <c r="AF733" i="1"/>
  <c r="AS733" i="1" s="1"/>
  <c r="AA733" i="1"/>
  <c r="U733" i="1"/>
  <c r="P733" i="1"/>
  <c r="K733" i="1"/>
  <c r="E733" i="1"/>
  <c r="AK731" i="1"/>
  <c r="AE731" i="1"/>
  <c r="Z731" i="1"/>
  <c r="U731" i="1"/>
  <c r="O731" i="1"/>
  <c r="J731" i="1"/>
  <c r="E731" i="1"/>
  <c r="B729" i="1"/>
  <c r="F729" i="1"/>
  <c r="J729" i="1"/>
  <c r="N729" i="1"/>
  <c r="R729" i="1"/>
  <c r="V729" i="1"/>
  <c r="Z729" i="1"/>
  <c r="AD729" i="1"/>
  <c r="AH729" i="1"/>
  <c r="AJ728" i="1"/>
  <c r="AD728" i="1"/>
  <c r="Y728" i="1"/>
  <c r="T728" i="1"/>
  <c r="N728" i="1"/>
  <c r="I728" i="1"/>
  <c r="D728" i="1"/>
  <c r="D727" i="1"/>
  <c r="H727" i="1"/>
  <c r="L727" i="1"/>
  <c r="P727" i="1"/>
  <c r="T727" i="1"/>
  <c r="X727" i="1"/>
  <c r="AB727" i="1"/>
  <c r="AF727" i="1"/>
  <c r="AS727" i="1" s="1"/>
  <c r="AJ727" i="1"/>
  <c r="AR727" i="1"/>
  <c r="AK724" i="1"/>
  <c r="AF724" i="1"/>
  <c r="AS724" i="1" s="1"/>
  <c r="Z724" i="1"/>
  <c r="U724" i="1"/>
  <c r="P724" i="1"/>
  <c r="J724" i="1"/>
  <c r="E724" i="1"/>
  <c r="AJ721" i="1"/>
  <c r="AE721" i="1"/>
  <c r="Y721" i="1"/>
  <c r="T721" i="1"/>
  <c r="O721" i="1"/>
  <c r="I721" i="1"/>
  <c r="D721" i="1"/>
  <c r="C720" i="1"/>
  <c r="G720" i="1"/>
  <c r="K720" i="1"/>
  <c r="O720" i="1"/>
  <c r="S720" i="1"/>
  <c r="W720" i="1"/>
  <c r="AA720" i="1"/>
  <c r="AE720" i="1"/>
  <c r="AD719" i="1"/>
  <c r="Y719" i="1"/>
  <c r="S719" i="1"/>
  <c r="N719" i="1"/>
  <c r="I719" i="1"/>
  <c r="C719" i="1"/>
  <c r="AK717" i="1"/>
  <c r="AC717" i="1"/>
  <c r="U717" i="1"/>
  <c r="M717" i="1"/>
  <c r="E717" i="1"/>
  <c r="B711" i="1"/>
  <c r="F711" i="1"/>
  <c r="J711" i="1"/>
  <c r="N711" i="1"/>
  <c r="R711" i="1"/>
  <c r="V711" i="1"/>
  <c r="Z711" i="1"/>
  <c r="AD711" i="1"/>
  <c r="AH711" i="1"/>
  <c r="D711" i="1"/>
  <c r="H711" i="1"/>
  <c r="L711" i="1"/>
  <c r="P711" i="1"/>
  <c r="T711" i="1"/>
  <c r="X711" i="1"/>
  <c r="AB711" i="1"/>
  <c r="AF711" i="1"/>
  <c r="AS711" i="1" s="1"/>
  <c r="AJ711" i="1"/>
  <c r="AR711" i="1"/>
  <c r="D709" i="1"/>
  <c r="H709" i="1"/>
  <c r="L709" i="1"/>
  <c r="P709" i="1"/>
  <c r="T709" i="1"/>
  <c r="X709" i="1"/>
  <c r="AB709" i="1"/>
  <c r="AF709" i="1"/>
  <c r="AS709" i="1" s="1"/>
  <c r="AJ709" i="1"/>
  <c r="AR709" i="1"/>
  <c r="B709" i="1"/>
  <c r="F709" i="1"/>
  <c r="J709" i="1"/>
  <c r="N709" i="1"/>
  <c r="R709" i="1"/>
  <c r="V709" i="1"/>
  <c r="Z709" i="1"/>
  <c r="AD709" i="1"/>
  <c r="AH709" i="1"/>
  <c r="AE707" i="1"/>
  <c r="W707" i="1"/>
  <c r="O707" i="1"/>
  <c r="G707" i="1"/>
  <c r="AE705" i="1"/>
  <c r="W705" i="1"/>
  <c r="O705" i="1"/>
  <c r="G705" i="1"/>
  <c r="AK703" i="1"/>
  <c r="AC703" i="1"/>
  <c r="U703" i="1"/>
  <c r="M703" i="1"/>
  <c r="E703" i="1"/>
  <c r="AK701" i="1"/>
  <c r="AC701" i="1"/>
  <c r="U701" i="1"/>
  <c r="M701" i="1"/>
  <c r="E701" i="1"/>
  <c r="AL696" i="1"/>
  <c r="AN696" i="1" s="1"/>
  <c r="AE695" i="1"/>
  <c r="T695" i="1"/>
  <c r="I695" i="1"/>
  <c r="C694" i="1"/>
  <c r="G694" i="1"/>
  <c r="K694" i="1"/>
  <c r="O694" i="1"/>
  <c r="S694" i="1"/>
  <c r="W694" i="1"/>
  <c r="AA694" i="1"/>
  <c r="AE694" i="1"/>
  <c r="E694" i="1"/>
  <c r="J694" i="1"/>
  <c r="P694" i="1"/>
  <c r="U694" i="1"/>
  <c r="Z694" i="1"/>
  <c r="AF694" i="1"/>
  <c r="AS694" i="1" s="1"/>
  <c r="AK694" i="1"/>
  <c r="B694" i="1"/>
  <c r="H694" i="1"/>
  <c r="M694" i="1"/>
  <c r="R694" i="1"/>
  <c r="X694" i="1"/>
  <c r="AC694" i="1"/>
  <c r="AH694" i="1"/>
  <c r="AG687" i="1"/>
  <c r="L687" i="1"/>
  <c r="Q685" i="1"/>
  <c r="Y677" i="1"/>
  <c r="AL676" i="1"/>
  <c r="AN676" i="1" s="1"/>
  <c r="Y669" i="1"/>
  <c r="AL668" i="1"/>
  <c r="AN668" i="1" s="1"/>
  <c r="E760" i="1"/>
  <c r="E756" i="1"/>
  <c r="B749" i="1"/>
  <c r="F749" i="1"/>
  <c r="J749" i="1"/>
  <c r="N749" i="1"/>
  <c r="R749" i="1"/>
  <c r="V749" i="1"/>
  <c r="Z749" i="1"/>
  <c r="AD749" i="1"/>
  <c r="AH749" i="1"/>
  <c r="AR795" i="1"/>
  <c r="AJ795" i="1"/>
  <c r="AF795" i="1"/>
  <c r="AS795" i="1" s="1"/>
  <c r="AB795" i="1"/>
  <c r="X795" i="1"/>
  <c r="T795" i="1"/>
  <c r="P795" i="1"/>
  <c r="L795" i="1"/>
  <c r="H795" i="1"/>
  <c r="AH793" i="1"/>
  <c r="AD793" i="1"/>
  <c r="Z793" i="1"/>
  <c r="V793" i="1"/>
  <c r="R793" i="1"/>
  <c r="N793" i="1"/>
  <c r="J793" i="1"/>
  <c r="F793" i="1"/>
  <c r="AE792" i="1"/>
  <c r="AA792" i="1"/>
  <c r="W792" i="1"/>
  <c r="S792" i="1"/>
  <c r="O792" i="1"/>
  <c r="K792" i="1"/>
  <c r="G792" i="1"/>
  <c r="AR791" i="1"/>
  <c r="AJ791" i="1"/>
  <c r="AF791" i="1"/>
  <c r="AS791" i="1" s="1"/>
  <c r="AB791" i="1"/>
  <c r="X791" i="1"/>
  <c r="T791" i="1"/>
  <c r="P791" i="1"/>
  <c r="L791" i="1"/>
  <c r="H791" i="1"/>
  <c r="AH789" i="1"/>
  <c r="AD789" i="1"/>
  <c r="Z789" i="1"/>
  <c r="V789" i="1"/>
  <c r="R789" i="1"/>
  <c r="N789" i="1"/>
  <c r="J789" i="1"/>
  <c r="F789" i="1"/>
  <c r="AE788" i="1"/>
  <c r="AA788" i="1"/>
  <c r="W788" i="1"/>
  <c r="S788" i="1"/>
  <c r="O788" i="1"/>
  <c r="K788" i="1"/>
  <c r="G788" i="1"/>
  <c r="AR787" i="1"/>
  <c r="AJ787" i="1"/>
  <c r="AF787" i="1"/>
  <c r="AS787" i="1" s="1"/>
  <c r="AB787" i="1"/>
  <c r="X787" i="1"/>
  <c r="T787" i="1"/>
  <c r="P787" i="1"/>
  <c r="L787" i="1"/>
  <c r="H787" i="1"/>
  <c r="AH785" i="1"/>
  <c r="AD785" i="1"/>
  <c r="Z785" i="1"/>
  <c r="V785" i="1"/>
  <c r="R785" i="1"/>
  <c r="N785" i="1"/>
  <c r="J785" i="1"/>
  <c r="F785" i="1"/>
  <c r="AE784" i="1"/>
  <c r="AA784" i="1"/>
  <c r="W784" i="1"/>
  <c r="S784" i="1"/>
  <c r="O784" i="1"/>
  <c r="K784" i="1"/>
  <c r="G784" i="1"/>
  <c r="AR783" i="1"/>
  <c r="AJ783" i="1"/>
  <c r="AF783" i="1"/>
  <c r="AS783" i="1" s="1"/>
  <c r="AB783" i="1"/>
  <c r="X783" i="1"/>
  <c r="T783" i="1"/>
  <c r="P783" i="1"/>
  <c r="L783" i="1"/>
  <c r="H783" i="1"/>
  <c r="AL783" i="1" s="1"/>
  <c r="AN783" i="1" s="1"/>
  <c r="AH781" i="1"/>
  <c r="AD781" i="1"/>
  <c r="Z781" i="1"/>
  <c r="V781" i="1"/>
  <c r="R781" i="1"/>
  <c r="N781" i="1"/>
  <c r="J781" i="1"/>
  <c r="F781" i="1"/>
  <c r="AE780" i="1"/>
  <c r="AA780" i="1"/>
  <c r="W780" i="1"/>
  <c r="S780" i="1"/>
  <c r="O780" i="1"/>
  <c r="K780" i="1"/>
  <c r="G780" i="1"/>
  <c r="AR779" i="1"/>
  <c r="AJ779" i="1"/>
  <c r="AF779" i="1"/>
  <c r="AS779" i="1" s="1"/>
  <c r="AB779" i="1"/>
  <c r="X779" i="1"/>
  <c r="T779" i="1"/>
  <c r="P779" i="1"/>
  <c r="L779" i="1"/>
  <c r="H779" i="1"/>
  <c r="AH777" i="1"/>
  <c r="AD777" i="1"/>
  <c r="Z777" i="1"/>
  <c r="V777" i="1"/>
  <c r="R777" i="1"/>
  <c r="N777" i="1"/>
  <c r="J777" i="1"/>
  <c r="F777" i="1"/>
  <c r="AE776" i="1"/>
  <c r="AA776" i="1"/>
  <c r="W776" i="1"/>
  <c r="S776" i="1"/>
  <c r="O776" i="1"/>
  <c r="K776" i="1"/>
  <c r="G776" i="1"/>
  <c r="AR775" i="1"/>
  <c r="AJ775" i="1"/>
  <c r="AF775" i="1"/>
  <c r="AS775" i="1" s="1"/>
  <c r="AB775" i="1"/>
  <c r="X775" i="1"/>
  <c r="T775" i="1"/>
  <c r="P775" i="1"/>
  <c r="L775" i="1"/>
  <c r="H775" i="1"/>
  <c r="AH773" i="1"/>
  <c r="AD773" i="1"/>
  <c r="Z773" i="1"/>
  <c r="V773" i="1"/>
  <c r="R773" i="1"/>
  <c r="N773" i="1"/>
  <c r="J773" i="1"/>
  <c r="F773" i="1"/>
  <c r="AE772" i="1"/>
  <c r="AA772" i="1"/>
  <c r="W772" i="1"/>
  <c r="S772" i="1"/>
  <c r="O772" i="1"/>
  <c r="K772" i="1"/>
  <c r="G772" i="1"/>
  <c r="AR771" i="1"/>
  <c r="AJ771" i="1"/>
  <c r="AF771" i="1"/>
  <c r="AS771" i="1" s="1"/>
  <c r="AB771" i="1"/>
  <c r="X771" i="1"/>
  <c r="T771" i="1"/>
  <c r="P771" i="1"/>
  <c r="L771" i="1"/>
  <c r="H771" i="1"/>
  <c r="AH769" i="1"/>
  <c r="AD769" i="1"/>
  <c r="Z769" i="1"/>
  <c r="V769" i="1"/>
  <c r="R769" i="1"/>
  <c r="N769" i="1"/>
  <c r="J769" i="1"/>
  <c r="F769" i="1"/>
  <c r="AE768" i="1"/>
  <c r="AA768" i="1"/>
  <c r="W768" i="1"/>
  <c r="S768" i="1"/>
  <c r="O768" i="1"/>
  <c r="K768" i="1"/>
  <c r="G768" i="1"/>
  <c r="AR767" i="1"/>
  <c r="AJ767" i="1"/>
  <c r="AF767" i="1"/>
  <c r="AS767" i="1" s="1"/>
  <c r="AB767" i="1"/>
  <c r="X767" i="1"/>
  <c r="T767" i="1"/>
  <c r="P767" i="1"/>
  <c r="L767" i="1"/>
  <c r="H767" i="1"/>
  <c r="AL767" i="1" s="1"/>
  <c r="AN767" i="1" s="1"/>
  <c r="AH765" i="1"/>
  <c r="AD765" i="1"/>
  <c r="Z765" i="1"/>
  <c r="V765" i="1"/>
  <c r="R765" i="1"/>
  <c r="N765" i="1"/>
  <c r="J765" i="1"/>
  <c r="F765" i="1"/>
  <c r="AE764" i="1"/>
  <c r="AA764" i="1"/>
  <c r="W764" i="1"/>
  <c r="S764" i="1"/>
  <c r="O764" i="1"/>
  <c r="K764" i="1"/>
  <c r="G764" i="1"/>
  <c r="AR763" i="1"/>
  <c r="AJ763" i="1"/>
  <c r="AF763" i="1"/>
  <c r="AS763" i="1" s="1"/>
  <c r="AB763" i="1"/>
  <c r="X763" i="1"/>
  <c r="T763" i="1"/>
  <c r="P763" i="1"/>
  <c r="L763" i="1"/>
  <c r="H763" i="1"/>
  <c r="AH761" i="1"/>
  <c r="AD761" i="1"/>
  <c r="Z761" i="1"/>
  <c r="V761" i="1"/>
  <c r="R761" i="1"/>
  <c r="N761" i="1"/>
  <c r="J761" i="1"/>
  <c r="F761" i="1"/>
  <c r="AE760" i="1"/>
  <c r="AA760" i="1"/>
  <c r="W760" i="1"/>
  <c r="S760" i="1"/>
  <c r="O760" i="1"/>
  <c r="K760" i="1"/>
  <c r="G760" i="1"/>
  <c r="AR759" i="1"/>
  <c r="AJ759" i="1"/>
  <c r="AF759" i="1"/>
  <c r="AS759" i="1" s="1"/>
  <c r="AB759" i="1"/>
  <c r="X759" i="1"/>
  <c r="T759" i="1"/>
  <c r="P759" i="1"/>
  <c r="L759" i="1"/>
  <c r="H759" i="1"/>
  <c r="AH757" i="1"/>
  <c r="AD757" i="1"/>
  <c r="Z757" i="1"/>
  <c r="V757" i="1"/>
  <c r="R757" i="1"/>
  <c r="N757" i="1"/>
  <c r="J757" i="1"/>
  <c r="F757" i="1"/>
  <c r="AE756" i="1"/>
  <c r="AA756" i="1"/>
  <c r="W756" i="1"/>
  <c r="S756" i="1"/>
  <c r="O756" i="1"/>
  <c r="K756" i="1"/>
  <c r="G756" i="1"/>
  <c r="AR755" i="1"/>
  <c r="AJ755" i="1"/>
  <c r="AF755" i="1"/>
  <c r="AS755" i="1" s="1"/>
  <c r="AB755" i="1"/>
  <c r="X755" i="1"/>
  <c r="T755" i="1"/>
  <c r="P755" i="1"/>
  <c r="L755" i="1"/>
  <c r="H755" i="1"/>
  <c r="AH753" i="1"/>
  <c r="AD753" i="1"/>
  <c r="Z753" i="1"/>
  <c r="V753" i="1"/>
  <c r="R753" i="1"/>
  <c r="N753" i="1"/>
  <c r="J753" i="1"/>
  <c r="F753" i="1"/>
  <c r="AE752" i="1"/>
  <c r="AA752" i="1"/>
  <c r="W752" i="1"/>
  <c r="S752" i="1"/>
  <c r="O752" i="1"/>
  <c r="K752" i="1"/>
  <c r="G752" i="1"/>
  <c r="AR751" i="1"/>
  <c r="AJ751" i="1"/>
  <c r="AF751" i="1"/>
  <c r="AS751" i="1" s="1"/>
  <c r="AB751" i="1"/>
  <c r="W751" i="1"/>
  <c r="R751" i="1"/>
  <c r="M751" i="1"/>
  <c r="G751" i="1"/>
  <c r="B751" i="1"/>
  <c r="AJ749" i="1"/>
  <c r="AE749" i="1"/>
  <c r="Y749" i="1"/>
  <c r="T749" i="1"/>
  <c r="O749" i="1"/>
  <c r="I749" i="1"/>
  <c r="D749" i="1"/>
  <c r="C748" i="1"/>
  <c r="G748" i="1"/>
  <c r="K748" i="1"/>
  <c r="O748" i="1"/>
  <c r="S748" i="1"/>
  <c r="W748" i="1"/>
  <c r="AA748" i="1"/>
  <c r="AE748" i="1"/>
  <c r="AS748" i="1"/>
  <c r="AD747" i="1"/>
  <c r="Y747" i="1"/>
  <c r="S747" i="1"/>
  <c r="N747" i="1"/>
  <c r="I747" i="1"/>
  <c r="C747" i="1"/>
  <c r="AK745" i="1"/>
  <c r="AF745" i="1"/>
  <c r="AS745" i="1" s="1"/>
  <c r="AA745" i="1"/>
  <c r="U745" i="1"/>
  <c r="P745" i="1"/>
  <c r="K745" i="1"/>
  <c r="E745" i="1"/>
  <c r="AS744" i="1"/>
  <c r="AH744" i="1"/>
  <c r="AC744" i="1"/>
  <c r="X744" i="1"/>
  <c r="R744" i="1"/>
  <c r="M744" i="1"/>
  <c r="H744" i="1"/>
  <c r="B744" i="1"/>
  <c r="AK743" i="1"/>
  <c r="AE743" i="1"/>
  <c r="Z743" i="1"/>
  <c r="U743" i="1"/>
  <c r="O743" i="1"/>
  <c r="J743" i="1"/>
  <c r="E743" i="1"/>
  <c r="B741" i="1"/>
  <c r="F741" i="1"/>
  <c r="J741" i="1"/>
  <c r="N741" i="1"/>
  <c r="R741" i="1"/>
  <c r="V741" i="1"/>
  <c r="Z741" i="1"/>
  <c r="AD741" i="1"/>
  <c r="AH741" i="1"/>
  <c r="AJ740" i="1"/>
  <c r="AD740" i="1"/>
  <c r="Y740" i="1"/>
  <c r="T740" i="1"/>
  <c r="N740" i="1"/>
  <c r="I740" i="1"/>
  <c r="D740" i="1"/>
  <c r="D739" i="1"/>
  <c r="H739" i="1"/>
  <c r="L739" i="1"/>
  <c r="P739" i="1"/>
  <c r="T739" i="1"/>
  <c r="X739" i="1"/>
  <c r="AB739" i="1"/>
  <c r="AF739" i="1"/>
  <c r="AS739" i="1" s="1"/>
  <c r="AJ739" i="1"/>
  <c r="AR739" i="1"/>
  <c r="AS738" i="1"/>
  <c r="AS737" i="1"/>
  <c r="AC737" i="1"/>
  <c r="X737" i="1"/>
  <c r="S737" i="1"/>
  <c r="M737" i="1"/>
  <c r="H737" i="1"/>
  <c r="C737" i="1"/>
  <c r="AK736" i="1"/>
  <c r="AF736" i="1"/>
  <c r="Z736" i="1"/>
  <c r="U736" i="1"/>
  <c r="P736" i="1"/>
  <c r="J736" i="1"/>
  <c r="E736" i="1"/>
  <c r="AH735" i="1"/>
  <c r="AC735" i="1"/>
  <c r="W735" i="1"/>
  <c r="R735" i="1"/>
  <c r="M735" i="1"/>
  <c r="G735" i="1"/>
  <c r="B735" i="1"/>
  <c r="AJ733" i="1"/>
  <c r="AE733" i="1"/>
  <c r="Y733" i="1"/>
  <c r="T733" i="1"/>
  <c r="O733" i="1"/>
  <c r="I733" i="1"/>
  <c r="D733" i="1"/>
  <c r="C732" i="1"/>
  <c r="G732" i="1"/>
  <c r="K732" i="1"/>
  <c r="O732" i="1"/>
  <c r="S732" i="1"/>
  <c r="W732" i="1"/>
  <c r="AA732" i="1"/>
  <c r="AE732" i="1"/>
  <c r="AS732" i="1"/>
  <c r="AD731" i="1"/>
  <c r="Y731" i="1"/>
  <c r="S731" i="1"/>
  <c r="N731" i="1"/>
  <c r="I731" i="1"/>
  <c r="C731" i="1"/>
  <c r="AK729" i="1"/>
  <c r="AF729" i="1"/>
  <c r="AS729" i="1" s="1"/>
  <c r="AA729" i="1"/>
  <c r="U729" i="1"/>
  <c r="P729" i="1"/>
  <c r="K729" i="1"/>
  <c r="E729" i="1"/>
  <c r="AS728" i="1"/>
  <c r="AH728" i="1"/>
  <c r="AC728" i="1"/>
  <c r="X728" i="1"/>
  <c r="R728" i="1"/>
  <c r="M728" i="1"/>
  <c r="H728" i="1"/>
  <c r="B728" i="1"/>
  <c r="AK727" i="1"/>
  <c r="AE727" i="1"/>
  <c r="Z727" i="1"/>
  <c r="U727" i="1"/>
  <c r="O727" i="1"/>
  <c r="J727" i="1"/>
  <c r="E727" i="1"/>
  <c r="B725" i="1"/>
  <c r="F725" i="1"/>
  <c r="J725" i="1"/>
  <c r="N725" i="1"/>
  <c r="R725" i="1"/>
  <c r="V725" i="1"/>
  <c r="Z725" i="1"/>
  <c r="AD725" i="1"/>
  <c r="AH725" i="1"/>
  <c r="AJ724" i="1"/>
  <c r="AD724" i="1"/>
  <c r="Y724" i="1"/>
  <c r="T724" i="1"/>
  <c r="N724" i="1"/>
  <c r="I724" i="1"/>
  <c r="D724" i="1"/>
  <c r="D723" i="1"/>
  <c r="H723" i="1"/>
  <c r="L723" i="1"/>
  <c r="P723" i="1"/>
  <c r="T723" i="1"/>
  <c r="X723" i="1"/>
  <c r="AB723" i="1"/>
  <c r="AF723" i="1"/>
  <c r="AS723" i="1" s="1"/>
  <c r="AJ723" i="1"/>
  <c r="AR723" i="1"/>
  <c r="AS722" i="1"/>
  <c r="AS721" i="1"/>
  <c r="AC721" i="1"/>
  <c r="X721" i="1"/>
  <c r="S721" i="1"/>
  <c r="M721" i="1"/>
  <c r="H721" i="1"/>
  <c r="C721" i="1"/>
  <c r="AL721" i="1" s="1"/>
  <c r="AN721" i="1" s="1"/>
  <c r="AK720" i="1"/>
  <c r="AF720" i="1"/>
  <c r="AS720" i="1" s="1"/>
  <c r="Z720" i="1"/>
  <c r="U720" i="1"/>
  <c r="P720" i="1"/>
  <c r="J720" i="1"/>
  <c r="E720" i="1"/>
  <c r="AS719" i="1"/>
  <c r="AH719" i="1"/>
  <c r="AC719" i="1"/>
  <c r="W719" i="1"/>
  <c r="R719" i="1"/>
  <c r="M719" i="1"/>
  <c r="G719" i="1"/>
  <c r="B719" i="1"/>
  <c r="AA717" i="1"/>
  <c r="S717" i="1"/>
  <c r="K717" i="1"/>
  <c r="C717" i="1"/>
  <c r="B715" i="1"/>
  <c r="F715" i="1"/>
  <c r="J715" i="1"/>
  <c r="N715" i="1"/>
  <c r="R715" i="1"/>
  <c r="V715" i="1"/>
  <c r="Z715" i="1"/>
  <c r="AD715" i="1"/>
  <c r="AH715" i="1"/>
  <c r="D715" i="1"/>
  <c r="H715" i="1"/>
  <c r="L715" i="1"/>
  <c r="P715" i="1"/>
  <c r="T715" i="1"/>
  <c r="X715" i="1"/>
  <c r="AB715" i="1"/>
  <c r="AF715" i="1"/>
  <c r="AS715" i="1" s="1"/>
  <c r="AJ715" i="1"/>
  <c r="AR715" i="1"/>
  <c r="D713" i="1"/>
  <c r="H713" i="1"/>
  <c r="L713" i="1"/>
  <c r="P713" i="1"/>
  <c r="T713" i="1"/>
  <c r="X713" i="1"/>
  <c r="AB713" i="1"/>
  <c r="AF713" i="1"/>
  <c r="AS713" i="1" s="1"/>
  <c r="AJ713" i="1"/>
  <c r="AR713" i="1"/>
  <c r="B713" i="1"/>
  <c r="F713" i="1"/>
  <c r="J713" i="1"/>
  <c r="N713" i="1"/>
  <c r="R713" i="1"/>
  <c r="V713" i="1"/>
  <c r="Z713" i="1"/>
  <c r="AD713" i="1"/>
  <c r="AH713" i="1"/>
  <c r="AE711" i="1"/>
  <c r="W711" i="1"/>
  <c r="O711" i="1"/>
  <c r="G711" i="1"/>
  <c r="AE709" i="1"/>
  <c r="W709" i="1"/>
  <c r="O709" i="1"/>
  <c r="G709" i="1"/>
  <c r="AS707" i="1"/>
  <c r="AK707" i="1"/>
  <c r="AC707" i="1"/>
  <c r="U707" i="1"/>
  <c r="M707" i="1"/>
  <c r="E707" i="1"/>
  <c r="AS705" i="1"/>
  <c r="AK705" i="1"/>
  <c r="AC705" i="1"/>
  <c r="U705" i="1"/>
  <c r="M705" i="1"/>
  <c r="E705" i="1"/>
  <c r="AS703" i="1"/>
  <c r="AA703" i="1"/>
  <c r="S703" i="1"/>
  <c r="K703" i="1"/>
  <c r="C703" i="1"/>
  <c r="AS701" i="1"/>
  <c r="AA701" i="1"/>
  <c r="S701" i="1"/>
  <c r="K701" i="1"/>
  <c r="C701" i="1"/>
  <c r="B699" i="1"/>
  <c r="F699" i="1"/>
  <c r="J699" i="1"/>
  <c r="N699" i="1"/>
  <c r="R699" i="1"/>
  <c r="V699" i="1"/>
  <c r="Z699" i="1"/>
  <c r="AD699" i="1"/>
  <c r="AH699" i="1"/>
  <c r="D699" i="1"/>
  <c r="H699" i="1"/>
  <c r="L699" i="1"/>
  <c r="P699" i="1"/>
  <c r="T699" i="1"/>
  <c r="X699" i="1"/>
  <c r="AB699" i="1"/>
  <c r="AF699" i="1"/>
  <c r="AS699" i="1" s="1"/>
  <c r="AJ699" i="1"/>
  <c r="AR699" i="1"/>
  <c r="AB695" i="1"/>
  <c r="Q695" i="1"/>
  <c r="G695" i="1"/>
  <c r="AD694" i="1"/>
  <c r="T694" i="1"/>
  <c r="I694" i="1"/>
  <c r="D693" i="1"/>
  <c r="H693" i="1"/>
  <c r="L693" i="1"/>
  <c r="P693" i="1"/>
  <c r="T693" i="1"/>
  <c r="X693" i="1"/>
  <c r="AB693" i="1"/>
  <c r="AF693" i="1"/>
  <c r="AS693" i="1" s="1"/>
  <c r="AJ693" i="1"/>
  <c r="AR693" i="1"/>
  <c r="B693" i="1"/>
  <c r="G693" i="1"/>
  <c r="M693" i="1"/>
  <c r="R693" i="1"/>
  <c r="W693" i="1"/>
  <c r="AC693" i="1"/>
  <c r="AH693" i="1"/>
  <c r="E693" i="1"/>
  <c r="J693" i="1"/>
  <c r="O693" i="1"/>
  <c r="U693" i="1"/>
  <c r="Z693" i="1"/>
  <c r="AE693" i="1"/>
  <c r="AK693" i="1"/>
  <c r="AB687" i="1"/>
  <c r="G687" i="1"/>
  <c r="AL687" i="1" s="1"/>
  <c r="AN687" i="1" s="1"/>
  <c r="AG685" i="1"/>
  <c r="K685" i="1"/>
  <c r="AL685" i="1" s="1"/>
  <c r="AN685" i="1" s="1"/>
  <c r="Q677" i="1"/>
  <c r="C673" i="1"/>
  <c r="G673" i="1"/>
  <c r="K673" i="1"/>
  <c r="O673" i="1"/>
  <c r="S673" i="1"/>
  <c r="W673" i="1"/>
  <c r="AA673" i="1"/>
  <c r="AE673" i="1"/>
  <c r="D673" i="1"/>
  <c r="H673" i="1"/>
  <c r="L673" i="1"/>
  <c r="P673" i="1"/>
  <c r="T673" i="1"/>
  <c r="X673" i="1"/>
  <c r="AB673" i="1"/>
  <c r="AF673" i="1"/>
  <c r="AS673" i="1" s="1"/>
  <c r="AJ673" i="1"/>
  <c r="AR673" i="1"/>
  <c r="F673" i="1"/>
  <c r="N673" i="1"/>
  <c r="V673" i="1"/>
  <c r="AD673" i="1"/>
  <c r="B673" i="1"/>
  <c r="J673" i="1"/>
  <c r="R673" i="1"/>
  <c r="Z673" i="1"/>
  <c r="AH673" i="1"/>
  <c r="E673" i="1"/>
  <c r="M673" i="1"/>
  <c r="U673" i="1"/>
  <c r="AC673" i="1"/>
  <c r="AK673" i="1"/>
  <c r="Q669" i="1"/>
  <c r="C665" i="1"/>
  <c r="G665" i="1"/>
  <c r="K665" i="1"/>
  <c r="O665" i="1"/>
  <c r="S665" i="1"/>
  <c r="W665" i="1"/>
  <c r="AA665" i="1"/>
  <c r="AE665" i="1"/>
  <c r="D665" i="1"/>
  <c r="H665" i="1"/>
  <c r="L665" i="1"/>
  <c r="P665" i="1"/>
  <c r="T665" i="1"/>
  <c r="X665" i="1"/>
  <c r="AB665" i="1"/>
  <c r="AF665" i="1"/>
  <c r="AS665" i="1" s="1"/>
  <c r="AJ665" i="1"/>
  <c r="AR665" i="1"/>
  <c r="F665" i="1"/>
  <c r="N665" i="1"/>
  <c r="V665" i="1"/>
  <c r="AD665" i="1"/>
  <c r="B665" i="1"/>
  <c r="J665" i="1"/>
  <c r="R665" i="1"/>
  <c r="Z665" i="1"/>
  <c r="AH665" i="1"/>
  <c r="E665" i="1"/>
  <c r="M665" i="1"/>
  <c r="U665" i="1"/>
  <c r="AC665" i="1"/>
  <c r="AK665" i="1"/>
  <c r="C686" i="1"/>
  <c r="G686" i="1"/>
  <c r="K686" i="1"/>
  <c r="O686" i="1"/>
  <c r="S686" i="1"/>
  <c r="W686" i="1"/>
  <c r="AA686" i="1"/>
  <c r="AE686" i="1"/>
  <c r="AF678" i="1"/>
  <c r="X678" i="1"/>
  <c r="P678" i="1"/>
  <c r="H678" i="1"/>
  <c r="AF674" i="1"/>
  <c r="X674" i="1"/>
  <c r="P674" i="1"/>
  <c r="H674" i="1"/>
  <c r="AF670" i="1"/>
  <c r="X670" i="1"/>
  <c r="P670" i="1"/>
  <c r="H670" i="1"/>
  <c r="AF666" i="1"/>
  <c r="X666" i="1"/>
  <c r="P666" i="1"/>
  <c r="H666" i="1"/>
  <c r="AF662" i="1"/>
  <c r="X662" i="1"/>
  <c r="P662" i="1"/>
  <c r="H662" i="1"/>
  <c r="AK661" i="1"/>
  <c r="AC661" i="1"/>
  <c r="U661" i="1"/>
  <c r="M661" i="1"/>
  <c r="E661" i="1"/>
  <c r="AF658" i="1"/>
  <c r="X658" i="1"/>
  <c r="P658" i="1"/>
  <c r="H658" i="1"/>
  <c r="AK657" i="1"/>
  <c r="AC657" i="1"/>
  <c r="U657" i="1"/>
  <c r="M657" i="1"/>
  <c r="E657" i="1"/>
  <c r="AF654" i="1"/>
  <c r="X654" i="1"/>
  <c r="P654" i="1"/>
  <c r="H654" i="1"/>
  <c r="AK653" i="1"/>
  <c r="AC653" i="1"/>
  <c r="U653" i="1"/>
  <c r="M653" i="1"/>
  <c r="E653" i="1"/>
  <c r="AF650" i="1"/>
  <c r="X650" i="1"/>
  <c r="P650" i="1"/>
  <c r="H650" i="1"/>
  <c r="AK649" i="1"/>
  <c r="AC649" i="1"/>
  <c r="U649" i="1"/>
  <c r="M649" i="1"/>
  <c r="E649" i="1"/>
  <c r="AF646" i="1"/>
  <c r="X646" i="1"/>
  <c r="P646" i="1"/>
  <c r="H646" i="1"/>
  <c r="AK645" i="1"/>
  <c r="AC645" i="1"/>
  <c r="U645" i="1"/>
  <c r="M645" i="1"/>
  <c r="E645" i="1"/>
  <c r="AF642" i="1"/>
  <c r="X642" i="1"/>
  <c r="P642" i="1"/>
  <c r="H642" i="1"/>
  <c r="AK641" i="1"/>
  <c r="AC641" i="1"/>
  <c r="U641" i="1"/>
  <c r="M641" i="1"/>
  <c r="E641" i="1"/>
  <c r="AF638" i="1"/>
  <c r="X638" i="1"/>
  <c r="P638" i="1"/>
  <c r="H638" i="1"/>
  <c r="AK637" i="1"/>
  <c r="AC637" i="1"/>
  <c r="U637" i="1"/>
  <c r="M637" i="1"/>
  <c r="E637" i="1"/>
  <c r="AF634" i="1"/>
  <c r="X634" i="1"/>
  <c r="P634" i="1"/>
  <c r="H634" i="1"/>
  <c r="AK633" i="1"/>
  <c r="AC633" i="1"/>
  <c r="U633" i="1"/>
  <c r="M633" i="1"/>
  <c r="E633" i="1"/>
  <c r="AF630" i="1"/>
  <c r="X630" i="1"/>
  <c r="P630" i="1"/>
  <c r="H630" i="1"/>
  <c r="AK629" i="1"/>
  <c r="AC629" i="1"/>
  <c r="U629" i="1"/>
  <c r="M629" i="1"/>
  <c r="E629" i="1"/>
  <c r="AF626" i="1"/>
  <c r="X626" i="1"/>
  <c r="P626" i="1"/>
  <c r="H626" i="1"/>
  <c r="AK625" i="1"/>
  <c r="AC625" i="1"/>
  <c r="U625" i="1"/>
  <c r="M625" i="1"/>
  <c r="E625" i="1"/>
  <c r="AF622" i="1"/>
  <c r="X622" i="1"/>
  <c r="P622" i="1"/>
  <c r="H622" i="1"/>
  <c r="AK621" i="1"/>
  <c r="AC621" i="1"/>
  <c r="U621" i="1"/>
  <c r="M621" i="1"/>
  <c r="E621" i="1"/>
  <c r="AF618" i="1"/>
  <c r="X618" i="1"/>
  <c r="P618" i="1"/>
  <c r="H618" i="1"/>
  <c r="AK617" i="1"/>
  <c r="AC617" i="1"/>
  <c r="U617" i="1"/>
  <c r="M617" i="1"/>
  <c r="E617" i="1"/>
  <c r="AF614" i="1"/>
  <c r="X614" i="1"/>
  <c r="P614" i="1"/>
  <c r="H614" i="1"/>
  <c r="AK613" i="1"/>
  <c r="AC613" i="1"/>
  <c r="U613" i="1"/>
  <c r="M613" i="1"/>
  <c r="E613" i="1"/>
  <c r="AF610" i="1"/>
  <c r="X610" i="1"/>
  <c r="P610" i="1"/>
  <c r="H610" i="1"/>
  <c r="AK609" i="1"/>
  <c r="AC609" i="1"/>
  <c r="U609" i="1"/>
  <c r="M609" i="1"/>
  <c r="E609" i="1"/>
  <c r="AF606" i="1"/>
  <c r="X606" i="1"/>
  <c r="P606" i="1"/>
  <c r="H606" i="1"/>
  <c r="AK605" i="1"/>
  <c r="AC605" i="1"/>
  <c r="U605" i="1"/>
  <c r="M605" i="1"/>
  <c r="E605" i="1"/>
  <c r="AF602" i="1"/>
  <c r="X602" i="1"/>
  <c r="P602" i="1"/>
  <c r="H602" i="1"/>
  <c r="AK601" i="1"/>
  <c r="AC601" i="1"/>
  <c r="U601" i="1"/>
  <c r="M601" i="1"/>
  <c r="E601" i="1"/>
  <c r="AF598" i="1"/>
  <c r="X598" i="1"/>
  <c r="P598" i="1"/>
  <c r="H598" i="1"/>
  <c r="AK597" i="1"/>
  <c r="AC597" i="1"/>
  <c r="U597" i="1"/>
  <c r="M597" i="1"/>
  <c r="E597" i="1"/>
  <c r="H594" i="1"/>
  <c r="AK593" i="1"/>
  <c r="AC593" i="1"/>
  <c r="U593" i="1"/>
  <c r="M593" i="1"/>
  <c r="E593" i="1"/>
  <c r="AK589" i="1"/>
  <c r="AC589" i="1"/>
  <c r="U589" i="1"/>
  <c r="I589" i="1"/>
  <c r="AG584" i="1"/>
  <c r="L584" i="1"/>
  <c r="AO577" i="1"/>
  <c r="AP577" i="1"/>
  <c r="AS716" i="1"/>
  <c r="AE716" i="1"/>
  <c r="AA716" i="1"/>
  <c r="W716" i="1"/>
  <c r="S716" i="1"/>
  <c r="O716" i="1"/>
  <c r="K716" i="1"/>
  <c r="G716" i="1"/>
  <c r="AS712" i="1"/>
  <c r="AE712" i="1"/>
  <c r="AA712" i="1"/>
  <c r="W712" i="1"/>
  <c r="S712" i="1"/>
  <c r="O712" i="1"/>
  <c r="K712" i="1"/>
  <c r="G712" i="1"/>
  <c r="AS708" i="1"/>
  <c r="AE708" i="1"/>
  <c r="AA708" i="1"/>
  <c r="W708" i="1"/>
  <c r="S708" i="1"/>
  <c r="O708" i="1"/>
  <c r="K708" i="1"/>
  <c r="G708" i="1"/>
  <c r="AL708" i="1" s="1"/>
  <c r="AN708" i="1" s="1"/>
  <c r="AS704" i="1"/>
  <c r="AE704" i="1"/>
  <c r="AA704" i="1"/>
  <c r="W704" i="1"/>
  <c r="S704" i="1"/>
  <c r="O704" i="1"/>
  <c r="K704" i="1"/>
  <c r="G704" i="1"/>
  <c r="AS700" i="1"/>
  <c r="AE700" i="1"/>
  <c r="AA700" i="1"/>
  <c r="W700" i="1"/>
  <c r="S700" i="1"/>
  <c r="O700" i="1"/>
  <c r="K700" i="1"/>
  <c r="G700" i="1"/>
  <c r="AD697" i="1"/>
  <c r="Y697" i="1"/>
  <c r="S697" i="1"/>
  <c r="N697" i="1"/>
  <c r="I697" i="1"/>
  <c r="B691" i="1"/>
  <c r="F691" i="1"/>
  <c r="J691" i="1"/>
  <c r="N691" i="1"/>
  <c r="R691" i="1"/>
  <c r="V691" i="1"/>
  <c r="Z691" i="1"/>
  <c r="AD691" i="1"/>
  <c r="AH691" i="1"/>
  <c r="AJ690" i="1"/>
  <c r="AD690" i="1"/>
  <c r="Y690" i="1"/>
  <c r="T690" i="1"/>
  <c r="N690" i="1"/>
  <c r="I690" i="1"/>
  <c r="D689" i="1"/>
  <c r="H689" i="1"/>
  <c r="L689" i="1"/>
  <c r="P689" i="1"/>
  <c r="T689" i="1"/>
  <c r="X689" i="1"/>
  <c r="AB689" i="1"/>
  <c r="AF689" i="1"/>
  <c r="AS689" i="1" s="1"/>
  <c r="AJ689" i="1"/>
  <c r="AR689" i="1"/>
  <c r="AS688" i="1"/>
  <c r="AK686" i="1"/>
  <c r="AF686" i="1"/>
  <c r="AS686" i="1" s="1"/>
  <c r="Z686" i="1"/>
  <c r="U686" i="1"/>
  <c r="P686" i="1"/>
  <c r="J686" i="1"/>
  <c r="E686" i="1"/>
  <c r="AJ683" i="1"/>
  <c r="AE683" i="1"/>
  <c r="Y683" i="1"/>
  <c r="T683" i="1"/>
  <c r="O683" i="1"/>
  <c r="I683" i="1"/>
  <c r="C682" i="1"/>
  <c r="G682" i="1"/>
  <c r="K682" i="1"/>
  <c r="O682" i="1"/>
  <c r="S682" i="1"/>
  <c r="W682" i="1"/>
  <c r="AA682" i="1"/>
  <c r="AE682" i="1"/>
  <c r="AS682" i="1"/>
  <c r="AD681" i="1"/>
  <c r="Y681" i="1"/>
  <c r="S681" i="1"/>
  <c r="N681" i="1"/>
  <c r="I681" i="1"/>
  <c r="AK678" i="1"/>
  <c r="AC678" i="1"/>
  <c r="U678" i="1"/>
  <c r="M678" i="1"/>
  <c r="AS676" i="1"/>
  <c r="AS675" i="1"/>
  <c r="AK674" i="1"/>
  <c r="AC674" i="1"/>
  <c r="U674" i="1"/>
  <c r="M674" i="1"/>
  <c r="AS672" i="1"/>
  <c r="AS671" i="1"/>
  <c r="AK670" i="1"/>
  <c r="AC670" i="1"/>
  <c r="U670" i="1"/>
  <c r="M670" i="1"/>
  <c r="AS668" i="1"/>
  <c r="AS667" i="1"/>
  <c r="AK666" i="1"/>
  <c r="AC666" i="1"/>
  <c r="U666" i="1"/>
  <c r="M666" i="1"/>
  <c r="AS664" i="1"/>
  <c r="AS663" i="1"/>
  <c r="AK662" i="1"/>
  <c r="AC662" i="1"/>
  <c r="U662" i="1"/>
  <c r="M662" i="1"/>
  <c r="AH661" i="1"/>
  <c r="Z661" i="1"/>
  <c r="R661" i="1"/>
  <c r="J661" i="1"/>
  <c r="AS660" i="1"/>
  <c r="AS659" i="1"/>
  <c r="AK658" i="1"/>
  <c r="AC658" i="1"/>
  <c r="U658" i="1"/>
  <c r="M658" i="1"/>
  <c r="AH657" i="1"/>
  <c r="Z657" i="1"/>
  <c r="R657" i="1"/>
  <c r="J657" i="1"/>
  <c r="AS656" i="1"/>
  <c r="AS655" i="1"/>
  <c r="AK654" i="1"/>
  <c r="AC654" i="1"/>
  <c r="U654" i="1"/>
  <c r="M654" i="1"/>
  <c r="AH653" i="1"/>
  <c r="Z653" i="1"/>
  <c r="R653" i="1"/>
  <c r="J653" i="1"/>
  <c r="AS652" i="1"/>
  <c r="AS651" i="1"/>
  <c r="AK650" i="1"/>
  <c r="AC650" i="1"/>
  <c r="U650" i="1"/>
  <c r="M650" i="1"/>
  <c r="AH649" i="1"/>
  <c r="Z649" i="1"/>
  <c r="R649" i="1"/>
  <c r="J649" i="1"/>
  <c r="AS648" i="1"/>
  <c r="AS647" i="1"/>
  <c r="AK646" i="1"/>
  <c r="AC646" i="1"/>
  <c r="U646" i="1"/>
  <c r="M646" i="1"/>
  <c r="AH645" i="1"/>
  <c r="Z645" i="1"/>
  <c r="R645" i="1"/>
  <c r="J645" i="1"/>
  <c r="AS644" i="1"/>
  <c r="AS643" i="1"/>
  <c r="AK642" i="1"/>
  <c r="AC642" i="1"/>
  <c r="U642" i="1"/>
  <c r="M642" i="1"/>
  <c r="AH641" i="1"/>
  <c r="Z641" i="1"/>
  <c r="R641" i="1"/>
  <c r="J641" i="1"/>
  <c r="AS640" i="1"/>
  <c r="AS639" i="1"/>
  <c r="AK638" i="1"/>
  <c r="AC638" i="1"/>
  <c r="U638" i="1"/>
  <c r="M638" i="1"/>
  <c r="AH637" i="1"/>
  <c r="Z637" i="1"/>
  <c r="R637" i="1"/>
  <c r="J637" i="1"/>
  <c r="AS636" i="1"/>
  <c r="AS635" i="1"/>
  <c r="AK634" i="1"/>
  <c r="AC634" i="1"/>
  <c r="U634" i="1"/>
  <c r="M634" i="1"/>
  <c r="AH633" i="1"/>
  <c r="Z633" i="1"/>
  <c r="R633" i="1"/>
  <c r="J633" i="1"/>
  <c r="AS632" i="1"/>
  <c r="AS631" i="1"/>
  <c r="AK630" i="1"/>
  <c r="AC630" i="1"/>
  <c r="U630" i="1"/>
  <c r="M630" i="1"/>
  <c r="AH629" i="1"/>
  <c r="Z629" i="1"/>
  <c r="R629" i="1"/>
  <c r="J629" i="1"/>
  <c r="AS628" i="1"/>
  <c r="AS627" i="1"/>
  <c r="AK626" i="1"/>
  <c r="AC626" i="1"/>
  <c r="U626" i="1"/>
  <c r="M626" i="1"/>
  <c r="AH625" i="1"/>
  <c r="Z625" i="1"/>
  <c r="R625" i="1"/>
  <c r="J625" i="1"/>
  <c r="AS624" i="1"/>
  <c r="AS623" i="1"/>
  <c r="AK622" i="1"/>
  <c r="AC622" i="1"/>
  <c r="U622" i="1"/>
  <c r="M622" i="1"/>
  <c r="AH621" i="1"/>
  <c r="Z621" i="1"/>
  <c r="R621" i="1"/>
  <c r="J621" i="1"/>
  <c r="AS620" i="1"/>
  <c r="AS619" i="1"/>
  <c r="AK618" i="1"/>
  <c r="AC618" i="1"/>
  <c r="U618" i="1"/>
  <c r="M618" i="1"/>
  <c r="AH617" i="1"/>
  <c r="Z617" i="1"/>
  <c r="R617" i="1"/>
  <c r="J617" i="1"/>
  <c r="AS616" i="1"/>
  <c r="AS615" i="1"/>
  <c r="AK614" i="1"/>
  <c r="AC614" i="1"/>
  <c r="U614" i="1"/>
  <c r="M614" i="1"/>
  <c r="AH613" i="1"/>
  <c r="Z613" i="1"/>
  <c r="R613" i="1"/>
  <c r="J613" i="1"/>
  <c r="AS612" i="1"/>
  <c r="AS611" i="1"/>
  <c r="AK610" i="1"/>
  <c r="AC610" i="1"/>
  <c r="U610" i="1"/>
  <c r="M610" i="1"/>
  <c r="AH609" i="1"/>
  <c r="Z609" i="1"/>
  <c r="R609" i="1"/>
  <c r="J609" i="1"/>
  <c r="AS608" i="1"/>
  <c r="AS607" i="1"/>
  <c r="AK606" i="1"/>
  <c r="AC606" i="1"/>
  <c r="U606" i="1"/>
  <c r="M606" i="1"/>
  <c r="AH605" i="1"/>
  <c r="Z605" i="1"/>
  <c r="R605" i="1"/>
  <c r="J605" i="1"/>
  <c r="AS604" i="1"/>
  <c r="AS603" i="1"/>
  <c r="AK602" i="1"/>
  <c r="AC602" i="1"/>
  <c r="U602" i="1"/>
  <c r="M602" i="1"/>
  <c r="AH601" i="1"/>
  <c r="Z601" i="1"/>
  <c r="R601" i="1"/>
  <c r="J601" i="1"/>
  <c r="AS600" i="1"/>
  <c r="AS599" i="1"/>
  <c r="AK598" i="1"/>
  <c r="AC598" i="1"/>
  <c r="U598" i="1"/>
  <c r="M598" i="1"/>
  <c r="AH597" i="1"/>
  <c r="Z597" i="1"/>
  <c r="R597" i="1"/>
  <c r="J597" i="1"/>
  <c r="AS596" i="1"/>
  <c r="AS595" i="1"/>
  <c r="AK594" i="1"/>
  <c r="AC594" i="1"/>
  <c r="U594" i="1"/>
  <c r="M594" i="1"/>
  <c r="AH593" i="1"/>
  <c r="Z593" i="1"/>
  <c r="R593" i="1"/>
  <c r="J593" i="1"/>
  <c r="AS592" i="1"/>
  <c r="AS591" i="1"/>
  <c r="AK590" i="1"/>
  <c r="AC590" i="1"/>
  <c r="U590" i="1"/>
  <c r="M590" i="1"/>
  <c r="AH589" i="1"/>
  <c r="Z589" i="1"/>
  <c r="R589" i="1"/>
  <c r="AB584" i="1"/>
  <c r="C661" i="1"/>
  <c r="G661" i="1"/>
  <c r="K661" i="1"/>
  <c r="O661" i="1"/>
  <c r="S661" i="1"/>
  <c r="W661" i="1"/>
  <c r="AA661" i="1"/>
  <c r="AE661" i="1"/>
  <c r="D661" i="1"/>
  <c r="H661" i="1"/>
  <c r="L661" i="1"/>
  <c r="P661" i="1"/>
  <c r="T661" i="1"/>
  <c r="X661" i="1"/>
  <c r="AB661" i="1"/>
  <c r="AF661" i="1"/>
  <c r="AJ661" i="1"/>
  <c r="AR661" i="1"/>
  <c r="C657" i="1"/>
  <c r="G657" i="1"/>
  <c r="K657" i="1"/>
  <c r="O657" i="1"/>
  <c r="S657" i="1"/>
  <c r="W657" i="1"/>
  <c r="AA657" i="1"/>
  <c r="AE657" i="1"/>
  <c r="D657" i="1"/>
  <c r="H657" i="1"/>
  <c r="L657" i="1"/>
  <c r="P657" i="1"/>
  <c r="T657" i="1"/>
  <c r="X657" i="1"/>
  <c r="AB657" i="1"/>
  <c r="AF657" i="1"/>
  <c r="AS657" i="1" s="1"/>
  <c r="AJ657" i="1"/>
  <c r="AR657" i="1"/>
  <c r="C653" i="1"/>
  <c r="G653" i="1"/>
  <c r="K653" i="1"/>
  <c r="O653" i="1"/>
  <c r="S653" i="1"/>
  <c r="W653" i="1"/>
  <c r="AA653" i="1"/>
  <c r="AE653" i="1"/>
  <c r="D653" i="1"/>
  <c r="H653" i="1"/>
  <c r="L653" i="1"/>
  <c r="P653" i="1"/>
  <c r="T653" i="1"/>
  <c r="X653" i="1"/>
  <c r="AB653" i="1"/>
  <c r="AF653" i="1"/>
  <c r="AS653" i="1" s="1"/>
  <c r="AJ653" i="1"/>
  <c r="AR653" i="1"/>
  <c r="C649" i="1"/>
  <c r="G649" i="1"/>
  <c r="K649" i="1"/>
  <c r="O649" i="1"/>
  <c r="S649" i="1"/>
  <c r="W649" i="1"/>
  <c r="AA649" i="1"/>
  <c r="AE649" i="1"/>
  <c r="D649" i="1"/>
  <c r="H649" i="1"/>
  <c r="L649" i="1"/>
  <c r="P649" i="1"/>
  <c r="T649" i="1"/>
  <c r="X649" i="1"/>
  <c r="AB649" i="1"/>
  <c r="AF649" i="1"/>
  <c r="AS649" i="1" s="1"/>
  <c r="AJ649" i="1"/>
  <c r="AR649" i="1"/>
  <c r="C645" i="1"/>
  <c r="G645" i="1"/>
  <c r="K645" i="1"/>
  <c r="O645" i="1"/>
  <c r="S645" i="1"/>
  <c r="W645" i="1"/>
  <c r="AA645" i="1"/>
  <c r="AE645" i="1"/>
  <c r="D645" i="1"/>
  <c r="H645" i="1"/>
  <c r="L645" i="1"/>
  <c r="P645" i="1"/>
  <c r="T645" i="1"/>
  <c r="X645" i="1"/>
  <c r="AB645" i="1"/>
  <c r="AF645" i="1"/>
  <c r="AJ645" i="1"/>
  <c r="AR645" i="1"/>
  <c r="C641" i="1"/>
  <c r="G641" i="1"/>
  <c r="K641" i="1"/>
  <c r="O641" i="1"/>
  <c r="S641" i="1"/>
  <c r="W641" i="1"/>
  <c r="AA641" i="1"/>
  <c r="AE641" i="1"/>
  <c r="D641" i="1"/>
  <c r="H641" i="1"/>
  <c r="L641" i="1"/>
  <c r="P641" i="1"/>
  <c r="T641" i="1"/>
  <c r="X641" i="1"/>
  <c r="AB641" i="1"/>
  <c r="AF641" i="1"/>
  <c r="AS641" i="1" s="1"/>
  <c r="AJ641" i="1"/>
  <c r="AR641" i="1"/>
  <c r="C637" i="1"/>
  <c r="G637" i="1"/>
  <c r="K637" i="1"/>
  <c r="O637" i="1"/>
  <c r="S637" i="1"/>
  <c r="W637" i="1"/>
  <c r="AA637" i="1"/>
  <c r="AE637" i="1"/>
  <c r="D637" i="1"/>
  <c r="H637" i="1"/>
  <c r="L637" i="1"/>
  <c r="P637" i="1"/>
  <c r="T637" i="1"/>
  <c r="X637" i="1"/>
  <c r="AB637" i="1"/>
  <c r="AF637" i="1"/>
  <c r="AS637" i="1" s="1"/>
  <c r="AJ637" i="1"/>
  <c r="AR637" i="1"/>
  <c r="C633" i="1"/>
  <c r="G633" i="1"/>
  <c r="K633" i="1"/>
  <c r="O633" i="1"/>
  <c r="S633" i="1"/>
  <c r="W633" i="1"/>
  <c r="AA633" i="1"/>
  <c r="AE633" i="1"/>
  <c r="D633" i="1"/>
  <c r="H633" i="1"/>
  <c r="L633" i="1"/>
  <c r="P633" i="1"/>
  <c r="T633" i="1"/>
  <c r="X633" i="1"/>
  <c r="AB633" i="1"/>
  <c r="AF633" i="1"/>
  <c r="AS633" i="1" s="1"/>
  <c r="AJ633" i="1"/>
  <c r="AR633" i="1"/>
  <c r="C629" i="1"/>
  <c r="G629" i="1"/>
  <c r="K629" i="1"/>
  <c r="O629" i="1"/>
  <c r="S629" i="1"/>
  <c r="W629" i="1"/>
  <c r="AA629" i="1"/>
  <c r="AE629" i="1"/>
  <c r="D629" i="1"/>
  <c r="H629" i="1"/>
  <c r="L629" i="1"/>
  <c r="P629" i="1"/>
  <c r="T629" i="1"/>
  <c r="X629" i="1"/>
  <c r="AB629" i="1"/>
  <c r="AF629" i="1"/>
  <c r="AS629" i="1" s="1"/>
  <c r="AJ629" i="1"/>
  <c r="AR629" i="1"/>
  <c r="C625" i="1"/>
  <c r="G625" i="1"/>
  <c r="K625" i="1"/>
  <c r="O625" i="1"/>
  <c r="S625" i="1"/>
  <c r="W625" i="1"/>
  <c r="AA625" i="1"/>
  <c r="AE625" i="1"/>
  <c r="D625" i="1"/>
  <c r="H625" i="1"/>
  <c r="L625" i="1"/>
  <c r="P625" i="1"/>
  <c r="T625" i="1"/>
  <c r="X625" i="1"/>
  <c r="AB625" i="1"/>
  <c r="AF625" i="1"/>
  <c r="AS625" i="1" s="1"/>
  <c r="AJ625" i="1"/>
  <c r="AR625" i="1"/>
  <c r="C621" i="1"/>
  <c r="G621" i="1"/>
  <c r="K621" i="1"/>
  <c r="O621" i="1"/>
  <c r="S621" i="1"/>
  <c r="W621" i="1"/>
  <c r="AA621" i="1"/>
  <c r="AE621" i="1"/>
  <c r="D621" i="1"/>
  <c r="H621" i="1"/>
  <c r="L621" i="1"/>
  <c r="P621" i="1"/>
  <c r="T621" i="1"/>
  <c r="X621" i="1"/>
  <c r="AB621" i="1"/>
  <c r="AF621" i="1"/>
  <c r="AS621" i="1" s="1"/>
  <c r="AJ621" i="1"/>
  <c r="AR621" i="1"/>
  <c r="C617" i="1"/>
  <c r="G617" i="1"/>
  <c r="K617" i="1"/>
  <c r="O617" i="1"/>
  <c r="S617" i="1"/>
  <c r="W617" i="1"/>
  <c r="AA617" i="1"/>
  <c r="AE617" i="1"/>
  <c r="D617" i="1"/>
  <c r="H617" i="1"/>
  <c r="L617" i="1"/>
  <c r="P617" i="1"/>
  <c r="T617" i="1"/>
  <c r="X617" i="1"/>
  <c r="AB617" i="1"/>
  <c r="AF617" i="1"/>
  <c r="AS617" i="1" s="1"/>
  <c r="AJ617" i="1"/>
  <c r="AR617" i="1"/>
  <c r="C613" i="1"/>
  <c r="G613" i="1"/>
  <c r="K613" i="1"/>
  <c r="O613" i="1"/>
  <c r="S613" i="1"/>
  <c r="W613" i="1"/>
  <c r="AA613" i="1"/>
  <c r="AE613" i="1"/>
  <c r="D613" i="1"/>
  <c r="H613" i="1"/>
  <c r="L613" i="1"/>
  <c r="P613" i="1"/>
  <c r="T613" i="1"/>
  <c r="X613" i="1"/>
  <c r="AB613" i="1"/>
  <c r="AF613" i="1"/>
  <c r="AS613" i="1" s="1"/>
  <c r="AJ613" i="1"/>
  <c r="AR613" i="1"/>
  <c r="C609" i="1"/>
  <c r="G609" i="1"/>
  <c r="K609" i="1"/>
  <c r="O609" i="1"/>
  <c r="S609" i="1"/>
  <c r="W609" i="1"/>
  <c r="AA609" i="1"/>
  <c r="AE609" i="1"/>
  <c r="D609" i="1"/>
  <c r="H609" i="1"/>
  <c r="L609" i="1"/>
  <c r="P609" i="1"/>
  <c r="T609" i="1"/>
  <c r="X609" i="1"/>
  <c r="AB609" i="1"/>
  <c r="AF609" i="1"/>
  <c r="AS609" i="1" s="1"/>
  <c r="AJ609" i="1"/>
  <c r="AR609" i="1"/>
  <c r="C605" i="1"/>
  <c r="G605" i="1"/>
  <c r="K605" i="1"/>
  <c r="O605" i="1"/>
  <c r="S605" i="1"/>
  <c r="W605" i="1"/>
  <c r="AA605" i="1"/>
  <c r="AE605" i="1"/>
  <c r="D605" i="1"/>
  <c r="H605" i="1"/>
  <c r="L605" i="1"/>
  <c r="P605" i="1"/>
  <c r="T605" i="1"/>
  <c r="X605" i="1"/>
  <c r="AB605" i="1"/>
  <c r="AF605" i="1"/>
  <c r="AS605" i="1" s="1"/>
  <c r="AJ605" i="1"/>
  <c r="AR605" i="1"/>
  <c r="C601" i="1"/>
  <c r="G601" i="1"/>
  <c r="K601" i="1"/>
  <c r="O601" i="1"/>
  <c r="S601" i="1"/>
  <c r="W601" i="1"/>
  <c r="AA601" i="1"/>
  <c r="AE601" i="1"/>
  <c r="D601" i="1"/>
  <c r="H601" i="1"/>
  <c r="L601" i="1"/>
  <c r="P601" i="1"/>
  <c r="T601" i="1"/>
  <c r="X601" i="1"/>
  <c r="AB601" i="1"/>
  <c r="AF601" i="1"/>
  <c r="AS601" i="1" s="1"/>
  <c r="AJ601" i="1"/>
  <c r="AR601" i="1"/>
  <c r="C597" i="1"/>
  <c r="G597" i="1"/>
  <c r="K597" i="1"/>
  <c r="O597" i="1"/>
  <c r="S597" i="1"/>
  <c r="W597" i="1"/>
  <c r="AA597" i="1"/>
  <c r="AE597" i="1"/>
  <c r="D597" i="1"/>
  <c r="H597" i="1"/>
  <c r="L597" i="1"/>
  <c r="P597" i="1"/>
  <c r="T597" i="1"/>
  <c r="X597" i="1"/>
  <c r="AB597" i="1"/>
  <c r="AF597" i="1"/>
  <c r="AS597" i="1" s="1"/>
  <c r="AJ597" i="1"/>
  <c r="AR597" i="1"/>
  <c r="C593" i="1"/>
  <c r="G593" i="1"/>
  <c r="K593" i="1"/>
  <c r="O593" i="1"/>
  <c r="S593" i="1"/>
  <c r="W593" i="1"/>
  <c r="AA593" i="1"/>
  <c r="AE593" i="1"/>
  <c r="D593" i="1"/>
  <c r="H593" i="1"/>
  <c r="L593" i="1"/>
  <c r="P593" i="1"/>
  <c r="T593" i="1"/>
  <c r="X593" i="1"/>
  <c r="AB593" i="1"/>
  <c r="AF593" i="1"/>
  <c r="AS593" i="1" s="1"/>
  <c r="AJ593" i="1"/>
  <c r="AR593" i="1"/>
  <c r="B589" i="1"/>
  <c r="F589" i="1"/>
  <c r="J589" i="1"/>
  <c r="N589" i="1"/>
  <c r="C589" i="1"/>
  <c r="G589" i="1"/>
  <c r="K589" i="1"/>
  <c r="O589" i="1"/>
  <c r="S589" i="1"/>
  <c r="W589" i="1"/>
  <c r="AA589" i="1"/>
  <c r="AE589" i="1"/>
  <c r="D589" i="1"/>
  <c r="H589" i="1"/>
  <c r="L589" i="1"/>
  <c r="P589" i="1"/>
  <c r="T589" i="1"/>
  <c r="X589" i="1"/>
  <c r="AB589" i="1"/>
  <c r="AF589" i="1"/>
  <c r="AS589" i="1" s="1"/>
  <c r="AJ589" i="1"/>
  <c r="AR589" i="1"/>
  <c r="B584" i="1"/>
  <c r="F584" i="1"/>
  <c r="J584" i="1"/>
  <c r="N584" i="1"/>
  <c r="R584" i="1"/>
  <c r="V584" i="1"/>
  <c r="Z584" i="1"/>
  <c r="AD584" i="1"/>
  <c r="AH584" i="1"/>
  <c r="C584" i="1"/>
  <c r="H584" i="1"/>
  <c r="M584" i="1"/>
  <c r="S584" i="1"/>
  <c r="X584" i="1"/>
  <c r="AC584" i="1"/>
  <c r="D584" i="1"/>
  <c r="I584" i="1"/>
  <c r="O584" i="1"/>
  <c r="T584" i="1"/>
  <c r="Y584" i="1"/>
  <c r="AE584" i="1"/>
  <c r="AJ584" i="1"/>
  <c r="E584" i="1"/>
  <c r="K584" i="1"/>
  <c r="P584" i="1"/>
  <c r="U584" i="1"/>
  <c r="AA584" i="1"/>
  <c r="AF584" i="1"/>
  <c r="AK584" i="1"/>
  <c r="D697" i="1"/>
  <c r="H697" i="1"/>
  <c r="L697" i="1"/>
  <c r="P697" i="1"/>
  <c r="T697" i="1"/>
  <c r="X697" i="1"/>
  <c r="AB697" i="1"/>
  <c r="AF697" i="1"/>
  <c r="AS697" i="1" s="1"/>
  <c r="AJ697" i="1"/>
  <c r="AR697" i="1"/>
  <c r="AS696" i="1"/>
  <c r="C690" i="1"/>
  <c r="G690" i="1"/>
  <c r="K690" i="1"/>
  <c r="O690" i="1"/>
  <c r="S690" i="1"/>
  <c r="W690" i="1"/>
  <c r="AA690" i="1"/>
  <c r="AE690" i="1"/>
  <c r="AS690" i="1"/>
  <c r="AH686" i="1"/>
  <c r="AC686" i="1"/>
  <c r="X686" i="1"/>
  <c r="R686" i="1"/>
  <c r="M686" i="1"/>
  <c r="H686" i="1"/>
  <c r="B686" i="1"/>
  <c r="B683" i="1"/>
  <c r="F683" i="1"/>
  <c r="J683" i="1"/>
  <c r="N683" i="1"/>
  <c r="R683" i="1"/>
  <c r="V683" i="1"/>
  <c r="Z683" i="1"/>
  <c r="AD683" i="1"/>
  <c r="AH683" i="1"/>
  <c r="D681" i="1"/>
  <c r="H681" i="1"/>
  <c r="L681" i="1"/>
  <c r="P681" i="1"/>
  <c r="T681" i="1"/>
  <c r="X681" i="1"/>
  <c r="AB681" i="1"/>
  <c r="AF681" i="1"/>
  <c r="AJ681" i="1"/>
  <c r="AR681" i="1"/>
  <c r="AS680" i="1"/>
  <c r="B678" i="1"/>
  <c r="F678" i="1"/>
  <c r="J678" i="1"/>
  <c r="N678" i="1"/>
  <c r="R678" i="1"/>
  <c r="V678" i="1"/>
  <c r="Z678" i="1"/>
  <c r="AD678" i="1"/>
  <c r="AH678" i="1"/>
  <c r="C678" i="1"/>
  <c r="G678" i="1"/>
  <c r="K678" i="1"/>
  <c r="O678" i="1"/>
  <c r="S678" i="1"/>
  <c r="W678" i="1"/>
  <c r="AA678" i="1"/>
  <c r="AE678" i="1"/>
  <c r="AS678" i="1"/>
  <c r="B674" i="1"/>
  <c r="F674" i="1"/>
  <c r="J674" i="1"/>
  <c r="N674" i="1"/>
  <c r="R674" i="1"/>
  <c r="V674" i="1"/>
  <c r="Z674" i="1"/>
  <c r="AD674" i="1"/>
  <c r="AH674" i="1"/>
  <c r="C674" i="1"/>
  <c r="G674" i="1"/>
  <c r="K674" i="1"/>
  <c r="O674" i="1"/>
  <c r="S674" i="1"/>
  <c r="W674" i="1"/>
  <c r="AA674" i="1"/>
  <c r="AE674" i="1"/>
  <c r="B670" i="1"/>
  <c r="F670" i="1"/>
  <c r="J670" i="1"/>
  <c r="N670" i="1"/>
  <c r="R670" i="1"/>
  <c r="V670" i="1"/>
  <c r="Z670" i="1"/>
  <c r="AD670" i="1"/>
  <c r="AH670" i="1"/>
  <c r="C670" i="1"/>
  <c r="G670" i="1"/>
  <c r="K670" i="1"/>
  <c r="O670" i="1"/>
  <c r="S670" i="1"/>
  <c r="W670" i="1"/>
  <c r="AA670" i="1"/>
  <c r="AE670" i="1"/>
  <c r="AS670" i="1"/>
  <c r="B666" i="1"/>
  <c r="F666" i="1"/>
  <c r="J666" i="1"/>
  <c r="N666" i="1"/>
  <c r="R666" i="1"/>
  <c r="V666" i="1"/>
  <c r="Z666" i="1"/>
  <c r="AD666" i="1"/>
  <c r="AH666" i="1"/>
  <c r="C666" i="1"/>
  <c r="G666" i="1"/>
  <c r="K666" i="1"/>
  <c r="O666" i="1"/>
  <c r="S666" i="1"/>
  <c r="W666" i="1"/>
  <c r="AA666" i="1"/>
  <c r="AE666" i="1"/>
  <c r="AS666" i="1"/>
  <c r="B662" i="1"/>
  <c r="F662" i="1"/>
  <c r="J662" i="1"/>
  <c r="N662" i="1"/>
  <c r="R662" i="1"/>
  <c r="V662" i="1"/>
  <c r="Z662" i="1"/>
  <c r="AD662" i="1"/>
  <c r="AH662" i="1"/>
  <c r="C662" i="1"/>
  <c r="G662" i="1"/>
  <c r="K662" i="1"/>
  <c r="O662" i="1"/>
  <c r="S662" i="1"/>
  <c r="W662" i="1"/>
  <c r="AA662" i="1"/>
  <c r="AE662" i="1"/>
  <c r="AS662" i="1"/>
  <c r="AD661" i="1"/>
  <c r="V661" i="1"/>
  <c r="N661" i="1"/>
  <c r="F661" i="1"/>
  <c r="B658" i="1"/>
  <c r="F658" i="1"/>
  <c r="J658" i="1"/>
  <c r="N658" i="1"/>
  <c r="R658" i="1"/>
  <c r="V658" i="1"/>
  <c r="Z658" i="1"/>
  <c r="AD658" i="1"/>
  <c r="AH658" i="1"/>
  <c r="C658" i="1"/>
  <c r="G658" i="1"/>
  <c r="K658" i="1"/>
  <c r="O658" i="1"/>
  <c r="S658" i="1"/>
  <c r="W658" i="1"/>
  <c r="AA658" i="1"/>
  <c r="AE658" i="1"/>
  <c r="AD657" i="1"/>
  <c r="V657" i="1"/>
  <c r="N657" i="1"/>
  <c r="F657" i="1"/>
  <c r="B654" i="1"/>
  <c r="F654" i="1"/>
  <c r="J654" i="1"/>
  <c r="N654" i="1"/>
  <c r="R654" i="1"/>
  <c r="V654" i="1"/>
  <c r="Z654" i="1"/>
  <c r="AD654" i="1"/>
  <c r="AH654" i="1"/>
  <c r="C654" i="1"/>
  <c r="G654" i="1"/>
  <c r="K654" i="1"/>
  <c r="O654" i="1"/>
  <c r="S654" i="1"/>
  <c r="W654" i="1"/>
  <c r="AA654" i="1"/>
  <c r="AE654" i="1"/>
  <c r="AS654" i="1"/>
  <c r="AD653" i="1"/>
  <c r="V653" i="1"/>
  <c r="N653" i="1"/>
  <c r="F653" i="1"/>
  <c r="B650" i="1"/>
  <c r="F650" i="1"/>
  <c r="J650" i="1"/>
  <c r="N650" i="1"/>
  <c r="R650" i="1"/>
  <c r="V650" i="1"/>
  <c r="Z650" i="1"/>
  <c r="AD650" i="1"/>
  <c r="AH650" i="1"/>
  <c r="C650" i="1"/>
  <c r="G650" i="1"/>
  <c r="K650" i="1"/>
  <c r="O650" i="1"/>
  <c r="S650" i="1"/>
  <c r="W650" i="1"/>
  <c r="AA650" i="1"/>
  <c r="AE650" i="1"/>
  <c r="AS650" i="1"/>
  <c r="AD649" i="1"/>
  <c r="V649" i="1"/>
  <c r="N649" i="1"/>
  <c r="F649" i="1"/>
  <c r="B646" i="1"/>
  <c r="F646" i="1"/>
  <c r="J646" i="1"/>
  <c r="N646" i="1"/>
  <c r="R646" i="1"/>
  <c r="V646" i="1"/>
  <c r="Z646" i="1"/>
  <c r="AD646" i="1"/>
  <c r="AH646" i="1"/>
  <c r="C646" i="1"/>
  <c r="G646" i="1"/>
  <c r="K646" i="1"/>
  <c r="O646" i="1"/>
  <c r="S646" i="1"/>
  <c r="W646" i="1"/>
  <c r="AA646" i="1"/>
  <c r="AE646" i="1"/>
  <c r="AS646" i="1"/>
  <c r="AD645" i="1"/>
  <c r="V645" i="1"/>
  <c r="N645" i="1"/>
  <c r="F645" i="1"/>
  <c r="B642" i="1"/>
  <c r="F642" i="1"/>
  <c r="J642" i="1"/>
  <c r="N642" i="1"/>
  <c r="R642" i="1"/>
  <c r="V642" i="1"/>
  <c r="Z642" i="1"/>
  <c r="AD642" i="1"/>
  <c r="AH642" i="1"/>
  <c r="C642" i="1"/>
  <c r="G642" i="1"/>
  <c r="K642" i="1"/>
  <c r="O642" i="1"/>
  <c r="S642" i="1"/>
  <c r="W642" i="1"/>
  <c r="AA642" i="1"/>
  <c r="AE642" i="1"/>
  <c r="AD641" i="1"/>
  <c r="V641" i="1"/>
  <c r="N641" i="1"/>
  <c r="F641" i="1"/>
  <c r="B638" i="1"/>
  <c r="F638" i="1"/>
  <c r="J638" i="1"/>
  <c r="N638" i="1"/>
  <c r="R638" i="1"/>
  <c r="V638" i="1"/>
  <c r="Z638" i="1"/>
  <c r="AD638" i="1"/>
  <c r="AH638" i="1"/>
  <c r="C638" i="1"/>
  <c r="G638" i="1"/>
  <c r="K638" i="1"/>
  <c r="O638" i="1"/>
  <c r="S638" i="1"/>
  <c r="W638" i="1"/>
  <c r="AA638" i="1"/>
  <c r="AE638" i="1"/>
  <c r="AS638" i="1"/>
  <c r="AD637" i="1"/>
  <c r="V637" i="1"/>
  <c r="N637" i="1"/>
  <c r="F637" i="1"/>
  <c r="B634" i="1"/>
  <c r="F634" i="1"/>
  <c r="J634" i="1"/>
  <c r="N634" i="1"/>
  <c r="R634" i="1"/>
  <c r="V634" i="1"/>
  <c r="Z634" i="1"/>
  <c r="AD634" i="1"/>
  <c r="AH634" i="1"/>
  <c r="C634" i="1"/>
  <c r="G634" i="1"/>
  <c r="K634" i="1"/>
  <c r="O634" i="1"/>
  <c r="S634" i="1"/>
  <c r="W634" i="1"/>
  <c r="AA634" i="1"/>
  <c r="AE634" i="1"/>
  <c r="AS634" i="1"/>
  <c r="AD633" i="1"/>
  <c r="V633" i="1"/>
  <c r="N633" i="1"/>
  <c r="F633" i="1"/>
  <c r="AL633" i="1" s="1"/>
  <c r="AN633" i="1" s="1"/>
  <c r="B630" i="1"/>
  <c r="F630" i="1"/>
  <c r="J630" i="1"/>
  <c r="N630" i="1"/>
  <c r="R630" i="1"/>
  <c r="V630" i="1"/>
  <c r="Z630" i="1"/>
  <c r="AD630" i="1"/>
  <c r="AH630" i="1"/>
  <c r="C630" i="1"/>
  <c r="G630" i="1"/>
  <c r="K630" i="1"/>
  <c r="O630" i="1"/>
  <c r="S630" i="1"/>
  <c r="W630" i="1"/>
  <c r="AA630" i="1"/>
  <c r="AE630" i="1"/>
  <c r="AS630" i="1"/>
  <c r="AD629" i="1"/>
  <c r="V629" i="1"/>
  <c r="N629" i="1"/>
  <c r="F629" i="1"/>
  <c r="B626" i="1"/>
  <c r="F626" i="1"/>
  <c r="J626" i="1"/>
  <c r="N626" i="1"/>
  <c r="R626" i="1"/>
  <c r="V626" i="1"/>
  <c r="Z626" i="1"/>
  <c r="AD626" i="1"/>
  <c r="AH626" i="1"/>
  <c r="C626" i="1"/>
  <c r="G626" i="1"/>
  <c r="K626" i="1"/>
  <c r="O626" i="1"/>
  <c r="S626" i="1"/>
  <c r="W626" i="1"/>
  <c r="AA626" i="1"/>
  <c r="AE626" i="1"/>
  <c r="AD625" i="1"/>
  <c r="V625" i="1"/>
  <c r="N625" i="1"/>
  <c r="F625" i="1"/>
  <c r="B622" i="1"/>
  <c r="F622" i="1"/>
  <c r="J622" i="1"/>
  <c r="N622" i="1"/>
  <c r="R622" i="1"/>
  <c r="V622" i="1"/>
  <c r="Z622" i="1"/>
  <c r="AD622" i="1"/>
  <c r="AH622" i="1"/>
  <c r="C622" i="1"/>
  <c r="G622" i="1"/>
  <c r="K622" i="1"/>
  <c r="O622" i="1"/>
  <c r="S622" i="1"/>
  <c r="W622" i="1"/>
  <c r="AA622" i="1"/>
  <c r="AE622" i="1"/>
  <c r="AS622" i="1"/>
  <c r="AD621" i="1"/>
  <c r="V621" i="1"/>
  <c r="N621" i="1"/>
  <c r="F621" i="1"/>
  <c r="B618" i="1"/>
  <c r="F618" i="1"/>
  <c r="J618" i="1"/>
  <c r="N618" i="1"/>
  <c r="R618" i="1"/>
  <c r="V618" i="1"/>
  <c r="Z618" i="1"/>
  <c r="AD618" i="1"/>
  <c r="AH618" i="1"/>
  <c r="C618" i="1"/>
  <c r="G618" i="1"/>
  <c r="K618" i="1"/>
  <c r="O618" i="1"/>
  <c r="S618" i="1"/>
  <c r="W618" i="1"/>
  <c r="AA618" i="1"/>
  <c r="AE618" i="1"/>
  <c r="AS618" i="1"/>
  <c r="AD617" i="1"/>
  <c r="V617" i="1"/>
  <c r="N617" i="1"/>
  <c r="F617" i="1"/>
  <c r="B614" i="1"/>
  <c r="F614" i="1"/>
  <c r="J614" i="1"/>
  <c r="N614" i="1"/>
  <c r="R614" i="1"/>
  <c r="V614" i="1"/>
  <c r="Z614" i="1"/>
  <c r="AD614" i="1"/>
  <c r="AH614" i="1"/>
  <c r="C614" i="1"/>
  <c r="G614" i="1"/>
  <c r="K614" i="1"/>
  <c r="O614" i="1"/>
  <c r="S614" i="1"/>
  <c r="W614" i="1"/>
  <c r="AA614" i="1"/>
  <c r="AE614" i="1"/>
  <c r="AS614" i="1"/>
  <c r="AD613" i="1"/>
  <c r="V613" i="1"/>
  <c r="N613" i="1"/>
  <c r="F613" i="1"/>
  <c r="B610" i="1"/>
  <c r="F610" i="1"/>
  <c r="J610" i="1"/>
  <c r="N610" i="1"/>
  <c r="R610" i="1"/>
  <c r="V610" i="1"/>
  <c r="Z610" i="1"/>
  <c r="AD610" i="1"/>
  <c r="AH610" i="1"/>
  <c r="C610" i="1"/>
  <c r="G610" i="1"/>
  <c r="K610" i="1"/>
  <c r="O610" i="1"/>
  <c r="S610" i="1"/>
  <c r="W610" i="1"/>
  <c r="AA610" i="1"/>
  <c r="AE610" i="1"/>
  <c r="AD609" i="1"/>
  <c r="V609" i="1"/>
  <c r="N609" i="1"/>
  <c r="F609" i="1"/>
  <c r="B606" i="1"/>
  <c r="F606" i="1"/>
  <c r="J606" i="1"/>
  <c r="N606" i="1"/>
  <c r="R606" i="1"/>
  <c r="V606" i="1"/>
  <c r="Z606" i="1"/>
  <c r="AD606" i="1"/>
  <c r="AH606" i="1"/>
  <c r="C606" i="1"/>
  <c r="G606" i="1"/>
  <c r="K606" i="1"/>
  <c r="O606" i="1"/>
  <c r="S606" i="1"/>
  <c r="W606" i="1"/>
  <c r="AA606" i="1"/>
  <c r="AE606" i="1"/>
  <c r="AS606" i="1"/>
  <c r="AD605" i="1"/>
  <c r="V605" i="1"/>
  <c r="N605" i="1"/>
  <c r="F605" i="1"/>
  <c r="B602" i="1"/>
  <c r="F602" i="1"/>
  <c r="J602" i="1"/>
  <c r="N602" i="1"/>
  <c r="R602" i="1"/>
  <c r="V602" i="1"/>
  <c r="Z602" i="1"/>
  <c r="AD602" i="1"/>
  <c r="AH602" i="1"/>
  <c r="C602" i="1"/>
  <c r="G602" i="1"/>
  <c r="K602" i="1"/>
  <c r="O602" i="1"/>
  <c r="S602" i="1"/>
  <c r="W602" i="1"/>
  <c r="AA602" i="1"/>
  <c r="AE602" i="1"/>
  <c r="AS602" i="1"/>
  <c r="AD601" i="1"/>
  <c r="V601" i="1"/>
  <c r="N601" i="1"/>
  <c r="F601" i="1"/>
  <c r="AL601" i="1" s="1"/>
  <c r="AN601" i="1" s="1"/>
  <c r="B598" i="1"/>
  <c r="F598" i="1"/>
  <c r="J598" i="1"/>
  <c r="N598" i="1"/>
  <c r="R598" i="1"/>
  <c r="V598" i="1"/>
  <c r="Z598" i="1"/>
  <c r="AD598" i="1"/>
  <c r="AH598" i="1"/>
  <c r="C598" i="1"/>
  <c r="G598" i="1"/>
  <c r="K598" i="1"/>
  <c r="O598" i="1"/>
  <c r="S598" i="1"/>
  <c r="W598" i="1"/>
  <c r="AA598" i="1"/>
  <c r="AE598" i="1"/>
  <c r="AS598" i="1"/>
  <c r="AD597" i="1"/>
  <c r="V597" i="1"/>
  <c r="N597" i="1"/>
  <c r="F597" i="1"/>
  <c r="B594" i="1"/>
  <c r="F594" i="1"/>
  <c r="J594" i="1"/>
  <c r="N594" i="1"/>
  <c r="R594" i="1"/>
  <c r="V594" i="1"/>
  <c r="Z594" i="1"/>
  <c r="AD594" i="1"/>
  <c r="AH594" i="1"/>
  <c r="C594" i="1"/>
  <c r="G594" i="1"/>
  <c r="K594" i="1"/>
  <c r="O594" i="1"/>
  <c r="S594" i="1"/>
  <c r="W594" i="1"/>
  <c r="AA594" i="1"/>
  <c r="AE594" i="1"/>
  <c r="AS594" i="1"/>
  <c r="AD593" i="1"/>
  <c r="V593" i="1"/>
  <c r="N593" i="1"/>
  <c r="F593" i="1"/>
  <c r="B590" i="1"/>
  <c r="F590" i="1"/>
  <c r="J590" i="1"/>
  <c r="N590" i="1"/>
  <c r="R590" i="1"/>
  <c r="V590" i="1"/>
  <c r="Z590" i="1"/>
  <c r="AD590" i="1"/>
  <c r="AH590" i="1"/>
  <c r="C590" i="1"/>
  <c r="G590" i="1"/>
  <c r="K590" i="1"/>
  <c r="O590" i="1"/>
  <c r="S590" i="1"/>
  <c r="W590" i="1"/>
  <c r="AA590" i="1"/>
  <c r="AE590" i="1"/>
  <c r="AS590" i="1"/>
  <c r="AD589" i="1"/>
  <c r="V589" i="1"/>
  <c r="M589" i="1"/>
  <c r="AL585" i="1"/>
  <c r="AN585" i="1" s="1"/>
  <c r="Q584" i="1"/>
  <c r="AO573" i="1"/>
  <c r="AO569" i="1"/>
  <c r="AP569" i="1"/>
  <c r="D582" i="1"/>
  <c r="H582" i="1"/>
  <c r="L582" i="1"/>
  <c r="P582" i="1"/>
  <c r="T582" i="1"/>
  <c r="X582" i="1"/>
  <c r="AB582" i="1"/>
  <c r="AF582" i="1"/>
  <c r="AJ582" i="1"/>
  <c r="AR582" i="1"/>
  <c r="C575" i="1"/>
  <c r="G575" i="1"/>
  <c r="K575" i="1"/>
  <c r="O575" i="1"/>
  <c r="S575" i="1"/>
  <c r="W575" i="1"/>
  <c r="AA575" i="1"/>
  <c r="AE575" i="1"/>
  <c r="AS575" i="1"/>
  <c r="B568" i="1"/>
  <c r="F568" i="1"/>
  <c r="J568" i="1"/>
  <c r="N568" i="1"/>
  <c r="R568" i="1"/>
  <c r="V568" i="1"/>
  <c r="Z568" i="1"/>
  <c r="AD568" i="1"/>
  <c r="AH568" i="1"/>
  <c r="AF535" i="1"/>
  <c r="X535" i="1"/>
  <c r="P535" i="1"/>
  <c r="H535" i="1"/>
  <c r="AF531" i="1"/>
  <c r="X531" i="1"/>
  <c r="P531" i="1"/>
  <c r="H531" i="1"/>
  <c r="AL493" i="1"/>
  <c r="AN493" i="1" s="1"/>
  <c r="B491" i="1"/>
  <c r="F491" i="1"/>
  <c r="J491" i="1"/>
  <c r="N491" i="1"/>
  <c r="R491" i="1"/>
  <c r="V491" i="1"/>
  <c r="Z491" i="1"/>
  <c r="AD491" i="1"/>
  <c r="AH491" i="1"/>
  <c r="C491" i="1"/>
  <c r="G491" i="1"/>
  <c r="K491" i="1"/>
  <c r="O491" i="1"/>
  <c r="S491" i="1"/>
  <c r="W491" i="1"/>
  <c r="AA491" i="1"/>
  <c r="AE491" i="1"/>
  <c r="D491" i="1"/>
  <c r="H491" i="1"/>
  <c r="L491" i="1"/>
  <c r="P491" i="1"/>
  <c r="T491" i="1"/>
  <c r="X491" i="1"/>
  <c r="AB491" i="1"/>
  <c r="AF491" i="1"/>
  <c r="AJ491" i="1"/>
  <c r="AR491" i="1"/>
  <c r="B487" i="1"/>
  <c r="F487" i="1"/>
  <c r="J487" i="1"/>
  <c r="N487" i="1"/>
  <c r="R487" i="1"/>
  <c r="V487" i="1"/>
  <c r="Z487" i="1"/>
  <c r="AD487" i="1"/>
  <c r="AH487" i="1"/>
  <c r="C487" i="1"/>
  <c r="G487" i="1"/>
  <c r="K487" i="1"/>
  <c r="O487" i="1"/>
  <c r="S487" i="1"/>
  <c r="W487" i="1"/>
  <c r="AA487" i="1"/>
  <c r="AE487" i="1"/>
  <c r="D487" i="1"/>
  <c r="H487" i="1"/>
  <c r="L487" i="1"/>
  <c r="P487" i="1"/>
  <c r="T487" i="1"/>
  <c r="X487" i="1"/>
  <c r="AB487" i="1"/>
  <c r="AF487" i="1"/>
  <c r="AS487" i="1" s="1"/>
  <c r="AJ487" i="1"/>
  <c r="AR487" i="1"/>
  <c r="B479" i="1"/>
  <c r="F479" i="1"/>
  <c r="J479" i="1"/>
  <c r="N479" i="1"/>
  <c r="R479" i="1"/>
  <c r="V479" i="1"/>
  <c r="Z479" i="1"/>
  <c r="AD479" i="1"/>
  <c r="AH479" i="1"/>
  <c r="C479" i="1"/>
  <c r="G479" i="1"/>
  <c r="K479" i="1"/>
  <c r="O479" i="1"/>
  <c r="S479" i="1"/>
  <c r="W479" i="1"/>
  <c r="AA479" i="1"/>
  <c r="AE479" i="1"/>
  <c r="D479" i="1"/>
  <c r="H479" i="1"/>
  <c r="L479" i="1"/>
  <c r="P479" i="1"/>
  <c r="T479" i="1"/>
  <c r="X479" i="1"/>
  <c r="AB479" i="1"/>
  <c r="AF479" i="1"/>
  <c r="AJ479" i="1"/>
  <c r="AR479" i="1"/>
  <c r="B471" i="1"/>
  <c r="F471" i="1"/>
  <c r="J471" i="1"/>
  <c r="N471" i="1"/>
  <c r="R471" i="1"/>
  <c r="V471" i="1"/>
  <c r="Z471" i="1"/>
  <c r="AD471" i="1"/>
  <c r="AH471" i="1"/>
  <c r="C471" i="1"/>
  <c r="G471" i="1"/>
  <c r="K471" i="1"/>
  <c r="O471" i="1"/>
  <c r="S471" i="1"/>
  <c r="W471" i="1"/>
  <c r="AA471" i="1"/>
  <c r="AE471" i="1"/>
  <c r="D471" i="1"/>
  <c r="H471" i="1"/>
  <c r="L471" i="1"/>
  <c r="P471" i="1"/>
  <c r="T471" i="1"/>
  <c r="X471" i="1"/>
  <c r="AB471" i="1"/>
  <c r="AF471" i="1"/>
  <c r="AJ471" i="1"/>
  <c r="AR471" i="1"/>
  <c r="B463" i="1"/>
  <c r="F463" i="1"/>
  <c r="J463" i="1"/>
  <c r="N463" i="1"/>
  <c r="R463" i="1"/>
  <c r="V463" i="1"/>
  <c r="Z463" i="1"/>
  <c r="AD463" i="1"/>
  <c r="AH463" i="1"/>
  <c r="C463" i="1"/>
  <c r="G463" i="1"/>
  <c r="K463" i="1"/>
  <c r="O463" i="1"/>
  <c r="S463" i="1"/>
  <c r="W463" i="1"/>
  <c r="AA463" i="1"/>
  <c r="AE463" i="1"/>
  <c r="D463" i="1"/>
  <c r="H463" i="1"/>
  <c r="L463" i="1"/>
  <c r="P463" i="1"/>
  <c r="T463" i="1"/>
  <c r="X463" i="1"/>
  <c r="AB463" i="1"/>
  <c r="AF463" i="1"/>
  <c r="AS463" i="1" s="1"/>
  <c r="AJ463" i="1"/>
  <c r="AR463" i="1"/>
  <c r="AH679" i="1"/>
  <c r="AD679" i="1"/>
  <c r="Z679" i="1"/>
  <c r="V679" i="1"/>
  <c r="R679" i="1"/>
  <c r="N679" i="1"/>
  <c r="J679" i="1"/>
  <c r="F679" i="1"/>
  <c r="AH675" i="1"/>
  <c r="AD675" i="1"/>
  <c r="Z675" i="1"/>
  <c r="V675" i="1"/>
  <c r="R675" i="1"/>
  <c r="N675" i="1"/>
  <c r="J675" i="1"/>
  <c r="F675" i="1"/>
  <c r="AH671" i="1"/>
  <c r="AD671" i="1"/>
  <c r="Z671" i="1"/>
  <c r="V671" i="1"/>
  <c r="R671" i="1"/>
  <c r="N671" i="1"/>
  <c r="J671" i="1"/>
  <c r="F671" i="1"/>
  <c r="AH667" i="1"/>
  <c r="AD667" i="1"/>
  <c r="Z667" i="1"/>
  <c r="V667" i="1"/>
  <c r="R667" i="1"/>
  <c r="N667" i="1"/>
  <c r="J667" i="1"/>
  <c r="F667" i="1"/>
  <c r="AH663" i="1"/>
  <c r="AD663" i="1"/>
  <c r="Z663" i="1"/>
  <c r="V663" i="1"/>
  <c r="R663" i="1"/>
  <c r="N663" i="1"/>
  <c r="J663" i="1"/>
  <c r="F663" i="1"/>
  <c r="AH659" i="1"/>
  <c r="AD659" i="1"/>
  <c r="Z659" i="1"/>
  <c r="V659" i="1"/>
  <c r="R659" i="1"/>
  <c r="N659" i="1"/>
  <c r="J659" i="1"/>
  <c r="F659" i="1"/>
  <c r="AH655" i="1"/>
  <c r="AD655" i="1"/>
  <c r="Z655" i="1"/>
  <c r="V655" i="1"/>
  <c r="R655" i="1"/>
  <c r="N655" i="1"/>
  <c r="J655" i="1"/>
  <c r="F655" i="1"/>
  <c r="AH651" i="1"/>
  <c r="AD651" i="1"/>
  <c r="Z651" i="1"/>
  <c r="V651" i="1"/>
  <c r="R651" i="1"/>
  <c r="N651" i="1"/>
  <c r="J651" i="1"/>
  <c r="F651" i="1"/>
  <c r="AH647" i="1"/>
  <c r="AD647" i="1"/>
  <c r="Z647" i="1"/>
  <c r="V647" i="1"/>
  <c r="R647" i="1"/>
  <c r="N647" i="1"/>
  <c r="J647" i="1"/>
  <c r="F647" i="1"/>
  <c r="AH643" i="1"/>
  <c r="AD643" i="1"/>
  <c r="Z643" i="1"/>
  <c r="V643" i="1"/>
  <c r="R643" i="1"/>
  <c r="N643" i="1"/>
  <c r="J643" i="1"/>
  <c r="F643" i="1"/>
  <c r="AH639" i="1"/>
  <c r="AD639" i="1"/>
  <c r="Z639" i="1"/>
  <c r="V639" i="1"/>
  <c r="R639" i="1"/>
  <c r="N639" i="1"/>
  <c r="J639" i="1"/>
  <c r="F639" i="1"/>
  <c r="AH635" i="1"/>
  <c r="AD635" i="1"/>
  <c r="Z635" i="1"/>
  <c r="V635" i="1"/>
  <c r="R635" i="1"/>
  <c r="N635" i="1"/>
  <c r="J635" i="1"/>
  <c r="F635" i="1"/>
  <c r="AH631" i="1"/>
  <c r="AD631" i="1"/>
  <c r="Z631" i="1"/>
  <c r="V631" i="1"/>
  <c r="R631" i="1"/>
  <c r="N631" i="1"/>
  <c r="J631" i="1"/>
  <c r="F631" i="1"/>
  <c r="AH627" i="1"/>
  <c r="AD627" i="1"/>
  <c r="Z627" i="1"/>
  <c r="V627" i="1"/>
  <c r="R627" i="1"/>
  <c r="N627" i="1"/>
  <c r="J627" i="1"/>
  <c r="F627" i="1"/>
  <c r="AH623" i="1"/>
  <c r="AD623" i="1"/>
  <c r="Z623" i="1"/>
  <c r="V623" i="1"/>
  <c r="R623" i="1"/>
  <c r="N623" i="1"/>
  <c r="J623" i="1"/>
  <c r="F623" i="1"/>
  <c r="AH619" i="1"/>
  <c r="AD619" i="1"/>
  <c r="Z619" i="1"/>
  <c r="V619" i="1"/>
  <c r="R619" i="1"/>
  <c r="N619" i="1"/>
  <c r="J619" i="1"/>
  <c r="F619" i="1"/>
  <c r="AH615" i="1"/>
  <c r="AD615" i="1"/>
  <c r="Z615" i="1"/>
  <c r="V615" i="1"/>
  <c r="R615" i="1"/>
  <c r="N615" i="1"/>
  <c r="J615" i="1"/>
  <c r="F615" i="1"/>
  <c r="AH611" i="1"/>
  <c r="AD611" i="1"/>
  <c r="Z611" i="1"/>
  <c r="V611" i="1"/>
  <c r="R611" i="1"/>
  <c r="N611" i="1"/>
  <c r="J611" i="1"/>
  <c r="F611" i="1"/>
  <c r="AH607" i="1"/>
  <c r="AD607" i="1"/>
  <c r="Z607" i="1"/>
  <c r="V607" i="1"/>
  <c r="R607" i="1"/>
  <c r="N607" i="1"/>
  <c r="J607" i="1"/>
  <c r="F607" i="1"/>
  <c r="AH603" i="1"/>
  <c r="AD603" i="1"/>
  <c r="Z603" i="1"/>
  <c r="V603" i="1"/>
  <c r="R603" i="1"/>
  <c r="N603" i="1"/>
  <c r="J603" i="1"/>
  <c r="F603" i="1"/>
  <c r="AH599" i="1"/>
  <c r="AD599" i="1"/>
  <c r="Z599" i="1"/>
  <c r="V599" i="1"/>
  <c r="R599" i="1"/>
  <c r="N599" i="1"/>
  <c r="J599" i="1"/>
  <c r="F599" i="1"/>
  <c r="AH595" i="1"/>
  <c r="AD595" i="1"/>
  <c r="Z595" i="1"/>
  <c r="V595" i="1"/>
  <c r="R595" i="1"/>
  <c r="N595" i="1"/>
  <c r="J595" i="1"/>
  <c r="F595" i="1"/>
  <c r="AH591" i="1"/>
  <c r="AD591" i="1"/>
  <c r="Z591" i="1"/>
  <c r="V591" i="1"/>
  <c r="R591" i="1"/>
  <c r="N591" i="1"/>
  <c r="J591" i="1"/>
  <c r="F591" i="1"/>
  <c r="AH587" i="1"/>
  <c r="AD587" i="1"/>
  <c r="Z587" i="1"/>
  <c r="V587" i="1"/>
  <c r="R587" i="1"/>
  <c r="N587" i="1"/>
  <c r="J587" i="1"/>
  <c r="F587" i="1"/>
  <c r="AD586" i="1"/>
  <c r="Y586" i="1"/>
  <c r="S586" i="1"/>
  <c r="N586" i="1"/>
  <c r="I586" i="1"/>
  <c r="C586" i="1"/>
  <c r="AH583" i="1"/>
  <c r="AC583" i="1"/>
  <c r="X583" i="1"/>
  <c r="R583" i="1"/>
  <c r="M583" i="1"/>
  <c r="H583" i="1"/>
  <c r="AK582" i="1"/>
  <c r="AE582" i="1"/>
  <c r="Z582" i="1"/>
  <c r="U582" i="1"/>
  <c r="O582" i="1"/>
  <c r="J582" i="1"/>
  <c r="E582" i="1"/>
  <c r="B580" i="1"/>
  <c r="F580" i="1"/>
  <c r="J580" i="1"/>
  <c r="N580" i="1"/>
  <c r="R580" i="1"/>
  <c r="V580" i="1"/>
  <c r="Z580" i="1"/>
  <c r="AD580" i="1"/>
  <c r="AH580" i="1"/>
  <c r="AJ579" i="1"/>
  <c r="AD579" i="1"/>
  <c r="Y579" i="1"/>
  <c r="T579" i="1"/>
  <c r="N579" i="1"/>
  <c r="I579" i="1"/>
  <c r="D579" i="1"/>
  <c r="D578" i="1"/>
  <c r="H578" i="1"/>
  <c r="L578" i="1"/>
  <c r="P578" i="1"/>
  <c r="T578" i="1"/>
  <c r="X578" i="1"/>
  <c r="AB578" i="1"/>
  <c r="AF578" i="1"/>
  <c r="AS578" i="1" s="1"/>
  <c r="AJ578" i="1"/>
  <c r="AR578" i="1"/>
  <c r="AS577" i="1"/>
  <c r="AS576" i="1"/>
  <c r="AC576" i="1"/>
  <c r="X576" i="1"/>
  <c r="S576" i="1"/>
  <c r="M576" i="1"/>
  <c r="H576" i="1"/>
  <c r="AK575" i="1"/>
  <c r="AF575" i="1"/>
  <c r="Z575" i="1"/>
  <c r="U575" i="1"/>
  <c r="P575" i="1"/>
  <c r="J575" i="1"/>
  <c r="E575" i="1"/>
  <c r="AH574" i="1"/>
  <c r="AC574" i="1"/>
  <c r="W574" i="1"/>
  <c r="R574" i="1"/>
  <c r="M574" i="1"/>
  <c r="G574" i="1"/>
  <c r="AJ572" i="1"/>
  <c r="AE572" i="1"/>
  <c r="Y572" i="1"/>
  <c r="T572" i="1"/>
  <c r="O572" i="1"/>
  <c r="I572" i="1"/>
  <c r="D572" i="1"/>
  <c r="C571" i="1"/>
  <c r="G571" i="1"/>
  <c r="K571" i="1"/>
  <c r="O571" i="1"/>
  <c r="S571" i="1"/>
  <c r="W571" i="1"/>
  <c r="AA571" i="1"/>
  <c r="AE571" i="1"/>
  <c r="AS571" i="1"/>
  <c r="AD570" i="1"/>
  <c r="Y570" i="1"/>
  <c r="S570" i="1"/>
  <c r="N570" i="1"/>
  <c r="I570" i="1"/>
  <c r="C570" i="1"/>
  <c r="AK568" i="1"/>
  <c r="AF568" i="1"/>
  <c r="AS568" i="1" s="1"/>
  <c r="AA568" i="1"/>
  <c r="U568" i="1"/>
  <c r="P568" i="1"/>
  <c r="K568" i="1"/>
  <c r="E568" i="1"/>
  <c r="AH567" i="1"/>
  <c r="AC567" i="1"/>
  <c r="X567" i="1"/>
  <c r="R567" i="1"/>
  <c r="M567" i="1"/>
  <c r="E567" i="1"/>
  <c r="AH566" i="1"/>
  <c r="Z566" i="1"/>
  <c r="R566" i="1"/>
  <c r="J566" i="1"/>
  <c r="AS565" i="1"/>
  <c r="AS564" i="1"/>
  <c r="AK563" i="1"/>
  <c r="AC563" i="1"/>
  <c r="U563" i="1"/>
  <c r="M563" i="1"/>
  <c r="E563" i="1"/>
  <c r="AH562" i="1"/>
  <c r="Z562" i="1"/>
  <c r="R562" i="1"/>
  <c r="J562" i="1"/>
  <c r="AS561" i="1"/>
  <c r="AS560" i="1"/>
  <c r="AK559" i="1"/>
  <c r="AC559" i="1"/>
  <c r="U559" i="1"/>
  <c r="M559" i="1"/>
  <c r="E559" i="1"/>
  <c r="AH558" i="1"/>
  <c r="Z558" i="1"/>
  <c r="R558" i="1"/>
  <c r="J558" i="1"/>
  <c r="AS557" i="1"/>
  <c r="AS556" i="1"/>
  <c r="AK555" i="1"/>
  <c r="AC555" i="1"/>
  <c r="U555" i="1"/>
  <c r="M555" i="1"/>
  <c r="E555" i="1"/>
  <c r="AH554" i="1"/>
  <c r="Z554" i="1"/>
  <c r="R554" i="1"/>
  <c r="J554" i="1"/>
  <c r="AS553" i="1"/>
  <c r="AS552" i="1"/>
  <c r="AK551" i="1"/>
  <c r="AC551" i="1"/>
  <c r="U551" i="1"/>
  <c r="M551" i="1"/>
  <c r="E551" i="1"/>
  <c r="AH550" i="1"/>
  <c r="Z550" i="1"/>
  <c r="R550" i="1"/>
  <c r="J550" i="1"/>
  <c r="AP549" i="1"/>
  <c r="AS549" i="1"/>
  <c r="AS548" i="1"/>
  <c r="AK547" i="1"/>
  <c r="AC547" i="1"/>
  <c r="U547" i="1"/>
  <c r="M547" i="1"/>
  <c r="E547" i="1"/>
  <c r="AH546" i="1"/>
  <c r="Z546" i="1"/>
  <c r="R546" i="1"/>
  <c r="J546" i="1"/>
  <c r="AP545" i="1"/>
  <c r="AS545" i="1"/>
  <c r="AS544" i="1"/>
  <c r="AK543" i="1"/>
  <c r="AC543" i="1"/>
  <c r="U543" i="1"/>
  <c r="M543" i="1"/>
  <c r="E543" i="1"/>
  <c r="AH542" i="1"/>
  <c r="Z542" i="1"/>
  <c r="R542" i="1"/>
  <c r="J542" i="1"/>
  <c r="AS541" i="1"/>
  <c r="AS540" i="1"/>
  <c r="AK539" i="1"/>
  <c r="AC539" i="1"/>
  <c r="U539" i="1"/>
  <c r="M539" i="1"/>
  <c r="E539" i="1"/>
  <c r="AH538" i="1"/>
  <c r="Z538" i="1"/>
  <c r="R538" i="1"/>
  <c r="J538" i="1"/>
  <c r="AS537" i="1"/>
  <c r="AS536" i="1"/>
  <c r="AK535" i="1"/>
  <c r="AC535" i="1"/>
  <c r="U535" i="1"/>
  <c r="M535" i="1"/>
  <c r="E535" i="1"/>
  <c r="AH534" i="1"/>
  <c r="Z534" i="1"/>
  <c r="R534" i="1"/>
  <c r="J534" i="1"/>
  <c r="AS533" i="1"/>
  <c r="AS532" i="1"/>
  <c r="AK531" i="1"/>
  <c r="AC531" i="1"/>
  <c r="U531" i="1"/>
  <c r="M531" i="1"/>
  <c r="E531" i="1"/>
  <c r="AH530" i="1"/>
  <c r="Z530" i="1"/>
  <c r="R530" i="1"/>
  <c r="J530" i="1"/>
  <c r="AP529" i="1"/>
  <c r="AS529" i="1"/>
  <c r="AS528" i="1"/>
  <c r="AK527" i="1"/>
  <c r="AC527" i="1"/>
  <c r="U527" i="1"/>
  <c r="M527" i="1"/>
  <c r="E527" i="1"/>
  <c r="AH526" i="1"/>
  <c r="Z526" i="1"/>
  <c r="R526" i="1"/>
  <c r="J526" i="1"/>
  <c r="AS525" i="1"/>
  <c r="AS524" i="1"/>
  <c r="AK523" i="1"/>
  <c r="AC523" i="1"/>
  <c r="U523" i="1"/>
  <c r="M523" i="1"/>
  <c r="E523" i="1"/>
  <c r="AH522" i="1"/>
  <c r="Z522" i="1"/>
  <c r="R522" i="1"/>
  <c r="J522" i="1"/>
  <c r="AP521" i="1"/>
  <c r="AS521" i="1"/>
  <c r="AS520" i="1"/>
  <c r="AK519" i="1"/>
  <c r="AC519" i="1"/>
  <c r="U519" i="1"/>
  <c r="M519" i="1"/>
  <c r="E519" i="1"/>
  <c r="AH518" i="1"/>
  <c r="Z518" i="1"/>
  <c r="R518" i="1"/>
  <c r="J518" i="1"/>
  <c r="AS517" i="1"/>
  <c r="AS516" i="1"/>
  <c r="AK515" i="1"/>
  <c r="AC515" i="1"/>
  <c r="U515" i="1"/>
  <c r="M515" i="1"/>
  <c r="E515" i="1"/>
  <c r="AH514" i="1"/>
  <c r="Z514" i="1"/>
  <c r="R514" i="1"/>
  <c r="J514" i="1"/>
  <c r="AS513" i="1"/>
  <c r="AS512" i="1"/>
  <c r="AK511" i="1"/>
  <c r="AC511" i="1"/>
  <c r="U511" i="1"/>
  <c r="M511" i="1"/>
  <c r="E511" i="1"/>
  <c r="AH510" i="1"/>
  <c r="Z510" i="1"/>
  <c r="R510" i="1"/>
  <c r="J510" i="1"/>
  <c r="AS509" i="1"/>
  <c r="AS508" i="1"/>
  <c r="AK507" i="1"/>
  <c r="AC507" i="1"/>
  <c r="U507" i="1"/>
  <c r="M507" i="1"/>
  <c r="E507" i="1"/>
  <c r="AS504" i="1"/>
  <c r="AK503" i="1"/>
  <c r="AC503" i="1"/>
  <c r="U503" i="1"/>
  <c r="M503" i="1"/>
  <c r="E503" i="1"/>
  <c r="AP501" i="1"/>
  <c r="AL497" i="1"/>
  <c r="AN497" i="1" s="1"/>
  <c r="B495" i="1"/>
  <c r="F495" i="1"/>
  <c r="J495" i="1"/>
  <c r="N495" i="1"/>
  <c r="R495" i="1"/>
  <c r="V495" i="1"/>
  <c r="Z495" i="1"/>
  <c r="AD495" i="1"/>
  <c r="AH495" i="1"/>
  <c r="C495" i="1"/>
  <c r="G495" i="1"/>
  <c r="K495" i="1"/>
  <c r="O495" i="1"/>
  <c r="S495" i="1"/>
  <c r="W495" i="1"/>
  <c r="AA495" i="1"/>
  <c r="AE495" i="1"/>
  <c r="D495" i="1"/>
  <c r="H495" i="1"/>
  <c r="L495" i="1"/>
  <c r="P495" i="1"/>
  <c r="T495" i="1"/>
  <c r="X495" i="1"/>
  <c r="AB495" i="1"/>
  <c r="AF495" i="1"/>
  <c r="AS495" i="1" s="1"/>
  <c r="AJ495" i="1"/>
  <c r="AR495" i="1"/>
  <c r="AS491" i="1"/>
  <c r="AC491" i="1"/>
  <c r="M491" i="1"/>
  <c r="AC487" i="1"/>
  <c r="M487" i="1"/>
  <c r="AC479" i="1"/>
  <c r="M479" i="1"/>
  <c r="AC471" i="1"/>
  <c r="M471" i="1"/>
  <c r="AC463" i="1"/>
  <c r="M463" i="1"/>
  <c r="AO386" i="1"/>
  <c r="AP386" i="1"/>
  <c r="AH586" i="1"/>
  <c r="AC586" i="1"/>
  <c r="W586" i="1"/>
  <c r="R586" i="1"/>
  <c r="M586" i="1"/>
  <c r="G586" i="1"/>
  <c r="C583" i="1"/>
  <c r="G583" i="1"/>
  <c r="K583" i="1"/>
  <c r="O583" i="1"/>
  <c r="S583" i="1"/>
  <c r="W583" i="1"/>
  <c r="AA583" i="1"/>
  <c r="AE583" i="1"/>
  <c r="AS583" i="1"/>
  <c r="AD582" i="1"/>
  <c r="Y582" i="1"/>
  <c r="S582" i="1"/>
  <c r="N582" i="1"/>
  <c r="I582" i="1"/>
  <c r="C582" i="1"/>
  <c r="AH579" i="1"/>
  <c r="AC579" i="1"/>
  <c r="X579" i="1"/>
  <c r="R579" i="1"/>
  <c r="M579" i="1"/>
  <c r="H579" i="1"/>
  <c r="B576" i="1"/>
  <c r="F576" i="1"/>
  <c r="J576" i="1"/>
  <c r="N576" i="1"/>
  <c r="R576" i="1"/>
  <c r="V576" i="1"/>
  <c r="Z576" i="1"/>
  <c r="AD576" i="1"/>
  <c r="AH576" i="1"/>
  <c r="AJ575" i="1"/>
  <c r="AD575" i="1"/>
  <c r="Y575" i="1"/>
  <c r="T575" i="1"/>
  <c r="N575" i="1"/>
  <c r="I575" i="1"/>
  <c r="D575" i="1"/>
  <c r="D574" i="1"/>
  <c r="H574" i="1"/>
  <c r="L574" i="1"/>
  <c r="P574" i="1"/>
  <c r="T574" i="1"/>
  <c r="X574" i="1"/>
  <c r="AB574" i="1"/>
  <c r="AF574" i="1"/>
  <c r="AS574" i="1" s="1"/>
  <c r="AJ574" i="1"/>
  <c r="AR574" i="1"/>
  <c r="AS573" i="1"/>
  <c r="AS572" i="1"/>
  <c r="AC572" i="1"/>
  <c r="X572" i="1"/>
  <c r="S572" i="1"/>
  <c r="M572" i="1"/>
  <c r="H572" i="1"/>
  <c r="AH570" i="1"/>
  <c r="AC570" i="1"/>
  <c r="W570" i="1"/>
  <c r="R570" i="1"/>
  <c r="M570" i="1"/>
  <c r="G570" i="1"/>
  <c r="AJ568" i="1"/>
  <c r="AE568" i="1"/>
  <c r="Y568" i="1"/>
  <c r="T568" i="1"/>
  <c r="O568" i="1"/>
  <c r="I568" i="1"/>
  <c r="D568" i="1"/>
  <c r="AR567" i="1"/>
  <c r="AG567" i="1"/>
  <c r="AB567" i="1"/>
  <c r="V567" i="1"/>
  <c r="Q567" i="1"/>
  <c r="L567" i="1"/>
  <c r="C566" i="1"/>
  <c r="G566" i="1"/>
  <c r="K566" i="1"/>
  <c r="O566" i="1"/>
  <c r="S566" i="1"/>
  <c r="W566" i="1"/>
  <c r="AA566" i="1"/>
  <c r="AE566" i="1"/>
  <c r="D566" i="1"/>
  <c r="H566" i="1"/>
  <c r="L566" i="1"/>
  <c r="P566" i="1"/>
  <c r="T566" i="1"/>
  <c r="X566" i="1"/>
  <c r="AB566" i="1"/>
  <c r="AF566" i="1"/>
  <c r="AS566" i="1" s="1"/>
  <c r="AJ566" i="1"/>
  <c r="AR566" i="1"/>
  <c r="AR563" i="1"/>
  <c r="AJ563" i="1"/>
  <c r="AB563" i="1"/>
  <c r="T563" i="1"/>
  <c r="L563" i="1"/>
  <c r="C562" i="1"/>
  <c r="G562" i="1"/>
  <c r="K562" i="1"/>
  <c r="O562" i="1"/>
  <c r="S562" i="1"/>
  <c r="W562" i="1"/>
  <c r="AA562" i="1"/>
  <c r="AE562" i="1"/>
  <c r="D562" i="1"/>
  <c r="H562" i="1"/>
  <c r="L562" i="1"/>
  <c r="P562" i="1"/>
  <c r="T562" i="1"/>
  <c r="X562" i="1"/>
  <c r="AB562" i="1"/>
  <c r="AF562" i="1"/>
  <c r="AJ562" i="1"/>
  <c r="AR562" i="1"/>
  <c r="AR559" i="1"/>
  <c r="AJ559" i="1"/>
  <c r="AB559" i="1"/>
  <c r="T559" i="1"/>
  <c r="L559" i="1"/>
  <c r="C558" i="1"/>
  <c r="G558" i="1"/>
  <c r="K558" i="1"/>
  <c r="O558" i="1"/>
  <c r="S558" i="1"/>
  <c r="W558" i="1"/>
  <c r="AA558" i="1"/>
  <c r="AE558" i="1"/>
  <c r="D558" i="1"/>
  <c r="H558" i="1"/>
  <c r="L558" i="1"/>
  <c r="P558" i="1"/>
  <c r="T558" i="1"/>
  <c r="X558" i="1"/>
  <c r="AB558" i="1"/>
  <c r="AF558" i="1"/>
  <c r="AS558" i="1" s="1"/>
  <c r="AJ558" i="1"/>
  <c r="AR558" i="1"/>
  <c r="AR555" i="1"/>
  <c r="AJ555" i="1"/>
  <c r="AB555" i="1"/>
  <c r="T555" i="1"/>
  <c r="L555" i="1"/>
  <c r="C554" i="1"/>
  <c r="G554" i="1"/>
  <c r="K554" i="1"/>
  <c r="O554" i="1"/>
  <c r="S554" i="1"/>
  <c r="W554" i="1"/>
  <c r="AA554" i="1"/>
  <c r="AE554" i="1"/>
  <c r="D554" i="1"/>
  <c r="H554" i="1"/>
  <c r="L554" i="1"/>
  <c r="P554" i="1"/>
  <c r="T554" i="1"/>
  <c r="X554" i="1"/>
  <c r="AB554" i="1"/>
  <c r="AF554" i="1"/>
  <c r="AJ554" i="1"/>
  <c r="AR554" i="1"/>
  <c r="AR551" i="1"/>
  <c r="AJ551" i="1"/>
  <c r="AB551" i="1"/>
  <c r="T551" i="1"/>
  <c r="L551" i="1"/>
  <c r="C550" i="1"/>
  <c r="G550" i="1"/>
  <c r="K550" i="1"/>
  <c r="O550" i="1"/>
  <c r="S550" i="1"/>
  <c r="W550" i="1"/>
  <c r="AA550" i="1"/>
  <c r="AE550" i="1"/>
  <c r="D550" i="1"/>
  <c r="H550" i="1"/>
  <c r="L550" i="1"/>
  <c r="P550" i="1"/>
  <c r="T550" i="1"/>
  <c r="X550" i="1"/>
  <c r="AB550" i="1"/>
  <c r="AF550" i="1"/>
  <c r="AS550" i="1" s="1"/>
  <c r="AJ550" i="1"/>
  <c r="AR550" i="1"/>
  <c r="AR547" i="1"/>
  <c r="AJ547" i="1"/>
  <c r="AB547" i="1"/>
  <c r="T547" i="1"/>
  <c r="L547" i="1"/>
  <c r="C546" i="1"/>
  <c r="G546" i="1"/>
  <c r="K546" i="1"/>
  <c r="O546" i="1"/>
  <c r="S546" i="1"/>
  <c r="W546" i="1"/>
  <c r="AA546" i="1"/>
  <c r="AE546" i="1"/>
  <c r="D546" i="1"/>
  <c r="H546" i="1"/>
  <c r="L546" i="1"/>
  <c r="P546" i="1"/>
  <c r="T546" i="1"/>
  <c r="X546" i="1"/>
  <c r="AB546" i="1"/>
  <c r="AF546" i="1"/>
  <c r="AJ546" i="1"/>
  <c r="AR546" i="1"/>
  <c r="AR543" i="1"/>
  <c r="AJ543" i="1"/>
  <c r="AB543" i="1"/>
  <c r="T543" i="1"/>
  <c r="L543" i="1"/>
  <c r="C542" i="1"/>
  <c r="G542" i="1"/>
  <c r="K542" i="1"/>
  <c r="O542" i="1"/>
  <c r="S542" i="1"/>
  <c r="W542" i="1"/>
  <c r="AA542" i="1"/>
  <c r="AE542" i="1"/>
  <c r="D542" i="1"/>
  <c r="H542" i="1"/>
  <c r="L542" i="1"/>
  <c r="P542" i="1"/>
  <c r="T542" i="1"/>
  <c r="X542" i="1"/>
  <c r="AB542" i="1"/>
  <c r="AF542" i="1"/>
  <c r="AS542" i="1" s="1"/>
  <c r="AJ542" i="1"/>
  <c r="AR542" i="1"/>
  <c r="AR539" i="1"/>
  <c r="AJ539" i="1"/>
  <c r="AB539" i="1"/>
  <c r="T539" i="1"/>
  <c r="L539" i="1"/>
  <c r="C538" i="1"/>
  <c r="G538" i="1"/>
  <c r="K538" i="1"/>
  <c r="O538" i="1"/>
  <c r="S538" i="1"/>
  <c r="W538" i="1"/>
  <c r="AA538" i="1"/>
  <c r="AE538" i="1"/>
  <c r="D538" i="1"/>
  <c r="H538" i="1"/>
  <c r="L538" i="1"/>
  <c r="P538" i="1"/>
  <c r="T538" i="1"/>
  <c r="X538" i="1"/>
  <c r="AB538" i="1"/>
  <c r="AF538" i="1"/>
  <c r="AJ538" i="1"/>
  <c r="AR538" i="1"/>
  <c r="AR535" i="1"/>
  <c r="AJ535" i="1"/>
  <c r="AB535" i="1"/>
  <c r="T535" i="1"/>
  <c r="L535" i="1"/>
  <c r="C534" i="1"/>
  <c r="G534" i="1"/>
  <c r="K534" i="1"/>
  <c r="O534" i="1"/>
  <c r="S534" i="1"/>
  <c r="W534" i="1"/>
  <c r="AA534" i="1"/>
  <c r="AE534" i="1"/>
  <c r="D534" i="1"/>
  <c r="H534" i="1"/>
  <c r="L534" i="1"/>
  <c r="P534" i="1"/>
  <c r="T534" i="1"/>
  <c r="X534" i="1"/>
  <c r="AB534" i="1"/>
  <c r="AF534" i="1"/>
  <c r="AS534" i="1" s="1"/>
  <c r="AJ534" i="1"/>
  <c r="AR534" i="1"/>
  <c r="AR531" i="1"/>
  <c r="AJ531" i="1"/>
  <c r="AB531" i="1"/>
  <c r="T531" i="1"/>
  <c r="L531" i="1"/>
  <c r="C530" i="1"/>
  <c r="G530" i="1"/>
  <c r="K530" i="1"/>
  <c r="O530" i="1"/>
  <c r="S530" i="1"/>
  <c r="W530" i="1"/>
  <c r="AA530" i="1"/>
  <c r="AE530" i="1"/>
  <c r="D530" i="1"/>
  <c r="H530" i="1"/>
  <c r="L530" i="1"/>
  <c r="P530" i="1"/>
  <c r="T530" i="1"/>
  <c r="X530" i="1"/>
  <c r="AB530" i="1"/>
  <c r="AF530" i="1"/>
  <c r="AJ530" i="1"/>
  <c r="AR530" i="1"/>
  <c r="AR527" i="1"/>
  <c r="AJ527" i="1"/>
  <c r="AB527" i="1"/>
  <c r="T527" i="1"/>
  <c r="L527" i="1"/>
  <c r="C526" i="1"/>
  <c r="G526" i="1"/>
  <c r="K526" i="1"/>
  <c r="O526" i="1"/>
  <c r="S526" i="1"/>
  <c r="W526" i="1"/>
  <c r="AA526" i="1"/>
  <c r="AE526" i="1"/>
  <c r="D526" i="1"/>
  <c r="H526" i="1"/>
  <c r="L526" i="1"/>
  <c r="P526" i="1"/>
  <c r="T526" i="1"/>
  <c r="X526" i="1"/>
  <c r="AB526" i="1"/>
  <c r="AF526" i="1"/>
  <c r="AS526" i="1" s="1"/>
  <c r="AJ526" i="1"/>
  <c r="AR526" i="1"/>
  <c r="AR523" i="1"/>
  <c r="AJ523" i="1"/>
  <c r="AB523" i="1"/>
  <c r="T523" i="1"/>
  <c r="L523" i="1"/>
  <c r="C522" i="1"/>
  <c r="G522" i="1"/>
  <c r="K522" i="1"/>
  <c r="O522" i="1"/>
  <c r="S522" i="1"/>
  <c r="W522" i="1"/>
  <c r="AA522" i="1"/>
  <c r="AE522" i="1"/>
  <c r="D522" i="1"/>
  <c r="H522" i="1"/>
  <c r="L522" i="1"/>
  <c r="P522" i="1"/>
  <c r="T522" i="1"/>
  <c r="X522" i="1"/>
  <c r="AB522" i="1"/>
  <c r="AF522" i="1"/>
  <c r="AJ522" i="1"/>
  <c r="AR522" i="1"/>
  <c r="AR519" i="1"/>
  <c r="AJ519" i="1"/>
  <c r="AB519" i="1"/>
  <c r="T519" i="1"/>
  <c r="L519" i="1"/>
  <c r="C518" i="1"/>
  <c r="G518" i="1"/>
  <c r="K518" i="1"/>
  <c r="O518" i="1"/>
  <c r="S518" i="1"/>
  <c r="W518" i="1"/>
  <c r="AA518" i="1"/>
  <c r="AE518" i="1"/>
  <c r="D518" i="1"/>
  <c r="H518" i="1"/>
  <c r="L518" i="1"/>
  <c r="P518" i="1"/>
  <c r="T518" i="1"/>
  <c r="X518" i="1"/>
  <c r="AB518" i="1"/>
  <c r="AF518" i="1"/>
  <c r="AS518" i="1" s="1"/>
  <c r="AJ518" i="1"/>
  <c r="AR518" i="1"/>
  <c r="AR515" i="1"/>
  <c r="AJ515" i="1"/>
  <c r="AB515" i="1"/>
  <c r="T515" i="1"/>
  <c r="L515" i="1"/>
  <c r="C514" i="1"/>
  <c r="G514" i="1"/>
  <c r="K514" i="1"/>
  <c r="O514" i="1"/>
  <c r="S514" i="1"/>
  <c r="W514" i="1"/>
  <c r="AA514" i="1"/>
  <c r="AE514" i="1"/>
  <c r="D514" i="1"/>
  <c r="H514" i="1"/>
  <c r="L514" i="1"/>
  <c r="P514" i="1"/>
  <c r="T514" i="1"/>
  <c r="X514" i="1"/>
  <c r="AB514" i="1"/>
  <c r="AF514" i="1"/>
  <c r="AJ514" i="1"/>
  <c r="AR514" i="1"/>
  <c r="AR511" i="1"/>
  <c r="AJ511" i="1"/>
  <c r="AB511" i="1"/>
  <c r="T511" i="1"/>
  <c r="L511" i="1"/>
  <c r="C510" i="1"/>
  <c r="G510" i="1"/>
  <c r="K510" i="1"/>
  <c r="O510" i="1"/>
  <c r="S510" i="1"/>
  <c r="W510" i="1"/>
  <c r="AA510" i="1"/>
  <c r="AE510" i="1"/>
  <c r="D510" i="1"/>
  <c r="H510" i="1"/>
  <c r="L510" i="1"/>
  <c r="P510" i="1"/>
  <c r="T510" i="1"/>
  <c r="X510" i="1"/>
  <c r="AB510" i="1"/>
  <c r="AF510" i="1"/>
  <c r="AS510" i="1" s="1"/>
  <c r="AJ510" i="1"/>
  <c r="AR510" i="1"/>
  <c r="AR507" i="1"/>
  <c r="AJ507" i="1"/>
  <c r="AB507" i="1"/>
  <c r="T507" i="1"/>
  <c r="L507" i="1"/>
  <c r="C506" i="1"/>
  <c r="G506" i="1"/>
  <c r="K506" i="1"/>
  <c r="O506" i="1"/>
  <c r="S506" i="1"/>
  <c r="W506" i="1"/>
  <c r="AA506" i="1"/>
  <c r="AE506" i="1"/>
  <c r="D506" i="1"/>
  <c r="H506" i="1"/>
  <c r="L506" i="1"/>
  <c r="P506" i="1"/>
  <c r="T506" i="1"/>
  <c r="X506" i="1"/>
  <c r="AB506" i="1"/>
  <c r="AF506" i="1"/>
  <c r="AJ506" i="1"/>
  <c r="AR506" i="1"/>
  <c r="AR503" i="1"/>
  <c r="AJ503" i="1"/>
  <c r="AB503" i="1"/>
  <c r="T503" i="1"/>
  <c r="L503" i="1"/>
  <c r="C502" i="1"/>
  <c r="G502" i="1"/>
  <c r="K502" i="1"/>
  <c r="O502" i="1"/>
  <c r="S502" i="1"/>
  <c r="W502" i="1"/>
  <c r="AA502" i="1"/>
  <c r="AE502" i="1"/>
  <c r="D502" i="1"/>
  <c r="H502" i="1"/>
  <c r="L502" i="1"/>
  <c r="P502" i="1"/>
  <c r="T502" i="1"/>
  <c r="X502" i="1"/>
  <c r="AB502" i="1"/>
  <c r="AF502" i="1"/>
  <c r="AS502" i="1" s="1"/>
  <c r="AJ502" i="1"/>
  <c r="AR502" i="1"/>
  <c r="B499" i="1"/>
  <c r="F499" i="1"/>
  <c r="J499" i="1"/>
  <c r="N499" i="1"/>
  <c r="R499" i="1"/>
  <c r="V499" i="1"/>
  <c r="Z499" i="1"/>
  <c r="AD499" i="1"/>
  <c r="AH499" i="1"/>
  <c r="C499" i="1"/>
  <c r="G499" i="1"/>
  <c r="K499" i="1"/>
  <c r="O499" i="1"/>
  <c r="S499" i="1"/>
  <c r="W499" i="1"/>
  <c r="AA499" i="1"/>
  <c r="AE499" i="1"/>
  <c r="D499" i="1"/>
  <c r="H499" i="1"/>
  <c r="L499" i="1"/>
  <c r="P499" i="1"/>
  <c r="T499" i="1"/>
  <c r="X499" i="1"/>
  <c r="AB499" i="1"/>
  <c r="AF499" i="1"/>
  <c r="AJ499" i="1"/>
  <c r="AR499" i="1"/>
  <c r="AC495" i="1"/>
  <c r="M495" i="1"/>
  <c r="Y491" i="1"/>
  <c r="I491" i="1"/>
  <c r="AS489" i="1"/>
  <c r="AL488" i="1"/>
  <c r="AN488" i="1" s="1"/>
  <c r="Y487" i="1"/>
  <c r="I487" i="1"/>
  <c r="B483" i="1"/>
  <c r="F483" i="1"/>
  <c r="J483" i="1"/>
  <c r="N483" i="1"/>
  <c r="R483" i="1"/>
  <c r="V483" i="1"/>
  <c r="Z483" i="1"/>
  <c r="AD483" i="1"/>
  <c r="AH483" i="1"/>
  <c r="C483" i="1"/>
  <c r="G483" i="1"/>
  <c r="K483" i="1"/>
  <c r="O483" i="1"/>
  <c r="S483" i="1"/>
  <c r="W483" i="1"/>
  <c r="AA483" i="1"/>
  <c r="AE483" i="1"/>
  <c r="D483" i="1"/>
  <c r="H483" i="1"/>
  <c r="L483" i="1"/>
  <c r="P483" i="1"/>
  <c r="T483" i="1"/>
  <c r="X483" i="1"/>
  <c r="AB483" i="1"/>
  <c r="AF483" i="1"/>
  <c r="AS483" i="1" s="1"/>
  <c r="AJ483" i="1"/>
  <c r="AR483" i="1"/>
  <c r="AL480" i="1"/>
  <c r="AN480" i="1" s="1"/>
  <c r="Y479" i="1"/>
  <c r="I479" i="1"/>
  <c r="B475" i="1"/>
  <c r="F475" i="1"/>
  <c r="J475" i="1"/>
  <c r="N475" i="1"/>
  <c r="R475" i="1"/>
  <c r="V475" i="1"/>
  <c r="Z475" i="1"/>
  <c r="AD475" i="1"/>
  <c r="AH475" i="1"/>
  <c r="C475" i="1"/>
  <c r="G475" i="1"/>
  <c r="K475" i="1"/>
  <c r="O475" i="1"/>
  <c r="S475" i="1"/>
  <c r="W475" i="1"/>
  <c r="AA475" i="1"/>
  <c r="AE475" i="1"/>
  <c r="D475" i="1"/>
  <c r="H475" i="1"/>
  <c r="L475" i="1"/>
  <c r="P475" i="1"/>
  <c r="T475" i="1"/>
  <c r="X475" i="1"/>
  <c r="AB475" i="1"/>
  <c r="AF475" i="1"/>
  <c r="AJ475" i="1"/>
  <c r="AR475" i="1"/>
  <c r="AL472" i="1"/>
  <c r="AN472" i="1" s="1"/>
  <c r="Y471" i="1"/>
  <c r="I471" i="1"/>
  <c r="B467" i="1"/>
  <c r="F467" i="1"/>
  <c r="J467" i="1"/>
  <c r="N467" i="1"/>
  <c r="R467" i="1"/>
  <c r="V467" i="1"/>
  <c r="Z467" i="1"/>
  <c r="AD467" i="1"/>
  <c r="AH467" i="1"/>
  <c r="C467" i="1"/>
  <c r="G467" i="1"/>
  <c r="K467" i="1"/>
  <c r="O467" i="1"/>
  <c r="S467" i="1"/>
  <c r="W467" i="1"/>
  <c r="AA467" i="1"/>
  <c r="AE467" i="1"/>
  <c r="D467" i="1"/>
  <c r="H467" i="1"/>
  <c r="L467" i="1"/>
  <c r="P467" i="1"/>
  <c r="T467" i="1"/>
  <c r="X467" i="1"/>
  <c r="AB467" i="1"/>
  <c r="AF467" i="1"/>
  <c r="AJ467" i="1"/>
  <c r="AR467" i="1"/>
  <c r="AL464" i="1"/>
  <c r="AN464" i="1" s="1"/>
  <c r="Y463" i="1"/>
  <c r="I463" i="1"/>
  <c r="AO430" i="1"/>
  <c r="D586" i="1"/>
  <c r="H586" i="1"/>
  <c r="L586" i="1"/>
  <c r="P586" i="1"/>
  <c r="T586" i="1"/>
  <c r="X586" i="1"/>
  <c r="AB586" i="1"/>
  <c r="AF586" i="1"/>
  <c r="AS585" i="1"/>
  <c r="AS582" i="1"/>
  <c r="AH582" i="1"/>
  <c r="AC582" i="1"/>
  <c r="W582" i="1"/>
  <c r="R582" i="1"/>
  <c r="M582" i="1"/>
  <c r="G582" i="1"/>
  <c r="B582" i="1"/>
  <c r="C579" i="1"/>
  <c r="G579" i="1"/>
  <c r="K579" i="1"/>
  <c r="O579" i="1"/>
  <c r="S579" i="1"/>
  <c r="W579" i="1"/>
  <c r="AA579" i="1"/>
  <c r="AE579" i="1"/>
  <c r="AS579" i="1"/>
  <c r="AH575" i="1"/>
  <c r="AC575" i="1"/>
  <c r="X575" i="1"/>
  <c r="R575" i="1"/>
  <c r="M575" i="1"/>
  <c r="H575" i="1"/>
  <c r="B575" i="1"/>
  <c r="B572" i="1"/>
  <c r="AL572" i="1" s="1"/>
  <c r="AN572" i="1" s="1"/>
  <c r="F572" i="1"/>
  <c r="J572" i="1"/>
  <c r="N572" i="1"/>
  <c r="R572" i="1"/>
  <c r="V572" i="1"/>
  <c r="Z572" i="1"/>
  <c r="AD572" i="1"/>
  <c r="AH572" i="1"/>
  <c r="D570" i="1"/>
  <c r="H570" i="1"/>
  <c r="L570" i="1"/>
  <c r="P570" i="1"/>
  <c r="T570" i="1"/>
  <c r="X570" i="1"/>
  <c r="AB570" i="1"/>
  <c r="AF570" i="1"/>
  <c r="AS570" i="1" s="1"/>
  <c r="AJ570" i="1"/>
  <c r="AR570" i="1"/>
  <c r="AS569" i="1"/>
  <c r="AC568" i="1"/>
  <c r="X568" i="1"/>
  <c r="S568" i="1"/>
  <c r="M568" i="1"/>
  <c r="H568" i="1"/>
  <c r="C568" i="1"/>
  <c r="B567" i="1"/>
  <c r="F567" i="1"/>
  <c r="J567" i="1"/>
  <c r="C567" i="1"/>
  <c r="G567" i="1"/>
  <c r="K567" i="1"/>
  <c r="O567" i="1"/>
  <c r="S567" i="1"/>
  <c r="W567" i="1"/>
  <c r="AA567" i="1"/>
  <c r="AE567" i="1"/>
  <c r="AS567" i="1"/>
  <c r="B563" i="1"/>
  <c r="F563" i="1"/>
  <c r="J563" i="1"/>
  <c r="N563" i="1"/>
  <c r="R563" i="1"/>
  <c r="V563" i="1"/>
  <c r="Z563" i="1"/>
  <c r="AD563" i="1"/>
  <c r="AH563" i="1"/>
  <c r="C563" i="1"/>
  <c r="G563" i="1"/>
  <c r="K563" i="1"/>
  <c r="O563" i="1"/>
  <c r="S563" i="1"/>
  <c r="W563" i="1"/>
  <c r="AA563" i="1"/>
  <c r="AE563" i="1"/>
  <c r="AS563" i="1"/>
  <c r="B559" i="1"/>
  <c r="F559" i="1"/>
  <c r="J559" i="1"/>
  <c r="N559" i="1"/>
  <c r="R559" i="1"/>
  <c r="V559" i="1"/>
  <c r="Z559" i="1"/>
  <c r="AD559" i="1"/>
  <c r="AH559" i="1"/>
  <c r="C559" i="1"/>
  <c r="G559" i="1"/>
  <c r="K559" i="1"/>
  <c r="O559" i="1"/>
  <c r="S559" i="1"/>
  <c r="W559" i="1"/>
  <c r="AA559" i="1"/>
  <c r="AE559" i="1"/>
  <c r="AS559" i="1"/>
  <c r="B555" i="1"/>
  <c r="F555" i="1"/>
  <c r="J555" i="1"/>
  <c r="N555" i="1"/>
  <c r="R555" i="1"/>
  <c r="V555" i="1"/>
  <c r="Z555" i="1"/>
  <c r="AD555" i="1"/>
  <c r="AH555" i="1"/>
  <c r="C555" i="1"/>
  <c r="G555" i="1"/>
  <c r="K555" i="1"/>
  <c r="O555" i="1"/>
  <c r="S555" i="1"/>
  <c r="W555" i="1"/>
  <c r="AA555" i="1"/>
  <c r="AE555" i="1"/>
  <c r="AS555" i="1"/>
  <c r="B551" i="1"/>
  <c r="F551" i="1"/>
  <c r="J551" i="1"/>
  <c r="N551" i="1"/>
  <c r="R551" i="1"/>
  <c r="V551" i="1"/>
  <c r="Z551" i="1"/>
  <c r="AD551" i="1"/>
  <c r="AH551" i="1"/>
  <c r="C551" i="1"/>
  <c r="G551" i="1"/>
  <c r="K551" i="1"/>
  <c r="O551" i="1"/>
  <c r="S551" i="1"/>
  <c r="W551" i="1"/>
  <c r="AA551" i="1"/>
  <c r="AE551" i="1"/>
  <c r="AS551" i="1"/>
  <c r="B547" i="1"/>
  <c r="F547" i="1"/>
  <c r="J547" i="1"/>
  <c r="N547" i="1"/>
  <c r="R547" i="1"/>
  <c r="V547" i="1"/>
  <c r="Z547" i="1"/>
  <c r="AD547" i="1"/>
  <c r="AH547" i="1"/>
  <c r="C547" i="1"/>
  <c r="G547" i="1"/>
  <c r="K547" i="1"/>
  <c r="O547" i="1"/>
  <c r="S547" i="1"/>
  <c r="W547" i="1"/>
  <c r="AA547" i="1"/>
  <c r="AE547" i="1"/>
  <c r="AS547" i="1"/>
  <c r="B543" i="1"/>
  <c r="F543" i="1"/>
  <c r="J543" i="1"/>
  <c r="N543" i="1"/>
  <c r="R543" i="1"/>
  <c r="V543" i="1"/>
  <c r="Z543" i="1"/>
  <c r="AD543" i="1"/>
  <c r="AH543" i="1"/>
  <c r="C543" i="1"/>
  <c r="G543" i="1"/>
  <c r="K543" i="1"/>
  <c r="O543" i="1"/>
  <c r="S543" i="1"/>
  <c r="W543" i="1"/>
  <c r="AA543" i="1"/>
  <c r="AE543" i="1"/>
  <c r="AS543" i="1"/>
  <c r="B539" i="1"/>
  <c r="F539" i="1"/>
  <c r="J539" i="1"/>
  <c r="N539" i="1"/>
  <c r="R539" i="1"/>
  <c r="V539" i="1"/>
  <c r="Z539" i="1"/>
  <c r="AD539" i="1"/>
  <c r="AH539" i="1"/>
  <c r="C539" i="1"/>
  <c r="G539" i="1"/>
  <c r="K539" i="1"/>
  <c r="O539" i="1"/>
  <c r="S539" i="1"/>
  <c r="W539" i="1"/>
  <c r="AA539" i="1"/>
  <c r="AE539" i="1"/>
  <c r="AS539" i="1"/>
  <c r="B535" i="1"/>
  <c r="F535" i="1"/>
  <c r="J535" i="1"/>
  <c r="N535" i="1"/>
  <c r="R535" i="1"/>
  <c r="V535" i="1"/>
  <c r="Z535" i="1"/>
  <c r="AD535" i="1"/>
  <c r="AH535" i="1"/>
  <c r="C535" i="1"/>
  <c r="G535" i="1"/>
  <c r="K535" i="1"/>
  <c r="O535" i="1"/>
  <c r="S535" i="1"/>
  <c r="W535" i="1"/>
  <c r="AA535" i="1"/>
  <c r="AE535" i="1"/>
  <c r="B531" i="1"/>
  <c r="F531" i="1"/>
  <c r="J531" i="1"/>
  <c r="N531" i="1"/>
  <c r="R531" i="1"/>
  <c r="V531" i="1"/>
  <c r="Z531" i="1"/>
  <c r="AD531" i="1"/>
  <c r="AH531" i="1"/>
  <c r="C531" i="1"/>
  <c r="G531" i="1"/>
  <c r="K531" i="1"/>
  <c r="O531" i="1"/>
  <c r="S531" i="1"/>
  <c r="W531" i="1"/>
  <c r="AA531" i="1"/>
  <c r="AE531" i="1"/>
  <c r="AS531" i="1"/>
  <c r="B527" i="1"/>
  <c r="F527" i="1"/>
  <c r="J527" i="1"/>
  <c r="N527" i="1"/>
  <c r="R527" i="1"/>
  <c r="V527" i="1"/>
  <c r="Z527" i="1"/>
  <c r="AD527" i="1"/>
  <c r="AH527" i="1"/>
  <c r="C527" i="1"/>
  <c r="G527" i="1"/>
  <c r="K527" i="1"/>
  <c r="O527" i="1"/>
  <c r="S527" i="1"/>
  <c r="W527" i="1"/>
  <c r="AA527" i="1"/>
  <c r="AE527" i="1"/>
  <c r="AS527" i="1"/>
  <c r="B523" i="1"/>
  <c r="F523" i="1"/>
  <c r="J523" i="1"/>
  <c r="N523" i="1"/>
  <c r="R523" i="1"/>
  <c r="V523" i="1"/>
  <c r="Z523" i="1"/>
  <c r="AD523" i="1"/>
  <c r="AH523" i="1"/>
  <c r="C523" i="1"/>
  <c r="G523" i="1"/>
  <c r="K523" i="1"/>
  <c r="O523" i="1"/>
  <c r="S523" i="1"/>
  <c r="W523" i="1"/>
  <c r="AA523" i="1"/>
  <c r="AE523" i="1"/>
  <c r="AS523" i="1"/>
  <c r="B519" i="1"/>
  <c r="F519" i="1"/>
  <c r="J519" i="1"/>
  <c r="N519" i="1"/>
  <c r="R519" i="1"/>
  <c r="V519" i="1"/>
  <c r="Z519" i="1"/>
  <c r="AD519" i="1"/>
  <c r="AH519" i="1"/>
  <c r="C519" i="1"/>
  <c r="G519" i="1"/>
  <c r="K519" i="1"/>
  <c r="O519" i="1"/>
  <c r="S519" i="1"/>
  <c r="W519" i="1"/>
  <c r="AA519" i="1"/>
  <c r="AE519" i="1"/>
  <c r="AS519" i="1"/>
  <c r="B515" i="1"/>
  <c r="F515" i="1"/>
  <c r="J515" i="1"/>
  <c r="N515" i="1"/>
  <c r="R515" i="1"/>
  <c r="V515" i="1"/>
  <c r="Z515" i="1"/>
  <c r="AD515" i="1"/>
  <c r="AH515" i="1"/>
  <c r="C515" i="1"/>
  <c r="G515" i="1"/>
  <c r="K515" i="1"/>
  <c r="O515" i="1"/>
  <c r="S515" i="1"/>
  <c r="W515" i="1"/>
  <c r="AA515" i="1"/>
  <c r="AE515" i="1"/>
  <c r="AS515" i="1"/>
  <c r="B511" i="1"/>
  <c r="F511" i="1"/>
  <c r="J511" i="1"/>
  <c r="N511" i="1"/>
  <c r="R511" i="1"/>
  <c r="V511" i="1"/>
  <c r="Z511" i="1"/>
  <c r="AD511" i="1"/>
  <c r="AH511" i="1"/>
  <c r="C511" i="1"/>
  <c r="G511" i="1"/>
  <c r="K511" i="1"/>
  <c r="O511" i="1"/>
  <c r="S511" i="1"/>
  <c r="W511" i="1"/>
  <c r="AA511" i="1"/>
  <c r="AE511" i="1"/>
  <c r="AS511" i="1"/>
  <c r="B507" i="1"/>
  <c r="F507" i="1"/>
  <c r="J507" i="1"/>
  <c r="N507" i="1"/>
  <c r="R507" i="1"/>
  <c r="V507" i="1"/>
  <c r="Z507" i="1"/>
  <c r="AD507" i="1"/>
  <c r="AH507" i="1"/>
  <c r="C507" i="1"/>
  <c r="G507" i="1"/>
  <c r="K507" i="1"/>
  <c r="O507" i="1"/>
  <c r="S507" i="1"/>
  <c r="W507" i="1"/>
  <c r="AA507" i="1"/>
  <c r="AE507" i="1"/>
  <c r="AS507" i="1"/>
  <c r="B503" i="1"/>
  <c r="F503" i="1"/>
  <c r="J503" i="1"/>
  <c r="N503" i="1"/>
  <c r="R503" i="1"/>
  <c r="V503" i="1"/>
  <c r="Z503" i="1"/>
  <c r="AD503" i="1"/>
  <c r="AH503" i="1"/>
  <c r="C503" i="1"/>
  <c r="G503" i="1"/>
  <c r="K503" i="1"/>
  <c r="O503" i="1"/>
  <c r="S503" i="1"/>
  <c r="W503" i="1"/>
  <c r="AA503" i="1"/>
  <c r="AE503" i="1"/>
  <c r="AS503" i="1"/>
  <c r="AS493" i="1"/>
  <c r="AK491" i="1"/>
  <c r="U491" i="1"/>
  <c r="E491" i="1"/>
  <c r="AL489" i="1"/>
  <c r="AN489" i="1" s="1"/>
  <c r="AK487" i="1"/>
  <c r="U487" i="1"/>
  <c r="E487" i="1"/>
  <c r="AK479" i="1"/>
  <c r="U479" i="1"/>
  <c r="E479" i="1"/>
  <c r="AK471" i="1"/>
  <c r="U471" i="1"/>
  <c r="E471" i="1"/>
  <c r="AK463" i="1"/>
  <c r="U463" i="1"/>
  <c r="E463" i="1"/>
  <c r="AP452" i="1"/>
  <c r="B441" i="1"/>
  <c r="F441" i="1"/>
  <c r="J441" i="1"/>
  <c r="N441" i="1"/>
  <c r="R441" i="1"/>
  <c r="V441" i="1"/>
  <c r="Z441" i="1"/>
  <c r="AD441" i="1"/>
  <c r="AH441" i="1"/>
  <c r="D439" i="1"/>
  <c r="H439" i="1"/>
  <c r="L439" i="1"/>
  <c r="P439" i="1"/>
  <c r="T439" i="1"/>
  <c r="X439" i="1"/>
  <c r="AB439" i="1"/>
  <c r="AF439" i="1"/>
  <c r="AJ439" i="1"/>
  <c r="AR439" i="1"/>
  <c r="C432" i="1"/>
  <c r="G432" i="1"/>
  <c r="K432" i="1"/>
  <c r="O432" i="1"/>
  <c r="S432" i="1"/>
  <c r="W432" i="1"/>
  <c r="AA432" i="1"/>
  <c r="AE432" i="1"/>
  <c r="B425" i="1"/>
  <c r="F425" i="1"/>
  <c r="J425" i="1"/>
  <c r="N425" i="1"/>
  <c r="R425" i="1"/>
  <c r="V425" i="1"/>
  <c r="Z425" i="1"/>
  <c r="AD425" i="1"/>
  <c r="AH425" i="1"/>
  <c r="D423" i="1"/>
  <c r="H423" i="1"/>
  <c r="L423" i="1"/>
  <c r="P423" i="1"/>
  <c r="T423" i="1"/>
  <c r="X423" i="1"/>
  <c r="AB423" i="1"/>
  <c r="AF423" i="1"/>
  <c r="AJ423" i="1"/>
  <c r="AR423" i="1"/>
  <c r="C416" i="1"/>
  <c r="G416" i="1"/>
  <c r="K416" i="1"/>
  <c r="O416" i="1"/>
  <c r="S416" i="1"/>
  <c r="W416" i="1"/>
  <c r="AA416" i="1"/>
  <c r="AE416" i="1"/>
  <c r="AH399" i="1"/>
  <c r="Z399" i="1"/>
  <c r="R399" i="1"/>
  <c r="J399" i="1"/>
  <c r="AS398" i="1"/>
  <c r="AP339" i="1"/>
  <c r="AR459" i="1"/>
  <c r="AJ459" i="1"/>
  <c r="AF459" i="1"/>
  <c r="AB459" i="1"/>
  <c r="X459" i="1"/>
  <c r="T459" i="1"/>
  <c r="P459" i="1"/>
  <c r="L459" i="1"/>
  <c r="H459" i="1"/>
  <c r="D459" i="1"/>
  <c r="AR455" i="1"/>
  <c r="AJ455" i="1"/>
  <c r="AF455" i="1"/>
  <c r="AB455" i="1"/>
  <c r="X455" i="1"/>
  <c r="T455" i="1"/>
  <c r="P455" i="1"/>
  <c r="L455" i="1"/>
  <c r="H455" i="1"/>
  <c r="D455" i="1"/>
  <c r="AR451" i="1"/>
  <c r="AJ451" i="1"/>
  <c r="AF451" i="1"/>
  <c r="AB451" i="1"/>
  <c r="X451" i="1"/>
  <c r="T451" i="1"/>
  <c r="P451" i="1"/>
  <c r="L451" i="1"/>
  <c r="H451" i="1"/>
  <c r="D451" i="1"/>
  <c r="AR447" i="1"/>
  <c r="AJ447" i="1"/>
  <c r="AF447" i="1"/>
  <c r="AB447" i="1"/>
  <c r="X447" i="1"/>
  <c r="T447" i="1"/>
  <c r="P447" i="1"/>
  <c r="L447" i="1"/>
  <c r="H447" i="1"/>
  <c r="D447" i="1"/>
  <c r="C444" i="1"/>
  <c r="G444" i="1"/>
  <c r="K444" i="1"/>
  <c r="O444" i="1"/>
  <c r="S444" i="1"/>
  <c r="W444" i="1"/>
  <c r="AA444" i="1"/>
  <c r="AE444" i="1"/>
  <c r="AK441" i="1"/>
  <c r="AF441" i="1"/>
  <c r="AA441" i="1"/>
  <c r="U441" i="1"/>
  <c r="P441" i="1"/>
  <c r="K441" i="1"/>
  <c r="E441" i="1"/>
  <c r="AK439" i="1"/>
  <c r="AE439" i="1"/>
  <c r="Z439" i="1"/>
  <c r="U439" i="1"/>
  <c r="O439" i="1"/>
  <c r="J439" i="1"/>
  <c r="E439" i="1"/>
  <c r="B437" i="1"/>
  <c r="F437" i="1"/>
  <c r="J437" i="1"/>
  <c r="N437" i="1"/>
  <c r="R437" i="1"/>
  <c r="V437" i="1"/>
  <c r="Z437" i="1"/>
  <c r="AD437" i="1"/>
  <c r="AH437" i="1"/>
  <c r="D435" i="1"/>
  <c r="H435" i="1"/>
  <c r="L435" i="1"/>
  <c r="P435" i="1"/>
  <c r="T435" i="1"/>
  <c r="X435" i="1"/>
  <c r="AB435" i="1"/>
  <c r="AF435" i="1"/>
  <c r="AJ435" i="1"/>
  <c r="AR435" i="1"/>
  <c r="AK432" i="1"/>
  <c r="AF432" i="1"/>
  <c r="Z432" i="1"/>
  <c r="U432" i="1"/>
  <c r="P432" i="1"/>
  <c r="J432" i="1"/>
  <c r="E432" i="1"/>
  <c r="C428" i="1"/>
  <c r="G428" i="1"/>
  <c r="K428" i="1"/>
  <c r="O428" i="1"/>
  <c r="S428" i="1"/>
  <c r="W428" i="1"/>
  <c r="AA428" i="1"/>
  <c r="AE428" i="1"/>
  <c r="AK425" i="1"/>
  <c r="AF425" i="1"/>
  <c r="AA425" i="1"/>
  <c r="U425" i="1"/>
  <c r="P425" i="1"/>
  <c r="K425" i="1"/>
  <c r="E425" i="1"/>
  <c r="AK423" i="1"/>
  <c r="AE423" i="1"/>
  <c r="Z423" i="1"/>
  <c r="U423" i="1"/>
  <c r="O423" i="1"/>
  <c r="J423" i="1"/>
  <c r="E423" i="1"/>
  <c r="B421" i="1"/>
  <c r="F421" i="1"/>
  <c r="J421" i="1"/>
  <c r="N421" i="1"/>
  <c r="R421" i="1"/>
  <c r="V421" i="1"/>
  <c r="Z421" i="1"/>
  <c r="AD421" i="1"/>
  <c r="AH421" i="1"/>
  <c r="D419" i="1"/>
  <c r="H419" i="1"/>
  <c r="L419" i="1"/>
  <c r="P419" i="1"/>
  <c r="T419" i="1"/>
  <c r="X419" i="1"/>
  <c r="AB419" i="1"/>
  <c r="AF419" i="1"/>
  <c r="AJ419" i="1"/>
  <c r="AR419" i="1"/>
  <c r="AK416" i="1"/>
  <c r="AF416" i="1"/>
  <c r="Z416" i="1"/>
  <c r="U416" i="1"/>
  <c r="P416" i="1"/>
  <c r="J416" i="1"/>
  <c r="E416" i="1"/>
  <c r="C415" i="1"/>
  <c r="G415" i="1"/>
  <c r="K415" i="1"/>
  <c r="O415" i="1"/>
  <c r="S415" i="1"/>
  <c r="D415" i="1"/>
  <c r="H415" i="1"/>
  <c r="L415" i="1"/>
  <c r="P415" i="1"/>
  <c r="T415" i="1"/>
  <c r="X415" i="1"/>
  <c r="AB415" i="1"/>
  <c r="AF415" i="1"/>
  <c r="AS415" i="1" s="1"/>
  <c r="AJ415" i="1"/>
  <c r="AR415" i="1"/>
  <c r="C411" i="1"/>
  <c r="G411" i="1"/>
  <c r="K411" i="1"/>
  <c r="O411" i="1"/>
  <c r="S411" i="1"/>
  <c r="W411" i="1"/>
  <c r="AA411" i="1"/>
  <c r="AE411" i="1"/>
  <c r="D411" i="1"/>
  <c r="H411" i="1"/>
  <c r="L411" i="1"/>
  <c r="P411" i="1"/>
  <c r="T411" i="1"/>
  <c r="X411" i="1"/>
  <c r="AB411" i="1"/>
  <c r="AF411" i="1"/>
  <c r="AJ411" i="1"/>
  <c r="AR411" i="1"/>
  <c r="C407" i="1"/>
  <c r="G407" i="1"/>
  <c r="K407" i="1"/>
  <c r="O407" i="1"/>
  <c r="S407" i="1"/>
  <c r="W407" i="1"/>
  <c r="AA407" i="1"/>
  <c r="AE407" i="1"/>
  <c r="D407" i="1"/>
  <c r="H407" i="1"/>
  <c r="L407" i="1"/>
  <c r="P407" i="1"/>
  <c r="T407" i="1"/>
  <c r="X407" i="1"/>
  <c r="AB407" i="1"/>
  <c r="AF407" i="1"/>
  <c r="AJ407" i="1"/>
  <c r="AR407" i="1"/>
  <c r="C403" i="1"/>
  <c r="G403" i="1"/>
  <c r="K403" i="1"/>
  <c r="O403" i="1"/>
  <c r="S403" i="1"/>
  <c r="W403" i="1"/>
  <c r="AA403" i="1"/>
  <c r="AE403" i="1"/>
  <c r="D403" i="1"/>
  <c r="H403" i="1"/>
  <c r="L403" i="1"/>
  <c r="P403" i="1"/>
  <c r="T403" i="1"/>
  <c r="X403" i="1"/>
  <c r="AB403" i="1"/>
  <c r="AF403" i="1"/>
  <c r="AJ403" i="1"/>
  <c r="AR403" i="1"/>
  <c r="C399" i="1"/>
  <c r="G399" i="1"/>
  <c r="K399" i="1"/>
  <c r="O399" i="1"/>
  <c r="S399" i="1"/>
  <c r="W399" i="1"/>
  <c r="AA399" i="1"/>
  <c r="AE399" i="1"/>
  <c r="D399" i="1"/>
  <c r="H399" i="1"/>
  <c r="L399" i="1"/>
  <c r="P399" i="1"/>
  <c r="T399" i="1"/>
  <c r="X399" i="1"/>
  <c r="AB399" i="1"/>
  <c r="AF399" i="1"/>
  <c r="AJ399" i="1"/>
  <c r="AR399" i="1"/>
  <c r="C395" i="1"/>
  <c r="G395" i="1"/>
  <c r="K395" i="1"/>
  <c r="O395" i="1"/>
  <c r="S395" i="1"/>
  <c r="W395" i="1"/>
  <c r="AA395" i="1"/>
  <c r="AE395" i="1"/>
  <c r="D395" i="1"/>
  <c r="H395" i="1"/>
  <c r="L395" i="1"/>
  <c r="P395" i="1"/>
  <c r="T395" i="1"/>
  <c r="X395" i="1"/>
  <c r="AB395" i="1"/>
  <c r="AF395" i="1"/>
  <c r="AJ395" i="1"/>
  <c r="AR395" i="1"/>
  <c r="C391" i="1"/>
  <c r="G391" i="1"/>
  <c r="K391" i="1"/>
  <c r="O391" i="1"/>
  <c r="S391" i="1"/>
  <c r="W391" i="1"/>
  <c r="AA391" i="1"/>
  <c r="AE391" i="1"/>
  <c r="D391" i="1"/>
  <c r="H391" i="1"/>
  <c r="L391" i="1"/>
  <c r="P391" i="1"/>
  <c r="T391" i="1"/>
  <c r="X391" i="1"/>
  <c r="AB391" i="1"/>
  <c r="AF391" i="1"/>
  <c r="AJ391" i="1"/>
  <c r="AR391" i="1"/>
  <c r="C387" i="1"/>
  <c r="G387" i="1"/>
  <c r="K387" i="1"/>
  <c r="O387" i="1"/>
  <c r="S387" i="1"/>
  <c r="W387" i="1"/>
  <c r="AA387" i="1"/>
  <c r="AE387" i="1"/>
  <c r="D387" i="1"/>
  <c r="H387" i="1"/>
  <c r="L387" i="1"/>
  <c r="P387" i="1"/>
  <c r="T387" i="1"/>
  <c r="X387" i="1"/>
  <c r="AB387" i="1"/>
  <c r="AF387" i="1"/>
  <c r="AJ387" i="1"/>
  <c r="AR387" i="1"/>
  <c r="C383" i="1"/>
  <c r="G383" i="1"/>
  <c r="K383" i="1"/>
  <c r="O383" i="1"/>
  <c r="S383" i="1"/>
  <c r="W383" i="1"/>
  <c r="AA383" i="1"/>
  <c r="AE383" i="1"/>
  <c r="D383" i="1"/>
  <c r="H383" i="1"/>
  <c r="L383" i="1"/>
  <c r="P383" i="1"/>
  <c r="T383" i="1"/>
  <c r="X383" i="1"/>
  <c r="AB383" i="1"/>
  <c r="AF383" i="1"/>
  <c r="AJ383" i="1"/>
  <c r="AR383" i="1"/>
  <c r="C379" i="1"/>
  <c r="G379" i="1"/>
  <c r="K379" i="1"/>
  <c r="O379" i="1"/>
  <c r="S379" i="1"/>
  <c r="W379" i="1"/>
  <c r="AA379" i="1"/>
  <c r="AE379" i="1"/>
  <c r="D379" i="1"/>
  <c r="H379" i="1"/>
  <c r="L379" i="1"/>
  <c r="P379" i="1"/>
  <c r="T379" i="1"/>
  <c r="X379" i="1"/>
  <c r="AB379" i="1"/>
  <c r="AF379" i="1"/>
  <c r="AJ379" i="1"/>
  <c r="AR379" i="1"/>
  <c r="C375" i="1"/>
  <c r="G375" i="1"/>
  <c r="K375" i="1"/>
  <c r="O375" i="1"/>
  <c r="S375" i="1"/>
  <c r="W375" i="1"/>
  <c r="AA375" i="1"/>
  <c r="AE375" i="1"/>
  <c r="D375" i="1"/>
  <c r="H375" i="1"/>
  <c r="L375" i="1"/>
  <c r="P375" i="1"/>
  <c r="T375" i="1"/>
  <c r="X375" i="1"/>
  <c r="AB375" i="1"/>
  <c r="AF375" i="1"/>
  <c r="AJ375" i="1"/>
  <c r="AR375" i="1"/>
  <c r="C371" i="1"/>
  <c r="G371" i="1"/>
  <c r="K371" i="1"/>
  <c r="O371" i="1"/>
  <c r="S371" i="1"/>
  <c r="W371" i="1"/>
  <c r="AA371" i="1"/>
  <c r="AE371" i="1"/>
  <c r="D371" i="1"/>
  <c r="H371" i="1"/>
  <c r="L371" i="1"/>
  <c r="P371" i="1"/>
  <c r="T371" i="1"/>
  <c r="X371" i="1"/>
  <c r="AB371" i="1"/>
  <c r="AF371" i="1"/>
  <c r="AJ371" i="1"/>
  <c r="AR371" i="1"/>
  <c r="C367" i="1"/>
  <c r="G367" i="1"/>
  <c r="K367" i="1"/>
  <c r="O367" i="1"/>
  <c r="S367" i="1"/>
  <c r="W367" i="1"/>
  <c r="AA367" i="1"/>
  <c r="AE367" i="1"/>
  <c r="D367" i="1"/>
  <c r="H367" i="1"/>
  <c r="L367" i="1"/>
  <c r="P367" i="1"/>
  <c r="T367" i="1"/>
  <c r="X367" i="1"/>
  <c r="AB367" i="1"/>
  <c r="AF367" i="1"/>
  <c r="AJ367" i="1"/>
  <c r="AR367" i="1"/>
  <c r="AH564" i="1"/>
  <c r="AD564" i="1"/>
  <c r="Z564" i="1"/>
  <c r="V564" i="1"/>
  <c r="R564" i="1"/>
  <c r="N564" i="1"/>
  <c r="J564" i="1"/>
  <c r="F564" i="1"/>
  <c r="AH560" i="1"/>
  <c r="AD560" i="1"/>
  <c r="Z560" i="1"/>
  <c r="V560" i="1"/>
  <c r="R560" i="1"/>
  <c r="N560" i="1"/>
  <c r="J560" i="1"/>
  <c r="F560" i="1"/>
  <c r="AH556" i="1"/>
  <c r="AD556" i="1"/>
  <c r="Z556" i="1"/>
  <c r="V556" i="1"/>
  <c r="R556" i="1"/>
  <c r="N556" i="1"/>
  <c r="J556" i="1"/>
  <c r="F556" i="1"/>
  <c r="AH552" i="1"/>
  <c r="AD552" i="1"/>
  <c r="Z552" i="1"/>
  <c r="V552" i="1"/>
  <c r="R552" i="1"/>
  <c r="N552" i="1"/>
  <c r="J552" i="1"/>
  <c r="F552" i="1"/>
  <c r="AH548" i="1"/>
  <c r="AD548" i="1"/>
  <c r="Z548" i="1"/>
  <c r="V548" i="1"/>
  <c r="R548" i="1"/>
  <c r="N548" i="1"/>
  <c r="J548" i="1"/>
  <c r="F548" i="1"/>
  <c r="AH544" i="1"/>
  <c r="AD544" i="1"/>
  <c r="Z544" i="1"/>
  <c r="V544" i="1"/>
  <c r="R544" i="1"/>
  <c r="N544" i="1"/>
  <c r="J544" i="1"/>
  <c r="F544" i="1"/>
  <c r="AH540" i="1"/>
  <c r="AD540" i="1"/>
  <c r="Z540" i="1"/>
  <c r="V540" i="1"/>
  <c r="R540" i="1"/>
  <c r="N540" i="1"/>
  <c r="J540" i="1"/>
  <c r="F540" i="1"/>
  <c r="AH536" i="1"/>
  <c r="AD536" i="1"/>
  <c r="Z536" i="1"/>
  <c r="V536" i="1"/>
  <c r="R536" i="1"/>
  <c r="N536" i="1"/>
  <c r="J536" i="1"/>
  <c r="F536" i="1"/>
  <c r="AH532" i="1"/>
  <c r="AD532" i="1"/>
  <c r="Z532" i="1"/>
  <c r="V532" i="1"/>
  <c r="R532" i="1"/>
  <c r="N532" i="1"/>
  <c r="J532" i="1"/>
  <c r="F532" i="1"/>
  <c r="AH528" i="1"/>
  <c r="AD528" i="1"/>
  <c r="Z528" i="1"/>
  <c r="V528" i="1"/>
  <c r="R528" i="1"/>
  <c r="N528" i="1"/>
  <c r="J528" i="1"/>
  <c r="F528" i="1"/>
  <c r="AH524" i="1"/>
  <c r="AD524" i="1"/>
  <c r="Z524" i="1"/>
  <c r="V524" i="1"/>
  <c r="R524" i="1"/>
  <c r="N524" i="1"/>
  <c r="J524" i="1"/>
  <c r="F524" i="1"/>
  <c r="AH520" i="1"/>
  <c r="AD520" i="1"/>
  <c r="Z520" i="1"/>
  <c r="V520" i="1"/>
  <c r="R520" i="1"/>
  <c r="N520" i="1"/>
  <c r="J520" i="1"/>
  <c r="F520" i="1"/>
  <c r="AH516" i="1"/>
  <c r="AD516" i="1"/>
  <c r="Z516" i="1"/>
  <c r="V516" i="1"/>
  <c r="R516" i="1"/>
  <c r="N516" i="1"/>
  <c r="J516" i="1"/>
  <c r="F516" i="1"/>
  <c r="AH512" i="1"/>
  <c r="AD512" i="1"/>
  <c r="Z512" i="1"/>
  <c r="V512" i="1"/>
  <c r="R512" i="1"/>
  <c r="N512" i="1"/>
  <c r="J512" i="1"/>
  <c r="F512" i="1"/>
  <c r="AH508" i="1"/>
  <c r="AD508" i="1"/>
  <c r="Z508" i="1"/>
  <c r="V508" i="1"/>
  <c r="R508" i="1"/>
  <c r="N508" i="1"/>
  <c r="J508" i="1"/>
  <c r="F508" i="1"/>
  <c r="AH504" i="1"/>
  <c r="AD504" i="1"/>
  <c r="Z504" i="1"/>
  <c r="V504" i="1"/>
  <c r="R504" i="1"/>
  <c r="N504" i="1"/>
  <c r="J504" i="1"/>
  <c r="F504" i="1"/>
  <c r="AH500" i="1"/>
  <c r="AD500" i="1"/>
  <c r="Z500" i="1"/>
  <c r="V500" i="1"/>
  <c r="R500" i="1"/>
  <c r="N500" i="1"/>
  <c r="J500" i="1"/>
  <c r="F500" i="1"/>
  <c r="AR498" i="1"/>
  <c r="AJ498" i="1"/>
  <c r="AF498" i="1"/>
  <c r="AB498" i="1"/>
  <c r="X498" i="1"/>
  <c r="T498" i="1"/>
  <c r="P498" i="1"/>
  <c r="L498" i="1"/>
  <c r="H498" i="1"/>
  <c r="D498" i="1"/>
  <c r="AH496" i="1"/>
  <c r="AD496" i="1"/>
  <c r="Z496" i="1"/>
  <c r="V496" i="1"/>
  <c r="R496" i="1"/>
  <c r="N496" i="1"/>
  <c r="J496" i="1"/>
  <c r="F496" i="1"/>
  <c r="AR494" i="1"/>
  <c r="AJ494" i="1"/>
  <c r="AF494" i="1"/>
  <c r="AB494" i="1"/>
  <c r="X494" i="1"/>
  <c r="T494" i="1"/>
  <c r="P494" i="1"/>
  <c r="L494" i="1"/>
  <c r="H494" i="1"/>
  <c r="D494" i="1"/>
  <c r="AH492" i="1"/>
  <c r="AD492" i="1"/>
  <c r="Z492" i="1"/>
  <c r="V492" i="1"/>
  <c r="R492" i="1"/>
  <c r="N492" i="1"/>
  <c r="J492" i="1"/>
  <c r="F492" i="1"/>
  <c r="AL492" i="1" s="1"/>
  <c r="AN492" i="1" s="1"/>
  <c r="AR490" i="1"/>
  <c r="AJ490" i="1"/>
  <c r="AF490" i="1"/>
  <c r="AB490" i="1"/>
  <c r="X490" i="1"/>
  <c r="T490" i="1"/>
  <c r="P490" i="1"/>
  <c r="L490" i="1"/>
  <c r="H490" i="1"/>
  <c r="D490" i="1"/>
  <c r="AR486" i="1"/>
  <c r="AJ486" i="1"/>
  <c r="AF486" i="1"/>
  <c r="AB486" i="1"/>
  <c r="X486" i="1"/>
  <c r="T486" i="1"/>
  <c r="P486" i="1"/>
  <c r="L486" i="1"/>
  <c r="H486" i="1"/>
  <c r="D486" i="1"/>
  <c r="AR482" i="1"/>
  <c r="AJ482" i="1"/>
  <c r="AF482" i="1"/>
  <c r="AB482" i="1"/>
  <c r="X482" i="1"/>
  <c r="T482" i="1"/>
  <c r="P482" i="1"/>
  <c r="L482" i="1"/>
  <c r="H482" i="1"/>
  <c r="D482" i="1"/>
  <c r="AR478" i="1"/>
  <c r="AJ478" i="1"/>
  <c r="AF478" i="1"/>
  <c r="AB478" i="1"/>
  <c r="X478" i="1"/>
  <c r="T478" i="1"/>
  <c r="P478" i="1"/>
  <c r="L478" i="1"/>
  <c r="H478" i="1"/>
  <c r="D478" i="1"/>
  <c r="AR474" i="1"/>
  <c r="AJ474" i="1"/>
  <c r="AF474" i="1"/>
  <c r="AB474" i="1"/>
  <c r="X474" i="1"/>
  <c r="T474" i="1"/>
  <c r="P474" i="1"/>
  <c r="L474" i="1"/>
  <c r="H474" i="1"/>
  <c r="D474" i="1"/>
  <c r="AR470" i="1"/>
  <c r="AJ470" i="1"/>
  <c r="AF470" i="1"/>
  <c r="AB470" i="1"/>
  <c r="X470" i="1"/>
  <c r="T470" i="1"/>
  <c r="P470" i="1"/>
  <c r="L470" i="1"/>
  <c r="H470" i="1"/>
  <c r="D470" i="1"/>
  <c r="AR466" i="1"/>
  <c r="AJ466" i="1"/>
  <c r="AF466" i="1"/>
  <c r="AB466" i="1"/>
  <c r="X466" i="1"/>
  <c r="T466" i="1"/>
  <c r="P466" i="1"/>
  <c r="L466" i="1"/>
  <c r="H466" i="1"/>
  <c r="D466" i="1"/>
  <c r="AR462" i="1"/>
  <c r="AJ462" i="1"/>
  <c r="AF462" i="1"/>
  <c r="AB462" i="1"/>
  <c r="X462" i="1"/>
  <c r="T462" i="1"/>
  <c r="P462" i="1"/>
  <c r="L462" i="1"/>
  <c r="H462" i="1"/>
  <c r="D462" i="1"/>
  <c r="AE459" i="1"/>
  <c r="AA459" i="1"/>
  <c r="W459" i="1"/>
  <c r="S459" i="1"/>
  <c r="O459" i="1"/>
  <c r="K459" i="1"/>
  <c r="G459" i="1"/>
  <c r="C459" i="1"/>
  <c r="AR458" i="1"/>
  <c r="AJ458" i="1"/>
  <c r="AF458" i="1"/>
  <c r="AB458" i="1"/>
  <c r="X458" i="1"/>
  <c r="T458" i="1"/>
  <c r="P458" i="1"/>
  <c r="L458" i="1"/>
  <c r="H458" i="1"/>
  <c r="D458" i="1"/>
  <c r="AE455" i="1"/>
  <c r="AA455" i="1"/>
  <c r="W455" i="1"/>
  <c r="S455" i="1"/>
  <c r="O455" i="1"/>
  <c r="K455" i="1"/>
  <c r="G455" i="1"/>
  <c r="C455" i="1"/>
  <c r="AR454" i="1"/>
  <c r="AJ454" i="1"/>
  <c r="AF454" i="1"/>
  <c r="AB454" i="1"/>
  <c r="X454" i="1"/>
  <c r="T454" i="1"/>
  <c r="P454" i="1"/>
  <c r="L454" i="1"/>
  <c r="H454" i="1"/>
  <c r="D454" i="1"/>
  <c r="AE451" i="1"/>
  <c r="AA451" i="1"/>
  <c r="W451" i="1"/>
  <c r="S451" i="1"/>
  <c r="O451" i="1"/>
  <c r="K451" i="1"/>
  <c r="G451" i="1"/>
  <c r="C451" i="1"/>
  <c r="AR450" i="1"/>
  <c r="AJ450" i="1"/>
  <c r="AF450" i="1"/>
  <c r="AB450" i="1"/>
  <c r="X450" i="1"/>
  <c r="T450" i="1"/>
  <c r="P450" i="1"/>
  <c r="L450" i="1"/>
  <c r="H450" i="1"/>
  <c r="D450" i="1"/>
  <c r="AE447" i="1"/>
  <c r="AA447" i="1"/>
  <c r="W447" i="1"/>
  <c r="S447" i="1"/>
  <c r="O447" i="1"/>
  <c r="K447" i="1"/>
  <c r="G447" i="1"/>
  <c r="C447" i="1"/>
  <c r="AK444" i="1"/>
  <c r="AF444" i="1"/>
  <c r="AS444" i="1" s="1"/>
  <c r="Z444" i="1"/>
  <c r="U444" i="1"/>
  <c r="P444" i="1"/>
  <c r="J444" i="1"/>
  <c r="E444" i="1"/>
  <c r="AJ441" i="1"/>
  <c r="AE441" i="1"/>
  <c r="Y441" i="1"/>
  <c r="T441" i="1"/>
  <c r="O441" i="1"/>
  <c r="I441" i="1"/>
  <c r="D441" i="1"/>
  <c r="C440" i="1"/>
  <c r="G440" i="1"/>
  <c r="K440" i="1"/>
  <c r="O440" i="1"/>
  <c r="S440" i="1"/>
  <c r="W440" i="1"/>
  <c r="AA440" i="1"/>
  <c r="AE440" i="1"/>
  <c r="AS439" i="1"/>
  <c r="AD439" i="1"/>
  <c r="Y439" i="1"/>
  <c r="S439" i="1"/>
  <c r="N439" i="1"/>
  <c r="I439" i="1"/>
  <c r="C439" i="1"/>
  <c r="AK437" i="1"/>
  <c r="AF437" i="1"/>
  <c r="AS437" i="1" s="1"/>
  <c r="AA437" i="1"/>
  <c r="U437" i="1"/>
  <c r="P437" i="1"/>
  <c r="K437" i="1"/>
  <c r="E437" i="1"/>
  <c r="AK435" i="1"/>
  <c r="AE435" i="1"/>
  <c r="Z435" i="1"/>
  <c r="U435" i="1"/>
  <c r="O435" i="1"/>
  <c r="J435" i="1"/>
  <c r="E435" i="1"/>
  <c r="B433" i="1"/>
  <c r="F433" i="1"/>
  <c r="J433" i="1"/>
  <c r="N433" i="1"/>
  <c r="R433" i="1"/>
  <c r="V433" i="1"/>
  <c r="Z433" i="1"/>
  <c r="AD433" i="1"/>
  <c r="AH433" i="1"/>
  <c r="AJ432" i="1"/>
  <c r="AD432" i="1"/>
  <c r="Y432" i="1"/>
  <c r="T432" i="1"/>
  <c r="N432" i="1"/>
  <c r="I432" i="1"/>
  <c r="D432" i="1"/>
  <c r="D431" i="1"/>
  <c r="H431" i="1"/>
  <c r="L431" i="1"/>
  <c r="P431" i="1"/>
  <c r="T431" i="1"/>
  <c r="X431" i="1"/>
  <c r="AB431" i="1"/>
  <c r="AF431" i="1"/>
  <c r="AS431" i="1" s="1"/>
  <c r="AJ431" i="1"/>
  <c r="AR431" i="1"/>
  <c r="AK428" i="1"/>
  <c r="AF428" i="1"/>
  <c r="Z428" i="1"/>
  <c r="U428" i="1"/>
  <c r="P428" i="1"/>
  <c r="J428" i="1"/>
  <c r="E428" i="1"/>
  <c r="AJ425" i="1"/>
  <c r="AE425" i="1"/>
  <c r="Y425" i="1"/>
  <c r="T425" i="1"/>
  <c r="O425" i="1"/>
  <c r="I425" i="1"/>
  <c r="D425" i="1"/>
  <c r="C424" i="1"/>
  <c r="G424" i="1"/>
  <c r="K424" i="1"/>
  <c r="O424" i="1"/>
  <c r="S424" i="1"/>
  <c r="W424" i="1"/>
  <c r="AA424" i="1"/>
  <c r="AE424" i="1"/>
  <c r="AD423" i="1"/>
  <c r="Y423" i="1"/>
  <c r="S423" i="1"/>
  <c r="N423" i="1"/>
  <c r="I423" i="1"/>
  <c r="C423" i="1"/>
  <c r="AK421" i="1"/>
  <c r="AF421" i="1"/>
  <c r="AS421" i="1" s="1"/>
  <c r="AA421" i="1"/>
  <c r="U421" i="1"/>
  <c r="P421" i="1"/>
  <c r="K421" i="1"/>
  <c r="E421" i="1"/>
  <c r="AK419" i="1"/>
  <c r="AE419" i="1"/>
  <c r="Z419" i="1"/>
  <c r="U419" i="1"/>
  <c r="O419" i="1"/>
  <c r="J419" i="1"/>
  <c r="E419" i="1"/>
  <c r="B417" i="1"/>
  <c r="F417" i="1"/>
  <c r="J417" i="1"/>
  <c r="N417" i="1"/>
  <c r="R417" i="1"/>
  <c r="V417" i="1"/>
  <c r="Z417" i="1"/>
  <c r="AD417" i="1"/>
  <c r="AH417" i="1"/>
  <c r="AJ416" i="1"/>
  <c r="AD416" i="1"/>
  <c r="Y416" i="1"/>
  <c r="T416" i="1"/>
  <c r="N416" i="1"/>
  <c r="I416" i="1"/>
  <c r="D416" i="1"/>
  <c r="AG415" i="1"/>
  <c r="AA415" i="1"/>
  <c r="V415" i="1"/>
  <c r="N415" i="1"/>
  <c r="F415" i="1"/>
  <c r="B412" i="1"/>
  <c r="F412" i="1"/>
  <c r="J412" i="1"/>
  <c r="N412" i="1"/>
  <c r="R412" i="1"/>
  <c r="V412" i="1"/>
  <c r="Z412" i="1"/>
  <c r="AD412" i="1"/>
  <c r="AH412" i="1"/>
  <c r="C412" i="1"/>
  <c r="G412" i="1"/>
  <c r="K412" i="1"/>
  <c r="O412" i="1"/>
  <c r="S412" i="1"/>
  <c r="W412" i="1"/>
  <c r="AA412" i="1"/>
  <c r="AE412" i="1"/>
  <c r="AD411" i="1"/>
  <c r="V411" i="1"/>
  <c r="N411" i="1"/>
  <c r="F411" i="1"/>
  <c r="B408" i="1"/>
  <c r="F408" i="1"/>
  <c r="J408" i="1"/>
  <c r="N408" i="1"/>
  <c r="R408" i="1"/>
  <c r="V408" i="1"/>
  <c r="Z408" i="1"/>
  <c r="AD408" i="1"/>
  <c r="AH408" i="1"/>
  <c r="C408" i="1"/>
  <c r="G408" i="1"/>
  <c r="K408" i="1"/>
  <c r="O408" i="1"/>
  <c r="S408" i="1"/>
  <c r="W408" i="1"/>
  <c r="AA408" i="1"/>
  <c r="AE408" i="1"/>
  <c r="AD407" i="1"/>
  <c r="V407" i="1"/>
  <c r="N407" i="1"/>
  <c r="F407" i="1"/>
  <c r="B404" i="1"/>
  <c r="F404" i="1"/>
  <c r="J404" i="1"/>
  <c r="N404" i="1"/>
  <c r="R404" i="1"/>
  <c r="V404" i="1"/>
  <c r="Z404" i="1"/>
  <c r="AD404" i="1"/>
  <c r="AH404" i="1"/>
  <c r="C404" i="1"/>
  <c r="G404" i="1"/>
  <c r="K404" i="1"/>
  <c r="O404" i="1"/>
  <c r="S404" i="1"/>
  <c r="W404" i="1"/>
  <c r="AA404" i="1"/>
  <c r="AE404" i="1"/>
  <c r="AD403" i="1"/>
  <c r="V403" i="1"/>
  <c r="N403" i="1"/>
  <c r="F403" i="1"/>
  <c r="B400" i="1"/>
  <c r="F400" i="1"/>
  <c r="J400" i="1"/>
  <c r="N400" i="1"/>
  <c r="R400" i="1"/>
  <c r="V400" i="1"/>
  <c r="Z400" i="1"/>
  <c r="AD400" i="1"/>
  <c r="AH400" i="1"/>
  <c r="C400" i="1"/>
  <c r="G400" i="1"/>
  <c r="K400" i="1"/>
  <c r="O400" i="1"/>
  <c r="S400" i="1"/>
  <c r="W400" i="1"/>
  <c r="AA400" i="1"/>
  <c r="AE400" i="1"/>
  <c r="AD399" i="1"/>
  <c r="V399" i="1"/>
  <c r="N399" i="1"/>
  <c r="F399" i="1"/>
  <c r="B396" i="1"/>
  <c r="F396" i="1"/>
  <c r="J396" i="1"/>
  <c r="N396" i="1"/>
  <c r="R396" i="1"/>
  <c r="V396" i="1"/>
  <c r="Z396" i="1"/>
  <c r="AD396" i="1"/>
  <c r="AH396" i="1"/>
  <c r="C396" i="1"/>
  <c r="G396" i="1"/>
  <c r="K396" i="1"/>
  <c r="O396" i="1"/>
  <c r="S396" i="1"/>
  <c r="W396" i="1"/>
  <c r="AA396" i="1"/>
  <c r="AE396" i="1"/>
  <c r="AD395" i="1"/>
  <c r="V395" i="1"/>
  <c r="N395" i="1"/>
  <c r="F395" i="1"/>
  <c r="B392" i="1"/>
  <c r="F392" i="1"/>
  <c r="J392" i="1"/>
  <c r="N392" i="1"/>
  <c r="R392" i="1"/>
  <c r="V392" i="1"/>
  <c r="Z392" i="1"/>
  <c r="AD392" i="1"/>
  <c r="AH392" i="1"/>
  <c r="C392" i="1"/>
  <c r="G392" i="1"/>
  <c r="K392" i="1"/>
  <c r="O392" i="1"/>
  <c r="S392" i="1"/>
  <c r="W392" i="1"/>
  <c r="AA392" i="1"/>
  <c r="AE392" i="1"/>
  <c r="AD391" i="1"/>
  <c r="V391" i="1"/>
  <c r="N391" i="1"/>
  <c r="F391" i="1"/>
  <c r="B388" i="1"/>
  <c r="F388" i="1"/>
  <c r="J388" i="1"/>
  <c r="N388" i="1"/>
  <c r="R388" i="1"/>
  <c r="V388" i="1"/>
  <c r="Z388" i="1"/>
  <c r="AD388" i="1"/>
  <c r="AH388" i="1"/>
  <c r="C388" i="1"/>
  <c r="G388" i="1"/>
  <c r="K388" i="1"/>
  <c r="O388" i="1"/>
  <c r="S388" i="1"/>
  <c r="W388" i="1"/>
  <c r="AA388" i="1"/>
  <c r="AE388" i="1"/>
  <c r="AD387" i="1"/>
  <c r="V387" i="1"/>
  <c r="N387" i="1"/>
  <c r="F387" i="1"/>
  <c r="B384" i="1"/>
  <c r="F384" i="1"/>
  <c r="J384" i="1"/>
  <c r="N384" i="1"/>
  <c r="R384" i="1"/>
  <c r="V384" i="1"/>
  <c r="Z384" i="1"/>
  <c r="AD384" i="1"/>
  <c r="AH384" i="1"/>
  <c r="C384" i="1"/>
  <c r="G384" i="1"/>
  <c r="K384" i="1"/>
  <c r="O384" i="1"/>
  <c r="S384" i="1"/>
  <c r="W384" i="1"/>
  <c r="AA384" i="1"/>
  <c r="AE384" i="1"/>
  <c r="AD383" i="1"/>
  <c r="V383" i="1"/>
  <c r="N383" i="1"/>
  <c r="F383" i="1"/>
  <c r="B380" i="1"/>
  <c r="F380" i="1"/>
  <c r="J380" i="1"/>
  <c r="N380" i="1"/>
  <c r="R380" i="1"/>
  <c r="V380" i="1"/>
  <c r="Z380" i="1"/>
  <c r="AD380" i="1"/>
  <c r="AH380" i="1"/>
  <c r="C380" i="1"/>
  <c r="G380" i="1"/>
  <c r="K380" i="1"/>
  <c r="O380" i="1"/>
  <c r="S380" i="1"/>
  <c r="W380" i="1"/>
  <c r="AA380" i="1"/>
  <c r="AE380" i="1"/>
  <c r="AD379" i="1"/>
  <c r="V379" i="1"/>
  <c r="N379" i="1"/>
  <c r="F379" i="1"/>
  <c r="B376" i="1"/>
  <c r="F376" i="1"/>
  <c r="J376" i="1"/>
  <c r="N376" i="1"/>
  <c r="R376" i="1"/>
  <c r="V376" i="1"/>
  <c r="Z376" i="1"/>
  <c r="AD376" i="1"/>
  <c r="AH376" i="1"/>
  <c r="C376" i="1"/>
  <c r="G376" i="1"/>
  <c r="K376" i="1"/>
  <c r="O376" i="1"/>
  <c r="S376" i="1"/>
  <c r="W376" i="1"/>
  <c r="AA376" i="1"/>
  <c r="AE376" i="1"/>
  <c r="AD375" i="1"/>
  <c r="V375" i="1"/>
  <c r="N375" i="1"/>
  <c r="F375" i="1"/>
  <c r="B372" i="1"/>
  <c r="F372" i="1"/>
  <c r="J372" i="1"/>
  <c r="N372" i="1"/>
  <c r="R372" i="1"/>
  <c r="V372" i="1"/>
  <c r="Z372" i="1"/>
  <c r="AD372" i="1"/>
  <c r="AH372" i="1"/>
  <c r="C372" i="1"/>
  <c r="G372" i="1"/>
  <c r="K372" i="1"/>
  <c r="O372" i="1"/>
  <c r="S372" i="1"/>
  <c r="W372" i="1"/>
  <c r="AA372" i="1"/>
  <c r="AE372" i="1"/>
  <c r="AD371" i="1"/>
  <c r="V371" i="1"/>
  <c r="N371" i="1"/>
  <c r="F371" i="1"/>
  <c r="AL370" i="1"/>
  <c r="AN370" i="1" s="1"/>
  <c r="B368" i="1"/>
  <c r="F368" i="1"/>
  <c r="J368" i="1"/>
  <c r="N368" i="1"/>
  <c r="R368" i="1"/>
  <c r="V368" i="1"/>
  <c r="Z368" i="1"/>
  <c r="AD368" i="1"/>
  <c r="AH368" i="1"/>
  <c r="C368" i="1"/>
  <c r="G368" i="1"/>
  <c r="K368" i="1"/>
  <c r="O368" i="1"/>
  <c r="S368" i="1"/>
  <c r="W368" i="1"/>
  <c r="AA368" i="1"/>
  <c r="AE368" i="1"/>
  <c r="AS368" i="1"/>
  <c r="AD367" i="1"/>
  <c r="V367" i="1"/>
  <c r="N367" i="1"/>
  <c r="F367" i="1"/>
  <c r="AL366" i="1"/>
  <c r="AN366" i="1" s="1"/>
  <c r="AK364" i="1"/>
  <c r="U364" i="1"/>
  <c r="AE498" i="1"/>
  <c r="AA498" i="1"/>
  <c r="W498" i="1"/>
  <c r="S498" i="1"/>
  <c r="O498" i="1"/>
  <c r="K498" i="1"/>
  <c r="G498" i="1"/>
  <c r="AE494" i="1"/>
  <c r="AA494" i="1"/>
  <c r="W494" i="1"/>
  <c r="S494" i="1"/>
  <c r="O494" i="1"/>
  <c r="K494" i="1"/>
  <c r="G494" i="1"/>
  <c r="AE490" i="1"/>
  <c r="AA490" i="1"/>
  <c r="W490" i="1"/>
  <c r="S490" i="1"/>
  <c r="O490" i="1"/>
  <c r="K490" i="1"/>
  <c r="G490" i="1"/>
  <c r="AE486" i="1"/>
  <c r="AA486" i="1"/>
  <c r="W486" i="1"/>
  <c r="S486" i="1"/>
  <c r="O486" i="1"/>
  <c r="K486" i="1"/>
  <c r="G486" i="1"/>
  <c r="AR485" i="1"/>
  <c r="AJ485" i="1"/>
  <c r="AF485" i="1"/>
  <c r="AS485" i="1" s="1"/>
  <c r="AB485" i="1"/>
  <c r="X485" i="1"/>
  <c r="T485" i="1"/>
  <c r="P485" i="1"/>
  <c r="L485" i="1"/>
  <c r="H485" i="1"/>
  <c r="AE482" i="1"/>
  <c r="AA482" i="1"/>
  <c r="W482" i="1"/>
  <c r="S482" i="1"/>
  <c r="O482" i="1"/>
  <c r="K482" i="1"/>
  <c r="G482" i="1"/>
  <c r="AR481" i="1"/>
  <c r="AJ481" i="1"/>
  <c r="AF481" i="1"/>
  <c r="AS481" i="1" s="1"/>
  <c r="AB481" i="1"/>
  <c r="X481" i="1"/>
  <c r="T481" i="1"/>
  <c r="P481" i="1"/>
  <c r="L481" i="1"/>
  <c r="H481" i="1"/>
  <c r="AE478" i="1"/>
  <c r="AA478" i="1"/>
  <c r="W478" i="1"/>
  <c r="S478" i="1"/>
  <c r="O478" i="1"/>
  <c r="K478" i="1"/>
  <c r="G478" i="1"/>
  <c r="AR477" i="1"/>
  <c r="AJ477" i="1"/>
  <c r="AF477" i="1"/>
  <c r="AS477" i="1" s="1"/>
  <c r="AB477" i="1"/>
  <c r="X477" i="1"/>
  <c r="T477" i="1"/>
  <c r="P477" i="1"/>
  <c r="L477" i="1"/>
  <c r="H477" i="1"/>
  <c r="AE474" i="1"/>
  <c r="AA474" i="1"/>
  <c r="W474" i="1"/>
  <c r="S474" i="1"/>
  <c r="O474" i="1"/>
  <c r="K474" i="1"/>
  <c r="G474" i="1"/>
  <c r="AR473" i="1"/>
  <c r="AJ473" i="1"/>
  <c r="AF473" i="1"/>
  <c r="AS473" i="1" s="1"/>
  <c r="AB473" i="1"/>
  <c r="X473" i="1"/>
  <c r="T473" i="1"/>
  <c r="P473" i="1"/>
  <c r="L473" i="1"/>
  <c r="H473" i="1"/>
  <c r="AE470" i="1"/>
  <c r="AA470" i="1"/>
  <c r="W470" i="1"/>
  <c r="S470" i="1"/>
  <c r="O470" i="1"/>
  <c r="K470" i="1"/>
  <c r="G470" i="1"/>
  <c r="AR469" i="1"/>
  <c r="AJ469" i="1"/>
  <c r="AF469" i="1"/>
  <c r="AS469" i="1" s="1"/>
  <c r="AB469" i="1"/>
  <c r="X469" i="1"/>
  <c r="T469" i="1"/>
  <c r="P469" i="1"/>
  <c r="L469" i="1"/>
  <c r="H469" i="1"/>
  <c r="AE466" i="1"/>
  <c r="AA466" i="1"/>
  <c r="W466" i="1"/>
  <c r="S466" i="1"/>
  <c r="O466" i="1"/>
  <c r="K466" i="1"/>
  <c r="G466" i="1"/>
  <c r="AR465" i="1"/>
  <c r="AJ465" i="1"/>
  <c r="AF465" i="1"/>
  <c r="AS465" i="1" s="1"/>
  <c r="AB465" i="1"/>
  <c r="X465" i="1"/>
  <c r="T465" i="1"/>
  <c r="P465" i="1"/>
  <c r="L465" i="1"/>
  <c r="H465" i="1"/>
  <c r="AE462" i="1"/>
  <c r="AA462" i="1"/>
  <c r="W462" i="1"/>
  <c r="S462" i="1"/>
  <c r="O462" i="1"/>
  <c r="K462" i="1"/>
  <c r="G462" i="1"/>
  <c r="AR461" i="1"/>
  <c r="AJ461" i="1"/>
  <c r="AF461" i="1"/>
  <c r="AS461" i="1" s="1"/>
  <c r="AB461" i="1"/>
  <c r="X461" i="1"/>
  <c r="T461" i="1"/>
  <c r="P461" i="1"/>
  <c r="L461" i="1"/>
  <c r="H461" i="1"/>
  <c r="AH459" i="1"/>
  <c r="AD459" i="1"/>
  <c r="Z459" i="1"/>
  <c r="V459" i="1"/>
  <c r="R459" i="1"/>
  <c r="N459" i="1"/>
  <c r="J459" i="1"/>
  <c r="F459" i="1"/>
  <c r="AE458" i="1"/>
  <c r="AA458" i="1"/>
  <c r="W458" i="1"/>
  <c r="S458" i="1"/>
  <c r="O458" i="1"/>
  <c r="K458" i="1"/>
  <c r="G458" i="1"/>
  <c r="AR457" i="1"/>
  <c r="AJ457" i="1"/>
  <c r="AF457" i="1"/>
  <c r="AS457" i="1" s="1"/>
  <c r="AB457" i="1"/>
  <c r="X457" i="1"/>
  <c r="T457" i="1"/>
  <c r="P457" i="1"/>
  <c r="L457" i="1"/>
  <c r="H457" i="1"/>
  <c r="AH455" i="1"/>
  <c r="AD455" i="1"/>
  <c r="Z455" i="1"/>
  <c r="V455" i="1"/>
  <c r="R455" i="1"/>
  <c r="N455" i="1"/>
  <c r="J455" i="1"/>
  <c r="F455" i="1"/>
  <c r="AE454" i="1"/>
  <c r="AA454" i="1"/>
  <c r="W454" i="1"/>
  <c r="S454" i="1"/>
  <c r="O454" i="1"/>
  <c r="K454" i="1"/>
  <c r="G454" i="1"/>
  <c r="AR453" i="1"/>
  <c r="AJ453" i="1"/>
  <c r="AF453" i="1"/>
  <c r="AS453" i="1" s="1"/>
  <c r="AB453" i="1"/>
  <c r="X453" i="1"/>
  <c r="T453" i="1"/>
  <c r="P453" i="1"/>
  <c r="L453" i="1"/>
  <c r="H453" i="1"/>
  <c r="AH451" i="1"/>
  <c r="AD451" i="1"/>
  <c r="Z451" i="1"/>
  <c r="V451" i="1"/>
  <c r="R451" i="1"/>
  <c r="N451" i="1"/>
  <c r="J451" i="1"/>
  <c r="F451" i="1"/>
  <c r="AE450" i="1"/>
  <c r="AA450" i="1"/>
  <c r="W450" i="1"/>
  <c r="S450" i="1"/>
  <c r="O450" i="1"/>
  <c r="K450" i="1"/>
  <c r="G450" i="1"/>
  <c r="AR449" i="1"/>
  <c r="AJ449" i="1"/>
  <c r="AF449" i="1"/>
  <c r="AS449" i="1" s="1"/>
  <c r="AB449" i="1"/>
  <c r="X449" i="1"/>
  <c r="T449" i="1"/>
  <c r="P449" i="1"/>
  <c r="L449" i="1"/>
  <c r="H449" i="1"/>
  <c r="AL449" i="1" s="1"/>
  <c r="AN449" i="1" s="1"/>
  <c r="AH447" i="1"/>
  <c r="AD447" i="1"/>
  <c r="Z447" i="1"/>
  <c r="V447" i="1"/>
  <c r="R447" i="1"/>
  <c r="N447" i="1"/>
  <c r="J447" i="1"/>
  <c r="F447" i="1"/>
  <c r="B445" i="1"/>
  <c r="AL445" i="1" s="1"/>
  <c r="AN445" i="1" s="1"/>
  <c r="F445" i="1"/>
  <c r="J445" i="1"/>
  <c r="N445" i="1"/>
  <c r="R445" i="1"/>
  <c r="V445" i="1"/>
  <c r="Z445" i="1"/>
  <c r="AD445" i="1"/>
  <c r="AH445" i="1"/>
  <c r="AJ444" i="1"/>
  <c r="AD444" i="1"/>
  <c r="Y444" i="1"/>
  <c r="T444" i="1"/>
  <c r="N444" i="1"/>
  <c r="I444" i="1"/>
  <c r="D444" i="1"/>
  <c r="D443" i="1"/>
  <c r="H443" i="1"/>
  <c r="L443" i="1"/>
  <c r="P443" i="1"/>
  <c r="T443" i="1"/>
  <c r="X443" i="1"/>
  <c r="AB443" i="1"/>
  <c r="AF443" i="1"/>
  <c r="AS443" i="1" s="1"/>
  <c r="AJ443" i="1"/>
  <c r="AR443" i="1"/>
  <c r="AS442" i="1"/>
  <c r="AS441" i="1"/>
  <c r="AC441" i="1"/>
  <c r="X441" i="1"/>
  <c r="S441" i="1"/>
  <c r="M441" i="1"/>
  <c r="H441" i="1"/>
  <c r="C441" i="1"/>
  <c r="AK440" i="1"/>
  <c r="AF440" i="1"/>
  <c r="AS440" i="1" s="1"/>
  <c r="Z440" i="1"/>
  <c r="U440" i="1"/>
  <c r="P440" i="1"/>
  <c r="J440" i="1"/>
  <c r="E440" i="1"/>
  <c r="AH439" i="1"/>
  <c r="AC439" i="1"/>
  <c r="W439" i="1"/>
  <c r="R439" i="1"/>
  <c r="M439" i="1"/>
  <c r="G439" i="1"/>
  <c r="B439" i="1"/>
  <c r="AJ437" i="1"/>
  <c r="AE437" i="1"/>
  <c r="Y437" i="1"/>
  <c r="T437" i="1"/>
  <c r="O437" i="1"/>
  <c r="I437" i="1"/>
  <c r="D437" i="1"/>
  <c r="C436" i="1"/>
  <c r="G436" i="1"/>
  <c r="K436" i="1"/>
  <c r="O436" i="1"/>
  <c r="S436" i="1"/>
  <c r="W436" i="1"/>
  <c r="AA436" i="1"/>
  <c r="AE436" i="1"/>
  <c r="AS436" i="1"/>
  <c r="AD435" i="1"/>
  <c r="Y435" i="1"/>
  <c r="S435" i="1"/>
  <c r="N435" i="1"/>
  <c r="I435" i="1"/>
  <c r="C435" i="1"/>
  <c r="AK433" i="1"/>
  <c r="AF433" i="1"/>
  <c r="AS433" i="1" s="1"/>
  <c r="AA433" i="1"/>
  <c r="U433" i="1"/>
  <c r="P433" i="1"/>
  <c r="K433" i="1"/>
  <c r="E433" i="1"/>
  <c r="AS432" i="1"/>
  <c r="AH432" i="1"/>
  <c r="AC432" i="1"/>
  <c r="X432" i="1"/>
  <c r="R432" i="1"/>
  <c r="M432" i="1"/>
  <c r="H432" i="1"/>
  <c r="B432" i="1"/>
  <c r="AK431" i="1"/>
  <c r="AE431" i="1"/>
  <c r="Z431" i="1"/>
  <c r="U431" i="1"/>
  <c r="O431" i="1"/>
  <c r="J431" i="1"/>
  <c r="E431" i="1"/>
  <c r="B429" i="1"/>
  <c r="F429" i="1"/>
  <c r="J429" i="1"/>
  <c r="N429" i="1"/>
  <c r="R429" i="1"/>
  <c r="V429" i="1"/>
  <c r="Z429" i="1"/>
  <c r="AD429" i="1"/>
  <c r="AH429" i="1"/>
  <c r="AJ428" i="1"/>
  <c r="AD428" i="1"/>
  <c r="Y428" i="1"/>
  <c r="T428" i="1"/>
  <c r="N428" i="1"/>
  <c r="I428" i="1"/>
  <c r="D428" i="1"/>
  <c r="D427" i="1"/>
  <c r="H427" i="1"/>
  <c r="L427" i="1"/>
  <c r="P427" i="1"/>
  <c r="T427" i="1"/>
  <c r="X427" i="1"/>
  <c r="AB427" i="1"/>
  <c r="AF427" i="1"/>
  <c r="AS427" i="1" s="1"/>
  <c r="AJ427" i="1"/>
  <c r="AR427" i="1"/>
  <c r="AS426" i="1"/>
  <c r="AS425" i="1"/>
  <c r="AC425" i="1"/>
  <c r="X425" i="1"/>
  <c r="S425" i="1"/>
  <c r="M425" i="1"/>
  <c r="H425" i="1"/>
  <c r="C425" i="1"/>
  <c r="AK424" i="1"/>
  <c r="AF424" i="1"/>
  <c r="Z424" i="1"/>
  <c r="U424" i="1"/>
  <c r="P424" i="1"/>
  <c r="J424" i="1"/>
  <c r="E424" i="1"/>
  <c r="AS423" i="1"/>
  <c r="AH423" i="1"/>
  <c r="AC423" i="1"/>
  <c r="W423" i="1"/>
  <c r="R423" i="1"/>
  <c r="M423" i="1"/>
  <c r="G423" i="1"/>
  <c r="B423" i="1"/>
  <c r="AJ421" i="1"/>
  <c r="AE421" i="1"/>
  <c r="Y421" i="1"/>
  <c r="T421" i="1"/>
  <c r="O421" i="1"/>
  <c r="I421" i="1"/>
  <c r="D421" i="1"/>
  <c r="C420" i="1"/>
  <c r="G420" i="1"/>
  <c r="K420" i="1"/>
  <c r="O420" i="1"/>
  <c r="S420" i="1"/>
  <c r="W420" i="1"/>
  <c r="AA420" i="1"/>
  <c r="AE420" i="1"/>
  <c r="AS420" i="1"/>
  <c r="AD419" i="1"/>
  <c r="Y419" i="1"/>
  <c r="S419" i="1"/>
  <c r="N419" i="1"/>
  <c r="I419" i="1"/>
  <c r="C419" i="1"/>
  <c r="AK417" i="1"/>
  <c r="AF417" i="1"/>
  <c r="AS417" i="1" s="1"/>
  <c r="AA417" i="1"/>
  <c r="U417" i="1"/>
  <c r="P417" i="1"/>
  <c r="K417" i="1"/>
  <c r="E417" i="1"/>
  <c r="AS416" i="1"/>
  <c r="AH416" i="1"/>
  <c r="AC416" i="1"/>
  <c r="X416" i="1"/>
  <c r="R416" i="1"/>
  <c r="M416" i="1"/>
  <c r="H416" i="1"/>
  <c r="B416" i="1"/>
  <c r="AK415" i="1"/>
  <c r="AE415" i="1"/>
  <c r="Z415" i="1"/>
  <c r="U415" i="1"/>
  <c r="M415" i="1"/>
  <c r="E415" i="1"/>
  <c r="AF412" i="1"/>
  <c r="AS412" i="1" s="1"/>
  <c r="X412" i="1"/>
  <c r="P412" i="1"/>
  <c r="H412" i="1"/>
  <c r="AS411" i="1"/>
  <c r="AK411" i="1"/>
  <c r="AC411" i="1"/>
  <c r="U411" i="1"/>
  <c r="M411" i="1"/>
  <c r="E411" i="1"/>
  <c r="AF408" i="1"/>
  <c r="AS408" i="1" s="1"/>
  <c r="X408" i="1"/>
  <c r="P408" i="1"/>
  <c r="H408" i="1"/>
  <c r="AS407" i="1"/>
  <c r="AK407" i="1"/>
  <c r="AC407" i="1"/>
  <c r="U407" i="1"/>
  <c r="M407" i="1"/>
  <c r="E407" i="1"/>
  <c r="AF404" i="1"/>
  <c r="AS404" i="1" s="1"/>
  <c r="X404" i="1"/>
  <c r="P404" i="1"/>
  <c r="H404" i="1"/>
  <c r="AS403" i="1"/>
  <c r="AK403" i="1"/>
  <c r="AC403" i="1"/>
  <c r="U403" i="1"/>
  <c r="M403" i="1"/>
  <c r="E403" i="1"/>
  <c r="AF400" i="1"/>
  <c r="AS400" i="1" s="1"/>
  <c r="X400" i="1"/>
  <c r="P400" i="1"/>
  <c r="H400" i="1"/>
  <c r="AS399" i="1"/>
  <c r="AK399" i="1"/>
  <c r="AC399" i="1"/>
  <c r="U399" i="1"/>
  <c r="M399" i="1"/>
  <c r="E399" i="1"/>
  <c r="AF396" i="1"/>
  <c r="AS396" i="1" s="1"/>
  <c r="X396" i="1"/>
  <c r="P396" i="1"/>
  <c r="H396" i="1"/>
  <c r="AS395" i="1"/>
  <c r="AK395" i="1"/>
  <c r="AC395" i="1"/>
  <c r="U395" i="1"/>
  <c r="M395" i="1"/>
  <c r="E395" i="1"/>
  <c r="AF392" i="1"/>
  <c r="AS392" i="1" s="1"/>
  <c r="X392" i="1"/>
  <c r="P392" i="1"/>
  <c r="H392" i="1"/>
  <c r="AS391" i="1"/>
  <c r="AK391" i="1"/>
  <c r="AC391" i="1"/>
  <c r="U391" i="1"/>
  <c r="M391" i="1"/>
  <c r="E391" i="1"/>
  <c r="AF388" i="1"/>
  <c r="AS388" i="1" s="1"/>
  <c r="X388" i="1"/>
  <c r="P388" i="1"/>
  <c r="H388" i="1"/>
  <c r="AS387" i="1"/>
  <c r="AK387" i="1"/>
  <c r="AC387" i="1"/>
  <c r="U387" i="1"/>
  <c r="M387" i="1"/>
  <c r="E387" i="1"/>
  <c r="AF384" i="1"/>
  <c r="AS384" i="1" s="1"/>
  <c r="X384" i="1"/>
  <c r="P384" i="1"/>
  <c r="H384" i="1"/>
  <c r="AS383" i="1"/>
  <c r="AK383" i="1"/>
  <c r="AC383" i="1"/>
  <c r="U383" i="1"/>
  <c r="M383" i="1"/>
  <c r="E383" i="1"/>
  <c r="AF380" i="1"/>
  <c r="AS380" i="1" s="1"/>
  <c r="X380" i="1"/>
  <c r="P380" i="1"/>
  <c r="H380" i="1"/>
  <c r="AS379" i="1"/>
  <c r="AK379" i="1"/>
  <c r="AC379" i="1"/>
  <c r="U379" i="1"/>
  <c r="M379" i="1"/>
  <c r="E379" i="1"/>
  <c r="AF376" i="1"/>
  <c r="AS376" i="1" s="1"/>
  <c r="X376" i="1"/>
  <c r="P376" i="1"/>
  <c r="H376" i="1"/>
  <c r="AS375" i="1"/>
  <c r="AK375" i="1"/>
  <c r="AC375" i="1"/>
  <c r="U375" i="1"/>
  <c r="M375" i="1"/>
  <c r="E375" i="1"/>
  <c r="AF372" i="1"/>
  <c r="AS372" i="1" s="1"/>
  <c r="X372" i="1"/>
  <c r="P372" i="1"/>
  <c r="H372" i="1"/>
  <c r="AS371" i="1"/>
  <c r="AK371" i="1"/>
  <c r="AC371" i="1"/>
  <c r="U371" i="1"/>
  <c r="M371" i="1"/>
  <c r="E371" i="1"/>
  <c r="AS367" i="1"/>
  <c r="AK367" i="1"/>
  <c r="AC367" i="1"/>
  <c r="U367" i="1"/>
  <c r="M367" i="1"/>
  <c r="E367" i="1"/>
  <c r="B364" i="1"/>
  <c r="F364" i="1"/>
  <c r="J364" i="1"/>
  <c r="N364" i="1"/>
  <c r="R364" i="1"/>
  <c r="V364" i="1"/>
  <c r="Z364" i="1"/>
  <c r="AD364" i="1"/>
  <c r="AH364" i="1"/>
  <c r="C364" i="1"/>
  <c r="G364" i="1"/>
  <c r="K364" i="1"/>
  <c r="O364" i="1"/>
  <c r="S364" i="1"/>
  <c r="W364" i="1"/>
  <c r="AA364" i="1"/>
  <c r="AE364" i="1"/>
  <c r="D364" i="1"/>
  <c r="H364" i="1"/>
  <c r="L364" i="1"/>
  <c r="P364" i="1"/>
  <c r="T364" i="1"/>
  <c r="X364" i="1"/>
  <c r="AB364" i="1"/>
  <c r="AF364" i="1"/>
  <c r="AJ364" i="1"/>
  <c r="AR364" i="1"/>
  <c r="AH359" i="1"/>
  <c r="AD359" i="1"/>
  <c r="Z359" i="1"/>
  <c r="V359" i="1"/>
  <c r="R359" i="1"/>
  <c r="N359" i="1"/>
  <c r="J359" i="1"/>
  <c r="F359" i="1"/>
  <c r="B359" i="1"/>
  <c r="AH355" i="1"/>
  <c r="AD355" i="1"/>
  <c r="Z355" i="1"/>
  <c r="V355" i="1"/>
  <c r="R355" i="1"/>
  <c r="N355" i="1"/>
  <c r="J355" i="1"/>
  <c r="F355" i="1"/>
  <c r="B355" i="1"/>
  <c r="AH351" i="1"/>
  <c r="AD351" i="1"/>
  <c r="Z351" i="1"/>
  <c r="V351" i="1"/>
  <c r="R351" i="1"/>
  <c r="N351" i="1"/>
  <c r="J351" i="1"/>
  <c r="F351" i="1"/>
  <c r="B351" i="1"/>
  <c r="AH347" i="1"/>
  <c r="AD347" i="1"/>
  <c r="Z347" i="1"/>
  <c r="V347" i="1"/>
  <c r="R347" i="1"/>
  <c r="N347" i="1"/>
  <c r="J347" i="1"/>
  <c r="F347" i="1"/>
  <c r="B347" i="1"/>
  <c r="AH343" i="1"/>
  <c r="AD343" i="1"/>
  <c r="Z343" i="1"/>
  <c r="V343" i="1"/>
  <c r="R343" i="1"/>
  <c r="N343" i="1"/>
  <c r="J343" i="1"/>
  <c r="F343" i="1"/>
  <c r="B343" i="1"/>
  <c r="AR341" i="1"/>
  <c r="AH341" i="1"/>
  <c r="AC341" i="1"/>
  <c r="X341" i="1"/>
  <c r="R341" i="1"/>
  <c r="M341" i="1"/>
  <c r="H341" i="1"/>
  <c r="B338" i="1"/>
  <c r="F338" i="1"/>
  <c r="J338" i="1"/>
  <c r="N338" i="1"/>
  <c r="R338" i="1"/>
  <c r="V338" i="1"/>
  <c r="Z338" i="1"/>
  <c r="AD338" i="1"/>
  <c r="AH338" i="1"/>
  <c r="AJ337" i="1"/>
  <c r="AD337" i="1"/>
  <c r="Y337" i="1"/>
  <c r="T337" i="1"/>
  <c r="N337" i="1"/>
  <c r="I337" i="1"/>
  <c r="D336" i="1"/>
  <c r="H336" i="1"/>
  <c r="L336" i="1"/>
  <c r="P336" i="1"/>
  <c r="T336" i="1"/>
  <c r="X336" i="1"/>
  <c r="AB336" i="1"/>
  <c r="AF336" i="1"/>
  <c r="AS336" i="1" s="1"/>
  <c r="AJ336" i="1"/>
  <c r="AR336" i="1"/>
  <c r="AS335" i="1"/>
  <c r="AS334" i="1"/>
  <c r="AK333" i="1"/>
  <c r="AC333" i="1"/>
  <c r="U333" i="1"/>
  <c r="M333" i="1"/>
  <c r="AH332" i="1"/>
  <c r="Z332" i="1"/>
  <c r="R332" i="1"/>
  <c r="J332" i="1"/>
  <c r="AS331" i="1"/>
  <c r="AS330" i="1"/>
  <c r="AK329" i="1"/>
  <c r="AC329" i="1"/>
  <c r="U329" i="1"/>
  <c r="M329" i="1"/>
  <c r="AH328" i="1"/>
  <c r="Z328" i="1"/>
  <c r="R328" i="1"/>
  <c r="J328" i="1"/>
  <c r="AS327" i="1"/>
  <c r="AS326" i="1"/>
  <c r="AK325" i="1"/>
  <c r="AC325" i="1"/>
  <c r="U325" i="1"/>
  <c r="M325" i="1"/>
  <c r="AH324" i="1"/>
  <c r="Z324" i="1"/>
  <c r="R324" i="1"/>
  <c r="J324" i="1"/>
  <c r="AS323" i="1"/>
  <c r="AS322" i="1"/>
  <c r="AK321" i="1"/>
  <c r="AC321" i="1"/>
  <c r="U321" i="1"/>
  <c r="M321" i="1"/>
  <c r="AH320" i="1"/>
  <c r="Z320" i="1"/>
  <c r="R320" i="1"/>
  <c r="J320" i="1"/>
  <c r="AS319" i="1"/>
  <c r="AS318" i="1"/>
  <c r="AK317" i="1"/>
  <c r="AC317" i="1"/>
  <c r="U317" i="1"/>
  <c r="M317" i="1"/>
  <c r="AH316" i="1"/>
  <c r="Z316" i="1"/>
  <c r="R316" i="1"/>
  <c r="J316" i="1"/>
  <c r="AS315" i="1"/>
  <c r="AS314" i="1"/>
  <c r="AK313" i="1"/>
  <c r="AC313" i="1"/>
  <c r="U313" i="1"/>
  <c r="M313" i="1"/>
  <c r="AH312" i="1"/>
  <c r="Z312" i="1"/>
  <c r="R312" i="1"/>
  <c r="J312" i="1"/>
  <c r="AS311" i="1"/>
  <c r="AS310" i="1"/>
  <c r="AK309" i="1"/>
  <c r="AC309" i="1"/>
  <c r="U309" i="1"/>
  <c r="M309" i="1"/>
  <c r="AH308" i="1"/>
  <c r="Z308" i="1"/>
  <c r="R308" i="1"/>
  <c r="J308" i="1"/>
  <c r="AS307" i="1"/>
  <c r="AS306" i="1"/>
  <c r="AK305" i="1"/>
  <c r="AC305" i="1"/>
  <c r="U305" i="1"/>
  <c r="M305" i="1"/>
  <c r="AH304" i="1"/>
  <c r="Z304" i="1"/>
  <c r="R304" i="1"/>
  <c r="J304" i="1"/>
  <c r="AS303" i="1"/>
  <c r="AS302" i="1"/>
  <c r="AK301" i="1"/>
  <c r="AC301" i="1"/>
  <c r="U301" i="1"/>
  <c r="M301" i="1"/>
  <c r="AH300" i="1"/>
  <c r="Z300" i="1"/>
  <c r="R300" i="1"/>
  <c r="J300" i="1"/>
  <c r="AS299" i="1"/>
  <c r="AS298" i="1"/>
  <c r="AK297" i="1"/>
  <c r="AC297" i="1"/>
  <c r="U297" i="1"/>
  <c r="M297" i="1"/>
  <c r="AH296" i="1"/>
  <c r="Z296" i="1"/>
  <c r="R296" i="1"/>
  <c r="J296" i="1"/>
  <c r="AS295" i="1"/>
  <c r="AS294" i="1"/>
  <c r="AK293" i="1"/>
  <c r="AC293" i="1"/>
  <c r="U293" i="1"/>
  <c r="M293" i="1"/>
  <c r="AH292" i="1"/>
  <c r="Z292" i="1"/>
  <c r="R292" i="1"/>
  <c r="J292" i="1"/>
  <c r="C341" i="1"/>
  <c r="G341" i="1"/>
  <c r="K341" i="1"/>
  <c r="O341" i="1"/>
  <c r="S341" i="1"/>
  <c r="W341" i="1"/>
  <c r="AA341" i="1"/>
  <c r="AE341" i="1"/>
  <c r="C332" i="1"/>
  <c r="G332" i="1"/>
  <c r="K332" i="1"/>
  <c r="O332" i="1"/>
  <c r="S332" i="1"/>
  <c r="W332" i="1"/>
  <c r="AA332" i="1"/>
  <c r="AE332" i="1"/>
  <c r="D332" i="1"/>
  <c r="H332" i="1"/>
  <c r="L332" i="1"/>
  <c r="P332" i="1"/>
  <c r="T332" i="1"/>
  <c r="X332" i="1"/>
  <c r="AB332" i="1"/>
  <c r="AF332" i="1"/>
  <c r="AS332" i="1" s="1"/>
  <c r="AJ332" i="1"/>
  <c r="AR332" i="1"/>
  <c r="C328" i="1"/>
  <c r="G328" i="1"/>
  <c r="K328" i="1"/>
  <c r="O328" i="1"/>
  <c r="S328" i="1"/>
  <c r="W328" i="1"/>
  <c r="AA328" i="1"/>
  <c r="AE328" i="1"/>
  <c r="D328" i="1"/>
  <c r="H328" i="1"/>
  <c r="L328" i="1"/>
  <c r="P328" i="1"/>
  <c r="T328" i="1"/>
  <c r="X328" i="1"/>
  <c r="AB328" i="1"/>
  <c r="AF328" i="1"/>
  <c r="AJ328" i="1"/>
  <c r="AR328" i="1"/>
  <c r="C324" i="1"/>
  <c r="G324" i="1"/>
  <c r="K324" i="1"/>
  <c r="O324" i="1"/>
  <c r="S324" i="1"/>
  <c r="W324" i="1"/>
  <c r="AA324" i="1"/>
  <c r="AE324" i="1"/>
  <c r="D324" i="1"/>
  <c r="H324" i="1"/>
  <c r="L324" i="1"/>
  <c r="P324" i="1"/>
  <c r="T324" i="1"/>
  <c r="X324" i="1"/>
  <c r="AB324" i="1"/>
  <c r="AF324" i="1"/>
  <c r="AS324" i="1" s="1"/>
  <c r="AJ324" i="1"/>
  <c r="AR324" i="1"/>
  <c r="C320" i="1"/>
  <c r="G320" i="1"/>
  <c r="K320" i="1"/>
  <c r="O320" i="1"/>
  <c r="S320" i="1"/>
  <c r="W320" i="1"/>
  <c r="AA320" i="1"/>
  <c r="AE320" i="1"/>
  <c r="D320" i="1"/>
  <c r="H320" i="1"/>
  <c r="L320" i="1"/>
  <c r="P320" i="1"/>
  <c r="T320" i="1"/>
  <c r="X320" i="1"/>
  <c r="AB320" i="1"/>
  <c r="AF320" i="1"/>
  <c r="AS320" i="1" s="1"/>
  <c r="AJ320" i="1"/>
  <c r="AR320" i="1"/>
  <c r="C316" i="1"/>
  <c r="G316" i="1"/>
  <c r="K316" i="1"/>
  <c r="O316" i="1"/>
  <c r="S316" i="1"/>
  <c r="W316" i="1"/>
  <c r="AA316" i="1"/>
  <c r="AE316" i="1"/>
  <c r="D316" i="1"/>
  <c r="H316" i="1"/>
  <c r="L316" i="1"/>
  <c r="P316" i="1"/>
  <c r="T316" i="1"/>
  <c r="X316" i="1"/>
  <c r="AB316" i="1"/>
  <c r="AF316" i="1"/>
  <c r="AS316" i="1" s="1"/>
  <c r="AJ316" i="1"/>
  <c r="AR316" i="1"/>
  <c r="C312" i="1"/>
  <c r="G312" i="1"/>
  <c r="K312" i="1"/>
  <c r="O312" i="1"/>
  <c r="S312" i="1"/>
  <c r="W312" i="1"/>
  <c r="AA312" i="1"/>
  <c r="AE312" i="1"/>
  <c r="D312" i="1"/>
  <c r="H312" i="1"/>
  <c r="L312" i="1"/>
  <c r="P312" i="1"/>
  <c r="T312" i="1"/>
  <c r="X312" i="1"/>
  <c r="AB312" i="1"/>
  <c r="AF312" i="1"/>
  <c r="AJ312" i="1"/>
  <c r="AR312" i="1"/>
  <c r="C308" i="1"/>
  <c r="G308" i="1"/>
  <c r="K308" i="1"/>
  <c r="O308" i="1"/>
  <c r="S308" i="1"/>
  <c r="W308" i="1"/>
  <c r="AA308" i="1"/>
  <c r="AE308" i="1"/>
  <c r="D308" i="1"/>
  <c r="H308" i="1"/>
  <c r="L308" i="1"/>
  <c r="P308" i="1"/>
  <c r="T308" i="1"/>
  <c r="X308" i="1"/>
  <c r="AB308" i="1"/>
  <c r="AF308" i="1"/>
  <c r="AJ308" i="1"/>
  <c r="AR308" i="1"/>
  <c r="C304" i="1"/>
  <c r="G304" i="1"/>
  <c r="K304" i="1"/>
  <c r="O304" i="1"/>
  <c r="S304" i="1"/>
  <c r="W304" i="1"/>
  <c r="AA304" i="1"/>
  <c r="AE304" i="1"/>
  <c r="D304" i="1"/>
  <c r="H304" i="1"/>
  <c r="L304" i="1"/>
  <c r="P304" i="1"/>
  <c r="T304" i="1"/>
  <c r="X304" i="1"/>
  <c r="AB304" i="1"/>
  <c r="AF304" i="1"/>
  <c r="AS304" i="1" s="1"/>
  <c r="AJ304" i="1"/>
  <c r="AR304" i="1"/>
  <c r="C300" i="1"/>
  <c r="G300" i="1"/>
  <c r="K300" i="1"/>
  <c r="O300" i="1"/>
  <c r="S300" i="1"/>
  <c r="W300" i="1"/>
  <c r="AA300" i="1"/>
  <c r="AE300" i="1"/>
  <c r="D300" i="1"/>
  <c r="H300" i="1"/>
  <c r="L300" i="1"/>
  <c r="P300" i="1"/>
  <c r="T300" i="1"/>
  <c r="X300" i="1"/>
  <c r="AB300" i="1"/>
  <c r="AF300" i="1"/>
  <c r="AS300" i="1" s="1"/>
  <c r="AJ300" i="1"/>
  <c r="AR300" i="1"/>
  <c r="C296" i="1"/>
  <c r="G296" i="1"/>
  <c r="K296" i="1"/>
  <c r="O296" i="1"/>
  <c r="S296" i="1"/>
  <c r="W296" i="1"/>
  <c r="AA296" i="1"/>
  <c r="AE296" i="1"/>
  <c r="D296" i="1"/>
  <c r="H296" i="1"/>
  <c r="L296" i="1"/>
  <c r="P296" i="1"/>
  <c r="T296" i="1"/>
  <c r="X296" i="1"/>
  <c r="AB296" i="1"/>
  <c r="AF296" i="1"/>
  <c r="AJ296" i="1"/>
  <c r="AR296" i="1"/>
  <c r="C292" i="1"/>
  <c r="G292" i="1"/>
  <c r="K292" i="1"/>
  <c r="O292" i="1"/>
  <c r="S292" i="1"/>
  <c r="W292" i="1"/>
  <c r="AA292" i="1"/>
  <c r="AE292" i="1"/>
  <c r="D292" i="1"/>
  <c r="H292" i="1"/>
  <c r="L292" i="1"/>
  <c r="P292" i="1"/>
  <c r="T292" i="1"/>
  <c r="X292" i="1"/>
  <c r="AB292" i="1"/>
  <c r="AF292" i="1"/>
  <c r="AS292" i="1" s="1"/>
  <c r="AJ292" i="1"/>
  <c r="AR292" i="1"/>
  <c r="AO278" i="1"/>
  <c r="AP278" i="1"/>
  <c r="AH413" i="1"/>
  <c r="AD413" i="1"/>
  <c r="Z413" i="1"/>
  <c r="V413" i="1"/>
  <c r="R413" i="1"/>
  <c r="N413" i="1"/>
  <c r="J413" i="1"/>
  <c r="F413" i="1"/>
  <c r="AH409" i="1"/>
  <c r="AD409" i="1"/>
  <c r="Z409" i="1"/>
  <c r="V409" i="1"/>
  <c r="R409" i="1"/>
  <c r="N409" i="1"/>
  <c r="J409" i="1"/>
  <c r="F409" i="1"/>
  <c r="AH405" i="1"/>
  <c r="AD405" i="1"/>
  <c r="Z405" i="1"/>
  <c r="V405" i="1"/>
  <c r="R405" i="1"/>
  <c r="N405" i="1"/>
  <c r="J405" i="1"/>
  <c r="F405" i="1"/>
  <c r="AH401" i="1"/>
  <c r="AD401" i="1"/>
  <c r="Z401" i="1"/>
  <c r="V401" i="1"/>
  <c r="R401" i="1"/>
  <c r="N401" i="1"/>
  <c r="J401" i="1"/>
  <c r="F401" i="1"/>
  <c r="AH397" i="1"/>
  <c r="AD397" i="1"/>
  <c r="Z397" i="1"/>
  <c r="V397" i="1"/>
  <c r="R397" i="1"/>
  <c r="N397" i="1"/>
  <c r="J397" i="1"/>
  <c r="F397" i="1"/>
  <c r="AH393" i="1"/>
  <c r="AD393" i="1"/>
  <c r="Z393" i="1"/>
  <c r="V393" i="1"/>
  <c r="R393" i="1"/>
  <c r="N393" i="1"/>
  <c r="J393" i="1"/>
  <c r="F393" i="1"/>
  <c r="AH389" i="1"/>
  <c r="AD389" i="1"/>
  <c r="Z389" i="1"/>
  <c r="V389" i="1"/>
  <c r="R389" i="1"/>
  <c r="N389" i="1"/>
  <c r="J389" i="1"/>
  <c r="F389" i="1"/>
  <c r="AH385" i="1"/>
  <c r="AD385" i="1"/>
  <c r="Z385" i="1"/>
  <c r="V385" i="1"/>
  <c r="R385" i="1"/>
  <c r="N385" i="1"/>
  <c r="J385" i="1"/>
  <c r="F385" i="1"/>
  <c r="AH381" i="1"/>
  <c r="AD381" i="1"/>
  <c r="Z381" i="1"/>
  <c r="V381" i="1"/>
  <c r="R381" i="1"/>
  <c r="N381" i="1"/>
  <c r="J381" i="1"/>
  <c r="F381" i="1"/>
  <c r="AH377" i="1"/>
  <c r="AD377" i="1"/>
  <c r="Z377" i="1"/>
  <c r="V377" i="1"/>
  <c r="R377" i="1"/>
  <c r="N377" i="1"/>
  <c r="J377" i="1"/>
  <c r="F377" i="1"/>
  <c r="AH373" i="1"/>
  <c r="AD373" i="1"/>
  <c r="Z373" i="1"/>
  <c r="V373" i="1"/>
  <c r="R373" i="1"/>
  <c r="N373" i="1"/>
  <c r="J373" i="1"/>
  <c r="F373" i="1"/>
  <c r="AH369" i="1"/>
  <c r="AD369" i="1"/>
  <c r="Z369" i="1"/>
  <c r="V369" i="1"/>
  <c r="R369" i="1"/>
  <c r="N369" i="1"/>
  <c r="J369" i="1"/>
  <c r="F369" i="1"/>
  <c r="AH365" i="1"/>
  <c r="AD365" i="1"/>
  <c r="Z365" i="1"/>
  <c r="V365" i="1"/>
  <c r="R365" i="1"/>
  <c r="N365" i="1"/>
  <c r="J365" i="1"/>
  <c r="F365" i="1"/>
  <c r="AR363" i="1"/>
  <c r="AJ363" i="1"/>
  <c r="AF363" i="1"/>
  <c r="AB363" i="1"/>
  <c r="X363" i="1"/>
  <c r="T363" i="1"/>
  <c r="P363" i="1"/>
  <c r="L363" i="1"/>
  <c r="H363" i="1"/>
  <c r="D363" i="1"/>
  <c r="AH361" i="1"/>
  <c r="AD361" i="1"/>
  <c r="Z361" i="1"/>
  <c r="V361" i="1"/>
  <c r="R361" i="1"/>
  <c r="N361" i="1"/>
  <c r="J361" i="1"/>
  <c r="F361" i="1"/>
  <c r="AL361" i="1" s="1"/>
  <c r="AN361" i="1" s="1"/>
  <c r="AS360" i="1"/>
  <c r="AE360" i="1"/>
  <c r="AA360" i="1"/>
  <c r="W360" i="1"/>
  <c r="S360" i="1"/>
  <c r="O360" i="1"/>
  <c r="K360" i="1"/>
  <c r="G360" i="1"/>
  <c r="C360" i="1"/>
  <c r="AR359" i="1"/>
  <c r="AJ359" i="1"/>
  <c r="AF359" i="1"/>
  <c r="AB359" i="1"/>
  <c r="X359" i="1"/>
  <c r="T359" i="1"/>
  <c r="P359" i="1"/>
  <c r="L359" i="1"/>
  <c r="H359" i="1"/>
  <c r="D359" i="1"/>
  <c r="AS356" i="1"/>
  <c r="AE356" i="1"/>
  <c r="AA356" i="1"/>
  <c r="W356" i="1"/>
  <c r="S356" i="1"/>
  <c r="O356" i="1"/>
  <c r="K356" i="1"/>
  <c r="G356" i="1"/>
  <c r="C356" i="1"/>
  <c r="AR355" i="1"/>
  <c r="AJ355" i="1"/>
  <c r="AF355" i="1"/>
  <c r="AB355" i="1"/>
  <c r="X355" i="1"/>
  <c r="T355" i="1"/>
  <c r="P355" i="1"/>
  <c r="L355" i="1"/>
  <c r="H355" i="1"/>
  <c r="D355" i="1"/>
  <c r="AS352" i="1"/>
  <c r="AE352" i="1"/>
  <c r="AA352" i="1"/>
  <c r="W352" i="1"/>
  <c r="S352" i="1"/>
  <c r="O352" i="1"/>
  <c r="K352" i="1"/>
  <c r="G352" i="1"/>
  <c r="C352" i="1"/>
  <c r="AR351" i="1"/>
  <c r="AJ351" i="1"/>
  <c r="AF351" i="1"/>
  <c r="AB351" i="1"/>
  <c r="X351" i="1"/>
  <c r="T351" i="1"/>
  <c r="P351" i="1"/>
  <c r="L351" i="1"/>
  <c r="H351" i="1"/>
  <c r="D351" i="1"/>
  <c r="AS348" i="1"/>
  <c r="AE348" i="1"/>
  <c r="AA348" i="1"/>
  <c r="W348" i="1"/>
  <c r="S348" i="1"/>
  <c r="O348" i="1"/>
  <c r="K348" i="1"/>
  <c r="G348" i="1"/>
  <c r="C348" i="1"/>
  <c r="AR347" i="1"/>
  <c r="AJ347" i="1"/>
  <c r="AF347" i="1"/>
  <c r="AB347" i="1"/>
  <c r="X347" i="1"/>
  <c r="T347" i="1"/>
  <c r="P347" i="1"/>
  <c r="L347" i="1"/>
  <c r="H347" i="1"/>
  <c r="D347" i="1"/>
  <c r="AS344" i="1"/>
  <c r="AE344" i="1"/>
  <c r="AA344" i="1"/>
  <c r="W344" i="1"/>
  <c r="S344" i="1"/>
  <c r="O344" i="1"/>
  <c r="K344" i="1"/>
  <c r="G344" i="1"/>
  <c r="C344" i="1"/>
  <c r="AR343" i="1"/>
  <c r="AJ343" i="1"/>
  <c r="AF343" i="1"/>
  <c r="AB343" i="1"/>
  <c r="X343" i="1"/>
  <c r="T343" i="1"/>
  <c r="P343" i="1"/>
  <c r="L343" i="1"/>
  <c r="H343" i="1"/>
  <c r="D343" i="1"/>
  <c r="AK341" i="1"/>
  <c r="AF341" i="1"/>
  <c r="AS341" i="1" s="1"/>
  <c r="Z341" i="1"/>
  <c r="U341" i="1"/>
  <c r="P341" i="1"/>
  <c r="J341" i="1"/>
  <c r="E341" i="1"/>
  <c r="C337" i="1"/>
  <c r="G337" i="1"/>
  <c r="K337" i="1"/>
  <c r="O337" i="1"/>
  <c r="S337" i="1"/>
  <c r="W337" i="1"/>
  <c r="AA337" i="1"/>
  <c r="AE337" i="1"/>
  <c r="B333" i="1"/>
  <c r="F333" i="1"/>
  <c r="J333" i="1"/>
  <c r="N333" i="1"/>
  <c r="R333" i="1"/>
  <c r="V333" i="1"/>
  <c r="Z333" i="1"/>
  <c r="AD333" i="1"/>
  <c r="AH333" i="1"/>
  <c r="C333" i="1"/>
  <c r="G333" i="1"/>
  <c r="K333" i="1"/>
  <c r="O333" i="1"/>
  <c r="S333" i="1"/>
  <c r="W333" i="1"/>
  <c r="AA333" i="1"/>
  <c r="AE333" i="1"/>
  <c r="AD332" i="1"/>
  <c r="V332" i="1"/>
  <c r="N332" i="1"/>
  <c r="F332" i="1"/>
  <c r="B329" i="1"/>
  <c r="F329" i="1"/>
  <c r="J329" i="1"/>
  <c r="N329" i="1"/>
  <c r="R329" i="1"/>
  <c r="V329" i="1"/>
  <c r="Z329" i="1"/>
  <c r="AD329" i="1"/>
  <c r="AH329" i="1"/>
  <c r="C329" i="1"/>
  <c r="G329" i="1"/>
  <c r="K329" i="1"/>
  <c r="O329" i="1"/>
  <c r="S329" i="1"/>
  <c r="W329" i="1"/>
  <c r="AA329" i="1"/>
  <c r="AE329" i="1"/>
  <c r="AD328" i="1"/>
  <c r="V328" i="1"/>
  <c r="N328" i="1"/>
  <c r="F328" i="1"/>
  <c r="B325" i="1"/>
  <c r="F325" i="1"/>
  <c r="J325" i="1"/>
  <c r="N325" i="1"/>
  <c r="R325" i="1"/>
  <c r="V325" i="1"/>
  <c r="Z325" i="1"/>
  <c r="AD325" i="1"/>
  <c r="AH325" i="1"/>
  <c r="C325" i="1"/>
  <c r="G325" i="1"/>
  <c r="K325" i="1"/>
  <c r="O325" i="1"/>
  <c r="S325" i="1"/>
  <c r="W325" i="1"/>
  <c r="AA325" i="1"/>
  <c r="AE325" i="1"/>
  <c r="AD324" i="1"/>
  <c r="V324" i="1"/>
  <c r="N324" i="1"/>
  <c r="F324" i="1"/>
  <c r="B321" i="1"/>
  <c r="F321" i="1"/>
  <c r="J321" i="1"/>
  <c r="N321" i="1"/>
  <c r="R321" i="1"/>
  <c r="V321" i="1"/>
  <c r="Z321" i="1"/>
  <c r="AD321" i="1"/>
  <c r="AH321" i="1"/>
  <c r="C321" i="1"/>
  <c r="G321" i="1"/>
  <c r="K321" i="1"/>
  <c r="O321" i="1"/>
  <c r="S321" i="1"/>
  <c r="W321" i="1"/>
  <c r="AA321" i="1"/>
  <c r="AE321" i="1"/>
  <c r="AD320" i="1"/>
  <c r="V320" i="1"/>
  <c r="N320" i="1"/>
  <c r="F320" i="1"/>
  <c r="B317" i="1"/>
  <c r="F317" i="1"/>
  <c r="J317" i="1"/>
  <c r="N317" i="1"/>
  <c r="R317" i="1"/>
  <c r="V317" i="1"/>
  <c r="Z317" i="1"/>
  <c r="AD317" i="1"/>
  <c r="AH317" i="1"/>
  <c r="C317" i="1"/>
  <c r="G317" i="1"/>
  <c r="K317" i="1"/>
  <c r="O317" i="1"/>
  <c r="S317" i="1"/>
  <c r="W317" i="1"/>
  <c r="AA317" i="1"/>
  <c r="AE317" i="1"/>
  <c r="AD316" i="1"/>
  <c r="V316" i="1"/>
  <c r="N316" i="1"/>
  <c r="F316" i="1"/>
  <c r="B313" i="1"/>
  <c r="F313" i="1"/>
  <c r="J313" i="1"/>
  <c r="N313" i="1"/>
  <c r="R313" i="1"/>
  <c r="V313" i="1"/>
  <c r="Z313" i="1"/>
  <c r="AD313" i="1"/>
  <c r="AH313" i="1"/>
  <c r="C313" i="1"/>
  <c r="G313" i="1"/>
  <c r="K313" i="1"/>
  <c r="O313" i="1"/>
  <c r="S313" i="1"/>
  <c r="W313" i="1"/>
  <c r="AA313" i="1"/>
  <c r="AE313" i="1"/>
  <c r="AD312" i="1"/>
  <c r="V312" i="1"/>
  <c r="N312" i="1"/>
  <c r="F312" i="1"/>
  <c r="B309" i="1"/>
  <c r="F309" i="1"/>
  <c r="J309" i="1"/>
  <c r="N309" i="1"/>
  <c r="R309" i="1"/>
  <c r="V309" i="1"/>
  <c r="Z309" i="1"/>
  <c r="AD309" i="1"/>
  <c r="AH309" i="1"/>
  <c r="C309" i="1"/>
  <c r="G309" i="1"/>
  <c r="K309" i="1"/>
  <c r="O309" i="1"/>
  <c r="S309" i="1"/>
  <c r="W309" i="1"/>
  <c r="AA309" i="1"/>
  <c r="AE309" i="1"/>
  <c r="AD308" i="1"/>
  <c r="V308" i="1"/>
  <c r="N308" i="1"/>
  <c r="F308" i="1"/>
  <c r="B305" i="1"/>
  <c r="F305" i="1"/>
  <c r="J305" i="1"/>
  <c r="N305" i="1"/>
  <c r="R305" i="1"/>
  <c r="V305" i="1"/>
  <c r="Z305" i="1"/>
  <c r="AD305" i="1"/>
  <c r="AH305" i="1"/>
  <c r="C305" i="1"/>
  <c r="G305" i="1"/>
  <c r="K305" i="1"/>
  <c r="O305" i="1"/>
  <c r="S305" i="1"/>
  <c r="W305" i="1"/>
  <c r="AA305" i="1"/>
  <c r="AE305" i="1"/>
  <c r="AD304" i="1"/>
  <c r="V304" i="1"/>
  <c r="N304" i="1"/>
  <c r="F304" i="1"/>
  <c r="B301" i="1"/>
  <c r="F301" i="1"/>
  <c r="J301" i="1"/>
  <c r="N301" i="1"/>
  <c r="R301" i="1"/>
  <c r="V301" i="1"/>
  <c r="Z301" i="1"/>
  <c r="AD301" i="1"/>
  <c r="AH301" i="1"/>
  <c r="C301" i="1"/>
  <c r="G301" i="1"/>
  <c r="K301" i="1"/>
  <c r="O301" i="1"/>
  <c r="S301" i="1"/>
  <c r="W301" i="1"/>
  <c r="AA301" i="1"/>
  <c r="AE301" i="1"/>
  <c r="AD300" i="1"/>
  <c r="V300" i="1"/>
  <c r="N300" i="1"/>
  <c r="F300" i="1"/>
  <c r="B297" i="1"/>
  <c r="F297" i="1"/>
  <c r="J297" i="1"/>
  <c r="N297" i="1"/>
  <c r="R297" i="1"/>
  <c r="V297" i="1"/>
  <c r="Z297" i="1"/>
  <c r="AD297" i="1"/>
  <c r="AH297" i="1"/>
  <c r="C297" i="1"/>
  <c r="G297" i="1"/>
  <c r="K297" i="1"/>
  <c r="O297" i="1"/>
  <c r="S297" i="1"/>
  <c r="W297" i="1"/>
  <c r="AA297" i="1"/>
  <c r="AE297" i="1"/>
  <c r="AD296" i="1"/>
  <c r="V296" i="1"/>
  <c r="N296" i="1"/>
  <c r="F296" i="1"/>
  <c r="B293" i="1"/>
  <c r="F293" i="1"/>
  <c r="J293" i="1"/>
  <c r="N293" i="1"/>
  <c r="R293" i="1"/>
  <c r="V293" i="1"/>
  <c r="Z293" i="1"/>
  <c r="AD293" i="1"/>
  <c r="AH293" i="1"/>
  <c r="C293" i="1"/>
  <c r="G293" i="1"/>
  <c r="K293" i="1"/>
  <c r="O293" i="1"/>
  <c r="S293" i="1"/>
  <c r="W293" i="1"/>
  <c r="AA293" i="1"/>
  <c r="AE293" i="1"/>
  <c r="AD292" i="1"/>
  <c r="V292" i="1"/>
  <c r="N292" i="1"/>
  <c r="F292" i="1"/>
  <c r="AO286" i="1"/>
  <c r="AP286" i="1"/>
  <c r="AO270" i="1"/>
  <c r="AP270" i="1"/>
  <c r="AE363" i="1"/>
  <c r="AA363" i="1"/>
  <c r="W363" i="1"/>
  <c r="S363" i="1"/>
  <c r="O363" i="1"/>
  <c r="K363" i="1"/>
  <c r="G363" i="1"/>
  <c r="AH360" i="1"/>
  <c r="AD360" i="1"/>
  <c r="Z360" i="1"/>
  <c r="V360" i="1"/>
  <c r="R360" i="1"/>
  <c r="N360" i="1"/>
  <c r="J360" i="1"/>
  <c r="F360" i="1"/>
  <c r="AE359" i="1"/>
  <c r="AA359" i="1"/>
  <c r="W359" i="1"/>
  <c r="S359" i="1"/>
  <c r="O359" i="1"/>
  <c r="K359" i="1"/>
  <c r="G359" i="1"/>
  <c r="AH356" i="1"/>
  <c r="AD356" i="1"/>
  <c r="Z356" i="1"/>
  <c r="V356" i="1"/>
  <c r="R356" i="1"/>
  <c r="N356" i="1"/>
  <c r="J356" i="1"/>
  <c r="F356" i="1"/>
  <c r="AE355" i="1"/>
  <c r="AA355" i="1"/>
  <c r="W355" i="1"/>
  <c r="S355" i="1"/>
  <c r="O355" i="1"/>
  <c r="K355" i="1"/>
  <c r="G355" i="1"/>
  <c r="AR354" i="1"/>
  <c r="AJ354" i="1"/>
  <c r="AF354" i="1"/>
  <c r="AS354" i="1" s="1"/>
  <c r="AB354" i="1"/>
  <c r="X354" i="1"/>
  <c r="T354" i="1"/>
  <c r="P354" i="1"/>
  <c r="L354" i="1"/>
  <c r="H354" i="1"/>
  <c r="AH352" i="1"/>
  <c r="AD352" i="1"/>
  <c r="Z352" i="1"/>
  <c r="V352" i="1"/>
  <c r="R352" i="1"/>
  <c r="N352" i="1"/>
  <c r="J352" i="1"/>
  <c r="F352" i="1"/>
  <c r="AE351" i="1"/>
  <c r="AA351" i="1"/>
  <c r="W351" i="1"/>
  <c r="S351" i="1"/>
  <c r="O351" i="1"/>
  <c r="K351" i="1"/>
  <c r="G351" i="1"/>
  <c r="AR350" i="1"/>
  <c r="AJ350" i="1"/>
  <c r="AF350" i="1"/>
  <c r="AS350" i="1" s="1"/>
  <c r="AB350" i="1"/>
  <c r="X350" i="1"/>
  <c r="T350" i="1"/>
  <c r="P350" i="1"/>
  <c r="L350" i="1"/>
  <c r="H350" i="1"/>
  <c r="AH348" i="1"/>
  <c r="AD348" i="1"/>
  <c r="Z348" i="1"/>
  <c r="V348" i="1"/>
  <c r="R348" i="1"/>
  <c r="N348" i="1"/>
  <c r="J348" i="1"/>
  <c r="F348" i="1"/>
  <c r="AE347" i="1"/>
  <c r="AA347" i="1"/>
  <c r="W347" i="1"/>
  <c r="S347" i="1"/>
  <c r="O347" i="1"/>
  <c r="K347" i="1"/>
  <c r="G347" i="1"/>
  <c r="AR346" i="1"/>
  <c r="AJ346" i="1"/>
  <c r="AF346" i="1"/>
  <c r="AS346" i="1" s="1"/>
  <c r="AB346" i="1"/>
  <c r="X346" i="1"/>
  <c r="T346" i="1"/>
  <c r="P346" i="1"/>
  <c r="L346" i="1"/>
  <c r="H346" i="1"/>
  <c r="AH344" i="1"/>
  <c r="AD344" i="1"/>
  <c r="Z344" i="1"/>
  <c r="V344" i="1"/>
  <c r="R344" i="1"/>
  <c r="N344" i="1"/>
  <c r="J344" i="1"/>
  <c r="F344" i="1"/>
  <c r="AE343" i="1"/>
  <c r="AA343" i="1"/>
  <c r="W343" i="1"/>
  <c r="S343" i="1"/>
  <c r="O343" i="1"/>
  <c r="K343" i="1"/>
  <c r="G343" i="1"/>
  <c r="AR342" i="1"/>
  <c r="AJ342" i="1"/>
  <c r="AF342" i="1"/>
  <c r="AS342" i="1" s="1"/>
  <c r="AB342" i="1"/>
  <c r="X342" i="1"/>
  <c r="T342" i="1"/>
  <c r="P342" i="1"/>
  <c r="L342" i="1"/>
  <c r="H342" i="1"/>
  <c r="AJ341" i="1"/>
  <c r="AD341" i="1"/>
  <c r="Y341" i="1"/>
  <c r="T341" i="1"/>
  <c r="N341" i="1"/>
  <c r="I341" i="1"/>
  <c r="D341" i="1"/>
  <c r="D340" i="1"/>
  <c r="H340" i="1"/>
  <c r="L340" i="1"/>
  <c r="P340" i="1"/>
  <c r="T340" i="1"/>
  <c r="X340" i="1"/>
  <c r="AB340" i="1"/>
  <c r="AF340" i="1"/>
  <c r="AS340" i="1" s="1"/>
  <c r="AJ340" i="1"/>
  <c r="AR340" i="1"/>
  <c r="AS339" i="1"/>
  <c r="AK337" i="1"/>
  <c r="AF337" i="1"/>
  <c r="Z337" i="1"/>
  <c r="U337" i="1"/>
  <c r="P337" i="1"/>
  <c r="J337" i="1"/>
  <c r="E337" i="1"/>
  <c r="AH336" i="1"/>
  <c r="AC336" i="1"/>
  <c r="W336" i="1"/>
  <c r="R336" i="1"/>
  <c r="M336" i="1"/>
  <c r="G336" i="1"/>
  <c r="B336" i="1"/>
  <c r="AF333" i="1"/>
  <c r="X333" i="1"/>
  <c r="P333" i="1"/>
  <c r="H333" i="1"/>
  <c r="AK332" i="1"/>
  <c r="AC332" i="1"/>
  <c r="U332" i="1"/>
  <c r="M332" i="1"/>
  <c r="E332" i="1"/>
  <c r="AF329" i="1"/>
  <c r="X329" i="1"/>
  <c r="P329" i="1"/>
  <c r="H329" i="1"/>
  <c r="AK328" i="1"/>
  <c r="AC328" i="1"/>
  <c r="U328" i="1"/>
  <c r="M328" i="1"/>
  <c r="E328" i="1"/>
  <c r="AF325" i="1"/>
  <c r="AS325" i="1" s="1"/>
  <c r="X325" i="1"/>
  <c r="P325" i="1"/>
  <c r="H325" i="1"/>
  <c r="AK324" i="1"/>
  <c r="AC324" i="1"/>
  <c r="U324" i="1"/>
  <c r="M324" i="1"/>
  <c r="E324" i="1"/>
  <c r="AF321" i="1"/>
  <c r="AS321" i="1" s="1"/>
  <c r="X321" i="1"/>
  <c r="P321" i="1"/>
  <c r="H321" i="1"/>
  <c r="AK320" i="1"/>
  <c r="AC320" i="1"/>
  <c r="U320" i="1"/>
  <c r="M320" i="1"/>
  <c r="E320" i="1"/>
  <c r="AF317" i="1"/>
  <c r="X317" i="1"/>
  <c r="P317" i="1"/>
  <c r="H317" i="1"/>
  <c r="AK316" i="1"/>
  <c r="AC316" i="1"/>
  <c r="U316" i="1"/>
  <c r="M316" i="1"/>
  <c r="E316" i="1"/>
  <c r="AF313" i="1"/>
  <c r="X313" i="1"/>
  <c r="P313" i="1"/>
  <c r="H313" i="1"/>
  <c r="AK312" i="1"/>
  <c r="AC312" i="1"/>
  <c r="U312" i="1"/>
  <c r="M312" i="1"/>
  <c r="E312" i="1"/>
  <c r="AF309" i="1"/>
  <c r="AS309" i="1" s="1"/>
  <c r="X309" i="1"/>
  <c r="P309" i="1"/>
  <c r="H309" i="1"/>
  <c r="AS308" i="1"/>
  <c r="AK308" i="1"/>
  <c r="AC308" i="1"/>
  <c r="U308" i="1"/>
  <c r="M308" i="1"/>
  <c r="E308" i="1"/>
  <c r="AF305" i="1"/>
  <c r="X305" i="1"/>
  <c r="P305" i="1"/>
  <c r="H305" i="1"/>
  <c r="AK304" i="1"/>
  <c r="AC304" i="1"/>
  <c r="U304" i="1"/>
  <c r="M304" i="1"/>
  <c r="E304" i="1"/>
  <c r="AF301" i="1"/>
  <c r="X301" i="1"/>
  <c r="P301" i="1"/>
  <c r="H301" i="1"/>
  <c r="AK300" i="1"/>
  <c r="AC300" i="1"/>
  <c r="U300" i="1"/>
  <c r="M300" i="1"/>
  <c r="E300" i="1"/>
  <c r="AF297" i="1"/>
  <c r="X297" i="1"/>
  <c r="P297" i="1"/>
  <c r="H297" i="1"/>
  <c r="AK296" i="1"/>
  <c r="AC296" i="1"/>
  <c r="U296" i="1"/>
  <c r="M296" i="1"/>
  <c r="E296" i="1"/>
  <c r="AF293" i="1"/>
  <c r="AS293" i="1" s="1"/>
  <c r="X293" i="1"/>
  <c r="P293" i="1"/>
  <c r="H293" i="1"/>
  <c r="AK292" i="1"/>
  <c r="AC292" i="1"/>
  <c r="U292" i="1"/>
  <c r="M292" i="1"/>
  <c r="E292" i="1"/>
  <c r="AS290" i="1"/>
  <c r="C284" i="1"/>
  <c r="G284" i="1"/>
  <c r="K284" i="1"/>
  <c r="O284" i="1"/>
  <c r="S284" i="1"/>
  <c r="W284" i="1"/>
  <c r="AA284" i="1"/>
  <c r="AE284" i="1"/>
  <c r="B277" i="1"/>
  <c r="F277" i="1"/>
  <c r="J277" i="1"/>
  <c r="N277" i="1"/>
  <c r="R277" i="1"/>
  <c r="V277" i="1"/>
  <c r="Z277" i="1"/>
  <c r="AD277" i="1"/>
  <c r="AH277" i="1"/>
  <c r="D275" i="1"/>
  <c r="H275" i="1"/>
  <c r="L275" i="1"/>
  <c r="P275" i="1"/>
  <c r="T275" i="1"/>
  <c r="X275" i="1"/>
  <c r="AB275" i="1"/>
  <c r="AF275" i="1"/>
  <c r="AJ275" i="1"/>
  <c r="AR275" i="1"/>
  <c r="AL262" i="1"/>
  <c r="AN262" i="1" s="1"/>
  <c r="C260" i="1"/>
  <c r="G260" i="1"/>
  <c r="K260" i="1"/>
  <c r="O260" i="1"/>
  <c r="S260" i="1"/>
  <c r="W260" i="1"/>
  <c r="AA260" i="1"/>
  <c r="AE260" i="1"/>
  <c r="D260" i="1"/>
  <c r="H260" i="1"/>
  <c r="L260" i="1"/>
  <c r="P260" i="1"/>
  <c r="T260" i="1"/>
  <c r="X260" i="1"/>
  <c r="AB260" i="1"/>
  <c r="AF260" i="1"/>
  <c r="AS260" i="1" s="1"/>
  <c r="AJ260" i="1"/>
  <c r="AR260" i="1"/>
  <c r="B257" i="1"/>
  <c r="F257" i="1"/>
  <c r="J257" i="1"/>
  <c r="N257" i="1"/>
  <c r="R257" i="1"/>
  <c r="V257" i="1"/>
  <c r="Z257" i="1"/>
  <c r="AD257" i="1"/>
  <c r="AH257" i="1"/>
  <c r="C257" i="1"/>
  <c r="G257" i="1"/>
  <c r="K257" i="1"/>
  <c r="O257" i="1"/>
  <c r="S257" i="1"/>
  <c r="W257" i="1"/>
  <c r="AA257" i="1"/>
  <c r="AE257" i="1"/>
  <c r="B253" i="1"/>
  <c r="F253" i="1"/>
  <c r="J253" i="1"/>
  <c r="N253" i="1"/>
  <c r="R253" i="1"/>
  <c r="V253" i="1"/>
  <c r="Z253" i="1"/>
  <c r="AD253" i="1"/>
  <c r="AH253" i="1"/>
  <c r="C253" i="1"/>
  <c r="G253" i="1"/>
  <c r="K253" i="1"/>
  <c r="O253" i="1"/>
  <c r="S253" i="1"/>
  <c r="W253" i="1"/>
  <c r="AA253" i="1"/>
  <c r="AE253" i="1"/>
  <c r="B249" i="1"/>
  <c r="F249" i="1"/>
  <c r="J249" i="1"/>
  <c r="N249" i="1"/>
  <c r="R249" i="1"/>
  <c r="V249" i="1"/>
  <c r="Z249" i="1"/>
  <c r="AD249" i="1"/>
  <c r="AH249" i="1"/>
  <c r="C249" i="1"/>
  <c r="G249" i="1"/>
  <c r="K249" i="1"/>
  <c r="O249" i="1"/>
  <c r="S249" i="1"/>
  <c r="W249" i="1"/>
  <c r="AA249" i="1"/>
  <c r="AE249" i="1"/>
  <c r="AS249" i="1"/>
  <c r="B245" i="1"/>
  <c r="F245" i="1"/>
  <c r="J245" i="1"/>
  <c r="N245" i="1"/>
  <c r="R245" i="1"/>
  <c r="V245" i="1"/>
  <c r="Z245" i="1"/>
  <c r="AD245" i="1"/>
  <c r="AH245" i="1"/>
  <c r="C245" i="1"/>
  <c r="G245" i="1"/>
  <c r="K245" i="1"/>
  <c r="O245" i="1"/>
  <c r="S245" i="1"/>
  <c r="W245" i="1"/>
  <c r="AA245" i="1"/>
  <c r="AE245" i="1"/>
  <c r="AL239" i="1"/>
  <c r="AN239" i="1" s="1"/>
  <c r="B237" i="1"/>
  <c r="F237" i="1"/>
  <c r="J237" i="1"/>
  <c r="N237" i="1"/>
  <c r="R237" i="1"/>
  <c r="V237" i="1"/>
  <c r="Z237" i="1"/>
  <c r="AD237" i="1"/>
  <c r="AH237" i="1"/>
  <c r="C237" i="1"/>
  <c r="G237" i="1"/>
  <c r="K237" i="1"/>
  <c r="O237" i="1"/>
  <c r="S237" i="1"/>
  <c r="W237" i="1"/>
  <c r="AA237" i="1"/>
  <c r="AE237" i="1"/>
  <c r="D237" i="1"/>
  <c r="H237" i="1"/>
  <c r="L237" i="1"/>
  <c r="P237" i="1"/>
  <c r="T237" i="1"/>
  <c r="X237" i="1"/>
  <c r="AB237" i="1"/>
  <c r="AF237" i="1"/>
  <c r="AJ237" i="1"/>
  <c r="AR237" i="1"/>
  <c r="AL223" i="1"/>
  <c r="AN223" i="1" s="1"/>
  <c r="B221" i="1"/>
  <c r="F221" i="1"/>
  <c r="J221" i="1"/>
  <c r="N221" i="1"/>
  <c r="R221" i="1"/>
  <c r="V221" i="1"/>
  <c r="Z221" i="1"/>
  <c r="AD221" i="1"/>
  <c r="AH221" i="1"/>
  <c r="C221" i="1"/>
  <c r="G221" i="1"/>
  <c r="K221" i="1"/>
  <c r="O221" i="1"/>
  <c r="S221" i="1"/>
  <c r="W221" i="1"/>
  <c r="AA221" i="1"/>
  <c r="AE221" i="1"/>
  <c r="AS221" i="1"/>
  <c r="D221" i="1"/>
  <c r="H221" i="1"/>
  <c r="L221" i="1"/>
  <c r="P221" i="1"/>
  <c r="T221" i="1"/>
  <c r="X221" i="1"/>
  <c r="AB221" i="1"/>
  <c r="AF221" i="1"/>
  <c r="AJ221" i="1"/>
  <c r="AR221" i="1"/>
  <c r="AH334" i="1"/>
  <c r="AD334" i="1"/>
  <c r="Z334" i="1"/>
  <c r="V334" i="1"/>
  <c r="R334" i="1"/>
  <c r="N334" i="1"/>
  <c r="J334" i="1"/>
  <c r="F334" i="1"/>
  <c r="AH330" i="1"/>
  <c r="AD330" i="1"/>
  <c r="Z330" i="1"/>
  <c r="V330" i="1"/>
  <c r="R330" i="1"/>
  <c r="N330" i="1"/>
  <c r="J330" i="1"/>
  <c r="F330" i="1"/>
  <c r="AH326" i="1"/>
  <c r="AD326" i="1"/>
  <c r="Z326" i="1"/>
  <c r="V326" i="1"/>
  <c r="R326" i="1"/>
  <c r="N326" i="1"/>
  <c r="J326" i="1"/>
  <c r="F326" i="1"/>
  <c r="AH322" i="1"/>
  <c r="AD322" i="1"/>
  <c r="Z322" i="1"/>
  <c r="V322" i="1"/>
  <c r="R322" i="1"/>
  <c r="N322" i="1"/>
  <c r="J322" i="1"/>
  <c r="F322" i="1"/>
  <c r="AH318" i="1"/>
  <c r="AD318" i="1"/>
  <c r="Z318" i="1"/>
  <c r="V318" i="1"/>
  <c r="R318" i="1"/>
  <c r="N318" i="1"/>
  <c r="J318" i="1"/>
  <c r="F318" i="1"/>
  <c r="AH314" i="1"/>
  <c r="AD314" i="1"/>
  <c r="Z314" i="1"/>
  <c r="V314" i="1"/>
  <c r="R314" i="1"/>
  <c r="N314" i="1"/>
  <c r="J314" i="1"/>
  <c r="F314" i="1"/>
  <c r="AH310" i="1"/>
  <c r="AD310" i="1"/>
  <c r="Z310" i="1"/>
  <c r="V310" i="1"/>
  <c r="R310" i="1"/>
  <c r="N310" i="1"/>
  <c r="J310" i="1"/>
  <c r="F310" i="1"/>
  <c r="AH306" i="1"/>
  <c r="AD306" i="1"/>
  <c r="Z306" i="1"/>
  <c r="V306" i="1"/>
  <c r="R306" i="1"/>
  <c r="N306" i="1"/>
  <c r="J306" i="1"/>
  <c r="F306" i="1"/>
  <c r="AH302" i="1"/>
  <c r="AD302" i="1"/>
  <c r="Z302" i="1"/>
  <c r="V302" i="1"/>
  <c r="R302" i="1"/>
  <c r="N302" i="1"/>
  <c r="J302" i="1"/>
  <c r="F302" i="1"/>
  <c r="AH298" i="1"/>
  <c r="AD298" i="1"/>
  <c r="Z298" i="1"/>
  <c r="V298" i="1"/>
  <c r="R298" i="1"/>
  <c r="N298" i="1"/>
  <c r="J298" i="1"/>
  <c r="F298" i="1"/>
  <c r="AH294" i="1"/>
  <c r="AD294" i="1"/>
  <c r="Z294" i="1"/>
  <c r="V294" i="1"/>
  <c r="R294" i="1"/>
  <c r="N294" i="1"/>
  <c r="J294" i="1"/>
  <c r="F294" i="1"/>
  <c r="AH290" i="1"/>
  <c r="AD290" i="1"/>
  <c r="Z290" i="1"/>
  <c r="V290" i="1"/>
  <c r="R290" i="1"/>
  <c r="N290" i="1"/>
  <c r="J290" i="1"/>
  <c r="F290" i="1"/>
  <c r="AS289" i="1"/>
  <c r="AE289" i="1"/>
  <c r="AA289" i="1"/>
  <c r="W289" i="1"/>
  <c r="S289" i="1"/>
  <c r="O289" i="1"/>
  <c r="K289" i="1"/>
  <c r="G289" i="1"/>
  <c r="C289" i="1"/>
  <c r="AR288" i="1"/>
  <c r="AJ288" i="1"/>
  <c r="AF288" i="1"/>
  <c r="AB288" i="1"/>
  <c r="X288" i="1"/>
  <c r="T288" i="1"/>
  <c r="N288" i="1"/>
  <c r="I288" i="1"/>
  <c r="D288" i="1"/>
  <c r="D287" i="1"/>
  <c r="H287" i="1"/>
  <c r="L287" i="1"/>
  <c r="P287" i="1"/>
  <c r="T287" i="1"/>
  <c r="X287" i="1"/>
  <c r="AB287" i="1"/>
  <c r="AF287" i="1"/>
  <c r="AS287" i="1" s="1"/>
  <c r="AJ287" i="1"/>
  <c r="AR287" i="1"/>
  <c r="AS286" i="1"/>
  <c r="AS285" i="1"/>
  <c r="AC285" i="1"/>
  <c r="X285" i="1"/>
  <c r="S285" i="1"/>
  <c r="M285" i="1"/>
  <c r="H285" i="1"/>
  <c r="AK284" i="1"/>
  <c r="AF284" i="1"/>
  <c r="Z284" i="1"/>
  <c r="U284" i="1"/>
  <c r="P284" i="1"/>
  <c r="J284" i="1"/>
  <c r="E284" i="1"/>
  <c r="AH283" i="1"/>
  <c r="AC283" i="1"/>
  <c r="W283" i="1"/>
  <c r="R283" i="1"/>
  <c r="M283" i="1"/>
  <c r="G283" i="1"/>
  <c r="AJ281" i="1"/>
  <c r="AE281" i="1"/>
  <c r="Y281" i="1"/>
  <c r="T281" i="1"/>
  <c r="O281" i="1"/>
  <c r="I281" i="1"/>
  <c r="D281" i="1"/>
  <c r="C280" i="1"/>
  <c r="G280" i="1"/>
  <c r="K280" i="1"/>
  <c r="O280" i="1"/>
  <c r="S280" i="1"/>
  <c r="W280" i="1"/>
  <c r="AA280" i="1"/>
  <c r="AE280" i="1"/>
  <c r="AS280" i="1"/>
  <c r="AD279" i="1"/>
  <c r="Y279" i="1"/>
  <c r="S279" i="1"/>
  <c r="N279" i="1"/>
  <c r="I279" i="1"/>
  <c r="C279" i="1"/>
  <c r="AK277" i="1"/>
  <c r="AF277" i="1"/>
  <c r="AA277" i="1"/>
  <c r="U277" i="1"/>
  <c r="P277" i="1"/>
  <c r="K277" i="1"/>
  <c r="E277" i="1"/>
  <c r="AH276" i="1"/>
  <c r="AC276" i="1"/>
  <c r="X276" i="1"/>
  <c r="R276" i="1"/>
  <c r="M276" i="1"/>
  <c r="H276" i="1"/>
  <c r="AK275" i="1"/>
  <c r="AE275" i="1"/>
  <c r="Z275" i="1"/>
  <c r="U275" i="1"/>
  <c r="O275" i="1"/>
  <c r="J275" i="1"/>
  <c r="E275" i="1"/>
  <c r="B273" i="1"/>
  <c r="F273" i="1"/>
  <c r="J273" i="1"/>
  <c r="N273" i="1"/>
  <c r="AL273" i="1" s="1"/>
  <c r="AN273" i="1" s="1"/>
  <c r="R273" i="1"/>
  <c r="V273" i="1"/>
  <c r="Z273" i="1"/>
  <c r="AD273" i="1"/>
  <c r="AH273" i="1"/>
  <c r="AJ272" i="1"/>
  <c r="AD272" i="1"/>
  <c r="Y272" i="1"/>
  <c r="T272" i="1"/>
  <c r="N272" i="1"/>
  <c r="I272" i="1"/>
  <c r="D272" i="1"/>
  <c r="D271" i="1"/>
  <c r="H271" i="1"/>
  <c r="L271" i="1"/>
  <c r="P271" i="1"/>
  <c r="T271" i="1"/>
  <c r="X271" i="1"/>
  <c r="AB271" i="1"/>
  <c r="AF271" i="1"/>
  <c r="AS271" i="1" s="1"/>
  <c r="AJ271" i="1"/>
  <c r="AR271" i="1"/>
  <c r="AS270" i="1"/>
  <c r="AS269" i="1"/>
  <c r="AC269" i="1"/>
  <c r="U269" i="1"/>
  <c r="M269" i="1"/>
  <c r="E269" i="1"/>
  <c r="AH268" i="1"/>
  <c r="Z268" i="1"/>
  <c r="R268" i="1"/>
  <c r="J268" i="1"/>
  <c r="AL266" i="1"/>
  <c r="AN266" i="1" s="1"/>
  <c r="AR265" i="1"/>
  <c r="AJ265" i="1"/>
  <c r="AB265" i="1"/>
  <c r="T265" i="1"/>
  <c r="L265" i="1"/>
  <c r="C264" i="1"/>
  <c r="G264" i="1"/>
  <c r="K264" i="1"/>
  <c r="O264" i="1"/>
  <c r="S264" i="1"/>
  <c r="W264" i="1"/>
  <c r="AA264" i="1"/>
  <c r="AE264" i="1"/>
  <c r="D264" i="1"/>
  <c r="H264" i="1"/>
  <c r="L264" i="1"/>
  <c r="P264" i="1"/>
  <c r="T264" i="1"/>
  <c r="X264" i="1"/>
  <c r="AB264" i="1"/>
  <c r="AF264" i="1"/>
  <c r="AJ264" i="1"/>
  <c r="AR264" i="1"/>
  <c r="B261" i="1"/>
  <c r="F261" i="1"/>
  <c r="J261" i="1"/>
  <c r="N261" i="1"/>
  <c r="R261" i="1"/>
  <c r="V261" i="1"/>
  <c r="Z261" i="1"/>
  <c r="AD261" i="1"/>
  <c r="AH261" i="1"/>
  <c r="C261" i="1"/>
  <c r="G261" i="1"/>
  <c r="K261" i="1"/>
  <c r="O261" i="1"/>
  <c r="S261" i="1"/>
  <c r="W261" i="1"/>
  <c r="AA261" i="1"/>
  <c r="AE261" i="1"/>
  <c r="AS261" i="1"/>
  <c r="AD260" i="1"/>
  <c r="V260" i="1"/>
  <c r="N260" i="1"/>
  <c r="F260" i="1"/>
  <c r="AF257" i="1"/>
  <c r="AS257" i="1" s="1"/>
  <c r="X257" i="1"/>
  <c r="P257" i="1"/>
  <c r="H257" i="1"/>
  <c r="AK256" i="1"/>
  <c r="AC256" i="1"/>
  <c r="U256" i="1"/>
  <c r="M256" i="1"/>
  <c r="E256" i="1"/>
  <c r="AF253" i="1"/>
  <c r="AS253" i="1" s="1"/>
  <c r="X253" i="1"/>
  <c r="P253" i="1"/>
  <c r="H253" i="1"/>
  <c r="AS252" i="1"/>
  <c r="AK252" i="1"/>
  <c r="AC252" i="1"/>
  <c r="U252" i="1"/>
  <c r="M252" i="1"/>
  <c r="E252" i="1"/>
  <c r="AF249" i="1"/>
  <c r="X249" i="1"/>
  <c r="P249" i="1"/>
  <c r="H249" i="1"/>
  <c r="AK248" i="1"/>
  <c r="AC248" i="1"/>
  <c r="U248" i="1"/>
  <c r="M248" i="1"/>
  <c r="AF245" i="1"/>
  <c r="AS245" i="1" s="1"/>
  <c r="X245" i="1"/>
  <c r="P245" i="1"/>
  <c r="H245" i="1"/>
  <c r="AK244" i="1"/>
  <c r="AC244" i="1"/>
  <c r="U244" i="1"/>
  <c r="M244" i="1"/>
  <c r="AL243" i="1"/>
  <c r="AN243" i="1" s="1"/>
  <c r="B241" i="1"/>
  <c r="F241" i="1"/>
  <c r="J241" i="1"/>
  <c r="N241" i="1"/>
  <c r="R241" i="1"/>
  <c r="V241" i="1"/>
  <c r="Z241" i="1"/>
  <c r="AD241" i="1"/>
  <c r="AH241" i="1"/>
  <c r="C241" i="1"/>
  <c r="G241" i="1"/>
  <c r="K241" i="1"/>
  <c r="O241" i="1"/>
  <c r="S241" i="1"/>
  <c r="W241" i="1"/>
  <c r="AA241" i="1"/>
  <c r="AE241" i="1"/>
  <c r="D241" i="1"/>
  <c r="H241" i="1"/>
  <c r="L241" i="1"/>
  <c r="P241" i="1"/>
  <c r="T241" i="1"/>
  <c r="X241" i="1"/>
  <c r="AB241" i="1"/>
  <c r="AF241" i="1"/>
  <c r="AS241" i="1" s="1"/>
  <c r="AJ241" i="1"/>
  <c r="AR241" i="1"/>
  <c r="AS237" i="1"/>
  <c r="AC237" i="1"/>
  <c r="M237" i="1"/>
  <c r="Y233" i="1"/>
  <c r="AS231" i="1"/>
  <c r="AK229" i="1"/>
  <c r="U229" i="1"/>
  <c r="AL227" i="1"/>
  <c r="AN227" i="1" s="1"/>
  <c r="B225" i="1"/>
  <c r="F225" i="1"/>
  <c r="J225" i="1"/>
  <c r="N225" i="1"/>
  <c r="R225" i="1"/>
  <c r="V225" i="1"/>
  <c r="Z225" i="1"/>
  <c r="AD225" i="1"/>
  <c r="AH225" i="1"/>
  <c r="C225" i="1"/>
  <c r="G225" i="1"/>
  <c r="K225" i="1"/>
  <c r="O225" i="1"/>
  <c r="S225" i="1"/>
  <c r="W225" i="1"/>
  <c r="AA225" i="1"/>
  <c r="AE225" i="1"/>
  <c r="D225" i="1"/>
  <c r="H225" i="1"/>
  <c r="L225" i="1"/>
  <c r="P225" i="1"/>
  <c r="T225" i="1"/>
  <c r="X225" i="1"/>
  <c r="AB225" i="1"/>
  <c r="AF225" i="1"/>
  <c r="AJ225" i="1"/>
  <c r="AR225" i="1"/>
  <c r="AC221" i="1"/>
  <c r="M221" i="1"/>
  <c r="Y217" i="1"/>
  <c r="AS215" i="1"/>
  <c r="AK213" i="1"/>
  <c r="U213" i="1"/>
  <c r="AL211" i="1"/>
  <c r="AN211" i="1" s="1"/>
  <c r="AH289" i="1"/>
  <c r="AD289" i="1"/>
  <c r="Z289" i="1"/>
  <c r="V289" i="1"/>
  <c r="R289" i="1"/>
  <c r="N289" i="1"/>
  <c r="J289" i="1"/>
  <c r="F289" i="1"/>
  <c r="AE288" i="1"/>
  <c r="AA288" i="1"/>
  <c r="W288" i="1"/>
  <c r="R288" i="1"/>
  <c r="M288" i="1"/>
  <c r="H288" i="1"/>
  <c r="B285" i="1"/>
  <c r="F285" i="1"/>
  <c r="J285" i="1"/>
  <c r="N285" i="1"/>
  <c r="R285" i="1"/>
  <c r="V285" i="1"/>
  <c r="Z285" i="1"/>
  <c r="AD285" i="1"/>
  <c r="AH285" i="1"/>
  <c r="AJ284" i="1"/>
  <c r="AD284" i="1"/>
  <c r="Y284" i="1"/>
  <c r="T284" i="1"/>
  <c r="N284" i="1"/>
  <c r="I284" i="1"/>
  <c r="D284" i="1"/>
  <c r="D283" i="1"/>
  <c r="H283" i="1"/>
  <c r="L283" i="1"/>
  <c r="P283" i="1"/>
  <c r="T283" i="1"/>
  <c r="X283" i="1"/>
  <c r="AB283" i="1"/>
  <c r="AF283" i="1"/>
  <c r="AS283" i="1" s="1"/>
  <c r="AJ283" i="1"/>
  <c r="AR283" i="1"/>
  <c r="AS282" i="1"/>
  <c r="AS281" i="1"/>
  <c r="AC281" i="1"/>
  <c r="X281" i="1"/>
  <c r="S281" i="1"/>
  <c r="M281" i="1"/>
  <c r="H281" i="1"/>
  <c r="AS279" i="1"/>
  <c r="AH279" i="1"/>
  <c r="AC279" i="1"/>
  <c r="W279" i="1"/>
  <c r="R279" i="1"/>
  <c r="M279" i="1"/>
  <c r="G279" i="1"/>
  <c r="AJ277" i="1"/>
  <c r="AE277" i="1"/>
  <c r="Y277" i="1"/>
  <c r="T277" i="1"/>
  <c r="O277" i="1"/>
  <c r="I277" i="1"/>
  <c r="D277" i="1"/>
  <c r="C276" i="1"/>
  <c r="G276" i="1"/>
  <c r="K276" i="1"/>
  <c r="O276" i="1"/>
  <c r="S276" i="1"/>
  <c r="W276" i="1"/>
  <c r="AA276" i="1"/>
  <c r="AE276" i="1"/>
  <c r="AS276" i="1"/>
  <c r="AS275" i="1"/>
  <c r="AD275" i="1"/>
  <c r="Y275" i="1"/>
  <c r="S275" i="1"/>
  <c r="N275" i="1"/>
  <c r="I275" i="1"/>
  <c r="C275" i="1"/>
  <c r="AH272" i="1"/>
  <c r="AC272" i="1"/>
  <c r="X272" i="1"/>
  <c r="R272" i="1"/>
  <c r="M272" i="1"/>
  <c r="H272" i="1"/>
  <c r="AR269" i="1"/>
  <c r="AG269" i="1"/>
  <c r="AB269" i="1"/>
  <c r="T269" i="1"/>
  <c r="L269" i="1"/>
  <c r="C268" i="1"/>
  <c r="G268" i="1"/>
  <c r="K268" i="1"/>
  <c r="O268" i="1"/>
  <c r="S268" i="1"/>
  <c r="W268" i="1"/>
  <c r="AA268" i="1"/>
  <c r="AE268" i="1"/>
  <c r="D268" i="1"/>
  <c r="H268" i="1"/>
  <c r="L268" i="1"/>
  <c r="P268" i="1"/>
  <c r="T268" i="1"/>
  <c r="X268" i="1"/>
  <c r="AB268" i="1"/>
  <c r="AF268" i="1"/>
  <c r="AS268" i="1" s="1"/>
  <c r="AJ268" i="1"/>
  <c r="AR268" i="1"/>
  <c r="B265" i="1"/>
  <c r="F265" i="1"/>
  <c r="J265" i="1"/>
  <c r="N265" i="1"/>
  <c r="R265" i="1"/>
  <c r="V265" i="1"/>
  <c r="Z265" i="1"/>
  <c r="AD265" i="1"/>
  <c r="AH265" i="1"/>
  <c r="C265" i="1"/>
  <c r="G265" i="1"/>
  <c r="K265" i="1"/>
  <c r="O265" i="1"/>
  <c r="S265" i="1"/>
  <c r="W265" i="1"/>
  <c r="AA265" i="1"/>
  <c r="AE265" i="1"/>
  <c r="AS265" i="1"/>
  <c r="AK260" i="1"/>
  <c r="AC260" i="1"/>
  <c r="U260" i="1"/>
  <c r="M260" i="1"/>
  <c r="E260" i="1"/>
  <c r="AS258" i="1"/>
  <c r="AK257" i="1"/>
  <c r="AC257" i="1"/>
  <c r="U257" i="1"/>
  <c r="M257" i="1"/>
  <c r="E257" i="1"/>
  <c r="AH256" i="1"/>
  <c r="Z256" i="1"/>
  <c r="R256" i="1"/>
  <c r="J256" i="1"/>
  <c r="AP255" i="1"/>
  <c r="AS254" i="1"/>
  <c r="AK253" i="1"/>
  <c r="AC253" i="1"/>
  <c r="U253" i="1"/>
  <c r="M253" i="1"/>
  <c r="E253" i="1"/>
  <c r="AH252" i="1"/>
  <c r="Z252" i="1"/>
  <c r="R252" i="1"/>
  <c r="J252" i="1"/>
  <c r="AS251" i="1"/>
  <c r="AS250" i="1"/>
  <c r="AK249" i="1"/>
  <c r="AC249" i="1"/>
  <c r="U249" i="1"/>
  <c r="M249" i="1"/>
  <c r="E249" i="1"/>
  <c r="AS246" i="1"/>
  <c r="AK245" i="1"/>
  <c r="AC245" i="1"/>
  <c r="U245" i="1"/>
  <c r="M245" i="1"/>
  <c r="E245" i="1"/>
  <c r="Y237" i="1"/>
  <c r="I237" i="1"/>
  <c r="AL231" i="1"/>
  <c r="AN231" i="1" s="1"/>
  <c r="B229" i="1"/>
  <c r="F229" i="1"/>
  <c r="J229" i="1"/>
  <c r="N229" i="1"/>
  <c r="R229" i="1"/>
  <c r="V229" i="1"/>
  <c r="Z229" i="1"/>
  <c r="AD229" i="1"/>
  <c r="AH229" i="1"/>
  <c r="C229" i="1"/>
  <c r="G229" i="1"/>
  <c r="K229" i="1"/>
  <c r="O229" i="1"/>
  <c r="S229" i="1"/>
  <c r="W229" i="1"/>
  <c r="AA229" i="1"/>
  <c r="AE229" i="1"/>
  <c r="D229" i="1"/>
  <c r="H229" i="1"/>
  <c r="L229" i="1"/>
  <c r="P229" i="1"/>
  <c r="T229" i="1"/>
  <c r="X229" i="1"/>
  <c r="AB229" i="1"/>
  <c r="AF229" i="1"/>
  <c r="AJ229" i="1"/>
  <c r="AR229" i="1"/>
  <c r="Y221" i="1"/>
  <c r="I221" i="1"/>
  <c r="AL215" i="1"/>
  <c r="AN215" i="1" s="1"/>
  <c r="B213" i="1"/>
  <c r="F213" i="1"/>
  <c r="J213" i="1"/>
  <c r="N213" i="1"/>
  <c r="R213" i="1"/>
  <c r="V213" i="1"/>
  <c r="Z213" i="1"/>
  <c r="AD213" i="1"/>
  <c r="AH213" i="1"/>
  <c r="C213" i="1"/>
  <c r="G213" i="1"/>
  <c r="K213" i="1"/>
  <c r="O213" i="1"/>
  <c r="S213" i="1"/>
  <c r="W213" i="1"/>
  <c r="AA213" i="1"/>
  <c r="AE213" i="1"/>
  <c r="D213" i="1"/>
  <c r="H213" i="1"/>
  <c r="L213" i="1"/>
  <c r="P213" i="1"/>
  <c r="T213" i="1"/>
  <c r="X213" i="1"/>
  <c r="AB213" i="1"/>
  <c r="AF213" i="1"/>
  <c r="AS213" i="1" s="1"/>
  <c r="AJ213" i="1"/>
  <c r="AR213" i="1"/>
  <c r="C288" i="1"/>
  <c r="G288" i="1"/>
  <c r="K288" i="1"/>
  <c r="O288" i="1"/>
  <c r="S288" i="1"/>
  <c r="AS284" i="1"/>
  <c r="AH284" i="1"/>
  <c r="AC284" i="1"/>
  <c r="X284" i="1"/>
  <c r="R284" i="1"/>
  <c r="M284" i="1"/>
  <c r="H284" i="1"/>
  <c r="B284" i="1"/>
  <c r="B281" i="1"/>
  <c r="F281" i="1"/>
  <c r="J281" i="1"/>
  <c r="N281" i="1"/>
  <c r="R281" i="1"/>
  <c r="V281" i="1"/>
  <c r="Z281" i="1"/>
  <c r="AD281" i="1"/>
  <c r="AH281" i="1"/>
  <c r="D279" i="1"/>
  <c r="H279" i="1"/>
  <c r="L279" i="1"/>
  <c r="P279" i="1"/>
  <c r="T279" i="1"/>
  <c r="X279" i="1"/>
  <c r="AB279" i="1"/>
  <c r="AF279" i="1"/>
  <c r="AJ279" i="1"/>
  <c r="AR279" i="1"/>
  <c r="AS278" i="1"/>
  <c r="AS277" i="1"/>
  <c r="AC277" i="1"/>
  <c r="X277" i="1"/>
  <c r="S277" i="1"/>
  <c r="M277" i="1"/>
  <c r="H277" i="1"/>
  <c r="C277" i="1"/>
  <c r="AH275" i="1"/>
  <c r="AC275" i="1"/>
  <c r="W275" i="1"/>
  <c r="R275" i="1"/>
  <c r="M275" i="1"/>
  <c r="G275" i="1"/>
  <c r="B275" i="1"/>
  <c r="C272" i="1"/>
  <c r="G272" i="1"/>
  <c r="K272" i="1"/>
  <c r="O272" i="1"/>
  <c r="S272" i="1"/>
  <c r="W272" i="1"/>
  <c r="AA272" i="1"/>
  <c r="AE272" i="1"/>
  <c r="AS272" i="1"/>
  <c r="B269" i="1"/>
  <c r="F269" i="1"/>
  <c r="J269" i="1"/>
  <c r="N269" i="1"/>
  <c r="R269" i="1"/>
  <c r="V269" i="1"/>
  <c r="Z269" i="1"/>
  <c r="AD269" i="1"/>
  <c r="AH269" i="1"/>
  <c r="C269" i="1"/>
  <c r="G269" i="1"/>
  <c r="K269" i="1"/>
  <c r="O269" i="1"/>
  <c r="S269" i="1"/>
  <c r="W269" i="1"/>
  <c r="AA269" i="1"/>
  <c r="AS262" i="1"/>
  <c r="AH260" i="1"/>
  <c r="Z260" i="1"/>
  <c r="R260" i="1"/>
  <c r="J260" i="1"/>
  <c r="B260" i="1"/>
  <c r="AL260" i="1" s="1"/>
  <c r="AN260" i="1" s="1"/>
  <c r="AL258" i="1"/>
  <c r="AN258" i="1" s="1"/>
  <c r="AR257" i="1"/>
  <c r="AJ257" i="1"/>
  <c r="AB257" i="1"/>
  <c r="T257" i="1"/>
  <c r="L257" i="1"/>
  <c r="D257" i="1"/>
  <c r="C256" i="1"/>
  <c r="G256" i="1"/>
  <c r="K256" i="1"/>
  <c r="O256" i="1"/>
  <c r="S256" i="1"/>
  <c r="W256" i="1"/>
  <c r="AA256" i="1"/>
  <c r="AE256" i="1"/>
  <c r="D256" i="1"/>
  <c r="H256" i="1"/>
  <c r="L256" i="1"/>
  <c r="P256" i="1"/>
  <c r="T256" i="1"/>
  <c r="X256" i="1"/>
  <c r="AB256" i="1"/>
  <c r="AF256" i="1"/>
  <c r="AS256" i="1" s="1"/>
  <c r="AJ256" i="1"/>
  <c r="AR256" i="1"/>
  <c r="AR253" i="1"/>
  <c r="AJ253" i="1"/>
  <c r="AB253" i="1"/>
  <c r="T253" i="1"/>
  <c r="L253" i="1"/>
  <c r="D253" i="1"/>
  <c r="C252" i="1"/>
  <c r="G252" i="1"/>
  <c r="K252" i="1"/>
  <c r="O252" i="1"/>
  <c r="S252" i="1"/>
  <c r="W252" i="1"/>
  <c r="AA252" i="1"/>
  <c r="AE252" i="1"/>
  <c r="D252" i="1"/>
  <c r="H252" i="1"/>
  <c r="L252" i="1"/>
  <c r="P252" i="1"/>
  <c r="T252" i="1"/>
  <c r="X252" i="1"/>
  <c r="AB252" i="1"/>
  <c r="AF252" i="1"/>
  <c r="AJ252" i="1"/>
  <c r="AR252" i="1"/>
  <c r="AR249" i="1"/>
  <c r="AJ249" i="1"/>
  <c r="AB249" i="1"/>
  <c r="T249" i="1"/>
  <c r="L249" i="1"/>
  <c r="D249" i="1"/>
  <c r="C248" i="1"/>
  <c r="G248" i="1"/>
  <c r="K248" i="1"/>
  <c r="O248" i="1"/>
  <c r="S248" i="1"/>
  <c r="W248" i="1"/>
  <c r="AA248" i="1"/>
  <c r="AE248" i="1"/>
  <c r="D248" i="1"/>
  <c r="H248" i="1"/>
  <c r="L248" i="1"/>
  <c r="P248" i="1"/>
  <c r="T248" i="1"/>
  <c r="X248" i="1"/>
  <c r="AB248" i="1"/>
  <c r="AF248" i="1"/>
  <c r="AS248" i="1" s="1"/>
  <c r="AJ248" i="1"/>
  <c r="AR248" i="1"/>
  <c r="AR245" i="1"/>
  <c r="AJ245" i="1"/>
  <c r="AB245" i="1"/>
  <c r="T245" i="1"/>
  <c r="L245" i="1"/>
  <c r="D245" i="1"/>
  <c r="C244" i="1"/>
  <c r="G244" i="1"/>
  <c r="K244" i="1"/>
  <c r="O244" i="1"/>
  <c r="S244" i="1"/>
  <c r="W244" i="1"/>
  <c r="AA244" i="1"/>
  <c r="AE244" i="1"/>
  <c r="D244" i="1"/>
  <c r="H244" i="1"/>
  <c r="L244" i="1"/>
  <c r="P244" i="1"/>
  <c r="T244" i="1"/>
  <c r="X244" i="1"/>
  <c r="AB244" i="1"/>
  <c r="AF244" i="1"/>
  <c r="AJ244" i="1"/>
  <c r="AR244" i="1"/>
  <c r="AS239" i="1"/>
  <c r="AK237" i="1"/>
  <c r="U237" i="1"/>
  <c r="E237" i="1"/>
  <c r="AL235" i="1"/>
  <c r="AN235" i="1" s="1"/>
  <c r="B233" i="1"/>
  <c r="F233" i="1"/>
  <c r="J233" i="1"/>
  <c r="N233" i="1"/>
  <c r="R233" i="1"/>
  <c r="V233" i="1"/>
  <c r="Z233" i="1"/>
  <c r="AD233" i="1"/>
  <c r="AH233" i="1"/>
  <c r="C233" i="1"/>
  <c r="G233" i="1"/>
  <c r="K233" i="1"/>
  <c r="O233" i="1"/>
  <c r="S233" i="1"/>
  <c r="W233" i="1"/>
  <c r="AA233" i="1"/>
  <c r="AE233" i="1"/>
  <c r="D233" i="1"/>
  <c r="H233" i="1"/>
  <c r="L233" i="1"/>
  <c r="P233" i="1"/>
  <c r="T233" i="1"/>
  <c r="X233" i="1"/>
  <c r="AB233" i="1"/>
  <c r="AF233" i="1"/>
  <c r="AS233" i="1" s="1"/>
  <c r="AJ233" i="1"/>
  <c r="AR233" i="1"/>
  <c r="AS229" i="1"/>
  <c r="AC229" i="1"/>
  <c r="M229" i="1"/>
  <c r="AS223" i="1"/>
  <c r="AK221" i="1"/>
  <c r="U221" i="1"/>
  <c r="E221" i="1"/>
  <c r="AL219" i="1"/>
  <c r="AN219" i="1" s="1"/>
  <c r="B217" i="1"/>
  <c r="F217" i="1"/>
  <c r="J217" i="1"/>
  <c r="N217" i="1"/>
  <c r="R217" i="1"/>
  <c r="V217" i="1"/>
  <c r="Z217" i="1"/>
  <c r="AD217" i="1"/>
  <c r="AH217" i="1"/>
  <c r="C217" i="1"/>
  <c r="G217" i="1"/>
  <c r="K217" i="1"/>
  <c r="O217" i="1"/>
  <c r="S217" i="1"/>
  <c r="W217" i="1"/>
  <c r="AA217" i="1"/>
  <c r="AE217" i="1"/>
  <c r="D217" i="1"/>
  <c r="H217" i="1"/>
  <c r="L217" i="1"/>
  <c r="P217" i="1"/>
  <c r="T217" i="1"/>
  <c r="X217" i="1"/>
  <c r="AB217" i="1"/>
  <c r="AF217" i="1"/>
  <c r="AJ217" i="1"/>
  <c r="AR217" i="1"/>
  <c r="AC213" i="1"/>
  <c r="M213" i="1"/>
  <c r="AR209" i="1"/>
  <c r="AJ209" i="1"/>
  <c r="AF209" i="1"/>
  <c r="AB209" i="1"/>
  <c r="X209" i="1"/>
  <c r="T209" i="1"/>
  <c r="P209" i="1"/>
  <c r="L209" i="1"/>
  <c r="H209" i="1"/>
  <c r="D209" i="1"/>
  <c r="C193" i="1"/>
  <c r="G193" i="1"/>
  <c r="K193" i="1"/>
  <c r="O193" i="1"/>
  <c r="S193" i="1"/>
  <c r="W193" i="1"/>
  <c r="AA193" i="1"/>
  <c r="AE193" i="1"/>
  <c r="D190" i="1"/>
  <c r="H190" i="1"/>
  <c r="L190" i="1"/>
  <c r="P190" i="1"/>
  <c r="T190" i="1"/>
  <c r="X190" i="1"/>
  <c r="AB190" i="1"/>
  <c r="AF190" i="1"/>
  <c r="AS190" i="1" s="1"/>
  <c r="AJ190" i="1"/>
  <c r="AR190" i="1"/>
  <c r="B190" i="1"/>
  <c r="F190" i="1"/>
  <c r="J190" i="1"/>
  <c r="N190" i="1"/>
  <c r="R190" i="1"/>
  <c r="V190" i="1"/>
  <c r="Z190" i="1"/>
  <c r="AD190" i="1"/>
  <c r="AH190" i="1"/>
  <c r="D176" i="1"/>
  <c r="H176" i="1"/>
  <c r="L176" i="1"/>
  <c r="P176" i="1"/>
  <c r="T176" i="1"/>
  <c r="X176" i="1"/>
  <c r="AB176" i="1"/>
  <c r="AF176" i="1"/>
  <c r="AJ176" i="1"/>
  <c r="AR176" i="1"/>
  <c r="E176" i="1"/>
  <c r="J176" i="1"/>
  <c r="O176" i="1"/>
  <c r="U176" i="1"/>
  <c r="Z176" i="1"/>
  <c r="AE176" i="1"/>
  <c r="AK176" i="1"/>
  <c r="C176" i="1"/>
  <c r="K176" i="1"/>
  <c r="R176" i="1"/>
  <c r="Y176" i="1"/>
  <c r="AG176" i="1"/>
  <c r="F176" i="1"/>
  <c r="M176" i="1"/>
  <c r="S176" i="1"/>
  <c r="AA176" i="1"/>
  <c r="AH176" i="1"/>
  <c r="B176" i="1"/>
  <c r="I176" i="1"/>
  <c r="Q176" i="1"/>
  <c r="W176" i="1"/>
  <c r="AD176" i="1"/>
  <c r="AH254" i="1"/>
  <c r="AD254" i="1"/>
  <c r="Z254" i="1"/>
  <c r="V254" i="1"/>
  <c r="R254" i="1"/>
  <c r="N254" i="1"/>
  <c r="J254" i="1"/>
  <c r="F254" i="1"/>
  <c r="AH250" i="1"/>
  <c r="AD250" i="1"/>
  <c r="Z250" i="1"/>
  <c r="V250" i="1"/>
  <c r="R250" i="1"/>
  <c r="N250" i="1"/>
  <c r="J250" i="1"/>
  <c r="F250" i="1"/>
  <c r="AH246" i="1"/>
  <c r="AD246" i="1"/>
  <c r="Z246" i="1"/>
  <c r="V246" i="1"/>
  <c r="R246" i="1"/>
  <c r="N246" i="1"/>
  <c r="J246" i="1"/>
  <c r="F246" i="1"/>
  <c r="AH242" i="1"/>
  <c r="AD242" i="1"/>
  <c r="Z242" i="1"/>
  <c r="V242" i="1"/>
  <c r="R242" i="1"/>
  <c r="N242" i="1"/>
  <c r="J242" i="1"/>
  <c r="F242" i="1"/>
  <c r="AR240" i="1"/>
  <c r="AJ240" i="1"/>
  <c r="AF240" i="1"/>
  <c r="AB240" i="1"/>
  <c r="X240" i="1"/>
  <c r="T240" i="1"/>
  <c r="P240" i="1"/>
  <c r="L240" i="1"/>
  <c r="H240" i="1"/>
  <c r="D240" i="1"/>
  <c r="AH238" i="1"/>
  <c r="AD238" i="1"/>
  <c r="Z238" i="1"/>
  <c r="V238" i="1"/>
  <c r="R238" i="1"/>
  <c r="N238" i="1"/>
  <c r="J238" i="1"/>
  <c r="F238" i="1"/>
  <c r="AR236" i="1"/>
  <c r="AJ236" i="1"/>
  <c r="AF236" i="1"/>
  <c r="AB236" i="1"/>
  <c r="X236" i="1"/>
  <c r="T236" i="1"/>
  <c r="P236" i="1"/>
  <c r="L236" i="1"/>
  <c r="H236" i="1"/>
  <c r="D236" i="1"/>
  <c r="AH234" i="1"/>
  <c r="AD234" i="1"/>
  <c r="Z234" i="1"/>
  <c r="V234" i="1"/>
  <c r="R234" i="1"/>
  <c r="N234" i="1"/>
  <c r="J234" i="1"/>
  <c r="F234" i="1"/>
  <c r="AR232" i="1"/>
  <c r="AJ232" i="1"/>
  <c r="AF232" i="1"/>
  <c r="AB232" i="1"/>
  <c r="X232" i="1"/>
  <c r="T232" i="1"/>
  <c r="P232" i="1"/>
  <c r="L232" i="1"/>
  <c r="H232" i="1"/>
  <c r="D232" i="1"/>
  <c r="AH230" i="1"/>
  <c r="AD230" i="1"/>
  <c r="Z230" i="1"/>
  <c r="V230" i="1"/>
  <c r="R230" i="1"/>
  <c r="N230" i="1"/>
  <c r="J230" i="1"/>
  <c r="F230" i="1"/>
  <c r="AR228" i="1"/>
  <c r="AJ228" i="1"/>
  <c r="AF228" i="1"/>
  <c r="AB228" i="1"/>
  <c r="X228" i="1"/>
  <c r="T228" i="1"/>
  <c r="P228" i="1"/>
  <c r="L228" i="1"/>
  <c r="H228" i="1"/>
  <c r="D228" i="1"/>
  <c r="AH226" i="1"/>
  <c r="AD226" i="1"/>
  <c r="Z226" i="1"/>
  <c r="V226" i="1"/>
  <c r="R226" i="1"/>
  <c r="N226" i="1"/>
  <c r="J226" i="1"/>
  <c r="F226" i="1"/>
  <c r="AR224" i="1"/>
  <c r="AJ224" i="1"/>
  <c r="AF224" i="1"/>
  <c r="AB224" i="1"/>
  <c r="X224" i="1"/>
  <c r="T224" i="1"/>
  <c r="P224" i="1"/>
  <c r="L224" i="1"/>
  <c r="H224" i="1"/>
  <c r="D224" i="1"/>
  <c r="AH222" i="1"/>
  <c r="AD222" i="1"/>
  <c r="Z222" i="1"/>
  <c r="V222" i="1"/>
  <c r="R222" i="1"/>
  <c r="N222" i="1"/>
  <c r="J222" i="1"/>
  <c r="F222" i="1"/>
  <c r="AR220" i="1"/>
  <c r="AJ220" i="1"/>
  <c r="AF220" i="1"/>
  <c r="AB220" i="1"/>
  <c r="X220" i="1"/>
  <c r="T220" i="1"/>
  <c r="P220" i="1"/>
  <c r="L220" i="1"/>
  <c r="H220" i="1"/>
  <c r="D220" i="1"/>
  <c r="AH218" i="1"/>
  <c r="AD218" i="1"/>
  <c r="Z218" i="1"/>
  <c r="V218" i="1"/>
  <c r="R218" i="1"/>
  <c r="N218" i="1"/>
  <c r="J218" i="1"/>
  <c r="F218" i="1"/>
  <c r="AR216" i="1"/>
  <c r="AJ216" i="1"/>
  <c r="AF216" i="1"/>
  <c r="AB216" i="1"/>
  <c r="X216" i="1"/>
  <c r="T216" i="1"/>
  <c r="P216" i="1"/>
  <c r="L216" i="1"/>
  <c r="H216" i="1"/>
  <c r="D216" i="1"/>
  <c r="AH214" i="1"/>
  <c r="AD214" i="1"/>
  <c r="Z214" i="1"/>
  <c r="V214" i="1"/>
  <c r="R214" i="1"/>
  <c r="N214" i="1"/>
  <c r="J214" i="1"/>
  <c r="F214" i="1"/>
  <c r="AR212" i="1"/>
  <c r="AJ212" i="1"/>
  <c r="AF212" i="1"/>
  <c r="AB212" i="1"/>
  <c r="X212" i="1"/>
  <c r="T212" i="1"/>
  <c r="P212" i="1"/>
  <c r="L212" i="1"/>
  <c r="H212" i="1"/>
  <c r="D212" i="1"/>
  <c r="AH210" i="1"/>
  <c r="AD210" i="1"/>
  <c r="Z210" i="1"/>
  <c r="V210" i="1"/>
  <c r="R210" i="1"/>
  <c r="N210" i="1"/>
  <c r="J210" i="1"/>
  <c r="F210" i="1"/>
  <c r="AE209" i="1"/>
  <c r="AA209" i="1"/>
  <c r="W209" i="1"/>
  <c r="S209" i="1"/>
  <c r="O209" i="1"/>
  <c r="K209" i="1"/>
  <c r="G209" i="1"/>
  <c r="C209" i="1"/>
  <c r="AR208" i="1"/>
  <c r="AJ208" i="1"/>
  <c r="AF208" i="1"/>
  <c r="AB208" i="1"/>
  <c r="X208" i="1"/>
  <c r="T208" i="1"/>
  <c r="P208" i="1"/>
  <c r="L208" i="1"/>
  <c r="H208" i="1"/>
  <c r="D208" i="1"/>
  <c r="AH206" i="1"/>
  <c r="AD206" i="1"/>
  <c r="Z206" i="1"/>
  <c r="V206" i="1"/>
  <c r="R206" i="1"/>
  <c r="N206" i="1"/>
  <c r="J206" i="1"/>
  <c r="F206" i="1"/>
  <c r="AS205" i="1"/>
  <c r="AE205" i="1"/>
  <c r="AA205" i="1"/>
  <c r="W205" i="1"/>
  <c r="S205" i="1"/>
  <c r="O205" i="1"/>
  <c r="K205" i="1"/>
  <c r="G205" i="1"/>
  <c r="C205" i="1"/>
  <c r="AR204" i="1"/>
  <c r="AJ204" i="1"/>
  <c r="AF204" i="1"/>
  <c r="AS204" i="1" s="1"/>
  <c r="AB204" i="1"/>
  <c r="X204" i="1"/>
  <c r="T204" i="1"/>
  <c r="P204" i="1"/>
  <c r="L204" i="1"/>
  <c r="H204" i="1"/>
  <c r="D204" i="1"/>
  <c r="AH202" i="1"/>
  <c r="AD202" i="1"/>
  <c r="Z202" i="1"/>
  <c r="V202" i="1"/>
  <c r="R202" i="1"/>
  <c r="N202" i="1"/>
  <c r="J202" i="1"/>
  <c r="F202" i="1"/>
  <c r="AS201" i="1"/>
  <c r="AE201" i="1"/>
  <c r="AA201" i="1"/>
  <c r="W201" i="1"/>
  <c r="S201" i="1"/>
  <c r="O201" i="1"/>
  <c r="K201" i="1"/>
  <c r="G201" i="1"/>
  <c r="C201" i="1"/>
  <c r="AR200" i="1"/>
  <c r="AJ200" i="1"/>
  <c r="AF200" i="1"/>
  <c r="AB200" i="1"/>
  <c r="X200" i="1"/>
  <c r="T200" i="1"/>
  <c r="P200" i="1"/>
  <c r="L200" i="1"/>
  <c r="H200" i="1"/>
  <c r="D200" i="1"/>
  <c r="AH198" i="1"/>
  <c r="AD198" i="1"/>
  <c r="Z198" i="1"/>
  <c r="V198" i="1"/>
  <c r="R198" i="1"/>
  <c r="N198" i="1"/>
  <c r="J198" i="1"/>
  <c r="F198" i="1"/>
  <c r="B198" i="1"/>
  <c r="AS197" i="1"/>
  <c r="AE197" i="1"/>
  <c r="AA197" i="1"/>
  <c r="W197" i="1"/>
  <c r="S197" i="1"/>
  <c r="O197" i="1"/>
  <c r="K197" i="1"/>
  <c r="G197" i="1"/>
  <c r="AR196" i="1"/>
  <c r="AJ196" i="1"/>
  <c r="AF196" i="1"/>
  <c r="AB196" i="1"/>
  <c r="X196" i="1"/>
  <c r="T196" i="1"/>
  <c r="P196" i="1"/>
  <c r="L196" i="1"/>
  <c r="H196" i="1"/>
  <c r="D196" i="1"/>
  <c r="AH194" i="1"/>
  <c r="AD194" i="1"/>
  <c r="Z194" i="1"/>
  <c r="V194" i="1"/>
  <c r="R194" i="1"/>
  <c r="M194" i="1"/>
  <c r="H194" i="1"/>
  <c r="AK193" i="1"/>
  <c r="AF193" i="1"/>
  <c r="AS193" i="1" s="1"/>
  <c r="Z193" i="1"/>
  <c r="U193" i="1"/>
  <c r="P193" i="1"/>
  <c r="J193" i="1"/>
  <c r="E193" i="1"/>
  <c r="AH192" i="1"/>
  <c r="AC192" i="1"/>
  <c r="W192" i="1"/>
  <c r="R192" i="1"/>
  <c r="M192" i="1"/>
  <c r="G192" i="1"/>
  <c r="AE190" i="1"/>
  <c r="W190" i="1"/>
  <c r="O190" i="1"/>
  <c r="G190" i="1"/>
  <c r="AK186" i="1"/>
  <c r="U186" i="1"/>
  <c r="C182" i="1"/>
  <c r="G182" i="1"/>
  <c r="K182" i="1"/>
  <c r="O182" i="1"/>
  <c r="S182" i="1"/>
  <c r="W182" i="1"/>
  <c r="AA182" i="1"/>
  <c r="AE182" i="1"/>
  <c r="D182" i="1"/>
  <c r="H182" i="1"/>
  <c r="L182" i="1"/>
  <c r="P182" i="1"/>
  <c r="T182" i="1"/>
  <c r="X182" i="1"/>
  <c r="AB182" i="1"/>
  <c r="AF182" i="1"/>
  <c r="AJ182" i="1"/>
  <c r="AR182" i="1"/>
  <c r="B182" i="1"/>
  <c r="F182" i="1"/>
  <c r="J182" i="1"/>
  <c r="N182" i="1"/>
  <c r="R182" i="1"/>
  <c r="V182" i="1"/>
  <c r="Z182" i="1"/>
  <c r="AD182" i="1"/>
  <c r="AH182" i="1"/>
  <c r="B178" i="1"/>
  <c r="F178" i="1"/>
  <c r="J178" i="1"/>
  <c r="N178" i="1"/>
  <c r="R178" i="1"/>
  <c r="V178" i="1"/>
  <c r="Z178" i="1"/>
  <c r="AD178" i="1"/>
  <c r="AH178" i="1"/>
  <c r="D178" i="1"/>
  <c r="I178" i="1"/>
  <c r="O178" i="1"/>
  <c r="T178" i="1"/>
  <c r="Y178" i="1"/>
  <c r="AE178" i="1"/>
  <c r="AJ178" i="1"/>
  <c r="E178" i="1"/>
  <c r="K178" i="1"/>
  <c r="P178" i="1"/>
  <c r="U178" i="1"/>
  <c r="AA178" i="1"/>
  <c r="AF178" i="1"/>
  <c r="AK178" i="1"/>
  <c r="C178" i="1"/>
  <c r="H178" i="1"/>
  <c r="M178" i="1"/>
  <c r="S178" i="1"/>
  <c r="X178" i="1"/>
  <c r="AC178" i="1"/>
  <c r="AS178" i="1"/>
  <c r="V176" i="1"/>
  <c r="B170" i="1"/>
  <c r="F170" i="1"/>
  <c r="J170" i="1"/>
  <c r="N170" i="1"/>
  <c r="R170" i="1"/>
  <c r="V170" i="1"/>
  <c r="Z170" i="1"/>
  <c r="AD170" i="1"/>
  <c r="AH170" i="1"/>
  <c r="E170" i="1"/>
  <c r="K170" i="1"/>
  <c r="P170" i="1"/>
  <c r="U170" i="1"/>
  <c r="AA170" i="1"/>
  <c r="AF170" i="1"/>
  <c r="AS170" i="1" s="1"/>
  <c r="AK170" i="1"/>
  <c r="C170" i="1"/>
  <c r="H170" i="1"/>
  <c r="M170" i="1"/>
  <c r="S170" i="1"/>
  <c r="X170" i="1"/>
  <c r="AC170" i="1"/>
  <c r="G170" i="1"/>
  <c r="Q170" i="1"/>
  <c r="AB170" i="1"/>
  <c r="I170" i="1"/>
  <c r="T170" i="1"/>
  <c r="AE170" i="1"/>
  <c r="D170" i="1"/>
  <c r="O170" i="1"/>
  <c r="Y170" i="1"/>
  <c r="AJ170" i="1"/>
  <c r="AR267" i="1"/>
  <c r="AJ267" i="1"/>
  <c r="AF267" i="1"/>
  <c r="AS267" i="1" s="1"/>
  <c r="AB267" i="1"/>
  <c r="X267" i="1"/>
  <c r="T267" i="1"/>
  <c r="P267" i="1"/>
  <c r="L267" i="1"/>
  <c r="H267" i="1"/>
  <c r="AR263" i="1"/>
  <c r="AJ263" i="1"/>
  <c r="AF263" i="1"/>
  <c r="AS263" i="1" s="1"/>
  <c r="AB263" i="1"/>
  <c r="X263" i="1"/>
  <c r="T263" i="1"/>
  <c r="P263" i="1"/>
  <c r="L263" i="1"/>
  <c r="H263" i="1"/>
  <c r="AR259" i="1"/>
  <c r="AJ259" i="1"/>
  <c r="AF259" i="1"/>
  <c r="AS259" i="1" s="1"/>
  <c r="AB259" i="1"/>
  <c r="X259" i="1"/>
  <c r="T259" i="1"/>
  <c r="P259" i="1"/>
  <c r="L259" i="1"/>
  <c r="H259" i="1"/>
  <c r="AE240" i="1"/>
  <c r="AA240" i="1"/>
  <c r="W240" i="1"/>
  <c r="S240" i="1"/>
  <c r="O240" i="1"/>
  <c r="K240" i="1"/>
  <c r="G240" i="1"/>
  <c r="AE236" i="1"/>
  <c r="AA236" i="1"/>
  <c r="W236" i="1"/>
  <c r="S236" i="1"/>
  <c r="O236" i="1"/>
  <c r="K236" i="1"/>
  <c r="G236" i="1"/>
  <c r="AE232" i="1"/>
  <c r="AA232" i="1"/>
  <c r="W232" i="1"/>
  <c r="S232" i="1"/>
  <c r="O232" i="1"/>
  <c r="K232" i="1"/>
  <c r="G232" i="1"/>
  <c r="AE228" i="1"/>
  <c r="AA228" i="1"/>
  <c r="W228" i="1"/>
  <c r="S228" i="1"/>
  <c r="O228" i="1"/>
  <c r="K228" i="1"/>
  <c r="G228" i="1"/>
  <c r="AE224" i="1"/>
  <c r="AA224" i="1"/>
  <c r="W224" i="1"/>
  <c r="S224" i="1"/>
  <c r="O224" i="1"/>
  <c r="K224" i="1"/>
  <c r="G224" i="1"/>
  <c r="AE220" i="1"/>
  <c r="AA220" i="1"/>
  <c r="W220" i="1"/>
  <c r="S220" i="1"/>
  <c r="O220" i="1"/>
  <c r="K220" i="1"/>
  <c r="G220" i="1"/>
  <c r="AE216" i="1"/>
  <c r="AA216" i="1"/>
  <c r="W216" i="1"/>
  <c r="S216" i="1"/>
  <c r="O216" i="1"/>
  <c r="K216" i="1"/>
  <c r="G216" i="1"/>
  <c r="AE212" i="1"/>
  <c r="AA212" i="1"/>
  <c r="W212" i="1"/>
  <c r="S212" i="1"/>
  <c r="O212" i="1"/>
  <c r="K212" i="1"/>
  <c r="G212" i="1"/>
  <c r="AH209" i="1"/>
  <c r="AD209" i="1"/>
  <c r="Z209" i="1"/>
  <c r="V209" i="1"/>
  <c r="R209" i="1"/>
  <c r="N209" i="1"/>
  <c r="J209" i="1"/>
  <c r="F209" i="1"/>
  <c r="AE208" i="1"/>
  <c r="AA208" i="1"/>
  <c r="W208" i="1"/>
  <c r="S208" i="1"/>
  <c r="O208" i="1"/>
  <c r="K208" i="1"/>
  <c r="G208" i="1"/>
  <c r="AH205" i="1"/>
  <c r="AD205" i="1"/>
  <c r="Z205" i="1"/>
  <c r="V205" i="1"/>
  <c r="R205" i="1"/>
  <c r="N205" i="1"/>
  <c r="J205" i="1"/>
  <c r="F205" i="1"/>
  <c r="AE204" i="1"/>
  <c r="AA204" i="1"/>
  <c r="W204" i="1"/>
  <c r="S204" i="1"/>
  <c r="O204" i="1"/>
  <c r="K204" i="1"/>
  <c r="G204" i="1"/>
  <c r="C204" i="1"/>
  <c r="V201" i="1"/>
  <c r="R201" i="1"/>
  <c r="N201" i="1"/>
  <c r="J201" i="1"/>
  <c r="F201" i="1"/>
  <c r="AE200" i="1"/>
  <c r="AA200" i="1"/>
  <c r="W200" i="1"/>
  <c r="S200" i="1"/>
  <c r="O200" i="1"/>
  <c r="K200" i="1"/>
  <c r="G200" i="1"/>
  <c r="C200" i="1"/>
  <c r="AE196" i="1"/>
  <c r="AA196" i="1"/>
  <c r="W196" i="1"/>
  <c r="S196" i="1"/>
  <c r="O196" i="1"/>
  <c r="K196" i="1"/>
  <c r="G196" i="1"/>
  <c r="C196" i="1"/>
  <c r="B194" i="1"/>
  <c r="F194" i="1"/>
  <c r="J194" i="1"/>
  <c r="N194" i="1"/>
  <c r="AJ193" i="1"/>
  <c r="AD193" i="1"/>
  <c r="Y193" i="1"/>
  <c r="T193" i="1"/>
  <c r="N193" i="1"/>
  <c r="I193" i="1"/>
  <c r="D193" i="1"/>
  <c r="D192" i="1"/>
  <c r="H192" i="1"/>
  <c r="L192" i="1"/>
  <c r="P192" i="1"/>
  <c r="T192" i="1"/>
  <c r="X192" i="1"/>
  <c r="AB192" i="1"/>
  <c r="AF192" i="1"/>
  <c r="AS192" i="1" s="1"/>
  <c r="AJ192" i="1"/>
  <c r="AR192" i="1"/>
  <c r="AK190" i="1"/>
  <c r="AC190" i="1"/>
  <c r="U190" i="1"/>
  <c r="M190" i="1"/>
  <c r="E190" i="1"/>
  <c r="C186" i="1"/>
  <c r="G186" i="1"/>
  <c r="K186" i="1"/>
  <c r="O186" i="1"/>
  <c r="S186" i="1"/>
  <c r="W186" i="1"/>
  <c r="AA186" i="1"/>
  <c r="AE186" i="1"/>
  <c r="D186" i="1"/>
  <c r="H186" i="1"/>
  <c r="L186" i="1"/>
  <c r="P186" i="1"/>
  <c r="T186" i="1"/>
  <c r="X186" i="1"/>
  <c r="AB186" i="1"/>
  <c r="AF186" i="1"/>
  <c r="AJ186" i="1"/>
  <c r="AR186" i="1"/>
  <c r="B186" i="1"/>
  <c r="F186" i="1"/>
  <c r="J186" i="1"/>
  <c r="N186" i="1"/>
  <c r="R186" i="1"/>
  <c r="V186" i="1"/>
  <c r="Z186" i="1"/>
  <c r="AD186" i="1"/>
  <c r="AH186" i="1"/>
  <c r="AL183" i="1"/>
  <c r="AN183" i="1" s="1"/>
  <c r="AL179" i="1"/>
  <c r="AN179" i="1" s="1"/>
  <c r="N176" i="1"/>
  <c r="AL167" i="1"/>
  <c r="AN167" i="1" s="1"/>
  <c r="AH204" i="1"/>
  <c r="AD204" i="1"/>
  <c r="Z204" i="1"/>
  <c r="V204" i="1"/>
  <c r="R204" i="1"/>
  <c r="N204" i="1"/>
  <c r="J204" i="1"/>
  <c r="F204" i="1"/>
  <c r="AH200" i="1"/>
  <c r="AD200" i="1"/>
  <c r="Z200" i="1"/>
  <c r="V200" i="1"/>
  <c r="R200" i="1"/>
  <c r="N200" i="1"/>
  <c r="J200" i="1"/>
  <c r="F200" i="1"/>
  <c r="P198" i="1"/>
  <c r="L198" i="1"/>
  <c r="H198" i="1"/>
  <c r="AH196" i="1"/>
  <c r="AD196" i="1"/>
  <c r="Z196" i="1"/>
  <c r="V196" i="1"/>
  <c r="R196" i="1"/>
  <c r="N196" i="1"/>
  <c r="J196" i="1"/>
  <c r="F196" i="1"/>
  <c r="AR194" i="1"/>
  <c r="AJ194" i="1"/>
  <c r="AF194" i="1"/>
  <c r="AS194" i="1" s="1"/>
  <c r="AB194" i="1"/>
  <c r="X194" i="1"/>
  <c r="T194" i="1"/>
  <c r="P194" i="1"/>
  <c r="K194" i="1"/>
  <c r="E194" i="1"/>
  <c r="AH193" i="1"/>
  <c r="AC193" i="1"/>
  <c r="X193" i="1"/>
  <c r="R193" i="1"/>
  <c r="M193" i="1"/>
  <c r="H193" i="1"/>
  <c r="B193" i="1"/>
  <c r="AK192" i="1"/>
  <c r="AE192" i="1"/>
  <c r="Z192" i="1"/>
  <c r="U192" i="1"/>
  <c r="O192" i="1"/>
  <c r="J192" i="1"/>
  <c r="E192" i="1"/>
  <c r="AA190" i="1"/>
  <c r="S190" i="1"/>
  <c r="K190" i="1"/>
  <c r="C190" i="1"/>
  <c r="AL187" i="1"/>
  <c r="AN187" i="1" s="1"/>
  <c r="AS186" i="1"/>
  <c r="AC186" i="1"/>
  <c r="M186" i="1"/>
  <c r="AS176" i="1"/>
  <c r="G176" i="1"/>
  <c r="AP175" i="1"/>
  <c r="W170" i="1"/>
  <c r="AS189" i="1"/>
  <c r="AE189" i="1"/>
  <c r="AA189" i="1"/>
  <c r="W189" i="1"/>
  <c r="S189" i="1"/>
  <c r="O189" i="1"/>
  <c r="K189" i="1"/>
  <c r="G189" i="1"/>
  <c r="AR188" i="1"/>
  <c r="AJ188" i="1"/>
  <c r="AF188" i="1"/>
  <c r="AS188" i="1" s="1"/>
  <c r="AB188" i="1"/>
  <c r="X188" i="1"/>
  <c r="T188" i="1"/>
  <c r="P188" i="1"/>
  <c r="L188" i="1"/>
  <c r="H188" i="1"/>
  <c r="D188" i="1"/>
  <c r="AS185" i="1"/>
  <c r="AE185" i="1"/>
  <c r="AA185" i="1"/>
  <c r="W185" i="1"/>
  <c r="S185" i="1"/>
  <c r="O185" i="1"/>
  <c r="K185" i="1"/>
  <c r="G185" i="1"/>
  <c r="AR184" i="1"/>
  <c r="AJ184" i="1"/>
  <c r="AF184" i="1"/>
  <c r="AS184" i="1" s="1"/>
  <c r="AB184" i="1"/>
  <c r="X184" i="1"/>
  <c r="T184" i="1"/>
  <c r="P184" i="1"/>
  <c r="L184" i="1"/>
  <c r="H184" i="1"/>
  <c r="D184" i="1"/>
  <c r="AS181" i="1"/>
  <c r="AE181" i="1"/>
  <c r="AA181" i="1"/>
  <c r="W181" i="1"/>
  <c r="S181" i="1"/>
  <c r="O181" i="1"/>
  <c r="K181" i="1"/>
  <c r="G181" i="1"/>
  <c r="D180" i="1"/>
  <c r="AL180" i="1" s="1"/>
  <c r="AN180" i="1" s="1"/>
  <c r="H180" i="1"/>
  <c r="L180" i="1"/>
  <c r="AS179" i="1"/>
  <c r="AK177" i="1"/>
  <c r="AF177" i="1"/>
  <c r="Z177" i="1"/>
  <c r="U177" i="1"/>
  <c r="P177" i="1"/>
  <c r="J177" i="1"/>
  <c r="E177" i="1"/>
  <c r="Q169" i="1"/>
  <c r="AD168" i="1"/>
  <c r="S168" i="1"/>
  <c r="I168" i="1"/>
  <c r="AH188" i="1"/>
  <c r="AD188" i="1"/>
  <c r="Z188" i="1"/>
  <c r="V188" i="1"/>
  <c r="R188" i="1"/>
  <c r="N188" i="1"/>
  <c r="J188" i="1"/>
  <c r="F188" i="1"/>
  <c r="AH184" i="1"/>
  <c r="AD184" i="1"/>
  <c r="Z184" i="1"/>
  <c r="V184" i="1"/>
  <c r="R184" i="1"/>
  <c r="N184" i="1"/>
  <c r="J184" i="1"/>
  <c r="F184" i="1"/>
  <c r="AL184" i="1" s="1"/>
  <c r="AN184" i="1" s="1"/>
  <c r="AS177" i="1"/>
  <c r="AH177" i="1"/>
  <c r="AC177" i="1"/>
  <c r="X177" i="1"/>
  <c r="R177" i="1"/>
  <c r="M177" i="1"/>
  <c r="H177" i="1"/>
  <c r="AL171" i="1"/>
  <c r="AN171" i="1" s="1"/>
  <c r="C169" i="1"/>
  <c r="G169" i="1"/>
  <c r="K169" i="1"/>
  <c r="O169" i="1"/>
  <c r="S169" i="1"/>
  <c r="W169" i="1"/>
  <c r="AA169" i="1"/>
  <c r="AE169" i="1"/>
  <c r="B169" i="1"/>
  <c r="H169" i="1"/>
  <c r="M169" i="1"/>
  <c r="R169" i="1"/>
  <c r="X169" i="1"/>
  <c r="AC169" i="1"/>
  <c r="AH169" i="1"/>
  <c r="AS169" i="1"/>
  <c r="E169" i="1"/>
  <c r="J169" i="1"/>
  <c r="P169" i="1"/>
  <c r="U169" i="1"/>
  <c r="Z169" i="1"/>
  <c r="AF169" i="1"/>
  <c r="AK169" i="1"/>
  <c r="Y168" i="1"/>
  <c r="N168" i="1"/>
  <c r="C177" i="1"/>
  <c r="G177" i="1"/>
  <c r="K177" i="1"/>
  <c r="O177" i="1"/>
  <c r="S177" i="1"/>
  <c r="W177" i="1"/>
  <c r="AA177" i="1"/>
  <c r="AE177" i="1"/>
  <c r="D168" i="1"/>
  <c r="H168" i="1"/>
  <c r="L168" i="1"/>
  <c r="P168" i="1"/>
  <c r="T168" i="1"/>
  <c r="X168" i="1"/>
  <c r="AB168" i="1"/>
  <c r="AF168" i="1"/>
  <c r="AJ168" i="1"/>
  <c r="AR168" i="1"/>
  <c r="E168" i="1"/>
  <c r="J168" i="1"/>
  <c r="O168" i="1"/>
  <c r="U168" i="1"/>
  <c r="Z168" i="1"/>
  <c r="AE168" i="1"/>
  <c r="AK168" i="1"/>
  <c r="B168" i="1"/>
  <c r="G168" i="1"/>
  <c r="M168" i="1"/>
  <c r="R168" i="1"/>
  <c r="W168" i="1"/>
  <c r="AC168" i="1"/>
  <c r="AH168" i="1"/>
  <c r="B174" i="1"/>
  <c r="F174" i="1"/>
  <c r="J174" i="1"/>
  <c r="N174" i="1"/>
  <c r="R174" i="1"/>
  <c r="V174" i="1"/>
  <c r="Z174" i="1"/>
  <c r="AD174" i="1"/>
  <c r="AH174" i="1"/>
  <c r="AJ173" i="1"/>
  <c r="AD173" i="1"/>
  <c r="Y173" i="1"/>
  <c r="T173" i="1"/>
  <c r="N173" i="1"/>
  <c r="I173" i="1"/>
  <c r="D172" i="1"/>
  <c r="H172" i="1"/>
  <c r="L172" i="1"/>
  <c r="P172" i="1"/>
  <c r="T172" i="1"/>
  <c r="X172" i="1"/>
  <c r="AB172" i="1"/>
  <c r="AF172" i="1"/>
  <c r="AS172" i="1" s="1"/>
  <c r="AJ172" i="1"/>
  <c r="AR172" i="1"/>
  <c r="AS171" i="1"/>
  <c r="AJ166" i="1"/>
  <c r="AL166" i="1" s="1"/>
  <c r="AN166" i="1" s="1"/>
  <c r="AE166" i="1"/>
  <c r="Y166" i="1"/>
  <c r="T166" i="1"/>
  <c r="O166" i="1"/>
  <c r="I166" i="1"/>
  <c r="C165" i="1"/>
  <c r="G165" i="1"/>
  <c r="K165" i="1"/>
  <c r="O165" i="1"/>
  <c r="S165" i="1"/>
  <c r="W165" i="1"/>
  <c r="AA165" i="1"/>
  <c r="AE165" i="1"/>
  <c r="AS165" i="1"/>
  <c r="AD164" i="1"/>
  <c r="Y164" i="1"/>
  <c r="S164" i="1"/>
  <c r="N164" i="1"/>
  <c r="I164" i="1"/>
  <c r="B162" i="1"/>
  <c r="F162" i="1"/>
  <c r="J162" i="1"/>
  <c r="N162" i="1"/>
  <c r="R162" i="1"/>
  <c r="V162" i="1"/>
  <c r="Z162" i="1"/>
  <c r="AD162" i="1"/>
  <c r="AH162" i="1"/>
  <c r="C162" i="1"/>
  <c r="G162" i="1"/>
  <c r="K162" i="1"/>
  <c r="O162" i="1"/>
  <c r="S162" i="1"/>
  <c r="W162" i="1"/>
  <c r="AA162" i="1"/>
  <c r="AE162" i="1"/>
  <c r="D162" i="1"/>
  <c r="H162" i="1"/>
  <c r="L162" i="1"/>
  <c r="P162" i="1"/>
  <c r="T162" i="1"/>
  <c r="X162" i="1"/>
  <c r="AB162" i="1"/>
  <c r="AF162" i="1"/>
  <c r="AS162" i="1" s="1"/>
  <c r="AL159" i="1"/>
  <c r="AN159" i="1" s="1"/>
  <c r="Q151" i="1"/>
  <c r="C173" i="1"/>
  <c r="G173" i="1"/>
  <c r="K173" i="1"/>
  <c r="O173" i="1"/>
  <c r="S173" i="1"/>
  <c r="W173" i="1"/>
  <c r="AA173" i="1"/>
  <c r="AE173" i="1"/>
  <c r="AS173" i="1"/>
  <c r="B166" i="1"/>
  <c r="F166" i="1"/>
  <c r="J166" i="1"/>
  <c r="N166" i="1"/>
  <c r="R166" i="1"/>
  <c r="V166" i="1"/>
  <c r="Z166" i="1"/>
  <c r="AD166" i="1"/>
  <c r="AH166" i="1"/>
  <c r="D164" i="1"/>
  <c r="H164" i="1"/>
  <c r="L164" i="1"/>
  <c r="P164" i="1"/>
  <c r="T164" i="1"/>
  <c r="X164" i="1"/>
  <c r="AB164" i="1"/>
  <c r="AF164" i="1"/>
  <c r="AS164" i="1" s="1"/>
  <c r="AJ164" i="1"/>
  <c r="AR164" i="1"/>
  <c r="AS163" i="1"/>
  <c r="Y162" i="1"/>
  <c r="I162" i="1"/>
  <c r="B158" i="1"/>
  <c r="F158" i="1"/>
  <c r="J158" i="1"/>
  <c r="N158" i="1"/>
  <c r="R158" i="1"/>
  <c r="V158" i="1"/>
  <c r="Z158" i="1"/>
  <c r="AD158" i="1"/>
  <c r="AH158" i="1"/>
  <c r="C158" i="1"/>
  <c r="G158" i="1"/>
  <c r="K158" i="1"/>
  <c r="O158" i="1"/>
  <c r="S158" i="1"/>
  <c r="W158" i="1"/>
  <c r="AA158" i="1"/>
  <c r="AE158" i="1"/>
  <c r="D158" i="1"/>
  <c r="H158" i="1"/>
  <c r="L158" i="1"/>
  <c r="P158" i="1"/>
  <c r="T158" i="1"/>
  <c r="X158" i="1"/>
  <c r="AB158" i="1"/>
  <c r="AF158" i="1"/>
  <c r="AJ158" i="1"/>
  <c r="AR158" i="1"/>
  <c r="AB151" i="1"/>
  <c r="C151" i="1"/>
  <c r="G151" i="1"/>
  <c r="K151" i="1"/>
  <c r="O151" i="1"/>
  <c r="S151" i="1"/>
  <c r="W151" i="1"/>
  <c r="AA151" i="1"/>
  <c r="AE151" i="1"/>
  <c r="B151" i="1"/>
  <c r="H151" i="1"/>
  <c r="M151" i="1"/>
  <c r="R151" i="1"/>
  <c r="X151" i="1"/>
  <c r="AC151" i="1"/>
  <c r="AH151" i="1"/>
  <c r="D151" i="1"/>
  <c r="I151" i="1"/>
  <c r="N151" i="1"/>
  <c r="T151" i="1"/>
  <c r="Y151" i="1"/>
  <c r="AD151" i="1"/>
  <c r="AJ151" i="1"/>
  <c r="E151" i="1"/>
  <c r="J151" i="1"/>
  <c r="P151" i="1"/>
  <c r="U151" i="1"/>
  <c r="Z151" i="1"/>
  <c r="AF151" i="1"/>
  <c r="AS151" i="1" s="1"/>
  <c r="AK151" i="1"/>
  <c r="D110" i="1"/>
  <c r="H110" i="1"/>
  <c r="L110" i="1"/>
  <c r="P110" i="1"/>
  <c r="T110" i="1"/>
  <c r="X110" i="1"/>
  <c r="AB110" i="1"/>
  <c r="AF110" i="1"/>
  <c r="B110" i="1"/>
  <c r="G110" i="1"/>
  <c r="M110" i="1"/>
  <c r="R110" i="1"/>
  <c r="W110" i="1"/>
  <c r="AC110" i="1"/>
  <c r="AH110" i="1"/>
  <c r="C110" i="1"/>
  <c r="I110" i="1"/>
  <c r="N110" i="1"/>
  <c r="S110" i="1"/>
  <c r="Y110" i="1"/>
  <c r="AD110" i="1"/>
  <c r="E110" i="1"/>
  <c r="J110" i="1"/>
  <c r="O110" i="1"/>
  <c r="U110" i="1"/>
  <c r="Z110" i="1"/>
  <c r="AE110" i="1"/>
  <c r="AJ110" i="1"/>
  <c r="AR110" i="1"/>
  <c r="AL109" i="1"/>
  <c r="AN109" i="1" s="1"/>
  <c r="B107" i="1"/>
  <c r="F107" i="1"/>
  <c r="J107" i="1"/>
  <c r="N107" i="1"/>
  <c r="R107" i="1"/>
  <c r="V107" i="1"/>
  <c r="Z107" i="1"/>
  <c r="AD107" i="1"/>
  <c r="AH107" i="1"/>
  <c r="C107" i="1"/>
  <c r="G107" i="1"/>
  <c r="K107" i="1"/>
  <c r="O107" i="1"/>
  <c r="S107" i="1"/>
  <c r="W107" i="1"/>
  <c r="AA107" i="1"/>
  <c r="AE107" i="1"/>
  <c r="D107" i="1"/>
  <c r="L107" i="1"/>
  <c r="T107" i="1"/>
  <c r="AB107" i="1"/>
  <c r="AJ107" i="1"/>
  <c r="AR107" i="1"/>
  <c r="E107" i="1"/>
  <c r="M107" i="1"/>
  <c r="U107" i="1"/>
  <c r="AC107" i="1"/>
  <c r="AK107" i="1"/>
  <c r="H107" i="1"/>
  <c r="P107" i="1"/>
  <c r="X107" i="1"/>
  <c r="AF107" i="1"/>
  <c r="AS107" i="1" s="1"/>
  <c r="AO105" i="1"/>
  <c r="AP105" i="1"/>
  <c r="D154" i="1"/>
  <c r="H154" i="1"/>
  <c r="L154" i="1"/>
  <c r="P154" i="1"/>
  <c r="T154" i="1"/>
  <c r="X154" i="1"/>
  <c r="AB154" i="1"/>
  <c r="AF154" i="1"/>
  <c r="AS154" i="1" s="1"/>
  <c r="AJ154" i="1"/>
  <c r="AR154" i="1"/>
  <c r="C150" i="1"/>
  <c r="G150" i="1"/>
  <c r="K150" i="1"/>
  <c r="O150" i="1"/>
  <c r="S150" i="1"/>
  <c r="D150" i="1"/>
  <c r="H150" i="1"/>
  <c r="L150" i="1"/>
  <c r="P150" i="1"/>
  <c r="T150" i="1"/>
  <c r="X150" i="1"/>
  <c r="AB150" i="1"/>
  <c r="AF150" i="1"/>
  <c r="AS150" i="1" s="1"/>
  <c r="AJ150" i="1"/>
  <c r="AR150" i="1"/>
  <c r="C146" i="1"/>
  <c r="G146" i="1"/>
  <c r="K146" i="1"/>
  <c r="O146" i="1"/>
  <c r="S146" i="1"/>
  <c r="W146" i="1"/>
  <c r="AA146" i="1"/>
  <c r="AE146" i="1"/>
  <c r="D146" i="1"/>
  <c r="H146" i="1"/>
  <c r="L146" i="1"/>
  <c r="P146" i="1"/>
  <c r="T146" i="1"/>
  <c r="X146" i="1"/>
  <c r="AB146" i="1"/>
  <c r="AF146" i="1"/>
  <c r="AS146" i="1" s="1"/>
  <c r="AJ146" i="1"/>
  <c r="AR146" i="1"/>
  <c r="C142" i="1"/>
  <c r="G142" i="1"/>
  <c r="K142" i="1"/>
  <c r="O142" i="1"/>
  <c r="S142" i="1"/>
  <c r="W142" i="1"/>
  <c r="AA142" i="1"/>
  <c r="AE142" i="1"/>
  <c r="D142" i="1"/>
  <c r="H142" i="1"/>
  <c r="L142" i="1"/>
  <c r="P142" i="1"/>
  <c r="T142" i="1"/>
  <c r="X142" i="1"/>
  <c r="AB142" i="1"/>
  <c r="AF142" i="1"/>
  <c r="AJ142" i="1"/>
  <c r="AR142" i="1"/>
  <c r="C138" i="1"/>
  <c r="G138" i="1"/>
  <c r="K138" i="1"/>
  <c r="O138" i="1"/>
  <c r="S138" i="1"/>
  <c r="W138" i="1"/>
  <c r="AA138" i="1"/>
  <c r="AE138" i="1"/>
  <c r="D138" i="1"/>
  <c r="H138" i="1"/>
  <c r="L138" i="1"/>
  <c r="P138" i="1"/>
  <c r="T138" i="1"/>
  <c r="X138" i="1"/>
  <c r="AB138" i="1"/>
  <c r="AF138" i="1"/>
  <c r="AS138" i="1" s="1"/>
  <c r="AJ138" i="1"/>
  <c r="AR138" i="1"/>
  <c r="C134" i="1"/>
  <c r="G134" i="1"/>
  <c r="K134" i="1"/>
  <c r="O134" i="1"/>
  <c r="S134" i="1"/>
  <c r="W134" i="1"/>
  <c r="AA134" i="1"/>
  <c r="AE134" i="1"/>
  <c r="D134" i="1"/>
  <c r="H134" i="1"/>
  <c r="L134" i="1"/>
  <c r="P134" i="1"/>
  <c r="T134" i="1"/>
  <c r="X134" i="1"/>
  <c r="AB134" i="1"/>
  <c r="AF134" i="1"/>
  <c r="AS134" i="1" s="1"/>
  <c r="AJ134" i="1"/>
  <c r="AR134" i="1"/>
  <c r="AK114" i="1"/>
  <c r="U114" i="1"/>
  <c r="AK110" i="1"/>
  <c r="Q110" i="1"/>
  <c r="Y107" i="1"/>
  <c r="B103" i="1"/>
  <c r="F103" i="1"/>
  <c r="J103" i="1"/>
  <c r="N103" i="1"/>
  <c r="R103" i="1"/>
  <c r="V103" i="1"/>
  <c r="Z103" i="1"/>
  <c r="AD103" i="1"/>
  <c r="AH103" i="1"/>
  <c r="C103" i="1"/>
  <c r="G103" i="1"/>
  <c r="K103" i="1"/>
  <c r="O103" i="1"/>
  <c r="S103" i="1"/>
  <c r="W103" i="1"/>
  <c r="AA103" i="1"/>
  <c r="AE103" i="1"/>
  <c r="D103" i="1"/>
  <c r="L103" i="1"/>
  <c r="T103" i="1"/>
  <c r="AB103" i="1"/>
  <c r="AJ103" i="1"/>
  <c r="AR103" i="1"/>
  <c r="E103" i="1"/>
  <c r="M103" i="1"/>
  <c r="U103" i="1"/>
  <c r="AC103" i="1"/>
  <c r="AK103" i="1"/>
  <c r="H103" i="1"/>
  <c r="P103" i="1"/>
  <c r="X103" i="1"/>
  <c r="AF103" i="1"/>
  <c r="AR161" i="1"/>
  <c r="AJ161" i="1"/>
  <c r="AF161" i="1"/>
  <c r="AS161" i="1" s="1"/>
  <c r="AB161" i="1"/>
  <c r="X161" i="1"/>
  <c r="T161" i="1"/>
  <c r="P161" i="1"/>
  <c r="L161" i="1"/>
  <c r="H161" i="1"/>
  <c r="D161" i="1"/>
  <c r="AR157" i="1"/>
  <c r="AJ157" i="1"/>
  <c r="AF157" i="1"/>
  <c r="AB157" i="1"/>
  <c r="X157" i="1"/>
  <c r="T157" i="1"/>
  <c r="P157" i="1"/>
  <c r="L157" i="1"/>
  <c r="H157" i="1"/>
  <c r="D157" i="1"/>
  <c r="AK154" i="1"/>
  <c r="AE154" i="1"/>
  <c r="Z154" i="1"/>
  <c r="U154" i="1"/>
  <c r="O154" i="1"/>
  <c r="J154" i="1"/>
  <c r="E154" i="1"/>
  <c r="B152" i="1"/>
  <c r="F152" i="1"/>
  <c r="J152" i="1"/>
  <c r="N152" i="1"/>
  <c r="R152" i="1"/>
  <c r="V152" i="1"/>
  <c r="Z152" i="1"/>
  <c r="AD152" i="1"/>
  <c r="AH152" i="1"/>
  <c r="AG150" i="1"/>
  <c r="AA150" i="1"/>
  <c r="V150" i="1"/>
  <c r="N150" i="1"/>
  <c r="F150" i="1"/>
  <c r="B147" i="1"/>
  <c r="F147" i="1"/>
  <c r="J147" i="1"/>
  <c r="N147" i="1"/>
  <c r="R147" i="1"/>
  <c r="V147" i="1"/>
  <c r="Z147" i="1"/>
  <c r="AD147" i="1"/>
  <c r="AH147" i="1"/>
  <c r="C147" i="1"/>
  <c r="G147" i="1"/>
  <c r="K147" i="1"/>
  <c r="O147" i="1"/>
  <c r="S147" i="1"/>
  <c r="W147" i="1"/>
  <c r="AA147" i="1"/>
  <c r="AE147" i="1"/>
  <c r="AD146" i="1"/>
  <c r="V146" i="1"/>
  <c r="N146" i="1"/>
  <c r="F146" i="1"/>
  <c r="B143" i="1"/>
  <c r="F143" i="1"/>
  <c r="J143" i="1"/>
  <c r="N143" i="1"/>
  <c r="R143" i="1"/>
  <c r="V143" i="1"/>
  <c r="Z143" i="1"/>
  <c r="AD143" i="1"/>
  <c r="AH143" i="1"/>
  <c r="C143" i="1"/>
  <c r="G143" i="1"/>
  <c r="K143" i="1"/>
  <c r="O143" i="1"/>
  <c r="S143" i="1"/>
  <c r="W143" i="1"/>
  <c r="AA143" i="1"/>
  <c r="AE143" i="1"/>
  <c r="AD142" i="1"/>
  <c r="V142" i="1"/>
  <c r="N142" i="1"/>
  <c r="F142" i="1"/>
  <c r="B139" i="1"/>
  <c r="F139" i="1"/>
  <c r="J139" i="1"/>
  <c r="N139" i="1"/>
  <c r="R139" i="1"/>
  <c r="V139" i="1"/>
  <c r="Z139" i="1"/>
  <c r="AD139" i="1"/>
  <c r="AH139" i="1"/>
  <c r="C139" i="1"/>
  <c r="G139" i="1"/>
  <c r="K139" i="1"/>
  <c r="O139" i="1"/>
  <c r="S139" i="1"/>
  <c r="W139" i="1"/>
  <c r="AA139" i="1"/>
  <c r="AE139" i="1"/>
  <c r="AD138" i="1"/>
  <c r="V138" i="1"/>
  <c r="N138" i="1"/>
  <c r="F138" i="1"/>
  <c r="B135" i="1"/>
  <c r="F135" i="1"/>
  <c r="J135" i="1"/>
  <c r="N135" i="1"/>
  <c r="R135" i="1"/>
  <c r="V135" i="1"/>
  <c r="Z135" i="1"/>
  <c r="AD135" i="1"/>
  <c r="AH135" i="1"/>
  <c r="C135" i="1"/>
  <c r="G135" i="1"/>
  <c r="K135" i="1"/>
  <c r="O135" i="1"/>
  <c r="S135" i="1"/>
  <c r="W135" i="1"/>
  <c r="AA135" i="1"/>
  <c r="AE135" i="1"/>
  <c r="AD134" i="1"/>
  <c r="V134" i="1"/>
  <c r="N134" i="1"/>
  <c r="F134" i="1"/>
  <c r="B130" i="1"/>
  <c r="F130" i="1"/>
  <c r="J130" i="1"/>
  <c r="N130" i="1"/>
  <c r="R130" i="1"/>
  <c r="V130" i="1"/>
  <c r="Z130" i="1"/>
  <c r="AD130" i="1"/>
  <c r="AH130" i="1"/>
  <c r="C130" i="1"/>
  <c r="G130" i="1"/>
  <c r="K130" i="1"/>
  <c r="O130" i="1"/>
  <c r="S130" i="1"/>
  <c r="W130" i="1"/>
  <c r="AA130" i="1"/>
  <c r="AE130" i="1"/>
  <c r="D130" i="1"/>
  <c r="H130" i="1"/>
  <c r="L130" i="1"/>
  <c r="P130" i="1"/>
  <c r="T130" i="1"/>
  <c r="X130" i="1"/>
  <c r="AB130" i="1"/>
  <c r="AF130" i="1"/>
  <c r="AJ130" i="1"/>
  <c r="AR130" i="1"/>
  <c r="AS128" i="1"/>
  <c r="B126" i="1"/>
  <c r="F126" i="1"/>
  <c r="J126" i="1"/>
  <c r="N126" i="1"/>
  <c r="R126" i="1"/>
  <c r="V126" i="1"/>
  <c r="Z126" i="1"/>
  <c r="AD126" i="1"/>
  <c r="AH126" i="1"/>
  <c r="C126" i="1"/>
  <c r="G126" i="1"/>
  <c r="K126" i="1"/>
  <c r="O126" i="1"/>
  <c r="S126" i="1"/>
  <c r="W126" i="1"/>
  <c r="AA126" i="1"/>
  <c r="AE126" i="1"/>
  <c r="D126" i="1"/>
  <c r="H126" i="1"/>
  <c r="L126" i="1"/>
  <c r="P126" i="1"/>
  <c r="T126" i="1"/>
  <c r="X126" i="1"/>
  <c r="AB126" i="1"/>
  <c r="AF126" i="1"/>
  <c r="AJ126" i="1"/>
  <c r="AR126" i="1"/>
  <c r="AS124" i="1"/>
  <c r="B122" i="1"/>
  <c r="F122" i="1"/>
  <c r="J122" i="1"/>
  <c r="N122" i="1"/>
  <c r="R122" i="1"/>
  <c r="V122" i="1"/>
  <c r="Z122" i="1"/>
  <c r="AD122" i="1"/>
  <c r="AH122" i="1"/>
  <c r="C122" i="1"/>
  <c r="G122" i="1"/>
  <c r="K122" i="1"/>
  <c r="O122" i="1"/>
  <c r="S122" i="1"/>
  <c r="W122" i="1"/>
  <c r="AA122" i="1"/>
  <c r="AE122" i="1"/>
  <c r="D122" i="1"/>
  <c r="H122" i="1"/>
  <c r="L122" i="1"/>
  <c r="P122" i="1"/>
  <c r="T122" i="1"/>
  <c r="X122" i="1"/>
  <c r="AB122" i="1"/>
  <c r="AF122" i="1"/>
  <c r="AS122" i="1" s="1"/>
  <c r="AJ122" i="1"/>
  <c r="AR122" i="1"/>
  <c r="AS120" i="1"/>
  <c r="B118" i="1"/>
  <c r="F118" i="1"/>
  <c r="J118" i="1"/>
  <c r="N118" i="1"/>
  <c r="R118" i="1"/>
  <c r="V118" i="1"/>
  <c r="Z118" i="1"/>
  <c r="AD118" i="1"/>
  <c r="AH118" i="1"/>
  <c r="C118" i="1"/>
  <c r="G118" i="1"/>
  <c r="K118" i="1"/>
  <c r="O118" i="1"/>
  <c r="S118" i="1"/>
  <c r="W118" i="1"/>
  <c r="AA118" i="1"/>
  <c r="AE118" i="1"/>
  <c r="D118" i="1"/>
  <c r="H118" i="1"/>
  <c r="L118" i="1"/>
  <c r="P118" i="1"/>
  <c r="T118" i="1"/>
  <c r="X118" i="1"/>
  <c r="AB118" i="1"/>
  <c r="AF118" i="1"/>
  <c r="AJ118" i="1"/>
  <c r="AR118" i="1"/>
  <c r="AS116" i="1"/>
  <c r="B114" i="1"/>
  <c r="F114" i="1"/>
  <c r="J114" i="1"/>
  <c r="N114" i="1"/>
  <c r="R114" i="1"/>
  <c r="V114" i="1"/>
  <c r="Z114" i="1"/>
  <c r="AD114" i="1"/>
  <c r="AH114" i="1"/>
  <c r="C114" i="1"/>
  <c r="G114" i="1"/>
  <c r="K114" i="1"/>
  <c r="O114" i="1"/>
  <c r="S114" i="1"/>
  <c r="W114" i="1"/>
  <c r="AA114" i="1"/>
  <c r="AE114" i="1"/>
  <c r="D114" i="1"/>
  <c r="H114" i="1"/>
  <c r="L114" i="1"/>
  <c r="P114" i="1"/>
  <c r="T114" i="1"/>
  <c r="X114" i="1"/>
  <c r="AB114" i="1"/>
  <c r="AF114" i="1"/>
  <c r="AJ114" i="1"/>
  <c r="AR114" i="1"/>
  <c r="AS112" i="1"/>
  <c r="AG110" i="1"/>
  <c r="K110" i="1"/>
  <c r="Q107" i="1"/>
  <c r="B99" i="1"/>
  <c r="F99" i="1"/>
  <c r="J99" i="1"/>
  <c r="N99" i="1"/>
  <c r="R99" i="1"/>
  <c r="V99" i="1"/>
  <c r="Z99" i="1"/>
  <c r="AD99" i="1"/>
  <c r="AH99" i="1"/>
  <c r="C99" i="1"/>
  <c r="G99" i="1"/>
  <c r="K99" i="1"/>
  <c r="O99" i="1"/>
  <c r="S99" i="1"/>
  <c r="W99" i="1"/>
  <c r="AA99" i="1"/>
  <c r="AE99" i="1"/>
  <c r="D99" i="1"/>
  <c r="L99" i="1"/>
  <c r="T99" i="1"/>
  <c r="AB99" i="1"/>
  <c r="AJ99" i="1"/>
  <c r="AR99" i="1"/>
  <c r="E99" i="1"/>
  <c r="M99" i="1"/>
  <c r="U99" i="1"/>
  <c r="AC99" i="1"/>
  <c r="AK99" i="1"/>
  <c r="H99" i="1"/>
  <c r="P99" i="1"/>
  <c r="X99" i="1"/>
  <c r="AF99" i="1"/>
  <c r="AS99" i="1" s="1"/>
  <c r="AE161" i="1"/>
  <c r="AA161" i="1"/>
  <c r="W161" i="1"/>
  <c r="S161" i="1"/>
  <c r="O161" i="1"/>
  <c r="K161" i="1"/>
  <c r="G161" i="1"/>
  <c r="AR160" i="1"/>
  <c r="AJ160" i="1"/>
  <c r="AF160" i="1"/>
  <c r="AS160" i="1" s="1"/>
  <c r="AB160" i="1"/>
  <c r="X160" i="1"/>
  <c r="T160" i="1"/>
  <c r="P160" i="1"/>
  <c r="L160" i="1"/>
  <c r="H160" i="1"/>
  <c r="AE157" i="1"/>
  <c r="AA157" i="1"/>
  <c r="W157" i="1"/>
  <c r="S157" i="1"/>
  <c r="O157" i="1"/>
  <c r="K157" i="1"/>
  <c r="G157" i="1"/>
  <c r="AR156" i="1"/>
  <c r="AJ156" i="1"/>
  <c r="AF156" i="1"/>
  <c r="AS156" i="1" s="1"/>
  <c r="AB156" i="1"/>
  <c r="X156" i="1"/>
  <c r="T156" i="1"/>
  <c r="P156" i="1"/>
  <c r="L156" i="1"/>
  <c r="H156" i="1"/>
  <c r="C155" i="1"/>
  <c r="G155" i="1"/>
  <c r="K155" i="1"/>
  <c r="O155" i="1"/>
  <c r="AD154" i="1"/>
  <c r="Y154" i="1"/>
  <c r="S154" i="1"/>
  <c r="N154" i="1"/>
  <c r="I154" i="1"/>
  <c r="C154" i="1"/>
  <c r="AK152" i="1"/>
  <c r="AF152" i="1"/>
  <c r="AS152" i="1" s="1"/>
  <c r="AA152" i="1"/>
  <c r="U152" i="1"/>
  <c r="P152" i="1"/>
  <c r="K152" i="1"/>
  <c r="E152" i="1"/>
  <c r="AK150" i="1"/>
  <c r="AE150" i="1"/>
  <c r="Z150" i="1"/>
  <c r="U150" i="1"/>
  <c r="M150" i="1"/>
  <c r="E150" i="1"/>
  <c r="AF147" i="1"/>
  <c r="AS147" i="1" s="1"/>
  <c r="X147" i="1"/>
  <c r="P147" i="1"/>
  <c r="H147" i="1"/>
  <c r="AK146" i="1"/>
  <c r="AC146" i="1"/>
  <c r="U146" i="1"/>
  <c r="M146" i="1"/>
  <c r="E146" i="1"/>
  <c r="AF143" i="1"/>
  <c r="X143" i="1"/>
  <c r="P143" i="1"/>
  <c r="H143" i="1"/>
  <c r="AK142" i="1"/>
  <c r="AC142" i="1"/>
  <c r="U142" i="1"/>
  <c r="M142" i="1"/>
  <c r="E142" i="1"/>
  <c r="AF139" i="1"/>
  <c r="X139" i="1"/>
  <c r="P139" i="1"/>
  <c r="H139" i="1"/>
  <c r="AK138" i="1"/>
  <c r="AC138" i="1"/>
  <c r="U138" i="1"/>
  <c r="M138" i="1"/>
  <c r="E138" i="1"/>
  <c r="AF135" i="1"/>
  <c r="X135" i="1"/>
  <c r="P135" i="1"/>
  <c r="H135" i="1"/>
  <c r="AK134" i="1"/>
  <c r="AC134" i="1"/>
  <c r="U134" i="1"/>
  <c r="M134" i="1"/>
  <c r="E134" i="1"/>
  <c r="AS130" i="1"/>
  <c r="AC130" i="1"/>
  <c r="M130" i="1"/>
  <c r="AS126" i="1"/>
  <c r="AC126" i="1"/>
  <c r="M126" i="1"/>
  <c r="AC122" i="1"/>
  <c r="M122" i="1"/>
  <c r="AS118" i="1"/>
  <c r="AC118" i="1"/>
  <c r="M118" i="1"/>
  <c r="AS114" i="1"/>
  <c r="AC114" i="1"/>
  <c r="M114" i="1"/>
  <c r="AS110" i="1"/>
  <c r="AA110" i="1"/>
  <c r="F110" i="1"/>
  <c r="I107" i="1"/>
  <c r="Y99" i="1"/>
  <c r="B95" i="1"/>
  <c r="F95" i="1"/>
  <c r="J95" i="1"/>
  <c r="N95" i="1"/>
  <c r="R95" i="1"/>
  <c r="V95" i="1"/>
  <c r="Z95" i="1"/>
  <c r="AD95" i="1"/>
  <c r="AH95" i="1"/>
  <c r="C95" i="1"/>
  <c r="G95" i="1"/>
  <c r="K95" i="1"/>
  <c r="O95" i="1"/>
  <c r="S95" i="1"/>
  <c r="W95" i="1"/>
  <c r="AA95" i="1"/>
  <c r="AE95" i="1"/>
  <c r="D95" i="1"/>
  <c r="L95" i="1"/>
  <c r="T95" i="1"/>
  <c r="AB95" i="1"/>
  <c r="AJ95" i="1"/>
  <c r="AR95" i="1"/>
  <c r="E95" i="1"/>
  <c r="M95" i="1"/>
  <c r="U95" i="1"/>
  <c r="AC95" i="1"/>
  <c r="AK95" i="1"/>
  <c r="H95" i="1"/>
  <c r="P95" i="1"/>
  <c r="X95" i="1"/>
  <c r="AF95" i="1"/>
  <c r="AS95" i="1" s="1"/>
  <c r="B91" i="1"/>
  <c r="F91" i="1"/>
  <c r="J91" i="1"/>
  <c r="N91" i="1"/>
  <c r="R91" i="1"/>
  <c r="V91" i="1"/>
  <c r="Z91" i="1"/>
  <c r="AD91" i="1"/>
  <c r="AH91" i="1"/>
  <c r="C91" i="1"/>
  <c r="G91" i="1"/>
  <c r="K91" i="1"/>
  <c r="O91" i="1"/>
  <c r="S91" i="1"/>
  <c r="W91" i="1"/>
  <c r="AA91" i="1"/>
  <c r="AE91" i="1"/>
  <c r="AS91" i="1"/>
  <c r="B75" i="1"/>
  <c r="F75" i="1"/>
  <c r="J75" i="1"/>
  <c r="N75" i="1"/>
  <c r="R75" i="1"/>
  <c r="V75" i="1"/>
  <c r="Z75" i="1"/>
  <c r="AD75" i="1"/>
  <c r="AH75" i="1"/>
  <c r="C75" i="1"/>
  <c r="G75" i="1"/>
  <c r="K75" i="1"/>
  <c r="O75" i="1"/>
  <c r="S75" i="1"/>
  <c r="W75" i="1"/>
  <c r="AA75" i="1"/>
  <c r="AE75" i="1"/>
  <c r="D75" i="1"/>
  <c r="L75" i="1"/>
  <c r="T75" i="1"/>
  <c r="AB75" i="1"/>
  <c r="AJ75" i="1"/>
  <c r="AR75" i="1"/>
  <c r="E75" i="1"/>
  <c r="M75" i="1"/>
  <c r="U75" i="1"/>
  <c r="AC75" i="1"/>
  <c r="AK75" i="1"/>
  <c r="H75" i="1"/>
  <c r="P75" i="1"/>
  <c r="X75" i="1"/>
  <c r="AF75" i="1"/>
  <c r="AH148" i="1"/>
  <c r="AD148" i="1"/>
  <c r="Z148" i="1"/>
  <c r="V148" i="1"/>
  <c r="R148" i="1"/>
  <c r="N148" i="1"/>
  <c r="J148" i="1"/>
  <c r="F148" i="1"/>
  <c r="AH144" i="1"/>
  <c r="AD144" i="1"/>
  <c r="Z144" i="1"/>
  <c r="V144" i="1"/>
  <c r="R144" i="1"/>
  <c r="N144" i="1"/>
  <c r="J144" i="1"/>
  <c r="F144" i="1"/>
  <c r="AH140" i="1"/>
  <c r="AD140" i="1"/>
  <c r="Z140" i="1"/>
  <c r="V140" i="1"/>
  <c r="R140" i="1"/>
  <c r="N140" i="1"/>
  <c r="J140" i="1"/>
  <c r="F140" i="1"/>
  <c r="AH136" i="1"/>
  <c r="AD136" i="1"/>
  <c r="Z136" i="1"/>
  <c r="V136" i="1"/>
  <c r="R136" i="1"/>
  <c r="N136" i="1"/>
  <c r="J136" i="1"/>
  <c r="F136" i="1"/>
  <c r="AH132" i="1"/>
  <c r="AD132" i="1"/>
  <c r="Z132" i="1"/>
  <c r="V132" i="1"/>
  <c r="R132" i="1"/>
  <c r="N132" i="1"/>
  <c r="J132" i="1"/>
  <c r="F132" i="1"/>
  <c r="AS131" i="1"/>
  <c r="AE131" i="1"/>
  <c r="AA131" i="1"/>
  <c r="W131" i="1"/>
  <c r="S131" i="1"/>
  <c r="O131" i="1"/>
  <c r="K131" i="1"/>
  <c r="G131" i="1"/>
  <c r="C131" i="1"/>
  <c r="AL131" i="1" s="1"/>
  <c r="AN131" i="1" s="1"/>
  <c r="AH128" i="1"/>
  <c r="AD128" i="1"/>
  <c r="Z128" i="1"/>
  <c r="V128" i="1"/>
  <c r="R128" i="1"/>
  <c r="N128" i="1"/>
  <c r="J128" i="1"/>
  <c r="F128" i="1"/>
  <c r="AS127" i="1"/>
  <c r="AE127" i="1"/>
  <c r="AA127" i="1"/>
  <c r="W127" i="1"/>
  <c r="S127" i="1"/>
  <c r="O127" i="1"/>
  <c r="K127" i="1"/>
  <c r="G127" i="1"/>
  <c r="C127" i="1"/>
  <c r="AH124" i="1"/>
  <c r="AD124" i="1"/>
  <c r="Z124" i="1"/>
  <c r="V124" i="1"/>
  <c r="R124" i="1"/>
  <c r="N124" i="1"/>
  <c r="J124" i="1"/>
  <c r="F124" i="1"/>
  <c r="AS123" i="1"/>
  <c r="AE123" i="1"/>
  <c r="AA123" i="1"/>
  <c r="W123" i="1"/>
  <c r="S123" i="1"/>
  <c r="O123" i="1"/>
  <c r="K123" i="1"/>
  <c r="G123" i="1"/>
  <c r="C123" i="1"/>
  <c r="AH120" i="1"/>
  <c r="AD120" i="1"/>
  <c r="Z120" i="1"/>
  <c r="V120" i="1"/>
  <c r="R120" i="1"/>
  <c r="N120" i="1"/>
  <c r="J120" i="1"/>
  <c r="F120" i="1"/>
  <c r="AS119" i="1"/>
  <c r="AE119" i="1"/>
  <c r="AA119" i="1"/>
  <c r="W119" i="1"/>
  <c r="S119" i="1"/>
  <c r="O119" i="1"/>
  <c r="K119" i="1"/>
  <c r="G119" i="1"/>
  <c r="C119" i="1"/>
  <c r="AH116" i="1"/>
  <c r="AD116" i="1"/>
  <c r="Z116" i="1"/>
  <c r="V116" i="1"/>
  <c r="R116" i="1"/>
  <c r="N116" i="1"/>
  <c r="J116" i="1"/>
  <c r="F116" i="1"/>
  <c r="AS115" i="1"/>
  <c r="AE115" i="1"/>
  <c r="AA115" i="1"/>
  <c r="W115" i="1"/>
  <c r="S115" i="1"/>
  <c r="O115" i="1"/>
  <c r="K115" i="1"/>
  <c r="G115" i="1"/>
  <c r="C115" i="1"/>
  <c r="AL115" i="1" s="1"/>
  <c r="AN115" i="1" s="1"/>
  <c r="AH112" i="1"/>
  <c r="AD112" i="1"/>
  <c r="Z112" i="1"/>
  <c r="V112" i="1"/>
  <c r="R112" i="1"/>
  <c r="N112" i="1"/>
  <c r="J112" i="1"/>
  <c r="F112" i="1"/>
  <c r="AS111" i="1"/>
  <c r="AE111" i="1"/>
  <c r="AA111" i="1"/>
  <c r="W111" i="1"/>
  <c r="S111" i="1"/>
  <c r="O111" i="1"/>
  <c r="K111" i="1"/>
  <c r="G111" i="1"/>
  <c r="C111" i="1"/>
  <c r="B108" i="1"/>
  <c r="F108" i="1"/>
  <c r="J108" i="1"/>
  <c r="N108" i="1"/>
  <c r="R108" i="1"/>
  <c r="V108" i="1"/>
  <c r="Z108" i="1"/>
  <c r="AD108" i="1"/>
  <c r="AH108" i="1"/>
  <c r="AK106" i="1"/>
  <c r="AC106" i="1"/>
  <c r="U106" i="1"/>
  <c r="M106" i="1"/>
  <c r="E106" i="1"/>
  <c r="AK102" i="1"/>
  <c r="AC102" i="1"/>
  <c r="U102" i="1"/>
  <c r="M102" i="1"/>
  <c r="E102" i="1"/>
  <c r="AK98" i="1"/>
  <c r="AC98" i="1"/>
  <c r="U98" i="1"/>
  <c r="M98" i="1"/>
  <c r="E98" i="1"/>
  <c r="AK94" i="1"/>
  <c r="AC94" i="1"/>
  <c r="U94" i="1"/>
  <c r="M94" i="1"/>
  <c r="E94" i="1"/>
  <c r="AF91" i="1"/>
  <c r="X91" i="1"/>
  <c r="P91" i="1"/>
  <c r="H91" i="1"/>
  <c r="AK90" i="1"/>
  <c r="AC90" i="1"/>
  <c r="U90" i="1"/>
  <c r="M90" i="1"/>
  <c r="E90" i="1"/>
  <c r="AK86" i="1"/>
  <c r="U86" i="1"/>
  <c r="Q79" i="1"/>
  <c r="Y75" i="1"/>
  <c r="B71" i="1"/>
  <c r="F71" i="1"/>
  <c r="J71" i="1"/>
  <c r="N71" i="1"/>
  <c r="R71" i="1"/>
  <c r="V71" i="1"/>
  <c r="Z71" i="1"/>
  <c r="AD71" i="1"/>
  <c r="AH71" i="1"/>
  <c r="C71" i="1"/>
  <c r="G71" i="1"/>
  <c r="K71" i="1"/>
  <c r="O71" i="1"/>
  <c r="S71" i="1"/>
  <c r="W71" i="1"/>
  <c r="AA71" i="1"/>
  <c r="AE71" i="1"/>
  <c r="D71" i="1"/>
  <c r="L71" i="1"/>
  <c r="T71" i="1"/>
  <c r="AB71" i="1"/>
  <c r="AJ71" i="1"/>
  <c r="AR71" i="1"/>
  <c r="E71" i="1"/>
  <c r="M71" i="1"/>
  <c r="U71" i="1"/>
  <c r="AC71" i="1"/>
  <c r="AK71" i="1"/>
  <c r="H71" i="1"/>
  <c r="P71" i="1"/>
  <c r="X71" i="1"/>
  <c r="AF71" i="1"/>
  <c r="AS71" i="1" s="1"/>
  <c r="AO69" i="1"/>
  <c r="AP69" i="1"/>
  <c r="AH131" i="1"/>
  <c r="AD131" i="1"/>
  <c r="Z131" i="1"/>
  <c r="V131" i="1"/>
  <c r="R131" i="1"/>
  <c r="N131" i="1"/>
  <c r="J131" i="1"/>
  <c r="F131" i="1"/>
  <c r="AH127" i="1"/>
  <c r="AD127" i="1"/>
  <c r="Z127" i="1"/>
  <c r="V127" i="1"/>
  <c r="R127" i="1"/>
  <c r="N127" i="1"/>
  <c r="J127" i="1"/>
  <c r="F127" i="1"/>
  <c r="AH123" i="1"/>
  <c r="AD123" i="1"/>
  <c r="Z123" i="1"/>
  <c r="V123" i="1"/>
  <c r="R123" i="1"/>
  <c r="N123" i="1"/>
  <c r="J123" i="1"/>
  <c r="F123" i="1"/>
  <c r="AH119" i="1"/>
  <c r="AD119" i="1"/>
  <c r="Z119" i="1"/>
  <c r="V119" i="1"/>
  <c r="R119" i="1"/>
  <c r="N119" i="1"/>
  <c r="J119" i="1"/>
  <c r="F119" i="1"/>
  <c r="AH115" i="1"/>
  <c r="AD115" i="1"/>
  <c r="Z115" i="1"/>
  <c r="V115" i="1"/>
  <c r="R115" i="1"/>
  <c r="N115" i="1"/>
  <c r="J115" i="1"/>
  <c r="F115" i="1"/>
  <c r="AH111" i="1"/>
  <c r="AD111" i="1"/>
  <c r="Z111" i="1"/>
  <c r="V111" i="1"/>
  <c r="R111" i="1"/>
  <c r="N111" i="1"/>
  <c r="J111" i="1"/>
  <c r="F111" i="1"/>
  <c r="AH106" i="1"/>
  <c r="Z106" i="1"/>
  <c r="R106" i="1"/>
  <c r="J106" i="1"/>
  <c r="AS105" i="1"/>
  <c r="AS104" i="1"/>
  <c r="AH102" i="1"/>
  <c r="Z102" i="1"/>
  <c r="R102" i="1"/>
  <c r="J102" i="1"/>
  <c r="AS101" i="1"/>
  <c r="AS100" i="1"/>
  <c r="AH98" i="1"/>
  <c r="Z98" i="1"/>
  <c r="R98" i="1"/>
  <c r="J98" i="1"/>
  <c r="AS97" i="1"/>
  <c r="AS96" i="1"/>
  <c r="AH94" i="1"/>
  <c r="Z94" i="1"/>
  <c r="R94" i="1"/>
  <c r="J94" i="1"/>
  <c r="AS93" i="1"/>
  <c r="AS92" i="1"/>
  <c r="AK91" i="1"/>
  <c r="AC91" i="1"/>
  <c r="U91" i="1"/>
  <c r="M91" i="1"/>
  <c r="E91" i="1"/>
  <c r="AH90" i="1"/>
  <c r="Z90" i="1"/>
  <c r="R90" i="1"/>
  <c r="J90" i="1"/>
  <c r="AS89" i="1"/>
  <c r="AS88" i="1"/>
  <c r="B86" i="1"/>
  <c r="F86" i="1"/>
  <c r="J86" i="1"/>
  <c r="N86" i="1"/>
  <c r="R86" i="1"/>
  <c r="V86" i="1"/>
  <c r="Z86" i="1"/>
  <c r="AD86" i="1"/>
  <c r="AH86" i="1"/>
  <c r="C86" i="1"/>
  <c r="G86" i="1"/>
  <c r="K86" i="1"/>
  <c r="O86" i="1"/>
  <c r="S86" i="1"/>
  <c r="W86" i="1"/>
  <c r="AA86" i="1"/>
  <c r="AE86" i="1"/>
  <c r="D86" i="1"/>
  <c r="H86" i="1"/>
  <c r="L86" i="1"/>
  <c r="P86" i="1"/>
  <c r="T86" i="1"/>
  <c r="X86" i="1"/>
  <c r="AB86" i="1"/>
  <c r="AF86" i="1"/>
  <c r="AS86" i="1" s="1"/>
  <c r="AJ86" i="1"/>
  <c r="AR86" i="1"/>
  <c r="AS84" i="1"/>
  <c r="AO81" i="1"/>
  <c r="AP81" i="1"/>
  <c r="Q75" i="1"/>
  <c r="Y71" i="1"/>
  <c r="C106" i="1"/>
  <c r="G106" i="1"/>
  <c r="K106" i="1"/>
  <c r="O106" i="1"/>
  <c r="S106" i="1"/>
  <c r="W106" i="1"/>
  <c r="AA106" i="1"/>
  <c r="AE106" i="1"/>
  <c r="D106" i="1"/>
  <c r="H106" i="1"/>
  <c r="L106" i="1"/>
  <c r="P106" i="1"/>
  <c r="T106" i="1"/>
  <c r="X106" i="1"/>
  <c r="AB106" i="1"/>
  <c r="AF106" i="1"/>
  <c r="AS106" i="1" s="1"/>
  <c r="AJ106" i="1"/>
  <c r="AR106" i="1"/>
  <c r="C102" i="1"/>
  <c r="G102" i="1"/>
  <c r="K102" i="1"/>
  <c r="O102" i="1"/>
  <c r="S102" i="1"/>
  <c r="W102" i="1"/>
  <c r="AA102" i="1"/>
  <c r="AE102" i="1"/>
  <c r="D102" i="1"/>
  <c r="H102" i="1"/>
  <c r="L102" i="1"/>
  <c r="P102" i="1"/>
  <c r="T102" i="1"/>
  <c r="X102" i="1"/>
  <c r="AB102" i="1"/>
  <c r="AF102" i="1"/>
  <c r="AS102" i="1" s="1"/>
  <c r="AJ102" i="1"/>
  <c r="AR102" i="1"/>
  <c r="C98" i="1"/>
  <c r="G98" i="1"/>
  <c r="K98" i="1"/>
  <c r="O98" i="1"/>
  <c r="S98" i="1"/>
  <c r="W98" i="1"/>
  <c r="AA98" i="1"/>
  <c r="AE98" i="1"/>
  <c r="D98" i="1"/>
  <c r="H98" i="1"/>
  <c r="L98" i="1"/>
  <c r="P98" i="1"/>
  <c r="T98" i="1"/>
  <c r="X98" i="1"/>
  <c r="AB98" i="1"/>
  <c r="AF98" i="1"/>
  <c r="AS98" i="1" s="1"/>
  <c r="AJ98" i="1"/>
  <c r="AR98" i="1"/>
  <c r="C94" i="1"/>
  <c r="G94" i="1"/>
  <c r="K94" i="1"/>
  <c r="O94" i="1"/>
  <c r="S94" i="1"/>
  <c r="W94" i="1"/>
  <c r="AA94" i="1"/>
  <c r="AE94" i="1"/>
  <c r="D94" i="1"/>
  <c r="H94" i="1"/>
  <c r="L94" i="1"/>
  <c r="P94" i="1"/>
  <c r="T94" i="1"/>
  <c r="X94" i="1"/>
  <c r="AB94" i="1"/>
  <c r="AF94" i="1"/>
  <c r="AS94" i="1" s="1"/>
  <c r="AJ94" i="1"/>
  <c r="AR94" i="1"/>
  <c r="AR91" i="1"/>
  <c r="AJ91" i="1"/>
  <c r="AB91" i="1"/>
  <c r="T91" i="1"/>
  <c r="L91" i="1"/>
  <c r="D91" i="1"/>
  <c r="C90" i="1"/>
  <c r="G90" i="1"/>
  <c r="K90" i="1"/>
  <c r="O90" i="1"/>
  <c r="S90" i="1"/>
  <c r="W90" i="1"/>
  <c r="AA90" i="1"/>
  <c r="AE90" i="1"/>
  <c r="D90" i="1"/>
  <c r="H90" i="1"/>
  <c r="L90" i="1"/>
  <c r="P90" i="1"/>
  <c r="T90" i="1"/>
  <c r="X90" i="1"/>
  <c r="AB90" i="1"/>
  <c r="AF90" i="1"/>
  <c r="AS90" i="1" s="1"/>
  <c r="AJ90" i="1"/>
  <c r="AR90" i="1"/>
  <c r="B79" i="1"/>
  <c r="F79" i="1"/>
  <c r="J79" i="1"/>
  <c r="N79" i="1"/>
  <c r="R79" i="1"/>
  <c r="V79" i="1"/>
  <c r="Z79" i="1"/>
  <c r="AD79" i="1"/>
  <c r="AH79" i="1"/>
  <c r="C79" i="1"/>
  <c r="G79" i="1"/>
  <c r="K79" i="1"/>
  <c r="O79" i="1"/>
  <c r="S79" i="1"/>
  <c r="W79" i="1"/>
  <c r="AA79" i="1"/>
  <c r="AE79" i="1"/>
  <c r="D79" i="1"/>
  <c r="L79" i="1"/>
  <c r="T79" i="1"/>
  <c r="AB79" i="1"/>
  <c r="AJ79" i="1"/>
  <c r="AR79" i="1"/>
  <c r="E79" i="1"/>
  <c r="M79" i="1"/>
  <c r="U79" i="1"/>
  <c r="AC79" i="1"/>
  <c r="AK79" i="1"/>
  <c r="H79" i="1"/>
  <c r="P79" i="1"/>
  <c r="X79" i="1"/>
  <c r="AF79" i="1"/>
  <c r="AS79" i="1" s="1"/>
  <c r="AO77" i="1"/>
  <c r="AP77" i="1"/>
  <c r="I75" i="1"/>
  <c r="B67" i="1"/>
  <c r="F67" i="1"/>
  <c r="J67" i="1"/>
  <c r="N67" i="1"/>
  <c r="R67" i="1"/>
  <c r="V67" i="1"/>
  <c r="Z67" i="1"/>
  <c r="AD67" i="1"/>
  <c r="AH67" i="1"/>
  <c r="C67" i="1"/>
  <c r="G67" i="1"/>
  <c r="K67" i="1"/>
  <c r="O67" i="1"/>
  <c r="S67" i="1"/>
  <c r="W67" i="1"/>
  <c r="AA67" i="1"/>
  <c r="AE67" i="1"/>
  <c r="B63" i="1"/>
  <c r="F63" i="1"/>
  <c r="J63" i="1"/>
  <c r="N63" i="1"/>
  <c r="R63" i="1"/>
  <c r="V63" i="1"/>
  <c r="Z63" i="1"/>
  <c r="AD63" i="1"/>
  <c r="AH63" i="1"/>
  <c r="C63" i="1"/>
  <c r="G63" i="1"/>
  <c r="K63" i="1"/>
  <c r="O63" i="1"/>
  <c r="S63" i="1"/>
  <c r="W63" i="1"/>
  <c r="AA63" i="1"/>
  <c r="AE63" i="1"/>
  <c r="B59" i="1"/>
  <c r="F59" i="1"/>
  <c r="J59" i="1"/>
  <c r="N59" i="1"/>
  <c r="R59" i="1"/>
  <c r="V59" i="1"/>
  <c r="Z59" i="1"/>
  <c r="AD59" i="1"/>
  <c r="AH59" i="1"/>
  <c r="C59" i="1"/>
  <c r="G59" i="1"/>
  <c r="K59" i="1"/>
  <c r="O59" i="1"/>
  <c r="S59" i="1"/>
  <c r="W59" i="1"/>
  <c r="AA59" i="1"/>
  <c r="AE59" i="1"/>
  <c r="C55" i="1"/>
  <c r="G55" i="1"/>
  <c r="K55" i="1"/>
  <c r="O55" i="1"/>
  <c r="S55" i="1"/>
  <c r="W55" i="1"/>
  <c r="AA55" i="1"/>
  <c r="AE55" i="1"/>
  <c r="D55" i="1"/>
  <c r="H55" i="1"/>
  <c r="L55" i="1"/>
  <c r="P55" i="1"/>
  <c r="T55" i="1"/>
  <c r="X55" i="1"/>
  <c r="AB55" i="1"/>
  <c r="AF55" i="1"/>
  <c r="AJ55" i="1"/>
  <c r="AR55" i="1"/>
  <c r="E55" i="1"/>
  <c r="M55" i="1"/>
  <c r="U55" i="1"/>
  <c r="AC55" i="1"/>
  <c r="AK55" i="1"/>
  <c r="F55" i="1"/>
  <c r="N55" i="1"/>
  <c r="V55" i="1"/>
  <c r="AD55" i="1"/>
  <c r="AS52" i="1"/>
  <c r="B47" i="1"/>
  <c r="F47" i="1"/>
  <c r="J47" i="1"/>
  <c r="N47" i="1"/>
  <c r="R47" i="1"/>
  <c r="V47" i="1"/>
  <c r="Z47" i="1"/>
  <c r="AD47" i="1"/>
  <c r="AH47" i="1"/>
  <c r="C47" i="1"/>
  <c r="G47" i="1"/>
  <c r="K47" i="1"/>
  <c r="O47" i="1"/>
  <c r="S47" i="1"/>
  <c r="W47" i="1"/>
  <c r="AA47" i="1"/>
  <c r="AE47" i="1"/>
  <c r="D47" i="1"/>
  <c r="H47" i="1"/>
  <c r="L47" i="1"/>
  <c r="P47" i="1"/>
  <c r="T47" i="1"/>
  <c r="X47" i="1"/>
  <c r="AB47" i="1"/>
  <c r="AF47" i="1"/>
  <c r="AS47" i="1" s="1"/>
  <c r="AJ47" i="1"/>
  <c r="AR47" i="1"/>
  <c r="E47" i="1"/>
  <c r="U47" i="1"/>
  <c r="AK47" i="1"/>
  <c r="I47" i="1"/>
  <c r="Y47" i="1"/>
  <c r="AH104" i="1"/>
  <c r="AD104" i="1"/>
  <c r="Z104" i="1"/>
  <c r="V104" i="1"/>
  <c r="R104" i="1"/>
  <c r="N104" i="1"/>
  <c r="J104" i="1"/>
  <c r="F104" i="1"/>
  <c r="AH100" i="1"/>
  <c r="AD100" i="1"/>
  <c r="Z100" i="1"/>
  <c r="V100" i="1"/>
  <c r="R100" i="1"/>
  <c r="N100" i="1"/>
  <c r="J100" i="1"/>
  <c r="F100" i="1"/>
  <c r="AH96" i="1"/>
  <c r="AD96" i="1"/>
  <c r="Z96" i="1"/>
  <c r="V96" i="1"/>
  <c r="R96" i="1"/>
  <c r="N96" i="1"/>
  <c r="J96" i="1"/>
  <c r="F96" i="1"/>
  <c r="AH92" i="1"/>
  <c r="AD92" i="1"/>
  <c r="Z92" i="1"/>
  <c r="V92" i="1"/>
  <c r="R92" i="1"/>
  <c r="N92" i="1"/>
  <c r="J92" i="1"/>
  <c r="F92" i="1"/>
  <c r="AH88" i="1"/>
  <c r="AD88" i="1"/>
  <c r="Z88" i="1"/>
  <c r="V88" i="1"/>
  <c r="R88" i="1"/>
  <c r="N88" i="1"/>
  <c r="J88" i="1"/>
  <c r="F88" i="1"/>
  <c r="AS87" i="1"/>
  <c r="AE87" i="1"/>
  <c r="AA87" i="1"/>
  <c r="W87" i="1"/>
  <c r="S87" i="1"/>
  <c r="O87" i="1"/>
  <c r="K87" i="1"/>
  <c r="G87" i="1"/>
  <c r="C87" i="1"/>
  <c r="AH84" i="1"/>
  <c r="AD84" i="1"/>
  <c r="Z84" i="1"/>
  <c r="V84" i="1"/>
  <c r="R84" i="1"/>
  <c r="N84" i="1"/>
  <c r="J84" i="1"/>
  <c r="F84" i="1"/>
  <c r="AS83" i="1"/>
  <c r="AE83" i="1"/>
  <c r="AA83" i="1"/>
  <c r="W83" i="1"/>
  <c r="S83" i="1"/>
  <c r="O83" i="1"/>
  <c r="K83" i="1"/>
  <c r="G83" i="1"/>
  <c r="C83" i="1"/>
  <c r="AR82" i="1"/>
  <c r="AJ82" i="1"/>
  <c r="AF82" i="1"/>
  <c r="AS82" i="1" s="1"/>
  <c r="AB82" i="1"/>
  <c r="W82" i="1"/>
  <c r="R82" i="1"/>
  <c r="M82" i="1"/>
  <c r="G82" i="1"/>
  <c r="AK78" i="1"/>
  <c r="AC78" i="1"/>
  <c r="U78" i="1"/>
  <c r="M78" i="1"/>
  <c r="E78" i="1"/>
  <c r="AK74" i="1"/>
  <c r="AC74" i="1"/>
  <c r="U74" i="1"/>
  <c r="M74" i="1"/>
  <c r="E74" i="1"/>
  <c r="AK70" i="1"/>
  <c r="AC70" i="1"/>
  <c r="U70" i="1"/>
  <c r="M70" i="1"/>
  <c r="E70" i="1"/>
  <c r="AF67" i="1"/>
  <c r="AS67" i="1" s="1"/>
  <c r="X67" i="1"/>
  <c r="P67" i="1"/>
  <c r="H67" i="1"/>
  <c r="AK66" i="1"/>
  <c r="AC66" i="1"/>
  <c r="U66" i="1"/>
  <c r="M66" i="1"/>
  <c r="E66" i="1"/>
  <c r="AF63" i="1"/>
  <c r="X63" i="1"/>
  <c r="P63" i="1"/>
  <c r="H63" i="1"/>
  <c r="AK62" i="1"/>
  <c r="AC62" i="1"/>
  <c r="U62" i="1"/>
  <c r="M62" i="1"/>
  <c r="E62" i="1"/>
  <c r="AF59" i="1"/>
  <c r="AS59" i="1" s="1"/>
  <c r="X59" i="1"/>
  <c r="P59" i="1"/>
  <c r="H59" i="1"/>
  <c r="AS58" i="1"/>
  <c r="X57" i="1"/>
  <c r="M57" i="1"/>
  <c r="Z55" i="1"/>
  <c r="J55" i="1"/>
  <c r="AS54" i="1"/>
  <c r="B51" i="1"/>
  <c r="F51" i="1"/>
  <c r="J51" i="1"/>
  <c r="N51" i="1"/>
  <c r="R51" i="1"/>
  <c r="V51" i="1"/>
  <c r="Z51" i="1"/>
  <c r="AD51" i="1"/>
  <c r="AH51" i="1"/>
  <c r="C51" i="1"/>
  <c r="G51" i="1"/>
  <c r="K51" i="1"/>
  <c r="O51" i="1"/>
  <c r="S51" i="1"/>
  <c r="W51" i="1"/>
  <c r="AA51" i="1"/>
  <c r="AE51" i="1"/>
  <c r="D51" i="1"/>
  <c r="H51" i="1"/>
  <c r="L51" i="1"/>
  <c r="P51" i="1"/>
  <c r="T51" i="1"/>
  <c r="X51" i="1"/>
  <c r="AB51" i="1"/>
  <c r="AF51" i="1"/>
  <c r="AS51" i="1" s="1"/>
  <c r="AJ51" i="1"/>
  <c r="AR51" i="1"/>
  <c r="E51" i="1"/>
  <c r="U51" i="1"/>
  <c r="AK51" i="1"/>
  <c r="I51" i="1"/>
  <c r="Y51" i="1"/>
  <c r="AC47" i="1"/>
  <c r="Q43" i="1"/>
  <c r="AH87" i="1"/>
  <c r="AD87" i="1"/>
  <c r="Z87" i="1"/>
  <c r="V87" i="1"/>
  <c r="R87" i="1"/>
  <c r="N87" i="1"/>
  <c r="J87" i="1"/>
  <c r="F87" i="1"/>
  <c r="AH83" i="1"/>
  <c r="AD83" i="1"/>
  <c r="Z83" i="1"/>
  <c r="V83" i="1"/>
  <c r="R83" i="1"/>
  <c r="N83" i="1"/>
  <c r="J83" i="1"/>
  <c r="F83" i="1"/>
  <c r="D82" i="1"/>
  <c r="H82" i="1"/>
  <c r="L82" i="1"/>
  <c r="P82" i="1"/>
  <c r="T82" i="1"/>
  <c r="X82" i="1"/>
  <c r="AS81" i="1"/>
  <c r="AS80" i="1"/>
  <c r="AH78" i="1"/>
  <c r="Z78" i="1"/>
  <c r="R78" i="1"/>
  <c r="J78" i="1"/>
  <c r="AS77" i="1"/>
  <c r="AS76" i="1"/>
  <c r="AH74" i="1"/>
  <c r="Z74" i="1"/>
  <c r="R74" i="1"/>
  <c r="J74" i="1"/>
  <c r="AL74" i="1" s="1"/>
  <c r="AN74" i="1" s="1"/>
  <c r="AS73" i="1"/>
  <c r="AS72" i="1"/>
  <c r="AH70" i="1"/>
  <c r="Z70" i="1"/>
  <c r="R70" i="1"/>
  <c r="J70" i="1"/>
  <c r="AS69" i="1"/>
  <c r="AS68" i="1"/>
  <c r="AK67" i="1"/>
  <c r="AC67" i="1"/>
  <c r="U67" i="1"/>
  <c r="M67" i="1"/>
  <c r="E67" i="1"/>
  <c r="AH66" i="1"/>
  <c r="Z66" i="1"/>
  <c r="R66" i="1"/>
  <c r="J66" i="1"/>
  <c r="AS65" i="1"/>
  <c r="AS64" i="1"/>
  <c r="AK63" i="1"/>
  <c r="AC63" i="1"/>
  <c r="U63" i="1"/>
  <c r="M63" i="1"/>
  <c r="E63" i="1"/>
  <c r="AH62" i="1"/>
  <c r="Z62" i="1"/>
  <c r="R62" i="1"/>
  <c r="J62" i="1"/>
  <c r="AP61" i="1"/>
  <c r="AS61" i="1"/>
  <c r="AS60" i="1"/>
  <c r="AK59" i="1"/>
  <c r="AC59" i="1"/>
  <c r="U59" i="1"/>
  <c r="M59" i="1"/>
  <c r="E59" i="1"/>
  <c r="AL58" i="1"/>
  <c r="AN58" i="1" s="1"/>
  <c r="B57" i="1"/>
  <c r="F57" i="1"/>
  <c r="J57" i="1"/>
  <c r="N57" i="1"/>
  <c r="R57" i="1"/>
  <c r="V57" i="1"/>
  <c r="Z57" i="1"/>
  <c r="AD57" i="1"/>
  <c r="AH57" i="1"/>
  <c r="D57" i="1"/>
  <c r="I57" i="1"/>
  <c r="O57" i="1"/>
  <c r="T57" i="1"/>
  <c r="Y57" i="1"/>
  <c r="AE57" i="1"/>
  <c r="AJ57" i="1"/>
  <c r="E57" i="1"/>
  <c r="K57" i="1"/>
  <c r="P57" i="1"/>
  <c r="U57" i="1"/>
  <c r="AA57" i="1"/>
  <c r="AF57" i="1"/>
  <c r="AS57" i="1" s="1"/>
  <c r="AK57" i="1"/>
  <c r="AS56" i="1"/>
  <c r="Y55" i="1"/>
  <c r="I55" i="1"/>
  <c r="AL54" i="1"/>
  <c r="AN54" i="1" s="1"/>
  <c r="AC51" i="1"/>
  <c r="Q47" i="1"/>
  <c r="C78" i="1"/>
  <c r="G78" i="1"/>
  <c r="K78" i="1"/>
  <c r="O78" i="1"/>
  <c r="S78" i="1"/>
  <c r="W78" i="1"/>
  <c r="AA78" i="1"/>
  <c r="AE78" i="1"/>
  <c r="D78" i="1"/>
  <c r="H78" i="1"/>
  <c r="L78" i="1"/>
  <c r="P78" i="1"/>
  <c r="T78" i="1"/>
  <c r="X78" i="1"/>
  <c r="AB78" i="1"/>
  <c r="AF78" i="1"/>
  <c r="AJ78" i="1"/>
  <c r="AR78" i="1"/>
  <c r="C74" i="1"/>
  <c r="G74" i="1"/>
  <c r="K74" i="1"/>
  <c r="O74" i="1"/>
  <c r="S74" i="1"/>
  <c r="W74" i="1"/>
  <c r="AA74" i="1"/>
  <c r="AE74" i="1"/>
  <c r="D74" i="1"/>
  <c r="H74" i="1"/>
  <c r="L74" i="1"/>
  <c r="P74" i="1"/>
  <c r="T74" i="1"/>
  <c r="X74" i="1"/>
  <c r="AB74" i="1"/>
  <c r="AF74" i="1"/>
  <c r="AS74" i="1" s="1"/>
  <c r="AJ74" i="1"/>
  <c r="AR74" i="1"/>
  <c r="C70" i="1"/>
  <c r="G70" i="1"/>
  <c r="K70" i="1"/>
  <c r="O70" i="1"/>
  <c r="S70" i="1"/>
  <c r="W70" i="1"/>
  <c r="AA70" i="1"/>
  <c r="AE70" i="1"/>
  <c r="D70" i="1"/>
  <c r="H70" i="1"/>
  <c r="L70" i="1"/>
  <c r="P70" i="1"/>
  <c r="T70" i="1"/>
  <c r="X70" i="1"/>
  <c r="AB70" i="1"/>
  <c r="AF70" i="1"/>
  <c r="AS70" i="1" s="1"/>
  <c r="AJ70" i="1"/>
  <c r="AR70" i="1"/>
  <c r="AR67" i="1"/>
  <c r="AJ67" i="1"/>
  <c r="AB67" i="1"/>
  <c r="T67" i="1"/>
  <c r="L67" i="1"/>
  <c r="D67" i="1"/>
  <c r="C66" i="1"/>
  <c r="G66" i="1"/>
  <c r="K66" i="1"/>
  <c r="O66" i="1"/>
  <c r="S66" i="1"/>
  <c r="W66" i="1"/>
  <c r="AA66" i="1"/>
  <c r="AE66" i="1"/>
  <c r="D66" i="1"/>
  <c r="H66" i="1"/>
  <c r="L66" i="1"/>
  <c r="P66" i="1"/>
  <c r="T66" i="1"/>
  <c r="X66" i="1"/>
  <c r="AB66" i="1"/>
  <c r="AF66" i="1"/>
  <c r="AS66" i="1" s="1"/>
  <c r="AJ66" i="1"/>
  <c r="AR66" i="1"/>
  <c r="AR63" i="1"/>
  <c r="AJ63" i="1"/>
  <c r="AB63" i="1"/>
  <c r="T63" i="1"/>
  <c r="L63" i="1"/>
  <c r="D63" i="1"/>
  <c r="C62" i="1"/>
  <c r="G62" i="1"/>
  <c r="K62" i="1"/>
  <c r="O62" i="1"/>
  <c r="S62" i="1"/>
  <c r="W62" i="1"/>
  <c r="AA62" i="1"/>
  <c r="AE62" i="1"/>
  <c r="D62" i="1"/>
  <c r="H62" i="1"/>
  <c r="L62" i="1"/>
  <c r="P62" i="1"/>
  <c r="T62" i="1"/>
  <c r="X62" i="1"/>
  <c r="AB62" i="1"/>
  <c r="AF62" i="1"/>
  <c r="AJ62" i="1"/>
  <c r="AR62" i="1"/>
  <c r="AR59" i="1"/>
  <c r="AJ59" i="1"/>
  <c r="AB59" i="1"/>
  <c r="T59" i="1"/>
  <c r="L59" i="1"/>
  <c r="D59" i="1"/>
  <c r="AH55" i="1"/>
  <c r="R55" i="1"/>
  <c r="B55" i="1"/>
  <c r="M47" i="1"/>
  <c r="B43" i="1"/>
  <c r="F43" i="1"/>
  <c r="J43" i="1"/>
  <c r="N43" i="1"/>
  <c r="R43" i="1"/>
  <c r="V43" i="1"/>
  <c r="Z43" i="1"/>
  <c r="AD43" i="1"/>
  <c r="AH43" i="1"/>
  <c r="C43" i="1"/>
  <c r="G43" i="1"/>
  <c r="K43" i="1"/>
  <c r="O43" i="1"/>
  <c r="S43" i="1"/>
  <c r="W43" i="1"/>
  <c r="AA43" i="1"/>
  <c r="AE43" i="1"/>
  <c r="AS43" i="1"/>
  <c r="D43" i="1"/>
  <c r="H43" i="1"/>
  <c r="L43" i="1"/>
  <c r="P43" i="1"/>
  <c r="T43" i="1"/>
  <c r="X43" i="1"/>
  <c r="AB43" i="1"/>
  <c r="AF43" i="1"/>
  <c r="AJ43" i="1"/>
  <c r="AR43" i="1"/>
  <c r="E43" i="1"/>
  <c r="U43" i="1"/>
  <c r="AK43" i="1"/>
  <c r="I43" i="1"/>
  <c r="Y43" i="1"/>
  <c r="AO20" i="1"/>
  <c r="AP20" i="1"/>
  <c r="AH80" i="1"/>
  <c r="AD80" i="1"/>
  <c r="Z80" i="1"/>
  <c r="V80" i="1"/>
  <c r="R80" i="1"/>
  <c r="N80" i="1"/>
  <c r="J80" i="1"/>
  <c r="F80" i="1"/>
  <c r="AH76" i="1"/>
  <c r="AD76" i="1"/>
  <c r="Z76" i="1"/>
  <c r="V76" i="1"/>
  <c r="R76" i="1"/>
  <c r="N76" i="1"/>
  <c r="J76" i="1"/>
  <c r="F76" i="1"/>
  <c r="AH72" i="1"/>
  <c r="AD72" i="1"/>
  <c r="Z72" i="1"/>
  <c r="V72" i="1"/>
  <c r="R72" i="1"/>
  <c r="N72" i="1"/>
  <c r="J72" i="1"/>
  <c r="F72" i="1"/>
  <c r="AH68" i="1"/>
  <c r="AD68" i="1"/>
  <c r="Z68" i="1"/>
  <c r="V68" i="1"/>
  <c r="R68" i="1"/>
  <c r="N68" i="1"/>
  <c r="J68" i="1"/>
  <c r="F68" i="1"/>
  <c r="AH64" i="1"/>
  <c r="AD64" i="1"/>
  <c r="Z64" i="1"/>
  <c r="V64" i="1"/>
  <c r="R64" i="1"/>
  <c r="N64" i="1"/>
  <c r="J64" i="1"/>
  <c r="F64" i="1"/>
  <c r="AH60" i="1"/>
  <c r="AD60" i="1"/>
  <c r="Z60" i="1"/>
  <c r="V60" i="1"/>
  <c r="R60" i="1"/>
  <c r="N60" i="1"/>
  <c r="J60" i="1"/>
  <c r="F60" i="1"/>
  <c r="B56" i="1"/>
  <c r="F56" i="1"/>
  <c r="J56" i="1"/>
  <c r="N56" i="1"/>
  <c r="R56" i="1"/>
  <c r="C56" i="1"/>
  <c r="G56" i="1"/>
  <c r="K56" i="1"/>
  <c r="O56" i="1"/>
  <c r="S56" i="1"/>
  <c r="W56" i="1"/>
  <c r="AA56" i="1"/>
  <c r="AE56" i="1"/>
  <c r="AP50" i="1"/>
  <c r="V42" i="1"/>
  <c r="D42" i="1"/>
  <c r="B42" i="1"/>
  <c r="G42" i="1"/>
  <c r="K42" i="1"/>
  <c r="O42" i="1"/>
  <c r="S42" i="1"/>
  <c r="W42" i="1"/>
  <c r="AA42" i="1"/>
  <c r="AE42" i="1"/>
  <c r="C42" i="1"/>
  <c r="H42" i="1"/>
  <c r="L42" i="1"/>
  <c r="P42" i="1"/>
  <c r="T42" i="1"/>
  <c r="X42" i="1"/>
  <c r="AB42" i="1"/>
  <c r="AF42" i="1"/>
  <c r="AJ42" i="1"/>
  <c r="AR42" i="1"/>
  <c r="E42" i="1"/>
  <c r="I42" i="1"/>
  <c r="M42" i="1"/>
  <c r="Q42" i="1"/>
  <c r="U42" i="1"/>
  <c r="Y42" i="1"/>
  <c r="AC42" i="1"/>
  <c r="AG42" i="1"/>
  <c r="AK42" i="1"/>
  <c r="AS42" i="1"/>
  <c r="AL41" i="1"/>
  <c r="AN41" i="1" s="1"/>
  <c r="AH53" i="1"/>
  <c r="AD53" i="1"/>
  <c r="Z53" i="1"/>
  <c r="V53" i="1"/>
  <c r="R53" i="1"/>
  <c r="N53" i="1"/>
  <c r="J53" i="1"/>
  <c r="F53" i="1"/>
  <c r="AE52" i="1"/>
  <c r="AA52" i="1"/>
  <c r="W52" i="1"/>
  <c r="S52" i="1"/>
  <c r="O52" i="1"/>
  <c r="K52" i="1"/>
  <c r="G52" i="1"/>
  <c r="C52" i="1"/>
  <c r="AH49" i="1"/>
  <c r="AD49" i="1"/>
  <c r="Z49" i="1"/>
  <c r="V49" i="1"/>
  <c r="R49" i="1"/>
  <c r="N49" i="1"/>
  <c r="J49" i="1"/>
  <c r="F49" i="1"/>
  <c r="AS48" i="1"/>
  <c r="AE48" i="1"/>
  <c r="AA48" i="1"/>
  <c r="W48" i="1"/>
  <c r="S48" i="1"/>
  <c r="O48" i="1"/>
  <c r="K48" i="1"/>
  <c r="G48" i="1"/>
  <c r="C48" i="1"/>
  <c r="AH45" i="1"/>
  <c r="AD45" i="1"/>
  <c r="Z45" i="1"/>
  <c r="V45" i="1"/>
  <c r="R45" i="1"/>
  <c r="N45" i="1"/>
  <c r="J45" i="1"/>
  <c r="F45" i="1"/>
  <c r="AS44" i="1"/>
  <c r="AE44" i="1"/>
  <c r="AA44" i="1"/>
  <c r="W44" i="1"/>
  <c r="S44" i="1"/>
  <c r="O44" i="1"/>
  <c r="K44" i="1"/>
  <c r="G44" i="1"/>
  <c r="C44" i="1"/>
  <c r="AK39" i="1"/>
  <c r="AC39" i="1"/>
  <c r="U39" i="1"/>
  <c r="M39" i="1"/>
  <c r="E39" i="1"/>
  <c r="AH38" i="1"/>
  <c r="Z38" i="1"/>
  <c r="R38" i="1"/>
  <c r="J38" i="1"/>
  <c r="AP37" i="1"/>
  <c r="AS37" i="1"/>
  <c r="AH52" i="1"/>
  <c r="AD52" i="1"/>
  <c r="Z52" i="1"/>
  <c r="V52" i="1"/>
  <c r="R52" i="1"/>
  <c r="N52" i="1"/>
  <c r="J52" i="1"/>
  <c r="F52" i="1"/>
  <c r="AH48" i="1"/>
  <c r="AD48" i="1"/>
  <c r="Z48" i="1"/>
  <c r="V48" i="1"/>
  <c r="R48" i="1"/>
  <c r="N48" i="1"/>
  <c r="J48" i="1"/>
  <c r="F48" i="1"/>
  <c r="AH44" i="1"/>
  <c r="AD44" i="1"/>
  <c r="Z44" i="1"/>
  <c r="V44" i="1"/>
  <c r="R44" i="1"/>
  <c r="N44" i="1"/>
  <c r="J44" i="1"/>
  <c r="F44" i="1"/>
  <c r="AR39" i="1"/>
  <c r="AJ39" i="1"/>
  <c r="AB39" i="1"/>
  <c r="T39" i="1"/>
  <c r="L39" i="1"/>
  <c r="C38" i="1"/>
  <c r="G38" i="1"/>
  <c r="K38" i="1"/>
  <c r="O38" i="1"/>
  <c r="S38" i="1"/>
  <c r="W38" i="1"/>
  <c r="AA38" i="1"/>
  <c r="AE38" i="1"/>
  <c r="D38" i="1"/>
  <c r="H38" i="1"/>
  <c r="L38" i="1"/>
  <c r="P38" i="1"/>
  <c r="T38" i="1"/>
  <c r="X38" i="1"/>
  <c r="AB38" i="1"/>
  <c r="AF38" i="1"/>
  <c r="AS38" i="1" s="1"/>
  <c r="AJ38" i="1"/>
  <c r="AR38" i="1"/>
  <c r="B31" i="1"/>
  <c r="F31" i="1"/>
  <c r="J31" i="1"/>
  <c r="N31" i="1"/>
  <c r="R31" i="1"/>
  <c r="V31" i="1"/>
  <c r="Z31" i="1"/>
  <c r="AD31" i="1"/>
  <c r="AH31" i="1"/>
  <c r="C31" i="1"/>
  <c r="H31" i="1"/>
  <c r="M31" i="1"/>
  <c r="S31" i="1"/>
  <c r="X31" i="1"/>
  <c r="AC31" i="1"/>
  <c r="AR31" i="1"/>
  <c r="D31" i="1"/>
  <c r="I31" i="1"/>
  <c r="O31" i="1"/>
  <c r="T31" i="1"/>
  <c r="Y31" i="1"/>
  <c r="AE31" i="1"/>
  <c r="AJ31" i="1"/>
  <c r="E31" i="1"/>
  <c r="P31" i="1"/>
  <c r="AA31" i="1"/>
  <c r="AK31" i="1"/>
  <c r="G31" i="1"/>
  <c r="Q31" i="1"/>
  <c r="AB31" i="1"/>
  <c r="K31" i="1"/>
  <c r="U31" i="1"/>
  <c r="AF31" i="1"/>
  <c r="AS31" i="1" s="1"/>
  <c r="B39" i="1"/>
  <c r="F39" i="1"/>
  <c r="J39" i="1"/>
  <c r="N39" i="1"/>
  <c r="R39" i="1"/>
  <c r="V39" i="1"/>
  <c r="Z39" i="1"/>
  <c r="AD39" i="1"/>
  <c r="AH39" i="1"/>
  <c r="C39" i="1"/>
  <c r="G39" i="1"/>
  <c r="K39" i="1"/>
  <c r="O39" i="1"/>
  <c r="S39" i="1"/>
  <c r="W39" i="1"/>
  <c r="AA39" i="1"/>
  <c r="AE39" i="1"/>
  <c r="AS39" i="1"/>
  <c r="AL35" i="1"/>
  <c r="AN35" i="1" s="1"/>
  <c r="B33" i="1"/>
  <c r="F33" i="1"/>
  <c r="J33" i="1"/>
  <c r="N33" i="1"/>
  <c r="R33" i="1"/>
  <c r="V33" i="1"/>
  <c r="Z33" i="1"/>
  <c r="AD33" i="1"/>
  <c r="AH33" i="1"/>
  <c r="C33" i="1"/>
  <c r="G33" i="1"/>
  <c r="K33" i="1"/>
  <c r="O33" i="1"/>
  <c r="S33" i="1"/>
  <c r="W33" i="1"/>
  <c r="AA33" i="1"/>
  <c r="AE33" i="1"/>
  <c r="D33" i="1"/>
  <c r="L33" i="1"/>
  <c r="T33" i="1"/>
  <c r="AB33" i="1"/>
  <c r="AJ33" i="1"/>
  <c r="AR33" i="1"/>
  <c r="E33" i="1"/>
  <c r="M33" i="1"/>
  <c r="U33" i="1"/>
  <c r="AC33" i="1"/>
  <c r="AK33" i="1"/>
  <c r="H33" i="1"/>
  <c r="P33" i="1"/>
  <c r="X33" i="1"/>
  <c r="AF33" i="1"/>
  <c r="AH40" i="1"/>
  <c r="AD40" i="1"/>
  <c r="Z40" i="1"/>
  <c r="V40" i="1"/>
  <c r="R40" i="1"/>
  <c r="N40" i="1"/>
  <c r="J40" i="1"/>
  <c r="F40" i="1"/>
  <c r="AH36" i="1"/>
  <c r="AD36" i="1"/>
  <c r="Z36" i="1"/>
  <c r="V36" i="1"/>
  <c r="R36" i="1"/>
  <c r="N36" i="1"/>
  <c r="J36" i="1"/>
  <c r="F36" i="1"/>
  <c r="AS34" i="1"/>
  <c r="AK32" i="1"/>
  <c r="AC32" i="1"/>
  <c r="U32" i="1"/>
  <c r="M32" i="1"/>
  <c r="E32" i="1"/>
  <c r="D29" i="1"/>
  <c r="H29" i="1"/>
  <c r="L29" i="1"/>
  <c r="P29" i="1"/>
  <c r="T29" i="1"/>
  <c r="X29" i="1"/>
  <c r="AB29" i="1"/>
  <c r="AF29" i="1"/>
  <c r="AJ29" i="1"/>
  <c r="AR29" i="1"/>
  <c r="B29" i="1"/>
  <c r="G29" i="1"/>
  <c r="M29" i="1"/>
  <c r="R29" i="1"/>
  <c r="W29" i="1"/>
  <c r="AC29" i="1"/>
  <c r="AH29" i="1"/>
  <c r="C29" i="1"/>
  <c r="I29" i="1"/>
  <c r="N29" i="1"/>
  <c r="S29" i="1"/>
  <c r="Y29" i="1"/>
  <c r="AD29" i="1"/>
  <c r="AB27" i="1"/>
  <c r="Q27" i="1"/>
  <c r="G27" i="1"/>
  <c r="B18" i="1"/>
  <c r="F18" i="1"/>
  <c r="J18" i="1"/>
  <c r="N18" i="1"/>
  <c r="R18" i="1"/>
  <c r="V18" i="1"/>
  <c r="Z18" i="1"/>
  <c r="AD18" i="1"/>
  <c r="AH18" i="1"/>
  <c r="C18" i="1"/>
  <c r="G18" i="1"/>
  <c r="K18" i="1"/>
  <c r="O18" i="1"/>
  <c r="S18" i="1"/>
  <c r="W18" i="1"/>
  <c r="AA18" i="1"/>
  <c r="AE18" i="1"/>
  <c r="D18" i="1"/>
  <c r="L18" i="1"/>
  <c r="T18" i="1"/>
  <c r="AB18" i="1"/>
  <c r="AJ18" i="1"/>
  <c r="AR18" i="1"/>
  <c r="E18" i="1"/>
  <c r="M18" i="1"/>
  <c r="U18" i="1"/>
  <c r="AC18" i="1"/>
  <c r="AK18" i="1"/>
  <c r="H18" i="1"/>
  <c r="P18" i="1"/>
  <c r="X18" i="1"/>
  <c r="AF18" i="1"/>
  <c r="B13" i="1"/>
  <c r="F13" i="1"/>
  <c r="J13" i="1"/>
  <c r="N13" i="1"/>
  <c r="R13" i="1"/>
  <c r="V13" i="1"/>
  <c r="Z13" i="1"/>
  <c r="AD13" i="1"/>
  <c r="AH13" i="1"/>
  <c r="C13" i="1"/>
  <c r="G13" i="1"/>
  <c r="K13" i="1"/>
  <c r="O13" i="1"/>
  <c r="S13" i="1"/>
  <c r="W13" i="1"/>
  <c r="AA13" i="1"/>
  <c r="AE13" i="1"/>
  <c r="D13" i="1"/>
  <c r="L13" i="1"/>
  <c r="T13" i="1"/>
  <c r="AB13" i="1"/>
  <c r="AJ13" i="1"/>
  <c r="AR13" i="1"/>
  <c r="E13" i="1"/>
  <c r="M13" i="1"/>
  <c r="U13" i="1"/>
  <c r="AC13" i="1"/>
  <c r="AK13" i="1"/>
  <c r="AS13" i="1"/>
  <c r="H13" i="1"/>
  <c r="X13" i="1"/>
  <c r="I13" i="1"/>
  <c r="Y13" i="1"/>
  <c r="P13" i="1"/>
  <c r="AF13" i="1"/>
  <c r="AH32" i="1"/>
  <c r="Z32" i="1"/>
  <c r="R32" i="1"/>
  <c r="J32" i="1"/>
  <c r="AS28" i="1"/>
  <c r="X27" i="1"/>
  <c r="M27" i="1"/>
  <c r="B22" i="1"/>
  <c r="F22" i="1"/>
  <c r="J22" i="1"/>
  <c r="N22" i="1"/>
  <c r="R22" i="1"/>
  <c r="V22" i="1"/>
  <c r="Z22" i="1"/>
  <c r="AD22" i="1"/>
  <c r="AH22" i="1"/>
  <c r="C22" i="1"/>
  <c r="G22" i="1"/>
  <c r="K22" i="1"/>
  <c r="O22" i="1"/>
  <c r="S22" i="1"/>
  <c r="W22" i="1"/>
  <c r="AA22" i="1"/>
  <c r="AE22" i="1"/>
  <c r="D22" i="1"/>
  <c r="L22" i="1"/>
  <c r="T22" i="1"/>
  <c r="AB22" i="1"/>
  <c r="AJ22" i="1"/>
  <c r="AR22" i="1"/>
  <c r="E22" i="1"/>
  <c r="M22" i="1"/>
  <c r="U22" i="1"/>
  <c r="AC22" i="1"/>
  <c r="AK22" i="1"/>
  <c r="H22" i="1"/>
  <c r="P22" i="1"/>
  <c r="X22" i="1"/>
  <c r="AF22" i="1"/>
  <c r="AS22" i="1" s="1"/>
  <c r="Y18" i="1"/>
  <c r="C32" i="1"/>
  <c r="G32" i="1"/>
  <c r="K32" i="1"/>
  <c r="O32" i="1"/>
  <c r="S32" i="1"/>
  <c r="W32" i="1"/>
  <c r="AA32" i="1"/>
  <c r="AE32" i="1"/>
  <c r="D32" i="1"/>
  <c r="H32" i="1"/>
  <c r="L32" i="1"/>
  <c r="P32" i="1"/>
  <c r="T32" i="1"/>
  <c r="X32" i="1"/>
  <c r="AB32" i="1"/>
  <c r="AF32" i="1"/>
  <c r="AS32" i="1" s="1"/>
  <c r="AJ32" i="1"/>
  <c r="AR32" i="1"/>
  <c r="AL28" i="1"/>
  <c r="AN28" i="1" s="1"/>
  <c r="B27" i="1"/>
  <c r="F27" i="1"/>
  <c r="J27" i="1"/>
  <c r="N27" i="1"/>
  <c r="R27" i="1"/>
  <c r="V27" i="1"/>
  <c r="Z27" i="1"/>
  <c r="AD27" i="1"/>
  <c r="AH27" i="1"/>
  <c r="D27" i="1"/>
  <c r="I27" i="1"/>
  <c r="O27" i="1"/>
  <c r="T27" i="1"/>
  <c r="Y27" i="1"/>
  <c r="AE27" i="1"/>
  <c r="AJ27" i="1"/>
  <c r="E27" i="1"/>
  <c r="K27" i="1"/>
  <c r="P27" i="1"/>
  <c r="U27" i="1"/>
  <c r="AA27" i="1"/>
  <c r="AF27" i="1"/>
  <c r="AS27" i="1" s="1"/>
  <c r="AK27" i="1"/>
  <c r="Y22" i="1"/>
  <c r="Z34" i="1"/>
  <c r="V34" i="1"/>
  <c r="R34" i="1"/>
  <c r="N34" i="1"/>
  <c r="J34" i="1"/>
  <c r="F34" i="1"/>
  <c r="C30" i="1"/>
  <c r="G30" i="1"/>
  <c r="K30" i="1"/>
  <c r="O30" i="1"/>
  <c r="S30" i="1"/>
  <c r="W30" i="1"/>
  <c r="AA30" i="1"/>
  <c r="AE30" i="1"/>
  <c r="AS30" i="1"/>
  <c r="AH26" i="1"/>
  <c r="AC26" i="1"/>
  <c r="X26" i="1"/>
  <c r="R26" i="1"/>
  <c r="M26" i="1"/>
  <c r="H26" i="1"/>
  <c r="AH25" i="1"/>
  <c r="Z25" i="1"/>
  <c r="R25" i="1"/>
  <c r="J25" i="1"/>
  <c r="AS24" i="1"/>
  <c r="AS23" i="1"/>
  <c r="AS19" i="1"/>
  <c r="AJ9" i="1"/>
  <c r="AC9" i="1"/>
  <c r="AD9" i="1" s="1"/>
  <c r="AK9" i="1"/>
  <c r="C26" i="1"/>
  <c r="G26" i="1"/>
  <c r="K26" i="1"/>
  <c r="O26" i="1"/>
  <c r="S26" i="1"/>
  <c r="W26" i="1"/>
  <c r="AA26" i="1"/>
  <c r="AE26" i="1"/>
  <c r="AS26" i="1"/>
  <c r="C25" i="1"/>
  <c r="G25" i="1"/>
  <c r="K25" i="1"/>
  <c r="O25" i="1"/>
  <c r="S25" i="1"/>
  <c r="W25" i="1"/>
  <c r="AA25" i="1"/>
  <c r="AE25" i="1"/>
  <c r="D25" i="1"/>
  <c r="H25" i="1"/>
  <c r="L25" i="1"/>
  <c r="P25" i="1"/>
  <c r="T25" i="1"/>
  <c r="X25" i="1"/>
  <c r="AB25" i="1"/>
  <c r="AF25" i="1"/>
  <c r="AS25" i="1" s="1"/>
  <c r="AJ25" i="1"/>
  <c r="AR25" i="1"/>
  <c r="C21" i="1"/>
  <c r="G21" i="1"/>
  <c r="K21" i="1"/>
  <c r="O21" i="1"/>
  <c r="S21" i="1"/>
  <c r="W21" i="1"/>
  <c r="AA21" i="1"/>
  <c r="AE21" i="1"/>
  <c r="D21" i="1"/>
  <c r="H21" i="1"/>
  <c r="L21" i="1"/>
  <c r="P21" i="1"/>
  <c r="T21" i="1"/>
  <c r="X21" i="1"/>
  <c r="AB21" i="1"/>
  <c r="AF21" i="1"/>
  <c r="AS21" i="1" s="1"/>
  <c r="AJ21" i="1"/>
  <c r="AR21" i="1"/>
  <c r="C17" i="1"/>
  <c r="G17" i="1"/>
  <c r="K17" i="1"/>
  <c r="O17" i="1"/>
  <c r="S17" i="1"/>
  <c r="W17" i="1"/>
  <c r="AA17" i="1"/>
  <c r="AE17" i="1"/>
  <c r="D17" i="1"/>
  <c r="H17" i="1"/>
  <c r="L17" i="1"/>
  <c r="P17" i="1"/>
  <c r="T17" i="1"/>
  <c r="X17" i="1"/>
  <c r="AB17" i="1"/>
  <c r="AF17" i="1"/>
  <c r="AJ17" i="1"/>
  <c r="AR17" i="1"/>
  <c r="AF9" i="1"/>
  <c r="AG9" i="1" s="1"/>
  <c r="AH23" i="1"/>
  <c r="AD23" i="1"/>
  <c r="Z23" i="1"/>
  <c r="V23" i="1"/>
  <c r="R23" i="1"/>
  <c r="N23" i="1"/>
  <c r="J23" i="1"/>
  <c r="F23" i="1"/>
  <c r="AH19" i="1"/>
  <c r="AD19" i="1"/>
  <c r="Z19" i="1"/>
  <c r="V19" i="1"/>
  <c r="R19" i="1"/>
  <c r="N19" i="1"/>
  <c r="J19" i="1"/>
  <c r="F19" i="1"/>
  <c r="D16" i="1"/>
  <c r="H16" i="1"/>
  <c r="L16" i="1"/>
  <c r="P16" i="1"/>
  <c r="T16" i="1"/>
  <c r="X16" i="1"/>
  <c r="AB16" i="1"/>
  <c r="AF16" i="1"/>
  <c r="AS16" i="1" s="1"/>
  <c r="AS15" i="1"/>
  <c r="AS14" i="1"/>
  <c r="AH12" i="1"/>
  <c r="Z12" i="1"/>
  <c r="R12" i="1"/>
  <c r="J12" i="1"/>
  <c r="AS11" i="1"/>
  <c r="C12" i="1"/>
  <c r="G12" i="1"/>
  <c r="K12" i="1"/>
  <c r="O12" i="1"/>
  <c r="S12" i="1"/>
  <c r="W12" i="1"/>
  <c r="AA12" i="1"/>
  <c r="AE12" i="1"/>
  <c r="D12" i="1"/>
  <c r="H12" i="1"/>
  <c r="L12" i="1"/>
  <c r="P12" i="1"/>
  <c r="T12" i="1"/>
  <c r="X12" i="1"/>
  <c r="AB12" i="1"/>
  <c r="AF12" i="1"/>
  <c r="AS12" i="1" s="1"/>
  <c r="AJ12" i="1"/>
  <c r="AR12" i="1"/>
  <c r="AE8" i="1"/>
  <c r="AF8" i="1"/>
  <c r="AS8" i="1" s="1"/>
  <c r="AJ8" i="1"/>
  <c r="AS6" i="1"/>
  <c r="AH14" i="1"/>
  <c r="AD14" i="1"/>
  <c r="Z14" i="1"/>
  <c r="V14" i="1"/>
  <c r="R14" i="1"/>
  <c r="N14" i="1"/>
  <c r="J14" i="1"/>
  <c r="F14" i="1"/>
  <c r="AH10" i="1"/>
  <c r="AD10" i="1"/>
  <c r="AE9" i="1" l="1"/>
  <c r="AS7" i="1"/>
  <c r="AJ7" i="1"/>
  <c r="AH9" i="1"/>
  <c r="AJ10" i="1"/>
  <c r="AK11" i="1"/>
  <c r="AJ11" i="1"/>
  <c r="AH8" i="1"/>
  <c r="AG8" i="1"/>
  <c r="AD7" i="1"/>
  <c r="AH7" i="1"/>
  <c r="AG7" i="1"/>
  <c r="AE6" i="1"/>
  <c r="AO476" i="1"/>
  <c r="AP766" i="1"/>
  <c r="AP97" i="1"/>
  <c r="AO394" i="1"/>
  <c r="AP525" i="1"/>
  <c r="AO378" i="1"/>
  <c r="AP251" i="1"/>
  <c r="AO207" i="1"/>
  <c r="AL73" i="1"/>
  <c r="AN73" i="1" s="1"/>
  <c r="AL742" i="1"/>
  <c r="AN742" i="1" s="1"/>
  <c r="AL196" i="1"/>
  <c r="AN196" i="1" s="1"/>
  <c r="AP196" i="1" s="1"/>
  <c r="AL588" i="1"/>
  <c r="AN588" i="1" s="1"/>
  <c r="AO588" i="1" s="1"/>
  <c r="AL541" i="1"/>
  <c r="AN541" i="1" s="1"/>
  <c r="AL565" i="1"/>
  <c r="AN565" i="1" s="1"/>
  <c r="AO565" i="1" s="1"/>
  <c r="AL744" i="1"/>
  <c r="AN744" i="1" s="1"/>
  <c r="AP706" i="1"/>
  <c r="AL129" i="1"/>
  <c r="AN129" i="1" s="1"/>
  <c r="AL145" i="1"/>
  <c r="AN145" i="1" s="1"/>
  <c r="AP145" i="1" s="1"/>
  <c r="AL282" i="1"/>
  <c r="AN282" i="1" s="1"/>
  <c r="AL537" i="1"/>
  <c r="AN537" i="1" s="1"/>
  <c r="AO537" i="1" s="1"/>
  <c r="AL553" i="1"/>
  <c r="AN553" i="1" s="1"/>
  <c r="AO553" i="1" s="1"/>
  <c r="AL557" i="1"/>
  <c r="AN557" i="1" s="1"/>
  <c r="AL561" i="1"/>
  <c r="AN561" i="1" s="1"/>
  <c r="AL762" i="1"/>
  <c r="AN762" i="1" s="1"/>
  <c r="AL350" i="1"/>
  <c r="AN350" i="1" s="1"/>
  <c r="AO350" i="1" s="1"/>
  <c r="AL446" i="1"/>
  <c r="AN446" i="1" s="1"/>
  <c r="AL505" i="1"/>
  <c r="AN505" i="1" s="1"/>
  <c r="AL714" i="1"/>
  <c r="AN714" i="1" s="1"/>
  <c r="AP537" i="1"/>
  <c r="AP137" i="1"/>
  <c r="AP357" i="1"/>
  <c r="AP513" i="1"/>
  <c r="AP778" i="1"/>
  <c r="AP794" i="1"/>
  <c r="AS55" i="1"/>
  <c r="AL63" i="1"/>
  <c r="AN63" i="1" s="1"/>
  <c r="AO63" i="1" s="1"/>
  <c r="AL79" i="1"/>
  <c r="AN79" i="1" s="1"/>
  <c r="AO79" i="1" s="1"/>
  <c r="AO117" i="1"/>
  <c r="AP117" i="1"/>
  <c r="AO89" i="1"/>
  <c r="AP89" i="1"/>
  <c r="AO145" i="1"/>
  <c r="AO282" i="1"/>
  <c r="AP282" i="1"/>
  <c r="AO362" i="1"/>
  <c r="AP362" i="1"/>
  <c r="AO85" i="1"/>
  <c r="AP85" i="1"/>
  <c r="AO129" i="1"/>
  <c r="AP129" i="1"/>
  <c r="AO65" i="1"/>
  <c r="AP65" i="1"/>
  <c r="AO191" i="1"/>
  <c r="AP191" i="1"/>
  <c r="AL30" i="1"/>
  <c r="AN30" i="1" s="1"/>
  <c r="AL26" i="1"/>
  <c r="AN26" i="1" s="1"/>
  <c r="AP26" i="1" s="1"/>
  <c r="AL86" i="1"/>
  <c r="AN86" i="1" s="1"/>
  <c r="AO86" i="1" s="1"/>
  <c r="AL99" i="1"/>
  <c r="AN99" i="1" s="1"/>
  <c r="AO99" i="1" s="1"/>
  <c r="AL118" i="1"/>
  <c r="AN118" i="1" s="1"/>
  <c r="AO199" i="1"/>
  <c r="AP199" i="1"/>
  <c r="AO101" i="1"/>
  <c r="AP101" i="1"/>
  <c r="AL14" i="1"/>
  <c r="AN14" i="1" s="1"/>
  <c r="AO14" i="1" s="1"/>
  <c r="AL12" i="1"/>
  <c r="AN12" i="1" s="1"/>
  <c r="AL87" i="1"/>
  <c r="AN87" i="1" s="1"/>
  <c r="AL67" i="1"/>
  <c r="AN67" i="1" s="1"/>
  <c r="AO67" i="1" s="1"/>
  <c r="AL126" i="1"/>
  <c r="AN126" i="1" s="1"/>
  <c r="AO126" i="1" s="1"/>
  <c r="AL107" i="1"/>
  <c r="AN107" i="1" s="1"/>
  <c r="AP107" i="1" s="1"/>
  <c r="AL158" i="1"/>
  <c r="AN158" i="1" s="1"/>
  <c r="AL340" i="1"/>
  <c r="AN340" i="1" s="1"/>
  <c r="AL356" i="1"/>
  <c r="AN356" i="1" s="1"/>
  <c r="AP356" i="1" s="1"/>
  <c r="AL364" i="1"/>
  <c r="AN364" i="1" s="1"/>
  <c r="AO364" i="1" s="1"/>
  <c r="AL417" i="1"/>
  <c r="AN417" i="1" s="1"/>
  <c r="AP417" i="1" s="1"/>
  <c r="AL437" i="1"/>
  <c r="AN437" i="1" s="1"/>
  <c r="AP437" i="1" s="1"/>
  <c r="AL469" i="1"/>
  <c r="AN469" i="1" s="1"/>
  <c r="AO469" i="1" s="1"/>
  <c r="AL372" i="1"/>
  <c r="AN372" i="1" s="1"/>
  <c r="AO372" i="1" s="1"/>
  <c r="AL376" i="1"/>
  <c r="AN376" i="1" s="1"/>
  <c r="AL380" i="1"/>
  <c r="AN380" i="1" s="1"/>
  <c r="AP380" i="1" s="1"/>
  <c r="AL384" i="1"/>
  <c r="AN384" i="1" s="1"/>
  <c r="AP384" i="1" s="1"/>
  <c r="AL388" i="1"/>
  <c r="AN388" i="1" s="1"/>
  <c r="AO388" i="1" s="1"/>
  <c r="AL392" i="1"/>
  <c r="AN392" i="1" s="1"/>
  <c r="AL396" i="1"/>
  <c r="AN396" i="1" s="1"/>
  <c r="AP396" i="1" s="1"/>
  <c r="AL400" i="1"/>
  <c r="AN400" i="1" s="1"/>
  <c r="AO400" i="1" s="1"/>
  <c r="AL404" i="1"/>
  <c r="AN404" i="1" s="1"/>
  <c r="AO404" i="1" s="1"/>
  <c r="AL408" i="1"/>
  <c r="AN408" i="1" s="1"/>
  <c r="AL412" i="1"/>
  <c r="AN412" i="1" s="1"/>
  <c r="AP412" i="1" s="1"/>
  <c r="AL447" i="1"/>
  <c r="AN447" i="1" s="1"/>
  <c r="AP447" i="1" s="1"/>
  <c r="AL490" i="1"/>
  <c r="AN490" i="1" s="1"/>
  <c r="AO490" i="1" s="1"/>
  <c r="AL428" i="1"/>
  <c r="AN428" i="1" s="1"/>
  <c r="AO428" i="1" s="1"/>
  <c r="AS455" i="1"/>
  <c r="AL459" i="1"/>
  <c r="AN459" i="1" s="1"/>
  <c r="AP459" i="1" s="1"/>
  <c r="AL511" i="1"/>
  <c r="AN511" i="1" s="1"/>
  <c r="AO511" i="1" s="1"/>
  <c r="AL523" i="1"/>
  <c r="AN523" i="1" s="1"/>
  <c r="AP523" i="1" s="1"/>
  <c r="AL543" i="1"/>
  <c r="AN543" i="1" s="1"/>
  <c r="AP543" i="1" s="1"/>
  <c r="AL555" i="1"/>
  <c r="AN555" i="1" s="1"/>
  <c r="AP555" i="1" s="1"/>
  <c r="AL471" i="1"/>
  <c r="AN471" i="1" s="1"/>
  <c r="AO471" i="1" s="1"/>
  <c r="AL487" i="1"/>
  <c r="AN487" i="1" s="1"/>
  <c r="AP487" i="1" s="1"/>
  <c r="AL491" i="1"/>
  <c r="AN491" i="1" s="1"/>
  <c r="AP491" i="1" s="1"/>
  <c r="AL594" i="1"/>
  <c r="AN594" i="1" s="1"/>
  <c r="AP594" i="1" s="1"/>
  <c r="AL606" i="1"/>
  <c r="AN606" i="1" s="1"/>
  <c r="AL626" i="1"/>
  <c r="AN626" i="1" s="1"/>
  <c r="AO626" i="1" s="1"/>
  <c r="AL638" i="1"/>
  <c r="AN638" i="1" s="1"/>
  <c r="AP638" i="1" s="1"/>
  <c r="AL658" i="1"/>
  <c r="AN658" i="1" s="1"/>
  <c r="AP658" i="1" s="1"/>
  <c r="AL670" i="1"/>
  <c r="AN670" i="1" s="1"/>
  <c r="AP670" i="1" s="1"/>
  <c r="AL681" i="1"/>
  <c r="AN681" i="1" s="1"/>
  <c r="AL699" i="1"/>
  <c r="AN699" i="1" s="1"/>
  <c r="AL713" i="1"/>
  <c r="AN713" i="1" s="1"/>
  <c r="AP713" i="1" s="1"/>
  <c r="AL732" i="1"/>
  <c r="AN732" i="1" s="1"/>
  <c r="AO732" i="1" s="1"/>
  <c r="AL741" i="1"/>
  <c r="AN741" i="1" s="1"/>
  <c r="AP741" i="1" s="1"/>
  <c r="AL748" i="1"/>
  <c r="AN748" i="1" s="1"/>
  <c r="AL749" i="1"/>
  <c r="AN749" i="1" s="1"/>
  <c r="AO749" i="1" s="1"/>
  <c r="AL709" i="1"/>
  <c r="AN709" i="1" s="1"/>
  <c r="AP709" i="1" s="1"/>
  <c r="AL711" i="1"/>
  <c r="AN711" i="1" s="1"/>
  <c r="AP711" i="1" s="1"/>
  <c r="AS747" i="1"/>
  <c r="AL724" i="1"/>
  <c r="AN724" i="1" s="1"/>
  <c r="AP724" i="1" s="1"/>
  <c r="AL717" i="1"/>
  <c r="AN717" i="1" s="1"/>
  <c r="AL737" i="1"/>
  <c r="AN737" i="1" s="1"/>
  <c r="AP737" i="1" s="1"/>
  <c r="AL93" i="1"/>
  <c r="AN93" i="1" s="1"/>
  <c r="AL113" i="1"/>
  <c r="AN113" i="1" s="1"/>
  <c r="AL141" i="1"/>
  <c r="AN141" i="1" s="1"/>
  <c r="AL247" i="1"/>
  <c r="AN247" i="1" s="1"/>
  <c r="AL382" i="1"/>
  <c r="AN382" i="1" s="1"/>
  <c r="AL398" i="1"/>
  <c r="AN398" i="1" s="1"/>
  <c r="AL418" i="1"/>
  <c r="AN418" i="1" s="1"/>
  <c r="AP588" i="1"/>
  <c r="AL134" i="1"/>
  <c r="AN134" i="1" s="1"/>
  <c r="AS9" i="1"/>
  <c r="AL25" i="1"/>
  <c r="AN25" i="1" s="1"/>
  <c r="AO25" i="1" s="1"/>
  <c r="AL34" i="1"/>
  <c r="AN34" i="1" s="1"/>
  <c r="AP34" i="1" s="1"/>
  <c r="AL38" i="1"/>
  <c r="AN38" i="1" s="1"/>
  <c r="AP38" i="1" s="1"/>
  <c r="AL59" i="1"/>
  <c r="AN59" i="1" s="1"/>
  <c r="AP59" i="1" s="1"/>
  <c r="AL83" i="1"/>
  <c r="AN83" i="1" s="1"/>
  <c r="AL119" i="1"/>
  <c r="AN119" i="1" s="1"/>
  <c r="AP119" i="1" s="1"/>
  <c r="AL71" i="1"/>
  <c r="AN71" i="1" s="1"/>
  <c r="AL90" i="1"/>
  <c r="AN90" i="1" s="1"/>
  <c r="AO90" i="1" s="1"/>
  <c r="AL108" i="1"/>
  <c r="AN108" i="1" s="1"/>
  <c r="AP108" i="1" s="1"/>
  <c r="AL95" i="1"/>
  <c r="AN95" i="1" s="1"/>
  <c r="AO95" i="1" s="1"/>
  <c r="AL160" i="1"/>
  <c r="AN160" i="1" s="1"/>
  <c r="AO160" i="1" s="1"/>
  <c r="AL192" i="1"/>
  <c r="AN192" i="1" s="1"/>
  <c r="AP192" i="1" s="1"/>
  <c r="AS196" i="1"/>
  <c r="AL198" i="1"/>
  <c r="AN198" i="1" s="1"/>
  <c r="AS209" i="1"/>
  <c r="AL285" i="1"/>
  <c r="AN285" i="1" s="1"/>
  <c r="AL264" i="1"/>
  <c r="AN264" i="1" s="1"/>
  <c r="AO264" i="1" s="1"/>
  <c r="AL279" i="1"/>
  <c r="AN279" i="1" s="1"/>
  <c r="AO279" i="1" s="1"/>
  <c r="AL280" i="1"/>
  <c r="AN280" i="1" s="1"/>
  <c r="AS305" i="1"/>
  <c r="AL355" i="1"/>
  <c r="AN355" i="1" s="1"/>
  <c r="AO355" i="1" s="1"/>
  <c r="AL455" i="1"/>
  <c r="AN455" i="1" s="1"/>
  <c r="AP455" i="1" s="1"/>
  <c r="AL485" i="1"/>
  <c r="AN485" i="1" s="1"/>
  <c r="AO485" i="1" s="1"/>
  <c r="AL454" i="1"/>
  <c r="AN454" i="1" s="1"/>
  <c r="AP454" i="1" s="1"/>
  <c r="AL27" i="1"/>
  <c r="AN27" i="1" s="1"/>
  <c r="AS18" i="1"/>
  <c r="AS29" i="1"/>
  <c r="AS62" i="1"/>
  <c r="AL62" i="1"/>
  <c r="AN62" i="1" s="1"/>
  <c r="AO62" i="1" s="1"/>
  <c r="AL66" i="1"/>
  <c r="AN66" i="1" s="1"/>
  <c r="AP66" i="1" s="1"/>
  <c r="AL57" i="1"/>
  <c r="AN57" i="1" s="1"/>
  <c r="AP57" i="1" s="1"/>
  <c r="AL88" i="1"/>
  <c r="AN88" i="1" s="1"/>
  <c r="AP88" i="1" s="1"/>
  <c r="AL92" i="1"/>
  <c r="AN92" i="1" s="1"/>
  <c r="AP92" i="1" s="1"/>
  <c r="AL100" i="1"/>
  <c r="AN100" i="1" s="1"/>
  <c r="AO100" i="1" s="1"/>
  <c r="AL47" i="1"/>
  <c r="AN47" i="1" s="1"/>
  <c r="AO47" i="1" s="1"/>
  <c r="AS63" i="1"/>
  <c r="AL91" i="1"/>
  <c r="AN91" i="1" s="1"/>
  <c r="AP91" i="1" s="1"/>
  <c r="AS139" i="1"/>
  <c r="AL114" i="1"/>
  <c r="AN114" i="1" s="1"/>
  <c r="AP114" i="1" s="1"/>
  <c r="AL130" i="1"/>
  <c r="AN130" i="1" s="1"/>
  <c r="AP130" i="1" s="1"/>
  <c r="AL139" i="1"/>
  <c r="AN139" i="1" s="1"/>
  <c r="AL147" i="1"/>
  <c r="AN147" i="1" s="1"/>
  <c r="AP147" i="1" s="1"/>
  <c r="AL146" i="1"/>
  <c r="AN146" i="1" s="1"/>
  <c r="AP146" i="1" s="1"/>
  <c r="AL164" i="1"/>
  <c r="AN164" i="1" s="1"/>
  <c r="AO164" i="1" s="1"/>
  <c r="AL194" i="1"/>
  <c r="AN194" i="1" s="1"/>
  <c r="AL200" i="1"/>
  <c r="AN200" i="1" s="1"/>
  <c r="AO200" i="1" s="1"/>
  <c r="AS208" i="1"/>
  <c r="AL234" i="1"/>
  <c r="AN234" i="1" s="1"/>
  <c r="AL236" i="1"/>
  <c r="AN236" i="1" s="1"/>
  <c r="AP236" i="1" s="1"/>
  <c r="AL176" i="1"/>
  <c r="AN176" i="1" s="1"/>
  <c r="AO176" i="1" s="1"/>
  <c r="AL261" i="1"/>
  <c r="AN261" i="1" s="1"/>
  <c r="AP261" i="1" s="1"/>
  <c r="AL253" i="1"/>
  <c r="AN253" i="1" s="1"/>
  <c r="AO253" i="1" s="1"/>
  <c r="AS297" i="1"/>
  <c r="AS317" i="1"/>
  <c r="AS329" i="1"/>
  <c r="AL342" i="1"/>
  <c r="AN342" i="1" s="1"/>
  <c r="AP342" i="1" s="1"/>
  <c r="AL346" i="1"/>
  <c r="AN346" i="1" s="1"/>
  <c r="AO346" i="1" s="1"/>
  <c r="AS347" i="1"/>
  <c r="AL351" i="1"/>
  <c r="AN351" i="1" s="1"/>
  <c r="AS363" i="1"/>
  <c r="AS296" i="1"/>
  <c r="AS312" i="1"/>
  <c r="AS328" i="1"/>
  <c r="AL338" i="1"/>
  <c r="AN338" i="1" s="1"/>
  <c r="AP338" i="1" s="1"/>
  <c r="AL367" i="1"/>
  <c r="AN367" i="1" s="1"/>
  <c r="AO367" i="1" s="1"/>
  <c r="AL441" i="1"/>
  <c r="AN441" i="1" s="1"/>
  <c r="AO441" i="1" s="1"/>
  <c r="AL379" i="1"/>
  <c r="AN379" i="1" s="1"/>
  <c r="AO379" i="1" s="1"/>
  <c r="AL395" i="1"/>
  <c r="AN395" i="1" s="1"/>
  <c r="AO395" i="1" s="1"/>
  <c r="AL411" i="1"/>
  <c r="AN411" i="1" s="1"/>
  <c r="AL440" i="1"/>
  <c r="AN440" i="1" s="1"/>
  <c r="AO440" i="1" s="1"/>
  <c r="AL450" i="1"/>
  <c r="AN450" i="1" s="1"/>
  <c r="AP450" i="1" s="1"/>
  <c r="AL503" i="1"/>
  <c r="AN503" i="1" s="1"/>
  <c r="AP503" i="1" s="1"/>
  <c r="AL567" i="1"/>
  <c r="AN567" i="1" s="1"/>
  <c r="AP567" i="1" s="1"/>
  <c r="AL483" i="1"/>
  <c r="AN483" i="1" s="1"/>
  <c r="AO483" i="1" s="1"/>
  <c r="AL510" i="1"/>
  <c r="AN510" i="1" s="1"/>
  <c r="AP510" i="1" s="1"/>
  <c r="AL518" i="1"/>
  <c r="AN518" i="1" s="1"/>
  <c r="AP518" i="1" s="1"/>
  <c r="AL522" i="1"/>
  <c r="AN522" i="1" s="1"/>
  <c r="AO522" i="1" s="1"/>
  <c r="AL526" i="1"/>
  <c r="AN526" i="1" s="1"/>
  <c r="AO526" i="1" s="1"/>
  <c r="AL534" i="1"/>
  <c r="AN534" i="1" s="1"/>
  <c r="AL538" i="1"/>
  <c r="AN538" i="1" s="1"/>
  <c r="AP538" i="1" s="1"/>
  <c r="AL542" i="1"/>
  <c r="AN542" i="1" s="1"/>
  <c r="AP542" i="1" s="1"/>
  <c r="AL546" i="1"/>
  <c r="AN546" i="1" s="1"/>
  <c r="AP546" i="1" s="1"/>
  <c r="AL550" i="1"/>
  <c r="AN550" i="1" s="1"/>
  <c r="AL554" i="1"/>
  <c r="AN554" i="1" s="1"/>
  <c r="AP554" i="1" s="1"/>
  <c r="AL558" i="1"/>
  <c r="AN558" i="1" s="1"/>
  <c r="AO558" i="1" s="1"/>
  <c r="AL562" i="1"/>
  <c r="AN562" i="1" s="1"/>
  <c r="AP562" i="1" s="1"/>
  <c r="AL566" i="1"/>
  <c r="AN566" i="1" s="1"/>
  <c r="AL583" i="1"/>
  <c r="AN583" i="1" s="1"/>
  <c r="AP583" i="1" s="1"/>
  <c r="AL495" i="1"/>
  <c r="AN495" i="1" s="1"/>
  <c r="AP495" i="1" s="1"/>
  <c r="AL570" i="1"/>
  <c r="AN570" i="1" s="1"/>
  <c r="AL580" i="1"/>
  <c r="AN580" i="1" s="1"/>
  <c r="AP580" i="1" s="1"/>
  <c r="AL679" i="1"/>
  <c r="AN679" i="1" s="1"/>
  <c r="AO679" i="1" s="1"/>
  <c r="AL602" i="1"/>
  <c r="AN602" i="1" s="1"/>
  <c r="AP602" i="1" s="1"/>
  <c r="AS610" i="1"/>
  <c r="AL614" i="1"/>
  <c r="AN614" i="1" s="1"/>
  <c r="AO614" i="1" s="1"/>
  <c r="AL634" i="1"/>
  <c r="AN634" i="1" s="1"/>
  <c r="AP634" i="1" s="1"/>
  <c r="AS642" i="1"/>
  <c r="AL646" i="1"/>
  <c r="AN646" i="1" s="1"/>
  <c r="AP646" i="1" s="1"/>
  <c r="AL678" i="1"/>
  <c r="AN678" i="1" s="1"/>
  <c r="AP678" i="1" s="1"/>
  <c r="AS681" i="1"/>
  <c r="AL691" i="1"/>
  <c r="AN691" i="1" s="1"/>
  <c r="AP691" i="1" s="1"/>
  <c r="AS674" i="1"/>
  <c r="AL701" i="1"/>
  <c r="AN701" i="1" s="1"/>
  <c r="AP701" i="1" s="1"/>
  <c r="AL723" i="1"/>
  <c r="AN723" i="1" s="1"/>
  <c r="AO723" i="1" s="1"/>
  <c r="AL729" i="1"/>
  <c r="AN729" i="1" s="1"/>
  <c r="AP729" i="1" s="1"/>
  <c r="AL731" i="1"/>
  <c r="AN731" i="1" s="1"/>
  <c r="AL733" i="1"/>
  <c r="AN733" i="1" s="1"/>
  <c r="AP733" i="1" s="1"/>
  <c r="AS736" i="1"/>
  <c r="AL753" i="1"/>
  <c r="AN753" i="1" s="1"/>
  <c r="AL769" i="1"/>
  <c r="AN769" i="1" s="1"/>
  <c r="AL785" i="1"/>
  <c r="AN785" i="1" s="1"/>
  <c r="AP785" i="1" s="1"/>
  <c r="AL787" i="1"/>
  <c r="AN787" i="1" s="1"/>
  <c r="AP787" i="1" s="1"/>
  <c r="AL752" i="1"/>
  <c r="AN752" i="1" s="1"/>
  <c r="AL768" i="1"/>
  <c r="AN768" i="1" s="1"/>
  <c r="AO768" i="1" s="1"/>
  <c r="AL784" i="1"/>
  <c r="AN784" i="1" s="1"/>
  <c r="AP784" i="1" s="1"/>
  <c r="AL756" i="1"/>
  <c r="AN756" i="1" s="1"/>
  <c r="AL772" i="1"/>
  <c r="AN772" i="1" s="1"/>
  <c r="AL788" i="1"/>
  <c r="AN788" i="1" s="1"/>
  <c r="AP788" i="1" s="1"/>
  <c r="AL24" i="1"/>
  <c r="AN24" i="1" s="1"/>
  <c r="AL46" i="1"/>
  <c r="AN46" i="1" s="1"/>
  <c r="AL125" i="1"/>
  <c r="AN125" i="1" s="1"/>
  <c r="AL163" i="1"/>
  <c r="AN163" i="1" s="1"/>
  <c r="AL195" i="1"/>
  <c r="AN195" i="1" s="1"/>
  <c r="AS153" i="1"/>
  <c r="AL291" i="1"/>
  <c r="AN291" i="1" s="1"/>
  <c r="AL295" i="1"/>
  <c r="AN295" i="1" s="1"/>
  <c r="AL315" i="1"/>
  <c r="AN315" i="1" s="1"/>
  <c r="AL349" i="1"/>
  <c r="AN349" i="1" s="1"/>
  <c r="AL303" i="1"/>
  <c r="AN303" i="1" s="1"/>
  <c r="AL426" i="1"/>
  <c r="AN426" i="1" s="1"/>
  <c r="AS410" i="1"/>
  <c r="AS414" i="1"/>
  <c r="AL434" i="1"/>
  <c r="AN434" i="1" s="1"/>
  <c r="AL442" i="1"/>
  <c r="AN442" i="1" s="1"/>
  <c r="AL151" i="1"/>
  <c r="AN151" i="1" s="1"/>
  <c r="AP151" i="1" s="1"/>
  <c r="AL424" i="1"/>
  <c r="AN424" i="1" s="1"/>
  <c r="AP424" i="1" s="1"/>
  <c r="AL470" i="1"/>
  <c r="AN470" i="1" s="1"/>
  <c r="AO470" i="1" s="1"/>
  <c r="AL478" i="1"/>
  <c r="AN478" i="1" s="1"/>
  <c r="AO478" i="1" s="1"/>
  <c r="AL486" i="1"/>
  <c r="AN486" i="1" s="1"/>
  <c r="AO486" i="1" s="1"/>
  <c r="AL444" i="1"/>
  <c r="AN444" i="1" s="1"/>
  <c r="AP444" i="1" s="1"/>
  <c r="AL507" i="1"/>
  <c r="AN507" i="1" s="1"/>
  <c r="AO507" i="1" s="1"/>
  <c r="AL527" i="1"/>
  <c r="AN527" i="1" s="1"/>
  <c r="AO527" i="1" s="1"/>
  <c r="AL539" i="1"/>
  <c r="AN539" i="1" s="1"/>
  <c r="AO539" i="1" s="1"/>
  <c r="AL559" i="1"/>
  <c r="AN559" i="1" s="1"/>
  <c r="AL576" i="1"/>
  <c r="AN576" i="1" s="1"/>
  <c r="AP576" i="1" s="1"/>
  <c r="AL568" i="1"/>
  <c r="AN568" i="1" s="1"/>
  <c r="AP568" i="1" s="1"/>
  <c r="AS535" i="1"/>
  <c r="AL590" i="1"/>
  <c r="AN590" i="1" s="1"/>
  <c r="AP590" i="1" s="1"/>
  <c r="AL610" i="1"/>
  <c r="AN610" i="1" s="1"/>
  <c r="AP610" i="1" s="1"/>
  <c r="AL617" i="1"/>
  <c r="AN617" i="1" s="1"/>
  <c r="AL622" i="1"/>
  <c r="AN622" i="1" s="1"/>
  <c r="AP622" i="1" s="1"/>
  <c r="AL642" i="1"/>
  <c r="AN642" i="1" s="1"/>
  <c r="AP642" i="1" s="1"/>
  <c r="AL649" i="1"/>
  <c r="AN649" i="1" s="1"/>
  <c r="AO649" i="1" s="1"/>
  <c r="AL654" i="1"/>
  <c r="AN654" i="1" s="1"/>
  <c r="AP654" i="1" s="1"/>
  <c r="AL666" i="1"/>
  <c r="AN666" i="1" s="1"/>
  <c r="AP666" i="1" s="1"/>
  <c r="AL674" i="1"/>
  <c r="AN674" i="1" s="1"/>
  <c r="AP674" i="1" s="1"/>
  <c r="AL690" i="1"/>
  <c r="AN690" i="1" s="1"/>
  <c r="AO690" i="1" s="1"/>
  <c r="AL584" i="1"/>
  <c r="AN584" i="1" s="1"/>
  <c r="AL597" i="1"/>
  <c r="AN597" i="1" s="1"/>
  <c r="AO597" i="1" s="1"/>
  <c r="AL613" i="1"/>
  <c r="AN613" i="1" s="1"/>
  <c r="AO613" i="1" s="1"/>
  <c r="AL629" i="1"/>
  <c r="AN629" i="1" s="1"/>
  <c r="AP629" i="1" s="1"/>
  <c r="AL645" i="1"/>
  <c r="AN645" i="1" s="1"/>
  <c r="AP645" i="1" s="1"/>
  <c r="AL661" i="1"/>
  <c r="AN661" i="1" s="1"/>
  <c r="AO661" i="1" s="1"/>
  <c r="AL682" i="1"/>
  <c r="AN682" i="1" s="1"/>
  <c r="AO682" i="1" s="1"/>
  <c r="AL689" i="1"/>
  <c r="AN689" i="1" s="1"/>
  <c r="AL703" i="1"/>
  <c r="AN703" i="1" s="1"/>
  <c r="AO703" i="1" s="1"/>
  <c r="AL759" i="1"/>
  <c r="AN759" i="1" s="1"/>
  <c r="AP759" i="1" s="1"/>
  <c r="AS749" i="1"/>
  <c r="AL764" i="1"/>
  <c r="AN764" i="1" s="1"/>
  <c r="AO764" i="1" s="1"/>
  <c r="AL780" i="1"/>
  <c r="AN780" i="1" s="1"/>
  <c r="AP780" i="1" s="1"/>
  <c r="AS695" i="1"/>
  <c r="AL695" i="1"/>
  <c r="AN695" i="1" s="1"/>
  <c r="AO695" i="1" s="1"/>
  <c r="AL15" i="1"/>
  <c r="AN15" i="1" s="1"/>
  <c r="AO149" i="1"/>
  <c r="AP149" i="1"/>
  <c r="AL353" i="1"/>
  <c r="AN353" i="1" s="1"/>
  <c r="AS385" i="1"/>
  <c r="AL448" i="1"/>
  <c r="AN448" i="1" s="1"/>
  <c r="AL460" i="1"/>
  <c r="AN460" i="1" s="1"/>
  <c r="AL468" i="1"/>
  <c r="AN468" i="1" s="1"/>
  <c r="AL358" i="1"/>
  <c r="AN358" i="1" s="1"/>
  <c r="AL142" i="1"/>
  <c r="AN142" i="1" s="1"/>
  <c r="AO142" i="1" s="1"/>
  <c r="AL162" i="1"/>
  <c r="AN162" i="1" s="1"/>
  <c r="AP162" i="1" s="1"/>
  <c r="AL190" i="1"/>
  <c r="AN190" i="1" s="1"/>
  <c r="AP190" i="1" s="1"/>
  <c r="AL201" i="1"/>
  <c r="AN201" i="1" s="1"/>
  <c r="AL269" i="1"/>
  <c r="AN269" i="1" s="1"/>
  <c r="AO269" i="1" s="1"/>
  <c r="AL272" i="1"/>
  <c r="AN272" i="1" s="1"/>
  <c r="AP272" i="1" s="1"/>
  <c r="AL265" i="1"/>
  <c r="AN265" i="1" s="1"/>
  <c r="AO265" i="1" s="1"/>
  <c r="AL347" i="1"/>
  <c r="AN347" i="1" s="1"/>
  <c r="AL363" i="1"/>
  <c r="AN363" i="1" s="1"/>
  <c r="AP363" i="1" s="1"/>
  <c r="AL343" i="1"/>
  <c r="AN343" i="1" s="1"/>
  <c r="AO343" i="1" s="1"/>
  <c r="AL420" i="1"/>
  <c r="AN420" i="1" s="1"/>
  <c r="AP420" i="1" s="1"/>
  <c r="AL18" i="1"/>
  <c r="AN18" i="1" s="1"/>
  <c r="AO18" i="1" s="1"/>
  <c r="AS33" i="1"/>
  <c r="AL42" i="1"/>
  <c r="AN42" i="1" s="1"/>
  <c r="AL64" i="1"/>
  <c r="AN64" i="1" s="1"/>
  <c r="AO64" i="1" s="1"/>
  <c r="AL68" i="1"/>
  <c r="AN68" i="1" s="1"/>
  <c r="AO68" i="1" s="1"/>
  <c r="AL70" i="1"/>
  <c r="AN70" i="1" s="1"/>
  <c r="AO70" i="1" s="1"/>
  <c r="AS78" i="1"/>
  <c r="AL82" i="1"/>
  <c r="AN82" i="1" s="1"/>
  <c r="AP82" i="1" s="1"/>
  <c r="AS75" i="1"/>
  <c r="AL75" i="1"/>
  <c r="AN75" i="1" s="1"/>
  <c r="AL122" i="1"/>
  <c r="AN122" i="1" s="1"/>
  <c r="AP122" i="1" s="1"/>
  <c r="AL135" i="1"/>
  <c r="AN135" i="1" s="1"/>
  <c r="AP135" i="1" s="1"/>
  <c r="AL143" i="1"/>
  <c r="AN143" i="1" s="1"/>
  <c r="AL150" i="1"/>
  <c r="AN150" i="1" s="1"/>
  <c r="AP150" i="1" s="1"/>
  <c r="AL152" i="1"/>
  <c r="AN152" i="1" s="1"/>
  <c r="AP152" i="1" s="1"/>
  <c r="AL157" i="1"/>
  <c r="AN157" i="1" s="1"/>
  <c r="AP157" i="1" s="1"/>
  <c r="AS103" i="1"/>
  <c r="AL103" i="1"/>
  <c r="AN103" i="1" s="1"/>
  <c r="AP103" i="1" s="1"/>
  <c r="AS142" i="1"/>
  <c r="AL165" i="1"/>
  <c r="AN165" i="1" s="1"/>
  <c r="AO165" i="1" s="1"/>
  <c r="AL174" i="1"/>
  <c r="AN174" i="1" s="1"/>
  <c r="AP174" i="1" s="1"/>
  <c r="AS168" i="1"/>
  <c r="AL177" i="1"/>
  <c r="AN177" i="1" s="1"/>
  <c r="AP177" i="1" s="1"/>
  <c r="AL188" i="1"/>
  <c r="AN188" i="1" s="1"/>
  <c r="AP188" i="1" s="1"/>
  <c r="AL181" i="1"/>
  <c r="AN181" i="1" s="1"/>
  <c r="AO181" i="1" s="1"/>
  <c r="AL189" i="1"/>
  <c r="AN189" i="1" s="1"/>
  <c r="AO189" i="1" s="1"/>
  <c r="AL267" i="1"/>
  <c r="AN267" i="1" s="1"/>
  <c r="AO267" i="1" s="1"/>
  <c r="AL214" i="1"/>
  <c r="AN214" i="1" s="1"/>
  <c r="AO214" i="1" s="1"/>
  <c r="AL230" i="1"/>
  <c r="AN230" i="1" s="1"/>
  <c r="AO230" i="1" s="1"/>
  <c r="AL240" i="1"/>
  <c r="AN240" i="1" s="1"/>
  <c r="AP240" i="1" s="1"/>
  <c r="AS244" i="1"/>
  <c r="AL268" i="1"/>
  <c r="AN268" i="1" s="1"/>
  <c r="AP268" i="1" s="1"/>
  <c r="AL283" i="1"/>
  <c r="AN283" i="1" s="1"/>
  <c r="AP283" i="1" s="1"/>
  <c r="AL289" i="1"/>
  <c r="AN289" i="1" s="1"/>
  <c r="AL287" i="1"/>
  <c r="AN287" i="1" s="1"/>
  <c r="AO287" i="1" s="1"/>
  <c r="AL249" i="1"/>
  <c r="AN249" i="1" s="1"/>
  <c r="AO249" i="1" s="1"/>
  <c r="AS301" i="1"/>
  <c r="AS313" i="1"/>
  <c r="AS333" i="1"/>
  <c r="AL352" i="1"/>
  <c r="AN352" i="1" s="1"/>
  <c r="AL297" i="1"/>
  <c r="AN297" i="1" s="1"/>
  <c r="AO297" i="1" s="1"/>
  <c r="AL305" i="1"/>
  <c r="AN305" i="1" s="1"/>
  <c r="AP305" i="1" s="1"/>
  <c r="AL313" i="1"/>
  <c r="AN313" i="1" s="1"/>
  <c r="AO313" i="1" s="1"/>
  <c r="AL321" i="1"/>
  <c r="AN321" i="1" s="1"/>
  <c r="AP321" i="1" s="1"/>
  <c r="AL329" i="1"/>
  <c r="AN329" i="1" s="1"/>
  <c r="AL337" i="1"/>
  <c r="AN337" i="1" s="1"/>
  <c r="AO337" i="1" s="1"/>
  <c r="AS355" i="1"/>
  <c r="AL304" i="1"/>
  <c r="AN304" i="1" s="1"/>
  <c r="AO304" i="1" s="1"/>
  <c r="AL320" i="1"/>
  <c r="AN320" i="1" s="1"/>
  <c r="AP320" i="1" s="1"/>
  <c r="AL332" i="1"/>
  <c r="AN332" i="1" s="1"/>
  <c r="AP332" i="1" s="1"/>
  <c r="AL359" i="1"/>
  <c r="AN359" i="1" s="1"/>
  <c r="AP359" i="1" s="1"/>
  <c r="AS424" i="1"/>
  <c r="AL429" i="1"/>
  <c r="AN429" i="1" s="1"/>
  <c r="AO429" i="1" s="1"/>
  <c r="AL433" i="1"/>
  <c r="AN433" i="1" s="1"/>
  <c r="AP433" i="1" s="1"/>
  <c r="AL453" i="1"/>
  <c r="AN453" i="1" s="1"/>
  <c r="AP453" i="1" s="1"/>
  <c r="AL465" i="1"/>
  <c r="AN465" i="1" s="1"/>
  <c r="AP465" i="1" s="1"/>
  <c r="AL481" i="1"/>
  <c r="AN481" i="1" s="1"/>
  <c r="AP481" i="1" s="1"/>
  <c r="AL368" i="1"/>
  <c r="AN368" i="1" s="1"/>
  <c r="AP368" i="1" s="1"/>
  <c r="AL375" i="1"/>
  <c r="AN375" i="1" s="1"/>
  <c r="AP375" i="1" s="1"/>
  <c r="AL391" i="1"/>
  <c r="AN391" i="1" s="1"/>
  <c r="AO391" i="1" s="1"/>
  <c r="AL407" i="1"/>
  <c r="AN407" i="1" s="1"/>
  <c r="AP407" i="1" s="1"/>
  <c r="AS428" i="1"/>
  <c r="AS474" i="1"/>
  <c r="AL586" i="1"/>
  <c r="AN586" i="1" s="1"/>
  <c r="AO586" i="1" s="1"/>
  <c r="AS471" i="1"/>
  <c r="AS479" i="1"/>
  <c r="AL598" i="1"/>
  <c r="AN598" i="1" s="1"/>
  <c r="AP598" i="1" s="1"/>
  <c r="AL618" i="1"/>
  <c r="AN618" i="1" s="1"/>
  <c r="AO618" i="1" s="1"/>
  <c r="AS626" i="1"/>
  <c r="AL630" i="1"/>
  <c r="AN630" i="1" s="1"/>
  <c r="AO630" i="1" s="1"/>
  <c r="AL650" i="1"/>
  <c r="AN650" i="1" s="1"/>
  <c r="AO650" i="1" s="1"/>
  <c r="AS658" i="1"/>
  <c r="AL662" i="1"/>
  <c r="AN662" i="1" s="1"/>
  <c r="AO662" i="1" s="1"/>
  <c r="AS584" i="1"/>
  <c r="AS645" i="1"/>
  <c r="AS661" i="1"/>
  <c r="AL715" i="1"/>
  <c r="AN715" i="1" s="1"/>
  <c r="AP715" i="1" s="1"/>
  <c r="AL725" i="1"/>
  <c r="AN725" i="1" s="1"/>
  <c r="AO725" i="1" s="1"/>
  <c r="AL763" i="1"/>
  <c r="AN763" i="1" s="1"/>
  <c r="AP763" i="1" s="1"/>
  <c r="AS740" i="1"/>
  <c r="AL760" i="1"/>
  <c r="AN760" i="1" s="1"/>
  <c r="AP760" i="1" s="1"/>
  <c r="AL776" i="1"/>
  <c r="AN776" i="1" s="1"/>
  <c r="AO776" i="1" s="1"/>
  <c r="AL792" i="1"/>
  <c r="AN792" i="1" s="1"/>
  <c r="AP792" i="1" s="1"/>
  <c r="AS685" i="1"/>
  <c r="AS731" i="1"/>
  <c r="AL133" i="1"/>
  <c r="AN133" i="1" s="1"/>
  <c r="AS41" i="1"/>
  <c r="AS166" i="1"/>
  <c r="AL203" i="1"/>
  <c r="AN203" i="1" s="1"/>
  <c r="AS183" i="1"/>
  <c r="AS140" i="1"/>
  <c r="AL299" i="1"/>
  <c r="AN299" i="1" s="1"/>
  <c r="AL331" i="1"/>
  <c r="AN331" i="1" s="1"/>
  <c r="AL410" i="1"/>
  <c r="AN410" i="1" s="1"/>
  <c r="AO121" i="1"/>
  <c r="AP121" i="1"/>
  <c r="AS202" i="1"/>
  <c r="AL274" i="1"/>
  <c r="AN274" i="1" s="1"/>
  <c r="AL307" i="1"/>
  <c r="AN307" i="1" s="1"/>
  <c r="AL323" i="1"/>
  <c r="AN323" i="1" s="1"/>
  <c r="AL335" i="1"/>
  <c r="AN335" i="1" s="1"/>
  <c r="AS365" i="1"/>
  <c r="AL402" i="1"/>
  <c r="AN402" i="1" s="1"/>
  <c r="AS418" i="1"/>
  <c r="AL422" i="1"/>
  <c r="AN422" i="1" s="1"/>
  <c r="AS338" i="1"/>
  <c r="AL345" i="1"/>
  <c r="AN345" i="1" s="1"/>
  <c r="AL327" i="1"/>
  <c r="AN327" i="1" s="1"/>
  <c r="AS488" i="1"/>
  <c r="AL581" i="1"/>
  <c r="AN581" i="1" s="1"/>
  <c r="AS445" i="1"/>
  <c r="AL596" i="1"/>
  <c r="AN596" i="1" s="1"/>
  <c r="AL620" i="1"/>
  <c r="AN620" i="1" s="1"/>
  <c r="AL616" i="1"/>
  <c r="AN616" i="1" s="1"/>
  <c r="AL632" i="1"/>
  <c r="AN632" i="1" s="1"/>
  <c r="AL628" i="1"/>
  <c r="AN628" i="1" s="1"/>
  <c r="AL750" i="1"/>
  <c r="AN750" i="1" s="1"/>
  <c r="AL790" i="1"/>
  <c r="AN790" i="1" s="1"/>
  <c r="AL509" i="1"/>
  <c r="AN509" i="1" s="1"/>
  <c r="AL311" i="1"/>
  <c r="AN311" i="1" s="1"/>
  <c r="AS358" i="1"/>
  <c r="AS180" i="1"/>
  <c r="AL692" i="1"/>
  <c r="AN692" i="1" s="1"/>
  <c r="AL600" i="1"/>
  <c r="AN600" i="1" s="1"/>
  <c r="AL636" i="1"/>
  <c r="AN636" i="1" s="1"/>
  <c r="AL660" i="1"/>
  <c r="AN660" i="1" s="1"/>
  <c r="AL702" i="1"/>
  <c r="AN702" i="1" s="1"/>
  <c r="AL738" i="1"/>
  <c r="AN738" i="1" s="1"/>
  <c r="AL746" i="1"/>
  <c r="AN746" i="1" s="1"/>
  <c r="AL758" i="1"/>
  <c r="AN758" i="1" s="1"/>
  <c r="AL718" i="1"/>
  <c r="AN718" i="1" s="1"/>
  <c r="AL648" i="1"/>
  <c r="AN648" i="1" s="1"/>
  <c r="AS148" i="1"/>
  <c r="AL153" i="1"/>
  <c r="AN153" i="1" s="1"/>
  <c r="AS219" i="1"/>
  <c r="AS373" i="1"/>
  <c r="AS402" i="1"/>
  <c r="AL319" i="1"/>
  <c r="AN319" i="1" s="1"/>
  <c r="AL374" i="1"/>
  <c r="AN374" i="1" s="1"/>
  <c r="AL390" i="1"/>
  <c r="AN390" i="1" s="1"/>
  <c r="AS409" i="1"/>
  <c r="AL406" i="1"/>
  <c r="AN406" i="1" s="1"/>
  <c r="AL414" i="1"/>
  <c r="AN414" i="1" s="1"/>
  <c r="AL517" i="1"/>
  <c r="AN517" i="1" s="1"/>
  <c r="AL533" i="1"/>
  <c r="AN533" i="1" s="1"/>
  <c r="AS345" i="1"/>
  <c r="AL484" i="1"/>
  <c r="AN484" i="1" s="1"/>
  <c r="AS484" i="1"/>
  <c r="AO680" i="1"/>
  <c r="AP680" i="1"/>
  <c r="AS500" i="1"/>
  <c r="AL604" i="1"/>
  <c r="AN604" i="1" s="1"/>
  <c r="AL652" i="1"/>
  <c r="AN652" i="1" s="1"/>
  <c r="AL782" i="1"/>
  <c r="AN782" i="1" s="1"/>
  <c r="AL770" i="1"/>
  <c r="AN770" i="1" s="1"/>
  <c r="AL612" i="1"/>
  <c r="AN612" i="1" s="1"/>
  <c r="AL644" i="1"/>
  <c r="AN644" i="1" s="1"/>
  <c r="AL754" i="1"/>
  <c r="AN754" i="1" s="1"/>
  <c r="AL608" i="1"/>
  <c r="AN608" i="1" s="1"/>
  <c r="AL624" i="1"/>
  <c r="AN624" i="1" s="1"/>
  <c r="AL640" i="1"/>
  <c r="AN640" i="1" s="1"/>
  <c r="AL774" i="1"/>
  <c r="AN774" i="1" s="1"/>
  <c r="AS492" i="1"/>
  <c r="AL438" i="1"/>
  <c r="AN438" i="1" s="1"/>
  <c r="AL456" i="1"/>
  <c r="AN456" i="1" s="1"/>
  <c r="AS456" i="1"/>
  <c r="AS497" i="1"/>
  <c r="AS702" i="1"/>
  <c r="AS742" i="1"/>
  <c r="AS778" i="1"/>
  <c r="AS782" i="1"/>
  <c r="AL730" i="1"/>
  <c r="AN730" i="1" s="1"/>
  <c r="AL656" i="1"/>
  <c r="AN656" i="1" s="1"/>
  <c r="AP158" i="1"/>
  <c r="AO158" i="1"/>
  <c r="AO198" i="1"/>
  <c r="AP198" i="1"/>
  <c r="AP285" i="1"/>
  <c r="AO285" i="1"/>
  <c r="AO280" i="1"/>
  <c r="AP280" i="1"/>
  <c r="AO340" i="1"/>
  <c r="AP340" i="1"/>
  <c r="AP355" i="1"/>
  <c r="AO417" i="1"/>
  <c r="AP376" i="1"/>
  <c r="AO376" i="1"/>
  <c r="AP392" i="1"/>
  <c r="AO392" i="1"/>
  <c r="AP408" i="1"/>
  <c r="AO408" i="1"/>
  <c r="AO454" i="1"/>
  <c r="AO523" i="1"/>
  <c r="AO601" i="1"/>
  <c r="AP601" i="1"/>
  <c r="AP606" i="1"/>
  <c r="AO606" i="1"/>
  <c r="AO633" i="1"/>
  <c r="AP633" i="1"/>
  <c r="AO681" i="1"/>
  <c r="AP681" i="1"/>
  <c r="AO708" i="1"/>
  <c r="AP708" i="1"/>
  <c r="AP685" i="1"/>
  <c r="AO685" i="1"/>
  <c r="AP699" i="1"/>
  <c r="AO699" i="1"/>
  <c r="AP721" i="1"/>
  <c r="AO721" i="1"/>
  <c r="AO748" i="1"/>
  <c r="AP748" i="1"/>
  <c r="AO767" i="1"/>
  <c r="AP767" i="1"/>
  <c r="AO783" i="1"/>
  <c r="AP783" i="1"/>
  <c r="AP717" i="1"/>
  <c r="AO717" i="1"/>
  <c r="AO12" i="1"/>
  <c r="AP12" i="1"/>
  <c r="AO38" i="1"/>
  <c r="AO83" i="1"/>
  <c r="AP83" i="1"/>
  <c r="AO87" i="1"/>
  <c r="AP87" i="1"/>
  <c r="AP67" i="1"/>
  <c r="AP71" i="1"/>
  <c r="AO71" i="1"/>
  <c r="AP27" i="1"/>
  <c r="AO27" i="1"/>
  <c r="AO66" i="1"/>
  <c r="AO88" i="1"/>
  <c r="AO92" i="1"/>
  <c r="AO114" i="1"/>
  <c r="AP139" i="1"/>
  <c r="AO139" i="1"/>
  <c r="AO147" i="1"/>
  <c r="AO194" i="1"/>
  <c r="AP194" i="1"/>
  <c r="AP200" i="1"/>
  <c r="AO234" i="1"/>
  <c r="AP234" i="1"/>
  <c r="AO261" i="1"/>
  <c r="AO342" i="1"/>
  <c r="AP346" i="1"/>
  <c r="AO351" i="1"/>
  <c r="AP351" i="1"/>
  <c r="AO338" i="1"/>
  <c r="AP441" i="1"/>
  <c r="AO411" i="1"/>
  <c r="AP411" i="1"/>
  <c r="AO450" i="1"/>
  <c r="AO503" i="1"/>
  <c r="AO567" i="1"/>
  <c r="AP483" i="1"/>
  <c r="AO510" i="1"/>
  <c r="AO518" i="1"/>
  <c r="AO534" i="1"/>
  <c r="AP534" i="1"/>
  <c r="AO538" i="1"/>
  <c r="AO550" i="1"/>
  <c r="AP550" i="1"/>
  <c r="AO554" i="1"/>
  <c r="AO566" i="1"/>
  <c r="AP566" i="1"/>
  <c r="AO570" i="1"/>
  <c r="AP570" i="1"/>
  <c r="AP679" i="1"/>
  <c r="AO634" i="1"/>
  <c r="AO646" i="1"/>
  <c r="AO731" i="1"/>
  <c r="AP731" i="1"/>
  <c r="AP753" i="1"/>
  <c r="AO753" i="1"/>
  <c r="AP769" i="1"/>
  <c r="AO769" i="1"/>
  <c r="AO785" i="1"/>
  <c r="AO752" i="1"/>
  <c r="AP752" i="1"/>
  <c r="AP768" i="1"/>
  <c r="AO756" i="1"/>
  <c r="AP756" i="1"/>
  <c r="AO772" i="1"/>
  <c r="AP772" i="1"/>
  <c r="AP30" i="1"/>
  <c r="AO30" i="1"/>
  <c r="AO74" i="1"/>
  <c r="AP74" i="1"/>
  <c r="AP63" i="1"/>
  <c r="AO115" i="1"/>
  <c r="AP115" i="1"/>
  <c r="AP131" i="1"/>
  <c r="AO131" i="1"/>
  <c r="AP118" i="1"/>
  <c r="AO118" i="1"/>
  <c r="AO134" i="1"/>
  <c r="AP134" i="1"/>
  <c r="AO151" i="1"/>
  <c r="AO184" i="1"/>
  <c r="AP184" i="1"/>
  <c r="AO180" i="1"/>
  <c r="AP180" i="1"/>
  <c r="AO201" i="1"/>
  <c r="AP201" i="1"/>
  <c r="AP260" i="1"/>
  <c r="AO260" i="1"/>
  <c r="AO272" i="1"/>
  <c r="AO347" i="1"/>
  <c r="AP347" i="1"/>
  <c r="AO361" i="1"/>
  <c r="AP361" i="1"/>
  <c r="AO420" i="1"/>
  <c r="AO449" i="1"/>
  <c r="AP449" i="1"/>
  <c r="AP486" i="1"/>
  <c r="AO492" i="1"/>
  <c r="AP492" i="1"/>
  <c r="AO444" i="1"/>
  <c r="AP527" i="1"/>
  <c r="AP559" i="1"/>
  <c r="AO559" i="1"/>
  <c r="AO576" i="1"/>
  <c r="AO617" i="1"/>
  <c r="AP617" i="1"/>
  <c r="AO654" i="1"/>
  <c r="AP690" i="1"/>
  <c r="AP584" i="1"/>
  <c r="AO584" i="1"/>
  <c r="AO629" i="1"/>
  <c r="AO645" i="1"/>
  <c r="AO689" i="1"/>
  <c r="AP689" i="1"/>
  <c r="AP687" i="1"/>
  <c r="AO687" i="1"/>
  <c r="AO759" i="1"/>
  <c r="AP764" i="1"/>
  <c r="AP18" i="1"/>
  <c r="AO42" i="1"/>
  <c r="AP42" i="1"/>
  <c r="AP75" i="1"/>
  <c r="AO75" i="1"/>
  <c r="AP143" i="1"/>
  <c r="AO143" i="1"/>
  <c r="AO240" i="1"/>
  <c r="AO268" i="1"/>
  <c r="AO289" i="1"/>
  <c r="AP289" i="1"/>
  <c r="AP249" i="1"/>
  <c r="AP352" i="1"/>
  <c r="AO352" i="1"/>
  <c r="AP329" i="1"/>
  <c r="AO329" i="1"/>
  <c r="AP304" i="1"/>
  <c r="AO359" i="1"/>
  <c r="AO465" i="1"/>
  <c r="AO481" i="1"/>
  <c r="AO375" i="1"/>
  <c r="AO407" i="1"/>
  <c r="AP650" i="1"/>
  <c r="AP662" i="1"/>
  <c r="AL98" i="1"/>
  <c r="AN98" i="1" s="1"/>
  <c r="AO171" i="1"/>
  <c r="AP171" i="1"/>
  <c r="AL170" i="1"/>
  <c r="AN170" i="1" s="1"/>
  <c r="AL202" i="1"/>
  <c r="AN202" i="1" s="1"/>
  <c r="AL210" i="1"/>
  <c r="AN210" i="1" s="1"/>
  <c r="AS228" i="1"/>
  <c r="AL242" i="1"/>
  <c r="AN242" i="1" s="1"/>
  <c r="AL161" i="1"/>
  <c r="AN161" i="1" s="1"/>
  <c r="AL217" i="1"/>
  <c r="AN217" i="1" s="1"/>
  <c r="AL322" i="1"/>
  <c r="AN322" i="1" s="1"/>
  <c r="AL221" i="1"/>
  <c r="AN221" i="1" s="1"/>
  <c r="AO223" i="1"/>
  <c r="AP223" i="1"/>
  <c r="AO262" i="1"/>
  <c r="AP262" i="1"/>
  <c r="AL220" i="1"/>
  <c r="AN220" i="1" s="1"/>
  <c r="AL224" i="1"/>
  <c r="AN224" i="1" s="1"/>
  <c r="AL373" i="1"/>
  <c r="AN373" i="1" s="1"/>
  <c r="AL389" i="1"/>
  <c r="AN389" i="1" s="1"/>
  <c r="AL405" i="1"/>
  <c r="AN405" i="1" s="1"/>
  <c r="AL276" i="1"/>
  <c r="AN276" i="1" s="1"/>
  <c r="AL216" i="1"/>
  <c r="AN216" i="1" s="1"/>
  <c r="AP445" i="1"/>
  <c r="AO445" i="1"/>
  <c r="AL383" i="1"/>
  <c r="AN383" i="1" s="1"/>
  <c r="AL399" i="1"/>
  <c r="AN399" i="1" s="1"/>
  <c r="AS458" i="1"/>
  <c r="AL466" i="1"/>
  <c r="AN466" i="1" s="1"/>
  <c r="AL474" i="1"/>
  <c r="AN474" i="1" s="1"/>
  <c r="AL482" i="1"/>
  <c r="AN482" i="1" s="1"/>
  <c r="AL500" i="1"/>
  <c r="AN500" i="1" s="1"/>
  <c r="AL516" i="1"/>
  <c r="AN516" i="1" s="1"/>
  <c r="AL532" i="1"/>
  <c r="AN532" i="1" s="1"/>
  <c r="AL548" i="1"/>
  <c r="AN548" i="1" s="1"/>
  <c r="AL564" i="1"/>
  <c r="AN564" i="1" s="1"/>
  <c r="AL436" i="1"/>
  <c r="AN436" i="1" s="1"/>
  <c r="AL461" i="1"/>
  <c r="AN461" i="1" s="1"/>
  <c r="AP572" i="1"/>
  <c r="AO572" i="1"/>
  <c r="AL457" i="1"/>
  <c r="AN457" i="1" s="1"/>
  <c r="AL475" i="1"/>
  <c r="AN475" i="1" s="1"/>
  <c r="AO488" i="1"/>
  <c r="AP488" i="1"/>
  <c r="AL435" i="1"/>
  <c r="AN435" i="1" s="1"/>
  <c r="AL591" i="1"/>
  <c r="AN591" i="1" s="1"/>
  <c r="AL607" i="1"/>
  <c r="AN607" i="1" s="1"/>
  <c r="AL623" i="1"/>
  <c r="AN623" i="1" s="1"/>
  <c r="AL639" i="1"/>
  <c r="AN639" i="1" s="1"/>
  <c r="AL655" i="1"/>
  <c r="AN655" i="1" s="1"/>
  <c r="AL671" i="1"/>
  <c r="AN671" i="1" s="1"/>
  <c r="AL458" i="1"/>
  <c r="AN458" i="1" s="1"/>
  <c r="AL479" i="1"/>
  <c r="AN479" i="1" s="1"/>
  <c r="AL514" i="1"/>
  <c r="AN514" i="1" s="1"/>
  <c r="AL530" i="1"/>
  <c r="AN530" i="1" s="1"/>
  <c r="AL571" i="1"/>
  <c r="AN571" i="1" s="1"/>
  <c r="AL593" i="1"/>
  <c r="AN593" i="1" s="1"/>
  <c r="AL609" i="1"/>
  <c r="AN609" i="1" s="1"/>
  <c r="AL625" i="1"/>
  <c r="AN625" i="1" s="1"/>
  <c r="AL641" i="1"/>
  <c r="AN641" i="1" s="1"/>
  <c r="AL657" i="1"/>
  <c r="AN657" i="1" s="1"/>
  <c r="AL579" i="1"/>
  <c r="AN579" i="1" s="1"/>
  <c r="AL704" i="1"/>
  <c r="AN704" i="1" s="1"/>
  <c r="AL574" i="1"/>
  <c r="AN574" i="1" s="1"/>
  <c r="AL665" i="1"/>
  <c r="AN665" i="1" s="1"/>
  <c r="AL757" i="1"/>
  <c r="AN757" i="1" s="1"/>
  <c r="AL761" i="1"/>
  <c r="AN761" i="1" s="1"/>
  <c r="AL765" i="1"/>
  <c r="AN765" i="1" s="1"/>
  <c r="AL773" i="1"/>
  <c r="AN773" i="1" s="1"/>
  <c r="AL777" i="1"/>
  <c r="AN777" i="1" s="1"/>
  <c r="AL781" i="1"/>
  <c r="AN781" i="1" s="1"/>
  <c r="AL789" i="1"/>
  <c r="AN789" i="1" s="1"/>
  <c r="AL793" i="1"/>
  <c r="AN793" i="1" s="1"/>
  <c r="AO668" i="1"/>
  <c r="AP668" i="1"/>
  <c r="AL745" i="1"/>
  <c r="AN745" i="1" s="1"/>
  <c r="AS764" i="1"/>
  <c r="AS780" i="1"/>
  <c r="AO688" i="1"/>
  <c r="AP688" i="1"/>
  <c r="AL705" i="1"/>
  <c r="AN705" i="1" s="1"/>
  <c r="AL707" i="1"/>
  <c r="AN707" i="1" s="1"/>
  <c r="AO672" i="1"/>
  <c r="AP672" i="1"/>
  <c r="AL747" i="1"/>
  <c r="AN747" i="1" s="1"/>
  <c r="AL791" i="1"/>
  <c r="AN791" i="1" s="1"/>
  <c r="AL779" i="1"/>
  <c r="AN779" i="1" s="1"/>
  <c r="AL712" i="1"/>
  <c r="AN712" i="1" s="1"/>
  <c r="AL736" i="1"/>
  <c r="AN736" i="1" s="1"/>
  <c r="AL23" i="1"/>
  <c r="AN23" i="1" s="1"/>
  <c r="AL76" i="1"/>
  <c r="AN76" i="1" s="1"/>
  <c r="AL110" i="1"/>
  <c r="AN110" i="1" s="1"/>
  <c r="AP187" i="1"/>
  <c r="AO187" i="1"/>
  <c r="AL209" i="1"/>
  <c r="AN209" i="1" s="1"/>
  <c r="AS212" i="1"/>
  <c r="AL226" i="1"/>
  <c r="AN226" i="1" s="1"/>
  <c r="AL185" i="1"/>
  <c r="AN185" i="1" s="1"/>
  <c r="AO219" i="1"/>
  <c r="AP219" i="1"/>
  <c r="AL208" i="1"/>
  <c r="AN208" i="1" s="1"/>
  <c r="AL225" i="1"/>
  <c r="AN225" i="1" s="1"/>
  <c r="AO227" i="1"/>
  <c r="AP227" i="1"/>
  <c r="AP273" i="1"/>
  <c r="AO273" i="1"/>
  <c r="AL290" i="1"/>
  <c r="AN290" i="1" s="1"/>
  <c r="AL306" i="1"/>
  <c r="AN306" i="1" s="1"/>
  <c r="AL21" i="1"/>
  <c r="AN21" i="1" s="1"/>
  <c r="AL29" i="1"/>
  <c r="AN29" i="1" s="1"/>
  <c r="AL40" i="1"/>
  <c r="AN40" i="1" s="1"/>
  <c r="AL52" i="1"/>
  <c r="AN52" i="1" s="1"/>
  <c r="AL45" i="1"/>
  <c r="AN45" i="1" s="1"/>
  <c r="AL49" i="1"/>
  <c r="AN49" i="1" s="1"/>
  <c r="AL53" i="1"/>
  <c r="AN53" i="1" s="1"/>
  <c r="AL80" i="1"/>
  <c r="AN80" i="1" s="1"/>
  <c r="AL43" i="1"/>
  <c r="AN43" i="1" s="1"/>
  <c r="AL55" i="1"/>
  <c r="AN55" i="1" s="1"/>
  <c r="AL111" i="1"/>
  <c r="AN111" i="1" s="1"/>
  <c r="AL127" i="1"/>
  <c r="AN127" i="1" s="1"/>
  <c r="AL144" i="1"/>
  <c r="AN144" i="1" s="1"/>
  <c r="AL156" i="1"/>
  <c r="AN156" i="1" s="1"/>
  <c r="AL106" i="1"/>
  <c r="AN106" i="1" s="1"/>
  <c r="AL168" i="1"/>
  <c r="AN168" i="1" s="1"/>
  <c r="AL186" i="1"/>
  <c r="AN186" i="1" s="1"/>
  <c r="AL205" i="1"/>
  <c r="AN205" i="1" s="1"/>
  <c r="AL259" i="1"/>
  <c r="AN259" i="1" s="1"/>
  <c r="AL212" i="1"/>
  <c r="AN212" i="1" s="1"/>
  <c r="AL222" i="1"/>
  <c r="AN222" i="1" s="1"/>
  <c r="AS224" i="1"/>
  <c r="AL228" i="1"/>
  <c r="AN228" i="1" s="1"/>
  <c r="AL238" i="1"/>
  <c r="AN238" i="1" s="1"/>
  <c r="AS240" i="1"/>
  <c r="AL246" i="1"/>
  <c r="AN246" i="1" s="1"/>
  <c r="AL197" i="1"/>
  <c r="AN197" i="1" s="1"/>
  <c r="AS217" i="1"/>
  <c r="AL284" i="1"/>
  <c r="AN284" i="1" s="1"/>
  <c r="AS225" i="1"/>
  <c r="AS264" i="1"/>
  <c r="AO266" i="1"/>
  <c r="AP266" i="1"/>
  <c r="AL294" i="1"/>
  <c r="AN294" i="1" s="1"/>
  <c r="AL310" i="1"/>
  <c r="AN310" i="1" s="1"/>
  <c r="AL326" i="1"/>
  <c r="AN326" i="1" s="1"/>
  <c r="AL257" i="1"/>
  <c r="AN257" i="1" s="1"/>
  <c r="AL232" i="1"/>
  <c r="AN232" i="1" s="1"/>
  <c r="AL336" i="1"/>
  <c r="AN336" i="1" s="1"/>
  <c r="AS337" i="1"/>
  <c r="AL360" i="1"/>
  <c r="AN360" i="1" s="1"/>
  <c r="AL292" i="1"/>
  <c r="AN292" i="1" s="1"/>
  <c r="AL293" i="1"/>
  <c r="AN293" i="1" s="1"/>
  <c r="AL300" i="1"/>
  <c r="AN300" i="1" s="1"/>
  <c r="AL301" i="1"/>
  <c r="AN301" i="1" s="1"/>
  <c r="AL308" i="1"/>
  <c r="AN308" i="1" s="1"/>
  <c r="AL309" i="1"/>
  <c r="AN309" i="1" s="1"/>
  <c r="AL316" i="1"/>
  <c r="AN316" i="1" s="1"/>
  <c r="AL317" i="1"/>
  <c r="AN317" i="1" s="1"/>
  <c r="AL324" i="1"/>
  <c r="AN324" i="1" s="1"/>
  <c r="AL325" i="1"/>
  <c r="AN325" i="1" s="1"/>
  <c r="AL333" i="1"/>
  <c r="AN333" i="1" s="1"/>
  <c r="AS343" i="1"/>
  <c r="AS359" i="1"/>
  <c r="AL377" i="1"/>
  <c r="AN377" i="1" s="1"/>
  <c r="AL393" i="1"/>
  <c r="AN393" i="1" s="1"/>
  <c r="AL409" i="1"/>
  <c r="AN409" i="1" s="1"/>
  <c r="AL416" i="1"/>
  <c r="AN416" i="1" s="1"/>
  <c r="AL439" i="1"/>
  <c r="AN439" i="1" s="1"/>
  <c r="AO370" i="1"/>
  <c r="AP370" i="1"/>
  <c r="AL415" i="1"/>
  <c r="AN415" i="1" s="1"/>
  <c r="AS462" i="1"/>
  <c r="AS470" i="1"/>
  <c r="AS478" i="1"/>
  <c r="AS486" i="1"/>
  <c r="AL496" i="1"/>
  <c r="AN496" i="1" s="1"/>
  <c r="AS498" i="1"/>
  <c r="AL504" i="1"/>
  <c r="AN504" i="1" s="1"/>
  <c r="AL520" i="1"/>
  <c r="AN520" i="1" s="1"/>
  <c r="AL536" i="1"/>
  <c r="AN536" i="1" s="1"/>
  <c r="AL552" i="1"/>
  <c r="AN552" i="1" s="1"/>
  <c r="AL341" i="1"/>
  <c r="AN341" i="1" s="1"/>
  <c r="AS435" i="1"/>
  <c r="AS451" i="1"/>
  <c r="AL515" i="1"/>
  <c r="AN515" i="1" s="1"/>
  <c r="AL531" i="1"/>
  <c r="AN531" i="1" s="1"/>
  <c r="AL547" i="1"/>
  <c r="AN547" i="1" s="1"/>
  <c r="AL563" i="1"/>
  <c r="AN563" i="1" s="1"/>
  <c r="AL582" i="1"/>
  <c r="AN582" i="1" s="1"/>
  <c r="AL427" i="1"/>
  <c r="AN427" i="1" s="1"/>
  <c r="AL431" i="1"/>
  <c r="AN431" i="1" s="1"/>
  <c r="AL467" i="1"/>
  <c r="AN467" i="1" s="1"/>
  <c r="AS475" i="1"/>
  <c r="AO480" i="1"/>
  <c r="AP480" i="1"/>
  <c r="AL499" i="1"/>
  <c r="AN499" i="1" s="1"/>
  <c r="AL502" i="1"/>
  <c r="AN502" i="1" s="1"/>
  <c r="AS506" i="1"/>
  <c r="AS514" i="1"/>
  <c r="AS522" i="1"/>
  <c r="AS530" i="1"/>
  <c r="AS538" i="1"/>
  <c r="AS546" i="1"/>
  <c r="AS554" i="1"/>
  <c r="AS562" i="1"/>
  <c r="AL595" i="1"/>
  <c r="AN595" i="1" s="1"/>
  <c r="AL611" i="1"/>
  <c r="AN611" i="1" s="1"/>
  <c r="AL627" i="1"/>
  <c r="AN627" i="1" s="1"/>
  <c r="AL643" i="1"/>
  <c r="AN643" i="1" s="1"/>
  <c r="AL659" i="1"/>
  <c r="AN659" i="1" s="1"/>
  <c r="AL675" i="1"/>
  <c r="AN675" i="1" s="1"/>
  <c r="AL686" i="1"/>
  <c r="AN686" i="1" s="1"/>
  <c r="AL673" i="1"/>
  <c r="AN673" i="1" s="1"/>
  <c r="AL693" i="1"/>
  <c r="AN693" i="1" s="1"/>
  <c r="AL697" i="1"/>
  <c r="AN697" i="1" s="1"/>
  <c r="AL719" i="1"/>
  <c r="AN719" i="1" s="1"/>
  <c r="AL728" i="1"/>
  <c r="AN728" i="1" s="1"/>
  <c r="AL751" i="1"/>
  <c r="AN751" i="1" s="1"/>
  <c r="AO696" i="1"/>
  <c r="AP696" i="1"/>
  <c r="AS752" i="1"/>
  <c r="AS768" i="1"/>
  <c r="AS784" i="1"/>
  <c r="AL677" i="1"/>
  <c r="AN677" i="1" s="1"/>
  <c r="AO684" i="1"/>
  <c r="AP684" i="1"/>
  <c r="AS717" i="1"/>
  <c r="AL720" i="1"/>
  <c r="AN720" i="1" s="1"/>
  <c r="AL739" i="1"/>
  <c r="AN739" i="1" s="1"/>
  <c r="AL775" i="1"/>
  <c r="AN775" i="1" s="1"/>
  <c r="AL740" i="1"/>
  <c r="AN740" i="1" s="1"/>
  <c r="AL32" i="1"/>
  <c r="AN32" i="1" s="1"/>
  <c r="AL48" i="1"/>
  <c r="AN48" i="1" s="1"/>
  <c r="AL60" i="1"/>
  <c r="AN60" i="1" s="1"/>
  <c r="AO54" i="1"/>
  <c r="AP54" i="1"/>
  <c r="AL96" i="1"/>
  <c r="AN96" i="1" s="1"/>
  <c r="AL94" i="1"/>
  <c r="AN94" i="1" s="1"/>
  <c r="AL140" i="1"/>
  <c r="AN140" i="1" s="1"/>
  <c r="AL154" i="1"/>
  <c r="AN154" i="1" s="1"/>
  <c r="AL172" i="1"/>
  <c r="AN172" i="1" s="1"/>
  <c r="AL16" i="1"/>
  <c r="AN16" i="1" s="1"/>
  <c r="AS17" i="1"/>
  <c r="AO28" i="1"/>
  <c r="AP28" i="1"/>
  <c r="AL22" i="1"/>
  <c r="AN22" i="1" s="1"/>
  <c r="AL13" i="1"/>
  <c r="AN13" i="1" s="1"/>
  <c r="AL33" i="1"/>
  <c r="AN33" i="1" s="1"/>
  <c r="AO35" i="1"/>
  <c r="AP35" i="1"/>
  <c r="AL39" i="1"/>
  <c r="AN39" i="1" s="1"/>
  <c r="AO41" i="1"/>
  <c r="AP41" i="1"/>
  <c r="AL51" i="1"/>
  <c r="AN51" i="1" s="1"/>
  <c r="AL84" i="1"/>
  <c r="AN84" i="1" s="1"/>
  <c r="AL104" i="1"/>
  <c r="AN104" i="1" s="1"/>
  <c r="AL102" i="1"/>
  <c r="AN102" i="1" s="1"/>
  <c r="AL112" i="1"/>
  <c r="AN112" i="1" s="1"/>
  <c r="AL116" i="1"/>
  <c r="AN116" i="1" s="1"/>
  <c r="AL120" i="1"/>
  <c r="AN120" i="1" s="1"/>
  <c r="AL124" i="1"/>
  <c r="AN124" i="1" s="1"/>
  <c r="AL128" i="1"/>
  <c r="AN128" i="1" s="1"/>
  <c r="AL132" i="1"/>
  <c r="AN132" i="1" s="1"/>
  <c r="AL148" i="1"/>
  <c r="AN148" i="1" s="1"/>
  <c r="AS135" i="1"/>
  <c r="AS143" i="1"/>
  <c r="AL155" i="1"/>
  <c r="AN155" i="1" s="1"/>
  <c r="AL138" i="1"/>
  <c r="AN138" i="1" s="1"/>
  <c r="AS157" i="1"/>
  <c r="AO109" i="1"/>
  <c r="AP109" i="1"/>
  <c r="AS158" i="1"/>
  <c r="AO159" i="1"/>
  <c r="AP159" i="1"/>
  <c r="AL193" i="1"/>
  <c r="AN193" i="1" s="1"/>
  <c r="AO167" i="1"/>
  <c r="AP167" i="1"/>
  <c r="AO179" i="1"/>
  <c r="AP179" i="1"/>
  <c r="AL182" i="1"/>
  <c r="AN182" i="1" s="1"/>
  <c r="AS182" i="1"/>
  <c r="AS200" i="1"/>
  <c r="AL206" i="1"/>
  <c r="AN206" i="1" s="1"/>
  <c r="AL218" i="1"/>
  <c r="AN218" i="1" s="1"/>
  <c r="AS220" i="1"/>
  <c r="AS236" i="1"/>
  <c r="AL250" i="1"/>
  <c r="AN250" i="1" s="1"/>
  <c r="AL233" i="1"/>
  <c r="AN233" i="1" s="1"/>
  <c r="AO235" i="1"/>
  <c r="AP235" i="1"/>
  <c r="AL248" i="1"/>
  <c r="AN248" i="1" s="1"/>
  <c r="AL213" i="1"/>
  <c r="AN213" i="1" s="1"/>
  <c r="AO215" i="1"/>
  <c r="AP215" i="1"/>
  <c r="AL229" i="1"/>
  <c r="AN229" i="1" s="1"/>
  <c r="AO231" i="1"/>
  <c r="AP231" i="1"/>
  <c r="AO211" i="1"/>
  <c r="AP211" i="1"/>
  <c r="AL241" i="1"/>
  <c r="AN241" i="1" s="1"/>
  <c r="AO243" i="1"/>
  <c r="AP243" i="1"/>
  <c r="AL263" i="1"/>
  <c r="AN263" i="1" s="1"/>
  <c r="AS288" i="1"/>
  <c r="AL298" i="1"/>
  <c r="AN298" i="1" s="1"/>
  <c r="AL314" i="1"/>
  <c r="AN314" i="1" s="1"/>
  <c r="AL330" i="1"/>
  <c r="AN330" i="1" s="1"/>
  <c r="AL237" i="1"/>
  <c r="AN237" i="1" s="1"/>
  <c r="AO239" i="1"/>
  <c r="AP239" i="1"/>
  <c r="AL245" i="1"/>
  <c r="AN245" i="1" s="1"/>
  <c r="AL344" i="1"/>
  <c r="AN344" i="1" s="1"/>
  <c r="AL348" i="1"/>
  <c r="AN348" i="1" s="1"/>
  <c r="AL252" i="1"/>
  <c r="AN252" i="1" s="1"/>
  <c r="AL365" i="1"/>
  <c r="AN365" i="1" s="1"/>
  <c r="AL381" i="1"/>
  <c r="AN381" i="1" s="1"/>
  <c r="AL397" i="1"/>
  <c r="AN397" i="1" s="1"/>
  <c r="AL413" i="1"/>
  <c r="AN413" i="1" s="1"/>
  <c r="AL288" i="1"/>
  <c r="AN288" i="1" s="1"/>
  <c r="AL256" i="1"/>
  <c r="AN256" i="1" s="1"/>
  <c r="AS364" i="1"/>
  <c r="AO366" i="1"/>
  <c r="AP366" i="1"/>
  <c r="AL371" i="1"/>
  <c r="AN371" i="1" s="1"/>
  <c r="AL387" i="1"/>
  <c r="AN387" i="1" s="1"/>
  <c r="AL403" i="1"/>
  <c r="AN403" i="1" s="1"/>
  <c r="AS450" i="1"/>
  <c r="AL462" i="1"/>
  <c r="AN462" i="1" s="1"/>
  <c r="AS494" i="1"/>
  <c r="AL498" i="1"/>
  <c r="AN498" i="1" s="1"/>
  <c r="AL508" i="1"/>
  <c r="AN508" i="1" s="1"/>
  <c r="AL524" i="1"/>
  <c r="AN524" i="1" s="1"/>
  <c r="AL540" i="1"/>
  <c r="AN540" i="1" s="1"/>
  <c r="AL556" i="1"/>
  <c r="AN556" i="1" s="1"/>
  <c r="AS419" i="1"/>
  <c r="AS447" i="1"/>
  <c r="AL354" i="1"/>
  <c r="AN354" i="1" s="1"/>
  <c r="AL473" i="1"/>
  <c r="AN473" i="1" s="1"/>
  <c r="AO489" i="1"/>
  <c r="AP489" i="1"/>
  <c r="AL519" i="1"/>
  <c r="AN519" i="1" s="1"/>
  <c r="AL535" i="1"/>
  <c r="AN535" i="1" s="1"/>
  <c r="AL551" i="1"/>
  <c r="AN551" i="1" s="1"/>
  <c r="AL575" i="1"/>
  <c r="AN575" i="1" s="1"/>
  <c r="AS467" i="1"/>
  <c r="AO472" i="1"/>
  <c r="AP472" i="1"/>
  <c r="AS499" i="1"/>
  <c r="AL443" i="1"/>
  <c r="AN443" i="1" s="1"/>
  <c r="AL477" i="1"/>
  <c r="AN477" i="1" s="1"/>
  <c r="AL599" i="1"/>
  <c r="AN599" i="1" s="1"/>
  <c r="AL615" i="1"/>
  <c r="AN615" i="1" s="1"/>
  <c r="AL631" i="1"/>
  <c r="AN631" i="1" s="1"/>
  <c r="AL647" i="1"/>
  <c r="AN647" i="1" s="1"/>
  <c r="AL663" i="1"/>
  <c r="AN663" i="1" s="1"/>
  <c r="AL463" i="1"/>
  <c r="AN463" i="1" s="1"/>
  <c r="AO493" i="1"/>
  <c r="AP493" i="1"/>
  <c r="AO585" i="1"/>
  <c r="AP585" i="1"/>
  <c r="AL589" i="1"/>
  <c r="AN589" i="1" s="1"/>
  <c r="AL605" i="1"/>
  <c r="AN605" i="1" s="1"/>
  <c r="AL621" i="1"/>
  <c r="AN621" i="1" s="1"/>
  <c r="AL637" i="1"/>
  <c r="AN637" i="1" s="1"/>
  <c r="AL653" i="1"/>
  <c r="AN653" i="1" s="1"/>
  <c r="AL700" i="1"/>
  <c r="AN700" i="1" s="1"/>
  <c r="AL716" i="1"/>
  <c r="AN716" i="1" s="1"/>
  <c r="AO676" i="1"/>
  <c r="AP676" i="1"/>
  <c r="AL694" i="1"/>
  <c r="AN694" i="1" s="1"/>
  <c r="AS756" i="1"/>
  <c r="AS772" i="1"/>
  <c r="AS788" i="1"/>
  <c r="AL771" i="1"/>
  <c r="AN771" i="1" s="1"/>
  <c r="AL795" i="1"/>
  <c r="AN795" i="1" s="1"/>
  <c r="AL17" i="1"/>
  <c r="AN17" i="1" s="1"/>
  <c r="AL36" i="1"/>
  <c r="AN36" i="1" s="1"/>
  <c r="AL123" i="1"/>
  <c r="AN123" i="1" s="1"/>
  <c r="AP166" i="1"/>
  <c r="AO166" i="1"/>
  <c r="AL173" i="1"/>
  <c r="AN173" i="1" s="1"/>
  <c r="AL19" i="1"/>
  <c r="AN19" i="1" s="1"/>
  <c r="AL31" i="1"/>
  <c r="AN31" i="1" s="1"/>
  <c r="AL44" i="1"/>
  <c r="AN44" i="1" s="1"/>
  <c r="AL56" i="1"/>
  <c r="AN56" i="1" s="1"/>
  <c r="AL72" i="1"/>
  <c r="AN72" i="1" s="1"/>
  <c r="AL78" i="1"/>
  <c r="AN78" i="1" s="1"/>
  <c r="AO58" i="1"/>
  <c r="AP58" i="1"/>
  <c r="AL136" i="1"/>
  <c r="AN136" i="1" s="1"/>
  <c r="AL169" i="1"/>
  <c r="AN169" i="1" s="1"/>
  <c r="AL204" i="1"/>
  <c r="AN204" i="1" s="1"/>
  <c r="AP183" i="1"/>
  <c r="AO183" i="1"/>
  <c r="AL178" i="1"/>
  <c r="AN178" i="1" s="1"/>
  <c r="AS216" i="1"/>
  <c r="AS232" i="1"/>
  <c r="AL254" i="1"/>
  <c r="AN254" i="1" s="1"/>
  <c r="AL244" i="1"/>
  <c r="AN244" i="1" s="1"/>
  <c r="AO258" i="1"/>
  <c r="AP258" i="1"/>
  <c r="AL275" i="1"/>
  <c r="AN275" i="1" s="1"/>
  <c r="AL281" i="1"/>
  <c r="AN281" i="1" s="1"/>
  <c r="AL302" i="1"/>
  <c r="AN302" i="1" s="1"/>
  <c r="AL318" i="1"/>
  <c r="AN318" i="1" s="1"/>
  <c r="AL334" i="1"/>
  <c r="AN334" i="1" s="1"/>
  <c r="AL277" i="1"/>
  <c r="AN277" i="1" s="1"/>
  <c r="AL271" i="1"/>
  <c r="AN271" i="1" s="1"/>
  <c r="AL296" i="1"/>
  <c r="AN296" i="1" s="1"/>
  <c r="AL312" i="1"/>
  <c r="AN312" i="1" s="1"/>
  <c r="AL328" i="1"/>
  <c r="AN328" i="1" s="1"/>
  <c r="AS351" i="1"/>
  <c r="AL369" i="1"/>
  <c r="AN369" i="1" s="1"/>
  <c r="AL385" i="1"/>
  <c r="AN385" i="1" s="1"/>
  <c r="AL401" i="1"/>
  <c r="AN401" i="1" s="1"/>
  <c r="AL423" i="1"/>
  <c r="AN423" i="1" s="1"/>
  <c r="AL432" i="1"/>
  <c r="AN432" i="1" s="1"/>
  <c r="AL451" i="1"/>
  <c r="AN451" i="1" s="1"/>
  <c r="AS454" i="1"/>
  <c r="AS466" i="1"/>
  <c r="AS482" i="1"/>
  <c r="AS490" i="1"/>
  <c r="AL494" i="1"/>
  <c r="AN494" i="1" s="1"/>
  <c r="AL512" i="1"/>
  <c r="AN512" i="1" s="1"/>
  <c r="AL528" i="1"/>
  <c r="AN528" i="1" s="1"/>
  <c r="AL544" i="1"/>
  <c r="AN544" i="1" s="1"/>
  <c r="AL560" i="1"/>
  <c r="AN560" i="1" s="1"/>
  <c r="AL421" i="1"/>
  <c r="AN421" i="1" s="1"/>
  <c r="AS459" i="1"/>
  <c r="AL425" i="1"/>
  <c r="AN425" i="1" s="1"/>
  <c r="AS586" i="1"/>
  <c r="AL419" i="1"/>
  <c r="AN419" i="1" s="1"/>
  <c r="AO464" i="1"/>
  <c r="AP464" i="1"/>
  <c r="AL506" i="1"/>
  <c r="AN506" i="1" s="1"/>
  <c r="AO497" i="1"/>
  <c r="AP497" i="1"/>
  <c r="AL587" i="1"/>
  <c r="AN587" i="1" s="1"/>
  <c r="AL603" i="1"/>
  <c r="AN603" i="1" s="1"/>
  <c r="AL619" i="1"/>
  <c r="AN619" i="1" s="1"/>
  <c r="AL635" i="1"/>
  <c r="AN635" i="1" s="1"/>
  <c r="AL651" i="1"/>
  <c r="AN651" i="1" s="1"/>
  <c r="AL667" i="1"/>
  <c r="AN667" i="1" s="1"/>
  <c r="AL683" i="1"/>
  <c r="AN683" i="1" s="1"/>
  <c r="AL578" i="1"/>
  <c r="AN578" i="1" s="1"/>
  <c r="AL735" i="1"/>
  <c r="AN735" i="1" s="1"/>
  <c r="AO744" i="1"/>
  <c r="AP744" i="1"/>
  <c r="AS760" i="1"/>
  <c r="AS776" i="1"/>
  <c r="AS792" i="1"/>
  <c r="AL669" i="1"/>
  <c r="AN669" i="1" s="1"/>
  <c r="AO664" i="1"/>
  <c r="AP664" i="1"/>
  <c r="AL743" i="1"/>
  <c r="AN743" i="1" s="1"/>
  <c r="AL727" i="1"/>
  <c r="AN727" i="1" s="1"/>
  <c r="AL755" i="1"/>
  <c r="AN755" i="1" s="1"/>
  <c r="AO305" i="1" l="1"/>
  <c r="AO122" i="1"/>
  <c r="AP649" i="1"/>
  <c r="AO363" i="1"/>
  <c r="AO196" i="1"/>
  <c r="AP142" i="1"/>
  <c r="AO580" i="1"/>
  <c r="AP367" i="1"/>
  <c r="AO107" i="1"/>
  <c r="AP565" i="1"/>
  <c r="AO715" i="1"/>
  <c r="AP429" i="1"/>
  <c r="AP337" i="1"/>
  <c r="AO152" i="1"/>
  <c r="AP350" i="1"/>
  <c r="AO733" i="1"/>
  <c r="AO701" i="1"/>
  <c r="AP62" i="1"/>
  <c r="AO711" i="1"/>
  <c r="AO741" i="1"/>
  <c r="AO670" i="1"/>
  <c r="AO491" i="1"/>
  <c r="AO412" i="1"/>
  <c r="AO396" i="1"/>
  <c r="AO380" i="1"/>
  <c r="AP469" i="1"/>
  <c r="AP553" i="1"/>
  <c r="AO162" i="1"/>
  <c r="AP164" i="1"/>
  <c r="AP189" i="1"/>
  <c r="AP313" i="1"/>
  <c r="AP682" i="1"/>
  <c r="AO424" i="1"/>
  <c r="AO784" i="1"/>
  <c r="AO59" i="1"/>
  <c r="AP485" i="1"/>
  <c r="AO437" i="1"/>
  <c r="AO598" i="1"/>
  <c r="AP343" i="1"/>
  <c r="AP522" i="1"/>
  <c r="AO737" i="1"/>
  <c r="AO713" i="1"/>
  <c r="AO638" i="1"/>
  <c r="AP428" i="1"/>
  <c r="AP160" i="1"/>
  <c r="AO714" i="1"/>
  <c r="AP714" i="1"/>
  <c r="AO446" i="1"/>
  <c r="AP446" i="1"/>
  <c r="AO762" i="1"/>
  <c r="AP762" i="1"/>
  <c r="AO557" i="1"/>
  <c r="AP557" i="1"/>
  <c r="AO320" i="1"/>
  <c r="AO568" i="1"/>
  <c r="AO742" i="1"/>
  <c r="AP742" i="1"/>
  <c r="AP73" i="1"/>
  <c r="AO73" i="1"/>
  <c r="AP618" i="1"/>
  <c r="AP297" i="1"/>
  <c r="AP214" i="1"/>
  <c r="AP64" i="1"/>
  <c r="AO780" i="1"/>
  <c r="AO622" i="1"/>
  <c r="AO505" i="1"/>
  <c r="AP505" i="1"/>
  <c r="AO561" i="1"/>
  <c r="AP561" i="1"/>
  <c r="AO541" i="1"/>
  <c r="AP541" i="1"/>
  <c r="AO188" i="1"/>
  <c r="AP613" i="1"/>
  <c r="AP265" i="1"/>
  <c r="AP614" i="1"/>
  <c r="AO236" i="1"/>
  <c r="AP749" i="1"/>
  <c r="AP264" i="1"/>
  <c r="AP165" i="1"/>
  <c r="AO82" i="1"/>
  <c r="AO542" i="1"/>
  <c r="AP253" i="1"/>
  <c r="AP47" i="1"/>
  <c r="AO724" i="1"/>
  <c r="AP471" i="1"/>
  <c r="AP391" i="1"/>
  <c r="AO433" i="1"/>
  <c r="AP470" i="1"/>
  <c r="AO788" i="1"/>
  <c r="AO787" i="1"/>
  <c r="AP723" i="1"/>
  <c r="AO691" i="1"/>
  <c r="AO602" i="1"/>
  <c r="AO583" i="1"/>
  <c r="AP558" i="1"/>
  <c r="AP526" i="1"/>
  <c r="AO57" i="1"/>
  <c r="AP25" i="1"/>
  <c r="AP732" i="1"/>
  <c r="AO543" i="1"/>
  <c r="AO459" i="1"/>
  <c r="AP400" i="1"/>
  <c r="AO792" i="1"/>
  <c r="AP630" i="1"/>
  <c r="AP230" i="1"/>
  <c r="AP267" i="1"/>
  <c r="AO177" i="1"/>
  <c r="AO103" i="1"/>
  <c r="AO150" i="1"/>
  <c r="AO135" i="1"/>
  <c r="AP70" i="1"/>
  <c r="AP695" i="1"/>
  <c r="AP703" i="1"/>
  <c r="AO666" i="1"/>
  <c r="AO642" i="1"/>
  <c r="AP539" i="1"/>
  <c r="AP507" i="1"/>
  <c r="AP86" i="1"/>
  <c r="AP395" i="1"/>
  <c r="AO447" i="1"/>
  <c r="AO384" i="1"/>
  <c r="AO356" i="1"/>
  <c r="AO192" i="1"/>
  <c r="AP90" i="1"/>
  <c r="AO763" i="1"/>
  <c r="AO26" i="1"/>
  <c r="AO546" i="1"/>
  <c r="AO34" i="1"/>
  <c r="AP372" i="1"/>
  <c r="AO453" i="1"/>
  <c r="AP79" i="1"/>
  <c r="AO562" i="1"/>
  <c r="AO146" i="1"/>
  <c r="AO119" i="1"/>
  <c r="AP626" i="1"/>
  <c r="AP388" i="1"/>
  <c r="AP364" i="1"/>
  <c r="AP95" i="1"/>
  <c r="AO760" i="1"/>
  <c r="AP597" i="1"/>
  <c r="AO610" i="1"/>
  <c r="AP99" i="1"/>
  <c r="AP440" i="1"/>
  <c r="AP176" i="1"/>
  <c r="AP511" i="1"/>
  <c r="AP404" i="1"/>
  <c r="AP126" i="1"/>
  <c r="AP725" i="1"/>
  <c r="AP661" i="1"/>
  <c r="AO729" i="1"/>
  <c r="AO678" i="1"/>
  <c r="AO495" i="1"/>
  <c r="AP379" i="1"/>
  <c r="AO130" i="1"/>
  <c r="AO91" i="1"/>
  <c r="AP100" i="1"/>
  <c r="AP14" i="1"/>
  <c r="AO709" i="1"/>
  <c r="AO658" i="1"/>
  <c r="AO594" i="1"/>
  <c r="AO487" i="1"/>
  <c r="AO555" i="1"/>
  <c r="AP490" i="1"/>
  <c r="AO455" i="1"/>
  <c r="AP279" i="1"/>
  <c r="AO108" i="1"/>
  <c r="AP181" i="1"/>
  <c r="AO157" i="1"/>
  <c r="AO674" i="1"/>
  <c r="AO590" i="1"/>
  <c r="AP478" i="1"/>
  <c r="AP269" i="1"/>
  <c r="AO332" i="1"/>
  <c r="AO358" i="1"/>
  <c r="AP358" i="1"/>
  <c r="AP448" i="1"/>
  <c r="AO448" i="1"/>
  <c r="AO15" i="1"/>
  <c r="AP15" i="1"/>
  <c r="AP434" i="1"/>
  <c r="AO434" i="1"/>
  <c r="AP303" i="1"/>
  <c r="AO303" i="1"/>
  <c r="AO291" i="1"/>
  <c r="AP291" i="1"/>
  <c r="AO24" i="1"/>
  <c r="AP24" i="1"/>
  <c r="AO247" i="1"/>
  <c r="AP247" i="1"/>
  <c r="AO113" i="1"/>
  <c r="AP113" i="1"/>
  <c r="AO153" i="1"/>
  <c r="AP153" i="1"/>
  <c r="AO790" i="1"/>
  <c r="AP790" i="1"/>
  <c r="AO331" i="1"/>
  <c r="AP331" i="1"/>
  <c r="AP776" i="1"/>
  <c r="AP586" i="1"/>
  <c r="AO368" i="1"/>
  <c r="AO321" i="1"/>
  <c r="AP287" i="1"/>
  <c r="AO283" i="1"/>
  <c r="AO174" i="1"/>
  <c r="AP68" i="1"/>
  <c r="AO190" i="1"/>
  <c r="AO730" i="1"/>
  <c r="AP730" i="1"/>
  <c r="AO774" i="1"/>
  <c r="AP774" i="1"/>
  <c r="AP608" i="1"/>
  <c r="AO608" i="1"/>
  <c r="AO644" i="1"/>
  <c r="AP644" i="1"/>
  <c r="AO782" i="1"/>
  <c r="AP782" i="1"/>
  <c r="AP414" i="1"/>
  <c r="AO414" i="1"/>
  <c r="AO390" i="1"/>
  <c r="AP390" i="1"/>
  <c r="AO718" i="1"/>
  <c r="AP718" i="1"/>
  <c r="AO746" i="1"/>
  <c r="AP746" i="1"/>
  <c r="AO660" i="1"/>
  <c r="AP660" i="1"/>
  <c r="AO692" i="1"/>
  <c r="AP692" i="1"/>
  <c r="AP311" i="1"/>
  <c r="AO311" i="1"/>
  <c r="AO422" i="1"/>
  <c r="AP422" i="1"/>
  <c r="AP335" i="1"/>
  <c r="AO335" i="1"/>
  <c r="AO133" i="1"/>
  <c r="AP133" i="1"/>
  <c r="AO315" i="1"/>
  <c r="AP315" i="1"/>
  <c r="AP195" i="1"/>
  <c r="AO195" i="1"/>
  <c r="AO398" i="1"/>
  <c r="AP398" i="1"/>
  <c r="AO93" i="1"/>
  <c r="AP93" i="1"/>
  <c r="AP656" i="1"/>
  <c r="AO656" i="1"/>
  <c r="AP624" i="1"/>
  <c r="AO624" i="1"/>
  <c r="AO533" i="1"/>
  <c r="AP533" i="1"/>
  <c r="AP319" i="1"/>
  <c r="AO319" i="1"/>
  <c r="AP648" i="1"/>
  <c r="AO648" i="1"/>
  <c r="AO596" i="1"/>
  <c r="AP596" i="1"/>
  <c r="AP327" i="1"/>
  <c r="AO327" i="1"/>
  <c r="AP456" i="1"/>
  <c r="AO456" i="1"/>
  <c r="AO438" i="1"/>
  <c r="AP438" i="1"/>
  <c r="AO612" i="1"/>
  <c r="AP612" i="1"/>
  <c r="AO652" i="1"/>
  <c r="AP652" i="1"/>
  <c r="AO484" i="1"/>
  <c r="AP484" i="1"/>
  <c r="AO374" i="1"/>
  <c r="AP374" i="1"/>
  <c r="AO738" i="1"/>
  <c r="AP738" i="1"/>
  <c r="AO636" i="1"/>
  <c r="AP636" i="1"/>
  <c r="AO509" i="1"/>
  <c r="AP509" i="1"/>
  <c r="AO750" i="1"/>
  <c r="AP750" i="1"/>
  <c r="AP632" i="1"/>
  <c r="AO632" i="1"/>
  <c r="AO345" i="1"/>
  <c r="AP345" i="1"/>
  <c r="AO274" i="1"/>
  <c r="AP274" i="1"/>
  <c r="AO410" i="1"/>
  <c r="AP410" i="1"/>
  <c r="AO299" i="1"/>
  <c r="AP299" i="1"/>
  <c r="AO203" i="1"/>
  <c r="AP203" i="1"/>
  <c r="AO468" i="1"/>
  <c r="AP468" i="1"/>
  <c r="AO353" i="1"/>
  <c r="AP353" i="1"/>
  <c r="AP295" i="1"/>
  <c r="AO295" i="1"/>
  <c r="AO163" i="1"/>
  <c r="AP163" i="1"/>
  <c r="AO125" i="1"/>
  <c r="AP125" i="1"/>
  <c r="AO418" i="1"/>
  <c r="AP418" i="1"/>
  <c r="AO604" i="1"/>
  <c r="AP604" i="1"/>
  <c r="AO517" i="1"/>
  <c r="AP517" i="1"/>
  <c r="AO628" i="1"/>
  <c r="AP628" i="1"/>
  <c r="AO581" i="1"/>
  <c r="AP581" i="1"/>
  <c r="AO307" i="1"/>
  <c r="AP307" i="1"/>
  <c r="AP640" i="1"/>
  <c r="AO640" i="1"/>
  <c r="AO754" i="1"/>
  <c r="AP754" i="1"/>
  <c r="AO770" i="1"/>
  <c r="AP770" i="1"/>
  <c r="AO406" i="1"/>
  <c r="AP406" i="1"/>
  <c r="AO758" i="1"/>
  <c r="AP758" i="1"/>
  <c r="AO702" i="1"/>
  <c r="AP702" i="1"/>
  <c r="AP600" i="1"/>
  <c r="AO600" i="1"/>
  <c r="AP616" i="1"/>
  <c r="AO616" i="1"/>
  <c r="AO620" i="1"/>
  <c r="AP620" i="1"/>
  <c r="AO402" i="1"/>
  <c r="AP402" i="1"/>
  <c r="AO323" i="1"/>
  <c r="AP323" i="1"/>
  <c r="AO460" i="1"/>
  <c r="AP460" i="1"/>
  <c r="AO442" i="1"/>
  <c r="AP442" i="1"/>
  <c r="AO426" i="1"/>
  <c r="AP426" i="1"/>
  <c r="AO349" i="1"/>
  <c r="AP349" i="1"/>
  <c r="AO46" i="1"/>
  <c r="AP46" i="1"/>
  <c r="AO382" i="1"/>
  <c r="AP382" i="1"/>
  <c r="AO141" i="1"/>
  <c r="AP141" i="1"/>
  <c r="AP683" i="1"/>
  <c r="AO683" i="1"/>
  <c r="AP425" i="1"/>
  <c r="AO425" i="1"/>
  <c r="AP451" i="1"/>
  <c r="AO451" i="1"/>
  <c r="AO385" i="1"/>
  <c r="AP385" i="1"/>
  <c r="AO271" i="1"/>
  <c r="AP271" i="1"/>
  <c r="AO334" i="1"/>
  <c r="AP334" i="1"/>
  <c r="AO302" i="1"/>
  <c r="AP302" i="1"/>
  <c r="AP204" i="1"/>
  <c r="AO204" i="1"/>
  <c r="AO78" i="1"/>
  <c r="AP78" i="1"/>
  <c r="AO44" i="1"/>
  <c r="AP44" i="1"/>
  <c r="AO19" i="1"/>
  <c r="AP19" i="1"/>
  <c r="AO17" i="1"/>
  <c r="AP17" i="1"/>
  <c r="AP694" i="1"/>
  <c r="AO694" i="1"/>
  <c r="AO637" i="1"/>
  <c r="AP637" i="1"/>
  <c r="AO663" i="1"/>
  <c r="AP663" i="1"/>
  <c r="AO631" i="1"/>
  <c r="AP631" i="1"/>
  <c r="AO599" i="1"/>
  <c r="AP599" i="1"/>
  <c r="AO540" i="1"/>
  <c r="AP540" i="1"/>
  <c r="AO508" i="1"/>
  <c r="AP508" i="1"/>
  <c r="AO462" i="1"/>
  <c r="AP462" i="1"/>
  <c r="AO387" i="1"/>
  <c r="AP387" i="1"/>
  <c r="AO252" i="1"/>
  <c r="AP252" i="1"/>
  <c r="AO314" i="1"/>
  <c r="AP314" i="1"/>
  <c r="AO263" i="1"/>
  <c r="AP263" i="1"/>
  <c r="AP182" i="1"/>
  <c r="AO182" i="1"/>
  <c r="AO193" i="1"/>
  <c r="AP193" i="1"/>
  <c r="AO132" i="1"/>
  <c r="AP132" i="1"/>
  <c r="AO124" i="1"/>
  <c r="AP124" i="1"/>
  <c r="AO116" i="1"/>
  <c r="AP116" i="1"/>
  <c r="AO102" i="1"/>
  <c r="AP102" i="1"/>
  <c r="AO104" i="1"/>
  <c r="AP104" i="1"/>
  <c r="AP13" i="1"/>
  <c r="AO13" i="1"/>
  <c r="AO32" i="1"/>
  <c r="AP32" i="1"/>
  <c r="AO739" i="1"/>
  <c r="AP739" i="1"/>
  <c r="AO728" i="1"/>
  <c r="AP728" i="1"/>
  <c r="AO719" i="1"/>
  <c r="AP719" i="1"/>
  <c r="AP499" i="1"/>
  <c r="AO499" i="1"/>
  <c r="AO427" i="1"/>
  <c r="AP427" i="1"/>
  <c r="AP415" i="1"/>
  <c r="AO415" i="1"/>
  <c r="AO416" i="1"/>
  <c r="AP416" i="1"/>
  <c r="AO409" i="1"/>
  <c r="AP409" i="1"/>
  <c r="AO377" i="1"/>
  <c r="AP377" i="1"/>
  <c r="AP317" i="1"/>
  <c r="AO317" i="1"/>
  <c r="AO308" i="1"/>
  <c r="AP308" i="1"/>
  <c r="AO326" i="1"/>
  <c r="AP326" i="1"/>
  <c r="AO294" i="1"/>
  <c r="AP294" i="1"/>
  <c r="AO284" i="1"/>
  <c r="AP284" i="1"/>
  <c r="AO222" i="1"/>
  <c r="AP222" i="1"/>
  <c r="AO259" i="1"/>
  <c r="AP259" i="1"/>
  <c r="AP186" i="1"/>
  <c r="AO186" i="1"/>
  <c r="AO106" i="1"/>
  <c r="AP106" i="1"/>
  <c r="AO144" i="1"/>
  <c r="AP144" i="1"/>
  <c r="AO53" i="1"/>
  <c r="AP53" i="1"/>
  <c r="AO40" i="1"/>
  <c r="AP40" i="1"/>
  <c r="AO21" i="1"/>
  <c r="AP21" i="1"/>
  <c r="AO185" i="1"/>
  <c r="AP185" i="1"/>
  <c r="AO779" i="1"/>
  <c r="AP779" i="1"/>
  <c r="AP707" i="1"/>
  <c r="AO707" i="1"/>
  <c r="AP777" i="1"/>
  <c r="AO777" i="1"/>
  <c r="AP757" i="1"/>
  <c r="AO757" i="1"/>
  <c r="AO609" i="1"/>
  <c r="AP609" i="1"/>
  <c r="AO514" i="1"/>
  <c r="AP514" i="1"/>
  <c r="AO655" i="1"/>
  <c r="AP655" i="1"/>
  <c r="AO591" i="1"/>
  <c r="AP591" i="1"/>
  <c r="AO564" i="1"/>
  <c r="AP564" i="1"/>
  <c r="AO500" i="1"/>
  <c r="AP500" i="1"/>
  <c r="AP276" i="1"/>
  <c r="AO276" i="1"/>
  <c r="AP217" i="1"/>
  <c r="AO217" i="1"/>
  <c r="AO210" i="1"/>
  <c r="AP210" i="1"/>
  <c r="AP743" i="1"/>
  <c r="AO743" i="1"/>
  <c r="AO735" i="1"/>
  <c r="AP735" i="1"/>
  <c r="AO635" i="1"/>
  <c r="AP635" i="1"/>
  <c r="AO603" i="1"/>
  <c r="AP603" i="1"/>
  <c r="AP421" i="1"/>
  <c r="AO421" i="1"/>
  <c r="AO560" i="1"/>
  <c r="AP560" i="1"/>
  <c r="AO528" i="1"/>
  <c r="AP528" i="1"/>
  <c r="AO494" i="1"/>
  <c r="AP494" i="1"/>
  <c r="AO432" i="1"/>
  <c r="AP432" i="1"/>
  <c r="AO423" i="1"/>
  <c r="AP423" i="1"/>
  <c r="AO328" i="1"/>
  <c r="AP328" i="1"/>
  <c r="AP281" i="1"/>
  <c r="AO281" i="1"/>
  <c r="AP178" i="1"/>
  <c r="AO178" i="1"/>
  <c r="AO621" i="1"/>
  <c r="AP621" i="1"/>
  <c r="AO575" i="1"/>
  <c r="AP575" i="1"/>
  <c r="AO371" i="1"/>
  <c r="AP371" i="1"/>
  <c r="AO397" i="1"/>
  <c r="AP397" i="1"/>
  <c r="AO365" i="1"/>
  <c r="AP365" i="1"/>
  <c r="AP237" i="1"/>
  <c r="AO237" i="1"/>
  <c r="AP213" i="1"/>
  <c r="AO213" i="1"/>
  <c r="AO218" i="1"/>
  <c r="AP218" i="1"/>
  <c r="AO84" i="1"/>
  <c r="AP84" i="1"/>
  <c r="AP22" i="1"/>
  <c r="AO22" i="1"/>
  <c r="AO96" i="1"/>
  <c r="AP96" i="1"/>
  <c r="AO60" i="1"/>
  <c r="AP60" i="1"/>
  <c r="AO740" i="1"/>
  <c r="AP740" i="1"/>
  <c r="AP720" i="1"/>
  <c r="AO720" i="1"/>
  <c r="AP673" i="1"/>
  <c r="AO673" i="1"/>
  <c r="AO643" i="1"/>
  <c r="AP643" i="1"/>
  <c r="AO611" i="1"/>
  <c r="AP611" i="1"/>
  <c r="AP467" i="1"/>
  <c r="AO467" i="1"/>
  <c r="AP563" i="1"/>
  <c r="AO563" i="1"/>
  <c r="AP531" i="1"/>
  <c r="AO531" i="1"/>
  <c r="AO341" i="1"/>
  <c r="AP341" i="1"/>
  <c r="AO552" i="1"/>
  <c r="AP552" i="1"/>
  <c r="AO520" i="1"/>
  <c r="AP520" i="1"/>
  <c r="AP325" i="1"/>
  <c r="AO325" i="1"/>
  <c r="AO316" i="1"/>
  <c r="AP316" i="1"/>
  <c r="AP293" i="1"/>
  <c r="AO293" i="1"/>
  <c r="AO336" i="1"/>
  <c r="AP336" i="1"/>
  <c r="AO197" i="1"/>
  <c r="AP197" i="1"/>
  <c r="AO238" i="1"/>
  <c r="AP238" i="1"/>
  <c r="AO212" i="1"/>
  <c r="AP212" i="1"/>
  <c r="AP168" i="1"/>
  <c r="AO168" i="1"/>
  <c r="AO45" i="1"/>
  <c r="AP45" i="1"/>
  <c r="AP225" i="1"/>
  <c r="AO225" i="1"/>
  <c r="AO226" i="1"/>
  <c r="AP226" i="1"/>
  <c r="AO76" i="1"/>
  <c r="AP76" i="1"/>
  <c r="AP705" i="1"/>
  <c r="AO705" i="1"/>
  <c r="AP793" i="1"/>
  <c r="AO793" i="1"/>
  <c r="AP773" i="1"/>
  <c r="AO773" i="1"/>
  <c r="AP665" i="1"/>
  <c r="AO665" i="1"/>
  <c r="AO704" i="1"/>
  <c r="AP704" i="1"/>
  <c r="AO657" i="1"/>
  <c r="AP657" i="1"/>
  <c r="AO593" i="1"/>
  <c r="AP593" i="1"/>
  <c r="AP479" i="1"/>
  <c r="AO479" i="1"/>
  <c r="AO639" i="1"/>
  <c r="AP639" i="1"/>
  <c r="AO435" i="1"/>
  <c r="AP435" i="1"/>
  <c r="AO548" i="1"/>
  <c r="AP548" i="1"/>
  <c r="AO482" i="1"/>
  <c r="AP482" i="1"/>
  <c r="AO405" i="1"/>
  <c r="AP405" i="1"/>
  <c r="AO161" i="1"/>
  <c r="AP161" i="1"/>
  <c r="AO202" i="1"/>
  <c r="AP202" i="1"/>
  <c r="AO98" i="1"/>
  <c r="AP98" i="1"/>
  <c r="AP727" i="1"/>
  <c r="AO727" i="1"/>
  <c r="AP519" i="1"/>
  <c r="AO519" i="1"/>
  <c r="AP669" i="1"/>
  <c r="AO669" i="1"/>
  <c r="AO667" i="1"/>
  <c r="AP667" i="1"/>
  <c r="AO401" i="1"/>
  <c r="AP401" i="1"/>
  <c r="AO369" i="1"/>
  <c r="AP369" i="1"/>
  <c r="AO312" i="1"/>
  <c r="AP312" i="1"/>
  <c r="AO318" i="1"/>
  <c r="AP318" i="1"/>
  <c r="AO254" i="1"/>
  <c r="AP254" i="1"/>
  <c r="AO72" i="1"/>
  <c r="AP72" i="1"/>
  <c r="AO31" i="1"/>
  <c r="AP31" i="1"/>
  <c r="AO123" i="1"/>
  <c r="AP123" i="1"/>
  <c r="AO795" i="1"/>
  <c r="AP795" i="1"/>
  <c r="AO700" i="1"/>
  <c r="AP700" i="1"/>
  <c r="AO605" i="1"/>
  <c r="AP605" i="1"/>
  <c r="AP463" i="1"/>
  <c r="AO463" i="1"/>
  <c r="AO647" i="1"/>
  <c r="AP647" i="1"/>
  <c r="AO615" i="1"/>
  <c r="AP615" i="1"/>
  <c r="AO477" i="1"/>
  <c r="AP477" i="1"/>
  <c r="AP551" i="1"/>
  <c r="AO551" i="1"/>
  <c r="AO556" i="1"/>
  <c r="AP556" i="1"/>
  <c r="AO524" i="1"/>
  <c r="AP524" i="1"/>
  <c r="AO498" i="1"/>
  <c r="AP498" i="1"/>
  <c r="AO256" i="1"/>
  <c r="AP256" i="1"/>
  <c r="AP288" i="1"/>
  <c r="AO288" i="1"/>
  <c r="AP348" i="1"/>
  <c r="AO348" i="1"/>
  <c r="AP245" i="1"/>
  <c r="AO245" i="1"/>
  <c r="AO330" i="1"/>
  <c r="AP330" i="1"/>
  <c r="AO298" i="1"/>
  <c r="AP298" i="1"/>
  <c r="AP229" i="1"/>
  <c r="AO229" i="1"/>
  <c r="AP233" i="1"/>
  <c r="AO233" i="1"/>
  <c r="AO250" i="1"/>
  <c r="AP250" i="1"/>
  <c r="AO155" i="1"/>
  <c r="AP155" i="1"/>
  <c r="AO148" i="1"/>
  <c r="AP148" i="1"/>
  <c r="AO128" i="1"/>
  <c r="AP128" i="1"/>
  <c r="AO120" i="1"/>
  <c r="AP120" i="1"/>
  <c r="AO112" i="1"/>
  <c r="AP112" i="1"/>
  <c r="AP33" i="1"/>
  <c r="AO33" i="1"/>
  <c r="AO16" i="1"/>
  <c r="AP16" i="1"/>
  <c r="AO172" i="1"/>
  <c r="AP172" i="1"/>
  <c r="AO140" i="1"/>
  <c r="AP140" i="1"/>
  <c r="AO48" i="1"/>
  <c r="AP48" i="1"/>
  <c r="AO775" i="1"/>
  <c r="AP775" i="1"/>
  <c r="AO751" i="1"/>
  <c r="AP751" i="1"/>
  <c r="AO697" i="1"/>
  <c r="AP697" i="1"/>
  <c r="AP686" i="1"/>
  <c r="AO686" i="1"/>
  <c r="AO675" i="1"/>
  <c r="AP675" i="1"/>
  <c r="AO582" i="1"/>
  <c r="AP582" i="1"/>
  <c r="AO496" i="1"/>
  <c r="AP496" i="1"/>
  <c r="AO439" i="1"/>
  <c r="AP439" i="1"/>
  <c r="AO393" i="1"/>
  <c r="AP393" i="1"/>
  <c r="AO324" i="1"/>
  <c r="AP324" i="1"/>
  <c r="AP301" i="1"/>
  <c r="AO301" i="1"/>
  <c r="AO292" i="1"/>
  <c r="AP292" i="1"/>
  <c r="AP257" i="1"/>
  <c r="AO257" i="1"/>
  <c r="AO310" i="1"/>
  <c r="AP310" i="1"/>
  <c r="AO228" i="1"/>
  <c r="AP228" i="1"/>
  <c r="AO205" i="1"/>
  <c r="AP205" i="1"/>
  <c r="AO127" i="1"/>
  <c r="AP127" i="1"/>
  <c r="AP43" i="1"/>
  <c r="AO43" i="1"/>
  <c r="AO306" i="1"/>
  <c r="AP306" i="1"/>
  <c r="AP110" i="1"/>
  <c r="AO110" i="1"/>
  <c r="AP736" i="1"/>
  <c r="AO736" i="1"/>
  <c r="AO791" i="1"/>
  <c r="AP791" i="1"/>
  <c r="AP789" i="1"/>
  <c r="AO789" i="1"/>
  <c r="AP765" i="1"/>
  <c r="AO765" i="1"/>
  <c r="AP574" i="1"/>
  <c r="AO574" i="1"/>
  <c r="AO579" i="1"/>
  <c r="AP579" i="1"/>
  <c r="AO641" i="1"/>
  <c r="AP641" i="1"/>
  <c r="AO571" i="1"/>
  <c r="AP571" i="1"/>
  <c r="AO458" i="1"/>
  <c r="AP458" i="1"/>
  <c r="AO623" i="1"/>
  <c r="AP623" i="1"/>
  <c r="AP475" i="1"/>
  <c r="AO475" i="1"/>
  <c r="AO461" i="1"/>
  <c r="AP461" i="1"/>
  <c r="AO532" i="1"/>
  <c r="AP532" i="1"/>
  <c r="AO474" i="1"/>
  <c r="AP474" i="1"/>
  <c r="AO399" i="1"/>
  <c r="AP399" i="1"/>
  <c r="AO389" i="1"/>
  <c r="AP389" i="1"/>
  <c r="AO224" i="1"/>
  <c r="AP224" i="1"/>
  <c r="AP221" i="1"/>
  <c r="AO221" i="1"/>
  <c r="AO242" i="1"/>
  <c r="AP242" i="1"/>
  <c r="AO578" i="1"/>
  <c r="AP578" i="1"/>
  <c r="AP755" i="1"/>
  <c r="AO755" i="1"/>
  <c r="AO651" i="1"/>
  <c r="AP651" i="1"/>
  <c r="AO619" i="1"/>
  <c r="AP619" i="1"/>
  <c r="AO587" i="1"/>
  <c r="AP587" i="1"/>
  <c r="AO506" i="1"/>
  <c r="AP506" i="1"/>
  <c r="AO419" i="1"/>
  <c r="AP419" i="1"/>
  <c r="AO544" i="1"/>
  <c r="AP544" i="1"/>
  <c r="AO512" i="1"/>
  <c r="AP512" i="1"/>
  <c r="AO296" i="1"/>
  <c r="AP296" i="1"/>
  <c r="AP277" i="1"/>
  <c r="AO277" i="1"/>
  <c r="AO275" i="1"/>
  <c r="AP275" i="1"/>
  <c r="AO244" i="1"/>
  <c r="AP244" i="1"/>
  <c r="AP169" i="1"/>
  <c r="AO169" i="1"/>
  <c r="AO136" i="1"/>
  <c r="AP136" i="1"/>
  <c r="AO56" i="1"/>
  <c r="AP56" i="1"/>
  <c r="AO173" i="1"/>
  <c r="AP173" i="1"/>
  <c r="AO36" i="1"/>
  <c r="AP36" i="1"/>
  <c r="AO771" i="1"/>
  <c r="AP771" i="1"/>
  <c r="AO716" i="1"/>
  <c r="AP716" i="1"/>
  <c r="AO653" i="1"/>
  <c r="AP653" i="1"/>
  <c r="AO589" i="1"/>
  <c r="AP589" i="1"/>
  <c r="AO443" i="1"/>
  <c r="AP443" i="1"/>
  <c r="AP535" i="1"/>
  <c r="AO535" i="1"/>
  <c r="AO473" i="1"/>
  <c r="AP473" i="1"/>
  <c r="AO354" i="1"/>
  <c r="AP354" i="1"/>
  <c r="AO403" i="1"/>
  <c r="AP403" i="1"/>
  <c r="AO413" i="1"/>
  <c r="AP413" i="1"/>
  <c r="AO381" i="1"/>
  <c r="AP381" i="1"/>
  <c r="AP344" i="1"/>
  <c r="AO344" i="1"/>
  <c r="AP241" i="1"/>
  <c r="AO241" i="1"/>
  <c r="AO248" i="1"/>
  <c r="AP248" i="1"/>
  <c r="AO206" i="1"/>
  <c r="AP206" i="1"/>
  <c r="AO138" i="1"/>
  <c r="AP138" i="1"/>
  <c r="AP51" i="1"/>
  <c r="AO51" i="1"/>
  <c r="AP39" i="1"/>
  <c r="AO39" i="1"/>
  <c r="AO154" i="1"/>
  <c r="AP154" i="1"/>
  <c r="AO94" i="1"/>
  <c r="AP94" i="1"/>
  <c r="AP677" i="1"/>
  <c r="AO677" i="1"/>
  <c r="AP693" i="1"/>
  <c r="AO693" i="1"/>
  <c r="AO659" i="1"/>
  <c r="AP659" i="1"/>
  <c r="AO627" i="1"/>
  <c r="AP627" i="1"/>
  <c r="AO595" i="1"/>
  <c r="AP595" i="1"/>
  <c r="AO502" i="1"/>
  <c r="AP502" i="1"/>
  <c r="AP431" i="1"/>
  <c r="AO431" i="1"/>
  <c r="AP547" i="1"/>
  <c r="AO547" i="1"/>
  <c r="AP515" i="1"/>
  <c r="AO515" i="1"/>
  <c r="AO536" i="1"/>
  <c r="AP536" i="1"/>
  <c r="AO504" i="1"/>
  <c r="AP504" i="1"/>
  <c r="AP333" i="1"/>
  <c r="AO333" i="1"/>
  <c r="AP309" i="1"/>
  <c r="AO309" i="1"/>
  <c r="AO300" i="1"/>
  <c r="AP300" i="1"/>
  <c r="AP360" i="1"/>
  <c r="AO360" i="1"/>
  <c r="AO232" i="1"/>
  <c r="AP232" i="1"/>
  <c r="AO246" i="1"/>
  <c r="AP246" i="1"/>
  <c r="AO156" i="1"/>
  <c r="AP156" i="1"/>
  <c r="AO111" i="1"/>
  <c r="AP111" i="1"/>
  <c r="AO55" i="1"/>
  <c r="AP55" i="1"/>
  <c r="AO80" i="1"/>
  <c r="AP80" i="1"/>
  <c r="AO49" i="1"/>
  <c r="AP49" i="1"/>
  <c r="AO52" i="1"/>
  <c r="AP52" i="1"/>
  <c r="AO29" i="1"/>
  <c r="AP29" i="1"/>
  <c r="AO290" i="1"/>
  <c r="AP290" i="1"/>
  <c r="AP208" i="1"/>
  <c r="AO208" i="1"/>
  <c r="AO209" i="1"/>
  <c r="AP209" i="1"/>
  <c r="AO23" i="1"/>
  <c r="AP23" i="1"/>
  <c r="AO712" i="1"/>
  <c r="AP712" i="1"/>
  <c r="AO747" i="1"/>
  <c r="AP747" i="1"/>
  <c r="AP745" i="1"/>
  <c r="AO745" i="1"/>
  <c r="AP781" i="1"/>
  <c r="AO781" i="1"/>
  <c r="AP761" i="1"/>
  <c r="AO761" i="1"/>
  <c r="AO625" i="1"/>
  <c r="AP625" i="1"/>
  <c r="AO530" i="1"/>
  <c r="AP530" i="1"/>
  <c r="AO671" i="1"/>
  <c r="AP671" i="1"/>
  <c r="AO607" i="1"/>
  <c r="AP607" i="1"/>
  <c r="AO457" i="1"/>
  <c r="AP457" i="1"/>
  <c r="AO436" i="1"/>
  <c r="AP436" i="1"/>
  <c r="AO516" i="1"/>
  <c r="AP516" i="1"/>
  <c r="AO466" i="1"/>
  <c r="AP466" i="1"/>
  <c r="AO383" i="1"/>
  <c r="AP383" i="1"/>
  <c r="AO216" i="1"/>
  <c r="AP216" i="1"/>
  <c r="AO373" i="1"/>
  <c r="AP373" i="1"/>
  <c r="AO220" i="1"/>
  <c r="AP220" i="1"/>
  <c r="AO322" i="1"/>
  <c r="AP322" i="1"/>
  <c r="AP170" i="1"/>
  <c r="AO170" i="1"/>
  <c r="CC8" i="4" l="1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C79" i="4"/>
  <c r="CC80" i="4"/>
  <c r="CC81" i="4"/>
  <c r="CC82" i="4"/>
  <c r="CC83" i="4"/>
  <c r="CC84" i="4"/>
  <c r="CC85" i="4"/>
  <c r="CC86" i="4"/>
  <c r="CC87" i="4"/>
  <c r="CC88" i="4"/>
  <c r="CC89" i="4"/>
  <c r="CC90" i="4"/>
  <c r="CC91" i="4"/>
  <c r="CC92" i="4"/>
  <c r="CC93" i="4"/>
  <c r="CC94" i="4"/>
  <c r="CC95" i="4"/>
  <c r="CC96" i="4"/>
  <c r="CC97" i="4"/>
  <c r="CC98" i="4"/>
  <c r="CC99" i="4"/>
  <c r="CC100" i="4"/>
  <c r="CC101" i="4"/>
  <c r="CC102" i="4"/>
  <c r="CC103" i="4"/>
  <c r="CC104" i="4"/>
  <c r="CC105" i="4"/>
  <c r="CC106" i="4"/>
  <c r="CC107" i="4"/>
  <c r="CC108" i="4"/>
  <c r="CC109" i="4"/>
  <c r="CC110" i="4"/>
  <c r="CC111" i="4"/>
  <c r="CC112" i="4"/>
  <c r="CC113" i="4"/>
  <c r="CC114" i="4"/>
  <c r="CC115" i="4"/>
  <c r="CC116" i="4"/>
  <c r="CC117" i="4"/>
  <c r="CC118" i="4"/>
  <c r="CC119" i="4"/>
  <c r="CC120" i="4"/>
  <c r="CC121" i="4"/>
  <c r="CC122" i="4"/>
  <c r="CC123" i="4"/>
  <c r="CC124" i="4"/>
  <c r="CC125" i="4"/>
  <c r="CC126" i="4"/>
  <c r="CC127" i="4"/>
  <c r="CC128" i="4"/>
  <c r="CC129" i="4"/>
  <c r="CC130" i="4"/>
  <c r="CC131" i="4"/>
  <c r="CC132" i="4"/>
  <c r="CC133" i="4"/>
  <c r="CC134" i="4"/>
  <c r="CC135" i="4"/>
  <c r="CC136" i="4"/>
  <c r="CC137" i="4"/>
  <c r="CC138" i="4"/>
  <c r="CC139" i="4"/>
  <c r="CC140" i="4"/>
  <c r="CC141" i="4"/>
  <c r="CC142" i="4"/>
  <c r="CC143" i="4"/>
  <c r="CC144" i="4"/>
  <c r="CC145" i="4"/>
  <c r="CC146" i="4"/>
  <c r="CC147" i="4"/>
  <c r="CC148" i="4"/>
  <c r="CC149" i="4"/>
  <c r="CC150" i="4"/>
  <c r="CC151" i="4"/>
  <c r="CC152" i="4"/>
  <c r="CC153" i="4"/>
  <c r="CC154" i="4"/>
  <c r="CC155" i="4"/>
  <c r="CC156" i="4"/>
  <c r="CC157" i="4"/>
  <c r="CC158" i="4"/>
  <c r="CC159" i="4"/>
  <c r="CC160" i="4"/>
  <c r="CC161" i="4"/>
  <c r="CC162" i="4"/>
  <c r="CC163" i="4"/>
  <c r="CC164" i="4"/>
  <c r="CC165" i="4"/>
  <c r="CC166" i="4"/>
  <c r="CC167" i="4"/>
  <c r="CC168" i="4"/>
  <c r="CC169" i="4"/>
  <c r="CC170" i="4"/>
  <c r="CC171" i="4"/>
  <c r="CC172" i="4"/>
  <c r="CC173" i="4"/>
  <c r="CC174" i="4"/>
  <c r="CC175" i="4"/>
  <c r="CC176" i="4"/>
  <c r="CC177" i="4"/>
  <c r="CC178" i="4"/>
  <c r="CC179" i="4"/>
  <c r="CC180" i="4"/>
  <c r="CC181" i="4"/>
  <c r="CC182" i="4"/>
  <c r="CC183" i="4"/>
  <c r="CC184" i="4"/>
  <c r="CC185" i="4"/>
  <c r="CC186" i="4"/>
  <c r="CC187" i="4"/>
  <c r="CC188" i="4"/>
  <c r="CC189" i="4"/>
  <c r="CC190" i="4"/>
  <c r="CC191" i="4"/>
  <c r="CC192" i="4"/>
  <c r="CC193" i="4"/>
  <c r="CC194" i="4"/>
  <c r="CC195" i="4"/>
  <c r="CC196" i="4"/>
  <c r="CC197" i="4"/>
  <c r="CC198" i="4"/>
  <c r="CC199" i="4"/>
  <c r="CC200" i="4"/>
  <c r="CC201" i="4"/>
  <c r="CC202" i="4"/>
  <c r="CC203" i="4"/>
  <c r="CC204" i="4"/>
  <c r="CC205" i="4"/>
  <c r="CC206" i="4"/>
  <c r="CC207" i="4"/>
  <c r="CC208" i="4"/>
  <c r="CC209" i="4"/>
  <c r="CC210" i="4"/>
  <c r="CC211" i="4"/>
  <c r="CC212" i="4"/>
  <c r="CC213" i="4"/>
  <c r="CC214" i="4"/>
  <c r="CC215" i="4"/>
  <c r="CC216" i="4"/>
  <c r="CC217" i="4"/>
  <c r="CC218" i="4"/>
  <c r="CC219" i="4"/>
  <c r="CC220" i="4"/>
  <c r="CC221" i="4"/>
  <c r="CC222" i="4"/>
  <c r="CC223" i="4"/>
  <c r="CC224" i="4"/>
  <c r="CC225" i="4"/>
  <c r="CC226" i="4"/>
  <c r="CC227" i="4"/>
  <c r="CC228" i="4"/>
  <c r="CC229" i="4"/>
  <c r="CC230" i="4"/>
  <c r="CC231" i="4"/>
  <c r="CC232" i="4"/>
  <c r="CC233" i="4"/>
  <c r="CC234" i="4"/>
  <c r="CC235" i="4"/>
  <c r="CC236" i="4"/>
  <c r="CC237" i="4"/>
  <c r="CC238" i="4"/>
  <c r="CC239" i="4"/>
  <c r="CC240" i="4"/>
  <c r="CC241" i="4"/>
  <c r="CC242" i="4"/>
  <c r="CC243" i="4"/>
  <c r="CC244" i="4"/>
  <c r="CC245" i="4"/>
  <c r="CC246" i="4"/>
  <c r="CC247" i="4"/>
  <c r="CC248" i="4"/>
  <c r="CC249" i="4"/>
  <c r="CC250" i="4"/>
  <c r="CC251" i="4"/>
  <c r="CC252" i="4"/>
  <c r="CC253" i="4"/>
  <c r="CC254" i="4"/>
  <c r="CC255" i="4"/>
  <c r="CC256" i="4"/>
  <c r="CC257" i="4"/>
  <c r="CC258" i="4"/>
  <c r="CC259" i="4"/>
  <c r="CC260" i="4"/>
  <c r="CC261" i="4"/>
  <c r="CC262" i="4"/>
  <c r="CC263" i="4"/>
  <c r="CC264" i="4"/>
  <c r="CC265" i="4"/>
  <c r="CC266" i="4"/>
  <c r="CC267" i="4"/>
  <c r="CC268" i="4"/>
  <c r="CC269" i="4"/>
  <c r="CC270" i="4"/>
  <c r="CC271" i="4"/>
  <c r="CC272" i="4"/>
  <c r="CC273" i="4"/>
  <c r="CC274" i="4"/>
  <c r="CC275" i="4"/>
  <c r="CC276" i="4"/>
  <c r="CC277" i="4"/>
  <c r="CC278" i="4"/>
  <c r="CC279" i="4"/>
  <c r="CC280" i="4"/>
  <c r="CC281" i="4"/>
  <c r="CC282" i="4"/>
  <c r="CC283" i="4"/>
  <c r="CC284" i="4"/>
  <c r="CC285" i="4"/>
  <c r="CC286" i="4"/>
  <c r="CC287" i="4"/>
  <c r="CC288" i="4"/>
  <c r="CC289" i="4"/>
  <c r="CC290" i="4"/>
  <c r="CC291" i="4"/>
  <c r="CC292" i="4"/>
  <c r="CC293" i="4"/>
  <c r="CC294" i="4"/>
  <c r="CC295" i="4"/>
  <c r="CC296" i="4"/>
  <c r="CC297" i="4"/>
  <c r="CC298" i="4"/>
  <c r="CC299" i="4"/>
  <c r="CC300" i="4"/>
  <c r="CC301" i="4"/>
  <c r="CC302" i="4"/>
  <c r="CC303" i="4"/>
  <c r="CC304" i="4"/>
  <c r="CC305" i="4"/>
  <c r="CC306" i="4"/>
  <c r="CC307" i="4"/>
  <c r="CC308" i="4"/>
  <c r="CC309" i="4"/>
  <c r="CC310" i="4"/>
  <c r="CC311" i="4"/>
  <c r="CC312" i="4"/>
  <c r="CC313" i="4"/>
  <c r="CC314" i="4"/>
  <c r="CC315" i="4"/>
  <c r="CC316" i="4"/>
  <c r="CC317" i="4"/>
  <c r="CC318" i="4"/>
  <c r="CC319" i="4"/>
  <c r="CC320" i="4"/>
  <c r="CC321" i="4"/>
  <c r="CC322" i="4"/>
  <c r="CC323" i="4"/>
  <c r="CC324" i="4"/>
  <c r="CC325" i="4"/>
  <c r="CC326" i="4"/>
  <c r="CC327" i="4"/>
  <c r="CC328" i="4"/>
  <c r="CC329" i="4"/>
  <c r="CC330" i="4"/>
  <c r="CC331" i="4"/>
  <c r="CC332" i="4"/>
  <c r="CC333" i="4"/>
  <c r="CC334" i="4"/>
  <c r="CC335" i="4"/>
  <c r="CC336" i="4"/>
  <c r="CC337" i="4"/>
  <c r="CC338" i="4"/>
  <c r="CC339" i="4"/>
  <c r="CC340" i="4"/>
  <c r="CC341" i="4"/>
  <c r="CC342" i="4"/>
  <c r="CC343" i="4"/>
  <c r="CC344" i="4"/>
  <c r="CC345" i="4"/>
  <c r="CC346" i="4"/>
  <c r="CC347" i="4"/>
  <c r="CC348" i="4"/>
  <c r="CC349" i="4"/>
  <c r="CC350" i="4"/>
  <c r="CC351" i="4"/>
  <c r="CC352" i="4"/>
  <c r="CC353" i="4"/>
  <c r="CC354" i="4"/>
  <c r="CC355" i="4"/>
  <c r="CC356" i="4"/>
  <c r="CC357" i="4"/>
  <c r="CC358" i="4"/>
  <c r="CC359" i="4"/>
  <c r="CC360" i="4"/>
  <c r="CC361" i="4"/>
  <c r="CC362" i="4"/>
  <c r="CC363" i="4"/>
  <c r="CC364" i="4"/>
  <c r="CC365" i="4"/>
  <c r="CC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85" i="4"/>
  <c r="BT86" i="4"/>
  <c r="BT87" i="4"/>
  <c r="BT88" i="4"/>
  <c r="BT89" i="4"/>
  <c r="BT90" i="4"/>
  <c r="BT91" i="4"/>
  <c r="BT92" i="4"/>
  <c r="BT93" i="4"/>
  <c r="BT94" i="4"/>
  <c r="BT95" i="4"/>
  <c r="BT96" i="4"/>
  <c r="BT97" i="4"/>
  <c r="BT98" i="4"/>
  <c r="BT99" i="4"/>
  <c r="BT100" i="4"/>
  <c r="BT101" i="4"/>
  <c r="BT102" i="4"/>
  <c r="BT103" i="4"/>
  <c r="BT104" i="4"/>
  <c r="BT105" i="4"/>
  <c r="BT106" i="4"/>
  <c r="BT107" i="4"/>
  <c r="BT108" i="4"/>
  <c r="BT109" i="4"/>
  <c r="BT110" i="4"/>
  <c r="BT111" i="4"/>
  <c r="BT112" i="4"/>
  <c r="BT113" i="4"/>
  <c r="BT114" i="4"/>
  <c r="BT115" i="4"/>
  <c r="BT116" i="4"/>
  <c r="BT117" i="4"/>
  <c r="BT118" i="4"/>
  <c r="BT119" i="4"/>
  <c r="BT120" i="4"/>
  <c r="BT121" i="4"/>
  <c r="BT122" i="4"/>
  <c r="BT123" i="4"/>
  <c r="BT124" i="4"/>
  <c r="BT125" i="4"/>
  <c r="BT126" i="4"/>
  <c r="BT127" i="4"/>
  <c r="BT128" i="4"/>
  <c r="BT129" i="4"/>
  <c r="BT130" i="4"/>
  <c r="BT131" i="4"/>
  <c r="BT132" i="4"/>
  <c r="BT133" i="4"/>
  <c r="BT134" i="4"/>
  <c r="BT135" i="4"/>
  <c r="BT136" i="4"/>
  <c r="BT137" i="4"/>
  <c r="BT138" i="4"/>
  <c r="BT139" i="4"/>
  <c r="BT140" i="4"/>
  <c r="BT141" i="4"/>
  <c r="BT142" i="4"/>
  <c r="BT143" i="4"/>
  <c r="BT144" i="4"/>
  <c r="BT145" i="4"/>
  <c r="BT146" i="4"/>
  <c r="BT147" i="4"/>
  <c r="BT148" i="4"/>
  <c r="BT149" i="4"/>
  <c r="BT150" i="4"/>
  <c r="BT151" i="4"/>
  <c r="BT152" i="4"/>
  <c r="BT153" i="4"/>
  <c r="BT154" i="4"/>
  <c r="BT155" i="4"/>
  <c r="BT156" i="4"/>
  <c r="BT157" i="4"/>
  <c r="BT158" i="4"/>
  <c r="BT159" i="4"/>
  <c r="BT160" i="4"/>
  <c r="BT161" i="4"/>
  <c r="BT162" i="4"/>
  <c r="BT163" i="4"/>
  <c r="BT164" i="4"/>
  <c r="BT165" i="4"/>
  <c r="BT166" i="4"/>
  <c r="BT167" i="4"/>
  <c r="BT168" i="4"/>
  <c r="BT169" i="4"/>
  <c r="BT170" i="4"/>
  <c r="BT171" i="4"/>
  <c r="BT172" i="4"/>
  <c r="BT173" i="4"/>
  <c r="BT174" i="4"/>
  <c r="BT175" i="4"/>
  <c r="BT176" i="4"/>
  <c r="BT177" i="4"/>
  <c r="BT178" i="4"/>
  <c r="BT179" i="4"/>
  <c r="BT180" i="4"/>
  <c r="BT181" i="4"/>
  <c r="BT182" i="4"/>
  <c r="BT183" i="4"/>
  <c r="BT184" i="4"/>
  <c r="BT185" i="4"/>
  <c r="BT186" i="4"/>
  <c r="BT187" i="4"/>
  <c r="BT188" i="4"/>
  <c r="BT189" i="4"/>
  <c r="BT190" i="4"/>
  <c r="BT191" i="4"/>
  <c r="BT192" i="4"/>
  <c r="BT193" i="4"/>
  <c r="BT194" i="4"/>
  <c r="BT195" i="4"/>
  <c r="BT196" i="4"/>
  <c r="BT197" i="4"/>
  <c r="BT198" i="4"/>
  <c r="BT199" i="4"/>
  <c r="BT200" i="4"/>
  <c r="BT201" i="4"/>
  <c r="BT202" i="4"/>
  <c r="BT203" i="4"/>
  <c r="BT204" i="4"/>
  <c r="BT205" i="4"/>
  <c r="BT206" i="4"/>
  <c r="BT207" i="4"/>
  <c r="BT208" i="4"/>
  <c r="BT209" i="4"/>
  <c r="BT210" i="4"/>
  <c r="BT211" i="4"/>
  <c r="BT212" i="4"/>
  <c r="BT213" i="4"/>
  <c r="BT214" i="4"/>
  <c r="BT215" i="4"/>
  <c r="BT216" i="4"/>
  <c r="BT217" i="4"/>
  <c r="BT218" i="4"/>
  <c r="BT219" i="4"/>
  <c r="BT220" i="4"/>
  <c r="BT221" i="4"/>
  <c r="BT222" i="4"/>
  <c r="BT223" i="4"/>
  <c r="BT224" i="4"/>
  <c r="BT225" i="4"/>
  <c r="BT226" i="4"/>
  <c r="BT227" i="4"/>
  <c r="BT228" i="4"/>
  <c r="BT229" i="4"/>
  <c r="BT230" i="4"/>
  <c r="BT231" i="4"/>
  <c r="BT232" i="4"/>
  <c r="BT233" i="4"/>
  <c r="BT234" i="4"/>
  <c r="BT235" i="4"/>
  <c r="BT236" i="4"/>
  <c r="BT237" i="4"/>
  <c r="BT238" i="4"/>
  <c r="BT239" i="4"/>
  <c r="BT240" i="4"/>
  <c r="BT241" i="4"/>
  <c r="BT242" i="4"/>
  <c r="BT243" i="4"/>
  <c r="BT244" i="4"/>
  <c r="BT245" i="4"/>
  <c r="BT246" i="4"/>
  <c r="BT247" i="4"/>
  <c r="BT248" i="4"/>
  <c r="BT249" i="4"/>
  <c r="BT250" i="4"/>
  <c r="BT251" i="4"/>
  <c r="BT252" i="4"/>
  <c r="BT253" i="4"/>
  <c r="BT254" i="4"/>
  <c r="BT255" i="4"/>
  <c r="BT256" i="4"/>
  <c r="BT257" i="4"/>
  <c r="BT258" i="4"/>
  <c r="BT259" i="4"/>
  <c r="BT260" i="4"/>
  <c r="BT261" i="4"/>
  <c r="BT262" i="4"/>
  <c r="BT263" i="4"/>
  <c r="BT264" i="4"/>
  <c r="BT265" i="4"/>
  <c r="BT266" i="4"/>
  <c r="BT267" i="4"/>
  <c r="BT268" i="4"/>
  <c r="BT269" i="4"/>
  <c r="BT270" i="4"/>
  <c r="BT271" i="4"/>
  <c r="BT272" i="4"/>
  <c r="BT273" i="4"/>
  <c r="BT274" i="4"/>
  <c r="BT275" i="4"/>
  <c r="BT276" i="4"/>
  <c r="BT277" i="4"/>
  <c r="BT278" i="4"/>
  <c r="BT279" i="4"/>
  <c r="BT280" i="4"/>
  <c r="BT281" i="4"/>
  <c r="BT282" i="4"/>
  <c r="BT283" i="4"/>
  <c r="BT284" i="4"/>
  <c r="BT285" i="4"/>
  <c r="BT286" i="4"/>
  <c r="BT287" i="4"/>
  <c r="BT288" i="4"/>
  <c r="BT289" i="4"/>
  <c r="BT290" i="4"/>
  <c r="BT291" i="4"/>
  <c r="BT292" i="4"/>
  <c r="BT293" i="4"/>
  <c r="BT294" i="4"/>
  <c r="BT295" i="4"/>
  <c r="BT296" i="4"/>
  <c r="BT297" i="4"/>
  <c r="BT298" i="4"/>
  <c r="BT299" i="4"/>
  <c r="BT300" i="4"/>
  <c r="BT301" i="4"/>
  <c r="BT302" i="4"/>
  <c r="BT303" i="4"/>
  <c r="BT304" i="4"/>
  <c r="BT305" i="4"/>
  <c r="BT306" i="4"/>
  <c r="BT307" i="4"/>
  <c r="BT308" i="4"/>
  <c r="BT309" i="4"/>
  <c r="BT310" i="4"/>
  <c r="BT311" i="4"/>
  <c r="BT312" i="4"/>
  <c r="BT313" i="4"/>
  <c r="BT314" i="4"/>
  <c r="BT315" i="4"/>
  <c r="BT316" i="4"/>
  <c r="BT317" i="4"/>
  <c r="BT318" i="4"/>
  <c r="BT319" i="4"/>
  <c r="BT320" i="4"/>
  <c r="BT321" i="4"/>
  <c r="BT322" i="4"/>
  <c r="BT323" i="4"/>
  <c r="BT324" i="4"/>
  <c r="BT325" i="4"/>
  <c r="BT326" i="4"/>
  <c r="BT327" i="4"/>
  <c r="BT328" i="4"/>
  <c r="BT329" i="4"/>
  <c r="BT330" i="4"/>
  <c r="BT331" i="4"/>
  <c r="BT332" i="4"/>
  <c r="BT333" i="4"/>
  <c r="BT334" i="4"/>
  <c r="BT335" i="4"/>
  <c r="BT336" i="4"/>
  <c r="BT337" i="4"/>
  <c r="BT338" i="4"/>
  <c r="BT339" i="4"/>
  <c r="BT340" i="4"/>
  <c r="BT341" i="4"/>
  <c r="BT342" i="4"/>
  <c r="BT343" i="4"/>
  <c r="BT344" i="4"/>
  <c r="BT345" i="4"/>
  <c r="BT346" i="4"/>
  <c r="BT347" i="4"/>
  <c r="BT348" i="4"/>
  <c r="BT349" i="4"/>
  <c r="BT350" i="4"/>
  <c r="BT351" i="4"/>
  <c r="BT352" i="4"/>
  <c r="BT353" i="4"/>
  <c r="BT354" i="4"/>
  <c r="BT355" i="4"/>
  <c r="BT356" i="4"/>
  <c r="BT357" i="4"/>
  <c r="BT358" i="4"/>
  <c r="BT359" i="4"/>
  <c r="BT360" i="4"/>
  <c r="BT361" i="4"/>
  <c r="BT362" i="4"/>
  <c r="BT363" i="4"/>
  <c r="BT364" i="4"/>
  <c r="BT365" i="4"/>
  <c r="BT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148" i="4"/>
  <c r="BK149" i="4"/>
  <c r="BK150" i="4"/>
  <c r="BK151" i="4"/>
  <c r="BK152" i="4"/>
  <c r="BK153" i="4"/>
  <c r="BK154" i="4"/>
  <c r="BK155" i="4"/>
  <c r="BK156" i="4"/>
  <c r="BK157" i="4"/>
  <c r="BK158" i="4"/>
  <c r="BK159" i="4"/>
  <c r="BK160" i="4"/>
  <c r="BK161" i="4"/>
  <c r="BK162" i="4"/>
  <c r="BK163" i="4"/>
  <c r="BK164" i="4"/>
  <c r="BK165" i="4"/>
  <c r="BK166" i="4"/>
  <c r="BK167" i="4"/>
  <c r="BK168" i="4"/>
  <c r="BK169" i="4"/>
  <c r="BK170" i="4"/>
  <c r="BK171" i="4"/>
  <c r="BK172" i="4"/>
  <c r="BK173" i="4"/>
  <c r="BK174" i="4"/>
  <c r="BK175" i="4"/>
  <c r="BK176" i="4"/>
  <c r="BK177" i="4"/>
  <c r="BK178" i="4"/>
  <c r="BK179" i="4"/>
  <c r="BK180" i="4"/>
  <c r="BK181" i="4"/>
  <c r="BK182" i="4"/>
  <c r="BK183" i="4"/>
  <c r="BK184" i="4"/>
  <c r="BK185" i="4"/>
  <c r="BK186" i="4"/>
  <c r="BK187" i="4"/>
  <c r="BK188" i="4"/>
  <c r="BK189" i="4"/>
  <c r="BK190" i="4"/>
  <c r="BK191" i="4"/>
  <c r="BK192" i="4"/>
  <c r="BK193" i="4"/>
  <c r="BK194" i="4"/>
  <c r="BK195" i="4"/>
  <c r="BK196" i="4"/>
  <c r="BK197" i="4"/>
  <c r="BK198" i="4"/>
  <c r="BK199" i="4"/>
  <c r="BK200" i="4"/>
  <c r="BK201" i="4"/>
  <c r="BK202" i="4"/>
  <c r="BK203" i="4"/>
  <c r="BK204" i="4"/>
  <c r="BK205" i="4"/>
  <c r="BK206" i="4"/>
  <c r="BK207" i="4"/>
  <c r="BK208" i="4"/>
  <c r="BK209" i="4"/>
  <c r="BK210" i="4"/>
  <c r="BK211" i="4"/>
  <c r="BK212" i="4"/>
  <c r="BK213" i="4"/>
  <c r="BK214" i="4"/>
  <c r="BK215" i="4"/>
  <c r="BK216" i="4"/>
  <c r="BK217" i="4"/>
  <c r="BK218" i="4"/>
  <c r="BK219" i="4"/>
  <c r="BK220" i="4"/>
  <c r="BK221" i="4"/>
  <c r="BK222" i="4"/>
  <c r="BK223" i="4"/>
  <c r="BK224" i="4"/>
  <c r="BK225" i="4"/>
  <c r="BK226" i="4"/>
  <c r="BK227" i="4"/>
  <c r="BK228" i="4"/>
  <c r="BK229" i="4"/>
  <c r="BK230" i="4"/>
  <c r="BK231" i="4"/>
  <c r="BK232" i="4"/>
  <c r="BK233" i="4"/>
  <c r="BK234" i="4"/>
  <c r="BK235" i="4"/>
  <c r="BK236" i="4"/>
  <c r="BK237" i="4"/>
  <c r="BK238" i="4"/>
  <c r="BK239" i="4"/>
  <c r="BK240" i="4"/>
  <c r="BK241" i="4"/>
  <c r="BK242" i="4"/>
  <c r="BK243" i="4"/>
  <c r="BK244" i="4"/>
  <c r="BK245" i="4"/>
  <c r="BK246" i="4"/>
  <c r="BK247" i="4"/>
  <c r="BK248" i="4"/>
  <c r="BK249" i="4"/>
  <c r="BK250" i="4"/>
  <c r="BK251" i="4"/>
  <c r="BK252" i="4"/>
  <c r="BK253" i="4"/>
  <c r="BK254" i="4"/>
  <c r="BK255" i="4"/>
  <c r="BK256" i="4"/>
  <c r="BK257" i="4"/>
  <c r="BK258" i="4"/>
  <c r="BK259" i="4"/>
  <c r="BK260" i="4"/>
  <c r="BK261" i="4"/>
  <c r="BK262" i="4"/>
  <c r="BK263" i="4"/>
  <c r="BK264" i="4"/>
  <c r="BK265" i="4"/>
  <c r="BK266" i="4"/>
  <c r="BK267" i="4"/>
  <c r="BK268" i="4"/>
  <c r="BK269" i="4"/>
  <c r="BK270" i="4"/>
  <c r="BK271" i="4"/>
  <c r="BK272" i="4"/>
  <c r="BK273" i="4"/>
  <c r="BK274" i="4"/>
  <c r="BK275" i="4"/>
  <c r="BK276" i="4"/>
  <c r="BK277" i="4"/>
  <c r="BK278" i="4"/>
  <c r="BK279" i="4"/>
  <c r="BK280" i="4"/>
  <c r="BK281" i="4"/>
  <c r="BK282" i="4"/>
  <c r="BK283" i="4"/>
  <c r="BK284" i="4"/>
  <c r="BK285" i="4"/>
  <c r="BK286" i="4"/>
  <c r="BK287" i="4"/>
  <c r="BK288" i="4"/>
  <c r="BK289" i="4"/>
  <c r="BK290" i="4"/>
  <c r="BK291" i="4"/>
  <c r="BK292" i="4"/>
  <c r="BK293" i="4"/>
  <c r="BK294" i="4"/>
  <c r="BK295" i="4"/>
  <c r="BK296" i="4"/>
  <c r="BK297" i="4"/>
  <c r="BK298" i="4"/>
  <c r="BK299" i="4"/>
  <c r="BK300" i="4"/>
  <c r="BK301" i="4"/>
  <c r="BK302" i="4"/>
  <c r="BK303" i="4"/>
  <c r="BK304" i="4"/>
  <c r="BK305" i="4"/>
  <c r="BK306" i="4"/>
  <c r="BK307" i="4"/>
  <c r="BK308" i="4"/>
  <c r="BK309" i="4"/>
  <c r="BK310" i="4"/>
  <c r="BK311" i="4"/>
  <c r="BK312" i="4"/>
  <c r="BK313" i="4"/>
  <c r="BK314" i="4"/>
  <c r="BK315" i="4"/>
  <c r="BK316" i="4"/>
  <c r="BK317" i="4"/>
  <c r="BK318" i="4"/>
  <c r="BK319" i="4"/>
  <c r="BK320" i="4"/>
  <c r="BK321" i="4"/>
  <c r="BK322" i="4"/>
  <c r="BK323" i="4"/>
  <c r="BK324" i="4"/>
  <c r="BK325" i="4"/>
  <c r="BK326" i="4"/>
  <c r="BK327" i="4"/>
  <c r="BK328" i="4"/>
  <c r="BK329" i="4"/>
  <c r="BK330" i="4"/>
  <c r="BK331" i="4"/>
  <c r="BK332" i="4"/>
  <c r="BK333" i="4"/>
  <c r="BK334" i="4"/>
  <c r="BK335" i="4"/>
  <c r="BK336" i="4"/>
  <c r="BK337" i="4"/>
  <c r="BK338" i="4"/>
  <c r="BK339" i="4"/>
  <c r="BK340" i="4"/>
  <c r="BK341" i="4"/>
  <c r="BK342" i="4"/>
  <c r="BK343" i="4"/>
  <c r="BK344" i="4"/>
  <c r="BK345" i="4"/>
  <c r="BK346" i="4"/>
  <c r="BK347" i="4"/>
  <c r="BK348" i="4"/>
  <c r="BK349" i="4"/>
  <c r="BK350" i="4"/>
  <c r="BK351" i="4"/>
  <c r="BK352" i="4"/>
  <c r="BK353" i="4"/>
  <c r="BK354" i="4"/>
  <c r="BK355" i="4"/>
  <c r="BK356" i="4"/>
  <c r="BK357" i="4"/>
  <c r="BK358" i="4"/>
  <c r="BK359" i="4"/>
  <c r="BK360" i="4"/>
  <c r="BK361" i="4"/>
  <c r="BK362" i="4"/>
  <c r="BK363" i="4"/>
  <c r="BK364" i="4"/>
  <c r="BK365" i="4"/>
  <c r="BK7" i="4"/>
  <c r="BB8" i="4"/>
  <c r="BB9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54" i="4"/>
  <c r="BB55" i="4"/>
  <c r="BB56" i="4"/>
  <c r="BB57" i="4"/>
  <c r="BB58" i="4"/>
  <c r="BB59" i="4"/>
  <c r="BB60" i="4"/>
  <c r="BB61" i="4"/>
  <c r="BB62" i="4"/>
  <c r="BB63" i="4"/>
  <c r="BB64" i="4"/>
  <c r="BB65" i="4"/>
  <c r="BB66" i="4"/>
  <c r="BB67" i="4"/>
  <c r="BB68" i="4"/>
  <c r="BB69" i="4"/>
  <c r="BB70" i="4"/>
  <c r="BB71" i="4"/>
  <c r="BB72" i="4"/>
  <c r="BB73" i="4"/>
  <c r="BB74" i="4"/>
  <c r="BB75" i="4"/>
  <c r="BB76" i="4"/>
  <c r="BB77" i="4"/>
  <c r="BB78" i="4"/>
  <c r="BB79" i="4"/>
  <c r="BB80" i="4"/>
  <c r="BB81" i="4"/>
  <c r="BB82" i="4"/>
  <c r="BB83" i="4"/>
  <c r="BB84" i="4"/>
  <c r="BB85" i="4"/>
  <c r="BB86" i="4"/>
  <c r="BB87" i="4"/>
  <c r="BB88" i="4"/>
  <c r="BB89" i="4"/>
  <c r="BB90" i="4"/>
  <c r="BB91" i="4"/>
  <c r="BB92" i="4"/>
  <c r="BB93" i="4"/>
  <c r="BB94" i="4"/>
  <c r="BB95" i="4"/>
  <c r="BB96" i="4"/>
  <c r="BB97" i="4"/>
  <c r="BB98" i="4"/>
  <c r="BB99" i="4"/>
  <c r="BB100" i="4"/>
  <c r="BB101" i="4"/>
  <c r="BB102" i="4"/>
  <c r="BB103" i="4"/>
  <c r="BB104" i="4"/>
  <c r="BB105" i="4"/>
  <c r="BB106" i="4"/>
  <c r="BB107" i="4"/>
  <c r="BB108" i="4"/>
  <c r="BB109" i="4"/>
  <c r="BB110" i="4"/>
  <c r="BB111" i="4"/>
  <c r="BB112" i="4"/>
  <c r="BB113" i="4"/>
  <c r="BB114" i="4"/>
  <c r="BB115" i="4"/>
  <c r="BB116" i="4"/>
  <c r="BB117" i="4"/>
  <c r="BB118" i="4"/>
  <c r="BB119" i="4"/>
  <c r="BB120" i="4"/>
  <c r="BB121" i="4"/>
  <c r="BB122" i="4"/>
  <c r="BB123" i="4"/>
  <c r="BB124" i="4"/>
  <c r="BB125" i="4"/>
  <c r="BB126" i="4"/>
  <c r="BB127" i="4"/>
  <c r="BB128" i="4"/>
  <c r="BB129" i="4"/>
  <c r="BB130" i="4"/>
  <c r="BB131" i="4"/>
  <c r="BB132" i="4"/>
  <c r="BB133" i="4"/>
  <c r="BB134" i="4"/>
  <c r="BB135" i="4"/>
  <c r="BB136" i="4"/>
  <c r="BB137" i="4"/>
  <c r="BB138" i="4"/>
  <c r="BB139" i="4"/>
  <c r="BB140" i="4"/>
  <c r="BB141" i="4"/>
  <c r="BB142" i="4"/>
  <c r="BB143" i="4"/>
  <c r="BB144" i="4"/>
  <c r="BB145" i="4"/>
  <c r="BB146" i="4"/>
  <c r="BB147" i="4"/>
  <c r="BB148" i="4"/>
  <c r="BB149" i="4"/>
  <c r="BB150" i="4"/>
  <c r="BB151" i="4"/>
  <c r="BB152" i="4"/>
  <c r="BB153" i="4"/>
  <c r="BB154" i="4"/>
  <c r="BB155" i="4"/>
  <c r="BB156" i="4"/>
  <c r="BB157" i="4"/>
  <c r="BB158" i="4"/>
  <c r="BB159" i="4"/>
  <c r="BB160" i="4"/>
  <c r="BB161" i="4"/>
  <c r="BB162" i="4"/>
  <c r="BB163" i="4"/>
  <c r="BB164" i="4"/>
  <c r="BB165" i="4"/>
  <c r="BB166" i="4"/>
  <c r="BB167" i="4"/>
  <c r="BB168" i="4"/>
  <c r="BB169" i="4"/>
  <c r="BB170" i="4"/>
  <c r="BB171" i="4"/>
  <c r="BB172" i="4"/>
  <c r="BB173" i="4"/>
  <c r="BB174" i="4"/>
  <c r="BB175" i="4"/>
  <c r="BB176" i="4"/>
  <c r="BB177" i="4"/>
  <c r="BB178" i="4"/>
  <c r="BB179" i="4"/>
  <c r="BB180" i="4"/>
  <c r="BB181" i="4"/>
  <c r="BB182" i="4"/>
  <c r="BB183" i="4"/>
  <c r="BB184" i="4"/>
  <c r="BB185" i="4"/>
  <c r="BB186" i="4"/>
  <c r="BB187" i="4"/>
  <c r="BB188" i="4"/>
  <c r="BB189" i="4"/>
  <c r="BB190" i="4"/>
  <c r="BB191" i="4"/>
  <c r="BB192" i="4"/>
  <c r="BB193" i="4"/>
  <c r="BB194" i="4"/>
  <c r="BB195" i="4"/>
  <c r="BB196" i="4"/>
  <c r="BB197" i="4"/>
  <c r="BB198" i="4"/>
  <c r="BB199" i="4"/>
  <c r="BB200" i="4"/>
  <c r="BB201" i="4"/>
  <c r="BB202" i="4"/>
  <c r="BB203" i="4"/>
  <c r="BB204" i="4"/>
  <c r="BB205" i="4"/>
  <c r="BB206" i="4"/>
  <c r="BB207" i="4"/>
  <c r="BB208" i="4"/>
  <c r="BB209" i="4"/>
  <c r="BB210" i="4"/>
  <c r="BB211" i="4"/>
  <c r="BB212" i="4"/>
  <c r="BB213" i="4"/>
  <c r="BB214" i="4"/>
  <c r="BB215" i="4"/>
  <c r="BB216" i="4"/>
  <c r="BB217" i="4"/>
  <c r="BB218" i="4"/>
  <c r="BB219" i="4"/>
  <c r="BB220" i="4"/>
  <c r="BB221" i="4"/>
  <c r="BB222" i="4"/>
  <c r="BB223" i="4"/>
  <c r="BB224" i="4"/>
  <c r="BB225" i="4"/>
  <c r="BB226" i="4"/>
  <c r="BB227" i="4"/>
  <c r="BB228" i="4"/>
  <c r="BB229" i="4"/>
  <c r="BB230" i="4"/>
  <c r="BB231" i="4"/>
  <c r="BB232" i="4"/>
  <c r="BB233" i="4"/>
  <c r="BB234" i="4"/>
  <c r="BB235" i="4"/>
  <c r="BB236" i="4"/>
  <c r="BB237" i="4"/>
  <c r="BB238" i="4"/>
  <c r="BB239" i="4"/>
  <c r="BB240" i="4"/>
  <c r="BB241" i="4"/>
  <c r="BB242" i="4"/>
  <c r="BB243" i="4"/>
  <c r="BB244" i="4"/>
  <c r="BB245" i="4"/>
  <c r="BB246" i="4"/>
  <c r="BB247" i="4"/>
  <c r="BB248" i="4"/>
  <c r="BB249" i="4"/>
  <c r="BB250" i="4"/>
  <c r="BB251" i="4"/>
  <c r="BB252" i="4"/>
  <c r="BB253" i="4"/>
  <c r="BB254" i="4"/>
  <c r="BB255" i="4"/>
  <c r="BB256" i="4"/>
  <c r="BB257" i="4"/>
  <c r="BB258" i="4"/>
  <c r="BB259" i="4"/>
  <c r="BB260" i="4"/>
  <c r="BB261" i="4"/>
  <c r="BB262" i="4"/>
  <c r="BB263" i="4"/>
  <c r="BB264" i="4"/>
  <c r="BB265" i="4"/>
  <c r="BB266" i="4"/>
  <c r="BB267" i="4"/>
  <c r="BB268" i="4"/>
  <c r="BB269" i="4"/>
  <c r="BB270" i="4"/>
  <c r="BB271" i="4"/>
  <c r="BB272" i="4"/>
  <c r="BB273" i="4"/>
  <c r="BB274" i="4"/>
  <c r="BB275" i="4"/>
  <c r="BB276" i="4"/>
  <c r="BB277" i="4"/>
  <c r="BB278" i="4"/>
  <c r="BB279" i="4"/>
  <c r="BB280" i="4"/>
  <c r="BB281" i="4"/>
  <c r="BB282" i="4"/>
  <c r="BB283" i="4"/>
  <c r="BB284" i="4"/>
  <c r="BB285" i="4"/>
  <c r="BB286" i="4"/>
  <c r="BB287" i="4"/>
  <c r="BB288" i="4"/>
  <c r="BB289" i="4"/>
  <c r="BB290" i="4"/>
  <c r="BB291" i="4"/>
  <c r="BB292" i="4"/>
  <c r="BB293" i="4"/>
  <c r="BB294" i="4"/>
  <c r="BB295" i="4"/>
  <c r="BB296" i="4"/>
  <c r="BB297" i="4"/>
  <c r="BB298" i="4"/>
  <c r="BB299" i="4"/>
  <c r="BB300" i="4"/>
  <c r="BB301" i="4"/>
  <c r="BB302" i="4"/>
  <c r="BB303" i="4"/>
  <c r="BB304" i="4"/>
  <c r="BB305" i="4"/>
  <c r="BB306" i="4"/>
  <c r="BB307" i="4"/>
  <c r="BB308" i="4"/>
  <c r="BB309" i="4"/>
  <c r="BB310" i="4"/>
  <c r="BB311" i="4"/>
  <c r="BB312" i="4"/>
  <c r="BB313" i="4"/>
  <c r="BB314" i="4"/>
  <c r="BB315" i="4"/>
  <c r="BB316" i="4"/>
  <c r="BB317" i="4"/>
  <c r="BB318" i="4"/>
  <c r="BB319" i="4"/>
  <c r="BB320" i="4"/>
  <c r="BB321" i="4"/>
  <c r="BB322" i="4"/>
  <c r="BB323" i="4"/>
  <c r="BB324" i="4"/>
  <c r="BB325" i="4"/>
  <c r="BB326" i="4"/>
  <c r="BB327" i="4"/>
  <c r="BB328" i="4"/>
  <c r="BB329" i="4"/>
  <c r="BB330" i="4"/>
  <c r="BB331" i="4"/>
  <c r="BB332" i="4"/>
  <c r="BB333" i="4"/>
  <c r="BB334" i="4"/>
  <c r="BB335" i="4"/>
  <c r="BB336" i="4"/>
  <c r="BB337" i="4"/>
  <c r="BB338" i="4"/>
  <c r="BB339" i="4"/>
  <c r="BB340" i="4"/>
  <c r="BB341" i="4"/>
  <c r="BB342" i="4"/>
  <c r="BB343" i="4"/>
  <c r="BB344" i="4"/>
  <c r="BB345" i="4"/>
  <c r="BB346" i="4"/>
  <c r="BB347" i="4"/>
  <c r="BB348" i="4"/>
  <c r="BB349" i="4"/>
  <c r="BB350" i="4"/>
  <c r="BB351" i="4"/>
  <c r="BB352" i="4"/>
  <c r="BB353" i="4"/>
  <c r="BB354" i="4"/>
  <c r="BB355" i="4"/>
  <c r="BB356" i="4"/>
  <c r="BB357" i="4"/>
  <c r="BB358" i="4"/>
  <c r="BB359" i="4"/>
  <c r="BB360" i="4"/>
  <c r="BB361" i="4"/>
  <c r="BB362" i="4"/>
  <c r="BB363" i="4"/>
  <c r="BB364" i="4"/>
  <c r="BB365" i="4"/>
  <c r="BB7" i="4"/>
  <c r="AS8" i="4"/>
  <c r="AS9" i="4"/>
  <c r="AS10" i="4"/>
  <c r="AS11" i="4"/>
  <c r="AS12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6" i="4"/>
  <c r="AS57" i="4"/>
  <c r="AS58" i="4"/>
  <c r="AS59" i="4"/>
  <c r="AS60" i="4"/>
  <c r="AS61" i="4"/>
  <c r="AS62" i="4"/>
  <c r="AS63" i="4"/>
  <c r="AS64" i="4"/>
  <c r="AS65" i="4"/>
  <c r="AS66" i="4"/>
  <c r="AS6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S92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S108" i="4"/>
  <c r="AS109" i="4"/>
  <c r="AS110" i="4"/>
  <c r="AS111" i="4"/>
  <c r="AS112" i="4"/>
  <c r="AS113" i="4"/>
  <c r="AS114" i="4"/>
  <c r="AS115" i="4"/>
  <c r="AS116" i="4"/>
  <c r="AS117" i="4"/>
  <c r="AS118" i="4"/>
  <c r="AS119" i="4"/>
  <c r="AS120" i="4"/>
  <c r="AS121" i="4"/>
  <c r="AS122" i="4"/>
  <c r="AS123" i="4"/>
  <c r="AS124" i="4"/>
  <c r="AS125" i="4"/>
  <c r="AS126" i="4"/>
  <c r="AS127" i="4"/>
  <c r="AS128" i="4"/>
  <c r="AS129" i="4"/>
  <c r="AS130" i="4"/>
  <c r="AS131" i="4"/>
  <c r="AS132" i="4"/>
  <c r="AS133" i="4"/>
  <c r="AS134" i="4"/>
  <c r="AS135" i="4"/>
  <c r="AS136" i="4"/>
  <c r="AS137" i="4"/>
  <c r="AS138" i="4"/>
  <c r="AS139" i="4"/>
  <c r="AS140" i="4"/>
  <c r="AS141" i="4"/>
  <c r="AS142" i="4"/>
  <c r="AS143" i="4"/>
  <c r="AS144" i="4"/>
  <c r="AS145" i="4"/>
  <c r="AS146" i="4"/>
  <c r="AS147" i="4"/>
  <c r="AS148" i="4"/>
  <c r="AS149" i="4"/>
  <c r="AS150" i="4"/>
  <c r="AS151" i="4"/>
  <c r="AS152" i="4"/>
  <c r="AS153" i="4"/>
  <c r="AS154" i="4"/>
  <c r="AS155" i="4"/>
  <c r="AS156" i="4"/>
  <c r="AS157" i="4"/>
  <c r="AS158" i="4"/>
  <c r="AS159" i="4"/>
  <c r="AS160" i="4"/>
  <c r="AS161" i="4"/>
  <c r="AS162" i="4"/>
  <c r="AS163" i="4"/>
  <c r="AS164" i="4"/>
  <c r="AS165" i="4"/>
  <c r="AS166" i="4"/>
  <c r="AS167" i="4"/>
  <c r="AS168" i="4"/>
  <c r="AS169" i="4"/>
  <c r="AS170" i="4"/>
  <c r="AS171" i="4"/>
  <c r="AS172" i="4"/>
  <c r="AS173" i="4"/>
  <c r="AS174" i="4"/>
  <c r="AS175" i="4"/>
  <c r="AS176" i="4"/>
  <c r="AS177" i="4"/>
  <c r="AS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S199" i="4"/>
  <c r="AS200" i="4"/>
  <c r="AS201" i="4"/>
  <c r="AS202" i="4"/>
  <c r="AS203" i="4"/>
  <c r="AS204" i="4"/>
  <c r="AS205" i="4"/>
  <c r="AS206" i="4"/>
  <c r="AS207" i="4"/>
  <c r="AS208" i="4"/>
  <c r="AS209" i="4"/>
  <c r="AS210" i="4"/>
  <c r="AS211" i="4"/>
  <c r="AS212" i="4"/>
  <c r="AS213" i="4"/>
  <c r="AS214" i="4"/>
  <c r="AS215" i="4"/>
  <c r="AS216" i="4"/>
  <c r="AS217" i="4"/>
  <c r="AS218" i="4"/>
  <c r="AS219" i="4"/>
  <c r="AS220" i="4"/>
  <c r="AS221" i="4"/>
  <c r="AS222" i="4"/>
  <c r="AS223" i="4"/>
  <c r="AS224" i="4"/>
  <c r="AS225" i="4"/>
  <c r="AS226" i="4"/>
  <c r="AS227" i="4"/>
  <c r="AS228" i="4"/>
  <c r="AS229" i="4"/>
  <c r="AS230" i="4"/>
  <c r="AS231" i="4"/>
  <c r="AS232" i="4"/>
  <c r="AS233" i="4"/>
  <c r="AS234" i="4"/>
  <c r="AS235" i="4"/>
  <c r="AS236" i="4"/>
  <c r="AS237" i="4"/>
  <c r="AS238" i="4"/>
  <c r="AS239" i="4"/>
  <c r="AS240" i="4"/>
  <c r="AS241" i="4"/>
  <c r="AS242" i="4"/>
  <c r="AS243" i="4"/>
  <c r="AS244" i="4"/>
  <c r="AS245" i="4"/>
  <c r="AS246" i="4"/>
  <c r="AS247" i="4"/>
  <c r="AS248" i="4"/>
  <c r="AS249" i="4"/>
  <c r="AS250" i="4"/>
  <c r="AS251" i="4"/>
  <c r="AS252" i="4"/>
  <c r="AS253" i="4"/>
  <c r="AS254" i="4"/>
  <c r="AS255" i="4"/>
  <c r="AS256" i="4"/>
  <c r="AS257" i="4"/>
  <c r="AS258" i="4"/>
  <c r="AS259" i="4"/>
  <c r="AS260" i="4"/>
  <c r="AS261" i="4"/>
  <c r="AS262" i="4"/>
  <c r="AS263" i="4"/>
  <c r="AS264" i="4"/>
  <c r="AS265" i="4"/>
  <c r="AS266" i="4"/>
  <c r="AS267" i="4"/>
  <c r="AS268" i="4"/>
  <c r="AS269" i="4"/>
  <c r="AS270" i="4"/>
  <c r="AS271" i="4"/>
  <c r="AS272" i="4"/>
  <c r="AS273" i="4"/>
  <c r="AS274" i="4"/>
  <c r="AS275" i="4"/>
  <c r="AS276" i="4"/>
  <c r="AS277" i="4"/>
  <c r="AS278" i="4"/>
  <c r="AS279" i="4"/>
  <c r="AS280" i="4"/>
  <c r="AS281" i="4"/>
  <c r="AS282" i="4"/>
  <c r="AS283" i="4"/>
  <c r="AS284" i="4"/>
  <c r="AS285" i="4"/>
  <c r="AS286" i="4"/>
  <c r="AS287" i="4"/>
  <c r="AS288" i="4"/>
  <c r="AS289" i="4"/>
  <c r="AS290" i="4"/>
  <c r="AS291" i="4"/>
  <c r="AS292" i="4"/>
  <c r="AS293" i="4"/>
  <c r="AS294" i="4"/>
  <c r="AS295" i="4"/>
  <c r="AS296" i="4"/>
  <c r="AS297" i="4"/>
  <c r="AS298" i="4"/>
  <c r="AS299" i="4"/>
  <c r="AS300" i="4"/>
  <c r="AS301" i="4"/>
  <c r="AS302" i="4"/>
  <c r="AS303" i="4"/>
  <c r="AS304" i="4"/>
  <c r="AS305" i="4"/>
  <c r="AS306" i="4"/>
  <c r="AS307" i="4"/>
  <c r="AS308" i="4"/>
  <c r="AS309" i="4"/>
  <c r="AS310" i="4"/>
  <c r="AS311" i="4"/>
  <c r="AS312" i="4"/>
  <c r="AS313" i="4"/>
  <c r="AS314" i="4"/>
  <c r="AS315" i="4"/>
  <c r="AS316" i="4"/>
  <c r="AS317" i="4"/>
  <c r="AS318" i="4"/>
  <c r="AS319" i="4"/>
  <c r="AS320" i="4"/>
  <c r="AS321" i="4"/>
  <c r="AS322" i="4"/>
  <c r="AS323" i="4"/>
  <c r="AS324" i="4"/>
  <c r="AS325" i="4"/>
  <c r="AS326" i="4"/>
  <c r="AS327" i="4"/>
  <c r="AS328" i="4"/>
  <c r="AS329" i="4"/>
  <c r="AS330" i="4"/>
  <c r="AS331" i="4"/>
  <c r="AS332" i="4"/>
  <c r="AS333" i="4"/>
  <c r="AS334" i="4"/>
  <c r="AS335" i="4"/>
  <c r="AS336" i="4"/>
  <c r="AS337" i="4"/>
  <c r="AS338" i="4"/>
  <c r="AS339" i="4"/>
  <c r="AS340" i="4"/>
  <c r="AS341" i="4"/>
  <c r="AS342" i="4"/>
  <c r="AS343" i="4"/>
  <c r="AS344" i="4"/>
  <c r="AS345" i="4"/>
  <c r="AS346" i="4"/>
  <c r="AS347" i="4"/>
  <c r="AS348" i="4"/>
  <c r="AS349" i="4"/>
  <c r="AS350" i="4"/>
  <c r="AS351" i="4"/>
  <c r="AS352" i="4"/>
  <c r="AS353" i="4"/>
  <c r="AS354" i="4"/>
  <c r="AS355" i="4"/>
  <c r="AS356" i="4"/>
  <c r="AS357" i="4"/>
  <c r="AS358" i="4"/>
  <c r="AS359" i="4"/>
  <c r="AS360" i="4"/>
  <c r="AS361" i="4"/>
  <c r="AS362" i="4"/>
  <c r="AS363" i="4"/>
  <c r="AS364" i="4"/>
  <c r="AS365" i="4"/>
  <c r="AS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A225" i="4"/>
  <c r="AA226" i="4"/>
  <c r="AA227" i="4"/>
  <c r="AA228" i="4"/>
  <c r="AA229" i="4"/>
  <c r="AA230" i="4"/>
  <c r="AA231" i="4"/>
  <c r="AA232" i="4"/>
  <c r="AA233" i="4"/>
  <c r="AA234" i="4"/>
  <c r="AA235" i="4"/>
  <c r="AA236" i="4"/>
  <c r="AA237" i="4"/>
  <c r="AA238" i="4"/>
  <c r="AA239" i="4"/>
  <c r="AA240" i="4"/>
  <c r="AA241" i="4"/>
  <c r="AA242" i="4"/>
  <c r="AA243" i="4"/>
  <c r="AA244" i="4"/>
  <c r="AA245" i="4"/>
  <c r="AA246" i="4"/>
  <c r="AA247" i="4"/>
  <c r="AA248" i="4"/>
  <c r="AA249" i="4"/>
  <c r="AA250" i="4"/>
  <c r="AA251" i="4"/>
  <c r="AA252" i="4"/>
  <c r="AA253" i="4"/>
  <c r="AA254" i="4"/>
  <c r="AA255" i="4"/>
  <c r="AA256" i="4"/>
  <c r="AA257" i="4"/>
  <c r="AA258" i="4"/>
  <c r="AA259" i="4"/>
  <c r="AA260" i="4"/>
  <c r="AA261" i="4"/>
  <c r="AA262" i="4"/>
  <c r="AA263" i="4"/>
  <c r="AA264" i="4"/>
  <c r="AA265" i="4"/>
  <c r="AA266" i="4"/>
  <c r="AA267" i="4"/>
  <c r="AA268" i="4"/>
  <c r="AA269" i="4"/>
  <c r="AA270" i="4"/>
  <c r="AA271" i="4"/>
  <c r="AA272" i="4"/>
  <c r="AA273" i="4"/>
  <c r="AA274" i="4"/>
  <c r="AA275" i="4"/>
  <c r="AA276" i="4"/>
  <c r="AA277" i="4"/>
  <c r="AA278" i="4"/>
  <c r="AA279" i="4"/>
  <c r="AA280" i="4"/>
  <c r="AA281" i="4"/>
  <c r="AA282" i="4"/>
  <c r="AA283" i="4"/>
  <c r="AA284" i="4"/>
  <c r="AA285" i="4"/>
  <c r="AA286" i="4"/>
  <c r="AA287" i="4"/>
  <c r="AA288" i="4"/>
  <c r="AA289" i="4"/>
  <c r="AA290" i="4"/>
  <c r="AA291" i="4"/>
  <c r="AA292" i="4"/>
  <c r="AA293" i="4"/>
  <c r="AA294" i="4"/>
  <c r="AA295" i="4"/>
  <c r="AA296" i="4"/>
  <c r="AA297" i="4"/>
  <c r="AA298" i="4"/>
  <c r="AA299" i="4"/>
  <c r="AA300" i="4"/>
  <c r="AA301" i="4"/>
  <c r="AA302" i="4"/>
  <c r="AA303" i="4"/>
  <c r="AA304" i="4"/>
  <c r="AA305" i="4"/>
  <c r="AA306" i="4"/>
  <c r="AA307" i="4"/>
  <c r="AA308" i="4"/>
  <c r="AA309" i="4"/>
  <c r="AA310" i="4"/>
  <c r="AA311" i="4"/>
  <c r="AA312" i="4"/>
  <c r="AA313" i="4"/>
  <c r="AA314" i="4"/>
  <c r="AA315" i="4"/>
  <c r="AA316" i="4"/>
  <c r="AA317" i="4"/>
  <c r="AA318" i="4"/>
  <c r="AA319" i="4"/>
  <c r="AA320" i="4"/>
  <c r="AA321" i="4"/>
  <c r="AA322" i="4"/>
  <c r="AA323" i="4"/>
  <c r="AA324" i="4"/>
  <c r="AA325" i="4"/>
  <c r="AA326" i="4"/>
  <c r="AA327" i="4"/>
  <c r="AA328" i="4"/>
  <c r="AA329" i="4"/>
  <c r="AA330" i="4"/>
  <c r="AA331" i="4"/>
  <c r="AA332" i="4"/>
  <c r="AA333" i="4"/>
  <c r="AA334" i="4"/>
  <c r="AA335" i="4"/>
  <c r="AA336" i="4"/>
  <c r="AA337" i="4"/>
  <c r="AA338" i="4"/>
  <c r="AA339" i="4"/>
  <c r="AA340" i="4"/>
  <c r="AA341" i="4"/>
  <c r="AA342" i="4"/>
  <c r="AA343" i="4"/>
  <c r="AA344" i="4"/>
  <c r="AA345" i="4"/>
  <c r="AA346" i="4"/>
  <c r="AA347" i="4"/>
  <c r="AA348" i="4"/>
  <c r="AA349" i="4"/>
  <c r="AA350" i="4"/>
  <c r="AA351" i="4"/>
  <c r="AA352" i="4"/>
  <c r="AA353" i="4"/>
  <c r="AA354" i="4"/>
  <c r="AA355" i="4"/>
  <c r="AA356" i="4"/>
  <c r="AA357" i="4"/>
  <c r="AA358" i="4"/>
  <c r="AA359" i="4"/>
  <c r="AA360" i="4"/>
  <c r="AA361" i="4"/>
  <c r="AA362" i="4"/>
  <c r="AA363" i="4"/>
  <c r="AA364" i="4"/>
  <c r="AA365" i="4"/>
  <c r="AA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7" i="4"/>
  <c r="AF3" i="1" l="1"/>
  <c r="AH2" i="1"/>
  <c r="AF2" i="1"/>
  <c r="AF1" i="1"/>
  <c r="CK7" i="4"/>
  <c r="CK8" i="4"/>
  <c r="CK9" i="4"/>
  <c r="CK10" i="4"/>
  <c r="CK11" i="4"/>
  <c r="CK12" i="4"/>
  <c r="CK13" i="4"/>
  <c r="CK14" i="4"/>
  <c r="CK15" i="4"/>
  <c r="CK16" i="4"/>
  <c r="CK17" i="4"/>
  <c r="CK18" i="4"/>
  <c r="CK19" i="4"/>
  <c r="CK20" i="4"/>
  <c r="CK21" i="4"/>
  <c r="CK22" i="4"/>
  <c r="CK23" i="4"/>
  <c r="CK24" i="4"/>
  <c r="CK25" i="4"/>
  <c r="CK26" i="4"/>
  <c r="CK27" i="4"/>
  <c r="CK28" i="4"/>
  <c r="CK29" i="4"/>
  <c r="CK30" i="4"/>
  <c r="CK31" i="4"/>
  <c r="CK32" i="4"/>
  <c r="CK33" i="4"/>
  <c r="CK34" i="4"/>
  <c r="CK35" i="4"/>
  <c r="CK36" i="4"/>
  <c r="CK37" i="4"/>
  <c r="CK38" i="4"/>
  <c r="CK39" i="4"/>
  <c r="CK40" i="4"/>
  <c r="CK41" i="4"/>
  <c r="CK42" i="4"/>
  <c r="CK43" i="4"/>
  <c r="CK44" i="4"/>
  <c r="CK45" i="4"/>
  <c r="CK46" i="4"/>
  <c r="CK47" i="4"/>
  <c r="CK48" i="4"/>
  <c r="CK49" i="4"/>
  <c r="CK50" i="4"/>
  <c r="CK51" i="4"/>
  <c r="CK52" i="4"/>
  <c r="CK53" i="4"/>
  <c r="CK54" i="4"/>
  <c r="CK55" i="4"/>
  <c r="CK56" i="4"/>
  <c r="CK57" i="4"/>
  <c r="CK58" i="4"/>
  <c r="CK59" i="4"/>
  <c r="CK60" i="4"/>
  <c r="CK61" i="4"/>
  <c r="CK62" i="4"/>
  <c r="CK63" i="4"/>
  <c r="CK64" i="4"/>
  <c r="CK65" i="4"/>
  <c r="CK66" i="4"/>
  <c r="CK67" i="4"/>
  <c r="CK68" i="4"/>
  <c r="CK69" i="4"/>
  <c r="CK70" i="4"/>
  <c r="CK71" i="4"/>
  <c r="CK72" i="4"/>
  <c r="CK73" i="4"/>
  <c r="CK74" i="4"/>
  <c r="CK75" i="4"/>
  <c r="CK76" i="4"/>
  <c r="CK77" i="4"/>
  <c r="CK78" i="4"/>
  <c r="CK79" i="4"/>
  <c r="CK80" i="4"/>
  <c r="CK81" i="4"/>
  <c r="CK82" i="4"/>
  <c r="CK83" i="4"/>
  <c r="CK84" i="4"/>
  <c r="CK85" i="4"/>
  <c r="CK86" i="4"/>
  <c r="CK87" i="4"/>
  <c r="CK88" i="4"/>
  <c r="CK89" i="4"/>
  <c r="CK90" i="4"/>
  <c r="CK91" i="4"/>
  <c r="CK92" i="4"/>
  <c r="CK93" i="4"/>
  <c r="CK94" i="4"/>
  <c r="CK95" i="4"/>
  <c r="CK96" i="4"/>
  <c r="CK97" i="4"/>
  <c r="CK98" i="4"/>
  <c r="CK99" i="4"/>
  <c r="CK100" i="4"/>
  <c r="CK101" i="4"/>
  <c r="CK102" i="4"/>
  <c r="CK103" i="4"/>
  <c r="CK104" i="4"/>
  <c r="CK105" i="4"/>
  <c r="CK106" i="4"/>
  <c r="CK107" i="4"/>
  <c r="CK108" i="4"/>
  <c r="CK109" i="4"/>
  <c r="CK110" i="4"/>
  <c r="CK111" i="4"/>
  <c r="CK112" i="4"/>
  <c r="CK113" i="4"/>
  <c r="CK114" i="4"/>
  <c r="CK115" i="4"/>
  <c r="CK116" i="4"/>
  <c r="CK117" i="4"/>
  <c r="CK118" i="4"/>
  <c r="CK119" i="4"/>
  <c r="CK120" i="4"/>
  <c r="CK121" i="4"/>
  <c r="CK122" i="4"/>
  <c r="CK123" i="4"/>
  <c r="CK124" i="4"/>
  <c r="CK125" i="4"/>
  <c r="CK126" i="4"/>
  <c r="CK127" i="4"/>
  <c r="CK128" i="4"/>
  <c r="CK129" i="4"/>
  <c r="CK130" i="4"/>
  <c r="CK131" i="4"/>
  <c r="CK132" i="4"/>
  <c r="CK133" i="4"/>
  <c r="CK134" i="4"/>
  <c r="CK135" i="4"/>
  <c r="CK136" i="4"/>
  <c r="CK137" i="4"/>
  <c r="CK138" i="4"/>
  <c r="CK139" i="4"/>
  <c r="CK140" i="4"/>
  <c r="CK141" i="4"/>
  <c r="CK142" i="4"/>
  <c r="CK143" i="4"/>
  <c r="CK144" i="4"/>
  <c r="CK145" i="4"/>
  <c r="CK146" i="4"/>
  <c r="CK147" i="4"/>
  <c r="CK148" i="4"/>
  <c r="CK149" i="4"/>
  <c r="CK150" i="4"/>
  <c r="CK151" i="4"/>
  <c r="CK152" i="4"/>
  <c r="CK153" i="4"/>
  <c r="CK154" i="4"/>
  <c r="CK155" i="4"/>
  <c r="CK156" i="4"/>
  <c r="CK157" i="4"/>
  <c r="CK158" i="4"/>
  <c r="CK159" i="4"/>
  <c r="CK160" i="4"/>
  <c r="CK161" i="4"/>
  <c r="CK162" i="4"/>
  <c r="CK163" i="4"/>
  <c r="CK164" i="4"/>
  <c r="CK165" i="4"/>
  <c r="CK166" i="4"/>
  <c r="CK167" i="4"/>
  <c r="CK168" i="4"/>
  <c r="CK169" i="4"/>
  <c r="CK170" i="4"/>
  <c r="CK171" i="4"/>
  <c r="CK172" i="4"/>
  <c r="CK173" i="4"/>
  <c r="CK174" i="4"/>
  <c r="CK175" i="4"/>
  <c r="CK176" i="4"/>
  <c r="CK177" i="4"/>
  <c r="CK178" i="4"/>
  <c r="CK179" i="4"/>
  <c r="CK180" i="4"/>
  <c r="CK181" i="4"/>
  <c r="CK182" i="4"/>
  <c r="CK183" i="4"/>
  <c r="CK184" i="4"/>
  <c r="CK185" i="4"/>
  <c r="CK186" i="4"/>
  <c r="CK187" i="4"/>
  <c r="CK188" i="4"/>
  <c r="CK189" i="4"/>
  <c r="CK190" i="4"/>
  <c r="CK191" i="4"/>
  <c r="CK192" i="4"/>
  <c r="CK193" i="4"/>
  <c r="CK194" i="4"/>
  <c r="CK195" i="4"/>
  <c r="CK196" i="4"/>
  <c r="CK197" i="4"/>
  <c r="CK198" i="4"/>
  <c r="CK199" i="4"/>
  <c r="CK200" i="4"/>
  <c r="CK201" i="4"/>
  <c r="CK202" i="4"/>
  <c r="CK203" i="4"/>
  <c r="CK204" i="4"/>
  <c r="CK205" i="4"/>
  <c r="CK206" i="4"/>
  <c r="CK207" i="4"/>
  <c r="CK208" i="4"/>
  <c r="CK209" i="4"/>
  <c r="CK210" i="4"/>
  <c r="CK211" i="4"/>
  <c r="CK212" i="4"/>
  <c r="CK213" i="4"/>
  <c r="CK214" i="4"/>
  <c r="CK215" i="4"/>
  <c r="CK216" i="4"/>
  <c r="CK217" i="4"/>
  <c r="CK218" i="4"/>
  <c r="CK219" i="4"/>
  <c r="CK220" i="4"/>
  <c r="CK221" i="4"/>
  <c r="CK222" i="4"/>
  <c r="CK223" i="4"/>
  <c r="CK224" i="4"/>
  <c r="CK225" i="4"/>
  <c r="CK226" i="4"/>
  <c r="CK227" i="4"/>
  <c r="CK228" i="4"/>
  <c r="CK229" i="4"/>
  <c r="CK230" i="4"/>
  <c r="CK231" i="4"/>
  <c r="CK232" i="4"/>
  <c r="CK233" i="4"/>
  <c r="CK234" i="4"/>
  <c r="CK235" i="4"/>
  <c r="CK236" i="4"/>
  <c r="CK237" i="4"/>
  <c r="CK238" i="4"/>
  <c r="CK239" i="4"/>
  <c r="CK240" i="4"/>
  <c r="CK241" i="4"/>
  <c r="CK242" i="4"/>
  <c r="CK243" i="4"/>
  <c r="CK244" i="4"/>
  <c r="CK245" i="4"/>
  <c r="CK246" i="4"/>
  <c r="CK247" i="4"/>
  <c r="CK248" i="4"/>
  <c r="CK249" i="4"/>
  <c r="CK250" i="4"/>
  <c r="CK251" i="4"/>
  <c r="CK252" i="4"/>
  <c r="CK253" i="4"/>
  <c r="CK254" i="4"/>
  <c r="CK255" i="4"/>
  <c r="CK256" i="4"/>
  <c r="CK257" i="4"/>
  <c r="CK258" i="4"/>
  <c r="CK259" i="4"/>
  <c r="CK260" i="4"/>
  <c r="CK261" i="4"/>
  <c r="CK262" i="4"/>
  <c r="CK263" i="4"/>
  <c r="CK264" i="4"/>
  <c r="CK265" i="4"/>
  <c r="CK266" i="4"/>
  <c r="CK267" i="4"/>
  <c r="CK268" i="4"/>
  <c r="CK269" i="4"/>
  <c r="CK270" i="4"/>
  <c r="CK271" i="4"/>
  <c r="CK272" i="4"/>
  <c r="CK273" i="4"/>
  <c r="CK274" i="4"/>
  <c r="CK275" i="4"/>
  <c r="CK276" i="4"/>
  <c r="CK277" i="4"/>
  <c r="CK278" i="4"/>
  <c r="CK279" i="4"/>
  <c r="CK280" i="4"/>
  <c r="CK281" i="4"/>
  <c r="CK282" i="4"/>
  <c r="CK283" i="4"/>
  <c r="CK284" i="4"/>
  <c r="CK285" i="4"/>
  <c r="CK286" i="4"/>
  <c r="CK287" i="4"/>
  <c r="CK288" i="4"/>
  <c r="CK289" i="4"/>
  <c r="CK290" i="4"/>
  <c r="CK291" i="4"/>
  <c r="CK292" i="4"/>
  <c r="CK293" i="4"/>
  <c r="CK294" i="4"/>
  <c r="CK295" i="4"/>
  <c r="CK296" i="4"/>
  <c r="CK297" i="4"/>
  <c r="CK298" i="4"/>
  <c r="CK299" i="4"/>
  <c r="CK300" i="4"/>
  <c r="CK301" i="4"/>
  <c r="CK302" i="4"/>
  <c r="CK303" i="4"/>
  <c r="CK304" i="4"/>
  <c r="CK305" i="4"/>
  <c r="CK306" i="4"/>
  <c r="CK307" i="4"/>
  <c r="CK308" i="4"/>
  <c r="CK309" i="4"/>
  <c r="CK310" i="4"/>
  <c r="CK311" i="4"/>
  <c r="CK312" i="4"/>
  <c r="CK313" i="4"/>
  <c r="CK314" i="4"/>
  <c r="CK315" i="4"/>
  <c r="CK316" i="4"/>
  <c r="CK317" i="4"/>
  <c r="CK318" i="4"/>
  <c r="CK319" i="4"/>
  <c r="CK320" i="4"/>
  <c r="CK321" i="4"/>
  <c r="CK322" i="4"/>
  <c r="CK323" i="4"/>
  <c r="CK324" i="4"/>
  <c r="CK325" i="4"/>
  <c r="CK326" i="4"/>
  <c r="CK327" i="4"/>
  <c r="CK328" i="4"/>
  <c r="CK329" i="4"/>
  <c r="CK330" i="4"/>
  <c r="CK331" i="4"/>
  <c r="CK332" i="4"/>
  <c r="CK333" i="4"/>
  <c r="CK334" i="4"/>
  <c r="CK335" i="4"/>
  <c r="CK336" i="4"/>
  <c r="CK337" i="4"/>
  <c r="CK338" i="4"/>
  <c r="CK339" i="4"/>
  <c r="CK340" i="4"/>
  <c r="CK341" i="4"/>
  <c r="CK342" i="4"/>
  <c r="CK343" i="4"/>
  <c r="CK344" i="4"/>
  <c r="CK345" i="4"/>
  <c r="CK346" i="4"/>
  <c r="CK347" i="4"/>
  <c r="CK348" i="4"/>
  <c r="CK349" i="4"/>
  <c r="CK350" i="4"/>
  <c r="CK351" i="4"/>
  <c r="CK352" i="4"/>
  <c r="CK353" i="4"/>
  <c r="CK354" i="4"/>
  <c r="CK355" i="4"/>
  <c r="CK356" i="4"/>
  <c r="CK357" i="4"/>
  <c r="CK358" i="4"/>
  <c r="CK359" i="4"/>
  <c r="CK360" i="4"/>
  <c r="CK361" i="4"/>
  <c r="CK362" i="4"/>
  <c r="CK363" i="4"/>
  <c r="CK364" i="4"/>
  <c r="CK365" i="4"/>
  <c r="CK3" i="4"/>
  <c r="AH3" i="1" s="1"/>
  <c r="S2" i="7" l="1"/>
  <c r="T2" i="7"/>
  <c r="V2" i="7"/>
  <c r="W2" i="7"/>
  <c r="X2" i="7"/>
  <c r="M2" i="7"/>
  <c r="N2" i="7"/>
  <c r="P2" i="7"/>
  <c r="Q2" i="7"/>
  <c r="R2" i="7"/>
  <c r="K2" i="7" l="1"/>
  <c r="E2" i="7"/>
  <c r="G2" i="7"/>
  <c r="H2" i="7"/>
  <c r="J2" i="7"/>
  <c r="L2" i="7"/>
  <c r="F2" i="7"/>
  <c r="D2" i="7"/>
  <c r="B2" i="7"/>
  <c r="A2" i="7"/>
  <c r="A4" i="6"/>
  <c r="L2" i="6"/>
  <c r="J2" i="6"/>
  <c r="I2" i="6"/>
  <c r="H2" i="6"/>
  <c r="G2" i="6"/>
  <c r="F2" i="6"/>
  <c r="E2" i="6"/>
  <c r="D2" i="6"/>
  <c r="C2" i="6"/>
  <c r="B2" i="6"/>
  <c r="A2" i="6"/>
  <c r="AT130" i="1"/>
  <c r="A796" i="1" l="1"/>
  <c r="AF796" i="1" s="1"/>
  <c r="A797" i="1"/>
  <c r="AF797" i="1" s="1"/>
  <c r="A798" i="1"/>
  <c r="AF798" i="1" s="1"/>
  <c r="A799" i="1"/>
  <c r="AF799" i="1" s="1"/>
  <c r="A800" i="1"/>
  <c r="AF800" i="1" s="1"/>
  <c r="A801" i="1"/>
  <c r="AF801" i="1" s="1"/>
  <c r="A802" i="1"/>
  <c r="AF802" i="1" s="1"/>
  <c r="A803" i="1"/>
  <c r="AF803" i="1" s="1"/>
  <c r="A804" i="1"/>
  <c r="AF804" i="1" s="1"/>
  <c r="A805" i="1"/>
  <c r="AF805" i="1" s="1"/>
  <c r="A806" i="1"/>
  <c r="AF806" i="1" s="1"/>
  <c r="A807" i="1"/>
  <c r="AF807" i="1" s="1"/>
  <c r="A808" i="1"/>
  <c r="AF808" i="1" s="1"/>
  <c r="A809" i="1"/>
  <c r="AF809" i="1" s="1"/>
  <c r="A810" i="1"/>
  <c r="AF810" i="1" s="1"/>
  <c r="A811" i="1"/>
  <c r="AF811" i="1" s="1"/>
  <c r="A812" i="1"/>
  <c r="AF812" i="1" s="1"/>
  <c r="A813" i="1"/>
  <c r="AF813" i="1" s="1"/>
  <c r="A814" i="1"/>
  <c r="AF814" i="1" s="1"/>
  <c r="A815" i="1"/>
  <c r="AF815" i="1" s="1"/>
  <c r="A816" i="1"/>
  <c r="AF816" i="1" s="1"/>
  <c r="A817" i="1"/>
  <c r="AF817" i="1" s="1"/>
  <c r="A818" i="1"/>
  <c r="AF818" i="1" s="1"/>
  <c r="A819" i="1"/>
  <c r="AF819" i="1" s="1"/>
  <c r="A820" i="1"/>
  <c r="AF820" i="1" s="1"/>
  <c r="A821" i="1"/>
  <c r="AF821" i="1" s="1"/>
  <c r="A822" i="1"/>
  <c r="AF822" i="1" s="1"/>
  <c r="A823" i="1"/>
  <c r="AF823" i="1" s="1"/>
  <c r="A824" i="1"/>
  <c r="AF824" i="1" s="1"/>
  <c r="A825" i="1"/>
  <c r="AF825" i="1" s="1"/>
  <c r="A826" i="1"/>
  <c r="AF826" i="1" s="1"/>
  <c r="A827" i="1"/>
  <c r="AF827" i="1" s="1"/>
  <c r="A828" i="1"/>
  <c r="AF828" i="1" s="1"/>
  <c r="A829" i="1"/>
  <c r="AF829" i="1" s="1"/>
  <c r="A830" i="1"/>
  <c r="AF830" i="1" s="1"/>
  <c r="A831" i="1"/>
  <c r="AF831" i="1" s="1"/>
  <c r="A832" i="1"/>
  <c r="AF832" i="1" s="1"/>
  <c r="A833" i="1"/>
  <c r="AF833" i="1" s="1"/>
  <c r="A834" i="1"/>
  <c r="AF834" i="1" s="1"/>
  <c r="A835" i="1"/>
  <c r="AF835" i="1" s="1"/>
  <c r="A836" i="1"/>
  <c r="AF836" i="1" s="1"/>
  <c r="A837" i="1"/>
  <c r="AF837" i="1" s="1"/>
  <c r="A838" i="1"/>
  <c r="AF838" i="1" s="1"/>
  <c r="A839" i="1"/>
  <c r="AF839" i="1" s="1"/>
  <c r="A840" i="1"/>
  <c r="AF840" i="1" s="1"/>
  <c r="A841" i="1"/>
  <c r="AF841" i="1" s="1"/>
  <c r="A842" i="1"/>
  <c r="AF842" i="1" s="1"/>
  <c r="A843" i="1"/>
  <c r="AF843" i="1" s="1"/>
  <c r="A844" i="1"/>
  <c r="AF844" i="1" s="1"/>
  <c r="A845" i="1"/>
  <c r="AF845" i="1" s="1"/>
  <c r="A846" i="1"/>
  <c r="AF846" i="1" s="1"/>
  <c r="A847" i="1"/>
  <c r="AF847" i="1" s="1"/>
  <c r="A848" i="1"/>
  <c r="AF848" i="1" s="1"/>
  <c r="A849" i="1"/>
  <c r="AF849" i="1" s="1"/>
  <c r="A850" i="1"/>
  <c r="AF850" i="1" s="1"/>
  <c r="A851" i="1"/>
  <c r="AF851" i="1" s="1"/>
  <c r="A852" i="1"/>
  <c r="AF852" i="1" s="1"/>
  <c r="A853" i="1"/>
  <c r="AF853" i="1" s="1"/>
  <c r="A854" i="1"/>
  <c r="AF854" i="1" s="1"/>
  <c r="A855" i="1"/>
  <c r="AF855" i="1" s="1"/>
  <c r="A856" i="1"/>
  <c r="AF856" i="1" s="1"/>
  <c r="A857" i="1"/>
  <c r="AF857" i="1" s="1"/>
  <c r="A858" i="1"/>
  <c r="AF858" i="1" s="1"/>
  <c r="A859" i="1"/>
  <c r="AF859" i="1" s="1"/>
  <c r="A860" i="1"/>
  <c r="AF860" i="1" s="1"/>
  <c r="A861" i="1"/>
  <c r="AF861" i="1" s="1"/>
  <c r="A862" i="1"/>
  <c r="AF862" i="1" s="1"/>
  <c r="A863" i="1"/>
  <c r="AF863" i="1" s="1"/>
  <c r="A864" i="1"/>
  <c r="AF864" i="1" s="1"/>
  <c r="A865" i="1"/>
  <c r="AF865" i="1" s="1"/>
  <c r="A866" i="1"/>
  <c r="AF866" i="1" s="1"/>
  <c r="A867" i="1"/>
  <c r="AF867" i="1" s="1"/>
  <c r="A868" i="1"/>
  <c r="AF868" i="1" s="1"/>
  <c r="A869" i="1"/>
  <c r="AF869" i="1" s="1"/>
  <c r="A870" i="1"/>
  <c r="AF870" i="1" s="1"/>
  <c r="A871" i="1"/>
  <c r="AF871" i="1" s="1"/>
  <c r="A872" i="1"/>
  <c r="AF872" i="1" s="1"/>
  <c r="A873" i="1"/>
  <c r="AF873" i="1" s="1"/>
  <c r="A874" i="1"/>
  <c r="AF874" i="1" s="1"/>
  <c r="A875" i="1"/>
  <c r="AF875" i="1" s="1"/>
  <c r="G6" i="4"/>
  <c r="F6" i="4"/>
  <c r="AH856" i="1" l="1"/>
  <c r="AG856" i="1"/>
  <c r="AH844" i="1"/>
  <c r="AG844" i="1"/>
  <c r="AH832" i="1"/>
  <c r="AG832" i="1"/>
  <c r="AH820" i="1"/>
  <c r="AG820" i="1"/>
  <c r="AH812" i="1"/>
  <c r="AG812" i="1"/>
  <c r="AH804" i="1"/>
  <c r="AG804" i="1"/>
  <c r="AH796" i="1"/>
  <c r="AG796" i="1"/>
  <c r="AH875" i="1"/>
  <c r="AG875" i="1"/>
  <c r="AH871" i="1"/>
  <c r="AG871" i="1"/>
  <c r="AH867" i="1"/>
  <c r="AG867" i="1"/>
  <c r="AH863" i="1"/>
  <c r="AG863" i="1"/>
  <c r="AH859" i="1"/>
  <c r="AG859" i="1"/>
  <c r="AH855" i="1"/>
  <c r="AG855" i="1"/>
  <c r="AH851" i="1"/>
  <c r="AG851" i="1"/>
  <c r="AH847" i="1"/>
  <c r="AG847" i="1"/>
  <c r="AH843" i="1"/>
  <c r="AG843" i="1"/>
  <c r="AH839" i="1"/>
  <c r="AG839" i="1"/>
  <c r="AH835" i="1"/>
  <c r="AG835" i="1"/>
  <c r="AH831" i="1"/>
  <c r="AG831" i="1"/>
  <c r="AH827" i="1"/>
  <c r="AG827" i="1"/>
  <c r="AH823" i="1"/>
  <c r="AG823" i="1"/>
  <c r="AH819" i="1"/>
  <c r="AG819" i="1"/>
  <c r="AH815" i="1"/>
  <c r="AG815" i="1"/>
  <c r="AH811" i="1"/>
  <c r="AG811" i="1"/>
  <c r="AH807" i="1"/>
  <c r="AG807" i="1"/>
  <c r="AH803" i="1"/>
  <c r="AG803" i="1"/>
  <c r="AH799" i="1"/>
  <c r="AG799" i="1"/>
  <c r="AH872" i="1"/>
  <c r="AG872" i="1"/>
  <c r="AH860" i="1"/>
  <c r="AG860" i="1"/>
  <c r="AH848" i="1"/>
  <c r="AG848" i="1"/>
  <c r="AH836" i="1"/>
  <c r="AG836" i="1"/>
  <c r="AH828" i="1"/>
  <c r="AG828" i="1"/>
  <c r="AH816" i="1"/>
  <c r="AG816" i="1"/>
  <c r="AH808" i="1"/>
  <c r="AG808" i="1"/>
  <c r="AH800" i="1"/>
  <c r="AG800" i="1"/>
  <c r="AG870" i="1"/>
  <c r="AH870" i="1"/>
  <c r="AG858" i="1"/>
  <c r="AH858" i="1"/>
  <c r="AG846" i="1"/>
  <c r="AH846" i="1"/>
  <c r="AG834" i="1"/>
  <c r="AH834" i="1"/>
  <c r="AG830" i="1"/>
  <c r="AH830" i="1"/>
  <c r="AG826" i="1"/>
  <c r="AH826" i="1"/>
  <c r="AG822" i="1"/>
  <c r="AH822" i="1"/>
  <c r="AG818" i="1"/>
  <c r="AH818" i="1"/>
  <c r="AG814" i="1"/>
  <c r="AH814" i="1"/>
  <c r="AG810" i="1"/>
  <c r="AH810" i="1"/>
  <c r="AG806" i="1"/>
  <c r="AH806" i="1"/>
  <c r="AG802" i="1"/>
  <c r="AH802" i="1"/>
  <c r="AG798" i="1"/>
  <c r="AH798" i="1"/>
  <c r="AH868" i="1"/>
  <c r="AG868" i="1"/>
  <c r="AH864" i="1"/>
  <c r="AG864" i="1"/>
  <c r="AH852" i="1"/>
  <c r="AG852" i="1"/>
  <c r="AH840" i="1"/>
  <c r="AG840" i="1"/>
  <c r="AH824" i="1"/>
  <c r="AG824" i="1"/>
  <c r="AG874" i="1"/>
  <c r="AH874" i="1"/>
  <c r="AG866" i="1"/>
  <c r="AH866" i="1"/>
  <c r="AG862" i="1"/>
  <c r="AH862" i="1"/>
  <c r="AG854" i="1"/>
  <c r="AH854" i="1"/>
  <c r="AG850" i="1"/>
  <c r="AH850" i="1"/>
  <c r="AG842" i="1"/>
  <c r="AH842" i="1"/>
  <c r="AG838" i="1"/>
  <c r="AH838" i="1"/>
  <c r="AH873" i="1"/>
  <c r="AG873" i="1"/>
  <c r="AH869" i="1"/>
  <c r="AG869" i="1"/>
  <c r="AH865" i="1"/>
  <c r="AG865" i="1"/>
  <c r="AH861" i="1"/>
  <c r="AG861" i="1"/>
  <c r="AH857" i="1"/>
  <c r="AG857" i="1"/>
  <c r="AH853" i="1"/>
  <c r="AG853" i="1"/>
  <c r="AH849" i="1"/>
  <c r="AG849" i="1"/>
  <c r="AH845" i="1"/>
  <c r="AG845" i="1"/>
  <c r="AH841" i="1"/>
  <c r="AG841" i="1"/>
  <c r="AH837" i="1"/>
  <c r="AG837" i="1"/>
  <c r="AH833" i="1"/>
  <c r="AG833" i="1"/>
  <c r="AH829" i="1"/>
  <c r="AG829" i="1"/>
  <c r="AH825" i="1"/>
  <c r="AG825" i="1"/>
  <c r="AH821" i="1"/>
  <c r="AG821" i="1"/>
  <c r="AH817" i="1"/>
  <c r="AG817" i="1"/>
  <c r="AH813" i="1"/>
  <c r="AG813" i="1"/>
  <c r="AH809" i="1"/>
  <c r="AG809" i="1"/>
  <c r="AH805" i="1"/>
  <c r="AG805" i="1"/>
  <c r="AH801" i="1"/>
  <c r="AG801" i="1"/>
  <c r="AH797" i="1"/>
  <c r="AG797" i="1"/>
  <c r="AC811" i="1"/>
  <c r="C875" i="1"/>
  <c r="H871" i="1"/>
  <c r="B867" i="1"/>
  <c r="H863" i="1"/>
  <c r="D859" i="1"/>
  <c r="H855" i="1"/>
  <c r="U851" i="1"/>
  <c r="AA847" i="1"/>
  <c r="E843" i="1"/>
  <c r="O839" i="1"/>
  <c r="D835" i="1"/>
  <c r="Q831" i="1"/>
  <c r="H823" i="1"/>
  <c r="B819" i="1"/>
  <c r="H815" i="1"/>
  <c r="D808" i="1"/>
  <c r="J804" i="1"/>
  <c r="L800" i="1"/>
  <c r="D796" i="1"/>
  <c r="B874" i="1"/>
  <c r="F870" i="1"/>
  <c r="B866" i="1"/>
  <c r="F862" i="1"/>
  <c r="B858" i="1"/>
  <c r="K854" i="1"/>
  <c r="B850" i="1"/>
  <c r="F846" i="1"/>
  <c r="W842" i="1"/>
  <c r="W834" i="1"/>
  <c r="Y826" i="1"/>
  <c r="E822" i="1"/>
  <c r="B818" i="1"/>
  <c r="B814" i="1"/>
  <c r="AB807" i="1"/>
  <c r="AJ803" i="1"/>
  <c r="B873" i="1"/>
  <c r="E869" i="1"/>
  <c r="B865" i="1"/>
  <c r="E861" i="1"/>
  <c r="B857" i="1"/>
  <c r="E853" i="1"/>
  <c r="B849" i="1"/>
  <c r="E845" i="1"/>
  <c r="U833" i="1"/>
  <c r="X829" i="1"/>
  <c r="F825" i="1"/>
  <c r="P821" i="1"/>
  <c r="H817" i="1"/>
  <c r="C813" i="1"/>
  <c r="F810" i="1"/>
  <c r="H806" i="1"/>
  <c r="B802" i="1"/>
  <c r="S798" i="1"/>
  <c r="F872" i="1"/>
  <c r="K868" i="1"/>
  <c r="F864" i="1"/>
  <c r="D860" i="1"/>
  <c r="B856" i="1"/>
  <c r="C852" i="1"/>
  <c r="F848" i="1"/>
  <c r="C844" i="1"/>
  <c r="K840" i="1"/>
  <c r="C836" i="1"/>
  <c r="J832" i="1"/>
  <c r="J824" i="1"/>
  <c r="H816" i="1"/>
  <c r="D809" i="1"/>
  <c r="C805" i="1"/>
  <c r="C801" i="1"/>
  <c r="C797" i="1"/>
  <c r="E824" i="1"/>
  <c r="Q809" i="1"/>
  <c r="V802" i="1"/>
  <c r="AC854" i="1"/>
  <c r="AJ854" i="1"/>
  <c r="AE839" i="1"/>
  <c r="AD865" i="1"/>
  <c r="AA863" i="1"/>
  <c r="S854" i="1"/>
  <c r="AJ845" i="1"/>
  <c r="Z839" i="1"/>
  <c r="T815" i="1"/>
  <c r="AA813" i="1"/>
  <c r="T865" i="1"/>
  <c r="I854" i="1"/>
  <c r="I851" i="1"/>
  <c r="J839" i="1"/>
  <c r="X824" i="1"/>
  <c r="AA814" i="1"/>
  <c r="S814" i="1"/>
  <c r="T839" i="1"/>
  <c r="AK814" i="1"/>
  <c r="M814" i="1"/>
  <c r="B861" i="1"/>
  <c r="Q839" i="1"/>
  <c r="N825" i="1"/>
  <c r="AB814" i="1"/>
  <c r="J814" i="1"/>
  <c r="Q865" i="1"/>
  <c r="I865" i="1"/>
  <c r="U854" i="1"/>
  <c r="Y845" i="1"/>
  <c r="AJ819" i="1"/>
  <c r="U814" i="1"/>
  <c r="C814" i="1"/>
  <c r="R813" i="1"/>
  <c r="AJ875" i="1"/>
  <c r="AD849" i="1"/>
  <c r="O826" i="1"/>
  <c r="I819" i="1"/>
  <c r="Z816" i="1"/>
  <c r="AB849" i="1"/>
  <c r="X848" i="1"/>
  <c r="X856" i="1"/>
  <c r="T849" i="1"/>
  <c r="S848" i="1"/>
  <c r="U846" i="1"/>
  <c r="C839" i="1"/>
  <c r="I813" i="1"/>
  <c r="L849" i="1"/>
  <c r="E848" i="1"/>
  <c r="K823" i="1"/>
  <c r="AE815" i="1"/>
  <c r="AR800" i="1"/>
  <c r="AJ843" i="1"/>
  <c r="AA815" i="1"/>
  <c r="J815" i="1"/>
  <c r="X865" i="1"/>
  <c r="D865" i="1"/>
  <c r="Q863" i="1"/>
  <c r="Y861" i="1"/>
  <c r="AJ856" i="1"/>
  <c r="O856" i="1"/>
  <c r="L845" i="1"/>
  <c r="U843" i="1"/>
  <c r="AB825" i="1"/>
  <c r="AJ824" i="1"/>
  <c r="O824" i="1"/>
  <c r="AA823" i="1"/>
  <c r="Z819" i="1"/>
  <c r="AK815" i="1"/>
  <c r="Z815" i="1"/>
  <c r="Q815" i="1"/>
  <c r="F815" i="1"/>
  <c r="Z814" i="1"/>
  <c r="Q814" i="1"/>
  <c r="I814" i="1"/>
  <c r="Q804" i="1"/>
  <c r="X796" i="1"/>
  <c r="K815" i="1"/>
  <c r="S856" i="1"/>
  <c r="S824" i="1"/>
  <c r="R815" i="1"/>
  <c r="T861" i="1"/>
  <c r="AB856" i="1"/>
  <c r="H856" i="1"/>
  <c r="U849" i="1"/>
  <c r="J843" i="1"/>
  <c r="T825" i="1"/>
  <c r="AB824" i="1"/>
  <c r="V823" i="1"/>
  <c r="Y819" i="1"/>
  <c r="AJ815" i="1"/>
  <c r="W815" i="1"/>
  <c r="L815" i="1"/>
  <c r="C815" i="1"/>
  <c r="AE814" i="1"/>
  <c r="W814" i="1"/>
  <c r="O814" i="1"/>
  <c r="H814" i="1"/>
  <c r="AC809" i="1"/>
  <c r="AJ801" i="1"/>
  <c r="AJ818" i="1"/>
  <c r="Q875" i="1"/>
  <c r="J870" i="1"/>
  <c r="I867" i="1"/>
  <c r="AJ863" i="1"/>
  <c r="K863" i="1"/>
  <c r="AA856" i="1"/>
  <c r="W856" i="1"/>
  <c r="R856" i="1"/>
  <c r="L856" i="1"/>
  <c r="G856" i="1"/>
  <c r="AJ855" i="1"/>
  <c r="M849" i="1"/>
  <c r="Y843" i="1"/>
  <c r="B843" i="1"/>
  <c r="J819" i="1"/>
  <c r="AE818" i="1"/>
  <c r="AB817" i="1"/>
  <c r="S816" i="1"/>
  <c r="S813" i="1"/>
  <c r="D813" i="1"/>
  <c r="R804" i="1"/>
  <c r="AA802" i="1"/>
  <c r="AE856" i="1"/>
  <c r="Z856" i="1"/>
  <c r="U856" i="1"/>
  <c r="Q856" i="1"/>
  <c r="K856" i="1"/>
  <c r="E856" i="1"/>
  <c r="AA855" i="1"/>
  <c r="AB840" i="1"/>
  <c r="U818" i="1"/>
  <c r="M816" i="1"/>
  <c r="AJ805" i="1"/>
  <c r="AJ874" i="1"/>
  <c r="D871" i="1"/>
  <c r="V863" i="1"/>
  <c r="J861" i="1"/>
  <c r="AJ859" i="1"/>
  <c r="AK856" i="1"/>
  <c r="AC856" i="1"/>
  <c r="Y856" i="1"/>
  <c r="T856" i="1"/>
  <c r="P856" i="1"/>
  <c r="J856" i="1"/>
  <c r="V855" i="1"/>
  <c r="P845" i="1"/>
  <c r="AK843" i="1"/>
  <c r="M843" i="1"/>
  <c r="I842" i="1"/>
  <c r="B840" i="1"/>
  <c r="AJ821" i="1"/>
  <c r="Q818" i="1"/>
  <c r="D814" i="1"/>
  <c r="AB813" i="1"/>
  <c r="N813" i="1"/>
  <c r="AD805" i="1"/>
  <c r="AJ862" i="1"/>
  <c r="AB808" i="1"/>
  <c r="AB875" i="1"/>
  <c r="L875" i="1"/>
  <c r="AC862" i="1"/>
  <c r="Q858" i="1"/>
  <c r="Q835" i="1"/>
  <c r="AA822" i="1"/>
  <c r="T808" i="1"/>
  <c r="Z798" i="1"/>
  <c r="U796" i="1"/>
  <c r="W858" i="1"/>
  <c r="Y875" i="1"/>
  <c r="I875" i="1"/>
  <c r="Z871" i="1"/>
  <c r="Y867" i="1"/>
  <c r="F863" i="1"/>
  <c r="K862" i="1"/>
  <c r="AJ858" i="1"/>
  <c r="I858" i="1"/>
  <c r="AB857" i="1"/>
  <c r="K855" i="1"/>
  <c r="AC851" i="1"/>
  <c r="Q850" i="1"/>
  <c r="E849" i="1"/>
  <c r="AC843" i="1"/>
  <c r="R843" i="1"/>
  <c r="I843" i="1"/>
  <c r="X840" i="1"/>
  <c r="AJ835" i="1"/>
  <c r="M835" i="1"/>
  <c r="Q822" i="1"/>
  <c r="Q808" i="1"/>
  <c r="Q801" i="1"/>
  <c r="M798" i="1"/>
  <c r="AJ796" i="1"/>
  <c r="M796" i="1"/>
  <c r="Y835" i="1"/>
  <c r="AJ822" i="1"/>
  <c r="T875" i="1"/>
  <c r="D875" i="1"/>
  <c r="V873" i="1"/>
  <c r="V871" i="1"/>
  <c r="U867" i="1"/>
  <c r="S864" i="1"/>
  <c r="I862" i="1"/>
  <c r="Y858" i="1"/>
  <c r="G858" i="1"/>
  <c r="F857" i="1"/>
  <c r="AJ853" i="1"/>
  <c r="X845" i="1"/>
  <c r="Z843" i="1"/>
  <c r="Q843" i="1"/>
  <c r="AA839" i="1"/>
  <c r="AC835" i="1"/>
  <c r="I835" i="1"/>
  <c r="K822" i="1"/>
  <c r="Q819" i="1"/>
  <c r="AB815" i="1"/>
  <c r="V815" i="1"/>
  <c r="O815" i="1"/>
  <c r="G815" i="1"/>
  <c r="AR814" i="1"/>
  <c r="AD814" i="1"/>
  <c r="X814" i="1"/>
  <c r="R814" i="1"/>
  <c r="L814" i="1"/>
  <c r="E814" i="1"/>
  <c r="AR813" i="1"/>
  <c r="W813" i="1"/>
  <c r="J813" i="1"/>
  <c r="AJ809" i="1"/>
  <c r="AJ808" i="1"/>
  <c r="L808" i="1"/>
  <c r="AK804" i="1"/>
  <c r="X803" i="1"/>
  <c r="P801" i="1"/>
  <c r="H798" i="1"/>
  <c r="I796" i="1"/>
  <c r="H847" i="1"/>
  <c r="D847" i="1"/>
  <c r="Q847" i="1"/>
  <c r="AJ847" i="1"/>
  <c r="F847" i="1"/>
  <c r="V847" i="1"/>
  <c r="B841" i="1"/>
  <c r="U841" i="1"/>
  <c r="AB841" i="1"/>
  <c r="U838" i="1"/>
  <c r="AC838" i="1"/>
  <c r="C830" i="1"/>
  <c r="Q830" i="1"/>
  <c r="S830" i="1"/>
  <c r="E827" i="1"/>
  <c r="AJ827" i="1"/>
  <c r="G799" i="1"/>
  <c r="L799" i="1"/>
  <c r="Q799" i="1"/>
  <c r="V799" i="1"/>
  <c r="AE863" i="1"/>
  <c r="Z863" i="1"/>
  <c r="T863" i="1"/>
  <c r="O863" i="1"/>
  <c r="J863" i="1"/>
  <c r="D863" i="1"/>
  <c r="U859" i="1"/>
  <c r="C851" i="1"/>
  <c r="D851" i="1"/>
  <c r="M851" i="1"/>
  <c r="Y851" i="1"/>
  <c r="E851" i="1"/>
  <c r="Q851" i="1"/>
  <c r="AB851" i="1"/>
  <c r="Z847" i="1"/>
  <c r="B833" i="1"/>
  <c r="H833" i="1"/>
  <c r="Y833" i="1"/>
  <c r="M833" i="1"/>
  <c r="AB833" i="1"/>
  <c r="N833" i="1"/>
  <c r="AJ833" i="1"/>
  <c r="B832" i="1"/>
  <c r="K832" i="1"/>
  <c r="T832" i="1"/>
  <c r="AC832" i="1"/>
  <c r="E832" i="1"/>
  <c r="O832" i="1"/>
  <c r="X832" i="1"/>
  <c r="AJ832" i="1"/>
  <c r="G832" i="1"/>
  <c r="P832" i="1"/>
  <c r="Y832" i="1"/>
  <c r="AK832" i="1"/>
  <c r="G811" i="1"/>
  <c r="H811" i="1"/>
  <c r="O811" i="1"/>
  <c r="W811" i="1"/>
  <c r="AR873" i="1"/>
  <c r="O871" i="1"/>
  <c r="AK870" i="1"/>
  <c r="AJ869" i="1"/>
  <c r="AJ867" i="1"/>
  <c r="Q867" i="1"/>
  <c r="AJ866" i="1"/>
  <c r="AR863" i="1"/>
  <c r="AD863" i="1"/>
  <c r="Y863" i="1"/>
  <c r="S863" i="1"/>
  <c r="N863" i="1"/>
  <c r="I863" i="1"/>
  <c r="C863" i="1"/>
  <c r="Q859" i="1"/>
  <c r="T857" i="1"/>
  <c r="T851" i="1"/>
  <c r="O847" i="1"/>
  <c r="E840" i="1"/>
  <c r="S840" i="1"/>
  <c r="AC840" i="1"/>
  <c r="J840" i="1"/>
  <c r="T840" i="1"/>
  <c r="AJ840" i="1"/>
  <c r="H839" i="1"/>
  <c r="F839" i="1"/>
  <c r="L839" i="1"/>
  <c r="R839" i="1"/>
  <c r="W839" i="1"/>
  <c r="AB839" i="1"/>
  <c r="AK839" i="1"/>
  <c r="G839" i="1"/>
  <c r="N839" i="1"/>
  <c r="S839" i="1"/>
  <c r="Y839" i="1"/>
  <c r="AD839" i="1"/>
  <c r="AR839" i="1"/>
  <c r="AB832" i="1"/>
  <c r="E829" i="1"/>
  <c r="H829" i="1"/>
  <c r="Y829" i="1"/>
  <c r="I829" i="1"/>
  <c r="Q829" i="1"/>
  <c r="AJ829" i="1"/>
  <c r="G807" i="1"/>
  <c r="L807" i="1"/>
  <c r="AJ807" i="1"/>
  <c r="Q807" i="1"/>
  <c r="V807" i="1"/>
  <c r="AC873" i="1"/>
  <c r="AJ871" i="1"/>
  <c r="K871" i="1"/>
  <c r="R870" i="1"/>
  <c r="Y869" i="1"/>
  <c r="AC867" i="1"/>
  <c r="M867" i="1"/>
  <c r="O866" i="1"/>
  <c r="Y865" i="1"/>
  <c r="L865" i="1"/>
  <c r="AB864" i="1"/>
  <c r="AK863" i="1"/>
  <c r="AB863" i="1"/>
  <c r="W863" i="1"/>
  <c r="R863" i="1"/>
  <c r="L863" i="1"/>
  <c r="G863" i="1"/>
  <c r="B863" i="1"/>
  <c r="U862" i="1"/>
  <c r="AJ861" i="1"/>
  <c r="L861" i="1"/>
  <c r="E859" i="1"/>
  <c r="N857" i="1"/>
  <c r="F856" i="1"/>
  <c r="C856" i="1"/>
  <c r="D856" i="1"/>
  <c r="I856" i="1"/>
  <c r="M856" i="1"/>
  <c r="F854" i="1"/>
  <c r="C854" i="1"/>
  <c r="M854" i="1"/>
  <c r="Y854" i="1"/>
  <c r="E854" i="1"/>
  <c r="Q854" i="1"/>
  <c r="AA854" i="1"/>
  <c r="AJ851" i="1"/>
  <c r="L851" i="1"/>
  <c r="K847" i="1"/>
  <c r="N841" i="1"/>
  <c r="O840" i="1"/>
  <c r="AJ839" i="1"/>
  <c r="V839" i="1"/>
  <c r="K839" i="1"/>
  <c r="I838" i="1"/>
  <c r="I834" i="1"/>
  <c r="AE834" i="1"/>
  <c r="M834" i="1"/>
  <c r="AJ834" i="1"/>
  <c r="U834" i="1"/>
  <c r="S832" i="1"/>
  <c r="AJ830" i="1"/>
  <c r="B826" i="1"/>
  <c r="E826" i="1"/>
  <c r="Q826" i="1"/>
  <c r="AC826" i="1"/>
  <c r="G826" i="1"/>
  <c r="U826" i="1"/>
  <c r="AE826" i="1"/>
  <c r="M826" i="1"/>
  <c r="W826" i="1"/>
  <c r="AJ826" i="1"/>
  <c r="F824" i="1"/>
  <c r="B824" i="1"/>
  <c r="G824" i="1"/>
  <c r="K824" i="1"/>
  <c r="P824" i="1"/>
  <c r="T824" i="1"/>
  <c r="Y824" i="1"/>
  <c r="AC824" i="1"/>
  <c r="AK824" i="1"/>
  <c r="C824" i="1"/>
  <c r="H824" i="1"/>
  <c r="L824" i="1"/>
  <c r="Q824" i="1"/>
  <c r="U824" i="1"/>
  <c r="Z824" i="1"/>
  <c r="AE824" i="1"/>
  <c r="D824" i="1"/>
  <c r="I824" i="1"/>
  <c r="M824" i="1"/>
  <c r="R824" i="1"/>
  <c r="W824" i="1"/>
  <c r="AA824" i="1"/>
  <c r="C820" i="1"/>
  <c r="AJ820" i="1"/>
  <c r="F816" i="1"/>
  <c r="C816" i="1"/>
  <c r="I816" i="1"/>
  <c r="O816" i="1"/>
  <c r="U816" i="1"/>
  <c r="AA816" i="1"/>
  <c r="AJ816" i="1"/>
  <c r="D816" i="1"/>
  <c r="J816" i="1"/>
  <c r="Q816" i="1"/>
  <c r="W816" i="1"/>
  <c r="AB816" i="1"/>
  <c r="E816" i="1"/>
  <c r="L816" i="1"/>
  <c r="R816" i="1"/>
  <c r="X816" i="1"/>
  <c r="AE816" i="1"/>
  <c r="AJ799" i="1"/>
  <c r="F855" i="1"/>
  <c r="K846" i="1"/>
  <c r="D845" i="1"/>
  <c r="V831" i="1"/>
  <c r="AJ823" i="1"/>
  <c r="F823" i="1"/>
  <c r="Y822" i="1"/>
  <c r="I822" i="1"/>
  <c r="AK819" i="1"/>
  <c r="R819" i="1"/>
  <c r="AC818" i="1"/>
  <c r="M818" i="1"/>
  <c r="AR815" i="1"/>
  <c r="AD815" i="1"/>
  <c r="Y815" i="1"/>
  <c r="S815" i="1"/>
  <c r="N815" i="1"/>
  <c r="I815" i="1"/>
  <c r="B815" i="1"/>
  <c r="AJ814" i="1"/>
  <c r="AC814" i="1"/>
  <c r="Y814" i="1"/>
  <c r="T814" i="1"/>
  <c r="P814" i="1"/>
  <c r="K814" i="1"/>
  <c r="G814" i="1"/>
  <c r="AD813" i="1"/>
  <c r="T813" i="1"/>
  <c r="K813" i="1"/>
  <c r="B813" i="1"/>
  <c r="M809" i="1"/>
  <c r="Y808" i="1"/>
  <c r="G808" i="1"/>
  <c r="Z806" i="1"/>
  <c r="Q805" i="1"/>
  <c r="AC804" i="1"/>
  <c r="I804" i="1"/>
  <c r="O803" i="1"/>
  <c r="O802" i="1"/>
  <c r="Y801" i="1"/>
  <c r="I801" i="1"/>
  <c r="V800" i="1"/>
  <c r="S822" i="1"/>
  <c r="C822" i="1"/>
  <c r="W818" i="1"/>
  <c r="I818" i="1"/>
  <c r="N805" i="1"/>
  <c r="Y804" i="1"/>
  <c r="H804" i="1"/>
  <c r="X801" i="1"/>
  <c r="H801" i="1"/>
  <c r="N800" i="1"/>
  <c r="M806" i="1"/>
  <c r="I869" i="1"/>
  <c r="AJ873" i="1"/>
  <c r="AB873" i="1"/>
  <c r="U873" i="1"/>
  <c r="N873" i="1"/>
  <c r="H873" i="1"/>
  <c r="AJ872" i="1"/>
  <c r="O872" i="1"/>
  <c r="X869" i="1"/>
  <c r="P869" i="1"/>
  <c r="H869" i="1"/>
  <c r="AB867" i="1"/>
  <c r="X867" i="1"/>
  <c r="T867" i="1"/>
  <c r="P867" i="1"/>
  <c r="L867" i="1"/>
  <c r="H867" i="1"/>
  <c r="D867" i="1"/>
  <c r="AA864" i="1"/>
  <c r="R864" i="1"/>
  <c r="I864" i="1"/>
  <c r="P853" i="1"/>
  <c r="F838" i="1"/>
  <c r="C838" i="1"/>
  <c r="M838" i="1"/>
  <c r="Y838" i="1"/>
  <c r="E838" i="1"/>
  <c r="Q838" i="1"/>
  <c r="AA838" i="1"/>
  <c r="D827" i="1"/>
  <c r="I827" i="1"/>
  <c r="Y827" i="1"/>
  <c r="M827" i="1"/>
  <c r="AC827" i="1"/>
  <c r="E821" i="1"/>
  <c r="H821" i="1"/>
  <c r="X821" i="1"/>
  <c r="I821" i="1"/>
  <c r="Y821" i="1"/>
  <c r="C819" i="1"/>
  <c r="G819" i="1"/>
  <c r="K819" i="1"/>
  <c r="O819" i="1"/>
  <c r="S819" i="1"/>
  <c r="W819" i="1"/>
  <c r="AA819" i="1"/>
  <c r="AE819" i="1"/>
  <c r="AR819" i="1"/>
  <c r="D819" i="1"/>
  <c r="H819" i="1"/>
  <c r="L819" i="1"/>
  <c r="P819" i="1"/>
  <c r="T819" i="1"/>
  <c r="X819" i="1"/>
  <c r="AB819" i="1"/>
  <c r="P873" i="1"/>
  <c r="I873" i="1"/>
  <c r="S872" i="1"/>
  <c r="E867" i="1"/>
  <c r="E837" i="1"/>
  <c r="Q837" i="1"/>
  <c r="Y837" i="1"/>
  <c r="C828" i="1"/>
  <c r="AJ828" i="1"/>
  <c r="X875" i="1"/>
  <c r="P875" i="1"/>
  <c r="H875" i="1"/>
  <c r="Y873" i="1"/>
  <c r="T873" i="1"/>
  <c r="M873" i="1"/>
  <c r="F873" i="1"/>
  <c r="AB872" i="1"/>
  <c r="J872" i="1"/>
  <c r="AE871" i="1"/>
  <c r="T871" i="1"/>
  <c r="J871" i="1"/>
  <c r="AB869" i="1"/>
  <c r="T869" i="1"/>
  <c r="L869" i="1"/>
  <c r="D869" i="1"/>
  <c r="AR867" i="1"/>
  <c r="AE867" i="1"/>
  <c r="AA867" i="1"/>
  <c r="W867" i="1"/>
  <c r="S867" i="1"/>
  <c r="O867" i="1"/>
  <c r="K867" i="1"/>
  <c r="G867" i="1"/>
  <c r="C867" i="1"/>
  <c r="AE866" i="1"/>
  <c r="AR865" i="1"/>
  <c r="AC865" i="1"/>
  <c r="V865" i="1"/>
  <c r="P865" i="1"/>
  <c r="H865" i="1"/>
  <c r="AJ864" i="1"/>
  <c r="X864" i="1"/>
  <c r="O864" i="1"/>
  <c r="E864" i="1"/>
  <c r="AB861" i="1"/>
  <c r="R861" i="1"/>
  <c r="I861" i="1"/>
  <c r="Y860" i="1"/>
  <c r="AC859" i="1"/>
  <c r="M859" i="1"/>
  <c r="Y857" i="1"/>
  <c r="M857" i="1"/>
  <c r="Y853" i="1"/>
  <c r="I853" i="1"/>
  <c r="AJ849" i="1"/>
  <c r="Y849" i="1"/>
  <c r="Q849" i="1"/>
  <c r="H849" i="1"/>
  <c r="AJ848" i="1"/>
  <c r="O848" i="1"/>
  <c r="AB845" i="1"/>
  <c r="T845" i="1"/>
  <c r="I845" i="1"/>
  <c r="AJ844" i="1"/>
  <c r="C843" i="1"/>
  <c r="G843" i="1"/>
  <c r="K843" i="1"/>
  <c r="O843" i="1"/>
  <c r="S843" i="1"/>
  <c r="W843" i="1"/>
  <c r="AA843" i="1"/>
  <c r="AE843" i="1"/>
  <c r="AR843" i="1"/>
  <c r="D843" i="1"/>
  <c r="H843" i="1"/>
  <c r="L843" i="1"/>
  <c r="P843" i="1"/>
  <c r="T843" i="1"/>
  <c r="X843" i="1"/>
  <c r="AB843" i="1"/>
  <c r="B842" i="1"/>
  <c r="O842" i="1"/>
  <c r="AE842" i="1"/>
  <c r="Q842" i="1"/>
  <c r="AJ842" i="1"/>
  <c r="F840" i="1"/>
  <c r="C840" i="1"/>
  <c r="H840" i="1"/>
  <c r="L840" i="1"/>
  <c r="Q840" i="1"/>
  <c r="U840" i="1"/>
  <c r="Z840" i="1"/>
  <c r="AE840" i="1"/>
  <c r="D840" i="1"/>
  <c r="I840" i="1"/>
  <c r="M840" i="1"/>
  <c r="R840" i="1"/>
  <c r="W840" i="1"/>
  <c r="AA840" i="1"/>
  <c r="S838" i="1"/>
  <c r="AJ837" i="1"/>
  <c r="H831" i="1"/>
  <c r="F831" i="1"/>
  <c r="AA831" i="1"/>
  <c r="K831" i="1"/>
  <c r="AJ831" i="1"/>
  <c r="U827" i="1"/>
  <c r="AD819" i="1"/>
  <c r="V819" i="1"/>
  <c r="N819" i="1"/>
  <c r="F819" i="1"/>
  <c r="B817" i="1"/>
  <c r="N817" i="1"/>
  <c r="U817" i="1"/>
  <c r="F806" i="1"/>
  <c r="C806" i="1"/>
  <c r="I806" i="1"/>
  <c r="O806" i="1"/>
  <c r="U806" i="1"/>
  <c r="AA806" i="1"/>
  <c r="AJ806" i="1"/>
  <c r="D806" i="1"/>
  <c r="J806" i="1"/>
  <c r="Q806" i="1"/>
  <c r="W806" i="1"/>
  <c r="AB806" i="1"/>
  <c r="E806" i="1"/>
  <c r="L806" i="1"/>
  <c r="R806" i="1"/>
  <c r="X806" i="1"/>
  <c r="AE806" i="1"/>
  <c r="Q869" i="1"/>
  <c r="J864" i="1"/>
  <c r="Q853" i="1"/>
  <c r="AC875" i="1"/>
  <c r="U875" i="1"/>
  <c r="M875" i="1"/>
  <c r="E875" i="1"/>
  <c r="AD873" i="1"/>
  <c r="X873" i="1"/>
  <c r="Q873" i="1"/>
  <c r="L873" i="1"/>
  <c r="E873" i="1"/>
  <c r="X872" i="1"/>
  <c r="E872" i="1"/>
  <c r="AA871" i="1"/>
  <c r="Q871" i="1"/>
  <c r="F871" i="1"/>
  <c r="Z870" i="1"/>
  <c r="AK869" i="1"/>
  <c r="Z869" i="1"/>
  <c r="R869" i="1"/>
  <c r="J869" i="1"/>
  <c r="B869" i="1"/>
  <c r="AK867" i="1"/>
  <c r="AD867" i="1"/>
  <c r="Z867" i="1"/>
  <c r="V867" i="1"/>
  <c r="R867" i="1"/>
  <c r="N867" i="1"/>
  <c r="J867" i="1"/>
  <c r="F867" i="1"/>
  <c r="Q866" i="1"/>
  <c r="AJ865" i="1"/>
  <c r="AB865" i="1"/>
  <c r="U865" i="1"/>
  <c r="N865" i="1"/>
  <c r="E865" i="1"/>
  <c r="W864" i="1"/>
  <c r="M864" i="1"/>
  <c r="D864" i="1"/>
  <c r="S862" i="1"/>
  <c r="AK861" i="1"/>
  <c r="Z861" i="1"/>
  <c r="Q861" i="1"/>
  <c r="D861" i="1"/>
  <c r="Q860" i="1"/>
  <c r="Y859" i="1"/>
  <c r="I859" i="1"/>
  <c r="AE858" i="1"/>
  <c r="O858" i="1"/>
  <c r="AJ857" i="1"/>
  <c r="U857" i="1"/>
  <c r="H857" i="1"/>
  <c r="Q855" i="1"/>
  <c r="X853" i="1"/>
  <c r="H853" i="1"/>
  <c r="X851" i="1"/>
  <c r="P851" i="1"/>
  <c r="H851" i="1"/>
  <c r="AJ850" i="1"/>
  <c r="X849" i="1"/>
  <c r="N849" i="1"/>
  <c r="F849" i="1"/>
  <c r="AB848" i="1"/>
  <c r="J848" i="1"/>
  <c r="AE847" i="1"/>
  <c r="T847" i="1"/>
  <c r="J847" i="1"/>
  <c r="AJ846" i="1"/>
  <c r="AK845" i="1"/>
  <c r="Z845" i="1"/>
  <c r="Q845" i="1"/>
  <c r="H845" i="1"/>
  <c r="Q844" i="1"/>
  <c r="AD843" i="1"/>
  <c r="V843" i="1"/>
  <c r="N843" i="1"/>
  <c r="F843" i="1"/>
  <c r="Y842" i="1"/>
  <c r="AK840" i="1"/>
  <c r="Y840" i="1"/>
  <c r="P840" i="1"/>
  <c r="G840" i="1"/>
  <c r="AJ838" i="1"/>
  <c r="K838" i="1"/>
  <c r="I837" i="1"/>
  <c r="B834" i="1"/>
  <c r="E834" i="1"/>
  <c r="O834" i="1"/>
  <c r="Y834" i="1"/>
  <c r="G834" i="1"/>
  <c r="Q834" i="1"/>
  <c r="AC834" i="1"/>
  <c r="F832" i="1"/>
  <c r="C832" i="1"/>
  <c r="H832" i="1"/>
  <c r="L832" i="1"/>
  <c r="Q832" i="1"/>
  <c r="U832" i="1"/>
  <c r="Z832" i="1"/>
  <c r="AE832" i="1"/>
  <c r="D832" i="1"/>
  <c r="I832" i="1"/>
  <c r="M832" i="1"/>
  <c r="R832" i="1"/>
  <c r="W832" i="1"/>
  <c r="AA832" i="1"/>
  <c r="E830" i="1"/>
  <c r="I830" i="1"/>
  <c r="Y830" i="1"/>
  <c r="K830" i="1"/>
  <c r="AA830" i="1"/>
  <c r="Q827" i="1"/>
  <c r="B825" i="1"/>
  <c r="H825" i="1"/>
  <c r="U825" i="1"/>
  <c r="AJ825" i="1"/>
  <c r="M825" i="1"/>
  <c r="Y825" i="1"/>
  <c r="Q821" i="1"/>
  <c r="AC819" i="1"/>
  <c r="U819" i="1"/>
  <c r="M819" i="1"/>
  <c r="E819" i="1"/>
  <c r="AJ817" i="1"/>
  <c r="B812" i="1"/>
  <c r="Q812" i="1"/>
  <c r="AD812" i="1"/>
  <c r="S806" i="1"/>
  <c r="D803" i="1"/>
  <c r="G803" i="1"/>
  <c r="P803" i="1"/>
  <c r="Y803" i="1"/>
  <c r="H803" i="1"/>
  <c r="Q803" i="1"/>
  <c r="AE803" i="1"/>
  <c r="I803" i="1"/>
  <c r="W803" i="1"/>
  <c r="F798" i="1"/>
  <c r="C798" i="1"/>
  <c r="I798" i="1"/>
  <c r="O798" i="1"/>
  <c r="U798" i="1"/>
  <c r="AA798" i="1"/>
  <c r="AJ798" i="1"/>
  <c r="D798" i="1"/>
  <c r="J798" i="1"/>
  <c r="Q798" i="1"/>
  <c r="W798" i="1"/>
  <c r="AB798" i="1"/>
  <c r="E798" i="1"/>
  <c r="L798" i="1"/>
  <c r="R798" i="1"/>
  <c r="X798" i="1"/>
  <c r="AE798" i="1"/>
  <c r="AJ841" i="1"/>
  <c r="H841" i="1"/>
  <c r="I839" i="1"/>
  <c r="B839" i="1"/>
  <c r="U835" i="1"/>
  <c r="E835" i="1"/>
  <c r="T833" i="1"/>
  <c r="F833" i="1"/>
  <c r="G818" i="1"/>
  <c r="Y809" i="1"/>
  <c r="I809" i="1"/>
  <c r="AE808" i="1"/>
  <c r="W808" i="1"/>
  <c r="N808" i="1"/>
  <c r="F808" i="1"/>
  <c r="F807" i="1"/>
  <c r="AR805" i="1"/>
  <c r="V805" i="1"/>
  <c r="F805" i="1"/>
  <c r="AJ804" i="1"/>
  <c r="X804" i="1"/>
  <c r="P804" i="1"/>
  <c r="E804" i="1"/>
  <c r="AJ802" i="1"/>
  <c r="H802" i="1"/>
  <c r="AC801" i="1"/>
  <c r="U801" i="1"/>
  <c r="M801" i="1"/>
  <c r="E801" i="1"/>
  <c r="AB800" i="1"/>
  <c r="I800" i="1"/>
  <c r="AB799" i="1"/>
  <c r="F799" i="1"/>
  <c r="AJ797" i="1"/>
  <c r="AC796" i="1"/>
  <c r="Q796" i="1"/>
  <c r="H796" i="1"/>
  <c r="P829" i="1"/>
  <c r="I826" i="1"/>
  <c r="Q823" i="1"/>
  <c r="D815" i="1"/>
  <c r="U809" i="1"/>
  <c r="E809" i="1"/>
  <c r="AD808" i="1"/>
  <c r="U808" i="1"/>
  <c r="M808" i="1"/>
  <c r="E808" i="1"/>
  <c r="AK805" i="1"/>
  <c r="R805" i="1"/>
  <c r="B805" i="1"/>
  <c r="U804" i="1"/>
  <c r="M804" i="1"/>
  <c r="B804" i="1"/>
  <c r="AB801" i="1"/>
  <c r="T801" i="1"/>
  <c r="L801" i="1"/>
  <c r="D801" i="1"/>
  <c r="Y800" i="1"/>
  <c r="F800" i="1"/>
  <c r="Y796" i="1"/>
  <c r="P796" i="1"/>
  <c r="E796" i="1"/>
  <c r="AK875" i="1"/>
  <c r="AD875" i="1"/>
  <c r="Z875" i="1"/>
  <c r="V875" i="1"/>
  <c r="R875" i="1"/>
  <c r="N875" i="1"/>
  <c r="J875" i="1"/>
  <c r="F875" i="1"/>
  <c r="B875" i="1"/>
  <c r="Y874" i="1"/>
  <c r="I874" i="1"/>
  <c r="AE872" i="1"/>
  <c r="Z872" i="1"/>
  <c r="U872" i="1"/>
  <c r="Q872" i="1"/>
  <c r="L872" i="1"/>
  <c r="H872" i="1"/>
  <c r="C872" i="1"/>
  <c r="AK871" i="1"/>
  <c r="AB871" i="1"/>
  <c r="W871" i="1"/>
  <c r="R871" i="1"/>
  <c r="L871" i="1"/>
  <c r="G871" i="1"/>
  <c r="B871" i="1"/>
  <c r="AC870" i="1"/>
  <c r="U870" i="1"/>
  <c r="M870" i="1"/>
  <c r="C870" i="1"/>
  <c r="W866" i="1"/>
  <c r="G866" i="1"/>
  <c r="M865" i="1"/>
  <c r="F865" i="1"/>
  <c r="AK864" i="1"/>
  <c r="AC864" i="1"/>
  <c r="Y864" i="1"/>
  <c r="T864" i="1"/>
  <c r="P864" i="1"/>
  <c r="K864" i="1"/>
  <c r="G864" i="1"/>
  <c r="B864" i="1"/>
  <c r="Y862" i="1"/>
  <c r="M862" i="1"/>
  <c r="C862" i="1"/>
  <c r="X861" i="1"/>
  <c r="P861" i="1"/>
  <c r="H861" i="1"/>
  <c r="AJ860" i="1"/>
  <c r="AR859" i="1"/>
  <c r="AE859" i="1"/>
  <c r="AA859" i="1"/>
  <c r="W859" i="1"/>
  <c r="S859" i="1"/>
  <c r="O859" i="1"/>
  <c r="K859" i="1"/>
  <c r="G859" i="1"/>
  <c r="C859" i="1"/>
  <c r="AR857" i="1"/>
  <c r="AC857" i="1"/>
  <c r="V857" i="1"/>
  <c r="P857" i="1"/>
  <c r="I857" i="1"/>
  <c r="D857" i="1"/>
  <c r="AR855" i="1"/>
  <c r="AD855" i="1"/>
  <c r="Y855" i="1"/>
  <c r="S855" i="1"/>
  <c r="N855" i="1"/>
  <c r="I855" i="1"/>
  <c r="C855" i="1"/>
  <c r="AK853" i="1"/>
  <c r="Z853" i="1"/>
  <c r="R853" i="1"/>
  <c r="J853" i="1"/>
  <c r="B853" i="1"/>
  <c r="AK851" i="1"/>
  <c r="AD851" i="1"/>
  <c r="Z851" i="1"/>
  <c r="V851" i="1"/>
  <c r="R851" i="1"/>
  <c r="N851" i="1"/>
  <c r="J851" i="1"/>
  <c r="F851" i="1"/>
  <c r="B851" i="1"/>
  <c r="Y850" i="1"/>
  <c r="I850" i="1"/>
  <c r="AE848" i="1"/>
  <c r="Z848" i="1"/>
  <c r="U848" i="1"/>
  <c r="Q848" i="1"/>
  <c r="L848" i="1"/>
  <c r="H848" i="1"/>
  <c r="C848" i="1"/>
  <c r="AK847" i="1"/>
  <c r="AB847" i="1"/>
  <c r="W847" i="1"/>
  <c r="R847" i="1"/>
  <c r="L847" i="1"/>
  <c r="G847" i="1"/>
  <c r="B847" i="1"/>
  <c r="AA846" i="1"/>
  <c r="Q846" i="1"/>
  <c r="E846" i="1"/>
  <c r="AD841" i="1"/>
  <c r="X841" i="1"/>
  <c r="Q841" i="1"/>
  <c r="L841" i="1"/>
  <c r="E841" i="1"/>
  <c r="D839" i="1"/>
  <c r="AB837" i="1"/>
  <c r="T837" i="1"/>
  <c r="L837" i="1"/>
  <c r="D837" i="1"/>
  <c r="AR835" i="1"/>
  <c r="AE835" i="1"/>
  <c r="AA835" i="1"/>
  <c r="W835" i="1"/>
  <c r="S835" i="1"/>
  <c r="O835" i="1"/>
  <c r="K835" i="1"/>
  <c r="G835" i="1"/>
  <c r="C835" i="1"/>
  <c r="AR833" i="1"/>
  <c r="AC833" i="1"/>
  <c r="V833" i="1"/>
  <c r="P833" i="1"/>
  <c r="I833" i="1"/>
  <c r="D833" i="1"/>
  <c r="AR831" i="1"/>
  <c r="AD831" i="1"/>
  <c r="Y831" i="1"/>
  <c r="S831" i="1"/>
  <c r="N831" i="1"/>
  <c r="I831" i="1"/>
  <c r="C831" i="1"/>
  <c r="AK829" i="1"/>
  <c r="Z829" i="1"/>
  <c r="R829" i="1"/>
  <c r="J829" i="1"/>
  <c r="B829" i="1"/>
  <c r="AR827" i="1"/>
  <c r="AE827" i="1"/>
  <c r="AA827" i="1"/>
  <c r="W827" i="1"/>
  <c r="S827" i="1"/>
  <c r="O827" i="1"/>
  <c r="K827" i="1"/>
  <c r="G827" i="1"/>
  <c r="C827" i="1"/>
  <c r="AR825" i="1"/>
  <c r="AC825" i="1"/>
  <c r="V825" i="1"/>
  <c r="P825" i="1"/>
  <c r="I825" i="1"/>
  <c r="D825" i="1"/>
  <c r="AR823" i="1"/>
  <c r="AD823" i="1"/>
  <c r="Y823" i="1"/>
  <c r="S823" i="1"/>
  <c r="N823" i="1"/>
  <c r="I823" i="1"/>
  <c r="C823" i="1"/>
  <c r="AK821" i="1"/>
  <c r="Z821" i="1"/>
  <c r="R821" i="1"/>
  <c r="J821" i="1"/>
  <c r="B821" i="1"/>
  <c r="AD817" i="1"/>
  <c r="X817" i="1"/>
  <c r="Q817" i="1"/>
  <c r="L817" i="1"/>
  <c r="E817" i="1"/>
  <c r="AR812" i="1"/>
  <c r="V812" i="1"/>
  <c r="I812" i="1"/>
  <c r="AJ811" i="1"/>
  <c r="Y811" i="1"/>
  <c r="R811" i="1"/>
  <c r="L811" i="1"/>
  <c r="D811" i="1"/>
  <c r="AR809" i="1"/>
  <c r="AE809" i="1"/>
  <c r="AA809" i="1"/>
  <c r="W809" i="1"/>
  <c r="S809" i="1"/>
  <c r="O809" i="1"/>
  <c r="K809" i="1"/>
  <c r="G809" i="1"/>
  <c r="C809" i="1"/>
  <c r="AD807" i="1"/>
  <c r="Y807" i="1"/>
  <c r="T807" i="1"/>
  <c r="N807" i="1"/>
  <c r="I807" i="1"/>
  <c r="D807" i="1"/>
  <c r="AE802" i="1"/>
  <c r="X802" i="1"/>
  <c r="Q802" i="1"/>
  <c r="K802" i="1"/>
  <c r="F802" i="1"/>
  <c r="AK801" i="1"/>
  <c r="AD801" i="1"/>
  <c r="Z801" i="1"/>
  <c r="V801" i="1"/>
  <c r="R801" i="1"/>
  <c r="N801" i="1"/>
  <c r="J801" i="1"/>
  <c r="F801" i="1"/>
  <c r="B801" i="1"/>
  <c r="AD799" i="1"/>
  <c r="Y799" i="1"/>
  <c r="T799" i="1"/>
  <c r="N799" i="1"/>
  <c r="I799" i="1"/>
  <c r="D799" i="1"/>
  <c r="Q797" i="1"/>
  <c r="W874" i="1"/>
  <c r="G874" i="1"/>
  <c r="AK872" i="1"/>
  <c r="AC872" i="1"/>
  <c r="Y872" i="1"/>
  <c r="T872" i="1"/>
  <c r="P872" i="1"/>
  <c r="K872" i="1"/>
  <c r="G872" i="1"/>
  <c r="B872" i="1"/>
  <c r="AA870" i="1"/>
  <c r="S870" i="1"/>
  <c r="K870" i="1"/>
  <c r="B870" i="1"/>
  <c r="AK859" i="1"/>
  <c r="AD859" i="1"/>
  <c r="Z859" i="1"/>
  <c r="V859" i="1"/>
  <c r="R859" i="1"/>
  <c r="N859" i="1"/>
  <c r="J859" i="1"/>
  <c r="F859" i="1"/>
  <c r="B859" i="1"/>
  <c r="AK855" i="1"/>
  <c r="AB855" i="1"/>
  <c r="W855" i="1"/>
  <c r="R855" i="1"/>
  <c r="L855" i="1"/>
  <c r="G855" i="1"/>
  <c r="B855" i="1"/>
  <c r="W850" i="1"/>
  <c r="G850" i="1"/>
  <c r="AK848" i="1"/>
  <c r="AC848" i="1"/>
  <c r="Y848" i="1"/>
  <c r="T848" i="1"/>
  <c r="P848" i="1"/>
  <c r="K848" i="1"/>
  <c r="G848" i="1"/>
  <c r="B848" i="1"/>
  <c r="Y846" i="1"/>
  <c r="M846" i="1"/>
  <c r="C846" i="1"/>
  <c r="AR841" i="1"/>
  <c r="AC841" i="1"/>
  <c r="V841" i="1"/>
  <c r="P841" i="1"/>
  <c r="I841" i="1"/>
  <c r="D841" i="1"/>
  <c r="AK837" i="1"/>
  <c r="Z837" i="1"/>
  <c r="R837" i="1"/>
  <c r="J837" i="1"/>
  <c r="B837" i="1"/>
  <c r="AK835" i="1"/>
  <c r="AD835" i="1"/>
  <c r="Z835" i="1"/>
  <c r="V835" i="1"/>
  <c r="R835" i="1"/>
  <c r="N835" i="1"/>
  <c r="J835" i="1"/>
  <c r="F835" i="1"/>
  <c r="B835" i="1"/>
  <c r="AK831" i="1"/>
  <c r="AB831" i="1"/>
  <c r="W831" i="1"/>
  <c r="R831" i="1"/>
  <c r="L831" i="1"/>
  <c r="G831" i="1"/>
  <c r="B831" i="1"/>
  <c r="AK827" i="1"/>
  <c r="AD827" i="1"/>
  <c r="Z827" i="1"/>
  <c r="V827" i="1"/>
  <c r="R827" i="1"/>
  <c r="N827" i="1"/>
  <c r="J827" i="1"/>
  <c r="F827" i="1"/>
  <c r="B827" i="1"/>
  <c r="AK823" i="1"/>
  <c r="AB823" i="1"/>
  <c r="W823" i="1"/>
  <c r="R823" i="1"/>
  <c r="L823" i="1"/>
  <c r="G823" i="1"/>
  <c r="B823" i="1"/>
  <c r="AR817" i="1"/>
  <c r="AC817" i="1"/>
  <c r="V817" i="1"/>
  <c r="P817" i="1"/>
  <c r="I817" i="1"/>
  <c r="D817" i="1"/>
  <c r="AJ812" i="1"/>
  <c r="S812" i="1"/>
  <c r="F812" i="1"/>
  <c r="AE811" i="1"/>
  <c r="X811" i="1"/>
  <c r="P811" i="1"/>
  <c r="I811" i="1"/>
  <c r="B811" i="1"/>
  <c r="AK809" i="1"/>
  <c r="AD809" i="1"/>
  <c r="Z809" i="1"/>
  <c r="V809" i="1"/>
  <c r="R809" i="1"/>
  <c r="N809" i="1"/>
  <c r="J809" i="1"/>
  <c r="F809" i="1"/>
  <c r="B809" i="1"/>
  <c r="AR807" i="1"/>
  <c r="AC807" i="1"/>
  <c r="X807" i="1"/>
  <c r="S807" i="1"/>
  <c r="M807" i="1"/>
  <c r="H807" i="1"/>
  <c r="C807" i="1"/>
  <c r="AR802" i="1"/>
  <c r="AD802" i="1"/>
  <c r="W802" i="1"/>
  <c r="P802" i="1"/>
  <c r="I802" i="1"/>
  <c r="C802" i="1"/>
  <c r="AR799" i="1"/>
  <c r="AC799" i="1"/>
  <c r="X799" i="1"/>
  <c r="S799" i="1"/>
  <c r="M799" i="1"/>
  <c r="H799" i="1"/>
  <c r="C799" i="1"/>
  <c r="AR797" i="1"/>
  <c r="K797" i="1"/>
  <c r="Q874" i="1"/>
  <c r="AR875" i="1"/>
  <c r="AE875" i="1"/>
  <c r="AA875" i="1"/>
  <c r="W875" i="1"/>
  <c r="S875" i="1"/>
  <c r="O875" i="1"/>
  <c r="K875" i="1"/>
  <c r="G875" i="1"/>
  <c r="AE874" i="1"/>
  <c r="O874" i="1"/>
  <c r="D873" i="1"/>
  <c r="AA872" i="1"/>
  <c r="W872" i="1"/>
  <c r="R872" i="1"/>
  <c r="M872" i="1"/>
  <c r="I872" i="1"/>
  <c r="D872" i="1"/>
  <c r="AR871" i="1"/>
  <c r="AD871" i="1"/>
  <c r="Y871" i="1"/>
  <c r="S871" i="1"/>
  <c r="N871" i="1"/>
  <c r="I871" i="1"/>
  <c r="C871" i="1"/>
  <c r="AJ870" i="1"/>
  <c r="Y870" i="1"/>
  <c r="Q870" i="1"/>
  <c r="E870" i="1"/>
  <c r="Y866" i="1"/>
  <c r="I866" i="1"/>
  <c r="AE864" i="1"/>
  <c r="Z864" i="1"/>
  <c r="U864" i="1"/>
  <c r="Q864" i="1"/>
  <c r="L864" i="1"/>
  <c r="H864" i="1"/>
  <c r="C864" i="1"/>
  <c r="AA862" i="1"/>
  <c r="Q862" i="1"/>
  <c r="E862" i="1"/>
  <c r="AB859" i="1"/>
  <c r="X859" i="1"/>
  <c r="T859" i="1"/>
  <c r="P859" i="1"/>
  <c r="L859" i="1"/>
  <c r="H859" i="1"/>
  <c r="AD857" i="1"/>
  <c r="X857" i="1"/>
  <c r="Q857" i="1"/>
  <c r="L857" i="1"/>
  <c r="E857" i="1"/>
  <c r="AE855" i="1"/>
  <c r="Z855" i="1"/>
  <c r="T855" i="1"/>
  <c r="O855" i="1"/>
  <c r="J855" i="1"/>
  <c r="D855" i="1"/>
  <c r="AB853" i="1"/>
  <c r="T853" i="1"/>
  <c r="L853" i="1"/>
  <c r="D853" i="1"/>
  <c r="AR851" i="1"/>
  <c r="AE851" i="1"/>
  <c r="AA851" i="1"/>
  <c r="W851" i="1"/>
  <c r="S851" i="1"/>
  <c r="O851" i="1"/>
  <c r="K851" i="1"/>
  <c r="G851" i="1"/>
  <c r="AE850" i="1"/>
  <c r="O850" i="1"/>
  <c r="AR849" i="1"/>
  <c r="AC849" i="1"/>
  <c r="V849" i="1"/>
  <c r="P849" i="1"/>
  <c r="I849" i="1"/>
  <c r="D849" i="1"/>
  <c r="AA848" i="1"/>
  <c r="W848" i="1"/>
  <c r="R848" i="1"/>
  <c r="M848" i="1"/>
  <c r="I848" i="1"/>
  <c r="D848" i="1"/>
  <c r="AR847" i="1"/>
  <c r="AD847" i="1"/>
  <c r="Y847" i="1"/>
  <c r="S847" i="1"/>
  <c r="N847" i="1"/>
  <c r="I847" i="1"/>
  <c r="C847" i="1"/>
  <c r="AC846" i="1"/>
  <c r="S846" i="1"/>
  <c r="I846" i="1"/>
  <c r="R845" i="1"/>
  <c r="J845" i="1"/>
  <c r="B845" i="1"/>
  <c r="I844" i="1"/>
  <c r="G842" i="1"/>
  <c r="Y841" i="1"/>
  <c r="T841" i="1"/>
  <c r="M841" i="1"/>
  <c r="F841" i="1"/>
  <c r="X837" i="1"/>
  <c r="P837" i="1"/>
  <c r="H837" i="1"/>
  <c r="AB835" i="1"/>
  <c r="X835" i="1"/>
  <c r="T835" i="1"/>
  <c r="P835" i="1"/>
  <c r="L835" i="1"/>
  <c r="H835" i="1"/>
  <c r="AD833" i="1"/>
  <c r="X833" i="1"/>
  <c r="Q833" i="1"/>
  <c r="L833" i="1"/>
  <c r="E833" i="1"/>
  <c r="AE831" i="1"/>
  <c r="Z831" i="1"/>
  <c r="T831" i="1"/>
  <c r="O831" i="1"/>
  <c r="J831" i="1"/>
  <c r="D831" i="1"/>
  <c r="AB829" i="1"/>
  <c r="T829" i="1"/>
  <c r="L829" i="1"/>
  <c r="D829" i="1"/>
  <c r="AB827" i="1"/>
  <c r="X827" i="1"/>
  <c r="T827" i="1"/>
  <c r="P827" i="1"/>
  <c r="L827" i="1"/>
  <c r="H827" i="1"/>
  <c r="AD825" i="1"/>
  <c r="X825" i="1"/>
  <c r="Q825" i="1"/>
  <c r="L825" i="1"/>
  <c r="E825" i="1"/>
  <c r="AE823" i="1"/>
  <c r="Z823" i="1"/>
  <c r="T823" i="1"/>
  <c r="O823" i="1"/>
  <c r="J823" i="1"/>
  <c r="D823" i="1"/>
  <c r="AB821" i="1"/>
  <c r="T821" i="1"/>
  <c r="L821" i="1"/>
  <c r="D821" i="1"/>
  <c r="Y820" i="1"/>
  <c r="Y818" i="1"/>
  <c r="O818" i="1"/>
  <c r="E818" i="1"/>
  <c r="Y817" i="1"/>
  <c r="T817" i="1"/>
  <c r="M817" i="1"/>
  <c r="F817" i="1"/>
  <c r="AK816" i="1"/>
  <c r="AC816" i="1"/>
  <c r="Y816" i="1"/>
  <c r="T816" i="1"/>
  <c r="P816" i="1"/>
  <c r="K816" i="1"/>
  <c r="G816" i="1"/>
  <c r="B816" i="1"/>
  <c r="AA812" i="1"/>
  <c r="K812" i="1"/>
  <c r="AK811" i="1"/>
  <c r="Z811" i="1"/>
  <c r="T811" i="1"/>
  <c r="M811" i="1"/>
  <c r="E811" i="1"/>
  <c r="AB809" i="1"/>
  <c r="X809" i="1"/>
  <c r="T809" i="1"/>
  <c r="P809" i="1"/>
  <c r="L809" i="1"/>
  <c r="H809" i="1"/>
  <c r="AR808" i="1"/>
  <c r="AC808" i="1"/>
  <c r="V808" i="1"/>
  <c r="O808" i="1"/>
  <c r="I808" i="1"/>
  <c r="AA807" i="1"/>
  <c r="U807" i="1"/>
  <c r="P807" i="1"/>
  <c r="K807" i="1"/>
  <c r="E807" i="1"/>
  <c r="AK806" i="1"/>
  <c r="AC806" i="1"/>
  <c r="Y806" i="1"/>
  <c r="T806" i="1"/>
  <c r="P806" i="1"/>
  <c r="K806" i="1"/>
  <c r="G806" i="1"/>
  <c r="B806" i="1"/>
  <c r="AB803" i="1"/>
  <c r="T803" i="1"/>
  <c r="L803" i="1"/>
  <c r="Y802" i="1"/>
  <c r="S802" i="1"/>
  <c r="N802" i="1"/>
  <c r="G802" i="1"/>
  <c r="AR801" i="1"/>
  <c r="AE801" i="1"/>
  <c r="AA801" i="1"/>
  <c r="W801" i="1"/>
  <c r="S801" i="1"/>
  <c r="O801" i="1"/>
  <c r="K801" i="1"/>
  <c r="G801" i="1"/>
  <c r="AD800" i="1"/>
  <c r="Q800" i="1"/>
  <c r="D800" i="1"/>
  <c r="AA799" i="1"/>
  <c r="U799" i="1"/>
  <c r="P799" i="1"/>
  <c r="K799" i="1"/>
  <c r="E799" i="1"/>
  <c r="AK798" i="1"/>
  <c r="AC798" i="1"/>
  <c r="Y798" i="1"/>
  <c r="T798" i="1"/>
  <c r="P798" i="1"/>
  <c r="K798" i="1"/>
  <c r="G798" i="1"/>
  <c r="B798" i="1"/>
  <c r="V797" i="1"/>
  <c r="AK796" i="1"/>
  <c r="Z796" i="1"/>
  <c r="R796" i="1"/>
  <c r="J796" i="1"/>
  <c r="B796" i="1"/>
  <c r="Q852" i="1"/>
  <c r="Q836" i="1"/>
  <c r="I820" i="1"/>
  <c r="L810" i="1"/>
  <c r="S868" i="1"/>
  <c r="C868" i="1"/>
  <c r="AA860" i="1"/>
  <c r="S860" i="1"/>
  <c r="K860" i="1"/>
  <c r="C860" i="1"/>
  <c r="X874" i="1"/>
  <c r="P874" i="1"/>
  <c r="H874" i="1"/>
  <c r="AE873" i="1"/>
  <c r="W873" i="1"/>
  <c r="O873" i="1"/>
  <c r="G873" i="1"/>
  <c r="AR872" i="1"/>
  <c r="AD872" i="1"/>
  <c r="V872" i="1"/>
  <c r="N872" i="1"/>
  <c r="AC871" i="1"/>
  <c r="U871" i="1"/>
  <c r="M871" i="1"/>
  <c r="E871" i="1"/>
  <c r="AB870" i="1"/>
  <c r="T870" i="1"/>
  <c r="L870" i="1"/>
  <c r="D870" i="1"/>
  <c r="AA869" i="1"/>
  <c r="S869" i="1"/>
  <c r="K869" i="1"/>
  <c r="C869" i="1"/>
  <c r="AK868" i="1"/>
  <c r="Z868" i="1"/>
  <c r="R868" i="1"/>
  <c r="J868" i="1"/>
  <c r="B868" i="1"/>
  <c r="X866" i="1"/>
  <c r="P866" i="1"/>
  <c r="H866" i="1"/>
  <c r="AE865" i="1"/>
  <c r="W865" i="1"/>
  <c r="O865" i="1"/>
  <c r="G865" i="1"/>
  <c r="AR864" i="1"/>
  <c r="AD864" i="1"/>
  <c r="V864" i="1"/>
  <c r="N864" i="1"/>
  <c r="AC863" i="1"/>
  <c r="U863" i="1"/>
  <c r="M863" i="1"/>
  <c r="E863" i="1"/>
  <c r="AB862" i="1"/>
  <c r="T862" i="1"/>
  <c r="L862" i="1"/>
  <c r="D862" i="1"/>
  <c r="AA861" i="1"/>
  <c r="S861" i="1"/>
  <c r="K861" i="1"/>
  <c r="C861" i="1"/>
  <c r="AK860" i="1"/>
  <c r="Z860" i="1"/>
  <c r="R860" i="1"/>
  <c r="J860" i="1"/>
  <c r="B860" i="1"/>
  <c r="X858" i="1"/>
  <c r="P858" i="1"/>
  <c r="H858" i="1"/>
  <c r="AE857" i="1"/>
  <c r="W857" i="1"/>
  <c r="O857" i="1"/>
  <c r="G857" i="1"/>
  <c r="AR856" i="1"/>
  <c r="AD856" i="1"/>
  <c r="V856" i="1"/>
  <c r="N856" i="1"/>
  <c r="AC855" i="1"/>
  <c r="U855" i="1"/>
  <c r="M855" i="1"/>
  <c r="E855" i="1"/>
  <c r="AB854" i="1"/>
  <c r="T854" i="1"/>
  <c r="L854" i="1"/>
  <c r="D854" i="1"/>
  <c r="AA853" i="1"/>
  <c r="S853" i="1"/>
  <c r="K853" i="1"/>
  <c r="C853" i="1"/>
  <c r="AK852" i="1"/>
  <c r="Z852" i="1"/>
  <c r="R852" i="1"/>
  <c r="J852" i="1"/>
  <c r="B852" i="1"/>
  <c r="X850" i="1"/>
  <c r="P850" i="1"/>
  <c r="H850" i="1"/>
  <c r="AE849" i="1"/>
  <c r="W849" i="1"/>
  <c r="O849" i="1"/>
  <c r="G849" i="1"/>
  <c r="AR848" i="1"/>
  <c r="AD848" i="1"/>
  <c r="V848" i="1"/>
  <c r="N848" i="1"/>
  <c r="AC847" i="1"/>
  <c r="U847" i="1"/>
  <c r="M847" i="1"/>
  <c r="E847" i="1"/>
  <c r="AB846" i="1"/>
  <c r="T846" i="1"/>
  <c r="L846" i="1"/>
  <c r="D846" i="1"/>
  <c r="AA845" i="1"/>
  <c r="S845" i="1"/>
  <c r="K845" i="1"/>
  <c r="C845" i="1"/>
  <c r="AK844" i="1"/>
  <c r="Z844" i="1"/>
  <c r="R844" i="1"/>
  <c r="J844" i="1"/>
  <c r="B844" i="1"/>
  <c r="X842" i="1"/>
  <c r="P842" i="1"/>
  <c r="H842" i="1"/>
  <c r="AE841" i="1"/>
  <c r="W841" i="1"/>
  <c r="O841" i="1"/>
  <c r="G841" i="1"/>
  <c r="AR840" i="1"/>
  <c r="AD840" i="1"/>
  <c r="V840" i="1"/>
  <c r="N840" i="1"/>
  <c r="AC839" i="1"/>
  <c r="U839" i="1"/>
  <c r="M839" i="1"/>
  <c r="E839" i="1"/>
  <c r="AB838" i="1"/>
  <c r="T838" i="1"/>
  <c r="L838" i="1"/>
  <c r="D838" i="1"/>
  <c r="AA837" i="1"/>
  <c r="S837" i="1"/>
  <c r="K837" i="1"/>
  <c r="C837" i="1"/>
  <c r="AK836" i="1"/>
  <c r="Z836" i="1"/>
  <c r="R836" i="1"/>
  <c r="J836" i="1"/>
  <c r="B836" i="1"/>
  <c r="X834" i="1"/>
  <c r="P834" i="1"/>
  <c r="H834" i="1"/>
  <c r="AE833" i="1"/>
  <c r="W833" i="1"/>
  <c r="O833" i="1"/>
  <c r="G833" i="1"/>
  <c r="AR832" i="1"/>
  <c r="AD832" i="1"/>
  <c r="V832" i="1"/>
  <c r="N832" i="1"/>
  <c r="AC831" i="1"/>
  <c r="U831" i="1"/>
  <c r="M831" i="1"/>
  <c r="E831" i="1"/>
  <c r="AB830" i="1"/>
  <c r="T830" i="1"/>
  <c r="L830" i="1"/>
  <c r="D830" i="1"/>
  <c r="AA829" i="1"/>
  <c r="S829" i="1"/>
  <c r="K829" i="1"/>
  <c r="C829" i="1"/>
  <c r="AK828" i="1"/>
  <c r="Z828" i="1"/>
  <c r="R828" i="1"/>
  <c r="J828" i="1"/>
  <c r="B828" i="1"/>
  <c r="X826" i="1"/>
  <c r="P826" i="1"/>
  <c r="H826" i="1"/>
  <c r="AE825" i="1"/>
  <c r="W825" i="1"/>
  <c r="O825" i="1"/>
  <c r="G825" i="1"/>
  <c r="AR824" i="1"/>
  <c r="AD824" i="1"/>
  <c r="V824" i="1"/>
  <c r="N824" i="1"/>
  <c r="AC823" i="1"/>
  <c r="U823" i="1"/>
  <c r="M823" i="1"/>
  <c r="E823" i="1"/>
  <c r="AB822" i="1"/>
  <c r="T822" i="1"/>
  <c r="L822" i="1"/>
  <c r="D822" i="1"/>
  <c r="AA821" i="1"/>
  <c r="S821" i="1"/>
  <c r="K821" i="1"/>
  <c r="C821" i="1"/>
  <c r="AK820" i="1"/>
  <c r="Z820" i="1"/>
  <c r="R820" i="1"/>
  <c r="J820" i="1"/>
  <c r="B820" i="1"/>
  <c r="X818" i="1"/>
  <c r="P818" i="1"/>
  <c r="H818" i="1"/>
  <c r="AE817" i="1"/>
  <c r="W817" i="1"/>
  <c r="O817" i="1"/>
  <c r="G817" i="1"/>
  <c r="AR816" i="1"/>
  <c r="AD816" i="1"/>
  <c r="V816" i="1"/>
  <c r="N816" i="1"/>
  <c r="AC815" i="1"/>
  <c r="U815" i="1"/>
  <c r="M815" i="1"/>
  <c r="E815" i="1"/>
  <c r="F814" i="1"/>
  <c r="N814" i="1"/>
  <c r="V814" i="1"/>
  <c r="AE813" i="1"/>
  <c r="V813" i="1"/>
  <c r="L813" i="1"/>
  <c r="U812" i="1"/>
  <c r="J812" i="1"/>
  <c r="AB811" i="1"/>
  <c r="Q811" i="1"/>
  <c r="X810" i="1"/>
  <c r="N810" i="1"/>
  <c r="C810" i="1"/>
  <c r="H808" i="1"/>
  <c r="P808" i="1"/>
  <c r="X808" i="1"/>
  <c r="B808" i="1"/>
  <c r="J808" i="1"/>
  <c r="R808" i="1"/>
  <c r="Z808" i="1"/>
  <c r="AK808" i="1"/>
  <c r="C808" i="1"/>
  <c r="K808" i="1"/>
  <c r="S808" i="1"/>
  <c r="AA808" i="1"/>
  <c r="S805" i="1"/>
  <c r="Z804" i="1"/>
  <c r="C803" i="1"/>
  <c r="K803" i="1"/>
  <c r="S803" i="1"/>
  <c r="AA803" i="1"/>
  <c r="E803" i="1"/>
  <c r="M803" i="1"/>
  <c r="U803" i="1"/>
  <c r="AC803" i="1"/>
  <c r="F803" i="1"/>
  <c r="N803" i="1"/>
  <c r="V803" i="1"/>
  <c r="AD803" i="1"/>
  <c r="AR803" i="1"/>
  <c r="B803" i="1"/>
  <c r="J803" i="1"/>
  <c r="R803" i="1"/>
  <c r="Z803" i="1"/>
  <c r="AK803" i="1"/>
  <c r="AJ800" i="1"/>
  <c r="S797" i="1"/>
  <c r="I852" i="1"/>
  <c r="V874" i="1"/>
  <c r="X868" i="1"/>
  <c r="P868" i="1"/>
  <c r="H868" i="1"/>
  <c r="AR866" i="1"/>
  <c r="AD866" i="1"/>
  <c r="V866" i="1"/>
  <c r="N866" i="1"/>
  <c r="F866" i="1"/>
  <c r="AK862" i="1"/>
  <c r="Z862" i="1"/>
  <c r="R862" i="1"/>
  <c r="J862" i="1"/>
  <c r="B862" i="1"/>
  <c r="X860" i="1"/>
  <c r="P860" i="1"/>
  <c r="H860" i="1"/>
  <c r="AR858" i="1"/>
  <c r="AD858" i="1"/>
  <c r="V858" i="1"/>
  <c r="N858" i="1"/>
  <c r="F858" i="1"/>
  <c r="AK854" i="1"/>
  <c r="Z854" i="1"/>
  <c r="R854" i="1"/>
  <c r="J854" i="1"/>
  <c r="B854" i="1"/>
  <c r="X852" i="1"/>
  <c r="P852" i="1"/>
  <c r="H852" i="1"/>
  <c r="AR850" i="1"/>
  <c r="AD850" i="1"/>
  <c r="V850" i="1"/>
  <c r="N850" i="1"/>
  <c r="F850" i="1"/>
  <c r="AK846" i="1"/>
  <c r="Z846" i="1"/>
  <c r="R846" i="1"/>
  <c r="J846" i="1"/>
  <c r="B846" i="1"/>
  <c r="X844" i="1"/>
  <c r="P844" i="1"/>
  <c r="H844" i="1"/>
  <c r="AR842" i="1"/>
  <c r="AD842" i="1"/>
  <c r="V842" i="1"/>
  <c r="N842" i="1"/>
  <c r="F842" i="1"/>
  <c r="AK838" i="1"/>
  <c r="Z838" i="1"/>
  <c r="R838" i="1"/>
  <c r="J838" i="1"/>
  <c r="B838" i="1"/>
  <c r="X836" i="1"/>
  <c r="P836" i="1"/>
  <c r="H836" i="1"/>
  <c r="AR834" i="1"/>
  <c r="AD834" i="1"/>
  <c r="V834" i="1"/>
  <c r="N834" i="1"/>
  <c r="F834" i="1"/>
  <c r="AK830" i="1"/>
  <c r="Z830" i="1"/>
  <c r="R830" i="1"/>
  <c r="J830" i="1"/>
  <c r="B830" i="1"/>
  <c r="X828" i="1"/>
  <c r="P828" i="1"/>
  <c r="H828" i="1"/>
  <c r="AR826" i="1"/>
  <c r="AD826" i="1"/>
  <c r="V826" i="1"/>
  <c r="N826" i="1"/>
  <c r="F826" i="1"/>
  <c r="AK822" i="1"/>
  <c r="Z822" i="1"/>
  <c r="R822" i="1"/>
  <c r="J822" i="1"/>
  <c r="B822" i="1"/>
  <c r="X820" i="1"/>
  <c r="P820" i="1"/>
  <c r="H820" i="1"/>
  <c r="AR818" i="1"/>
  <c r="AD818" i="1"/>
  <c r="V818" i="1"/>
  <c r="N818" i="1"/>
  <c r="F818" i="1"/>
  <c r="E813" i="1"/>
  <c r="M813" i="1"/>
  <c r="U813" i="1"/>
  <c r="AC813" i="1"/>
  <c r="AC812" i="1"/>
  <c r="R812" i="1"/>
  <c r="H812" i="1"/>
  <c r="V810" i="1"/>
  <c r="K810" i="1"/>
  <c r="E805" i="1"/>
  <c r="M805" i="1"/>
  <c r="U805" i="1"/>
  <c r="AC805" i="1"/>
  <c r="G805" i="1"/>
  <c r="O805" i="1"/>
  <c r="W805" i="1"/>
  <c r="AE805" i="1"/>
  <c r="H805" i="1"/>
  <c r="P805" i="1"/>
  <c r="X805" i="1"/>
  <c r="D805" i="1"/>
  <c r="L805" i="1"/>
  <c r="T805" i="1"/>
  <c r="AB805" i="1"/>
  <c r="N797" i="1"/>
  <c r="AD874" i="1"/>
  <c r="F874" i="1"/>
  <c r="E874" i="1"/>
  <c r="O868" i="1"/>
  <c r="AC866" i="1"/>
  <c r="M866" i="1"/>
  <c r="AE860" i="1"/>
  <c r="W860" i="1"/>
  <c r="O860" i="1"/>
  <c r="G860" i="1"/>
  <c r="AC858" i="1"/>
  <c r="U858" i="1"/>
  <c r="M858" i="1"/>
  <c r="E858" i="1"/>
  <c r="AE852" i="1"/>
  <c r="W852" i="1"/>
  <c r="O852" i="1"/>
  <c r="G852" i="1"/>
  <c r="AC850" i="1"/>
  <c r="U850" i="1"/>
  <c r="M850" i="1"/>
  <c r="E850" i="1"/>
  <c r="AE844" i="1"/>
  <c r="W844" i="1"/>
  <c r="O844" i="1"/>
  <c r="G844" i="1"/>
  <c r="AC842" i="1"/>
  <c r="U842" i="1"/>
  <c r="M842" i="1"/>
  <c r="E842" i="1"/>
  <c r="AE836" i="1"/>
  <c r="W836" i="1"/>
  <c r="O836" i="1"/>
  <c r="G836" i="1"/>
  <c r="AE828" i="1"/>
  <c r="W828" i="1"/>
  <c r="O828" i="1"/>
  <c r="G828" i="1"/>
  <c r="AE820" i="1"/>
  <c r="W820" i="1"/>
  <c r="O820" i="1"/>
  <c r="G820" i="1"/>
  <c r="AE810" i="1"/>
  <c r="T810" i="1"/>
  <c r="I810" i="1"/>
  <c r="AJ868" i="1"/>
  <c r="I868" i="1"/>
  <c r="I860" i="1"/>
  <c r="AJ852" i="1"/>
  <c r="Y828" i="1"/>
  <c r="U874" i="1"/>
  <c r="I870" i="1"/>
  <c r="W868" i="1"/>
  <c r="G868" i="1"/>
  <c r="AB874" i="1"/>
  <c r="L874" i="1"/>
  <c r="AA873" i="1"/>
  <c r="S873" i="1"/>
  <c r="K873" i="1"/>
  <c r="C873" i="1"/>
  <c r="X870" i="1"/>
  <c r="P870" i="1"/>
  <c r="H870" i="1"/>
  <c r="AE869" i="1"/>
  <c r="W869" i="1"/>
  <c r="O869" i="1"/>
  <c r="G869" i="1"/>
  <c r="AR868" i="1"/>
  <c r="AD868" i="1"/>
  <c r="V868" i="1"/>
  <c r="N868" i="1"/>
  <c r="F868" i="1"/>
  <c r="AB866" i="1"/>
  <c r="T866" i="1"/>
  <c r="L866" i="1"/>
  <c r="D866" i="1"/>
  <c r="AA865" i="1"/>
  <c r="S865" i="1"/>
  <c r="K865" i="1"/>
  <c r="C865" i="1"/>
  <c r="X862" i="1"/>
  <c r="P862" i="1"/>
  <c r="H862" i="1"/>
  <c r="AE861" i="1"/>
  <c r="W861" i="1"/>
  <c r="O861" i="1"/>
  <c r="G861" i="1"/>
  <c r="AR860" i="1"/>
  <c r="AD860" i="1"/>
  <c r="V860" i="1"/>
  <c r="N860" i="1"/>
  <c r="F860" i="1"/>
  <c r="AB858" i="1"/>
  <c r="T858" i="1"/>
  <c r="L858" i="1"/>
  <c r="D858" i="1"/>
  <c r="AA857" i="1"/>
  <c r="S857" i="1"/>
  <c r="K857" i="1"/>
  <c r="C857" i="1"/>
  <c r="X854" i="1"/>
  <c r="P854" i="1"/>
  <c r="H854" i="1"/>
  <c r="AE853" i="1"/>
  <c r="W853" i="1"/>
  <c r="O853" i="1"/>
  <c r="G853" i="1"/>
  <c r="AR852" i="1"/>
  <c r="AD852" i="1"/>
  <c r="V852" i="1"/>
  <c r="N852" i="1"/>
  <c r="F852" i="1"/>
  <c r="AB850" i="1"/>
  <c r="T850" i="1"/>
  <c r="L850" i="1"/>
  <c r="D850" i="1"/>
  <c r="AA849" i="1"/>
  <c r="S849" i="1"/>
  <c r="K849" i="1"/>
  <c r="C849" i="1"/>
  <c r="X846" i="1"/>
  <c r="P846" i="1"/>
  <c r="H846" i="1"/>
  <c r="AE845" i="1"/>
  <c r="W845" i="1"/>
  <c r="O845" i="1"/>
  <c r="G845" i="1"/>
  <c r="AR844" i="1"/>
  <c r="AD844" i="1"/>
  <c r="V844" i="1"/>
  <c r="N844" i="1"/>
  <c r="F844" i="1"/>
  <c r="AB842" i="1"/>
  <c r="T842" i="1"/>
  <c r="L842" i="1"/>
  <c r="D842" i="1"/>
  <c r="AA841" i="1"/>
  <c r="S841" i="1"/>
  <c r="K841" i="1"/>
  <c r="C841" i="1"/>
  <c r="X838" i="1"/>
  <c r="P838" i="1"/>
  <c r="H838" i="1"/>
  <c r="AE837" i="1"/>
  <c r="W837" i="1"/>
  <c r="O837" i="1"/>
  <c r="G837" i="1"/>
  <c r="AR836" i="1"/>
  <c r="AD836" i="1"/>
  <c r="V836" i="1"/>
  <c r="N836" i="1"/>
  <c r="F836" i="1"/>
  <c r="AB834" i="1"/>
  <c r="T834" i="1"/>
  <c r="L834" i="1"/>
  <c r="D834" i="1"/>
  <c r="AA833" i="1"/>
  <c r="S833" i="1"/>
  <c r="K833" i="1"/>
  <c r="C833" i="1"/>
  <c r="X830" i="1"/>
  <c r="P830" i="1"/>
  <c r="H830" i="1"/>
  <c r="AE829" i="1"/>
  <c r="W829" i="1"/>
  <c r="O829" i="1"/>
  <c r="G829" i="1"/>
  <c r="AR828" i="1"/>
  <c r="AD828" i="1"/>
  <c r="V828" i="1"/>
  <c r="N828" i="1"/>
  <c r="F828" i="1"/>
  <c r="AB826" i="1"/>
  <c r="T826" i="1"/>
  <c r="L826" i="1"/>
  <c r="D826" i="1"/>
  <c r="AA825" i="1"/>
  <c r="S825" i="1"/>
  <c r="K825" i="1"/>
  <c r="C825" i="1"/>
  <c r="X822" i="1"/>
  <c r="P822" i="1"/>
  <c r="H822" i="1"/>
  <c r="AE821" i="1"/>
  <c r="W821" i="1"/>
  <c r="O821" i="1"/>
  <c r="G821" i="1"/>
  <c r="AR820" i="1"/>
  <c r="AD820" i="1"/>
  <c r="V820" i="1"/>
  <c r="N820" i="1"/>
  <c r="F820" i="1"/>
  <c r="AB818" i="1"/>
  <c r="T818" i="1"/>
  <c r="L818" i="1"/>
  <c r="D818" i="1"/>
  <c r="AA817" i="1"/>
  <c r="S817" i="1"/>
  <c r="K817" i="1"/>
  <c r="C817" i="1"/>
  <c r="Z813" i="1"/>
  <c r="Q813" i="1"/>
  <c r="H813" i="1"/>
  <c r="Z812" i="1"/>
  <c r="P812" i="1"/>
  <c r="E812" i="1"/>
  <c r="C811" i="1"/>
  <c r="K811" i="1"/>
  <c r="S811" i="1"/>
  <c r="AA811" i="1"/>
  <c r="F811" i="1"/>
  <c r="N811" i="1"/>
  <c r="V811" i="1"/>
  <c r="AD811" i="1"/>
  <c r="AR811" i="1"/>
  <c r="AD810" i="1"/>
  <c r="S810" i="1"/>
  <c r="H810" i="1"/>
  <c r="AA805" i="1"/>
  <c r="K805" i="1"/>
  <c r="H800" i="1"/>
  <c r="P800" i="1"/>
  <c r="X800" i="1"/>
  <c r="B800" i="1"/>
  <c r="J800" i="1"/>
  <c r="R800" i="1"/>
  <c r="Z800" i="1"/>
  <c r="AK800" i="1"/>
  <c r="C800" i="1"/>
  <c r="K800" i="1"/>
  <c r="S800" i="1"/>
  <c r="AA800" i="1"/>
  <c r="E800" i="1"/>
  <c r="M800" i="1"/>
  <c r="U800" i="1"/>
  <c r="AC800" i="1"/>
  <c r="G800" i="1"/>
  <c r="O800" i="1"/>
  <c r="W800" i="1"/>
  <c r="AE800" i="1"/>
  <c r="AD797" i="1"/>
  <c r="I797" i="1"/>
  <c r="Q868" i="1"/>
  <c r="Y852" i="1"/>
  <c r="I836" i="1"/>
  <c r="W810" i="1"/>
  <c r="N874" i="1"/>
  <c r="AC874" i="1"/>
  <c r="AE868" i="1"/>
  <c r="U866" i="1"/>
  <c r="E866" i="1"/>
  <c r="T874" i="1"/>
  <c r="D874" i="1"/>
  <c r="AA874" i="1"/>
  <c r="S874" i="1"/>
  <c r="K874" i="1"/>
  <c r="C874" i="1"/>
  <c r="AK873" i="1"/>
  <c r="Z873" i="1"/>
  <c r="R873" i="1"/>
  <c r="J873" i="1"/>
  <c r="X871" i="1"/>
  <c r="P871" i="1"/>
  <c r="AE870" i="1"/>
  <c r="W870" i="1"/>
  <c r="O870" i="1"/>
  <c r="G870" i="1"/>
  <c r="AR869" i="1"/>
  <c r="AD869" i="1"/>
  <c r="V869" i="1"/>
  <c r="N869" i="1"/>
  <c r="F869" i="1"/>
  <c r="AC868" i="1"/>
  <c r="U868" i="1"/>
  <c r="M868" i="1"/>
  <c r="E868" i="1"/>
  <c r="AA866" i="1"/>
  <c r="S866" i="1"/>
  <c r="K866" i="1"/>
  <c r="C866" i="1"/>
  <c r="AK865" i="1"/>
  <c r="Z865" i="1"/>
  <c r="R865" i="1"/>
  <c r="J865" i="1"/>
  <c r="X863" i="1"/>
  <c r="P863" i="1"/>
  <c r="AE862" i="1"/>
  <c r="W862" i="1"/>
  <c r="O862" i="1"/>
  <c r="G862" i="1"/>
  <c r="AR861" i="1"/>
  <c r="AD861" i="1"/>
  <c r="V861" i="1"/>
  <c r="N861" i="1"/>
  <c r="F861" i="1"/>
  <c r="AC860" i="1"/>
  <c r="U860" i="1"/>
  <c r="M860" i="1"/>
  <c r="E860" i="1"/>
  <c r="AA858" i="1"/>
  <c r="S858" i="1"/>
  <c r="K858" i="1"/>
  <c r="C858" i="1"/>
  <c r="AK857" i="1"/>
  <c r="Z857" i="1"/>
  <c r="R857" i="1"/>
  <c r="J857" i="1"/>
  <c r="X855" i="1"/>
  <c r="P855" i="1"/>
  <c r="AE854" i="1"/>
  <c r="W854" i="1"/>
  <c r="O854" i="1"/>
  <c r="G854" i="1"/>
  <c r="AR853" i="1"/>
  <c r="AD853" i="1"/>
  <c r="V853" i="1"/>
  <c r="N853" i="1"/>
  <c r="F853" i="1"/>
  <c r="AC852" i="1"/>
  <c r="U852" i="1"/>
  <c r="M852" i="1"/>
  <c r="E852" i="1"/>
  <c r="AA850" i="1"/>
  <c r="S850" i="1"/>
  <c r="K850" i="1"/>
  <c r="C850" i="1"/>
  <c r="AK849" i="1"/>
  <c r="Z849" i="1"/>
  <c r="R849" i="1"/>
  <c r="J849" i="1"/>
  <c r="X847" i="1"/>
  <c r="P847" i="1"/>
  <c r="AE846" i="1"/>
  <c r="W846" i="1"/>
  <c r="O846" i="1"/>
  <c r="G846" i="1"/>
  <c r="AR845" i="1"/>
  <c r="AD845" i="1"/>
  <c r="V845" i="1"/>
  <c r="N845" i="1"/>
  <c r="F845" i="1"/>
  <c r="AC844" i="1"/>
  <c r="U844" i="1"/>
  <c r="M844" i="1"/>
  <c r="E844" i="1"/>
  <c r="AA842" i="1"/>
  <c r="S842" i="1"/>
  <c r="K842" i="1"/>
  <c r="C842" i="1"/>
  <c r="AK841" i="1"/>
  <c r="Z841" i="1"/>
  <c r="R841" i="1"/>
  <c r="J841" i="1"/>
  <c r="X839" i="1"/>
  <c r="P839" i="1"/>
  <c r="AE838" i="1"/>
  <c r="W838" i="1"/>
  <c r="O838" i="1"/>
  <c r="G838" i="1"/>
  <c r="AR837" i="1"/>
  <c r="AD837" i="1"/>
  <c r="V837" i="1"/>
  <c r="N837" i="1"/>
  <c r="F837" i="1"/>
  <c r="AC836" i="1"/>
  <c r="U836" i="1"/>
  <c r="M836" i="1"/>
  <c r="E836" i="1"/>
  <c r="AA834" i="1"/>
  <c r="S834" i="1"/>
  <c r="K834" i="1"/>
  <c r="C834" i="1"/>
  <c r="AK833" i="1"/>
  <c r="Z833" i="1"/>
  <c r="R833" i="1"/>
  <c r="J833" i="1"/>
  <c r="X831" i="1"/>
  <c r="P831" i="1"/>
  <c r="AE830" i="1"/>
  <c r="W830" i="1"/>
  <c r="O830" i="1"/>
  <c r="G830" i="1"/>
  <c r="AR829" i="1"/>
  <c r="AD829" i="1"/>
  <c r="V829" i="1"/>
  <c r="N829" i="1"/>
  <c r="F829" i="1"/>
  <c r="AC828" i="1"/>
  <c r="U828" i="1"/>
  <c r="M828" i="1"/>
  <c r="E828" i="1"/>
  <c r="AA826" i="1"/>
  <c r="S826" i="1"/>
  <c r="K826" i="1"/>
  <c r="C826" i="1"/>
  <c r="AK825" i="1"/>
  <c r="Z825" i="1"/>
  <c r="R825" i="1"/>
  <c r="J825" i="1"/>
  <c r="X823" i="1"/>
  <c r="P823" i="1"/>
  <c r="AE822" i="1"/>
  <c r="W822" i="1"/>
  <c r="O822" i="1"/>
  <c r="G822" i="1"/>
  <c r="AR821" i="1"/>
  <c r="AD821" i="1"/>
  <c r="V821" i="1"/>
  <c r="N821" i="1"/>
  <c r="F821" i="1"/>
  <c r="AC820" i="1"/>
  <c r="U820" i="1"/>
  <c r="M820" i="1"/>
  <c r="E820" i="1"/>
  <c r="AA818" i="1"/>
  <c r="S818" i="1"/>
  <c r="K818" i="1"/>
  <c r="C818" i="1"/>
  <c r="AK817" i="1"/>
  <c r="Z817" i="1"/>
  <c r="R817" i="1"/>
  <c r="J817" i="1"/>
  <c r="X815" i="1"/>
  <c r="P815" i="1"/>
  <c r="AK813" i="1"/>
  <c r="Y813" i="1"/>
  <c r="P813" i="1"/>
  <c r="G813" i="1"/>
  <c r="Y812" i="1"/>
  <c r="N812" i="1"/>
  <c r="C812" i="1"/>
  <c r="U811" i="1"/>
  <c r="J811" i="1"/>
  <c r="AB810" i="1"/>
  <c r="Q810" i="1"/>
  <c r="G810" i="1"/>
  <c r="Z805" i="1"/>
  <c r="J805" i="1"/>
  <c r="D804" i="1"/>
  <c r="L804" i="1"/>
  <c r="T804" i="1"/>
  <c r="AB804" i="1"/>
  <c r="F804" i="1"/>
  <c r="N804" i="1"/>
  <c r="V804" i="1"/>
  <c r="AD804" i="1"/>
  <c r="AR804" i="1"/>
  <c r="G804" i="1"/>
  <c r="O804" i="1"/>
  <c r="W804" i="1"/>
  <c r="AE804" i="1"/>
  <c r="C804" i="1"/>
  <c r="K804" i="1"/>
  <c r="S804" i="1"/>
  <c r="AA804" i="1"/>
  <c r="T800" i="1"/>
  <c r="AA797" i="1"/>
  <c r="F797" i="1"/>
  <c r="AJ836" i="1"/>
  <c r="Q828" i="1"/>
  <c r="Q820" i="1"/>
  <c r="AJ810" i="1"/>
  <c r="AR874" i="1"/>
  <c r="M874" i="1"/>
  <c r="AK874" i="1"/>
  <c r="Z874" i="1"/>
  <c r="R874" i="1"/>
  <c r="J874" i="1"/>
  <c r="AR870" i="1"/>
  <c r="AD870" i="1"/>
  <c r="V870" i="1"/>
  <c r="N870" i="1"/>
  <c r="AC869" i="1"/>
  <c r="U869" i="1"/>
  <c r="M869" i="1"/>
  <c r="AB868" i="1"/>
  <c r="T868" i="1"/>
  <c r="L868" i="1"/>
  <c r="D868" i="1"/>
  <c r="AK866" i="1"/>
  <c r="Z866" i="1"/>
  <c r="R866" i="1"/>
  <c r="J866" i="1"/>
  <c r="AR862" i="1"/>
  <c r="AD862" i="1"/>
  <c r="V862" i="1"/>
  <c r="N862" i="1"/>
  <c r="AC861" i="1"/>
  <c r="U861" i="1"/>
  <c r="M861" i="1"/>
  <c r="AB860" i="1"/>
  <c r="T860" i="1"/>
  <c r="L860" i="1"/>
  <c r="AK858" i="1"/>
  <c r="Z858" i="1"/>
  <c r="R858" i="1"/>
  <c r="J858" i="1"/>
  <c r="AR854" i="1"/>
  <c r="AD854" i="1"/>
  <c r="V854" i="1"/>
  <c r="N854" i="1"/>
  <c r="AC853" i="1"/>
  <c r="U853" i="1"/>
  <c r="M853" i="1"/>
  <c r="AB852" i="1"/>
  <c r="T852" i="1"/>
  <c r="L852" i="1"/>
  <c r="D852" i="1"/>
  <c r="AK850" i="1"/>
  <c r="Z850" i="1"/>
  <c r="R850" i="1"/>
  <c r="J850" i="1"/>
  <c r="AR846" i="1"/>
  <c r="AD846" i="1"/>
  <c r="V846" i="1"/>
  <c r="N846" i="1"/>
  <c r="AC845" i="1"/>
  <c r="U845" i="1"/>
  <c r="M845" i="1"/>
  <c r="AB844" i="1"/>
  <c r="T844" i="1"/>
  <c r="L844" i="1"/>
  <c r="D844" i="1"/>
  <c r="AK842" i="1"/>
  <c r="Z842" i="1"/>
  <c r="R842" i="1"/>
  <c r="J842" i="1"/>
  <c r="AR838" i="1"/>
  <c r="AD838" i="1"/>
  <c r="V838" i="1"/>
  <c r="N838" i="1"/>
  <c r="AC837" i="1"/>
  <c r="U837" i="1"/>
  <c r="M837" i="1"/>
  <c r="AB836" i="1"/>
  <c r="T836" i="1"/>
  <c r="L836" i="1"/>
  <c r="D836" i="1"/>
  <c r="AK834" i="1"/>
  <c r="Z834" i="1"/>
  <c r="R834" i="1"/>
  <c r="J834" i="1"/>
  <c r="AR830" i="1"/>
  <c r="AD830" i="1"/>
  <c r="V830" i="1"/>
  <c r="N830" i="1"/>
  <c r="F830" i="1"/>
  <c r="AC829" i="1"/>
  <c r="U829" i="1"/>
  <c r="M829" i="1"/>
  <c r="AB828" i="1"/>
  <c r="T828" i="1"/>
  <c r="L828" i="1"/>
  <c r="D828" i="1"/>
  <c r="AK826" i="1"/>
  <c r="Z826" i="1"/>
  <c r="R826" i="1"/>
  <c r="J826" i="1"/>
  <c r="AR822" i="1"/>
  <c r="AD822" i="1"/>
  <c r="V822" i="1"/>
  <c r="N822" i="1"/>
  <c r="F822" i="1"/>
  <c r="AC821" i="1"/>
  <c r="U821" i="1"/>
  <c r="M821" i="1"/>
  <c r="AB820" i="1"/>
  <c r="T820" i="1"/>
  <c r="L820" i="1"/>
  <c r="D820" i="1"/>
  <c r="AK818" i="1"/>
  <c r="Z818" i="1"/>
  <c r="R818" i="1"/>
  <c r="J818" i="1"/>
  <c r="AJ813" i="1"/>
  <c r="X813" i="1"/>
  <c r="O813" i="1"/>
  <c r="F813" i="1"/>
  <c r="AK812" i="1"/>
  <c r="X812" i="1"/>
  <c r="M812" i="1"/>
  <c r="AR810" i="1"/>
  <c r="AA810" i="1"/>
  <c r="P810" i="1"/>
  <c r="Y805" i="1"/>
  <c r="I805" i="1"/>
  <c r="Y797" i="1"/>
  <c r="Y868" i="1"/>
  <c r="Y844" i="1"/>
  <c r="Y836" i="1"/>
  <c r="I828" i="1"/>
  <c r="B810" i="1"/>
  <c r="J810" i="1"/>
  <c r="R810" i="1"/>
  <c r="Z810" i="1"/>
  <c r="AK810" i="1"/>
  <c r="E810" i="1"/>
  <c r="M810" i="1"/>
  <c r="U810" i="1"/>
  <c r="AC810" i="1"/>
  <c r="AA868" i="1"/>
  <c r="AA852" i="1"/>
  <c r="S852" i="1"/>
  <c r="K852" i="1"/>
  <c r="AA844" i="1"/>
  <c r="S844" i="1"/>
  <c r="K844" i="1"/>
  <c r="AA836" i="1"/>
  <c r="S836" i="1"/>
  <c r="K836" i="1"/>
  <c r="AC830" i="1"/>
  <c r="U830" i="1"/>
  <c r="M830" i="1"/>
  <c r="AA828" i="1"/>
  <c r="S828" i="1"/>
  <c r="K828" i="1"/>
  <c r="AC822" i="1"/>
  <c r="U822" i="1"/>
  <c r="M822" i="1"/>
  <c r="AA820" i="1"/>
  <c r="S820" i="1"/>
  <c r="K820" i="1"/>
  <c r="D812" i="1"/>
  <c r="L812" i="1"/>
  <c r="T812" i="1"/>
  <c r="AB812" i="1"/>
  <c r="G812" i="1"/>
  <c r="O812" i="1"/>
  <c r="W812" i="1"/>
  <c r="AE812" i="1"/>
  <c r="Y810" i="1"/>
  <c r="O810" i="1"/>
  <c r="D810" i="1"/>
  <c r="E797" i="1"/>
  <c r="M797" i="1"/>
  <c r="U797" i="1"/>
  <c r="AC797" i="1"/>
  <c r="G797" i="1"/>
  <c r="O797" i="1"/>
  <c r="W797" i="1"/>
  <c r="AE797" i="1"/>
  <c r="H797" i="1"/>
  <c r="P797" i="1"/>
  <c r="X797" i="1"/>
  <c r="B797" i="1"/>
  <c r="J797" i="1"/>
  <c r="R797" i="1"/>
  <c r="Z797" i="1"/>
  <c r="AK797" i="1"/>
  <c r="D797" i="1"/>
  <c r="L797" i="1"/>
  <c r="T797" i="1"/>
  <c r="AB797" i="1"/>
  <c r="AA796" i="1"/>
  <c r="S796" i="1"/>
  <c r="K796" i="1"/>
  <c r="C796" i="1"/>
  <c r="AK807" i="1"/>
  <c r="Z807" i="1"/>
  <c r="R807" i="1"/>
  <c r="J807" i="1"/>
  <c r="B807" i="1"/>
  <c r="AC802" i="1"/>
  <c r="U802" i="1"/>
  <c r="M802" i="1"/>
  <c r="E802" i="1"/>
  <c r="AK799" i="1"/>
  <c r="Z799" i="1"/>
  <c r="R799" i="1"/>
  <c r="J799" i="1"/>
  <c r="B799" i="1"/>
  <c r="AE796" i="1"/>
  <c r="W796" i="1"/>
  <c r="O796" i="1"/>
  <c r="G796" i="1"/>
  <c r="AB802" i="1"/>
  <c r="T802" i="1"/>
  <c r="L802" i="1"/>
  <c r="D802" i="1"/>
  <c r="AR796" i="1"/>
  <c r="AD796" i="1"/>
  <c r="V796" i="1"/>
  <c r="N796" i="1"/>
  <c r="F796" i="1"/>
  <c r="AE807" i="1"/>
  <c r="W807" i="1"/>
  <c r="O807" i="1"/>
  <c r="AR806" i="1"/>
  <c r="AD806" i="1"/>
  <c r="V806" i="1"/>
  <c r="N806" i="1"/>
  <c r="AK802" i="1"/>
  <c r="Z802" i="1"/>
  <c r="R802" i="1"/>
  <c r="J802" i="1"/>
  <c r="AE799" i="1"/>
  <c r="W799" i="1"/>
  <c r="O799" i="1"/>
  <c r="AR798" i="1"/>
  <c r="AD798" i="1"/>
  <c r="V798" i="1"/>
  <c r="N798" i="1"/>
  <c r="AB796" i="1"/>
  <c r="T796" i="1"/>
  <c r="L796" i="1"/>
  <c r="J105" i="4"/>
  <c r="J106" i="4"/>
  <c r="J108" i="4"/>
  <c r="J109" i="4"/>
  <c r="J110" i="4"/>
  <c r="J111" i="4"/>
  <c r="J113" i="4"/>
  <c r="J114" i="4"/>
  <c r="J115" i="4"/>
  <c r="J117" i="4"/>
  <c r="J118" i="4"/>
  <c r="J124" i="4"/>
  <c r="J127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AL818" i="1" l="1"/>
  <c r="AS818" i="1" s="1"/>
  <c r="AL854" i="1"/>
  <c r="AL846" i="1"/>
  <c r="AL806" i="1"/>
  <c r="AS806" i="1" s="1"/>
  <c r="AL797" i="1"/>
  <c r="AL838" i="1"/>
  <c r="AS838" i="1" s="1"/>
  <c r="AL796" i="1"/>
  <c r="AS796" i="1" s="1"/>
  <c r="AL816" i="1"/>
  <c r="AL811" i="1"/>
  <c r="AL848" i="1"/>
  <c r="AS848" i="1" s="1"/>
  <c r="AL821" i="1"/>
  <c r="AS821" i="1" s="1"/>
  <c r="AL853" i="1"/>
  <c r="AL804" i="1"/>
  <c r="AS804" i="1" s="1"/>
  <c r="AL812" i="1"/>
  <c r="AS812" i="1" s="1"/>
  <c r="AL825" i="1"/>
  <c r="AL815" i="1"/>
  <c r="AS815" i="1" s="1"/>
  <c r="AL824" i="1"/>
  <c r="AS824" i="1" s="1"/>
  <c r="AL841" i="1"/>
  <c r="AL843" i="1"/>
  <c r="AL856" i="1"/>
  <c r="AL802" i="1"/>
  <c r="AS802" i="1" s="1"/>
  <c r="AL799" i="1"/>
  <c r="AS799" i="1" s="1"/>
  <c r="AL810" i="1"/>
  <c r="AS810" i="1" s="1"/>
  <c r="AL827" i="1"/>
  <c r="AS827" i="1" s="1"/>
  <c r="AL835" i="1"/>
  <c r="AS835" i="1" s="1"/>
  <c r="AL859" i="1"/>
  <c r="AL842" i="1"/>
  <c r="AS842" i="1" s="1"/>
  <c r="AL813" i="1"/>
  <c r="AS813" i="1" s="1"/>
  <c r="AL863" i="1"/>
  <c r="AS863" i="1" s="1"/>
  <c r="AL833" i="1"/>
  <c r="AS833" i="1" s="1"/>
  <c r="AL861" i="1"/>
  <c r="AS861" i="1" s="1"/>
  <c r="AL814" i="1"/>
  <c r="AL850" i="1"/>
  <c r="AS850" i="1" s="1"/>
  <c r="AL858" i="1"/>
  <c r="AL866" i="1"/>
  <c r="AS866" i="1" s="1"/>
  <c r="AL874" i="1"/>
  <c r="AL867" i="1"/>
  <c r="AS867" i="1" s="1"/>
  <c r="AL807" i="1"/>
  <c r="AS807" i="1" s="1"/>
  <c r="AL822" i="1"/>
  <c r="AS822" i="1" s="1"/>
  <c r="AL803" i="1"/>
  <c r="AL808" i="1"/>
  <c r="AS808" i="1" s="1"/>
  <c r="AL820" i="1"/>
  <c r="AS820" i="1" s="1"/>
  <c r="AL828" i="1"/>
  <c r="AS828" i="1" s="1"/>
  <c r="AL836" i="1"/>
  <c r="AL844" i="1"/>
  <c r="AL852" i="1"/>
  <c r="AS852" i="1" s="1"/>
  <c r="AL860" i="1"/>
  <c r="AS860" i="1" s="1"/>
  <c r="AL868" i="1"/>
  <c r="AS868" i="1" s="1"/>
  <c r="AL823" i="1"/>
  <c r="AS823" i="1" s="1"/>
  <c r="AL831" i="1"/>
  <c r="AS831" i="1" s="1"/>
  <c r="AL837" i="1"/>
  <c r="AS837" i="1" s="1"/>
  <c r="AL855" i="1"/>
  <c r="AS855" i="1" s="1"/>
  <c r="AL870" i="1"/>
  <c r="AS870" i="1" s="1"/>
  <c r="AL872" i="1"/>
  <c r="AL801" i="1"/>
  <c r="AS801" i="1" s="1"/>
  <c r="AL864" i="1"/>
  <c r="AS864" i="1" s="1"/>
  <c r="AL871" i="1"/>
  <c r="AS871" i="1" s="1"/>
  <c r="AL875" i="1"/>
  <c r="AL817" i="1"/>
  <c r="AS817" i="1" s="1"/>
  <c r="AL832" i="1"/>
  <c r="AS832" i="1" s="1"/>
  <c r="AL849" i="1"/>
  <c r="AS849" i="1" s="1"/>
  <c r="AL857" i="1"/>
  <c r="AS857" i="1" s="1"/>
  <c r="AL865" i="1"/>
  <c r="AS865" i="1" s="1"/>
  <c r="AL873" i="1"/>
  <c r="AS873" i="1" s="1"/>
  <c r="AL819" i="1"/>
  <c r="AS819" i="1" s="1"/>
  <c r="AL800" i="1"/>
  <c r="AS800" i="1" s="1"/>
  <c r="AL830" i="1"/>
  <c r="AS830" i="1" s="1"/>
  <c r="AL862" i="1"/>
  <c r="AS862" i="1" s="1"/>
  <c r="AL845" i="1"/>
  <c r="AS845" i="1" s="1"/>
  <c r="AL809" i="1"/>
  <c r="AS809" i="1" s="1"/>
  <c r="AL829" i="1"/>
  <c r="AS829" i="1" s="1"/>
  <c r="AL847" i="1"/>
  <c r="AS847" i="1" s="1"/>
  <c r="AL851" i="1"/>
  <c r="AS851" i="1" s="1"/>
  <c r="AL805" i="1"/>
  <c r="AS805" i="1" s="1"/>
  <c r="AL839" i="1"/>
  <c r="AS839" i="1" s="1"/>
  <c r="AL834" i="1"/>
  <c r="AS834" i="1" s="1"/>
  <c r="AL869" i="1"/>
  <c r="AS869" i="1" s="1"/>
  <c r="AL826" i="1"/>
  <c r="AS826" i="1" s="1"/>
  <c r="AL840" i="1"/>
  <c r="AS840" i="1" s="1"/>
  <c r="AL798" i="1"/>
  <c r="AS798" i="1" s="1"/>
  <c r="AS816" i="1"/>
  <c r="AS854" i="1"/>
  <c r="AS875" i="1"/>
  <c r="AS844" i="1"/>
  <c r="AS811" i="1"/>
  <c r="AS853" i="1"/>
  <c r="AS843" i="1"/>
  <c r="AS846" i="1"/>
  <c r="AS858" i="1"/>
  <c r="AS874" i="1"/>
  <c r="J28" i="4"/>
  <c r="AS836" i="1"/>
  <c r="AS797" i="1"/>
  <c r="AS859" i="1"/>
  <c r="AS803" i="1"/>
  <c r="AS872" i="1"/>
  <c r="AS856" i="1"/>
  <c r="AS825" i="1"/>
  <c r="AS841" i="1"/>
  <c r="AS814" i="1"/>
  <c r="E8" i="4"/>
  <c r="N8" i="4"/>
  <c r="W8" i="4"/>
  <c r="AF8" i="4"/>
  <c r="AO8" i="4"/>
  <c r="AX8" i="4"/>
  <c r="BG8" i="4"/>
  <c r="BP8" i="4"/>
  <c r="BY8" i="4"/>
  <c r="CG8" i="4"/>
  <c r="CH8" i="4"/>
  <c r="CO8" i="4"/>
  <c r="L5" i="6" s="1"/>
  <c r="CS8" i="4"/>
  <c r="E9" i="4"/>
  <c r="N9" i="4"/>
  <c r="W9" i="4"/>
  <c r="AF9" i="4"/>
  <c r="AO9" i="4"/>
  <c r="AX9" i="4"/>
  <c r="BG9" i="4"/>
  <c r="BP9" i="4"/>
  <c r="BY9" i="4"/>
  <c r="CG9" i="4"/>
  <c r="CH9" i="4"/>
  <c r="CO9" i="4"/>
  <c r="L6" i="6" s="1"/>
  <c r="CS9" i="4"/>
  <c r="E10" i="4"/>
  <c r="N10" i="4"/>
  <c r="W10" i="4"/>
  <c r="AF10" i="4"/>
  <c r="AO10" i="4"/>
  <c r="AX10" i="4"/>
  <c r="BG10" i="4"/>
  <c r="BP10" i="4"/>
  <c r="BY10" i="4"/>
  <c r="CG10" i="4"/>
  <c r="CH10" i="4"/>
  <c r="CO10" i="4"/>
  <c r="L7" i="6" s="1"/>
  <c r="CS10" i="4"/>
  <c r="E11" i="4"/>
  <c r="N11" i="4"/>
  <c r="W11" i="4"/>
  <c r="AF11" i="4"/>
  <c r="AO11" i="4"/>
  <c r="AX11" i="4"/>
  <c r="BG11" i="4"/>
  <c r="BP11" i="4"/>
  <c r="BY11" i="4"/>
  <c r="CG11" i="4"/>
  <c r="CH11" i="4"/>
  <c r="CO11" i="4"/>
  <c r="L8" i="6" s="1"/>
  <c r="CS11" i="4"/>
  <c r="E12" i="4"/>
  <c r="N12" i="4"/>
  <c r="W12" i="4"/>
  <c r="AF12" i="4"/>
  <c r="AO12" i="4"/>
  <c r="AX12" i="4"/>
  <c r="BG12" i="4"/>
  <c r="BP12" i="4"/>
  <c r="BY12" i="4"/>
  <c r="CG12" i="4"/>
  <c r="CH12" i="4"/>
  <c r="CO12" i="4"/>
  <c r="L9" i="6" s="1"/>
  <c r="CS12" i="4"/>
  <c r="E13" i="4"/>
  <c r="N13" i="4"/>
  <c r="W13" i="4"/>
  <c r="AF13" i="4"/>
  <c r="AO13" i="4"/>
  <c r="AX13" i="4"/>
  <c r="BG13" i="4"/>
  <c r="BP13" i="4"/>
  <c r="BY13" i="4"/>
  <c r="CG13" i="4"/>
  <c r="CH13" i="4"/>
  <c r="CO13" i="4"/>
  <c r="L10" i="6" s="1"/>
  <c r="CS13" i="4"/>
  <c r="E14" i="4"/>
  <c r="J14" i="4" s="1"/>
  <c r="N14" i="4"/>
  <c r="W14" i="4"/>
  <c r="AF14" i="4"/>
  <c r="AO14" i="4"/>
  <c r="AX14" i="4"/>
  <c r="BG14" i="4"/>
  <c r="BP14" i="4"/>
  <c r="BY14" i="4"/>
  <c r="CG14" i="4"/>
  <c r="CH14" i="4"/>
  <c r="CO14" i="4"/>
  <c r="CS14" i="4"/>
  <c r="E15" i="4"/>
  <c r="N15" i="4"/>
  <c r="W15" i="4"/>
  <c r="AF15" i="4"/>
  <c r="AO15" i="4"/>
  <c r="AX15" i="4"/>
  <c r="BG15" i="4"/>
  <c r="BP15" i="4"/>
  <c r="BY15" i="4"/>
  <c r="CG15" i="4"/>
  <c r="CH15" i="4"/>
  <c r="CO15" i="4"/>
  <c r="CS15" i="4"/>
  <c r="E16" i="4"/>
  <c r="N16" i="4"/>
  <c r="W16" i="4"/>
  <c r="AF16" i="4"/>
  <c r="AO16" i="4"/>
  <c r="AX16" i="4"/>
  <c r="BG16" i="4"/>
  <c r="BP16" i="4"/>
  <c r="BY16" i="4"/>
  <c r="CG16" i="4"/>
  <c r="CH16" i="4"/>
  <c r="CO16" i="4"/>
  <c r="CS16" i="4"/>
  <c r="E17" i="4"/>
  <c r="J17" i="4" s="1"/>
  <c r="N17" i="4"/>
  <c r="W17" i="4"/>
  <c r="AF17" i="4"/>
  <c r="AO17" i="4"/>
  <c r="AX17" i="4"/>
  <c r="BG17" i="4"/>
  <c r="BP17" i="4"/>
  <c r="BY17" i="4"/>
  <c r="CG17" i="4"/>
  <c r="CH17" i="4"/>
  <c r="CO17" i="4"/>
  <c r="CS17" i="4"/>
  <c r="E18" i="4"/>
  <c r="J18" i="4" s="1"/>
  <c r="N18" i="4"/>
  <c r="W18" i="4"/>
  <c r="AF18" i="4"/>
  <c r="AO18" i="4"/>
  <c r="AX18" i="4"/>
  <c r="BG18" i="4"/>
  <c r="BP18" i="4"/>
  <c r="BY18" i="4"/>
  <c r="CG18" i="4"/>
  <c r="CH18" i="4"/>
  <c r="CO18" i="4"/>
  <c r="CS18" i="4"/>
  <c r="E19" i="4"/>
  <c r="J19" i="4" s="1"/>
  <c r="N19" i="4"/>
  <c r="W19" i="4"/>
  <c r="AF19" i="4"/>
  <c r="AO19" i="4"/>
  <c r="AX19" i="4"/>
  <c r="BG19" i="4"/>
  <c r="BP19" i="4"/>
  <c r="BY19" i="4"/>
  <c r="CG19" i="4"/>
  <c r="CH19" i="4"/>
  <c r="CO19" i="4"/>
  <c r="CS19" i="4"/>
  <c r="E20" i="4"/>
  <c r="J20" i="4" s="1"/>
  <c r="N20" i="4"/>
  <c r="W20" i="4"/>
  <c r="AF20" i="4"/>
  <c r="AO20" i="4"/>
  <c r="AX20" i="4"/>
  <c r="BG20" i="4"/>
  <c r="BP20" i="4"/>
  <c r="BY20" i="4"/>
  <c r="CG20" i="4"/>
  <c r="CH20" i="4"/>
  <c r="CO20" i="4"/>
  <c r="CS20" i="4"/>
  <c r="E21" i="4"/>
  <c r="J21" i="4" s="1"/>
  <c r="N21" i="4"/>
  <c r="W21" i="4"/>
  <c r="AF21" i="4"/>
  <c r="AO21" i="4"/>
  <c r="AX21" i="4"/>
  <c r="BG21" i="4"/>
  <c r="BP21" i="4"/>
  <c r="BY21" i="4"/>
  <c r="CG21" i="4"/>
  <c r="CH21" i="4"/>
  <c r="CO21" i="4"/>
  <c r="CS21" i="4"/>
  <c r="E22" i="4"/>
  <c r="J22" i="4" s="1"/>
  <c r="N22" i="4"/>
  <c r="W22" i="4"/>
  <c r="AF22" i="4"/>
  <c r="AO22" i="4"/>
  <c r="AX22" i="4"/>
  <c r="BG22" i="4"/>
  <c r="BP22" i="4"/>
  <c r="BY22" i="4"/>
  <c r="CG22" i="4"/>
  <c r="CH22" i="4"/>
  <c r="CO22" i="4"/>
  <c r="CS22" i="4"/>
  <c r="E23" i="4"/>
  <c r="J23" i="4" s="1"/>
  <c r="N23" i="4"/>
  <c r="W23" i="4"/>
  <c r="AF23" i="4"/>
  <c r="AO23" i="4"/>
  <c r="AX23" i="4"/>
  <c r="BG23" i="4"/>
  <c r="BP23" i="4"/>
  <c r="BY23" i="4"/>
  <c r="CG23" i="4"/>
  <c r="CH23" i="4"/>
  <c r="CO23" i="4"/>
  <c r="CS23" i="4"/>
  <c r="E24" i="4"/>
  <c r="N24" i="4"/>
  <c r="W24" i="4"/>
  <c r="AF24" i="4"/>
  <c r="AO24" i="4"/>
  <c r="AX24" i="4"/>
  <c r="BG24" i="4"/>
  <c r="BP24" i="4"/>
  <c r="BY24" i="4"/>
  <c r="CG24" i="4"/>
  <c r="CH24" i="4"/>
  <c r="CO24" i="4"/>
  <c r="CS24" i="4"/>
  <c r="E25" i="4"/>
  <c r="J25" i="4" s="1"/>
  <c r="N25" i="4"/>
  <c r="W25" i="4"/>
  <c r="AF25" i="4"/>
  <c r="AO25" i="4"/>
  <c r="AX25" i="4"/>
  <c r="BG25" i="4"/>
  <c r="BP25" i="4"/>
  <c r="BY25" i="4"/>
  <c r="CG25" i="4"/>
  <c r="CH25" i="4"/>
  <c r="CO25" i="4"/>
  <c r="CS25" i="4"/>
  <c r="E26" i="4"/>
  <c r="J26" i="4" s="1"/>
  <c r="N26" i="4"/>
  <c r="W26" i="4"/>
  <c r="AF26" i="4"/>
  <c r="AO26" i="4"/>
  <c r="AX26" i="4"/>
  <c r="BG26" i="4"/>
  <c r="BP26" i="4"/>
  <c r="BY26" i="4"/>
  <c r="CG26" i="4"/>
  <c r="CH26" i="4"/>
  <c r="CO26" i="4"/>
  <c r="CS26" i="4"/>
  <c r="E27" i="4"/>
  <c r="J27" i="4" s="1"/>
  <c r="N27" i="4"/>
  <c r="W27" i="4"/>
  <c r="AF27" i="4"/>
  <c r="AO27" i="4"/>
  <c r="AX27" i="4"/>
  <c r="BG27" i="4"/>
  <c r="BP27" i="4"/>
  <c r="BY27" i="4"/>
  <c r="CG27" i="4"/>
  <c r="CH27" i="4"/>
  <c r="CO27" i="4"/>
  <c r="CS27" i="4"/>
  <c r="E28" i="4"/>
  <c r="N28" i="4"/>
  <c r="W28" i="4"/>
  <c r="AF28" i="4"/>
  <c r="AO28" i="4"/>
  <c r="AX28" i="4"/>
  <c r="BG28" i="4"/>
  <c r="BP28" i="4"/>
  <c r="BY28" i="4"/>
  <c r="CG28" i="4"/>
  <c r="CH28" i="4"/>
  <c r="CO28" i="4"/>
  <c r="CS28" i="4"/>
  <c r="E29" i="4"/>
  <c r="J29" i="4" s="1"/>
  <c r="N29" i="4"/>
  <c r="W29" i="4"/>
  <c r="AF29" i="4"/>
  <c r="AO29" i="4"/>
  <c r="AX29" i="4"/>
  <c r="BG29" i="4"/>
  <c r="BP29" i="4"/>
  <c r="BY29" i="4"/>
  <c r="CG29" i="4"/>
  <c r="CH29" i="4"/>
  <c r="CO29" i="4"/>
  <c r="CS29" i="4"/>
  <c r="E30" i="4"/>
  <c r="J30" i="4" s="1"/>
  <c r="N30" i="4"/>
  <c r="W30" i="4"/>
  <c r="AF30" i="4"/>
  <c r="AO30" i="4"/>
  <c r="AX30" i="4"/>
  <c r="BG30" i="4"/>
  <c r="BP30" i="4"/>
  <c r="BY30" i="4"/>
  <c r="CG30" i="4"/>
  <c r="CH30" i="4"/>
  <c r="CO30" i="4"/>
  <c r="CS30" i="4"/>
  <c r="E31" i="4"/>
  <c r="J31" i="4" s="1"/>
  <c r="N31" i="4"/>
  <c r="W31" i="4"/>
  <c r="AF31" i="4"/>
  <c r="AO31" i="4"/>
  <c r="AX31" i="4"/>
  <c r="BG31" i="4"/>
  <c r="BP31" i="4"/>
  <c r="BY31" i="4"/>
  <c r="CG31" i="4"/>
  <c r="CH31" i="4"/>
  <c r="CO31" i="4"/>
  <c r="CS31" i="4"/>
  <c r="E32" i="4"/>
  <c r="J32" i="4" s="1"/>
  <c r="N32" i="4"/>
  <c r="W32" i="4"/>
  <c r="AF32" i="4"/>
  <c r="AO32" i="4"/>
  <c r="AX32" i="4"/>
  <c r="BG32" i="4"/>
  <c r="BP32" i="4"/>
  <c r="BY32" i="4"/>
  <c r="CG32" i="4"/>
  <c r="CH32" i="4"/>
  <c r="CO32" i="4"/>
  <c r="CS32" i="4"/>
  <c r="E33" i="4"/>
  <c r="J33" i="4" s="1"/>
  <c r="N33" i="4"/>
  <c r="W33" i="4"/>
  <c r="AF33" i="4"/>
  <c r="AO33" i="4"/>
  <c r="AX33" i="4"/>
  <c r="BG33" i="4"/>
  <c r="BP33" i="4"/>
  <c r="BY33" i="4"/>
  <c r="CG33" i="4"/>
  <c r="CH33" i="4"/>
  <c r="CO33" i="4"/>
  <c r="CS33" i="4"/>
  <c r="E34" i="4"/>
  <c r="J34" i="4" s="1"/>
  <c r="N34" i="4"/>
  <c r="W34" i="4"/>
  <c r="AF34" i="4"/>
  <c r="AO34" i="4"/>
  <c r="AX34" i="4"/>
  <c r="BG34" i="4"/>
  <c r="BP34" i="4"/>
  <c r="BY34" i="4"/>
  <c r="CG34" i="4"/>
  <c r="CH34" i="4"/>
  <c r="CO34" i="4"/>
  <c r="CS34" i="4"/>
  <c r="E35" i="4"/>
  <c r="J35" i="4" s="1"/>
  <c r="N35" i="4"/>
  <c r="W35" i="4"/>
  <c r="AF35" i="4"/>
  <c r="AO35" i="4"/>
  <c r="AX35" i="4"/>
  <c r="BG35" i="4"/>
  <c r="BP35" i="4"/>
  <c r="BY35" i="4"/>
  <c r="CG35" i="4"/>
  <c r="CH35" i="4"/>
  <c r="CO35" i="4"/>
  <c r="CS35" i="4"/>
  <c r="E36" i="4"/>
  <c r="J36" i="4" s="1"/>
  <c r="N36" i="4"/>
  <c r="W36" i="4"/>
  <c r="AF36" i="4"/>
  <c r="AO36" i="4"/>
  <c r="AX36" i="4"/>
  <c r="BG36" i="4"/>
  <c r="BP36" i="4"/>
  <c r="BY36" i="4"/>
  <c r="CG36" i="4"/>
  <c r="CH36" i="4"/>
  <c r="CO36" i="4"/>
  <c r="CS36" i="4"/>
  <c r="E37" i="4"/>
  <c r="J37" i="4" s="1"/>
  <c r="N37" i="4"/>
  <c r="W37" i="4"/>
  <c r="AF37" i="4"/>
  <c r="AO37" i="4"/>
  <c r="AX37" i="4"/>
  <c r="BG37" i="4"/>
  <c r="BP37" i="4"/>
  <c r="BY37" i="4"/>
  <c r="CG37" i="4"/>
  <c r="CH37" i="4"/>
  <c r="CO37" i="4"/>
  <c r="CS37" i="4"/>
  <c r="E38" i="4"/>
  <c r="J38" i="4" s="1"/>
  <c r="N38" i="4"/>
  <c r="W38" i="4"/>
  <c r="AF38" i="4"/>
  <c r="AO38" i="4"/>
  <c r="AX38" i="4"/>
  <c r="BG38" i="4"/>
  <c r="BP38" i="4"/>
  <c r="BY38" i="4"/>
  <c r="CG38" i="4"/>
  <c r="CH38" i="4"/>
  <c r="CO38" i="4"/>
  <c r="CS38" i="4"/>
  <c r="E39" i="4"/>
  <c r="N39" i="4"/>
  <c r="W39" i="4"/>
  <c r="AF39" i="4"/>
  <c r="AO39" i="4"/>
  <c r="AX39" i="4"/>
  <c r="BG39" i="4"/>
  <c r="BP39" i="4"/>
  <c r="BY39" i="4"/>
  <c r="CG39" i="4"/>
  <c r="CH39" i="4"/>
  <c r="CO39" i="4"/>
  <c r="CS39" i="4"/>
  <c r="E40" i="4"/>
  <c r="J40" i="4" s="1"/>
  <c r="N40" i="4"/>
  <c r="W40" i="4"/>
  <c r="AF40" i="4"/>
  <c r="AO40" i="4"/>
  <c r="AX40" i="4"/>
  <c r="BG40" i="4"/>
  <c r="BP40" i="4"/>
  <c r="BY40" i="4"/>
  <c r="CG40" i="4"/>
  <c r="CH40" i="4"/>
  <c r="CO40" i="4"/>
  <c r="CS40" i="4"/>
  <c r="E41" i="4"/>
  <c r="J41" i="4" s="1"/>
  <c r="N41" i="4"/>
  <c r="W41" i="4"/>
  <c r="AF41" i="4"/>
  <c r="AO41" i="4"/>
  <c r="AX41" i="4"/>
  <c r="BG41" i="4"/>
  <c r="BP41" i="4"/>
  <c r="BY41" i="4"/>
  <c r="CG41" i="4"/>
  <c r="CH41" i="4"/>
  <c r="CO41" i="4"/>
  <c r="CS41" i="4"/>
  <c r="E42" i="4"/>
  <c r="J42" i="4" s="1"/>
  <c r="N42" i="4"/>
  <c r="W42" i="4"/>
  <c r="AF42" i="4"/>
  <c r="AO42" i="4"/>
  <c r="AX42" i="4"/>
  <c r="BG42" i="4"/>
  <c r="BP42" i="4"/>
  <c r="BY42" i="4"/>
  <c r="CG42" i="4"/>
  <c r="CH42" i="4"/>
  <c r="CO42" i="4"/>
  <c r="CS42" i="4"/>
  <c r="E43" i="4"/>
  <c r="J43" i="4" s="1"/>
  <c r="N43" i="4"/>
  <c r="W43" i="4"/>
  <c r="AF43" i="4"/>
  <c r="AO43" i="4"/>
  <c r="AX43" i="4"/>
  <c r="BG43" i="4"/>
  <c r="BP43" i="4"/>
  <c r="BY43" i="4"/>
  <c r="CG43" i="4"/>
  <c r="CH43" i="4"/>
  <c r="CO43" i="4"/>
  <c r="CS43" i="4"/>
  <c r="E44" i="4"/>
  <c r="N44" i="4"/>
  <c r="W44" i="4"/>
  <c r="AF44" i="4"/>
  <c r="AO44" i="4"/>
  <c r="AX44" i="4"/>
  <c r="BG44" i="4"/>
  <c r="BP44" i="4"/>
  <c r="BY44" i="4"/>
  <c r="CG44" i="4"/>
  <c r="CH44" i="4"/>
  <c r="CO44" i="4"/>
  <c r="CS44" i="4"/>
  <c r="E45" i="4"/>
  <c r="J45" i="4" s="1"/>
  <c r="N45" i="4"/>
  <c r="W45" i="4"/>
  <c r="AF45" i="4"/>
  <c r="AO45" i="4"/>
  <c r="AX45" i="4"/>
  <c r="BG45" i="4"/>
  <c r="BP45" i="4"/>
  <c r="BY45" i="4"/>
  <c r="CG45" i="4"/>
  <c r="CH45" i="4"/>
  <c r="CO45" i="4"/>
  <c r="CS45" i="4"/>
  <c r="E46" i="4"/>
  <c r="J46" i="4" s="1"/>
  <c r="N46" i="4"/>
  <c r="W46" i="4"/>
  <c r="AF46" i="4"/>
  <c r="AO46" i="4"/>
  <c r="AX46" i="4"/>
  <c r="BG46" i="4"/>
  <c r="BP46" i="4"/>
  <c r="BY46" i="4"/>
  <c r="CG46" i="4"/>
  <c r="CH46" i="4"/>
  <c r="CO46" i="4"/>
  <c r="CS46" i="4"/>
  <c r="E47" i="4"/>
  <c r="J47" i="4" s="1"/>
  <c r="N47" i="4"/>
  <c r="W47" i="4"/>
  <c r="AF47" i="4"/>
  <c r="AO47" i="4"/>
  <c r="AX47" i="4"/>
  <c r="BG47" i="4"/>
  <c r="BP47" i="4"/>
  <c r="BY47" i="4"/>
  <c r="CG47" i="4"/>
  <c r="CH47" i="4"/>
  <c r="CO47" i="4"/>
  <c r="CS47" i="4"/>
  <c r="E48" i="4"/>
  <c r="J48" i="4" s="1"/>
  <c r="N48" i="4"/>
  <c r="W48" i="4"/>
  <c r="AF48" i="4"/>
  <c r="AO48" i="4"/>
  <c r="AX48" i="4"/>
  <c r="BG48" i="4"/>
  <c r="BP48" i="4"/>
  <c r="BY48" i="4"/>
  <c r="CG48" i="4"/>
  <c r="CH48" i="4"/>
  <c r="CO48" i="4"/>
  <c r="CS48" i="4"/>
  <c r="E49" i="4"/>
  <c r="J49" i="4" s="1"/>
  <c r="N49" i="4"/>
  <c r="W49" i="4"/>
  <c r="AF49" i="4"/>
  <c r="AO49" i="4"/>
  <c r="AX49" i="4"/>
  <c r="BG49" i="4"/>
  <c r="BP49" i="4"/>
  <c r="BY49" i="4"/>
  <c r="CG49" i="4"/>
  <c r="CH49" i="4"/>
  <c r="CO49" i="4"/>
  <c r="CS49" i="4"/>
  <c r="E50" i="4"/>
  <c r="J50" i="4" s="1"/>
  <c r="N50" i="4"/>
  <c r="W50" i="4"/>
  <c r="AF50" i="4"/>
  <c r="AO50" i="4"/>
  <c r="AX50" i="4"/>
  <c r="BG50" i="4"/>
  <c r="BP50" i="4"/>
  <c r="BY50" i="4"/>
  <c r="CG50" i="4"/>
  <c r="CH50" i="4"/>
  <c r="CO50" i="4"/>
  <c r="CS50" i="4"/>
  <c r="E51" i="4"/>
  <c r="J51" i="4" s="1"/>
  <c r="N51" i="4"/>
  <c r="W51" i="4"/>
  <c r="AF51" i="4"/>
  <c r="AO51" i="4"/>
  <c r="AX51" i="4"/>
  <c r="BG51" i="4"/>
  <c r="BP51" i="4"/>
  <c r="BY51" i="4"/>
  <c r="CG51" i="4"/>
  <c r="CH51" i="4"/>
  <c r="CO51" i="4"/>
  <c r="CS51" i="4"/>
  <c r="E52" i="4"/>
  <c r="J52" i="4" s="1"/>
  <c r="N52" i="4"/>
  <c r="W52" i="4"/>
  <c r="AF52" i="4"/>
  <c r="AO52" i="4"/>
  <c r="AX52" i="4"/>
  <c r="BG52" i="4"/>
  <c r="BP52" i="4"/>
  <c r="BY52" i="4"/>
  <c r="CG52" i="4"/>
  <c r="CH52" i="4"/>
  <c r="CO52" i="4"/>
  <c r="CS52" i="4"/>
  <c r="E53" i="4"/>
  <c r="J53" i="4" s="1"/>
  <c r="N53" i="4"/>
  <c r="W53" i="4"/>
  <c r="AF53" i="4"/>
  <c r="AO53" i="4"/>
  <c r="AX53" i="4"/>
  <c r="BG53" i="4"/>
  <c r="BP53" i="4"/>
  <c r="BY53" i="4"/>
  <c r="CG53" i="4"/>
  <c r="CH53" i="4"/>
  <c r="CO53" i="4"/>
  <c r="CS53" i="4"/>
  <c r="E54" i="4"/>
  <c r="J54" i="4" s="1"/>
  <c r="N54" i="4"/>
  <c r="W54" i="4"/>
  <c r="AF54" i="4"/>
  <c r="AO54" i="4"/>
  <c r="AX54" i="4"/>
  <c r="BG54" i="4"/>
  <c r="BP54" i="4"/>
  <c r="BY54" i="4"/>
  <c r="CG54" i="4"/>
  <c r="CH54" i="4"/>
  <c r="CO54" i="4"/>
  <c r="CS54" i="4"/>
  <c r="E55" i="4"/>
  <c r="J55" i="4" s="1"/>
  <c r="N55" i="4"/>
  <c r="W55" i="4"/>
  <c r="AF55" i="4"/>
  <c r="AO55" i="4"/>
  <c r="AX55" i="4"/>
  <c r="BG55" i="4"/>
  <c r="BP55" i="4"/>
  <c r="BY55" i="4"/>
  <c r="CG55" i="4"/>
  <c r="CH55" i="4"/>
  <c r="CO55" i="4"/>
  <c r="CS55" i="4"/>
  <c r="E56" i="4"/>
  <c r="N56" i="4"/>
  <c r="W56" i="4"/>
  <c r="AF56" i="4"/>
  <c r="AO56" i="4"/>
  <c r="AX56" i="4"/>
  <c r="BG56" i="4"/>
  <c r="BP56" i="4"/>
  <c r="BY56" i="4"/>
  <c r="CG56" i="4"/>
  <c r="CH56" i="4"/>
  <c r="CO56" i="4"/>
  <c r="CS56" i="4"/>
  <c r="E57" i="4"/>
  <c r="J57" i="4" s="1"/>
  <c r="N57" i="4"/>
  <c r="W57" i="4"/>
  <c r="AF57" i="4"/>
  <c r="AO57" i="4"/>
  <c r="AX57" i="4"/>
  <c r="BG57" i="4"/>
  <c r="BP57" i="4"/>
  <c r="BY57" i="4"/>
  <c r="CG57" i="4"/>
  <c r="CH57" i="4"/>
  <c r="CO57" i="4"/>
  <c r="CS57" i="4"/>
  <c r="E58" i="4"/>
  <c r="J58" i="4" s="1"/>
  <c r="N58" i="4"/>
  <c r="W58" i="4"/>
  <c r="AF58" i="4"/>
  <c r="AO58" i="4"/>
  <c r="AX58" i="4"/>
  <c r="BG58" i="4"/>
  <c r="BP58" i="4"/>
  <c r="BY58" i="4"/>
  <c r="CG58" i="4"/>
  <c r="CH58" i="4"/>
  <c r="CO58" i="4"/>
  <c r="CS58" i="4"/>
  <c r="E59" i="4"/>
  <c r="J59" i="4" s="1"/>
  <c r="N59" i="4"/>
  <c r="W59" i="4"/>
  <c r="AF59" i="4"/>
  <c r="AO59" i="4"/>
  <c r="AX59" i="4"/>
  <c r="BG59" i="4"/>
  <c r="BP59" i="4"/>
  <c r="BY59" i="4"/>
  <c r="CG59" i="4"/>
  <c r="CH59" i="4"/>
  <c r="CO59" i="4"/>
  <c r="CS59" i="4"/>
  <c r="E60" i="4"/>
  <c r="J60" i="4" s="1"/>
  <c r="N60" i="4"/>
  <c r="W60" i="4"/>
  <c r="AF60" i="4"/>
  <c r="AO60" i="4"/>
  <c r="AX60" i="4"/>
  <c r="BG60" i="4"/>
  <c r="BP60" i="4"/>
  <c r="BY60" i="4"/>
  <c r="CG60" i="4"/>
  <c r="CH60" i="4"/>
  <c r="CO60" i="4"/>
  <c r="CS60" i="4"/>
  <c r="E61" i="4"/>
  <c r="J61" i="4" s="1"/>
  <c r="N61" i="4"/>
  <c r="W61" i="4"/>
  <c r="AF61" i="4"/>
  <c r="AO61" i="4"/>
  <c r="AX61" i="4"/>
  <c r="BG61" i="4"/>
  <c r="BP61" i="4"/>
  <c r="BY61" i="4"/>
  <c r="CG61" i="4"/>
  <c r="CH61" i="4"/>
  <c r="CO61" i="4"/>
  <c r="CS61" i="4"/>
  <c r="E62" i="4"/>
  <c r="J62" i="4" s="1"/>
  <c r="N62" i="4"/>
  <c r="W62" i="4"/>
  <c r="AF62" i="4"/>
  <c r="AO62" i="4"/>
  <c r="AX62" i="4"/>
  <c r="BG62" i="4"/>
  <c r="BP62" i="4"/>
  <c r="BY62" i="4"/>
  <c r="CG62" i="4"/>
  <c r="CH62" i="4"/>
  <c r="CO62" i="4"/>
  <c r="CS62" i="4"/>
  <c r="E63" i="4"/>
  <c r="J63" i="4" s="1"/>
  <c r="N63" i="4"/>
  <c r="W63" i="4"/>
  <c r="AF63" i="4"/>
  <c r="AO63" i="4"/>
  <c r="AX63" i="4"/>
  <c r="BG63" i="4"/>
  <c r="BP63" i="4"/>
  <c r="BY63" i="4"/>
  <c r="CG63" i="4"/>
  <c r="CH63" i="4"/>
  <c r="CO63" i="4"/>
  <c r="CS63" i="4"/>
  <c r="E64" i="4"/>
  <c r="J64" i="4" s="1"/>
  <c r="N64" i="4"/>
  <c r="W64" i="4"/>
  <c r="AF64" i="4"/>
  <c r="AO64" i="4"/>
  <c r="AX64" i="4"/>
  <c r="BG64" i="4"/>
  <c r="BP64" i="4"/>
  <c r="BY64" i="4"/>
  <c r="CG64" i="4"/>
  <c r="CH64" i="4"/>
  <c r="CO64" i="4"/>
  <c r="CS64" i="4"/>
  <c r="E65" i="4"/>
  <c r="J65" i="4" s="1"/>
  <c r="N65" i="4"/>
  <c r="W65" i="4"/>
  <c r="AF65" i="4"/>
  <c r="AO65" i="4"/>
  <c r="AX65" i="4"/>
  <c r="BG65" i="4"/>
  <c r="BP65" i="4"/>
  <c r="BY65" i="4"/>
  <c r="CG65" i="4"/>
  <c r="CH65" i="4"/>
  <c r="CO65" i="4"/>
  <c r="CS65" i="4"/>
  <c r="E66" i="4"/>
  <c r="J66" i="4" s="1"/>
  <c r="N66" i="4"/>
  <c r="W66" i="4"/>
  <c r="AF66" i="4"/>
  <c r="AO66" i="4"/>
  <c r="AX66" i="4"/>
  <c r="BG66" i="4"/>
  <c r="BP66" i="4"/>
  <c r="BY66" i="4"/>
  <c r="CG66" i="4"/>
  <c r="CH66" i="4"/>
  <c r="CO66" i="4"/>
  <c r="CS66" i="4"/>
  <c r="E67" i="4"/>
  <c r="J67" i="4" s="1"/>
  <c r="N67" i="4"/>
  <c r="W67" i="4"/>
  <c r="AF67" i="4"/>
  <c r="AO67" i="4"/>
  <c r="AX67" i="4"/>
  <c r="BG67" i="4"/>
  <c r="BP67" i="4"/>
  <c r="BY67" i="4"/>
  <c r="CG67" i="4"/>
  <c r="CH67" i="4"/>
  <c r="CO67" i="4"/>
  <c r="CS67" i="4"/>
  <c r="E68" i="4"/>
  <c r="J68" i="4" s="1"/>
  <c r="N68" i="4"/>
  <c r="W68" i="4"/>
  <c r="AF68" i="4"/>
  <c r="AO68" i="4"/>
  <c r="AX68" i="4"/>
  <c r="BG68" i="4"/>
  <c r="BP68" i="4"/>
  <c r="BY68" i="4"/>
  <c r="CG68" i="4"/>
  <c r="CH68" i="4"/>
  <c r="CO68" i="4"/>
  <c r="CS68" i="4"/>
  <c r="E69" i="4"/>
  <c r="J69" i="4" s="1"/>
  <c r="N69" i="4"/>
  <c r="W69" i="4"/>
  <c r="AF69" i="4"/>
  <c r="AO69" i="4"/>
  <c r="AX69" i="4"/>
  <c r="BG69" i="4"/>
  <c r="BP69" i="4"/>
  <c r="BY69" i="4"/>
  <c r="CG69" i="4"/>
  <c r="CH69" i="4"/>
  <c r="CO69" i="4"/>
  <c r="CS69" i="4"/>
  <c r="E70" i="4"/>
  <c r="J70" i="4" s="1"/>
  <c r="N70" i="4"/>
  <c r="W70" i="4"/>
  <c r="AF70" i="4"/>
  <c r="AO70" i="4"/>
  <c r="AX70" i="4"/>
  <c r="BG70" i="4"/>
  <c r="BP70" i="4"/>
  <c r="BY70" i="4"/>
  <c r="CG70" i="4"/>
  <c r="CH70" i="4"/>
  <c r="CO70" i="4"/>
  <c r="CS70" i="4"/>
  <c r="E71" i="4"/>
  <c r="J71" i="4" s="1"/>
  <c r="N71" i="4"/>
  <c r="W71" i="4"/>
  <c r="AF71" i="4"/>
  <c r="AO71" i="4"/>
  <c r="AX71" i="4"/>
  <c r="BG71" i="4"/>
  <c r="BP71" i="4"/>
  <c r="BY71" i="4"/>
  <c r="CG71" i="4"/>
  <c r="CH71" i="4"/>
  <c r="CO71" i="4"/>
  <c r="CS71" i="4"/>
  <c r="E72" i="4"/>
  <c r="J72" i="4" s="1"/>
  <c r="N72" i="4"/>
  <c r="W72" i="4"/>
  <c r="AF72" i="4"/>
  <c r="AO72" i="4"/>
  <c r="AX72" i="4"/>
  <c r="BG72" i="4"/>
  <c r="BP72" i="4"/>
  <c r="BY72" i="4"/>
  <c r="CG72" i="4"/>
  <c r="CH72" i="4"/>
  <c r="CO72" i="4"/>
  <c r="CS72" i="4"/>
  <c r="E73" i="4"/>
  <c r="J73" i="4" s="1"/>
  <c r="N73" i="4"/>
  <c r="W73" i="4"/>
  <c r="AF73" i="4"/>
  <c r="AO73" i="4"/>
  <c r="AX73" i="4"/>
  <c r="BG73" i="4"/>
  <c r="BP73" i="4"/>
  <c r="BY73" i="4"/>
  <c r="CG73" i="4"/>
  <c r="CH73" i="4"/>
  <c r="CO73" i="4"/>
  <c r="CS73" i="4"/>
  <c r="E74" i="4"/>
  <c r="J74" i="4" s="1"/>
  <c r="N74" i="4"/>
  <c r="W74" i="4"/>
  <c r="AF74" i="4"/>
  <c r="AO74" i="4"/>
  <c r="AX74" i="4"/>
  <c r="BG74" i="4"/>
  <c r="BP74" i="4"/>
  <c r="BY74" i="4"/>
  <c r="CG74" i="4"/>
  <c r="CH74" i="4"/>
  <c r="CO74" i="4"/>
  <c r="CS74" i="4"/>
  <c r="E75" i="4"/>
  <c r="J75" i="4" s="1"/>
  <c r="N75" i="4"/>
  <c r="W75" i="4"/>
  <c r="AF75" i="4"/>
  <c r="AO75" i="4"/>
  <c r="AX75" i="4"/>
  <c r="BG75" i="4"/>
  <c r="BP75" i="4"/>
  <c r="BY75" i="4"/>
  <c r="CG75" i="4"/>
  <c r="CH75" i="4"/>
  <c r="CO75" i="4"/>
  <c r="CS75" i="4"/>
  <c r="E76" i="4"/>
  <c r="J76" i="4" s="1"/>
  <c r="N76" i="4"/>
  <c r="W76" i="4"/>
  <c r="AF76" i="4"/>
  <c r="AO76" i="4"/>
  <c r="AX76" i="4"/>
  <c r="BG76" i="4"/>
  <c r="BP76" i="4"/>
  <c r="BY76" i="4"/>
  <c r="CG76" i="4"/>
  <c r="CH76" i="4"/>
  <c r="CO76" i="4"/>
  <c r="CS76" i="4"/>
  <c r="E77" i="4"/>
  <c r="J77" i="4" s="1"/>
  <c r="N77" i="4"/>
  <c r="W77" i="4"/>
  <c r="AF77" i="4"/>
  <c r="AO77" i="4"/>
  <c r="AX77" i="4"/>
  <c r="BG77" i="4"/>
  <c r="BP77" i="4"/>
  <c r="BY77" i="4"/>
  <c r="CG77" i="4"/>
  <c r="CH77" i="4"/>
  <c r="CO77" i="4"/>
  <c r="CS77" i="4"/>
  <c r="E78" i="4"/>
  <c r="J78" i="4" s="1"/>
  <c r="N78" i="4"/>
  <c r="W78" i="4"/>
  <c r="AF78" i="4"/>
  <c r="AO78" i="4"/>
  <c r="AX78" i="4"/>
  <c r="BG78" i="4"/>
  <c r="BP78" i="4"/>
  <c r="BY78" i="4"/>
  <c r="CG78" i="4"/>
  <c r="CH78" i="4"/>
  <c r="CO78" i="4"/>
  <c r="CS78" i="4"/>
  <c r="E79" i="4"/>
  <c r="J79" i="4" s="1"/>
  <c r="N79" i="4"/>
  <c r="W79" i="4"/>
  <c r="AF79" i="4"/>
  <c r="AO79" i="4"/>
  <c r="AX79" i="4"/>
  <c r="BG79" i="4"/>
  <c r="BP79" i="4"/>
  <c r="BY79" i="4"/>
  <c r="CG79" i="4"/>
  <c r="CH79" i="4"/>
  <c r="CO79" i="4"/>
  <c r="CS79" i="4"/>
  <c r="E80" i="4"/>
  <c r="J80" i="4" s="1"/>
  <c r="N80" i="4"/>
  <c r="W80" i="4"/>
  <c r="AF80" i="4"/>
  <c r="AO80" i="4"/>
  <c r="AX80" i="4"/>
  <c r="BG80" i="4"/>
  <c r="BP80" i="4"/>
  <c r="BY80" i="4"/>
  <c r="CG80" i="4"/>
  <c r="CH80" i="4"/>
  <c r="CO80" i="4"/>
  <c r="CS80" i="4"/>
  <c r="E81" i="4"/>
  <c r="J81" i="4" s="1"/>
  <c r="N81" i="4"/>
  <c r="W81" i="4"/>
  <c r="AF81" i="4"/>
  <c r="AO81" i="4"/>
  <c r="AX81" i="4"/>
  <c r="BG81" i="4"/>
  <c r="BP81" i="4"/>
  <c r="BY81" i="4"/>
  <c r="CG81" i="4"/>
  <c r="CH81" i="4"/>
  <c r="CO81" i="4"/>
  <c r="CS81" i="4"/>
  <c r="E82" i="4"/>
  <c r="J82" i="4" s="1"/>
  <c r="N82" i="4"/>
  <c r="W82" i="4"/>
  <c r="AF82" i="4"/>
  <c r="AO82" i="4"/>
  <c r="AX82" i="4"/>
  <c r="BG82" i="4"/>
  <c r="BP82" i="4"/>
  <c r="BY82" i="4"/>
  <c r="CG82" i="4"/>
  <c r="CH82" i="4"/>
  <c r="CO82" i="4"/>
  <c r="CS82" i="4"/>
  <c r="E83" i="4"/>
  <c r="J83" i="4" s="1"/>
  <c r="N83" i="4"/>
  <c r="W83" i="4"/>
  <c r="AF83" i="4"/>
  <c r="AO83" i="4"/>
  <c r="AX83" i="4"/>
  <c r="BG83" i="4"/>
  <c r="BP83" i="4"/>
  <c r="BY83" i="4"/>
  <c r="CG83" i="4"/>
  <c r="CH83" i="4"/>
  <c r="CO83" i="4"/>
  <c r="CS83" i="4"/>
  <c r="E84" i="4"/>
  <c r="J84" i="4" s="1"/>
  <c r="N84" i="4"/>
  <c r="W84" i="4"/>
  <c r="AF84" i="4"/>
  <c r="AO84" i="4"/>
  <c r="AX84" i="4"/>
  <c r="BG84" i="4"/>
  <c r="BP84" i="4"/>
  <c r="BY84" i="4"/>
  <c r="CG84" i="4"/>
  <c r="CH84" i="4"/>
  <c r="CO84" i="4"/>
  <c r="CS84" i="4"/>
  <c r="E85" i="4"/>
  <c r="J85" i="4" s="1"/>
  <c r="N85" i="4"/>
  <c r="W85" i="4"/>
  <c r="AF85" i="4"/>
  <c r="AO85" i="4"/>
  <c r="AX85" i="4"/>
  <c r="BG85" i="4"/>
  <c r="BP85" i="4"/>
  <c r="BY85" i="4"/>
  <c r="CG85" i="4"/>
  <c r="CH85" i="4"/>
  <c r="CO85" i="4"/>
  <c r="CS85" i="4"/>
  <c r="E86" i="4"/>
  <c r="J86" i="4" s="1"/>
  <c r="N86" i="4"/>
  <c r="W86" i="4"/>
  <c r="AF86" i="4"/>
  <c r="AO86" i="4"/>
  <c r="AX86" i="4"/>
  <c r="BG86" i="4"/>
  <c r="BP86" i="4"/>
  <c r="BY86" i="4"/>
  <c r="CG86" i="4"/>
  <c r="CH86" i="4"/>
  <c r="CO86" i="4"/>
  <c r="CS86" i="4"/>
  <c r="E87" i="4"/>
  <c r="N87" i="4"/>
  <c r="W87" i="4"/>
  <c r="AF87" i="4"/>
  <c r="AO87" i="4"/>
  <c r="AX87" i="4"/>
  <c r="BG87" i="4"/>
  <c r="BP87" i="4"/>
  <c r="BY87" i="4"/>
  <c r="CG87" i="4"/>
  <c r="CH87" i="4"/>
  <c r="CO87" i="4"/>
  <c r="CS87" i="4"/>
  <c r="E88" i="4"/>
  <c r="J88" i="4" s="1"/>
  <c r="N88" i="4"/>
  <c r="W88" i="4"/>
  <c r="AF88" i="4"/>
  <c r="AO88" i="4"/>
  <c r="AX88" i="4"/>
  <c r="BG88" i="4"/>
  <c r="BP88" i="4"/>
  <c r="BY88" i="4"/>
  <c r="CG88" i="4"/>
  <c r="CH88" i="4"/>
  <c r="CO88" i="4"/>
  <c r="CS88" i="4"/>
  <c r="E89" i="4"/>
  <c r="J89" i="4" s="1"/>
  <c r="N89" i="4"/>
  <c r="W89" i="4"/>
  <c r="AF89" i="4"/>
  <c r="AO89" i="4"/>
  <c r="AX89" i="4"/>
  <c r="BG89" i="4"/>
  <c r="BP89" i="4"/>
  <c r="BY89" i="4"/>
  <c r="CG89" i="4"/>
  <c r="CH89" i="4"/>
  <c r="CO89" i="4"/>
  <c r="CS89" i="4"/>
  <c r="E90" i="4"/>
  <c r="J90" i="4" s="1"/>
  <c r="N90" i="4"/>
  <c r="W90" i="4"/>
  <c r="AF90" i="4"/>
  <c r="AO90" i="4"/>
  <c r="AX90" i="4"/>
  <c r="BG90" i="4"/>
  <c r="BP90" i="4"/>
  <c r="BY90" i="4"/>
  <c r="CG90" i="4"/>
  <c r="CH90" i="4"/>
  <c r="CO90" i="4"/>
  <c r="CS90" i="4"/>
  <c r="E91" i="4"/>
  <c r="J91" i="4" s="1"/>
  <c r="N91" i="4"/>
  <c r="W91" i="4"/>
  <c r="AF91" i="4"/>
  <c r="AO91" i="4"/>
  <c r="AX91" i="4"/>
  <c r="BG91" i="4"/>
  <c r="BP91" i="4"/>
  <c r="BY91" i="4"/>
  <c r="CG91" i="4"/>
  <c r="CH91" i="4"/>
  <c r="CO91" i="4"/>
  <c r="CS91" i="4"/>
  <c r="E92" i="4"/>
  <c r="J92" i="4" s="1"/>
  <c r="N92" i="4"/>
  <c r="W92" i="4"/>
  <c r="AF92" i="4"/>
  <c r="AO92" i="4"/>
  <c r="AX92" i="4"/>
  <c r="BG92" i="4"/>
  <c r="BP92" i="4"/>
  <c r="BY92" i="4"/>
  <c r="CG92" i="4"/>
  <c r="CH92" i="4"/>
  <c r="CO92" i="4"/>
  <c r="CS92" i="4"/>
  <c r="E93" i="4"/>
  <c r="J93" i="4" s="1"/>
  <c r="N93" i="4"/>
  <c r="W93" i="4"/>
  <c r="AF93" i="4"/>
  <c r="AO93" i="4"/>
  <c r="AX93" i="4"/>
  <c r="BG93" i="4"/>
  <c r="BP93" i="4"/>
  <c r="BY93" i="4"/>
  <c r="CG93" i="4"/>
  <c r="CH93" i="4"/>
  <c r="CO93" i="4"/>
  <c r="CS93" i="4"/>
  <c r="E94" i="4"/>
  <c r="J94" i="4" s="1"/>
  <c r="N94" i="4"/>
  <c r="W94" i="4"/>
  <c r="AF94" i="4"/>
  <c r="AO94" i="4"/>
  <c r="AX94" i="4"/>
  <c r="BG94" i="4"/>
  <c r="BP94" i="4"/>
  <c r="BY94" i="4"/>
  <c r="CG94" i="4"/>
  <c r="CH94" i="4"/>
  <c r="CO94" i="4"/>
  <c r="CS94" i="4"/>
  <c r="E95" i="4"/>
  <c r="N95" i="4"/>
  <c r="W95" i="4"/>
  <c r="AF95" i="4"/>
  <c r="AO95" i="4"/>
  <c r="AX95" i="4"/>
  <c r="BG95" i="4"/>
  <c r="BP95" i="4"/>
  <c r="BY95" i="4"/>
  <c r="CG95" i="4"/>
  <c r="CH95" i="4"/>
  <c r="CO95" i="4"/>
  <c r="CS95" i="4"/>
  <c r="E96" i="4"/>
  <c r="J96" i="4" s="1"/>
  <c r="N96" i="4"/>
  <c r="W96" i="4"/>
  <c r="AF96" i="4"/>
  <c r="AO96" i="4"/>
  <c r="AX96" i="4"/>
  <c r="BG96" i="4"/>
  <c r="BP96" i="4"/>
  <c r="BY96" i="4"/>
  <c r="CG96" i="4"/>
  <c r="CH96" i="4"/>
  <c r="CO96" i="4"/>
  <c r="CS96" i="4"/>
  <c r="E97" i="4"/>
  <c r="J97" i="4" s="1"/>
  <c r="N97" i="4"/>
  <c r="W97" i="4"/>
  <c r="AF97" i="4"/>
  <c r="AO97" i="4"/>
  <c r="AX97" i="4"/>
  <c r="BG97" i="4"/>
  <c r="BP97" i="4"/>
  <c r="BY97" i="4"/>
  <c r="CG97" i="4"/>
  <c r="CH97" i="4"/>
  <c r="CO97" i="4"/>
  <c r="CS97" i="4"/>
  <c r="E98" i="4"/>
  <c r="J98" i="4" s="1"/>
  <c r="N98" i="4"/>
  <c r="W98" i="4"/>
  <c r="AF98" i="4"/>
  <c r="AO98" i="4"/>
  <c r="AX98" i="4"/>
  <c r="BG98" i="4"/>
  <c r="BP98" i="4"/>
  <c r="BY98" i="4"/>
  <c r="CG98" i="4"/>
  <c r="CH98" i="4"/>
  <c r="CO98" i="4"/>
  <c r="CS98" i="4"/>
  <c r="E99" i="4"/>
  <c r="J99" i="4" s="1"/>
  <c r="N99" i="4"/>
  <c r="W99" i="4"/>
  <c r="AF99" i="4"/>
  <c r="AO99" i="4"/>
  <c r="AX99" i="4"/>
  <c r="BG99" i="4"/>
  <c r="BP99" i="4"/>
  <c r="BY99" i="4"/>
  <c r="CG99" i="4"/>
  <c r="CH99" i="4"/>
  <c r="CO99" i="4"/>
  <c r="CS99" i="4"/>
  <c r="E100" i="4"/>
  <c r="J100" i="4" s="1"/>
  <c r="N100" i="4"/>
  <c r="W100" i="4"/>
  <c r="AF100" i="4"/>
  <c r="AO100" i="4"/>
  <c r="AX100" i="4"/>
  <c r="BG100" i="4"/>
  <c r="BP100" i="4"/>
  <c r="BY100" i="4"/>
  <c r="CG100" i="4"/>
  <c r="CH100" i="4"/>
  <c r="CO100" i="4"/>
  <c r="CS100" i="4"/>
  <c r="E101" i="4"/>
  <c r="J101" i="4" s="1"/>
  <c r="N101" i="4"/>
  <c r="W101" i="4"/>
  <c r="AF101" i="4"/>
  <c r="AO101" i="4"/>
  <c r="AX101" i="4"/>
  <c r="BG101" i="4"/>
  <c r="BP101" i="4"/>
  <c r="BY101" i="4"/>
  <c r="CG101" i="4"/>
  <c r="CH101" i="4"/>
  <c r="CO101" i="4"/>
  <c r="CS101" i="4"/>
  <c r="E102" i="4"/>
  <c r="J102" i="4" s="1"/>
  <c r="N102" i="4"/>
  <c r="W102" i="4"/>
  <c r="AF102" i="4"/>
  <c r="AO102" i="4"/>
  <c r="AX102" i="4"/>
  <c r="BG102" i="4"/>
  <c r="BP102" i="4"/>
  <c r="BY102" i="4"/>
  <c r="CG102" i="4"/>
  <c r="CH102" i="4"/>
  <c r="CO102" i="4"/>
  <c r="CS102" i="4"/>
  <c r="E103" i="4"/>
  <c r="J103" i="4" s="1"/>
  <c r="N103" i="4"/>
  <c r="W103" i="4"/>
  <c r="AF103" i="4"/>
  <c r="AO103" i="4"/>
  <c r="AX103" i="4"/>
  <c r="BG103" i="4"/>
  <c r="BP103" i="4"/>
  <c r="BY103" i="4"/>
  <c r="CG103" i="4"/>
  <c r="CH103" i="4"/>
  <c r="CO103" i="4"/>
  <c r="CS103" i="4"/>
  <c r="E104" i="4"/>
  <c r="J104" i="4" s="1"/>
  <c r="N104" i="4"/>
  <c r="W104" i="4"/>
  <c r="AF104" i="4"/>
  <c r="AO104" i="4"/>
  <c r="AX104" i="4"/>
  <c r="BG104" i="4"/>
  <c r="BP104" i="4"/>
  <c r="BY104" i="4"/>
  <c r="CG104" i="4"/>
  <c r="CH104" i="4"/>
  <c r="CO104" i="4"/>
  <c r="CS104" i="4"/>
  <c r="E105" i="4"/>
  <c r="N105" i="4"/>
  <c r="S105" i="4"/>
  <c r="W105" i="4"/>
  <c r="AB105" i="4"/>
  <c r="AF105" i="4"/>
  <c r="AO105" i="4"/>
  <c r="AT105" i="4"/>
  <c r="AX105" i="4"/>
  <c r="BC105" i="4"/>
  <c r="BG105" i="4"/>
  <c r="BP105" i="4"/>
  <c r="BU105" i="4"/>
  <c r="BY105" i="4"/>
  <c r="CD105" i="4"/>
  <c r="CG105" i="4"/>
  <c r="CH105" i="4"/>
  <c r="CO105" i="4"/>
  <c r="CS105" i="4"/>
  <c r="E106" i="4"/>
  <c r="N106" i="4"/>
  <c r="S106" i="4"/>
  <c r="W106" i="4"/>
  <c r="AB106" i="4"/>
  <c r="AF106" i="4"/>
  <c r="AO106" i="4"/>
  <c r="AT106" i="4"/>
  <c r="AX106" i="4"/>
  <c r="BG106" i="4"/>
  <c r="BL106" i="4"/>
  <c r="BP106" i="4"/>
  <c r="BY106" i="4"/>
  <c r="CD106" i="4"/>
  <c r="CG106" i="4"/>
  <c r="CH106" i="4"/>
  <c r="CO106" i="4"/>
  <c r="CS106" i="4"/>
  <c r="E107" i="4"/>
  <c r="N107" i="4"/>
  <c r="W107" i="4"/>
  <c r="AB107" i="4"/>
  <c r="AF107" i="4"/>
  <c r="AK107" i="4"/>
  <c r="AO107" i="4"/>
  <c r="AX107" i="4"/>
  <c r="BC107" i="4"/>
  <c r="BG107" i="4"/>
  <c r="BP107" i="4"/>
  <c r="BY107" i="4"/>
  <c r="CG107" i="4"/>
  <c r="CH107" i="4"/>
  <c r="CO107" i="4"/>
  <c r="CS107" i="4"/>
  <c r="E108" i="4"/>
  <c r="N108" i="4"/>
  <c r="S108" i="4"/>
  <c r="W108" i="4"/>
  <c r="AB108" i="4"/>
  <c r="AF108" i="4"/>
  <c r="AK108" i="4"/>
  <c r="AO108" i="4"/>
  <c r="AT108" i="4"/>
  <c r="AX108" i="4"/>
  <c r="BG108" i="4"/>
  <c r="BL108" i="4"/>
  <c r="BP108" i="4"/>
  <c r="BY108" i="4"/>
  <c r="CD108" i="4"/>
  <c r="CG108" i="4"/>
  <c r="CH108" i="4"/>
  <c r="CO108" i="4"/>
  <c r="CS108" i="4"/>
  <c r="E109" i="4"/>
  <c r="N109" i="4"/>
  <c r="W109" i="4"/>
  <c r="AF109" i="4"/>
  <c r="AK109" i="4"/>
  <c r="AO109" i="4"/>
  <c r="AX109" i="4"/>
  <c r="BG109" i="4"/>
  <c r="BP109" i="4"/>
  <c r="BY109" i="4"/>
  <c r="CD109" i="4"/>
  <c r="CG109" i="4"/>
  <c r="CH109" i="4"/>
  <c r="CO109" i="4"/>
  <c r="CS109" i="4"/>
  <c r="E110" i="4"/>
  <c r="N110" i="4"/>
  <c r="S110" i="4"/>
  <c r="W110" i="4"/>
  <c r="AF110" i="4"/>
  <c r="AO110" i="4"/>
  <c r="AX110" i="4"/>
  <c r="BG110" i="4"/>
  <c r="BL110" i="4"/>
  <c r="BP110" i="4"/>
  <c r="BY110" i="4"/>
  <c r="CG110" i="4"/>
  <c r="CH110" i="4"/>
  <c r="CO110" i="4"/>
  <c r="CS110" i="4"/>
  <c r="E111" i="4"/>
  <c r="N111" i="4"/>
  <c r="S111" i="4"/>
  <c r="W111" i="4"/>
  <c r="AB111" i="4"/>
  <c r="AF111" i="4"/>
  <c r="AK111" i="4"/>
  <c r="AO111" i="4"/>
  <c r="AT111" i="4"/>
  <c r="AX111" i="4"/>
  <c r="BC111" i="4"/>
  <c r="BG111" i="4"/>
  <c r="BL111" i="4"/>
  <c r="BP111" i="4"/>
  <c r="BU111" i="4"/>
  <c r="BY111" i="4"/>
  <c r="CG111" i="4"/>
  <c r="CH111" i="4"/>
  <c r="CO111" i="4"/>
  <c r="CS111" i="4"/>
  <c r="E112" i="4"/>
  <c r="N112" i="4"/>
  <c r="S112" i="4"/>
  <c r="W112" i="4"/>
  <c r="AB112" i="4"/>
  <c r="AF112" i="4"/>
  <c r="AK112" i="4"/>
  <c r="AO112" i="4"/>
  <c r="AT112" i="4"/>
  <c r="AX112" i="4"/>
  <c r="BC112" i="4"/>
  <c r="BG112" i="4"/>
  <c r="BL112" i="4"/>
  <c r="BP112" i="4"/>
  <c r="BU112" i="4"/>
  <c r="BY112" i="4"/>
  <c r="CD112" i="4"/>
  <c r="CG112" i="4"/>
  <c r="CH112" i="4"/>
  <c r="CO112" i="4"/>
  <c r="CS112" i="4"/>
  <c r="E113" i="4"/>
  <c r="N113" i="4"/>
  <c r="S113" i="4"/>
  <c r="W113" i="4"/>
  <c r="AB113" i="4"/>
  <c r="AF113" i="4"/>
  <c r="AK113" i="4"/>
  <c r="AO113" i="4"/>
  <c r="AX113" i="4"/>
  <c r="BC113" i="4"/>
  <c r="BG113" i="4"/>
  <c r="BL113" i="4"/>
  <c r="BP113" i="4"/>
  <c r="BY113" i="4"/>
  <c r="CD113" i="4"/>
  <c r="CG113" i="4"/>
  <c r="CH113" i="4"/>
  <c r="CO113" i="4"/>
  <c r="CS113" i="4"/>
  <c r="E114" i="4"/>
  <c r="N114" i="4"/>
  <c r="S114" i="4"/>
  <c r="W114" i="4"/>
  <c r="AF114" i="4"/>
  <c r="AK114" i="4"/>
  <c r="AO114" i="4"/>
  <c r="AT114" i="4"/>
  <c r="AX114" i="4"/>
  <c r="BG114" i="4"/>
  <c r="BP114" i="4"/>
  <c r="BU114" i="4"/>
  <c r="BY114" i="4"/>
  <c r="CG114" i="4"/>
  <c r="CH114" i="4"/>
  <c r="CO114" i="4"/>
  <c r="CS114" i="4"/>
  <c r="E115" i="4"/>
  <c r="N115" i="4"/>
  <c r="S115" i="4"/>
  <c r="W115" i="4"/>
  <c r="AB115" i="4"/>
  <c r="AF115" i="4"/>
  <c r="AO115" i="4"/>
  <c r="AT115" i="4"/>
  <c r="AX115" i="4"/>
  <c r="BC115" i="4"/>
  <c r="BG115" i="4"/>
  <c r="BP115" i="4"/>
  <c r="BU115" i="4"/>
  <c r="BY115" i="4"/>
  <c r="CD115" i="4"/>
  <c r="CG115" i="4"/>
  <c r="CH115" i="4"/>
  <c r="CO115" i="4"/>
  <c r="CS115" i="4"/>
  <c r="E116" i="4"/>
  <c r="N116" i="4"/>
  <c r="W116" i="4"/>
  <c r="AB116" i="4"/>
  <c r="AF116" i="4"/>
  <c r="AO116" i="4"/>
  <c r="AX116" i="4"/>
  <c r="BG116" i="4"/>
  <c r="BP116" i="4"/>
  <c r="BU116" i="4"/>
  <c r="BY116" i="4"/>
  <c r="CG116" i="4"/>
  <c r="CH116" i="4"/>
  <c r="CO116" i="4"/>
  <c r="CS116" i="4"/>
  <c r="E117" i="4"/>
  <c r="N117" i="4"/>
  <c r="S117" i="4"/>
  <c r="W117" i="4"/>
  <c r="AB117" i="4"/>
  <c r="AF117" i="4"/>
  <c r="AK117" i="4"/>
  <c r="AO117" i="4"/>
  <c r="AT117" i="4"/>
  <c r="AX117" i="4"/>
  <c r="BG117" i="4"/>
  <c r="BL117" i="4"/>
  <c r="BP117" i="4"/>
  <c r="BY117" i="4"/>
  <c r="CD117" i="4"/>
  <c r="CG117" i="4"/>
  <c r="CH117" i="4"/>
  <c r="CO117" i="4"/>
  <c r="CS117" i="4"/>
  <c r="E118" i="4"/>
  <c r="N118" i="4"/>
  <c r="W118" i="4"/>
  <c r="AB118" i="4"/>
  <c r="AF118" i="4"/>
  <c r="AK118" i="4"/>
  <c r="AO118" i="4"/>
  <c r="AT118" i="4"/>
  <c r="AX118" i="4"/>
  <c r="BC118" i="4"/>
  <c r="BG118" i="4"/>
  <c r="BL118" i="4"/>
  <c r="BP118" i="4"/>
  <c r="BU118" i="4"/>
  <c r="BY118" i="4"/>
  <c r="CD118" i="4"/>
  <c r="CG118" i="4"/>
  <c r="CH118" i="4"/>
  <c r="CO118" i="4"/>
  <c r="CS118" i="4"/>
  <c r="E119" i="4"/>
  <c r="N119" i="4"/>
  <c r="S119" i="4"/>
  <c r="W119" i="4"/>
  <c r="AB119" i="4"/>
  <c r="AF119" i="4"/>
  <c r="AK119" i="4"/>
  <c r="AO119" i="4"/>
  <c r="AT119" i="4"/>
  <c r="AX119" i="4"/>
  <c r="BG119" i="4"/>
  <c r="BL119" i="4"/>
  <c r="BP119" i="4"/>
  <c r="BU119" i="4"/>
  <c r="BY119" i="4"/>
  <c r="CD119" i="4"/>
  <c r="CG119" i="4"/>
  <c r="CH119" i="4"/>
  <c r="CO119" i="4"/>
  <c r="CS119" i="4"/>
  <c r="E120" i="4"/>
  <c r="N120" i="4"/>
  <c r="S120" i="4"/>
  <c r="W120" i="4"/>
  <c r="AF120" i="4"/>
  <c r="AK120" i="4"/>
  <c r="AO120" i="4"/>
  <c r="AT120" i="4"/>
  <c r="AX120" i="4"/>
  <c r="BC120" i="4"/>
  <c r="BG120" i="4"/>
  <c r="BL120" i="4"/>
  <c r="BP120" i="4"/>
  <c r="BU120" i="4"/>
  <c r="BY120" i="4"/>
  <c r="CD120" i="4"/>
  <c r="CG120" i="4"/>
  <c r="CH120" i="4"/>
  <c r="CO120" i="4"/>
  <c r="CS120" i="4"/>
  <c r="E121" i="4"/>
  <c r="N121" i="4"/>
  <c r="W121" i="4"/>
  <c r="AB121" i="4"/>
  <c r="AF121" i="4"/>
  <c r="AO121" i="4"/>
  <c r="AX121" i="4"/>
  <c r="BG121" i="4"/>
  <c r="BL121" i="4"/>
  <c r="BP121" i="4"/>
  <c r="BY121" i="4"/>
  <c r="CG121" i="4"/>
  <c r="CH121" i="4"/>
  <c r="CO121" i="4"/>
  <c r="CS121" i="4"/>
  <c r="E122" i="4"/>
  <c r="N122" i="4"/>
  <c r="S122" i="4"/>
  <c r="W122" i="4"/>
  <c r="AB122" i="4"/>
  <c r="AF122" i="4"/>
  <c r="AO122" i="4"/>
  <c r="AT122" i="4"/>
  <c r="AX122" i="4"/>
  <c r="BC122" i="4"/>
  <c r="BG122" i="4"/>
  <c r="BL122" i="4"/>
  <c r="BP122" i="4"/>
  <c r="BY122" i="4"/>
  <c r="CD122" i="4"/>
  <c r="CG122" i="4"/>
  <c r="CH122" i="4"/>
  <c r="CO122" i="4"/>
  <c r="CS122" i="4"/>
  <c r="E123" i="4"/>
  <c r="N123" i="4"/>
  <c r="S123" i="4"/>
  <c r="W123" i="4"/>
  <c r="AB123" i="4"/>
  <c r="AF123" i="4"/>
  <c r="AO123" i="4"/>
  <c r="AT123" i="4"/>
  <c r="AX123" i="4"/>
  <c r="BC123" i="4"/>
  <c r="BG123" i="4"/>
  <c r="BL123" i="4"/>
  <c r="BP123" i="4"/>
  <c r="BU123" i="4"/>
  <c r="BY123" i="4"/>
  <c r="CD123" i="4"/>
  <c r="CG123" i="4"/>
  <c r="CH123" i="4"/>
  <c r="CO123" i="4"/>
  <c r="CS123" i="4"/>
  <c r="E124" i="4"/>
  <c r="N124" i="4"/>
  <c r="W124" i="4"/>
  <c r="AB124" i="4"/>
  <c r="AF124" i="4"/>
  <c r="AO124" i="4"/>
  <c r="AT124" i="4"/>
  <c r="AX124" i="4"/>
  <c r="BG124" i="4"/>
  <c r="BP124" i="4"/>
  <c r="BY124" i="4"/>
  <c r="CG124" i="4"/>
  <c r="CH124" i="4"/>
  <c r="CO124" i="4"/>
  <c r="CS124" i="4"/>
  <c r="E125" i="4"/>
  <c r="N125" i="4"/>
  <c r="S125" i="4"/>
  <c r="W125" i="4"/>
  <c r="AB125" i="4"/>
  <c r="AF125" i="4"/>
  <c r="AK125" i="4"/>
  <c r="AO125" i="4"/>
  <c r="AT125" i="4"/>
  <c r="AX125" i="4"/>
  <c r="BC125" i="4"/>
  <c r="BG125" i="4"/>
  <c r="BL125" i="4"/>
  <c r="BP125" i="4"/>
  <c r="BY125" i="4"/>
  <c r="CD125" i="4"/>
  <c r="CG125" i="4"/>
  <c r="CH125" i="4"/>
  <c r="CO125" i="4"/>
  <c r="CS125" i="4"/>
  <c r="E126" i="4"/>
  <c r="N126" i="4"/>
  <c r="W126" i="4"/>
  <c r="AF126" i="4"/>
  <c r="AK126" i="4"/>
  <c r="AO126" i="4"/>
  <c r="AT126" i="4"/>
  <c r="AX126" i="4"/>
  <c r="BG126" i="4"/>
  <c r="BP126" i="4"/>
  <c r="BU126" i="4"/>
  <c r="BY126" i="4"/>
  <c r="CD126" i="4"/>
  <c r="CG126" i="4"/>
  <c r="CH126" i="4"/>
  <c r="CO126" i="4"/>
  <c r="CS126" i="4"/>
  <c r="E127" i="4"/>
  <c r="N127" i="4"/>
  <c r="S127" i="4"/>
  <c r="W127" i="4"/>
  <c r="AB127" i="4"/>
  <c r="AF127" i="4"/>
  <c r="AK127" i="4"/>
  <c r="AO127" i="4"/>
  <c r="AX127" i="4"/>
  <c r="BC127" i="4"/>
  <c r="BG127" i="4"/>
  <c r="BL127" i="4"/>
  <c r="BP127" i="4"/>
  <c r="BU127" i="4"/>
  <c r="BY127" i="4"/>
  <c r="CD127" i="4"/>
  <c r="CG127" i="4"/>
  <c r="CH127" i="4"/>
  <c r="CO127" i="4"/>
  <c r="CS127" i="4"/>
  <c r="E128" i="4"/>
  <c r="N128" i="4"/>
  <c r="W128" i="4"/>
  <c r="AF128" i="4"/>
  <c r="AO128" i="4"/>
  <c r="AX128" i="4"/>
  <c r="BG128" i="4"/>
  <c r="BP128" i="4"/>
  <c r="BY128" i="4"/>
  <c r="CG128" i="4"/>
  <c r="CH128" i="4"/>
  <c r="CO128" i="4"/>
  <c r="CS128" i="4"/>
  <c r="E129" i="4"/>
  <c r="N129" i="4"/>
  <c r="W129" i="4"/>
  <c r="AB129" i="4"/>
  <c r="AF129" i="4"/>
  <c r="AK129" i="4"/>
  <c r="AO129" i="4"/>
  <c r="AT129" i="4"/>
  <c r="AX129" i="4"/>
  <c r="BG129" i="4"/>
  <c r="BL129" i="4"/>
  <c r="BP129" i="4"/>
  <c r="BU129" i="4"/>
  <c r="BY129" i="4"/>
  <c r="CD129" i="4"/>
  <c r="CG129" i="4"/>
  <c r="CH129" i="4"/>
  <c r="CO129" i="4"/>
  <c r="CS129" i="4"/>
  <c r="E130" i="4"/>
  <c r="J130" i="4" s="1"/>
  <c r="N130" i="4"/>
  <c r="W130" i="4"/>
  <c r="AF130" i="4"/>
  <c r="AO130" i="4"/>
  <c r="AX130" i="4"/>
  <c r="BG130" i="4"/>
  <c r="BP130" i="4"/>
  <c r="BY130" i="4"/>
  <c r="CG130" i="4"/>
  <c r="CH130" i="4"/>
  <c r="CO130" i="4"/>
  <c r="CS130" i="4"/>
  <c r="E131" i="4"/>
  <c r="N131" i="4"/>
  <c r="W131" i="4"/>
  <c r="AF131" i="4"/>
  <c r="AO131" i="4"/>
  <c r="AX131" i="4"/>
  <c r="BG131" i="4"/>
  <c r="BP131" i="4"/>
  <c r="BY131" i="4"/>
  <c r="CG131" i="4"/>
  <c r="CH131" i="4"/>
  <c r="CO131" i="4"/>
  <c r="CS131" i="4"/>
  <c r="E132" i="4"/>
  <c r="N132" i="4"/>
  <c r="S132" i="4"/>
  <c r="W132" i="4"/>
  <c r="AB132" i="4"/>
  <c r="AF132" i="4"/>
  <c r="AK132" i="4"/>
  <c r="AO132" i="4"/>
  <c r="AT132" i="4"/>
  <c r="AX132" i="4"/>
  <c r="BC132" i="4"/>
  <c r="BG132" i="4"/>
  <c r="BL132" i="4"/>
  <c r="BP132" i="4"/>
  <c r="BU132" i="4"/>
  <c r="BY132" i="4"/>
  <c r="CD132" i="4"/>
  <c r="CG132" i="4"/>
  <c r="CH132" i="4"/>
  <c r="CO132" i="4"/>
  <c r="CS132" i="4"/>
  <c r="E133" i="4"/>
  <c r="N133" i="4"/>
  <c r="S133" i="4"/>
  <c r="W133" i="4"/>
  <c r="AB133" i="4"/>
  <c r="AF133" i="4"/>
  <c r="AK133" i="4"/>
  <c r="AO133" i="4"/>
  <c r="AT133" i="4"/>
  <c r="AX133" i="4"/>
  <c r="BC133" i="4"/>
  <c r="BG133" i="4"/>
  <c r="BL133" i="4"/>
  <c r="BP133" i="4"/>
  <c r="BU133" i="4"/>
  <c r="BY133" i="4"/>
  <c r="CD133" i="4"/>
  <c r="CG133" i="4"/>
  <c r="CH133" i="4"/>
  <c r="CO133" i="4"/>
  <c r="CS133" i="4"/>
  <c r="E134" i="4"/>
  <c r="N134" i="4"/>
  <c r="S134" i="4"/>
  <c r="W134" i="4"/>
  <c r="AB134" i="4"/>
  <c r="AF134" i="4"/>
  <c r="AK134" i="4"/>
  <c r="AO134" i="4"/>
  <c r="AT134" i="4"/>
  <c r="AX134" i="4"/>
  <c r="BC134" i="4"/>
  <c r="BG134" i="4"/>
  <c r="BL134" i="4"/>
  <c r="BP134" i="4"/>
  <c r="BU134" i="4"/>
  <c r="BY134" i="4"/>
  <c r="CD134" i="4"/>
  <c r="CG134" i="4"/>
  <c r="CH134" i="4"/>
  <c r="CO134" i="4"/>
  <c r="CS134" i="4"/>
  <c r="E135" i="4"/>
  <c r="N135" i="4"/>
  <c r="S135" i="4"/>
  <c r="W135" i="4"/>
  <c r="AB135" i="4"/>
  <c r="AF135" i="4"/>
  <c r="AK135" i="4"/>
  <c r="AO135" i="4"/>
  <c r="AT135" i="4"/>
  <c r="AX135" i="4"/>
  <c r="BC135" i="4"/>
  <c r="BG135" i="4"/>
  <c r="BL135" i="4"/>
  <c r="BP135" i="4"/>
  <c r="BU135" i="4"/>
  <c r="BY135" i="4"/>
  <c r="CD135" i="4"/>
  <c r="CG135" i="4"/>
  <c r="CH135" i="4"/>
  <c r="CO135" i="4"/>
  <c r="CS135" i="4"/>
  <c r="E136" i="4"/>
  <c r="N136" i="4"/>
  <c r="S136" i="4"/>
  <c r="W136" i="4"/>
  <c r="AB136" i="4"/>
  <c r="AF136" i="4"/>
  <c r="AK136" i="4"/>
  <c r="AO136" i="4"/>
  <c r="AT136" i="4"/>
  <c r="AX136" i="4"/>
  <c r="BC136" i="4"/>
  <c r="BG136" i="4"/>
  <c r="BL136" i="4"/>
  <c r="BP136" i="4"/>
  <c r="BU136" i="4"/>
  <c r="BY136" i="4"/>
  <c r="CD136" i="4"/>
  <c r="CG136" i="4"/>
  <c r="CH136" i="4"/>
  <c r="CO136" i="4"/>
  <c r="CS136" i="4"/>
  <c r="E137" i="4"/>
  <c r="N137" i="4"/>
  <c r="S137" i="4"/>
  <c r="W137" i="4"/>
  <c r="AB137" i="4"/>
  <c r="AF137" i="4"/>
  <c r="AK137" i="4"/>
  <c r="AO137" i="4"/>
  <c r="AT137" i="4"/>
  <c r="AX137" i="4"/>
  <c r="BC137" i="4"/>
  <c r="BG137" i="4"/>
  <c r="BL137" i="4"/>
  <c r="BP137" i="4"/>
  <c r="BU137" i="4"/>
  <c r="BY137" i="4"/>
  <c r="CD137" i="4"/>
  <c r="CG137" i="4"/>
  <c r="CH137" i="4"/>
  <c r="CO137" i="4"/>
  <c r="CS137" i="4"/>
  <c r="E138" i="4"/>
  <c r="N138" i="4"/>
  <c r="S138" i="4"/>
  <c r="W138" i="4"/>
  <c r="AB138" i="4"/>
  <c r="AF138" i="4"/>
  <c r="AK138" i="4"/>
  <c r="AO138" i="4"/>
  <c r="AT138" i="4"/>
  <c r="AX138" i="4"/>
  <c r="BC138" i="4"/>
  <c r="BG138" i="4"/>
  <c r="BL138" i="4"/>
  <c r="BP138" i="4"/>
  <c r="BU138" i="4"/>
  <c r="BY138" i="4"/>
  <c r="CD138" i="4"/>
  <c r="CG138" i="4"/>
  <c r="CH138" i="4"/>
  <c r="CO138" i="4"/>
  <c r="CS138" i="4"/>
  <c r="E139" i="4"/>
  <c r="N139" i="4"/>
  <c r="S139" i="4"/>
  <c r="W139" i="4"/>
  <c r="AB139" i="4"/>
  <c r="AF139" i="4"/>
  <c r="AK139" i="4"/>
  <c r="AO139" i="4"/>
  <c r="AT139" i="4"/>
  <c r="AX139" i="4"/>
  <c r="BC139" i="4"/>
  <c r="BG139" i="4"/>
  <c r="BL139" i="4"/>
  <c r="BP139" i="4"/>
  <c r="BU139" i="4"/>
  <c r="BY139" i="4"/>
  <c r="CD139" i="4"/>
  <c r="CG139" i="4"/>
  <c r="CH139" i="4"/>
  <c r="CO139" i="4"/>
  <c r="CS139" i="4"/>
  <c r="E140" i="4"/>
  <c r="N140" i="4"/>
  <c r="S140" i="4"/>
  <c r="W140" i="4"/>
  <c r="AB140" i="4"/>
  <c r="AF140" i="4"/>
  <c r="AK140" i="4"/>
  <c r="AO140" i="4"/>
  <c r="AT140" i="4"/>
  <c r="AX140" i="4"/>
  <c r="BC140" i="4"/>
  <c r="BG140" i="4"/>
  <c r="BL140" i="4"/>
  <c r="BP140" i="4"/>
  <c r="BU140" i="4"/>
  <c r="BY140" i="4"/>
  <c r="CD140" i="4"/>
  <c r="CG140" i="4"/>
  <c r="CH140" i="4"/>
  <c r="CO140" i="4"/>
  <c r="CS140" i="4"/>
  <c r="E141" i="4"/>
  <c r="N141" i="4"/>
  <c r="S141" i="4"/>
  <c r="W141" i="4"/>
  <c r="AB141" i="4"/>
  <c r="AF141" i="4"/>
  <c r="AK141" i="4"/>
  <c r="AO141" i="4"/>
  <c r="AT141" i="4"/>
  <c r="AX141" i="4"/>
  <c r="BC141" i="4"/>
  <c r="BG141" i="4"/>
  <c r="BL141" i="4"/>
  <c r="BP141" i="4"/>
  <c r="BU141" i="4"/>
  <c r="BY141" i="4"/>
  <c r="CD141" i="4"/>
  <c r="CG141" i="4"/>
  <c r="CH141" i="4"/>
  <c r="CO141" i="4"/>
  <c r="CS141" i="4"/>
  <c r="E142" i="4"/>
  <c r="N142" i="4"/>
  <c r="S142" i="4"/>
  <c r="W142" i="4"/>
  <c r="AB142" i="4"/>
  <c r="AF142" i="4"/>
  <c r="AK142" i="4"/>
  <c r="AO142" i="4"/>
  <c r="AT142" i="4"/>
  <c r="AX142" i="4"/>
  <c r="BC142" i="4"/>
  <c r="BG142" i="4"/>
  <c r="BL142" i="4"/>
  <c r="BP142" i="4"/>
  <c r="BU142" i="4"/>
  <c r="BY142" i="4"/>
  <c r="CD142" i="4"/>
  <c r="CG142" i="4"/>
  <c r="CH142" i="4"/>
  <c r="CO142" i="4"/>
  <c r="CS142" i="4"/>
  <c r="E143" i="4"/>
  <c r="N143" i="4"/>
  <c r="S143" i="4"/>
  <c r="W143" i="4"/>
  <c r="AB143" i="4"/>
  <c r="AF143" i="4"/>
  <c r="AK143" i="4"/>
  <c r="AO143" i="4"/>
  <c r="AT143" i="4"/>
  <c r="AX143" i="4"/>
  <c r="BC143" i="4"/>
  <c r="BG143" i="4"/>
  <c r="BL143" i="4"/>
  <c r="BP143" i="4"/>
  <c r="BU143" i="4"/>
  <c r="BY143" i="4"/>
  <c r="CD143" i="4"/>
  <c r="CG143" i="4"/>
  <c r="CH143" i="4"/>
  <c r="CO143" i="4"/>
  <c r="CS143" i="4"/>
  <c r="E144" i="4"/>
  <c r="N144" i="4"/>
  <c r="S144" i="4"/>
  <c r="W144" i="4"/>
  <c r="AB144" i="4"/>
  <c r="AF144" i="4"/>
  <c r="AK144" i="4"/>
  <c r="AO144" i="4"/>
  <c r="AT144" i="4"/>
  <c r="AX144" i="4"/>
  <c r="BC144" i="4"/>
  <c r="BG144" i="4"/>
  <c r="BL144" i="4"/>
  <c r="BP144" i="4"/>
  <c r="BU144" i="4"/>
  <c r="BY144" i="4"/>
  <c r="CD144" i="4"/>
  <c r="CG144" i="4"/>
  <c r="CH144" i="4"/>
  <c r="CO144" i="4"/>
  <c r="CS144" i="4"/>
  <c r="E145" i="4"/>
  <c r="N145" i="4"/>
  <c r="S145" i="4"/>
  <c r="W145" i="4"/>
  <c r="AB145" i="4"/>
  <c r="AF145" i="4"/>
  <c r="AK145" i="4"/>
  <c r="AO145" i="4"/>
  <c r="AT145" i="4"/>
  <c r="AX145" i="4"/>
  <c r="BC145" i="4"/>
  <c r="BG145" i="4"/>
  <c r="BL145" i="4"/>
  <c r="BP145" i="4"/>
  <c r="BU145" i="4"/>
  <c r="BY145" i="4"/>
  <c r="CD145" i="4"/>
  <c r="CG145" i="4"/>
  <c r="CH145" i="4"/>
  <c r="CO145" i="4"/>
  <c r="CS145" i="4"/>
  <c r="E146" i="4"/>
  <c r="N146" i="4"/>
  <c r="S146" i="4"/>
  <c r="W146" i="4"/>
  <c r="AB146" i="4"/>
  <c r="AF146" i="4"/>
  <c r="AK146" i="4"/>
  <c r="AO146" i="4"/>
  <c r="AT146" i="4"/>
  <c r="AX146" i="4"/>
  <c r="BC146" i="4"/>
  <c r="BG146" i="4"/>
  <c r="BL146" i="4"/>
  <c r="BP146" i="4"/>
  <c r="BU146" i="4"/>
  <c r="BY146" i="4"/>
  <c r="CD146" i="4"/>
  <c r="CG146" i="4"/>
  <c r="CH146" i="4"/>
  <c r="CO146" i="4"/>
  <c r="CS146" i="4"/>
  <c r="E147" i="4"/>
  <c r="N147" i="4"/>
  <c r="S147" i="4"/>
  <c r="W147" i="4"/>
  <c r="AB147" i="4"/>
  <c r="AF147" i="4"/>
  <c r="AK147" i="4"/>
  <c r="AO147" i="4"/>
  <c r="AT147" i="4"/>
  <c r="AX147" i="4"/>
  <c r="BC147" i="4"/>
  <c r="BG147" i="4"/>
  <c r="BL147" i="4"/>
  <c r="BP147" i="4"/>
  <c r="BU147" i="4"/>
  <c r="BY147" i="4"/>
  <c r="CD147" i="4"/>
  <c r="CG147" i="4"/>
  <c r="CH147" i="4"/>
  <c r="CO147" i="4"/>
  <c r="CS147" i="4"/>
  <c r="E148" i="4"/>
  <c r="N148" i="4"/>
  <c r="S148" i="4"/>
  <c r="W148" i="4"/>
  <c r="AB148" i="4"/>
  <c r="AF148" i="4"/>
  <c r="AK148" i="4"/>
  <c r="AO148" i="4"/>
  <c r="AT148" i="4"/>
  <c r="AX148" i="4"/>
  <c r="BC148" i="4"/>
  <c r="BG148" i="4"/>
  <c r="BL148" i="4"/>
  <c r="BP148" i="4"/>
  <c r="BU148" i="4"/>
  <c r="BY148" i="4"/>
  <c r="CD148" i="4"/>
  <c r="CG148" i="4"/>
  <c r="CH148" i="4"/>
  <c r="CO148" i="4"/>
  <c r="CS148" i="4"/>
  <c r="E149" i="4"/>
  <c r="N149" i="4"/>
  <c r="S149" i="4"/>
  <c r="W149" i="4"/>
  <c r="AB149" i="4"/>
  <c r="AF149" i="4"/>
  <c r="AK149" i="4"/>
  <c r="AO149" i="4"/>
  <c r="AT149" i="4"/>
  <c r="AX149" i="4"/>
  <c r="BC149" i="4"/>
  <c r="BG149" i="4"/>
  <c r="BL149" i="4"/>
  <c r="BP149" i="4"/>
  <c r="BU149" i="4"/>
  <c r="BY149" i="4"/>
  <c r="CD149" i="4"/>
  <c r="CG149" i="4"/>
  <c r="CH149" i="4"/>
  <c r="CO149" i="4"/>
  <c r="CS149" i="4"/>
  <c r="E150" i="4"/>
  <c r="N150" i="4"/>
  <c r="S150" i="4"/>
  <c r="W150" i="4"/>
  <c r="AB150" i="4"/>
  <c r="AF150" i="4"/>
  <c r="AK150" i="4"/>
  <c r="AO150" i="4"/>
  <c r="AT150" i="4"/>
  <c r="AX150" i="4"/>
  <c r="BC150" i="4"/>
  <c r="BG150" i="4"/>
  <c r="BL150" i="4"/>
  <c r="BP150" i="4"/>
  <c r="BU150" i="4"/>
  <c r="BY150" i="4"/>
  <c r="CD150" i="4"/>
  <c r="CG150" i="4"/>
  <c r="CH150" i="4"/>
  <c r="CO150" i="4"/>
  <c r="CS150" i="4"/>
  <c r="E151" i="4"/>
  <c r="N151" i="4"/>
  <c r="S151" i="4"/>
  <c r="W151" i="4"/>
  <c r="AB151" i="4"/>
  <c r="AF151" i="4"/>
  <c r="AK151" i="4"/>
  <c r="AO151" i="4"/>
  <c r="AT151" i="4"/>
  <c r="AX151" i="4"/>
  <c r="BC151" i="4"/>
  <c r="BG151" i="4"/>
  <c r="BL151" i="4"/>
  <c r="BP151" i="4"/>
  <c r="BU151" i="4"/>
  <c r="BY151" i="4"/>
  <c r="CD151" i="4"/>
  <c r="CG151" i="4"/>
  <c r="CH151" i="4"/>
  <c r="CO151" i="4"/>
  <c r="CS151" i="4"/>
  <c r="E152" i="4"/>
  <c r="N152" i="4"/>
  <c r="S152" i="4"/>
  <c r="W152" i="4"/>
  <c r="AB152" i="4"/>
  <c r="AF152" i="4"/>
  <c r="AK152" i="4"/>
  <c r="AO152" i="4"/>
  <c r="AT152" i="4"/>
  <c r="AX152" i="4"/>
  <c r="BC152" i="4"/>
  <c r="BG152" i="4"/>
  <c r="BL152" i="4"/>
  <c r="BP152" i="4"/>
  <c r="BU152" i="4"/>
  <c r="BY152" i="4"/>
  <c r="CD152" i="4"/>
  <c r="CG152" i="4"/>
  <c r="CH152" i="4"/>
  <c r="CO152" i="4"/>
  <c r="CS152" i="4"/>
  <c r="E153" i="4"/>
  <c r="N153" i="4"/>
  <c r="S153" i="4"/>
  <c r="W153" i="4"/>
  <c r="AB153" i="4"/>
  <c r="AF153" i="4"/>
  <c r="AK153" i="4"/>
  <c r="AO153" i="4"/>
  <c r="AT153" i="4"/>
  <c r="AX153" i="4"/>
  <c r="BC153" i="4"/>
  <c r="BG153" i="4"/>
  <c r="BL153" i="4"/>
  <c r="BP153" i="4"/>
  <c r="BU153" i="4"/>
  <c r="BY153" i="4"/>
  <c r="CD153" i="4"/>
  <c r="CG153" i="4"/>
  <c r="CH153" i="4"/>
  <c r="CO153" i="4"/>
  <c r="CS153" i="4"/>
  <c r="E154" i="4"/>
  <c r="N154" i="4"/>
  <c r="S154" i="4"/>
  <c r="W154" i="4"/>
  <c r="AB154" i="4"/>
  <c r="AF154" i="4"/>
  <c r="AK154" i="4"/>
  <c r="AO154" i="4"/>
  <c r="AT154" i="4"/>
  <c r="AX154" i="4"/>
  <c r="BC154" i="4"/>
  <c r="BG154" i="4"/>
  <c r="BL154" i="4"/>
  <c r="BP154" i="4"/>
  <c r="BU154" i="4"/>
  <c r="BY154" i="4"/>
  <c r="CD154" i="4"/>
  <c r="CG154" i="4"/>
  <c r="CH154" i="4"/>
  <c r="CO154" i="4"/>
  <c r="CS154" i="4"/>
  <c r="E155" i="4"/>
  <c r="N155" i="4"/>
  <c r="S155" i="4"/>
  <c r="W155" i="4"/>
  <c r="AB155" i="4"/>
  <c r="AF155" i="4"/>
  <c r="AK155" i="4"/>
  <c r="AO155" i="4"/>
  <c r="AT155" i="4"/>
  <c r="AX155" i="4"/>
  <c r="BC155" i="4"/>
  <c r="BG155" i="4"/>
  <c r="BL155" i="4"/>
  <c r="BP155" i="4"/>
  <c r="BU155" i="4"/>
  <c r="BY155" i="4"/>
  <c r="CD155" i="4"/>
  <c r="CG155" i="4"/>
  <c r="CH155" i="4"/>
  <c r="CO155" i="4"/>
  <c r="CS155" i="4"/>
  <c r="E156" i="4"/>
  <c r="N156" i="4"/>
  <c r="S156" i="4"/>
  <c r="W156" i="4"/>
  <c r="AB156" i="4"/>
  <c r="AF156" i="4"/>
  <c r="AK156" i="4"/>
  <c r="AO156" i="4"/>
  <c r="AT156" i="4"/>
  <c r="AX156" i="4"/>
  <c r="BC156" i="4"/>
  <c r="BG156" i="4"/>
  <c r="BL156" i="4"/>
  <c r="BP156" i="4"/>
  <c r="BU156" i="4"/>
  <c r="BY156" i="4"/>
  <c r="CD156" i="4"/>
  <c r="CG156" i="4"/>
  <c r="CH156" i="4"/>
  <c r="CO156" i="4"/>
  <c r="CS156" i="4"/>
  <c r="E157" i="4"/>
  <c r="N157" i="4"/>
  <c r="S157" i="4"/>
  <c r="W157" i="4"/>
  <c r="AB157" i="4"/>
  <c r="AF157" i="4"/>
  <c r="AK157" i="4"/>
  <c r="AO157" i="4"/>
  <c r="AT157" i="4"/>
  <c r="AX157" i="4"/>
  <c r="BC157" i="4"/>
  <c r="BG157" i="4"/>
  <c r="BL157" i="4"/>
  <c r="BP157" i="4"/>
  <c r="BU157" i="4"/>
  <c r="BY157" i="4"/>
  <c r="CD157" i="4"/>
  <c r="CG157" i="4"/>
  <c r="CH157" i="4"/>
  <c r="CO157" i="4"/>
  <c r="CS157" i="4"/>
  <c r="E158" i="4"/>
  <c r="N158" i="4"/>
  <c r="S158" i="4"/>
  <c r="W158" i="4"/>
  <c r="AB158" i="4"/>
  <c r="AF158" i="4"/>
  <c r="AK158" i="4"/>
  <c r="AO158" i="4"/>
  <c r="AT158" i="4"/>
  <c r="AX158" i="4"/>
  <c r="BC158" i="4"/>
  <c r="BG158" i="4"/>
  <c r="BL158" i="4"/>
  <c r="BP158" i="4"/>
  <c r="BU158" i="4"/>
  <c r="BY158" i="4"/>
  <c r="CD158" i="4"/>
  <c r="CG158" i="4"/>
  <c r="CH158" i="4"/>
  <c r="CO158" i="4"/>
  <c r="CS158" i="4"/>
  <c r="E159" i="4"/>
  <c r="N159" i="4"/>
  <c r="S159" i="4"/>
  <c r="W159" i="4"/>
  <c r="AB159" i="4"/>
  <c r="AF159" i="4"/>
  <c r="AK159" i="4"/>
  <c r="AO159" i="4"/>
  <c r="AT159" i="4"/>
  <c r="AX159" i="4"/>
  <c r="BC159" i="4"/>
  <c r="BG159" i="4"/>
  <c r="BL159" i="4"/>
  <c r="BP159" i="4"/>
  <c r="BU159" i="4"/>
  <c r="BY159" i="4"/>
  <c r="CD159" i="4"/>
  <c r="CG159" i="4"/>
  <c r="CH159" i="4"/>
  <c r="CO159" i="4"/>
  <c r="CS159" i="4"/>
  <c r="E160" i="4"/>
  <c r="N160" i="4"/>
  <c r="S160" i="4"/>
  <c r="W160" i="4"/>
  <c r="AB160" i="4"/>
  <c r="AF160" i="4"/>
  <c r="AK160" i="4"/>
  <c r="AO160" i="4"/>
  <c r="AT160" i="4"/>
  <c r="AX160" i="4"/>
  <c r="BC160" i="4"/>
  <c r="BG160" i="4"/>
  <c r="BL160" i="4"/>
  <c r="BP160" i="4"/>
  <c r="BU160" i="4"/>
  <c r="BY160" i="4"/>
  <c r="CD160" i="4"/>
  <c r="CG160" i="4"/>
  <c r="CH160" i="4"/>
  <c r="CO160" i="4"/>
  <c r="CS160" i="4"/>
  <c r="E161" i="4"/>
  <c r="N161" i="4"/>
  <c r="S161" i="4"/>
  <c r="W161" i="4"/>
  <c r="AB161" i="4"/>
  <c r="AF161" i="4"/>
  <c r="AK161" i="4"/>
  <c r="AO161" i="4"/>
  <c r="AT161" i="4"/>
  <c r="AX161" i="4"/>
  <c r="BC161" i="4"/>
  <c r="BG161" i="4"/>
  <c r="BL161" i="4"/>
  <c r="BP161" i="4"/>
  <c r="BU161" i="4"/>
  <c r="BY161" i="4"/>
  <c r="CD161" i="4"/>
  <c r="CG161" i="4"/>
  <c r="CH161" i="4"/>
  <c r="CO161" i="4"/>
  <c r="CS161" i="4"/>
  <c r="E162" i="4"/>
  <c r="N162" i="4"/>
  <c r="S162" i="4"/>
  <c r="W162" i="4"/>
  <c r="AB162" i="4"/>
  <c r="AF162" i="4"/>
  <c r="AK162" i="4"/>
  <c r="AO162" i="4"/>
  <c r="AT162" i="4"/>
  <c r="AX162" i="4"/>
  <c r="BC162" i="4"/>
  <c r="BG162" i="4"/>
  <c r="BL162" i="4"/>
  <c r="BP162" i="4"/>
  <c r="BU162" i="4"/>
  <c r="BY162" i="4"/>
  <c r="CD162" i="4"/>
  <c r="CG162" i="4"/>
  <c r="CH162" i="4"/>
  <c r="CO162" i="4"/>
  <c r="CS162" i="4"/>
  <c r="E163" i="4"/>
  <c r="N163" i="4"/>
  <c r="S163" i="4"/>
  <c r="W163" i="4"/>
  <c r="AB163" i="4"/>
  <c r="AF163" i="4"/>
  <c r="AK163" i="4"/>
  <c r="AO163" i="4"/>
  <c r="AT163" i="4"/>
  <c r="AX163" i="4"/>
  <c r="BC163" i="4"/>
  <c r="BG163" i="4"/>
  <c r="BL163" i="4"/>
  <c r="BP163" i="4"/>
  <c r="BU163" i="4"/>
  <c r="BY163" i="4"/>
  <c r="CD163" i="4"/>
  <c r="CG163" i="4"/>
  <c r="CH163" i="4"/>
  <c r="CO163" i="4"/>
  <c r="CS163" i="4"/>
  <c r="E164" i="4"/>
  <c r="N164" i="4"/>
  <c r="S164" i="4"/>
  <c r="W164" i="4"/>
  <c r="AB164" i="4"/>
  <c r="AF164" i="4"/>
  <c r="AK164" i="4"/>
  <c r="AO164" i="4"/>
  <c r="AT164" i="4"/>
  <c r="AX164" i="4"/>
  <c r="BC164" i="4"/>
  <c r="BG164" i="4"/>
  <c r="BL164" i="4"/>
  <c r="BP164" i="4"/>
  <c r="BU164" i="4"/>
  <c r="BY164" i="4"/>
  <c r="CD164" i="4"/>
  <c r="CG164" i="4"/>
  <c r="CH164" i="4"/>
  <c r="CO164" i="4"/>
  <c r="CS164" i="4"/>
  <c r="E165" i="4"/>
  <c r="N165" i="4"/>
  <c r="S165" i="4"/>
  <c r="W165" i="4"/>
  <c r="AB165" i="4"/>
  <c r="AF165" i="4"/>
  <c r="AK165" i="4"/>
  <c r="AO165" i="4"/>
  <c r="AT165" i="4"/>
  <c r="AX165" i="4"/>
  <c r="BC165" i="4"/>
  <c r="BG165" i="4"/>
  <c r="BL165" i="4"/>
  <c r="BP165" i="4"/>
  <c r="BU165" i="4"/>
  <c r="BY165" i="4"/>
  <c r="CD165" i="4"/>
  <c r="CG165" i="4"/>
  <c r="CH165" i="4"/>
  <c r="CO165" i="4"/>
  <c r="CS165" i="4"/>
  <c r="E166" i="4"/>
  <c r="N166" i="4"/>
  <c r="S166" i="4"/>
  <c r="W166" i="4"/>
  <c r="AB166" i="4"/>
  <c r="AF166" i="4"/>
  <c r="AK166" i="4"/>
  <c r="AO166" i="4"/>
  <c r="AT166" i="4"/>
  <c r="AX166" i="4"/>
  <c r="BC166" i="4"/>
  <c r="BG166" i="4"/>
  <c r="BL166" i="4"/>
  <c r="BP166" i="4"/>
  <c r="BU166" i="4"/>
  <c r="BY166" i="4"/>
  <c r="CD166" i="4"/>
  <c r="CG166" i="4"/>
  <c r="CH166" i="4"/>
  <c r="CO166" i="4"/>
  <c r="CS166" i="4"/>
  <c r="E167" i="4"/>
  <c r="N167" i="4"/>
  <c r="S167" i="4"/>
  <c r="W167" i="4"/>
  <c r="AB167" i="4"/>
  <c r="AF167" i="4"/>
  <c r="AK167" i="4"/>
  <c r="AO167" i="4"/>
  <c r="AT167" i="4"/>
  <c r="AX167" i="4"/>
  <c r="BC167" i="4"/>
  <c r="BG167" i="4"/>
  <c r="BL167" i="4"/>
  <c r="BP167" i="4"/>
  <c r="BU167" i="4"/>
  <c r="BY167" i="4"/>
  <c r="CD167" i="4"/>
  <c r="CG167" i="4"/>
  <c r="CH167" i="4"/>
  <c r="CO167" i="4"/>
  <c r="CS167" i="4"/>
  <c r="E168" i="4"/>
  <c r="N168" i="4"/>
  <c r="S168" i="4"/>
  <c r="W168" i="4"/>
  <c r="AB168" i="4"/>
  <c r="AF168" i="4"/>
  <c r="AK168" i="4"/>
  <c r="AO168" i="4"/>
  <c r="AT168" i="4"/>
  <c r="AX168" i="4"/>
  <c r="BC168" i="4"/>
  <c r="BG168" i="4"/>
  <c r="BL168" i="4"/>
  <c r="BP168" i="4"/>
  <c r="BU168" i="4"/>
  <c r="BY168" i="4"/>
  <c r="CD168" i="4"/>
  <c r="CG168" i="4"/>
  <c r="CH168" i="4"/>
  <c r="CO168" i="4"/>
  <c r="CS168" i="4"/>
  <c r="E169" i="4"/>
  <c r="N169" i="4"/>
  <c r="S169" i="4"/>
  <c r="W169" i="4"/>
  <c r="AB169" i="4"/>
  <c r="AF169" i="4"/>
  <c r="AK169" i="4"/>
  <c r="AO169" i="4"/>
  <c r="AT169" i="4"/>
  <c r="AX169" i="4"/>
  <c r="BC169" i="4"/>
  <c r="BG169" i="4"/>
  <c r="BL169" i="4"/>
  <c r="BP169" i="4"/>
  <c r="BU169" i="4"/>
  <c r="BY169" i="4"/>
  <c r="CD169" i="4"/>
  <c r="CG169" i="4"/>
  <c r="CH169" i="4"/>
  <c r="CO169" i="4"/>
  <c r="CS169" i="4"/>
  <c r="E170" i="4"/>
  <c r="N170" i="4"/>
  <c r="S170" i="4"/>
  <c r="W170" i="4"/>
  <c r="AB170" i="4"/>
  <c r="AF170" i="4"/>
  <c r="AK170" i="4"/>
  <c r="AO170" i="4"/>
  <c r="AT170" i="4"/>
  <c r="AX170" i="4"/>
  <c r="BC170" i="4"/>
  <c r="BG170" i="4"/>
  <c r="BL170" i="4"/>
  <c r="BP170" i="4"/>
  <c r="BU170" i="4"/>
  <c r="BY170" i="4"/>
  <c r="CD170" i="4"/>
  <c r="CG170" i="4"/>
  <c r="CH170" i="4"/>
  <c r="CO170" i="4"/>
  <c r="CS170" i="4"/>
  <c r="E171" i="4"/>
  <c r="N171" i="4"/>
  <c r="S171" i="4"/>
  <c r="W171" i="4"/>
  <c r="AB171" i="4"/>
  <c r="AF171" i="4"/>
  <c r="AK171" i="4"/>
  <c r="AO171" i="4"/>
  <c r="AT171" i="4"/>
  <c r="AX171" i="4"/>
  <c r="BC171" i="4"/>
  <c r="BG171" i="4"/>
  <c r="BL171" i="4"/>
  <c r="BP171" i="4"/>
  <c r="BU171" i="4"/>
  <c r="BY171" i="4"/>
  <c r="CD171" i="4"/>
  <c r="CG171" i="4"/>
  <c r="CH171" i="4"/>
  <c r="CO171" i="4"/>
  <c r="CS171" i="4"/>
  <c r="E172" i="4"/>
  <c r="N172" i="4"/>
  <c r="S172" i="4"/>
  <c r="W172" i="4"/>
  <c r="AB172" i="4"/>
  <c r="AF172" i="4"/>
  <c r="AK172" i="4"/>
  <c r="AO172" i="4"/>
  <c r="AT172" i="4"/>
  <c r="AX172" i="4"/>
  <c r="BC172" i="4"/>
  <c r="BG172" i="4"/>
  <c r="BL172" i="4"/>
  <c r="BP172" i="4"/>
  <c r="BU172" i="4"/>
  <c r="BY172" i="4"/>
  <c r="CD172" i="4"/>
  <c r="CG172" i="4"/>
  <c r="CH172" i="4"/>
  <c r="CO172" i="4"/>
  <c r="CS172" i="4"/>
  <c r="E173" i="4"/>
  <c r="N173" i="4"/>
  <c r="S173" i="4"/>
  <c r="W173" i="4"/>
  <c r="AB173" i="4"/>
  <c r="AF173" i="4"/>
  <c r="AK173" i="4"/>
  <c r="AO173" i="4"/>
  <c r="AT173" i="4"/>
  <c r="AX173" i="4"/>
  <c r="BC173" i="4"/>
  <c r="BG173" i="4"/>
  <c r="BL173" i="4"/>
  <c r="BP173" i="4"/>
  <c r="BU173" i="4"/>
  <c r="BY173" i="4"/>
  <c r="CD173" i="4"/>
  <c r="CG173" i="4"/>
  <c r="CH173" i="4"/>
  <c r="CO173" i="4"/>
  <c r="CS173" i="4"/>
  <c r="E174" i="4"/>
  <c r="N174" i="4"/>
  <c r="S174" i="4"/>
  <c r="W174" i="4"/>
  <c r="AB174" i="4"/>
  <c r="AF174" i="4"/>
  <c r="AK174" i="4"/>
  <c r="AO174" i="4"/>
  <c r="AT174" i="4"/>
  <c r="AX174" i="4"/>
  <c r="BC174" i="4"/>
  <c r="BG174" i="4"/>
  <c r="BL174" i="4"/>
  <c r="BP174" i="4"/>
  <c r="BU174" i="4"/>
  <c r="BY174" i="4"/>
  <c r="CD174" i="4"/>
  <c r="CG174" i="4"/>
  <c r="CH174" i="4"/>
  <c r="CO174" i="4"/>
  <c r="CS174" i="4"/>
  <c r="E175" i="4"/>
  <c r="N175" i="4"/>
  <c r="S175" i="4"/>
  <c r="W175" i="4"/>
  <c r="AB175" i="4"/>
  <c r="AF175" i="4"/>
  <c r="AK175" i="4"/>
  <c r="AO175" i="4"/>
  <c r="AT175" i="4"/>
  <c r="AX175" i="4"/>
  <c r="BC175" i="4"/>
  <c r="BG175" i="4"/>
  <c r="BL175" i="4"/>
  <c r="BP175" i="4"/>
  <c r="BU175" i="4"/>
  <c r="BY175" i="4"/>
  <c r="CD175" i="4"/>
  <c r="CG175" i="4"/>
  <c r="CH175" i="4"/>
  <c r="CO175" i="4"/>
  <c r="CS175" i="4"/>
  <c r="E176" i="4"/>
  <c r="N176" i="4"/>
  <c r="S176" i="4"/>
  <c r="W176" i="4"/>
  <c r="AB176" i="4"/>
  <c r="AF176" i="4"/>
  <c r="AK176" i="4"/>
  <c r="AO176" i="4"/>
  <c r="AT176" i="4"/>
  <c r="AX176" i="4"/>
  <c r="BC176" i="4"/>
  <c r="BG176" i="4"/>
  <c r="BL176" i="4"/>
  <c r="BP176" i="4"/>
  <c r="BU176" i="4"/>
  <c r="BY176" i="4"/>
  <c r="CD176" i="4"/>
  <c r="CG176" i="4"/>
  <c r="CH176" i="4"/>
  <c r="CO176" i="4"/>
  <c r="CS176" i="4"/>
  <c r="E177" i="4"/>
  <c r="N177" i="4"/>
  <c r="S177" i="4"/>
  <c r="W177" i="4"/>
  <c r="AB177" i="4"/>
  <c r="AF177" i="4"/>
  <c r="AK177" i="4"/>
  <c r="AO177" i="4"/>
  <c r="AT177" i="4"/>
  <c r="AX177" i="4"/>
  <c r="BC177" i="4"/>
  <c r="BG177" i="4"/>
  <c r="BL177" i="4"/>
  <c r="BP177" i="4"/>
  <c r="BU177" i="4"/>
  <c r="BY177" i="4"/>
  <c r="CD177" i="4"/>
  <c r="CG177" i="4"/>
  <c r="CH177" i="4"/>
  <c r="CO177" i="4"/>
  <c r="CS177" i="4"/>
  <c r="E178" i="4"/>
  <c r="N178" i="4"/>
  <c r="S178" i="4"/>
  <c r="W178" i="4"/>
  <c r="AB178" i="4"/>
  <c r="AF178" i="4"/>
  <c r="AK178" i="4"/>
  <c r="AO178" i="4"/>
  <c r="AT178" i="4"/>
  <c r="AX178" i="4"/>
  <c r="BC178" i="4"/>
  <c r="BG178" i="4"/>
  <c r="BL178" i="4"/>
  <c r="BP178" i="4"/>
  <c r="BU178" i="4"/>
  <c r="BY178" i="4"/>
  <c r="CD178" i="4"/>
  <c r="CG178" i="4"/>
  <c r="CH178" i="4"/>
  <c r="CO178" i="4"/>
  <c r="CS178" i="4"/>
  <c r="E179" i="4"/>
  <c r="N179" i="4"/>
  <c r="S179" i="4"/>
  <c r="W179" i="4"/>
  <c r="AB179" i="4"/>
  <c r="AF179" i="4"/>
  <c r="AK179" i="4"/>
  <c r="AO179" i="4"/>
  <c r="AT179" i="4"/>
  <c r="AX179" i="4"/>
  <c r="BC179" i="4"/>
  <c r="BG179" i="4"/>
  <c r="BL179" i="4"/>
  <c r="BP179" i="4"/>
  <c r="BU179" i="4"/>
  <c r="BY179" i="4"/>
  <c r="CD179" i="4"/>
  <c r="CG179" i="4"/>
  <c r="CH179" i="4"/>
  <c r="CO179" i="4"/>
  <c r="CS179" i="4"/>
  <c r="E180" i="4"/>
  <c r="N180" i="4"/>
  <c r="S180" i="4"/>
  <c r="W180" i="4"/>
  <c r="AB180" i="4"/>
  <c r="AF180" i="4"/>
  <c r="AK180" i="4"/>
  <c r="AO180" i="4"/>
  <c r="AT180" i="4"/>
  <c r="AX180" i="4"/>
  <c r="BC180" i="4"/>
  <c r="BG180" i="4"/>
  <c r="BL180" i="4"/>
  <c r="BP180" i="4"/>
  <c r="BU180" i="4"/>
  <c r="BY180" i="4"/>
  <c r="CD180" i="4"/>
  <c r="CG180" i="4"/>
  <c r="CH180" i="4"/>
  <c r="CO180" i="4"/>
  <c r="CS180" i="4"/>
  <c r="E181" i="4"/>
  <c r="N181" i="4"/>
  <c r="S181" i="4"/>
  <c r="W181" i="4"/>
  <c r="AB181" i="4"/>
  <c r="AF181" i="4"/>
  <c r="AK181" i="4"/>
  <c r="AO181" i="4"/>
  <c r="AT181" i="4"/>
  <c r="AX181" i="4"/>
  <c r="BC181" i="4"/>
  <c r="BG181" i="4"/>
  <c r="BL181" i="4"/>
  <c r="BP181" i="4"/>
  <c r="BU181" i="4"/>
  <c r="BY181" i="4"/>
  <c r="CD181" i="4"/>
  <c r="CG181" i="4"/>
  <c r="CH181" i="4"/>
  <c r="CO181" i="4"/>
  <c r="CS181" i="4"/>
  <c r="E182" i="4"/>
  <c r="N182" i="4"/>
  <c r="S182" i="4"/>
  <c r="W182" i="4"/>
  <c r="AB182" i="4"/>
  <c r="AF182" i="4"/>
  <c r="AK182" i="4"/>
  <c r="AO182" i="4"/>
  <c r="AT182" i="4"/>
  <c r="AX182" i="4"/>
  <c r="BC182" i="4"/>
  <c r="BG182" i="4"/>
  <c r="BL182" i="4"/>
  <c r="BP182" i="4"/>
  <c r="BU182" i="4"/>
  <c r="BY182" i="4"/>
  <c r="CD182" i="4"/>
  <c r="CG182" i="4"/>
  <c r="CH182" i="4"/>
  <c r="CO182" i="4"/>
  <c r="CS182" i="4"/>
  <c r="E183" i="4"/>
  <c r="N183" i="4"/>
  <c r="S183" i="4"/>
  <c r="W183" i="4"/>
  <c r="AB183" i="4"/>
  <c r="AF183" i="4"/>
  <c r="AK183" i="4"/>
  <c r="AO183" i="4"/>
  <c r="AT183" i="4"/>
  <c r="AX183" i="4"/>
  <c r="BC183" i="4"/>
  <c r="BG183" i="4"/>
  <c r="BL183" i="4"/>
  <c r="BP183" i="4"/>
  <c r="BU183" i="4"/>
  <c r="BY183" i="4"/>
  <c r="CD183" i="4"/>
  <c r="CG183" i="4"/>
  <c r="CH183" i="4"/>
  <c r="CO183" i="4"/>
  <c r="CS183" i="4"/>
  <c r="E184" i="4"/>
  <c r="N184" i="4"/>
  <c r="S184" i="4"/>
  <c r="W184" i="4"/>
  <c r="AB184" i="4"/>
  <c r="AF184" i="4"/>
  <c r="AK184" i="4"/>
  <c r="AO184" i="4"/>
  <c r="AT184" i="4"/>
  <c r="AX184" i="4"/>
  <c r="BC184" i="4"/>
  <c r="BG184" i="4"/>
  <c r="BL184" i="4"/>
  <c r="BP184" i="4"/>
  <c r="BU184" i="4"/>
  <c r="BY184" i="4"/>
  <c r="CD184" i="4"/>
  <c r="CG184" i="4"/>
  <c r="CH184" i="4"/>
  <c r="CO184" i="4"/>
  <c r="CS184" i="4"/>
  <c r="E185" i="4"/>
  <c r="N185" i="4"/>
  <c r="S185" i="4"/>
  <c r="W185" i="4"/>
  <c r="AB185" i="4"/>
  <c r="AF185" i="4"/>
  <c r="AK185" i="4"/>
  <c r="AO185" i="4"/>
  <c r="AT185" i="4"/>
  <c r="AX185" i="4"/>
  <c r="BC185" i="4"/>
  <c r="BG185" i="4"/>
  <c r="BL185" i="4"/>
  <c r="BP185" i="4"/>
  <c r="BU185" i="4"/>
  <c r="BY185" i="4"/>
  <c r="CD185" i="4"/>
  <c r="CG185" i="4"/>
  <c r="CH185" i="4"/>
  <c r="CO185" i="4"/>
  <c r="CS185" i="4"/>
  <c r="E186" i="4"/>
  <c r="N186" i="4"/>
  <c r="S186" i="4"/>
  <c r="W186" i="4"/>
  <c r="AB186" i="4"/>
  <c r="AF186" i="4"/>
  <c r="AK186" i="4"/>
  <c r="AO186" i="4"/>
  <c r="AT186" i="4"/>
  <c r="AX186" i="4"/>
  <c r="BC186" i="4"/>
  <c r="BG186" i="4"/>
  <c r="BL186" i="4"/>
  <c r="BP186" i="4"/>
  <c r="BU186" i="4"/>
  <c r="BY186" i="4"/>
  <c r="CD186" i="4"/>
  <c r="CG186" i="4"/>
  <c r="CH186" i="4"/>
  <c r="CO186" i="4"/>
  <c r="CS186" i="4"/>
  <c r="E187" i="4"/>
  <c r="N187" i="4"/>
  <c r="S187" i="4"/>
  <c r="W187" i="4"/>
  <c r="AB187" i="4"/>
  <c r="AF187" i="4"/>
  <c r="AK187" i="4"/>
  <c r="AO187" i="4"/>
  <c r="AT187" i="4"/>
  <c r="AX187" i="4"/>
  <c r="BC187" i="4"/>
  <c r="BG187" i="4"/>
  <c r="BL187" i="4"/>
  <c r="BP187" i="4"/>
  <c r="BU187" i="4"/>
  <c r="BY187" i="4"/>
  <c r="CD187" i="4"/>
  <c r="CG187" i="4"/>
  <c r="CH187" i="4"/>
  <c r="CO187" i="4"/>
  <c r="CS187" i="4"/>
  <c r="E188" i="4"/>
  <c r="N188" i="4"/>
  <c r="S188" i="4"/>
  <c r="W188" i="4"/>
  <c r="AB188" i="4"/>
  <c r="AF188" i="4"/>
  <c r="AK188" i="4"/>
  <c r="AO188" i="4"/>
  <c r="AT188" i="4"/>
  <c r="AX188" i="4"/>
  <c r="BC188" i="4"/>
  <c r="BG188" i="4"/>
  <c r="BL188" i="4"/>
  <c r="BP188" i="4"/>
  <c r="BU188" i="4"/>
  <c r="BY188" i="4"/>
  <c r="CD188" i="4"/>
  <c r="CG188" i="4"/>
  <c r="CH188" i="4"/>
  <c r="CO188" i="4"/>
  <c r="CS188" i="4"/>
  <c r="E189" i="4"/>
  <c r="N189" i="4"/>
  <c r="S189" i="4"/>
  <c r="W189" i="4"/>
  <c r="AB189" i="4"/>
  <c r="AF189" i="4"/>
  <c r="AK189" i="4"/>
  <c r="AO189" i="4"/>
  <c r="AT189" i="4"/>
  <c r="AX189" i="4"/>
  <c r="BC189" i="4"/>
  <c r="BG189" i="4"/>
  <c r="BL189" i="4"/>
  <c r="BP189" i="4"/>
  <c r="BU189" i="4"/>
  <c r="BY189" i="4"/>
  <c r="CD189" i="4"/>
  <c r="CG189" i="4"/>
  <c r="CH189" i="4"/>
  <c r="CO189" i="4"/>
  <c r="CS189" i="4"/>
  <c r="E190" i="4"/>
  <c r="N190" i="4"/>
  <c r="S190" i="4"/>
  <c r="W190" i="4"/>
  <c r="AB190" i="4"/>
  <c r="AF190" i="4"/>
  <c r="AK190" i="4"/>
  <c r="AO190" i="4"/>
  <c r="AT190" i="4"/>
  <c r="AX190" i="4"/>
  <c r="BC190" i="4"/>
  <c r="BG190" i="4"/>
  <c r="BL190" i="4"/>
  <c r="BP190" i="4"/>
  <c r="BU190" i="4"/>
  <c r="BY190" i="4"/>
  <c r="CD190" i="4"/>
  <c r="CG190" i="4"/>
  <c r="CH190" i="4"/>
  <c r="CO190" i="4"/>
  <c r="CS190" i="4"/>
  <c r="E191" i="4"/>
  <c r="N191" i="4"/>
  <c r="S191" i="4"/>
  <c r="W191" i="4"/>
  <c r="AB191" i="4"/>
  <c r="AF191" i="4"/>
  <c r="AK191" i="4"/>
  <c r="AO191" i="4"/>
  <c r="AT191" i="4"/>
  <c r="AX191" i="4"/>
  <c r="BC191" i="4"/>
  <c r="BG191" i="4"/>
  <c r="BL191" i="4"/>
  <c r="BP191" i="4"/>
  <c r="BU191" i="4"/>
  <c r="BY191" i="4"/>
  <c r="CD191" i="4"/>
  <c r="CG191" i="4"/>
  <c r="CH191" i="4"/>
  <c r="CO191" i="4"/>
  <c r="CS191" i="4"/>
  <c r="E192" i="4"/>
  <c r="N192" i="4"/>
  <c r="S192" i="4"/>
  <c r="W192" i="4"/>
  <c r="AB192" i="4"/>
  <c r="AF192" i="4"/>
  <c r="AK192" i="4"/>
  <c r="AO192" i="4"/>
  <c r="AT192" i="4"/>
  <c r="AX192" i="4"/>
  <c r="BC192" i="4"/>
  <c r="BG192" i="4"/>
  <c r="BL192" i="4"/>
  <c r="BP192" i="4"/>
  <c r="BU192" i="4"/>
  <c r="BY192" i="4"/>
  <c r="CD192" i="4"/>
  <c r="CG192" i="4"/>
  <c r="CH192" i="4"/>
  <c r="CO192" i="4"/>
  <c r="CS192" i="4"/>
  <c r="E193" i="4"/>
  <c r="N193" i="4"/>
  <c r="S193" i="4"/>
  <c r="W193" i="4"/>
  <c r="AB193" i="4"/>
  <c r="AF193" i="4"/>
  <c r="AK193" i="4"/>
  <c r="AO193" i="4"/>
  <c r="AT193" i="4"/>
  <c r="AX193" i="4"/>
  <c r="BC193" i="4"/>
  <c r="BG193" i="4"/>
  <c r="BL193" i="4"/>
  <c r="BP193" i="4"/>
  <c r="BU193" i="4"/>
  <c r="BY193" i="4"/>
  <c r="CD193" i="4"/>
  <c r="CG193" i="4"/>
  <c r="CH193" i="4"/>
  <c r="CO193" i="4"/>
  <c r="CS193" i="4"/>
  <c r="E194" i="4"/>
  <c r="N194" i="4"/>
  <c r="S194" i="4"/>
  <c r="W194" i="4"/>
  <c r="AB194" i="4"/>
  <c r="AF194" i="4"/>
  <c r="AK194" i="4"/>
  <c r="AO194" i="4"/>
  <c r="AT194" i="4"/>
  <c r="AX194" i="4"/>
  <c r="BC194" i="4"/>
  <c r="BG194" i="4"/>
  <c r="BL194" i="4"/>
  <c r="BP194" i="4"/>
  <c r="BU194" i="4"/>
  <c r="BY194" i="4"/>
  <c r="CD194" i="4"/>
  <c r="CG194" i="4"/>
  <c r="CH194" i="4"/>
  <c r="CO194" i="4"/>
  <c r="CS194" i="4"/>
  <c r="E195" i="4"/>
  <c r="N195" i="4"/>
  <c r="S195" i="4"/>
  <c r="W195" i="4"/>
  <c r="AB195" i="4"/>
  <c r="AF195" i="4"/>
  <c r="AK195" i="4"/>
  <c r="AO195" i="4"/>
  <c r="AT195" i="4"/>
  <c r="AX195" i="4"/>
  <c r="BC195" i="4"/>
  <c r="BG195" i="4"/>
  <c r="BL195" i="4"/>
  <c r="BP195" i="4"/>
  <c r="BU195" i="4"/>
  <c r="BY195" i="4"/>
  <c r="CD195" i="4"/>
  <c r="CG195" i="4"/>
  <c r="CH195" i="4"/>
  <c r="CO195" i="4"/>
  <c r="CS195" i="4"/>
  <c r="E196" i="4"/>
  <c r="N196" i="4"/>
  <c r="S196" i="4"/>
  <c r="W196" i="4"/>
  <c r="AB196" i="4"/>
  <c r="AF196" i="4"/>
  <c r="AK196" i="4"/>
  <c r="AO196" i="4"/>
  <c r="AT196" i="4"/>
  <c r="AX196" i="4"/>
  <c r="BC196" i="4"/>
  <c r="BG196" i="4"/>
  <c r="BL196" i="4"/>
  <c r="BP196" i="4"/>
  <c r="BU196" i="4"/>
  <c r="BY196" i="4"/>
  <c r="CD196" i="4"/>
  <c r="CG196" i="4"/>
  <c r="CH196" i="4"/>
  <c r="CO196" i="4"/>
  <c r="CS196" i="4"/>
  <c r="E197" i="4"/>
  <c r="N197" i="4"/>
  <c r="S197" i="4"/>
  <c r="W197" i="4"/>
  <c r="AB197" i="4"/>
  <c r="AF197" i="4"/>
  <c r="AK197" i="4"/>
  <c r="AO197" i="4"/>
  <c r="AT197" i="4"/>
  <c r="AX197" i="4"/>
  <c r="BC197" i="4"/>
  <c r="BG197" i="4"/>
  <c r="BL197" i="4"/>
  <c r="BP197" i="4"/>
  <c r="BU197" i="4"/>
  <c r="BY197" i="4"/>
  <c r="CD197" i="4"/>
  <c r="CG197" i="4"/>
  <c r="CH197" i="4"/>
  <c r="CO197" i="4"/>
  <c r="CS197" i="4"/>
  <c r="E198" i="4"/>
  <c r="N198" i="4"/>
  <c r="S198" i="4"/>
  <c r="W198" i="4"/>
  <c r="AB198" i="4"/>
  <c r="AF198" i="4"/>
  <c r="AK198" i="4"/>
  <c r="AO198" i="4"/>
  <c r="AT198" i="4"/>
  <c r="AX198" i="4"/>
  <c r="BC198" i="4"/>
  <c r="BG198" i="4"/>
  <c r="BL198" i="4"/>
  <c r="BP198" i="4"/>
  <c r="BU198" i="4"/>
  <c r="BY198" i="4"/>
  <c r="CD198" i="4"/>
  <c r="CG198" i="4"/>
  <c r="CH198" i="4"/>
  <c r="CO198" i="4"/>
  <c r="CS198" i="4"/>
  <c r="E199" i="4"/>
  <c r="N199" i="4"/>
  <c r="S199" i="4"/>
  <c r="W199" i="4"/>
  <c r="AB199" i="4"/>
  <c r="AF199" i="4"/>
  <c r="AK199" i="4"/>
  <c r="AO199" i="4"/>
  <c r="AT199" i="4"/>
  <c r="AX199" i="4"/>
  <c r="BC199" i="4"/>
  <c r="BG199" i="4"/>
  <c r="BL199" i="4"/>
  <c r="BP199" i="4"/>
  <c r="BU199" i="4"/>
  <c r="BY199" i="4"/>
  <c r="CD199" i="4"/>
  <c r="CG199" i="4"/>
  <c r="CH199" i="4"/>
  <c r="CO199" i="4"/>
  <c r="CS199" i="4"/>
  <c r="E200" i="4"/>
  <c r="N200" i="4"/>
  <c r="S200" i="4"/>
  <c r="W200" i="4"/>
  <c r="AB200" i="4"/>
  <c r="AF200" i="4"/>
  <c r="AK200" i="4"/>
  <c r="AO200" i="4"/>
  <c r="AT200" i="4"/>
  <c r="AX200" i="4"/>
  <c r="BC200" i="4"/>
  <c r="BG200" i="4"/>
  <c r="BL200" i="4"/>
  <c r="BP200" i="4"/>
  <c r="BU200" i="4"/>
  <c r="BY200" i="4"/>
  <c r="CD200" i="4"/>
  <c r="CG200" i="4"/>
  <c r="CH200" i="4"/>
  <c r="CO200" i="4"/>
  <c r="CS200" i="4"/>
  <c r="E201" i="4"/>
  <c r="N201" i="4"/>
  <c r="S201" i="4"/>
  <c r="W201" i="4"/>
  <c r="AB201" i="4"/>
  <c r="AF201" i="4"/>
  <c r="AK201" i="4"/>
  <c r="AO201" i="4"/>
  <c r="AT201" i="4"/>
  <c r="AX201" i="4"/>
  <c r="BC201" i="4"/>
  <c r="BG201" i="4"/>
  <c r="BL201" i="4"/>
  <c r="BP201" i="4"/>
  <c r="BU201" i="4"/>
  <c r="BY201" i="4"/>
  <c r="CD201" i="4"/>
  <c r="CG201" i="4"/>
  <c r="CH201" i="4"/>
  <c r="CO201" i="4"/>
  <c r="CS201" i="4"/>
  <c r="E202" i="4"/>
  <c r="N202" i="4"/>
  <c r="S202" i="4"/>
  <c r="W202" i="4"/>
  <c r="AB202" i="4"/>
  <c r="AF202" i="4"/>
  <c r="AK202" i="4"/>
  <c r="AO202" i="4"/>
  <c r="AT202" i="4"/>
  <c r="AX202" i="4"/>
  <c r="BC202" i="4"/>
  <c r="BG202" i="4"/>
  <c r="BL202" i="4"/>
  <c r="BP202" i="4"/>
  <c r="BU202" i="4"/>
  <c r="BY202" i="4"/>
  <c r="CD202" i="4"/>
  <c r="CG202" i="4"/>
  <c r="CH202" i="4"/>
  <c r="CO202" i="4"/>
  <c r="CS202" i="4"/>
  <c r="E203" i="4"/>
  <c r="N203" i="4"/>
  <c r="S203" i="4"/>
  <c r="W203" i="4"/>
  <c r="AB203" i="4"/>
  <c r="AF203" i="4"/>
  <c r="AK203" i="4"/>
  <c r="AO203" i="4"/>
  <c r="AT203" i="4"/>
  <c r="AX203" i="4"/>
  <c r="BC203" i="4"/>
  <c r="BG203" i="4"/>
  <c r="BL203" i="4"/>
  <c r="BP203" i="4"/>
  <c r="BU203" i="4"/>
  <c r="BY203" i="4"/>
  <c r="CD203" i="4"/>
  <c r="CG203" i="4"/>
  <c r="CH203" i="4"/>
  <c r="CO203" i="4"/>
  <c r="CS203" i="4"/>
  <c r="E204" i="4"/>
  <c r="N204" i="4"/>
  <c r="S204" i="4"/>
  <c r="W204" i="4"/>
  <c r="AB204" i="4"/>
  <c r="AF204" i="4"/>
  <c r="AK204" i="4"/>
  <c r="AO204" i="4"/>
  <c r="AT204" i="4"/>
  <c r="AX204" i="4"/>
  <c r="BC204" i="4"/>
  <c r="BG204" i="4"/>
  <c r="BL204" i="4"/>
  <c r="BP204" i="4"/>
  <c r="BU204" i="4"/>
  <c r="BY204" i="4"/>
  <c r="CD204" i="4"/>
  <c r="CG204" i="4"/>
  <c r="CH204" i="4"/>
  <c r="CO204" i="4"/>
  <c r="CS204" i="4"/>
  <c r="E205" i="4"/>
  <c r="N205" i="4"/>
  <c r="S205" i="4"/>
  <c r="W205" i="4"/>
  <c r="AB205" i="4"/>
  <c r="AF205" i="4"/>
  <c r="AK205" i="4"/>
  <c r="AO205" i="4"/>
  <c r="AT205" i="4"/>
  <c r="AX205" i="4"/>
  <c r="BC205" i="4"/>
  <c r="BG205" i="4"/>
  <c r="BL205" i="4"/>
  <c r="BP205" i="4"/>
  <c r="BU205" i="4"/>
  <c r="BY205" i="4"/>
  <c r="CD205" i="4"/>
  <c r="CG205" i="4"/>
  <c r="CH205" i="4"/>
  <c r="CO205" i="4"/>
  <c r="CS205" i="4"/>
  <c r="E206" i="4"/>
  <c r="N206" i="4"/>
  <c r="S206" i="4"/>
  <c r="W206" i="4"/>
  <c r="AB206" i="4"/>
  <c r="AF206" i="4"/>
  <c r="AK206" i="4"/>
  <c r="AO206" i="4"/>
  <c r="AT206" i="4"/>
  <c r="AX206" i="4"/>
  <c r="BC206" i="4"/>
  <c r="BG206" i="4"/>
  <c r="BL206" i="4"/>
  <c r="BP206" i="4"/>
  <c r="BU206" i="4"/>
  <c r="BY206" i="4"/>
  <c r="CD206" i="4"/>
  <c r="CG206" i="4"/>
  <c r="CH206" i="4"/>
  <c r="CO206" i="4"/>
  <c r="CS206" i="4"/>
  <c r="E207" i="4"/>
  <c r="N207" i="4"/>
  <c r="S207" i="4"/>
  <c r="W207" i="4"/>
  <c r="AB207" i="4"/>
  <c r="AF207" i="4"/>
  <c r="AK207" i="4"/>
  <c r="AO207" i="4"/>
  <c r="AT207" i="4"/>
  <c r="AX207" i="4"/>
  <c r="BC207" i="4"/>
  <c r="BG207" i="4"/>
  <c r="BL207" i="4"/>
  <c r="BP207" i="4"/>
  <c r="BU207" i="4"/>
  <c r="BY207" i="4"/>
  <c r="CD207" i="4"/>
  <c r="CG207" i="4"/>
  <c r="CH207" i="4"/>
  <c r="CO207" i="4"/>
  <c r="CS207" i="4"/>
  <c r="E208" i="4"/>
  <c r="N208" i="4"/>
  <c r="S208" i="4"/>
  <c r="W208" i="4"/>
  <c r="AB208" i="4"/>
  <c r="AF208" i="4"/>
  <c r="AK208" i="4"/>
  <c r="AO208" i="4"/>
  <c r="AT208" i="4"/>
  <c r="AX208" i="4"/>
  <c r="BC208" i="4"/>
  <c r="BG208" i="4"/>
  <c r="BL208" i="4"/>
  <c r="BP208" i="4"/>
  <c r="BU208" i="4"/>
  <c r="BY208" i="4"/>
  <c r="CD208" i="4"/>
  <c r="CG208" i="4"/>
  <c r="CH208" i="4"/>
  <c r="CO208" i="4"/>
  <c r="CS208" i="4"/>
  <c r="E209" i="4"/>
  <c r="N209" i="4"/>
  <c r="S209" i="4"/>
  <c r="W209" i="4"/>
  <c r="AB209" i="4"/>
  <c r="AF209" i="4"/>
  <c r="AK209" i="4"/>
  <c r="AO209" i="4"/>
  <c r="AT209" i="4"/>
  <c r="AX209" i="4"/>
  <c r="BC209" i="4"/>
  <c r="BG209" i="4"/>
  <c r="BL209" i="4"/>
  <c r="BP209" i="4"/>
  <c r="BU209" i="4"/>
  <c r="BY209" i="4"/>
  <c r="CD209" i="4"/>
  <c r="CG209" i="4"/>
  <c r="CH209" i="4"/>
  <c r="CO209" i="4"/>
  <c r="CS209" i="4"/>
  <c r="E210" i="4"/>
  <c r="N210" i="4"/>
  <c r="S210" i="4"/>
  <c r="W210" i="4"/>
  <c r="AB210" i="4"/>
  <c r="AF210" i="4"/>
  <c r="AK210" i="4"/>
  <c r="AO210" i="4"/>
  <c r="AT210" i="4"/>
  <c r="AX210" i="4"/>
  <c r="BC210" i="4"/>
  <c r="BG210" i="4"/>
  <c r="BL210" i="4"/>
  <c r="BP210" i="4"/>
  <c r="BU210" i="4"/>
  <c r="BY210" i="4"/>
  <c r="CD210" i="4"/>
  <c r="CG210" i="4"/>
  <c r="CH210" i="4"/>
  <c r="CO210" i="4"/>
  <c r="CS210" i="4"/>
  <c r="E211" i="4"/>
  <c r="N211" i="4"/>
  <c r="S211" i="4"/>
  <c r="W211" i="4"/>
  <c r="AB211" i="4"/>
  <c r="AF211" i="4"/>
  <c r="AK211" i="4"/>
  <c r="AO211" i="4"/>
  <c r="AT211" i="4"/>
  <c r="AX211" i="4"/>
  <c r="BC211" i="4"/>
  <c r="BG211" i="4"/>
  <c r="BL211" i="4"/>
  <c r="BP211" i="4"/>
  <c r="BU211" i="4"/>
  <c r="BY211" i="4"/>
  <c r="CD211" i="4"/>
  <c r="CG211" i="4"/>
  <c r="CH211" i="4"/>
  <c r="CO211" i="4"/>
  <c r="CS211" i="4"/>
  <c r="E212" i="4"/>
  <c r="N212" i="4"/>
  <c r="S212" i="4"/>
  <c r="W212" i="4"/>
  <c r="AB212" i="4"/>
  <c r="AF212" i="4"/>
  <c r="AK212" i="4"/>
  <c r="AO212" i="4"/>
  <c r="AT212" i="4"/>
  <c r="AX212" i="4"/>
  <c r="BC212" i="4"/>
  <c r="BG212" i="4"/>
  <c r="BL212" i="4"/>
  <c r="BP212" i="4"/>
  <c r="BU212" i="4"/>
  <c r="BY212" i="4"/>
  <c r="CD212" i="4"/>
  <c r="CG212" i="4"/>
  <c r="CH212" i="4"/>
  <c r="CO212" i="4"/>
  <c r="CS212" i="4"/>
  <c r="E213" i="4"/>
  <c r="N213" i="4"/>
  <c r="S213" i="4"/>
  <c r="W213" i="4"/>
  <c r="AB213" i="4"/>
  <c r="AF213" i="4"/>
  <c r="AK213" i="4"/>
  <c r="AO213" i="4"/>
  <c r="AT213" i="4"/>
  <c r="AX213" i="4"/>
  <c r="BC213" i="4"/>
  <c r="BG213" i="4"/>
  <c r="BL213" i="4"/>
  <c r="BP213" i="4"/>
  <c r="BU213" i="4"/>
  <c r="BY213" i="4"/>
  <c r="CD213" i="4"/>
  <c r="CG213" i="4"/>
  <c r="CH213" i="4"/>
  <c r="CO213" i="4"/>
  <c r="CS213" i="4"/>
  <c r="E214" i="4"/>
  <c r="N214" i="4"/>
  <c r="S214" i="4"/>
  <c r="W214" i="4"/>
  <c r="AB214" i="4"/>
  <c r="AF214" i="4"/>
  <c r="AK214" i="4"/>
  <c r="AO214" i="4"/>
  <c r="AT214" i="4"/>
  <c r="AX214" i="4"/>
  <c r="BC214" i="4"/>
  <c r="BG214" i="4"/>
  <c r="BL214" i="4"/>
  <c r="BP214" i="4"/>
  <c r="BU214" i="4"/>
  <c r="BY214" i="4"/>
  <c r="CD214" i="4"/>
  <c r="CG214" i="4"/>
  <c r="CH214" i="4"/>
  <c r="CO214" i="4"/>
  <c r="CS214" i="4"/>
  <c r="E215" i="4"/>
  <c r="N215" i="4"/>
  <c r="S215" i="4"/>
  <c r="W215" i="4"/>
  <c r="AB215" i="4"/>
  <c r="AF215" i="4"/>
  <c r="AK215" i="4"/>
  <c r="AO215" i="4"/>
  <c r="AT215" i="4"/>
  <c r="AX215" i="4"/>
  <c r="BC215" i="4"/>
  <c r="BG215" i="4"/>
  <c r="BL215" i="4"/>
  <c r="BP215" i="4"/>
  <c r="BU215" i="4"/>
  <c r="BY215" i="4"/>
  <c r="CD215" i="4"/>
  <c r="CG215" i="4"/>
  <c r="CH215" i="4"/>
  <c r="CO215" i="4"/>
  <c r="CS215" i="4"/>
  <c r="E216" i="4"/>
  <c r="N216" i="4"/>
  <c r="S216" i="4"/>
  <c r="W216" i="4"/>
  <c r="AB216" i="4"/>
  <c r="AF216" i="4"/>
  <c r="AK216" i="4"/>
  <c r="AO216" i="4"/>
  <c r="AT216" i="4"/>
  <c r="AX216" i="4"/>
  <c r="BC216" i="4"/>
  <c r="BG216" i="4"/>
  <c r="BL216" i="4"/>
  <c r="BP216" i="4"/>
  <c r="BU216" i="4"/>
  <c r="BY216" i="4"/>
  <c r="CD216" i="4"/>
  <c r="CG216" i="4"/>
  <c r="CH216" i="4"/>
  <c r="CO216" i="4"/>
  <c r="CS216" i="4"/>
  <c r="E217" i="4"/>
  <c r="N217" i="4"/>
  <c r="S217" i="4"/>
  <c r="W217" i="4"/>
  <c r="AB217" i="4"/>
  <c r="AF217" i="4"/>
  <c r="AK217" i="4"/>
  <c r="AO217" i="4"/>
  <c r="AT217" i="4"/>
  <c r="AX217" i="4"/>
  <c r="BC217" i="4"/>
  <c r="BG217" i="4"/>
  <c r="BL217" i="4"/>
  <c r="BP217" i="4"/>
  <c r="BU217" i="4"/>
  <c r="BY217" i="4"/>
  <c r="CD217" i="4"/>
  <c r="CG217" i="4"/>
  <c r="CH217" i="4"/>
  <c r="CO217" i="4"/>
  <c r="CS217" i="4"/>
  <c r="E218" i="4"/>
  <c r="N218" i="4"/>
  <c r="S218" i="4"/>
  <c r="W218" i="4"/>
  <c r="AB218" i="4"/>
  <c r="AF218" i="4"/>
  <c r="AK218" i="4"/>
  <c r="AO218" i="4"/>
  <c r="AT218" i="4"/>
  <c r="AX218" i="4"/>
  <c r="BC218" i="4"/>
  <c r="BG218" i="4"/>
  <c r="BL218" i="4"/>
  <c r="BP218" i="4"/>
  <c r="BU218" i="4"/>
  <c r="BY218" i="4"/>
  <c r="CD218" i="4"/>
  <c r="CG218" i="4"/>
  <c r="CH218" i="4"/>
  <c r="CO218" i="4"/>
  <c r="CS218" i="4"/>
  <c r="E219" i="4"/>
  <c r="N219" i="4"/>
  <c r="S219" i="4"/>
  <c r="W219" i="4"/>
  <c r="AB219" i="4"/>
  <c r="AF219" i="4"/>
  <c r="AK219" i="4"/>
  <c r="AO219" i="4"/>
  <c r="AT219" i="4"/>
  <c r="AX219" i="4"/>
  <c r="BC219" i="4"/>
  <c r="BG219" i="4"/>
  <c r="BL219" i="4"/>
  <c r="BP219" i="4"/>
  <c r="BU219" i="4"/>
  <c r="BY219" i="4"/>
  <c r="CD219" i="4"/>
  <c r="CG219" i="4"/>
  <c r="CH219" i="4"/>
  <c r="CO219" i="4"/>
  <c r="CS219" i="4"/>
  <c r="E220" i="4"/>
  <c r="N220" i="4"/>
  <c r="S220" i="4"/>
  <c r="W220" i="4"/>
  <c r="AB220" i="4"/>
  <c r="AF220" i="4"/>
  <c r="AK220" i="4"/>
  <c r="AO220" i="4"/>
  <c r="AT220" i="4"/>
  <c r="AX220" i="4"/>
  <c r="BC220" i="4"/>
  <c r="BG220" i="4"/>
  <c r="BL220" i="4"/>
  <c r="BP220" i="4"/>
  <c r="BU220" i="4"/>
  <c r="BY220" i="4"/>
  <c r="CD220" i="4"/>
  <c r="CG220" i="4"/>
  <c r="CH220" i="4"/>
  <c r="CO220" i="4"/>
  <c r="CS220" i="4"/>
  <c r="E221" i="4"/>
  <c r="N221" i="4"/>
  <c r="S221" i="4"/>
  <c r="W221" i="4"/>
  <c r="AB221" i="4"/>
  <c r="AF221" i="4"/>
  <c r="AK221" i="4"/>
  <c r="AO221" i="4"/>
  <c r="AT221" i="4"/>
  <c r="AX221" i="4"/>
  <c r="BC221" i="4"/>
  <c r="BG221" i="4"/>
  <c r="BL221" i="4"/>
  <c r="BP221" i="4"/>
  <c r="BU221" i="4"/>
  <c r="BY221" i="4"/>
  <c r="CD221" i="4"/>
  <c r="CG221" i="4"/>
  <c r="CH221" i="4"/>
  <c r="CO221" i="4"/>
  <c r="CS221" i="4"/>
  <c r="E222" i="4"/>
  <c r="N222" i="4"/>
  <c r="S222" i="4"/>
  <c r="W222" i="4"/>
  <c r="AB222" i="4"/>
  <c r="AF222" i="4"/>
  <c r="AK222" i="4"/>
  <c r="AO222" i="4"/>
  <c r="AT222" i="4"/>
  <c r="AX222" i="4"/>
  <c r="BC222" i="4"/>
  <c r="BG222" i="4"/>
  <c r="BL222" i="4"/>
  <c r="BP222" i="4"/>
  <c r="BU222" i="4"/>
  <c r="BY222" i="4"/>
  <c r="CD222" i="4"/>
  <c r="CG222" i="4"/>
  <c r="CH222" i="4"/>
  <c r="CO222" i="4"/>
  <c r="CS222" i="4"/>
  <c r="E223" i="4"/>
  <c r="N223" i="4"/>
  <c r="S223" i="4"/>
  <c r="W223" i="4"/>
  <c r="AB223" i="4"/>
  <c r="AF223" i="4"/>
  <c r="AK223" i="4"/>
  <c r="AO223" i="4"/>
  <c r="AT223" i="4"/>
  <c r="AX223" i="4"/>
  <c r="BC223" i="4"/>
  <c r="BG223" i="4"/>
  <c r="BL223" i="4"/>
  <c r="BP223" i="4"/>
  <c r="BU223" i="4"/>
  <c r="BY223" i="4"/>
  <c r="CD223" i="4"/>
  <c r="CG223" i="4"/>
  <c r="CH223" i="4"/>
  <c r="CO223" i="4"/>
  <c r="CS223" i="4"/>
  <c r="E224" i="4"/>
  <c r="N224" i="4"/>
  <c r="S224" i="4"/>
  <c r="W224" i="4"/>
  <c r="AB224" i="4"/>
  <c r="AF224" i="4"/>
  <c r="AK224" i="4"/>
  <c r="AO224" i="4"/>
  <c r="AT224" i="4"/>
  <c r="AX224" i="4"/>
  <c r="BC224" i="4"/>
  <c r="BG224" i="4"/>
  <c r="BL224" i="4"/>
  <c r="BP224" i="4"/>
  <c r="BU224" i="4"/>
  <c r="BY224" i="4"/>
  <c r="CD224" i="4"/>
  <c r="CG224" i="4"/>
  <c r="CH224" i="4"/>
  <c r="CO224" i="4"/>
  <c r="CS224" i="4"/>
  <c r="E225" i="4"/>
  <c r="N225" i="4"/>
  <c r="S225" i="4"/>
  <c r="W225" i="4"/>
  <c r="AB225" i="4"/>
  <c r="AF225" i="4"/>
  <c r="AK225" i="4"/>
  <c r="AO225" i="4"/>
  <c r="AT225" i="4"/>
  <c r="AX225" i="4"/>
  <c r="BC225" i="4"/>
  <c r="BG225" i="4"/>
  <c r="BL225" i="4"/>
  <c r="BP225" i="4"/>
  <c r="BU225" i="4"/>
  <c r="BY225" i="4"/>
  <c r="CD225" i="4"/>
  <c r="CG225" i="4"/>
  <c r="CH225" i="4"/>
  <c r="CO225" i="4"/>
  <c r="CS225" i="4"/>
  <c r="E226" i="4"/>
  <c r="N226" i="4"/>
  <c r="S226" i="4"/>
  <c r="W226" i="4"/>
  <c r="AB226" i="4"/>
  <c r="AF226" i="4"/>
  <c r="AK226" i="4"/>
  <c r="AO226" i="4"/>
  <c r="AT226" i="4"/>
  <c r="AX226" i="4"/>
  <c r="BC226" i="4"/>
  <c r="BG226" i="4"/>
  <c r="BL226" i="4"/>
  <c r="BP226" i="4"/>
  <c r="BU226" i="4"/>
  <c r="BY226" i="4"/>
  <c r="CD226" i="4"/>
  <c r="CG226" i="4"/>
  <c r="CH226" i="4"/>
  <c r="CO226" i="4"/>
  <c r="CS226" i="4"/>
  <c r="E227" i="4"/>
  <c r="N227" i="4"/>
  <c r="S227" i="4"/>
  <c r="W227" i="4"/>
  <c r="AB227" i="4"/>
  <c r="AF227" i="4"/>
  <c r="AK227" i="4"/>
  <c r="AO227" i="4"/>
  <c r="AT227" i="4"/>
  <c r="AX227" i="4"/>
  <c r="BC227" i="4"/>
  <c r="BG227" i="4"/>
  <c r="BL227" i="4"/>
  <c r="BP227" i="4"/>
  <c r="BU227" i="4"/>
  <c r="BY227" i="4"/>
  <c r="CD227" i="4"/>
  <c r="CG227" i="4"/>
  <c r="CH227" i="4"/>
  <c r="CO227" i="4"/>
  <c r="CS227" i="4"/>
  <c r="E228" i="4"/>
  <c r="N228" i="4"/>
  <c r="S228" i="4"/>
  <c r="W228" i="4"/>
  <c r="AB228" i="4"/>
  <c r="AF228" i="4"/>
  <c r="AK228" i="4"/>
  <c r="AO228" i="4"/>
  <c r="AT228" i="4"/>
  <c r="AX228" i="4"/>
  <c r="BC228" i="4"/>
  <c r="BG228" i="4"/>
  <c r="BL228" i="4"/>
  <c r="BP228" i="4"/>
  <c r="BU228" i="4"/>
  <c r="BY228" i="4"/>
  <c r="CD228" i="4"/>
  <c r="CG228" i="4"/>
  <c r="CH228" i="4"/>
  <c r="CO228" i="4"/>
  <c r="CS228" i="4"/>
  <c r="E229" i="4"/>
  <c r="N229" i="4"/>
  <c r="S229" i="4"/>
  <c r="W229" i="4"/>
  <c r="AB229" i="4"/>
  <c r="AF229" i="4"/>
  <c r="AK229" i="4"/>
  <c r="AO229" i="4"/>
  <c r="AT229" i="4"/>
  <c r="AX229" i="4"/>
  <c r="BC229" i="4"/>
  <c r="BG229" i="4"/>
  <c r="BL229" i="4"/>
  <c r="BP229" i="4"/>
  <c r="BU229" i="4"/>
  <c r="BY229" i="4"/>
  <c r="CD229" i="4"/>
  <c r="CG229" i="4"/>
  <c r="CH229" i="4"/>
  <c r="CO229" i="4"/>
  <c r="CS229" i="4"/>
  <c r="E230" i="4"/>
  <c r="N230" i="4"/>
  <c r="S230" i="4"/>
  <c r="W230" i="4"/>
  <c r="AB230" i="4"/>
  <c r="AF230" i="4"/>
  <c r="AK230" i="4"/>
  <c r="AO230" i="4"/>
  <c r="AT230" i="4"/>
  <c r="AX230" i="4"/>
  <c r="BC230" i="4"/>
  <c r="BG230" i="4"/>
  <c r="BL230" i="4"/>
  <c r="BP230" i="4"/>
  <c r="BU230" i="4"/>
  <c r="BY230" i="4"/>
  <c r="CD230" i="4"/>
  <c r="CG230" i="4"/>
  <c r="CH230" i="4"/>
  <c r="CO230" i="4"/>
  <c r="CS230" i="4"/>
  <c r="E231" i="4"/>
  <c r="N231" i="4"/>
  <c r="S231" i="4"/>
  <c r="W231" i="4"/>
  <c r="AB231" i="4"/>
  <c r="AF231" i="4"/>
  <c r="AK231" i="4"/>
  <c r="AO231" i="4"/>
  <c r="AT231" i="4"/>
  <c r="AX231" i="4"/>
  <c r="BC231" i="4"/>
  <c r="BG231" i="4"/>
  <c r="BL231" i="4"/>
  <c r="BP231" i="4"/>
  <c r="BU231" i="4"/>
  <c r="BY231" i="4"/>
  <c r="CD231" i="4"/>
  <c r="CG231" i="4"/>
  <c r="CH231" i="4"/>
  <c r="CO231" i="4"/>
  <c r="CS231" i="4"/>
  <c r="E232" i="4"/>
  <c r="N232" i="4"/>
  <c r="S232" i="4"/>
  <c r="W232" i="4"/>
  <c r="AB232" i="4"/>
  <c r="AF232" i="4"/>
  <c r="AK232" i="4"/>
  <c r="AO232" i="4"/>
  <c r="AT232" i="4"/>
  <c r="AX232" i="4"/>
  <c r="BC232" i="4"/>
  <c r="BG232" i="4"/>
  <c r="BL232" i="4"/>
  <c r="BP232" i="4"/>
  <c r="BU232" i="4"/>
  <c r="BY232" i="4"/>
  <c r="CD232" i="4"/>
  <c r="CG232" i="4"/>
  <c r="CH232" i="4"/>
  <c r="CO232" i="4"/>
  <c r="CS232" i="4"/>
  <c r="E233" i="4"/>
  <c r="N233" i="4"/>
  <c r="S233" i="4"/>
  <c r="W233" i="4"/>
  <c r="AB233" i="4"/>
  <c r="AF233" i="4"/>
  <c r="AK233" i="4"/>
  <c r="AO233" i="4"/>
  <c r="AT233" i="4"/>
  <c r="AX233" i="4"/>
  <c r="BC233" i="4"/>
  <c r="BG233" i="4"/>
  <c r="BL233" i="4"/>
  <c r="BP233" i="4"/>
  <c r="BU233" i="4"/>
  <c r="BY233" i="4"/>
  <c r="CD233" i="4"/>
  <c r="CG233" i="4"/>
  <c r="CH233" i="4"/>
  <c r="CO233" i="4"/>
  <c r="CS233" i="4"/>
  <c r="E234" i="4"/>
  <c r="N234" i="4"/>
  <c r="S234" i="4"/>
  <c r="W234" i="4"/>
  <c r="AB234" i="4"/>
  <c r="AF234" i="4"/>
  <c r="AK234" i="4"/>
  <c r="AO234" i="4"/>
  <c r="AT234" i="4"/>
  <c r="AX234" i="4"/>
  <c r="BC234" i="4"/>
  <c r="BG234" i="4"/>
  <c r="BL234" i="4"/>
  <c r="BP234" i="4"/>
  <c r="BU234" i="4"/>
  <c r="BY234" i="4"/>
  <c r="CD234" i="4"/>
  <c r="CG234" i="4"/>
  <c r="CH234" i="4"/>
  <c r="CO234" i="4"/>
  <c r="CS234" i="4"/>
  <c r="E235" i="4"/>
  <c r="N235" i="4"/>
  <c r="S235" i="4"/>
  <c r="W235" i="4"/>
  <c r="AB235" i="4"/>
  <c r="AF235" i="4"/>
  <c r="AK235" i="4"/>
  <c r="AO235" i="4"/>
  <c r="AT235" i="4"/>
  <c r="AX235" i="4"/>
  <c r="BC235" i="4"/>
  <c r="BG235" i="4"/>
  <c r="BL235" i="4"/>
  <c r="BP235" i="4"/>
  <c r="BU235" i="4"/>
  <c r="BY235" i="4"/>
  <c r="CD235" i="4"/>
  <c r="CG235" i="4"/>
  <c r="CH235" i="4"/>
  <c r="CO235" i="4"/>
  <c r="CS235" i="4"/>
  <c r="E236" i="4"/>
  <c r="N236" i="4"/>
  <c r="S236" i="4"/>
  <c r="W236" i="4"/>
  <c r="AB236" i="4"/>
  <c r="AF236" i="4"/>
  <c r="AK236" i="4"/>
  <c r="AO236" i="4"/>
  <c r="AT236" i="4"/>
  <c r="AX236" i="4"/>
  <c r="BC236" i="4"/>
  <c r="BG236" i="4"/>
  <c r="BL236" i="4"/>
  <c r="BP236" i="4"/>
  <c r="BU236" i="4"/>
  <c r="BY236" i="4"/>
  <c r="CD236" i="4"/>
  <c r="CG236" i="4"/>
  <c r="CH236" i="4"/>
  <c r="CO236" i="4"/>
  <c r="CS236" i="4"/>
  <c r="E237" i="4"/>
  <c r="N237" i="4"/>
  <c r="S237" i="4"/>
  <c r="W237" i="4"/>
  <c r="AB237" i="4"/>
  <c r="AF237" i="4"/>
  <c r="AK237" i="4"/>
  <c r="AO237" i="4"/>
  <c r="AT237" i="4"/>
  <c r="AX237" i="4"/>
  <c r="BC237" i="4"/>
  <c r="BG237" i="4"/>
  <c r="BL237" i="4"/>
  <c r="BP237" i="4"/>
  <c r="BU237" i="4"/>
  <c r="BY237" i="4"/>
  <c r="CD237" i="4"/>
  <c r="CG237" i="4"/>
  <c r="CH237" i="4"/>
  <c r="CO237" i="4"/>
  <c r="CS237" i="4"/>
  <c r="E238" i="4"/>
  <c r="N238" i="4"/>
  <c r="S238" i="4"/>
  <c r="W238" i="4"/>
  <c r="AB238" i="4"/>
  <c r="AF238" i="4"/>
  <c r="AK238" i="4"/>
  <c r="AO238" i="4"/>
  <c r="AT238" i="4"/>
  <c r="AX238" i="4"/>
  <c r="BC238" i="4"/>
  <c r="BG238" i="4"/>
  <c r="BL238" i="4"/>
  <c r="BP238" i="4"/>
  <c r="BU238" i="4"/>
  <c r="BY238" i="4"/>
  <c r="CD238" i="4"/>
  <c r="CG238" i="4"/>
  <c r="CH238" i="4"/>
  <c r="CO238" i="4"/>
  <c r="CS238" i="4"/>
  <c r="E239" i="4"/>
  <c r="N239" i="4"/>
  <c r="S239" i="4"/>
  <c r="W239" i="4"/>
  <c r="AB239" i="4"/>
  <c r="AF239" i="4"/>
  <c r="AK239" i="4"/>
  <c r="AO239" i="4"/>
  <c r="AT239" i="4"/>
  <c r="AX239" i="4"/>
  <c r="BC239" i="4"/>
  <c r="BG239" i="4"/>
  <c r="BL239" i="4"/>
  <c r="BP239" i="4"/>
  <c r="BU239" i="4"/>
  <c r="BY239" i="4"/>
  <c r="CD239" i="4"/>
  <c r="CG239" i="4"/>
  <c r="CH239" i="4"/>
  <c r="CO239" i="4"/>
  <c r="CS239" i="4"/>
  <c r="E240" i="4"/>
  <c r="N240" i="4"/>
  <c r="S240" i="4"/>
  <c r="W240" i="4"/>
  <c r="AB240" i="4"/>
  <c r="AF240" i="4"/>
  <c r="AK240" i="4"/>
  <c r="AO240" i="4"/>
  <c r="AT240" i="4"/>
  <c r="AX240" i="4"/>
  <c r="BC240" i="4"/>
  <c r="BG240" i="4"/>
  <c r="BL240" i="4"/>
  <c r="BP240" i="4"/>
  <c r="BU240" i="4"/>
  <c r="BY240" i="4"/>
  <c r="CD240" i="4"/>
  <c r="CG240" i="4"/>
  <c r="CH240" i="4"/>
  <c r="CO240" i="4"/>
  <c r="CS240" i="4"/>
  <c r="E241" i="4"/>
  <c r="N241" i="4"/>
  <c r="S241" i="4"/>
  <c r="W241" i="4"/>
  <c r="AB241" i="4"/>
  <c r="AF241" i="4"/>
  <c r="AK241" i="4"/>
  <c r="AO241" i="4"/>
  <c r="AT241" i="4"/>
  <c r="AX241" i="4"/>
  <c r="BC241" i="4"/>
  <c r="BG241" i="4"/>
  <c r="BL241" i="4"/>
  <c r="BP241" i="4"/>
  <c r="BU241" i="4"/>
  <c r="BY241" i="4"/>
  <c r="CD241" i="4"/>
  <c r="CG241" i="4"/>
  <c r="CH241" i="4"/>
  <c r="CO241" i="4"/>
  <c r="CS241" i="4"/>
  <c r="E242" i="4"/>
  <c r="N242" i="4"/>
  <c r="S242" i="4"/>
  <c r="W242" i="4"/>
  <c r="AB242" i="4"/>
  <c r="AF242" i="4"/>
  <c r="AK242" i="4"/>
  <c r="AO242" i="4"/>
  <c r="AT242" i="4"/>
  <c r="AX242" i="4"/>
  <c r="BC242" i="4"/>
  <c r="BG242" i="4"/>
  <c r="BL242" i="4"/>
  <c r="BP242" i="4"/>
  <c r="BU242" i="4"/>
  <c r="BY242" i="4"/>
  <c r="CD242" i="4"/>
  <c r="CG242" i="4"/>
  <c r="CH242" i="4"/>
  <c r="CO242" i="4"/>
  <c r="CS242" i="4"/>
  <c r="E243" i="4"/>
  <c r="N243" i="4"/>
  <c r="S243" i="4"/>
  <c r="W243" i="4"/>
  <c r="AB243" i="4"/>
  <c r="AF243" i="4"/>
  <c r="AK243" i="4"/>
  <c r="AO243" i="4"/>
  <c r="AT243" i="4"/>
  <c r="AX243" i="4"/>
  <c r="BC243" i="4"/>
  <c r="BG243" i="4"/>
  <c r="BL243" i="4"/>
  <c r="BP243" i="4"/>
  <c r="BU243" i="4"/>
  <c r="BY243" i="4"/>
  <c r="CD243" i="4"/>
  <c r="CG243" i="4"/>
  <c r="CH243" i="4"/>
  <c r="CO243" i="4"/>
  <c r="CS243" i="4"/>
  <c r="E244" i="4"/>
  <c r="N244" i="4"/>
  <c r="S244" i="4"/>
  <c r="W244" i="4"/>
  <c r="AB244" i="4"/>
  <c r="AF244" i="4"/>
  <c r="AK244" i="4"/>
  <c r="AO244" i="4"/>
  <c r="AT244" i="4"/>
  <c r="AX244" i="4"/>
  <c r="BC244" i="4"/>
  <c r="BG244" i="4"/>
  <c r="BL244" i="4"/>
  <c r="BP244" i="4"/>
  <c r="BU244" i="4"/>
  <c r="BY244" i="4"/>
  <c r="CD244" i="4"/>
  <c r="CG244" i="4"/>
  <c r="CH244" i="4"/>
  <c r="CO244" i="4"/>
  <c r="CS244" i="4"/>
  <c r="E245" i="4"/>
  <c r="N245" i="4"/>
  <c r="S245" i="4"/>
  <c r="W245" i="4"/>
  <c r="AB245" i="4"/>
  <c r="AF245" i="4"/>
  <c r="AK245" i="4"/>
  <c r="AO245" i="4"/>
  <c r="AT245" i="4"/>
  <c r="AX245" i="4"/>
  <c r="BC245" i="4"/>
  <c r="BG245" i="4"/>
  <c r="BL245" i="4"/>
  <c r="BP245" i="4"/>
  <c r="BU245" i="4"/>
  <c r="BY245" i="4"/>
  <c r="CD245" i="4"/>
  <c r="CG245" i="4"/>
  <c r="CH245" i="4"/>
  <c r="CO245" i="4"/>
  <c r="CS245" i="4"/>
  <c r="E246" i="4"/>
  <c r="N246" i="4"/>
  <c r="S246" i="4"/>
  <c r="W246" i="4"/>
  <c r="AB246" i="4"/>
  <c r="AF246" i="4"/>
  <c r="AK246" i="4"/>
  <c r="AO246" i="4"/>
  <c r="AT246" i="4"/>
  <c r="AX246" i="4"/>
  <c r="BC246" i="4"/>
  <c r="BG246" i="4"/>
  <c r="BL246" i="4"/>
  <c r="BP246" i="4"/>
  <c r="BU246" i="4"/>
  <c r="BY246" i="4"/>
  <c r="CD246" i="4"/>
  <c r="CG246" i="4"/>
  <c r="CH246" i="4"/>
  <c r="CO246" i="4"/>
  <c r="CS246" i="4"/>
  <c r="E247" i="4"/>
  <c r="N247" i="4"/>
  <c r="S247" i="4"/>
  <c r="W247" i="4"/>
  <c r="AB247" i="4"/>
  <c r="AF247" i="4"/>
  <c r="AK247" i="4"/>
  <c r="AO247" i="4"/>
  <c r="AT247" i="4"/>
  <c r="AX247" i="4"/>
  <c r="BC247" i="4"/>
  <c r="BG247" i="4"/>
  <c r="BL247" i="4"/>
  <c r="BP247" i="4"/>
  <c r="BU247" i="4"/>
  <c r="BY247" i="4"/>
  <c r="CD247" i="4"/>
  <c r="CG247" i="4"/>
  <c r="CH247" i="4"/>
  <c r="CO247" i="4"/>
  <c r="CS247" i="4"/>
  <c r="E248" i="4"/>
  <c r="N248" i="4"/>
  <c r="S248" i="4"/>
  <c r="W248" i="4"/>
  <c r="AB248" i="4"/>
  <c r="AF248" i="4"/>
  <c r="AK248" i="4"/>
  <c r="AO248" i="4"/>
  <c r="AT248" i="4"/>
  <c r="AX248" i="4"/>
  <c r="BC248" i="4"/>
  <c r="BG248" i="4"/>
  <c r="BL248" i="4"/>
  <c r="BP248" i="4"/>
  <c r="BU248" i="4"/>
  <c r="BY248" i="4"/>
  <c r="CD248" i="4"/>
  <c r="CG248" i="4"/>
  <c r="CH248" i="4"/>
  <c r="CO248" i="4"/>
  <c r="CS248" i="4"/>
  <c r="E249" i="4"/>
  <c r="N249" i="4"/>
  <c r="S249" i="4"/>
  <c r="W249" i="4"/>
  <c r="AB249" i="4"/>
  <c r="AF249" i="4"/>
  <c r="AK249" i="4"/>
  <c r="AO249" i="4"/>
  <c r="AT249" i="4"/>
  <c r="AX249" i="4"/>
  <c r="BC249" i="4"/>
  <c r="BG249" i="4"/>
  <c r="BL249" i="4"/>
  <c r="BP249" i="4"/>
  <c r="BU249" i="4"/>
  <c r="BY249" i="4"/>
  <c r="CD249" i="4"/>
  <c r="CG249" i="4"/>
  <c r="CH249" i="4"/>
  <c r="CO249" i="4"/>
  <c r="CS249" i="4"/>
  <c r="E250" i="4"/>
  <c r="N250" i="4"/>
  <c r="S250" i="4"/>
  <c r="W250" i="4"/>
  <c r="AB250" i="4"/>
  <c r="AF250" i="4"/>
  <c r="AK250" i="4"/>
  <c r="AO250" i="4"/>
  <c r="AT250" i="4"/>
  <c r="AX250" i="4"/>
  <c r="BC250" i="4"/>
  <c r="BG250" i="4"/>
  <c r="BL250" i="4"/>
  <c r="BP250" i="4"/>
  <c r="BU250" i="4"/>
  <c r="BY250" i="4"/>
  <c r="CD250" i="4"/>
  <c r="CG250" i="4"/>
  <c r="CH250" i="4"/>
  <c r="CO250" i="4"/>
  <c r="CS250" i="4"/>
  <c r="E251" i="4"/>
  <c r="N251" i="4"/>
  <c r="S251" i="4"/>
  <c r="W251" i="4"/>
  <c r="AB251" i="4"/>
  <c r="AF251" i="4"/>
  <c r="AK251" i="4"/>
  <c r="AO251" i="4"/>
  <c r="AT251" i="4"/>
  <c r="AX251" i="4"/>
  <c r="BC251" i="4"/>
  <c r="BG251" i="4"/>
  <c r="BL251" i="4"/>
  <c r="BP251" i="4"/>
  <c r="BU251" i="4"/>
  <c r="BY251" i="4"/>
  <c r="CD251" i="4"/>
  <c r="CG251" i="4"/>
  <c r="CH251" i="4"/>
  <c r="CO251" i="4"/>
  <c r="CS251" i="4"/>
  <c r="E252" i="4"/>
  <c r="N252" i="4"/>
  <c r="S252" i="4"/>
  <c r="W252" i="4"/>
  <c r="AB252" i="4"/>
  <c r="AF252" i="4"/>
  <c r="AK252" i="4"/>
  <c r="AO252" i="4"/>
  <c r="AT252" i="4"/>
  <c r="AX252" i="4"/>
  <c r="BC252" i="4"/>
  <c r="BG252" i="4"/>
  <c r="BL252" i="4"/>
  <c r="BP252" i="4"/>
  <c r="BU252" i="4"/>
  <c r="BY252" i="4"/>
  <c r="CD252" i="4"/>
  <c r="CG252" i="4"/>
  <c r="CH252" i="4"/>
  <c r="CO252" i="4"/>
  <c r="CS252" i="4"/>
  <c r="E253" i="4"/>
  <c r="N253" i="4"/>
  <c r="S253" i="4"/>
  <c r="W253" i="4"/>
  <c r="AB253" i="4"/>
  <c r="AF253" i="4"/>
  <c r="AK253" i="4"/>
  <c r="AO253" i="4"/>
  <c r="AT253" i="4"/>
  <c r="AX253" i="4"/>
  <c r="BC253" i="4"/>
  <c r="BG253" i="4"/>
  <c r="BL253" i="4"/>
  <c r="BP253" i="4"/>
  <c r="BU253" i="4"/>
  <c r="BY253" i="4"/>
  <c r="CD253" i="4"/>
  <c r="CG253" i="4"/>
  <c r="CH253" i="4"/>
  <c r="CO253" i="4"/>
  <c r="CS253" i="4"/>
  <c r="E254" i="4"/>
  <c r="N254" i="4"/>
  <c r="S254" i="4"/>
  <c r="W254" i="4"/>
  <c r="AB254" i="4"/>
  <c r="AF254" i="4"/>
  <c r="AK254" i="4"/>
  <c r="AO254" i="4"/>
  <c r="AT254" i="4"/>
  <c r="AX254" i="4"/>
  <c r="BC254" i="4"/>
  <c r="BG254" i="4"/>
  <c r="BL254" i="4"/>
  <c r="BP254" i="4"/>
  <c r="BU254" i="4"/>
  <c r="BY254" i="4"/>
  <c r="CD254" i="4"/>
  <c r="CG254" i="4"/>
  <c r="CH254" i="4"/>
  <c r="CO254" i="4"/>
  <c r="CS254" i="4"/>
  <c r="E255" i="4"/>
  <c r="N255" i="4"/>
  <c r="S255" i="4"/>
  <c r="W255" i="4"/>
  <c r="AB255" i="4"/>
  <c r="AF255" i="4"/>
  <c r="AK255" i="4"/>
  <c r="AO255" i="4"/>
  <c r="AT255" i="4"/>
  <c r="AX255" i="4"/>
  <c r="BC255" i="4"/>
  <c r="BG255" i="4"/>
  <c r="BL255" i="4"/>
  <c r="BP255" i="4"/>
  <c r="BU255" i="4"/>
  <c r="BY255" i="4"/>
  <c r="CD255" i="4"/>
  <c r="CG255" i="4"/>
  <c r="CH255" i="4"/>
  <c r="CO255" i="4"/>
  <c r="CS255" i="4"/>
  <c r="E256" i="4"/>
  <c r="N256" i="4"/>
  <c r="S256" i="4"/>
  <c r="W256" i="4"/>
  <c r="AB256" i="4"/>
  <c r="AF256" i="4"/>
  <c r="AK256" i="4"/>
  <c r="AO256" i="4"/>
  <c r="AT256" i="4"/>
  <c r="AX256" i="4"/>
  <c r="BC256" i="4"/>
  <c r="BG256" i="4"/>
  <c r="BL256" i="4"/>
  <c r="BP256" i="4"/>
  <c r="BU256" i="4"/>
  <c r="BY256" i="4"/>
  <c r="CD256" i="4"/>
  <c r="CG256" i="4"/>
  <c r="CH256" i="4"/>
  <c r="CO256" i="4"/>
  <c r="CS256" i="4"/>
  <c r="E257" i="4"/>
  <c r="N257" i="4"/>
  <c r="S257" i="4"/>
  <c r="W257" i="4"/>
  <c r="AB257" i="4"/>
  <c r="AF257" i="4"/>
  <c r="AK257" i="4"/>
  <c r="AO257" i="4"/>
  <c r="AT257" i="4"/>
  <c r="AX257" i="4"/>
  <c r="BC257" i="4"/>
  <c r="BG257" i="4"/>
  <c r="BL257" i="4"/>
  <c r="BP257" i="4"/>
  <c r="BU257" i="4"/>
  <c r="BY257" i="4"/>
  <c r="CD257" i="4"/>
  <c r="CG257" i="4"/>
  <c r="CH257" i="4"/>
  <c r="CO257" i="4"/>
  <c r="CS257" i="4"/>
  <c r="E258" i="4"/>
  <c r="N258" i="4"/>
  <c r="S258" i="4"/>
  <c r="W258" i="4"/>
  <c r="AB258" i="4"/>
  <c r="AF258" i="4"/>
  <c r="AK258" i="4"/>
  <c r="AO258" i="4"/>
  <c r="AT258" i="4"/>
  <c r="AX258" i="4"/>
  <c r="BC258" i="4"/>
  <c r="BG258" i="4"/>
  <c r="BL258" i="4"/>
  <c r="BP258" i="4"/>
  <c r="BU258" i="4"/>
  <c r="BY258" i="4"/>
  <c r="CD258" i="4"/>
  <c r="CG258" i="4"/>
  <c r="CH258" i="4"/>
  <c r="CO258" i="4"/>
  <c r="CS258" i="4"/>
  <c r="E259" i="4"/>
  <c r="N259" i="4"/>
  <c r="S259" i="4"/>
  <c r="W259" i="4"/>
  <c r="AB259" i="4"/>
  <c r="AF259" i="4"/>
  <c r="AK259" i="4"/>
  <c r="AO259" i="4"/>
  <c r="AT259" i="4"/>
  <c r="AX259" i="4"/>
  <c r="BC259" i="4"/>
  <c r="BG259" i="4"/>
  <c r="BL259" i="4"/>
  <c r="BP259" i="4"/>
  <c r="BU259" i="4"/>
  <c r="BY259" i="4"/>
  <c r="CD259" i="4"/>
  <c r="CG259" i="4"/>
  <c r="CH259" i="4"/>
  <c r="CO259" i="4"/>
  <c r="CS259" i="4"/>
  <c r="E260" i="4"/>
  <c r="N260" i="4"/>
  <c r="S260" i="4"/>
  <c r="W260" i="4"/>
  <c r="AB260" i="4"/>
  <c r="AF260" i="4"/>
  <c r="AK260" i="4"/>
  <c r="AO260" i="4"/>
  <c r="AT260" i="4"/>
  <c r="AX260" i="4"/>
  <c r="BC260" i="4"/>
  <c r="BG260" i="4"/>
  <c r="BL260" i="4"/>
  <c r="BP260" i="4"/>
  <c r="BU260" i="4"/>
  <c r="BY260" i="4"/>
  <c r="CD260" i="4"/>
  <c r="CG260" i="4"/>
  <c r="CH260" i="4"/>
  <c r="CO260" i="4"/>
  <c r="CS260" i="4"/>
  <c r="E261" i="4"/>
  <c r="N261" i="4"/>
  <c r="S261" i="4"/>
  <c r="W261" i="4"/>
  <c r="AB261" i="4"/>
  <c r="AF261" i="4"/>
  <c r="AK261" i="4"/>
  <c r="AO261" i="4"/>
  <c r="AT261" i="4"/>
  <c r="AX261" i="4"/>
  <c r="BC261" i="4"/>
  <c r="BG261" i="4"/>
  <c r="BL261" i="4"/>
  <c r="BP261" i="4"/>
  <c r="BU261" i="4"/>
  <c r="BY261" i="4"/>
  <c r="CD261" i="4"/>
  <c r="CG261" i="4"/>
  <c r="CH261" i="4"/>
  <c r="CO261" i="4"/>
  <c r="CS261" i="4"/>
  <c r="E262" i="4"/>
  <c r="N262" i="4"/>
  <c r="S262" i="4"/>
  <c r="W262" i="4"/>
  <c r="AB262" i="4"/>
  <c r="AF262" i="4"/>
  <c r="AK262" i="4"/>
  <c r="AO262" i="4"/>
  <c r="AT262" i="4"/>
  <c r="AX262" i="4"/>
  <c r="BC262" i="4"/>
  <c r="BG262" i="4"/>
  <c r="BL262" i="4"/>
  <c r="BP262" i="4"/>
  <c r="BU262" i="4"/>
  <c r="BY262" i="4"/>
  <c r="CD262" i="4"/>
  <c r="CG262" i="4"/>
  <c r="CH262" i="4"/>
  <c r="CO262" i="4"/>
  <c r="CS262" i="4"/>
  <c r="E263" i="4"/>
  <c r="N263" i="4"/>
  <c r="S263" i="4"/>
  <c r="W263" i="4"/>
  <c r="AB263" i="4"/>
  <c r="AF263" i="4"/>
  <c r="AK263" i="4"/>
  <c r="AO263" i="4"/>
  <c r="AT263" i="4"/>
  <c r="AX263" i="4"/>
  <c r="BC263" i="4"/>
  <c r="BG263" i="4"/>
  <c r="BL263" i="4"/>
  <c r="BP263" i="4"/>
  <c r="BU263" i="4"/>
  <c r="BY263" i="4"/>
  <c r="CD263" i="4"/>
  <c r="CG263" i="4"/>
  <c r="CH263" i="4"/>
  <c r="CO263" i="4"/>
  <c r="CS263" i="4"/>
  <c r="E264" i="4"/>
  <c r="N264" i="4"/>
  <c r="S264" i="4"/>
  <c r="W264" i="4"/>
  <c r="AB264" i="4"/>
  <c r="AF264" i="4"/>
  <c r="AK264" i="4"/>
  <c r="AO264" i="4"/>
  <c r="AT264" i="4"/>
  <c r="AX264" i="4"/>
  <c r="BC264" i="4"/>
  <c r="BG264" i="4"/>
  <c r="BL264" i="4"/>
  <c r="BP264" i="4"/>
  <c r="BU264" i="4"/>
  <c r="BY264" i="4"/>
  <c r="CD264" i="4"/>
  <c r="CG264" i="4"/>
  <c r="CH264" i="4"/>
  <c r="CO264" i="4"/>
  <c r="CS264" i="4"/>
  <c r="E265" i="4"/>
  <c r="N265" i="4"/>
  <c r="S265" i="4"/>
  <c r="W265" i="4"/>
  <c r="AB265" i="4"/>
  <c r="AF265" i="4"/>
  <c r="AK265" i="4"/>
  <c r="AO265" i="4"/>
  <c r="AT265" i="4"/>
  <c r="AX265" i="4"/>
  <c r="BC265" i="4"/>
  <c r="BG265" i="4"/>
  <c r="BL265" i="4"/>
  <c r="BP265" i="4"/>
  <c r="BU265" i="4"/>
  <c r="BY265" i="4"/>
  <c r="CD265" i="4"/>
  <c r="CG265" i="4"/>
  <c r="CH265" i="4"/>
  <c r="CO265" i="4"/>
  <c r="CS265" i="4"/>
  <c r="E266" i="4"/>
  <c r="N266" i="4"/>
  <c r="S266" i="4"/>
  <c r="W266" i="4"/>
  <c r="AB266" i="4"/>
  <c r="AF266" i="4"/>
  <c r="AK266" i="4"/>
  <c r="AO266" i="4"/>
  <c r="AT266" i="4"/>
  <c r="AX266" i="4"/>
  <c r="BC266" i="4"/>
  <c r="BG266" i="4"/>
  <c r="BL266" i="4"/>
  <c r="BP266" i="4"/>
  <c r="BU266" i="4"/>
  <c r="BY266" i="4"/>
  <c r="CD266" i="4"/>
  <c r="CG266" i="4"/>
  <c r="CH266" i="4"/>
  <c r="CO266" i="4"/>
  <c r="CS266" i="4"/>
  <c r="E267" i="4"/>
  <c r="N267" i="4"/>
  <c r="S267" i="4"/>
  <c r="W267" i="4"/>
  <c r="AB267" i="4"/>
  <c r="AF267" i="4"/>
  <c r="AK267" i="4"/>
  <c r="AO267" i="4"/>
  <c r="AT267" i="4"/>
  <c r="AX267" i="4"/>
  <c r="BC267" i="4"/>
  <c r="BG267" i="4"/>
  <c r="BL267" i="4"/>
  <c r="BP267" i="4"/>
  <c r="BU267" i="4"/>
  <c r="BY267" i="4"/>
  <c r="CD267" i="4"/>
  <c r="CG267" i="4"/>
  <c r="CH267" i="4"/>
  <c r="CO267" i="4"/>
  <c r="CS267" i="4"/>
  <c r="E268" i="4"/>
  <c r="N268" i="4"/>
  <c r="S268" i="4"/>
  <c r="W268" i="4"/>
  <c r="AB268" i="4"/>
  <c r="AF268" i="4"/>
  <c r="AK268" i="4"/>
  <c r="AO268" i="4"/>
  <c r="AT268" i="4"/>
  <c r="AX268" i="4"/>
  <c r="BC268" i="4"/>
  <c r="BG268" i="4"/>
  <c r="BL268" i="4"/>
  <c r="BP268" i="4"/>
  <c r="BU268" i="4"/>
  <c r="BY268" i="4"/>
  <c r="CD268" i="4"/>
  <c r="CG268" i="4"/>
  <c r="CH268" i="4"/>
  <c r="CO268" i="4"/>
  <c r="CS268" i="4"/>
  <c r="E269" i="4"/>
  <c r="N269" i="4"/>
  <c r="S269" i="4"/>
  <c r="W269" i="4"/>
  <c r="AB269" i="4"/>
  <c r="AF269" i="4"/>
  <c r="AK269" i="4"/>
  <c r="AO269" i="4"/>
  <c r="AT269" i="4"/>
  <c r="AX269" i="4"/>
  <c r="BC269" i="4"/>
  <c r="BG269" i="4"/>
  <c r="BL269" i="4"/>
  <c r="BP269" i="4"/>
  <c r="BU269" i="4"/>
  <c r="BY269" i="4"/>
  <c r="CD269" i="4"/>
  <c r="CG269" i="4"/>
  <c r="CH269" i="4"/>
  <c r="CO269" i="4"/>
  <c r="CS269" i="4"/>
  <c r="E270" i="4"/>
  <c r="N270" i="4"/>
  <c r="S270" i="4"/>
  <c r="W270" i="4"/>
  <c r="AB270" i="4"/>
  <c r="AF270" i="4"/>
  <c r="AK270" i="4"/>
  <c r="AO270" i="4"/>
  <c r="AT270" i="4"/>
  <c r="AX270" i="4"/>
  <c r="BC270" i="4"/>
  <c r="BG270" i="4"/>
  <c r="BL270" i="4"/>
  <c r="BP270" i="4"/>
  <c r="BU270" i="4"/>
  <c r="BY270" i="4"/>
  <c r="CD270" i="4"/>
  <c r="CG270" i="4"/>
  <c r="CH270" i="4"/>
  <c r="CO270" i="4"/>
  <c r="CS270" i="4"/>
  <c r="E271" i="4"/>
  <c r="N271" i="4"/>
  <c r="S271" i="4"/>
  <c r="W271" i="4"/>
  <c r="AB271" i="4"/>
  <c r="AF271" i="4"/>
  <c r="AK271" i="4"/>
  <c r="AO271" i="4"/>
  <c r="AT271" i="4"/>
  <c r="AX271" i="4"/>
  <c r="BC271" i="4"/>
  <c r="BG271" i="4"/>
  <c r="BL271" i="4"/>
  <c r="BP271" i="4"/>
  <c r="BU271" i="4"/>
  <c r="BY271" i="4"/>
  <c r="CD271" i="4"/>
  <c r="CG271" i="4"/>
  <c r="CH271" i="4"/>
  <c r="CO271" i="4"/>
  <c r="CS271" i="4"/>
  <c r="E272" i="4"/>
  <c r="N272" i="4"/>
  <c r="S272" i="4"/>
  <c r="W272" i="4"/>
  <c r="AB272" i="4"/>
  <c r="AF272" i="4"/>
  <c r="AK272" i="4"/>
  <c r="AO272" i="4"/>
  <c r="AT272" i="4"/>
  <c r="AX272" i="4"/>
  <c r="BC272" i="4"/>
  <c r="BG272" i="4"/>
  <c r="BL272" i="4"/>
  <c r="BP272" i="4"/>
  <c r="BU272" i="4"/>
  <c r="BY272" i="4"/>
  <c r="CD272" i="4"/>
  <c r="CG272" i="4"/>
  <c r="CH272" i="4"/>
  <c r="CO272" i="4"/>
  <c r="CS272" i="4"/>
  <c r="E273" i="4"/>
  <c r="N273" i="4"/>
  <c r="S273" i="4"/>
  <c r="W273" i="4"/>
  <c r="AB273" i="4"/>
  <c r="AF273" i="4"/>
  <c r="AK273" i="4"/>
  <c r="AO273" i="4"/>
  <c r="AT273" i="4"/>
  <c r="AX273" i="4"/>
  <c r="BC273" i="4"/>
  <c r="BG273" i="4"/>
  <c r="BL273" i="4"/>
  <c r="BP273" i="4"/>
  <c r="BU273" i="4"/>
  <c r="BY273" i="4"/>
  <c r="CD273" i="4"/>
  <c r="CG273" i="4"/>
  <c r="CH273" i="4"/>
  <c r="CO273" i="4"/>
  <c r="CS273" i="4"/>
  <c r="E274" i="4"/>
  <c r="N274" i="4"/>
  <c r="S274" i="4"/>
  <c r="W274" i="4"/>
  <c r="AB274" i="4"/>
  <c r="AF274" i="4"/>
  <c r="AK274" i="4"/>
  <c r="AO274" i="4"/>
  <c r="AT274" i="4"/>
  <c r="AX274" i="4"/>
  <c r="BC274" i="4"/>
  <c r="BG274" i="4"/>
  <c r="BL274" i="4"/>
  <c r="BP274" i="4"/>
  <c r="BU274" i="4"/>
  <c r="BY274" i="4"/>
  <c r="CD274" i="4"/>
  <c r="CG274" i="4"/>
  <c r="CH274" i="4"/>
  <c r="CO274" i="4"/>
  <c r="CS274" i="4"/>
  <c r="E275" i="4"/>
  <c r="N275" i="4"/>
  <c r="S275" i="4"/>
  <c r="W275" i="4"/>
  <c r="AB275" i="4"/>
  <c r="AF275" i="4"/>
  <c r="AK275" i="4"/>
  <c r="AO275" i="4"/>
  <c r="AT275" i="4"/>
  <c r="AX275" i="4"/>
  <c r="BC275" i="4"/>
  <c r="BG275" i="4"/>
  <c r="BL275" i="4"/>
  <c r="BP275" i="4"/>
  <c r="BU275" i="4"/>
  <c r="BY275" i="4"/>
  <c r="CD275" i="4"/>
  <c r="CG275" i="4"/>
  <c r="CH275" i="4"/>
  <c r="CO275" i="4"/>
  <c r="CS275" i="4"/>
  <c r="E276" i="4"/>
  <c r="N276" i="4"/>
  <c r="S276" i="4"/>
  <c r="W276" i="4"/>
  <c r="AB276" i="4"/>
  <c r="AF276" i="4"/>
  <c r="AK276" i="4"/>
  <c r="AO276" i="4"/>
  <c r="AT276" i="4"/>
  <c r="AX276" i="4"/>
  <c r="BC276" i="4"/>
  <c r="BG276" i="4"/>
  <c r="BL276" i="4"/>
  <c r="BP276" i="4"/>
  <c r="BU276" i="4"/>
  <c r="BY276" i="4"/>
  <c r="CD276" i="4"/>
  <c r="CG276" i="4"/>
  <c r="CH276" i="4"/>
  <c r="CO276" i="4"/>
  <c r="CS276" i="4"/>
  <c r="E277" i="4"/>
  <c r="N277" i="4"/>
  <c r="S277" i="4"/>
  <c r="W277" i="4"/>
  <c r="AB277" i="4"/>
  <c r="AF277" i="4"/>
  <c r="AK277" i="4"/>
  <c r="AO277" i="4"/>
  <c r="AT277" i="4"/>
  <c r="AX277" i="4"/>
  <c r="BC277" i="4"/>
  <c r="BG277" i="4"/>
  <c r="BL277" i="4"/>
  <c r="BP277" i="4"/>
  <c r="BU277" i="4"/>
  <c r="BY277" i="4"/>
  <c r="CD277" i="4"/>
  <c r="CG277" i="4"/>
  <c r="CH277" i="4"/>
  <c r="CO277" i="4"/>
  <c r="CS277" i="4"/>
  <c r="E278" i="4"/>
  <c r="N278" i="4"/>
  <c r="S278" i="4"/>
  <c r="W278" i="4"/>
  <c r="AB278" i="4"/>
  <c r="AF278" i="4"/>
  <c r="AK278" i="4"/>
  <c r="AO278" i="4"/>
  <c r="AT278" i="4"/>
  <c r="AX278" i="4"/>
  <c r="BC278" i="4"/>
  <c r="BG278" i="4"/>
  <c r="BL278" i="4"/>
  <c r="BP278" i="4"/>
  <c r="BU278" i="4"/>
  <c r="BY278" i="4"/>
  <c r="CD278" i="4"/>
  <c r="CG278" i="4"/>
  <c r="CH278" i="4"/>
  <c r="CO278" i="4"/>
  <c r="CS278" i="4"/>
  <c r="E279" i="4"/>
  <c r="N279" i="4"/>
  <c r="S279" i="4"/>
  <c r="W279" i="4"/>
  <c r="AB279" i="4"/>
  <c r="AF279" i="4"/>
  <c r="AK279" i="4"/>
  <c r="AO279" i="4"/>
  <c r="AT279" i="4"/>
  <c r="AX279" i="4"/>
  <c r="BC279" i="4"/>
  <c r="BG279" i="4"/>
  <c r="BL279" i="4"/>
  <c r="BP279" i="4"/>
  <c r="BU279" i="4"/>
  <c r="BY279" i="4"/>
  <c r="CD279" i="4"/>
  <c r="CG279" i="4"/>
  <c r="CH279" i="4"/>
  <c r="CO279" i="4"/>
  <c r="CS279" i="4"/>
  <c r="E280" i="4"/>
  <c r="N280" i="4"/>
  <c r="S280" i="4"/>
  <c r="W280" i="4"/>
  <c r="AB280" i="4"/>
  <c r="AF280" i="4"/>
  <c r="AK280" i="4"/>
  <c r="AO280" i="4"/>
  <c r="AT280" i="4"/>
  <c r="AX280" i="4"/>
  <c r="BC280" i="4"/>
  <c r="BG280" i="4"/>
  <c r="BL280" i="4"/>
  <c r="BP280" i="4"/>
  <c r="BU280" i="4"/>
  <c r="BY280" i="4"/>
  <c r="CD280" i="4"/>
  <c r="CG280" i="4"/>
  <c r="CH280" i="4"/>
  <c r="CO280" i="4"/>
  <c r="CS280" i="4"/>
  <c r="E281" i="4"/>
  <c r="N281" i="4"/>
  <c r="S281" i="4"/>
  <c r="W281" i="4"/>
  <c r="AB281" i="4"/>
  <c r="AF281" i="4"/>
  <c r="AK281" i="4"/>
  <c r="AO281" i="4"/>
  <c r="AT281" i="4"/>
  <c r="AX281" i="4"/>
  <c r="BC281" i="4"/>
  <c r="BG281" i="4"/>
  <c r="BL281" i="4"/>
  <c r="BP281" i="4"/>
  <c r="BU281" i="4"/>
  <c r="BY281" i="4"/>
  <c r="CD281" i="4"/>
  <c r="CG281" i="4"/>
  <c r="CH281" i="4"/>
  <c r="CO281" i="4"/>
  <c r="CS281" i="4"/>
  <c r="E282" i="4"/>
  <c r="N282" i="4"/>
  <c r="S282" i="4"/>
  <c r="W282" i="4"/>
  <c r="AB282" i="4"/>
  <c r="AF282" i="4"/>
  <c r="AK282" i="4"/>
  <c r="AO282" i="4"/>
  <c r="AT282" i="4"/>
  <c r="AX282" i="4"/>
  <c r="BC282" i="4"/>
  <c r="BG282" i="4"/>
  <c r="BL282" i="4"/>
  <c r="BP282" i="4"/>
  <c r="BU282" i="4"/>
  <c r="BY282" i="4"/>
  <c r="CD282" i="4"/>
  <c r="CG282" i="4"/>
  <c r="CH282" i="4"/>
  <c r="CO282" i="4"/>
  <c r="CS282" i="4"/>
  <c r="E283" i="4"/>
  <c r="N283" i="4"/>
  <c r="S283" i="4"/>
  <c r="W283" i="4"/>
  <c r="AB283" i="4"/>
  <c r="AF283" i="4"/>
  <c r="AK283" i="4"/>
  <c r="AO283" i="4"/>
  <c r="AT283" i="4"/>
  <c r="AX283" i="4"/>
  <c r="BC283" i="4"/>
  <c r="BG283" i="4"/>
  <c r="BL283" i="4"/>
  <c r="BP283" i="4"/>
  <c r="BU283" i="4"/>
  <c r="BY283" i="4"/>
  <c r="CD283" i="4"/>
  <c r="CG283" i="4"/>
  <c r="CH283" i="4"/>
  <c r="CO283" i="4"/>
  <c r="CS283" i="4"/>
  <c r="E284" i="4"/>
  <c r="N284" i="4"/>
  <c r="S284" i="4"/>
  <c r="W284" i="4"/>
  <c r="AB284" i="4"/>
  <c r="AF284" i="4"/>
  <c r="AK284" i="4"/>
  <c r="AO284" i="4"/>
  <c r="AT284" i="4"/>
  <c r="AX284" i="4"/>
  <c r="BC284" i="4"/>
  <c r="BG284" i="4"/>
  <c r="BL284" i="4"/>
  <c r="BP284" i="4"/>
  <c r="BU284" i="4"/>
  <c r="BY284" i="4"/>
  <c r="CD284" i="4"/>
  <c r="CG284" i="4"/>
  <c r="CH284" i="4"/>
  <c r="CO284" i="4"/>
  <c r="CS284" i="4"/>
  <c r="E285" i="4"/>
  <c r="N285" i="4"/>
  <c r="S285" i="4"/>
  <c r="W285" i="4"/>
  <c r="AB285" i="4"/>
  <c r="AF285" i="4"/>
  <c r="AK285" i="4"/>
  <c r="AO285" i="4"/>
  <c r="AT285" i="4"/>
  <c r="AX285" i="4"/>
  <c r="BC285" i="4"/>
  <c r="BG285" i="4"/>
  <c r="BL285" i="4"/>
  <c r="BP285" i="4"/>
  <c r="BU285" i="4"/>
  <c r="BY285" i="4"/>
  <c r="CD285" i="4"/>
  <c r="CG285" i="4"/>
  <c r="CH285" i="4"/>
  <c r="CO285" i="4"/>
  <c r="CS285" i="4"/>
  <c r="E286" i="4"/>
  <c r="N286" i="4"/>
  <c r="S286" i="4"/>
  <c r="W286" i="4"/>
  <c r="AB286" i="4"/>
  <c r="AF286" i="4"/>
  <c r="AK286" i="4"/>
  <c r="AO286" i="4"/>
  <c r="AT286" i="4"/>
  <c r="AX286" i="4"/>
  <c r="BC286" i="4"/>
  <c r="BG286" i="4"/>
  <c r="BL286" i="4"/>
  <c r="BP286" i="4"/>
  <c r="BU286" i="4"/>
  <c r="BY286" i="4"/>
  <c r="CD286" i="4"/>
  <c r="CG286" i="4"/>
  <c r="CH286" i="4"/>
  <c r="CO286" i="4"/>
  <c r="CS286" i="4"/>
  <c r="E287" i="4"/>
  <c r="N287" i="4"/>
  <c r="S287" i="4"/>
  <c r="W287" i="4"/>
  <c r="AB287" i="4"/>
  <c r="AF287" i="4"/>
  <c r="AK287" i="4"/>
  <c r="AO287" i="4"/>
  <c r="AT287" i="4"/>
  <c r="AX287" i="4"/>
  <c r="BC287" i="4"/>
  <c r="BG287" i="4"/>
  <c r="BL287" i="4"/>
  <c r="BP287" i="4"/>
  <c r="BU287" i="4"/>
  <c r="BY287" i="4"/>
  <c r="CD287" i="4"/>
  <c r="CG287" i="4"/>
  <c r="CH287" i="4"/>
  <c r="CO287" i="4"/>
  <c r="CS287" i="4"/>
  <c r="E288" i="4"/>
  <c r="N288" i="4"/>
  <c r="S288" i="4"/>
  <c r="W288" i="4"/>
  <c r="AB288" i="4"/>
  <c r="AF288" i="4"/>
  <c r="AK288" i="4"/>
  <c r="AO288" i="4"/>
  <c r="AT288" i="4"/>
  <c r="AX288" i="4"/>
  <c r="BC288" i="4"/>
  <c r="BG288" i="4"/>
  <c r="BL288" i="4"/>
  <c r="BP288" i="4"/>
  <c r="BU288" i="4"/>
  <c r="BY288" i="4"/>
  <c r="CD288" i="4"/>
  <c r="CG288" i="4"/>
  <c r="CH288" i="4"/>
  <c r="CO288" i="4"/>
  <c r="CS288" i="4"/>
  <c r="E289" i="4"/>
  <c r="N289" i="4"/>
  <c r="S289" i="4"/>
  <c r="W289" i="4"/>
  <c r="AB289" i="4"/>
  <c r="AF289" i="4"/>
  <c r="AK289" i="4"/>
  <c r="AO289" i="4"/>
  <c r="AT289" i="4"/>
  <c r="AX289" i="4"/>
  <c r="BC289" i="4"/>
  <c r="BG289" i="4"/>
  <c r="BL289" i="4"/>
  <c r="BP289" i="4"/>
  <c r="BU289" i="4"/>
  <c r="BY289" i="4"/>
  <c r="CD289" i="4"/>
  <c r="CG289" i="4"/>
  <c r="CH289" i="4"/>
  <c r="CO289" i="4"/>
  <c r="CS289" i="4"/>
  <c r="E290" i="4"/>
  <c r="N290" i="4"/>
  <c r="S290" i="4"/>
  <c r="W290" i="4"/>
  <c r="AB290" i="4"/>
  <c r="AF290" i="4"/>
  <c r="AK290" i="4"/>
  <c r="AO290" i="4"/>
  <c r="AT290" i="4"/>
  <c r="AX290" i="4"/>
  <c r="BC290" i="4"/>
  <c r="BG290" i="4"/>
  <c r="BL290" i="4"/>
  <c r="BP290" i="4"/>
  <c r="BU290" i="4"/>
  <c r="BY290" i="4"/>
  <c r="CD290" i="4"/>
  <c r="CG290" i="4"/>
  <c r="CH290" i="4"/>
  <c r="CO290" i="4"/>
  <c r="CS290" i="4"/>
  <c r="E291" i="4"/>
  <c r="N291" i="4"/>
  <c r="S291" i="4"/>
  <c r="W291" i="4"/>
  <c r="AB291" i="4"/>
  <c r="AF291" i="4"/>
  <c r="AK291" i="4"/>
  <c r="AO291" i="4"/>
  <c r="AT291" i="4"/>
  <c r="AX291" i="4"/>
  <c r="BC291" i="4"/>
  <c r="BG291" i="4"/>
  <c r="BL291" i="4"/>
  <c r="BP291" i="4"/>
  <c r="BU291" i="4"/>
  <c r="BY291" i="4"/>
  <c r="CD291" i="4"/>
  <c r="CG291" i="4"/>
  <c r="CH291" i="4"/>
  <c r="CO291" i="4"/>
  <c r="CS291" i="4"/>
  <c r="E292" i="4"/>
  <c r="N292" i="4"/>
  <c r="S292" i="4"/>
  <c r="W292" i="4"/>
  <c r="AB292" i="4"/>
  <c r="AF292" i="4"/>
  <c r="AK292" i="4"/>
  <c r="AO292" i="4"/>
  <c r="AT292" i="4"/>
  <c r="AX292" i="4"/>
  <c r="BC292" i="4"/>
  <c r="BG292" i="4"/>
  <c r="BL292" i="4"/>
  <c r="BP292" i="4"/>
  <c r="BU292" i="4"/>
  <c r="BY292" i="4"/>
  <c r="CD292" i="4"/>
  <c r="CG292" i="4"/>
  <c r="CH292" i="4"/>
  <c r="CO292" i="4"/>
  <c r="CS292" i="4"/>
  <c r="E293" i="4"/>
  <c r="N293" i="4"/>
  <c r="S293" i="4"/>
  <c r="W293" i="4"/>
  <c r="AB293" i="4"/>
  <c r="AF293" i="4"/>
  <c r="AK293" i="4"/>
  <c r="AO293" i="4"/>
  <c r="AT293" i="4"/>
  <c r="AX293" i="4"/>
  <c r="BC293" i="4"/>
  <c r="BG293" i="4"/>
  <c r="BL293" i="4"/>
  <c r="BP293" i="4"/>
  <c r="BU293" i="4"/>
  <c r="BY293" i="4"/>
  <c r="CD293" i="4"/>
  <c r="CG293" i="4"/>
  <c r="CH293" i="4"/>
  <c r="CO293" i="4"/>
  <c r="CS293" i="4"/>
  <c r="E294" i="4"/>
  <c r="N294" i="4"/>
  <c r="S294" i="4"/>
  <c r="W294" i="4"/>
  <c r="AB294" i="4"/>
  <c r="AF294" i="4"/>
  <c r="AK294" i="4"/>
  <c r="AO294" i="4"/>
  <c r="AT294" i="4"/>
  <c r="AX294" i="4"/>
  <c r="BC294" i="4"/>
  <c r="BG294" i="4"/>
  <c r="BL294" i="4"/>
  <c r="BP294" i="4"/>
  <c r="BU294" i="4"/>
  <c r="BY294" i="4"/>
  <c r="CD294" i="4"/>
  <c r="CG294" i="4"/>
  <c r="CH294" i="4"/>
  <c r="CO294" i="4"/>
  <c r="CS294" i="4"/>
  <c r="E295" i="4"/>
  <c r="N295" i="4"/>
  <c r="S295" i="4"/>
  <c r="W295" i="4"/>
  <c r="AB295" i="4"/>
  <c r="AF295" i="4"/>
  <c r="AK295" i="4"/>
  <c r="AO295" i="4"/>
  <c r="AT295" i="4"/>
  <c r="AX295" i="4"/>
  <c r="BC295" i="4"/>
  <c r="BG295" i="4"/>
  <c r="BL295" i="4"/>
  <c r="BP295" i="4"/>
  <c r="BU295" i="4"/>
  <c r="BY295" i="4"/>
  <c r="CD295" i="4"/>
  <c r="CG295" i="4"/>
  <c r="CH295" i="4"/>
  <c r="CO295" i="4"/>
  <c r="CS295" i="4"/>
  <c r="E296" i="4"/>
  <c r="N296" i="4"/>
  <c r="S296" i="4"/>
  <c r="W296" i="4"/>
  <c r="AB296" i="4"/>
  <c r="AF296" i="4"/>
  <c r="AK296" i="4"/>
  <c r="AO296" i="4"/>
  <c r="AT296" i="4"/>
  <c r="AX296" i="4"/>
  <c r="BC296" i="4"/>
  <c r="BG296" i="4"/>
  <c r="BL296" i="4"/>
  <c r="BP296" i="4"/>
  <c r="BU296" i="4"/>
  <c r="BY296" i="4"/>
  <c r="CD296" i="4"/>
  <c r="CG296" i="4"/>
  <c r="CH296" i="4"/>
  <c r="CO296" i="4"/>
  <c r="CS296" i="4"/>
  <c r="E297" i="4"/>
  <c r="N297" i="4"/>
  <c r="S297" i="4"/>
  <c r="W297" i="4"/>
  <c r="AB297" i="4"/>
  <c r="AF297" i="4"/>
  <c r="AK297" i="4"/>
  <c r="AO297" i="4"/>
  <c r="AT297" i="4"/>
  <c r="AX297" i="4"/>
  <c r="BC297" i="4"/>
  <c r="BG297" i="4"/>
  <c r="BL297" i="4"/>
  <c r="BP297" i="4"/>
  <c r="BU297" i="4"/>
  <c r="BY297" i="4"/>
  <c r="CD297" i="4"/>
  <c r="CG297" i="4"/>
  <c r="CH297" i="4"/>
  <c r="CO297" i="4"/>
  <c r="CS297" i="4"/>
  <c r="E298" i="4"/>
  <c r="N298" i="4"/>
  <c r="S298" i="4"/>
  <c r="W298" i="4"/>
  <c r="AB298" i="4"/>
  <c r="AF298" i="4"/>
  <c r="AK298" i="4"/>
  <c r="AO298" i="4"/>
  <c r="AT298" i="4"/>
  <c r="AX298" i="4"/>
  <c r="BC298" i="4"/>
  <c r="BG298" i="4"/>
  <c r="BL298" i="4"/>
  <c r="BP298" i="4"/>
  <c r="BU298" i="4"/>
  <c r="BY298" i="4"/>
  <c r="CD298" i="4"/>
  <c r="CG298" i="4"/>
  <c r="CH298" i="4"/>
  <c r="CO298" i="4"/>
  <c r="CS298" i="4"/>
  <c r="E299" i="4"/>
  <c r="N299" i="4"/>
  <c r="S299" i="4"/>
  <c r="W299" i="4"/>
  <c r="AB299" i="4"/>
  <c r="AF299" i="4"/>
  <c r="AK299" i="4"/>
  <c r="AO299" i="4"/>
  <c r="AT299" i="4"/>
  <c r="AX299" i="4"/>
  <c r="BC299" i="4"/>
  <c r="BG299" i="4"/>
  <c r="BL299" i="4"/>
  <c r="BP299" i="4"/>
  <c r="BU299" i="4"/>
  <c r="BY299" i="4"/>
  <c r="CD299" i="4"/>
  <c r="CG299" i="4"/>
  <c r="CH299" i="4"/>
  <c r="CO299" i="4"/>
  <c r="CS299" i="4"/>
  <c r="E300" i="4"/>
  <c r="N300" i="4"/>
  <c r="S300" i="4"/>
  <c r="W300" i="4"/>
  <c r="AB300" i="4"/>
  <c r="AF300" i="4"/>
  <c r="AK300" i="4"/>
  <c r="AO300" i="4"/>
  <c r="AT300" i="4"/>
  <c r="AX300" i="4"/>
  <c r="BC300" i="4"/>
  <c r="BG300" i="4"/>
  <c r="BL300" i="4"/>
  <c r="BP300" i="4"/>
  <c r="BU300" i="4"/>
  <c r="BY300" i="4"/>
  <c r="CD300" i="4"/>
  <c r="CG300" i="4"/>
  <c r="CH300" i="4"/>
  <c r="CO300" i="4"/>
  <c r="CS300" i="4"/>
  <c r="E301" i="4"/>
  <c r="N301" i="4"/>
  <c r="S301" i="4"/>
  <c r="W301" i="4"/>
  <c r="AB301" i="4"/>
  <c r="AF301" i="4"/>
  <c r="AK301" i="4"/>
  <c r="AO301" i="4"/>
  <c r="AT301" i="4"/>
  <c r="AX301" i="4"/>
  <c r="BC301" i="4"/>
  <c r="BG301" i="4"/>
  <c r="BL301" i="4"/>
  <c r="BP301" i="4"/>
  <c r="BU301" i="4"/>
  <c r="BY301" i="4"/>
  <c r="CD301" i="4"/>
  <c r="CG301" i="4"/>
  <c r="CH301" i="4"/>
  <c r="CO301" i="4"/>
  <c r="CS301" i="4"/>
  <c r="E302" i="4"/>
  <c r="N302" i="4"/>
  <c r="S302" i="4"/>
  <c r="W302" i="4"/>
  <c r="AB302" i="4"/>
  <c r="AF302" i="4"/>
  <c r="AK302" i="4"/>
  <c r="AO302" i="4"/>
  <c r="AT302" i="4"/>
  <c r="AX302" i="4"/>
  <c r="BC302" i="4"/>
  <c r="BG302" i="4"/>
  <c r="BL302" i="4"/>
  <c r="BP302" i="4"/>
  <c r="BU302" i="4"/>
  <c r="BY302" i="4"/>
  <c r="CD302" i="4"/>
  <c r="CG302" i="4"/>
  <c r="CH302" i="4"/>
  <c r="CO302" i="4"/>
  <c r="CS302" i="4"/>
  <c r="E303" i="4"/>
  <c r="N303" i="4"/>
  <c r="S303" i="4"/>
  <c r="W303" i="4"/>
  <c r="AB303" i="4"/>
  <c r="AF303" i="4"/>
  <c r="AK303" i="4"/>
  <c r="AO303" i="4"/>
  <c r="AT303" i="4"/>
  <c r="AX303" i="4"/>
  <c r="BC303" i="4"/>
  <c r="BG303" i="4"/>
  <c r="BL303" i="4"/>
  <c r="BP303" i="4"/>
  <c r="BU303" i="4"/>
  <c r="BY303" i="4"/>
  <c r="CD303" i="4"/>
  <c r="CG303" i="4"/>
  <c r="CH303" i="4"/>
  <c r="CO303" i="4"/>
  <c r="CS303" i="4"/>
  <c r="E304" i="4"/>
  <c r="N304" i="4"/>
  <c r="S304" i="4"/>
  <c r="W304" i="4"/>
  <c r="AB304" i="4"/>
  <c r="AF304" i="4"/>
  <c r="AK304" i="4"/>
  <c r="AO304" i="4"/>
  <c r="AT304" i="4"/>
  <c r="AX304" i="4"/>
  <c r="BC304" i="4"/>
  <c r="BG304" i="4"/>
  <c r="BL304" i="4"/>
  <c r="BP304" i="4"/>
  <c r="BU304" i="4"/>
  <c r="BY304" i="4"/>
  <c r="CD304" i="4"/>
  <c r="CG304" i="4"/>
  <c r="CH304" i="4"/>
  <c r="CO304" i="4"/>
  <c r="CS304" i="4"/>
  <c r="E305" i="4"/>
  <c r="N305" i="4"/>
  <c r="S305" i="4"/>
  <c r="W305" i="4"/>
  <c r="AB305" i="4"/>
  <c r="AF305" i="4"/>
  <c r="AK305" i="4"/>
  <c r="AO305" i="4"/>
  <c r="AT305" i="4"/>
  <c r="AX305" i="4"/>
  <c r="BC305" i="4"/>
  <c r="BG305" i="4"/>
  <c r="BL305" i="4"/>
  <c r="BP305" i="4"/>
  <c r="BU305" i="4"/>
  <c r="BY305" i="4"/>
  <c r="CD305" i="4"/>
  <c r="CG305" i="4"/>
  <c r="CH305" i="4"/>
  <c r="CO305" i="4"/>
  <c r="CS305" i="4"/>
  <c r="E306" i="4"/>
  <c r="N306" i="4"/>
  <c r="S306" i="4"/>
  <c r="W306" i="4"/>
  <c r="AB306" i="4"/>
  <c r="AF306" i="4"/>
  <c r="AK306" i="4"/>
  <c r="AO306" i="4"/>
  <c r="AT306" i="4"/>
  <c r="AX306" i="4"/>
  <c r="BC306" i="4"/>
  <c r="BG306" i="4"/>
  <c r="BL306" i="4"/>
  <c r="BP306" i="4"/>
  <c r="BU306" i="4"/>
  <c r="BY306" i="4"/>
  <c r="CD306" i="4"/>
  <c r="CG306" i="4"/>
  <c r="CH306" i="4"/>
  <c r="CO306" i="4"/>
  <c r="CS306" i="4"/>
  <c r="E307" i="4"/>
  <c r="N307" i="4"/>
  <c r="S307" i="4"/>
  <c r="W307" i="4"/>
  <c r="AB307" i="4"/>
  <c r="AF307" i="4"/>
  <c r="AK307" i="4"/>
  <c r="AO307" i="4"/>
  <c r="AT307" i="4"/>
  <c r="AX307" i="4"/>
  <c r="BC307" i="4"/>
  <c r="BG307" i="4"/>
  <c r="BL307" i="4"/>
  <c r="BP307" i="4"/>
  <c r="BU307" i="4"/>
  <c r="BY307" i="4"/>
  <c r="CD307" i="4"/>
  <c r="CG307" i="4"/>
  <c r="CH307" i="4"/>
  <c r="CO307" i="4"/>
  <c r="CS307" i="4"/>
  <c r="E308" i="4"/>
  <c r="N308" i="4"/>
  <c r="S308" i="4"/>
  <c r="W308" i="4"/>
  <c r="AB308" i="4"/>
  <c r="AF308" i="4"/>
  <c r="AK308" i="4"/>
  <c r="AO308" i="4"/>
  <c r="AT308" i="4"/>
  <c r="AX308" i="4"/>
  <c r="BC308" i="4"/>
  <c r="BG308" i="4"/>
  <c r="BL308" i="4"/>
  <c r="BP308" i="4"/>
  <c r="BU308" i="4"/>
  <c r="BY308" i="4"/>
  <c r="CD308" i="4"/>
  <c r="CG308" i="4"/>
  <c r="CH308" i="4"/>
  <c r="CO308" i="4"/>
  <c r="CS308" i="4"/>
  <c r="E309" i="4"/>
  <c r="N309" i="4"/>
  <c r="S309" i="4"/>
  <c r="W309" i="4"/>
  <c r="AB309" i="4"/>
  <c r="AF309" i="4"/>
  <c r="AK309" i="4"/>
  <c r="AO309" i="4"/>
  <c r="AT309" i="4"/>
  <c r="AX309" i="4"/>
  <c r="BC309" i="4"/>
  <c r="BG309" i="4"/>
  <c r="BL309" i="4"/>
  <c r="BP309" i="4"/>
  <c r="BU309" i="4"/>
  <c r="BY309" i="4"/>
  <c r="CD309" i="4"/>
  <c r="CG309" i="4"/>
  <c r="CH309" i="4"/>
  <c r="CO309" i="4"/>
  <c r="CS309" i="4"/>
  <c r="E310" i="4"/>
  <c r="N310" i="4"/>
  <c r="S310" i="4"/>
  <c r="W310" i="4"/>
  <c r="AB310" i="4"/>
  <c r="AF310" i="4"/>
  <c r="AK310" i="4"/>
  <c r="AO310" i="4"/>
  <c r="AT310" i="4"/>
  <c r="AX310" i="4"/>
  <c r="BC310" i="4"/>
  <c r="BG310" i="4"/>
  <c r="BL310" i="4"/>
  <c r="BP310" i="4"/>
  <c r="BU310" i="4"/>
  <c r="BY310" i="4"/>
  <c r="CD310" i="4"/>
  <c r="CG310" i="4"/>
  <c r="CH310" i="4"/>
  <c r="CO310" i="4"/>
  <c r="CS310" i="4"/>
  <c r="E311" i="4"/>
  <c r="N311" i="4"/>
  <c r="S311" i="4"/>
  <c r="W311" i="4"/>
  <c r="AB311" i="4"/>
  <c r="AF311" i="4"/>
  <c r="AK311" i="4"/>
  <c r="AO311" i="4"/>
  <c r="AT311" i="4"/>
  <c r="AX311" i="4"/>
  <c r="BC311" i="4"/>
  <c r="BG311" i="4"/>
  <c r="BL311" i="4"/>
  <c r="BP311" i="4"/>
  <c r="BU311" i="4"/>
  <c r="BY311" i="4"/>
  <c r="CD311" i="4"/>
  <c r="CG311" i="4"/>
  <c r="CH311" i="4"/>
  <c r="CO311" i="4"/>
  <c r="CS311" i="4"/>
  <c r="E312" i="4"/>
  <c r="N312" i="4"/>
  <c r="S312" i="4"/>
  <c r="W312" i="4"/>
  <c r="AB312" i="4"/>
  <c r="AF312" i="4"/>
  <c r="AK312" i="4"/>
  <c r="AO312" i="4"/>
  <c r="AT312" i="4"/>
  <c r="AX312" i="4"/>
  <c r="BC312" i="4"/>
  <c r="BG312" i="4"/>
  <c r="BL312" i="4"/>
  <c r="BP312" i="4"/>
  <c r="BU312" i="4"/>
  <c r="BY312" i="4"/>
  <c r="CD312" i="4"/>
  <c r="CG312" i="4"/>
  <c r="CH312" i="4"/>
  <c r="CO312" i="4"/>
  <c r="CS312" i="4"/>
  <c r="E313" i="4"/>
  <c r="N313" i="4"/>
  <c r="S313" i="4"/>
  <c r="W313" i="4"/>
  <c r="AB313" i="4"/>
  <c r="AF313" i="4"/>
  <c r="AK313" i="4"/>
  <c r="AO313" i="4"/>
  <c r="AT313" i="4"/>
  <c r="AX313" i="4"/>
  <c r="BC313" i="4"/>
  <c r="BG313" i="4"/>
  <c r="BL313" i="4"/>
  <c r="BP313" i="4"/>
  <c r="BU313" i="4"/>
  <c r="BY313" i="4"/>
  <c r="CD313" i="4"/>
  <c r="CG313" i="4"/>
  <c r="CH313" i="4"/>
  <c r="CO313" i="4"/>
  <c r="CS313" i="4"/>
  <c r="E314" i="4"/>
  <c r="N314" i="4"/>
  <c r="S314" i="4"/>
  <c r="W314" i="4"/>
  <c r="AB314" i="4"/>
  <c r="AF314" i="4"/>
  <c r="AK314" i="4"/>
  <c r="AO314" i="4"/>
  <c r="AT314" i="4"/>
  <c r="AX314" i="4"/>
  <c r="BC314" i="4"/>
  <c r="BG314" i="4"/>
  <c r="BL314" i="4"/>
  <c r="BP314" i="4"/>
  <c r="BU314" i="4"/>
  <c r="BY314" i="4"/>
  <c r="CD314" i="4"/>
  <c r="CG314" i="4"/>
  <c r="CH314" i="4"/>
  <c r="CO314" i="4"/>
  <c r="CS314" i="4"/>
  <c r="E315" i="4"/>
  <c r="N315" i="4"/>
  <c r="S315" i="4"/>
  <c r="W315" i="4"/>
  <c r="AB315" i="4"/>
  <c r="AF315" i="4"/>
  <c r="AK315" i="4"/>
  <c r="AO315" i="4"/>
  <c r="AT315" i="4"/>
  <c r="AX315" i="4"/>
  <c r="BC315" i="4"/>
  <c r="BG315" i="4"/>
  <c r="BL315" i="4"/>
  <c r="BP315" i="4"/>
  <c r="BU315" i="4"/>
  <c r="BY315" i="4"/>
  <c r="CD315" i="4"/>
  <c r="CG315" i="4"/>
  <c r="CH315" i="4"/>
  <c r="CO315" i="4"/>
  <c r="CS315" i="4"/>
  <c r="E316" i="4"/>
  <c r="N316" i="4"/>
  <c r="S316" i="4"/>
  <c r="W316" i="4"/>
  <c r="AB316" i="4"/>
  <c r="AF316" i="4"/>
  <c r="AK316" i="4"/>
  <c r="AO316" i="4"/>
  <c r="AT316" i="4"/>
  <c r="AX316" i="4"/>
  <c r="BC316" i="4"/>
  <c r="BG316" i="4"/>
  <c r="BL316" i="4"/>
  <c r="BP316" i="4"/>
  <c r="BU316" i="4"/>
  <c r="BY316" i="4"/>
  <c r="CD316" i="4"/>
  <c r="CG316" i="4"/>
  <c r="CH316" i="4"/>
  <c r="CO316" i="4"/>
  <c r="CS316" i="4"/>
  <c r="E317" i="4"/>
  <c r="N317" i="4"/>
  <c r="S317" i="4"/>
  <c r="W317" i="4"/>
  <c r="AB317" i="4"/>
  <c r="AF317" i="4"/>
  <c r="AK317" i="4"/>
  <c r="AO317" i="4"/>
  <c r="AT317" i="4"/>
  <c r="AX317" i="4"/>
  <c r="BC317" i="4"/>
  <c r="BG317" i="4"/>
  <c r="BL317" i="4"/>
  <c r="BP317" i="4"/>
  <c r="BU317" i="4"/>
  <c r="BY317" i="4"/>
  <c r="CD317" i="4"/>
  <c r="CG317" i="4"/>
  <c r="CH317" i="4"/>
  <c r="CO317" i="4"/>
  <c r="CS317" i="4"/>
  <c r="E318" i="4"/>
  <c r="N318" i="4"/>
  <c r="S318" i="4"/>
  <c r="W318" i="4"/>
  <c r="AB318" i="4"/>
  <c r="AF318" i="4"/>
  <c r="AK318" i="4"/>
  <c r="AO318" i="4"/>
  <c r="AT318" i="4"/>
  <c r="AX318" i="4"/>
  <c r="BC318" i="4"/>
  <c r="BG318" i="4"/>
  <c r="BL318" i="4"/>
  <c r="BP318" i="4"/>
  <c r="BU318" i="4"/>
  <c r="BY318" i="4"/>
  <c r="CD318" i="4"/>
  <c r="CG318" i="4"/>
  <c r="CH318" i="4"/>
  <c r="CO318" i="4"/>
  <c r="CS318" i="4"/>
  <c r="E319" i="4"/>
  <c r="N319" i="4"/>
  <c r="S319" i="4"/>
  <c r="W319" i="4"/>
  <c r="AB319" i="4"/>
  <c r="AF319" i="4"/>
  <c r="AK319" i="4"/>
  <c r="AO319" i="4"/>
  <c r="AT319" i="4"/>
  <c r="AX319" i="4"/>
  <c r="BC319" i="4"/>
  <c r="BG319" i="4"/>
  <c r="BL319" i="4"/>
  <c r="BP319" i="4"/>
  <c r="BU319" i="4"/>
  <c r="BY319" i="4"/>
  <c r="CD319" i="4"/>
  <c r="CG319" i="4"/>
  <c r="CH319" i="4"/>
  <c r="CO319" i="4"/>
  <c r="CS319" i="4"/>
  <c r="E320" i="4"/>
  <c r="N320" i="4"/>
  <c r="S320" i="4"/>
  <c r="W320" i="4"/>
  <c r="AB320" i="4"/>
  <c r="AF320" i="4"/>
  <c r="AK320" i="4"/>
  <c r="AO320" i="4"/>
  <c r="AT320" i="4"/>
  <c r="AX320" i="4"/>
  <c r="BC320" i="4"/>
  <c r="BG320" i="4"/>
  <c r="BL320" i="4"/>
  <c r="BP320" i="4"/>
  <c r="BU320" i="4"/>
  <c r="BY320" i="4"/>
  <c r="CD320" i="4"/>
  <c r="CG320" i="4"/>
  <c r="CH320" i="4"/>
  <c r="CO320" i="4"/>
  <c r="CS320" i="4"/>
  <c r="E321" i="4"/>
  <c r="N321" i="4"/>
  <c r="S321" i="4"/>
  <c r="W321" i="4"/>
  <c r="AB321" i="4"/>
  <c r="AF321" i="4"/>
  <c r="AK321" i="4"/>
  <c r="AO321" i="4"/>
  <c r="AT321" i="4"/>
  <c r="AX321" i="4"/>
  <c r="BC321" i="4"/>
  <c r="BG321" i="4"/>
  <c r="BL321" i="4"/>
  <c r="BP321" i="4"/>
  <c r="BU321" i="4"/>
  <c r="BY321" i="4"/>
  <c r="CD321" i="4"/>
  <c r="CG321" i="4"/>
  <c r="CH321" i="4"/>
  <c r="CO321" i="4"/>
  <c r="CS321" i="4"/>
  <c r="E322" i="4"/>
  <c r="N322" i="4"/>
  <c r="S322" i="4"/>
  <c r="W322" i="4"/>
  <c r="AB322" i="4"/>
  <c r="AF322" i="4"/>
  <c r="AK322" i="4"/>
  <c r="AO322" i="4"/>
  <c r="AT322" i="4"/>
  <c r="AX322" i="4"/>
  <c r="BC322" i="4"/>
  <c r="BG322" i="4"/>
  <c r="BL322" i="4"/>
  <c r="BP322" i="4"/>
  <c r="BU322" i="4"/>
  <c r="BY322" i="4"/>
  <c r="CD322" i="4"/>
  <c r="CG322" i="4"/>
  <c r="CH322" i="4"/>
  <c r="CO322" i="4"/>
  <c r="CS322" i="4"/>
  <c r="E323" i="4"/>
  <c r="N323" i="4"/>
  <c r="S323" i="4"/>
  <c r="W323" i="4"/>
  <c r="AB323" i="4"/>
  <c r="AF323" i="4"/>
  <c r="AK323" i="4"/>
  <c r="AO323" i="4"/>
  <c r="AT323" i="4"/>
  <c r="AX323" i="4"/>
  <c r="BC323" i="4"/>
  <c r="BG323" i="4"/>
  <c r="BL323" i="4"/>
  <c r="BP323" i="4"/>
  <c r="BU323" i="4"/>
  <c r="BY323" i="4"/>
  <c r="CD323" i="4"/>
  <c r="CG323" i="4"/>
  <c r="CH323" i="4"/>
  <c r="CO323" i="4"/>
  <c r="CS323" i="4"/>
  <c r="E324" i="4"/>
  <c r="N324" i="4"/>
  <c r="S324" i="4"/>
  <c r="W324" i="4"/>
  <c r="AB324" i="4"/>
  <c r="AF324" i="4"/>
  <c r="AK324" i="4"/>
  <c r="AO324" i="4"/>
  <c r="AT324" i="4"/>
  <c r="AX324" i="4"/>
  <c r="BC324" i="4"/>
  <c r="BG324" i="4"/>
  <c r="BL324" i="4"/>
  <c r="BP324" i="4"/>
  <c r="BU324" i="4"/>
  <c r="BY324" i="4"/>
  <c r="CD324" i="4"/>
  <c r="CG324" i="4"/>
  <c r="CH324" i="4"/>
  <c r="CO324" i="4"/>
  <c r="CS324" i="4"/>
  <c r="E325" i="4"/>
  <c r="N325" i="4"/>
  <c r="S325" i="4"/>
  <c r="W325" i="4"/>
  <c r="AB325" i="4"/>
  <c r="AF325" i="4"/>
  <c r="AK325" i="4"/>
  <c r="AO325" i="4"/>
  <c r="AT325" i="4"/>
  <c r="AX325" i="4"/>
  <c r="BC325" i="4"/>
  <c r="BG325" i="4"/>
  <c r="BL325" i="4"/>
  <c r="BP325" i="4"/>
  <c r="BU325" i="4"/>
  <c r="BY325" i="4"/>
  <c r="CD325" i="4"/>
  <c r="CG325" i="4"/>
  <c r="CH325" i="4"/>
  <c r="CO325" i="4"/>
  <c r="CS325" i="4"/>
  <c r="E326" i="4"/>
  <c r="N326" i="4"/>
  <c r="S326" i="4"/>
  <c r="W326" i="4"/>
  <c r="AB326" i="4"/>
  <c r="AF326" i="4"/>
  <c r="AK326" i="4"/>
  <c r="AO326" i="4"/>
  <c r="AT326" i="4"/>
  <c r="AX326" i="4"/>
  <c r="BC326" i="4"/>
  <c r="BG326" i="4"/>
  <c r="BL326" i="4"/>
  <c r="BP326" i="4"/>
  <c r="BU326" i="4"/>
  <c r="BY326" i="4"/>
  <c r="CD326" i="4"/>
  <c r="CG326" i="4"/>
  <c r="CH326" i="4"/>
  <c r="CO326" i="4"/>
  <c r="CS326" i="4"/>
  <c r="E327" i="4"/>
  <c r="N327" i="4"/>
  <c r="S327" i="4"/>
  <c r="W327" i="4"/>
  <c r="AB327" i="4"/>
  <c r="AF327" i="4"/>
  <c r="AK327" i="4"/>
  <c r="AO327" i="4"/>
  <c r="AT327" i="4"/>
  <c r="AX327" i="4"/>
  <c r="BC327" i="4"/>
  <c r="BG327" i="4"/>
  <c r="BL327" i="4"/>
  <c r="BP327" i="4"/>
  <c r="BU327" i="4"/>
  <c r="BY327" i="4"/>
  <c r="CD327" i="4"/>
  <c r="CG327" i="4"/>
  <c r="CH327" i="4"/>
  <c r="CO327" i="4"/>
  <c r="CS327" i="4"/>
  <c r="E328" i="4"/>
  <c r="N328" i="4"/>
  <c r="S328" i="4"/>
  <c r="W328" i="4"/>
  <c r="AB328" i="4"/>
  <c r="AF328" i="4"/>
  <c r="AK328" i="4"/>
  <c r="AO328" i="4"/>
  <c r="AT328" i="4"/>
  <c r="AX328" i="4"/>
  <c r="BC328" i="4"/>
  <c r="BG328" i="4"/>
  <c r="BL328" i="4"/>
  <c r="BP328" i="4"/>
  <c r="BU328" i="4"/>
  <c r="BY328" i="4"/>
  <c r="CD328" i="4"/>
  <c r="CG328" i="4"/>
  <c r="CH328" i="4"/>
  <c r="CO328" i="4"/>
  <c r="CS328" i="4"/>
  <c r="E329" i="4"/>
  <c r="N329" i="4"/>
  <c r="S329" i="4"/>
  <c r="W329" i="4"/>
  <c r="AB329" i="4"/>
  <c r="AF329" i="4"/>
  <c r="AK329" i="4"/>
  <c r="AO329" i="4"/>
  <c r="AT329" i="4"/>
  <c r="AX329" i="4"/>
  <c r="BC329" i="4"/>
  <c r="BG329" i="4"/>
  <c r="BL329" i="4"/>
  <c r="BP329" i="4"/>
  <c r="BU329" i="4"/>
  <c r="BY329" i="4"/>
  <c r="CD329" i="4"/>
  <c r="CG329" i="4"/>
  <c r="CH329" i="4"/>
  <c r="CO329" i="4"/>
  <c r="CS329" i="4"/>
  <c r="E330" i="4"/>
  <c r="N330" i="4"/>
  <c r="S330" i="4"/>
  <c r="W330" i="4"/>
  <c r="AB330" i="4"/>
  <c r="AF330" i="4"/>
  <c r="AK330" i="4"/>
  <c r="AO330" i="4"/>
  <c r="AT330" i="4"/>
  <c r="AX330" i="4"/>
  <c r="BC330" i="4"/>
  <c r="BG330" i="4"/>
  <c r="BL330" i="4"/>
  <c r="BP330" i="4"/>
  <c r="BU330" i="4"/>
  <c r="BY330" i="4"/>
  <c r="CD330" i="4"/>
  <c r="CG330" i="4"/>
  <c r="CH330" i="4"/>
  <c r="CO330" i="4"/>
  <c r="CS330" i="4"/>
  <c r="E331" i="4"/>
  <c r="N331" i="4"/>
  <c r="S331" i="4"/>
  <c r="W331" i="4"/>
  <c r="AB331" i="4"/>
  <c r="AF331" i="4"/>
  <c r="AK331" i="4"/>
  <c r="AO331" i="4"/>
  <c r="AT331" i="4"/>
  <c r="AX331" i="4"/>
  <c r="BC331" i="4"/>
  <c r="BG331" i="4"/>
  <c r="BL331" i="4"/>
  <c r="BP331" i="4"/>
  <c r="BU331" i="4"/>
  <c r="BY331" i="4"/>
  <c r="CD331" i="4"/>
  <c r="CG331" i="4"/>
  <c r="CH331" i="4"/>
  <c r="CO331" i="4"/>
  <c r="CS331" i="4"/>
  <c r="E332" i="4"/>
  <c r="N332" i="4"/>
  <c r="S332" i="4"/>
  <c r="W332" i="4"/>
  <c r="AB332" i="4"/>
  <c r="AF332" i="4"/>
  <c r="AK332" i="4"/>
  <c r="AO332" i="4"/>
  <c r="AT332" i="4"/>
  <c r="AX332" i="4"/>
  <c r="BC332" i="4"/>
  <c r="BG332" i="4"/>
  <c r="BL332" i="4"/>
  <c r="BP332" i="4"/>
  <c r="BU332" i="4"/>
  <c r="BY332" i="4"/>
  <c r="CD332" i="4"/>
  <c r="CG332" i="4"/>
  <c r="CH332" i="4"/>
  <c r="CO332" i="4"/>
  <c r="CS332" i="4"/>
  <c r="E333" i="4"/>
  <c r="N333" i="4"/>
  <c r="S333" i="4"/>
  <c r="W333" i="4"/>
  <c r="AB333" i="4"/>
  <c r="AF333" i="4"/>
  <c r="AK333" i="4"/>
  <c r="AO333" i="4"/>
  <c r="AT333" i="4"/>
  <c r="AX333" i="4"/>
  <c r="BC333" i="4"/>
  <c r="BG333" i="4"/>
  <c r="BL333" i="4"/>
  <c r="BP333" i="4"/>
  <c r="BU333" i="4"/>
  <c r="BY333" i="4"/>
  <c r="CD333" i="4"/>
  <c r="CG333" i="4"/>
  <c r="CH333" i="4"/>
  <c r="CO333" i="4"/>
  <c r="CS333" i="4"/>
  <c r="E334" i="4"/>
  <c r="N334" i="4"/>
  <c r="S334" i="4"/>
  <c r="W334" i="4"/>
  <c r="AB334" i="4"/>
  <c r="AF334" i="4"/>
  <c r="AK334" i="4"/>
  <c r="AO334" i="4"/>
  <c r="AT334" i="4"/>
  <c r="AX334" i="4"/>
  <c r="BC334" i="4"/>
  <c r="BG334" i="4"/>
  <c r="BL334" i="4"/>
  <c r="BP334" i="4"/>
  <c r="BU334" i="4"/>
  <c r="BY334" i="4"/>
  <c r="CD334" i="4"/>
  <c r="CG334" i="4"/>
  <c r="CH334" i="4"/>
  <c r="CO334" i="4"/>
  <c r="CS334" i="4"/>
  <c r="E335" i="4"/>
  <c r="N335" i="4"/>
  <c r="S335" i="4"/>
  <c r="W335" i="4"/>
  <c r="AB335" i="4"/>
  <c r="AF335" i="4"/>
  <c r="AK335" i="4"/>
  <c r="AO335" i="4"/>
  <c r="AT335" i="4"/>
  <c r="AX335" i="4"/>
  <c r="BC335" i="4"/>
  <c r="BG335" i="4"/>
  <c r="BL335" i="4"/>
  <c r="BP335" i="4"/>
  <c r="BU335" i="4"/>
  <c r="BY335" i="4"/>
  <c r="CD335" i="4"/>
  <c r="CG335" i="4"/>
  <c r="CH335" i="4"/>
  <c r="CO335" i="4"/>
  <c r="CS335" i="4"/>
  <c r="E336" i="4"/>
  <c r="N336" i="4"/>
  <c r="S336" i="4"/>
  <c r="W336" i="4"/>
  <c r="AB336" i="4"/>
  <c r="AF336" i="4"/>
  <c r="AK336" i="4"/>
  <c r="AO336" i="4"/>
  <c r="AT336" i="4"/>
  <c r="AX336" i="4"/>
  <c r="BC336" i="4"/>
  <c r="BG336" i="4"/>
  <c r="BL336" i="4"/>
  <c r="BP336" i="4"/>
  <c r="BU336" i="4"/>
  <c r="BY336" i="4"/>
  <c r="CD336" i="4"/>
  <c r="CG336" i="4"/>
  <c r="CH336" i="4"/>
  <c r="CO336" i="4"/>
  <c r="CS336" i="4"/>
  <c r="E337" i="4"/>
  <c r="N337" i="4"/>
  <c r="S337" i="4"/>
  <c r="W337" i="4"/>
  <c r="AB337" i="4"/>
  <c r="AF337" i="4"/>
  <c r="AK337" i="4"/>
  <c r="AO337" i="4"/>
  <c r="AT337" i="4"/>
  <c r="AX337" i="4"/>
  <c r="BC337" i="4"/>
  <c r="BG337" i="4"/>
  <c r="BL337" i="4"/>
  <c r="BP337" i="4"/>
  <c r="BU337" i="4"/>
  <c r="BY337" i="4"/>
  <c r="CD337" i="4"/>
  <c r="CG337" i="4"/>
  <c r="CH337" i="4"/>
  <c r="CO337" i="4"/>
  <c r="CS337" i="4"/>
  <c r="E338" i="4"/>
  <c r="N338" i="4"/>
  <c r="S338" i="4"/>
  <c r="W338" i="4"/>
  <c r="AB338" i="4"/>
  <c r="AF338" i="4"/>
  <c r="AK338" i="4"/>
  <c r="AO338" i="4"/>
  <c r="AT338" i="4"/>
  <c r="AX338" i="4"/>
  <c r="BC338" i="4"/>
  <c r="BG338" i="4"/>
  <c r="BL338" i="4"/>
  <c r="BP338" i="4"/>
  <c r="BU338" i="4"/>
  <c r="BY338" i="4"/>
  <c r="CD338" i="4"/>
  <c r="CG338" i="4"/>
  <c r="CH338" i="4"/>
  <c r="CO338" i="4"/>
  <c r="CS338" i="4"/>
  <c r="E339" i="4"/>
  <c r="N339" i="4"/>
  <c r="S339" i="4"/>
  <c r="W339" i="4"/>
  <c r="AB339" i="4"/>
  <c r="AF339" i="4"/>
  <c r="AK339" i="4"/>
  <c r="AO339" i="4"/>
  <c r="AT339" i="4"/>
  <c r="AX339" i="4"/>
  <c r="BC339" i="4"/>
  <c r="BG339" i="4"/>
  <c r="BL339" i="4"/>
  <c r="BP339" i="4"/>
  <c r="BU339" i="4"/>
  <c r="BY339" i="4"/>
  <c r="CD339" i="4"/>
  <c r="CG339" i="4"/>
  <c r="CH339" i="4"/>
  <c r="CO339" i="4"/>
  <c r="CS339" i="4"/>
  <c r="E340" i="4"/>
  <c r="N340" i="4"/>
  <c r="S340" i="4"/>
  <c r="W340" i="4"/>
  <c r="AB340" i="4"/>
  <c r="AF340" i="4"/>
  <c r="AK340" i="4"/>
  <c r="AO340" i="4"/>
  <c r="AT340" i="4"/>
  <c r="AX340" i="4"/>
  <c r="BC340" i="4"/>
  <c r="BG340" i="4"/>
  <c r="BL340" i="4"/>
  <c r="BP340" i="4"/>
  <c r="BU340" i="4"/>
  <c r="BY340" i="4"/>
  <c r="CD340" i="4"/>
  <c r="CG340" i="4"/>
  <c r="CH340" i="4"/>
  <c r="CO340" i="4"/>
  <c r="CS340" i="4"/>
  <c r="E341" i="4"/>
  <c r="N341" i="4"/>
  <c r="S341" i="4"/>
  <c r="W341" i="4"/>
  <c r="AB341" i="4"/>
  <c r="AF341" i="4"/>
  <c r="AK341" i="4"/>
  <c r="AO341" i="4"/>
  <c r="AT341" i="4"/>
  <c r="AX341" i="4"/>
  <c r="BC341" i="4"/>
  <c r="BG341" i="4"/>
  <c r="BL341" i="4"/>
  <c r="BP341" i="4"/>
  <c r="BU341" i="4"/>
  <c r="BY341" i="4"/>
  <c r="CD341" i="4"/>
  <c r="CG341" i="4"/>
  <c r="CH341" i="4"/>
  <c r="CO341" i="4"/>
  <c r="CS341" i="4"/>
  <c r="E342" i="4"/>
  <c r="N342" i="4"/>
  <c r="S342" i="4"/>
  <c r="W342" i="4"/>
  <c r="AB342" i="4"/>
  <c r="AF342" i="4"/>
  <c r="AK342" i="4"/>
  <c r="AO342" i="4"/>
  <c r="AT342" i="4"/>
  <c r="AX342" i="4"/>
  <c r="BC342" i="4"/>
  <c r="BG342" i="4"/>
  <c r="BL342" i="4"/>
  <c r="BP342" i="4"/>
  <c r="BU342" i="4"/>
  <c r="BY342" i="4"/>
  <c r="CD342" i="4"/>
  <c r="CG342" i="4"/>
  <c r="CH342" i="4"/>
  <c r="CO342" i="4"/>
  <c r="CS342" i="4"/>
  <c r="E343" i="4"/>
  <c r="N343" i="4"/>
  <c r="S343" i="4"/>
  <c r="W343" i="4"/>
  <c r="AB343" i="4"/>
  <c r="AF343" i="4"/>
  <c r="AK343" i="4"/>
  <c r="AO343" i="4"/>
  <c r="AT343" i="4"/>
  <c r="AX343" i="4"/>
  <c r="BC343" i="4"/>
  <c r="BG343" i="4"/>
  <c r="BL343" i="4"/>
  <c r="BP343" i="4"/>
  <c r="BU343" i="4"/>
  <c r="BY343" i="4"/>
  <c r="CD343" i="4"/>
  <c r="CG343" i="4"/>
  <c r="CH343" i="4"/>
  <c r="CO343" i="4"/>
  <c r="CS343" i="4"/>
  <c r="E344" i="4"/>
  <c r="N344" i="4"/>
  <c r="S344" i="4"/>
  <c r="W344" i="4"/>
  <c r="AB344" i="4"/>
  <c r="AF344" i="4"/>
  <c r="AK344" i="4"/>
  <c r="AO344" i="4"/>
  <c r="AT344" i="4"/>
  <c r="AX344" i="4"/>
  <c r="BC344" i="4"/>
  <c r="BG344" i="4"/>
  <c r="BL344" i="4"/>
  <c r="BP344" i="4"/>
  <c r="BU344" i="4"/>
  <c r="BY344" i="4"/>
  <c r="CD344" i="4"/>
  <c r="CG344" i="4"/>
  <c r="CH344" i="4"/>
  <c r="CO344" i="4"/>
  <c r="CS344" i="4"/>
  <c r="E345" i="4"/>
  <c r="N345" i="4"/>
  <c r="S345" i="4"/>
  <c r="W345" i="4"/>
  <c r="AB345" i="4"/>
  <c r="AF345" i="4"/>
  <c r="AK345" i="4"/>
  <c r="AO345" i="4"/>
  <c r="AT345" i="4"/>
  <c r="AX345" i="4"/>
  <c r="BC345" i="4"/>
  <c r="BG345" i="4"/>
  <c r="BL345" i="4"/>
  <c r="BP345" i="4"/>
  <c r="BU345" i="4"/>
  <c r="BY345" i="4"/>
  <c r="CD345" i="4"/>
  <c r="CG345" i="4"/>
  <c r="CH345" i="4"/>
  <c r="CO345" i="4"/>
  <c r="CS345" i="4"/>
  <c r="E346" i="4"/>
  <c r="N346" i="4"/>
  <c r="S346" i="4"/>
  <c r="W346" i="4"/>
  <c r="AB346" i="4"/>
  <c r="AF346" i="4"/>
  <c r="AK346" i="4"/>
  <c r="AO346" i="4"/>
  <c r="AT346" i="4"/>
  <c r="AX346" i="4"/>
  <c r="BC346" i="4"/>
  <c r="BG346" i="4"/>
  <c r="BL346" i="4"/>
  <c r="BP346" i="4"/>
  <c r="BU346" i="4"/>
  <c r="BY346" i="4"/>
  <c r="CD346" i="4"/>
  <c r="CG346" i="4"/>
  <c r="CH346" i="4"/>
  <c r="CO346" i="4"/>
  <c r="CS346" i="4"/>
  <c r="E347" i="4"/>
  <c r="N347" i="4"/>
  <c r="S347" i="4"/>
  <c r="W347" i="4"/>
  <c r="AB347" i="4"/>
  <c r="AF347" i="4"/>
  <c r="AK347" i="4"/>
  <c r="AO347" i="4"/>
  <c r="AT347" i="4"/>
  <c r="AX347" i="4"/>
  <c r="BC347" i="4"/>
  <c r="BG347" i="4"/>
  <c r="BL347" i="4"/>
  <c r="BP347" i="4"/>
  <c r="BU347" i="4"/>
  <c r="BY347" i="4"/>
  <c r="CD347" i="4"/>
  <c r="CG347" i="4"/>
  <c r="CH347" i="4"/>
  <c r="CO347" i="4"/>
  <c r="CS347" i="4"/>
  <c r="E348" i="4"/>
  <c r="N348" i="4"/>
  <c r="S348" i="4"/>
  <c r="W348" i="4"/>
  <c r="AB348" i="4"/>
  <c r="AF348" i="4"/>
  <c r="AK348" i="4"/>
  <c r="AO348" i="4"/>
  <c r="AT348" i="4"/>
  <c r="AX348" i="4"/>
  <c r="BC348" i="4"/>
  <c r="BG348" i="4"/>
  <c r="BL348" i="4"/>
  <c r="BP348" i="4"/>
  <c r="BU348" i="4"/>
  <c r="BY348" i="4"/>
  <c r="CD348" i="4"/>
  <c r="CG348" i="4"/>
  <c r="CH348" i="4"/>
  <c r="CO348" i="4"/>
  <c r="CS348" i="4"/>
  <c r="E349" i="4"/>
  <c r="N349" i="4"/>
  <c r="S349" i="4"/>
  <c r="W349" i="4"/>
  <c r="AB349" i="4"/>
  <c r="AF349" i="4"/>
  <c r="AK349" i="4"/>
  <c r="AO349" i="4"/>
  <c r="AT349" i="4"/>
  <c r="AX349" i="4"/>
  <c r="BC349" i="4"/>
  <c r="BG349" i="4"/>
  <c r="BL349" i="4"/>
  <c r="BP349" i="4"/>
  <c r="BU349" i="4"/>
  <c r="BY349" i="4"/>
  <c r="CD349" i="4"/>
  <c r="CG349" i="4"/>
  <c r="CH349" i="4"/>
  <c r="CO349" i="4"/>
  <c r="CS349" i="4"/>
  <c r="E350" i="4"/>
  <c r="N350" i="4"/>
  <c r="S350" i="4"/>
  <c r="W350" i="4"/>
  <c r="AB350" i="4"/>
  <c r="AF350" i="4"/>
  <c r="AK350" i="4"/>
  <c r="AO350" i="4"/>
  <c r="AT350" i="4"/>
  <c r="AX350" i="4"/>
  <c r="BC350" i="4"/>
  <c r="BG350" i="4"/>
  <c r="BL350" i="4"/>
  <c r="BP350" i="4"/>
  <c r="BU350" i="4"/>
  <c r="BY350" i="4"/>
  <c r="CD350" i="4"/>
  <c r="CG350" i="4"/>
  <c r="CH350" i="4"/>
  <c r="CO350" i="4"/>
  <c r="CS350" i="4"/>
  <c r="E351" i="4"/>
  <c r="N351" i="4"/>
  <c r="S351" i="4"/>
  <c r="W351" i="4"/>
  <c r="AB351" i="4"/>
  <c r="AF351" i="4"/>
  <c r="AK351" i="4"/>
  <c r="AO351" i="4"/>
  <c r="AT351" i="4"/>
  <c r="AX351" i="4"/>
  <c r="BC351" i="4"/>
  <c r="BG351" i="4"/>
  <c r="BL351" i="4"/>
  <c r="BP351" i="4"/>
  <c r="BU351" i="4"/>
  <c r="BY351" i="4"/>
  <c r="CD351" i="4"/>
  <c r="CG351" i="4"/>
  <c r="CH351" i="4"/>
  <c r="CO351" i="4"/>
  <c r="CS351" i="4"/>
  <c r="E352" i="4"/>
  <c r="N352" i="4"/>
  <c r="S352" i="4"/>
  <c r="W352" i="4"/>
  <c r="AB352" i="4"/>
  <c r="AF352" i="4"/>
  <c r="AK352" i="4"/>
  <c r="AO352" i="4"/>
  <c r="AT352" i="4"/>
  <c r="AX352" i="4"/>
  <c r="BC352" i="4"/>
  <c r="BG352" i="4"/>
  <c r="BL352" i="4"/>
  <c r="BP352" i="4"/>
  <c r="BU352" i="4"/>
  <c r="BY352" i="4"/>
  <c r="CD352" i="4"/>
  <c r="CG352" i="4"/>
  <c r="CH352" i="4"/>
  <c r="CO352" i="4"/>
  <c r="CS352" i="4"/>
  <c r="E353" i="4"/>
  <c r="N353" i="4"/>
  <c r="S353" i="4"/>
  <c r="W353" i="4"/>
  <c r="AB353" i="4"/>
  <c r="AF353" i="4"/>
  <c r="AK353" i="4"/>
  <c r="AO353" i="4"/>
  <c r="AT353" i="4"/>
  <c r="AX353" i="4"/>
  <c r="BC353" i="4"/>
  <c r="BG353" i="4"/>
  <c r="BL353" i="4"/>
  <c r="BP353" i="4"/>
  <c r="BU353" i="4"/>
  <c r="BY353" i="4"/>
  <c r="CD353" i="4"/>
  <c r="CG353" i="4"/>
  <c r="CH353" i="4"/>
  <c r="CO353" i="4"/>
  <c r="CS353" i="4"/>
  <c r="E354" i="4"/>
  <c r="N354" i="4"/>
  <c r="S354" i="4"/>
  <c r="W354" i="4"/>
  <c r="AB354" i="4"/>
  <c r="AF354" i="4"/>
  <c r="AK354" i="4"/>
  <c r="AO354" i="4"/>
  <c r="AT354" i="4"/>
  <c r="AX354" i="4"/>
  <c r="BC354" i="4"/>
  <c r="BG354" i="4"/>
  <c r="BL354" i="4"/>
  <c r="BP354" i="4"/>
  <c r="BU354" i="4"/>
  <c r="BY354" i="4"/>
  <c r="CD354" i="4"/>
  <c r="CG354" i="4"/>
  <c r="CH354" i="4"/>
  <c r="CO354" i="4"/>
  <c r="CS354" i="4"/>
  <c r="E355" i="4"/>
  <c r="N355" i="4"/>
  <c r="S355" i="4"/>
  <c r="W355" i="4"/>
  <c r="AB355" i="4"/>
  <c r="AF355" i="4"/>
  <c r="AK355" i="4"/>
  <c r="AO355" i="4"/>
  <c r="AT355" i="4"/>
  <c r="AX355" i="4"/>
  <c r="BC355" i="4"/>
  <c r="BG355" i="4"/>
  <c r="BL355" i="4"/>
  <c r="BP355" i="4"/>
  <c r="BU355" i="4"/>
  <c r="BY355" i="4"/>
  <c r="CD355" i="4"/>
  <c r="CG355" i="4"/>
  <c r="CH355" i="4"/>
  <c r="CO355" i="4"/>
  <c r="CS355" i="4"/>
  <c r="E356" i="4"/>
  <c r="N356" i="4"/>
  <c r="S356" i="4"/>
  <c r="W356" i="4"/>
  <c r="AB356" i="4"/>
  <c r="AF356" i="4"/>
  <c r="AK356" i="4"/>
  <c r="AO356" i="4"/>
  <c r="AT356" i="4"/>
  <c r="AX356" i="4"/>
  <c r="BC356" i="4"/>
  <c r="BG356" i="4"/>
  <c r="BL356" i="4"/>
  <c r="BP356" i="4"/>
  <c r="BU356" i="4"/>
  <c r="BY356" i="4"/>
  <c r="CD356" i="4"/>
  <c r="CG356" i="4"/>
  <c r="CH356" i="4"/>
  <c r="CO356" i="4"/>
  <c r="CS356" i="4"/>
  <c r="E357" i="4"/>
  <c r="N357" i="4"/>
  <c r="S357" i="4"/>
  <c r="W357" i="4"/>
  <c r="AB357" i="4"/>
  <c r="AF357" i="4"/>
  <c r="AK357" i="4"/>
  <c r="AO357" i="4"/>
  <c r="AT357" i="4"/>
  <c r="AX357" i="4"/>
  <c r="BC357" i="4"/>
  <c r="BG357" i="4"/>
  <c r="BL357" i="4"/>
  <c r="BP357" i="4"/>
  <c r="BU357" i="4"/>
  <c r="BY357" i="4"/>
  <c r="CD357" i="4"/>
  <c r="CG357" i="4"/>
  <c r="CH357" i="4"/>
  <c r="CO357" i="4"/>
  <c r="CS357" i="4"/>
  <c r="E358" i="4"/>
  <c r="N358" i="4"/>
  <c r="S358" i="4"/>
  <c r="W358" i="4"/>
  <c r="AB358" i="4"/>
  <c r="AF358" i="4"/>
  <c r="AK358" i="4"/>
  <c r="AO358" i="4"/>
  <c r="AT358" i="4"/>
  <c r="AX358" i="4"/>
  <c r="BC358" i="4"/>
  <c r="BG358" i="4"/>
  <c r="BL358" i="4"/>
  <c r="BP358" i="4"/>
  <c r="BU358" i="4"/>
  <c r="BY358" i="4"/>
  <c r="CD358" i="4"/>
  <c r="CG358" i="4"/>
  <c r="CH358" i="4"/>
  <c r="CO358" i="4"/>
  <c r="CS358" i="4"/>
  <c r="E359" i="4"/>
  <c r="N359" i="4"/>
  <c r="S359" i="4"/>
  <c r="W359" i="4"/>
  <c r="AB359" i="4"/>
  <c r="AF359" i="4"/>
  <c r="AK359" i="4"/>
  <c r="AO359" i="4"/>
  <c r="AT359" i="4"/>
  <c r="AX359" i="4"/>
  <c r="BC359" i="4"/>
  <c r="BG359" i="4"/>
  <c r="BL359" i="4"/>
  <c r="BP359" i="4"/>
  <c r="BU359" i="4"/>
  <c r="BY359" i="4"/>
  <c r="CD359" i="4"/>
  <c r="CG359" i="4"/>
  <c r="CH359" i="4"/>
  <c r="CO359" i="4"/>
  <c r="CS359" i="4"/>
  <c r="E360" i="4"/>
  <c r="N360" i="4"/>
  <c r="S360" i="4"/>
  <c r="W360" i="4"/>
  <c r="AB360" i="4"/>
  <c r="AF360" i="4"/>
  <c r="AK360" i="4"/>
  <c r="AO360" i="4"/>
  <c r="AT360" i="4"/>
  <c r="AX360" i="4"/>
  <c r="BC360" i="4"/>
  <c r="BG360" i="4"/>
  <c r="BL360" i="4"/>
  <c r="BP360" i="4"/>
  <c r="BU360" i="4"/>
  <c r="BY360" i="4"/>
  <c r="CD360" i="4"/>
  <c r="CG360" i="4"/>
  <c r="CH360" i="4"/>
  <c r="CO360" i="4"/>
  <c r="CS360" i="4"/>
  <c r="E361" i="4"/>
  <c r="N361" i="4"/>
  <c r="S361" i="4"/>
  <c r="W361" i="4"/>
  <c r="AB361" i="4"/>
  <c r="AF361" i="4"/>
  <c r="AK361" i="4"/>
  <c r="AO361" i="4"/>
  <c r="AT361" i="4"/>
  <c r="AX361" i="4"/>
  <c r="BC361" i="4"/>
  <c r="BG361" i="4"/>
  <c r="BL361" i="4"/>
  <c r="BP361" i="4"/>
  <c r="BU361" i="4"/>
  <c r="BY361" i="4"/>
  <c r="CD361" i="4"/>
  <c r="CG361" i="4"/>
  <c r="CH361" i="4"/>
  <c r="CO361" i="4"/>
  <c r="CS361" i="4"/>
  <c r="E362" i="4"/>
  <c r="N362" i="4"/>
  <c r="S362" i="4"/>
  <c r="W362" i="4"/>
  <c r="AB362" i="4"/>
  <c r="AF362" i="4"/>
  <c r="AK362" i="4"/>
  <c r="AO362" i="4"/>
  <c r="AT362" i="4"/>
  <c r="AX362" i="4"/>
  <c r="BC362" i="4"/>
  <c r="BG362" i="4"/>
  <c r="BL362" i="4"/>
  <c r="BP362" i="4"/>
  <c r="BU362" i="4"/>
  <c r="BY362" i="4"/>
  <c r="CD362" i="4"/>
  <c r="CG362" i="4"/>
  <c r="CH362" i="4"/>
  <c r="CO362" i="4"/>
  <c r="CS362" i="4"/>
  <c r="E363" i="4"/>
  <c r="N363" i="4"/>
  <c r="S363" i="4"/>
  <c r="W363" i="4"/>
  <c r="AB363" i="4"/>
  <c r="AF363" i="4"/>
  <c r="AK363" i="4"/>
  <c r="AO363" i="4"/>
  <c r="AT363" i="4"/>
  <c r="AX363" i="4"/>
  <c r="BC363" i="4"/>
  <c r="BG363" i="4"/>
  <c r="BL363" i="4"/>
  <c r="BP363" i="4"/>
  <c r="BU363" i="4"/>
  <c r="BY363" i="4"/>
  <c r="CD363" i="4"/>
  <c r="CG363" i="4"/>
  <c r="CH363" i="4"/>
  <c r="CO363" i="4"/>
  <c r="CS363" i="4"/>
  <c r="E364" i="4"/>
  <c r="N364" i="4"/>
  <c r="S364" i="4"/>
  <c r="W364" i="4"/>
  <c r="AB364" i="4"/>
  <c r="AF364" i="4"/>
  <c r="AK364" i="4"/>
  <c r="AO364" i="4"/>
  <c r="AT364" i="4"/>
  <c r="AX364" i="4"/>
  <c r="BC364" i="4"/>
  <c r="BG364" i="4"/>
  <c r="BL364" i="4"/>
  <c r="BP364" i="4"/>
  <c r="BU364" i="4"/>
  <c r="BY364" i="4"/>
  <c r="CD364" i="4"/>
  <c r="CG364" i="4"/>
  <c r="CH364" i="4"/>
  <c r="CO364" i="4"/>
  <c r="CS364" i="4"/>
  <c r="E365" i="4"/>
  <c r="N365" i="4"/>
  <c r="S365" i="4"/>
  <c r="W365" i="4"/>
  <c r="AB365" i="4"/>
  <c r="AF365" i="4"/>
  <c r="AK365" i="4"/>
  <c r="AO365" i="4"/>
  <c r="AT365" i="4"/>
  <c r="AX365" i="4"/>
  <c r="BC365" i="4"/>
  <c r="BG365" i="4"/>
  <c r="BL365" i="4"/>
  <c r="BP365" i="4"/>
  <c r="BU365" i="4"/>
  <c r="BY365" i="4"/>
  <c r="CD365" i="4"/>
  <c r="CG365" i="4"/>
  <c r="CH365" i="4"/>
  <c r="CO365" i="4"/>
  <c r="CS365" i="4"/>
  <c r="CG7" i="4"/>
  <c r="H10" i="6" l="1"/>
  <c r="T11" i="1"/>
  <c r="D10" i="6"/>
  <c r="H11" i="1"/>
  <c r="G10" i="6"/>
  <c r="Q11" i="1"/>
  <c r="C10" i="6"/>
  <c r="E11" i="1"/>
  <c r="J10" i="6"/>
  <c r="Z11" i="1"/>
  <c r="F10" i="6"/>
  <c r="N11" i="1"/>
  <c r="J13" i="4"/>
  <c r="B10" i="6"/>
  <c r="B11" i="1"/>
  <c r="I10" i="6"/>
  <c r="W11" i="1"/>
  <c r="E10" i="6"/>
  <c r="K11" i="1"/>
  <c r="H9" i="6"/>
  <c r="T10" i="1"/>
  <c r="D9" i="6"/>
  <c r="H10" i="1"/>
  <c r="I9" i="6"/>
  <c r="W10" i="1"/>
  <c r="G9" i="6"/>
  <c r="Q10" i="1"/>
  <c r="C9" i="6"/>
  <c r="E10" i="1"/>
  <c r="E9" i="6"/>
  <c r="K10" i="1"/>
  <c r="J9" i="6"/>
  <c r="Z10" i="1"/>
  <c r="F9" i="6"/>
  <c r="N10" i="1"/>
  <c r="B9" i="6"/>
  <c r="F8" i="6"/>
  <c r="N9" i="1"/>
  <c r="I8" i="6"/>
  <c r="W9" i="1"/>
  <c r="E8" i="6"/>
  <c r="K9" i="1"/>
  <c r="J8" i="6"/>
  <c r="Z9" i="1"/>
  <c r="H8" i="6"/>
  <c r="T9" i="1"/>
  <c r="D8" i="6"/>
  <c r="H9" i="1"/>
  <c r="J11" i="4"/>
  <c r="B8" i="6"/>
  <c r="B9" i="1"/>
  <c r="G8" i="6"/>
  <c r="Q9" i="1"/>
  <c r="C8" i="6"/>
  <c r="E9" i="1"/>
  <c r="G7" i="6"/>
  <c r="Q8" i="1"/>
  <c r="C7" i="6"/>
  <c r="E8" i="1"/>
  <c r="J7" i="6"/>
  <c r="Z8" i="1"/>
  <c r="F7" i="6"/>
  <c r="N8" i="1"/>
  <c r="J10" i="4"/>
  <c r="B8" i="1" s="1"/>
  <c r="B7" i="6"/>
  <c r="I7" i="6"/>
  <c r="W8" i="1"/>
  <c r="E7" i="6"/>
  <c r="K8" i="1"/>
  <c r="H7" i="6"/>
  <c r="T8" i="1"/>
  <c r="D7" i="6"/>
  <c r="H8" i="1"/>
  <c r="H6" i="6"/>
  <c r="T7" i="1"/>
  <c r="G6" i="6"/>
  <c r="Q7" i="1"/>
  <c r="C6" i="6"/>
  <c r="E7" i="1"/>
  <c r="J6" i="6"/>
  <c r="Z7" i="1"/>
  <c r="F6" i="6"/>
  <c r="N7" i="1"/>
  <c r="B6" i="6"/>
  <c r="D6" i="6"/>
  <c r="H7" i="1"/>
  <c r="I6" i="6"/>
  <c r="W7" i="1"/>
  <c r="E6" i="6"/>
  <c r="K7" i="1"/>
  <c r="I5" i="6"/>
  <c r="W6" i="1"/>
  <c r="E5" i="6"/>
  <c r="K6" i="1"/>
  <c r="H5" i="6"/>
  <c r="T6" i="1"/>
  <c r="D5" i="6"/>
  <c r="H6" i="1"/>
  <c r="C5" i="6"/>
  <c r="E6" i="1"/>
  <c r="G5" i="6"/>
  <c r="Q6" i="1"/>
  <c r="J5" i="6"/>
  <c r="Z6" i="1"/>
  <c r="F5" i="6"/>
  <c r="N6" i="1"/>
  <c r="J8" i="4"/>
  <c r="B5" i="6"/>
  <c r="B6" i="1"/>
  <c r="BU131" i="4"/>
  <c r="BC131" i="4"/>
  <c r="AK131" i="4"/>
  <c r="S131" i="4"/>
  <c r="J9" i="4"/>
  <c r="B7" i="1" s="1"/>
  <c r="BU130" i="4"/>
  <c r="AK130" i="4"/>
  <c r="CD128" i="4"/>
  <c r="BL128" i="4"/>
  <c r="AT128" i="4"/>
  <c r="AB128" i="4"/>
  <c r="CD80" i="4"/>
  <c r="J56" i="4"/>
  <c r="J44" i="4"/>
  <c r="BL28" i="4"/>
  <c r="AT28" i="4"/>
  <c r="J24" i="4"/>
  <c r="BC18" i="4"/>
  <c r="J16" i="4"/>
  <c r="AT12" i="4"/>
  <c r="CD131" i="4"/>
  <c r="BL131" i="4"/>
  <c r="AT131" i="4"/>
  <c r="AB131" i="4"/>
  <c r="J95" i="4"/>
  <c r="J87" i="4"/>
  <c r="CD51" i="4"/>
  <c r="BL51" i="4"/>
  <c r="AT39" i="4"/>
  <c r="J39" i="4"/>
  <c r="J15" i="4"/>
  <c r="J12" i="4"/>
  <c r="B10" i="1" s="1"/>
  <c r="CD130" i="4"/>
  <c r="BL130" i="4"/>
  <c r="AT130" i="4"/>
  <c r="AB130" i="4"/>
  <c r="BU128" i="4"/>
  <c r="AK128" i="4"/>
  <c r="S128" i="4"/>
  <c r="BU96" i="4"/>
  <c r="BU28" i="4"/>
  <c r="BC28" i="4"/>
  <c r="S28" i="4"/>
  <c r="BC104" i="4"/>
  <c r="BC103" i="4"/>
  <c r="BC101" i="4"/>
  <c r="BC100" i="4"/>
  <c r="BC96" i="4"/>
  <c r="BC94" i="4"/>
  <c r="BC93" i="4"/>
  <c r="BC87" i="4"/>
  <c r="BC77" i="4"/>
  <c r="BC53" i="4"/>
  <c r="BC42" i="4"/>
  <c r="BC12" i="4"/>
  <c r="CD88" i="4"/>
  <c r="CD86" i="4"/>
  <c r="CD64" i="4"/>
  <c r="CD72" i="4"/>
  <c r="CD20" i="4"/>
  <c r="CD12" i="4"/>
  <c r="BU22" i="4"/>
  <c r="BU90" i="4"/>
  <c r="BU74" i="4"/>
  <c r="BU66" i="4"/>
  <c r="BU58" i="4"/>
  <c r="BU26" i="4"/>
  <c r="BU10" i="4"/>
  <c r="BL92" i="4"/>
  <c r="BL84" i="4"/>
  <c r="BL76" i="4"/>
  <c r="BL68" i="4"/>
  <c r="BL60" i="4"/>
  <c r="BC70" i="4"/>
  <c r="BC62" i="4"/>
  <c r="BC10" i="4"/>
  <c r="AT104" i="4"/>
  <c r="AT88" i="4"/>
  <c r="AT80" i="4"/>
  <c r="AT72" i="4"/>
  <c r="AT67" i="4"/>
  <c r="AT64" i="4"/>
  <c r="AT24" i="4"/>
  <c r="AT13" i="4"/>
  <c r="AT8" i="4"/>
  <c r="AK66" i="4"/>
  <c r="AK26" i="4"/>
  <c r="AB84" i="4"/>
  <c r="AB76" i="4"/>
  <c r="AB68" i="4"/>
  <c r="S70" i="4"/>
  <c r="S62" i="4"/>
  <c r="S26" i="4"/>
  <c r="S24" i="4"/>
  <c r="AK89" i="4"/>
  <c r="AT87" i="4"/>
  <c r="CD79" i="4"/>
  <c r="CD39" i="4"/>
  <c r="BL35" i="4"/>
  <c r="BU33" i="4"/>
  <c r="CD31" i="4"/>
  <c r="BU29" i="4"/>
  <c r="CD21" i="4"/>
  <c r="BL94" i="4"/>
  <c r="AT61" i="4"/>
  <c r="S59" i="4"/>
  <c r="BL57" i="4"/>
  <c r="BU55" i="4"/>
  <c r="CD53" i="4"/>
  <c r="BU104" i="4"/>
  <c r="AK104" i="4"/>
  <c r="CD102" i="4"/>
  <c r="BL98" i="4"/>
  <c r="BU56" i="4"/>
  <c r="BL50" i="4"/>
  <c r="AB50" i="4"/>
  <c r="AK48" i="4"/>
  <c r="CD46" i="4"/>
  <c r="AT46" i="4"/>
  <c r="BC44" i="4"/>
  <c r="BL42" i="4"/>
  <c r="BU40" i="4"/>
  <c r="AK40" i="4"/>
  <c r="CD38" i="4"/>
  <c r="AT38" i="4"/>
  <c r="BC36" i="4"/>
  <c r="BU32" i="4"/>
  <c r="AK32" i="4"/>
  <c r="CD30" i="4"/>
  <c r="AT30" i="4"/>
  <c r="CD27" i="4"/>
  <c r="AT27" i="4"/>
  <c r="BL23" i="4"/>
  <c r="BL15" i="4"/>
  <c r="AB15" i="4"/>
  <c r="BU13" i="4"/>
  <c r="CD11" i="4"/>
  <c r="BC9" i="4"/>
  <c r="BL65" i="4"/>
  <c r="BU63" i="4"/>
  <c r="AB57" i="4"/>
  <c r="AT53" i="4"/>
  <c r="BL49" i="4"/>
  <c r="AB49" i="4"/>
  <c r="CD45" i="4"/>
  <c r="AT45" i="4"/>
  <c r="AB60" i="4"/>
  <c r="S22" i="4"/>
  <c r="BU18" i="4"/>
  <c r="BU54" i="4"/>
  <c r="CD52" i="4"/>
  <c r="AK30" i="4"/>
  <c r="CD25" i="4"/>
  <c r="AT25" i="4"/>
  <c r="CD17" i="4"/>
  <c r="AT17" i="4"/>
  <c r="BU16" i="4"/>
  <c r="BC15" i="4"/>
  <c r="BL13" i="4"/>
  <c r="BU117" i="4"/>
  <c r="BL83" i="4"/>
  <c r="AT79" i="4"/>
  <c r="BL75" i="4"/>
  <c r="BU73" i="4"/>
  <c r="AK73" i="4"/>
  <c r="CD71" i="4"/>
  <c r="AT71" i="4"/>
  <c r="AK105" i="4"/>
  <c r="BL102" i="4"/>
  <c r="AB102" i="4"/>
  <c r="BU100" i="4"/>
  <c r="AK100" i="4"/>
  <c r="CD98" i="4"/>
  <c r="AT98" i="4"/>
  <c r="S56" i="4"/>
  <c r="BL54" i="4"/>
  <c r="BU52" i="4"/>
  <c r="CD50" i="4"/>
  <c r="AT50" i="4"/>
  <c r="BL46" i="4"/>
  <c r="AB46" i="4"/>
  <c r="CD42" i="4"/>
  <c r="AT42" i="4"/>
  <c r="BC40" i="4"/>
  <c r="S40" i="4"/>
  <c r="BL38" i="4"/>
  <c r="BU36" i="4"/>
  <c r="BL30" i="4"/>
  <c r="BL27" i="4"/>
  <c r="AB27" i="4"/>
  <c r="BU25" i="4"/>
  <c r="AT23" i="4"/>
  <c r="AK58" i="4"/>
  <c r="CD56" i="4"/>
  <c r="AT56" i="4"/>
  <c r="BC54" i="4"/>
  <c r="BL52" i="4"/>
  <c r="AT21" i="4"/>
  <c r="BC19" i="4"/>
  <c r="BL17" i="4"/>
  <c r="BL9" i="4"/>
  <c r="AB9" i="4"/>
  <c r="BL103" i="4"/>
  <c r="AB103" i="4"/>
  <c r="BU101" i="4"/>
  <c r="CD99" i="4"/>
  <c r="BL95" i="4"/>
  <c r="BU93" i="4"/>
  <c r="CD91" i="4"/>
  <c r="BC89" i="4"/>
  <c r="BL87" i="4"/>
  <c r="BU85" i="4"/>
  <c r="AK54" i="4"/>
  <c r="AT52" i="4"/>
  <c r="BL67" i="4"/>
  <c r="AB67" i="4"/>
  <c r="BU65" i="4"/>
  <c r="AK65" i="4"/>
  <c r="CD63" i="4"/>
  <c r="AT63" i="4"/>
  <c r="S61" i="4"/>
  <c r="BL59" i="4"/>
  <c r="BU57" i="4"/>
  <c r="AK57" i="4"/>
  <c r="BU49" i="4"/>
  <c r="CD47" i="4"/>
  <c r="BC45" i="4"/>
  <c r="S45" i="4"/>
  <c r="BL43" i="4"/>
  <c r="AB43" i="4"/>
  <c r="AT31" i="4"/>
  <c r="AB13" i="4"/>
  <c r="BL105" i="4"/>
  <c r="BL11" i="4"/>
  <c r="BU9" i="4"/>
  <c r="CD104" i="4"/>
  <c r="S102" i="4"/>
  <c r="BL100" i="4"/>
  <c r="BU98" i="4"/>
  <c r="CD96" i="4"/>
  <c r="AT96" i="4"/>
  <c r="CD93" i="4"/>
  <c r="AT93" i="4"/>
  <c r="BL89" i="4"/>
  <c r="BU87" i="4"/>
  <c r="CD85" i="4"/>
  <c r="AT85" i="4"/>
  <c r="S83" i="4"/>
  <c r="BL81" i="4"/>
  <c r="AB81" i="4"/>
  <c r="BU79" i="4"/>
  <c r="CD77" i="4"/>
  <c r="BC75" i="4"/>
  <c r="S75" i="4"/>
  <c r="BL73" i="4"/>
  <c r="AB73" i="4"/>
  <c r="AT69" i="4"/>
  <c r="S67" i="4"/>
  <c r="AB65" i="4"/>
  <c r="AK63" i="4"/>
  <c r="BL41" i="4"/>
  <c r="AB41" i="4"/>
  <c r="CD37" i="4"/>
  <c r="AT37" i="4"/>
  <c r="BL33" i="4"/>
  <c r="BU31" i="4"/>
  <c r="S16" i="4"/>
  <c r="BL14" i="4"/>
  <c r="S19" i="4"/>
  <c r="BU69" i="4"/>
  <c r="CD67" i="4"/>
  <c r="BL63" i="4"/>
  <c r="BU61" i="4"/>
  <c r="CD59" i="4"/>
  <c r="AT59" i="4"/>
  <c r="BC57" i="4"/>
  <c r="AT16" i="4"/>
  <c r="S14" i="4"/>
  <c r="AB120" i="4"/>
  <c r="BL104" i="4"/>
  <c r="BU102" i="4"/>
  <c r="AK102" i="4"/>
  <c r="CD100" i="4"/>
  <c r="AT100" i="4"/>
  <c r="BL96" i="4"/>
  <c r="AB96" i="4"/>
  <c r="BU94" i="4"/>
  <c r="BL93" i="4"/>
  <c r="AB93" i="4"/>
  <c r="BU91" i="4"/>
  <c r="BL85" i="4"/>
  <c r="BU83" i="4"/>
  <c r="AK83" i="4"/>
  <c r="CD81" i="4"/>
  <c r="AT81" i="4"/>
  <c r="BC79" i="4"/>
  <c r="BL77" i="4"/>
  <c r="AB77" i="4"/>
  <c r="BU75" i="4"/>
  <c r="AK75" i="4"/>
  <c r="BL69" i="4"/>
  <c r="AB69" i="4"/>
  <c r="BL53" i="4"/>
  <c r="AB53" i="4"/>
  <c r="CD49" i="4"/>
  <c r="AT49" i="4"/>
  <c r="BL45" i="4"/>
  <c r="CD41" i="4"/>
  <c r="AT41" i="4"/>
  <c r="BC39" i="4"/>
  <c r="BL37" i="4"/>
  <c r="AK35" i="4"/>
  <c r="CD33" i="4"/>
  <c r="AT33" i="4"/>
  <c r="BC31" i="4"/>
  <c r="S31" i="4"/>
  <c r="AT22" i="4"/>
  <c r="BC20" i="4"/>
  <c r="BL18" i="4"/>
  <c r="BU8" i="4"/>
  <c r="J121" i="4"/>
  <c r="J131" i="4"/>
  <c r="J126" i="4"/>
  <c r="S118" i="4"/>
  <c r="CD15" i="4"/>
  <c r="AT15" i="4"/>
  <c r="BC13" i="4"/>
  <c r="J122" i="4"/>
  <c r="J120" i="4"/>
  <c r="J112" i="4"/>
  <c r="J123" i="4"/>
  <c r="J119" i="4"/>
  <c r="AK106" i="4"/>
  <c r="S129" i="4"/>
  <c r="J128" i="4"/>
  <c r="AK123" i="4"/>
  <c r="AK115" i="4"/>
  <c r="J107" i="4"/>
  <c r="J116" i="4"/>
  <c r="J129" i="4"/>
  <c r="J125" i="4"/>
  <c r="BL115" i="4"/>
  <c r="CD111" i="4"/>
  <c r="AT103" i="4"/>
  <c r="BL99" i="4"/>
  <c r="AK97" i="4"/>
  <c r="AT95" i="4"/>
  <c r="CD92" i="4"/>
  <c r="AT92" i="4"/>
  <c r="BL88" i="4"/>
  <c r="AB88" i="4"/>
  <c r="BU86" i="4"/>
  <c r="CD84" i="4"/>
  <c r="AT84" i="4"/>
  <c r="BL80" i="4"/>
  <c r="BU78" i="4"/>
  <c r="AK78" i="4"/>
  <c r="CD76" i="4"/>
  <c r="AT76" i="4"/>
  <c r="BC74" i="4"/>
  <c r="BL72" i="4"/>
  <c r="AB72" i="4"/>
  <c r="BU70" i="4"/>
  <c r="CD68" i="4"/>
  <c r="AT68" i="4"/>
  <c r="BC66" i="4"/>
  <c r="BL64" i="4"/>
  <c r="BU62" i="4"/>
  <c r="AK62" i="4"/>
  <c r="CD60" i="4"/>
  <c r="AT60" i="4"/>
  <c r="BC58" i="4"/>
  <c r="BU103" i="4"/>
  <c r="CD101" i="4"/>
  <c r="AT101" i="4"/>
  <c r="BL97" i="4"/>
  <c r="BU95" i="4"/>
  <c r="AK95" i="4"/>
  <c r="BU92" i="4"/>
  <c r="AK92" i="4"/>
  <c r="CD90" i="4"/>
  <c r="AT90" i="4"/>
  <c r="BC88" i="4"/>
  <c r="BL86" i="4"/>
  <c r="BU84" i="4"/>
  <c r="CD82" i="4"/>
  <c r="AT82" i="4"/>
  <c r="BC80" i="4"/>
  <c r="S80" i="4"/>
  <c r="BL78" i="4"/>
  <c r="BU76" i="4"/>
  <c r="AK76" i="4"/>
  <c r="CD74" i="4"/>
  <c r="AT74" i="4"/>
  <c r="BC72" i="4"/>
  <c r="S72" i="4"/>
  <c r="BL70" i="4"/>
  <c r="BU68" i="4"/>
  <c r="CD66" i="4"/>
  <c r="AT66" i="4"/>
  <c r="BL62" i="4"/>
  <c r="AB62" i="4"/>
  <c r="CD58" i="4"/>
  <c r="AT58" i="4"/>
  <c r="AT55" i="4"/>
  <c r="AB51" i="4"/>
  <c r="BC50" i="4"/>
  <c r="S50" i="4"/>
  <c r="BL48" i="4"/>
  <c r="BU46" i="4"/>
  <c r="AB45" i="4"/>
  <c r="CD44" i="4"/>
  <c r="AT44" i="4"/>
  <c r="BL40" i="4"/>
  <c r="AB40" i="4"/>
  <c r="BU38" i="4"/>
  <c r="AT36" i="4"/>
  <c r="BL32" i="4"/>
  <c r="AB32" i="4"/>
  <c r="BU30" i="4"/>
  <c r="BL29" i="4"/>
  <c r="AB29" i="4"/>
  <c r="BL26" i="4"/>
  <c r="CD22" i="4"/>
  <c r="BU21" i="4"/>
  <c r="AK21" i="4"/>
  <c r="CD19" i="4"/>
  <c r="AT19" i="4"/>
  <c r="BU15" i="4"/>
  <c r="CD13" i="4"/>
  <c r="BC32" i="4"/>
  <c r="BL21" i="4"/>
  <c r="AK10" i="4"/>
  <c r="AT102" i="4"/>
  <c r="AB98" i="4"/>
  <c r="AK96" i="4"/>
  <c r="CD94" i="4"/>
  <c r="AK85" i="4"/>
  <c r="CD83" i="4"/>
  <c r="BL79" i="4"/>
  <c r="BU77" i="4"/>
  <c r="BC65" i="4"/>
  <c r="AK16" i="4"/>
  <c r="BL101" i="4"/>
  <c r="BU99" i="4"/>
  <c r="AK99" i="4"/>
  <c r="CD97" i="4"/>
  <c r="AT94" i="4"/>
  <c r="BC92" i="4"/>
  <c r="S92" i="4"/>
  <c r="BL90" i="4"/>
  <c r="BU88" i="4"/>
  <c r="AT86" i="4"/>
  <c r="BL82" i="4"/>
  <c r="BU80" i="4"/>
  <c r="CD78" i="4"/>
  <c r="AT78" i="4"/>
  <c r="BC76" i="4"/>
  <c r="S76" i="4"/>
  <c r="BL74" i="4"/>
  <c r="AB74" i="4"/>
  <c r="BU72" i="4"/>
  <c r="CD70" i="4"/>
  <c r="AT70" i="4"/>
  <c r="BC68" i="4"/>
  <c r="BL66" i="4"/>
  <c r="BU64" i="4"/>
  <c r="CD62" i="4"/>
  <c r="AT62" i="4"/>
  <c r="BL58" i="4"/>
  <c r="AB58" i="4"/>
  <c r="BL55" i="4"/>
  <c r="BU53" i="4"/>
  <c r="AK53" i="4"/>
  <c r="AT51" i="4"/>
  <c r="BU50" i="4"/>
  <c r="BC46" i="4"/>
  <c r="BU42" i="4"/>
  <c r="AK42" i="4"/>
  <c r="CD40" i="4"/>
  <c r="AT40" i="4"/>
  <c r="BC38" i="4"/>
  <c r="BU34" i="4"/>
  <c r="CD32" i="4"/>
  <c r="AT32" i="4"/>
  <c r="CD29" i="4"/>
  <c r="AT29" i="4"/>
  <c r="CD26" i="4"/>
  <c r="BC24" i="4"/>
  <c r="BC21" i="4"/>
  <c r="S21" i="4"/>
  <c r="BL19" i="4"/>
  <c r="BU67" i="4"/>
  <c r="AK67" i="4"/>
  <c r="CD65" i="4"/>
  <c r="AT65" i="4"/>
  <c r="BL61" i="4"/>
  <c r="BU59" i="4"/>
  <c r="AK59" i="4"/>
  <c r="CD57" i="4"/>
  <c r="AT57" i="4"/>
  <c r="CD54" i="4"/>
  <c r="AT54" i="4"/>
  <c r="BL47" i="4"/>
  <c r="BU45" i="4"/>
  <c r="AK45" i="4"/>
  <c r="CD43" i="4"/>
  <c r="AT43" i="4"/>
  <c r="BL39" i="4"/>
  <c r="AB39" i="4"/>
  <c r="BU37" i="4"/>
  <c r="CD35" i="4"/>
  <c r="AT35" i="4"/>
  <c r="BC33" i="4"/>
  <c r="S33" i="4"/>
  <c r="BL31" i="4"/>
  <c r="AB31" i="4"/>
  <c r="BC30" i="4"/>
  <c r="BC27" i="4"/>
  <c r="BL25" i="4"/>
  <c r="AB25" i="4"/>
  <c r="BU23" i="4"/>
  <c r="CD18" i="4"/>
  <c r="AT18" i="4"/>
  <c r="BU17" i="4"/>
  <c r="BL16" i="4"/>
  <c r="AK14" i="4"/>
  <c r="CD9" i="4"/>
  <c r="AT9" i="4"/>
  <c r="BL34" i="4"/>
  <c r="AT11" i="4"/>
  <c r="AT127" i="4"/>
  <c r="AT113" i="4"/>
  <c r="AB95" i="4"/>
  <c r="S93" i="4"/>
  <c r="AK91" i="4"/>
  <c r="AK88" i="4"/>
  <c r="AB83" i="4"/>
  <c r="AB28" i="4"/>
  <c r="S27" i="4"/>
  <c r="AB10" i="4"/>
  <c r="S9" i="4"/>
  <c r="AK103" i="4"/>
  <c r="S101" i="4"/>
  <c r="S94" i="4"/>
  <c r="AB87" i="4"/>
  <c r="S86" i="4"/>
  <c r="AK84" i="4"/>
  <c r="AB80" i="4"/>
  <c r="S79" i="4"/>
  <c r="AK77" i="4"/>
  <c r="AK74" i="4"/>
  <c r="AB70" i="4"/>
  <c r="AK68" i="4"/>
  <c r="S64" i="4"/>
  <c r="AB61" i="4"/>
  <c r="AB52" i="4"/>
  <c r="AK49" i="4"/>
  <c r="AK46" i="4"/>
  <c r="AK38" i="4"/>
  <c r="AB37" i="4"/>
  <c r="AK34" i="4"/>
  <c r="AB33" i="4"/>
  <c r="AK29" i="4"/>
  <c r="AK25" i="4"/>
  <c r="S23" i="4"/>
  <c r="AK20" i="4"/>
  <c r="AB19" i="4"/>
  <c r="S18" i="4"/>
  <c r="AK15" i="4"/>
  <c r="S13" i="4"/>
  <c r="AK11" i="4"/>
  <c r="AK17" i="4"/>
  <c r="AB11" i="4"/>
  <c r="S99" i="4"/>
  <c r="S96" i="4"/>
  <c r="AK93" i="4"/>
  <c r="AB92" i="4"/>
  <c r="S91" i="4"/>
  <c r="AB89" i="4"/>
  <c r="AK72" i="4"/>
  <c r="AK69" i="4"/>
  <c r="S65" i="4"/>
  <c r="AK60" i="4"/>
  <c r="AB59" i="4"/>
  <c r="S58" i="4"/>
  <c r="AK56" i="4"/>
  <c r="S53" i="4"/>
  <c r="AK50" i="4"/>
  <c r="AB35" i="4"/>
  <c r="AK31" i="4"/>
  <c r="AK22" i="4"/>
  <c r="AB21" i="4"/>
  <c r="AB16" i="4"/>
  <c r="AK13" i="4"/>
  <c r="AK12" i="4"/>
  <c r="AK9" i="4"/>
  <c r="BL124" i="4"/>
  <c r="AB104" i="4"/>
  <c r="AK101" i="4"/>
  <c r="AB100" i="4"/>
  <c r="AB97" i="4"/>
  <c r="AK94" i="4"/>
  <c r="AK90" i="4"/>
  <c r="AB85" i="4"/>
  <c r="AB82" i="4"/>
  <c r="S81" i="4"/>
  <c r="AK79" i="4"/>
  <c r="AB78" i="4"/>
  <c r="S77" i="4"/>
  <c r="AB75" i="4"/>
  <c r="S74" i="4"/>
  <c r="S68" i="4"/>
  <c r="AB66" i="4"/>
  <c r="AK64" i="4"/>
  <c r="AB55" i="4"/>
  <c r="AB54" i="4"/>
  <c r="AB47" i="4"/>
  <c r="S46" i="4"/>
  <c r="BU44" i="4"/>
  <c r="AB42" i="4"/>
  <c r="S38" i="4"/>
  <c r="S34" i="4"/>
  <c r="AB30" i="4"/>
  <c r="S29" i="4"/>
  <c r="AB26" i="4"/>
  <c r="BL22" i="4"/>
  <c r="AK18" i="4"/>
  <c r="AB17" i="4"/>
  <c r="S15" i="4"/>
  <c r="S11" i="4"/>
  <c r="S8" i="4"/>
  <c r="BC129" i="4"/>
  <c r="AK110" i="4"/>
  <c r="S104" i="4"/>
  <c r="AB101" i="4"/>
  <c r="AB94" i="4"/>
  <c r="AB90" i="4"/>
  <c r="AK87" i="4"/>
  <c r="AB86" i="4"/>
  <c r="S85" i="4"/>
  <c r="AK80" i="4"/>
  <c r="AB79" i="4"/>
  <c r="AK70" i="4"/>
  <c r="S66" i="4"/>
  <c r="AB64" i="4"/>
  <c r="AK61" i="4"/>
  <c r="S54" i="4"/>
  <c r="AK52" i="4"/>
  <c r="S42" i="4"/>
  <c r="AK37" i="4"/>
  <c r="AK33" i="4"/>
  <c r="S30" i="4"/>
  <c r="AB23" i="4"/>
  <c r="AB18" i="4"/>
  <c r="AB38" i="4"/>
  <c r="AK55" i="4"/>
  <c r="S36" i="4"/>
  <c r="S32" i="4"/>
  <c r="AT47" i="4"/>
  <c r="BC8" i="4"/>
  <c r="BC52" i="4"/>
  <c r="S49" i="4"/>
  <c r="AK24" i="4"/>
  <c r="BU48" i="4"/>
  <c r="BU41" i="4"/>
  <c r="BC43" i="4"/>
  <c r="CD8" i="4"/>
  <c r="AB126" i="4"/>
  <c r="S130" i="4"/>
  <c r="BC114" i="4"/>
  <c r="AB110" i="4"/>
  <c r="BC108" i="4"/>
  <c r="AB99" i="4"/>
  <c r="AK98" i="4"/>
  <c r="AT97" i="4"/>
  <c r="AT91" i="4"/>
  <c r="BU89" i="4"/>
  <c r="CD87" i="4"/>
  <c r="BC86" i="4"/>
  <c r="CD75" i="4"/>
  <c r="BC71" i="4"/>
  <c r="BC60" i="4"/>
  <c r="S57" i="4"/>
  <c r="BC55" i="4"/>
  <c r="BC51" i="4"/>
  <c r="BU39" i="4"/>
  <c r="BU35" i="4"/>
  <c r="AK28" i="4"/>
  <c r="AK27" i="4"/>
  <c r="BL24" i="4"/>
  <c r="AK23" i="4"/>
  <c r="BU19" i="4"/>
  <c r="CD16" i="4"/>
  <c r="AT14" i="4"/>
  <c r="CD10" i="4"/>
  <c r="AK116" i="4"/>
  <c r="AT109" i="4"/>
  <c r="BL107" i="4"/>
  <c r="S100" i="4"/>
  <c r="S90" i="4"/>
  <c r="BC128" i="4"/>
  <c r="S124" i="4"/>
  <c r="BU122" i="4"/>
  <c r="CD121" i="4"/>
  <c r="BC121" i="4"/>
  <c r="BC117" i="4"/>
  <c r="BL116" i="4"/>
  <c r="AT116" i="4"/>
  <c r="S116" i="4"/>
  <c r="CD114" i="4"/>
  <c r="BL114" i="4"/>
  <c r="BU113" i="4"/>
  <c r="CD110" i="4"/>
  <c r="BC110" i="4"/>
  <c r="BU109" i="4"/>
  <c r="BC109" i="4"/>
  <c r="AB109" i="4"/>
  <c r="BU107" i="4"/>
  <c r="AT107" i="4"/>
  <c r="S107" i="4"/>
  <c r="BC106" i="4"/>
  <c r="S103" i="4"/>
  <c r="BC102" i="4"/>
  <c r="BC99" i="4"/>
  <c r="S98" i="4"/>
  <c r="BU97" i="4"/>
  <c r="BC97" i="4"/>
  <c r="AB91" i="4"/>
  <c r="BC90" i="4"/>
  <c r="CD89" i="4"/>
  <c r="AK86" i="4"/>
  <c r="S84" i="4"/>
  <c r="AT83" i="4"/>
  <c r="BU82" i="4"/>
  <c r="S82" i="4"/>
  <c r="BU81" i="4"/>
  <c r="BC81" i="4"/>
  <c r="BC78" i="4"/>
  <c r="S73" i="4"/>
  <c r="AK71" i="4"/>
  <c r="S71" i="4"/>
  <c r="BC69" i="4"/>
  <c r="BC67" i="4"/>
  <c r="CD61" i="4"/>
  <c r="BC61" i="4"/>
  <c r="S60" i="4"/>
  <c r="BL56" i="4"/>
  <c r="AK51" i="4"/>
  <c r="BU47" i="4"/>
  <c r="S47" i="4"/>
  <c r="AB44" i="4"/>
  <c r="S41" i="4"/>
  <c r="S37" i="4"/>
  <c r="BC35" i="4"/>
  <c r="BU27" i="4"/>
  <c r="AT26" i="4"/>
  <c r="AB20" i="4"/>
  <c r="BU14" i="4"/>
  <c r="S10" i="4"/>
  <c r="AK8" i="4"/>
  <c r="S126" i="4"/>
  <c r="AK124" i="4"/>
  <c r="BU121" i="4"/>
  <c r="BC130" i="4"/>
  <c r="BC126" i="4"/>
  <c r="BU124" i="4"/>
  <c r="AK121" i="4"/>
  <c r="S95" i="4"/>
  <c r="BC91" i="4"/>
  <c r="BC82" i="4"/>
  <c r="AT75" i="4"/>
  <c r="AT73" i="4"/>
  <c r="BL71" i="4"/>
  <c r="CD69" i="4"/>
  <c r="S69" i="4"/>
  <c r="BC64" i="4"/>
  <c r="S63" i="4"/>
  <c r="S55" i="4"/>
  <c r="S51" i="4"/>
  <c r="AT48" i="4"/>
  <c r="S48" i="4"/>
  <c r="BC47" i="4"/>
  <c r="AK43" i="4"/>
  <c r="BC41" i="4"/>
  <c r="AK39" i="4"/>
  <c r="CD36" i="4"/>
  <c r="AB36" i="4"/>
  <c r="S35" i="4"/>
  <c r="AT34" i="4"/>
  <c r="S25" i="4"/>
  <c r="BU24" i="4"/>
  <c r="BL20" i="4"/>
  <c r="BL12" i="4"/>
  <c r="BC11" i="4"/>
  <c r="BU106" i="4"/>
  <c r="BL126" i="4"/>
  <c r="BU125" i="4"/>
  <c r="CD124" i="4"/>
  <c r="BC124" i="4"/>
  <c r="AK122" i="4"/>
  <c r="AT121" i="4"/>
  <c r="S121" i="4"/>
  <c r="BC119" i="4"/>
  <c r="CD116" i="4"/>
  <c r="BC116" i="4"/>
  <c r="AB114" i="4"/>
  <c r="BU110" i="4"/>
  <c r="AT110" i="4"/>
  <c r="BL109" i="4"/>
  <c r="S109" i="4"/>
  <c r="BU108" i="4"/>
  <c r="CD107" i="4"/>
  <c r="CD103" i="4"/>
  <c r="AT99" i="4"/>
  <c r="BC98" i="4"/>
  <c r="S97" i="4"/>
  <c r="CD95" i="4"/>
  <c r="BC95" i="4"/>
  <c r="BL91" i="4"/>
  <c r="AT89" i="4"/>
  <c r="S89" i="4"/>
  <c r="S88" i="4"/>
  <c r="S87" i="4"/>
  <c r="BC85" i="4"/>
  <c r="BC84" i="4"/>
  <c r="BC83" i="4"/>
  <c r="AK82" i="4"/>
  <c r="AK81" i="4"/>
  <c r="S78" i="4"/>
  <c r="AT77" i="4"/>
  <c r="CD73" i="4"/>
  <c r="BC73" i="4"/>
  <c r="BU71" i="4"/>
  <c r="AB71" i="4"/>
  <c r="BC63" i="4"/>
  <c r="AB63" i="4"/>
  <c r="BU60" i="4"/>
  <c r="BC59" i="4"/>
  <c r="BC56" i="4"/>
  <c r="AB56" i="4"/>
  <c r="CD55" i="4"/>
  <c r="S52" i="4"/>
  <c r="BU51" i="4"/>
  <c r="BC49" i="4"/>
  <c r="CD48" i="4"/>
  <c r="BC48" i="4"/>
  <c r="AB48" i="4"/>
  <c r="AK47" i="4"/>
  <c r="BL44" i="4"/>
  <c r="AK44" i="4"/>
  <c r="S44" i="4"/>
  <c r="BU43" i="4"/>
  <c r="S43" i="4"/>
  <c r="AK41" i="4"/>
  <c r="S39" i="4"/>
  <c r="BC37" i="4"/>
  <c r="BL36" i="4"/>
  <c r="AK36" i="4"/>
  <c r="CD34" i="4"/>
  <c r="BC34" i="4"/>
  <c r="AB34" i="4"/>
  <c r="BC29" i="4"/>
  <c r="CD28" i="4"/>
  <c r="BC26" i="4"/>
  <c r="BC25" i="4"/>
  <c r="CD24" i="4"/>
  <c r="AB24" i="4"/>
  <c r="CD23" i="4"/>
  <c r="BC23" i="4"/>
  <c r="BC22" i="4"/>
  <c r="AB22" i="4"/>
  <c r="BU20" i="4"/>
  <c r="AT20" i="4"/>
  <c r="S20" i="4"/>
  <c r="AK19" i="4"/>
  <c r="S17" i="4"/>
  <c r="BC16" i="4"/>
  <c r="CD14" i="4"/>
  <c r="BC14" i="4"/>
  <c r="AB14" i="4"/>
  <c r="BU12" i="4"/>
  <c r="S12" i="4"/>
  <c r="BL10" i="4"/>
  <c r="BU11" i="4"/>
  <c r="AB8" i="4"/>
  <c r="BC17" i="4"/>
  <c r="AB12" i="4"/>
  <c r="AT10" i="4"/>
  <c r="BL8" i="4"/>
  <c r="O11" i="1" l="1"/>
  <c r="P11" i="1"/>
  <c r="G11" i="1"/>
  <c r="F11" i="1"/>
  <c r="I11" i="1"/>
  <c r="J11" i="1"/>
  <c r="M11" i="1"/>
  <c r="L11" i="1"/>
  <c r="C11" i="1"/>
  <c r="D11" i="1"/>
  <c r="AA11" i="1"/>
  <c r="AB11" i="1"/>
  <c r="S11" i="1"/>
  <c r="R11" i="1"/>
  <c r="U11" i="1"/>
  <c r="V11" i="1"/>
  <c r="Y11" i="1"/>
  <c r="X11" i="1"/>
  <c r="C10" i="1"/>
  <c r="D10" i="1"/>
  <c r="P10" i="1"/>
  <c r="O10" i="1"/>
  <c r="J10" i="1"/>
  <c r="I10" i="1"/>
  <c r="L10" i="1"/>
  <c r="M10" i="1"/>
  <c r="AA10" i="1"/>
  <c r="AB10" i="1"/>
  <c r="F10" i="1"/>
  <c r="G10" i="1"/>
  <c r="X10" i="1"/>
  <c r="Y10" i="1"/>
  <c r="U10" i="1"/>
  <c r="V10" i="1"/>
  <c r="R10" i="1"/>
  <c r="S10" i="1"/>
  <c r="X9" i="1"/>
  <c r="Y9" i="1"/>
  <c r="C9" i="1"/>
  <c r="D9" i="1"/>
  <c r="V9" i="1"/>
  <c r="U9" i="1"/>
  <c r="L9" i="1"/>
  <c r="M9" i="1"/>
  <c r="P9" i="1"/>
  <c r="O9" i="1"/>
  <c r="I9" i="1"/>
  <c r="J9" i="1"/>
  <c r="AA9" i="1"/>
  <c r="AB9" i="1"/>
  <c r="F9" i="1"/>
  <c r="G9" i="1"/>
  <c r="S9" i="1"/>
  <c r="R9" i="1"/>
  <c r="O8" i="1"/>
  <c r="P8" i="1"/>
  <c r="J8" i="1"/>
  <c r="I8" i="1"/>
  <c r="M8" i="1"/>
  <c r="L8" i="1"/>
  <c r="C8" i="1"/>
  <c r="D8" i="1"/>
  <c r="AA8" i="1"/>
  <c r="AB8" i="1"/>
  <c r="R8" i="1"/>
  <c r="S8" i="1"/>
  <c r="F8" i="1"/>
  <c r="G8" i="1"/>
  <c r="U8" i="1"/>
  <c r="V8" i="1"/>
  <c r="Y8" i="1"/>
  <c r="X8" i="1"/>
  <c r="C7" i="1"/>
  <c r="D7" i="1"/>
  <c r="AB7" i="1"/>
  <c r="AA7" i="1"/>
  <c r="S7" i="1"/>
  <c r="R7" i="1"/>
  <c r="M7" i="1"/>
  <c r="L7" i="1"/>
  <c r="J7" i="1"/>
  <c r="I7" i="1"/>
  <c r="P7" i="1"/>
  <c r="O7" i="1"/>
  <c r="F7" i="1"/>
  <c r="G7" i="1"/>
  <c r="U7" i="1"/>
  <c r="V7" i="1"/>
  <c r="X7" i="1"/>
  <c r="Y7" i="1"/>
  <c r="S6" i="1"/>
  <c r="R6" i="1"/>
  <c r="L6" i="1"/>
  <c r="M6" i="1"/>
  <c r="D6" i="1"/>
  <c r="C6" i="1"/>
  <c r="P6" i="1"/>
  <c r="O6" i="1"/>
  <c r="AA6" i="1"/>
  <c r="AB6" i="1"/>
  <c r="F6" i="1"/>
  <c r="G6" i="1"/>
  <c r="U6" i="1"/>
  <c r="V6" i="1"/>
  <c r="X6" i="1"/>
  <c r="Y6" i="1"/>
  <c r="J6" i="1"/>
  <c r="I6" i="1"/>
  <c r="CB6" i="4"/>
  <c r="BS6" i="4"/>
  <c r="BJ6" i="4"/>
  <c r="BA6" i="4"/>
  <c r="AR6" i="4"/>
  <c r="Z6" i="4"/>
  <c r="Q6" i="4"/>
  <c r="BY7" i="4"/>
  <c r="J4" i="6" s="1"/>
  <c r="BP7" i="4"/>
  <c r="I4" i="6" s="1"/>
  <c r="BG7" i="4"/>
  <c r="H4" i="6" s="1"/>
  <c r="AX7" i="4"/>
  <c r="G4" i="6" s="1"/>
  <c r="AO7" i="4"/>
  <c r="F4" i="6" s="1"/>
  <c r="AF7" i="4"/>
  <c r="E4" i="6" s="1"/>
  <c r="W7" i="4"/>
  <c r="D4" i="6" s="1"/>
  <c r="N7" i="4"/>
  <c r="C4" i="6" s="1"/>
  <c r="E7" i="4"/>
  <c r="B4" i="6" s="1"/>
  <c r="AQ9" i="1" l="1"/>
  <c r="AR9" i="1" s="1"/>
  <c r="AM10" i="1"/>
  <c r="AL11" i="1"/>
  <c r="AN11" i="1" s="1"/>
  <c r="AM7" i="1"/>
  <c r="AQ7" i="1"/>
  <c r="AR7" i="1" s="1"/>
  <c r="AQ8" i="1"/>
  <c r="AR8" i="1" s="1"/>
  <c r="AP11" i="1"/>
  <c r="AO11" i="1"/>
  <c r="AM11" i="1"/>
  <c r="AQ11" i="1"/>
  <c r="AR11" i="1" s="1"/>
  <c r="AQ10" i="1"/>
  <c r="AR10" i="1" s="1"/>
  <c r="AL10" i="1"/>
  <c r="AN10" i="1" s="1"/>
  <c r="AL9" i="1"/>
  <c r="AN9" i="1" s="1"/>
  <c r="AM9" i="1"/>
  <c r="AM6" i="1"/>
  <c r="AL8" i="1"/>
  <c r="AM8" i="1"/>
  <c r="AL7" i="1"/>
  <c r="AQ6" i="1"/>
  <c r="AR6" i="1" s="1"/>
  <c r="AL6" i="1"/>
  <c r="H6" i="4"/>
  <c r="I6" i="4"/>
  <c r="CD7" i="4"/>
  <c r="CD6" i="4" s="1"/>
  <c r="BU7" i="4"/>
  <c r="BU6" i="4" s="1"/>
  <c r="BL7" i="4"/>
  <c r="BL6" i="4" s="1"/>
  <c r="AT7" i="4"/>
  <c r="AT6" i="4" s="1"/>
  <c r="BC7" i="4"/>
  <c r="BC6" i="4" s="1"/>
  <c r="AK7" i="4"/>
  <c r="AK6" i="4" s="1"/>
  <c r="AB7" i="4"/>
  <c r="AB6" i="4" s="1"/>
  <c r="J7" i="4"/>
  <c r="J6" i="4" s="1"/>
  <c r="S7" i="4"/>
  <c r="S6" i="4" s="1"/>
  <c r="AN6" i="1" l="1"/>
  <c r="I3" i="7"/>
  <c r="AN8" i="1"/>
  <c r="AO8" i="1" s="1"/>
  <c r="U3" i="7"/>
  <c r="AN7" i="1"/>
  <c r="Q3" i="7"/>
  <c r="M3" i="7"/>
  <c r="AO10" i="1"/>
  <c r="AP10" i="1"/>
  <c r="AO9" i="1"/>
  <c r="AP9" i="1"/>
  <c r="AP8" i="1"/>
  <c r="AO7" i="1"/>
  <c r="AP7" i="1"/>
  <c r="AO6" i="1"/>
  <c r="AP6" i="1"/>
  <c r="CS7" i="4"/>
  <c r="M4" i="6" s="1"/>
  <c r="CO7" i="4"/>
  <c r="L4" i="6" s="1"/>
  <c r="AK2" i="1" l="1"/>
  <c r="AI2" i="1"/>
  <c r="AI1" i="1"/>
  <c r="AE2" i="1" l="1"/>
  <c r="AC3" i="1"/>
  <c r="AC2" i="1"/>
  <c r="AC1" i="1"/>
  <c r="CF6" i="4"/>
  <c r="CH7" i="4"/>
  <c r="CH3" i="4"/>
  <c r="AE3" i="1" s="1"/>
  <c r="Z3" i="1"/>
  <c r="AB2" i="1"/>
  <c r="Z2" i="1"/>
  <c r="Z1" i="1"/>
  <c r="W3" i="1"/>
  <c r="Y2" i="1"/>
  <c r="W2" i="1"/>
  <c r="W1" i="1"/>
  <c r="T3" i="1"/>
  <c r="V2" i="1"/>
  <c r="T2" i="1"/>
  <c r="T1" i="1"/>
  <c r="Q3" i="1"/>
  <c r="S2" i="1"/>
  <c r="Q2" i="1"/>
  <c r="Q1" i="1"/>
  <c r="N3" i="1"/>
  <c r="P2" i="1"/>
  <c r="N2" i="1"/>
  <c r="N1" i="1"/>
  <c r="K3" i="1"/>
  <c r="M2" i="1"/>
  <c r="K2" i="1"/>
  <c r="K1" i="1"/>
  <c r="J2" i="1"/>
  <c r="H3" i="1"/>
  <c r="H2" i="1"/>
  <c r="H1" i="1"/>
  <c r="E3" i="1"/>
  <c r="G2" i="1"/>
  <c r="E2" i="1"/>
  <c r="E1" i="1"/>
  <c r="B3" i="1"/>
  <c r="B2" i="1"/>
  <c r="B1" i="1"/>
  <c r="D2" i="1"/>
  <c r="A5" i="1" l="1"/>
  <c r="CA6" i="4"/>
  <c r="BZ6" i="4"/>
  <c r="BX6" i="4"/>
  <c r="BW6" i="4"/>
  <c r="CC2" i="4"/>
  <c r="AB3" i="1" s="1"/>
  <c r="BR6" i="4"/>
  <c r="BQ6" i="4"/>
  <c r="BO6" i="4"/>
  <c r="BN6" i="4"/>
  <c r="BT2" i="4"/>
  <c r="Y3" i="1" s="1"/>
  <c r="BI6" i="4"/>
  <c r="BH6" i="4"/>
  <c r="BF6" i="4"/>
  <c r="BE6" i="4"/>
  <c r="BK2" i="4"/>
  <c r="V3" i="1" s="1"/>
  <c r="AZ6" i="4"/>
  <c r="AY6" i="4"/>
  <c r="AW6" i="4"/>
  <c r="AV6" i="4"/>
  <c r="BB2" i="4"/>
  <c r="S3" i="1" s="1"/>
  <c r="AQ6" i="4"/>
  <c r="AP6" i="4"/>
  <c r="AN6" i="4"/>
  <c r="AM6" i="4"/>
  <c r="AS2" i="4"/>
  <c r="P3" i="1" s="1"/>
  <c r="AI6" i="4"/>
  <c r="AH6" i="4"/>
  <c r="AG6" i="4"/>
  <c r="AE6" i="4"/>
  <c r="AD6" i="4"/>
  <c r="AJ2" i="4"/>
  <c r="M3" i="1" s="1"/>
  <c r="Y6" i="4"/>
  <c r="X6" i="4"/>
  <c r="V6" i="4"/>
  <c r="U6" i="4"/>
  <c r="AA2" i="4"/>
  <c r="J3" i="1" s="1"/>
  <c r="P6" i="4"/>
  <c r="O6" i="4"/>
  <c r="M6" i="4"/>
  <c r="L6" i="4"/>
  <c r="R2" i="4"/>
  <c r="G3" i="1" s="1"/>
  <c r="C6" i="4"/>
  <c r="D6" i="4"/>
  <c r="I2" i="4"/>
  <c r="D3" i="1" s="1"/>
  <c r="AF5" i="1" l="1"/>
  <c r="AH5" i="1" s="1"/>
  <c r="AI5" i="1"/>
  <c r="AJ5" i="1" s="1"/>
  <c r="Z5" i="1"/>
  <c r="AB5" i="1" s="1"/>
  <c r="N5" i="1"/>
  <c r="O5" i="1" s="1"/>
  <c r="B5" i="1"/>
  <c r="H5" i="1"/>
  <c r="J5" i="1" s="1"/>
  <c r="Q5" i="1"/>
  <c r="S5" i="1" s="1"/>
  <c r="E5" i="1"/>
  <c r="F5" i="1" s="1"/>
  <c r="T5" i="1"/>
  <c r="V5" i="1" s="1"/>
  <c r="W5" i="1"/>
  <c r="Y5" i="1" s="1"/>
  <c r="K5" i="1"/>
  <c r="L5" i="1" s="1"/>
  <c r="AC5" i="1"/>
  <c r="AE5" i="1" s="1"/>
  <c r="AS6" i="4"/>
  <c r="BY6" i="4"/>
  <c r="BK6" i="4"/>
  <c r="CC6" i="4"/>
  <c r="W6" i="4"/>
  <c r="AO6" i="4"/>
  <c r="BG6" i="4"/>
  <c r="N6" i="4"/>
  <c r="R6" i="4"/>
  <c r="E6" i="4"/>
  <c r="AA6" i="4"/>
  <c r="AF6" i="4"/>
  <c r="AX6" i="4"/>
  <c r="BP6" i="4"/>
  <c r="AJ6" i="4"/>
  <c r="BB6" i="4"/>
  <c r="BT6" i="4"/>
  <c r="AG5" i="1" l="1"/>
  <c r="C5" i="1"/>
  <c r="AK5" i="1"/>
  <c r="AD5" i="1"/>
  <c r="AA5" i="1"/>
  <c r="X5" i="1"/>
  <c r="U5" i="1"/>
  <c r="R5" i="1"/>
  <c r="G5" i="1"/>
  <c r="P5" i="1"/>
  <c r="I5" i="1"/>
  <c r="M5" i="1"/>
  <c r="D5" i="1"/>
  <c r="AM5" i="1" l="1"/>
  <c r="AM4" i="1"/>
  <c r="AL5" i="1" s="1"/>
  <c r="AN5" i="1" l="1"/>
  <c r="AO5" i="1" s="1"/>
  <c r="AS5" i="1" l="1"/>
  <c r="AP5" i="1"/>
  <c r="AQ5" i="1" s="1"/>
  <c r="J3" i="7" l="1"/>
  <c r="N3" i="7"/>
  <c r="R3" i="7"/>
  <c r="V3" i="7"/>
  <c r="G3" i="7"/>
  <c r="K3" i="7"/>
  <c r="O3" i="7"/>
  <c r="S3" i="7"/>
  <c r="W3" i="7"/>
  <c r="H3" i="7"/>
  <c r="L3" i="7"/>
  <c r="P3" i="7"/>
  <c r="T3" i="7"/>
  <c r="X3" i="7"/>
  <c r="AR5" i="1"/>
  <c r="B3" i="7" s="1"/>
  <c r="E3" i="7" l="1"/>
  <c r="C3" i="7"/>
  <c r="D3" i="7"/>
  <c r="F3" i="7"/>
  <c r="A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Prof. Md. Monirul Islam</author>
  </authors>
  <commentList>
    <comment ref="K3" authorId="0" shapeId="0" xr:uid="{3E82DF59-80EA-4F59-B27F-6AE77C8AE300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This column is only for courses to be improved.</t>
        </r>
      </text>
    </comment>
    <comment ref="DB3" authorId="0" shapeId="0" xr:uid="{3510BDF4-D1C0-443F-9130-3160D09881E4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The columns for part IV exam are only for examinees to be improved. </t>
        </r>
      </text>
    </comment>
    <comment ref="A6" authorId="0" shapeId="0" xr:uid="{47A3ED47-8D09-41B8-BCC7-2E0EA787296D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Regular = R
Improvement =IM</t>
        </r>
      </text>
    </comment>
    <comment ref="B6" authorId="0" shapeId="0" xr:uid="{C88728BC-7EFF-4CCF-918E-A0AE87EE6203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Roll without space or hyphen</t>
        </r>
      </text>
    </comment>
    <comment ref="C6" authorId="0" shapeId="0" xr:uid="{714045C4-8EE3-44B4-BC39-8862E4E28033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Don't edit cells having small dots.</t>
        </r>
      </text>
    </comment>
  </commentList>
</comments>
</file>

<file path=xl/sharedStrings.xml><?xml version="1.0" encoding="utf-8"?>
<sst xmlns="http://schemas.openxmlformats.org/spreadsheetml/2006/main" count="276" uniqueCount="88">
  <si>
    <t>1E</t>
  </si>
  <si>
    <t>2E</t>
  </si>
  <si>
    <t>3E</t>
  </si>
  <si>
    <t>GP</t>
  </si>
  <si>
    <t>LG</t>
  </si>
  <si>
    <t>GPA</t>
  </si>
  <si>
    <t>TCP</t>
  </si>
  <si>
    <t>MI</t>
  </si>
  <si>
    <t>AV</t>
  </si>
  <si>
    <t>MO</t>
  </si>
  <si>
    <t>RESULTS</t>
  </si>
  <si>
    <t>REMARKS</t>
  </si>
  <si>
    <t>THEORY</t>
  </si>
  <si>
    <t>INCOURSE</t>
  </si>
  <si>
    <t>CREDIT</t>
  </si>
  <si>
    <t>MARKS</t>
  </si>
  <si>
    <t>DCK</t>
  </si>
  <si>
    <r>
      <t xml:space="preserve">ROLL NO. </t>
    </r>
    <r>
      <rPr>
        <sz val="11"/>
        <color theme="1"/>
        <rFont val="Calibri"/>
        <family val="2"/>
      </rPr>
      <t>↓</t>
    </r>
  </si>
  <si>
    <t>PHY</t>
  </si>
  <si>
    <t>ORG</t>
  </si>
  <si>
    <t>INORG</t>
  </si>
  <si>
    <t>TOTAL</t>
  </si>
  <si>
    <t>LAB ASSESSMENT</t>
  </si>
  <si>
    <t>PRACTICAL EXAM</t>
  </si>
  <si>
    <t>TYPE</t>
  </si>
  <si>
    <r>
      <t>EXAMINER</t>
    </r>
    <r>
      <rPr>
        <b/>
        <sz val="11"/>
        <color theme="1"/>
        <rFont val="Calibri"/>
        <family val="2"/>
      </rPr>
      <t>→</t>
    </r>
  </si>
  <si>
    <t>ROLL NO.</t>
  </si>
  <si>
    <t>NRI</t>
  </si>
  <si>
    <t>SMZ</t>
  </si>
  <si>
    <t>NZI</t>
  </si>
  <si>
    <t>TKB</t>
  </si>
  <si>
    <t>MHH</t>
  </si>
  <si>
    <t>AR</t>
  </si>
  <si>
    <t>MAM</t>
  </si>
  <si>
    <t>HA</t>
  </si>
  <si>
    <t>DAA</t>
  </si>
  <si>
    <t>BHH</t>
  </si>
  <si>
    <t>AA</t>
  </si>
  <si>
    <t>NI2</t>
  </si>
  <si>
    <t>MH</t>
  </si>
  <si>
    <t>AF</t>
  </si>
  <si>
    <t>TOT</t>
  </si>
  <si>
    <t>B.Ss. (Hon's) Part-III Exam. 2022</t>
  </si>
  <si>
    <t>RZ</t>
  </si>
  <si>
    <t>SH</t>
  </si>
  <si>
    <t>MSI</t>
  </si>
  <si>
    <t>LAB</t>
  </si>
  <si>
    <t>RHA</t>
  </si>
  <si>
    <t>FH</t>
  </si>
  <si>
    <t>HNR</t>
  </si>
  <si>
    <t>KZ</t>
  </si>
  <si>
    <t>MR</t>
  </si>
  <si>
    <t>HR</t>
  </si>
  <si>
    <t>EX
GP</t>
  </si>
  <si>
    <t>In 20 marks</t>
  </si>
  <si>
    <t>In 15 marks</t>
  </si>
  <si>
    <t>RANK</t>
  </si>
  <si>
    <t>CHEM 411F</t>
  </si>
  <si>
    <t>CHEM 412F</t>
  </si>
  <si>
    <t>CHEM 413F</t>
  </si>
  <si>
    <t>CHEM 421F</t>
  </si>
  <si>
    <t>CHEM 422F</t>
  </si>
  <si>
    <t>CHEM 423F</t>
  </si>
  <si>
    <t>CHEM 431F</t>
  </si>
  <si>
    <t>CHEM 432F</t>
  </si>
  <si>
    <t>CHEM 433F</t>
  </si>
  <si>
    <t>CHEM 401VF</t>
  </si>
  <si>
    <t>CHEM 401LF</t>
  </si>
  <si>
    <t>L. EVA</t>
  </si>
  <si>
    <t>EXAM</t>
  </si>
  <si>
    <t>COMP 402LH</t>
  </si>
  <si>
    <t>RESULTS OF PREVIOUS YEARS</t>
  </si>
  <si>
    <t>PART I</t>
  </si>
  <si>
    <t>PART II</t>
  </si>
  <si>
    <t>PART III</t>
  </si>
  <si>
    <t>ENG</t>
  </si>
  <si>
    <t>PART IV</t>
  </si>
  <si>
    <t>INTEGRATED FINAL RESULTS</t>
  </si>
  <si>
    <t>CGPA</t>
  </si>
  <si>
    <t>GTCP</t>
  </si>
  <si>
    <t>Results of  B.Sc.(Honours) Part-IV Examination 2022</t>
  </si>
  <si>
    <t>B.Sc.(Hon's) Part-IV Examination 2022</t>
  </si>
  <si>
    <t>Consolidated in-course and continuous lab evaluation marks in B.Sc.(Honours) Part-IV Examination 2022</t>
  </si>
  <si>
    <t>STUDY TOUR</t>
  </si>
  <si>
    <t>R</t>
  </si>
  <si>
    <t>S</t>
  </si>
  <si>
    <t>Lab 52</t>
  </si>
  <si>
    <t>Exam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</si>
</sst>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Times"/>
      <family val="1"/>
    </font>
    <font>
      <sz val="10"/>
      <color theme="1"/>
      <name val="Times New Roman"/>
      <family val="1"/>
    </font>
    <font>
      <sz val="10"/>
      <name val="Times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Times"/>
    </font>
    <font>
      <sz val="10"/>
      <color theme="1"/>
      <name val="Times"/>
    </font>
    <font>
      <sz val="11"/>
      <name val="Calibri"/>
      <family val="2"/>
      <scheme val="minor"/>
    </font>
    <font>
      <sz val="11"/>
      <color theme="1"/>
      <name val="Times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1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/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/>
    <xf numFmtId="0" fontId="14" fillId="0" borderId="0" xfId="0" applyFont="1"/>
    <xf numFmtId="0" fontId="14" fillId="0" borderId="4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9" fillId="0" borderId="2" xfId="0" applyFont="1" applyBorder="1"/>
    <xf numFmtId="0" fontId="0" fillId="0" borderId="2" xfId="0" applyBorder="1"/>
    <xf numFmtId="0" fontId="9" fillId="0" borderId="5" xfId="0" applyFont="1" applyBorder="1"/>
    <xf numFmtId="0" fontId="9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2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textRotation="90" shrinkToFit="1"/>
    </xf>
    <xf numFmtId="2" fontId="11" fillId="0" borderId="19" xfId="0" applyNumberFormat="1" applyFont="1" applyBorder="1" applyAlignment="1">
      <alignment horizontal="center" textRotation="90" shrinkToFit="1"/>
    </xf>
    <xf numFmtId="2" fontId="11" fillId="0" borderId="1" xfId="0" applyNumberFormat="1" applyFont="1" applyBorder="1" applyAlignment="1">
      <alignment horizontal="center" vertical="center" textRotation="90"/>
    </xf>
    <xf numFmtId="2" fontId="11" fillId="0" borderId="19" xfId="0" applyNumberFormat="1" applyFont="1" applyBorder="1" applyAlignment="1">
      <alignment horizontal="center" vertical="center" textRotation="90"/>
    </xf>
    <xf numFmtId="1" fontId="11" fillId="0" borderId="1" xfId="0" applyNumberFormat="1" applyFont="1" applyBorder="1" applyAlignment="1">
      <alignment horizontal="center" vertical="center" textRotation="90"/>
    </xf>
    <xf numFmtId="1" fontId="11" fillId="0" borderId="19" xfId="0" applyNumberFormat="1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/>
    </xf>
    <xf numFmtId="0" fontId="0" fillId="0" borderId="31" xfId="0" applyBorder="1" applyAlignment="1">
      <alignment horizontal="center" vertic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textRotation="90"/>
    </xf>
    <xf numFmtId="165" fontId="1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90" shrinkToFit="1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ont>
        <color rgb="FFFF0000"/>
      </font>
    </dxf>
    <dxf>
      <fill>
        <patternFill patternType="gray0625">
          <bgColor theme="0" tint="-4.9989318521683403E-2"/>
        </patternFill>
      </fill>
    </dxf>
    <dxf>
      <fill>
        <patternFill patternType="solid">
          <fgColor auto="1"/>
          <bgColor theme="0" tint="-4.9989318521683403E-2"/>
        </patternFill>
      </fill>
    </dxf>
    <dxf>
      <fill>
        <patternFill patternType="solid">
          <fgColor theme="0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366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11" sqref="B11"/>
    </sheetView>
  </sheetViews>
  <sheetFormatPr defaultRowHeight="15" x14ac:dyDescent="0.25"/>
  <cols>
    <col min="1" max="1" width="5.140625" style="8" bestFit="1" customWidth="1"/>
    <col min="2" max="2" width="11.5703125" style="18" bestFit="1" customWidth="1"/>
    <col min="3" max="3" width="6.42578125" style="6" bestFit="1" customWidth="1"/>
    <col min="4" max="4" width="5" style="7" bestFit="1" customWidth="1"/>
    <col min="5" max="5" width="6" style="7" bestFit="1" customWidth="1"/>
    <col min="6" max="6" width="4" style="7" bestFit="1" customWidth="1"/>
    <col min="7" max="7" width="4.5703125" style="7" bestFit="1" customWidth="1"/>
    <col min="8" max="8" width="3" style="7" bestFit="1" customWidth="1"/>
    <col min="9" max="9" width="5" style="7" bestFit="1" customWidth="1"/>
    <col min="10" max="10" width="4.42578125" style="7" bestFit="1" customWidth="1"/>
    <col min="11" max="11" width="4.5703125" style="38" bestFit="1" customWidth="1"/>
    <col min="12" max="12" width="5" style="17" bestFit="1" customWidth="1"/>
    <col min="13" max="13" width="4.7109375" style="7" bestFit="1" customWidth="1"/>
    <col min="14" max="14" width="6" style="7" bestFit="1" customWidth="1"/>
    <col min="15" max="15" width="4.140625" style="7" bestFit="1" customWidth="1"/>
    <col min="16" max="17" width="4.7109375" style="7" bestFit="1" customWidth="1"/>
    <col min="18" max="18" width="5" style="7" bestFit="1" customWidth="1"/>
    <col min="19" max="19" width="4.42578125" style="8" bestFit="1" customWidth="1"/>
    <col min="20" max="20" width="4.5703125" style="38" bestFit="1" customWidth="1"/>
    <col min="21" max="21" width="6" style="6" bestFit="1" customWidth="1"/>
    <col min="22" max="23" width="5" style="7" bestFit="1" customWidth="1"/>
    <col min="24" max="24" width="4" style="7" bestFit="1" customWidth="1"/>
    <col min="25" max="25" width="4.28515625" style="7" bestFit="1" customWidth="1"/>
    <col min="26" max="26" width="3" style="7" bestFit="1" customWidth="1"/>
    <col min="27" max="27" width="5" style="7" bestFit="1" customWidth="1"/>
    <col min="28" max="28" width="4.42578125" style="8" bestFit="1" customWidth="1"/>
    <col min="29" max="29" width="4.5703125" style="38" bestFit="1" customWidth="1"/>
    <col min="30" max="30" width="5.28515625" style="6" bestFit="1" customWidth="1"/>
    <col min="31" max="32" width="5" style="7" bestFit="1" customWidth="1"/>
    <col min="33" max="33" width="5.28515625" style="7" bestFit="1" customWidth="1"/>
    <col min="34" max="34" width="3.42578125" style="7" bestFit="1" customWidth="1"/>
    <col min="35" max="35" width="3" style="7" bestFit="1" customWidth="1"/>
    <col min="36" max="36" width="5" style="7" bestFit="1" customWidth="1"/>
    <col min="37" max="37" width="4.42578125" style="8" bestFit="1" customWidth="1"/>
    <col min="38" max="38" width="4.5703125" style="38" bestFit="1" customWidth="1"/>
    <col min="39" max="39" width="5" style="6" bestFit="1" customWidth="1"/>
    <col min="40" max="40" width="5.7109375" style="7" bestFit="1" customWidth="1"/>
    <col min="41" max="41" width="6" style="7" bestFit="1" customWidth="1"/>
    <col min="42" max="42" width="3.85546875" style="7" bestFit="1" customWidth="1"/>
    <col min="43" max="43" width="5.7109375" style="7" bestFit="1" customWidth="1"/>
    <col min="44" max="44" width="4.85546875" style="7" bestFit="1" customWidth="1"/>
    <col min="45" max="45" width="5" style="7" bestFit="1" customWidth="1"/>
    <col min="46" max="46" width="4.42578125" style="8" bestFit="1" customWidth="1"/>
    <col min="47" max="47" width="4.5703125" style="38" bestFit="1" customWidth="1"/>
    <col min="48" max="48" width="6" style="6" bestFit="1" customWidth="1"/>
    <col min="49" max="49" width="4.85546875" style="7" bestFit="1" customWidth="1"/>
    <col min="50" max="50" width="5" style="7" bestFit="1" customWidth="1"/>
    <col min="51" max="51" width="3.5703125" style="7" bestFit="1" customWidth="1"/>
    <col min="52" max="52" width="4.85546875" style="7" bestFit="1" customWidth="1"/>
    <col min="53" max="53" width="3" style="7" bestFit="1" customWidth="1"/>
    <col min="54" max="54" width="5" style="7" bestFit="1" customWidth="1"/>
    <col min="55" max="55" width="4.42578125" style="8" bestFit="1" customWidth="1"/>
    <col min="56" max="56" width="4.5703125" style="38" bestFit="1" customWidth="1"/>
    <col min="57" max="57" width="4.7109375" style="6" bestFit="1" customWidth="1"/>
    <col min="58" max="58" width="5" style="7" bestFit="1" customWidth="1"/>
    <col min="59" max="59" width="6" style="7" bestFit="1" customWidth="1"/>
    <col min="60" max="60" width="4.7109375" style="7" customWidth="1"/>
    <col min="61" max="61" width="5" style="7" bestFit="1" customWidth="1"/>
    <col min="62" max="62" width="3.28515625" style="7" bestFit="1" customWidth="1"/>
    <col min="63" max="63" width="6" style="7" bestFit="1" customWidth="1"/>
    <col min="64" max="64" width="4.42578125" style="8" bestFit="1" customWidth="1"/>
    <col min="65" max="65" width="4.5703125" style="38" bestFit="1" customWidth="1"/>
    <col min="66" max="66" width="5" style="6" customWidth="1"/>
    <col min="67" max="67" width="4" style="7" bestFit="1" customWidth="1"/>
    <col min="68" max="68" width="6" style="7" bestFit="1" customWidth="1"/>
    <col min="69" max="70" width="4" style="7" bestFit="1" customWidth="1"/>
    <col min="71" max="71" width="3" style="7" bestFit="1" customWidth="1"/>
    <col min="72" max="72" width="5" style="7" bestFit="1" customWidth="1"/>
    <col min="73" max="73" width="4.42578125" style="8" bestFit="1" customWidth="1"/>
    <col min="74" max="74" width="4.5703125" style="38" bestFit="1" customWidth="1"/>
    <col min="75" max="75" width="5" style="6" bestFit="1" customWidth="1"/>
    <col min="76" max="76" width="3.28515625" style="7" bestFit="1" customWidth="1"/>
    <col min="77" max="77" width="5" style="7" bestFit="1" customWidth="1"/>
    <col min="78" max="78" width="4" style="7" bestFit="1" customWidth="1"/>
    <col min="79" max="79" width="3.28515625" style="7" bestFit="1" customWidth="1"/>
    <col min="80" max="80" width="4" style="7" bestFit="1" customWidth="1"/>
    <col min="81" max="81" width="5" style="7" bestFit="1" customWidth="1"/>
    <col min="82" max="82" width="4.42578125" style="8" bestFit="1" customWidth="1"/>
    <col min="83" max="83" width="4.5703125" style="38" bestFit="1" customWidth="1"/>
    <col min="84" max="84" width="4.42578125" style="6" bestFit="1" customWidth="1"/>
    <col min="85" max="85" width="3.7109375" style="7" bestFit="1" customWidth="1"/>
    <col min="86" max="86" width="5" style="8" bestFit="1" customWidth="1"/>
    <col min="87" max="88" width="5" style="7" customWidth="1"/>
    <col min="89" max="89" width="5" style="57" customWidth="1"/>
    <col min="90" max="90" width="3.7109375" style="17" bestFit="1" customWidth="1"/>
    <col min="91" max="91" width="5" style="7" bestFit="1" customWidth="1"/>
    <col min="92" max="92" width="3.7109375" style="7" bestFit="1" customWidth="1"/>
    <col min="93" max="93" width="4" style="16" bestFit="1" customWidth="1"/>
    <col min="94" max="95" width="5" style="16" bestFit="1" customWidth="1"/>
    <col min="96" max="96" width="3.7109375" style="16" bestFit="1" customWidth="1"/>
    <col min="97" max="97" width="4" style="45" bestFit="1" customWidth="1"/>
    <col min="98" max="98" width="4" style="16" customWidth="1"/>
    <col min="99" max="99" width="4.7109375" style="17" customWidth="1"/>
    <col min="100" max="100" width="6" style="7" bestFit="1" customWidth="1"/>
    <col min="101" max="101" width="4.28515625" style="7" bestFit="1" customWidth="1"/>
    <col min="102" max="102" width="6" style="7" bestFit="1" customWidth="1"/>
    <col min="103" max="103" width="4.28515625" style="7" bestFit="1" customWidth="1"/>
    <col min="104" max="104" width="6" style="7" bestFit="1" customWidth="1"/>
    <col min="105" max="105" width="4.28515625" style="7" bestFit="1" customWidth="1"/>
    <col min="106" max="106" width="6" style="16" bestFit="1" customWidth="1"/>
    <col min="107" max="107" width="4.28515625" style="9" bestFit="1" customWidth="1"/>
    <col min="109" max="109" width="6" bestFit="1" customWidth="1"/>
    <col min="111" max="111" width="6" bestFit="1" customWidth="1"/>
  </cols>
  <sheetData>
    <row r="1" spans="1:122" s="5" customFormat="1" ht="15" customHeight="1" x14ac:dyDescent="0.25">
      <c r="A1" s="100" t="s">
        <v>81</v>
      </c>
      <c r="B1" s="101"/>
      <c r="C1" s="115" t="s">
        <v>57</v>
      </c>
      <c r="D1" s="116"/>
      <c r="E1" s="116"/>
      <c r="F1" s="116"/>
      <c r="G1" s="116"/>
      <c r="H1" s="116"/>
      <c r="I1" s="116"/>
      <c r="J1" s="116"/>
      <c r="K1" s="117"/>
      <c r="L1" s="112" t="s">
        <v>58</v>
      </c>
      <c r="M1" s="113"/>
      <c r="N1" s="113"/>
      <c r="O1" s="113"/>
      <c r="P1" s="113"/>
      <c r="Q1" s="113"/>
      <c r="R1" s="113"/>
      <c r="S1" s="113"/>
      <c r="T1" s="114"/>
      <c r="U1" s="112" t="s">
        <v>59</v>
      </c>
      <c r="V1" s="113"/>
      <c r="W1" s="113"/>
      <c r="X1" s="113"/>
      <c r="Y1" s="113"/>
      <c r="Z1" s="113"/>
      <c r="AA1" s="113"/>
      <c r="AB1" s="113"/>
      <c r="AC1" s="114"/>
      <c r="AD1" s="112" t="s">
        <v>60</v>
      </c>
      <c r="AE1" s="113"/>
      <c r="AF1" s="113"/>
      <c r="AG1" s="113"/>
      <c r="AH1" s="113"/>
      <c r="AI1" s="113"/>
      <c r="AJ1" s="113"/>
      <c r="AK1" s="113"/>
      <c r="AL1" s="114"/>
      <c r="AM1" s="112" t="s">
        <v>61</v>
      </c>
      <c r="AN1" s="113"/>
      <c r="AO1" s="113"/>
      <c r="AP1" s="113"/>
      <c r="AQ1" s="113"/>
      <c r="AR1" s="113"/>
      <c r="AS1" s="113"/>
      <c r="AT1" s="113"/>
      <c r="AU1" s="114"/>
      <c r="AV1" s="112" t="s">
        <v>62</v>
      </c>
      <c r="AW1" s="113"/>
      <c r="AX1" s="113"/>
      <c r="AY1" s="113"/>
      <c r="AZ1" s="113"/>
      <c r="BA1" s="113"/>
      <c r="BB1" s="113"/>
      <c r="BC1" s="113"/>
      <c r="BD1" s="114"/>
      <c r="BE1" s="112" t="s">
        <v>63</v>
      </c>
      <c r="BF1" s="113"/>
      <c r="BG1" s="113"/>
      <c r="BH1" s="113"/>
      <c r="BI1" s="113"/>
      <c r="BJ1" s="113"/>
      <c r="BK1" s="113"/>
      <c r="BL1" s="113"/>
      <c r="BM1" s="114"/>
      <c r="BN1" s="112" t="s">
        <v>64</v>
      </c>
      <c r="BO1" s="113"/>
      <c r="BP1" s="113"/>
      <c r="BQ1" s="113"/>
      <c r="BR1" s="113"/>
      <c r="BS1" s="113"/>
      <c r="BT1" s="113"/>
      <c r="BU1" s="113"/>
      <c r="BV1" s="114"/>
      <c r="BW1" s="112" t="s">
        <v>65</v>
      </c>
      <c r="BX1" s="113"/>
      <c r="BY1" s="113"/>
      <c r="BZ1" s="113"/>
      <c r="CA1" s="113"/>
      <c r="CB1" s="113"/>
      <c r="CC1" s="113"/>
      <c r="CD1" s="113"/>
      <c r="CE1" s="114"/>
      <c r="CF1" s="115" t="s">
        <v>66</v>
      </c>
      <c r="CG1" s="116"/>
      <c r="CH1" s="117"/>
      <c r="CI1" s="99" t="s">
        <v>70</v>
      </c>
      <c r="CJ1" s="99"/>
      <c r="CK1" s="99"/>
      <c r="CL1" s="136" t="s">
        <v>67</v>
      </c>
      <c r="CM1" s="137"/>
      <c r="CN1" s="137"/>
      <c r="CO1" s="137"/>
      <c r="CP1" s="137"/>
      <c r="CQ1" s="137"/>
      <c r="CR1" s="137"/>
      <c r="CS1" s="137"/>
      <c r="CT1" s="138"/>
      <c r="CU1" s="118" t="s">
        <v>71</v>
      </c>
      <c r="CV1" s="119"/>
      <c r="CW1" s="119"/>
      <c r="CX1" s="119"/>
      <c r="CY1" s="119"/>
      <c r="CZ1" s="119"/>
      <c r="DA1" s="119"/>
      <c r="DB1" s="119"/>
      <c r="DC1" s="120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</row>
    <row r="2" spans="1:122" x14ac:dyDescent="0.25">
      <c r="A2" s="102"/>
      <c r="B2" s="103"/>
      <c r="C2" s="79" t="s">
        <v>15</v>
      </c>
      <c r="D2" s="78"/>
      <c r="E2" s="7">
        <v>100</v>
      </c>
      <c r="F2" s="78" t="s">
        <v>14</v>
      </c>
      <c r="G2" s="78"/>
      <c r="H2" s="78"/>
      <c r="I2" s="78">
        <f>E2/25</f>
        <v>4</v>
      </c>
      <c r="J2" s="78"/>
      <c r="K2" s="80"/>
      <c r="L2" s="79" t="s">
        <v>15</v>
      </c>
      <c r="M2" s="78"/>
      <c r="N2" s="7">
        <v>75</v>
      </c>
      <c r="O2" s="78" t="s">
        <v>14</v>
      </c>
      <c r="P2" s="78"/>
      <c r="Q2" s="78"/>
      <c r="R2" s="109">
        <f>N2/25</f>
        <v>3</v>
      </c>
      <c r="S2" s="110"/>
      <c r="T2" s="111"/>
      <c r="U2" s="79" t="s">
        <v>15</v>
      </c>
      <c r="V2" s="78"/>
      <c r="W2" s="7">
        <v>75</v>
      </c>
      <c r="X2" s="78" t="s">
        <v>14</v>
      </c>
      <c r="Y2" s="78"/>
      <c r="Z2" s="78"/>
      <c r="AA2" s="109">
        <f>W2/25</f>
        <v>3</v>
      </c>
      <c r="AB2" s="110"/>
      <c r="AC2" s="111"/>
      <c r="AD2" s="79" t="s">
        <v>15</v>
      </c>
      <c r="AE2" s="78"/>
      <c r="AF2" s="7">
        <v>100</v>
      </c>
      <c r="AG2" s="78" t="s">
        <v>14</v>
      </c>
      <c r="AH2" s="78"/>
      <c r="AI2" s="78"/>
      <c r="AJ2" s="109">
        <f>AF2/25</f>
        <v>4</v>
      </c>
      <c r="AK2" s="110"/>
      <c r="AL2" s="111"/>
      <c r="AM2" s="79" t="s">
        <v>15</v>
      </c>
      <c r="AN2" s="78"/>
      <c r="AO2" s="7">
        <v>75</v>
      </c>
      <c r="AP2" s="78" t="s">
        <v>14</v>
      </c>
      <c r="AQ2" s="78"/>
      <c r="AR2" s="78"/>
      <c r="AS2" s="109">
        <f>AO2/25</f>
        <v>3</v>
      </c>
      <c r="AT2" s="110"/>
      <c r="AU2" s="111"/>
      <c r="AV2" s="79" t="s">
        <v>15</v>
      </c>
      <c r="AW2" s="78"/>
      <c r="AX2" s="7">
        <v>75</v>
      </c>
      <c r="AY2" s="78" t="s">
        <v>14</v>
      </c>
      <c r="AZ2" s="78"/>
      <c r="BA2" s="78"/>
      <c r="BB2" s="109">
        <f>AX2/25</f>
        <v>3</v>
      </c>
      <c r="BC2" s="110"/>
      <c r="BD2" s="111"/>
      <c r="BE2" s="79" t="s">
        <v>15</v>
      </c>
      <c r="BF2" s="78"/>
      <c r="BG2" s="7">
        <v>100</v>
      </c>
      <c r="BH2" s="78" t="s">
        <v>14</v>
      </c>
      <c r="BI2" s="78"/>
      <c r="BJ2" s="78"/>
      <c r="BK2" s="109">
        <f>BG2/25</f>
        <v>4</v>
      </c>
      <c r="BL2" s="110"/>
      <c r="BM2" s="111"/>
      <c r="BN2" s="79" t="s">
        <v>15</v>
      </c>
      <c r="BO2" s="78"/>
      <c r="BP2" s="7">
        <v>75</v>
      </c>
      <c r="BQ2" s="78" t="s">
        <v>14</v>
      </c>
      <c r="BR2" s="78"/>
      <c r="BS2" s="78"/>
      <c r="BT2" s="109">
        <f>BP2/25</f>
        <v>3</v>
      </c>
      <c r="BU2" s="110"/>
      <c r="BV2" s="111"/>
      <c r="BW2" s="79" t="s">
        <v>15</v>
      </c>
      <c r="BX2" s="78"/>
      <c r="BY2" s="7">
        <v>75</v>
      </c>
      <c r="BZ2" s="78" t="s">
        <v>14</v>
      </c>
      <c r="CA2" s="78"/>
      <c r="CB2" s="78"/>
      <c r="CC2" s="109">
        <f>BY2/25</f>
        <v>3</v>
      </c>
      <c r="CD2" s="110"/>
      <c r="CE2" s="111"/>
      <c r="CF2" s="79" t="s">
        <v>15</v>
      </c>
      <c r="CG2" s="78"/>
      <c r="CH2" s="8">
        <v>75</v>
      </c>
      <c r="CI2" s="78" t="s">
        <v>15</v>
      </c>
      <c r="CJ2" s="78"/>
      <c r="CK2" s="139">
        <v>50</v>
      </c>
      <c r="CL2" s="78" t="s">
        <v>15</v>
      </c>
      <c r="CM2" s="78"/>
      <c r="CN2" s="78"/>
      <c r="CO2" s="78">
        <v>175</v>
      </c>
      <c r="CP2" s="78"/>
      <c r="CQ2" s="78" t="s">
        <v>14</v>
      </c>
      <c r="CR2" s="78"/>
      <c r="CS2" s="78">
        <f>CO2/25</f>
        <v>7</v>
      </c>
      <c r="CT2" s="78"/>
      <c r="CU2" s="140"/>
      <c r="CV2" s="93"/>
      <c r="CW2" s="93"/>
      <c r="CX2" s="93"/>
      <c r="CY2" s="93"/>
      <c r="CZ2" s="93"/>
      <c r="DA2" s="93"/>
      <c r="DB2" s="93"/>
      <c r="DC2" s="95"/>
    </row>
    <row r="3" spans="1:122" ht="15" customHeight="1" x14ac:dyDescent="0.25">
      <c r="A3" s="102"/>
      <c r="B3" s="103"/>
      <c r="C3" s="79" t="s">
        <v>13</v>
      </c>
      <c r="D3" s="78"/>
      <c r="E3" s="78"/>
      <c r="F3" s="78" t="s">
        <v>12</v>
      </c>
      <c r="G3" s="78"/>
      <c r="H3" s="78"/>
      <c r="I3" s="78"/>
      <c r="J3" s="106" t="s">
        <v>41</v>
      </c>
      <c r="K3" s="85" t="s">
        <v>53</v>
      </c>
      <c r="L3" s="79" t="s">
        <v>13</v>
      </c>
      <c r="M3" s="78"/>
      <c r="N3" s="78"/>
      <c r="O3" s="78" t="s">
        <v>12</v>
      </c>
      <c r="P3" s="78"/>
      <c r="Q3" s="78"/>
      <c r="R3" s="78"/>
      <c r="S3" s="104" t="s">
        <v>41</v>
      </c>
      <c r="T3" s="85" t="s">
        <v>53</v>
      </c>
      <c r="U3" s="79" t="s">
        <v>13</v>
      </c>
      <c r="V3" s="78"/>
      <c r="W3" s="78"/>
      <c r="X3" s="78" t="s">
        <v>12</v>
      </c>
      <c r="Y3" s="78"/>
      <c r="Z3" s="78"/>
      <c r="AA3" s="78"/>
      <c r="AB3" s="104" t="s">
        <v>41</v>
      </c>
      <c r="AC3" s="85" t="s">
        <v>53</v>
      </c>
      <c r="AD3" s="79" t="s">
        <v>13</v>
      </c>
      <c r="AE3" s="78"/>
      <c r="AF3" s="78"/>
      <c r="AG3" s="78" t="s">
        <v>12</v>
      </c>
      <c r="AH3" s="78"/>
      <c r="AI3" s="78"/>
      <c r="AJ3" s="78"/>
      <c r="AK3" s="104" t="s">
        <v>41</v>
      </c>
      <c r="AL3" s="85" t="s">
        <v>53</v>
      </c>
      <c r="AM3" s="79" t="s">
        <v>13</v>
      </c>
      <c r="AN3" s="78"/>
      <c r="AO3" s="78"/>
      <c r="AP3" s="78" t="s">
        <v>12</v>
      </c>
      <c r="AQ3" s="78"/>
      <c r="AR3" s="78"/>
      <c r="AS3" s="78"/>
      <c r="AT3" s="104" t="s">
        <v>41</v>
      </c>
      <c r="AU3" s="85" t="s">
        <v>53</v>
      </c>
      <c r="AV3" s="79" t="s">
        <v>13</v>
      </c>
      <c r="AW3" s="78"/>
      <c r="AX3" s="78"/>
      <c r="AY3" s="78" t="s">
        <v>12</v>
      </c>
      <c r="AZ3" s="78"/>
      <c r="BA3" s="78"/>
      <c r="BB3" s="78"/>
      <c r="BC3" s="104" t="s">
        <v>41</v>
      </c>
      <c r="BD3" s="85" t="s">
        <v>53</v>
      </c>
      <c r="BE3" s="79" t="s">
        <v>13</v>
      </c>
      <c r="BF3" s="78"/>
      <c r="BG3" s="78"/>
      <c r="BH3" s="78" t="s">
        <v>12</v>
      </c>
      <c r="BI3" s="78"/>
      <c r="BJ3" s="78"/>
      <c r="BK3" s="78"/>
      <c r="BL3" s="104" t="s">
        <v>41</v>
      </c>
      <c r="BM3" s="85" t="s">
        <v>53</v>
      </c>
      <c r="BN3" s="79" t="s">
        <v>13</v>
      </c>
      <c r="BO3" s="78"/>
      <c r="BP3" s="78"/>
      <c r="BQ3" s="78" t="s">
        <v>12</v>
      </c>
      <c r="BR3" s="78"/>
      <c r="BS3" s="78"/>
      <c r="BT3" s="78"/>
      <c r="BU3" s="104" t="s">
        <v>41</v>
      </c>
      <c r="BV3" s="85" t="s">
        <v>53</v>
      </c>
      <c r="BW3" s="79" t="s">
        <v>13</v>
      </c>
      <c r="BX3" s="78"/>
      <c r="BY3" s="78"/>
      <c r="BZ3" s="78" t="s">
        <v>12</v>
      </c>
      <c r="CA3" s="78"/>
      <c r="CB3" s="78"/>
      <c r="CC3" s="78"/>
      <c r="CD3" s="104" t="s">
        <v>41</v>
      </c>
      <c r="CE3" s="85" t="s">
        <v>53</v>
      </c>
      <c r="CF3" s="79" t="s">
        <v>14</v>
      </c>
      <c r="CG3" s="78"/>
      <c r="CH3" s="8">
        <f>CH2/25</f>
        <v>3</v>
      </c>
      <c r="CI3" s="78" t="s">
        <v>14</v>
      </c>
      <c r="CJ3" s="78"/>
      <c r="CK3" s="139">
        <f>CK2/25</f>
        <v>2</v>
      </c>
      <c r="CL3" s="78" t="s">
        <v>22</v>
      </c>
      <c r="CM3" s="78"/>
      <c r="CN3" s="78"/>
      <c r="CO3" s="78"/>
      <c r="CP3" s="78" t="s">
        <v>23</v>
      </c>
      <c r="CQ3" s="78"/>
      <c r="CR3" s="78"/>
      <c r="CS3" s="78"/>
      <c r="CT3" s="141" t="s">
        <v>83</v>
      </c>
      <c r="CU3" s="140" t="s">
        <v>72</v>
      </c>
      <c r="CV3" s="93"/>
      <c r="CW3" s="93"/>
      <c r="CX3" s="93" t="s">
        <v>73</v>
      </c>
      <c r="CY3" s="93"/>
      <c r="CZ3" s="93" t="s">
        <v>74</v>
      </c>
      <c r="DA3" s="93"/>
      <c r="DB3" s="97" t="s">
        <v>76</v>
      </c>
      <c r="DC3" s="98"/>
    </row>
    <row r="4" spans="1:122" ht="15" customHeight="1" x14ac:dyDescent="0.25">
      <c r="A4" s="102"/>
      <c r="B4" s="103"/>
      <c r="C4" s="6" t="s">
        <v>0</v>
      </c>
      <c r="D4" s="7" t="s">
        <v>1</v>
      </c>
      <c r="E4" s="86" t="s">
        <v>8</v>
      </c>
      <c r="F4" s="7" t="s">
        <v>0</v>
      </c>
      <c r="G4" s="7" t="s">
        <v>1</v>
      </c>
      <c r="H4" s="7" t="s">
        <v>2</v>
      </c>
      <c r="I4" s="86" t="s">
        <v>8</v>
      </c>
      <c r="J4" s="86"/>
      <c r="K4" s="85"/>
      <c r="L4" s="17" t="s">
        <v>0</v>
      </c>
      <c r="M4" s="7" t="s">
        <v>1</v>
      </c>
      <c r="N4" s="86" t="s">
        <v>8</v>
      </c>
      <c r="O4" s="7" t="s">
        <v>0</v>
      </c>
      <c r="P4" s="7" t="s">
        <v>1</v>
      </c>
      <c r="Q4" s="7" t="s">
        <v>2</v>
      </c>
      <c r="R4" s="86" t="s">
        <v>8</v>
      </c>
      <c r="S4" s="105"/>
      <c r="T4" s="85"/>
      <c r="U4" s="6" t="s">
        <v>0</v>
      </c>
      <c r="V4" s="7" t="s">
        <v>1</v>
      </c>
      <c r="W4" s="86" t="s">
        <v>8</v>
      </c>
      <c r="X4" s="7" t="s">
        <v>0</v>
      </c>
      <c r="Y4" s="7" t="s">
        <v>1</v>
      </c>
      <c r="Z4" s="7" t="s">
        <v>2</v>
      </c>
      <c r="AA4" s="86" t="s">
        <v>8</v>
      </c>
      <c r="AB4" s="105"/>
      <c r="AC4" s="85"/>
      <c r="AD4" s="6" t="s">
        <v>0</v>
      </c>
      <c r="AE4" s="7" t="s">
        <v>1</v>
      </c>
      <c r="AF4" s="86" t="s">
        <v>8</v>
      </c>
      <c r="AG4" s="7" t="s">
        <v>0</v>
      </c>
      <c r="AH4" s="7" t="s">
        <v>1</v>
      </c>
      <c r="AI4" s="7" t="s">
        <v>2</v>
      </c>
      <c r="AJ4" s="86" t="s">
        <v>8</v>
      </c>
      <c r="AK4" s="105"/>
      <c r="AL4" s="85"/>
      <c r="AM4" s="6" t="s">
        <v>0</v>
      </c>
      <c r="AN4" s="7" t="s">
        <v>1</v>
      </c>
      <c r="AO4" s="86" t="s">
        <v>8</v>
      </c>
      <c r="AP4" s="7" t="s">
        <v>0</v>
      </c>
      <c r="AQ4" s="7" t="s">
        <v>1</v>
      </c>
      <c r="AR4" s="7" t="s">
        <v>2</v>
      </c>
      <c r="AS4" s="86" t="s">
        <v>8</v>
      </c>
      <c r="AT4" s="105"/>
      <c r="AU4" s="85"/>
      <c r="AV4" s="6" t="s">
        <v>0</v>
      </c>
      <c r="AW4" s="7" t="s">
        <v>1</v>
      </c>
      <c r="AX4" s="86" t="s">
        <v>8</v>
      </c>
      <c r="AY4" s="7" t="s">
        <v>0</v>
      </c>
      <c r="AZ4" s="7" t="s">
        <v>1</v>
      </c>
      <c r="BA4" s="7" t="s">
        <v>2</v>
      </c>
      <c r="BB4" s="86" t="s">
        <v>8</v>
      </c>
      <c r="BC4" s="105"/>
      <c r="BD4" s="85"/>
      <c r="BE4" s="6" t="s">
        <v>0</v>
      </c>
      <c r="BF4" s="7" t="s">
        <v>1</v>
      </c>
      <c r="BG4" s="86" t="s">
        <v>8</v>
      </c>
      <c r="BH4" s="7" t="s">
        <v>0</v>
      </c>
      <c r="BI4" s="7" t="s">
        <v>1</v>
      </c>
      <c r="BJ4" s="7" t="s">
        <v>2</v>
      </c>
      <c r="BK4" s="86" t="s">
        <v>8</v>
      </c>
      <c r="BL4" s="105"/>
      <c r="BM4" s="85"/>
      <c r="BN4" s="6" t="s">
        <v>0</v>
      </c>
      <c r="BO4" s="7" t="s">
        <v>1</v>
      </c>
      <c r="BP4" s="86" t="s">
        <v>8</v>
      </c>
      <c r="BQ4" s="7" t="s">
        <v>0</v>
      </c>
      <c r="BR4" s="7" t="s">
        <v>1</v>
      </c>
      <c r="BS4" s="7" t="s">
        <v>2</v>
      </c>
      <c r="BT4" s="86" t="s">
        <v>8</v>
      </c>
      <c r="BU4" s="105"/>
      <c r="BV4" s="85"/>
      <c r="BW4" s="6" t="s">
        <v>0</v>
      </c>
      <c r="BX4" s="7" t="s">
        <v>1</v>
      </c>
      <c r="BY4" s="86" t="s">
        <v>8</v>
      </c>
      <c r="BZ4" s="7" t="s">
        <v>0</v>
      </c>
      <c r="CA4" s="7" t="s">
        <v>1</v>
      </c>
      <c r="CB4" s="7" t="s">
        <v>2</v>
      </c>
      <c r="CC4" s="86" t="s">
        <v>8</v>
      </c>
      <c r="CD4" s="105"/>
      <c r="CE4" s="85"/>
      <c r="CF4" s="11" t="s">
        <v>9</v>
      </c>
      <c r="CG4" s="12" t="s">
        <v>4</v>
      </c>
      <c r="CH4" s="54" t="s">
        <v>3</v>
      </c>
      <c r="CI4" s="87" t="s">
        <v>68</v>
      </c>
      <c r="CJ4" s="89" t="s">
        <v>69</v>
      </c>
      <c r="CK4" s="91" t="s">
        <v>21</v>
      </c>
      <c r="CL4" s="107" t="s">
        <v>18</v>
      </c>
      <c r="CM4" s="81" t="s">
        <v>19</v>
      </c>
      <c r="CN4" s="81" t="s">
        <v>20</v>
      </c>
      <c r="CO4" s="81" t="s">
        <v>21</v>
      </c>
      <c r="CP4" s="81" t="s">
        <v>18</v>
      </c>
      <c r="CQ4" s="81" t="s">
        <v>19</v>
      </c>
      <c r="CR4" s="81" t="s">
        <v>20</v>
      </c>
      <c r="CS4" s="83" t="s">
        <v>21</v>
      </c>
      <c r="CT4" s="141"/>
      <c r="CU4" s="140"/>
      <c r="CV4" s="93"/>
      <c r="CW4" s="93"/>
      <c r="CX4" s="93"/>
      <c r="CY4" s="93"/>
      <c r="CZ4" s="93"/>
      <c r="DA4" s="93"/>
      <c r="DB4" s="97"/>
      <c r="DC4" s="98"/>
    </row>
    <row r="5" spans="1:122" x14ac:dyDescent="0.25">
      <c r="A5" s="99" t="s">
        <v>25</v>
      </c>
      <c r="B5" s="99"/>
      <c r="C5" s="6" t="s">
        <v>7</v>
      </c>
      <c r="D5" s="7" t="s">
        <v>16</v>
      </c>
      <c r="E5" s="86"/>
      <c r="F5" s="7" t="s">
        <v>7</v>
      </c>
      <c r="G5" s="7" t="s">
        <v>16</v>
      </c>
      <c r="H5" s="7" t="s">
        <v>52</v>
      </c>
      <c r="I5" s="86"/>
      <c r="J5" s="86"/>
      <c r="K5" s="85"/>
      <c r="L5" s="17" t="s">
        <v>28</v>
      </c>
      <c r="M5" s="7" t="s">
        <v>43</v>
      </c>
      <c r="N5" s="86"/>
      <c r="O5" s="7" t="s">
        <v>27</v>
      </c>
      <c r="P5" s="7" t="s">
        <v>43</v>
      </c>
      <c r="Q5" s="7" t="s">
        <v>28</v>
      </c>
      <c r="R5" s="86"/>
      <c r="S5" s="105"/>
      <c r="T5" s="85"/>
      <c r="U5" s="6" t="s">
        <v>29</v>
      </c>
      <c r="V5" s="7" t="s">
        <v>30</v>
      </c>
      <c r="W5" s="86"/>
      <c r="X5" s="7" t="s">
        <v>30</v>
      </c>
      <c r="Y5" s="7" t="s">
        <v>44</v>
      </c>
      <c r="AA5" s="86"/>
      <c r="AB5" s="105"/>
      <c r="AC5" s="85"/>
      <c r="AD5" s="6" t="s">
        <v>31</v>
      </c>
      <c r="AE5" s="7" t="s">
        <v>32</v>
      </c>
      <c r="AF5" s="86"/>
      <c r="AG5" s="7" t="s">
        <v>31</v>
      </c>
      <c r="AH5" s="7" t="s">
        <v>32</v>
      </c>
      <c r="AJ5" s="86"/>
      <c r="AK5" s="105"/>
      <c r="AL5" s="85"/>
      <c r="AM5" s="6" t="s">
        <v>51</v>
      </c>
      <c r="AN5" s="7" t="s">
        <v>33</v>
      </c>
      <c r="AO5" s="86"/>
      <c r="AP5" s="7" t="s">
        <v>45</v>
      </c>
      <c r="AQ5" s="7" t="s">
        <v>33</v>
      </c>
      <c r="AR5" s="7" t="s">
        <v>49</v>
      </c>
      <c r="AS5" s="86"/>
      <c r="AT5" s="105"/>
      <c r="AU5" s="85"/>
      <c r="AV5" s="6" t="s">
        <v>34</v>
      </c>
      <c r="AW5" s="7" t="s">
        <v>35</v>
      </c>
      <c r="AX5" s="86"/>
      <c r="AY5" s="7" t="s">
        <v>34</v>
      </c>
      <c r="AZ5" s="7" t="s">
        <v>35</v>
      </c>
      <c r="BA5" s="7" t="s">
        <v>32</v>
      </c>
      <c r="BB5" s="86"/>
      <c r="BC5" s="105"/>
      <c r="BD5" s="85"/>
      <c r="BE5" s="6" t="s">
        <v>36</v>
      </c>
      <c r="BF5" s="7" t="s">
        <v>46</v>
      </c>
      <c r="BG5" s="86"/>
      <c r="BH5" s="7" t="s">
        <v>46</v>
      </c>
      <c r="BI5" s="7" t="s">
        <v>36</v>
      </c>
      <c r="BJ5" s="7" t="s">
        <v>40</v>
      </c>
      <c r="BK5" s="86"/>
      <c r="BL5" s="105"/>
      <c r="BM5" s="85"/>
      <c r="BN5" s="6" t="s">
        <v>38</v>
      </c>
      <c r="BO5" s="7" t="s">
        <v>39</v>
      </c>
      <c r="BP5" s="86"/>
      <c r="BQ5" s="7" t="s">
        <v>39</v>
      </c>
      <c r="BR5" s="7" t="s">
        <v>47</v>
      </c>
      <c r="BT5" s="86"/>
      <c r="BU5" s="105"/>
      <c r="BV5" s="85"/>
      <c r="BW5" s="6" t="s">
        <v>37</v>
      </c>
      <c r="BX5" s="7" t="s">
        <v>48</v>
      </c>
      <c r="BY5" s="86"/>
      <c r="BZ5" s="7" t="s">
        <v>48</v>
      </c>
      <c r="CA5" s="7" t="s">
        <v>37</v>
      </c>
      <c r="CB5" s="7" t="s">
        <v>50</v>
      </c>
      <c r="CC5" s="86"/>
      <c r="CD5" s="105"/>
      <c r="CE5" s="85"/>
      <c r="CF5" s="13"/>
      <c r="CG5" s="10"/>
      <c r="CH5" s="53"/>
      <c r="CI5" s="87"/>
      <c r="CJ5" s="89"/>
      <c r="CK5" s="91"/>
      <c r="CL5" s="107"/>
      <c r="CM5" s="81"/>
      <c r="CN5" s="81"/>
      <c r="CO5" s="81"/>
      <c r="CP5" s="81"/>
      <c r="CQ5" s="81"/>
      <c r="CR5" s="81"/>
      <c r="CS5" s="83"/>
      <c r="CT5" s="141"/>
      <c r="CU5" s="133" t="s">
        <v>75</v>
      </c>
      <c r="CV5" s="93" t="s">
        <v>5</v>
      </c>
      <c r="CW5" s="93" t="s">
        <v>6</v>
      </c>
      <c r="CX5" s="93" t="s">
        <v>5</v>
      </c>
      <c r="CY5" s="93" t="s">
        <v>6</v>
      </c>
      <c r="CZ5" s="93" t="s">
        <v>5</v>
      </c>
      <c r="DA5" s="93" t="s">
        <v>6</v>
      </c>
      <c r="DB5" s="93" t="s">
        <v>5</v>
      </c>
      <c r="DC5" s="95" t="s">
        <v>6</v>
      </c>
      <c r="DJ5" s="77"/>
      <c r="DK5" s="77"/>
      <c r="DL5" s="77"/>
      <c r="DM5" s="77"/>
      <c r="DN5" s="77"/>
      <c r="DO5" s="77"/>
    </row>
    <row r="6" spans="1:122" s="15" customFormat="1" ht="15.75" thickBot="1" x14ac:dyDescent="0.3">
      <c r="A6" s="61" t="s">
        <v>24</v>
      </c>
      <c r="B6" s="14" t="s">
        <v>17</v>
      </c>
      <c r="C6" s="62">
        <f>COUNTIFS($A7:$A498,"R",C7:C498,"&gt;=0")</f>
        <v>1</v>
      </c>
      <c r="D6" s="63">
        <f>COUNTIFS($A7:$A498,"R",D7:D498,"&gt;=0")</f>
        <v>1</v>
      </c>
      <c r="E6" s="63">
        <f>COUNTIFS($A7:$A498,"R",E7:E498,"&gt;=0")</f>
        <v>1</v>
      </c>
      <c r="F6" s="63">
        <f>COUNTIF(F7:F498,"&gt;=0")</f>
        <v>1</v>
      </c>
      <c r="G6" s="63">
        <f>COUNTIF(G7:G498,"&gt;=0")</f>
        <v>1</v>
      </c>
      <c r="H6" s="63">
        <f>COUNTIF(I7:I498,"3E")</f>
        <v>0</v>
      </c>
      <c r="I6" s="63">
        <f>COUNTIF(I7:I498,"&gt;=0")</f>
        <v>1</v>
      </c>
      <c r="J6" s="63">
        <f>COUNTIF(J7:J498,"&gt;=0")</f>
        <v>1</v>
      </c>
      <c r="K6" s="64"/>
      <c r="L6" s="65">
        <f>COUNTIFS($A7:$A498,"R",L7:L498,"&gt;=0")</f>
        <v>1</v>
      </c>
      <c r="M6" s="63">
        <f>COUNTIFS($A7:$A498,"R",M7:M498,"&gt;=0")</f>
        <v>1</v>
      </c>
      <c r="N6" s="63">
        <f>COUNTIFS($A7:$A498,"R",N7:N498,"&gt;=0")</f>
        <v>1</v>
      </c>
      <c r="O6" s="63">
        <f>COUNTIFS($A7:$A498,"R",O7:O498,"&gt;=0")</f>
        <v>1</v>
      </c>
      <c r="P6" s="63">
        <f>COUNTIFS($A7:$A498,"R",P7:P498,"&gt;=0")</f>
        <v>1</v>
      </c>
      <c r="Q6" s="63">
        <f>COUNTIF(R7:R498,"3E")</f>
        <v>0</v>
      </c>
      <c r="R6" s="63">
        <f>COUNTIF(R7:R497,"3E")</f>
        <v>0</v>
      </c>
      <c r="S6" s="61">
        <f t="shared" ref="S6:Y6" si="0">COUNTIFS($A7:$A498,"R",S7:S498,"&gt;=0")</f>
        <v>1</v>
      </c>
      <c r="T6" s="64"/>
      <c r="U6" s="62">
        <f t="shared" si="0"/>
        <v>1</v>
      </c>
      <c r="V6" s="63">
        <f t="shared" si="0"/>
        <v>1</v>
      </c>
      <c r="W6" s="63">
        <f t="shared" si="0"/>
        <v>1</v>
      </c>
      <c r="X6" s="63">
        <f t="shared" si="0"/>
        <v>1</v>
      </c>
      <c r="Y6" s="63">
        <f t="shared" si="0"/>
        <v>1</v>
      </c>
      <c r="Z6" s="63">
        <f>COUNTIF(AA7:AA498,"3E")</f>
        <v>0</v>
      </c>
      <c r="AA6" s="63">
        <f>COUNTIF(AA7:AA497,"3E")</f>
        <v>0</v>
      </c>
      <c r="AB6" s="61">
        <f t="shared" ref="AB6:AI6" si="1">COUNTIFS($A7:$A498,"R",AB7:AB498,"&gt;=0")</f>
        <v>1</v>
      </c>
      <c r="AC6" s="64"/>
      <c r="AD6" s="62">
        <f t="shared" si="1"/>
        <v>1</v>
      </c>
      <c r="AE6" s="63">
        <f t="shared" si="1"/>
        <v>1</v>
      </c>
      <c r="AF6" s="63">
        <f t="shared" si="1"/>
        <v>1</v>
      </c>
      <c r="AG6" s="63">
        <f t="shared" si="1"/>
        <v>1</v>
      </c>
      <c r="AH6" s="63">
        <f t="shared" si="1"/>
        <v>1</v>
      </c>
      <c r="AI6" s="63">
        <f t="shared" si="1"/>
        <v>0</v>
      </c>
      <c r="AJ6" s="63">
        <f>COUNTIF(AJ7:AJ497,"3E")</f>
        <v>0</v>
      </c>
      <c r="AK6" s="61">
        <f t="shared" ref="AK6:AQ6" si="2">COUNTIFS($A7:$A498,"R",AK7:AK498,"&gt;=0")</f>
        <v>1</v>
      </c>
      <c r="AL6" s="64"/>
      <c r="AM6" s="62">
        <f t="shared" si="2"/>
        <v>1</v>
      </c>
      <c r="AN6" s="63">
        <f t="shared" si="2"/>
        <v>1</v>
      </c>
      <c r="AO6" s="63">
        <f t="shared" si="2"/>
        <v>1</v>
      </c>
      <c r="AP6" s="63">
        <f t="shared" si="2"/>
        <v>1</v>
      </c>
      <c r="AQ6" s="63">
        <f t="shared" si="2"/>
        <v>1</v>
      </c>
      <c r="AR6" s="63">
        <f>COUNTIF(AS7:AS498,"3E")</f>
        <v>0</v>
      </c>
      <c r="AS6" s="63">
        <f>COUNTIF(AS7:AS497,"3E")</f>
        <v>0</v>
      </c>
      <c r="AT6" s="61">
        <f t="shared" ref="AT6:AZ6" si="3">COUNTIFS($A7:$A498,"R",AT7:AT498,"&gt;=0")</f>
        <v>1</v>
      </c>
      <c r="AU6" s="64"/>
      <c r="AV6" s="62">
        <f t="shared" si="3"/>
        <v>1</v>
      </c>
      <c r="AW6" s="63">
        <f t="shared" si="3"/>
        <v>1</v>
      </c>
      <c r="AX6" s="63">
        <f t="shared" si="3"/>
        <v>1</v>
      </c>
      <c r="AY6" s="63">
        <f t="shared" si="3"/>
        <v>1</v>
      </c>
      <c r="AZ6" s="63">
        <f t="shared" si="3"/>
        <v>1</v>
      </c>
      <c r="BA6" s="63">
        <f>COUNTIF(BB7:BB498,"3E")</f>
        <v>0</v>
      </c>
      <c r="BB6" s="63">
        <f>COUNTIF(BB7:BB497,"3E")</f>
        <v>0</v>
      </c>
      <c r="BC6" s="61">
        <f t="shared" ref="BC6:BI6" si="4">COUNTIFS($A7:$A498,"R",BC7:BC498,"&gt;=0")</f>
        <v>1</v>
      </c>
      <c r="BD6" s="64"/>
      <c r="BE6" s="62">
        <f t="shared" si="4"/>
        <v>1</v>
      </c>
      <c r="BF6" s="63">
        <f t="shared" si="4"/>
        <v>1</v>
      </c>
      <c r="BG6" s="63">
        <f t="shared" si="4"/>
        <v>1</v>
      </c>
      <c r="BH6" s="63">
        <f t="shared" si="4"/>
        <v>1</v>
      </c>
      <c r="BI6" s="63">
        <f t="shared" si="4"/>
        <v>1</v>
      </c>
      <c r="BJ6" s="63">
        <f>COUNTIF(BK7:BK498,"3E")</f>
        <v>0</v>
      </c>
      <c r="BK6" s="63">
        <f>COUNTIF(BK7:BK497,"3E")</f>
        <v>0</v>
      </c>
      <c r="BL6" s="61">
        <f t="shared" ref="BL6:BR6" si="5">COUNTIFS($A7:$A498,"R",BL7:BL498,"&gt;=0")</f>
        <v>1</v>
      </c>
      <c r="BM6" s="64"/>
      <c r="BN6" s="62">
        <f t="shared" si="5"/>
        <v>1</v>
      </c>
      <c r="BO6" s="63">
        <f t="shared" si="5"/>
        <v>1</v>
      </c>
      <c r="BP6" s="63">
        <f t="shared" si="5"/>
        <v>1</v>
      </c>
      <c r="BQ6" s="63">
        <f t="shared" si="5"/>
        <v>1</v>
      </c>
      <c r="BR6" s="63">
        <f t="shared" si="5"/>
        <v>1</v>
      </c>
      <c r="BS6" s="63">
        <f>COUNTIF(BT7:BT498,"&gt;=0")</f>
        <v>1</v>
      </c>
      <c r="BT6" s="63">
        <f>COUNTIF(BT7:BT497,"3E")</f>
        <v>0</v>
      </c>
      <c r="BU6" s="61">
        <f t="shared" ref="BU6:CA6" si="6">COUNTIFS($A7:$A498,"R",BU7:BU498,"&gt;=0")</f>
        <v>1</v>
      </c>
      <c r="BV6" s="64"/>
      <c r="BW6" s="62">
        <f t="shared" si="6"/>
        <v>1</v>
      </c>
      <c r="BX6" s="63">
        <f t="shared" si="6"/>
        <v>1</v>
      </c>
      <c r="BY6" s="63">
        <f t="shared" si="6"/>
        <v>1</v>
      </c>
      <c r="BZ6" s="63">
        <f t="shared" si="6"/>
        <v>1</v>
      </c>
      <c r="CA6" s="63">
        <f t="shared" si="6"/>
        <v>1</v>
      </c>
      <c r="CB6" s="63">
        <f>COUNTIF(CC7:CC498,"3E")</f>
        <v>0</v>
      </c>
      <c r="CC6" s="63">
        <f>COUNTIF(CC7:CC497,"3E")</f>
        <v>0</v>
      </c>
      <c r="CD6" s="61">
        <f>COUNTIFS($A7:$A498,"R",CD7:CD498,"&gt;=0")</f>
        <v>1</v>
      </c>
      <c r="CE6" s="64"/>
      <c r="CF6" s="62">
        <f>COUNTIFS($A7:$A498,"R",CF7:CF498,"&gt;=0")</f>
        <v>1</v>
      </c>
      <c r="CG6" s="63"/>
      <c r="CH6" s="61"/>
      <c r="CI6" s="88"/>
      <c r="CJ6" s="90"/>
      <c r="CK6" s="92"/>
      <c r="CL6" s="108"/>
      <c r="CM6" s="82"/>
      <c r="CN6" s="82"/>
      <c r="CO6" s="82"/>
      <c r="CP6" s="82"/>
      <c r="CQ6" s="82"/>
      <c r="CR6" s="82"/>
      <c r="CS6" s="84"/>
      <c r="CT6" s="141"/>
      <c r="CU6" s="134"/>
      <c r="CV6" s="94"/>
      <c r="CW6" s="94"/>
      <c r="CX6" s="94"/>
      <c r="CY6" s="94"/>
      <c r="CZ6" s="94"/>
      <c r="DA6" s="94"/>
      <c r="DB6" s="94"/>
      <c r="DC6" s="9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</row>
    <row r="7" spans="1:122" s="26" customFormat="1" x14ac:dyDescent="0.25">
      <c r="A7" s="42" t="s">
        <v>84</v>
      </c>
      <c r="B7" s="20">
        <v>233123</v>
      </c>
      <c r="C7" s="40">
        <v>12</v>
      </c>
      <c r="D7" s="24">
        <v>17</v>
      </c>
      <c r="E7" s="24">
        <f>IF(ISBLANK($B7),"",IF(COUNT(C7:D7)=0,"",IF(AND($A7="IM",COUNT(C7:D7)=1),C7+D7,(C7+D7)/2)))</f>
        <v>14.5</v>
      </c>
      <c r="F7" s="24">
        <v>74</v>
      </c>
      <c r="G7" s="24">
        <v>70</v>
      </c>
      <c r="H7" s="24"/>
      <c r="I7" s="24">
        <f>IF(ISBLANK($B7),"",IF(COUNT(F7:G7)=0,"",IF(AND(ABS(F7-G7)&lt;E$2*0.16,ISBLANK(H7)),CEILING(AVERAGE(F7,G7),0.01),IF(AND(ABS(F7-G7)&gt;=E$2*0.16,ISBLANK(H7)),"3E",IF(MAX(F7:H7)-MEDIAN(F7:H7)&lt;=MEDIAN(F7:H7)-MIN(F7:H7),CEILING(AVERAGE(MAX(F7:H7),MEDIAN(F7:H7)),0.01),CEILING(AVERAGE(MIN(F7:H7),MEDIAN(F7:H7)),0.01))))))</f>
        <v>72</v>
      </c>
      <c r="J7" s="24">
        <f>IF(I7="3E","3E",IF(OR($B7="",COUNT(I7)=0),"",CEILING(N(E7)+N(I7),1)))</f>
        <v>87</v>
      </c>
      <c r="K7" s="59"/>
      <c r="L7" s="55">
        <v>12</v>
      </c>
      <c r="M7" s="24">
        <v>11</v>
      </c>
      <c r="N7" s="24">
        <f>IF(ISBLANK($B7),"",IF(COUNT(L7:M7)=0,"",IF(AND($A7="IM",COUNT(L7:M7)=1),L7+M7,(L7+M7)/2)))</f>
        <v>11.5</v>
      </c>
      <c r="O7" s="24">
        <v>55</v>
      </c>
      <c r="P7" s="24">
        <v>50</v>
      </c>
      <c r="Q7" s="24"/>
      <c r="R7" s="24">
        <f>IF(ISBLANK($B7),"",IF(COUNT(O7:P7)=0,"",IF(AND(ABS(O7-P7)&lt;N$2*0.16,ISBLANK(Q7)),CEILING(AVERAGE(O7,P7),0.01),IF(AND(ABS(O7-P7)&gt;=N$2*0.16,ISBLANK(Q7)),"3E",IF(MAX(O7:Q7)-MEDIAN(O7:Q7)&lt;=MEDIAN(O7:Q7)-MIN(O7:Q7),CEILING(AVERAGE(MAX(O7:Q7),MEDIAN(O7:Q7)),0.01),CEILING(AVERAGE(MIN(O7:Q7),MEDIAN(O7:Q7)),0.01))))))</f>
        <v>52.5</v>
      </c>
      <c r="S7" s="42">
        <f>IF(R7="3E","3E",IF(OR($B7="",COUNT(R7)=0),"",CEILING(N(N7)+N(R7),1)))</f>
        <v>64</v>
      </c>
      <c r="T7" s="59"/>
      <c r="U7" s="40">
        <v>10</v>
      </c>
      <c r="V7" s="24">
        <v>9</v>
      </c>
      <c r="W7" s="24">
        <f>IF(ISBLANK($B7),"",IF(COUNT(U7:V7)=0,"",IF(AND($A7="IM",COUNT(U7:V7)=1),U7+V7,(U7+V7)/2)))</f>
        <v>9.5</v>
      </c>
      <c r="X7" s="24">
        <v>56</v>
      </c>
      <c r="Y7" s="24">
        <v>58</v>
      </c>
      <c r="Z7" s="24"/>
      <c r="AA7" s="24">
        <f>IF(ISBLANK($B7),"",IF(COUNT(X7:Y7)=0,"",IF(AND(ABS(X7-Y7)&lt;W$2*0.16,ISBLANK(Z7)),CEILING(AVERAGE(X7,Y7),0.01),IF(AND(ABS(X7-Y7)&gt;=W$2*0.16,ISBLANK(Z7)),"3E",IF(MAX(X7:Z7)-MEDIAN(X7:Z7)&lt;=MEDIAN(X7:Z7)-MIN(X7:Z7),CEILING(AVERAGE(MAX(X7:Z7),MEDIAN(X7:Z7)),0.01),CEILING(AVERAGE(MIN(X7:Z7),MEDIAN(X7:Z7)),0.01))))))</f>
        <v>57</v>
      </c>
      <c r="AB7" s="42">
        <f>IF(AA7="3E","3E",IF(OR($B7="",COUNT(AA7)=0),"",CEILING(N(W7)+N(AA7),1)))</f>
        <v>67</v>
      </c>
      <c r="AC7" s="59"/>
      <c r="AD7" s="40">
        <v>19</v>
      </c>
      <c r="AE7" s="24">
        <v>15</v>
      </c>
      <c r="AF7" s="24">
        <f>IF(ISBLANK($B7),"",IF(COUNT(AD7:AE7)=0,"",IF(AND($A7="IM",COUNT(AD7:AE7)=1),AD7+AE7,(AD7+AE7)/2)))</f>
        <v>17</v>
      </c>
      <c r="AG7" s="24">
        <v>75</v>
      </c>
      <c r="AH7" s="24">
        <v>65</v>
      </c>
      <c r="AI7" s="24"/>
      <c r="AJ7" s="24">
        <f>IF(ISBLANK($B7),"",IF(COUNT(AG7:AH7)=0,"",IF(AND(ABS(AG7-AH7)&lt;AF$2*0.16,ISBLANK(AI7)),CEILING(AVERAGE(AG7,AH7),0.01),IF(AND(ABS(AG7-AH7)&gt;=AF$2*0.16,ISBLANK(AI7)),"3E",IF(MAX(AG7:AI7)-MEDIAN(AG7:AI7)&lt;=MEDIAN(AG7:AI7)-MIN(AG7:AI7),CEILING(AVERAGE(MAX(AG7:AI7),MEDIAN(AG7:AI7)),0.01),CEILING(AVERAGE(MIN(AG7:AI7),MEDIAN(AG7:AI7)),0.01))))))</f>
        <v>70</v>
      </c>
      <c r="AK7" s="42">
        <f>IF(AJ7="3E","3E",IF(OR($B7="",COUNT(AJ7)=0),"",CEILING(N(AF7)+N(AJ7),1)))</f>
        <v>87</v>
      </c>
      <c r="AL7" s="59"/>
      <c r="AM7" s="40">
        <v>11</v>
      </c>
      <c r="AN7" s="24">
        <v>12</v>
      </c>
      <c r="AO7" s="24">
        <f t="shared" ref="AO7:AO38" si="7">IF(ISBLANK($B7),"",IF(COUNT(AM7:AN7)=0,"",IF(AND($A7="IM",COUNT(AM7:AN7)=1),AM7+AN7,(AM7+AN7)/2)))</f>
        <v>11.5</v>
      </c>
      <c r="AP7" s="24">
        <v>55</v>
      </c>
      <c r="AQ7" s="24">
        <v>44</v>
      </c>
      <c r="AR7" s="24"/>
      <c r="AS7" s="24">
        <f>IF(ISBLANK($B7),"",IF(COUNT(AP7:AQ7)=0,"",IF(AND(ABS(AP7-AQ7)&lt;AO$2*0.16,ISBLANK(AR7)),CEILING(AVERAGE(AP7,AQ7),0.01),IF(AND(ABS(AP7-AQ7)&gt;=AO$2*0.16,ISBLANK(AR7)),"3E",IF(MAX(AP7:AR7)-MEDIAN(AP7:AR7)&lt;=MEDIAN(AP7:AR7)-MIN(AP7:AR7),CEILING(AVERAGE(MAX(AP7:AR7),MEDIAN(AP7:AR7)),0.01),CEILING(AVERAGE(MIN(AP7:AR7),MEDIAN(AP7:AR7)),0.01))))))</f>
        <v>49.5</v>
      </c>
      <c r="AT7" s="42">
        <f>IF(AS7="3E","3E",IF(OR($B7="",COUNT(AS7)=0),"",CEILING(N(AO7)+N(AS7),1)))</f>
        <v>61</v>
      </c>
      <c r="AU7" s="59"/>
      <c r="AV7" s="40">
        <v>12</v>
      </c>
      <c r="AW7" s="24">
        <v>9</v>
      </c>
      <c r="AX7" s="24">
        <f>IF(ISBLANK($B7),"",IF(COUNT(AV7:AW7)=0,"",IF(AND($A7="IM",COUNT(AV7:AW7)=1),AV7+AW7,(AV7+AW7)/2)))</f>
        <v>10.5</v>
      </c>
      <c r="AY7" s="24">
        <v>55</v>
      </c>
      <c r="AZ7" s="24">
        <v>45</v>
      </c>
      <c r="BA7" s="24"/>
      <c r="BB7" s="24">
        <f>IF(ISBLANK($B7),"",IF(COUNT(AY7:AZ7)=0,"",IF(AND(ABS(AY7-AZ7)&lt;AX$2*0.16,ISBLANK(BA7)),CEILING(AVERAGE(AY7,AZ7),0.01),IF(AND(ABS(AY7-AZ7)&gt;=AX$2*0.16,ISBLANK(BA7)),"3E",IF(MAX(AY7:BA7)-MEDIAN(AY7:BA7)&lt;=MEDIAN(AY7:BA7)-MIN(AY7:BA7),CEILING(AVERAGE(MAX(AY7:BA7),MEDIAN(AY7:BA7)),0.01),CEILING(AVERAGE(MIN(AY7:BA7),MEDIAN(AY7:BA7)),0.01))))))</f>
        <v>50</v>
      </c>
      <c r="BC7" s="42">
        <f>IF(BB7="3E","3E",IF(OR($B7="",COUNT(BB7)=0),"",CEILING(N(AX7)+N(BB7),1)))</f>
        <v>61</v>
      </c>
      <c r="BD7" s="59"/>
      <c r="BE7" s="40">
        <v>18</v>
      </c>
      <c r="BF7" s="24">
        <v>19</v>
      </c>
      <c r="BG7" s="24">
        <f>IF(ISBLANK($B7),"",IF(COUNT(BE7:BF7)=0,"",IF(AND($A7="IM",COUNT(BE7:BF7)=1),BE7+BF7,(BE7+BF7)/2)))</f>
        <v>18.5</v>
      </c>
      <c r="BH7" s="24">
        <v>76</v>
      </c>
      <c r="BI7" s="24">
        <v>77</v>
      </c>
      <c r="BJ7" s="24"/>
      <c r="BK7" s="24">
        <f>IF(ISBLANK($B7),"",IF(COUNT(BH7:BI7)=0,"",IF(AND(ABS(BH7-BI7)&lt;BG$2*0.16,ISBLANK(BJ7)),CEILING(AVERAGE(BH7,BI7),0.01),IF(AND(ABS(BH7-BI7)&gt;=BG$2*0.16,ISBLANK(BJ7)),"3E",IF(MAX(BH7:BJ7)-MEDIAN(BH7:BJ7)&lt;=MEDIAN(BH7:BJ7)-MIN(BH7:BJ7),CEILING(AVERAGE(MAX(BH7:BJ7),MEDIAN(BH7:BJ7)),0.01),CEILING(AVERAGE(MIN(BH7:BJ7),MEDIAN(BH7:BJ7)),0.01))))))</f>
        <v>76.5</v>
      </c>
      <c r="BL7" s="42">
        <f>IF(BK7="3E","3E",IF(OR($B7="",COUNT(BK7)=0),"",CEILING(N(BG7)+N(BK7),1)))</f>
        <v>95</v>
      </c>
      <c r="BM7" s="59"/>
      <c r="BN7" s="40">
        <v>12</v>
      </c>
      <c r="BO7" s="24">
        <v>15</v>
      </c>
      <c r="BP7" s="24">
        <f>IF(ISBLANK($B7),"",IF(COUNT(BN7:BO7)=0,"",IF(AND($A7="IM",COUNT(BN7:BO7)=1),BN7+BO7,(BN7+BO7)/2)))</f>
        <v>13.5</v>
      </c>
      <c r="BQ7" s="24">
        <v>60</v>
      </c>
      <c r="BR7" s="24">
        <v>55</v>
      </c>
      <c r="BS7" s="24"/>
      <c r="BT7" s="24">
        <f>IF(ISBLANK($B7),"",IF(COUNT(BQ7:BR7)=0,"",IF(AND(ABS(BQ7-BR7)&lt;BP$2*0.16,ISBLANK(BS7)),CEILING(AVERAGE(BQ7,BR7),0.01),IF(AND(ABS(BQ7-BR7)&gt;=BP$2*0.16,ISBLANK(BS7)),"3E",IF(MAX(BQ7:BS7)-MEDIAN(BQ7:BS7)&lt;=MEDIAN(BQ7:BS7)-MIN(BQ7:BS7),CEILING(AVERAGE(MAX(BQ7:BS7),MEDIAN(BQ7:BS7)),0.01),CEILING(AVERAGE(MIN(BQ7:BS7),MEDIAN(BQ7:BS7)),0.01))))))</f>
        <v>57.5</v>
      </c>
      <c r="BU7" s="42">
        <f>IF(BT7="3E","3E",IF(OR($B7="",COUNT(BT7)=0),"",CEILING(N(BP7)+N(BT7),1)))</f>
        <v>71</v>
      </c>
      <c r="BV7" s="59"/>
      <c r="BW7" s="40">
        <v>12</v>
      </c>
      <c r="BX7" s="24">
        <v>13</v>
      </c>
      <c r="BY7" s="24">
        <f>IF(ISBLANK($B7),"",IF(COUNT(BW7:BX7)=0,"",IF(AND($A7="IM",COUNT(BW7:BX7)=1),BW7+BX7,(BW7+BX7)/2)))</f>
        <v>12.5</v>
      </c>
      <c r="BZ7" s="24">
        <v>55</v>
      </c>
      <c r="CA7" s="24">
        <v>44</v>
      </c>
      <c r="CB7" s="24"/>
      <c r="CC7" s="24">
        <f>IF(ISBLANK($B7),"",IF(COUNT(BZ7:CA7)=0,"",IF(AND(ABS(BZ7-CA7)&lt;BY$2*0.16,ISBLANK(CB7)),CEILING(AVERAGE(BZ7,CA7),0.01),IF(AND(ABS(BZ7-CA7)&gt;=BY$2*0.16,ISBLANK(CB7)),"3E",IF(MAX(BZ7:CB7)-MEDIAN(BZ7:CB7)&lt;=MEDIAN(BZ7:CB7)-MIN(BZ7:CB7),CEILING(AVERAGE(MAX(BZ7:CB7),MEDIAN(BZ7:CB7)),0.01),CEILING(AVERAGE(MIN(BZ7:CB7),MEDIAN(BZ7:CB7)),0.01))))))</f>
        <v>49.5</v>
      </c>
      <c r="CD7" s="42">
        <f>IF(CC7="3E","3E",IF(OR($B7="",COUNT(CC7)=0),"",CEILING(N(BY7)+N(CC7),1)))</f>
        <v>62</v>
      </c>
      <c r="CE7" s="59"/>
      <c r="CF7" s="40">
        <v>60</v>
      </c>
      <c r="CG7" s="24" t="str">
        <f>IF($A7="","",IF(CF7="","I",LOOKUP(CF7/CH$2,{0,0.4,0.45,0.5,0.55,0.6,0.65,0.7,0.75,0.8,1},{"F","D","C","C+","B-","B","B+","A-","A","A+"})))</f>
        <v>A+</v>
      </c>
      <c r="CH7" s="42">
        <f>IF($A7="","",IF(CF7="","--",LOOKUP(CF7/CH$2,{0,0.4,0.45,0.5,0.55,0.6,0.65,0.7,0.75,0.8,1},{0,2,2.25,2.5,2.75,3,3.25,3.5,3.75,4})))</f>
        <v>4</v>
      </c>
      <c r="CI7" s="24">
        <v>12</v>
      </c>
      <c r="CJ7" s="24">
        <v>30</v>
      </c>
      <c r="CK7" s="60">
        <f>IF(OR(ISBLANK($B7),COUNT(CI7:CJ7)=0),"",CEILING(CI7+CJ7,1))</f>
        <v>42</v>
      </c>
      <c r="CL7" s="55">
        <v>15</v>
      </c>
      <c r="CM7" s="24">
        <v>15</v>
      </c>
      <c r="CN7" s="24">
        <v>15</v>
      </c>
      <c r="CO7" s="24">
        <f>IF(ISBLANK($B7),"",IF(COUNT(CL7:CN7)=0,"",ROUNDUP(CL7+CM7+CN7,0)))</f>
        <v>45</v>
      </c>
      <c r="CP7" s="24">
        <v>34</v>
      </c>
      <c r="CQ7" s="46">
        <v>34</v>
      </c>
      <c r="CR7" s="24">
        <v>42</v>
      </c>
      <c r="CS7" s="42">
        <f>IF(ISBLANK($B7),"",IF(COUNT(CP7:CR7)=0,"",ROUNDUP(CP7+CQ7+CR7,0)))</f>
        <v>110</v>
      </c>
      <c r="CT7" s="22">
        <v>15</v>
      </c>
      <c r="CU7" s="135" t="s">
        <v>85</v>
      </c>
      <c r="CV7" s="66">
        <v>3.9</v>
      </c>
      <c r="CW7" s="66">
        <v>38</v>
      </c>
      <c r="CX7" s="66">
        <v>3.8</v>
      </c>
      <c r="CY7" s="66">
        <v>38</v>
      </c>
      <c r="CZ7" s="66">
        <v>3.9</v>
      </c>
      <c r="DA7" s="66">
        <v>42</v>
      </c>
      <c r="DB7" s="46"/>
      <c r="DC7" s="41"/>
      <c r="DD7" s="47"/>
      <c r="DF7" s="47"/>
    </row>
    <row r="8" spans="1:122" s="26" customFormat="1" x14ac:dyDescent="0.25">
      <c r="A8" s="42"/>
      <c r="B8" s="20"/>
      <c r="C8" s="40"/>
      <c r="D8" s="24"/>
      <c r="E8" s="22" t="str">
        <f t="shared" ref="E8:E71" si="8">IF(ISBLANK($B8),"",IF(COUNT(C8:D8)=0,"",IF(AND($A8="IM",COUNT(C8:D8)=1),C8+D8,(C8+D8)/2)))</f>
        <v/>
      </c>
      <c r="F8" s="22"/>
      <c r="G8" s="22"/>
      <c r="H8" s="22"/>
      <c r="I8" s="24" t="str">
        <f t="shared" ref="I8:I71" si="9">IF(ISBLANK($B8),"",IF(COUNT(F8:G8)=0,"",IF(AND(ABS(F8-G8)&lt;E$2*0.16,ISBLANK(H8)),CEILING(AVERAGE(F8,G8),0.01),IF(AND(ABS(F8-G8)&gt;=E$2*0.16,ISBLANK(H8)),"3E",IF(MAX(F8:H8)-MEDIAN(F8:H8)&lt;=MEDIAN(F8:H8)-MIN(F8:H8),CEILING(AVERAGE(MAX(F8:H8),MEDIAN(F8:H8)),0.01),CEILING(AVERAGE(MIN(F8:H8),MEDIAN(F8:H8)),0.01))))))</f>
        <v/>
      </c>
      <c r="J8" s="22" t="str">
        <f t="shared" ref="J8:J71" si="10">IF(I8="3E","3E",IF(OR($B8="",COUNT(I8)=0),"",CEILING(N(E8)+N(I8),1)))</f>
        <v/>
      </c>
      <c r="K8" s="39"/>
      <c r="L8" s="27"/>
      <c r="M8" s="22"/>
      <c r="N8" s="22" t="str">
        <f t="shared" ref="N8:N71" si="11">IF(ISBLANK($B8),"",IF(COUNT(L8:M8)=0,"",IF(AND($A8="IM",COUNT(L8:M8)=1),L8+M8,(L8+M8)/2)))</f>
        <v/>
      </c>
      <c r="O8" s="22"/>
      <c r="P8" s="22"/>
      <c r="Q8" s="22"/>
      <c r="R8" s="24" t="str">
        <f t="shared" ref="R8:R71" si="12">IF(ISBLANK($B8),"",IF(COUNT(O8:P8)=0,"",IF(AND(ABS(O8-P8)&lt;N$2*0.16,ISBLANK(Q8)),CEILING(AVERAGE(O8,P8),0.01),IF(AND(ABS(O8-P8)&gt;=N$2*0.16,ISBLANK(Q8)),"3E",IF(MAX(O8:Q8)-MEDIAN(O8:Q8)&lt;=MEDIAN(O8:Q8)-MIN(O8:Q8),CEILING(AVERAGE(MAX(O8:Q8),MEDIAN(O8:Q8)),0.01),CEILING(AVERAGE(MIN(O8:Q8),MEDIAN(O8:Q8)),0.01))))))</f>
        <v/>
      </c>
      <c r="S8" s="19" t="str">
        <f t="shared" ref="S8:S71" si="13">IF(R8="3E","3E",IF(OR($B8="",COUNT(R8)=0),"",CEILING(N(N8)+N(R8),1)))</f>
        <v/>
      </c>
      <c r="T8" s="39"/>
      <c r="U8" s="21"/>
      <c r="V8" s="22"/>
      <c r="W8" s="22" t="str">
        <f t="shared" ref="W8:W71" si="14">IF(ISBLANK($B8),"",IF(COUNT(U8:V8)=0,"",IF(AND($A8="IM",COUNT(U8:V8)=1),U8+V8,(U8+V8)/2)))</f>
        <v/>
      </c>
      <c r="X8" s="22"/>
      <c r="Y8" s="22"/>
      <c r="Z8" s="22"/>
      <c r="AA8" s="24" t="str">
        <f t="shared" ref="AA8:AA71" si="15">IF(ISBLANK($B8),"",IF(COUNT(X8:Y8)=0,"",IF(AND(ABS(X8-Y8)&lt;W$2*0.16,ISBLANK(Z8)),CEILING(AVERAGE(X8,Y8),0.01),IF(AND(ABS(X8-Y8)&gt;=W$2*0.16,ISBLANK(Z8)),"3E",IF(MAX(X8:Z8)-MEDIAN(X8:Z8)&lt;=MEDIAN(X8:Z8)-MIN(X8:Z8),CEILING(AVERAGE(MAX(X8:Z8),MEDIAN(X8:Z8)),0.01),CEILING(AVERAGE(MIN(X8:Z8),MEDIAN(X8:Z8)),0.01))))))</f>
        <v/>
      </c>
      <c r="AB8" s="19" t="str">
        <f t="shared" ref="AB8:AB71" si="16">IF(AA8="3E","3E",IF(OR($B8="",COUNT(AA8)=0),"",CEILING(N(W8)+N(AA8),1)))</f>
        <v/>
      </c>
      <c r="AC8" s="39"/>
      <c r="AD8" s="21"/>
      <c r="AE8" s="22"/>
      <c r="AF8" s="22" t="str">
        <f t="shared" ref="AF8:AF71" si="17">IF(ISBLANK($B8),"",IF(COUNT(AD8:AE8)=0,"",IF(AND($A8="IM",COUNT(AD8:AE8)=1),AD8+AE8,(AD8+AE8)/2)))</f>
        <v/>
      </c>
      <c r="AG8" s="22"/>
      <c r="AH8" s="22"/>
      <c r="AI8" s="22"/>
      <c r="AJ8" s="24" t="str">
        <f t="shared" ref="AJ8:AJ71" si="18">IF(ISBLANK($B8),"",IF(COUNT(AG8:AH8)=0,"",IF(AND(ABS(AG8-AH8)&lt;AF$2*0.16,ISBLANK(AI8)),CEILING(AVERAGE(AG8,AH8),0.01),IF(AND(ABS(AG8-AH8)&gt;=AF$2*0.16,ISBLANK(AI8)),"3E",IF(MAX(AG8:AI8)-MEDIAN(AG8:AI8)&lt;=MEDIAN(AG8:AI8)-MIN(AG8:AI8),CEILING(AVERAGE(MAX(AG8:AI8),MEDIAN(AG8:AI8)),0.01),CEILING(AVERAGE(MIN(AG8:AI8),MEDIAN(AG8:AI8)),0.01))))))</f>
        <v/>
      </c>
      <c r="AK8" s="19" t="str">
        <f t="shared" ref="AK8:AK71" si="19">IF(AJ8="3E","3E",IF(OR($B8="",COUNT(AJ8)=0),"",CEILING(N(AF8)+N(AJ8),1)))</f>
        <v/>
      </c>
      <c r="AL8" s="39"/>
      <c r="AM8" s="21"/>
      <c r="AN8" s="22"/>
      <c r="AO8" s="22" t="str">
        <f t="shared" si="7"/>
        <v/>
      </c>
      <c r="AP8" s="22"/>
      <c r="AQ8" s="22"/>
      <c r="AR8" s="22"/>
      <c r="AS8" s="24" t="str">
        <f t="shared" ref="AS8:AS71" si="20">IF(ISBLANK($B8),"",IF(COUNT(AP8:AQ8)=0,"",IF(AND(ABS(AP8-AQ8)&lt;AO$2*0.16,ISBLANK(AR8)),CEILING(AVERAGE(AP8,AQ8),0.01),IF(AND(ABS(AP8-AQ8)&gt;=AO$2*0.16,ISBLANK(AR8)),"3E",IF(MAX(AP8:AR8)-MEDIAN(AP8:AR8)&lt;=MEDIAN(AP8:AR8)-MIN(AP8:AR8),CEILING(AVERAGE(MAX(AP8:AR8),MEDIAN(AP8:AR8)),0.01),CEILING(AVERAGE(MIN(AP8:AR8),MEDIAN(AP8:AR8)),0.01))))))</f>
        <v/>
      </c>
      <c r="AT8" s="19" t="str">
        <f t="shared" ref="AT8:AT71" si="21">IF(AS8="3E","3E",IF(OR($B8="",COUNT(AS8)=0),"",CEILING(N(AO8)+N(AS8),1)))</f>
        <v/>
      </c>
      <c r="AU8" s="39"/>
      <c r="AV8" s="21"/>
      <c r="AW8" s="22"/>
      <c r="AX8" s="22" t="str">
        <f t="shared" ref="AX8:AX71" si="22">IF(ISBLANK($B8),"",IF(COUNT(AV8:AW8)=0,"",IF(AND($A8="IM",COUNT(AV8:AW8)=1),AV8+AW8,(AV8+AW8)/2)))</f>
        <v/>
      </c>
      <c r="AY8" s="22"/>
      <c r="AZ8" s="22"/>
      <c r="BA8" s="22"/>
      <c r="BB8" s="24" t="str">
        <f t="shared" ref="BB8:BB71" si="23">IF(ISBLANK($B8),"",IF(COUNT(AY8:AZ8)=0,"",IF(AND(ABS(AY8-AZ8)&lt;AX$2*0.16,ISBLANK(BA8)),CEILING(AVERAGE(AY8,AZ8),0.01),IF(AND(ABS(AY8-AZ8)&gt;=AX$2*0.16,ISBLANK(BA8)),"3E",IF(MAX(AY8:BA8)-MEDIAN(AY8:BA8)&lt;=MEDIAN(AY8:BA8)-MIN(AY8:BA8),CEILING(AVERAGE(MAX(AY8:BA8),MEDIAN(AY8:BA8)),0.01),CEILING(AVERAGE(MIN(AY8:BA8),MEDIAN(AY8:BA8)),0.01))))))</f>
        <v/>
      </c>
      <c r="BC8" s="19" t="str">
        <f t="shared" ref="BC8:BC71" si="24">IF(BB8="3E","3E",IF(OR($B8="",COUNT(BB8)=0),"",CEILING(N(AX8)+N(BB8),1)))</f>
        <v/>
      </c>
      <c r="BD8" s="39"/>
      <c r="BE8" s="21"/>
      <c r="BF8" s="22"/>
      <c r="BG8" s="22" t="str">
        <f t="shared" ref="BG8:BG71" si="25">IF(ISBLANK($B8),"",IF(COUNT(BE8:BF8)=0,"",IF(AND($A8="IM",COUNT(BE8:BF8)=1),BE8+BF8,(BE8+BF8)/2)))</f>
        <v/>
      </c>
      <c r="BH8" s="22"/>
      <c r="BI8" s="22"/>
      <c r="BJ8" s="22"/>
      <c r="BK8" s="24" t="str">
        <f t="shared" ref="BK8:BK71" si="26">IF(ISBLANK($B8),"",IF(COUNT(BH8:BI8)=0,"",IF(AND(ABS(BH8-BI8)&lt;BG$2*0.16,ISBLANK(BJ8)),CEILING(AVERAGE(BH8,BI8),0.01),IF(AND(ABS(BH8-BI8)&gt;=BG$2*0.16,ISBLANK(BJ8)),"3E",IF(MAX(BH8:BJ8)-MEDIAN(BH8:BJ8)&lt;=MEDIAN(BH8:BJ8)-MIN(BH8:BJ8),CEILING(AVERAGE(MAX(BH8:BJ8),MEDIAN(BH8:BJ8)),0.01),CEILING(AVERAGE(MIN(BH8:BJ8),MEDIAN(BH8:BJ8)),0.01))))))</f>
        <v/>
      </c>
      <c r="BL8" s="19" t="str">
        <f t="shared" ref="BL8:BL71" si="27">IF(BK8="3E","3E",IF(OR($B8="",COUNT(BK8)=0),"",CEILING(N(BG8)+N(BK8),1)))</f>
        <v/>
      </c>
      <c r="BM8" s="39"/>
      <c r="BN8" s="21"/>
      <c r="BO8" s="22"/>
      <c r="BP8" s="22" t="str">
        <f t="shared" ref="BP8:BP71" si="28">IF(ISBLANK($B8),"",IF(COUNT(BN8:BO8)=0,"",IF(AND($A8="IM",COUNT(BN8:BO8)=1),BN8+BO8,(BN8+BO8)/2)))</f>
        <v/>
      </c>
      <c r="BQ8" s="22"/>
      <c r="BR8" s="22"/>
      <c r="BS8" s="22"/>
      <c r="BT8" s="24" t="str">
        <f t="shared" ref="BT8:BT71" si="29">IF(ISBLANK($B8),"",IF(COUNT(BQ8:BR8)=0,"",IF(AND(ABS(BQ8-BR8)&lt;BP$2*0.16,ISBLANK(BS8)),CEILING(AVERAGE(BQ8,BR8),0.01),IF(AND(ABS(BQ8-BR8)&gt;=BP$2*0.16,ISBLANK(BS8)),"3E",IF(MAX(BQ8:BS8)-MEDIAN(BQ8:BS8)&lt;=MEDIAN(BQ8:BS8)-MIN(BQ8:BS8),CEILING(AVERAGE(MAX(BQ8:BS8),MEDIAN(BQ8:BS8)),0.01),CEILING(AVERAGE(MIN(BQ8:BS8),MEDIAN(BQ8:BS8)),0.01))))))</f>
        <v/>
      </c>
      <c r="BU8" s="19" t="str">
        <f t="shared" ref="BU8:BU71" si="30">IF(BT8="3E","3E",IF(OR($B8="",COUNT(BT8)=0),"",CEILING(N(BP8)+N(BT8),1)))</f>
        <v/>
      </c>
      <c r="BV8" s="39"/>
      <c r="BW8" s="21"/>
      <c r="BX8" s="22"/>
      <c r="BY8" s="22" t="str">
        <f t="shared" ref="BY8:BY71" si="31">IF(ISBLANK($B8),"",IF(COUNT(BW8:BX8)=0,"",IF(AND($A8="IM",COUNT(BW8:BX8)=1),BW8+BX8,(BW8+BX8)/2)))</f>
        <v/>
      </c>
      <c r="BZ8" s="22"/>
      <c r="CA8" s="22"/>
      <c r="CB8" s="22"/>
      <c r="CC8" s="24" t="str">
        <f t="shared" ref="CC8:CC71" si="32">IF(ISBLANK($B8),"",IF(COUNT(BZ8:CA8)=0,"",IF(AND(ABS(BZ8-CA8)&lt;BY$2*0.16,ISBLANK(CB8)),CEILING(AVERAGE(BZ8,CA8),0.01),IF(AND(ABS(BZ8-CA8)&gt;=BY$2*0.16,ISBLANK(CB8)),"3E",IF(MAX(BZ8:CB8)-MEDIAN(BZ8:CB8)&lt;=MEDIAN(BZ8:CB8)-MIN(BZ8:CB8),CEILING(AVERAGE(MAX(BZ8:CB8),MEDIAN(BZ8:CB8)),0.01),CEILING(AVERAGE(MIN(BZ8:CB8),MEDIAN(BZ8:CB8)),0.01))))))</f>
        <v/>
      </c>
      <c r="CD8" s="19" t="str">
        <f t="shared" ref="CD8:CD71" si="33">IF(CC8="3E","3E",IF(OR($B8="",COUNT(CC8)=0),"",CEILING(N(BY8)+N(CC8),1)))</f>
        <v/>
      </c>
      <c r="CE8" s="39"/>
      <c r="CF8" s="21"/>
      <c r="CG8" s="22" t="str">
        <f>IF($A8="","",IF(CF8="","I",LOOKUP(CF8/CH$2,{0,0.4,0.45,0.5,0.55,0.6,0.65,0.7,0.75,0.8,1},{"F","D","C","C+","B-","B","B+","A-","A","A+"})))</f>
        <v/>
      </c>
      <c r="CH8" s="19" t="str">
        <f>IF($A8="","",IF(CF8="","--",LOOKUP(CF8/CH$2,{0,0.4,0.45,0.5,0.55,0.6,0.65,0.7,0.75,0.8,1},{0,2,2.25,2.5,2.75,3,3.25,3.5,3.75,4})))</f>
        <v/>
      </c>
      <c r="CI8" s="22"/>
      <c r="CJ8" s="22"/>
      <c r="CK8" s="58" t="str">
        <f t="shared" ref="CK8:CK71" si="34">IF(OR(ISBLANK($B8),COUNT(CI8:CJ8)=0),"",CEILING(CI8+CJ8,1))</f>
        <v/>
      </c>
      <c r="CL8" s="55"/>
      <c r="CM8" s="24"/>
      <c r="CN8" s="24"/>
      <c r="CO8" s="24" t="str">
        <f t="shared" ref="CO8:CO71" si="35">IF(ISBLANK($B8),"",IF(COUNT(CL8:CN8)=0,"",ROUNDUP(CL8+CM8+CN8,0)))</f>
        <v/>
      </c>
      <c r="CP8" s="24"/>
      <c r="CQ8" s="25"/>
      <c r="CR8" s="24"/>
      <c r="CS8" s="42" t="str">
        <f t="shared" ref="CS8:CS71" si="36">IF(ISBLANK($B8),"",IF(COUNT(CP8:CR8)=0,"",ROUNDUP(CP8+CQ8+CR8,0)))</f>
        <v/>
      </c>
      <c r="CT8" s="22"/>
      <c r="CU8" s="17"/>
      <c r="CV8" s="7"/>
      <c r="CW8" s="7"/>
      <c r="CX8" s="7"/>
      <c r="CY8" s="7"/>
      <c r="CZ8" s="7"/>
      <c r="DA8" s="7"/>
      <c r="DB8" s="25"/>
      <c r="DC8" s="23"/>
      <c r="DD8" s="47"/>
      <c r="DF8" s="47"/>
    </row>
    <row r="9" spans="1:122" s="26" customFormat="1" x14ac:dyDescent="0.25">
      <c r="A9" s="42"/>
      <c r="B9" s="20"/>
      <c r="C9" s="40"/>
      <c r="D9" s="24"/>
      <c r="E9" s="22" t="str">
        <f t="shared" si="8"/>
        <v/>
      </c>
      <c r="F9" s="22"/>
      <c r="G9" s="22"/>
      <c r="H9" s="22"/>
      <c r="I9" s="24" t="str">
        <f t="shared" si="9"/>
        <v/>
      </c>
      <c r="J9" s="22" t="str">
        <f t="shared" si="10"/>
        <v/>
      </c>
      <c r="K9" s="39"/>
      <c r="L9" s="27"/>
      <c r="M9" s="22"/>
      <c r="N9" s="22" t="str">
        <f t="shared" si="11"/>
        <v/>
      </c>
      <c r="O9" s="22"/>
      <c r="P9" s="22"/>
      <c r="Q9" s="22"/>
      <c r="R9" s="24" t="str">
        <f t="shared" si="12"/>
        <v/>
      </c>
      <c r="S9" s="19" t="str">
        <f t="shared" si="13"/>
        <v/>
      </c>
      <c r="T9" s="39"/>
      <c r="U9" s="21"/>
      <c r="V9" s="22"/>
      <c r="W9" s="22" t="str">
        <f t="shared" si="14"/>
        <v/>
      </c>
      <c r="X9" s="22"/>
      <c r="Y9" s="22"/>
      <c r="Z9" s="22"/>
      <c r="AA9" s="24" t="str">
        <f t="shared" si="15"/>
        <v/>
      </c>
      <c r="AB9" s="19" t="str">
        <f t="shared" si="16"/>
        <v/>
      </c>
      <c r="AC9" s="39"/>
      <c r="AD9" s="21"/>
      <c r="AE9" s="22"/>
      <c r="AF9" s="22" t="str">
        <f t="shared" si="17"/>
        <v/>
      </c>
      <c r="AG9" s="22"/>
      <c r="AH9" s="22"/>
      <c r="AI9" s="22"/>
      <c r="AJ9" s="24" t="str">
        <f t="shared" si="18"/>
        <v/>
      </c>
      <c r="AK9" s="19" t="str">
        <f t="shared" si="19"/>
        <v/>
      </c>
      <c r="AL9" s="39"/>
      <c r="AM9" s="21"/>
      <c r="AN9" s="22"/>
      <c r="AO9" s="22" t="str">
        <f t="shared" si="7"/>
        <v/>
      </c>
      <c r="AP9" s="22"/>
      <c r="AQ9" s="22"/>
      <c r="AR9" s="22"/>
      <c r="AS9" s="24" t="str">
        <f t="shared" si="20"/>
        <v/>
      </c>
      <c r="AT9" s="19" t="str">
        <f t="shared" si="21"/>
        <v/>
      </c>
      <c r="AU9" s="39"/>
      <c r="AV9" s="21"/>
      <c r="AW9" s="22"/>
      <c r="AX9" s="22" t="str">
        <f t="shared" si="22"/>
        <v/>
      </c>
      <c r="AY9" s="22"/>
      <c r="AZ9" s="22"/>
      <c r="BA9" s="22"/>
      <c r="BB9" s="24" t="str">
        <f t="shared" si="23"/>
        <v/>
      </c>
      <c r="BC9" s="19" t="str">
        <f t="shared" si="24"/>
        <v/>
      </c>
      <c r="BD9" s="39"/>
      <c r="BE9" s="21"/>
      <c r="BF9" s="22"/>
      <c r="BG9" s="22" t="str">
        <f t="shared" si="25"/>
        <v/>
      </c>
      <c r="BH9" s="22"/>
      <c r="BI9" s="22"/>
      <c r="BJ9" s="22"/>
      <c r="BK9" s="24" t="str">
        <f t="shared" si="26"/>
        <v/>
      </c>
      <c r="BL9" s="19" t="str">
        <f t="shared" si="27"/>
        <v/>
      </c>
      <c r="BM9" s="39"/>
      <c r="BN9" s="21"/>
      <c r="BO9" s="22"/>
      <c r="BP9" s="22" t="str">
        <f t="shared" si="28"/>
        <v/>
      </c>
      <c r="BQ9" s="22"/>
      <c r="BR9" s="22"/>
      <c r="BS9" s="22"/>
      <c r="BT9" s="24" t="str">
        <f t="shared" si="29"/>
        <v/>
      </c>
      <c r="BU9" s="19" t="str">
        <f t="shared" si="30"/>
        <v/>
      </c>
      <c r="BV9" s="39"/>
      <c r="BW9" s="21"/>
      <c r="BX9" s="22"/>
      <c r="BY9" s="22" t="str">
        <f t="shared" si="31"/>
        <v/>
      </c>
      <c r="BZ9" s="22"/>
      <c r="CA9" s="22"/>
      <c r="CB9" s="22"/>
      <c r="CC9" s="24" t="str">
        <f t="shared" si="32"/>
        <v/>
      </c>
      <c r="CD9" s="19" t="str">
        <f t="shared" si="33"/>
        <v/>
      </c>
      <c r="CE9" s="39"/>
      <c r="CF9" s="21"/>
      <c r="CG9" s="22" t="str">
        <f>IF($A9="","",IF(CF9="","I",LOOKUP(CF9/CH$2,{0,0.4,0.45,0.5,0.55,0.6,0.65,0.7,0.75,0.8,1},{"F","D","C","C+","B-","B","B+","A-","A","A+"})))</f>
        <v/>
      </c>
      <c r="CH9" s="19" t="str">
        <f>IF($A9="","",IF(CF9="","--",LOOKUP(CF9/CH$2,{0,0.4,0.45,0.5,0.55,0.6,0.65,0.7,0.75,0.8,1},{0,2,2.25,2.5,2.75,3,3.25,3.5,3.75,4})))</f>
        <v/>
      </c>
      <c r="CI9" s="22"/>
      <c r="CJ9" s="22"/>
      <c r="CK9" s="58" t="str">
        <f t="shared" si="34"/>
        <v/>
      </c>
      <c r="CL9" s="55"/>
      <c r="CM9" s="24"/>
      <c r="CN9" s="24"/>
      <c r="CO9" s="24" t="str">
        <f t="shared" si="35"/>
        <v/>
      </c>
      <c r="CP9" s="24"/>
      <c r="CQ9" s="25"/>
      <c r="CR9" s="24"/>
      <c r="CS9" s="42" t="str">
        <f t="shared" si="36"/>
        <v/>
      </c>
      <c r="CT9" s="22"/>
      <c r="CU9" s="17"/>
      <c r="CV9" s="7"/>
      <c r="CW9" s="7"/>
      <c r="CX9" s="7"/>
      <c r="CY9" s="7"/>
      <c r="CZ9" s="7"/>
      <c r="DA9" s="7"/>
      <c r="DB9" s="25"/>
      <c r="DC9" s="23"/>
      <c r="DD9" s="47"/>
      <c r="DF9" s="47"/>
    </row>
    <row r="10" spans="1:122" s="26" customFormat="1" x14ac:dyDescent="0.25">
      <c r="A10" s="42"/>
      <c r="B10" s="20"/>
      <c r="C10" s="40"/>
      <c r="D10" s="24"/>
      <c r="E10" s="22" t="str">
        <f t="shared" si="8"/>
        <v/>
      </c>
      <c r="F10" s="22"/>
      <c r="G10" s="22"/>
      <c r="H10" s="22"/>
      <c r="I10" s="24" t="str">
        <f t="shared" si="9"/>
        <v/>
      </c>
      <c r="J10" s="22" t="str">
        <f t="shared" si="10"/>
        <v/>
      </c>
      <c r="K10" s="39"/>
      <c r="L10" s="27"/>
      <c r="M10" s="22"/>
      <c r="N10" s="22" t="str">
        <f t="shared" si="11"/>
        <v/>
      </c>
      <c r="O10" s="22"/>
      <c r="P10" s="22"/>
      <c r="Q10" s="22"/>
      <c r="R10" s="24" t="str">
        <f t="shared" si="12"/>
        <v/>
      </c>
      <c r="S10" s="19" t="str">
        <f t="shared" si="13"/>
        <v/>
      </c>
      <c r="T10" s="39"/>
      <c r="U10" s="21"/>
      <c r="V10" s="22"/>
      <c r="W10" s="22" t="str">
        <f t="shared" si="14"/>
        <v/>
      </c>
      <c r="X10" s="22"/>
      <c r="Y10" s="22"/>
      <c r="Z10" s="22"/>
      <c r="AA10" s="24" t="str">
        <f t="shared" si="15"/>
        <v/>
      </c>
      <c r="AB10" s="19" t="str">
        <f t="shared" si="16"/>
        <v/>
      </c>
      <c r="AC10" s="39"/>
      <c r="AD10" s="21"/>
      <c r="AE10" s="22"/>
      <c r="AF10" s="22" t="str">
        <f t="shared" si="17"/>
        <v/>
      </c>
      <c r="AG10" s="22"/>
      <c r="AH10" s="22"/>
      <c r="AI10" s="22"/>
      <c r="AJ10" s="24" t="str">
        <f t="shared" si="18"/>
        <v/>
      </c>
      <c r="AK10" s="19" t="str">
        <f t="shared" si="19"/>
        <v/>
      </c>
      <c r="AL10" s="39"/>
      <c r="AM10" s="21"/>
      <c r="AN10" s="22"/>
      <c r="AO10" s="22" t="str">
        <f t="shared" si="7"/>
        <v/>
      </c>
      <c r="AP10" s="22"/>
      <c r="AQ10" s="22"/>
      <c r="AR10" s="22"/>
      <c r="AS10" s="24" t="str">
        <f t="shared" si="20"/>
        <v/>
      </c>
      <c r="AT10" s="19" t="str">
        <f t="shared" si="21"/>
        <v/>
      </c>
      <c r="AU10" s="39"/>
      <c r="AV10" s="21"/>
      <c r="AW10" s="22"/>
      <c r="AX10" s="22" t="str">
        <f t="shared" si="22"/>
        <v/>
      </c>
      <c r="AY10" s="22"/>
      <c r="AZ10" s="22"/>
      <c r="BA10" s="22"/>
      <c r="BB10" s="24" t="str">
        <f t="shared" si="23"/>
        <v/>
      </c>
      <c r="BC10" s="19" t="str">
        <f t="shared" si="24"/>
        <v/>
      </c>
      <c r="BD10" s="39"/>
      <c r="BE10" s="21"/>
      <c r="BF10" s="22"/>
      <c r="BG10" s="22" t="str">
        <f t="shared" si="25"/>
        <v/>
      </c>
      <c r="BH10" s="22"/>
      <c r="BI10" s="22"/>
      <c r="BJ10" s="22"/>
      <c r="BK10" s="24" t="str">
        <f t="shared" si="26"/>
        <v/>
      </c>
      <c r="BL10" s="19" t="str">
        <f t="shared" si="27"/>
        <v/>
      </c>
      <c r="BM10" s="39"/>
      <c r="BN10" s="21"/>
      <c r="BO10" s="22"/>
      <c r="BP10" s="22" t="str">
        <f t="shared" si="28"/>
        <v/>
      </c>
      <c r="BQ10" s="22"/>
      <c r="BR10" s="22"/>
      <c r="BS10" s="22"/>
      <c r="BT10" s="24" t="str">
        <f t="shared" si="29"/>
        <v/>
      </c>
      <c r="BU10" s="19" t="str">
        <f t="shared" si="30"/>
        <v/>
      </c>
      <c r="BV10" s="39"/>
      <c r="BW10" s="21"/>
      <c r="BX10" s="22"/>
      <c r="BY10" s="22" t="str">
        <f t="shared" si="31"/>
        <v/>
      </c>
      <c r="BZ10" s="22"/>
      <c r="CA10" s="22"/>
      <c r="CB10" s="22"/>
      <c r="CC10" s="24" t="str">
        <f t="shared" si="32"/>
        <v/>
      </c>
      <c r="CD10" s="19" t="str">
        <f t="shared" si="33"/>
        <v/>
      </c>
      <c r="CE10" s="39"/>
      <c r="CF10" s="21"/>
      <c r="CG10" s="22" t="str">
        <f>IF($A10="","",IF(CF10="","I",LOOKUP(CF10/CH$2,{0,0.4,0.45,0.5,0.55,0.6,0.65,0.7,0.75,0.8,1},{"F","D","C","C+","B-","B","B+","A-","A","A+"})))</f>
        <v/>
      </c>
      <c r="CH10" s="19" t="str">
        <f>IF($A10="","",IF(CF10="","--",LOOKUP(CF10/CH$2,{0,0.4,0.45,0.5,0.55,0.6,0.65,0.7,0.75,0.8,1},{0,2,2.25,2.5,2.75,3,3.25,3.5,3.75,4})))</f>
        <v/>
      </c>
      <c r="CI10" s="22"/>
      <c r="CJ10" s="22"/>
      <c r="CK10" s="58" t="str">
        <f t="shared" si="34"/>
        <v/>
      </c>
      <c r="CL10" s="55"/>
      <c r="CM10" s="24"/>
      <c r="CN10" s="24"/>
      <c r="CO10" s="24" t="str">
        <f t="shared" si="35"/>
        <v/>
      </c>
      <c r="CP10" s="24"/>
      <c r="CQ10" s="25"/>
      <c r="CR10" s="24"/>
      <c r="CS10" s="42" t="str">
        <f t="shared" si="36"/>
        <v/>
      </c>
      <c r="CT10" s="22"/>
      <c r="CU10" s="17"/>
      <c r="CV10" s="7"/>
      <c r="CW10" s="7"/>
      <c r="CX10" s="7"/>
      <c r="CY10" s="7"/>
      <c r="CZ10" s="7"/>
      <c r="DA10" s="7"/>
      <c r="DB10" s="25"/>
      <c r="DC10" s="23"/>
      <c r="DD10" s="47"/>
      <c r="DF10" s="47"/>
    </row>
    <row r="11" spans="1:122" s="26" customFormat="1" x14ac:dyDescent="0.25">
      <c r="A11" s="42"/>
      <c r="B11" s="20"/>
      <c r="C11" s="40"/>
      <c r="D11" s="24"/>
      <c r="E11" s="22" t="str">
        <f t="shared" si="8"/>
        <v/>
      </c>
      <c r="F11" s="22"/>
      <c r="G11" s="22"/>
      <c r="H11" s="22"/>
      <c r="I11" s="24" t="str">
        <f t="shared" si="9"/>
        <v/>
      </c>
      <c r="J11" s="22" t="str">
        <f t="shared" si="10"/>
        <v/>
      </c>
      <c r="K11" s="39"/>
      <c r="L11" s="27"/>
      <c r="M11" s="22"/>
      <c r="N11" s="22" t="str">
        <f t="shared" si="11"/>
        <v/>
      </c>
      <c r="O11" s="22"/>
      <c r="P11" s="22"/>
      <c r="Q11" s="22"/>
      <c r="R11" s="24" t="str">
        <f t="shared" si="12"/>
        <v/>
      </c>
      <c r="S11" s="19" t="str">
        <f t="shared" si="13"/>
        <v/>
      </c>
      <c r="T11" s="39"/>
      <c r="U11" s="21"/>
      <c r="V11" s="22"/>
      <c r="W11" s="22" t="str">
        <f t="shared" si="14"/>
        <v/>
      </c>
      <c r="X11" s="22"/>
      <c r="Y11" s="22"/>
      <c r="Z11" s="22"/>
      <c r="AA11" s="24" t="str">
        <f t="shared" si="15"/>
        <v/>
      </c>
      <c r="AB11" s="19" t="str">
        <f t="shared" si="16"/>
        <v/>
      </c>
      <c r="AC11" s="39"/>
      <c r="AD11" s="21"/>
      <c r="AE11" s="22"/>
      <c r="AF11" s="22" t="str">
        <f t="shared" si="17"/>
        <v/>
      </c>
      <c r="AG11" s="22"/>
      <c r="AH11" s="22"/>
      <c r="AI11" s="22"/>
      <c r="AJ11" s="24" t="str">
        <f t="shared" si="18"/>
        <v/>
      </c>
      <c r="AK11" s="19" t="str">
        <f t="shared" si="19"/>
        <v/>
      </c>
      <c r="AL11" s="39"/>
      <c r="AM11" s="21"/>
      <c r="AN11" s="22"/>
      <c r="AO11" s="22" t="str">
        <f t="shared" si="7"/>
        <v/>
      </c>
      <c r="AP11" s="22"/>
      <c r="AQ11" s="22"/>
      <c r="AR11" s="22"/>
      <c r="AS11" s="24" t="str">
        <f t="shared" si="20"/>
        <v/>
      </c>
      <c r="AT11" s="19" t="str">
        <f t="shared" si="21"/>
        <v/>
      </c>
      <c r="AU11" s="39"/>
      <c r="AV11" s="21"/>
      <c r="AW11" s="22"/>
      <c r="AX11" s="22" t="str">
        <f t="shared" si="22"/>
        <v/>
      </c>
      <c r="AY11" s="22"/>
      <c r="AZ11" s="22"/>
      <c r="BA11" s="22"/>
      <c r="BB11" s="24" t="str">
        <f t="shared" si="23"/>
        <v/>
      </c>
      <c r="BC11" s="19" t="str">
        <f t="shared" si="24"/>
        <v/>
      </c>
      <c r="BD11" s="39"/>
      <c r="BE11" s="21"/>
      <c r="BF11" s="22"/>
      <c r="BG11" s="22" t="str">
        <f t="shared" si="25"/>
        <v/>
      </c>
      <c r="BH11" s="22"/>
      <c r="BI11" s="22"/>
      <c r="BJ11" s="22"/>
      <c r="BK11" s="24" t="str">
        <f t="shared" si="26"/>
        <v/>
      </c>
      <c r="BL11" s="19" t="str">
        <f t="shared" si="27"/>
        <v/>
      </c>
      <c r="BM11" s="39"/>
      <c r="BN11" s="21"/>
      <c r="BO11" s="22"/>
      <c r="BP11" s="22" t="str">
        <f t="shared" si="28"/>
        <v/>
      </c>
      <c r="BQ11" s="22"/>
      <c r="BR11" s="22"/>
      <c r="BS11" s="22"/>
      <c r="BT11" s="24" t="str">
        <f t="shared" si="29"/>
        <v/>
      </c>
      <c r="BU11" s="19" t="str">
        <f t="shared" si="30"/>
        <v/>
      </c>
      <c r="BV11" s="39"/>
      <c r="BW11" s="21"/>
      <c r="BX11" s="22"/>
      <c r="BY11" s="22" t="str">
        <f t="shared" si="31"/>
        <v/>
      </c>
      <c r="BZ11" s="22"/>
      <c r="CA11" s="22"/>
      <c r="CB11" s="22"/>
      <c r="CC11" s="24" t="str">
        <f t="shared" si="32"/>
        <v/>
      </c>
      <c r="CD11" s="19" t="str">
        <f t="shared" si="33"/>
        <v/>
      </c>
      <c r="CE11" s="39"/>
      <c r="CF11" s="21"/>
      <c r="CG11" s="22" t="str">
        <f>IF($A11="","",IF(CF11="","I",LOOKUP(CF11/CH$2,{0,0.4,0.45,0.5,0.55,0.6,0.65,0.7,0.75,0.8,1},{"F","D","C","C+","B-","B","B+","A-","A","A+"})))</f>
        <v/>
      </c>
      <c r="CH11" s="19" t="str">
        <f>IF($A11="","",IF(CF11="","--",LOOKUP(CF11/CH$2,{0,0.4,0.45,0.5,0.55,0.6,0.65,0.7,0.75,0.8,1},{0,2,2.25,2.5,2.75,3,3.25,3.5,3.75,4})))</f>
        <v/>
      </c>
      <c r="CI11" s="22"/>
      <c r="CJ11" s="22"/>
      <c r="CK11" s="58" t="str">
        <f t="shared" si="34"/>
        <v/>
      </c>
      <c r="CL11" s="55"/>
      <c r="CM11" s="24"/>
      <c r="CN11" s="24"/>
      <c r="CO11" s="24" t="str">
        <f t="shared" si="35"/>
        <v/>
      </c>
      <c r="CP11" s="24"/>
      <c r="CQ11" s="25"/>
      <c r="CR11" s="24"/>
      <c r="CS11" s="42" t="str">
        <f t="shared" si="36"/>
        <v/>
      </c>
      <c r="CT11" s="22"/>
      <c r="CU11" s="17"/>
      <c r="CV11" s="7"/>
      <c r="CW11" s="7"/>
      <c r="CX11" s="7"/>
      <c r="CY11" s="7"/>
      <c r="CZ11" s="7"/>
      <c r="DA11" s="7"/>
      <c r="DB11" s="25"/>
      <c r="DC11" s="23"/>
      <c r="DD11" s="47"/>
      <c r="DF11" s="47"/>
    </row>
    <row r="12" spans="1:122" s="26" customFormat="1" x14ac:dyDescent="0.25">
      <c r="A12" s="42"/>
      <c r="B12" s="20"/>
      <c r="C12" s="40"/>
      <c r="D12" s="24"/>
      <c r="E12" s="22" t="str">
        <f t="shared" si="8"/>
        <v/>
      </c>
      <c r="F12" s="22"/>
      <c r="G12" s="22"/>
      <c r="H12" s="22"/>
      <c r="I12" s="24" t="str">
        <f t="shared" si="9"/>
        <v/>
      </c>
      <c r="J12" s="22" t="str">
        <f t="shared" si="10"/>
        <v/>
      </c>
      <c r="K12" s="39"/>
      <c r="L12" s="27"/>
      <c r="M12" s="22"/>
      <c r="N12" s="22" t="str">
        <f t="shared" si="11"/>
        <v/>
      </c>
      <c r="O12" s="22"/>
      <c r="P12" s="22"/>
      <c r="Q12" s="22"/>
      <c r="R12" s="24" t="str">
        <f t="shared" si="12"/>
        <v/>
      </c>
      <c r="S12" s="19" t="str">
        <f t="shared" si="13"/>
        <v/>
      </c>
      <c r="T12" s="39"/>
      <c r="U12" s="21"/>
      <c r="V12" s="22"/>
      <c r="W12" s="22" t="str">
        <f t="shared" si="14"/>
        <v/>
      </c>
      <c r="X12" s="22"/>
      <c r="Y12" s="22"/>
      <c r="Z12" s="22"/>
      <c r="AA12" s="24" t="str">
        <f t="shared" si="15"/>
        <v/>
      </c>
      <c r="AB12" s="19" t="str">
        <f t="shared" si="16"/>
        <v/>
      </c>
      <c r="AC12" s="39"/>
      <c r="AD12" s="21"/>
      <c r="AE12" s="22"/>
      <c r="AF12" s="22" t="str">
        <f t="shared" si="17"/>
        <v/>
      </c>
      <c r="AG12" s="22"/>
      <c r="AH12" s="22"/>
      <c r="AI12" s="22"/>
      <c r="AJ12" s="24" t="str">
        <f t="shared" si="18"/>
        <v/>
      </c>
      <c r="AK12" s="19" t="str">
        <f t="shared" si="19"/>
        <v/>
      </c>
      <c r="AL12" s="39"/>
      <c r="AM12" s="21"/>
      <c r="AN12" s="22"/>
      <c r="AO12" s="22" t="str">
        <f t="shared" si="7"/>
        <v/>
      </c>
      <c r="AP12" s="22"/>
      <c r="AQ12" s="22"/>
      <c r="AR12" s="22"/>
      <c r="AS12" s="24" t="str">
        <f t="shared" si="20"/>
        <v/>
      </c>
      <c r="AT12" s="19" t="str">
        <f t="shared" si="21"/>
        <v/>
      </c>
      <c r="AU12" s="39"/>
      <c r="AV12" s="21"/>
      <c r="AW12" s="22"/>
      <c r="AX12" s="22" t="str">
        <f t="shared" si="22"/>
        <v/>
      </c>
      <c r="AY12" s="22"/>
      <c r="AZ12" s="22"/>
      <c r="BA12" s="22"/>
      <c r="BB12" s="24" t="str">
        <f t="shared" si="23"/>
        <v/>
      </c>
      <c r="BC12" s="19" t="str">
        <f t="shared" si="24"/>
        <v/>
      </c>
      <c r="BD12" s="39"/>
      <c r="BE12" s="21"/>
      <c r="BF12" s="22"/>
      <c r="BG12" s="22" t="str">
        <f t="shared" si="25"/>
        <v/>
      </c>
      <c r="BH12" s="22"/>
      <c r="BI12" s="22"/>
      <c r="BJ12" s="22"/>
      <c r="BK12" s="24" t="str">
        <f t="shared" si="26"/>
        <v/>
      </c>
      <c r="BL12" s="19" t="str">
        <f t="shared" si="27"/>
        <v/>
      </c>
      <c r="BM12" s="39"/>
      <c r="BN12" s="21"/>
      <c r="BO12" s="22"/>
      <c r="BP12" s="22" t="str">
        <f t="shared" si="28"/>
        <v/>
      </c>
      <c r="BQ12" s="22"/>
      <c r="BR12" s="22"/>
      <c r="BS12" s="22"/>
      <c r="BT12" s="24" t="str">
        <f t="shared" si="29"/>
        <v/>
      </c>
      <c r="BU12" s="19" t="str">
        <f t="shared" si="30"/>
        <v/>
      </c>
      <c r="BV12" s="39"/>
      <c r="BW12" s="21"/>
      <c r="BX12" s="22"/>
      <c r="BY12" s="22" t="str">
        <f t="shared" si="31"/>
        <v/>
      </c>
      <c r="BZ12" s="22"/>
      <c r="CA12" s="22"/>
      <c r="CB12" s="22"/>
      <c r="CC12" s="24" t="str">
        <f t="shared" si="32"/>
        <v/>
      </c>
      <c r="CD12" s="19" t="str">
        <f t="shared" si="33"/>
        <v/>
      </c>
      <c r="CE12" s="39"/>
      <c r="CF12" s="21"/>
      <c r="CG12" s="22" t="str">
        <f>IF($A12="","",IF(CF12="","I",LOOKUP(CF12/CH$2,{0,0.4,0.45,0.5,0.55,0.6,0.65,0.7,0.75,0.8,1},{"F","D","C","C+","B-","B","B+","A-","A","A+"})))</f>
        <v/>
      </c>
      <c r="CH12" s="19" t="str">
        <f>IF($A12="","",IF(CF12="","--",LOOKUP(CF12/CH$2,{0,0.4,0.45,0.5,0.55,0.6,0.65,0.7,0.75,0.8,1},{0,2,2.25,2.5,2.75,3,3.25,3.5,3.75,4})))</f>
        <v/>
      </c>
      <c r="CI12" s="22"/>
      <c r="CJ12" s="22"/>
      <c r="CK12" s="58" t="str">
        <f t="shared" si="34"/>
        <v/>
      </c>
      <c r="CL12" s="55"/>
      <c r="CM12" s="24"/>
      <c r="CN12" s="24"/>
      <c r="CO12" s="24" t="str">
        <f t="shared" si="35"/>
        <v/>
      </c>
      <c r="CP12" s="24"/>
      <c r="CQ12" s="25"/>
      <c r="CR12" s="24"/>
      <c r="CS12" s="42" t="str">
        <f t="shared" si="36"/>
        <v/>
      </c>
      <c r="CT12" s="22"/>
      <c r="CU12" s="17"/>
      <c r="CV12" s="7"/>
      <c r="CW12" s="7"/>
      <c r="CX12" s="7"/>
      <c r="CY12" s="7"/>
      <c r="CZ12" s="7"/>
      <c r="DA12" s="7"/>
      <c r="DB12" s="25"/>
      <c r="DC12" s="23"/>
      <c r="DD12" s="47"/>
      <c r="DF12" s="47"/>
    </row>
    <row r="13" spans="1:122" s="26" customFormat="1" x14ac:dyDescent="0.25">
      <c r="A13" s="42"/>
      <c r="B13" s="20"/>
      <c r="C13" s="40"/>
      <c r="D13" s="24"/>
      <c r="E13" s="22" t="str">
        <f t="shared" si="8"/>
        <v/>
      </c>
      <c r="F13" s="22"/>
      <c r="G13" s="22"/>
      <c r="H13" s="22"/>
      <c r="I13" s="24" t="str">
        <f t="shared" si="9"/>
        <v/>
      </c>
      <c r="J13" s="22" t="str">
        <f t="shared" si="10"/>
        <v/>
      </c>
      <c r="K13" s="39"/>
      <c r="L13" s="27"/>
      <c r="M13" s="22"/>
      <c r="N13" s="22" t="str">
        <f t="shared" si="11"/>
        <v/>
      </c>
      <c r="O13" s="22"/>
      <c r="P13" s="22"/>
      <c r="Q13" s="22"/>
      <c r="R13" s="24" t="str">
        <f t="shared" si="12"/>
        <v/>
      </c>
      <c r="S13" s="19" t="str">
        <f t="shared" si="13"/>
        <v/>
      </c>
      <c r="T13" s="39"/>
      <c r="U13" s="21"/>
      <c r="V13" s="22"/>
      <c r="W13" s="22" t="str">
        <f t="shared" si="14"/>
        <v/>
      </c>
      <c r="X13" s="22"/>
      <c r="Y13" s="22"/>
      <c r="Z13" s="22"/>
      <c r="AA13" s="24" t="str">
        <f t="shared" si="15"/>
        <v/>
      </c>
      <c r="AB13" s="19" t="str">
        <f t="shared" si="16"/>
        <v/>
      </c>
      <c r="AC13" s="39"/>
      <c r="AD13" s="21"/>
      <c r="AE13" s="22"/>
      <c r="AF13" s="22" t="str">
        <f t="shared" si="17"/>
        <v/>
      </c>
      <c r="AG13" s="22"/>
      <c r="AH13" s="22"/>
      <c r="AI13" s="22"/>
      <c r="AJ13" s="24" t="str">
        <f t="shared" si="18"/>
        <v/>
      </c>
      <c r="AK13" s="19" t="str">
        <f t="shared" si="19"/>
        <v/>
      </c>
      <c r="AL13" s="39"/>
      <c r="AM13" s="21"/>
      <c r="AN13" s="22"/>
      <c r="AO13" s="22" t="str">
        <f t="shared" si="7"/>
        <v/>
      </c>
      <c r="AP13" s="22"/>
      <c r="AQ13" s="22"/>
      <c r="AR13" s="22"/>
      <c r="AS13" s="24" t="str">
        <f t="shared" si="20"/>
        <v/>
      </c>
      <c r="AT13" s="19" t="str">
        <f t="shared" si="21"/>
        <v/>
      </c>
      <c r="AU13" s="39"/>
      <c r="AV13" s="21"/>
      <c r="AW13" s="22"/>
      <c r="AX13" s="22" t="str">
        <f t="shared" si="22"/>
        <v/>
      </c>
      <c r="AY13" s="22"/>
      <c r="AZ13" s="22"/>
      <c r="BA13" s="22"/>
      <c r="BB13" s="24" t="str">
        <f t="shared" si="23"/>
        <v/>
      </c>
      <c r="BC13" s="19" t="str">
        <f t="shared" si="24"/>
        <v/>
      </c>
      <c r="BD13" s="39"/>
      <c r="BE13" s="21"/>
      <c r="BF13" s="22"/>
      <c r="BG13" s="22" t="str">
        <f t="shared" si="25"/>
        <v/>
      </c>
      <c r="BH13" s="22"/>
      <c r="BI13" s="22"/>
      <c r="BJ13" s="22"/>
      <c r="BK13" s="24" t="str">
        <f t="shared" si="26"/>
        <v/>
      </c>
      <c r="BL13" s="19" t="str">
        <f t="shared" si="27"/>
        <v/>
      </c>
      <c r="BM13" s="39"/>
      <c r="BN13" s="21"/>
      <c r="BO13" s="22"/>
      <c r="BP13" s="22" t="str">
        <f t="shared" si="28"/>
        <v/>
      </c>
      <c r="BQ13" s="22"/>
      <c r="BR13" s="22"/>
      <c r="BS13" s="22"/>
      <c r="BT13" s="24" t="str">
        <f t="shared" si="29"/>
        <v/>
      </c>
      <c r="BU13" s="19" t="str">
        <f t="shared" si="30"/>
        <v/>
      </c>
      <c r="BV13" s="39"/>
      <c r="BW13" s="21"/>
      <c r="BX13" s="22"/>
      <c r="BY13" s="22" t="str">
        <f t="shared" si="31"/>
        <v/>
      </c>
      <c r="BZ13" s="22"/>
      <c r="CA13" s="22"/>
      <c r="CB13" s="22"/>
      <c r="CC13" s="24" t="str">
        <f t="shared" si="32"/>
        <v/>
      </c>
      <c r="CD13" s="19" t="str">
        <f t="shared" si="33"/>
        <v/>
      </c>
      <c r="CE13" s="39"/>
      <c r="CF13" s="21"/>
      <c r="CG13" s="22" t="str">
        <f>IF($A13="","",IF(CF13="","I",LOOKUP(CF13/CH$2,{0,0.4,0.45,0.5,0.55,0.6,0.65,0.7,0.75,0.8,1},{"F","D","C","C+","B-","B","B+","A-","A","A+"})))</f>
        <v/>
      </c>
      <c r="CH13" s="19" t="str">
        <f>IF($A13="","",IF(CF13="","--",LOOKUP(CF13/CH$2,{0,0.4,0.45,0.5,0.55,0.6,0.65,0.7,0.75,0.8,1},{0,2,2.25,2.5,2.75,3,3.25,3.5,3.75,4})))</f>
        <v/>
      </c>
      <c r="CI13" s="22"/>
      <c r="CJ13" s="22"/>
      <c r="CK13" s="58" t="str">
        <f t="shared" si="34"/>
        <v/>
      </c>
      <c r="CL13" s="55"/>
      <c r="CM13" s="24"/>
      <c r="CN13" s="24"/>
      <c r="CO13" s="24" t="str">
        <f t="shared" si="35"/>
        <v/>
      </c>
      <c r="CP13" s="24"/>
      <c r="CQ13" s="25"/>
      <c r="CR13" s="24"/>
      <c r="CS13" s="42" t="str">
        <f t="shared" si="36"/>
        <v/>
      </c>
      <c r="CT13" s="22"/>
      <c r="CU13" s="17"/>
      <c r="CV13" s="7"/>
      <c r="CW13" s="7"/>
      <c r="CX13" s="7"/>
      <c r="CY13" s="7"/>
      <c r="CZ13" s="7"/>
      <c r="DA13" s="7"/>
      <c r="DB13" s="25"/>
      <c r="DC13" s="23"/>
      <c r="DD13" s="47"/>
      <c r="DF13" s="47"/>
    </row>
    <row r="14" spans="1:122" s="26" customFormat="1" x14ac:dyDescent="0.25">
      <c r="A14" s="19"/>
      <c r="B14" s="20"/>
      <c r="C14" s="21"/>
      <c r="D14" s="22"/>
      <c r="E14" s="22" t="str">
        <f t="shared" si="8"/>
        <v/>
      </c>
      <c r="F14" s="22"/>
      <c r="G14" s="22"/>
      <c r="H14" s="22"/>
      <c r="I14" s="24" t="str">
        <f t="shared" si="9"/>
        <v/>
      </c>
      <c r="J14" s="22" t="str">
        <f t="shared" si="10"/>
        <v/>
      </c>
      <c r="K14" s="39"/>
      <c r="L14" s="27"/>
      <c r="M14" s="22"/>
      <c r="N14" s="22" t="str">
        <f t="shared" si="11"/>
        <v/>
      </c>
      <c r="O14" s="22"/>
      <c r="P14" s="22"/>
      <c r="Q14" s="22"/>
      <c r="R14" s="24" t="str">
        <f t="shared" si="12"/>
        <v/>
      </c>
      <c r="S14" s="19" t="str">
        <f t="shared" si="13"/>
        <v/>
      </c>
      <c r="T14" s="39"/>
      <c r="U14" s="21"/>
      <c r="V14" s="22"/>
      <c r="W14" s="22" t="str">
        <f t="shared" si="14"/>
        <v/>
      </c>
      <c r="X14" s="22"/>
      <c r="Y14" s="22"/>
      <c r="Z14" s="22"/>
      <c r="AA14" s="24" t="str">
        <f t="shared" si="15"/>
        <v/>
      </c>
      <c r="AB14" s="19" t="str">
        <f t="shared" si="16"/>
        <v/>
      </c>
      <c r="AC14" s="39"/>
      <c r="AD14" s="21"/>
      <c r="AE14" s="22"/>
      <c r="AF14" s="22" t="str">
        <f t="shared" si="17"/>
        <v/>
      </c>
      <c r="AG14" s="22"/>
      <c r="AH14" s="22"/>
      <c r="AI14" s="22"/>
      <c r="AJ14" s="24" t="str">
        <f t="shared" si="18"/>
        <v/>
      </c>
      <c r="AK14" s="19" t="str">
        <f t="shared" si="19"/>
        <v/>
      </c>
      <c r="AL14" s="39"/>
      <c r="AM14" s="21"/>
      <c r="AN14" s="22"/>
      <c r="AO14" s="22" t="str">
        <f t="shared" si="7"/>
        <v/>
      </c>
      <c r="AP14" s="22"/>
      <c r="AQ14" s="22"/>
      <c r="AR14" s="22"/>
      <c r="AS14" s="24" t="str">
        <f t="shared" si="20"/>
        <v/>
      </c>
      <c r="AT14" s="19" t="str">
        <f t="shared" si="21"/>
        <v/>
      </c>
      <c r="AU14" s="39"/>
      <c r="AV14" s="21"/>
      <c r="AW14" s="22"/>
      <c r="AX14" s="22" t="str">
        <f t="shared" si="22"/>
        <v/>
      </c>
      <c r="AY14" s="22"/>
      <c r="AZ14" s="22"/>
      <c r="BA14" s="22"/>
      <c r="BB14" s="24" t="str">
        <f t="shared" si="23"/>
        <v/>
      </c>
      <c r="BC14" s="19" t="str">
        <f t="shared" si="24"/>
        <v/>
      </c>
      <c r="BD14" s="39"/>
      <c r="BE14" s="21"/>
      <c r="BF14" s="22"/>
      <c r="BG14" s="22" t="str">
        <f t="shared" si="25"/>
        <v/>
      </c>
      <c r="BH14" s="22"/>
      <c r="BI14" s="22"/>
      <c r="BJ14" s="22"/>
      <c r="BK14" s="24" t="str">
        <f t="shared" si="26"/>
        <v/>
      </c>
      <c r="BL14" s="19" t="str">
        <f t="shared" si="27"/>
        <v/>
      </c>
      <c r="BM14" s="39"/>
      <c r="BN14" s="21"/>
      <c r="BO14" s="22"/>
      <c r="BP14" s="22" t="str">
        <f t="shared" si="28"/>
        <v/>
      </c>
      <c r="BQ14" s="22"/>
      <c r="BR14" s="22"/>
      <c r="BS14" s="22"/>
      <c r="BT14" s="24" t="str">
        <f t="shared" si="29"/>
        <v/>
      </c>
      <c r="BU14" s="19" t="str">
        <f t="shared" si="30"/>
        <v/>
      </c>
      <c r="BV14" s="39"/>
      <c r="BW14" s="21"/>
      <c r="BX14" s="22"/>
      <c r="BY14" s="22" t="str">
        <f t="shared" si="31"/>
        <v/>
      </c>
      <c r="BZ14" s="22"/>
      <c r="CA14" s="22"/>
      <c r="CB14" s="22"/>
      <c r="CC14" s="24" t="str">
        <f t="shared" si="32"/>
        <v/>
      </c>
      <c r="CD14" s="19" t="str">
        <f t="shared" si="33"/>
        <v/>
      </c>
      <c r="CE14" s="39"/>
      <c r="CF14" s="21"/>
      <c r="CG14" s="22" t="str">
        <f>IF($A14="","",IF(CF14="","I",LOOKUP(CF14/CH$2,{0,0.4,0.45,0.5,0.55,0.6,0.65,0.7,0.75,0.8,1},{"F","D","C","C+","B-","B","B+","A-","A","A+"})))</f>
        <v/>
      </c>
      <c r="CH14" s="19" t="str">
        <f>IF($A14="","",IF(CF14="","--",LOOKUP(CF14/CH$2,{0,0.4,0.45,0.5,0.55,0.6,0.65,0.7,0.75,0.8,1},{0,2,2.25,2.5,2.75,3,3.25,3.5,3.75,4})))</f>
        <v/>
      </c>
      <c r="CI14" s="22"/>
      <c r="CJ14" s="22"/>
      <c r="CK14" s="58" t="str">
        <f t="shared" si="34"/>
        <v/>
      </c>
      <c r="CL14" s="55"/>
      <c r="CM14" s="24"/>
      <c r="CN14" s="24"/>
      <c r="CO14" s="24" t="str">
        <f t="shared" si="35"/>
        <v/>
      </c>
      <c r="CP14" s="24"/>
      <c r="CQ14" s="25"/>
      <c r="CR14" s="24"/>
      <c r="CS14" s="42" t="str">
        <f t="shared" si="36"/>
        <v/>
      </c>
      <c r="CT14" s="22"/>
      <c r="CU14" s="17"/>
      <c r="CV14" s="7"/>
      <c r="CW14" s="7"/>
      <c r="CX14" s="7"/>
      <c r="CY14" s="7"/>
      <c r="CZ14" s="7"/>
      <c r="DA14" s="7"/>
      <c r="DB14" s="25"/>
      <c r="DC14" s="23"/>
      <c r="DD14" s="47"/>
      <c r="DF14" s="47"/>
    </row>
    <row r="15" spans="1:122" s="26" customFormat="1" x14ac:dyDescent="0.25">
      <c r="A15" s="19"/>
      <c r="B15" s="20"/>
      <c r="C15" s="21"/>
      <c r="D15" s="22"/>
      <c r="E15" s="22" t="str">
        <f t="shared" si="8"/>
        <v/>
      </c>
      <c r="F15" s="22"/>
      <c r="G15" s="22"/>
      <c r="H15" s="22"/>
      <c r="I15" s="24" t="str">
        <f t="shared" si="9"/>
        <v/>
      </c>
      <c r="J15" s="22" t="str">
        <f t="shared" si="10"/>
        <v/>
      </c>
      <c r="K15" s="39"/>
      <c r="L15" s="27"/>
      <c r="M15" s="22"/>
      <c r="N15" s="22" t="str">
        <f t="shared" si="11"/>
        <v/>
      </c>
      <c r="O15" s="22"/>
      <c r="P15" s="22"/>
      <c r="Q15" s="22"/>
      <c r="R15" s="24" t="str">
        <f t="shared" si="12"/>
        <v/>
      </c>
      <c r="S15" s="19" t="str">
        <f t="shared" si="13"/>
        <v/>
      </c>
      <c r="T15" s="39"/>
      <c r="U15" s="21"/>
      <c r="V15" s="22"/>
      <c r="W15" s="22" t="str">
        <f t="shared" si="14"/>
        <v/>
      </c>
      <c r="X15" s="22"/>
      <c r="Y15" s="22"/>
      <c r="Z15" s="22"/>
      <c r="AA15" s="24" t="str">
        <f t="shared" si="15"/>
        <v/>
      </c>
      <c r="AB15" s="19" t="str">
        <f t="shared" si="16"/>
        <v/>
      </c>
      <c r="AC15" s="39"/>
      <c r="AD15" s="21"/>
      <c r="AE15" s="22"/>
      <c r="AF15" s="22" t="str">
        <f t="shared" si="17"/>
        <v/>
      </c>
      <c r="AG15" s="22"/>
      <c r="AH15" s="22"/>
      <c r="AI15" s="22"/>
      <c r="AJ15" s="24" t="str">
        <f t="shared" si="18"/>
        <v/>
      </c>
      <c r="AK15" s="19" t="str">
        <f t="shared" si="19"/>
        <v/>
      </c>
      <c r="AL15" s="39"/>
      <c r="AM15" s="21"/>
      <c r="AN15" s="22"/>
      <c r="AO15" s="22" t="str">
        <f t="shared" si="7"/>
        <v/>
      </c>
      <c r="AP15" s="22"/>
      <c r="AQ15" s="22"/>
      <c r="AR15" s="22"/>
      <c r="AS15" s="24" t="str">
        <f t="shared" si="20"/>
        <v/>
      </c>
      <c r="AT15" s="19" t="str">
        <f t="shared" si="21"/>
        <v/>
      </c>
      <c r="AU15" s="39"/>
      <c r="AV15" s="21"/>
      <c r="AW15" s="22"/>
      <c r="AX15" s="22" t="str">
        <f t="shared" si="22"/>
        <v/>
      </c>
      <c r="AY15" s="22"/>
      <c r="AZ15" s="22"/>
      <c r="BA15" s="22"/>
      <c r="BB15" s="24" t="str">
        <f t="shared" si="23"/>
        <v/>
      </c>
      <c r="BC15" s="19" t="str">
        <f t="shared" si="24"/>
        <v/>
      </c>
      <c r="BD15" s="39"/>
      <c r="BE15" s="21"/>
      <c r="BF15" s="22"/>
      <c r="BG15" s="22" t="str">
        <f t="shared" si="25"/>
        <v/>
      </c>
      <c r="BH15" s="22"/>
      <c r="BI15" s="22"/>
      <c r="BJ15" s="22"/>
      <c r="BK15" s="24" t="str">
        <f t="shared" si="26"/>
        <v/>
      </c>
      <c r="BL15" s="19" t="str">
        <f t="shared" si="27"/>
        <v/>
      </c>
      <c r="BM15" s="39"/>
      <c r="BN15" s="21"/>
      <c r="BO15" s="22"/>
      <c r="BP15" s="22" t="str">
        <f t="shared" si="28"/>
        <v/>
      </c>
      <c r="BQ15" s="22"/>
      <c r="BR15" s="22"/>
      <c r="BS15" s="22"/>
      <c r="BT15" s="24" t="str">
        <f t="shared" si="29"/>
        <v/>
      </c>
      <c r="BU15" s="19" t="str">
        <f t="shared" si="30"/>
        <v/>
      </c>
      <c r="BV15" s="39"/>
      <c r="BW15" s="21"/>
      <c r="BX15" s="22"/>
      <c r="BY15" s="22" t="str">
        <f t="shared" si="31"/>
        <v/>
      </c>
      <c r="BZ15" s="22"/>
      <c r="CA15" s="22"/>
      <c r="CB15" s="22"/>
      <c r="CC15" s="24" t="str">
        <f t="shared" si="32"/>
        <v/>
      </c>
      <c r="CD15" s="19" t="str">
        <f t="shared" si="33"/>
        <v/>
      </c>
      <c r="CE15" s="39"/>
      <c r="CF15" s="21"/>
      <c r="CG15" s="22" t="str">
        <f>IF($A15="","",IF(CF15="","I",LOOKUP(CF15/CH$2,{0,0.4,0.45,0.5,0.55,0.6,0.65,0.7,0.75,0.8,1},{"F","D","C","C+","B-","B","B+","A-","A","A+"})))</f>
        <v/>
      </c>
      <c r="CH15" s="19" t="str">
        <f>IF($A15="","",IF(CF15="","--",LOOKUP(CF15/CH$2,{0,0.4,0.45,0.5,0.55,0.6,0.65,0.7,0.75,0.8,1},{0,2,2.25,2.5,2.75,3,3.25,3.5,3.75,4})))</f>
        <v/>
      </c>
      <c r="CI15" s="22"/>
      <c r="CJ15" s="22"/>
      <c r="CK15" s="58" t="str">
        <f t="shared" si="34"/>
        <v/>
      </c>
      <c r="CL15" s="55"/>
      <c r="CM15" s="24"/>
      <c r="CN15" s="24"/>
      <c r="CO15" s="24" t="str">
        <f t="shared" si="35"/>
        <v/>
      </c>
      <c r="CP15" s="24"/>
      <c r="CQ15" s="25"/>
      <c r="CR15" s="24"/>
      <c r="CS15" s="42" t="str">
        <f t="shared" si="36"/>
        <v/>
      </c>
      <c r="CT15" s="22"/>
      <c r="CU15" s="17"/>
      <c r="CV15" s="7"/>
      <c r="CW15" s="7"/>
      <c r="CX15" s="7"/>
      <c r="CY15" s="7"/>
      <c r="CZ15" s="7"/>
      <c r="DA15" s="7"/>
      <c r="DB15" s="25"/>
      <c r="DC15" s="23"/>
      <c r="DD15" s="47"/>
      <c r="DF15" s="47"/>
    </row>
    <row r="16" spans="1:122" s="26" customFormat="1" x14ac:dyDescent="0.25">
      <c r="A16" s="19"/>
      <c r="B16" s="20"/>
      <c r="C16" s="21"/>
      <c r="D16" s="22"/>
      <c r="E16" s="22" t="str">
        <f t="shared" si="8"/>
        <v/>
      </c>
      <c r="F16" s="22"/>
      <c r="G16" s="22"/>
      <c r="H16" s="22"/>
      <c r="I16" s="24" t="str">
        <f t="shared" si="9"/>
        <v/>
      </c>
      <c r="J16" s="22" t="str">
        <f t="shared" si="10"/>
        <v/>
      </c>
      <c r="K16" s="39"/>
      <c r="L16" s="27"/>
      <c r="M16" s="22"/>
      <c r="N16" s="22" t="str">
        <f t="shared" si="11"/>
        <v/>
      </c>
      <c r="O16" s="22"/>
      <c r="P16" s="22"/>
      <c r="Q16" s="22"/>
      <c r="R16" s="24" t="str">
        <f t="shared" si="12"/>
        <v/>
      </c>
      <c r="S16" s="19" t="str">
        <f t="shared" si="13"/>
        <v/>
      </c>
      <c r="T16" s="39"/>
      <c r="U16" s="21"/>
      <c r="V16" s="22"/>
      <c r="W16" s="22" t="str">
        <f t="shared" si="14"/>
        <v/>
      </c>
      <c r="X16" s="22"/>
      <c r="Y16" s="22"/>
      <c r="Z16" s="22"/>
      <c r="AA16" s="24" t="str">
        <f t="shared" si="15"/>
        <v/>
      </c>
      <c r="AB16" s="19" t="str">
        <f t="shared" si="16"/>
        <v/>
      </c>
      <c r="AC16" s="39"/>
      <c r="AD16" s="21"/>
      <c r="AE16" s="22"/>
      <c r="AF16" s="22" t="str">
        <f t="shared" si="17"/>
        <v/>
      </c>
      <c r="AG16" s="22"/>
      <c r="AH16" s="22"/>
      <c r="AI16" s="22"/>
      <c r="AJ16" s="24" t="str">
        <f t="shared" si="18"/>
        <v/>
      </c>
      <c r="AK16" s="19" t="str">
        <f t="shared" si="19"/>
        <v/>
      </c>
      <c r="AL16" s="39"/>
      <c r="AM16" s="21"/>
      <c r="AN16" s="22"/>
      <c r="AO16" s="22" t="str">
        <f t="shared" si="7"/>
        <v/>
      </c>
      <c r="AP16" s="22"/>
      <c r="AQ16" s="22"/>
      <c r="AR16" s="22"/>
      <c r="AS16" s="24" t="str">
        <f t="shared" si="20"/>
        <v/>
      </c>
      <c r="AT16" s="19" t="str">
        <f t="shared" si="21"/>
        <v/>
      </c>
      <c r="AU16" s="39"/>
      <c r="AV16" s="21"/>
      <c r="AW16" s="22"/>
      <c r="AX16" s="22" t="str">
        <f t="shared" si="22"/>
        <v/>
      </c>
      <c r="AY16" s="22"/>
      <c r="AZ16" s="22"/>
      <c r="BA16" s="22"/>
      <c r="BB16" s="24" t="str">
        <f t="shared" si="23"/>
        <v/>
      </c>
      <c r="BC16" s="19" t="str">
        <f t="shared" si="24"/>
        <v/>
      </c>
      <c r="BD16" s="39"/>
      <c r="BE16" s="21"/>
      <c r="BF16" s="22"/>
      <c r="BG16" s="22" t="str">
        <f t="shared" si="25"/>
        <v/>
      </c>
      <c r="BH16" s="22"/>
      <c r="BI16" s="22"/>
      <c r="BJ16" s="22"/>
      <c r="BK16" s="24" t="str">
        <f t="shared" si="26"/>
        <v/>
      </c>
      <c r="BL16" s="19" t="str">
        <f t="shared" si="27"/>
        <v/>
      </c>
      <c r="BM16" s="39"/>
      <c r="BN16" s="21"/>
      <c r="BO16" s="22"/>
      <c r="BP16" s="22" t="str">
        <f t="shared" si="28"/>
        <v/>
      </c>
      <c r="BQ16" s="22"/>
      <c r="BR16" s="22"/>
      <c r="BS16" s="22"/>
      <c r="BT16" s="24" t="str">
        <f t="shared" si="29"/>
        <v/>
      </c>
      <c r="BU16" s="19" t="str">
        <f t="shared" si="30"/>
        <v/>
      </c>
      <c r="BV16" s="39"/>
      <c r="BW16" s="21"/>
      <c r="BX16" s="22"/>
      <c r="BY16" s="22" t="str">
        <f t="shared" si="31"/>
        <v/>
      </c>
      <c r="BZ16" s="22"/>
      <c r="CA16" s="22"/>
      <c r="CB16" s="22"/>
      <c r="CC16" s="24" t="str">
        <f t="shared" si="32"/>
        <v/>
      </c>
      <c r="CD16" s="19" t="str">
        <f t="shared" si="33"/>
        <v/>
      </c>
      <c r="CE16" s="39"/>
      <c r="CF16" s="21"/>
      <c r="CG16" s="22" t="str">
        <f>IF($A16="","",IF(CF16="","I",LOOKUP(CF16/CH$2,{0,0.4,0.45,0.5,0.55,0.6,0.65,0.7,0.75,0.8,1},{"F","D","C","C+","B-","B","B+","A-","A","A+"})))</f>
        <v/>
      </c>
      <c r="CH16" s="19" t="str">
        <f>IF($A16="","",IF(CF16="","--",LOOKUP(CF16/CH$2,{0,0.4,0.45,0.5,0.55,0.6,0.65,0.7,0.75,0.8,1},{0,2,2.25,2.5,2.75,3,3.25,3.5,3.75,4})))</f>
        <v/>
      </c>
      <c r="CI16" s="22"/>
      <c r="CJ16" s="22"/>
      <c r="CK16" s="58" t="str">
        <f t="shared" si="34"/>
        <v/>
      </c>
      <c r="CL16" s="55"/>
      <c r="CM16" s="24"/>
      <c r="CN16" s="24"/>
      <c r="CO16" s="24" t="str">
        <f t="shared" si="35"/>
        <v/>
      </c>
      <c r="CP16" s="24"/>
      <c r="CQ16" s="25"/>
      <c r="CR16" s="24"/>
      <c r="CS16" s="42" t="str">
        <f t="shared" si="36"/>
        <v/>
      </c>
      <c r="CT16" s="22"/>
      <c r="CU16" s="17"/>
      <c r="CV16" s="7"/>
      <c r="CW16" s="7"/>
      <c r="CX16" s="7"/>
      <c r="CY16" s="7"/>
      <c r="CZ16" s="7"/>
      <c r="DA16" s="7"/>
      <c r="DB16" s="25"/>
      <c r="DC16" s="23"/>
      <c r="DD16" s="47"/>
      <c r="DF16" s="47"/>
    </row>
    <row r="17" spans="1:110" s="26" customFormat="1" x14ac:dyDescent="0.25">
      <c r="A17" s="19"/>
      <c r="B17" s="20"/>
      <c r="C17" s="21"/>
      <c r="D17" s="22"/>
      <c r="E17" s="22" t="str">
        <f t="shared" si="8"/>
        <v/>
      </c>
      <c r="F17" s="22"/>
      <c r="G17" s="22"/>
      <c r="H17" s="22"/>
      <c r="I17" s="24" t="str">
        <f t="shared" si="9"/>
        <v/>
      </c>
      <c r="J17" s="22" t="str">
        <f t="shared" si="10"/>
        <v/>
      </c>
      <c r="K17" s="39"/>
      <c r="L17" s="27"/>
      <c r="M17" s="22"/>
      <c r="N17" s="22" t="str">
        <f t="shared" si="11"/>
        <v/>
      </c>
      <c r="O17" s="22"/>
      <c r="P17" s="22"/>
      <c r="Q17" s="22"/>
      <c r="R17" s="24" t="str">
        <f t="shared" si="12"/>
        <v/>
      </c>
      <c r="S17" s="19" t="str">
        <f t="shared" si="13"/>
        <v/>
      </c>
      <c r="T17" s="39"/>
      <c r="U17" s="21"/>
      <c r="V17" s="22"/>
      <c r="W17" s="22" t="str">
        <f t="shared" si="14"/>
        <v/>
      </c>
      <c r="X17" s="22"/>
      <c r="Y17" s="22"/>
      <c r="Z17" s="22"/>
      <c r="AA17" s="24" t="str">
        <f t="shared" si="15"/>
        <v/>
      </c>
      <c r="AB17" s="19" t="str">
        <f t="shared" si="16"/>
        <v/>
      </c>
      <c r="AC17" s="39"/>
      <c r="AD17" s="21"/>
      <c r="AE17" s="22"/>
      <c r="AF17" s="22" t="str">
        <f t="shared" si="17"/>
        <v/>
      </c>
      <c r="AG17" s="22"/>
      <c r="AH17" s="22"/>
      <c r="AI17" s="22"/>
      <c r="AJ17" s="24" t="str">
        <f t="shared" si="18"/>
        <v/>
      </c>
      <c r="AK17" s="19" t="str">
        <f t="shared" si="19"/>
        <v/>
      </c>
      <c r="AL17" s="39"/>
      <c r="AM17" s="21"/>
      <c r="AN17" s="22"/>
      <c r="AO17" s="22" t="str">
        <f t="shared" si="7"/>
        <v/>
      </c>
      <c r="AP17" s="22"/>
      <c r="AQ17" s="22"/>
      <c r="AR17" s="22"/>
      <c r="AS17" s="24" t="str">
        <f t="shared" si="20"/>
        <v/>
      </c>
      <c r="AT17" s="19" t="str">
        <f t="shared" si="21"/>
        <v/>
      </c>
      <c r="AU17" s="39"/>
      <c r="AV17" s="21"/>
      <c r="AW17" s="22"/>
      <c r="AX17" s="22" t="str">
        <f t="shared" si="22"/>
        <v/>
      </c>
      <c r="AY17" s="22"/>
      <c r="AZ17" s="22"/>
      <c r="BA17" s="22"/>
      <c r="BB17" s="24" t="str">
        <f t="shared" si="23"/>
        <v/>
      </c>
      <c r="BC17" s="19" t="str">
        <f t="shared" si="24"/>
        <v/>
      </c>
      <c r="BD17" s="39"/>
      <c r="BE17" s="21"/>
      <c r="BF17" s="22"/>
      <c r="BG17" s="22" t="str">
        <f t="shared" si="25"/>
        <v/>
      </c>
      <c r="BH17" s="22"/>
      <c r="BI17" s="22"/>
      <c r="BJ17" s="22"/>
      <c r="BK17" s="24" t="str">
        <f t="shared" si="26"/>
        <v/>
      </c>
      <c r="BL17" s="19" t="str">
        <f t="shared" si="27"/>
        <v/>
      </c>
      <c r="BM17" s="39"/>
      <c r="BN17" s="21"/>
      <c r="BO17" s="22"/>
      <c r="BP17" s="22" t="str">
        <f t="shared" si="28"/>
        <v/>
      </c>
      <c r="BQ17" s="22"/>
      <c r="BR17" s="22"/>
      <c r="BS17" s="22"/>
      <c r="BT17" s="24" t="str">
        <f t="shared" si="29"/>
        <v/>
      </c>
      <c r="BU17" s="19" t="str">
        <f t="shared" si="30"/>
        <v/>
      </c>
      <c r="BV17" s="39"/>
      <c r="BW17" s="21"/>
      <c r="BX17" s="22"/>
      <c r="BY17" s="22" t="str">
        <f t="shared" si="31"/>
        <v/>
      </c>
      <c r="BZ17" s="22"/>
      <c r="CA17" s="22"/>
      <c r="CB17" s="22"/>
      <c r="CC17" s="24" t="str">
        <f t="shared" si="32"/>
        <v/>
      </c>
      <c r="CD17" s="19" t="str">
        <f t="shared" si="33"/>
        <v/>
      </c>
      <c r="CE17" s="39"/>
      <c r="CF17" s="21"/>
      <c r="CG17" s="22" t="str">
        <f>IF($A17="","",IF(CF17="","I",LOOKUP(CF17/CH$2,{0,0.4,0.45,0.5,0.55,0.6,0.65,0.7,0.75,0.8,1},{"F","D","C","C+","B-","B","B+","A-","A","A+"})))</f>
        <v/>
      </c>
      <c r="CH17" s="19" t="str">
        <f>IF($A17="","",IF(CF17="","--",LOOKUP(CF17/CH$2,{0,0.4,0.45,0.5,0.55,0.6,0.65,0.7,0.75,0.8,1},{0,2,2.25,2.5,2.75,3,3.25,3.5,3.75,4})))</f>
        <v/>
      </c>
      <c r="CI17" s="22"/>
      <c r="CJ17" s="22"/>
      <c r="CK17" s="58" t="str">
        <f t="shared" si="34"/>
        <v/>
      </c>
      <c r="CL17" s="55"/>
      <c r="CM17" s="24"/>
      <c r="CN17" s="24"/>
      <c r="CO17" s="24" t="str">
        <f t="shared" si="35"/>
        <v/>
      </c>
      <c r="CP17" s="24"/>
      <c r="CQ17" s="25"/>
      <c r="CR17" s="24"/>
      <c r="CS17" s="42" t="str">
        <f t="shared" si="36"/>
        <v/>
      </c>
      <c r="CT17" s="22"/>
      <c r="CU17" s="17"/>
      <c r="CV17" s="7"/>
      <c r="CW17" s="7"/>
      <c r="CX17" s="7"/>
      <c r="CY17" s="7"/>
      <c r="CZ17" s="7"/>
      <c r="DA17" s="7"/>
      <c r="DB17" s="25"/>
      <c r="DC17" s="23"/>
      <c r="DD17" s="47"/>
      <c r="DF17" s="47"/>
    </row>
    <row r="18" spans="1:110" s="26" customFormat="1" x14ac:dyDescent="0.25">
      <c r="A18" s="19"/>
      <c r="B18" s="20"/>
      <c r="C18" s="21"/>
      <c r="D18" s="22"/>
      <c r="E18" s="22" t="str">
        <f t="shared" si="8"/>
        <v/>
      </c>
      <c r="F18" s="22"/>
      <c r="G18" s="22"/>
      <c r="H18" s="22"/>
      <c r="I18" s="24" t="str">
        <f t="shared" si="9"/>
        <v/>
      </c>
      <c r="J18" s="22" t="str">
        <f t="shared" si="10"/>
        <v/>
      </c>
      <c r="K18" s="39"/>
      <c r="L18" s="27"/>
      <c r="M18" s="22"/>
      <c r="N18" s="22" t="str">
        <f t="shared" si="11"/>
        <v/>
      </c>
      <c r="O18" s="22"/>
      <c r="P18" s="22"/>
      <c r="Q18" s="22"/>
      <c r="R18" s="24" t="str">
        <f t="shared" si="12"/>
        <v/>
      </c>
      <c r="S18" s="19" t="str">
        <f t="shared" si="13"/>
        <v/>
      </c>
      <c r="T18" s="39"/>
      <c r="U18" s="21"/>
      <c r="V18" s="22"/>
      <c r="W18" s="22" t="str">
        <f t="shared" si="14"/>
        <v/>
      </c>
      <c r="X18" s="22"/>
      <c r="Y18" s="22"/>
      <c r="Z18" s="22"/>
      <c r="AA18" s="24" t="str">
        <f t="shared" si="15"/>
        <v/>
      </c>
      <c r="AB18" s="19" t="str">
        <f t="shared" si="16"/>
        <v/>
      </c>
      <c r="AC18" s="39"/>
      <c r="AD18" s="21"/>
      <c r="AE18" s="22"/>
      <c r="AF18" s="22" t="str">
        <f t="shared" si="17"/>
        <v/>
      </c>
      <c r="AG18" s="22"/>
      <c r="AH18" s="22"/>
      <c r="AI18" s="22"/>
      <c r="AJ18" s="24" t="str">
        <f t="shared" si="18"/>
        <v/>
      </c>
      <c r="AK18" s="19" t="str">
        <f t="shared" si="19"/>
        <v/>
      </c>
      <c r="AL18" s="39"/>
      <c r="AM18" s="21"/>
      <c r="AN18" s="22"/>
      <c r="AO18" s="22" t="str">
        <f t="shared" si="7"/>
        <v/>
      </c>
      <c r="AP18" s="22"/>
      <c r="AQ18" s="22"/>
      <c r="AR18" s="22"/>
      <c r="AS18" s="24" t="str">
        <f t="shared" si="20"/>
        <v/>
      </c>
      <c r="AT18" s="19" t="str">
        <f t="shared" si="21"/>
        <v/>
      </c>
      <c r="AU18" s="39"/>
      <c r="AV18" s="21"/>
      <c r="AW18" s="22"/>
      <c r="AX18" s="22" t="str">
        <f t="shared" si="22"/>
        <v/>
      </c>
      <c r="AY18" s="22"/>
      <c r="AZ18" s="22"/>
      <c r="BA18" s="22"/>
      <c r="BB18" s="24" t="str">
        <f t="shared" si="23"/>
        <v/>
      </c>
      <c r="BC18" s="19" t="str">
        <f t="shared" si="24"/>
        <v/>
      </c>
      <c r="BD18" s="39"/>
      <c r="BE18" s="21"/>
      <c r="BF18" s="22"/>
      <c r="BG18" s="22" t="str">
        <f t="shared" si="25"/>
        <v/>
      </c>
      <c r="BH18" s="22"/>
      <c r="BI18" s="22"/>
      <c r="BJ18" s="22"/>
      <c r="BK18" s="24" t="str">
        <f t="shared" si="26"/>
        <v/>
      </c>
      <c r="BL18" s="19" t="str">
        <f t="shared" si="27"/>
        <v/>
      </c>
      <c r="BM18" s="39"/>
      <c r="BN18" s="21"/>
      <c r="BO18" s="22"/>
      <c r="BP18" s="22" t="str">
        <f t="shared" si="28"/>
        <v/>
      </c>
      <c r="BQ18" s="22"/>
      <c r="BR18" s="22"/>
      <c r="BS18" s="22"/>
      <c r="BT18" s="24" t="str">
        <f t="shared" si="29"/>
        <v/>
      </c>
      <c r="BU18" s="19" t="str">
        <f t="shared" si="30"/>
        <v/>
      </c>
      <c r="BV18" s="39"/>
      <c r="BW18" s="21"/>
      <c r="BX18" s="22"/>
      <c r="BY18" s="22" t="str">
        <f t="shared" si="31"/>
        <v/>
      </c>
      <c r="BZ18" s="22"/>
      <c r="CA18" s="22"/>
      <c r="CB18" s="22"/>
      <c r="CC18" s="24" t="str">
        <f t="shared" si="32"/>
        <v/>
      </c>
      <c r="CD18" s="19" t="str">
        <f t="shared" si="33"/>
        <v/>
      </c>
      <c r="CE18" s="39"/>
      <c r="CF18" s="21"/>
      <c r="CG18" s="22" t="str">
        <f>IF($A18="","",IF(CF18="","I",LOOKUP(CF18/CH$2,{0,0.4,0.45,0.5,0.55,0.6,0.65,0.7,0.75,0.8,1},{"F","D","C","C+","B-","B","B+","A-","A","A+"})))</f>
        <v/>
      </c>
      <c r="CH18" s="19" t="str">
        <f>IF($A18="","",IF(CF18="","--",LOOKUP(CF18/CH$2,{0,0.4,0.45,0.5,0.55,0.6,0.65,0.7,0.75,0.8,1},{0,2,2.25,2.5,2.75,3,3.25,3.5,3.75,4})))</f>
        <v/>
      </c>
      <c r="CI18" s="22"/>
      <c r="CJ18" s="22"/>
      <c r="CK18" s="58" t="str">
        <f t="shared" si="34"/>
        <v/>
      </c>
      <c r="CL18" s="55"/>
      <c r="CM18" s="24"/>
      <c r="CN18" s="24"/>
      <c r="CO18" s="24" t="str">
        <f t="shared" si="35"/>
        <v/>
      </c>
      <c r="CP18" s="24"/>
      <c r="CQ18" s="25"/>
      <c r="CR18" s="24"/>
      <c r="CS18" s="42" t="str">
        <f t="shared" si="36"/>
        <v/>
      </c>
      <c r="CT18" s="22"/>
      <c r="CU18" s="17"/>
      <c r="CV18" s="7"/>
      <c r="CW18" s="7"/>
      <c r="CX18" s="7"/>
      <c r="CY18" s="7"/>
      <c r="CZ18" s="7"/>
      <c r="DA18" s="7"/>
      <c r="DB18" s="25"/>
      <c r="DC18" s="23"/>
      <c r="DD18" s="47"/>
      <c r="DF18" s="47"/>
    </row>
    <row r="19" spans="1:110" s="26" customFormat="1" x14ac:dyDescent="0.25">
      <c r="A19" s="19"/>
      <c r="B19" s="20"/>
      <c r="C19" s="21"/>
      <c r="D19" s="22"/>
      <c r="E19" s="22" t="str">
        <f t="shared" si="8"/>
        <v/>
      </c>
      <c r="F19" s="22"/>
      <c r="G19" s="22"/>
      <c r="H19" s="22"/>
      <c r="I19" s="24" t="str">
        <f t="shared" si="9"/>
        <v/>
      </c>
      <c r="J19" s="22" t="str">
        <f t="shared" si="10"/>
        <v/>
      </c>
      <c r="K19" s="39"/>
      <c r="L19" s="27"/>
      <c r="M19" s="22"/>
      <c r="N19" s="22" t="str">
        <f t="shared" si="11"/>
        <v/>
      </c>
      <c r="O19" s="22"/>
      <c r="P19" s="22"/>
      <c r="Q19" s="22"/>
      <c r="R19" s="24" t="str">
        <f t="shared" si="12"/>
        <v/>
      </c>
      <c r="S19" s="19" t="str">
        <f t="shared" si="13"/>
        <v/>
      </c>
      <c r="T19" s="39"/>
      <c r="U19" s="21"/>
      <c r="V19" s="22"/>
      <c r="W19" s="22" t="str">
        <f t="shared" si="14"/>
        <v/>
      </c>
      <c r="X19" s="22"/>
      <c r="Y19" s="22"/>
      <c r="Z19" s="22"/>
      <c r="AA19" s="24" t="str">
        <f t="shared" si="15"/>
        <v/>
      </c>
      <c r="AB19" s="19" t="str">
        <f t="shared" si="16"/>
        <v/>
      </c>
      <c r="AC19" s="39"/>
      <c r="AD19" s="21"/>
      <c r="AE19" s="22"/>
      <c r="AF19" s="22" t="str">
        <f t="shared" si="17"/>
        <v/>
      </c>
      <c r="AG19" s="22"/>
      <c r="AH19" s="22"/>
      <c r="AI19" s="22"/>
      <c r="AJ19" s="24" t="str">
        <f t="shared" si="18"/>
        <v/>
      </c>
      <c r="AK19" s="19" t="str">
        <f t="shared" si="19"/>
        <v/>
      </c>
      <c r="AL19" s="39"/>
      <c r="AM19" s="21"/>
      <c r="AN19" s="22"/>
      <c r="AO19" s="22" t="str">
        <f t="shared" si="7"/>
        <v/>
      </c>
      <c r="AP19" s="22"/>
      <c r="AQ19" s="22"/>
      <c r="AR19" s="22"/>
      <c r="AS19" s="24" t="str">
        <f t="shared" si="20"/>
        <v/>
      </c>
      <c r="AT19" s="19" t="str">
        <f t="shared" si="21"/>
        <v/>
      </c>
      <c r="AU19" s="39"/>
      <c r="AV19" s="21"/>
      <c r="AW19" s="22"/>
      <c r="AX19" s="22" t="str">
        <f t="shared" si="22"/>
        <v/>
      </c>
      <c r="AY19" s="22"/>
      <c r="AZ19" s="22"/>
      <c r="BA19" s="22"/>
      <c r="BB19" s="24" t="str">
        <f t="shared" si="23"/>
        <v/>
      </c>
      <c r="BC19" s="19" t="str">
        <f t="shared" si="24"/>
        <v/>
      </c>
      <c r="BD19" s="39"/>
      <c r="BE19" s="21"/>
      <c r="BF19" s="22"/>
      <c r="BG19" s="22" t="str">
        <f t="shared" si="25"/>
        <v/>
      </c>
      <c r="BH19" s="22"/>
      <c r="BI19" s="22"/>
      <c r="BJ19" s="22"/>
      <c r="BK19" s="24" t="str">
        <f t="shared" si="26"/>
        <v/>
      </c>
      <c r="BL19" s="19" t="str">
        <f t="shared" si="27"/>
        <v/>
      </c>
      <c r="BM19" s="39"/>
      <c r="BN19" s="21"/>
      <c r="BO19" s="22"/>
      <c r="BP19" s="22" t="str">
        <f t="shared" si="28"/>
        <v/>
      </c>
      <c r="BQ19" s="22"/>
      <c r="BR19" s="22"/>
      <c r="BS19" s="22"/>
      <c r="BT19" s="24" t="str">
        <f t="shared" si="29"/>
        <v/>
      </c>
      <c r="BU19" s="19" t="str">
        <f t="shared" si="30"/>
        <v/>
      </c>
      <c r="BV19" s="39"/>
      <c r="BW19" s="21"/>
      <c r="BX19" s="22"/>
      <c r="BY19" s="22" t="str">
        <f t="shared" si="31"/>
        <v/>
      </c>
      <c r="BZ19" s="22"/>
      <c r="CA19" s="22"/>
      <c r="CB19" s="22"/>
      <c r="CC19" s="24" t="str">
        <f t="shared" si="32"/>
        <v/>
      </c>
      <c r="CD19" s="19" t="str">
        <f t="shared" si="33"/>
        <v/>
      </c>
      <c r="CE19" s="39"/>
      <c r="CF19" s="21"/>
      <c r="CG19" s="22" t="str">
        <f>IF($A19="","",IF(CF19="","I",LOOKUP(CF19/CH$2,{0,0.4,0.45,0.5,0.55,0.6,0.65,0.7,0.75,0.8,1},{"F","D","C","C+","B-","B","B+","A-","A","A+"})))</f>
        <v/>
      </c>
      <c r="CH19" s="19" t="str">
        <f>IF($A19="","",IF(CF19="","--",LOOKUP(CF19/CH$2,{0,0.4,0.45,0.5,0.55,0.6,0.65,0.7,0.75,0.8,1},{0,2,2.25,2.5,2.75,3,3.25,3.5,3.75,4})))</f>
        <v/>
      </c>
      <c r="CI19" s="22"/>
      <c r="CJ19" s="22"/>
      <c r="CK19" s="58" t="str">
        <f t="shared" si="34"/>
        <v/>
      </c>
      <c r="CL19" s="55"/>
      <c r="CM19" s="24"/>
      <c r="CN19" s="24"/>
      <c r="CO19" s="24" t="str">
        <f t="shared" si="35"/>
        <v/>
      </c>
      <c r="CP19" s="24"/>
      <c r="CQ19" s="25"/>
      <c r="CR19" s="24"/>
      <c r="CS19" s="42" t="str">
        <f t="shared" si="36"/>
        <v/>
      </c>
      <c r="CT19" s="22"/>
      <c r="CU19" s="17"/>
      <c r="CV19" s="7"/>
      <c r="CW19" s="7"/>
      <c r="CX19" s="7"/>
      <c r="CY19" s="7"/>
      <c r="CZ19" s="7"/>
      <c r="DA19" s="7"/>
      <c r="DB19" s="25"/>
      <c r="DC19" s="23"/>
      <c r="DD19" s="47"/>
      <c r="DF19" s="47"/>
    </row>
    <row r="20" spans="1:110" s="26" customFormat="1" x14ac:dyDescent="0.25">
      <c r="A20" s="19"/>
      <c r="B20" s="20"/>
      <c r="C20" s="21"/>
      <c r="D20" s="22"/>
      <c r="E20" s="22" t="str">
        <f t="shared" si="8"/>
        <v/>
      </c>
      <c r="F20" s="22"/>
      <c r="G20" s="22"/>
      <c r="H20" s="22"/>
      <c r="I20" s="24" t="str">
        <f t="shared" si="9"/>
        <v/>
      </c>
      <c r="J20" s="22" t="str">
        <f t="shared" si="10"/>
        <v/>
      </c>
      <c r="K20" s="39"/>
      <c r="L20" s="27"/>
      <c r="M20" s="22"/>
      <c r="N20" s="22" t="str">
        <f t="shared" si="11"/>
        <v/>
      </c>
      <c r="O20" s="22"/>
      <c r="P20" s="22"/>
      <c r="Q20" s="22"/>
      <c r="R20" s="24" t="str">
        <f t="shared" si="12"/>
        <v/>
      </c>
      <c r="S20" s="19" t="str">
        <f t="shared" si="13"/>
        <v/>
      </c>
      <c r="T20" s="39"/>
      <c r="U20" s="21"/>
      <c r="V20" s="22"/>
      <c r="W20" s="22" t="str">
        <f t="shared" si="14"/>
        <v/>
      </c>
      <c r="X20" s="22"/>
      <c r="Y20" s="22"/>
      <c r="Z20" s="22"/>
      <c r="AA20" s="24" t="str">
        <f t="shared" si="15"/>
        <v/>
      </c>
      <c r="AB20" s="19" t="str">
        <f t="shared" si="16"/>
        <v/>
      </c>
      <c r="AC20" s="39"/>
      <c r="AD20" s="21"/>
      <c r="AE20" s="22"/>
      <c r="AF20" s="22" t="str">
        <f t="shared" si="17"/>
        <v/>
      </c>
      <c r="AG20" s="22"/>
      <c r="AH20" s="22"/>
      <c r="AI20" s="22"/>
      <c r="AJ20" s="24" t="str">
        <f t="shared" si="18"/>
        <v/>
      </c>
      <c r="AK20" s="19" t="str">
        <f t="shared" si="19"/>
        <v/>
      </c>
      <c r="AL20" s="39"/>
      <c r="AM20" s="21"/>
      <c r="AN20" s="22"/>
      <c r="AO20" s="22" t="str">
        <f t="shared" si="7"/>
        <v/>
      </c>
      <c r="AP20" s="22"/>
      <c r="AQ20" s="22"/>
      <c r="AR20" s="22"/>
      <c r="AS20" s="24" t="str">
        <f t="shared" si="20"/>
        <v/>
      </c>
      <c r="AT20" s="19" t="str">
        <f t="shared" si="21"/>
        <v/>
      </c>
      <c r="AU20" s="39"/>
      <c r="AV20" s="21"/>
      <c r="AW20" s="22"/>
      <c r="AX20" s="22" t="str">
        <f t="shared" si="22"/>
        <v/>
      </c>
      <c r="AY20" s="22"/>
      <c r="AZ20" s="22"/>
      <c r="BA20" s="22"/>
      <c r="BB20" s="24" t="str">
        <f t="shared" si="23"/>
        <v/>
      </c>
      <c r="BC20" s="19" t="str">
        <f t="shared" si="24"/>
        <v/>
      </c>
      <c r="BD20" s="39"/>
      <c r="BE20" s="21"/>
      <c r="BF20" s="22"/>
      <c r="BG20" s="22" t="str">
        <f t="shared" si="25"/>
        <v/>
      </c>
      <c r="BH20" s="22"/>
      <c r="BI20" s="22"/>
      <c r="BJ20" s="22"/>
      <c r="BK20" s="24" t="str">
        <f t="shared" si="26"/>
        <v/>
      </c>
      <c r="BL20" s="19" t="str">
        <f t="shared" si="27"/>
        <v/>
      </c>
      <c r="BM20" s="39"/>
      <c r="BN20" s="21"/>
      <c r="BO20" s="22"/>
      <c r="BP20" s="22" t="str">
        <f t="shared" si="28"/>
        <v/>
      </c>
      <c r="BQ20" s="22"/>
      <c r="BR20" s="22"/>
      <c r="BS20" s="22"/>
      <c r="BT20" s="24" t="str">
        <f t="shared" si="29"/>
        <v/>
      </c>
      <c r="BU20" s="19" t="str">
        <f t="shared" si="30"/>
        <v/>
      </c>
      <c r="BV20" s="39"/>
      <c r="BW20" s="21"/>
      <c r="BX20" s="22"/>
      <c r="BY20" s="22" t="str">
        <f t="shared" si="31"/>
        <v/>
      </c>
      <c r="BZ20" s="22"/>
      <c r="CA20" s="22"/>
      <c r="CB20" s="22"/>
      <c r="CC20" s="24" t="str">
        <f t="shared" si="32"/>
        <v/>
      </c>
      <c r="CD20" s="19" t="str">
        <f t="shared" si="33"/>
        <v/>
      </c>
      <c r="CE20" s="39"/>
      <c r="CF20" s="21"/>
      <c r="CG20" s="22" t="str">
        <f>IF($A20="","",IF(CF20="","I",LOOKUP(CF20/CH$2,{0,0.4,0.45,0.5,0.55,0.6,0.65,0.7,0.75,0.8,1},{"F","D","C","C+","B-","B","B+","A-","A","A+"})))</f>
        <v/>
      </c>
      <c r="CH20" s="19" t="str">
        <f>IF($A20="","",IF(CF20="","--",LOOKUP(CF20/CH$2,{0,0.4,0.45,0.5,0.55,0.6,0.65,0.7,0.75,0.8,1},{0,2,2.25,2.5,2.75,3,3.25,3.5,3.75,4})))</f>
        <v/>
      </c>
      <c r="CI20" s="22"/>
      <c r="CJ20" s="22"/>
      <c r="CK20" s="58" t="str">
        <f t="shared" si="34"/>
        <v/>
      </c>
      <c r="CL20" s="55"/>
      <c r="CM20" s="24"/>
      <c r="CN20" s="24"/>
      <c r="CO20" s="24" t="str">
        <f t="shared" si="35"/>
        <v/>
      </c>
      <c r="CP20" s="24"/>
      <c r="CQ20" s="25"/>
      <c r="CR20" s="24"/>
      <c r="CS20" s="42" t="str">
        <f t="shared" si="36"/>
        <v/>
      </c>
      <c r="CT20" s="22"/>
      <c r="CU20" s="17"/>
      <c r="CV20" s="7"/>
      <c r="CW20" s="7"/>
      <c r="CX20" s="7"/>
      <c r="CY20" s="7"/>
      <c r="CZ20" s="7"/>
      <c r="DA20" s="7"/>
      <c r="DB20" s="25"/>
      <c r="DC20" s="23"/>
      <c r="DD20" s="47"/>
      <c r="DF20" s="47"/>
    </row>
    <row r="21" spans="1:110" s="26" customFormat="1" x14ac:dyDescent="0.25">
      <c r="A21" s="19"/>
      <c r="B21" s="20"/>
      <c r="C21" s="21"/>
      <c r="D21" s="22"/>
      <c r="E21" s="22" t="str">
        <f t="shared" si="8"/>
        <v/>
      </c>
      <c r="F21" s="22"/>
      <c r="G21" s="22"/>
      <c r="H21" s="22"/>
      <c r="I21" s="24" t="str">
        <f t="shared" si="9"/>
        <v/>
      </c>
      <c r="J21" s="22" t="str">
        <f t="shared" si="10"/>
        <v/>
      </c>
      <c r="K21" s="39"/>
      <c r="L21" s="27"/>
      <c r="M21" s="22"/>
      <c r="N21" s="22" t="str">
        <f t="shared" si="11"/>
        <v/>
      </c>
      <c r="O21" s="22"/>
      <c r="P21" s="22"/>
      <c r="Q21" s="22"/>
      <c r="R21" s="24" t="str">
        <f t="shared" si="12"/>
        <v/>
      </c>
      <c r="S21" s="19" t="str">
        <f t="shared" si="13"/>
        <v/>
      </c>
      <c r="T21" s="39"/>
      <c r="U21" s="21"/>
      <c r="V21" s="22"/>
      <c r="W21" s="22" t="str">
        <f t="shared" si="14"/>
        <v/>
      </c>
      <c r="X21" s="22"/>
      <c r="Y21" s="22"/>
      <c r="Z21" s="22"/>
      <c r="AA21" s="24" t="str">
        <f t="shared" si="15"/>
        <v/>
      </c>
      <c r="AB21" s="19" t="str">
        <f t="shared" si="16"/>
        <v/>
      </c>
      <c r="AC21" s="39"/>
      <c r="AD21" s="21"/>
      <c r="AE21" s="22"/>
      <c r="AF21" s="22" t="str">
        <f t="shared" si="17"/>
        <v/>
      </c>
      <c r="AG21" s="22"/>
      <c r="AH21" s="22"/>
      <c r="AI21" s="22"/>
      <c r="AJ21" s="24" t="str">
        <f t="shared" si="18"/>
        <v/>
      </c>
      <c r="AK21" s="19" t="str">
        <f t="shared" si="19"/>
        <v/>
      </c>
      <c r="AL21" s="39"/>
      <c r="AM21" s="21"/>
      <c r="AN21" s="22"/>
      <c r="AO21" s="22" t="str">
        <f t="shared" si="7"/>
        <v/>
      </c>
      <c r="AP21" s="22"/>
      <c r="AQ21" s="22"/>
      <c r="AR21" s="22"/>
      <c r="AS21" s="24" t="str">
        <f t="shared" si="20"/>
        <v/>
      </c>
      <c r="AT21" s="19" t="str">
        <f t="shared" si="21"/>
        <v/>
      </c>
      <c r="AU21" s="39"/>
      <c r="AV21" s="21"/>
      <c r="AW21" s="22"/>
      <c r="AX21" s="22" t="str">
        <f t="shared" si="22"/>
        <v/>
      </c>
      <c r="AY21" s="22"/>
      <c r="AZ21" s="22"/>
      <c r="BA21" s="22"/>
      <c r="BB21" s="24" t="str">
        <f t="shared" si="23"/>
        <v/>
      </c>
      <c r="BC21" s="19" t="str">
        <f t="shared" si="24"/>
        <v/>
      </c>
      <c r="BD21" s="39"/>
      <c r="BE21" s="21"/>
      <c r="BF21" s="22"/>
      <c r="BG21" s="22" t="str">
        <f t="shared" si="25"/>
        <v/>
      </c>
      <c r="BH21" s="22"/>
      <c r="BI21" s="22"/>
      <c r="BJ21" s="22"/>
      <c r="BK21" s="24" t="str">
        <f t="shared" si="26"/>
        <v/>
      </c>
      <c r="BL21" s="19" t="str">
        <f t="shared" si="27"/>
        <v/>
      </c>
      <c r="BM21" s="39"/>
      <c r="BN21" s="21"/>
      <c r="BO21" s="22"/>
      <c r="BP21" s="22" t="str">
        <f t="shared" si="28"/>
        <v/>
      </c>
      <c r="BQ21" s="22"/>
      <c r="BR21" s="22"/>
      <c r="BS21" s="22"/>
      <c r="BT21" s="24" t="str">
        <f t="shared" si="29"/>
        <v/>
      </c>
      <c r="BU21" s="19" t="str">
        <f t="shared" si="30"/>
        <v/>
      </c>
      <c r="BV21" s="39"/>
      <c r="BW21" s="21"/>
      <c r="BX21" s="22"/>
      <c r="BY21" s="22" t="str">
        <f t="shared" si="31"/>
        <v/>
      </c>
      <c r="BZ21" s="22"/>
      <c r="CA21" s="22"/>
      <c r="CB21" s="22"/>
      <c r="CC21" s="24" t="str">
        <f t="shared" si="32"/>
        <v/>
      </c>
      <c r="CD21" s="19" t="str">
        <f t="shared" si="33"/>
        <v/>
      </c>
      <c r="CE21" s="39"/>
      <c r="CF21" s="21"/>
      <c r="CG21" s="22" t="str">
        <f>IF($A21="","",IF(CF21="","I",LOOKUP(CF21/CH$2,{0,0.4,0.45,0.5,0.55,0.6,0.65,0.7,0.75,0.8,1},{"F","D","C","C+","B-","B","B+","A-","A","A+"})))</f>
        <v/>
      </c>
      <c r="CH21" s="19" t="str">
        <f>IF($A21="","",IF(CF21="","--",LOOKUP(CF21/CH$2,{0,0.4,0.45,0.5,0.55,0.6,0.65,0.7,0.75,0.8,1},{0,2,2.25,2.5,2.75,3,3.25,3.5,3.75,4})))</f>
        <v/>
      </c>
      <c r="CI21" s="22"/>
      <c r="CJ21" s="22"/>
      <c r="CK21" s="58" t="str">
        <f t="shared" si="34"/>
        <v/>
      </c>
      <c r="CL21" s="55"/>
      <c r="CM21" s="24"/>
      <c r="CN21" s="24"/>
      <c r="CO21" s="24" t="str">
        <f t="shared" si="35"/>
        <v/>
      </c>
      <c r="CP21" s="24"/>
      <c r="CQ21" s="25"/>
      <c r="CR21" s="24"/>
      <c r="CS21" s="42" t="str">
        <f t="shared" si="36"/>
        <v/>
      </c>
      <c r="CT21" s="22"/>
      <c r="CU21" s="17"/>
      <c r="CV21" s="7"/>
      <c r="CW21" s="7"/>
      <c r="CX21" s="7"/>
      <c r="CY21" s="7"/>
      <c r="CZ21" s="7"/>
      <c r="DA21" s="7"/>
      <c r="DB21" s="25"/>
      <c r="DC21" s="23"/>
      <c r="DD21" s="47"/>
      <c r="DF21" s="47"/>
    </row>
    <row r="22" spans="1:110" s="26" customFormat="1" x14ac:dyDescent="0.25">
      <c r="A22" s="19"/>
      <c r="B22" s="20"/>
      <c r="C22" s="21"/>
      <c r="D22" s="22"/>
      <c r="E22" s="22" t="str">
        <f t="shared" si="8"/>
        <v/>
      </c>
      <c r="F22" s="22"/>
      <c r="G22" s="22"/>
      <c r="H22" s="22"/>
      <c r="I22" s="24" t="str">
        <f t="shared" si="9"/>
        <v/>
      </c>
      <c r="J22" s="22" t="str">
        <f t="shared" si="10"/>
        <v/>
      </c>
      <c r="K22" s="39"/>
      <c r="L22" s="27"/>
      <c r="M22" s="22"/>
      <c r="N22" s="22" t="str">
        <f t="shared" si="11"/>
        <v/>
      </c>
      <c r="O22" s="22"/>
      <c r="P22" s="22"/>
      <c r="Q22" s="22"/>
      <c r="R22" s="24" t="str">
        <f t="shared" si="12"/>
        <v/>
      </c>
      <c r="S22" s="19" t="str">
        <f t="shared" si="13"/>
        <v/>
      </c>
      <c r="T22" s="39"/>
      <c r="U22" s="21"/>
      <c r="V22" s="22"/>
      <c r="W22" s="22" t="str">
        <f t="shared" si="14"/>
        <v/>
      </c>
      <c r="X22" s="22"/>
      <c r="Y22" s="22"/>
      <c r="Z22" s="22"/>
      <c r="AA22" s="24" t="str">
        <f t="shared" si="15"/>
        <v/>
      </c>
      <c r="AB22" s="19" t="str">
        <f t="shared" si="16"/>
        <v/>
      </c>
      <c r="AC22" s="39"/>
      <c r="AD22" s="21"/>
      <c r="AE22" s="22"/>
      <c r="AF22" s="22" t="str">
        <f t="shared" si="17"/>
        <v/>
      </c>
      <c r="AG22" s="22"/>
      <c r="AH22" s="22"/>
      <c r="AI22" s="22"/>
      <c r="AJ22" s="24" t="str">
        <f t="shared" si="18"/>
        <v/>
      </c>
      <c r="AK22" s="19" t="str">
        <f t="shared" si="19"/>
        <v/>
      </c>
      <c r="AL22" s="39"/>
      <c r="AM22" s="21"/>
      <c r="AN22" s="22"/>
      <c r="AO22" s="22" t="str">
        <f t="shared" si="7"/>
        <v/>
      </c>
      <c r="AP22" s="22"/>
      <c r="AQ22" s="22"/>
      <c r="AR22" s="22"/>
      <c r="AS22" s="24" t="str">
        <f t="shared" si="20"/>
        <v/>
      </c>
      <c r="AT22" s="19" t="str">
        <f t="shared" si="21"/>
        <v/>
      </c>
      <c r="AU22" s="39"/>
      <c r="AV22" s="21"/>
      <c r="AW22" s="22"/>
      <c r="AX22" s="22" t="str">
        <f t="shared" si="22"/>
        <v/>
      </c>
      <c r="AY22" s="22"/>
      <c r="AZ22" s="22"/>
      <c r="BA22" s="22"/>
      <c r="BB22" s="24" t="str">
        <f t="shared" si="23"/>
        <v/>
      </c>
      <c r="BC22" s="19" t="str">
        <f t="shared" si="24"/>
        <v/>
      </c>
      <c r="BD22" s="39"/>
      <c r="BE22" s="21"/>
      <c r="BF22" s="22"/>
      <c r="BG22" s="22" t="str">
        <f t="shared" si="25"/>
        <v/>
      </c>
      <c r="BH22" s="22"/>
      <c r="BI22" s="22"/>
      <c r="BJ22" s="22"/>
      <c r="BK22" s="24" t="str">
        <f t="shared" si="26"/>
        <v/>
      </c>
      <c r="BL22" s="19" t="str">
        <f t="shared" si="27"/>
        <v/>
      </c>
      <c r="BM22" s="39"/>
      <c r="BN22" s="21"/>
      <c r="BO22" s="22"/>
      <c r="BP22" s="22" t="str">
        <f t="shared" si="28"/>
        <v/>
      </c>
      <c r="BQ22" s="22"/>
      <c r="BR22" s="22"/>
      <c r="BS22" s="22"/>
      <c r="BT22" s="24" t="str">
        <f t="shared" si="29"/>
        <v/>
      </c>
      <c r="BU22" s="19" t="str">
        <f t="shared" si="30"/>
        <v/>
      </c>
      <c r="BV22" s="39"/>
      <c r="BW22" s="21"/>
      <c r="BX22" s="22"/>
      <c r="BY22" s="22" t="str">
        <f t="shared" si="31"/>
        <v/>
      </c>
      <c r="BZ22" s="22"/>
      <c r="CA22" s="22"/>
      <c r="CB22" s="22"/>
      <c r="CC22" s="24" t="str">
        <f t="shared" si="32"/>
        <v/>
      </c>
      <c r="CD22" s="19" t="str">
        <f t="shared" si="33"/>
        <v/>
      </c>
      <c r="CE22" s="39"/>
      <c r="CF22" s="21"/>
      <c r="CG22" s="22" t="str">
        <f>IF($A22="","",IF(CF22="","I",LOOKUP(CF22/CH$2,{0,0.4,0.45,0.5,0.55,0.6,0.65,0.7,0.75,0.8,1},{"F","D","C","C+","B-","B","B+","A-","A","A+"})))</f>
        <v/>
      </c>
      <c r="CH22" s="19" t="str">
        <f>IF($A22="","",IF(CF22="","--",LOOKUP(CF22/CH$2,{0,0.4,0.45,0.5,0.55,0.6,0.65,0.7,0.75,0.8,1},{0,2,2.25,2.5,2.75,3,3.25,3.5,3.75,4})))</f>
        <v/>
      </c>
      <c r="CI22" s="22"/>
      <c r="CJ22" s="22"/>
      <c r="CK22" s="58" t="str">
        <f t="shared" si="34"/>
        <v/>
      </c>
      <c r="CL22" s="55"/>
      <c r="CM22" s="24"/>
      <c r="CN22" s="24"/>
      <c r="CO22" s="24" t="str">
        <f t="shared" si="35"/>
        <v/>
      </c>
      <c r="CP22" s="24"/>
      <c r="CQ22" s="25"/>
      <c r="CR22" s="24"/>
      <c r="CS22" s="42" t="str">
        <f t="shared" si="36"/>
        <v/>
      </c>
      <c r="CT22" s="22"/>
      <c r="CU22" s="17"/>
      <c r="CV22" s="7"/>
      <c r="CW22" s="7"/>
      <c r="CX22" s="7"/>
      <c r="CY22" s="7"/>
      <c r="CZ22" s="7"/>
      <c r="DA22" s="7"/>
      <c r="DB22" s="25"/>
      <c r="DC22" s="23"/>
      <c r="DD22" s="47"/>
      <c r="DF22" s="47"/>
    </row>
    <row r="23" spans="1:110" s="26" customFormat="1" x14ac:dyDescent="0.25">
      <c r="A23" s="19"/>
      <c r="B23" s="20"/>
      <c r="C23" s="21"/>
      <c r="D23" s="22"/>
      <c r="E23" s="22" t="str">
        <f t="shared" si="8"/>
        <v/>
      </c>
      <c r="F23" s="22"/>
      <c r="G23" s="22"/>
      <c r="H23" s="22"/>
      <c r="I23" s="24" t="str">
        <f t="shared" si="9"/>
        <v/>
      </c>
      <c r="J23" s="22" t="str">
        <f t="shared" si="10"/>
        <v/>
      </c>
      <c r="K23" s="39"/>
      <c r="L23" s="27"/>
      <c r="M23" s="22"/>
      <c r="N23" s="22" t="str">
        <f t="shared" si="11"/>
        <v/>
      </c>
      <c r="O23" s="22"/>
      <c r="P23" s="22"/>
      <c r="Q23" s="22"/>
      <c r="R23" s="24" t="str">
        <f t="shared" si="12"/>
        <v/>
      </c>
      <c r="S23" s="19" t="str">
        <f t="shared" si="13"/>
        <v/>
      </c>
      <c r="T23" s="39"/>
      <c r="U23" s="21"/>
      <c r="V23" s="22"/>
      <c r="W23" s="22" t="str">
        <f t="shared" si="14"/>
        <v/>
      </c>
      <c r="X23" s="22"/>
      <c r="Y23" s="22"/>
      <c r="Z23" s="22"/>
      <c r="AA23" s="24" t="str">
        <f t="shared" si="15"/>
        <v/>
      </c>
      <c r="AB23" s="19" t="str">
        <f t="shared" si="16"/>
        <v/>
      </c>
      <c r="AC23" s="39"/>
      <c r="AD23" s="21"/>
      <c r="AE23" s="22"/>
      <c r="AF23" s="22" t="str">
        <f t="shared" si="17"/>
        <v/>
      </c>
      <c r="AG23" s="22"/>
      <c r="AH23" s="22"/>
      <c r="AI23" s="22"/>
      <c r="AJ23" s="24" t="str">
        <f t="shared" si="18"/>
        <v/>
      </c>
      <c r="AK23" s="19" t="str">
        <f t="shared" si="19"/>
        <v/>
      </c>
      <c r="AL23" s="39"/>
      <c r="AM23" s="21"/>
      <c r="AN23" s="22"/>
      <c r="AO23" s="22" t="str">
        <f t="shared" si="7"/>
        <v/>
      </c>
      <c r="AP23" s="22"/>
      <c r="AQ23" s="22"/>
      <c r="AR23" s="22"/>
      <c r="AS23" s="24" t="str">
        <f t="shared" si="20"/>
        <v/>
      </c>
      <c r="AT23" s="19" t="str">
        <f t="shared" si="21"/>
        <v/>
      </c>
      <c r="AU23" s="39"/>
      <c r="AV23" s="21"/>
      <c r="AW23" s="22"/>
      <c r="AX23" s="22" t="str">
        <f t="shared" si="22"/>
        <v/>
      </c>
      <c r="AY23" s="22"/>
      <c r="AZ23" s="22"/>
      <c r="BA23" s="22"/>
      <c r="BB23" s="24" t="str">
        <f t="shared" si="23"/>
        <v/>
      </c>
      <c r="BC23" s="19" t="str">
        <f t="shared" si="24"/>
        <v/>
      </c>
      <c r="BD23" s="39"/>
      <c r="BE23" s="21"/>
      <c r="BF23" s="22"/>
      <c r="BG23" s="22" t="str">
        <f t="shared" si="25"/>
        <v/>
      </c>
      <c r="BH23" s="22"/>
      <c r="BI23" s="22"/>
      <c r="BJ23" s="22"/>
      <c r="BK23" s="24" t="str">
        <f t="shared" si="26"/>
        <v/>
      </c>
      <c r="BL23" s="19" t="str">
        <f t="shared" si="27"/>
        <v/>
      </c>
      <c r="BM23" s="39"/>
      <c r="BN23" s="21"/>
      <c r="BO23" s="22"/>
      <c r="BP23" s="22" t="str">
        <f t="shared" si="28"/>
        <v/>
      </c>
      <c r="BQ23" s="22"/>
      <c r="BR23" s="22"/>
      <c r="BS23" s="22"/>
      <c r="BT23" s="24" t="str">
        <f t="shared" si="29"/>
        <v/>
      </c>
      <c r="BU23" s="19" t="str">
        <f t="shared" si="30"/>
        <v/>
      </c>
      <c r="BV23" s="39"/>
      <c r="BW23" s="21"/>
      <c r="BX23" s="22"/>
      <c r="BY23" s="22" t="str">
        <f t="shared" si="31"/>
        <v/>
      </c>
      <c r="BZ23" s="22"/>
      <c r="CA23" s="22"/>
      <c r="CB23" s="22"/>
      <c r="CC23" s="24" t="str">
        <f t="shared" si="32"/>
        <v/>
      </c>
      <c r="CD23" s="19" t="str">
        <f t="shared" si="33"/>
        <v/>
      </c>
      <c r="CE23" s="39"/>
      <c r="CF23" s="21"/>
      <c r="CG23" s="22" t="str">
        <f>IF($A23="","",IF(CF23="","I",LOOKUP(CF23/CH$2,{0,0.4,0.45,0.5,0.55,0.6,0.65,0.7,0.75,0.8,1},{"F","D","C","C+","B-","B","B+","A-","A","A+"})))</f>
        <v/>
      </c>
      <c r="CH23" s="19" t="str">
        <f>IF($A23="","",IF(CF23="","--",LOOKUP(CF23/CH$2,{0,0.4,0.45,0.5,0.55,0.6,0.65,0.7,0.75,0.8,1},{0,2,2.25,2.5,2.75,3,3.25,3.5,3.75,4})))</f>
        <v/>
      </c>
      <c r="CI23" s="22"/>
      <c r="CJ23" s="22"/>
      <c r="CK23" s="58" t="str">
        <f t="shared" si="34"/>
        <v/>
      </c>
      <c r="CL23" s="55"/>
      <c r="CM23" s="24"/>
      <c r="CN23" s="24"/>
      <c r="CO23" s="24" t="str">
        <f t="shared" si="35"/>
        <v/>
      </c>
      <c r="CP23" s="24"/>
      <c r="CQ23" s="25"/>
      <c r="CR23" s="24"/>
      <c r="CS23" s="42" t="str">
        <f t="shared" si="36"/>
        <v/>
      </c>
      <c r="CT23" s="22"/>
      <c r="CU23" s="17"/>
      <c r="CV23" s="7"/>
      <c r="CW23" s="7"/>
      <c r="CX23" s="7"/>
      <c r="CY23" s="7"/>
      <c r="CZ23" s="7"/>
      <c r="DA23" s="7"/>
      <c r="DB23" s="25"/>
      <c r="DC23" s="23"/>
      <c r="DD23" s="47"/>
      <c r="DF23" s="47"/>
    </row>
    <row r="24" spans="1:110" s="26" customFormat="1" x14ac:dyDescent="0.25">
      <c r="A24" s="19"/>
      <c r="B24" s="20"/>
      <c r="C24" s="21"/>
      <c r="D24" s="22"/>
      <c r="E24" s="22" t="str">
        <f t="shared" si="8"/>
        <v/>
      </c>
      <c r="F24" s="22"/>
      <c r="G24" s="22"/>
      <c r="H24" s="22"/>
      <c r="I24" s="24" t="str">
        <f t="shared" si="9"/>
        <v/>
      </c>
      <c r="J24" s="22" t="str">
        <f t="shared" si="10"/>
        <v/>
      </c>
      <c r="K24" s="39"/>
      <c r="L24" s="27"/>
      <c r="M24" s="22"/>
      <c r="N24" s="22" t="str">
        <f t="shared" si="11"/>
        <v/>
      </c>
      <c r="O24" s="22"/>
      <c r="P24" s="22"/>
      <c r="Q24" s="22"/>
      <c r="R24" s="24" t="str">
        <f t="shared" si="12"/>
        <v/>
      </c>
      <c r="S24" s="19" t="str">
        <f t="shared" si="13"/>
        <v/>
      </c>
      <c r="T24" s="39"/>
      <c r="U24" s="21"/>
      <c r="V24" s="22"/>
      <c r="W24" s="22" t="str">
        <f t="shared" si="14"/>
        <v/>
      </c>
      <c r="X24" s="22"/>
      <c r="Y24" s="22"/>
      <c r="Z24" s="22"/>
      <c r="AA24" s="24" t="str">
        <f t="shared" si="15"/>
        <v/>
      </c>
      <c r="AB24" s="19" t="str">
        <f t="shared" si="16"/>
        <v/>
      </c>
      <c r="AC24" s="39"/>
      <c r="AD24" s="21"/>
      <c r="AE24" s="22"/>
      <c r="AF24" s="22" t="str">
        <f t="shared" si="17"/>
        <v/>
      </c>
      <c r="AG24" s="22"/>
      <c r="AH24" s="22"/>
      <c r="AI24" s="22"/>
      <c r="AJ24" s="24" t="str">
        <f t="shared" si="18"/>
        <v/>
      </c>
      <c r="AK24" s="19" t="str">
        <f t="shared" si="19"/>
        <v/>
      </c>
      <c r="AL24" s="39"/>
      <c r="AM24" s="21"/>
      <c r="AN24" s="22"/>
      <c r="AO24" s="22" t="str">
        <f t="shared" si="7"/>
        <v/>
      </c>
      <c r="AP24" s="22"/>
      <c r="AQ24" s="22"/>
      <c r="AR24" s="22"/>
      <c r="AS24" s="24" t="str">
        <f t="shared" si="20"/>
        <v/>
      </c>
      <c r="AT24" s="19" t="str">
        <f t="shared" si="21"/>
        <v/>
      </c>
      <c r="AU24" s="39"/>
      <c r="AV24" s="21"/>
      <c r="AW24" s="22"/>
      <c r="AX24" s="22" t="str">
        <f t="shared" si="22"/>
        <v/>
      </c>
      <c r="AY24" s="22"/>
      <c r="AZ24" s="22"/>
      <c r="BA24" s="22"/>
      <c r="BB24" s="24" t="str">
        <f t="shared" si="23"/>
        <v/>
      </c>
      <c r="BC24" s="19" t="str">
        <f t="shared" si="24"/>
        <v/>
      </c>
      <c r="BD24" s="39"/>
      <c r="BE24" s="21"/>
      <c r="BF24" s="22"/>
      <c r="BG24" s="22" t="str">
        <f t="shared" si="25"/>
        <v/>
      </c>
      <c r="BH24" s="22"/>
      <c r="BI24" s="22"/>
      <c r="BJ24" s="22"/>
      <c r="BK24" s="24" t="str">
        <f t="shared" si="26"/>
        <v/>
      </c>
      <c r="BL24" s="19" t="str">
        <f t="shared" si="27"/>
        <v/>
      </c>
      <c r="BM24" s="39"/>
      <c r="BN24" s="21"/>
      <c r="BO24" s="22"/>
      <c r="BP24" s="22" t="str">
        <f t="shared" si="28"/>
        <v/>
      </c>
      <c r="BQ24" s="22"/>
      <c r="BR24" s="22"/>
      <c r="BS24" s="22"/>
      <c r="BT24" s="24" t="str">
        <f t="shared" si="29"/>
        <v/>
      </c>
      <c r="BU24" s="19" t="str">
        <f t="shared" si="30"/>
        <v/>
      </c>
      <c r="BV24" s="39"/>
      <c r="BW24" s="21"/>
      <c r="BX24" s="22"/>
      <c r="BY24" s="22" t="str">
        <f t="shared" si="31"/>
        <v/>
      </c>
      <c r="BZ24" s="22"/>
      <c r="CA24" s="22"/>
      <c r="CB24" s="22"/>
      <c r="CC24" s="24" t="str">
        <f t="shared" si="32"/>
        <v/>
      </c>
      <c r="CD24" s="19" t="str">
        <f t="shared" si="33"/>
        <v/>
      </c>
      <c r="CE24" s="39"/>
      <c r="CF24" s="21"/>
      <c r="CG24" s="22" t="str">
        <f>IF($A24="","",IF(CF24="","I",LOOKUP(CF24/CH$2,{0,0.4,0.45,0.5,0.55,0.6,0.65,0.7,0.75,0.8,1},{"F","D","C","C+","B-","B","B+","A-","A","A+"})))</f>
        <v/>
      </c>
      <c r="CH24" s="19" t="str">
        <f>IF($A24="","",IF(CF24="","--",LOOKUP(CF24/CH$2,{0,0.4,0.45,0.5,0.55,0.6,0.65,0.7,0.75,0.8,1},{0,2,2.25,2.5,2.75,3,3.25,3.5,3.75,4})))</f>
        <v/>
      </c>
      <c r="CI24" s="22"/>
      <c r="CJ24" s="22"/>
      <c r="CK24" s="58" t="str">
        <f t="shared" si="34"/>
        <v/>
      </c>
      <c r="CL24" s="55"/>
      <c r="CM24" s="24"/>
      <c r="CN24" s="24"/>
      <c r="CO24" s="24" t="str">
        <f t="shared" si="35"/>
        <v/>
      </c>
      <c r="CP24" s="24"/>
      <c r="CQ24" s="25"/>
      <c r="CR24" s="24"/>
      <c r="CS24" s="42" t="str">
        <f t="shared" si="36"/>
        <v/>
      </c>
      <c r="CT24" s="22"/>
      <c r="CU24" s="17"/>
      <c r="CV24" s="7"/>
      <c r="CW24" s="7"/>
      <c r="CX24" s="7"/>
      <c r="CY24" s="7"/>
      <c r="CZ24" s="7"/>
      <c r="DA24" s="7"/>
      <c r="DB24" s="25"/>
      <c r="DC24" s="23"/>
      <c r="DD24" s="47"/>
      <c r="DF24" s="47"/>
    </row>
    <row r="25" spans="1:110" s="26" customFormat="1" x14ac:dyDescent="0.25">
      <c r="A25" s="19"/>
      <c r="B25" s="20"/>
      <c r="C25" s="21"/>
      <c r="D25" s="22"/>
      <c r="E25" s="22" t="str">
        <f t="shared" si="8"/>
        <v/>
      </c>
      <c r="F25" s="22"/>
      <c r="G25" s="22"/>
      <c r="H25" s="22"/>
      <c r="I25" s="24" t="str">
        <f t="shared" si="9"/>
        <v/>
      </c>
      <c r="J25" s="22" t="str">
        <f t="shared" si="10"/>
        <v/>
      </c>
      <c r="K25" s="39"/>
      <c r="L25" s="27"/>
      <c r="M25" s="22"/>
      <c r="N25" s="22" t="str">
        <f t="shared" si="11"/>
        <v/>
      </c>
      <c r="O25" s="22"/>
      <c r="P25" s="22"/>
      <c r="Q25" s="22"/>
      <c r="R25" s="24" t="str">
        <f t="shared" si="12"/>
        <v/>
      </c>
      <c r="S25" s="19" t="str">
        <f t="shared" si="13"/>
        <v/>
      </c>
      <c r="T25" s="39"/>
      <c r="U25" s="21"/>
      <c r="V25" s="22"/>
      <c r="W25" s="22" t="str">
        <f t="shared" si="14"/>
        <v/>
      </c>
      <c r="X25" s="22"/>
      <c r="Y25" s="22"/>
      <c r="Z25" s="22"/>
      <c r="AA25" s="24" t="str">
        <f t="shared" si="15"/>
        <v/>
      </c>
      <c r="AB25" s="19" t="str">
        <f t="shared" si="16"/>
        <v/>
      </c>
      <c r="AC25" s="39"/>
      <c r="AD25" s="21"/>
      <c r="AE25" s="22"/>
      <c r="AF25" s="22" t="str">
        <f t="shared" si="17"/>
        <v/>
      </c>
      <c r="AG25" s="22"/>
      <c r="AH25" s="22"/>
      <c r="AI25" s="22"/>
      <c r="AJ25" s="24" t="str">
        <f t="shared" si="18"/>
        <v/>
      </c>
      <c r="AK25" s="19" t="str">
        <f t="shared" si="19"/>
        <v/>
      </c>
      <c r="AL25" s="39"/>
      <c r="AM25" s="21"/>
      <c r="AN25" s="22"/>
      <c r="AO25" s="22" t="str">
        <f t="shared" si="7"/>
        <v/>
      </c>
      <c r="AP25" s="22"/>
      <c r="AQ25" s="22"/>
      <c r="AR25" s="22"/>
      <c r="AS25" s="24" t="str">
        <f t="shared" si="20"/>
        <v/>
      </c>
      <c r="AT25" s="19" t="str">
        <f t="shared" si="21"/>
        <v/>
      </c>
      <c r="AU25" s="39"/>
      <c r="AV25" s="21"/>
      <c r="AW25" s="22"/>
      <c r="AX25" s="22" t="str">
        <f t="shared" si="22"/>
        <v/>
      </c>
      <c r="AY25" s="22"/>
      <c r="AZ25" s="22"/>
      <c r="BA25" s="22"/>
      <c r="BB25" s="24" t="str">
        <f t="shared" si="23"/>
        <v/>
      </c>
      <c r="BC25" s="19" t="str">
        <f t="shared" si="24"/>
        <v/>
      </c>
      <c r="BD25" s="39"/>
      <c r="BE25" s="21"/>
      <c r="BF25" s="22"/>
      <c r="BG25" s="22" t="str">
        <f t="shared" si="25"/>
        <v/>
      </c>
      <c r="BH25" s="22"/>
      <c r="BI25" s="22"/>
      <c r="BJ25" s="22"/>
      <c r="BK25" s="24" t="str">
        <f t="shared" si="26"/>
        <v/>
      </c>
      <c r="BL25" s="19" t="str">
        <f t="shared" si="27"/>
        <v/>
      </c>
      <c r="BM25" s="39"/>
      <c r="BN25" s="21"/>
      <c r="BO25" s="22"/>
      <c r="BP25" s="22" t="str">
        <f t="shared" si="28"/>
        <v/>
      </c>
      <c r="BQ25" s="22"/>
      <c r="BR25" s="22"/>
      <c r="BS25" s="22"/>
      <c r="BT25" s="24" t="str">
        <f t="shared" si="29"/>
        <v/>
      </c>
      <c r="BU25" s="19" t="str">
        <f t="shared" si="30"/>
        <v/>
      </c>
      <c r="BV25" s="39"/>
      <c r="BW25" s="21"/>
      <c r="BX25" s="22"/>
      <c r="BY25" s="22" t="str">
        <f t="shared" si="31"/>
        <v/>
      </c>
      <c r="BZ25" s="22"/>
      <c r="CA25" s="22"/>
      <c r="CB25" s="22"/>
      <c r="CC25" s="24" t="str">
        <f t="shared" si="32"/>
        <v/>
      </c>
      <c r="CD25" s="19" t="str">
        <f t="shared" si="33"/>
        <v/>
      </c>
      <c r="CE25" s="39"/>
      <c r="CF25" s="21"/>
      <c r="CG25" s="22" t="str">
        <f>IF($A25="","",IF(CF25="","I",LOOKUP(CF25/CH$2,{0,0.4,0.45,0.5,0.55,0.6,0.65,0.7,0.75,0.8,1},{"F","D","C","C+","B-","B","B+","A-","A","A+"})))</f>
        <v/>
      </c>
      <c r="CH25" s="19" t="str">
        <f>IF($A25="","",IF(CF25="","--",LOOKUP(CF25/CH$2,{0,0.4,0.45,0.5,0.55,0.6,0.65,0.7,0.75,0.8,1},{0,2,2.25,2.5,2.75,3,3.25,3.5,3.75,4})))</f>
        <v/>
      </c>
      <c r="CI25" s="22"/>
      <c r="CJ25" s="22"/>
      <c r="CK25" s="58" t="str">
        <f t="shared" si="34"/>
        <v/>
      </c>
      <c r="CL25" s="55"/>
      <c r="CM25" s="24"/>
      <c r="CN25" s="24"/>
      <c r="CO25" s="24" t="str">
        <f t="shared" si="35"/>
        <v/>
      </c>
      <c r="CP25" s="24"/>
      <c r="CQ25" s="25"/>
      <c r="CR25" s="24"/>
      <c r="CS25" s="42" t="str">
        <f t="shared" si="36"/>
        <v/>
      </c>
      <c r="CT25" s="22"/>
      <c r="CU25" s="17"/>
      <c r="CV25" s="7"/>
      <c r="CW25" s="7"/>
      <c r="CX25" s="7"/>
      <c r="CY25" s="7"/>
      <c r="CZ25" s="7"/>
      <c r="DA25" s="7"/>
      <c r="DB25" s="25"/>
      <c r="DC25" s="23"/>
      <c r="DD25" s="47"/>
      <c r="DF25" s="47"/>
    </row>
    <row r="26" spans="1:110" s="26" customFormat="1" x14ac:dyDescent="0.25">
      <c r="A26" s="19"/>
      <c r="B26" s="20"/>
      <c r="C26" s="21"/>
      <c r="D26" s="22"/>
      <c r="E26" s="22" t="str">
        <f t="shared" si="8"/>
        <v/>
      </c>
      <c r="F26" s="22"/>
      <c r="G26" s="22"/>
      <c r="H26" s="22"/>
      <c r="I26" s="24" t="str">
        <f t="shared" si="9"/>
        <v/>
      </c>
      <c r="J26" s="22" t="str">
        <f t="shared" si="10"/>
        <v/>
      </c>
      <c r="K26" s="39"/>
      <c r="L26" s="27"/>
      <c r="M26" s="22"/>
      <c r="N26" s="22" t="str">
        <f t="shared" si="11"/>
        <v/>
      </c>
      <c r="O26" s="22"/>
      <c r="P26" s="22"/>
      <c r="Q26" s="22"/>
      <c r="R26" s="24" t="str">
        <f t="shared" si="12"/>
        <v/>
      </c>
      <c r="S26" s="19" t="str">
        <f t="shared" si="13"/>
        <v/>
      </c>
      <c r="T26" s="39"/>
      <c r="U26" s="21"/>
      <c r="V26" s="22"/>
      <c r="W26" s="22" t="str">
        <f t="shared" si="14"/>
        <v/>
      </c>
      <c r="X26" s="22"/>
      <c r="Y26" s="22"/>
      <c r="Z26" s="22"/>
      <c r="AA26" s="24" t="str">
        <f t="shared" si="15"/>
        <v/>
      </c>
      <c r="AB26" s="19" t="str">
        <f t="shared" si="16"/>
        <v/>
      </c>
      <c r="AC26" s="39"/>
      <c r="AD26" s="21"/>
      <c r="AE26" s="22"/>
      <c r="AF26" s="22" t="str">
        <f t="shared" si="17"/>
        <v/>
      </c>
      <c r="AG26" s="22"/>
      <c r="AH26" s="22"/>
      <c r="AI26" s="22"/>
      <c r="AJ26" s="24" t="str">
        <f t="shared" si="18"/>
        <v/>
      </c>
      <c r="AK26" s="19" t="str">
        <f t="shared" si="19"/>
        <v/>
      </c>
      <c r="AL26" s="39"/>
      <c r="AM26" s="21"/>
      <c r="AN26" s="22"/>
      <c r="AO26" s="22" t="str">
        <f t="shared" si="7"/>
        <v/>
      </c>
      <c r="AP26" s="22"/>
      <c r="AQ26" s="22"/>
      <c r="AR26" s="22"/>
      <c r="AS26" s="24" t="str">
        <f t="shared" si="20"/>
        <v/>
      </c>
      <c r="AT26" s="19" t="str">
        <f t="shared" si="21"/>
        <v/>
      </c>
      <c r="AU26" s="39"/>
      <c r="AV26" s="21"/>
      <c r="AW26" s="22"/>
      <c r="AX26" s="22" t="str">
        <f t="shared" si="22"/>
        <v/>
      </c>
      <c r="AY26" s="22"/>
      <c r="AZ26" s="22"/>
      <c r="BA26" s="22"/>
      <c r="BB26" s="24" t="str">
        <f t="shared" si="23"/>
        <v/>
      </c>
      <c r="BC26" s="19" t="str">
        <f t="shared" si="24"/>
        <v/>
      </c>
      <c r="BD26" s="39"/>
      <c r="BE26" s="21"/>
      <c r="BF26" s="22"/>
      <c r="BG26" s="22" t="str">
        <f t="shared" si="25"/>
        <v/>
      </c>
      <c r="BH26" s="22"/>
      <c r="BI26" s="22"/>
      <c r="BJ26" s="22"/>
      <c r="BK26" s="24" t="str">
        <f t="shared" si="26"/>
        <v/>
      </c>
      <c r="BL26" s="19" t="str">
        <f t="shared" si="27"/>
        <v/>
      </c>
      <c r="BM26" s="39"/>
      <c r="BN26" s="21"/>
      <c r="BO26" s="22"/>
      <c r="BP26" s="22" t="str">
        <f t="shared" si="28"/>
        <v/>
      </c>
      <c r="BQ26" s="22"/>
      <c r="BR26" s="22"/>
      <c r="BS26" s="22"/>
      <c r="BT26" s="24" t="str">
        <f t="shared" si="29"/>
        <v/>
      </c>
      <c r="BU26" s="19" t="str">
        <f t="shared" si="30"/>
        <v/>
      </c>
      <c r="BV26" s="39"/>
      <c r="BW26" s="21"/>
      <c r="BX26" s="22"/>
      <c r="BY26" s="22" t="str">
        <f t="shared" si="31"/>
        <v/>
      </c>
      <c r="BZ26" s="22"/>
      <c r="CA26" s="22"/>
      <c r="CB26" s="22"/>
      <c r="CC26" s="24" t="str">
        <f t="shared" si="32"/>
        <v/>
      </c>
      <c r="CD26" s="19" t="str">
        <f t="shared" si="33"/>
        <v/>
      </c>
      <c r="CE26" s="39"/>
      <c r="CF26" s="21"/>
      <c r="CG26" s="22" t="str">
        <f>IF($A26="","",IF(CF26="","I",LOOKUP(CF26/CH$2,{0,0.4,0.45,0.5,0.55,0.6,0.65,0.7,0.75,0.8,1},{"F","D","C","C+","B-","B","B+","A-","A","A+"})))</f>
        <v/>
      </c>
      <c r="CH26" s="19" t="str">
        <f>IF($A26="","",IF(CF26="","--",LOOKUP(CF26/CH$2,{0,0.4,0.45,0.5,0.55,0.6,0.65,0.7,0.75,0.8,1},{0,2,2.25,2.5,2.75,3,3.25,3.5,3.75,4})))</f>
        <v/>
      </c>
      <c r="CI26" s="22"/>
      <c r="CJ26" s="22"/>
      <c r="CK26" s="58" t="str">
        <f t="shared" si="34"/>
        <v/>
      </c>
      <c r="CL26" s="55"/>
      <c r="CM26" s="24"/>
      <c r="CN26" s="24"/>
      <c r="CO26" s="24" t="str">
        <f t="shared" si="35"/>
        <v/>
      </c>
      <c r="CP26" s="24"/>
      <c r="CQ26" s="25"/>
      <c r="CR26" s="24"/>
      <c r="CS26" s="42" t="str">
        <f t="shared" si="36"/>
        <v/>
      </c>
      <c r="CT26" s="22"/>
      <c r="CU26" s="17"/>
      <c r="CV26" s="7"/>
      <c r="CW26" s="7"/>
      <c r="CX26" s="7"/>
      <c r="CY26" s="7"/>
      <c r="CZ26" s="7"/>
      <c r="DA26" s="7"/>
      <c r="DB26" s="25"/>
      <c r="DC26" s="23"/>
      <c r="DD26" s="47"/>
      <c r="DF26" s="47"/>
    </row>
    <row r="27" spans="1:110" s="26" customFormat="1" x14ac:dyDescent="0.25">
      <c r="A27" s="19"/>
      <c r="B27" s="20"/>
      <c r="C27" s="21"/>
      <c r="D27" s="22"/>
      <c r="E27" s="22" t="str">
        <f t="shared" si="8"/>
        <v/>
      </c>
      <c r="F27" s="22"/>
      <c r="G27" s="22"/>
      <c r="H27" s="22"/>
      <c r="I27" s="24" t="str">
        <f t="shared" si="9"/>
        <v/>
      </c>
      <c r="J27" s="22" t="str">
        <f t="shared" si="10"/>
        <v/>
      </c>
      <c r="K27" s="39"/>
      <c r="L27" s="27"/>
      <c r="M27" s="22"/>
      <c r="N27" s="22" t="str">
        <f t="shared" si="11"/>
        <v/>
      </c>
      <c r="O27" s="22"/>
      <c r="P27" s="22"/>
      <c r="Q27" s="22"/>
      <c r="R27" s="24" t="str">
        <f t="shared" si="12"/>
        <v/>
      </c>
      <c r="S27" s="19" t="str">
        <f t="shared" si="13"/>
        <v/>
      </c>
      <c r="T27" s="39"/>
      <c r="U27" s="21"/>
      <c r="V27" s="22"/>
      <c r="W27" s="22" t="str">
        <f t="shared" si="14"/>
        <v/>
      </c>
      <c r="X27" s="22"/>
      <c r="Y27" s="22"/>
      <c r="Z27" s="22"/>
      <c r="AA27" s="24" t="str">
        <f t="shared" si="15"/>
        <v/>
      </c>
      <c r="AB27" s="19" t="str">
        <f t="shared" si="16"/>
        <v/>
      </c>
      <c r="AC27" s="39"/>
      <c r="AD27" s="21"/>
      <c r="AE27" s="22"/>
      <c r="AF27" s="22" t="str">
        <f t="shared" si="17"/>
        <v/>
      </c>
      <c r="AG27" s="22"/>
      <c r="AH27" s="22"/>
      <c r="AI27" s="22"/>
      <c r="AJ27" s="24" t="str">
        <f t="shared" si="18"/>
        <v/>
      </c>
      <c r="AK27" s="19" t="str">
        <f t="shared" si="19"/>
        <v/>
      </c>
      <c r="AL27" s="39"/>
      <c r="AM27" s="21"/>
      <c r="AN27" s="22"/>
      <c r="AO27" s="22" t="str">
        <f t="shared" si="7"/>
        <v/>
      </c>
      <c r="AP27" s="22"/>
      <c r="AQ27" s="22"/>
      <c r="AR27" s="22"/>
      <c r="AS27" s="24" t="str">
        <f t="shared" si="20"/>
        <v/>
      </c>
      <c r="AT27" s="19" t="str">
        <f t="shared" si="21"/>
        <v/>
      </c>
      <c r="AU27" s="39"/>
      <c r="AV27" s="21"/>
      <c r="AW27" s="22"/>
      <c r="AX27" s="22" t="str">
        <f t="shared" si="22"/>
        <v/>
      </c>
      <c r="AY27" s="22"/>
      <c r="AZ27" s="22"/>
      <c r="BA27" s="22"/>
      <c r="BB27" s="24" t="str">
        <f t="shared" si="23"/>
        <v/>
      </c>
      <c r="BC27" s="19" t="str">
        <f t="shared" si="24"/>
        <v/>
      </c>
      <c r="BD27" s="39"/>
      <c r="BE27" s="21"/>
      <c r="BF27" s="22"/>
      <c r="BG27" s="22" t="str">
        <f t="shared" si="25"/>
        <v/>
      </c>
      <c r="BH27" s="22"/>
      <c r="BI27" s="22"/>
      <c r="BJ27" s="22"/>
      <c r="BK27" s="24" t="str">
        <f t="shared" si="26"/>
        <v/>
      </c>
      <c r="BL27" s="19" t="str">
        <f t="shared" si="27"/>
        <v/>
      </c>
      <c r="BM27" s="39"/>
      <c r="BN27" s="21"/>
      <c r="BO27" s="22"/>
      <c r="BP27" s="22" t="str">
        <f t="shared" si="28"/>
        <v/>
      </c>
      <c r="BQ27" s="22"/>
      <c r="BR27" s="22"/>
      <c r="BS27" s="22"/>
      <c r="BT27" s="24" t="str">
        <f t="shared" si="29"/>
        <v/>
      </c>
      <c r="BU27" s="19" t="str">
        <f t="shared" si="30"/>
        <v/>
      </c>
      <c r="BV27" s="39"/>
      <c r="BW27" s="21"/>
      <c r="BX27" s="22"/>
      <c r="BY27" s="22" t="str">
        <f t="shared" si="31"/>
        <v/>
      </c>
      <c r="BZ27" s="22"/>
      <c r="CA27" s="22"/>
      <c r="CB27" s="22"/>
      <c r="CC27" s="24" t="str">
        <f t="shared" si="32"/>
        <v/>
      </c>
      <c r="CD27" s="19" t="str">
        <f t="shared" si="33"/>
        <v/>
      </c>
      <c r="CE27" s="39"/>
      <c r="CF27" s="21"/>
      <c r="CG27" s="22" t="str">
        <f>IF($A27="","",IF(CF27="","I",LOOKUP(CF27/CH$2,{0,0.4,0.45,0.5,0.55,0.6,0.65,0.7,0.75,0.8,1},{"F","D","C","C+","B-","B","B+","A-","A","A+"})))</f>
        <v/>
      </c>
      <c r="CH27" s="19" t="str">
        <f>IF($A27="","",IF(CF27="","--",LOOKUP(CF27/CH$2,{0,0.4,0.45,0.5,0.55,0.6,0.65,0.7,0.75,0.8,1},{0,2,2.25,2.5,2.75,3,3.25,3.5,3.75,4})))</f>
        <v/>
      </c>
      <c r="CI27" s="22"/>
      <c r="CJ27" s="22"/>
      <c r="CK27" s="58" t="str">
        <f t="shared" si="34"/>
        <v/>
      </c>
      <c r="CL27" s="55"/>
      <c r="CM27" s="24"/>
      <c r="CN27" s="24"/>
      <c r="CO27" s="24" t="str">
        <f t="shared" si="35"/>
        <v/>
      </c>
      <c r="CP27" s="24"/>
      <c r="CQ27" s="25"/>
      <c r="CR27" s="24"/>
      <c r="CS27" s="42" t="str">
        <f t="shared" si="36"/>
        <v/>
      </c>
      <c r="CT27" s="22"/>
      <c r="CU27" s="17"/>
      <c r="CV27" s="7"/>
      <c r="CW27" s="7"/>
      <c r="CX27" s="7"/>
      <c r="CY27" s="7"/>
      <c r="CZ27" s="7"/>
      <c r="DA27" s="7"/>
      <c r="DB27" s="25"/>
      <c r="DC27" s="23"/>
      <c r="DD27" s="47"/>
      <c r="DF27" s="47"/>
    </row>
    <row r="28" spans="1:110" s="26" customFormat="1" x14ac:dyDescent="0.25">
      <c r="A28" s="19"/>
      <c r="B28" s="29"/>
      <c r="C28" s="21"/>
      <c r="D28" s="22"/>
      <c r="E28" s="22" t="str">
        <f t="shared" si="8"/>
        <v/>
      </c>
      <c r="F28" s="25"/>
      <c r="G28" s="22"/>
      <c r="H28" s="22"/>
      <c r="I28" s="24" t="str">
        <f t="shared" si="9"/>
        <v/>
      </c>
      <c r="J28" s="22" t="str">
        <f t="shared" si="10"/>
        <v/>
      </c>
      <c r="K28" s="39"/>
      <c r="L28" s="27"/>
      <c r="M28" s="22"/>
      <c r="N28" s="22" t="str">
        <f t="shared" si="11"/>
        <v/>
      </c>
      <c r="O28" s="22"/>
      <c r="P28" s="22"/>
      <c r="Q28" s="22"/>
      <c r="R28" s="24" t="str">
        <f t="shared" si="12"/>
        <v/>
      </c>
      <c r="S28" s="19" t="str">
        <f t="shared" si="13"/>
        <v/>
      </c>
      <c r="T28" s="39"/>
      <c r="U28" s="21"/>
      <c r="V28" s="22"/>
      <c r="W28" s="22" t="str">
        <f t="shared" si="14"/>
        <v/>
      </c>
      <c r="X28" s="22"/>
      <c r="Y28" s="22"/>
      <c r="Z28" s="22"/>
      <c r="AA28" s="24" t="str">
        <f t="shared" si="15"/>
        <v/>
      </c>
      <c r="AB28" s="19" t="str">
        <f t="shared" si="16"/>
        <v/>
      </c>
      <c r="AC28" s="39"/>
      <c r="AD28" s="21"/>
      <c r="AE28" s="22"/>
      <c r="AF28" s="22" t="str">
        <f t="shared" si="17"/>
        <v/>
      </c>
      <c r="AG28" s="22"/>
      <c r="AH28" s="22"/>
      <c r="AI28" s="22"/>
      <c r="AJ28" s="24" t="str">
        <f t="shared" si="18"/>
        <v/>
      </c>
      <c r="AK28" s="19" t="str">
        <f t="shared" si="19"/>
        <v/>
      </c>
      <c r="AL28" s="39"/>
      <c r="AM28" s="21"/>
      <c r="AN28" s="22"/>
      <c r="AO28" s="22" t="str">
        <f t="shared" si="7"/>
        <v/>
      </c>
      <c r="AP28" s="22"/>
      <c r="AQ28" s="22"/>
      <c r="AR28" s="22"/>
      <c r="AS28" s="24" t="str">
        <f t="shared" si="20"/>
        <v/>
      </c>
      <c r="AT28" s="19" t="str">
        <f t="shared" si="21"/>
        <v/>
      </c>
      <c r="AU28" s="39"/>
      <c r="AV28" s="21"/>
      <c r="AW28" s="22"/>
      <c r="AX28" s="22" t="str">
        <f t="shared" si="22"/>
        <v/>
      </c>
      <c r="AY28" s="22"/>
      <c r="AZ28" s="22"/>
      <c r="BA28" s="22"/>
      <c r="BB28" s="24" t="str">
        <f t="shared" si="23"/>
        <v/>
      </c>
      <c r="BC28" s="19" t="str">
        <f t="shared" si="24"/>
        <v/>
      </c>
      <c r="BD28" s="39"/>
      <c r="BE28" s="21"/>
      <c r="BF28" s="22"/>
      <c r="BG28" s="22" t="str">
        <f t="shared" si="25"/>
        <v/>
      </c>
      <c r="BH28" s="22"/>
      <c r="BI28" s="22"/>
      <c r="BJ28" s="22"/>
      <c r="BK28" s="24" t="str">
        <f t="shared" si="26"/>
        <v/>
      </c>
      <c r="BL28" s="19" t="str">
        <f t="shared" si="27"/>
        <v/>
      </c>
      <c r="BM28" s="39"/>
      <c r="BN28" s="21"/>
      <c r="BO28" s="22"/>
      <c r="BP28" s="22" t="str">
        <f t="shared" si="28"/>
        <v/>
      </c>
      <c r="BQ28" s="22"/>
      <c r="BR28" s="22"/>
      <c r="BS28" s="22"/>
      <c r="BT28" s="24" t="str">
        <f t="shared" si="29"/>
        <v/>
      </c>
      <c r="BU28" s="19" t="str">
        <f t="shared" si="30"/>
        <v/>
      </c>
      <c r="BV28" s="39"/>
      <c r="BW28" s="21"/>
      <c r="BX28" s="22"/>
      <c r="BY28" s="22" t="str">
        <f t="shared" si="31"/>
        <v/>
      </c>
      <c r="BZ28" s="22"/>
      <c r="CA28" s="22"/>
      <c r="CB28" s="22"/>
      <c r="CC28" s="24" t="str">
        <f t="shared" si="32"/>
        <v/>
      </c>
      <c r="CD28" s="19" t="str">
        <f t="shared" si="33"/>
        <v/>
      </c>
      <c r="CE28" s="39"/>
      <c r="CF28" s="21"/>
      <c r="CG28" s="22" t="str">
        <f>IF($A28="","",IF(CF28="","I",LOOKUP(CF28/CH$2,{0,0.4,0.45,0.5,0.55,0.6,0.65,0.7,0.75,0.8,1},{"F","D","C","C+","B-","B","B+","A-","A","A+"})))</f>
        <v/>
      </c>
      <c r="CH28" s="19" t="str">
        <f>IF($A28="","",IF(CF28="","--",LOOKUP(CF28/CH$2,{0,0.4,0.45,0.5,0.55,0.6,0.65,0.7,0.75,0.8,1},{0,2,2.25,2.5,2.75,3,3.25,3.5,3.75,4})))</f>
        <v/>
      </c>
      <c r="CI28" s="22"/>
      <c r="CJ28" s="22"/>
      <c r="CK28" s="58" t="str">
        <f t="shared" si="34"/>
        <v/>
      </c>
      <c r="CL28" s="55"/>
      <c r="CM28" s="24"/>
      <c r="CN28" s="24"/>
      <c r="CO28" s="24" t="str">
        <f t="shared" si="35"/>
        <v/>
      </c>
      <c r="CP28" s="24"/>
      <c r="CQ28" s="25"/>
      <c r="CR28" s="24"/>
      <c r="CS28" s="42" t="str">
        <f t="shared" si="36"/>
        <v/>
      </c>
      <c r="CT28" s="22"/>
      <c r="CU28" s="17"/>
      <c r="CV28" s="7"/>
      <c r="CW28" s="7"/>
      <c r="CX28" s="7"/>
      <c r="CY28" s="7"/>
      <c r="CZ28" s="7"/>
      <c r="DA28" s="7"/>
      <c r="DB28" s="25"/>
      <c r="DC28" s="23"/>
      <c r="DD28" s="47"/>
      <c r="DF28" s="47"/>
    </row>
    <row r="29" spans="1:110" s="26" customFormat="1" x14ac:dyDescent="0.25">
      <c r="A29" s="19"/>
      <c r="B29" s="20"/>
      <c r="C29" s="21"/>
      <c r="D29" s="22"/>
      <c r="E29" s="22" t="str">
        <f t="shared" si="8"/>
        <v/>
      </c>
      <c r="F29" s="22"/>
      <c r="G29" s="22"/>
      <c r="H29" s="22"/>
      <c r="I29" s="24" t="str">
        <f t="shared" si="9"/>
        <v/>
      </c>
      <c r="J29" s="22" t="str">
        <f t="shared" si="10"/>
        <v/>
      </c>
      <c r="K29" s="39"/>
      <c r="L29" s="27"/>
      <c r="M29" s="22"/>
      <c r="N29" s="22" t="str">
        <f t="shared" si="11"/>
        <v/>
      </c>
      <c r="O29" s="22"/>
      <c r="P29" s="22"/>
      <c r="Q29" s="22"/>
      <c r="R29" s="24" t="str">
        <f t="shared" si="12"/>
        <v/>
      </c>
      <c r="S29" s="19" t="str">
        <f t="shared" si="13"/>
        <v/>
      </c>
      <c r="T29" s="39"/>
      <c r="U29" s="21"/>
      <c r="V29" s="22"/>
      <c r="W29" s="22" t="str">
        <f t="shared" si="14"/>
        <v/>
      </c>
      <c r="X29" s="22"/>
      <c r="Y29" s="22"/>
      <c r="Z29" s="22"/>
      <c r="AA29" s="24" t="str">
        <f t="shared" si="15"/>
        <v/>
      </c>
      <c r="AB29" s="19" t="str">
        <f t="shared" si="16"/>
        <v/>
      </c>
      <c r="AC29" s="39"/>
      <c r="AD29" s="21"/>
      <c r="AE29" s="22"/>
      <c r="AF29" s="22" t="str">
        <f t="shared" si="17"/>
        <v/>
      </c>
      <c r="AG29" s="22"/>
      <c r="AH29" s="22"/>
      <c r="AI29" s="22"/>
      <c r="AJ29" s="24" t="str">
        <f t="shared" si="18"/>
        <v/>
      </c>
      <c r="AK29" s="19" t="str">
        <f t="shared" si="19"/>
        <v/>
      </c>
      <c r="AL29" s="39"/>
      <c r="AM29" s="21"/>
      <c r="AN29" s="22"/>
      <c r="AO29" s="22" t="str">
        <f t="shared" si="7"/>
        <v/>
      </c>
      <c r="AP29" s="22"/>
      <c r="AQ29" s="22"/>
      <c r="AR29" s="22"/>
      <c r="AS29" s="24" t="str">
        <f t="shared" si="20"/>
        <v/>
      </c>
      <c r="AT29" s="19" t="str">
        <f t="shared" si="21"/>
        <v/>
      </c>
      <c r="AU29" s="39"/>
      <c r="AV29" s="21"/>
      <c r="AW29" s="22"/>
      <c r="AX29" s="22" t="str">
        <f t="shared" si="22"/>
        <v/>
      </c>
      <c r="AY29" s="22"/>
      <c r="AZ29" s="22"/>
      <c r="BA29" s="22"/>
      <c r="BB29" s="24" t="str">
        <f t="shared" si="23"/>
        <v/>
      </c>
      <c r="BC29" s="19" t="str">
        <f t="shared" si="24"/>
        <v/>
      </c>
      <c r="BD29" s="39"/>
      <c r="BE29" s="21"/>
      <c r="BF29" s="22"/>
      <c r="BG29" s="22" t="str">
        <f t="shared" si="25"/>
        <v/>
      </c>
      <c r="BH29" s="22"/>
      <c r="BI29" s="22"/>
      <c r="BJ29" s="22"/>
      <c r="BK29" s="24" t="str">
        <f t="shared" si="26"/>
        <v/>
      </c>
      <c r="BL29" s="19" t="str">
        <f t="shared" si="27"/>
        <v/>
      </c>
      <c r="BM29" s="39"/>
      <c r="BN29" s="21"/>
      <c r="BO29" s="22"/>
      <c r="BP29" s="22" t="str">
        <f t="shared" si="28"/>
        <v/>
      </c>
      <c r="BQ29" s="22"/>
      <c r="BR29" s="22"/>
      <c r="BS29" s="22"/>
      <c r="BT29" s="24" t="str">
        <f t="shared" si="29"/>
        <v/>
      </c>
      <c r="BU29" s="19" t="str">
        <f t="shared" si="30"/>
        <v/>
      </c>
      <c r="BV29" s="39"/>
      <c r="BW29" s="21"/>
      <c r="BX29" s="22"/>
      <c r="BY29" s="22" t="str">
        <f t="shared" si="31"/>
        <v/>
      </c>
      <c r="BZ29" s="22"/>
      <c r="CA29" s="22"/>
      <c r="CB29" s="22"/>
      <c r="CC29" s="24" t="str">
        <f t="shared" si="32"/>
        <v/>
      </c>
      <c r="CD29" s="19" t="str">
        <f t="shared" si="33"/>
        <v/>
      </c>
      <c r="CE29" s="39"/>
      <c r="CF29" s="21"/>
      <c r="CG29" s="22" t="str">
        <f>IF($A29="","",IF(CF29="","I",LOOKUP(CF29/CH$2,{0,0.4,0.45,0.5,0.55,0.6,0.65,0.7,0.75,0.8,1},{"F","D","C","C+","B-","B","B+","A-","A","A+"})))</f>
        <v/>
      </c>
      <c r="CH29" s="19" t="str">
        <f>IF($A29="","",IF(CF29="","--",LOOKUP(CF29/CH$2,{0,0.4,0.45,0.5,0.55,0.6,0.65,0.7,0.75,0.8,1},{0,2,2.25,2.5,2.75,3,3.25,3.5,3.75,4})))</f>
        <v/>
      </c>
      <c r="CI29" s="22"/>
      <c r="CJ29" s="22"/>
      <c r="CK29" s="58" t="str">
        <f t="shared" si="34"/>
        <v/>
      </c>
      <c r="CL29" s="55"/>
      <c r="CM29" s="24"/>
      <c r="CN29" s="24"/>
      <c r="CO29" s="24" t="str">
        <f t="shared" si="35"/>
        <v/>
      </c>
      <c r="CP29" s="24"/>
      <c r="CQ29" s="25"/>
      <c r="CR29" s="24"/>
      <c r="CS29" s="42" t="str">
        <f t="shared" si="36"/>
        <v/>
      </c>
      <c r="CT29" s="22"/>
      <c r="CU29" s="17"/>
      <c r="CV29" s="7"/>
      <c r="CW29" s="7"/>
      <c r="CX29" s="7"/>
      <c r="CY29" s="7"/>
      <c r="CZ29" s="7"/>
      <c r="DA29" s="7"/>
      <c r="DB29" s="25"/>
      <c r="DC29" s="23"/>
      <c r="DD29" s="47"/>
      <c r="DF29" s="47"/>
    </row>
    <row r="30" spans="1:110" s="26" customFormat="1" x14ac:dyDescent="0.25">
      <c r="A30" s="19"/>
      <c r="B30" s="20"/>
      <c r="C30" s="21"/>
      <c r="D30" s="22"/>
      <c r="E30" s="22" t="str">
        <f t="shared" si="8"/>
        <v/>
      </c>
      <c r="F30" s="22"/>
      <c r="G30" s="22"/>
      <c r="H30" s="22"/>
      <c r="I30" s="24" t="str">
        <f t="shared" si="9"/>
        <v/>
      </c>
      <c r="J30" s="22" t="str">
        <f t="shared" si="10"/>
        <v/>
      </c>
      <c r="K30" s="39"/>
      <c r="L30" s="27"/>
      <c r="M30" s="22"/>
      <c r="N30" s="22" t="str">
        <f t="shared" si="11"/>
        <v/>
      </c>
      <c r="O30" s="22"/>
      <c r="P30" s="22"/>
      <c r="Q30" s="22"/>
      <c r="R30" s="24" t="str">
        <f t="shared" si="12"/>
        <v/>
      </c>
      <c r="S30" s="19" t="str">
        <f t="shared" si="13"/>
        <v/>
      </c>
      <c r="T30" s="39"/>
      <c r="U30" s="21"/>
      <c r="V30" s="22"/>
      <c r="W30" s="22" t="str">
        <f t="shared" si="14"/>
        <v/>
      </c>
      <c r="X30" s="22"/>
      <c r="Y30" s="22"/>
      <c r="Z30" s="22"/>
      <c r="AA30" s="24" t="str">
        <f t="shared" si="15"/>
        <v/>
      </c>
      <c r="AB30" s="19" t="str">
        <f t="shared" si="16"/>
        <v/>
      </c>
      <c r="AC30" s="39"/>
      <c r="AD30" s="21"/>
      <c r="AE30" s="22"/>
      <c r="AF30" s="22" t="str">
        <f t="shared" si="17"/>
        <v/>
      </c>
      <c r="AG30" s="22"/>
      <c r="AH30" s="22"/>
      <c r="AI30" s="22"/>
      <c r="AJ30" s="24" t="str">
        <f t="shared" si="18"/>
        <v/>
      </c>
      <c r="AK30" s="19" t="str">
        <f t="shared" si="19"/>
        <v/>
      </c>
      <c r="AL30" s="39"/>
      <c r="AM30" s="21"/>
      <c r="AN30" s="22"/>
      <c r="AO30" s="22" t="str">
        <f t="shared" si="7"/>
        <v/>
      </c>
      <c r="AP30" s="22"/>
      <c r="AQ30" s="22"/>
      <c r="AR30" s="22"/>
      <c r="AS30" s="24" t="str">
        <f t="shared" si="20"/>
        <v/>
      </c>
      <c r="AT30" s="19" t="str">
        <f t="shared" si="21"/>
        <v/>
      </c>
      <c r="AU30" s="39"/>
      <c r="AV30" s="21"/>
      <c r="AW30" s="22"/>
      <c r="AX30" s="22" t="str">
        <f t="shared" si="22"/>
        <v/>
      </c>
      <c r="AY30" s="22"/>
      <c r="AZ30" s="22"/>
      <c r="BA30" s="22"/>
      <c r="BB30" s="24" t="str">
        <f t="shared" si="23"/>
        <v/>
      </c>
      <c r="BC30" s="19" t="str">
        <f t="shared" si="24"/>
        <v/>
      </c>
      <c r="BD30" s="39"/>
      <c r="BE30" s="21"/>
      <c r="BF30" s="22"/>
      <c r="BG30" s="22" t="str">
        <f t="shared" si="25"/>
        <v/>
      </c>
      <c r="BH30" s="22"/>
      <c r="BI30" s="22"/>
      <c r="BJ30" s="22"/>
      <c r="BK30" s="24" t="str">
        <f t="shared" si="26"/>
        <v/>
      </c>
      <c r="BL30" s="19" t="str">
        <f t="shared" si="27"/>
        <v/>
      </c>
      <c r="BM30" s="39"/>
      <c r="BN30" s="21"/>
      <c r="BO30" s="22"/>
      <c r="BP30" s="22" t="str">
        <f t="shared" si="28"/>
        <v/>
      </c>
      <c r="BQ30" s="22"/>
      <c r="BR30" s="22"/>
      <c r="BS30" s="22"/>
      <c r="BT30" s="24" t="str">
        <f t="shared" si="29"/>
        <v/>
      </c>
      <c r="BU30" s="19" t="str">
        <f t="shared" si="30"/>
        <v/>
      </c>
      <c r="BV30" s="39"/>
      <c r="BW30" s="21"/>
      <c r="BX30" s="22"/>
      <c r="BY30" s="22" t="str">
        <f t="shared" si="31"/>
        <v/>
      </c>
      <c r="BZ30" s="22"/>
      <c r="CA30" s="22"/>
      <c r="CB30" s="22"/>
      <c r="CC30" s="24" t="str">
        <f t="shared" si="32"/>
        <v/>
      </c>
      <c r="CD30" s="19" t="str">
        <f t="shared" si="33"/>
        <v/>
      </c>
      <c r="CE30" s="39"/>
      <c r="CF30" s="21"/>
      <c r="CG30" s="22" t="str">
        <f>IF($A30="","",IF(CF30="","I",LOOKUP(CF30/CH$2,{0,0.4,0.45,0.5,0.55,0.6,0.65,0.7,0.75,0.8,1},{"F","D","C","C+","B-","B","B+","A-","A","A+"})))</f>
        <v/>
      </c>
      <c r="CH30" s="19" t="str">
        <f>IF($A30="","",IF(CF30="","--",LOOKUP(CF30/CH$2,{0,0.4,0.45,0.5,0.55,0.6,0.65,0.7,0.75,0.8,1},{0,2,2.25,2.5,2.75,3,3.25,3.5,3.75,4})))</f>
        <v/>
      </c>
      <c r="CI30" s="22"/>
      <c r="CJ30" s="22"/>
      <c r="CK30" s="58" t="str">
        <f t="shared" si="34"/>
        <v/>
      </c>
      <c r="CL30" s="55"/>
      <c r="CM30" s="24"/>
      <c r="CN30" s="24"/>
      <c r="CO30" s="24" t="str">
        <f t="shared" si="35"/>
        <v/>
      </c>
      <c r="CP30" s="24"/>
      <c r="CQ30" s="25"/>
      <c r="CR30" s="24"/>
      <c r="CS30" s="42" t="str">
        <f t="shared" si="36"/>
        <v/>
      </c>
      <c r="CT30" s="22"/>
      <c r="CU30" s="17"/>
      <c r="CV30" s="7"/>
      <c r="CW30" s="7"/>
      <c r="CX30" s="7"/>
      <c r="CY30" s="7"/>
      <c r="CZ30" s="7"/>
      <c r="DA30" s="7"/>
      <c r="DB30" s="25"/>
      <c r="DC30" s="23"/>
      <c r="DD30" s="47"/>
      <c r="DF30" s="47"/>
    </row>
    <row r="31" spans="1:110" s="26" customFormat="1" x14ac:dyDescent="0.25">
      <c r="A31" s="19"/>
      <c r="B31" s="20"/>
      <c r="C31" s="21"/>
      <c r="D31" s="22"/>
      <c r="E31" s="22" t="str">
        <f t="shared" si="8"/>
        <v/>
      </c>
      <c r="F31" s="22"/>
      <c r="G31" s="22"/>
      <c r="H31" s="22"/>
      <c r="I31" s="24" t="str">
        <f t="shared" si="9"/>
        <v/>
      </c>
      <c r="J31" s="22" t="str">
        <f t="shared" si="10"/>
        <v/>
      </c>
      <c r="K31" s="39"/>
      <c r="L31" s="27"/>
      <c r="M31" s="22"/>
      <c r="N31" s="22" t="str">
        <f t="shared" si="11"/>
        <v/>
      </c>
      <c r="O31" s="22"/>
      <c r="P31" s="22"/>
      <c r="Q31" s="22"/>
      <c r="R31" s="24" t="str">
        <f t="shared" si="12"/>
        <v/>
      </c>
      <c r="S31" s="19" t="str">
        <f t="shared" si="13"/>
        <v/>
      </c>
      <c r="T31" s="39"/>
      <c r="U31" s="21"/>
      <c r="V31" s="22"/>
      <c r="W31" s="22" t="str">
        <f t="shared" si="14"/>
        <v/>
      </c>
      <c r="X31" s="22"/>
      <c r="Y31" s="22"/>
      <c r="Z31" s="22"/>
      <c r="AA31" s="24" t="str">
        <f t="shared" si="15"/>
        <v/>
      </c>
      <c r="AB31" s="19" t="str">
        <f t="shared" si="16"/>
        <v/>
      </c>
      <c r="AC31" s="39"/>
      <c r="AD31" s="21"/>
      <c r="AE31" s="22"/>
      <c r="AF31" s="22" t="str">
        <f t="shared" si="17"/>
        <v/>
      </c>
      <c r="AG31" s="22"/>
      <c r="AH31" s="22"/>
      <c r="AI31" s="22"/>
      <c r="AJ31" s="24" t="str">
        <f t="shared" si="18"/>
        <v/>
      </c>
      <c r="AK31" s="19" t="str">
        <f t="shared" si="19"/>
        <v/>
      </c>
      <c r="AL31" s="39"/>
      <c r="AM31" s="21"/>
      <c r="AN31" s="22"/>
      <c r="AO31" s="22" t="str">
        <f t="shared" si="7"/>
        <v/>
      </c>
      <c r="AP31" s="22"/>
      <c r="AQ31" s="22"/>
      <c r="AR31" s="22"/>
      <c r="AS31" s="24" t="str">
        <f t="shared" si="20"/>
        <v/>
      </c>
      <c r="AT31" s="19" t="str">
        <f t="shared" si="21"/>
        <v/>
      </c>
      <c r="AU31" s="39"/>
      <c r="AV31" s="21"/>
      <c r="AW31" s="22"/>
      <c r="AX31" s="22" t="str">
        <f t="shared" si="22"/>
        <v/>
      </c>
      <c r="AY31" s="22"/>
      <c r="AZ31" s="22"/>
      <c r="BA31" s="22"/>
      <c r="BB31" s="24" t="str">
        <f t="shared" si="23"/>
        <v/>
      </c>
      <c r="BC31" s="19" t="str">
        <f t="shared" si="24"/>
        <v/>
      </c>
      <c r="BD31" s="39"/>
      <c r="BE31" s="21"/>
      <c r="BF31" s="22"/>
      <c r="BG31" s="22" t="str">
        <f t="shared" si="25"/>
        <v/>
      </c>
      <c r="BH31" s="22"/>
      <c r="BI31" s="22"/>
      <c r="BJ31" s="22"/>
      <c r="BK31" s="24" t="str">
        <f t="shared" si="26"/>
        <v/>
      </c>
      <c r="BL31" s="19" t="str">
        <f t="shared" si="27"/>
        <v/>
      </c>
      <c r="BM31" s="39"/>
      <c r="BN31" s="21"/>
      <c r="BO31" s="22"/>
      <c r="BP31" s="22" t="str">
        <f t="shared" si="28"/>
        <v/>
      </c>
      <c r="BQ31" s="22"/>
      <c r="BR31" s="22"/>
      <c r="BS31" s="22"/>
      <c r="BT31" s="24" t="str">
        <f t="shared" si="29"/>
        <v/>
      </c>
      <c r="BU31" s="19" t="str">
        <f t="shared" si="30"/>
        <v/>
      </c>
      <c r="BV31" s="39"/>
      <c r="BW31" s="21"/>
      <c r="BX31" s="22"/>
      <c r="BY31" s="22" t="str">
        <f t="shared" si="31"/>
        <v/>
      </c>
      <c r="BZ31" s="22"/>
      <c r="CA31" s="22"/>
      <c r="CB31" s="22"/>
      <c r="CC31" s="24" t="str">
        <f t="shared" si="32"/>
        <v/>
      </c>
      <c r="CD31" s="19" t="str">
        <f t="shared" si="33"/>
        <v/>
      </c>
      <c r="CE31" s="39"/>
      <c r="CF31" s="21"/>
      <c r="CG31" s="22" t="str">
        <f>IF($A31="","",IF(CF31="","I",LOOKUP(CF31/CH$2,{0,0.4,0.45,0.5,0.55,0.6,0.65,0.7,0.75,0.8,1},{"F","D","C","C+","B-","B","B+","A-","A","A+"})))</f>
        <v/>
      </c>
      <c r="CH31" s="19" t="str">
        <f>IF($A31="","",IF(CF31="","--",LOOKUP(CF31/CH$2,{0,0.4,0.45,0.5,0.55,0.6,0.65,0.7,0.75,0.8,1},{0,2,2.25,2.5,2.75,3,3.25,3.5,3.75,4})))</f>
        <v/>
      </c>
      <c r="CI31" s="22"/>
      <c r="CJ31" s="22"/>
      <c r="CK31" s="58" t="str">
        <f t="shared" si="34"/>
        <v/>
      </c>
      <c r="CL31" s="55"/>
      <c r="CM31" s="24"/>
      <c r="CN31" s="24"/>
      <c r="CO31" s="24" t="str">
        <f t="shared" si="35"/>
        <v/>
      </c>
      <c r="CP31" s="24"/>
      <c r="CQ31" s="25"/>
      <c r="CR31" s="24"/>
      <c r="CS31" s="42" t="str">
        <f t="shared" si="36"/>
        <v/>
      </c>
      <c r="CT31" s="22"/>
      <c r="CU31" s="17"/>
      <c r="CV31" s="7"/>
      <c r="CW31" s="7"/>
      <c r="CX31" s="7"/>
      <c r="CY31" s="7"/>
      <c r="CZ31" s="7"/>
      <c r="DA31" s="7"/>
      <c r="DB31" s="25"/>
      <c r="DC31" s="23"/>
      <c r="DD31" s="47"/>
      <c r="DF31" s="47"/>
    </row>
    <row r="32" spans="1:110" s="26" customFormat="1" x14ac:dyDescent="0.25">
      <c r="A32" s="19"/>
      <c r="B32" s="20"/>
      <c r="C32" s="21"/>
      <c r="D32" s="22"/>
      <c r="E32" s="22" t="str">
        <f t="shared" si="8"/>
        <v/>
      </c>
      <c r="F32" s="22"/>
      <c r="G32" s="22"/>
      <c r="H32" s="22"/>
      <c r="I32" s="24" t="str">
        <f t="shared" si="9"/>
        <v/>
      </c>
      <c r="J32" s="22" t="str">
        <f t="shared" si="10"/>
        <v/>
      </c>
      <c r="K32" s="39"/>
      <c r="L32" s="27"/>
      <c r="M32" s="22"/>
      <c r="N32" s="22" t="str">
        <f t="shared" si="11"/>
        <v/>
      </c>
      <c r="O32" s="22"/>
      <c r="P32" s="22"/>
      <c r="Q32" s="22"/>
      <c r="R32" s="24" t="str">
        <f t="shared" si="12"/>
        <v/>
      </c>
      <c r="S32" s="19" t="str">
        <f t="shared" si="13"/>
        <v/>
      </c>
      <c r="T32" s="39"/>
      <c r="U32" s="21"/>
      <c r="V32" s="22"/>
      <c r="W32" s="22" t="str">
        <f t="shared" si="14"/>
        <v/>
      </c>
      <c r="X32" s="22"/>
      <c r="Y32" s="22"/>
      <c r="Z32" s="22"/>
      <c r="AA32" s="24" t="str">
        <f t="shared" si="15"/>
        <v/>
      </c>
      <c r="AB32" s="19" t="str">
        <f t="shared" si="16"/>
        <v/>
      </c>
      <c r="AC32" s="39"/>
      <c r="AD32" s="21"/>
      <c r="AE32" s="22"/>
      <c r="AF32" s="22" t="str">
        <f t="shared" si="17"/>
        <v/>
      </c>
      <c r="AG32" s="22"/>
      <c r="AH32" s="22"/>
      <c r="AI32" s="22"/>
      <c r="AJ32" s="24" t="str">
        <f t="shared" si="18"/>
        <v/>
      </c>
      <c r="AK32" s="19" t="str">
        <f t="shared" si="19"/>
        <v/>
      </c>
      <c r="AL32" s="39"/>
      <c r="AM32" s="21"/>
      <c r="AN32" s="22"/>
      <c r="AO32" s="22" t="str">
        <f t="shared" si="7"/>
        <v/>
      </c>
      <c r="AP32" s="22"/>
      <c r="AQ32" s="22"/>
      <c r="AR32" s="22"/>
      <c r="AS32" s="24" t="str">
        <f t="shared" si="20"/>
        <v/>
      </c>
      <c r="AT32" s="19" t="str">
        <f t="shared" si="21"/>
        <v/>
      </c>
      <c r="AU32" s="39"/>
      <c r="AV32" s="21"/>
      <c r="AW32" s="22"/>
      <c r="AX32" s="22" t="str">
        <f t="shared" si="22"/>
        <v/>
      </c>
      <c r="AY32" s="22"/>
      <c r="AZ32" s="22"/>
      <c r="BA32" s="22"/>
      <c r="BB32" s="24" t="str">
        <f t="shared" si="23"/>
        <v/>
      </c>
      <c r="BC32" s="19" t="str">
        <f t="shared" si="24"/>
        <v/>
      </c>
      <c r="BD32" s="39"/>
      <c r="BE32" s="21"/>
      <c r="BF32" s="22"/>
      <c r="BG32" s="22" t="str">
        <f t="shared" si="25"/>
        <v/>
      </c>
      <c r="BH32" s="22"/>
      <c r="BI32" s="22"/>
      <c r="BJ32" s="22"/>
      <c r="BK32" s="24" t="str">
        <f t="shared" si="26"/>
        <v/>
      </c>
      <c r="BL32" s="19" t="str">
        <f t="shared" si="27"/>
        <v/>
      </c>
      <c r="BM32" s="39"/>
      <c r="BN32" s="21"/>
      <c r="BO32" s="22"/>
      <c r="BP32" s="22" t="str">
        <f t="shared" si="28"/>
        <v/>
      </c>
      <c r="BQ32" s="22"/>
      <c r="BR32" s="22"/>
      <c r="BS32" s="22"/>
      <c r="BT32" s="24" t="str">
        <f t="shared" si="29"/>
        <v/>
      </c>
      <c r="BU32" s="19" t="str">
        <f t="shared" si="30"/>
        <v/>
      </c>
      <c r="BV32" s="39"/>
      <c r="BW32" s="21"/>
      <c r="BX32" s="22"/>
      <c r="BY32" s="22" t="str">
        <f t="shared" si="31"/>
        <v/>
      </c>
      <c r="BZ32" s="22"/>
      <c r="CA32" s="22"/>
      <c r="CB32" s="22"/>
      <c r="CC32" s="24" t="str">
        <f t="shared" si="32"/>
        <v/>
      </c>
      <c r="CD32" s="19" t="str">
        <f t="shared" si="33"/>
        <v/>
      </c>
      <c r="CE32" s="39"/>
      <c r="CF32" s="21"/>
      <c r="CG32" s="22" t="str">
        <f>IF($A32="","",IF(CF32="","I",LOOKUP(CF32/CH$2,{0,0.4,0.45,0.5,0.55,0.6,0.65,0.7,0.75,0.8,1},{"F","D","C","C+","B-","B","B+","A-","A","A+"})))</f>
        <v/>
      </c>
      <c r="CH32" s="19" t="str">
        <f>IF($A32="","",IF(CF32="","--",LOOKUP(CF32/CH$2,{0,0.4,0.45,0.5,0.55,0.6,0.65,0.7,0.75,0.8,1},{0,2,2.25,2.5,2.75,3,3.25,3.5,3.75,4})))</f>
        <v/>
      </c>
      <c r="CI32" s="22"/>
      <c r="CJ32" s="22"/>
      <c r="CK32" s="58" t="str">
        <f t="shared" si="34"/>
        <v/>
      </c>
      <c r="CL32" s="55"/>
      <c r="CM32" s="24"/>
      <c r="CN32" s="24"/>
      <c r="CO32" s="24" t="str">
        <f t="shared" si="35"/>
        <v/>
      </c>
      <c r="CP32" s="24"/>
      <c r="CQ32" s="25"/>
      <c r="CR32" s="24"/>
      <c r="CS32" s="42" t="str">
        <f t="shared" si="36"/>
        <v/>
      </c>
      <c r="CT32" s="22"/>
      <c r="CU32" s="17"/>
      <c r="CV32" s="7"/>
      <c r="CW32" s="7"/>
      <c r="CX32" s="7"/>
      <c r="CY32" s="7"/>
      <c r="CZ32" s="7"/>
      <c r="DA32" s="7"/>
      <c r="DB32" s="25"/>
      <c r="DC32" s="23"/>
      <c r="DD32" s="47"/>
      <c r="DF32" s="47"/>
    </row>
    <row r="33" spans="1:110" s="26" customFormat="1" x14ac:dyDescent="0.25">
      <c r="A33" s="19"/>
      <c r="B33" s="20"/>
      <c r="C33" s="21"/>
      <c r="D33" s="22"/>
      <c r="E33" s="22" t="str">
        <f t="shared" si="8"/>
        <v/>
      </c>
      <c r="F33" s="22"/>
      <c r="G33" s="22"/>
      <c r="H33" s="22"/>
      <c r="I33" s="24" t="str">
        <f t="shared" si="9"/>
        <v/>
      </c>
      <c r="J33" s="22" t="str">
        <f t="shared" si="10"/>
        <v/>
      </c>
      <c r="K33" s="39"/>
      <c r="L33" s="27"/>
      <c r="M33" s="22"/>
      <c r="N33" s="22" t="str">
        <f t="shared" si="11"/>
        <v/>
      </c>
      <c r="O33" s="22"/>
      <c r="P33" s="22"/>
      <c r="Q33" s="22"/>
      <c r="R33" s="24" t="str">
        <f t="shared" si="12"/>
        <v/>
      </c>
      <c r="S33" s="19" t="str">
        <f t="shared" si="13"/>
        <v/>
      </c>
      <c r="T33" s="39"/>
      <c r="U33" s="21"/>
      <c r="V33" s="22"/>
      <c r="W33" s="22" t="str">
        <f t="shared" si="14"/>
        <v/>
      </c>
      <c r="X33" s="22"/>
      <c r="Y33" s="22"/>
      <c r="Z33" s="22"/>
      <c r="AA33" s="24" t="str">
        <f t="shared" si="15"/>
        <v/>
      </c>
      <c r="AB33" s="19" t="str">
        <f t="shared" si="16"/>
        <v/>
      </c>
      <c r="AC33" s="39"/>
      <c r="AD33" s="21"/>
      <c r="AE33" s="22"/>
      <c r="AF33" s="22" t="str">
        <f t="shared" si="17"/>
        <v/>
      </c>
      <c r="AG33" s="22"/>
      <c r="AH33" s="22"/>
      <c r="AI33" s="22"/>
      <c r="AJ33" s="24" t="str">
        <f t="shared" si="18"/>
        <v/>
      </c>
      <c r="AK33" s="19" t="str">
        <f t="shared" si="19"/>
        <v/>
      </c>
      <c r="AL33" s="39"/>
      <c r="AM33" s="21"/>
      <c r="AN33" s="22"/>
      <c r="AO33" s="22" t="str">
        <f t="shared" si="7"/>
        <v/>
      </c>
      <c r="AP33" s="22"/>
      <c r="AQ33" s="22"/>
      <c r="AR33" s="22"/>
      <c r="AS33" s="24" t="str">
        <f t="shared" si="20"/>
        <v/>
      </c>
      <c r="AT33" s="19" t="str">
        <f t="shared" si="21"/>
        <v/>
      </c>
      <c r="AU33" s="39"/>
      <c r="AV33" s="21"/>
      <c r="AW33" s="22"/>
      <c r="AX33" s="22" t="str">
        <f t="shared" si="22"/>
        <v/>
      </c>
      <c r="AY33" s="22"/>
      <c r="AZ33" s="22"/>
      <c r="BA33" s="22"/>
      <c r="BB33" s="24" t="str">
        <f t="shared" si="23"/>
        <v/>
      </c>
      <c r="BC33" s="19" t="str">
        <f t="shared" si="24"/>
        <v/>
      </c>
      <c r="BD33" s="39"/>
      <c r="BE33" s="21"/>
      <c r="BF33" s="22"/>
      <c r="BG33" s="22" t="str">
        <f t="shared" si="25"/>
        <v/>
      </c>
      <c r="BH33" s="22"/>
      <c r="BI33" s="22"/>
      <c r="BJ33" s="22"/>
      <c r="BK33" s="24" t="str">
        <f t="shared" si="26"/>
        <v/>
      </c>
      <c r="BL33" s="19" t="str">
        <f t="shared" si="27"/>
        <v/>
      </c>
      <c r="BM33" s="39"/>
      <c r="BN33" s="21"/>
      <c r="BO33" s="22"/>
      <c r="BP33" s="22" t="str">
        <f t="shared" si="28"/>
        <v/>
      </c>
      <c r="BQ33" s="22"/>
      <c r="BR33" s="22"/>
      <c r="BS33" s="22"/>
      <c r="BT33" s="24" t="str">
        <f t="shared" si="29"/>
        <v/>
      </c>
      <c r="BU33" s="19" t="str">
        <f t="shared" si="30"/>
        <v/>
      </c>
      <c r="BV33" s="39"/>
      <c r="BW33" s="21"/>
      <c r="BX33" s="22"/>
      <c r="BY33" s="22" t="str">
        <f t="shared" si="31"/>
        <v/>
      </c>
      <c r="BZ33" s="22"/>
      <c r="CA33" s="22"/>
      <c r="CB33" s="22"/>
      <c r="CC33" s="24" t="str">
        <f t="shared" si="32"/>
        <v/>
      </c>
      <c r="CD33" s="19" t="str">
        <f t="shared" si="33"/>
        <v/>
      </c>
      <c r="CE33" s="39"/>
      <c r="CF33" s="21"/>
      <c r="CG33" s="22" t="str">
        <f>IF($A33="","",IF(CF33="","I",LOOKUP(CF33/CH$2,{0,0.4,0.45,0.5,0.55,0.6,0.65,0.7,0.75,0.8,1},{"F","D","C","C+","B-","B","B+","A-","A","A+"})))</f>
        <v/>
      </c>
      <c r="CH33" s="19" t="str">
        <f>IF($A33="","",IF(CF33="","--",LOOKUP(CF33/CH$2,{0,0.4,0.45,0.5,0.55,0.6,0.65,0.7,0.75,0.8,1},{0,2,2.25,2.5,2.75,3,3.25,3.5,3.75,4})))</f>
        <v/>
      </c>
      <c r="CI33" s="22"/>
      <c r="CJ33" s="22"/>
      <c r="CK33" s="58" t="str">
        <f t="shared" si="34"/>
        <v/>
      </c>
      <c r="CL33" s="55"/>
      <c r="CM33" s="24"/>
      <c r="CN33" s="24"/>
      <c r="CO33" s="24" t="str">
        <f t="shared" si="35"/>
        <v/>
      </c>
      <c r="CP33" s="24"/>
      <c r="CQ33" s="25"/>
      <c r="CR33" s="24"/>
      <c r="CS33" s="42" t="str">
        <f t="shared" si="36"/>
        <v/>
      </c>
      <c r="CT33" s="22"/>
      <c r="CU33" s="17"/>
      <c r="CV33" s="7"/>
      <c r="CW33" s="7"/>
      <c r="CX33" s="7"/>
      <c r="CY33" s="7"/>
      <c r="CZ33" s="7"/>
      <c r="DA33" s="7"/>
      <c r="DB33" s="25"/>
      <c r="DC33" s="23"/>
      <c r="DD33" s="47"/>
      <c r="DF33" s="47"/>
    </row>
    <row r="34" spans="1:110" s="26" customFormat="1" x14ac:dyDescent="0.25">
      <c r="A34" s="19"/>
      <c r="B34" s="20"/>
      <c r="C34" s="21"/>
      <c r="D34" s="22"/>
      <c r="E34" s="22" t="str">
        <f t="shared" si="8"/>
        <v/>
      </c>
      <c r="F34" s="22"/>
      <c r="G34" s="22"/>
      <c r="H34" s="22"/>
      <c r="I34" s="24" t="str">
        <f t="shared" si="9"/>
        <v/>
      </c>
      <c r="J34" s="22" t="str">
        <f t="shared" si="10"/>
        <v/>
      </c>
      <c r="K34" s="39"/>
      <c r="L34" s="27"/>
      <c r="M34" s="22"/>
      <c r="N34" s="22" t="str">
        <f t="shared" si="11"/>
        <v/>
      </c>
      <c r="O34" s="22"/>
      <c r="P34" s="22"/>
      <c r="Q34" s="22"/>
      <c r="R34" s="24" t="str">
        <f t="shared" si="12"/>
        <v/>
      </c>
      <c r="S34" s="19" t="str">
        <f t="shared" si="13"/>
        <v/>
      </c>
      <c r="T34" s="39"/>
      <c r="U34" s="21"/>
      <c r="V34" s="22"/>
      <c r="W34" s="22" t="str">
        <f t="shared" si="14"/>
        <v/>
      </c>
      <c r="X34" s="22"/>
      <c r="Y34" s="22"/>
      <c r="Z34" s="22"/>
      <c r="AA34" s="24" t="str">
        <f t="shared" si="15"/>
        <v/>
      </c>
      <c r="AB34" s="19" t="str">
        <f t="shared" si="16"/>
        <v/>
      </c>
      <c r="AC34" s="39"/>
      <c r="AD34" s="21"/>
      <c r="AE34" s="22"/>
      <c r="AF34" s="22" t="str">
        <f t="shared" si="17"/>
        <v/>
      </c>
      <c r="AG34" s="22"/>
      <c r="AH34" s="22"/>
      <c r="AI34" s="22"/>
      <c r="AJ34" s="24" t="str">
        <f t="shared" si="18"/>
        <v/>
      </c>
      <c r="AK34" s="19" t="str">
        <f t="shared" si="19"/>
        <v/>
      </c>
      <c r="AL34" s="39"/>
      <c r="AM34" s="21"/>
      <c r="AN34" s="22"/>
      <c r="AO34" s="22" t="str">
        <f t="shared" si="7"/>
        <v/>
      </c>
      <c r="AP34" s="22"/>
      <c r="AQ34" s="22"/>
      <c r="AR34" s="22"/>
      <c r="AS34" s="24" t="str">
        <f t="shared" si="20"/>
        <v/>
      </c>
      <c r="AT34" s="19" t="str">
        <f t="shared" si="21"/>
        <v/>
      </c>
      <c r="AU34" s="39"/>
      <c r="AV34" s="21"/>
      <c r="AW34" s="22"/>
      <c r="AX34" s="22" t="str">
        <f t="shared" si="22"/>
        <v/>
      </c>
      <c r="AY34" s="22"/>
      <c r="AZ34" s="22"/>
      <c r="BA34" s="22"/>
      <c r="BB34" s="24" t="str">
        <f t="shared" si="23"/>
        <v/>
      </c>
      <c r="BC34" s="19" t="str">
        <f t="shared" si="24"/>
        <v/>
      </c>
      <c r="BD34" s="39"/>
      <c r="BE34" s="21"/>
      <c r="BF34" s="22"/>
      <c r="BG34" s="22" t="str">
        <f t="shared" si="25"/>
        <v/>
      </c>
      <c r="BH34" s="22"/>
      <c r="BI34" s="22"/>
      <c r="BJ34" s="22"/>
      <c r="BK34" s="24" t="str">
        <f t="shared" si="26"/>
        <v/>
      </c>
      <c r="BL34" s="19" t="str">
        <f t="shared" si="27"/>
        <v/>
      </c>
      <c r="BM34" s="39"/>
      <c r="BN34" s="21"/>
      <c r="BO34" s="22"/>
      <c r="BP34" s="22" t="str">
        <f t="shared" si="28"/>
        <v/>
      </c>
      <c r="BQ34" s="22"/>
      <c r="BR34" s="22"/>
      <c r="BS34" s="22"/>
      <c r="BT34" s="24" t="str">
        <f t="shared" si="29"/>
        <v/>
      </c>
      <c r="BU34" s="19" t="str">
        <f t="shared" si="30"/>
        <v/>
      </c>
      <c r="BV34" s="39"/>
      <c r="BW34" s="21"/>
      <c r="BX34" s="22"/>
      <c r="BY34" s="22" t="str">
        <f t="shared" si="31"/>
        <v/>
      </c>
      <c r="BZ34" s="22"/>
      <c r="CA34" s="22"/>
      <c r="CB34" s="22"/>
      <c r="CC34" s="24" t="str">
        <f t="shared" si="32"/>
        <v/>
      </c>
      <c r="CD34" s="19" t="str">
        <f t="shared" si="33"/>
        <v/>
      </c>
      <c r="CE34" s="39"/>
      <c r="CF34" s="21"/>
      <c r="CG34" s="22" t="str">
        <f>IF($A34="","",IF(CF34="","I",LOOKUP(CF34/CH$2,{0,0.4,0.45,0.5,0.55,0.6,0.65,0.7,0.75,0.8,1},{"F","D","C","C+","B-","B","B+","A-","A","A+"})))</f>
        <v/>
      </c>
      <c r="CH34" s="19" t="str">
        <f>IF($A34="","",IF(CF34="","--",LOOKUP(CF34/CH$2,{0,0.4,0.45,0.5,0.55,0.6,0.65,0.7,0.75,0.8,1},{0,2,2.25,2.5,2.75,3,3.25,3.5,3.75,4})))</f>
        <v/>
      </c>
      <c r="CI34" s="22"/>
      <c r="CJ34" s="22"/>
      <c r="CK34" s="58" t="str">
        <f t="shared" si="34"/>
        <v/>
      </c>
      <c r="CL34" s="55"/>
      <c r="CM34" s="24"/>
      <c r="CN34" s="24"/>
      <c r="CO34" s="24" t="str">
        <f t="shared" si="35"/>
        <v/>
      </c>
      <c r="CP34" s="24"/>
      <c r="CQ34" s="25"/>
      <c r="CR34" s="24"/>
      <c r="CS34" s="42" t="str">
        <f t="shared" si="36"/>
        <v/>
      </c>
      <c r="CT34" s="22"/>
      <c r="CU34" s="17"/>
      <c r="CV34" s="7"/>
      <c r="CW34" s="7"/>
      <c r="CX34" s="7"/>
      <c r="CY34" s="7"/>
      <c r="CZ34" s="7"/>
      <c r="DA34" s="7"/>
      <c r="DB34" s="25"/>
      <c r="DC34" s="23"/>
      <c r="DD34" s="47"/>
      <c r="DF34" s="47"/>
    </row>
    <row r="35" spans="1:110" s="26" customFormat="1" x14ac:dyDescent="0.25">
      <c r="A35" s="19"/>
      <c r="B35" s="20"/>
      <c r="C35" s="21"/>
      <c r="D35" s="22"/>
      <c r="E35" s="22" t="str">
        <f t="shared" si="8"/>
        <v/>
      </c>
      <c r="F35" s="22"/>
      <c r="G35" s="22"/>
      <c r="H35" s="22"/>
      <c r="I35" s="24" t="str">
        <f t="shared" si="9"/>
        <v/>
      </c>
      <c r="J35" s="22" t="str">
        <f t="shared" si="10"/>
        <v/>
      </c>
      <c r="K35" s="39"/>
      <c r="L35" s="27"/>
      <c r="M35" s="22"/>
      <c r="N35" s="22" t="str">
        <f t="shared" si="11"/>
        <v/>
      </c>
      <c r="O35" s="22"/>
      <c r="P35" s="22"/>
      <c r="Q35" s="22"/>
      <c r="R35" s="24" t="str">
        <f t="shared" si="12"/>
        <v/>
      </c>
      <c r="S35" s="19" t="str">
        <f t="shared" si="13"/>
        <v/>
      </c>
      <c r="T35" s="39"/>
      <c r="U35" s="21"/>
      <c r="V35" s="22"/>
      <c r="W35" s="22" t="str">
        <f t="shared" si="14"/>
        <v/>
      </c>
      <c r="X35" s="22"/>
      <c r="Y35" s="22"/>
      <c r="Z35" s="22"/>
      <c r="AA35" s="24" t="str">
        <f t="shared" si="15"/>
        <v/>
      </c>
      <c r="AB35" s="19" t="str">
        <f t="shared" si="16"/>
        <v/>
      </c>
      <c r="AC35" s="39"/>
      <c r="AD35" s="21"/>
      <c r="AE35" s="22"/>
      <c r="AF35" s="22" t="str">
        <f t="shared" si="17"/>
        <v/>
      </c>
      <c r="AG35" s="22"/>
      <c r="AH35" s="22"/>
      <c r="AI35" s="22"/>
      <c r="AJ35" s="24" t="str">
        <f t="shared" si="18"/>
        <v/>
      </c>
      <c r="AK35" s="19" t="str">
        <f t="shared" si="19"/>
        <v/>
      </c>
      <c r="AL35" s="39"/>
      <c r="AM35" s="21"/>
      <c r="AN35" s="22"/>
      <c r="AO35" s="22" t="str">
        <f t="shared" si="7"/>
        <v/>
      </c>
      <c r="AP35" s="22"/>
      <c r="AQ35" s="22"/>
      <c r="AR35" s="22"/>
      <c r="AS35" s="24" t="str">
        <f t="shared" si="20"/>
        <v/>
      </c>
      <c r="AT35" s="19" t="str">
        <f t="shared" si="21"/>
        <v/>
      </c>
      <c r="AU35" s="39"/>
      <c r="AV35" s="21"/>
      <c r="AW35" s="22"/>
      <c r="AX35" s="22" t="str">
        <f t="shared" si="22"/>
        <v/>
      </c>
      <c r="AY35" s="22"/>
      <c r="AZ35" s="22"/>
      <c r="BA35" s="22"/>
      <c r="BB35" s="24" t="str">
        <f t="shared" si="23"/>
        <v/>
      </c>
      <c r="BC35" s="19" t="str">
        <f t="shared" si="24"/>
        <v/>
      </c>
      <c r="BD35" s="39"/>
      <c r="BE35" s="21"/>
      <c r="BF35" s="22"/>
      <c r="BG35" s="22" t="str">
        <f t="shared" si="25"/>
        <v/>
      </c>
      <c r="BH35" s="22"/>
      <c r="BI35" s="22"/>
      <c r="BJ35" s="22"/>
      <c r="BK35" s="24" t="str">
        <f t="shared" si="26"/>
        <v/>
      </c>
      <c r="BL35" s="19" t="str">
        <f t="shared" si="27"/>
        <v/>
      </c>
      <c r="BM35" s="39"/>
      <c r="BN35" s="21"/>
      <c r="BO35" s="22"/>
      <c r="BP35" s="22" t="str">
        <f t="shared" si="28"/>
        <v/>
      </c>
      <c r="BQ35" s="22"/>
      <c r="BR35" s="22"/>
      <c r="BS35" s="22"/>
      <c r="BT35" s="24" t="str">
        <f t="shared" si="29"/>
        <v/>
      </c>
      <c r="BU35" s="19" t="str">
        <f t="shared" si="30"/>
        <v/>
      </c>
      <c r="BV35" s="39"/>
      <c r="BW35" s="21"/>
      <c r="BX35" s="22"/>
      <c r="BY35" s="22" t="str">
        <f t="shared" si="31"/>
        <v/>
      </c>
      <c r="BZ35" s="22"/>
      <c r="CA35" s="22"/>
      <c r="CB35" s="22"/>
      <c r="CC35" s="24" t="str">
        <f t="shared" si="32"/>
        <v/>
      </c>
      <c r="CD35" s="19" t="str">
        <f t="shared" si="33"/>
        <v/>
      </c>
      <c r="CE35" s="39"/>
      <c r="CF35" s="21"/>
      <c r="CG35" s="22" t="str">
        <f>IF($A35="","",IF(CF35="","I",LOOKUP(CF35/CH$2,{0,0.4,0.45,0.5,0.55,0.6,0.65,0.7,0.75,0.8,1},{"F","D","C","C+","B-","B","B+","A-","A","A+"})))</f>
        <v/>
      </c>
      <c r="CH35" s="19" t="str">
        <f>IF($A35="","",IF(CF35="","--",LOOKUP(CF35/CH$2,{0,0.4,0.45,0.5,0.55,0.6,0.65,0.7,0.75,0.8,1},{0,2,2.25,2.5,2.75,3,3.25,3.5,3.75,4})))</f>
        <v/>
      </c>
      <c r="CI35" s="22"/>
      <c r="CJ35" s="22"/>
      <c r="CK35" s="58" t="str">
        <f t="shared" si="34"/>
        <v/>
      </c>
      <c r="CL35" s="55"/>
      <c r="CM35" s="24"/>
      <c r="CN35" s="24"/>
      <c r="CO35" s="24" t="str">
        <f t="shared" si="35"/>
        <v/>
      </c>
      <c r="CP35" s="24"/>
      <c r="CQ35" s="25"/>
      <c r="CR35" s="24"/>
      <c r="CS35" s="42" t="str">
        <f t="shared" si="36"/>
        <v/>
      </c>
      <c r="CT35" s="22"/>
      <c r="CU35" s="17"/>
      <c r="CV35" s="7"/>
      <c r="CW35" s="7"/>
      <c r="CX35" s="7"/>
      <c r="CY35" s="7"/>
      <c r="CZ35" s="7"/>
      <c r="DA35" s="7"/>
      <c r="DB35" s="25"/>
      <c r="DC35" s="23"/>
      <c r="DD35" s="47"/>
      <c r="DF35" s="47"/>
    </row>
    <row r="36" spans="1:110" s="26" customFormat="1" x14ac:dyDescent="0.25">
      <c r="A36" s="19"/>
      <c r="B36" s="20"/>
      <c r="C36" s="21"/>
      <c r="D36" s="22"/>
      <c r="E36" s="22" t="str">
        <f t="shared" si="8"/>
        <v/>
      </c>
      <c r="F36" s="22"/>
      <c r="G36" s="22"/>
      <c r="H36" s="22"/>
      <c r="I36" s="24" t="str">
        <f t="shared" si="9"/>
        <v/>
      </c>
      <c r="J36" s="22" t="str">
        <f t="shared" si="10"/>
        <v/>
      </c>
      <c r="K36" s="39"/>
      <c r="L36" s="27"/>
      <c r="M36" s="22"/>
      <c r="N36" s="22" t="str">
        <f t="shared" si="11"/>
        <v/>
      </c>
      <c r="O36" s="22"/>
      <c r="P36" s="22"/>
      <c r="Q36" s="22"/>
      <c r="R36" s="24" t="str">
        <f t="shared" si="12"/>
        <v/>
      </c>
      <c r="S36" s="19" t="str">
        <f t="shared" si="13"/>
        <v/>
      </c>
      <c r="T36" s="39"/>
      <c r="U36" s="21"/>
      <c r="V36" s="22"/>
      <c r="W36" s="22" t="str">
        <f t="shared" si="14"/>
        <v/>
      </c>
      <c r="X36" s="22"/>
      <c r="Y36" s="22"/>
      <c r="Z36" s="22"/>
      <c r="AA36" s="24" t="str">
        <f t="shared" si="15"/>
        <v/>
      </c>
      <c r="AB36" s="19" t="str">
        <f t="shared" si="16"/>
        <v/>
      </c>
      <c r="AC36" s="39"/>
      <c r="AD36" s="21"/>
      <c r="AE36" s="22"/>
      <c r="AF36" s="22" t="str">
        <f t="shared" si="17"/>
        <v/>
      </c>
      <c r="AG36" s="22"/>
      <c r="AH36" s="22"/>
      <c r="AI36" s="22"/>
      <c r="AJ36" s="24" t="str">
        <f t="shared" si="18"/>
        <v/>
      </c>
      <c r="AK36" s="19" t="str">
        <f t="shared" si="19"/>
        <v/>
      </c>
      <c r="AL36" s="39"/>
      <c r="AM36" s="21"/>
      <c r="AN36" s="22"/>
      <c r="AO36" s="22" t="str">
        <f t="shared" si="7"/>
        <v/>
      </c>
      <c r="AP36" s="22"/>
      <c r="AQ36" s="22"/>
      <c r="AR36" s="22"/>
      <c r="AS36" s="24" t="str">
        <f t="shared" si="20"/>
        <v/>
      </c>
      <c r="AT36" s="19" t="str">
        <f t="shared" si="21"/>
        <v/>
      </c>
      <c r="AU36" s="39"/>
      <c r="AV36" s="21"/>
      <c r="AW36" s="22"/>
      <c r="AX36" s="22" t="str">
        <f t="shared" si="22"/>
        <v/>
      </c>
      <c r="AY36" s="22"/>
      <c r="AZ36" s="22"/>
      <c r="BA36" s="22"/>
      <c r="BB36" s="24" t="str">
        <f t="shared" si="23"/>
        <v/>
      </c>
      <c r="BC36" s="19" t="str">
        <f t="shared" si="24"/>
        <v/>
      </c>
      <c r="BD36" s="39"/>
      <c r="BE36" s="21"/>
      <c r="BF36" s="22"/>
      <c r="BG36" s="22" t="str">
        <f t="shared" si="25"/>
        <v/>
      </c>
      <c r="BH36" s="22"/>
      <c r="BI36" s="22"/>
      <c r="BJ36" s="22"/>
      <c r="BK36" s="24" t="str">
        <f t="shared" si="26"/>
        <v/>
      </c>
      <c r="BL36" s="19" t="str">
        <f t="shared" si="27"/>
        <v/>
      </c>
      <c r="BM36" s="39"/>
      <c r="BN36" s="21"/>
      <c r="BO36" s="22"/>
      <c r="BP36" s="22" t="str">
        <f t="shared" si="28"/>
        <v/>
      </c>
      <c r="BQ36" s="22"/>
      <c r="BR36" s="22"/>
      <c r="BS36" s="22"/>
      <c r="BT36" s="24" t="str">
        <f t="shared" si="29"/>
        <v/>
      </c>
      <c r="BU36" s="19" t="str">
        <f t="shared" si="30"/>
        <v/>
      </c>
      <c r="BV36" s="39"/>
      <c r="BW36" s="21"/>
      <c r="BX36" s="22"/>
      <c r="BY36" s="22" t="str">
        <f t="shared" si="31"/>
        <v/>
      </c>
      <c r="BZ36" s="22"/>
      <c r="CA36" s="22"/>
      <c r="CB36" s="22"/>
      <c r="CC36" s="24" t="str">
        <f t="shared" si="32"/>
        <v/>
      </c>
      <c r="CD36" s="19" t="str">
        <f t="shared" si="33"/>
        <v/>
      </c>
      <c r="CE36" s="39"/>
      <c r="CF36" s="21"/>
      <c r="CG36" s="22" t="str">
        <f>IF($A36="","",IF(CF36="","I",LOOKUP(CF36/CH$2,{0,0.4,0.45,0.5,0.55,0.6,0.65,0.7,0.75,0.8,1},{"F","D","C","C+","B-","B","B+","A-","A","A+"})))</f>
        <v/>
      </c>
      <c r="CH36" s="19" t="str">
        <f>IF($A36="","",IF(CF36="","--",LOOKUP(CF36/CH$2,{0,0.4,0.45,0.5,0.55,0.6,0.65,0.7,0.75,0.8,1},{0,2,2.25,2.5,2.75,3,3.25,3.5,3.75,4})))</f>
        <v/>
      </c>
      <c r="CI36" s="22"/>
      <c r="CJ36" s="22"/>
      <c r="CK36" s="58" t="str">
        <f t="shared" si="34"/>
        <v/>
      </c>
      <c r="CL36" s="55"/>
      <c r="CM36" s="24"/>
      <c r="CN36" s="24"/>
      <c r="CO36" s="24" t="str">
        <f t="shared" si="35"/>
        <v/>
      </c>
      <c r="CP36" s="24"/>
      <c r="CQ36" s="25"/>
      <c r="CR36" s="24"/>
      <c r="CS36" s="42" t="str">
        <f t="shared" si="36"/>
        <v/>
      </c>
      <c r="CT36" s="22"/>
      <c r="CU36" s="17"/>
      <c r="CV36" s="7"/>
      <c r="CW36" s="7"/>
      <c r="CX36" s="7"/>
      <c r="CY36" s="7"/>
      <c r="CZ36" s="7"/>
      <c r="DA36" s="7"/>
      <c r="DB36" s="25"/>
      <c r="DC36" s="23"/>
      <c r="DD36" s="47"/>
      <c r="DF36" s="47"/>
    </row>
    <row r="37" spans="1:110" s="26" customFormat="1" x14ac:dyDescent="0.25">
      <c r="A37" s="19"/>
      <c r="B37" s="20"/>
      <c r="C37" s="21"/>
      <c r="D37" s="22"/>
      <c r="E37" s="22" t="str">
        <f t="shared" si="8"/>
        <v/>
      </c>
      <c r="F37" s="22"/>
      <c r="G37" s="22"/>
      <c r="H37" s="22"/>
      <c r="I37" s="24" t="str">
        <f t="shared" si="9"/>
        <v/>
      </c>
      <c r="J37" s="22" t="str">
        <f t="shared" si="10"/>
        <v/>
      </c>
      <c r="K37" s="39"/>
      <c r="L37" s="27"/>
      <c r="M37" s="22"/>
      <c r="N37" s="22" t="str">
        <f t="shared" si="11"/>
        <v/>
      </c>
      <c r="O37" s="22"/>
      <c r="P37" s="22"/>
      <c r="Q37" s="22"/>
      <c r="R37" s="24" t="str">
        <f t="shared" si="12"/>
        <v/>
      </c>
      <c r="S37" s="19" t="str">
        <f t="shared" si="13"/>
        <v/>
      </c>
      <c r="T37" s="39"/>
      <c r="U37" s="21"/>
      <c r="V37" s="22"/>
      <c r="W37" s="22" t="str">
        <f t="shared" si="14"/>
        <v/>
      </c>
      <c r="X37" s="22"/>
      <c r="Y37" s="22"/>
      <c r="Z37" s="22"/>
      <c r="AA37" s="24" t="str">
        <f t="shared" si="15"/>
        <v/>
      </c>
      <c r="AB37" s="19" t="str">
        <f t="shared" si="16"/>
        <v/>
      </c>
      <c r="AC37" s="39"/>
      <c r="AD37" s="21"/>
      <c r="AE37" s="22"/>
      <c r="AF37" s="22" t="str">
        <f t="shared" si="17"/>
        <v/>
      </c>
      <c r="AG37" s="22"/>
      <c r="AH37" s="22"/>
      <c r="AI37" s="22"/>
      <c r="AJ37" s="24" t="str">
        <f t="shared" si="18"/>
        <v/>
      </c>
      <c r="AK37" s="19" t="str">
        <f t="shared" si="19"/>
        <v/>
      </c>
      <c r="AL37" s="39"/>
      <c r="AM37" s="21"/>
      <c r="AN37" s="22"/>
      <c r="AO37" s="22" t="str">
        <f t="shared" si="7"/>
        <v/>
      </c>
      <c r="AP37" s="22"/>
      <c r="AQ37" s="22"/>
      <c r="AR37" s="22"/>
      <c r="AS37" s="24" t="str">
        <f t="shared" si="20"/>
        <v/>
      </c>
      <c r="AT37" s="19" t="str">
        <f t="shared" si="21"/>
        <v/>
      </c>
      <c r="AU37" s="39"/>
      <c r="AV37" s="21"/>
      <c r="AW37" s="22"/>
      <c r="AX37" s="22" t="str">
        <f t="shared" si="22"/>
        <v/>
      </c>
      <c r="AY37" s="22"/>
      <c r="AZ37" s="22"/>
      <c r="BA37" s="22"/>
      <c r="BB37" s="24" t="str">
        <f t="shared" si="23"/>
        <v/>
      </c>
      <c r="BC37" s="19" t="str">
        <f t="shared" si="24"/>
        <v/>
      </c>
      <c r="BD37" s="39"/>
      <c r="BE37" s="21"/>
      <c r="BF37" s="22"/>
      <c r="BG37" s="22" t="str">
        <f t="shared" si="25"/>
        <v/>
      </c>
      <c r="BH37" s="22"/>
      <c r="BI37" s="22"/>
      <c r="BJ37" s="22"/>
      <c r="BK37" s="24" t="str">
        <f t="shared" si="26"/>
        <v/>
      </c>
      <c r="BL37" s="19" t="str">
        <f t="shared" si="27"/>
        <v/>
      </c>
      <c r="BM37" s="39"/>
      <c r="BN37" s="21"/>
      <c r="BO37" s="22"/>
      <c r="BP37" s="22" t="str">
        <f t="shared" si="28"/>
        <v/>
      </c>
      <c r="BQ37" s="22"/>
      <c r="BR37" s="22"/>
      <c r="BS37" s="22"/>
      <c r="BT37" s="24" t="str">
        <f t="shared" si="29"/>
        <v/>
      </c>
      <c r="BU37" s="19" t="str">
        <f t="shared" si="30"/>
        <v/>
      </c>
      <c r="BV37" s="39"/>
      <c r="BW37" s="21"/>
      <c r="BX37" s="22"/>
      <c r="BY37" s="22" t="str">
        <f t="shared" si="31"/>
        <v/>
      </c>
      <c r="BZ37" s="22"/>
      <c r="CA37" s="22"/>
      <c r="CB37" s="22"/>
      <c r="CC37" s="24" t="str">
        <f t="shared" si="32"/>
        <v/>
      </c>
      <c r="CD37" s="19" t="str">
        <f t="shared" si="33"/>
        <v/>
      </c>
      <c r="CE37" s="39"/>
      <c r="CF37" s="21"/>
      <c r="CG37" s="22" t="str">
        <f>IF($A37="","",IF(CF37="","I",LOOKUP(CF37/CH$2,{0,0.4,0.45,0.5,0.55,0.6,0.65,0.7,0.75,0.8,1},{"F","D","C","C+","B-","B","B+","A-","A","A+"})))</f>
        <v/>
      </c>
      <c r="CH37" s="19" t="str">
        <f>IF($A37="","",IF(CF37="","--",LOOKUP(CF37/CH$2,{0,0.4,0.45,0.5,0.55,0.6,0.65,0.7,0.75,0.8,1},{0,2,2.25,2.5,2.75,3,3.25,3.5,3.75,4})))</f>
        <v/>
      </c>
      <c r="CI37" s="22"/>
      <c r="CJ37" s="22"/>
      <c r="CK37" s="58" t="str">
        <f t="shared" si="34"/>
        <v/>
      </c>
      <c r="CL37" s="55"/>
      <c r="CM37" s="24"/>
      <c r="CN37" s="24"/>
      <c r="CO37" s="24" t="str">
        <f t="shared" si="35"/>
        <v/>
      </c>
      <c r="CP37" s="24"/>
      <c r="CQ37" s="25"/>
      <c r="CR37" s="24"/>
      <c r="CS37" s="42" t="str">
        <f t="shared" si="36"/>
        <v/>
      </c>
      <c r="CT37" s="22"/>
      <c r="CU37" s="17"/>
      <c r="CV37" s="7"/>
      <c r="CW37" s="7"/>
      <c r="CX37" s="7"/>
      <c r="CY37" s="7"/>
      <c r="CZ37" s="7"/>
      <c r="DA37" s="7"/>
      <c r="DB37" s="25"/>
      <c r="DC37" s="23"/>
      <c r="DD37" s="47"/>
      <c r="DF37" s="47"/>
    </row>
    <row r="38" spans="1:110" s="26" customFormat="1" x14ac:dyDescent="0.25">
      <c r="A38" s="19"/>
      <c r="B38" s="20"/>
      <c r="C38" s="21"/>
      <c r="D38" s="22"/>
      <c r="E38" s="22" t="str">
        <f t="shared" si="8"/>
        <v/>
      </c>
      <c r="F38" s="22"/>
      <c r="G38" s="22"/>
      <c r="H38" s="22"/>
      <c r="I38" s="24" t="str">
        <f t="shared" si="9"/>
        <v/>
      </c>
      <c r="J38" s="22" t="str">
        <f t="shared" si="10"/>
        <v/>
      </c>
      <c r="K38" s="39"/>
      <c r="L38" s="27"/>
      <c r="M38" s="22"/>
      <c r="N38" s="22" t="str">
        <f t="shared" si="11"/>
        <v/>
      </c>
      <c r="O38" s="22"/>
      <c r="P38" s="22"/>
      <c r="Q38" s="22"/>
      <c r="R38" s="24" t="str">
        <f t="shared" si="12"/>
        <v/>
      </c>
      <c r="S38" s="19" t="str">
        <f t="shared" si="13"/>
        <v/>
      </c>
      <c r="T38" s="39"/>
      <c r="U38" s="21"/>
      <c r="V38" s="22"/>
      <c r="W38" s="22" t="str">
        <f t="shared" si="14"/>
        <v/>
      </c>
      <c r="X38" s="22"/>
      <c r="Y38" s="22"/>
      <c r="Z38" s="22"/>
      <c r="AA38" s="24" t="str">
        <f t="shared" si="15"/>
        <v/>
      </c>
      <c r="AB38" s="19" t="str">
        <f t="shared" si="16"/>
        <v/>
      </c>
      <c r="AC38" s="39"/>
      <c r="AD38" s="21"/>
      <c r="AE38" s="22"/>
      <c r="AF38" s="22" t="str">
        <f t="shared" si="17"/>
        <v/>
      </c>
      <c r="AG38" s="22"/>
      <c r="AH38" s="22"/>
      <c r="AI38" s="22"/>
      <c r="AJ38" s="24" t="str">
        <f t="shared" si="18"/>
        <v/>
      </c>
      <c r="AK38" s="19" t="str">
        <f t="shared" si="19"/>
        <v/>
      </c>
      <c r="AL38" s="39"/>
      <c r="AM38" s="21"/>
      <c r="AN38" s="22"/>
      <c r="AO38" s="22" t="str">
        <f t="shared" si="7"/>
        <v/>
      </c>
      <c r="AP38" s="22"/>
      <c r="AQ38" s="22"/>
      <c r="AR38" s="22"/>
      <c r="AS38" s="24" t="str">
        <f t="shared" si="20"/>
        <v/>
      </c>
      <c r="AT38" s="19" t="str">
        <f t="shared" si="21"/>
        <v/>
      </c>
      <c r="AU38" s="39"/>
      <c r="AV38" s="21"/>
      <c r="AW38" s="22"/>
      <c r="AX38" s="22" t="str">
        <f t="shared" si="22"/>
        <v/>
      </c>
      <c r="AY38" s="22"/>
      <c r="AZ38" s="22"/>
      <c r="BA38" s="22"/>
      <c r="BB38" s="24" t="str">
        <f t="shared" si="23"/>
        <v/>
      </c>
      <c r="BC38" s="19" t="str">
        <f t="shared" si="24"/>
        <v/>
      </c>
      <c r="BD38" s="39"/>
      <c r="BE38" s="21"/>
      <c r="BF38" s="22"/>
      <c r="BG38" s="22" t="str">
        <f t="shared" si="25"/>
        <v/>
      </c>
      <c r="BH38" s="22"/>
      <c r="BI38" s="22"/>
      <c r="BJ38" s="22"/>
      <c r="BK38" s="24" t="str">
        <f t="shared" si="26"/>
        <v/>
      </c>
      <c r="BL38" s="19" t="str">
        <f t="shared" si="27"/>
        <v/>
      </c>
      <c r="BM38" s="39"/>
      <c r="BN38" s="21"/>
      <c r="BO38" s="22"/>
      <c r="BP38" s="22" t="str">
        <f t="shared" si="28"/>
        <v/>
      </c>
      <c r="BQ38" s="22"/>
      <c r="BR38" s="22"/>
      <c r="BS38" s="22"/>
      <c r="BT38" s="24" t="str">
        <f t="shared" si="29"/>
        <v/>
      </c>
      <c r="BU38" s="19" t="str">
        <f t="shared" si="30"/>
        <v/>
      </c>
      <c r="BV38" s="39"/>
      <c r="BW38" s="21"/>
      <c r="BX38" s="22"/>
      <c r="BY38" s="22" t="str">
        <f t="shared" si="31"/>
        <v/>
      </c>
      <c r="BZ38" s="22"/>
      <c r="CA38" s="22"/>
      <c r="CB38" s="22"/>
      <c r="CC38" s="24" t="str">
        <f t="shared" si="32"/>
        <v/>
      </c>
      <c r="CD38" s="19" t="str">
        <f t="shared" si="33"/>
        <v/>
      </c>
      <c r="CE38" s="39"/>
      <c r="CF38" s="21"/>
      <c r="CG38" s="22" t="str">
        <f>IF($A38="","",IF(CF38="","I",LOOKUP(CF38/CH$2,{0,0.4,0.45,0.5,0.55,0.6,0.65,0.7,0.75,0.8,1},{"F","D","C","C+","B-","B","B+","A-","A","A+"})))</f>
        <v/>
      </c>
      <c r="CH38" s="19" t="str">
        <f>IF($A38="","",IF(CF38="","--",LOOKUP(CF38/CH$2,{0,0.4,0.45,0.5,0.55,0.6,0.65,0.7,0.75,0.8,1},{0,2,2.25,2.5,2.75,3,3.25,3.5,3.75,4})))</f>
        <v/>
      </c>
      <c r="CI38" s="22"/>
      <c r="CJ38" s="22"/>
      <c r="CK38" s="58" t="str">
        <f t="shared" si="34"/>
        <v/>
      </c>
      <c r="CL38" s="55"/>
      <c r="CM38" s="24"/>
      <c r="CN38" s="24"/>
      <c r="CO38" s="24" t="str">
        <f t="shared" si="35"/>
        <v/>
      </c>
      <c r="CP38" s="24"/>
      <c r="CQ38" s="25"/>
      <c r="CR38" s="24"/>
      <c r="CS38" s="42" t="str">
        <f t="shared" si="36"/>
        <v/>
      </c>
      <c r="CT38" s="22"/>
      <c r="CU38" s="17"/>
      <c r="CV38" s="7"/>
      <c r="CW38" s="7"/>
      <c r="CX38" s="7"/>
      <c r="CY38" s="7"/>
      <c r="CZ38" s="7"/>
      <c r="DA38" s="7"/>
      <c r="DB38" s="25"/>
      <c r="DC38" s="23"/>
      <c r="DD38" s="47"/>
      <c r="DF38" s="47"/>
    </row>
    <row r="39" spans="1:110" s="26" customFormat="1" x14ac:dyDescent="0.25">
      <c r="A39" s="19"/>
      <c r="B39" s="20"/>
      <c r="C39" s="21"/>
      <c r="D39" s="22"/>
      <c r="E39" s="22" t="str">
        <f t="shared" si="8"/>
        <v/>
      </c>
      <c r="F39" s="22"/>
      <c r="G39" s="22"/>
      <c r="H39" s="22"/>
      <c r="I39" s="24" t="str">
        <f t="shared" si="9"/>
        <v/>
      </c>
      <c r="J39" s="22" t="str">
        <f t="shared" si="10"/>
        <v/>
      </c>
      <c r="K39" s="39"/>
      <c r="L39" s="27"/>
      <c r="M39" s="22"/>
      <c r="N39" s="22" t="str">
        <f t="shared" si="11"/>
        <v/>
      </c>
      <c r="O39" s="22"/>
      <c r="P39" s="22"/>
      <c r="Q39" s="22"/>
      <c r="R39" s="24" t="str">
        <f t="shared" si="12"/>
        <v/>
      </c>
      <c r="S39" s="19" t="str">
        <f t="shared" si="13"/>
        <v/>
      </c>
      <c r="T39" s="39"/>
      <c r="U39" s="21"/>
      <c r="V39" s="22"/>
      <c r="W39" s="22" t="str">
        <f t="shared" si="14"/>
        <v/>
      </c>
      <c r="X39" s="22"/>
      <c r="Y39" s="22"/>
      <c r="Z39" s="22"/>
      <c r="AA39" s="24" t="str">
        <f t="shared" si="15"/>
        <v/>
      </c>
      <c r="AB39" s="19" t="str">
        <f t="shared" si="16"/>
        <v/>
      </c>
      <c r="AC39" s="39"/>
      <c r="AD39" s="21"/>
      <c r="AE39" s="22"/>
      <c r="AF39" s="22" t="str">
        <f t="shared" si="17"/>
        <v/>
      </c>
      <c r="AG39" s="22"/>
      <c r="AH39" s="22"/>
      <c r="AI39" s="22"/>
      <c r="AJ39" s="24" t="str">
        <f t="shared" si="18"/>
        <v/>
      </c>
      <c r="AK39" s="19" t="str">
        <f t="shared" si="19"/>
        <v/>
      </c>
      <c r="AL39" s="39"/>
      <c r="AM39" s="21"/>
      <c r="AN39" s="22"/>
      <c r="AO39" s="22" t="str">
        <f t="shared" ref="AO39:AO70" si="37">IF(ISBLANK($B39),"",IF(COUNT(AM39:AN39)=0,"",IF(AND($A39="IM",COUNT(AM39:AN39)=1),AM39+AN39,(AM39+AN39)/2)))</f>
        <v/>
      </c>
      <c r="AP39" s="22"/>
      <c r="AQ39" s="22"/>
      <c r="AR39" s="22"/>
      <c r="AS39" s="24" t="str">
        <f t="shared" si="20"/>
        <v/>
      </c>
      <c r="AT39" s="19" t="str">
        <f t="shared" si="21"/>
        <v/>
      </c>
      <c r="AU39" s="39"/>
      <c r="AV39" s="21"/>
      <c r="AW39" s="22"/>
      <c r="AX39" s="22" t="str">
        <f t="shared" si="22"/>
        <v/>
      </c>
      <c r="AY39" s="22"/>
      <c r="AZ39" s="22"/>
      <c r="BA39" s="22"/>
      <c r="BB39" s="24" t="str">
        <f t="shared" si="23"/>
        <v/>
      </c>
      <c r="BC39" s="19" t="str">
        <f t="shared" si="24"/>
        <v/>
      </c>
      <c r="BD39" s="39"/>
      <c r="BE39" s="21"/>
      <c r="BF39" s="22"/>
      <c r="BG39" s="22" t="str">
        <f t="shared" si="25"/>
        <v/>
      </c>
      <c r="BH39" s="22"/>
      <c r="BI39" s="22"/>
      <c r="BJ39" s="22"/>
      <c r="BK39" s="24" t="str">
        <f t="shared" si="26"/>
        <v/>
      </c>
      <c r="BL39" s="19" t="str">
        <f t="shared" si="27"/>
        <v/>
      </c>
      <c r="BM39" s="39"/>
      <c r="BN39" s="21"/>
      <c r="BO39" s="22"/>
      <c r="BP39" s="22" t="str">
        <f t="shared" si="28"/>
        <v/>
      </c>
      <c r="BQ39" s="22"/>
      <c r="BR39" s="22"/>
      <c r="BS39" s="22"/>
      <c r="BT39" s="24" t="str">
        <f t="shared" si="29"/>
        <v/>
      </c>
      <c r="BU39" s="19" t="str">
        <f t="shared" si="30"/>
        <v/>
      </c>
      <c r="BV39" s="39"/>
      <c r="BW39" s="21"/>
      <c r="BX39" s="22"/>
      <c r="BY39" s="22" t="str">
        <f t="shared" si="31"/>
        <v/>
      </c>
      <c r="BZ39" s="22"/>
      <c r="CA39" s="22"/>
      <c r="CB39" s="22"/>
      <c r="CC39" s="24" t="str">
        <f t="shared" si="32"/>
        <v/>
      </c>
      <c r="CD39" s="19" t="str">
        <f t="shared" si="33"/>
        <v/>
      </c>
      <c r="CE39" s="39"/>
      <c r="CF39" s="21"/>
      <c r="CG39" s="22" t="str">
        <f>IF($A39="","",IF(CF39="","I",LOOKUP(CF39/CH$2,{0,0.4,0.45,0.5,0.55,0.6,0.65,0.7,0.75,0.8,1},{"F","D","C","C+","B-","B","B+","A-","A","A+"})))</f>
        <v/>
      </c>
      <c r="CH39" s="19" t="str">
        <f>IF($A39="","",IF(CF39="","--",LOOKUP(CF39/CH$2,{0,0.4,0.45,0.5,0.55,0.6,0.65,0.7,0.75,0.8,1},{0,2,2.25,2.5,2.75,3,3.25,3.5,3.75,4})))</f>
        <v/>
      </c>
      <c r="CI39" s="22"/>
      <c r="CJ39" s="22"/>
      <c r="CK39" s="58" t="str">
        <f t="shared" si="34"/>
        <v/>
      </c>
      <c r="CL39" s="55"/>
      <c r="CM39" s="24"/>
      <c r="CN39" s="24"/>
      <c r="CO39" s="24" t="str">
        <f t="shared" si="35"/>
        <v/>
      </c>
      <c r="CP39" s="24"/>
      <c r="CQ39" s="25"/>
      <c r="CR39" s="24"/>
      <c r="CS39" s="42" t="str">
        <f t="shared" si="36"/>
        <v/>
      </c>
      <c r="CT39" s="22"/>
      <c r="CU39" s="17"/>
      <c r="CV39" s="7"/>
      <c r="CW39" s="7"/>
      <c r="CX39" s="7"/>
      <c r="CY39" s="7"/>
      <c r="CZ39" s="7"/>
      <c r="DA39" s="7"/>
      <c r="DB39" s="25"/>
      <c r="DC39" s="23"/>
      <c r="DD39" s="47"/>
      <c r="DF39" s="47"/>
    </row>
    <row r="40" spans="1:110" s="26" customFormat="1" x14ac:dyDescent="0.25">
      <c r="A40" s="19"/>
      <c r="B40" s="20"/>
      <c r="C40" s="21"/>
      <c r="D40" s="22"/>
      <c r="E40" s="22" t="str">
        <f t="shared" si="8"/>
        <v/>
      </c>
      <c r="F40" s="22"/>
      <c r="G40" s="22"/>
      <c r="H40" s="22"/>
      <c r="I40" s="24" t="str">
        <f t="shared" si="9"/>
        <v/>
      </c>
      <c r="J40" s="22" t="str">
        <f t="shared" si="10"/>
        <v/>
      </c>
      <c r="K40" s="39"/>
      <c r="L40" s="27"/>
      <c r="M40" s="22"/>
      <c r="N40" s="22" t="str">
        <f t="shared" si="11"/>
        <v/>
      </c>
      <c r="O40" s="22"/>
      <c r="P40" s="22"/>
      <c r="Q40" s="22"/>
      <c r="R40" s="24" t="str">
        <f t="shared" si="12"/>
        <v/>
      </c>
      <c r="S40" s="19" t="str">
        <f t="shared" si="13"/>
        <v/>
      </c>
      <c r="T40" s="39"/>
      <c r="U40" s="21"/>
      <c r="V40" s="22"/>
      <c r="W40" s="22" t="str">
        <f t="shared" si="14"/>
        <v/>
      </c>
      <c r="X40" s="22"/>
      <c r="Y40" s="22"/>
      <c r="Z40" s="22"/>
      <c r="AA40" s="24" t="str">
        <f t="shared" si="15"/>
        <v/>
      </c>
      <c r="AB40" s="19" t="str">
        <f t="shared" si="16"/>
        <v/>
      </c>
      <c r="AC40" s="39"/>
      <c r="AD40" s="21"/>
      <c r="AE40" s="22"/>
      <c r="AF40" s="22" t="str">
        <f t="shared" si="17"/>
        <v/>
      </c>
      <c r="AG40" s="22"/>
      <c r="AH40" s="22"/>
      <c r="AI40" s="22"/>
      <c r="AJ40" s="24" t="str">
        <f t="shared" si="18"/>
        <v/>
      </c>
      <c r="AK40" s="19" t="str">
        <f t="shared" si="19"/>
        <v/>
      </c>
      <c r="AL40" s="39"/>
      <c r="AM40" s="21"/>
      <c r="AN40" s="22"/>
      <c r="AO40" s="22" t="str">
        <f t="shared" si="37"/>
        <v/>
      </c>
      <c r="AP40" s="22"/>
      <c r="AQ40" s="22"/>
      <c r="AR40" s="22"/>
      <c r="AS40" s="24" t="str">
        <f t="shared" si="20"/>
        <v/>
      </c>
      <c r="AT40" s="19" t="str">
        <f t="shared" si="21"/>
        <v/>
      </c>
      <c r="AU40" s="39"/>
      <c r="AV40" s="21"/>
      <c r="AW40" s="22"/>
      <c r="AX40" s="22" t="str">
        <f t="shared" si="22"/>
        <v/>
      </c>
      <c r="AY40" s="22"/>
      <c r="AZ40" s="22"/>
      <c r="BA40" s="22"/>
      <c r="BB40" s="24" t="str">
        <f t="shared" si="23"/>
        <v/>
      </c>
      <c r="BC40" s="19" t="str">
        <f t="shared" si="24"/>
        <v/>
      </c>
      <c r="BD40" s="39"/>
      <c r="BE40" s="21"/>
      <c r="BF40" s="22"/>
      <c r="BG40" s="22" t="str">
        <f t="shared" si="25"/>
        <v/>
      </c>
      <c r="BH40" s="22"/>
      <c r="BI40" s="22"/>
      <c r="BJ40" s="22"/>
      <c r="BK40" s="24" t="str">
        <f t="shared" si="26"/>
        <v/>
      </c>
      <c r="BL40" s="19" t="str">
        <f t="shared" si="27"/>
        <v/>
      </c>
      <c r="BM40" s="39"/>
      <c r="BN40" s="21"/>
      <c r="BO40" s="22"/>
      <c r="BP40" s="22" t="str">
        <f t="shared" si="28"/>
        <v/>
      </c>
      <c r="BQ40" s="22"/>
      <c r="BR40" s="22"/>
      <c r="BS40" s="22"/>
      <c r="BT40" s="24" t="str">
        <f t="shared" si="29"/>
        <v/>
      </c>
      <c r="BU40" s="19" t="str">
        <f t="shared" si="30"/>
        <v/>
      </c>
      <c r="BV40" s="39"/>
      <c r="BW40" s="21"/>
      <c r="BX40" s="22"/>
      <c r="BY40" s="22" t="str">
        <f t="shared" si="31"/>
        <v/>
      </c>
      <c r="BZ40" s="22"/>
      <c r="CA40" s="22"/>
      <c r="CB40" s="22"/>
      <c r="CC40" s="24" t="str">
        <f t="shared" si="32"/>
        <v/>
      </c>
      <c r="CD40" s="19" t="str">
        <f t="shared" si="33"/>
        <v/>
      </c>
      <c r="CE40" s="39"/>
      <c r="CF40" s="21"/>
      <c r="CG40" s="22" t="str">
        <f>IF($A40="","",IF(CF40="","I",LOOKUP(CF40/CH$2,{0,0.4,0.45,0.5,0.55,0.6,0.65,0.7,0.75,0.8,1},{"F","D","C","C+","B-","B","B+","A-","A","A+"})))</f>
        <v/>
      </c>
      <c r="CH40" s="19" t="str">
        <f>IF($A40="","",IF(CF40="","--",LOOKUP(CF40/CH$2,{0,0.4,0.45,0.5,0.55,0.6,0.65,0.7,0.75,0.8,1},{0,2,2.25,2.5,2.75,3,3.25,3.5,3.75,4})))</f>
        <v/>
      </c>
      <c r="CI40" s="22"/>
      <c r="CJ40" s="22"/>
      <c r="CK40" s="58" t="str">
        <f t="shared" si="34"/>
        <v/>
      </c>
      <c r="CL40" s="55"/>
      <c r="CM40" s="24"/>
      <c r="CN40" s="24"/>
      <c r="CO40" s="24" t="str">
        <f t="shared" si="35"/>
        <v/>
      </c>
      <c r="CP40" s="24"/>
      <c r="CQ40" s="25"/>
      <c r="CR40" s="24"/>
      <c r="CS40" s="42" t="str">
        <f t="shared" si="36"/>
        <v/>
      </c>
      <c r="CT40" s="22"/>
      <c r="CU40" s="17"/>
      <c r="CV40" s="7"/>
      <c r="CW40" s="7"/>
      <c r="CX40" s="7"/>
      <c r="CY40" s="7"/>
      <c r="CZ40" s="7"/>
      <c r="DA40" s="7"/>
      <c r="DB40" s="25"/>
      <c r="DC40" s="23"/>
      <c r="DD40" s="47"/>
      <c r="DF40" s="47"/>
    </row>
    <row r="41" spans="1:110" s="26" customFormat="1" x14ac:dyDescent="0.25">
      <c r="A41" s="19"/>
      <c r="B41" s="20"/>
      <c r="C41" s="21"/>
      <c r="D41" s="22"/>
      <c r="E41" s="22" t="str">
        <f t="shared" si="8"/>
        <v/>
      </c>
      <c r="F41" s="22"/>
      <c r="G41" s="22"/>
      <c r="H41" s="22"/>
      <c r="I41" s="24" t="str">
        <f t="shared" si="9"/>
        <v/>
      </c>
      <c r="J41" s="22" t="str">
        <f t="shared" si="10"/>
        <v/>
      </c>
      <c r="K41" s="39"/>
      <c r="L41" s="27"/>
      <c r="M41" s="22"/>
      <c r="N41" s="22" t="str">
        <f t="shared" si="11"/>
        <v/>
      </c>
      <c r="O41" s="22"/>
      <c r="P41" s="22"/>
      <c r="Q41" s="22"/>
      <c r="R41" s="24" t="str">
        <f t="shared" si="12"/>
        <v/>
      </c>
      <c r="S41" s="19" t="str">
        <f t="shared" si="13"/>
        <v/>
      </c>
      <c r="T41" s="39"/>
      <c r="U41" s="21"/>
      <c r="V41" s="22"/>
      <c r="W41" s="22" t="str">
        <f t="shared" si="14"/>
        <v/>
      </c>
      <c r="X41" s="22"/>
      <c r="Y41" s="22"/>
      <c r="Z41" s="22"/>
      <c r="AA41" s="24" t="str">
        <f t="shared" si="15"/>
        <v/>
      </c>
      <c r="AB41" s="19" t="str">
        <f t="shared" si="16"/>
        <v/>
      </c>
      <c r="AC41" s="39"/>
      <c r="AD41" s="21"/>
      <c r="AE41" s="22"/>
      <c r="AF41" s="22" t="str">
        <f t="shared" si="17"/>
        <v/>
      </c>
      <c r="AG41" s="22"/>
      <c r="AH41" s="22"/>
      <c r="AI41" s="22"/>
      <c r="AJ41" s="24" t="str">
        <f t="shared" si="18"/>
        <v/>
      </c>
      <c r="AK41" s="19" t="str">
        <f t="shared" si="19"/>
        <v/>
      </c>
      <c r="AL41" s="39"/>
      <c r="AM41" s="21"/>
      <c r="AN41" s="22"/>
      <c r="AO41" s="22" t="str">
        <f t="shared" si="37"/>
        <v/>
      </c>
      <c r="AP41" s="22"/>
      <c r="AQ41" s="22"/>
      <c r="AR41" s="22"/>
      <c r="AS41" s="24" t="str">
        <f t="shared" si="20"/>
        <v/>
      </c>
      <c r="AT41" s="19" t="str">
        <f t="shared" si="21"/>
        <v/>
      </c>
      <c r="AU41" s="39"/>
      <c r="AV41" s="21"/>
      <c r="AW41" s="22"/>
      <c r="AX41" s="22" t="str">
        <f t="shared" si="22"/>
        <v/>
      </c>
      <c r="AY41" s="22"/>
      <c r="AZ41" s="22"/>
      <c r="BA41" s="22"/>
      <c r="BB41" s="24" t="str">
        <f t="shared" si="23"/>
        <v/>
      </c>
      <c r="BC41" s="19" t="str">
        <f t="shared" si="24"/>
        <v/>
      </c>
      <c r="BD41" s="39"/>
      <c r="BE41" s="21"/>
      <c r="BF41" s="22"/>
      <c r="BG41" s="22" t="str">
        <f t="shared" si="25"/>
        <v/>
      </c>
      <c r="BH41" s="22"/>
      <c r="BI41" s="22"/>
      <c r="BJ41" s="22"/>
      <c r="BK41" s="24" t="str">
        <f t="shared" si="26"/>
        <v/>
      </c>
      <c r="BL41" s="19" t="str">
        <f t="shared" si="27"/>
        <v/>
      </c>
      <c r="BM41" s="39"/>
      <c r="BN41" s="21"/>
      <c r="BO41" s="22"/>
      <c r="BP41" s="22" t="str">
        <f t="shared" si="28"/>
        <v/>
      </c>
      <c r="BQ41" s="22"/>
      <c r="BR41" s="22"/>
      <c r="BS41" s="22"/>
      <c r="BT41" s="24" t="str">
        <f t="shared" si="29"/>
        <v/>
      </c>
      <c r="BU41" s="19" t="str">
        <f t="shared" si="30"/>
        <v/>
      </c>
      <c r="BV41" s="39"/>
      <c r="BW41" s="21"/>
      <c r="BX41" s="22"/>
      <c r="BY41" s="22" t="str">
        <f t="shared" si="31"/>
        <v/>
      </c>
      <c r="BZ41" s="22"/>
      <c r="CA41" s="22"/>
      <c r="CB41" s="22"/>
      <c r="CC41" s="24" t="str">
        <f t="shared" si="32"/>
        <v/>
      </c>
      <c r="CD41" s="19" t="str">
        <f t="shared" si="33"/>
        <v/>
      </c>
      <c r="CE41" s="39"/>
      <c r="CF41" s="21"/>
      <c r="CG41" s="22" t="str">
        <f>IF($A41="","",IF(CF41="","I",LOOKUP(CF41/CH$2,{0,0.4,0.45,0.5,0.55,0.6,0.65,0.7,0.75,0.8,1},{"F","D","C","C+","B-","B","B+","A-","A","A+"})))</f>
        <v/>
      </c>
      <c r="CH41" s="19" t="str">
        <f>IF($A41="","",IF(CF41="","--",LOOKUP(CF41/CH$2,{0,0.4,0.45,0.5,0.55,0.6,0.65,0.7,0.75,0.8,1},{0,2,2.25,2.5,2.75,3,3.25,3.5,3.75,4})))</f>
        <v/>
      </c>
      <c r="CI41" s="22"/>
      <c r="CJ41" s="22"/>
      <c r="CK41" s="58" t="str">
        <f t="shared" si="34"/>
        <v/>
      </c>
      <c r="CL41" s="55"/>
      <c r="CM41" s="24"/>
      <c r="CN41" s="24"/>
      <c r="CO41" s="24" t="str">
        <f t="shared" si="35"/>
        <v/>
      </c>
      <c r="CP41" s="24"/>
      <c r="CQ41" s="25"/>
      <c r="CR41" s="24"/>
      <c r="CS41" s="42" t="str">
        <f t="shared" si="36"/>
        <v/>
      </c>
      <c r="CT41" s="22"/>
      <c r="CU41" s="17"/>
      <c r="CV41" s="7"/>
      <c r="CW41" s="7"/>
      <c r="CX41" s="7"/>
      <c r="CY41" s="7"/>
      <c r="CZ41" s="7"/>
      <c r="DA41" s="7"/>
      <c r="DB41" s="25"/>
      <c r="DC41" s="23"/>
      <c r="DD41" s="47"/>
      <c r="DF41" s="47"/>
    </row>
    <row r="42" spans="1:110" s="26" customFormat="1" x14ac:dyDescent="0.25">
      <c r="A42" s="19"/>
      <c r="B42" s="20"/>
      <c r="C42" s="21"/>
      <c r="D42" s="22"/>
      <c r="E42" s="22" t="str">
        <f t="shared" si="8"/>
        <v/>
      </c>
      <c r="F42" s="22"/>
      <c r="G42" s="22"/>
      <c r="H42" s="22"/>
      <c r="I42" s="24" t="str">
        <f t="shared" si="9"/>
        <v/>
      </c>
      <c r="J42" s="22" t="str">
        <f t="shared" si="10"/>
        <v/>
      </c>
      <c r="K42" s="39"/>
      <c r="L42" s="27"/>
      <c r="M42" s="22"/>
      <c r="N42" s="22" t="str">
        <f t="shared" si="11"/>
        <v/>
      </c>
      <c r="O42" s="22"/>
      <c r="P42" s="22"/>
      <c r="Q42" s="22"/>
      <c r="R42" s="24" t="str">
        <f t="shared" si="12"/>
        <v/>
      </c>
      <c r="S42" s="19" t="str">
        <f t="shared" si="13"/>
        <v/>
      </c>
      <c r="T42" s="39"/>
      <c r="U42" s="21"/>
      <c r="V42" s="22"/>
      <c r="W42" s="22" t="str">
        <f t="shared" si="14"/>
        <v/>
      </c>
      <c r="X42" s="22"/>
      <c r="Y42" s="22"/>
      <c r="Z42" s="22"/>
      <c r="AA42" s="24" t="str">
        <f t="shared" si="15"/>
        <v/>
      </c>
      <c r="AB42" s="19" t="str">
        <f t="shared" si="16"/>
        <v/>
      </c>
      <c r="AC42" s="39"/>
      <c r="AD42" s="21"/>
      <c r="AE42" s="22"/>
      <c r="AF42" s="22" t="str">
        <f t="shared" si="17"/>
        <v/>
      </c>
      <c r="AG42" s="22"/>
      <c r="AH42" s="22"/>
      <c r="AI42" s="22"/>
      <c r="AJ42" s="24" t="str">
        <f t="shared" si="18"/>
        <v/>
      </c>
      <c r="AK42" s="19" t="str">
        <f t="shared" si="19"/>
        <v/>
      </c>
      <c r="AL42" s="39"/>
      <c r="AM42" s="21"/>
      <c r="AN42" s="22"/>
      <c r="AO42" s="22" t="str">
        <f t="shared" si="37"/>
        <v/>
      </c>
      <c r="AP42" s="22"/>
      <c r="AQ42" s="22"/>
      <c r="AR42" s="22"/>
      <c r="AS42" s="24" t="str">
        <f t="shared" si="20"/>
        <v/>
      </c>
      <c r="AT42" s="19" t="str">
        <f t="shared" si="21"/>
        <v/>
      </c>
      <c r="AU42" s="39"/>
      <c r="AV42" s="21"/>
      <c r="AW42" s="22"/>
      <c r="AX42" s="22" t="str">
        <f t="shared" si="22"/>
        <v/>
      </c>
      <c r="AY42" s="22"/>
      <c r="AZ42" s="22"/>
      <c r="BA42" s="22"/>
      <c r="BB42" s="24" t="str">
        <f t="shared" si="23"/>
        <v/>
      </c>
      <c r="BC42" s="19" t="str">
        <f t="shared" si="24"/>
        <v/>
      </c>
      <c r="BD42" s="39"/>
      <c r="BE42" s="21"/>
      <c r="BF42" s="22"/>
      <c r="BG42" s="22" t="str">
        <f t="shared" si="25"/>
        <v/>
      </c>
      <c r="BH42" s="22"/>
      <c r="BI42" s="22"/>
      <c r="BJ42" s="22"/>
      <c r="BK42" s="24" t="str">
        <f t="shared" si="26"/>
        <v/>
      </c>
      <c r="BL42" s="19" t="str">
        <f t="shared" si="27"/>
        <v/>
      </c>
      <c r="BM42" s="39"/>
      <c r="BN42" s="21"/>
      <c r="BO42" s="22"/>
      <c r="BP42" s="22" t="str">
        <f t="shared" si="28"/>
        <v/>
      </c>
      <c r="BQ42" s="22"/>
      <c r="BR42" s="22"/>
      <c r="BS42" s="22"/>
      <c r="BT42" s="24" t="str">
        <f t="shared" si="29"/>
        <v/>
      </c>
      <c r="BU42" s="19" t="str">
        <f t="shared" si="30"/>
        <v/>
      </c>
      <c r="BV42" s="39"/>
      <c r="BW42" s="21"/>
      <c r="BX42" s="22"/>
      <c r="BY42" s="22" t="str">
        <f t="shared" si="31"/>
        <v/>
      </c>
      <c r="BZ42" s="22"/>
      <c r="CA42" s="22"/>
      <c r="CB42" s="22"/>
      <c r="CC42" s="24" t="str">
        <f t="shared" si="32"/>
        <v/>
      </c>
      <c r="CD42" s="19" t="str">
        <f t="shared" si="33"/>
        <v/>
      </c>
      <c r="CE42" s="39"/>
      <c r="CF42" s="21"/>
      <c r="CG42" s="22" t="str">
        <f>IF($A42="","",IF(CF42="","I",LOOKUP(CF42/CH$2,{0,0.4,0.45,0.5,0.55,0.6,0.65,0.7,0.75,0.8,1},{"F","D","C","C+","B-","B","B+","A-","A","A+"})))</f>
        <v/>
      </c>
      <c r="CH42" s="19" t="str">
        <f>IF($A42="","",IF(CF42="","--",LOOKUP(CF42/CH$2,{0,0.4,0.45,0.5,0.55,0.6,0.65,0.7,0.75,0.8,1},{0,2,2.25,2.5,2.75,3,3.25,3.5,3.75,4})))</f>
        <v/>
      </c>
      <c r="CI42" s="22"/>
      <c r="CJ42" s="22"/>
      <c r="CK42" s="58" t="str">
        <f t="shared" si="34"/>
        <v/>
      </c>
      <c r="CL42" s="55"/>
      <c r="CM42" s="24"/>
      <c r="CN42" s="24"/>
      <c r="CO42" s="24" t="str">
        <f t="shared" si="35"/>
        <v/>
      </c>
      <c r="CP42" s="24"/>
      <c r="CQ42" s="25"/>
      <c r="CR42" s="24"/>
      <c r="CS42" s="42" t="str">
        <f t="shared" si="36"/>
        <v/>
      </c>
      <c r="CT42" s="22"/>
      <c r="CU42" s="17"/>
      <c r="CV42" s="7"/>
      <c r="CW42" s="7"/>
      <c r="CX42" s="7"/>
      <c r="CY42" s="7"/>
      <c r="CZ42" s="7"/>
      <c r="DA42" s="7"/>
      <c r="DB42" s="25"/>
      <c r="DC42" s="23"/>
      <c r="DD42" s="47"/>
      <c r="DF42" s="47"/>
    </row>
    <row r="43" spans="1:110" s="26" customFormat="1" x14ac:dyDescent="0.25">
      <c r="A43" s="19"/>
      <c r="B43" s="20"/>
      <c r="C43" s="21"/>
      <c r="D43" s="22"/>
      <c r="E43" s="22" t="str">
        <f t="shared" si="8"/>
        <v/>
      </c>
      <c r="F43" s="22"/>
      <c r="G43" s="22"/>
      <c r="H43" s="22"/>
      <c r="I43" s="24" t="str">
        <f t="shared" si="9"/>
        <v/>
      </c>
      <c r="J43" s="22" t="str">
        <f t="shared" si="10"/>
        <v/>
      </c>
      <c r="K43" s="39"/>
      <c r="L43" s="27"/>
      <c r="M43" s="22"/>
      <c r="N43" s="22" t="str">
        <f t="shared" si="11"/>
        <v/>
      </c>
      <c r="O43" s="22"/>
      <c r="P43" s="22"/>
      <c r="Q43" s="22"/>
      <c r="R43" s="24" t="str">
        <f t="shared" si="12"/>
        <v/>
      </c>
      <c r="S43" s="19" t="str">
        <f t="shared" si="13"/>
        <v/>
      </c>
      <c r="T43" s="39"/>
      <c r="U43" s="21"/>
      <c r="V43" s="22"/>
      <c r="W43" s="22" t="str">
        <f t="shared" si="14"/>
        <v/>
      </c>
      <c r="X43" s="22"/>
      <c r="Y43" s="22"/>
      <c r="Z43" s="22"/>
      <c r="AA43" s="24" t="str">
        <f t="shared" si="15"/>
        <v/>
      </c>
      <c r="AB43" s="19" t="str">
        <f t="shared" si="16"/>
        <v/>
      </c>
      <c r="AC43" s="39"/>
      <c r="AD43" s="21"/>
      <c r="AE43" s="22"/>
      <c r="AF43" s="22" t="str">
        <f t="shared" si="17"/>
        <v/>
      </c>
      <c r="AG43" s="22"/>
      <c r="AH43" s="22"/>
      <c r="AI43" s="22"/>
      <c r="AJ43" s="24" t="str">
        <f t="shared" si="18"/>
        <v/>
      </c>
      <c r="AK43" s="19" t="str">
        <f t="shared" si="19"/>
        <v/>
      </c>
      <c r="AL43" s="39"/>
      <c r="AM43" s="21"/>
      <c r="AN43" s="22"/>
      <c r="AO43" s="22" t="str">
        <f t="shared" si="37"/>
        <v/>
      </c>
      <c r="AP43" s="22"/>
      <c r="AQ43" s="22"/>
      <c r="AR43" s="22"/>
      <c r="AS43" s="24" t="str">
        <f t="shared" si="20"/>
        <v/>
      </c>
      <c r="AT43" s="19" t="str">
        <f t="shared" si="21"/>
        <v/>
      </c>
      <c r="AU43" s="39"/>
      <c r="AV43" s="21"/>
      <c r="AW43" s="22"/>
      <c r="AX43" s="22" t="str">
        <f t="shared" si="22"/>
        <v/>
      </c>
      <c r="AY43" s="22"/>
      <c r="AZ43" s="22"/>
      <c r="BA43" s="22"/>
      <c r="BB43" s="24" t="str">
        <f t="shared" si="23"/>
        <v/>
      </c>
      <c r="BC43" s="19" t="str">
        <f t="shared" si="24"/>
        <v/>
      </c>
      <c r="BD43" s="39"/>
      <c r="BE43" s="21"/>
      <c r="BF43" s="22"/>
      <c r="BG43" s="22" t="str">
        <f t="shared" si="25"/>
        <v/>
      </c>
      <c r="BH43" s="22"/>
      <c r="BI43" s="22"/>
      <c r="BJ43" s="22"/>
      <c r="BK43" s="24" t="str">
        <f t="shared" si="26"/>
        <v/>
      </c>
      <c r="BL43" s="19" t="str">
        <f t="shared" si="27"/>
        <v/>
      </c>
      <c r="BM43" s="39"/>
      <c r="BN43" s="21"/>
      <c r="BO43" s="22"/>
      <c r="BP43" s="22" t="str">
        <f t="shared" si="28"/>
        <v/>
      </c>
      <c r="BQ43" s="22"/>
      <c r="BR43" s="22"/>
      <c r="BS43" s="22"/>
      <c r="BT43" s="24" t="str">
        <f t="shared" si="29"/>
        <v/>
      </c>
      <c r="BU43" s="19" t="str">
        <f t="shared" si="30"/>
        <v/>
      </c>
      <c r="BV43" s="39"/>
      <c r="BW43" s="21"/>
      <c r="BX43" s="22"/>
      <c r="BY43" s="22" t="str">
        <f t="shared" si="31"/>
        <v/>
      </c>
      <c r="BZ43" s="22"/>
      <c r="CA43" s="22"/>
      <c r="CB43" s="22"/>
      <c r="CC43" s="24" t="str">
        <f t="shared" si="32"/>
        <v/>
      </c>
      <c r="CD43" s="19" t="str">
        <f t="shared" si="33"/>
        <v/>
      </c>
      <c r="CE43" s="39"/>
      <c r="CF43" s="21"/>
      <c r="CG43" s="22" t="str">
        <f>IF($A43="","",IF(CF43="","I",LOOKUP(CF43/CH$2,{0,0.4,0.45,0.5,0.55,0.6,0.65,0.7,0.75,0.8,1},{"F","D","C","C+","B-","B","B+","A-","A","A+"})))</f>
        <v/>
      </c>
      <c r="CH43" s="19" t="str">
        <f>IF($A43="","",IF(CF43="","--",LOOKUP(CF43/CH$2,{0,0.4,0.45,0.5,0.55,0.6,0.65,0.7,0.75,0.8,1},{0,2,2.25,2.5,2.75,3,3.25,3.5,3.75,4})))</f>
        <v/>
      </c>
      <c r="CI43" s="22"/>
      <c r="CJ43" s="22"/>
      <c r="CK43" s="58" t="str">
        <f t="shared" si="34"/>
        <v/>
      </c>
      <c r="CL43" s="55"/>
      <c r="CM43" s="24"/>
      <c r="CN43" s="24"/>
      <c r="CO43" s="24" t="str">
        <f t="shared" si="35"/>
        <v/>
      </c>
      <c r="CP43" s="24"/>
      <c r="CQ43" s="25"/>
      <c r="CR43" s="24"/>
      <c r="CS43" s="42" t="str">
        <f t="shared" si="36"/>
        <v/>
      </c>
      <c r="CT43" s="22"/>
      <c r="CU43" s="17"/>
      <c r="CV43" s="7"/>
      <c r="CW43" s="7"/>
      <c r="CX43" s="7"/>
      <c r="CY43" s="7"/>
      <c r="CZ43" s="7"/>
      <c r="DA43" s="7"/>
      <c r="DB43" s="25"/>
      <c r="DC43" s="23"/>
      <c r="DD43" s="47"/>
      <c r="DF43" s="47"/>
    </row>
    <row r="44" spans="1:110" s="26" customFormat="1" x14ac:dyDescent="0.25">
      <c r="A44" s="19"/>
      <c r="B44" s="20"/>
      <c r="C44" s="21"/>
      <c r="D44" s="22"/>
      <c r="E44" s="22" t="str">
        <f t="shared" si="8"/>
        <v/>
      </c>
      <c r="F44" s="22"/>
      <c r="G44" s="22"/>
      <c r="H44" s="22"/>
      <c r="I44" s="24" t="str">
        <f t="shared" si="9"/>
        <v/>
      </c>
      <c r="J44" s="22" t="str">
        <f t="shared" si="10"/>
        <v/>
      </c>
      <c r="K44" s="39"/>
      <c r="L44" s="27"/>
      <c r="M44" s="22"/>
      <c r="N44" s="22" t="str">
        <f t="shared" si="11"/>
        <v/>
      </c>
      <c r="O44" s="22"/>
      <c r="P44" s="22"/>
      <c r="Q44" s="22"/>
      <c r="R44" s="24" t="str">
        <f t="shared" si="12"/>
        <v/>
      </c>
      <c r="S44" s="19" t="str">
        <f t="shared" si="13"/>
        <v/>
      </c>
      <c r="T44" s="39"/>
      <c r="U44" s="21"/>
      <c r="V44" s="22"/>
      <c r="W44" s="22" t="str">
        <f t="shared" si="14"/>
        <v/>
      </c>
      <c r="X44" s="22"/>
      <c r="Y44" s="22"/>
      <c r="Z44" s="22"/>
      <c r="AA44" s="24" t="str">
        <f t="shared" si="15"/>
        <v/>
      </c>
      <c r="AB44" s="19" t="str">
        <f t="shared" si="16"/>
        <v/>
      </c>
      <c r="AC44" s="39"/>
      <c r="AD44" s="21"/>
      <c r="AE44" s="22"/>
      <c r="AF44" s="22" t="str">
        <f t="shared" si="17"/>
        <v/>
      </c>
      <c r="AG44" s="22"/>
      <c r="AH44" s="22"/>
      <c r="AI44" s="22"/>
      <c r="AJ44" s="24" t="str">
        <f t="shared" si="18"/>
        <v/>
      </c>
      <c r="AK44" s="19" t="str">
        <f t="shared" si="19"/>
        <v/>
      </c>
      <c r="AL44" s="39"/>
      <c r="AM44" s="21"/>
      <c r="AN44" s="22"/>
      <c r="AO44" s="22" t="str">
        <f t="shared" si="37"/>
        <v/>
      </c>
      <c r="AP44" s="22"/>
      <c r="AQ44" s="22"/>
      <c r="AR44" s="22"/>
      <c r="AS44" s="24" t="str">
        <f t="shared" si="20"/>
        <v/>
      </c>
      <c r="AT44" s="19" t="str">
        <f t="shared" si="21"/>
        <v/>
      </c>
      <c r="AU44" s="39"/>
      <c r="AV44" s="21"/>
      <c r="AW44" s="22"/>
      <c r="AX44" s="22" t="str">
        <f t="shared" si="22"/>
        <v/>
      </c>
      <c r="AY44" s="22"/>
      <c r="AZ44" s="22"/>
      <c r="BA44" s="22"/>
      <c r="BB44" s="24" t="str">
        <f t="shared" si="23"/>
        <v/>
      </c>
      <c r="BC44" s="19" t="str">
        <f t="shared" si="24"/>
        <v/>
      </c>
      <c r="BD44" s="39"/>
      <c r="BE44" s="21"/>
      <c r="BF44" s="22"/>
      <c r="BG44" s="22" t="str">
        <f t="shared" si="25"/>
        <v/>
      </c>
      <c r="BH44" s="22"/>
      <c r="BI44" s="22"/>
      <c r="BJ44" s="22"/>
      <c r="BK44" s="24" t="str">
        <f t="shared" si="26"/>
        <v/>
      </c>
      <c r="BL44" s="19" t="str">
        <f t="shared" si="27"/>
        <v/>
      </c>
      <c r="BM44" s="39"/>
      <c r="BN44" s="21"/>
      <c r="BO44" s="22"/>
      <c r="BP44" s="22" t="str">
        <f t="shared" si="28"/>
        <v/>
      </c>
      <c r="BQ44" s="22"/>
      <c r="BR44" s="22"/>
      <c r="BS44" s="22"/>
      <c r="BT44" s="24" t="str">
        <f t="shared" si="29"/>
        <v/>
      </c>
      <c r="BU44" s="19" t="str">
        <f t="shared" si="30"/>
        <v/>
      </c>
      <c r="BV44" s="39"/>
      <c r="BW44" s="21"/>
      <c r="BX44" s="22"/>
      <c r="BY44" s="22" t="str">
        <f t="shared" si="31"/>
        <v/>
      </c>
      <c r="BZ44" s="22"/>
      <c r="CA44" s="22"/>
      <c r="CB44" s="22"/>
      <c r="CC44" s="24" t="str">
        <f t="shared" si="32"/>
        <v/>
      </c>
      <c r="CD44" s="19" t="str">
        <f t="shared" si="33"/>
        <v/>
      </c>
      <c r="CE44" s="39"/>
      <c r="CF44" s="21"/>
      <c r="CG44" s="22" t="str">
        <f>IF($A44="","",IF(CF44="","I",LOOKUP(CF44/CH$2,{0,0.4,0.45,0.5,0.55,0.6,0.65,0.7,0.75,0.8,1},{"F","D","C","C+","B-","B","B+","A-","A","A+"})))</f>
        <v/>
      </c>
      <c r="CH44" s="19" t="str">
        <f>IF($A44="","",IF(CF44="","--",LOOKUP(CF44/CH$2,{0,0.4,0.45,0.5,0.55,0.6,0.65,0.7,0.75,0.8,1},{0,2,2.25,2.5,2.75,3,3.25,3.5,3.75,4})))</f>
        <v/>
      </c>
      <c r="CI44" s="22"/>
      <c r="CJ44" s="22"/>
      <c r="CK44" s="58" t="str">
        <f t="shared" si="34"/>
        <v/>
      </c>
      <c r="CL44" s="55"/>
      <c r="CM44" s="24"/>
      <c r="CN44" s="24"/>
      <c r="CO44" s="24" t="str">
        <f t="shared" si="35"/>
        <v/>
      </c>
      <c r="CP44" s="24"/>
      <c r="CQ44" s="25"/>
      <c r="CR44" s="24"/>
      <c r="CS44" s="42" t="str">
        <f t="shared" si="36"/>
        <v/>
      </c>
      <c r="CT44" s="22"/>
      <c r="CU44" s="17"/>
      <c r="CV44" s="7"/>
      <c r="CW44" s="7"/>
      <c r="CX44" s="7"/>
      <c r="CY44" s="7"/>
      <c r="CZ44" s="7"/>
      <c r="DA44" s="7"/>
      <c r="DB44" s="25"/>
      <c r="DC44" s="23"/>
      <c r="DD44" s="47"/>
      <c r="DF44" s="47"/>
    </row>
    <row r="45" spans="1:110" s="26" customFormat="1" x14ac:dyDescent="0.25">
      <c r="A45" s="19"/>
      <c r="B45" s="20"/>
      <c r="C45" s="21"/>
      <c r="D45" s="22"/>
      <c r="E45" s="22" t="str">
        <f t="shared" si="8"/>
        <v/>
      </c>
      <c r="F45" s="22"/>
      <c r="G45" s="22"/>
      <c r="H45" s="22"/>
      <c r="I45" s="24" t="str">
        <f t="shared" si="9"/>
        <v/>
      </c>
      <c r="J45" s="22" t="str">
        <f t="shared" si="10"/>
        <v/>
      </c>
      <c r="K45" s="39"/>
      <c r="L45" s="27"/>
      <c r="M45" s="22"/>
      <c r="N45" s="22" t="str">
        <f t="shared" si="11"/>
        <v/>
      </c>
      <c r="O45" s="22"/>
      <c r="P45" s="22"/>
      <c r="Q45" s="22"/>
      <c r="R45" s="24" t="str">
        <f t="shared" si="12"/>
        <v/>
      </c>
      <c r="S45" s="19" t="str">
        <f t="shared" si="13"/>
        <v/>
      </c>
      <c r="T45" s="39"/>
      <c r="U45" s="21"/>
      <c r="V45" s="22"/>
      <c r="W45" s="22" t="str">
        <f t="shared" si="14"/>
        <v/>
      </c>
      <c r="X45" s="22"/>
      <c r="Y45" s="22"/>
      <c r="Z45" s="22"/>
      <c r="AA45" s="24" t="str">
        <f t="shared" si="15"/>
        <v/>
      </c>
      <c r="AB45" s="19" t="str">
        <f t="shared" si="16"/>
        <v/>
      </c>
      <c r="AC45" s="39"/>
      <c r="AD45" s="21"/>
      <c r="AE45" s="22"/>
      <c r="AF45" s="22" t="str">
        <f t="shared" si="17"/>
        <v/>
      </c>
      <c r="AG45" s="22"/>
      <c r="AH45" s="22"/>
      <c r="AI45" s="22"/>
      <c r="AJ45" s="24" t="str">
        <f t="shared" si="18"/>
        <v/>
      </c>
      <c r="AK45" s="19" t="str">
        <f t="shared" si="19"/>
        <v/>
      </c>
      <c r="AL45" s="39"/>
      <c r="AM45" s="21"/>
      <c r="AN45" s="22"/>
      <c r="AO45" s="22" t="str">
        <f t="shared" si="37"/>
        <v/>
      </c>
      <c r="AP45" s="22"/>
      <c r="AQ45" s="22"/>
      <c r="AR45" s="22"/>
      <c r="AS45" s="24" t="str">
        <f t="shared" si="20"/>
        <v/>
      </c>
      <c r="AT45" s="19" t="str">
        <f t="shared" si="21"/>
        <v/>
      </c>
      <c r="AU45" s="39"/>
      <c r="AV45" s="21"/>
      <c r="AW45" s="22"/>
      <c r="AX45" s="22" t="str">
        <f t="shared" si="22"/>
        <v/>
      </c>
      <c r="AY45" s="22"/>
      <c r="AZ45" s="22"/>
      <c r="BA45" s="22"/>
      <c r="BB45" s="24" t="str">
        <f t="shared" si="23"/>
        <v/>
      </c>
      <c r="BC45" s="19" t="str">
        <f t="shared" si="24"/>
        <v/>
      </c>
      <c r="BD45" s="39"/>
      <c r="BE45" s="21"/>
      <c r="BF45" s="22"/>
      <c r="BG45" s="22" t="str">
        <f t="shared" si="25"/>
        <v/>
      </c>
      <c r="BH45" s="22"/>
      <c r="BI45" s="22"/>
      <c r="BJ45" s="22"/>
      <c r="BK45" s="24" t="str">
        <f t="shared" si="26"/>
        <v/>
      </c>
      <c r="BL45" s="19" t="str">
        <f t="shared" si="27"/>
        <v/>
      </c>
      <c r="BM45" s="39"/>
      <c r="BN45" s="21"/>
      <c r="BO45" s="22"/>
      <c r="BP45" s="22" t="str">
        <f t="shared" si="28"/>
        <v/>
      </c>
      <c r="BQ45" s="22"/>
      <c r="BR45" s="22"/>
      <c r="BS45" s="22"/>
      <c r="BT45" s="24" t="str">
        <f t="shared" si="29"/>
        <v/>
      </c>
      <c r="BU45" s="19" t="str">
        <f t="shared" si="30"/>
        <v/>
      </c>
      <c r="BV45" s="39"/>
      <c r="BW45" s="21"/>
      <c r="BX45" s="22"/>
      <c r="BY45" s="22" t="str">
        <f t="shared" si="31"/>
        <v/>
      </c>
      <c r="BZ45" s="22"/>
      <c r="CA45" s="22"/>
      <c r="CB45" s="22"/>
      <c r="CC45" s="24" t="str">
        <f t="shared" si="32"/>
        <v/>
      </c>
      <c r="CD45" s="19" t="str">
        <f t="shared" si="33"/>
        <v/>
      </c>
      <c r="CE45" s="39"/>
      <c r="CF45" s="21"/>
      <c r="CG45" s="22" t="str">
        <f>IF($A45="","",IF(CF45="","I",LOOKUP(CF45/CH$2,{0,0.4,0.45,0.5,0.55,0.6,0.65,0.7,0.75,0.8,1},{"F","D","C","C+","B-","B","B+","A-","A","A+"})))</f>
        <v/>
      </c>
      <c r="CH45" s="19" t="str">
        <f>IF($A45="","",IF(CF45="","--",LOOKUP(CF45/CH$2,{0,0.4,0.45,0.5,0.55,0.6,0.65,0.7,0.75,0.8,1},{0,2,2.25,2.5,2.75,3,3.25,3.5,3.75,4})))</f>
        <v/>
      </c>
      <c r="CI45" s="22"/>
      <c r="CJ45" s="22"/>
      <c r="CK45" s="58" t="str">
        <f t="shared" si="34"/>
        <v/>
      </c>
      <c r="CL45" s="55"/>
      <c r="CM45" s="24"/>
      <c r="CN45" s="24"/>
      <c r="CO45" s="24" t="str">
        <f t="shared" si="35"/>
        <v/>
      </c>
      <c r="CP45" s="24"/>
      <c r="CQ45" s="25"/>
      <c r="CR45" s="24"/>
      <c r="CS45" s="42" t="str">
        <f t="shared" si="36"/>
        <v/>
      </c>
      <c r="CT45" s="22"/>
      <c r="CU45" s="17"/>
      <c r="CV45" s="7"/>
      <c r="CW45" s="7"/>
      <c r="CX45" s="7"/>
      <c r="CY45" s="7"/>
      <c r="CZ45" s="7"/>
      <c r="DA45" s="7"/>
      <c r="DB45" s="25"/>
      <c r="DC45" s="23"/>
      <c r="DD45" s="47"/>
      <c r="DF45" s="47"/>
    </row>
    <row r="46" spans="1:110" s="26" customFormat="1" x14ac:dyDescent="0.25">
      <c r="A46" s="19"/>
      <c r="B46" s="20"/>
      <c r="C46" s="21"/>
      <c r="D46" s="22"/>
      <c r="E46" s="22" t="str">
        <f t="shared" si="8"/>
        <v/>
      </c>
      <c r="F46" s="22"/>
      <c r="G46" s="22"/>
      <c r="H46" s="22"/>
      <c r="I46" s="24" t="str">
        <f t="shared" si="9"/>
        <v/>
      </c>
      <c r="J46" s="22" t="str">
        <f t="shared" si="10"/>
        <v/>
      </c>
      <c r="K46" s="39"/>
      <c r="L46" s="27"/>
      <c r="M46" s="22"/>
      <c r="N46" s="22" t="str">
        <f t="shared" si="11"/>
        <v/>
      </c>
      <c r="O46" s="22"/>
      <c r="P46" s="22"/>
      <c r="Q46" s="22"/>
      <c r="R46" s="24" t="str">
        <f t="shared" si="12"/>
        <v/>
      </c>
      <c r="S46" s="19" t="str">
        <f t="shared" si="13"/>
        <v/>
      </c>
      <c r="T46" s="39"/>
      <c r="U46" s="21"/>
      <c r="V46" s="22"/>
      <c r="W46" s="22" t="str">
        <f t="shared" si="14"/>
        <v/>
      </c>
      <c r="X46" s="22"/>
      <c r="Y46" s="22"/>
      <c r="Z46" s="22"/>
      <c r="AA46" s="24" t="str">
        <f t="shared" si="15"/>
        <v/>
      </c>
      <c r="AB46" s="19" t="str">
        <f t="shared" si="16"/>
        <v/>
      </c>
      <c r="AC46" s="39"/>
      <c r="AD46" s="21"/>
      <c r="AE46" s="22"/>
      <c r="AF46" s="22" t="str">
        <f t="shared" si="17"/>
        <v/>
      </c>
      <c r="AG46" s="22"/>
      <c r="AH46" s="22"/>
      <c r="AI46" s="22"/>
      <c r="AJ46" s="24" t="str">
        <f t="shared" si="18"/>
        <v/>
      </c>
      <c r="AK46" s="19" t="str">
        <f t="shared" si="19"/>
        <v/>
      </c>
      <c r="AL46" s="39"/>
      <c r="AM46" s="21"/>
      <c r="AN46" s="22"/>
      <c r="AO46" s="22" t="str">
        <f t="shared" si="37"/>
        <v/>
      </c>
      <c r="AP46" s="22"/>
      <c r="AQ46" s="22"/>
      <c r="AR46" s="22"/>
      <c r="AS46" s="24" t="str">
        <f t="shared" si="20"/>
        <v/>
      </c>
      <c r="AT46" s="19" t="str">
        <f t="shared" si="21"/>
        <v/>
      </c>
      <c r="AU46" s="39"/>
      <c r="AV46" s="21"/>
      <c r="AW46" s="22"/>
      <c r="AX46" s="22" t="str">
        <f t="shared" si="22"/>
        <v/>
      </c>
      <c r="AY46" s="22"/>
      <c r="AZ46" s="22"/>
      <c r="BA46" s="22"/>
      <c r="BB46" s="24" t="str">
        <f t="shared" si="23"/>
        <v/>
      </c>
      <c r="BC46" s="19" t="str">
        <f t="shared" si="24"/>
        <v/>
      </c>
      <c r="BD46" s="39"/>
      <c r="BE46" s="21"/>
      <c r="BF46" s="22"/>
      <c r="BG46" s="22" t="str">
        <f t="shared" si="25"/>
        <v/>
      </c>
      <c r="BH46" s="22"/>
      <c r="BI46" s="22"/>
      <c r="BJ46" s="22"/>
      <c r="BK46" s="24" t="str">
        <f t="shared" si="26"/>
        <v/>
      </c>
      <c r="BL46" s="19" t="str">
        <f t="shared" si="27"/>
        <v/>
      </c>
      <c r="BM46" s="39"/>
      <c r="BN46" s="21"/>
      <c r="BO46" s="22"/>
      <c r="BP46" s="22" t="str">
        <f t="shared" si="28"/>
        <v/>
      </c>
      <c r="BQ46" s="22"/>
      <c r="BR46" s="22"/>
      <c r="BS46" s="22"/>
      <c r="BT46" s="24" t="str">
        <f t="shared" si="29"/>
        <v/>
      </c>
      <c r="BU46" s="19" t="str">
        <f t="shared" si="30"/>
        <v/>
      </c>
      <c r="BV46" s="39"/>
      <c r="BW46" s="21"/>
      <c r="BX46" s="22"/>
      <c r="BY46" s="22" t="str">
        <f t="shared" si="31"/>
        <v/>
      </c>
      <c r="BZ46" s="22"/>
      <c r="CA46" s="22"/>
      <c r="CB46" s="22"/>
      <c r="CC46" s="24" t="str">
        <f t="shared" si="32"/>
        <v/>
      </c>
      <c r="CD46" s="19" t="str">
        <f t="shared" si="33"/>
        <v/>
      </c>
      <c r="CE46" s="39"/>
      <c r="CF46" s="21"/>
      <c r="CG46" s="22" t="str">
        <f>IF($A46="","",IF(CF46="","I",LOOKUP(CF46/CH$2,{0,0.4,0.45,0.5,0.55,0.6,0.65,0.7,0.75,0.8,1},{"F","D","C","C+","B-","B","B+","A-","A","A+"})))</f>
        <v/>
      </c>
      <c r="CH46" s="19" t="str">
        <f>IF($A46="","",IF(CF46="","--",LOOKUP(CF46/CH$2,{0,0.4,0.45,0.5,0.55,0.6,0.65,0.7,0.75,0.8,1},{0,2,2.25,2.5,2.75,3,3.25,3.5,3.75,4})))</f>
        <v/>
      </c>
      <c r="CI46" s="22"/>
      <c r="CJ46" s="22"/>
      <c r="CK46" s="58" t="str">
        <f t="shared" si="34"/>
        <v/>
      </c>
      <c r="CL46" s="55"/>
      <c r="CM46" s="24"/>
      <c r="CN46" s="24"/>
      <c r="CO46" s="24" t="str">
        <f t="shared" si="35"/>
        <v/>
      </c>
      <c r="CP46" s="24"/>
      <c r="CQ46" s="25"/>
      <c r="CR46" s="24"/>
      <c r="CS46" s="42" t="str">
        <f t="shared" si="36"/>
        <v/>
      </c>
      <c r="CT46" s="22"/>
      <c r="CU46" s="17"/>
      <c r="CV46" s="7"/>
      <c r="CW46" s="7"/>
      <c r="CX46" s="7"/>
      <c r="CY46" s="7"/>
      <c r="CZ46" s="7"/>
      <c r="DA46" s="7"/>
      <c r="DB46" s="25"/>
      <c r="DC46" s="23"/>
      <c r="DD46" s="47"/>
      <c r="DF46" s="47"/>
    </row>
    <row r="47" spans="1:110" s="26" customFormat="1" x14ac:dyDescent="0.25">
      <c r="A47" s="19"/>
      <c r="B47" s="20"/>
      <c r="C47" s="21"/>
      <c r="D47" s="22"/>
      <c r="E47" s="22" t="str">
        <f t="shared" si="8"/>
        <v/>
      </c>
      <c r="F47" s="22"/>
      <c r="G47" s="22"/>
      <c r="H47" s="22"/>
      <c r="I47" s="24" t="str">
        <f t="shared" si="9"/>
        <v/>
      </c>
      <c r="J47" s="22" t="str">
        <f t="shared" si="10"/>
        <v/>
      </c>
      <c r="K47" s="39"/>
      <c r="L47" s="27"/>
      <c r="M47" s="22"/>
      <c r="N47" s="22" t="str">
        <f t="shared" si="11"/>
        <v/>
      </c>
      <c r="O47" s="22"/>
      <c r="P47" s="22"/>
      <c r="Q47" s="22"/>
      <c r="R47" s="24" t="str">
        <f t="shared" si="12"/>
        <v/>
      </c>
      <c r="S47" s="19" t="str">
        <f t="shared" si="13"/>
        <v/>
      </c>
      <c r="T47" s="39"/>
      <c r="U47" s="21"/>
      <c r="V47" s="22"/>
      <c r="W47" s="22" t="str">
        <f t="shared" si="14"/>
        <v/>
      </c>
      <c r="X47" s="22"/>
      <c r="Y47" s="22"/>
      <c r="Z47" s="22"/>
      <c r="AA47" s="24" t="str">
        <f t="shared" si="15"/>
        <v/>
      </c>
      <c r="AB47" s="19" t="str">
        <f t="shared" si="16"/>
        <v/>
      </c>
      <c r="AC47" s="39"/>
      <c r="AD47" s="21"/>
      <c r="AE47" s="22"/>
      <c r="AF47" s="22" t="str">
        <f t="shared" si="17"/>
        <v/>
      </c>
      <c r="AG47" s="22"/>
      <c r="AH47" s="22"/>
      <c r="AI47" s="22"/>
      <c r="AJ47" s="24" t="str">
        <f t="shared" si="18"/>
        <v/>
      </c>
      <c r="AK47" s="19" t="str">
        <f t="shared" si="19"/>
        <v/>
      </c>
      <c r="AL47" s="39"/>
      <c r="AM47" s="21"/>
      <c r="AN47" s="22"/>
      <c r="AO47" s="22" t="str">
        <f t="shared" si="37"/>
        <v/>
      </c>
      <c r="AP47" s="22"/>
      <c r="AQ47" s="22"/>
      <c r="AR47" s="22"/>
      <c r="AS47" s="24" t="str">
        <f t="shared" si="20"/>
        <v/>
      </c>
      <c r="AT47" s="19" t="str">
        <f t="shared" si="21"/>
        <v/>
      </c>
      <c r="AU47" s="39"/>
      <c r="AV47" s="21"/>
      <c r="AW47" s="22"/>
      <c r="AX47" s="22" t="str">
        <f t="shared" si="22"/>
        <v/>
      </c>
      <c r="AY47" s="22"/>
      <c r="AZ47" s="22"/>
      <c r="BA47" s="22"/>
      <c r="BB47" s="24" t="str">
        <f t="shared" si="23"/>
        <v/>
      </c>
      <c r="BC47" s="19" t="str">
        <f t="shared" si="24"/>
        <v/>
      </c>
      <c r="BD47" s="39"/>
      <c r="BE47" s="21"/>
      <c r="BF47" s="22"/>
      <c r="BG47" s="22" t="str">
        <f t="shared" si="25"/>
        <v/>
      </c>
      <c r="BH47" s="22"/>
      <c r="BI47" s="22"/>
      <c r="BJ47" s="22"/>
      <c r="BK47" s="24" t="str">
        <f t="shared" si="26"/>
        <v/>
      </c>
      <c r="BL47" s="19" t="str">
        <f t="shared" si="27"/>
        <v/>
      </c>
      <c r="BM47" s="39"/>
      <c r="BN47" s="21"/>
      <c r="BO47" s="22"/>
      <c r="BP47" s="22" t="str">
        <f t="shared" si="28"/>
        <v/>
      </c>
      <c r="BQ47" s="22"/>
      <c r="BR47" s="22"/>
      <c r="BS47" s="22"/>
      <c r="BT47" s="24" t="str">
        <f t="shared" si="29"/>
        <v/>
      </c>
      <c r="BU47" s="19" t="str">
        <f t="shared" si="30"/>
        <v/>
      </c>
      <c r="BV47" s="39"/>
      <c r="BW47" s="21"/>
      <c r="BX47" s="22"/>
      <c r="BY47" s="22" t="str">
        <f t="shared" si="31"/>
        <v/>
      </c>
      <c r="BZ47" s="22"/>
      <c r="CA47" s="22"/>
      <c r="CB47" s="22"/>
      <c r="CC47" s="24" t="str">
        <f t="shared" si="32"/>
        <v/>
      </c>
      <c r="CD47" s="19" t="str">
        <f t="shared" si="33"/>
        <v/>
      </c>
      <c r="CE47" s="39"/>
      <c r="CF47" s="21"/>
      <c r="CG47" s="22" t="str">
        <f>IF($A47="","",IF(CF47="","I",LOOKUP(CF47/CH$2,{0,0.4,0.45,0.5,0.55,0.6,0.65,0.7,0.75,0.8,1},{"F","D","C","C+","B-","B","B+","A-","A","A+"})))</f>
        <v/>
      </c>
      <c r="CH47" s="19" t="str">
        <f>IF($A47="","",IF(CF47="","--",LOOKUP(CF47/CH$2,{0,0.4,0.45,0.5,0.55,0.6,0.65,0.7,0.75,0.8,1},{0,2,2.25,2.5,2.75,3,3.25,3.5,3.75,4})))</f>
        <v/>
      </c>
      <c r="CI47" s="22"/>
      <c r="CJ47" s="22"/>
      <c r="CK47" s="58" t="str">
        <f t="shared" si="34"/>
        <v/>
      </c>
      <c r="CL47" s="55"/>
      <c r="CM47" s="24"/>
      <c r="CN47" s="24"/>
      <c r="CO47" s="24" t="str">
        <f t="shared" si="35"/>
        <v/>
      </c>
      <c r="CP47" s="24"/>
      <c r="CQ47" s="25"/>
      <c r="CR47" s="24"/>
      <c r="CS47" s="42" t="str">
        <f t="shared" si="36"/>
        <v/>
      </c>
      <c r="CT47" s="22"/>
      <c r="CU47" s="17"/>
      <c r="CV47" s="7"/>
      <c r="CW47" s="7"/>
      <c r="CX47" s="7"/>
      <c r="CY47" s="7"/>
      <c r="CZ47" s="7"/>
      <c r="DA47" s="7"/>
      <c r="DB47" s="25"/>
      <c r="DC47" s="23"/>
      <c r="DD47" s="47"/>
      <c r="DF47" s="47"/>
    </row>
    <row r="48" spans="1:110" s="26" customFormat="1" x14ac:dyDescent="0.25">
      <c r="A48" s="19"/>
      <c r="B48" s="20"/>
      <c r="C48" s="21"/>
      <c r="D48" s="22"/>
      <c r="E48" s="22" t="str">
        <f t="shared" si="8"/>
        <v/>
      </c>
      <c r="F48" s="22"/>
      <c r="G48" s="22"/>
      <c r="H48" s="22"/>
      <c r="I48" s="24" t="str">
        <f t="shared" si="9"/>
        <v/>
      </c>
      <c r="J48" s="22" t="str">
        <f t="shared" si="10"/>
        <v/>
      </c>
      <c r="K48" s="39"/>
      <c r="L48" s="27"/>
      <c r="M48" s="22"/>
      <c r="N48" s="22" t="str">
        <f t="shared" si="11"/>
        <v/>
      </c>
      <c r="O48" s="22"/>
      <c r="P48" s="22"/>
      <c r="Q48" s="22"/>
      <c r="R48" s="24" t="str">
        <f t="shared" si="12"/>
        <v/>
      </c>
      <c r="S48" s="19" t="str">
        <f t="shared" si="13"/>
        <v/>
      </c>
      <c r="T48" s="39"/>
      <c r="U48" s="21"/>
      <c r="V48" s="22"/>
      <c r="W48" s="22" t="str">
        <f t="shared" si="14"/>
        <v/>
      </c>
      <c r="X48" s="22"/>
      <c r="Y48" s="22"/>
      <c r="Z48" s="22"/>
      <c r="AA48" s="24" t="str">
        <f t="shared" si="15"/>
        <v/>
      </c>
      <c r="AB48" s="19" t="str">
        <f t="shared" si="16"/>
        <v/>
      </c>
      <c r="AC48" s="39"/>
      <c r="AD48" s="21"/>
      <c r="AE48" s="22"/>
      <c r="AF48" s="22" t="str">
        <f t="shared" si="17"/>
        <v/>
      </c>
      <c r="AG48" s="22"/>
      <c r="AH48" s="22"/>
      <c r="AI48" s="22"/>
      <c r="AJ48" s="24" t="str">
        <f t="shared" si="18"/>
        <v/>
      </c>
      <c r="AK48" s="19" t="str">
        <f t="shared" si="19"/>
        <v/>
      </c>
      <c r="AL48" s="39"/>
      <c r="AM48" s="21"/>
      <c r="AN48" s="22"/>
      <c r="AO48" s="22" t="str">
        <f t="shared" si="37"/>
        <v/>
      </c>
      <c r="AP48" s="22"/>
      <c r="AQ48" s="22"/>
      <c r="AR48" s="22"/>
      <c r="AS48" s="24" t="str">
        <f t="shared" si="20"/>
        <v/>
      </c>
      <c r="AT48" s="19" t="str">
        <f t="shared" si="21"/>
        <v/>
      </c>
      <c r="AU48" s="39"/>
      <c r="AV48" s="21"/>
      <c r="AW48" s="22"/>
      <c r="AX48" s="22" t="str">
        <f t="shared" si="22"/>
        <v/>
      </c>
      <c r="AY48" s="22"/>
      <c r="AZ48" s="22"/>
      <c r="BA48" s="22"/>
      <c r="BB48" s="24" t="str">
        <f t="shared" si="23"/>
        <v/>
      </c>
      <c r="BC48" s="19" t="str">
        <f t="shared" si="24"/>
        <v/>
      </c>
      <c r="BD48" s="39"/>
      <c r="BE48" s="21"/>
      <c r="BF48" s="22"/>
      <c r="BG48" s="22" t="str">
        <f t="shared" si="25"/>
        <v/>
      </c>
      <c r="BH48" s="22"/>
      <c r="BI48" s="22"/>
      <c r="BJ48" s="22"/>
      <c r="BK48" s="24" t="str">
        <f t="shared" si="26"/>
        <v/>
      </c>
      <c r="BL48" s="19" t="str">
        <f t="shared" si="27"/>
        <v/>
      </c>
      <c r="BM48" s="39"/>
      <c r="BN48" s="21"/>
      <c r="BO48" s="22"/>
      <c r="BP48" s="22" t="str">
        <f t="shared" si="28"/>
        <v/>
      </c>
      <c r="BQ48" s="22"/>
      <c r="BR48" s="22"/>
      <c r="BS48" s="22"/>
      <c r="BT48" s="24" t="str">
        <f t="shared" si="29"/>
        <v/>
      </c>
      <c r="BU48" s="19" t="str">
        <f t="shared" si="30"/>
        <v/>
      </c>
      <c r="BV48" s="39"/>
      <c r="BW48" s="21"/>
      <c r="BX48" s="22"/>
      <c r="BY48" s="22" t="str">
        <f t="shared" si="31"/>
        <v/>
      </c>
      <c r="BZ48" s="22"/>
      <c r="CA48" s="22"/>
      <c r="CB48" s="22"/>
      <c r="CC48" s="24" t="str">
        <f t="shared" si="32"/>
        <v/>
      </c>
      <c r="CD48" s="19" t="str">
        <f t="shared" si="33"/>
        <v/>
      </c>
      <c r="CE48" s="39"/>
      <c r="CF48" s="21"/>
      <c r="CG48" s="22" t="str">
        <f>IF($A48="","",IF(CF48="","I",LOOKUP(CF48/CH$2,{0,0.4,0.45,0.5,0.55,0.6,0.65,0.7,0.75,0.8,1},{"F","D","C","C+","B-","B","B+","A-","A","A+"})))</f>
        <v/>
      </c>
      <c r="CH48" s="19" t="str">
        <f>IF($A48="","",IF(CF48="","--",LOOKUP(CF48/CH$2,{0,0.4,0.45,0.5,0.55,0.6,0.65,0.7,0.75,0.8,1},{0,2,2.25,2.5,2.75,3,3.25,3.5,3.75,4})))</f>
        <v/>
      </c>
      <c r="CI48" s="22"/>
      <c r="CJ48" s="22"/>
      <c r="CK48" s="58" t="str">
        <f t="shared" si="34"/>
        <v/>
      </c>
      <c r="CL48" s="55"/>
      <c r="CM48" s="24"/>
      <c r="CN48" s="24"/>
      <c r="CO48" s="24" t="str">
        <f t="shared" si="35"/>
        <v/>
      </c>
      <c r="CP48" s="24"/>
      <c r="CQ48" s="25"/>
      <c r="CR48" s="24"/>
      <c r="CS48" s="42" t="str">
        <f t="shared" si="36"/>
        <v/>
      </c>
      <c r="CT48" s="22"/>
      <c r="CU48" s="17"/>
      <c r="CV48" s="7"/>
      <c r="CW48" s="7"/>
      <c r="CX48" s="7"/>
      <c r="CY48" s="7"/>
      <c r="CZ48" s="7"/>
      <c r="DA48" s="7"/>
      <c r="DB48" s="25"/>
      <c r="DC48" s="23"/>
      <c r="DD48" s="47"/>
      <c r="DF48" s="47"/>
    </row>
    <row r="49" spans="1:110" s="26" customFormat="1" x14ac:dyDescent="0.25">
      <c r="A49" s="19"/>
      <c r="B49" s="20"/>
      <c r="C49" s="21"/>
      <c r="D49" s="22"/>
      <c r="E49" s="22" t="str">
        <f t="shared" si="8"/>
        <v/>
      </c>
      <c r="F49" s="22"/>
      <c r="G49" s="22"/>
      <c r="H49" s="22"/>
      <c r="I49" s="24" t="str">
        <f t="shared" si="9"/>
        <v/>
      </c>
      <c r="J49" s="22" t="str">
        <f t="shared" si="10"/>
        <v/>
      </c>
      <c r="K49" s="39"/>
      <c r="L49" s="27"/>
      <c r="M49" s="22"/>
      <c r="N49" s="22" t="str">
        <f t="shared" si="11"/>
        <v/>
      </c>
      <c r="O49" s="22"/>
      <c r="P49" s="22"/>
      <c r="Q49" s="22"/>
      <c r="R49" s="24" t="str">
        <f t="shared" si="12"/>
        <v/>
      </c>
      <c r="S49" s="19" t="str">
        <f t="shared" si="13"/>
        <v/>
      </c>
      <c r="T49" s="39"/>
      <c r="U49" s="21"/>
      <c r="V49" s="22"/>
      <c r="W49" s="22" t="str">
        <f t="shared" si="14"/>
        <v/>
      </c>
      <c r="X49" s="22"/>
      <c r="Y49" s="22"/>
      <c r="Z49" s="22"/>
      <c r="AA49" s="24" t="str">
        <f t="shared" si="15"/>
        <v/>
      </c>
      <c r="AB49" s="19" t="str">
        <f t="shared" si="16"/>
        <v/>
      </c>
      <c r="AC49" s="39"/>
      <c r="AD49" s="21"/>
      <c r="AE49" s="22"/>
      <c r="AF49" s="22" t="str">
        <f t="shared" si="17"/>
        <v/>
      </c>
      <c r="AG49" s="22"/>
      <c r="AH49" s="22"/>
      <c r="AI49" s="22"/>
      <c r="AJ49" s="24" t="str">
        <f t="shared" si="18"/>
        <v/>
      </c>
      <c r="AK49" s="19" t="str">
        <f t="shared" si="19"/>
        <v/>
      </c>
      <c r="AL49" s="39"/>
      <c r="AM49" s="21"/>
      <c r="AN49" s="22"/>
      <c r="AO49" s="22" t="str">
        <f t="shared" si="37"/>
        <v/>
      </c>
      <c r="AP49" s="22"/>
      <c r="AQ49" s="22"/>
      <c r="AR49" s="22"/>
      <c r="AS49" s="24" t="str">
        <f t="shared" si="20"/>
        <v/>
      </c>
      <c r="AT49" s="19" t="str">
        <f t="shared" si="21"/>
        <v/>
      </c>
      <c r="AU49" s="39"/>
      <c r="AV49" s="21"/>
      <c r="AW49" s="22"/>
      <c r="AX49" s="22" t="str">
        <f t="shared" si="22"/>
        <v/>
      </c>
      <c r="AY49" s="22"/>
      <c r="AZ49" s="22"/>
      <c r="BA49" s="22"/>
      <c r="BB49" s="24" t="str">
        <f t="shared" si="23"/>
        <v/>
      </c>
      <c r="BC49" s="19" t="str">
        <f t="shared" si="24"/>
        <v/>
      </c>
      <c r="BD49" s="39"/>
      <c r="BE49" s="21"/>
      <c r="BF49" s="22"/>
      <c r="BG49" s="22" t="str">
        <f t="shared" si="25"/>
        <v/>
      </c>
      <c r="BH49" s="22"/>
      <c r="BI49" s="22"/>
      <c r="BJ49" s="22"/>
      <c r="BK49" s="24" t="str">
        <f t="shared" si="26"/>
        <v/>
      </c>
      <c r="BL49" s="19" t="str">
        <f t="shared" si="27"/>
        <v/>
      </c>
      <c r="BM49" s="39"/>
      <c r="BN49" s="21"/>
      <c r="BO49" s="22"/>
      <c r="BP49" s="22" t="str">
        <f t="shared" si="28"/>
        <v/>
      </c>
      <c r="BQ49" s="22"/>
      <c r="BR49" s="22"/>
      <c r="BS49" s="22"/>
      <c r="BT49" s="24" t="str">
        <f t="shared" si="29"/>
        <v/>
      </c>
      <c r="BU49" s="19" t="str">
        <f t="shared" si="30"/>
        <v/>
      </c>
      <c r="BV49" s="39"/>
      <c r="BW49" s="21"/>
      <c r="BX49" s="22"/>
      <c r="BY49" s="22" t="str">
        <f t="shared" si="31"/>
        <v/>
      </c>
      <c r="BZ49" s="22"/>
      <c r="CA49" s="22"/>
      <c r="CB49" s="22"/>
      <c r="CC49" s="24" t="str">
        <f t="shared" si="32"/>
        <v/>
      </c>
      <c r="CD49" s="19" t="str">
        <f t="shared" si="33"/>
        <v/>
      </c>
      <c r="CE49" s="39"/>
      <c r="CF49" s="21"/>
      <c r="CG49" s="22" t="str">
        <f>IF($A49="","",IF(CF49="","I",LOOKUP(CF49/CH$2,{0,0.4,0.45,0.5,0.55,0.6,0.65,0.7,0.75,0.8,1},{"F","D","C","C+","B-","B","B+","A-","A","A+"})))</f>
        <v/>
      </c>
      <c r="CH49" s="19" t="str">
        <f>IF($A49="","",IF(CF49="","--",LOOKUP(CF49/CH$2,{0,0.4,0.45,0.5,0.55,0.6,0.65,0.7,0.75,0.8,1},{0,2,2.25,2.5,2.75,3,3.25,3.5,3.75,4})))</f>
        <v/>
      </c>
      <c r="CI49" s="22"/>
      <c r="CJ49" s="22"/>
      <c r="CK49" s="58" t="str">
        <f t="shared" si="34"/>
        <v/>
      </c>
      <c r="CL49" s="55"/>
      <c r="CM49" s="24"/>
      <c r="CN49" s="24"/>
      <c r="CO49" s="24" t="str">
        <f t="shared" si="35"/>
        <v/>
      </c>
      <c r="CP49" s="24"/>
      <c r="CQ49" s="25"/>
      <c r="CR49" s="24"/>
      <c r="CS49" s="42" t="str">
        <f t="shared" si="36"/>
        <v/>
      </c>
      <c r="CT49" s="22"/>
      <c r="CU49" s="17"/>
      <c r="CV49" s="7"/>
      <c r="CW49" s="7"/>
      <c r="CX49" s="7"/>
      <c r="CY49" s="7"/>
      <c r="CZ49" s="7"/>
      <c r="DA49" s="7"/>
      <c r="DB49" s="25"/>
      <c r="DC49" s="23"/>
      <c r="DD49" s="47"/>
      <c r="DF49" s="47"/>
    </row>
    <row r="50" spans="1:110" s="26" customFormat="1" x14ac:dyDescent="0.25">
      <c r="A50" s="19"/>
      <c r="B50" s="20"/>
      <c r="C50" s="21"/>
      <c r="D50" s="22"/>
      <c r="E50" s="22" t="str">
        <f t="shared" si="8"/>
        <v/>
      </c>
      <c r="F50" s="22"/>
      <c r="G50" s="22"/>
      <c r="H50" s="22"/>
      <c r="I50" s="24" t="str">
        <f t="shared" si="9"/>
        <v/>
      </c>
      <c r="J50" s="22" t="str">
        <f t="shared" si="10"/>
        <v/>
      </c>
      <c r="K50" s="39"/>
      <c r="L50" s="27"/>
      <c r="M50" s="22"/>
      <c r="N50" s="22" t="str">
        <f t="shared" si="11"/>
        <v/>
      </c>
      <c r="O50" s="22"/>
      <c r="P50" s="22"/>
      <c r="Q50" s="22"/>
      <c r="R50" s="24" t="str">
        <f t="shared" si="12"/>
        <v/>
      </c>
      <c r="S50" s="19" t="str">
        <f t="shared" si="13"/>
        <v/>
      </c>
      <c r="T50" s="39"/>
      <c r="U50" s="21"/>
      <c r="V50" s="22"/>
      <c r="W50" s="22" t="str">
        <f t="shared" si="14"/>
        <v/>
      </c>
      <c r="X50" s="22"/>
      <c r="Y50" s="22"/>
      <c r="Z50" s="22"/>
      <c r="AA50" s="24" t="str">
        <f t="shared" si="15"/>
        <v/>
      </c>
      <c r="AB50" s="19" t="str">
        <f t="shared" si="16"/>
        <v/>
      </c>
      <c r="AC50" s="39"/>
      <c r="AD50" s="21"/>
      <c r="AE50" s="22"/>
      <c r="AF50" s="22" t="str">
        <f t="shared" si="17"/>
        <v/>
      </c>
      <c r="AG50" s="22"/>
      <c r="AH50" s="22"/>
      <c r="AI50" s="22"/>
      <c r="AJ50" s="24" t="str">
        <f t="shared" si="18"/>
        <v/>
      </c>
      <c r="AK50" s="19" t="str">
        <f t="shared" si="19"/>
        <v/>
      </c>
      <c r="AL50" s="39"/>
      <c r="AM50" s="21"/>
      <c r="AN50" s="22"/>
      <c r="AO50" s="22" t="str">
        <f t="shared" si="37"/>
        <v/>
      </c>
      <c r="AP50" s="22"/>
      <c r="AQ50" s="22"/>
      <c r="AR50" s="22"/>
      <c r="AS50" s="24" t="str">
        <f t="shared" si="20"/>
        <v/>
      </c>
      <c r="AT50" s="19" t="str">
        <f t="shared" si="21"/>
        <v/>
      </c>
      <c r="AU50" s="39"/>
      <c r="AV50" s="21"/>
      <c r="AW50" s="22"/>
      <c r="AX50" s="22" t="str">
        <f t="shared" si="22"/>
        <v/>
      </c>
      <c r="AY50" s="22"/>
      <c r="AZ50" s="22"/>
      <c r="BA50" s="22"/>
      <c r="BB50" s="24" t="str">
        <f t="shared" si="23"/>
        <v/>
      </c>
      <c r="BC50" s="19" t="str">
        <f t="shared" si="24"/>
        <v/>
      </c>
      <c r="BD50" s="39"/>
      <c r="BE50" s="21"/>
      <c r="BF50" s="22"/>
      <c r="BG50" s="22" t="str">
        <f t="shared" si="25"/>
        <v/>
      </c>
      <c r="BH50" s="22"/>
      <c r="BI50" s="22"/>
      <c r="BJ50" s="22"/>
      <c r="BK50" s="24" t="str">
        <f t="shared" si="26"/>
        <v/>
      </c>
      <c r="BL50" s="19" t="str">
        <f t="shared" si="27"/>
        <v/>
      </c>
      <c r="BM50" s="39"/>
      <c r="BN50" s="21"/>
      <c r="BO50" s="22"/>
      <c r="BP50" s="22" t="str">
        <f t="shared" si="28"/>
        <v/>
      </c>
      <c r="BQ50" s="22"/>
      <c r="BR50" s="22"/>
      <c r="BS50" s="22"/>
      <c r="BT50" s="24" t="str">
        <f t="shared" si="29"/>
        <v/>
      </c>
      <c r="BU50" s="19" t="str">
        <f t="shared" si="30"/>
        <v/>
      </c>
      <c r="BV50" s="39"/>
      <c r="BW50" s="21"/>
      <c r="BX50" s="22"/>
      <c r="BY50" s="22" t="str">
        <f t="shared" si="31"/>
        <v/>
      </c>
      <c r="BZ50" s="22"/>
      <c r="CA50" s="22"/>
      <c r="CB50" s="22"/>
      <c r="CC50" s="24" t="str">
        <f t="shared" si="32"/>
        <v/>
      </c>
      <c r="CD50" s="19" t="str">
        <f t="shared" si="33"/>
        <v/>
      </c>
      <c r="CE50" s="39"/>
      <c r="CF50" s="21"/>
      <c r="CG50" s="22" t="str">
        <f>IF($A50="","",IF(CF50="","I",LOOKUP(CF50/CH$2,{0,0.4,0.45,0.5,0.55,0.6,0.65,0.7,0.75,0.8,1},{"F","D","C","C+","B-","B","B+","A-","A","A+"})))</f>
        <v/>
      </c>
      <c r="CH50" s="19" t="str">
        <f>IF($A50="","",IF(CF50="","--",LOOKUP(CF50/CH$2,{0,0.4,0.45,0.5,0.55,0.6,0.65,0.7,0.75,0.8,1},{0,2,2.25,2.5,2.75,3,3.25,3.5,3.75,4})))</f>
        <v/>
      </c>
      <c r="CI50" s="22"/>
      <c r="CJ50" s="22"/>
      <c r="CK50" s="58" t="str">
        <f t="shared" si="34"/>
        <v/>
      </c>
      <c r="CL50" s="55"/>
      <c r="CM50" s="24"/>
      <c r="CN50" s="24"/>
      <c r="CO50" s="24" t="str">
        <f t="shared" si="35"/>
        <v/>
      </c>
      <c r="CP50" s="24"/>
      <c r="CQ50" s="25"/>
      <c r="CR50" s="24"/>
      <c r="CS50" s="42" t="str">
        <f t="shared" si="36"/>
        <v/>
      </c>
      <c r="CT50" s="22"/>
      <c r="CU50" s="17"/>
      <c r="CV50" s="7"/>
      <c r="CW50" s="7"/>
      <c r="CX50" s="7"/>
      <c r="CY50" s="7"/>
      <c r="CZ50" s="7"/>
      <c r="DA50" s="7"/>
      <c r="DB50" s="25"/>
      <c r="DC50" s="23"/>
      <c r="DD50" s="47"/>
      <c r="DF50" s="47"/>
    </row>
    <row r="51" spans="1:110" s="26" customFormat="1" x14ac:dyDescent="0.25">
      <c r="A51" s="19"/>
      <c r="B51" s="20"/>
      <c r="C51" s="21"/>
      <c r="D51" s="22"/>
      <c r="E51" s="22" t="str">
        <f t="shared" si="8"/>
        <v/>
      </c>
      <c r="F51" s="22"/>
      <c r="G51" s="22"/>
      <c r="H51" s="22"/>
      <c r="I51" s="24" t="str">
        <f t="shared" si="9"/>
        <v/>
      </c>
      <c r="J51" s="22" t="str">
        <f t="shared" si="10"/>
        <v/>
      </c>
      <c r="K51" s="39"/>
      <c r="L51" s="27"/>
      <c r="M51" s="22"/>
      <c r="N51" s="22" t="str">
        <f t="shared" si="11"/>
        <v/>
      </c>
      <c r="O51" s="22"/>
      <c r="P51" s="22"/>
      <c r="Q51" s="22"/>
      <c r="R51" s="24" t="str">
        <f t="shared" si="12"/>
        <v/>
      </c>
      <c r="S51" s="19" t="str">
        <f t="shared" si="13"/>
        <v/>
      </c>
      <c r="T51" s="39"/>
      <c r="U51" s="21"/>
      <c r="V51" s="22"/>
      <c r="W51" s="22" t="str">
        <f t="shared" si="14"/>
        <v/>
      </c>
      <c r="X51" s="22"/>
      <c r="Y51" s="22"/>
      <c r="Z51" s="22"/>
      <c r="AA51" s="24" t="str">
        <f t="shared" si="15"/>
        <v/>
      </c>
      <c r="AB51" s="19" t="str">
        <f t="shared" si="16"/>
        <v/>
      </c>
      <c r="AC51" s="39"/>
      <c r="AD51" s="21"/>
      <c r="AE51" s="22"/>
      <c r="AF51" s="22" t="str">
        <f t="shared" si="17"/>
        <v/>
      </c>
      <c r="AG51" s="22"/>
      <c r="AH51" s="22"/>
      <c r="AI51" s="22"/>
      <c r="AJ51" s="24" t="str">
        <f t="shared" si="18"/>
        <v/>
      </c>
      <c r="AK51" s="19" t="str">
        <f t="shared" si="19"/>
        <v/>
      </c>
      <c r="AL51" s="39"/>
      <c r="AM51" s="21"/>
      <c r="AN51" s="22"/>
      <c r="AO51" s="22" t="str">
        <f t="shared" si="37"/>
        <v/>
      </c>
      <c r="AP51" s="22"/>
      <c r="AQ51" s="22"/>
      <c r="AR51" s="22"/>
      <c r="AS51" s="24" t="str">
        <f t="shared" si="20"/>
        <v/>
      </c>
      <c r="AT51" s="19" t="str">
        <f t="shared" si="21"/>
        <v/>
      </c>
      <c r="AU51" s="39"/>
      <c r="AV51" s="21"/>
      <c r="AW51" s="22"/>
      <c r="AX51" s="22" t="str">
        <f t="shared" si="22"/>
        <v/>
      </c>
      <c r="AY51" s="22"/>
      <c r="AZ51" s="22"/>
      <c r="BA51" s="22"/>
      <c r="BB51" s="24" t="str">
        <f t="shared" si="23"/>
        <v/>
      </c>
      <c r="BC51" s="19" t="str">
        <f t="shared" si="24"/>
        <v/>
      </c>
      <c r="BD51" s="39"/>
      <c r="BE51" s="21"/>
      <c r="BF51" s="22"/>
      <c r="BG51" s="22" t="str">
        <f t="shared" si="25"/>
        <v/>
      </c>
      <c r="BH51" s="22"/>
      <c r="BI51" s="22"/>
      <c r="BJ51" s="22"/>
      <c r="BK51" s="24" t="str">
        <f t="shared" si="26"/>
        <v/>
      </c>
      <c r="BL51" s="19" t="str">
        <f t="shared" si="27"/>
        <v/>
      </c>
      <c r="BM51" s="39"/>
      <c r="BN51" s="21"/>
      <c r="BO51" s="22"/>
      <c r="BP51" s="22" t="str">
        <f t="shared" si="28"/>
        <v/>
      </c>
      <c r="BQ51" s="22"/>
      <c r="BR51" s="22"/>
      <c r="BS51" s="22"/>
      <c r="BT51" s="24" t="str">
        <f t="shared" si="29"/>
        <v/>
      </c>
      <c r="BU51" s="19" t="str">
        <f t="shared" si="30"/>
        <v/>
      </c>
      <c r="BV51" s="39"/>
      <c r="BW51" s="21"/>
      <c r="BX51" s="22"/>
      <c r="BY51" s="22" t="str">
        <f t="shared" si="31"/>
        <v/>
      </c>
      <c r="BZ51" s="22"/>
      <c r="CA51" s="22"/>
      <c r="CB51" s="22"/>
      <c r="CC51" s="24" t="str">
        <f t="shared" si="32"/>
        <v/>
      </c>
      <c r="CD51" s="19" t="str">
        <f t="shared" si="33"/>
        <v/>
      </c>
      <c r="CE51" s="39"/>
      <c r="CF51" s="21"/>
      <c r="CG51" s="22" t="str">
        <f>IF($A51="","",IF(CF51="","I",LOOKUP(CF51/CH$2,{0,0.4,0.45,0.5,0.55,0.6,0.65,0.7,0.75,0.8,1},{"F","D","C","C+","B-","B","B+","A-","A","A+"})))</f>
        <v/>
      </c>
      <c r="CH51" s="19" t="str">
        <f>IF($A51="","",IF(CF51="","--",LOOKUP(CF51/CH$2,{0,0.4,0.45,0.5,0.55,0.6,0.65,0.7,0.75,0.8,1},{0,2,2.25,2.5,2.75,3,3.25,3.5,3.75,4})))</f>
        <v/>
      </c>
      <c r="CI51" s="22"/>
      <c r="CJ51" s="22"/>
      <c r="CK51" s="58" t="str">
        <f t="shared" si="34"/>
        <v/>
      </c>
      <c r="CL51" s="55"/>
      <c r="CM51" s="24"/>
      <c r="CN51" s="24"/>
      <c r="CO51" s="24" t="str">
        <f t="shared" si="35"/>
        <v/>
      </c>
      <c r="CP51" s="24"/>
      <c r="CQ51" s="25"/>
      <c r="CR51" s="24"/>
      <c r="CS51" s="42" t="str">
        <f t="shared" si="36"/>
        <v/>
      </c>
      <c r="CT51" s="22"/>
      <c r="CU51" s="17"/>
      <c r="CV51" s="7"/>
      <c r="CW51" s="7"/>
      <c r="CX51" s="7"/>
      <c r="CY51" s="7"/>
      <c r="CZ51" s="7"/>
      <c r="DA51" s="7"/>
      <c r="DB51" s="25"/>
      <c r="DC51" s="23"/>
      <c r="DD51" s="47"/>
      <c r="DF51" s="47"/>
    </row>
    <row r="52" spans="1:110" s="26" customFormat="1" x14ac:dyDescent="0.25">
      <c r="A52" s="19"/>
      <c r="B52" s="20"/>
      <c r="C52" s="21"/>
      <c r="D52" s="22"/>
      <c r="E52" s="22" t="str">
        <f t="shared" si="8"/>
        <v/>
      </c>
      <c r="F52" s="22"/>
      <c r="G52" s="22"/>
      <c r="H52" s="22"/>
      <c r="I52" s="24" t="str">
        <f t="shared" si="9"/>
        <v/>
      </c>
      <c r="J52" s="22" t="str">
        <f t="shared" si="10"/>
        <v/>
      </c>
      <c r="K52" s="39"/>
      <c r="L52" s="27"/>
      <c r="M52" s="22"/>
      <c r="N52" s="22" t="str">
        <f t="shared" si="11"/>
        <v/>
      </c>
      <c r="O52" s="22"/>
      <c r="P52" s="22"/>
      <c r="Q52" s="22"/>
      <c r="R52" s="24" t="str">
        <f t="shared" si="12"/>
        <v/>
      </c>
      <c r="S52" s="19" t="str">
        <f t="shared" si="13"/>
        <v/>
      </c>
      <c r="T52" s="39"/>
      <c r="U52" s="21"/>
      <c r="V52" s="22"/>
      <c r="W52" s="22" t="str">
        <f t="shared" si="14"/>
        <v/>
      </c>
      <c r="X52" s="22"/>
      <c r="Y52" s="22"/>
      <c r="Z52" s="22"/>
      <c r="AA52" s="24" t="str">
        <f t="shared" si="15"/>
        <v/>
      </c>
      <c r="AB52" s="19" t="str">
        <f t="shared" si="16"/>
        <v/>
      </c>
      <c r="AC52" s="39"/>
      <c r="AD52" s="21"/>
      <c r="AE52" s="22"/>
      <c r="AF52" s="22" t="str">
        <f t="shared" si="17"/>
        <v/>
      </c>
      <c r="AG52" s="22"/>
      <c r="AH52" s="22"/>
      <c r="AI52" s="22"/>
      <c r="AJ52" s="24" t="str">
        <f t="shared" si="18"/>
        <v/>
      </c>
      <c r="AK52" s="19" t="str">
        <f t="shared" si="19"/>
        <v/>
      </c>
      <c r="AL52" s="39"/>
      <c r="AM52" s="21"/>
      <c r="AN52" s="22"/>
      <c r="AO52" s="22" t="str">
        <f t="shared" si="37"/>
        <v/>
      </c>
      <c r="AP52" s="22"/>
      <c r="AQ52" s="22"/>
      <c r="AR52" s="22"/>
      <c r="AS52" s="24" t="str">
        <f t="shared" si="20"/>
        <v/>
      </c>
      <c r="AT52" s="19" t="str">
        <f t="shared" si="21"/>
        <v/>
      </c>
      <c r="AU52" s="39"/>
      <c r="AV52" s="21"/>
      <c r="AW52" s="22"/>
      <c r="AX52" s="22" t="str">
        <f t="shared" si="22"/>
        <v/>
      </c>
      <c r="AY52" s="22"/>
      <c r="AZ52" s="22"/>
      <c r="BA52" s="22"/>
      <c r="BB52" s="24" t="str">
        <f t="shared" si="23"/>
        <v/>
      </c>
      <c r="BC52" s="19" t="str">
        <f t="shared" si="24"/>
        <v/>
      </c>
      <c r="BD52" s="39"/>
      <c r="BE52" s="21"/>
      <c r="BF52" s="22"/>
      <c r="BG52" s="22" t="str">
        <f t="shared" si="25"/>
        <v/>
      </c>
      <c r="BH52" s="22"/>
      <c r="BI52" s="22"/>
      <c r="BJ52" s="22"/>
      <c r="BK52" s="24" t="str">
        <f t="shared" si="26"/>
        <v/>
      </c>
      <c r="BL52" s="19" t="str">
        <f t="shared" si="27"/>
        <v/>
      </c>
      <c r="BM52" s="39"/>
      <c r="BN52" s="21"/>
      <c r="BO52" s="22"/>
      <c r="BP52" s="22" t="str">
        <f t="shared" si="28"/>
        <v/>
      </c>
      <c r="BQ52" s="22"/>
      <c r="BR52" s="22"/>
      <c r="BS52" s="22"/>
      <c r="BT52" s="24" t="str">
        <f t="shared" si="29"/>
        <v/>
      </c>
      <c r="BU52" s="19" t="str">
        <f t="shared" si="30"/>
        <v/>
      </c>
      <c r="BV52" s="39"/>
      <c r="BW52" s="21"/>
      <c r="BX52" s="22"/>
      <c r="BY52" s="22" t="str">
        <f t="shared" si="31"/>
        <v/>
      </c>
      <c r="BZ52" s="22"/>
      <c r="CA52" s="22"/>
      <c r="CB52" s="22"/>
      <c r="CC52" s="24" t="str">
        <f t="shared" si="32"/>
        <v/>
      </c>
      <c r="CD52" s="19" t="str">
        <f t="shared" si="33"/>
        <v/>
      </c>
      <c r="CE52" s="39"/>
      <c r="CF52" s="21"/>
      <c r="CG52" s="22" t="str">
        <f>IF($A52="","",IF(CF52="","I",LOOKUP(CF52/CH$2,{0,0.4,0.45,0.5,0.55,0.6,0.65,0.7,0.75,0.8,1},{"F","D","C","C+","B-","B","B+","A-","A","A+"})))</f>
        <v/>
      </c>
      <c r="CH52" s="19" t="str">
        <f>IF($A52="","",IF(CF52="","--",LOOKUP(CF52/CH$2,{0,0.4,0.45,0.5,0.55,0.6,0.65,0.7,0.75,0.8,1},{0,2,2.25,2.5,2.75,3,3.25,3.5,3.75,4})))</f>
        <v/>
      </c>
      <c r="CI52" s="22"/>
      <c r="CJ52" s="22"/>
      <c r="CK52" s="58" t="str">
        <f t="shared" si="34"/>
        <v/>
      </c>
      <c r="CL52" s="55"/>
      <c r="CM52" s="24"/>
      <c r="CN52" s="24"/>
      <c r="CO52" s="24" t="str">
        <f t="shared" si="35"/>
        <v/>
      </c>
      <c r="CP52" s="24"/>
      <c r="CQ52" s="25"/>
      <c r="CR52" s="24"/>
      <c r="CS52" s="42" t="str">
        <f t="shared" si="36"/>
        <v/>
      </c>
      <c r="CT52" s="22"/>
      <c r="CU52" s="17"/>
      <c r="CV52" s="7"/>
      <c r="CW52" s="7"/>
      <c r="CX52" s="7"/>
      <c r="CY52" s="7"/>
      <c r="CZ52" s="7"/>
      <c r="DA52" s="7"/>
      <c r="DB52" s="25"/>
      <c r="DC52" s="23"/>
      <c r="DD52" s="47"/>
      <c r="DF52" s="47"/>
    </row>
    <row r="53" spans="1:110" s="26" customFormat="1" x14ac:dyDescent="0.25">
      <c r="A53" s="19"/>
      <c r="B53" s="20"/>
      <c r="C53" s="21"/>
      <c r="D53" s="22"/>
      <c r="E53" s="22" t="str">
        <f t="shared" si="8"/>
        <v/>
      </c>
      <c r="F53" s="22"/>
      <c r="G53" s="22"/>
      <c r="H53" s="22"/>
      <c r="I53" s="24" t="str">
        <f t="shared" si="9"/>
        <v/>
      </c>
      <c r="J53" s="22" t="str">
        <f t="shared" si="10"/>
        <v/>
      </c>
      <c r="K53" s="39"/>
      <c r="L53" s="27"/>
      <c r="M53" s="22"/>
      <c r="N53" s="22" t="str">
        <f t="shared" si="11"/>
        <v/>
      </c>
      <c r="O53" s="22"/>
      <c r="P53" s="22"/>
      <c r="Q53" s="22"/>
      <c r="R53" s="24" t="str">
        <f t="shared" si="12"/>
        <v/>
      </c>
      <c r="S53" s="19" t="str">
        <f t="shared" si="13"/>
        <v/>
      </c>
      <c r="T53" s="39"/>
      <c r="U53" s="21"/>
      <c r="V53" s="22"/>
      <c r="W53" s="22" t="str">
        <f t="shared" si="14"/>
        <v/>
      </c>
      <c r="X53" s="22"/>
      <c r="Y53" s="22"/>
      <c r="Z53" s="22"/>
      <c r="AA53" s="24" t="str">
        <f t="shared" si="15"/>
        <v/>
      </c>
      <c r="AB53" s="19" t="str">
        <f t="shared" si="16"/>
        <v/>
      </c>
      <c r="AC53" s="39"/>
      <c r="AD53" s="21"/>
      <c r="AE53" s="22"/>
      <c r="AF53" s="22" t="str">
        <f t="shared" si="17"/>
        <v/>
      </c>
      <c r="AG53" s="22"/>
      <c r="AH53" s="22"/>
      <c r="AI53" s="22"/>
      <c r="AJ53" s="24" t="str">
        <f t="shared" si="18"/>
        <v/>
      </c>
      <c r="AK53" s="19" t="str">
        <f t="shared" si="19"/>
        <v/>
      </c>
      <c r="AL53" s="39"/>
      <c r="AM53" s="21"/>
      <c r="AN53" s="22"/>
      <c r="AO53" s="22" t="str">
        <f t="shared" si="37"/>
        <v/>
      </c>
      <c r="AP53" s="22"/>
      <c r="AQ53" s="22"/>
      <c r="AR53" s="22"/>
      <c r="AS53" s="24" t="str">
        <f t="shared" si="20"/>
        <v/>
      </c>
      <c r="AT53" s="19" t="str">
        <f t="shared" si="21"/>
        <v/>
      </c>
      <c r="AU53" s="39"/>
      <c r="AV53" s="21"/>
      <c r="AW53" s="22"/>
      <c r="AX53" s="22" t="str">
        <f t="shared" si="22"/>
        <v/>
      </c>
      <c r="AY53" s="22"/>
      <c r="AZ53" s="22"/>
      <c r="BA53" s="22"/>
      <c r="BB53" s="24" t="str">
        <f t="shared" si="23"/>
        <v/>
      </c>
      <c r="BC53" s="19" t="str">
        <f t="shared" si="24"/>
        <v/>
      </c>
      <c r="BD53" s="39"/>
      <c r="BE53" s="21"/>
      <c r="BF53" s="22"/>
      <c r="BG53" s="22" t="str">
        <f t="shared" si="25"/>
        <v/>
      </c>
      <c r="BH53" s="22"/>
      <c r="BI53" s="22"/>
      <c r="BJ53" s="22"/>
      <c r="BK53" s="24" t="str">
        <f t="shared" si="26"/>
        <v/>
      </c>
      <c r="BL53" s="19" t="str">
        <f t="shared" si="27"/>
        <v/>
      </c>
      <c r="BM53" s="39"/>
      <c r="BN53" s="21"/>
      <c r="BO53" s="22"/>
      <c r="BP53" s="22" t="str">
        <f t="shared" si="28"/>
        <v/>
      </c>
      <c r="BQ53" s="22"/>
      <c r="BR53" s="22"/>
      <c r="BS53" s="22"/>
      <c r="BT53" s="24" t="str">
        <f t="shared" si="29"/>
        <v/>
      </c>
      <c r="BU53" s="19" t="str">
        <f t="shared" si="30"/>
        <v/>
      </c>
      <c r="BV53" s="39"/>
      <c r="BW53" s="21"/>
      <c r="BX53" s="22"/>
      <c r="BY53" s="22" t="str">
        <f t="shared" si="31"/>
        <v/>
      </c>
      <c r="BZ53" s="22"/>
      <c r="CA53" s="22"/>
      <c r="CB53" s="22"/>
      <c r="CC53" s="24" t="str">
        <f t="shared" si="32"/>
        <v/>
      </c>
      <c r="CD53" s="19" t="str">
        <f t="shared" si="33"/>
        <v/>
      </c>
      <c r="CE53" s="39"/>
      <c r="CF53" s="21"/>
      <c r="CG53" s="22" t="str">
        <f>IF($A53="","",IF(CF53="","I",LOOKUP(CF53/CH$2,{0,0.4,0.45,0.5,0.55,0.6,0.65,0.7,0.75,0.8,1},{"F","D","C","C+","B-","B","B+","A-","A","A+"})))</f>
        <v/>
      </c>
      <c r="CH53" s="19" t="str">
        <f>IF($A53="","",IF(CF53="","--",LOOKUP(CF53/CH$2,{0,0.4,0.45,0.5,0.55,0.6,0.65,0.7,0.75,0.8,1},{0,2,2.25,2.5,2.75,3,3.25,3.5,3.75,4})))</f>
        <v/>
      </c>
      <c r="CI53" s="22"/>
      <c r="CJ53" s="22"/>
      <c r="CK53" s="58" t="str">
        <f t="shared" si="34"/>
        <v/>
      </c>
      <c r="CL53" s="55"/>
      <c r="CM53" s="24"/>
      <c r="CN53" s="24"/>
      <c r="CO53" s="24" t="str">
        <f t="shared" si="35"/>
        <v/>
      </c>
      <c r="CP53" s="24"/>
      <c r="CQ53" s="25"/>
      <c r="CR53" s="24"/>
      <c r="CS53" s="42" t="str">
        <f t="shared" si="36"/>
        <v/>
      </c>
      <c r="CT53" s="22"/>
      <c r="CU53" s="17"/>
      <c r="CV53" s="7"/>
      <c r="CW53" s="7"/>
      <c r="CX53" s="7"/>
      <c r="CY53" s="7"/>
      <c r="CZ53" s="7"/>
      <c r="DA53" s="7"/>
      <c r="DB53" s="25"/>
      <c r="DC53" s="23"/>
      <c r="DD53" s="47"/>
      <c r="DF53" s="47"/>
    </row>
    <row r="54" spans="1:110" s="26" customFormat="1" x14ac:dyDescent="0.25">
      <c r="A54" s="19"/>
      <c r="B54" s="20"/>
      <c r="C54" s="21"/>
      <c r="D54" s="22"/>
      <c r="E54" s="22" t="str">
        <f t="shared" si="8"/>
        <v/>
      </c>
      <c r="F54" s="22"/>
      <c r="G54" s="22"/>
      <c r="H54" s="22"/>
      <c r="I54" s="24" t="str">
        <f t="shared" si="9"/>
        <v/>
      </c>
      <c r="J54" s="22" t="str">
        <f t="shared" si="10"/>
        <v/>
      </c>
      <c r="K54" s="39"/>
      <c r="L54" s="27"/>
      <c r="M54" s="22"/>
      <c r="N54" s="22" t="str">
        <f t="shared" si="11"/>
        <v/>
      </c>
      <c r="O54" s="22"/>
      <c r="P54" s="22"/>
      <c r="Q54" s="22"/>
      <c r="R54" s="24" t="str">
        <f t="shared" si="12"/>
        <v/>
      </c>
      <c r="S54" s="19" t="str">
        <f t="shared" si="13"/>
        <v/>
      </c>
      <c r="T54" s="39"/>
      <c r="U54" s="21"/>
      <c r="V54" s="22"/>
      <c r="W54" s="22" t="str">
        <f t="shared" si="14"/>
        <v/>
      </c>
      <c r="X54" s="22"/>
      <c r="Y54" s="22"/>
      <c r="Z54" s="22"/>
      <c r="AA54" s="24" t="str">
        <f t="shared" si="15"/>
        <v/>
      </c>
      <c r="AB54" s="19" t="str">
        <f t="shared" si="16"/>
        <v/>
      </c>
      <c r="AC54" s="39"/>
      <c r="AD54" s="21"/>
      <c r="AE54" s="22"/>
      <c r="AF54" s="22" t="str">
        <f t="shared" si="17"/>
        <v/>
      </c>
      <c r="AG54" s="22"/>
      <c r="AH54" s="22"/>
      <c r="AI54" s="22"/>
      <c r="AJ54" s="24" t="str">
        <f t="shared" si="18"/>
        <v/>
      </c>
      <c r="AK54" s="19" t="str">
        <f t="shared" si="19"/>
        <v/>
      </c>
      <c r="AL54" s="39"/>
      <c r="AM54" s="21"/>
      <c r="AN54" s="22"/>
      <c r="AO54" s="22" t="str">
        <f t="shared" si="37"/>
        <v/>
      </c>
      <c r="AP54" s="22"/>
      <c r="AQ54" s="22"/>
      <c r="AR54" s="22"/>
      <c r="AS54" s="24" t="str">
        <f t="shared" si="20"/>
        <v/>
      </c>
      <c r="AT54" s="19" t="str">
        <f t="shared" si="21"/>
        <v/>
      </c>
      <c r="AU54" s="39"/>
      <c r="AV54" s="21"/>
      <c r="AW54" s="22"/>
      <c r="AX54" s="22" t="str">
        <f t="shared" si="22"/>
        <v/>
      </c>
      <c r="AY54" s="22"/>
      <c r="AZ54" s="22"/>
      <c r="BA54" s="22"/>
      <c r="BB54" s="24" t="str">
        <f t="shared" si="23"/>
        <v/>
      </c>
      <c r="BC54" s="19" t="str">
        <f t="shared" si="24"/>
        <v/>
      </c>
      <c r="BD54" s="39"/>
      <c r="BE54" s="21"/>
      <c r="BF54" s="22"/>
      <c r="BG54" s="22" t="str">
        <f t="shared" si="25"/>
        <v/>
      </c>
      <c r="BH54" s="22"/>
      <c r="BI54" s="22"/>
      <c r="BJ54" s="22"/>
      <c r="BK54" s="24" t="str">
        <f t="shared" si="26"/>
        <v/>
      </c>
      <c r="BL54" s="19" t="str">
        <f t="shared" si="27"/>
        <v/>
      </c>
      <c r="BM54" s="39"/>
      <c r="BN54" s="21"/>
      <c r="BO54" s="22"/>
      <c r="BP54" s="22" t="str">
        <f t="shared" si="28"/>
        <v/>
      </c>
      <c r="BQ54" s="22"/>
      <c r="BR54" s="22"/>
      <c r="BS54" s="22"/>
      <c r="BT54" s="24" t="str">
        <f t="shared" si="29"/>
        <v/>
      </c>
      <c r="BU54" s="19" t="str">
        <f t="shared" si="30"/>
        <v/>
      </c>
      <c r="BV54" s="39"/>
      <c r="BW54" s="21"/>
      <c r="BX54" s="22"/>
      <c r="BY54" s="22" t="str">
        <f t="shared" si="31"/>
        <v/>
      </c>
      <c r="BZ54" s="22"/>
      <c r="CA54" s="22"/>
      <c r="CB54" s="22"/>
      <c r="CC54" s="24" t="str">
        <f t="shared" si="32"/>
        <v/>
      </c>
      <c r="CD54" s="19" t="str">
        <f t="shared" si="33"/>
        <v/>
      </c>
      <c r="CE54" s="39"/>
      <c r="CF54" s="21"/>
      <c r="CG54" s="22" t="str">
        <f>IF($A54="","",IF(CF54="","I",LOOKUP(CF54/CH$2,{0,0.4,0.45,0.5,0.55,0.6,0.65,0.7,0.75,0.8,1},{"F","D","C","C+","B-","B","B+","A-","A","A+"})))</f>
        <v/>
      </c>
      <c r="CH54" s="19" t="str">
        <f>IF($A54="","",IF(CF54="","--",LOOKUP(CF54/CH$2,{0,0.4,0.45,0.5,0.55,0.6,0.65,0.7,0.75,0.8,1},{0,2,2.25,2.5,2.75,3,3.25,3.5,3.75,4})))</f>
        <v/>
      </c>
      <c r="CI54" s="22"/>
      <c r="CJ54" s="22"/>
      <c r="CK54" s="58" t="str">
        <f t="shared" si="34"/>
        <v/>
      </c>
      <c r="CL54" s="55"/>
      <c r="CM54" s="24"/>
      <c r="CN54" s="24"/>
      <c r="CO54" s="24" t="str">
        <f t="shared" si="35"/>
        <v/>
      </c>
      <c r="CP54" s="24"/>
      <c r="CQ54" s="25"/>
      <c r="CR54" s="24"/>
      <c r="CS54" s="42" t="str">
        <f t="shared" si="36"/>
        <v/>
      </c>
      <c r="CT54" s="22"/>
      <c r="CU54" s="17"/>
      <c r="CV54" s="7"/>
      <c r="CW54" s="7"/>
      <c r="CX54" s="7"/>
      <c r="CY54" s="7"/>
      <c r="CZ54" s="7"/>
      <c r="DA54" s="7"/>
      <c r="DB54" s="25"/>
      <c r="DC54" s="23"/>
      <c r="DD54" s="47"/>
      <c r="DF54" s="47"/>
    </row>
    <row r="55" spans="1:110" s="26" customFormat="1" x14ac:dyDescent="0.25">
      <c r="A55" s="19"/>
      <c r="B55" s="20"/>
      <c r="C55" s="21"/>
      <c r="D55" s="22"/>
      <c r="E55" s="22" t="str">
        <f t="shared" si="8"/>
        <v/>
      </c>
      <c r="F55" s="22"/>
      <c r="G55" s="22"/>
      <c r="H55" s="22"/>
      <c r="I55" s="24" t="str">
        <f t="shared" si="9"/>
        <v/>
      </c>
      <c r="J55" s="22" t="str">
        <f t="shared" si="10"/>
        <v/>
      </c>
      <c r="K55" s="39"/>
      <c r="L55" s="27"/>
      <c r="M55" s="22"/>
      <c r="N55" s="22" t="str">
        <f t="shared" si="11"/>
        <v/>
      </c>
      <c r="O55" s="22"/>
      <c r="P55" s="22"/>
      <c r="Q55" s="22"/>
      <c r="R55" s="24" t="str">
        <f t="shared" si="12"/>
        <v/>
      </c>
      <c r="S55" s="19" t="str">
        <f t="shared" si="13"/>
        <v/>
      </c>
      <c r="T55" s="39"/>
      <c r="U55" s="21"/>
      <c r="V55" s="22"/>
      <c r="W55" s="22" t="str">
        <f t="shared" si="14"/>
        <v/>
      </c>
      <c r="X55" s="22"/>
      <c r="Y55" s="22"/>
      <c r="Z55" s="22"/>
      <c r="AA55" s="24" t="str">
        <f t="shared" si="15"/>
        <v/>
      </c>
      <c r="AB55" s="19" t="str">
        <f t="shared" si="16"/>
        <v/>
      </c>
      <c r="AC55" s="39"/>
      <c r="AD55" s="21"/>
      <c r="AE55" s="22"/>
      <c r="AF55" s="22" t="str">
        <f t="shared" si="17"/>
        <v/>
      </c>
      <c r="AG55" s="22"/>
      <c r="AH55" s="22"/>
      <c r="AI55" s="22"/>
      <c r="AJ55" s="24" t="str">
        <f t="shared" si="18"/>
        <v/>
      </c>
      <c r="AK55" s="19" t="str">
        <f t="shared" si="19"/>
        <v/>
      </c>
      <c r="AL55" s="39"/>
      <c r="AM55" s="21"/>
      <c r="AN55" s="22"/>
      <c r="AO55" s="22" t="str">
        <f t="shared" si="37"/>
        <v/>
      </c>
      <c r="AP55" s="22"/>
      <c r="AQ55" s="22"/>
      <c r="AR55" s="22"/>
      <c r="AS55" s="24" t="str">
        <f t="shared" si="20"/>
        <v/>
      </c>
      <c r="AT55" s="19" t="str">
        <f t="shared" si="21"/>
        <v/>
      </c>
      <c r="AU55" s="39"/>
      <c r="AV55" s="21"/>
      <c r="AW55" s="22"/>
      <c r="AX55" s="22" t="str">
        <f t="shared" si="22"/>
        <v/>
      </c>
      <c r="AY55" s="22"/>
      <c r="AZ55" s="22"/>
      <c r="BA55" s="22"/>
      <c r="BB55" s="24" t="str">
        <f t="shared" si="23"/>
        <v/>
      </c>
      <c r="BC55" s="19" t="str">
        <f t="shared" si="24"/>
        <v/>
      </c>
      <c r="BD55" s="39"/>
      <c r="BE55" s="21"/>
      <c r="BF55" s="22"/>
      <c r="BG55" s="22" t="str">
        <f t="shared" si="25"/>
        <v/>
      </c>
      <c r="BH55" s="22"/>
      <c r="BI55" s="22"/>
      <c r="BJ55" s="22"/>
      <c r="BK55" s="24" t="str">
        <f t="shared" si="26"/>
        <v/>
      </c>
      <c r="BL55" s="19" t="str">
        <f t="shared" si="27"/>
        <v/>
      </c>
      <c r="BM55" s="39"/>
      <c r="BN55" s="21"/>
      <c r="BO55" s="22"/>
      <c r="BP55" s="22" t="str">
        <f t="shared" si="28"/>
        <v/>
      </c>
      <c r="BQ55" s="22"/>
      <c r="BR55" s="22"/>
      <c r="BS55" s="22"/>
      <c r="BT55" s="24" t="str">
        <f t="shared" si="29"/>
        <v/>
      </c>
      <c r="BU55" s="19" t="str">
        <f t="shared" si="30"/>
        <v/>
      </c>
      <c r="BV55" s="39"/>
      <c r="BW55" s="21"/>
      <c r="BX55" s="22"/>
      <c r="BY55" s="22" t="str">
        <f t="shared" si="31"/>
        <v/>
      </c>
      <c r="BZ55" s="22"/>
      <c r="CA55" s="22"/>
      <c r="CB55" s="22"/>
      <c r="CC55" s="24" t="str">
        <f t="shared" si="32"/>
        <v/>
      </c>
      <c r="CD55" s="19" t="str">
        <f t="shared" si="33"/>
        <v/>
      </c>
      <c r="CE55" s="39"/>
      <c r="CF55" s="21"/>
      <c r="CG55" s="22" t="str">
        <f>IF($A55="","",IF(CF55="","I",LOOKUP(CF55/CH$2,{0,0.4,0.45,0.5,0.55,0.6,0.65,0.7,0.75,0.8,1},{"F","D","C","C+","B-","B","B+","A-","A","A+"})))</f>
        <v/>
      </c>
      <c r="CH55" s="19" t="str">
        <f>IF($A55="","",IF(CF55="","--",LOOKUP(CF55/CH$2,{0,0.4,0.45,0.5,0.55,0.6,0.65,0.7,0.75,0.8,1},{0,2,2.25,2.5,2.75,3,3.25,3.5,3.75,4})))</f>
        <v/>
      </c>
      <c r="CI55" s="22"/>
      <c r="CJ55" s="22"/>
      <c r="CK55" s="58" t="str">
        <f t="shared" si="34"/>
        <v/>
      </c>
      <c r="CL55" s="55"/>
      <c r="CM55" s="24"/>
      <c r="CN55" s="24"/>
      <c r="CO55" s="24" t="str">
        <f t="shared" si="35"/>
        <v/>
      </c>
      <c r="CP55" s="24"/>
      <c r="CQ55" s="25"/>
      <c r="CR55" s="24"/>
      <c r="CS55" s="42" t="str">
        <f t="shared" si="36"/>
        <v/>
      </c>
      <c r="CT55" s="22"/>
      <c r="CU55" s="17"/>
      <c r="CV55" s="7"/>
      <c r="CW55" s="7"/>
      <c r="CX55" s="7"/>
      <c r="CY55" s="7"/>
      <c r="CZ55" s="7"/>
      <c r="DA55" s="7"/>
      <c r="DB55" s="25"/>
      <c r="DC55" s="23"/>
      <c r="DD55" s="47"/>
      <c r="DF55" s="47"/>
    </row>
    <row r="56" spans="1:110" s="26" customFormat="1" x14ac:dyDescent="0.25">
      <c r="A56" s="19"/>
      <c r="B56" s="20"/>
      <c r="C56" s="21"/>
      <c r="D56" s="22"/>
      <c r="E56" s="22" t="str">
        <f t="shared" si="8"/>
        <v/>
      </c>
      <c r="F56" s="22"/>
      <c r="G56" s="22"/>
      <c r="H56" s="22"/>
      <c r="I56" s="24" t="str">
        <f t="shared" si="9"/>
        <v/>
      </c>
      <c r="J56" s="22" t="str">
        <f t="shared" si="10"/>
        <v/>
      </c>
      <c r="K56" s="39"/>
      <c r="L56" s="27"/>
      <c r="M56" s="22"/>
      <c r="N56" s="22" t="str">
        <f t="shared" si="11"/>
        <v/>
      </c>
      <c r="O56" s="22"/>
      <c r="P56" s="22"/>
      <c r="Q56" s="22"/>
      <c r="R56" s="24" t="str">
        <f t="shared" si="12"/>
        <v/>
      </c>
      <c r="S56" s="19" t="str">
        <f t="shared" si="13"/>
        <v/>
      </c>
      <c r="T56" s="39"/>
      <c r="U56" s="21"/>
      <c r="V56" s="22"/>
      <c r="W56" s="22" t="str">
        <f t="shared" si="14"/>
        <v/>
      </c>
      <c r="X56" s="22"/>
      <c r="Y56" s="22"/>
      <c r="Z56" s="22"/>
      <c r="AA56" s="24" t="str">
        <f t="shared" si="15"/>
        <v/>
      </c>
      <c r="AB56" s="19" t="str">
        <f t="shared" si="16"/>
        <v/>
      </c>
      <c r="AC56" s="39"/>
      <c r="AD56" s="21"/>
      <c r="AE56" s="22"/>
      <c r="AF56" s="22" t="str">
        <f t="shared" si="17"/>
        <v/>
      </c>
      <c r="AG56" s="22"/>
      <c r="AH56" s="22"/>
      <c r="AI56" s="22"/>
      <c r="AJ56" s="24" t="str">
        <f t="shared" si="18"/>
        <v/>
      </c>
      <c r="AK56" s="19" t="str">
        <f t="shared" si="19"/>
        <v/>
      </c>
      <c r="AL56" s="39"/>
      <c r="AM56" s="21"/>
      <c r="AN56" s="22"/>
      <c r="AO56" s="22" t="str">
        <f t="shared" si="37"/>
        <v/>
      </c>
      <c r="AP56" s="22"/>
      <c r="AQ56" s="22"/>
      <c r="AR56" s="22"/>
      <c r="AS56" s="24" t="str">
        <f t="shared" si="20"/>
        <v/>
      </c>
      <c r="AT56" s="19" t="str">
        <f t="shared" si="21"/>
        <v/>
      </c>
      <c r="AU56" s="39"/>
      <c r="AV56" s="21"/>
      <c r="AW56" s="22"/>
      <c r="AX56" s="22" t="str">
        <f t="shared" si="22"/>
        <v/>
      </c>
      <c r="AY56" s="22"/>
      <c r="AZ56" s="22"/>
      <c r="BA56" s="22"/>
      <c r="BB56" s="24" t="str">
        <f t="shared" si="23"/>
        <v/>
      </c>
      <c r="BC56" s="19" t="str">
        <f t="shared" si="24"/>
        <v/>
      </c>
      <c r="BD56" s="39"/>
      <c r="BE56" s="21"/>
      <c r="BF56" s="22"/>
      <c r="BG56" s="22" t="str">
        <f t="shared" si="25"/>
        <v/>
      </c>
      <c r="BH56" s="22"/>
      <c r="BI56" s="22"/>
      <c r="BJ56" s="22"/>
      <c r="BK56" s="24" t="str">
        <f t="shared" si="26"/>
        <v/>
      </c>
      <c r="BL56" s="19" t="str">
        <f t="shared" si="27"/>
        <v/>
      </c>
      <c r="BM56" s="39"/>
      <c r="BN56" s="21"/>
      <c r="BO56" s="22"/>
      <c r="BP56" s="22" t="str">
        <f t="shared" si="28"/>
        <v/>
      </c>
      <c r="BQ56" s="22"/>
      <c r="BR56" s="22"/>
      <c r="BS56" s="22"/>
      <c r="BT56" s="24" t="str">
        <f t="shared" si="29"/>
        <v/>
      </c>
      <c r="BU56" s="19" t="str">
        <f t="shared" si="30"/>
        <v/>
      </c>
      <c r="BV56" s="39"/>
      <c r="BW56" s="21"/>
      <c r="BX56" s="22"/>
      <c r="BY56" s="22" t="str">
        <f t="shared" si="31"/>
        <v/>
      </c>
      <c r="BZ56" s="22"/>
      <c r="CA56" s="22"/>
      <c r="CB56" s="22"/>
      <c r="CC56" s="24" t="str">
        <f t="shared" si="32"/>
        <v/>
      </c>
      <c r="CD56" s="19" t="str">
        <f t="shared" si="33"/>
        <v/>
      </c>
      <c r="CE56" s="39"/>
      <c r="CF56" s="21"/>
      <c r="CG56" s="22" t="str">
        <f>IF($A56="","",IF(CF56="","I",LOOKUP(CF56/CH$2,{0,0.4,0.45,0.5,0.55,0.6,0.65,0.7,0.75,0.8,1},{"F","D","C","C+","B-","B","B+","A-","A","A+"})))</f>
        <v/>
      </c>
      <c r="CH56" s="19" t="str">
        <f>IF($A56="","",IF(CF56="","--",LOOKUP(CF56/CH$2,{0,0.4,0.45,0.5,0.55,0.6,0.65,0.7,0.75,0.8,1},{0,2,2.25,2.5,2.75,3,3.25,3.5,3.75,4})))</f>
        <v/>
      </c>
      <c r="CI56" s="22"/>
      <c r="CJ56" s="22"/>
      <c r="CK56" s="58" t="str">
        <f t="shared" si="34"/>
        <v/>
      </c>
      <c r="CL56" s="55"/>
      <c r="CM56" s="24"/>
      <c r="CN56" s="24"/>
      <c r="CO56" s="24" t="str">
        <f t="shared" si="35"/>
        <v/>
      </c>
      <c r="CP56" s="24"/>
      <c r="CQ56" s="25"/>
      <c r="CR56" s="24"/>
      <c r="CS56" s="42" t="str">
        <f t="shared" si="36"/>
        <v/>
      </c>
      <c r="CT56" s="22"/>
      <c r="CU56" s="17"/>
      <c r="CV56" s="7"/>
      <c r="CW56" s="7"/>
      <c r="CX56" s="7"/>
      <c r="CY56" s="7"/>
      <c r="CZ56" s="7"/>
      <c r="DA56" s="7"/>
      <c r="DB56" s="25"/>
      <c r="DC56" s="23"/>
      <c r="DD56" s="47"/>
      <c r="DF56" s="47"/>
    </row>
    <row r="57" spans="1:110" s="26" customFormat="1" x14ac:dyDescent="0.25">
      <c r="A57" s="19"/>
      <c r="B57" s="20"/>
      <c r="C57" s="21"/>
      <c r="D57" s="22"/>
      <c r="E57" s="22" t="str">
        <f t="shared" si="8"/>
        <v/>
      </c>
      <c r="F57" s="22"/>
      <c r="G57" s="22"/>
      <c r="H57" s="22"/>
      <c r="I57" s="24" t="str">
        <f t="shared" si="9"/>
        <v/>
      </c>
      <c r="J57" s="22" t="str">
        <f t="shared" si="10"/>
        <v/>
      </c>
      <c r="K57" s="39"/>
      <c r="L57" s="27"/>
      <c r="M57" s="22"/>
      <c r="N57" s="22" t="str">
        <f t="shared" si="11"/>
        <v/>
      </c>
      <c r="O57" s="22"/>
      <c r="P57" s="22"/>
      <c r="Q57" s="22"/>
      <c r="R57" s="24" t="str">
        <f t="shared" si="12"/>
        <v/>
      </c>
      <c r="S57" s="19" t="str">
        <f t="shared" si="13"/>
        <v/>
      </c>
      <c r="T57" s="39"/>
      <c r="U57" s="21"/>
      <c r="V57" s="22"/>
      <c r="W57" s="22" t="str">
        <f t="shared" si="14"/>
        <v/>
      </c>
      <c r="X57" s="22"/>
      <c r="Y57" s="22"/>
      <c r="Z57" s="22"/>
      <c r="AA57" s="24" t="str">
        <f t="shared" si="15"/>
        <v/>
      </c>
      <c r="AB57" s="19" t="str">
        <f t="shared" si="16"/>
        <v/>
      </c>
      <c r="AC57" s="39"/>
      <c r="AD57" s="21"/>
      <c r="AE57" s="22"/>
      <c r="AF57" s="22" t="str">
        <f t="shared" si="17"/>
        <v/>
      </c>
      <c r="AG57" s="22"/>
      <c r="AH57" s="22"/>
      <c r="AI57" s="22"/>
      <c r="AJ57" s="24" t="str">
        <f t="shared" si="18"/>
        <v/>
      </c>
      <c r="AK57" s="19" t="str">
        <f t="shared" si="19"/>
        <v/>
      </c>
      <c r="AL57" s="39"/>
      <c r="AM57" s="21"/>
      <c r="AN57" s="22"/>
      <c r="AO57" s="22" t="str">
        <f t="shared" si="37"/>
        <v/>
      </c>
      <c r="AP57" s="22"/>
      <c r="AQ57" s="22"/>
      <c r="AR57" s="22"/>
      <c r="AS57" s="24" t="str">
        <f t="shared" si="20"/>
        <v/>
      </c>
      <c r="AT57" s="19" t="str">
        <f t="shared" si="21"/>
        <v/>
      </c>
      <c r="AU57" s="39"/>
      <c r="AV57" s="21"/>
      <c r="AW57" s="22"/>
      <c r="AX57" s="22" t="str">
        <f t="shared" si="22"/>
        <v/>
      </c>
      <c r="AY57" s="22"/>
      <c r="AZ57" s="22"/>
      <c r="BA57" s="22"/>
      <c r="BB57" s="24" t="str">
        <f t="shared" si="23"/>
        <v/>
      </c>
      <c r="BC57" s="19" t="str">
        <f t="shared" si="24"/>
        <v/>
      </c>
      <c r="BD57" s="39"/>
      <c r="BE57" s="21"/>
      <c r="BF57" s="22"/>
      <c r="BG57" s="22" t="str">
        <f t="shared" si="25"/>
        <v/>
      </c>
      <c r="BH57" s="22"/>
      <c r="BI57" s="22"/>
      <c r="BJ57" s="22"/>
      <c r="BK57" s="24" t="str">
        <f t="shared" si="26"/>
        <v/>
      </c>
      <c r="BL57" s="19" t="str">
        <f t="shared" si="27"/>
        <v/>
      </c>
      <c r="BM57" s="39"/>
      <c r="BN57" s="21"/>
      <c r="BO57" s="22"/>
      <c r="BP57" s="22" t="str">
        <f t="shared" si="28"/>
        <v/>
      </c>
      <c r="BQ57" s="22"/>
      <c r="BR57" s="22"/>
      <c r="BS57" s="22"/>
      <c r="BT57" s="24" t="str">
        <f t="shared" si="29"/>
        <v/>
      </c>
      <c r="BU57" s="19" t="str">
        <f t="shared" si="30"/>
        <v/>
      </c>
      <c r="BV57" s="39"/>
      <c r="BW57" s="21"/>
      <c r="BX57" s="22"/>
      <c r="BY57" s="22" t="str">
        <f t="shared" si="31"/>
        <v/>
      </c>
      <c r="BZ57" s="22"/>
      <c r="CA57" s="22"/>
      <c r="CB57" s="22"/>
      <c r="CC57" s="24" t="str">
        <f t="shared" si="32"/>
        <v/>
      </c>
      <c r="CD57" s="19" t="str">
        <f t="shared" si="33"/>
        <v/>
      </c>
      <c r="CE57" s="39"/>
      <c r="CF57" s="21"/>
      <c r="CG57" s="22" t="str">
        <f>IF($A57="","",IF(CF57="","I",LOOKUP(CF57/CH$2,{0,0.4,0.45,0.5,0.55,0.6,0.65,0.7,0.75,0.8,1},{"F","D","C","C+","B-","B","B+","A-","A","A+"})))</f>
        <v/>
      </c>
      <c r="CH57" s="19" t="str">
        <f>IF($A57="","",IF(CF57="","--",LOOKUP(CF57/CH$2,{0,0.4,0.45,0.5,0.55,0.6,0.65,0.7,0.75,0.8,1},{0,2,2.25,2.5,2.75,3,3.25,3.5,3.75,4})))</f>
        <v/>
      </c>
      <c r="CI57" s="22"/>
      <c r="CJ57" s="22"/>
      <c r="CK57" s="58" t="str">
        <f t="shared" si="34"/>
        <v/>
      </c>
      <c r="CL57" s="55"/>
      <c r="CM57" s="24"/>
      <c r="CN57" s="24"/>
      <c r="CO57" s="24" t="str">
        <f t="shared" si="35"/>
        <v/>
      </c>
      <c r="CP57" s="24"/>
      <c r="CQ57" s="25"/>
      <c r="CR57" s="24"/>
      <c r="CS57" s="42" t="str">
        <f t="shared" si="36"/>
        <v/>
      </c>
      <c r="CT57" s="22"/>
      <c r="CU57" s="17"/>
      <c r="CV57" s="7"/>
      <c r="CW57" s="7"/>
      <c r="CX57" s="7"/>
      <c r="CY57" s="7"/>
      <c r="CZ57" s="7"/>
      <c r="DA57" s="7"/>
      <c r="DB57" s="25"/>
      <c r="DC57" s="23"/>
      <c r="DD57" s="47"/>
      <c r="DF57" s="47"/>
    </row>
    <row r="58" spans="1:110" s="26" customFormat="1" x14ac:dyDescent="0.25">
      <c r="A58" s="19"/>
      <c r="B58" s="20"/>
      <c r="C58" s="21"/>
      <c r="D58" s="22"/>
      <c r="E58" s="22" t="str">
        <f t="shared" si="8"/>
        <v/>
      </c>
      <c r="F58" s="22"/>
      <c r="G58" s="22"/>
      <c r="H58" s="22"/>
      <c r="I58" s="24" t="str">
        <f t="shared" si="9"/>
        <v/>
      </c>
      <c r="J58" s="22" t="str">
        <f t="shared" si="10"/>
        <v/>
      </c>
      <c r="K58" s="39"/>
      <c r="L58" s="27"/>
      <c r="M58" s="22"/>
      <c r="N58" s="22" t="str">
        <f t="shared" si="11"/>
        <v/>
      </c>
      <c r="O58" s="22"/>
      <c r="P58" s="22"/>
      <c r="Q58" s="22"/>
      <c r="R58" s="24" t="str">
        <f t="shared" si="12"/>
        <v/>
      </c>
      <c r="S58" s="19" t="str">
        <f t="shared" si="13"/>
        <v/>
      </c>
      <c r="T58" s="39"/>
      <c r="U58" s="21"/>
      <c r="V58" s="22"/>
      <c r="W58" s="22" t="str">
        <f t="shared" si="14"/>
        <v/>
      </c>
      <c r="X58" s="22"/>
      <c r="Y58" s="22"/>
      <c r="Z58" s="22"/>
      <c r="AA58" s="24" t="str">
        <f t="shared" si="15"/>
        <v/>
      </c>
      <c r="AB58" s="19" t="str">
        <f t="shared" si="16"/>
        <v/>
      </c>
      <c r="AC58" s="39"/>
      <c r="AD58" s="21"/>
      <c r="AE58" s="22"/>
      <c r="AF58" s="22" t="str">
        <f t="shared" si="17"/>
        <v/>
      </c>
      <c r="AG58" s="22"/>
      <c r="AH58" s="22"/>
      <c r="AI58" s="22"/>
      <c r="AJ58" s="24" t="str">
        <f t="shared" si="18"/>
        <v/>
      </c>
      <c r="AK58" s="19" t="str">
        <f t="shared" si="19"/>
        <v/>
      </c>
      <c r="AL58" s="39"/>
      <c r="AM58" s="21"/>
      <c r="AN58" s="22"/>
      <c r="AO58" s="22" t="str">
        <f t="shared" si="37"/>
        <v/>
      </c>
      <c r="AP58" s="22"/>
      <c r="AQ58" s="22"/>
      <c r="AR58" s="22"/>
      <c r="AS58" s="24" t="str">
        <f t="shared" si="20"/>
        <v/>
      </c>
      <c r="AT58" s="19" t="str">
        <f t="shared" si="21"/>
        <v/>
      </c>
      <c r="AU58" s="39"/>
      <c r="AV58" s="21"/>
      <c r="AW58" s="22"/>
      <c r="AX58" s="22" t="str">
        <f t="shared" si="22"/>
        <v/>
      </c>
      <c r="AY58" s="22"/>
      <c r="AZ58" s="22"/>
      <c r="BA58" s="22"/>
      <c r="BB58" s="24" t="str">
        <f t="shared" si="23"/>
        <v/>
      </c>
      <c r="BC58" s="19" t="str">
        <f t="shared" si="24"/>
        <v/>
      </c>
      <c r="BD58" s="39"/>
      <c r="BE58" s="21"/>
      <c r="BF58" s="22"/>
      <c r="BG58" s="22" t="str">
        <f t="shared" si="25"/>
        <v/>
      </c>
      <c r="BH58" s="22"/>
      <c r="BI58" s="22"/>
      <c r="BJ58" s="22"/>
      <c r="BK58" s="24" t="str">
        <f t="shared" si="26"/>
        <v/>
      </c>
      <c r="BL58" s="19" t="str">
        <f t="shared" si="27"/>
        <v/>
      </c>
      <c r="BM58" s="39"/>
      <c r="BN58" s="21"/>
      <c r="BO58" s="22"/>
      <c r="BP58" s="22" t="str">
        <f t="shared" si="28"/>
        <v/>
      </c>
      <c r="BQ58" s="22"/>
      <c r="BR58" s="22"/>
      <c r="BS58" s="22"/>
      <c r="BT58" s="24" t="str">
        <f t="shared" si="29"/>
        <v/>
      </c>
      <c r="BU58" s="19" t="str">
        <f t="shared" si="30"/>
        <v/>
      </c>
      <c r="BV58" s="39"/>
      <c r="BW58" s="21"/>
      <c r="BX58" s="22"/>
      <c r="BY58" s="22" t="str">
        <f t="shared" si="31"/>
        <v/>
      </c>
      <c r="BZ58" s="22"/>
      <c r="CA58" s="22"/>
      <c r="CB58" s="22"/>
      <c r="CC58" s="24" t="str">
        <f t="shared" si="32"/>
        <v/>
      </c>
      <c r="CD58" s="19" t="str">
        <f t="shared" si="33"/>
        <v/>
      </c>
      <c r="CE58" s="39"/>
      <c r="CF58" s="21"/>
      <c r="CG58" s="22" t="str">
        <f>IF($A58="","",IF(CF58="","I",LOOKUP(CF58/CH$2,{0,0.4,0.45,0.5,0.55,0.6,0.65,0.7,0.75,0.8,1},{"F","D","C","C+","B-","B","B+","A-","A","A+"})))</f>
        <v/>
      </c>
      <c r="CH58" s="19" t="str">
        <f>IF($A58="","",IF(CF58="","--",LOOKUP(CF58/CH$2,{0,0.4,0.45,0.5,0.55,0.6,0.65,0.7,0.75,0.8,1},{0,2,2.25,2.5,2.75,3,3.25,3.5,3.75,4})))</f>
        <v/>
      </c>
      <c r="CI58" s="22"/>
      <c r="CJ58" s="22"/>
      <c r="CK58" s="58" t="str">
        <f t="shared" si="34"/>
        <v/>
      </c>
      <c r="CL58" s="55"/>
      <c r="CM58" s="24"/>
      <c r="CN58" s="24"/>
      <c r="CO58" s="24" t="str">
        <f t="shared" si="35"/>
        <v/>
      </c>
      <c r="CP58" s="24"/>
      <c r="CQ58" s="25"/>
      <c r="CR58" s="24"/>
      <c r="CS58" s="42" t="str">
        <f t="shared" si="36"/>
        <v/>
      </c>
      <c r="CT58" s="22"/>
      <c r="CU58" s="17"/>
      <c r="CV58" s="7"/>
      <c r="CW58" s="7"/>
      <c r="CX58" s="7"/>
      <c r="CY58" s="7"/>
      <c r="CZ58" s="7"/>
      <c r="DA58" s="7"/>
      <c r="DB58" s="25"/>
      <c r="DC58" s="23"/>
      <c r="DD58" s="47"/>
      <c r="DF58" s="47"/>
    </row>
    <row r="59" spans="1:110" s="26" customFormat="1" x14ac:dyDescent="0.25">
      <c r="A59" s="19"/>
      <c r="B59" s="20"/>
      <c r="C59" s="21"/>
      <c r="D59" s="22"/>
      <c r="E59" s="22" t="str">
        <f t="shared" si="8"/>
        <v/>
      </c>
      <c r="F59" s="22"/>
      <c r="G59" s="22"/>
      <c r="H59" s="22"/>
      <c r="I59" s="24" t="str">
        <f t="shared" si="9"/>
        <v/>
      </c>
      <c r="J59" s="22" t="str">
        <f t="shared" si="10"/>
        <v/>
      </c>
      <c r="K59" s="39"/>
      <c r="L59" s="27"/>
      <c r="M59" s="22"/>
      <c r="N59" s="22" t="str">
        <f t="shared" si="11"/>
        <v/>
      </c>
      <c r="O59" s="22"/>
      <c r="P59" s="22"/>
      <c r="Q59" s="22"/>
      <c r="R59" s="24" t="str">
        <f t="shared" si="12"/>
        <v/>
      </c>
      <c r="S59" s="19" t="str">
        <f t="shared" si="13"/>
        <v/>
      </c>
      <c r="T59" s="39"/>
      <c r="U59" s="21"/>
      <c r="V59" s="22"/>
      <c r="W59" s="22" t="str">
        <f t="shared" si="14"/>
        <v/>
      </c>
      <c r="X59" s="22"/>
      <c r="Y59" s="22"/>
      <c r="Z59" s="22"/>
      <c r="AA59" s="24" t="str">
        <f t="shared" si="15"/>
        <v/>
      </c>
      <c r="AB59" s="19" t="str">
        <f t="shared" si="16"/>
        <v/>
      </c>
      <c r="AC59" s="39"/>
      <c r="AD59" s="21"/>
      <c r="AE59" s="22"/>
      <c r="AF59" s="22" t="str">
        <f t="shared" si="17"/>
        <v/>
      </c>
      <c r="AG59" s="22"/>
      <c r="AH59" s="22"/>
      <c r="AI59" s="22"/>
      <c r="AJ59" s="24" t="str">
        <f t="shared" si="18"/>
        <v/>
      </c>
      <c r="AK59" s="19" t="str">
        <f t="shared" si="19"/>
        <v/>
      </c>
      <c r="AL59" s="39"/>
      <c r="AM59" s="21"/>
      <c r="AN59" s="22"/>
      <c r="AO59" s="22" t="str">
        <f t="shared" si="37"/>
        <v/>
      </c>
      <c r="AP59" s="22"/>
      <c r="AQ59" s="22"/>
      <c r="AR59" s="22"/>
      <c r="AS59" s="24" t="str">
        <f t="shared" si="20"/>
        <v/>
      </c>
      <c r="AT59" s="19" t="str">
        <f t="shared" si="21"/>
        <v/>
      </c>
      <c r="AU59" s="39"/>
      <c r="AV59" s="21"/>
      <c r="AW59" s="22"/>
      <c r="AX59" s="22" t="str">
        <f t="shared" si="22"/>
        <v/>
      </c>
      <c r="AY59" s="22"/>
      <c r="AZ59" s="22"/>
      <c r="BA59" s="22"/>
      <c r="BB59" s="24" t="str">
        <f t="shared" si="23"/>
        <v/>
      </c>
      <c r="BC59" s="19" t="str">
        <f t="shared" si="24"/>
        <v/>
      </c>
      <c r="BD59" s="39"/>
      <c r="BE59" s="21"/>
      <c r="BF59" s="22"/>
      <c r="BG59" s="22" t="str">
        <f t="shared" si="25"/>
        <v/>
      </c>
      <c r="BH59" s="22"/>
      <c r="BI59" s="22"/>
      <c r="BJ59" s="22"/>
      <c r="BK59" s="24" t="str">
        <f t="shared" si="26"/>
        <v/>
      </c>
      <c r="BL59" s="19" t="str">
        <f t="shared" si="27"/>
        <v/>
      </c>
      <c r="BM59" s="39"/>
      <c r="BN59" s="21"/>
      <c r="BO59" s="22"/>
      <c r="BP59" s="22" t="str">
        <f t="shared" si="28"/>
        <v/>
      </c>
      <c r="BQ59" s="22"/>
      <c r="BR59" s="22"/>
      <c r="BS59" s="22"/>
      <c r="BT59" s="24" t="str">
        <f t="shared" si="29"/>
        <v/>
      </c>
      <c r="BU59" s="19" t="str">
        <f t="shared" si="30"/>
        <v/>
      </c>
      <c r="BV59" s="39"/>
      <c r="BW59" s="21"/>
      <c r="BX59" s="22"/>
      <c r="BY59" s="22" t="str">
        <f t="shared" si="31"/>
        <v/>
      </c>
      <c r="BZ59" s="22"/>
      <c r="CA59" s="22"/>
      <c r="CB59" s="22"/>
      <c r="CC59" s="24" t="str">
        <f t="shared" si="32"/>
        <v/>
      </c>
      <c r="CD59" s="19" t="str">
        <f t="shared" si="33"/>
        <v/>
      </c>
      <c r="CE59" s="39"/>
      <c r="CF59" s="21"/>
      <c r="CG59" s="22" t="str">
        <f>IF($A59="","",IF(CF59="","I",LOOKUP(CF59/CH$2,{0,0.4,0.45,0.5,0.55,0.6,0.65,0.7,0.75,0.8,1},{"F","D","C","C+","B-","B","B+","A-","A","A+"})))</f>
        <v/>
      </c>
      <c r="CH59" s="19" t="str">
        <f>IF($A59="","",IF(CF59="","--",LOOKUP(CF59/CH$2,{0,0.4,0.45,0.5,0.55,0.6,0.65,0.7,0.75,0.8,1},{0,2,2.25,2.5,2.75,3,3.25,3.5,3.75,4})))</f>
        <v/>
      </c>
      <c r="CI59" s="22"/>
      <c r="CJ59" s="22"/>
      <c r="CK59" s="58" t="str">
        <f t="shared" si="34"/>
        <v/>
      </c>
      <c r="CL59" s="55"/>
      <c r="CM59" s="24"/>
      <c r="CN59" s="24"/>
      <c r="CO59" s="24" t="str">
        <f t="shared" si="35"/>
        <v/>
      </c>
      <c r="CP59" s="24"/>
      <c r="CQ59" s="25"/>
      <c r="CR59" s="24"/>
      <c r="CS59" s="42" t="str">
        <f t="shared" si="36"/>
        <v/>
      </c>
      <c r="CT59" s="22"/>
      <c r="CU59" s="17"/>
      <c r="CV59" s="7"/>
      <c r="CW59" s="7"/>
      <c r="CX59" s="7"/>
      <c r="CY59" s="7"/>
      <c r="CZ59" s="7"/>
      <c r="DA59" s="7"/>
      <c r="DB59" s="25"/>
      <c r="DC59" s="23"/>
      <c r="DD59" s="47"/>
      <c r="DF59" s="47"/>
    </row>
    <row r="60" spans="1:110" s="26" customFormat="1" x14ac:dyDescent="0.25">
      <c r="A60" s="19"/>
      <c r="B60" s="20"/>
      <c r="C60" s="21"/>
      <c r="D60" s="22"/>
      <c r="E60" s="22" t="str">
        <f t="shared" si="8"/>
        <v/>
      </c>
      <c r="F60" s="22"/>
      <c r="G60" s="22"/>
      <c r="H60" s="22"/>
      <c r="I60" s="24" t="str">
        <f t="shared" si="9"/>
        <v/>
      </c>
      <c r="J60" s="22" t="str">
        <f t="shared" si="10"/>
        <v/>
      </c>
      <c r="K60" s="39"/>
      <c r="L60" s="27"/>
      <c r="M60" s="22"/>
      <c r="N60" s="22" t="str">
        <f t="shared" si="11"/>
        <v/>
      </c>
      <c r="O60" s="22"/>
      <c r="P60" s="22"/>
      <c r="Q60" s="22"/>
      <c r="R60" s="24" t="str">
        <f t="shared" si="12"/>
        <v/>
      </c>
      <c r="S60" s="19" t="str">
        <f t="shared" si="13"/>
        <v/>
      </c>
      <c r="T60" s="39"/>
      <c r="U60" s="21"/>
      <c r="V60" s="22"/>
      <c r="W60" s="22" t="str">
        <f t="shared" si="14"/>
        <v/>
      </c>
      <c r="X60" s="22"/>
      <c r="Y60" s="22"/>
      <c r="Z60" s="22"/>
      <c r="AA60" s="24" t="str">
        <f t="shared" si="15"/>
        <v/>
      </c>
      <c r="AB60" s="19" t="str">
        <f t="shared" si="16"/>
        <v/>
      </c>
      <c r="AC60" s="39"/>
      <c r="AD60" s="21"/>
      <c r="AE60" s="22"/>
      <c r="AF60" s="22" t="str">
        <f t="shared" si="17"/>
        <v/>
      </c>
      <c r="AG60" s="22"/>
      <c r="AH60" s="22"/>
      <c r="AI60" s="22"/>
      <c r="AJ60" s="24" t="str">
        <f t="shared" si="18"/>
        <v/>
      </c>
      <c r="AK60" s="19" t="str">
        <f t="shared" si="19"/>
        <v/>
      </c>
      <c r="AL60" s="39"/>
      <c r="AM60" s="21"/>
      <c r="AN60" s="22"/>
      <c r="AO60" s="22" t="str">
        <f t="shared" si="37"/>
        <v/>
      </c>
      <c r="AP60" s="22"/>
      <c r="AQ60" s="22"/>
      <c r="AR60" s="22"/>
      <c r="AS60" s="24" t="str">
        <f t="shared" si="20"/>
        <v/>
      </c>
      <c r="AT60" s="19" t="str">
        <f t="shared" si="21"/>
        <v/>
      </c>
      <c r="AU60" s="39"/>
      <c r="AV60" s="21"/>
      <c r="AW60" s="22"/>
      <c r="AX60" s="22" t="str">
        <f t="shared" si="22"/>
        <v/>
      </c>
      <c r="AY60" s="22"/>
      <c r="AZ60" s="22"/>
      <c r="BA60" s="22"/>
      <c r="BB60" s="24" t="str">
        <f t="shared" si="23"/>
        <v/>
      </c>
      <c r="BC60" s="19" t="str">
        <f t="shared" si="24"/>
        <v/>
      </c>
      <c r="BD60" s="39"/>
      <c r="BE60" s="21"/>
      <c r="BF60" s="22"/>
      <c r="BG60" s="22" t="str">
        <f t="shared" si="25"/>
        <v/>
      </c>
      <c r="BH60" s="22"/>
      <c r="BI60" s="22"/>
      <c r="BJ60" s="22"/>
      <c r="BK60" s="24" t="str">
        <f t="shared" si="26"/>
        <v/>
      </c>
      <c r="BL60" s="19" t="str">
        <f t="shared" si="27"/>
        <v/>
      </c>
      <c r="BM60" s="39"/>
      <c r="BN60" s="21"/>
      <c r="BO60" s="22"/>
      <c r="BP60" s="22" t="str">
        <f t="shared" si="28"/>
        <v/>
      </c>
      <c r="BQ60" s="22"/>
      <c r="BR60" s="22"/>
      <c r="BS60" s="22"/>
      <c r="BT60" s="24" t="str">
        <f t="shared" si="29"/>
        <v/>
      </c>
      <c r="BU60" s="19" t="str">
        <f t="shared" si="30"/>
        <v/>
      </c>
      <c r="BV60" s="39"/>
      <c r="BW60" s="21"/>
      <c r="BX60" s="22"/>
      <c r="BY60" s="22" t="str">
        <f t="shared" si="31"/>
        <v/>
      </c>
      <c r="BZ60" s="22"/>
      <c r="CA60" s="22"/>
      <c r="CB60" s="22"/>
      <c r="CC60" s="24" t="str">
        <f t="shared" si="32"/>
        <v/>
      </c>
      <c r="CD60" s="19" t="str">
        <f t="shared" si="33"/>
        <v/>
      </c>
      <c r="CE60" s="39"/>
      <c r="CF60" s="21"/>
      <c r="CG60" s="22" t="str">
        <f>IF($A60="","",IF(CF60="","I",LOOKUP(CF60/CH$2,{0,0.4,0.45,0.5,0.55,0.6,0.65,0.7,0.75,0.8,1},{"F","D","C","C+","B-","B","B+","A-","A","A+"})))</f>
        <v/>
      </c>
      <c r="CH60" s="19" t="str">
        <f>IF($A60="","",IF(CF60="","--",LOOKUP(CF60/CH$2,{0,0.4,0.45,0.5,0.55,0.6,0.65,0.7,0.75,0.8,1},{0,2,2.25,2.5,2.75,3,3.25,3.5,3.75,4})))</f>
        <v/>
      </c>
      <c r="CI60" s="22"/>
      <c r="CJ60" s="22"/>
      <c r="CK60" s="58" t="str">
        <f t="shared" si="34"/>
        <v/>
      </c>
      <c r="CL60" s="55"/>
      <c r="CM60" s="24"/>
      <c r="CN60" s="24"/>
      <c r="CO60" s="24" t="str">
        <f t="shared" si="35"/>
        <v/>
      </c>
      <c r="CP60" s="24"/>
      <c r="CQ60" s="25"/>
      <c r="CR60" s="24"/>
      <c r="CS60" s="42" t="str">
        <f t="shared" si="36"/>
        <v/>
      </c>
      <c r="CT60" s="22"/>
      <c r="CU60" s="17"/>
      <c r="CV60" s="7"/>
      <c r="CW60" s="7"/>
      <c r="CX60" s="7"/>
      <c r="CY60" s="7"/>
      <c r="CZ60" s="7"/>
      <c r="DA60" s="7"/>
      <c r="DB60" s="25"/>
      <c r="DC60" s="23"/>
      <c r="DD60" s="47"/>
      <c r="DF60" s="47"/>
    </row>
    <row r="61" spans="1:110" s="26" customFormat="1" x14ac:dyDescent="0.25">
      <c r="A61" s="19"/>
      <c r="B61" s="20"/>
      <c r="C61" s="21"/>
      <c r="D61" s="22"/>
      <c r="E61" s="22" t="str">
        <f t="shared" si="8"/>
        <v/>
      </c>
      <c r="F61" s="22"/>
      <c r="G61" s="22"/>
      <c r="H61" s="22"/>
      <c r="I61" s="24" t="str">
        <f t="shared" si="9"/>
        <v/>
      </c>
      <c r="J61" s="22" t="str">
        <f t="shared" si="10"/>
        <v/>
      </c>
      <c r="K61" s="39"/>
      <c r="L61" s="27"/>
      <c r="M61" s="22"/>
      <c r="N61" s="22" t="str">
        <f t="shared" si="11"/>
        <v/>
      </c>
      <c r="O61" s="22"/>
      <c r="P61" s="22"/>
      <c r="Q61" s="22"/>
      <c r="R61" s="24" t="str">
        <f t="shared" si="12"/>
        <v/>
      </c>
      <c r="S61" s="19" t="str">
        <f t="shared" si="13"/>
        <v/>
      </c>
      <c r="T61" s="39"/>
      <c r="U61" s="21"/>
      <c r="V61" s="22"/>
      <c r="W61" s="22" t="str">
        <f t="shared" si="14"/>
        <v/>
      </c>
      <c r="X61" s="22"/>
      <c r="Y61" s="22"/>
      <c r="Z61" s="22"/>
      <c r="AA61" s="24" t="str">
        <f t="shared" si="15"/>
        <v/>
      </c>
      <c r="AB61" s="19" t="str">
        <f t="shared" si="16"/>
        <v/>
      </c>
      <c r="AC61" s="39"/>
      <c r="AD61" s="21"/>
      <c r="AE61" s="22"/>
      <c r="AF61" s="22" t="str">
        <f t="shared" si="17"/>
        <v/>
      </c>
      <c r="AG61" s="22"/>
      <c r="AH61" s="22"/>
      <c r="AI61" s="22"/>
      <c r="AJ61" s="24" t="str">
        <f t="shared" si="18"/>
        <v/>
      </c>
      <c r="AK61" s="19" t="str">
        <f t="shared" si="19"/>
        <v/>
      </c>
      <c r="AL61" s="39"/>
      <c r="AM61" s="21"/>
      <c r="AN61" s="22"/>
      <c r="AO61" s="22" t="str">
        <f t="shared" si="37"/>
        <v/>
      </c>
      <c r="AP61" s="22"/>
      <c r="AQ61" s="22"/>
      <c r="AR61" s="22"/>
      <c r="AS61" s="24" t="str">
        <f t="shared" si="20"/>
        <v/>
      </c>
      <c r="AT61" s="19" t="str">
        <f t="shared" si="21"/>
        <v/>
      </c>
      <c r="AU61" s="39"/>
      <c r="AV61" s="21"/>
      <c r="AW61" s="22"/>
      <c r="AX61" s="22" t="str">
        <f t="shared" si="22"/>
        <v/>
      </c>
      <c r="AY61" s="22"/>
      <c r="AZ61" s="22"/>
      <c r="BA61" s="22"/>
      <c r="BB61" s="24" t="str">
        <f t="shared" si="23"/>
        <v/>
      </c>
      <c r="BC61" s="19" t="str">
        <f t="shared" si="24"/>
        <v/>
      </c>
      <c r="BD61" s="39"/>
      <c r="BE61" s="21"/>
      <c r="BF61" s="22"/>
      <c r="BG61" s="22" t="str">
        <f t="shared" si="25"/>
        <v/>
      </c>
      <c r="BH61" s="22"/>
      <c r="BI61" s="22"/>
      <c r="BJ61" s="22"/>
      <c r="BK61" s="24" t="str">
        <f t="shared" si="26"/>
        <v/>
      </c>
      <c r="BL61" s="19" t="str">
        <f t="shared" si="27"/>
        <v/>
      </c>
      <c r="BM61" s="39"/>
      <c r="BN61" s="21"/>
      <c r="BO61" s="22"/>
      <c r="BP61" s="22" t="str">
        <f t="shared" si="28"/>
        <v/>
      </c>
      <c r="BQ61" s="22"/>
      <c r="BR61" s="22"/>
      <c r="BS61" s="22"/>
      <c r="BT61" s="24" t="str">
        <f t="shared" si="29"/>
        <v/>
      </c>
      <c r="BU61" s="19" t="str">
        <f t="shared" si="30"/>
        <v/>
      </c>
      <c r="BV61" s="39"/>
      <c r="BW61" s="21"/>
      <c r="BX61" s="22"/>
      <c r="BY61" s="22" t="str">
        <f t="shared" si="31"/>
        <v/>
      </c>
      <c r="BZ61" s="22"/>
      <c r="CA61" s="22"/>
      <c r="CB61" s="22"/>
      <c r="CC61" s="24" t="str">
        <f t="shared" si="32"/>
        <v/>
      </c>
      <c r="CD61" s="19" t="str">
        <f t="shared" si="33"/>
        <v/>
      </c>
      <c r="CE61" s="39"/>
      <c r="CF61" s="21"/>
      <c r="CG61" s="22" t="str">
        <f>IF($A61="","",IF(CF61="","I",LOOKUP(CF61/CH$2,{0,0.4,0.45,0.5,0.55,0.6,0.65,0.7,0.75,0.8,1},{"F","D","C","C+","B-","B","B+","A-","A","A+"})))</f>
        <v/>
      </c>
      <c r="CH61" s="19" t="str">
        <f>IF($A61="","",IF(CF61="","--",LOOKUP(CF61/CH$2,{0,0.4,0.45,0.5,0.55,0.6,0.65,0.7,0.75,0.8,1},{0,2,2.25,2.5,2.75,3,3.25,3.5,3.75,4})))</f>
        <v/>
      </c>
      <c r="CI61" s="22"/>
      <c r="CJ61" s="22"/>
      <c r="CK61" s="58" t="str">
        <f t="shared" si="34"/>
        <v/>
      </c>
      <c r="CL61" s="55"/>
      <c r="CM61" s="24"/>
      <c r="CN61" s="24"/>
      <c r="CO61" s="24" t="str">
        <f t="shared" si="35"/>
        <v/>
      </c>
      <c r="CP61" s="24"/>
      <c r="CQ61" s="25"/>
      <c r="CR61" s="24"/>
      <c r="CS61" s="42" t="str">
        <f t="shared" si="36"/>
        <v/>
      </c>
      <c r="CT61" s="22"/>
      <c r="CU61" s="17"/>
      <c r="CV61" s="7"/>
      <c r="CW61" s="7"/>
      <c r="CX61" s="7"/>
      <c r="CY61" s="7"/>
      <c r="CZ61" s="7"/>
      <c r="DA61" s="7"/>
      <c r="DB61" s="25"/>
      <c r="DC61" s="23"/>
      <c r="DD61" s="47"/>
      <c r="DF61" s="47"/>
    </row>
    <row r="62" spans="1:110" s="26" customFormat="1" x14ac:dyDescent="0.25">
      <c r="A62" s="19"/>
      <c r="B62" s="20"/>
      <c r="C62" s="21"/>
      <c r="D62" s="22"/>
      <c r="E62" s="22" t="str">
        <f t="shared" si="8"/>
        <v/>
      </c>
      <c r="F62" s="22"/>
      <c r="G62" s="22"/>
      <c r="H62" s="22"/>
      <c r="I62" s="24" t="str">
        <f t="shared" si="9"/>
        <v/>
      </c>
      <c r="J62" s="22" t="str">
        <f t="shared" si="10"/>
        <v/>
      </c>
      <c r="K62" s="39"/>
      <c r="L62" s="27"/>
      <c r="M62" s="22"/>
      <c r="N62" s="22" t="str">
        <f t="shared" si="11"/>
        <v/>
      </c>
      <c r="O62" s="22"/>
      <c r="P62" s="22"/>
      <c r="Q62" s="22"/>
      <c r="R62" s="24" t="str">
        <f t="shared" si="12"/>
        <v/>
      </c>
      <c r="S62" s="19" t="str">
        <f t="shared" si="13"/>
        <v/>
      </c>
      <c r="T62" s="39"/>
      <c r="U62" s="21"/>
      <c r="V62" s="22"/>
      <c r="W62" s="22" t="str">
        <f t="shared" si="14"/>
        <v/>
      </c>
      <c r="X62" s="22"/>
      <c r="Y62" s="22"/>
      <c r="Z62" s="22"/>
      <c r="AA62" s="24" t="str">
        <f t="shared" si="15"/>
        <v/>
      </c>
      <c r="AB62" s="19" t="str">
        <f t="shared" si="16"/>
        <v/>
      </c>
      <c r="AC62" s="39"/>
      <c r="AD62" s="21"/>
      <c r="AE62" s="22"/>
      <c r="AF62" s="22" t="str">
        <f t="shared" si="17"/>
        <v/>
      </c>
      <c r="AG62" s="22"/>
      <c r="AH62" s="22"/>
      <c r="AI62" s="22"/>
      <c r="AJ62" s="24" t="str">
        <f t="shared" si="18"/>
        <v/>
      </c>
      <c r="AK62" s="19" t="str">
        <f t="shared" si="19"/>
        <v/>
      </c>
      <c r="AL62" s="39"/>
      <c r="AM62" s="21"/>
      <c r="AN62" s="22"/>
      <c r="AO62" s="22" t="str">
        <f t="shared" si="37"/>
        <v/>
      </c>
      <c r="AP62" s="22"/>
      <c r="AQ62" s="22"/>
      <c r="AR62" s="22"/>
      <c r="AS62" s="24" t="str">
        <f t="shared" si="20"/>
        <v/>
      </c>
      <c r="AT62" s="19" t="str">
        <f t="shared" si="21"/>
        <v/>
      </c>
      <c r="AU62" s="39"/>
      <c r="AV62" s="21"/>
      <c r="AW62" s="22"/>
      <c r="AX62" s="22" t="str">
        <f t="shared" si="22"/>
        <v/>
      </c>
      <c r="AY62" s="22"/>
      <c r="AZ62" s="22"/>
      <c r="BA62" s="22"/>
      <c r="BB62" s="24" t="str">
        <f t="shared" si="23"/>
        <v/>
      </c>
      <c r="BC62" s="19" t="str">
        <f t="shared" si="24"/>
        <v/>
      </c>
      <c r="BD62" s="39"/>
      <c r="BE62" s="21"/>
      <c r="BF62" s="22"/>
      <c r="BG62" s="22" t="str">
        <f t="shared" si="25"/>
        <v/>
      </c>
      <c r="BH62" s="22"/>
      <c r="BI62" s="22"/>
      <c r="BJ62" s="22"/>
      <c r="BK62" s="24" t="str">
        <f t="shared" si="26"/>
        <v/>
      </c>
      <c r="BL62" s="19" t="str">
        <f t="shared" si="27"/>
        <v/>
      </c>
      <c r="BM62" s="39"/>
      <c r="BN62" s="21"/>
      <c r="BO62" s="22"/>
      <c r="BP62" s="22" t="str">
        <f t="shared" si="28"/>
        <v/>
      </c>
      <c r="BQ62" s="22"/>
      <c r="BR62" s="22"/>
      <c r="BS62" s="22"/>
      <c r="BT62" s="24" t="str">
        <f t="shared" si="29"/>
        <v/>
      </c>
      <c r="BU62" s="19" t="str">
        <f t="shared" si="30"/>
        <v/>
      </c>
      <c r="BV62" s="39"/>
      <c r="BW62" s="21"/>
      <c r="BX62" s="22"/>
      <c r="BY62" s="22" t="str">
        <f t="shared" si="31"/>
        <v/>
      </c>
      <c r="BZ62" s="22"/>
      <c r="CA62" s="22"/>
      <c r="CB62" s="22"/>
      <c r="CC62" s="24" t="str">
        <f t="shared" si="32"/>
        <v/>
      </c>
      <c r="CD62" s="19" t="str">
        <f t="shared" si="33"/>
        <v/>
      </c>
      <c r="CE62" s="39"/>
      <c r="CF62" s="21"/>
      <c r="CG62" s="22" t="str">
        <f>IF($A62="","",IF(CF62="","I",LOOKUP(CF62/CH$2,{0,0.4,0.45,0.5,0.55,0.6,0.65,0.7,0.75,0.8,1},{"F","D","C","C+","B-","B","B+","A-","A","A+"})))</f>
        <v/>
      </c>
      <c r="CH62" s="19" t="str">
        <f>IF($A62="","",IF(CF62="","--",LOOKUP(CF62/CH$2,{0,0.4,0.45,0.5,0.55,0.6,0.65,0.7,0.75,0.8,1},{0,2,2.25,2.5,2.75,3,3.25,3.5,3.75,4})))</f>
        <v/>
      </c>
      <c r="CI62" s="22"/>
      <c r="CJ62" s="22"/>
      <c r="CK62" s="58" t="str">
        <f t="shared" si="34"/>
        <v/>
      </c>
      <c r="CL62" s="55"/>
      <c r="CM62" s="24"/>
      <c r="CN62" s="24"/>
      <c r="CO62" s="24" t="str">
        <f t="shared" si="35"/>
        <v/>
      </c>
      <c r="CP62" s="24"/>
      <c r="CQ62" s="25"/>
      <c r="CR62" s="24"/>
      <c r="CS62" s="42" t="str">
        <f t="shared" si="36"/>
        <v/>
      </c>
      <c r="CT62" s="22"/>
      <c r="CU62" s="17"/>
      <c r="CV62" s="7"/>
      <c r="CW62" s="7"/>
      <c r="CX62" s="7"/>
      <c r="CY62" s="7"/>
      <c r="CZ62" s="7"/>
      <c r="DA62" s="7"/>
      <c r="DB62" s="25"/>
      <c r="DC62" s="23"/>
      <c r="DD62" s="47"/>
      <c r="DF62" s="47"/>
    </row>
    <row r="63" spans="1:110" s="26" customFormat="1" x14ac:dyDescent="0.25">
      <c r="A63" s="19"/>
      <c r="B63" s="20"/>
      <c r="C63" s="21"/>
      <c r="D63" s="22"/>
      <c r="E63" s="22" t="str">
        <f t="shared" si="8"/>
        <v/>
      </c>
      <c r="F63" s="22"/>
      <c r="G63" s="22"/>
      <c r="H63" s="22"/>
      <c r="I63" s="24" t="str">
        <f t="shared" si="9"/>
        <v/>
      </c>
      <c r="J63" s="22" t="str">
        <f t="shared" si="10"/>
        <v/>
      </c>
      <c r="K63" s="39"/>
      <c r="L63" s="27"/>
      <c r="M63" s="22"/>
      <c r="N63" s="22" t="str">
        <f t="shared" si="11"/>
        <v/>
      </c>
      <c r="O63" s="22"/>
      <c r="P63" s="22"/>
      <c r="Q63" s="22"/>
      <c r="R63" s="24" t="str">
        <f t="shared" si="12"/>
        <v/>
      </c>
      <c r="S63" s="19" t="str">
        <f t="shared" si="13"/>
        <v/>
      </c>
      <c r="T63" s="39"/>
      <c r="U63" s="21"/>
      <c r="V63" s="22"/>
      <c r="W63" s="22" t="str">
        <f t="shared" si="14"/>
        <v/>
      </c>
      <c r="X63" s="22"/>
      <c r="Y63" s="22"/>
      <c r="Z63" s="22"/>
      <c r="AA63" s="24" t="str">
        <f t="shared" si="15"/>
        <v/>
      </c>
      <c r="AB63" s="19" t="str">
        <f t="shared" si="16"/>
        <v/>
      </c>
      <c r="AC63" s="39"/>
      <c r="AD63" s="21"/>
      <c r="AE63" s="22"/>
      <c r="AF63" s="22" t="str">
        <f t="shared" si="17"/>
        <v/>
      </c>
      <c r="AG63" s="22"/>
      <c r="AH63" s="22"/>
      <c r="AI63" s="22"/>
      <c r="AJ63" s="24" t="str">
        <f t="shared" si="18"/>
        <v/>
      </c>
      <c r="AK63" s="19" t="str">
        <f t="shared" si="19"/>
        <v/>
      </c>
      <c r="AL63" s="39"/>
      <c r="AM63" s="21"/>
      <c r="AN63" s="22"/>
      <c r="AO63" s="22" t="str">
        <f t="shared" si="37"/>
        <v/>
      </c>
      <c r="AP63" s="22"/>
      <c r="AQ63" s="22"/>
      <c r="AR63" s="22"/>
      <c r="AS63" s="24" t="str">
        <f t="shared" si="20"/>
        <v/>
      </c>
      <c r="AT63" s="19" t="str">
        <f t="shared" si="21"/>
        <v/>
      </c>
      <c r="AU63" s="39"/>
      <c r="AV63" s="21"/>
      <c r="AW63" s="22"/>
      <c r="AX63" s="22" t="str">
        <f t="shared" si="22"/>
        <v/>
      </c>
      <c r="AY63" s="22"/>
      <c r="AZ63" s="22"/>
      <c r="BA63" s="22"/>
      <c r="BB63" s="24" t="str">
        <f t="shared" si="23"/>
        <v/>
      </c>
      <c r="BC63" s="19" t="str">
        <f t="shared" si="24"/>
        <v/>
      </c>
      <c r="BD63" s="39"/>
      <c r="BE63" s="21"/>
      <c r="BF63" s="22"/>
      <c r="BG63" s="22" t="str">
        <f t="shared" si="25"/>
        <v/>
      </c>
      <c r="BH63" s="22"/>
      <c r="BI63" s="22"/>
      <c r="BJ63" s="22"/>
      <c r="BK63" s="24" t="str">
        <f t="shared" si="26"/>
        <v/>
      </c>
      <c r="BL63" s="19" t="str">
        <f t="shared" si="27"/>
        <v/>
      </c>
      <c r="BM63" s="39"/>
      <c r="BN63" s="21"/>
      <c r="BO63" s="22"/>
      <c r="BP63" s="22" t="str">
        <f t="shared" si="28"/>
        <v/>
      </c>
      <c r="BQ63" s="22"/>
      <c r="BR63" s="22"/>
      <c r="BS63" s="22"/>
      <c r="BT63" s="24" t="str">
        <f t="shared" si="29"/>
        <v/>
      </c>
      <c r="BU63" s="19" t="str">
        <f t="shared" si="30"/>
        <v/>
      </c>
      <c r="BV63" s="39"/>
      <c r="BW63" s="21"/>
      <c r="BX63" s="22"/>
      <c r="BY63" s="22" t="str">
        <f t="shared" si="31"/>
        <v/>
      </c>
      <c r="BZ63" s="22"/>
      <c r="CA63" s="22"/>
      <c r="CB63" s="22"/>
      <c r="CC63" s="24" t="str">
        <f t="shared" si="32"/>
        <v/>
      </c>
      <c r="CD63" s="19" t="str">
        <f t="shared" si="33"/>
        <v/>
      </c>
      <c r="CE63" s="39"/>
      <c r="CF63" s="21"/>
      <c r="CG63" s="22" t="str">
        <f>IF($A63="","",IF(CF63="","I",LOOKUP(CF63/CH$2,{0,0.4,0.45,0.5,0.55,0.6,0.65,0.7,0.75,0.8,1},{"F","D","C","C+","B-","B","B+","A-","A","A+"})))</f>
        <v/>
      </c>
      <c r="CH63" s="19" t="str">
        <f>IF($A63="","",IF(CF63="","--",LOOKUP(CF63/CH$2,{0,0.4,0.45,0.5,0.55,0.6,0.65,0.7,0.75,0.8,1},{0,2,2.25,2.5,2.75,3,3.25,3.5,3.75,4})))</f>
        <v/>
      </c>
      <c r="CI63" s="22"/>
      <c r="CJ63" s="22"/>
      <c r="CK63" s="58" t="str">
        <f t="shared" si="34"/>
        <v/>
      </c>
      <c r="CL63" s="55"/>
      <c r="CM63" s="24"/>
      <c r="CN63" s="24"/>
      <c r="CO63" s="24" t="str">
        <f t="shared" si="35"/>
        <v/>
      </c>
      <c r="CP63" s="24"/>
      <c r="CQ63" s="25"/>
      <c r="CR63" s="24"/>
      <c r="CS63" s="42" t="str">
        <f t="shared" si="36"/>
        <v/>
      </c>
      <c r="CT63" s="22"/>
      <c r="CU63" s="17"/>
      <c r="CV63" s="7"/>
      <c r="CW63" s="7"/>
      <c r="CX63" s="7"/>
      <c r="CY63" s="7"/>
      <c r="CZ63" s="7"/>
      <c r="DA63" s="7"/>
      <c r="DB63" s="25"/>
      <c r="DC63" s="23"/>
      <c r="DD63" s="47"/>
      <c r="DF63" s="47"/>
    </row>
    <row r="64" spans="1:110" s="26" customFormat="1" x14ac:dyDescent="0.25">
      <c r="A64" s="19"/>
      <c r="B64" s="20"/>
      <c r="C64" s="21"/>
      <c r="D64" s="22"/>
      <c r="E64" s="22" t="str">
        <f t="shared" si="8"/>
        <v/>
      </c>
      <c r="F64" s="22"/>
      <c r="G64" s="22"/>
      <c r="H64" s="22"/>
      <c r="I64" s="24" t="str">
        <f t="shared" si="9"/>
        <v/>
      </c>
      <c r="J64" s="22" t="str">
        <f t="shared" si="10"/>
        <v/>
      </c>
      <c r="K64" s="39"/>
      <c r="L64" s="27"/>
      <c r="M64" s="22"/>
      <c r="N64" s="22" t="str">
        <f t="shared" si="11"/>
        <v/>
      </c>
      <c r="O64" s="22"/>
      <c r="P64" s="22"/>
      <c r="Q64" s="22"/>
      <c r="R64" s="24" t="str">
        <f t="shared" si="12"/>
        <v/>
      </c>
      <c r="S64" s="19" t="str">
        <f t="shared" si="13"/>
        <v/>
      </c>
      <c r="T64" s="39"/>
      <c r="U64" s="21"/>
      <c r="V64" s="22"/>
      <c r="W64" s="22" t="str">
        <f t="shared" si="14"/>
        <v/>
      </c>
      <c r="X64" s="22"/>
      <c r="Y64" s="22"/>
      <c r="Z64" s="22"/>
      <c r="AA64" s="24" t="str">
        <f t="shared" si="15"/>
        <v/>
      </c>
      <c r="AB64" s="19" t="str">
        <f t="shared" si="16"/>
        <v/>
      </c>
      <c r="AC64" s="39"/>
      <c r="AD64" s="21"/>
      <c r="AE64" s="22"/>
      <c r="AF64" s="22" t="str">
        <f t="shared" si="17"/>
        <v/>
      </c>
      <c r="AG64" s="22"/>
      <c r="AH64" s="22"/>
      <c r="AI64" s="22"/>
      <c r="AJ64" s="24" t="str">
        <f t="shared" si="18"/>
        <v/>
      </c>
      <c r="AK64" s="19" t="str">
        <f t="shared" si="19"/>
        <v/>
      </c>
      <c r="AL64" s="39"/>
      <c r="AM64" s="21"/>
      <c r="AN64" s="22"/>
      <c r="AO64" s="22" t="str">
        <f t="shared" si="37"/>
        <v/>
      </c>
      <c r="AP64" s="22"/>
      <c r="AQ64" s="22"/>
      <c r="AR64" s="22"/>
      <c r="AS64" s="24" t="str">
        <f t="shared" si="20"/>
        <v/>
      </c>
      <c r="AT64" s="19" t="str">
        <f t="shared" si="21"/>
        <v/>
      </c>
      <c r="AU64" s="39"/>
      <c r="AV64" s="21"/>
      <c r="AW64" s="22"/>
      <c r="AX64" s="22" t="str">
        <f t="shared" si="22"/>
        <v/>
      </c>
      <c r="AY64" s="22"/>
      <c r="AZ64" s="22"/>
      <c r="BA64" s="22"/>
      <c r="BB64" s="24" t="str">
        <f t="shared" si="23"/>
        <v/>
      </c>
      <c r="BC64" s="19" t="str">
        <f t="shared" si="24"/>
        <v/>
      </c>
      <c r="BD64" s="39"/>
      <c r="BE64" s="21"/>
      <c r="BF64" s="22"/>
      <c r="BG64" s="22" t="str">
        <f t="shared" si="25"/>
        <v/>
      </c>
      <c r="BH64" s="22"/>
      <c r="BI64" s="22"/>
      <c r="BJ64" s="22"/>
      <c r="BK64" s="24" t="str">
        <f t="shared" si="26"/>
        <v/>
      </c>
      <c r="BL64" s="19" t="str">
        <f t="shared" si="27"/>
        <v/>
      </c>
      <c r="BM64" s="39"/>
      <c r="BN64" s="21"/>
      <c r="BO64" s="22"/>
      <c r="BP64" s="22" t="str">
        <f t="shared" si="28"/>
        <v/>
      </c>
      <c r="BQ64" s="22"/>
      <c r="BR64" s="22"/>
      <c r="BS64" s="22"/>
      <c r="BT64" s="24" t="str">
        <f t="shared" si="29"/>
        <v/>
      </c>
      <c r="BU64" s="19" t="str">
        <f t="shared" si="30"/>
        <v/>
      </c>
      <c r="BV64" s="39"/>
      <c r="BW64" s="21"/>
      <c r="BX64" s="22"/>
      <c r="BY64" s="22" t="str">
        <f t="shared" si="31"/>
        <v/>
      </c>
      <c r="BZ64" s="22"/>
      <c r="CA64" s="22"/>
      <c r="CB64" s="22"/>
      <c r="CC64" s="24" t="str">
        <f t="shared" si="32"/>
        <v/>
      </c>
      <c r="CD64" s="19" t="str">
        <f t="shared" si="33"/>
        <v/>
      </c>
      <c r="CE64" s="39"/>
      <c r="CF64" s="21"/>
      <c r="CG64" s="22" t="str">
        <f>IF($A64="","",IF(CF64="","I",LOOKUP(CF64/CH$2,{0,0.4,0.45,0.5,0.55,0.6,0.65,0.7,0.75,0.8,1},{"F","D","C","C+","B-","B","B+","A-","A","A+"})))</f>
        <v/>
      </c>
      <c r="CH64" s="19" t="str">
        <f>IF($A64="","",IF(CF64="","--",LOOKUP(CF64/CH$2,{0,0.4,0.45,0.5,0.55,0.6,0.65,0.7,0.75,0.8,1},{0,2,2.25,2.5,2.75,3,3.25,3.5,3.75,4})))</f>
        <v/>
      </c>
      <c r="CI64" s="22"/>
      <c r="CJ64" s="22"/>
      <c r="CK64" s="58" t="str">
        <f t="shared" si="34"/>
        <v/>
      </c>
      <c r="CL64" s="55"/>
      <c r="CM64" s="24"/>
      <c r="CN64" s="24"/>
      <c r="CO64" s="24" t="str">
        <f t="shared" si="35"/>
        <v/>
      </c>
      <c r="CP64" s="24"/>
      <c r="CQ64" s="25"/>
      <c r="CR64" s="24"/>
      <c r="CS64" s="42" t="str">
        <f t="shared" si="36"/>
        <v/>
      </c>
      <c r="CT64" s="22"/>
      <c r="CU64" s="17"/>
      <c r="CV64" s="7"/>
      <c r="CW64" s="7"/>
      <c r="CX64" s="7"/>
      <c r="CY64" s="7"/>
      <c r="CZ64" s="7"/>
      <c r="DA64" s="7"/>
      <c r="DB64" s="25"/>
      <c r="DC64" s="23"/>
      <c r="DD64" s="47"/>
      <c r="DF64" s="47"/>
    </row>
    <row r="65" spans="1:110" s="26" customFormat="1" x14ac:dyDescent="0.25">
      <c r="A65" s="19"/>
      <c r="B65" s="20"/>
      <c r="C65" s="21"/>
      <c r="D65" s="22"/>
      <c r="E65" s="22" t="str">
        <f t="shared" si="8"/>
        <v/>
      </c>
      <c r="F65" s="22"/>
      <c r="G65" s="22"/>
      <c r="H65" s="22"/>
      <c r="I65" s="24" t="str">
        <f t="shared" si="9"/>
        <v/>
      </c>
      <c r="J65" s="22" t="str">
        <f t="shared" si="10"/>
        <v/>
      </c>
      <c r="K65" s="39"/>
      <c r="L65" s="27"/>
      <c r="M65" s="22"/>
      <c r="N65" s="22" t="str">
        <f t="shared" si="11"/>
        <v/>
      </c>
      <c r="O65" s="22"/>
      <c r="P65" s="22"/>
      <c r="Q65" s="22"/>
      <c r="R65" s="24" t="str">
        <f t="shared" si="12"/>
        <v/>
      </c>
      <c r="S65" s="19" t="str">
        <f t="shared" si="13"/>
        <v/>
      </c>
      <c r="T65" s="39"/>
      <c r="U65" s="21"/>
      <c r="V65" s="22"/>
      <c r="W65" s="22" t="str">
        <f t="shared" si="14"/>
        <v/>
      </c>
      <c r="X65" s="22"/>
      <c r="Y65" s="22"/>
      <c r="Z65" s="22"/>
      <c r="AA65" s="24" t="str">
        <f t="shared" si="15"/>
        <v/>
      </c>
      <c r="AB65" s="19" t="str">
        <f t="shared" si="16"/>
        <v/>
      </c>
      <c r="AC65" s="39"/>
      <c r="AD65" s="21"/>
      <c r="AE65" s="22"/>
      <c r="AF65" s="22" t="str">
        <f t="shared" si="17"/>
        <v/>
      </c>
      <c r="AG65" s="22"/>
      <c r="AH65" s="22"/>
      <c r="AI65" s="22"/>
      <c r="AJ65" s="24" t="str">
        <f t="shared" si="18"/>
        <v/>
      </c>
      <c r="AK65" s="19" t="str">
        <f t="shared" si="19"/>
        <v/>
      </c>
      <c r="AL65" s="39"/>
      <c r="AM65" s="21"/>
      <c r="AN65" s="22"/>
      <c r="AO65" s="22" t="str">
        <f t="shared" si="37"/>
        <v/>
      </c>
      <c r="AP65" s="22"/>
      <c r="AQ65" s="22"/>
      <c r="AR65" s="22"/>
      <c r="AS65" s="24" t="str">
        <f t="shared" si="20"/>
        <v/>
      </c>
      <c r="AT65" s="19" t="str">
        <f t="shared" si="21"/>
        <v/>
      </c>
      <c r="AU65" s="39"/>
      <c r="AV65" s="21"/>
      <c r="AW65" s="22"/>
      <c r="AX65" s="22" t="str">
        <f t="shared" si="22"/>
        <v/>
      </c>
      <c r="AY65" s="22"/>
      <c r="AZ65" s="22"/>
      <c r="BA65" s="22"/>
      <c r="BB65" s="24" t="str">
        <f t="shared" si="23"/>
        <v/>
      </c>
      <c r="BC65" s="19" t="str">
        <f t="shared" si="24"/>
        <v/>
      </c>
      <c r="BD65" s="39"/>
      <c r="BE65" s="21"/>
      <c r="BF65" s="22"/>
      <c r="BG65" s="22" t="str">
        <f t="shared" si="25"/>
        <v/>
      </c>
      <c r="BH65" s="22"/>
      <c r="BI65" s="22"/>
      <c r="BJ65" s="22"/>
      <c r="BK65" s="24" t="str">
        <f t="shared" si="26"/>
        <v/>
      </c>
      <c r="BL65" s="19" t="str">
        <f t="shared" si="27"/>
        <v/>
      </c>
      <c r="BM65" s="39"/>
      <c r="BN65" s="21"/>
      <c r="BO65" s="22"/>
      <c r="BP65" s="22" t="str">
        <f t="shared" si="28"/>
        <v/>
      </c>
      <c r="BQ65" s="22"/>
      <c r="BR65" s="22"/>
      <c r="BS65" s="22"/>
      <c r="BT65" s="24" t="str">
        <f t="shared" si="29"/>
        <v/>
      </c>
      <c r="BU65" s="19" t="str">
        <f t="shared" si="30"/>
        <v/>
      </c>
      <c r="BV65" s="39"/>
      <c r="BW65" s="21"/>
      <c r="BX65" s="22"/>
      <c r="BY65" s="22" t="str">
        <f t="shared" si="31"/>
        <v/>
      </c>
      <c r="BZ65" s="22"/>
      <c r="CA65" s="22"/>
      <c r="CB65" s="22"/>
      <c r="CC65" s="24" t="str">
        <f t="shared" si="32"/>
        <v/>
      </c>
      <c r="CD65" s="19" t="str">
        <f t="shared" si="33"/>
        <v/>
      </c>
      <c r="CE65" s="39"/>
      <c r="CF65" s="21"/>
      <c r="CG65" s="22" t="str">
        <f>IF($A65="","",IF(CF65="","I",LOOKUP(CF65/CH$2,{0,0.4,0.45,0.5,0.55,0.6,0.65,0.7,0.75,0.8,1},{"F","D","C","C+","B-","B","B+","A-","A","A+"})))</f>
        <v/>
      </c>
      <c r="CH65" s="19" t="str">
        <f>IF($A65="","",IF(CF65="","--",LOOKUP(CF65/CH$2,{0,0.4,0.45,0.5,0.55,0.6,0.65,0.7,0.75,0.8,1},{0,2,2.25,2.5,2.75,3,3.25,3.5,3.75,4})))</f>
        <v/>
      </c>
      <c r="CI65" s="22"/>
      <c r="CJ65" s="22"/>
      <c r="CK65" s="58" t="str">
        <f t="shared" si="34"/>
        <v/>
      </c>
      <c r="CL65" s="55"/>
      <c r="CM65" s="24"/>
      <c r="CN65" s="24"/>
      <c r="CO65" s="24" t="str">
        <f t="shared" si="35"/>
        <v/>
      </c>
      <c r="CP65" s="24"/>
      <c r="CQ65" s="25"/>
      <c r="CR65" s="24"/>
      <c r="CS65" s="42" t="str">
        <f t="shared" si="36"/>
        <v/>
      </c>
      <c r="CT65" s="22"/>
      <c r="CU65" s="17"/>
      <c r="CV65" s="7"/>
      <c r="CW65" s="7"/>
      <c r="CX65" s="7"/>
      <c r="CY65" s="7"/>
      <c r="CZ65" s="7"/>
      <c r="DA65" s="7"/>
      <c r="DB65" s="25"/>
      <c r="DC65" s="23"/>
      <c r="DD65" s="47"/>
      <c r="DF65" s="47"/>
    </row>
    <row r="66" spans="1:110" s="26" customFormat="1" x14ac:dyDescent="0.25">
      <c r="A66" s="19"/>
      <c r="B66" s="20"/>
      <c r="C66" s="21"/>
      <c r="D66" s="22"/>
      <c r="E66" s="22" t="str">
        <f t="shared" si="8"/>
        <v/>
      </c>
      <c r="F66" s="22"/>
      <c r="G66" s="22"/>
      <c r="H66" s="22"/>
      <c r="I66" s="24" t="str">
        <f t="shared" si="9"/>
        <v/>
      </c>
      <c r="J66" s="22" t="str">
        <f t="shared" si="10"/>
        <v/>
      </c>
      <c r="K66" s="39"/>
      <c r="L66" s="27"/>
      <c r="M66" s="22"/>
      <c r="N66" s="22" t="str">
        <f t="shared" si="11"/>
        <v/>
      </c>
      <c r="O66" s="22"/>
      <c r="P66" s="22"/>
      <c r="Q66" s="22"/>
      <c r="R66" s="24" t="str">
        <f t="shared" si="12"/>
        <v/>
      </c>
      <c r="S66" s="19" t="str">
        <f t="shared" si="13"/>
        <v/>
      </c>
      <c r="T66" s="39"/>
      <c r="U66" s="21"/>
      <c r="V66" s="22"/>
      <c r="W66" s="22" t="str">
        <f t="shared" si="14"/>
        <v/>
      </c>
      <c r="X66" s="22"/>
      <c r="Y66" s="22"/>
      <c r="Z66" s="22"/>
      <c r="AA66" s="24" t="str">
        <f t="shared" si="15"/>
        <v/>
      </c>
      <c r="AB66" s="19" t="str">
        <f t="shared" si="16"/>
        <v/>
      </c>
      <c r="AC66" s="39"/>
      <c r="AD66" s="21"/>
      <c r="AE66" s="22"/>
      <c r="AF66" s="22" t="str">
        <f t="shared" si="17"/>
        <v/>
      </c>
      <c r="AG66" s="22"/>
      <c r="AH66" s="22"/>
      <c r="AI66" s="22"/>
      <c r="AJ66" s="24" t="str">
        <f t="shared" si="18"/>
        <v/>
      </c>
      <c r="AK66" s="19" t="str">
        <f t="shared" si="19"/>
        <v/>
      </c>
      <c r="AL66" s="39"/>
      <c r="AM66" s="21"/>
      <c r="AN66" s="22"/>
      <c r="AO66" s="22" t="str">
        <f t="shared" si="37"/>
        <v/>
      </c>
      <c r="AP66" s="22"/>
      <c r="AQ66" s="22"/>
      <c r="AR66" s="22"/>
      <c r="AS66" s="24" t="str">
        <f t="shared" si="20"/>
        <v/>
      </c>
      <c r="AT66" s="19" t="str">
        <f t="shared" si="21"/>
        <v/>
      </c>
      <c r="AU66" s="39"/>
      <c r="AV66" s="21"/>
      <c r="AW66" s="22"/>
      <c r="AX66" s="22" t="str">
        <f t="shared" si="22"/>
        <v/>
      </c>
      <c r="AY66" s="22"/>
      <c r="AZ66" s="22"/>
      <c r="BA66" s="22"/>
      <c r="BB66" s="24" t="str">
        <f t="shared" si="23"/>
        <v/>
      </c>
      <c r="BC66" s="19" t="str">
        <f t="shared" si="24"/>
        <v/>
      </c>
      <c r="BD66" s="39"/>
      <c r="BE66" s="21"/>
      <c r="BF66" s="22"/>
      <c r="BG66" s="22" t="str">
        <f t="shared" si="25"/>
        <v/>
      </c>
      <c r="BH66" s="22"/>
      <c r="BI66" s="22"/>
      <c r="BJ66" s="22"/>
      <c r="BK66" s="24" t="str">
        <f t="shared" si="26"/>
        <v/>
      </c>
      <c r="BL66" s="19" t="str">
        <f t="shared" si="27"/>
        <v/>
      </c>
      <c r="BM66" s="39"/>
      <c r="BN66" s="21"/>
      <c r="BO66" s="22"/>
      <c r="BP66" s="22" t="str">
        <f t="shared" si="28"/>
        <v/>
      </c>
      <c r="BQ66" s="22"/>
      <c r="BR66" s="22"/>
      <c r="BS66" s="22"/>
      <c r="BT66" s="24" t="str">
        <f t="shared" si="29"/>
        <v/>
      </c>
      <c r="BU66" s="19" t="str">
        <f t="shared" si="30"/>
        <v/>
      </c>
      <c r="BV66" s="39"/>
      <c r="BW66" s="21"/>
      <c r="BX66" s="22"/>
      <c r="BY66" s="22" t="str">
        <f t="shared" si="31"/>
        <v/>
      </c>
      <c r="BZ66" s="22"/>
      <c r="CA66" s="22"/>
      <c r="CB66" s="22"/>
      <c r="CC66" s="24" t="str">
        <f t="shared" si="32"/>
        <v/>
      </c>
      <c r="CD66" s="19" t="str">
        <f t="shared" si="33"/>
        <v/>
      </c>
      <c r="CE66" s="39"/>
      <c r="CF66" s="21"/>
      <c r="CG66" s="22" t="str">
        <f>IF($A66="","",IF(CF66="","I",LOOKUP(CF66/CH$2,{0,0.4,0.45,0.5,0.55,0.6,0.65,0.7,0.75,0.8,1},{"F","D","C","C+","B-","B","B+","A-","A","A+"})))</f>
        <v/>
      </c>
      <c r="CH66" s="19" t="str">
        <f>IF($A66="","",IF(CF66="","--",LOOKUP(CF66/CH$2,{0,0.4,0.45,0.5,0.55,0.6,0.65,0.7,0.75,0.8,1},{0,2,2.25,2.5,2.75,3,3.25,3.5,3.75,4})))</f>
        <v/>
      </c>
      <c r="CI66" s="22"/>
      <c r="CJ66" s="22"/>
      <c r="CK66" s="58" t="str">
        <f t="shared" si="34"/>
        <v/>
      </c>
      <c r="CL66" s="55"/>
      <c r="CM66" s="24"/>
      <c r="CN66" s="24"/>
      <c r="CO66" s="24" t="str">
        <f t="shared" si="35"/>
        <v/>
      </c>
      <c r="CP66" s="24"/>
      <c r="CQ66" s="25"/>
      <c r="CR66" s="24"/>
      <c r="CS66" s="42" t="str">
        <f t="shared" si="36"/>
        <v/>
      </c>
      <c r="CT66" s="22"/>
      <c r="CU66" s="17"/>
      <c r="CV66" s="7"/>
      <c r="CW66" s="7"/>
      <c r="CX66" s="7"/>
      <c r="CY66" s="7"/>
      <c r="CZ66" s="7"/>
      <c r="DA66" s="7"/>
      <c r="DB66" s="25"/>
      <c r="DC66" s="23"/>
      <c r="DD66" s="47"/>
      <c r="DF66" s="47"/>
    </row>
    <row r="67" spans="1:110" s="26" customFormat="1" x14ac:dyDescent="0.25">
      <c r="A67" s="19"/>
      <c r="B67" s="20"/>
      <c r="C67" s="21"/>
      <c r="D67" s="22"/>
      <c r="E67" s="22" t="str">
        <f t="shared" si="8"/>
        <v/>
      </c>
      <c r="F67" s="22"/>
      <c r="G67" s="22"/>
      <c r="H67" s="22"/>
      <c r="I67" s="24" t="str">
        <f t="shared" si="9"/>
        <v/>
      </c>
      <c r="J67" s="22" t="str">
        <f t="shared" si="10"/>
        <v/>
      </c>
      <c r="K67" s="39"/>
      <c r="L67" s="27"/>
      <c r="M67" s="22"/>
      <c r="N67" s="22" t="str">
        <f t="shared" si="11"/>
        <v/>
      </c>
      <c r="O67" s="22"/>
      <c r="P67" s="22"/>
      <c r="Q67" s="22"/>
      <c r="R67" s="24" t="str">
        <f t="shared" si="12"/>
        <v/>
      </c>
      <c r="S67" s="19" t="str">
        <f t="shared" si="13"/>
        <v/>
      </c>
      <c r="T67" s="39"/>
      <c r="U67" s="21"/>
      <c r="V67" s="22"/>
      <c r="W67" s="22" t="str">
        <f t="shared" si="14"/>
        <v/>
      </c>
      <c r="X67" s="22"/>
      <c r="Y67" s="22"/>
      <c r="Z67" s="22"/>
      <c r="AA67" s="24" t="str">
        <f t="shared" si="15"/>
        <v/>
      </c>
      <c r="AB67" s="19" t="str">
        <f t="shared" si="16"/>
        <v/>
      </c>
      <c r="AC67" s="39"/>
      <c r="AD67" s="21"/>
      <c r="AE67" s="22"/>
      <c r="AF67" s="22" t="str">
        <f t="shared" si="17"/>
        <v/>
      </c>
      <c r="AG67" s="22"/>
      <c r="AH67" s="22"/>
      <c r="AI67" s="22"/>
      <c r="AJ67" s="24" t="str">
        <f t="shared" si="18"/>
        <v/>
      </c>
      <c r="AK67" s="19" t="str">
        <f t="shared" si="19"/>
        <v/>
      </c>
      <c r="AL67" s="39"/>
      <c r="AM67" s="21"/>
      <c r="AN67" s="22"/>
      <c r="AO67" s="22" t="str">
        <f t="shared" si="37"/>
        <v/>
      </c>
      <c r="AP67" s="22"/>
      <c r="AQ67" s="22"/>
      <c r="AR67" s="22"/>
      <c r="AS67" s="24" t="str">
        <f t="shared" si="20"/>
        <v/>
      </c>
      <c r="AT67" s="19" t="str">
        <f t="shared" si="21"/>
        <v/>
      </c>
      <c r="AU67" s="39"/>
      <c r="AV67" s="21"/>
      <c r="AW67" s="22"/>
      <c r="AX67" s="22" t="str">
        <f t="shared" si="22"/>
        <v/>
      </c>
      <c r="AY67" s="22"/>
      <c r="AZ67" s="22"/>
      <c r="BA67" s="22"/>
      <c r="BB67" s="24" t="str">
        <f t="shared" si="23"/>
        <v/>
      </c>
      <c r="BC67" s="19" t="str">
        <f t="shared" si="24"/>
        <v/>
      </c>
      <c r="BD67" s="39"/>
      <c r="BE67" s="21"/>
      <c r="BF67" s="22"/>
      <c r="BG67" s="22" t="str">
        <f t="shared" si="25"/>
        <v/>
      </c>
      <c r="BH67" s="22"/>
      <c r="BI67" s="22"/>
      <c r="BJ67" s="22"/>
      <c r="BK67" s="24" t="str">
        <f t="shared" si="26"/>
        <v/>
      </c>
      <c r="BL67" s="19" t="str">
        <f t="shared" si="27"/>
        <v/>
      </c>
      <c r="BM67" s="39"/>
      <c r="BN67" s="21"/>
      <c r="BO67" s="22"/>
      <c r="BP67" s="22" t="str">
        <f t="shared" si="28"/>
        <v/>
      </c>
      <c r="BQ67" s="22"/>
      <c r="BR67" s="22"/>
      <c r="BS67" s="22"/>
      <c r="BT67" s="24" t="str">
        <f t="shared" si="29"/>
        <v/>
      </c>
      <c r="BU67" s="19" t="str">
        <f t="shared" si="30"/>
        <v/>
      </c>
      <c r="BV67" s="39"/>
      <c r="BW67" s="21"/>
      <c r="BX67" s="22"/>
      <c r="BY67" s="22" t="str">
        <f t="shared" si="31"/>
        <v/>
      </c>
      <c r="BZ67" s="22"/>
      <c r="CA67" s="22"/>
      <c r="CB67" s="22"/>
      <c r="CC67" s="24" t="str">
        <f t="shared" si="32"/>
        <v/>
      </c>
      <c r="CD67" s="19" t="str">
        <f t="shared" si="33"/>
        <v/>
      </c>
      <c r="CE67" s="39"/>
      <c r="CF67" s="21"/>
      <c r="CG67" s="22" t="str">
        <f>IF($A67="","",IF(CF67="","I",LOOKUP(CF67/CH$2,{0,0.4,0.45,0.5,0.55,0.6,0.65,0.7,0.75,0.8,1},{"F","D","C","C+","B-","B","B+","A-","A","A+"})))</f>
        <v/>
      </c>
      <c r="CH67" s="19" t="str">
        <f>IF($A67="","",IF(CF67="","--",LOOKUP(CF67/CH$2,{0,0.4,0.45,0.5,0.55,0.6,0.65,0.7,0.75,0.8,1},{0,2,2.25,2.5,2.75,3,3.25,3.5,3.75,4})))</f>
        <v/>
      </c>
      <c r="CI67" s="22"/>
      <c r="CJ67" s="22"/>
      <c r="CK67" s="58" t="str">
        <f t="shared" si="34"/>
        <v/>
      </c>
      <c r="CL67" s="55"/>
      <c r="CM67" s="24"/>
      <c r="CN67" s="24"/>
      <c r="CO67" s="24" t="str">
        <f t="shared" si="35"/>
        <v/>
      </c>
      <c r="CP67" s="24"/>
      <c r="CQ67" s="25"/>
      <c r="CR67" s="24"/>
      <c r="CS67" s="42" t="str">
        <f t="shared" si="36"/>
        <v/>
      </c>
      <c r="CT67" s="22"/>
      <c r="CU67" s="17"/>
      <c r="CV67" s="7"/>
      <c r="CW67" s="7"/>
      <c r="CX67" s="7"/>
      <c r="CY67" s="7"/>
      <c r="CZ67" s="7"/>
      <c r="DA67" s="7"/>
      <c r="DB67" s="25"/>
      <c r="DC67" s="23"/>
      <c r="DD67" s="47"/>
      <c r="DF67" s="47"/>
    </row>
    <row r="68" spans="1:110" s="26" customFormat="1" x14ac:dyDescent="0.25">
      <c r="A68" s="19"/>
      <c r="B68" s="20"/>
      <c r="C68" s="21"/>
      <c r="D68" s="22"/>
      <c r="E68" s="22" t="str">
        <f t="shared" si="8"/>
        <v/>
      </c>
      <c r="F68" s="22"/>
      <c r="G68" s="22"/>
      <c r="H68" s="22"/>
      <c r="I68" s="24" t="str">
        <f t="shared" si="9"/>
        <v/>
      </c>
      <c r="J68" s="22" t="str">
        <f t="shared" si="10"/>
        <v/>
      </c>
      <c r="K68" s="39"/>
      <c r="L68" s="27"/>
      <c r="M68" s="22"/>
      <c r="N68" s="22" t="str">
        <f t="shared" si="11"/>
        <v/>
      </c>
      <c r="O68" s="22"/>
      <c r="P68" s="22"/>
      <c r="Q68" s="22"/>
      <c r="R68" s="24" t="str">
        <f t="shared" si="12"/>
        <v/>
      </c>
      <c r="S68" s="19" t="str">
        <f t="shared" si="13"/>
        <v/>
      </c>
      <c r="T68" s="39"/>
      <c r="U68" s="21"/>
      <c r="V68" s="22"/>
      <c r="W68" s="22" t="str">
        <f t="shared" si="14"/>
        <v/>
      </c>
      <c r="X68" s="22"/>
      <c r="Y68" s="22"/>
      <c r="Z68" s="22"/>
      <c r="AA68" s="24" t="str">
        <f t="shared" si="15"/>
        <v/>
      </c>
      <c r="AB68" s="19" t="str">
        <f t="shared" si="16"/>
        <v/>
      </c>
      <c r="AC68" s="39"/>
      <c r="AD68" s="21"/>
      <c r="AE68" s="22"/>
      <c r="AF68" s="22" t="str">
        <f t="shared" si="17"/>
        <v/>
      </c>
      <c r="AG68" s="22"/>
      <c r="AH68" s="22"/>
      <c r="AI68" s="22"/>
      <c r="AJ68" s="24" t="str">
        <f t="shared" si="18"/>
        <v/>
      </c>
      <c r="AK68" s="19" t="str">
        <f t="shared" si="19"/>
        <v/>
      </c>
      <c r="AL68" s="39"/>
      <c r="AM68" s="21"/>
      <c r="AN68" s="22"/>
      <c r="AO68" s="22" t="str">
        <f t="shared" si="37"/>
        <v/>
      </c>
      <c r="AP68" s="22"/>
      <c r="AQ68" s="22"/>
      <c r="AR68" s="22"/>
      <c r="AS68" s="24" t="str">
        <f t="shared" si="20"/>
        <v/>
      </c>
      <c r="AT68" s="19" t="str">
        <f t="shared" si="21"/>
        <v/>
      </c>
      <c r="AU68" s="39"/>
      <c r="AV68" s="21"/>
      <c r="AW68" s="22"/>
      <c r="AX68" s="22" t="str">
        <f t="shared" si="22"/>
        <v/>
      </c>
      <c r="AY68" s="22"/>
      <c r="AZ68" s="22"/>
      <c r="BA68" s="22"/>
      <c r="BB68" s="24" t="str">
        <f t="shared" si="23"/>
        <v/>
      </c>
      <c r="BC68" s="19" t="str">
        <f t="shared" si="24"/>
        <v/>
      </c>
      <c r="BD68" s="39"/>
      <c r="BE68" s="21"/>
      <c r="BF68" s="22"/>
      <c r="BG68" s="22" t="str">
        <f t="shared" si="25"/>
        <v/>
      </c>
      <c r="BH68" s="22"/>
      <c r="BI68" s="22"/>
      <c r="BJ68" s="22"/>
      <c r="BK68" s="24" t="str">
        <f t="shared" si="26"/>
        <v/>
      </c>
      <c r="BL68" s="19" t="str">
        <f t="shared" si="27"/>
        <v/>
      </c>
      <c r="BM68" s="39"/>
      <c r="BN68" s="21"/>
      <c r="BO68" s="22"/>
      <c r="BP68" s="22" t="str">
        <f t="shared" si="28"/>
        <v/>
      </c>
      <c r="BQ68" s="22"/>
      <c r="BR68" s="22"/>
      <c r="BS68" s="22"/>
      <c r="BT68" s="24" t="str">
        <f t="shared" si="29"/>
        <v/>
      </c>
      <c r="BU68" s="19" t="str">
        <f t="shared" si="30"/>
        <v/>
      </c>
      <c r="BV68" s="39"/>
      <c r="BW68" s="21"/>
      <c r="BX68" s="22"/>
      <c r="BY68" s="22" t="str">
        <f t="shared" si="31"/>
        <v/>
      </c>
      <c r="BZ68" s="22"/>
      <c r="CA68" s="22"/>
      <c r="CB68" s="22"/>
      <c r="CC68" s="24" t="str">
        <f t="shared" si="32"/>
        <v/>
      </c>
      <c r="CD68" s="19" t="str">
        <f t="shared" si="33"/>
        <v/>
      </c>
      <c r="CE68" s="39"/>
      <c r="CF68" s="21"/>
      <c r="CG68" s="22" t="str">
        <f>IF($A68="","",IF(CF68="","I",LOOKUP(CF68/CH$2,{0,0.4,0.45,0.5,0.55,0.6,0.65,0.7,0.75,0.8,1},{"F","D","C","C+","B-","B","B+","A-","A","A+"})))</f>
        <v/>
      </c>
      <c r="CH68" s="19" t="str">
        <f>IF($A68="","",IF(CF68="","--",LOOKUP(CF68/CH$2,{0,0.4,0.45,0.5,0.55,0.6,0.65,0.7,0.75,0.8,1},{0,2,2.25,2.5,2.75,3,3.25,3.5,3.75,4})))</f>
        <v/>
      </c>
      <c r="CI68" s="22"/>
      <c r="CJ68" s="22"/>
      <c r="CK68" s="58" t="str">
        <f t="shared" si="34"/>
        <v/>
      </c>
      <c r="CL68" s="55"/>
      <c r="CM68" s="24"/>
      <c r="CN68" s="24"/>
      <c r="CO68" s="24" t="str">
        <f t="shared" si="35"/>
        <v/>
      </c>
      <c r="CP68" s="24"/>
      <c r="CQ68" s="25"/>
      <c r="CR68" s="24"/>
      <c r="CS68" s="42" t="str">
        <f t="shared" si="36"/>
        <v/>
      </c>
      <c r="CT68" s="22"/>
      <c r="CU68" s="17"/>
      <c r="CV68" s="7"/>
      <c r="CW68" s="7"/>
      <c r="CX68" s="7"/>
      <c r="CY68" s="7"/>
      <c r="CZ68" s="7"/>
      <c r="DA68" s="7"/>
      <c r="DB68" s="25"/>
      <c r="DC68" s="23"/>
      <c r="DD68" s="47"/>
      <c r="DF68" s="47"/>
    </row>
    <row r="69" spans="1:110" s="26" customFormat="1" x14ac:dyDescent="0.25">
      <c r="A69" s="19"/>
      <c r="B69" s="20"/>
      <c r="C69" s="21"/>
      <c r="D69" s="22"/>
      <c r="E69" s="22" t="str">
        <f t="shared" si="8"/>
        <v/>
      </c>
      <c r="F69" s="22"/>
      <c r="G69" s="22"/>
      <c r="H69" s="22"/>
      <c r="I69" s="24" t="str">
        <f t="shared" si="9"/>
        <v/>
      </c>
      <c r="J69" s="22" t="str">
        <f t="shared" si="10"/>
        <v/>
      </c>
      <c r="K69" s="39"/>
      <c r="L69" s="27"/>
      <c r="M69" s="22"/>
      <c r="N69" s="22" t="str">
        <f t="shared" si="11"/>
        <v/>
      </c>
      <c r="O69" s="22"/>
      <c r="P69" s="22"/>
      <c r="Q69" s="22"/>
      <c r="R69" s="24" t="str">
        <f t="shared" si="12"/>
        <v/>
      </c>
      <c r="S69" s="19" t="str">
        <f t="shared" si="13"/>
        <v/>
      </c>
      <c r="T69" s="39"/>
      <c r="U69" s="21"/>
      <c r="V69" s="22"/>
      <c r="W69" s="22" t="str">
        <f t="shared" si="14"/>
        <v/>
      </c>
      <c r="X69" s="22"/>
      <c r="Y69" s="22"/>
      <c r="Z69" s="22"/>
      <c r="AA69" s="24" t="str">
        <f t="shared" si="15"/>
        <v/>
      </c>
      <c r="AB69" s="19" t="str">
        <f t="shared" si="16"/>
        <v/>
      </c>
      <c r="AC69" s="39"/>
      <c r="AD69" s="21"/>
      <c r="AE69" s="22"/>
      <c r="AF69" s="22" t="str">
        <f t="shared" si="17"/>
        <v/>
      </c>
      <c r="AG69" s="22"/>
      <c r="AH69" s="22"/>
      <c r="AI69" s="22"/>
      <c r="AJ69" s="24" t="str">
        <f t="shared" si="18"/>
        <v/>
      </c>
      <c r="AK69" s="19" t="str">
        <f t="shared" si="19"/>
        <v/>
      </c>
      <c r="AL69" s="39"/>
      <c r="AM69" s="21"/>
      <c r="AN69" s="22"/>
      <c r="AO69" s="22" t="str">
        <f t="shared" si="37"/>
        <v/>
      </c>
      <c r="AP69" s="22"/>
      <c r="AQ69" s="22"/>
      <c r="AR69" s="22"/>
      <c r="AS69" s="24" t="str">
        <f t="shared" si="20"/>
        <v/>
      </c>
      <c r="AT69" s="19" t="str">
        <f t="shared" si="21"/>
        <v/>
      </c>
      <c r="AU69" s="39"/>
      <c r="AV69" s="21"/>
      <c r="AW69" s="22"/>
      <c r="AX69" s="22" t="str">
        <f t="shared" si="22"/>
        <v/>
      </c>
      <c r="AY69" s="22"/>
      <c r="AZ69" s="22"/>
      <c r="BA69" s="22"/>
      <c r="BB69" s="24" t="str">
        <f t="shared" si="23"/>
        <v/>
      </c>
      <c r="BC69" s="19" t="str">
        <f t="shared" si="24"/>
        <v/>
      </c>
      <c r="BD69" s="39"/>
      <c r="BE69" s="21"/>
      <c r="BF69" s="22"/>
      <c r="BG69" s="22" t="str">
        <f t="shared" si="25"/>
        <v/>
      </c>
      <c r="BH69" s="22"/>
      <c r="BI69" s="22"/>
      <c r="BJ69" s="22"/>
      <c r="BK69" s="24" t="str">
        <f t="shared" si="26"/>
        <v/>
      </c>
      <c r="BL69" s="19" t="str">
        <f t="shared" si="27"/>
        <v/>
      </c>
      <c r="BM69" s="39"/>
      <c r="BN69" s="21"/>
      <c r="BO69" s="22"/>
      <c r="BP69" s="22" t="str">
        <f t="shared" si="28"/>
        <v/>
      </c>
      <c r="BQ69" s="22"/>
      <c r="BR69" s="22"/>
      <c r="BS69" s="22"/>
      <c r="BT69" s="24" t="str">
        <f t="shared" si="29"/>
        <v/>
      </c>
      <c r="BU69" s="19" t="str">
        <f t="shared" si="30"/>
        <v/>
      </c>
      <c r="BV69" s="39"/>
      <c r="BW69" s="21"/>
      <c r="BX69" s="22"/>
      <c r="BY69" s="22" t="str">
        <f t="shared" si="31"/>
        <v/>
      </c>
      <c r="BZ69" s="22"/>
      <c r="CA69" s="22"/>
      <c r="CB69" s="22"/>
      <c r="CC69" s="24" t="str">
        <f t="shared" si="32"/>
        <v/>
      </c>
      <c r="CD69" s="19" t="str">
        <f t="shared" si="33"/>
        <v/>
      </c>
      <c r="CE69" s="39"/>
      <c r="CF69" s="21"/>
      <c r="CG69" s="22" t="str">
        <f>IF($A69="","",IF(CF69="","I",LOOKUP(CF69/CH$2,{0,0.4,0.45,0.5,0.55,0.6,0.65,0.7,0.75,0.8,1},{"F","D","C","C+","B-","B","B+","A-","A","A+"})))</f>
        <v/>
      </c>
      <c r="CH69" s="19" t="str">
        <f>IF($A69="","",IF(CF69="","--",LOOKUP(CF69/CH$2,{0,0.4,0.45,0.5,0.55,0.6,0.65,0.7,0.75,0.8,1},{0,2,2.25,2.5,2.75,3,3.25,3.5,3.75,4})))</f>
        <v/>
      </c>
      <c r="CI69" s="22"/>
      <c r="CJ69" s="22"/>
      <c r="CK69" s="58" t="str">
        <f t="shared" si="34"/>
        <v/>
      </c>
      <c r="CL69" s="55"/>
      <c r="CM69" s="24"/>
      <c r="CN69" s="24"/>
      <c r="CO69" s="24" t="str">
        <f t="shared" si="35"/>
        <v/>
      </c>
      <c r="CP69" s="24"/>
      <c r="CQ69" s="25"/>
      <c r="CR69" s="24"/>
      <c r="CS69" s="42" t="str">
        <f t="shared" si="36"/>
        <v/>
      </c>
      <c r="CT69" s="22"/>
      <c r="CU69" s="17"/>
      <c r="CV69" s="7"/>
      <c r="CW69" s="7"/>
      <c r="CX69" s="7"/>
      <c r="CY69" s="7"/>
      <c r="CZ69" s="7"/>
      <c r="DA69" s="7"/>
      <c r="DB69" s="25"/>
      <c r="DC69" s="23"/>
      <c r="DD69" s="47"/>
      <c r="DF69" s="47"/>
    </row>
    <row r="70" spans="1:110" s="26" customFormat="1" x14ac:dyDescent="0.25">
      <c r="A70" s="19"/>
      <c r="B70" s="20"/>
      <c r="C70" s="21"/>
      <c r="D70" s="22"/>
      <c r="E70" s="22" t="str">
        <f t="shared" si="8"/>
        <v/>
      </c>
      <c r="F70" s="22"/>
      <c r="G70" s="22"/>
      <c r="H70" s="22"/>
      <c r="I70" s="24" t="str">
        <f t="shared" si="9"/>
        <v/>
      </c>
      <c r="J70" s="22" t="str">
        <f t="shared" si="10"/>
        <v/>
      </c>
      <c r="K70" s="39"/>
      <c r="L70" s="27"/>
      <c r="M70" s="22"/>
      <c r="N70" s="22" t="str">
        <f t="shared" si="11"/>
        <v/>
      </c>
      <c r="O70" s="22"/>
      <c r="P70" s="22"/>
      <c r="Q70" s="22"/>
      <c r="R70" s="24" t="str">
        <f t="shared" si="12"/>
        <v/>
      </c>
      <c r="S70" s="19" t="str">
        <f t="shared" si="13"/>
        <v/>
      </c>
      <c r="T70" s="39"/>
      <c r="U70" s="21"/>
      <c r="V70" s="22"/>
      <c r="W70" s="22" t="str">
        <f t="shared" si="14"/>
        <v/>
      </c>
      <c r="X70" s="22"/>
      <c r="Y70" s="22"/>
      <c r="Z70" s="22"/>
      <c r="AA70" s="24" t="str">
        <f t="shared" si="15"/>
        <v/>
      </c>
      <c r="AB70" s="19" t="str">
        <f t="shared" si="16"/>
        <v/>
      </c>
      <c r="AC70" s="39"/>
      <c r="AD70" s="21"/>
      <c r="AE70" s="22"/>
      <c r="AF70" s="22" t="str">
        <f t="shared" si="17"/>
        <v/>
      </c>
      <c r="AG70" s="22"/>
      <c r="AH70" s="22"/>
      <c r="AI70" s="22"/>
      <c r="AJ70" s="24" t="str">
        <f t="shared" si="18"/>
        <v/>
      </c>
      <c r="AK70" s="19" t="str">
        <f t="shared" si="19"/>
        <v/>
      </c>
      <c r="AL70" s="39"/>
      <c r="AM70" s="21"/>
      <c r="AN70" s="22"/>
      <c r="AO70" s="22" t="str">
        <f t="shared" si="37"/>
        <v/>
      </c>
      <c r="AP70" s="22"/>
      <c r="AQ70" s="22"/>
      <c r="AR70" s="22"/>
      <c r="AS70" s="24" t="str">
        <f t="shared" si="20"/>
        <v/>
      </c>
      <c r="AT70" s="19" t="str">
        <f t="shared" si="21"/>
        <v/>
      </c>
      <c r="AU70" s="39"/>
      <c r="AV70" s="21"/>
      <c r="AW70" s="22"/>
      <c r="AX70" s="22" t="str">
        <f t="shared" si="22"/>
        <v/>
      </c>
      <c r="AY70" s="22"/>
      <c r="AZ70" s="22"/>
      <c r="BA70" s="22"/>
      <c r="BB70" s="24" t="str">
        <f t="shared" si="23"/>
        <v/>
      </c>
      <c r="BC70" s="19" t="str">
        <f t="shared" si="24"/>
        <v/>
      </c>
      <c r="BD70" s="39"/>
      <c r="BE70" s="21"/>
      <c r="BF70" s="22"/>
      <c r="BG70" s="22" t="str">
        <f t="shared" si="25"/>
        <v/>
      </c>
      <c r="BH70" s="22"/>
      <c r="BI70" s="22"/>
      <c r="BJ70" s="22"/>
      <c r="BK70" s="24" t="str">
        <f t="shared" si="26"/>
        <v/>
      </c>
      <c r="BL70" s="19" t="str">
        <f t="shared" si="27"/>
        <v/>
      </c>
      <c r="BM70" s="39"/>
      <c r="BN70" s="21"/>
      <c r="BO70" s="22"/>
      <c r="BP70" s="22" t="str">
        <f t="shared" si="28"/>
        <v/>
      </c>
      <c r="BQ70" s="22"/>
      <c r="BR70" s="22"/>
      <c r="BS70" s="22"/>
      <c r="BT70" s="24" t="str">
        <f t="shared" si="29"/>
        <v/>
      </c>
      <c r="BU70" s="19" t="str">
        <f t="shared" si="30"/>
        <v/>
      </c>
      <c r="BV70" s="39"/>
      <c r="BW70" s="21"/>
      <c r="BX70" s="22"/>
      <c r="BY70" s="22" t="str">
        <f t="shared" si="31"/>
        <v/>
      </c>
      <c r="BZ70" s="22"/>
      <c r="CA70" s="22"/>
      <c r="CB70" s="22"/>
      <c r="CC70" s="24" t="str">
        <f t="shared" si="32"/>
        <v/>
      </c>
      <c r="CD70" s="19" t="str">
        <f t="shared" si="33"/>
        <v/>
      </c>
      <c r="CE70" s="39"/>
      <c r="CF70" s="21"/>
      <c r="CG70" s="22" t="str">
        <f>IF($A70="","",IF(CF70="","I",LOOKUP(CF70/CH$2,{0,0.4,0.45,0.5,0.55,0.6,0.65,0.7,0.75,0.8,1},{"F","D","C","C+","B-","B","B+","A-","A","A+"})))</f>
        <v/>
      </c>
      <c r="CH70" s="19" t="str">
        <f>IF($A70="","",IF(CF70="","--",LOOKUP(CF70/CH$2,{0,0.4,0.45,0.5,0.55,0.6,0.65,0.7,0.75,0.8,1},{0,2,2.25,2.5,2.75,3,3.25,3.5,3.75,4})))</f>
        <v/>
      </c>
      <c r="CI70" s="22"/>
      <c r="CJ70" s="22"/>
      <c r="CK70" s="58" t="str">
        <f t="shared" si="34"/>
        <v/>
      </c>
      <c r="CL70" s="55"/>
      <c r="CM70" s="24"/>
      <c r="CN70" s="24"/>
      <c r="CO70" s="24" t="str">
        <f t="shared" si="35"/>
        <v/>
      </c>
      <c r="CP70" s="24"/>
      <c r="CQ70" s="25"/>
      <c r="CR70" s="24"/>
      <c r="CS70" s="42" t="str">
        <f t="shared" si="36"/>
        <v/>
      </c>
      <c r="CT70" s="22"/>
      <c r="CU70" s="17"/>
      <c r="CV70" s="7"/>
      <c r="CW70" s="7"/>
      <c r="CX70" s="7"/>
      <c r="CY70" s="7"/>
      <c r="CZ70" s="7"/>
      <c r="DA70" s="7"/>
      <c r="DB70" s="25"/>
      <c r="DC70" s="23"/>
      <c r="DD70" s="47"/>
      <c r="DF70" s="47"/>
    </row>
    <row r="71" spans="1:110" s="26" customFormat="1" x14ac:dyDescent="0.25">
      <c r="A71" s="19"/>
      <c r="B71" s="20"/>
      <c r="C71" s="21"/>
      <c r="D71" s="22"/>
      <c r="E71" s="22" t="str">
        <f t="shared" si="8"/>
        <v/>
      </c>
      <c r="F71" s="22"/>
      <c r="G71" s="22"/>
      <c r="H71" s="22"/>
      <c r="I71" s="24" t="str">
        <f t="shared" si="9"/>
        <v/>
      </c>
      <c r="J71" s="22" t="str">
        <f t="shared" si="10"/>
        <v/>
      </c>
      <c r="K71" s="39"/>
      <c r="L71" s="27"/>
      <c r="M71" s="22"/>
      <c r="N71" s="22" t="str">
        <f t="shared" si="11"/>
        <v/>
      </c>
      <c r="O71" s="22"/>
      <c r="P71" s="22"/>
      <c r="Q71" s="22"/>
      <c r="R71" s="24" t="str">
        <f t="shared" si="12"/>
        <v/>
      </c>
      <c r="S71" s="19" t="str">
        <f t="shared" si="13"/>
        <v/>
      </c>
      <c r="T71" s="39"/>
      <c r="U71" s="21"/>
      <c r="V71" s="22"/>
      <c r="W71" s="22" t="str">
        <f t="shared" si="14"/>
        <v/>
      </c>
      <c r="X71" s="22"/>
      <c r="Y71" s="22"/>
      <c r="Z71" s="22"/>
      <c r="AA71" s="24" t="str">
        <f t="shared" si="15"/>
        <v/>
      </c>
      <c r="AB71" s="19" t="str">
        <f t="shared" si="16"/>
        <v/>
      </c>
      <c r="AC71" s="39"/>
      <c r="AD71" s="21"/>
      <c r="AE71" s="22"/>
      <c r="AF71" s="22" t="str">
        <f t="shared" si="17"/>
        <v/>
      </c>
      <c r="AG71" s="22"/>
      <c r="AH71" s="22"/>
      <c r="AI71" s="22"/>
      <c r="AJ71" s="24" t="str">
        <f t="shared" si="18"/>
        <v/>
      </c>
      <c r="AK71" s="19" t="str">
        <f t="shared" si="19"/>
        <v/>
      </c>
      <c r="AL71" s="39"/>
      <c r="AM71" s="21"/>
      <c r="AN71" s="22"/>
      <c r="AO71" s="22" t="str">
        <f t="shared" ref="AO71:AO102" si="38">IF(ISBLANK($B71),"",IF(COUNT(AM71:AN71)=0,"",IF(AND($A71="IM",COUNT(AM71:AN71)=1),AM71+AN71,(AM71+AN71)/2)))</f>
        <v/>
      </c>
      <c r="AP71" s="22"/>
      <c r="AQ71" s="22"/>
      <c r="AR71" s="22"/>
      <c r="AS71" s="24" t="str">
        <f t="shared" si="20"/>
        <v/>
      </c>
      <c r="AT71" s="19" t="str">
        <f t="shared" si="21"/>
        <v/>
      </c>
      <c r="AU71" s="39"/>
      <c r="AV71" s="21"/>
      <c r="AW71" s="22"/>
      <c r="AX71" s="22" t="str">
        <f t="shared" si="22"/>
        <v/>
      </c>
      <c r="AY71" s="22"/>
      <c r="AZ71" s="22"/>
      <c r="BA71" s="22"/>
      <c r="BB71" s="24" t="str">
        <f t="shared" si="23"/>
        <v/>
      </c>
      <c r="BC71" s="19" t="str">
        <f t="shared" si="24"/>
        <v/>
      </c>
      <c r="BD71" s="39"/>
      <c r="BE71" s="21"/>
      <c r="BF71" s="22"/>
      <c r="BG71" s="22" t="str">
        <f t="shared" si="25"/>
        <v/>
      </c>
      <c r="BH71" s="22"/>
      <c r="BI71" s="22"/>
      <c r="BJ71" s="22"/>
      <c r="BK71" s="24" t="str">
        <f t="shared" si="26"/>
        <v/>
      </c>
      <c r="BL71" s="19" t="str">
        <f t="shared" si="27"/>
        <v/>
      </c>
      <c r="BM71" s="39"/>
      <c r="BN71" s="21"/>
      <c r="BO71" s="22"/>
      <c r="BP71" s="22" t="str">
        <f t="shared" si="28"/>
        <v/>
      </c>
      <c r="BQ71" s="22"/>
      <c r="BR71" s="22"/>
      <c r="BS71" s="22"/>
      <c r="BT71" s="24" t="str">
        <f t="shared" si="29"/>
        <v/>
      </c>
      <c r="BU71" s="19" t="str">
        <f t="shared" si="30"/>
        <v/>
      </c>
      <c r="BV71" s="39"/>
      <c r="BW71" s="21"/>
      <c r="BX71" s="22"/>
      <c r="BY71" s="22" t="str">
        <f t="shared" si="31"/>
        <v/>
      </c>
      <c r="BZ71" s="22"/>
      <c r="CA71" s="22"/>
      <c r="CB71" s="22"/>
      <c r="CC71" s="24" t="str">
        <f t="shared" si="32"/>
        <v/>
      </c>
      <c r="CD71" s="19" t="str">
        <f t="shared" si="33"/>
        <v/>
      </c>
      <c r="CE71" s="39"/>
      <c r="CF71" s="21"/>
      <c r="CG71" s="22" t="str">
        <f>IF($A71="","",IF(CF71="","I",LOOKUP(CF71/CH$2,{0,0.4,0.45,0.5,0.55,0.6,0.65,0.7,0.75,0.8,1},{"F","D","C","C+","B-","B","B+","A-","A","A+"})))</f>
        <v/>
      </c>
      <c r="CH71" s="19" t="str">
        <f>IF($A71="","",IF(CF71="","--",LOOKUP(CF71/CH$2,{0,0.4,0.45,0.5,0.55,0.6,0.65,0.7,0.75,0.8,1},{0,2,2.25,2.5,2.75,3,3.25,3.5,3.75,4})))</f>
        <v/>
      </c>
      <c r="CI71" s="22"/>
      <c r="CJ71" s="22"/>
      <c r="CK71" s="58" t="str">
        <f t="shared" si="34"/>
        <v/>
      </c>
      <c r="CL71" s="55"/>
      <c r="CM71" s="24"/>
      <c r="CN71" s="24"/>
      <c r="CO71" s="24" t="str">
        <f t="shared" si="35"/>
        <v/>
      </c>
      <c r="CP71" s="24"/>
      <c r="CQ71" s="25"/>
      <c r="CR71" s="24"/>
      <c r="CS71" s="42" t="str">
        <f t="shared" si="36"/>
        <v/>
      </c>
      <c r="CT71" s="22"/>
      <c r="CU71" s="17"/>
      <c r="CV71" s="7"/>
      <c r="CW71" s="7"/>
      <c r="CX71" s="7"/>
      <c r="CY71" s="7"/>
      <c r="CZ71" s="7"/>
      <c r="DA71" s="7"/>
      <c r="DB71" s="25"/>
      <c r="DC71" s="23"/>
      <c r="DD71" s="47"/>
      <c r="DF71" s="47"/>
    </row>
    <row r="72" spans="1:110" s="26" customFormat="1" x14ac:dyDescent="0.25">
      <c r="A72" s="19"/>
      <c r="B72" s="20"/>
      <c r="C72" s="21"/>
      <c r="D72" s="22"/>
      <c r="E72" s="22" t="str">
        <f t="shared" ref="E72:E122" si="39">IF(ISBLANK($B72),"",IF(COUNT(C72:D72)=0,"",IF(AND($A72="IM",COUNT(C72:D72)=1),C72+D72,(C72+D72)/2)))</f>
        <v/>
      </c>
      <c r="F72" s="22"/>
      <c r="G72" s="22"/>
      <c r="H72" s="22"/>
      <c r="I72" s="24" t="str">
        <f t="shared" ref="I72:I135" si="40">IF(ISBLANK($B72),"",IF(COUNT(F72:G72)=0,"",IF(AND(ABS(F72-G72)&lt;E$2*0.16,ISBLANK(H72)),CEILING(AVERAGE(F72,G72),0.01),IF(AND(ABS(F72-G72)&gt;=E$2*0.16,ISBLANK(H72)),"3E",IF(MAX(F72:H72)-MEDIAN(F72:H72)&lt;=MEDIAN(F72:H72)-MIN(F72:H72),CEILING(AVERAGE(MAX(F72:H72),MEDIAN(F72:H72)),0.01),CEILING(AVERAGE(MIN(F72:H72),MEDIAN(F72:H72)),0.01))))))</f>
        <v/>
      </c>
      <c r="J72" s="22" t="str">
        <f t="shared" ref="J72:J122" si="41">IF(I72="3E","3E",IF(OR($B72="",COUNT(I72)=0),"",CEILING(N(E72)+N(I72),1)))</f>
        <v/>
      </c>
      <c r="K72" s="39"/>
      <c r="L72" s="27"/>
      <c r="M72" s="22"/>
      <c r="N72" s="22" t="str">
        <f t="shared" ref="N72:N122" si="42">IF(ISBLANK($B72),"",IF(COUNT(L72:M72)=0,"",IF(AND($A72="IM",COUNT(L72:M72)=1),L72+M72,(L72+M72)/2)))</f>
        <v/>
      </c>
      <c r="O72" s="22"/>
      <c r="P72" s="22"/>
      <c r="Q72" s="22"/>
      <c r="R72" s="24" t="str">
        <f t="shared" ref="R72:R135" si="43">IF(ISBLANK($B72),"",IF(COUNT(O72:P72)=0,"",IF(AND(ABS(O72-P72)&lt;N$2*0.16,ISBLANK(Q72)),CEILING(AVERAGE(O72,P72),0.01),IF(AND(ABS(O72-P72)&gt;=N$2*0.16,ISBLANK(Q72)),"3E",IF(MAX(O72:Q72)-MEDIAN(O72:Q72)&lt;=MEDIAN(O72:Q72)-MIN(O72:Q72),CEILING(AVERAGE(MAX(O72:Q72),MEDIAN(O72:Q72)),0.01),CEILING(AVERAGE(MIN(O72:Q72),MEDIAN(O72:Q72)),0.01))))))</f>
        <v/>
      </c>
      <c r="S72" s="19" t="str">
        <f t="shared" ref="S72:S122" si="44">IF(R72="3E","3E",IF(OR($B72="",COUNT(R72)=0),"",CEILING(N(N72)+N(R72),1)))</f>
        <v/>
      </c>
      <c r="T72" s="39"/>
      <c r="U72" s="21"/>
      <c r="V72" s="22"/>
      <c r="W72" s="22" t="str">
        <f t="shared" ref="W72:W122" si="45">IF(ISBLANK($B72),"",IF(COUNT(U72:V72)=0,"",IF(AND($A72="IM",COUNT(U72:V72)=1),U72+V72,(U72+V72)/2)))</f>
        <v/>
      </c>
      <c r="X72" s="22"/>
      <c r="Y72" s="22"/>
      <c r="Z72" s="22"/>
      <c r="AA72" s="24" t="str">
        <f t="shared" ref="AA72:AA135" si="46">IF(ISBLANK($B72),"",IF(COUNT(X72:Y72)=0,"",IF(AND(ABS(X72-Y72)&lt;W$2*0.16,ISBLANK(Z72)),CEILING(AVERAGE(X72,Y72),0.01),IF(AND(ABS(X72-Y72)&gt;=W$2*0.16,ISBLANK(Z72)),"3E",IF(MAX(X72:Z72)-MEDIAN(X72:Z72)&lt;=MEDIAN(X72:Z72)-MIN(X72:Z72),CEILING(AVERAGE(MAX(X72:Z72),MEDIAN(X72:Z72)),0.01),CEILING(AVERAGE(MIN(X72:Z72),MEDIAN(X72:Z72)),0.01))))))</f>
        <v/>
      </c>
      <c r="AB72" s="19" t="str">
        <f t="shared" ref="AB72:AB122" si="47">IF(AA72="3E","3E",IF(OR($B72="",COUNT(AA72)=0),"",CEILING(N(W72)+N(AA72),1)))</f>
        <v/>
      </c>
      <c r="AC72" s="39"/>
      <c r="AD72" s="21"/>
      <c r="AE72" s="22"/>
      <c r="AF72" s="22" t="str">
        <f t="shared" ref="AF72:AF122" si="48">IF(ISBLANK($B72),"",IF(COUNT(AD72:AE72)=0,"",IF(AND($A72="IM",COUNT(AD72:AE72)=1),AD72+AE72,(AD72+AE72)/2)))</f>
        <v/>
      </c>
      <c r="AG72" s="22"/>
      <c r="AH72" s="22"/>
      <c r="AI72" s="22"/>
      <c r="AJ72" s="24" t="str">
        <f t="shared" ref="AJ72:AJ135" si="49">IF(ISBLANK($B72),"",IF(COUNT(AG72:AH72)=0,"",IF(AND(ABS(AG72-AH72)&lt;AF$2*0.16,ISBLANK(AI72)),CEILING(AVERAGE(AG72,AH72),0.01),IF(AND(ABS(AG72-AH72)&gt;=AF$2*0.16,ISBLANK(AI72)),"3E",IF(MAX(AG72:AI72)-MEDIAN(AG72:AI72)&lt;=MEDIAN(AG72:AI72)-MIN(AG72:AI72),CEILING(AVERAGE(MAX(AG72:AI72),MEDIAN(AG72:AI72)),0.01),CEILING(AVERAGE(MIN(AG72:AI72),MEDIAN(AG72:AI72)),0.01))))))</f>
        <v/>
      </c>
      <c r="AK72" s="19" t="str">
        <f t="shared" ref="AK72:AK122" si="50">IF(AJ72="3E","3E",IF(OR($B72="",COUNT(AJ72)=0),"",CEILING(N(AF72)+N(AJ72),1)))</f>
        <v/>
      </c>
      <c r="AL72" s="39"/>
      <c r="AM72" s="21"/>
      <c r="AN72" s="22"/>
      <c r="AO72" s="22" t="str">
        <f t="shared" si="38"/>
        <v/>
      </c>
      <c r="AP72" s="22"/>
      <c r="AQ72" s="22"/>
      <c r="AR72" s="22"/>
      <c r="AS72" s="24" t="str">
        <f t="shared" ref="AS72:AS135" si="51">IF(ISBLANK($B72),"",IF(COUNT(AP72:AQ72)=0,"",IF(AND(ABS(AP72-AQ72)&lt;AO$2*0.16,ISBLANK(AR72)),CEILING(AVERAGE(AP72,AQ72),0.01),IF(AND(ABS(AP72-AQ72)&gt;=AO$2*0.16,ISBLANK(AR72)),"3E",IF(MAX(AP72:AR72)-MEDIAN(AP72:AR72)&lt;=MEDIAN(AP72:AR72)-MIN(AP72:AR72),CEILING(AVERAGE(MAX(AP72:AR72),MEDIAN(AP72:AR72)),0.01),CEILING(AVERAGE(MIN(AP72:AR72),MEDIAN(AP72:AR72)),0.01))))))</f>
        <v/>
      </c>
      <c r="AT72" s="19" t="str">
        <f t="shared" ref="AT72:AT122" si="52">IF(AS72="3E","3E",IF(OR($B72="",COUNT(AS72)=0),"",CEILING(N(AO72)+N(AS72),1)))</f>
        <v/>
      </c>
      <c r="AU72" s="39"/>
      <c r="AV72" s="21"/>
      <c r="AW72" s="22"/>
      <c r="AX72" s="22" t="str">
        <f t="shared" ref="AX72:AX122" si="53">IF(ISBLANK($B72),"",IF(COUNT(AV72:AW72)=0,"",IF(AND($A72="IM",COUNT(AV72:AW72)=1),AV72+AW72,(AV72+AW72)/2)))</f>
        <v/>
      </c>
      <c r="AY72" s="22"/>
      <c r="AZ72" s="22"/>
      <c r="BA72" s="22"/>
      <c r="BB72" s="24" t="str">
        <f t="shared" ref="BB72:BB135" si="54">IF(ISBLANK($B72),"",IF(COUNT(AY72:AZ72)=0,"",IF(AND(ABS(AY72-AZ72)&lt;AX$2*0.16,ISBLANK(BA72)),CEILING(AVERAGE(AY72,AZ72),0.01),IF(AND(ABS(AY72-AZ72)&gt;=AX$2*0.16,ISBLANK(BA72)),"3E",IF(MAX(AY72:BA72)-MEDIAN(AY72:BA72)&lt;=MEDIAN(AY72:BA72)-MIN(AY72:BA72),CEILING(AVERAGE(MAX(AY72:BA72),MEDIAN(AY72:BA72)),0.01),CEILING(AVERAGE(MIN(AY72:BA72),MEDIAN(AY72:BA72)),0.01))))))</f>
        <v/>
      </c>
      <c r="BC72" s="19" t="str">
        <f t="shared" ref="BC72:BC122" si="55">IF(BB72="3E","3E",IF(OR($B72="",COUNT(BB72)=0),"",CEILING(N(AX72)+N(BB72),1)))</f>
        <v/>
      </c>
      <c r="BD72" s="39"/>
      <c r="BE72" s="21"/>
      <c r="BF72" s="22"/>
      <c r="BG72" s="22" t="str">
        <f t="shared" ref="BG72:BG122" si="56">IF(ISBLANK($B72),"",IF(COUNT(BE72:BF72)=0,"",IF(AND($A72="IM",COUNT(BE72:BF72)=1),BE72+BF72,(BE72+BF72)/2)))</f>
        <v/>
      </c>
      <c r="BH72" s="22"/>
      <c r="BI72" s="22"/>
      <c r="BJ72" s="22"/>
      <c r="BK72" s="24" t="str">
        <f t="shared" ref="BK72:BK135" si="57">IF(ISBLANK($B72),"",IF(COUNT(BH72:BI72)=0,"",IF(AND(ABS(BH72-BI72)&lt;BG$2*0.16,ISBLANK(BJ72)),CEILING(AVERAGE(BH72,BI72),0.01),IF(AND(ABS(BH72-BI72)&gt;=BG$2*0.16,ISBLANK(BJ72)),"3E",IF(MAX(BH72:BJ72)-MEDIAN(BH72:BJ72)&lt;=MEDIAN(BH72:BJ72)-MIN(BH72:BJ72),CEILING(AVERAGE(MAX(BH72:BJ72),MEDIAN(BH72:BJ72)),0.01),CEILING(AVERAGE(MIN(BH72:BJ72),MEDIAN(BH72:BJ72)),0.01))))))</f>
        <v/>
      </c>
      <c r="BL72" s="19" t="str">
        <f t="shared" ref="BL72:BL122" si="58">IF(BK72="3E","3E",IF(OR($B72="",COUNT(BK72)=0),"",CEILING(N(BG72)+N(BK72),1)))</f>
        <v/>
      </c>
      <c r="BM72" s="39"/>
      <c r="BN72" s="21"/>
      <c r="BO72" s="22"/>
      <c r="BP72" s="22" t="str">
        <f t="shared" ref="BP72:BP122" si="59">IF(ISBLANK($B72),"",IF(COUNT(BN72:BO72)=0,"",IF(AND($A72="IM",COUNT(BN72:BO72)=1),BN72+BO72,(BN72+BO72)/2)))</f>
        <v/>
      </c>
      <c r="BQ72" s="22"/>
      <c r="BR72" s="22"/>
      <c r="BS72" s="22"/>
      <c r="BT72" s="24" t="str">
        <f t="shared" ref="BT72:BT135" si="60">IF(ISBLANK($B72),"",IF(COUNT(BQ72:BR72)=0,"",IF(AND(ABS(BQ72-BR72)&lt;BP$2*0.16,ISBLANK(BS72)),CEILING(AVERAGE(BQ72,BR72),0.01),IF(AND(ABS(BQ72-BR72)&gt;=BP$2*0.16,ISBLANK(BS72)),"3E",IF(MAX(BQ72:BS72)-MEDIAN(BQ72:BS72)&lt;=MEDIAN(BQ72:BS72)-MIN(BQ72:BS72),CEILING(AVERAGE(MAX(BQ72:BS72),MEDIAN(BQ72:BS72)),0.01),CEILING(AVERAGE(MIN(BQ72:BS72),MEDIAN(BQ72:BS72)),0.01))))))</f>
        <v/>
      </c>
      <c r="BU72" s="19" t="str">
        <f t="shared" ref="BU72:BU122" si="61">IF(BT72="3E","3E",IF(OR($B72="",COUNT(BT72)=0),"",CEILING(N(BP72)+N(BT72),1)))</f>
        <v/>
      </c>
      <c r="BV72" s="39"/>
      <c r="BW72" s="21"/>
      <c r="BX72" s="22"/>
      <c r="BY72" s="22" t="str">
        <f t="shared" ref="BY72:BY122" si="62">IF(ISBLANK($B72),"",IF(COUNT(BW72:BX72)=0,"",IF(AND($A72="IM",COUNT(BW72:BX72)=1),BW72+BX72,(BW72+BX72)/2)))</f>
        <v/>
      </c>
      <c r="BZ72" s="22"/>
      <c r="CA72" s="22"/>
      <c r="CB72" s="22"/>
      <c r="CC72" s="24" t="str">
        <f t="shared" ref="CC72:CC135" si="63">IF(ISBLANK($B72),"",IF(COUNT(BZ72:CA72)=0,"",IF(AND(ABS(BZ72-CA72)&lt;BY$2*0.16,ISBLANK(CB72)),CEILING(AVERAGE(BZ72,CA72),0.01),IF(AND(ABS(BZ72-CA72)&gt;=BY$2*0.16,ISBLANK(CB72)),"3E",IF(MAX(BZ72:CB72)-MEDIAN(BZ72:CB72)&lt;=MEDIAN(BZ72:CB72)-MIN(BZ72:CB72),CEILING(AVERAGE(MAX(BZ72:CB72),MEDIAN(BZ72:CB72)),0.01),CEILING(AVERAGE(MIN(BZ72:CB72),MEDIAN(BZ72:CB72)),0.01))))))</f>
        <v/>
      </c>
      <c r="CD72" s="19" t="str">
        <f t="shared" ref="CD72:CD122" si="64">IF(CC72="3E","3E",IF(OR($B72="",COUNT(CC72)=0),"",CEILING(N(BY72)+N(CC72),1)))</f>
        <v/>
      </c>
      <c r="CE72" s="39"/>
      <c r="CF72" s="21"/>
      <c r="CG72" s="22" t="str">
        <f>IF($A72="","",IF(CF72="","I",LOOKUP(CF72/CH$2,{0,0.4,0.45,0.5,0.55,0.6,0.65,0.7,0.75,0.8,1},{"F","D","C","C+","B-","B","B+","A-","A","A+"})))</f>
        <v/>
      </c>
      <c r="CH72" s="19" t="str">
        <f>IF($A72="","",IF(CF72="","--",LOOKUP(CF72/CH$2,{0,0.4,0.45,0.5,0.55,0.6,0.65,0.7,0.75,0.8,1},{0,2,2.25,2.5,2.75,3,3.25,3.5,3.75,4})))</f>
        <v/>
      </c>
      <c r="CI72" s="22"/>
      <c r="CJ72" s="22"/>
      <c r="CK72" s="58" t="str">
        <f t="shared" ref="CK72:CK135" si="65">IF(OR(ISBLANK($B72),COUNT(CI72:CJ72)=0),"",CEILING(CI72+CJ72,1))</f>
        <v/>
      </c>
      <c r="CL72" s="55"/>
      <c r="CM72" s="24"/>
      <c r="CN72" s="24"/>
      <c r="CO72" s="24" t="str">
        <f t="shared" ref="CO72:CO122" si="66">IF(ISBLANK($B72),"",IF(COUNT(CL72:CN72)=0,"",ROUNDUP(CL72+CM72+CN72,0)))</f>
        <v/>
      </c>
      <c r="CP72" s="24"/>
      <c r="CQ72" s="25"/>
      <c r="CR72" s="24"/>
      <c r="CS72" s="42" t="str">
        <f t="shared" ref="CS72:CS122" si="67">IF(ISBLANK($B72),"",IF(COUNT(CP72:CR72)=0,"",ROUNDUP(CP72+CQ72+CR72,0)))</f>
        <v/>
      </c>
      <c r="CT72" s="22"/>
      <c r="CU72" s="17"/>
      <c r="CV72" s="7"/>
      <c r="CW72" s="7"/>
      <c r="CX72" s="7"/>
      <c r="CY72" s="7"/>
      <c r="CZ72" s="7"/>
      <c r="DA72" s="7"/>
      <c r="DB72" s="25"/>
      <c r="DC72" s="23"/>
      <c r="DD72" s="47"/>
      <c r="DF72" s="47"/>
    </row>
    <row r="73" spans="1:110" s="26" customFormat="1" x14ac:dyDescent="0.25">
      <c r="A73" s="19"/>
      <c r="B73" s="20"/>
      <c r="C73" s="21"/>
      <c r="D73" s="22"/>
      <c r="E73" s="22" t="str">
        <f t="shared" si="39"/>
        <v/>
      </c>
      <c r="F73" s="22"/>
      <c r="G73" s="22"/>
      <c r="H73" s="22"/>
      <c r="I73" s="24" t="str">
        <f t="shared" si="40"/>
        <v/>
      </c>
      <c r="J73" s="22" t="str">
        <f t="shared" si="41"/>
        <v/>
      </c>
      <c r="K73" s="39"/>
      <c r="L73" s="27"/>
      <c r="M73" s="22"/>
      <c r="N73" s="22" t="str">
        <f t="shared" si="42"/>
        <v/>
      </c>
      <c r="O73" s="22"/>
      <c r="P73" s="22"/>
      <c r="Q73" s="22"/>
      <c r="R73" s="24" t="str">
        <f t="shared" si="43"/>
        <v/>
      </c>
      <c r="S73" s="19" t="str">
        <f t="shared" si="44"/>
        <v/>
      </c>
      <c r="T73" s="39"/>
      <c r="U73" s="21"/>
      <c r="V73" s="22"/>
      <c r="W73" s="22" t="str">
        <f t="shared" si="45"/>
        <v/>
      </c>
      <c r="X73" s="22"/>
      <c r="Y73" s="22"/>
      <c r="Z73" s="22"/>
      <c r="AA73" s="24" t="str">
        <f t="shared" si="46"/>
        <v/>
      </c>
      <c r="AB73" s="19" t="str">
        <f t="shared" si="47"/>
        <v/>
      </c>
      <c r="AC73" s="39"/>
      <c r="AD73" s="21"/>
      <c r="AE73" s="22"/>
      <c r="AF73" s="22" t="str">
        <f t="shared" si="48"/>
        <v/>
      </c>
      <c r="AG73" s="22"/>
      <c r="AH73" s="22"/>
      <c r="AI73" s="22"/>
      <c r="AJ73" s="24" t="str">
        <f t="shared" si="49"/>
        <v/>
      </c>
      <c r="AK73" s="19" t="str">
        <f t="shared" si="50"/>
        <v/>
      </c>
      <c r="AL73" s="39"/>
      <c r="AM73" s="21"/>
      <c r="AN73" s="22"/>
      <c r="AO73" s="22" t="str">
        <f t="shared" si="38"/>
        <v/>
      </c>
      <c r="AP73" s="22"/>
      <c r="AQ73" s="22"/>
      <c r="AR73" s="22"/>
      <c r="AS73" s="24" t="str">
        <f t="shared" si="51"/>
        <v/>
      </c>
      <c r="AT73" s="19" t="str">
        <f t="shared" si="52"/>
        <v/>
      </c>
      <c r="AU73" s="39"/>
      <c r="AV73" s="21"/>
      <c r="AW73" s="22"/>
      <c r="AX73" s="22" t="str">
        <f t="shared" si="53"/>
        <v/>
      </c>
      <c r="AY73" s="22"/>
      <c r="AZ73" s="22"/>
      <c r="BA73" s="22"/>
      <c r="BB73" s="24" t="str">
        <f t="shared" si="54"/>
        <v/>
      </c>
      <c r="BC73" s="19" t="str">
        <f t="shared" si="55"/>
        <v/>
      </c>
      <c r="BD73" s="39"/>
      <c r="BE73" s="21"/>
      <c r="BF73" s="22"/>
      <c r="BG73" s="22" t="str">
        <f t="shared" si="56"/>
        <v/>
      </c>
      <c r="BH73" s="22"/>
      <c r="BI73" s="22"/>
      <c r="BJ73" s="22"/>
      <c r="BK73" s="24" t="str">
        <f t="shared" si="57"/>
        <v/>
      </c>
      <c r="BL73" s="19" t="str">
        <f t="shared" si="58"/>
        <v/>
      </c>
      <c r="BM73" s="39"/>
      <c r="BN73" s="21"/>
      <c r="BO73" s="22"/>
      <c r="BP73" s="22" t="str">
        <f t="shared" si="59"/>
        <v/>
      </c>
      <c r="BQ73" s="22"/>
      <c r="BR73" s="22"/>
      <c r="BS73" s="22"/>
      <c r="BT73" s="24" t="str">
        <f t="shared" si="60"/>
        <v/>
      </c>
      <c r="BU73" s="19" t="str">
        <f t="shared" si="61"/>
        <v/>
      </c>
      <c r="BV73" s="39"/>
      <c r="BW73" s="21"/>
      <c r="BX73" s="22"/>
      <c r="BY73" s="22" t="str">
        <f t="shared" si="62"/>
        <v/>
      </c>
      <c r="BZ73" s="22"/>
      <c r="CA73" s="22"/>
      <c r="CB73" s="22"/>
      <c r="CC73" s="24" t="str">
        <f t="shared" si="63"/>
        <v/>
      </c>
      <c r="CD73" s="19" t="str">
        <f t="shared" si="64"/>
        <v/>
      </c>
      <c r="CE73" s="39"/>
      <c r="CF73" s="21"/>
      <c r="CG73" s="22" t="str">
        <f>IF($A73="","",IF(CF73="","I",LOOKUP(CF73/CH$2,{0,0.4,0.45,0.5,0.55,0.6,0.65,0.7,0.75,0.8,1},{"F","D","C","C+","B-","B","B+","A-","A","A+"})))</f>
        <v/>
      </c>
      <c r="CH73" s="19" t="str">
        <f>IF($A73="","",IF(CF73="","--",LOOKUP(CF73/CH$2,{0,0.4,0.45,0.5,0.55,0.6,0.65,0.7,0.75,0.8,1},{0,2,2.25,2.5,2.75,3,3.25,3.5,3.75,4})))</f>
        <v/>
      </c>
      <c r="CI73" s="22"/>
      <c r="CJ73" s="22"/>
      <c r="CK73" s="58" t="str">
        <f t="shared" si="65"/>
        <v/>
      </c>
      <c r="CL73" s="55"/>
      <c r="CM73" s="24"/>
      <c r="CN73" s="24"/>
      <c r="CO73" s="24" t="str">
        <f t="shared" si="66"/>
        <v/>
      </c>
      <c r="CP73" s="24"/>
      <c r="CQ73" s="25"/>
      <c r="CR73" s="24"/>
      <c r="CS73" s="42" t="str">
        <f t="shared" si="67"/>
        <v/>
      </c>
      <c r="CT73" s="22"/>
      <c r="CU73" s="17"/>
      <c r="CV73" s="7"/>
      <c r="CW73" s="7"/>
      <c r="CX73" s="7"/>
      <c r="CY73" s="7"/>
      <c r="CZ73" s="7"/>
      <c r="DA73" s="7"/>
      <c r="DB73" s="25"/>
      <c r="DC73" s="23"/>
      <c r="DD73" s="47"/>
      <c r="DF73" s="47"/>
    </row>
    <row r="74" spans="1:110" s="26" customFormat="1" x14ac:dyDescent="0.25">
      <c r="A74" s="19"/>
      <c r="B74" s="20"/>
      <c r="C74" s="21"/>
      <c r="D74" s="22"/>
      <c r="E74" s="22" t="str">
        <f t="shared" si="39"/>
        <v/>
      </c>
      <c r="F74" s="22"/>
      <c r="G74" s="22"/>
      <c r="H74" s="22"/>
      <c r="I74" s="24" t="str">
        <f t="shared" si="40"/>
        <v/>
      </c>
      <c r="J74" s="22" t="str">
        <f t="shared" si="41"/>
        <v/>
      </c>
      <c r="K74" s="39"/>
      <c r="L74" s="27"/>
      <c r="M74" s="22"/>
      <c r="N74" s="22" t="str">
        <f t="shared" si="42"/>
        <v/>
      </c>
      <c r="O74" s="22"/>
      <c r="P74" s="22"/>
      <c r="Q74" s="22"/>
      <c r="R74" s="24" t="str">
        <f t="shared" si="43"/>
        <v/>
      </c>
      <c r="S74" s="19" t="str">
        <f t="shared" si="44"/>
        <v/>
      </c>
      <c r="T74" s="39"/>
      <c r="U74" s="21"/>
      <c r="V74" s="22"/>
      <c r="W74" s="22" t="str">
        <f t="shared" si="45"/>
        <v/>
      </c>
      <c r="X74" s="22"/>
      <c r="Y74" s="22"/>
      <c r="Z74" s="22"/>
      <c r="AA74" s="24" t="str">
        <f t="shared" si="46"/>
        <v/>
      </c>
      <c r="AB74" s="19" t="str">
        <f t="shared" si="47"/>
        <v/>
      </c>
      <c r="AC74" s="39"/>
      <c r="AD74" s="21"/>
      <c r="AE74" s="22"/>
      <c r="AF74" s="22" t="str">
        <f t="shared" si="48"/>
        <v/>
      </c>
      <c r="AG74" s="22"/>
      <c r="AH74" s="22"/>
      <c r="AI74" s="22"/>
      <c r="AJ74" s="24" t="str">
        <f t="shared" si="49"/>
        <v/>
      </c>
      <c r="AK74" s="19" t="str">
        <f t="shared" si="50"/>
        <v/>
      </c>
      <c r="AL74" s="39"/>
      <c r="AM74" s="21"/>
      <c r="AN74" s="22"/>
      <c r="AO74" s="22" t="str">
        <f t="shared" si="38"/>
        <v/>
      </c>
      <c r="AP74" s="22"/>
      <c r="AQ74" s="22"/>
      <c r="AR74" s="22"/>
      <c r="AS74" s="24" t="str">
        <f t="shared" si="51"/>
        <v/>
      </c>
      <c r="AT74" s="19" t="str">
        <f t="shared" si="52"/>
        <v/>
      </c>
      <c r="AU74" s="39"/>
      <c r="AV74" s="21"/>
      <c r="AW74" s="22"/>
      <c r="AX74" s="22" t="str">
        <f t="shared" si="53"/>
        <v/>
      </c>
      <c r="AY74" s="22"/>
      <c r="AZ74" s="22"/>
      <c r="BA74" s="22"/>
      <c r="BB74" s="24" t="str">
        <f t="shared" si="54"/>
        <v/>
      </c>
      <c r="BC74" s="19" t="str">
        <f t="shared" si="55"/>
        <v/>
      </c>
      <c r="BD74" s="39"/>
      <c r="BE74" s="21"/>
      <c r="BF74" s="22"/>
      <c r="BG74" s="22" t="str">
        <f t="shared" si="56"/>
        <v/>
      </c>
      <c r="BH74" s="22"/>
      <c r="BI74" s="22"/>
      <c r="BJ74" s="22"/>
      <c r="BK74" s="24" t="str">
        <f t="shared" si="57"/>
        <v/>
      </c>
      <c r="BL74" s="19" t="str">
        <f t="shared" si="58"/>
        <v/>
      </c>
      <c r="BM74" s="39"/>
      <c r="BN74" s="21"/>
      <c r="BO74" s="22"/>
      <c r="BP74" s="22" t="str">
        <f t="shared" si="59"/>
        <v/>
      </c>
      <c r="BQ74" s="22"/>
      <c r="BR74" s="22"/>
      <c r="BS74" s="22"/>
      <c r="BT74" s="24" t="str">
        <f t="shared" si="60"/>
        <v/>
      </c>
      <c r="BU74" s="19" t="str">
        <f t="shared" si="61"/>
        <v/>
      </c>
      <c r="BV74" s="39"/>
      <c r="BW74" s="21"/>
      <c r="BX74" s="22"/>
      <c r="BY74" s="22" t="str">
        <f t="shared" si="62"/>
        <v/>
      </c>
      <c r="BZ74" s="22"/>
      <c r="CA74" s="22"/>
      <c r="CB74" s="22"/>
      <c r="CC74" s="24" t="str">
        <f t="shared" si="63"/>
        <v/>
      </c>
      <c r="CD74" s="19" t="str">
        <f t="shared" si="64"/>
        <v/>
      </c>
      <c r="CE74" s="39"/>
      <c r="CF74" s="21"/>
      <c r="CG74" s="22" t="str">
        <f>IF($A74="","",IF(CF74="","I",LOOKUP(CF74/CH$2,{0,0.4,0.45,0.5,0.55,0.6,0.65,0.7,0.75,0.8,1},{"F","D","C","C+","B-","B","B+","A-","A","A+"})))</f>
        <v/>
      </c>
      <c r="CH74" s="19" t="str">
        <f>IF($A74="","",IF(CF74="","--",LOOKUP(CF74/CH$2,{0,0.4,0.45,0.5,0.55,0.6,0.65,0.7,0.75,0.8,1},{0,2,2.25,2.5,2.75,3,3.25,3.5,3.75,4})))</f>
        <v/>
      </c>
      <c r="CI74" s="22"/>
      <c r="CJ74" s="22"/>
      <c r="CK74" s="58" t="str">
        <f t="shared" si="65"/>
        <v/>
      </c>
      <c r="CL74" s="55"/>
      <c r="CM74" s="24"/>
      <c r="CN74" s="24"/>
      <c r="CO74" s="24" t="str">
        <f t="shared" si="66"/>
        <v/>
      </c>
      <c r="CP74" s="24"/>
      <c r="CQ74" s="25"/>
      <c r="CR74" s="24"/>
      <c r="CS74" s="42" t="str">
        <f t="shared" si="67"/>
        <v/>
      </c>
      <c r="CT74" s="22"/>
      <c r="CU74" s="17"/>
      <c r="CV74" s="7"/>
      <c r="CW74" s="7"/>
      <c r="CX74" s="7"/>
      <c r="CY74" s="7"/>
      <c r="CZ74" s="7"/>
      <c r="DA74" s="7"/>
      <c r="DB74" s="25"/>
      <c r="DC74" s="23"/>
      <c r="DD74" s="47"/>
      <c r="DF74" s="47"/>
    </row>
    <row r="75" spans="1:110" s="26" customFormat="1" x14ac:dyDescent="0.25">
      <c r="A75" s="19"/>
      <c r="B75" s="20"/>
      <c r="C75" s="21"/>
      <c r="D75" s="22"/>
      <c r="E75" s="22" t="str">
        <f t="shared" si="39"/>
        <v/>
      </c>
      <c r="F75" s="22"/>
      <c r="G75" s="22"/>
      <c r="H75" s="22"/>
      <c r="I75" s="24" t="str">
        <f t="shared" si="40"/>
        <v/>
      </c>
      <c r="J75" s="22" t="str">
        <f t="shared" si="41"/>
        <v/>
      </c>
      <c r="K75" s="39"/>
      <c r="L75" s="27"/>
      <c r="M75" s="22"/>
      <c r="N75" s="22" t="str">
        <f t="shared" si="42"/>
        <v/>
      </c>
      <c r="O75" s="22"/>
      <c r="P75" s="22"/>
      <c r="Q75" s="22"/>
      <c r="R75" s="24" t="str">
        <f t="shared" si="43"/>
        <v/>
      </c>
      <c r="S75" s="19" t="str">
        <f t="shared" si="44"/>
        <v/>
      </c>
      <c r="T75" s="39"/>
      <c r="U75" s="21"/>
      <c r="V75" s="22"/>
      <c r="W75" s="22" t="str">
        <f t="shared" si="45"/>
        <v/>
      </c>
      <c r="X75" s="22"/>
      <c r="Y75" s="22"/>
      <c r="Z75" s="22"/>
      <c r="AA75" s="24" t="str">
        <f t="shared" si="46"/>
        <v/>
      </c>
      <c r="AB75" s="19" t="str">
        <f t="shared" si="47"/>
        <v/>
      </c>
      <c r="AC75" s="39"/>
      <c r="AD75" s="21"/>
      <c r="AE75" s="22"/>
      <c r="AF75" s="22" t="str">
        <f t="shared" si="48"/>
        <v/>
      </c>
      <c r="AG75" s="22"/>
      <c r="AH75" s="22"/>
      <c r="AI75" s="22"/>
      <c r="AJ75" s="24" t="str">
        <f t="shared" si="49"/>
        <v/>
      </c>
      <c r="AK75" s="19" t="str">
        <f t="shared" si="50"/>
        <v/>
      </c>
      <c r="AL75" s="39"/>
      <c r="AM75" s="21"/>
      <c r="AN75" s="22"/>
      <c r="AO75" s="22" t="str">
        <f t="shared" si="38"/>
        <v/>
      </c>
      <c r="AP75" s="22"/>
      <c r="AQ75" s="22"/>
      <c r="AR75" s="22"/>
      <c r="AS75" s="24" t="str">
        <f t="shared" si="51"/>
        <v/>
      </c>
      <c r="AT75" s="19" t="str">
        <f t="shared" si="52"/>
        <v/>
      </c>
      <c r="AU75" s="39"/>
      <c r="AV75" s="21"/>
      <c r="AW75" s="22"/>
      <c r="AX75" s="22" t="str">
        <f t="shared" si="53"/>
        <v/>
      </c>
      <c r="AY75" s="22"/>
      <c r="AZ75" s="22"/>
      <c r="BA75" s="22"/>
      <c r="BB75" s="24" t="str">
        <f t="shared" si="54"/>
        <v/>
      </c>
      <c r="BC75" s="19" t="str">
        <f t="shared" si="55"/>
        <v/>
      </c>
      <c r="BD75" s="39"/>
      <c r="BE75" s="21"/>
      <c r="BF75" s="22"/>
      <c r="BG75" s="22" t="str">
        <f t="shared" si="56"/>
        <v/>
      </c>
      <c r="BH75" s="22"/>
      <c r="BI75" s="22"/>
      <c r="BJ75" s="22"/>
      <c r="BK75" s="24" t="str">
        <f t="shared" si="57"/>
        <v/>
      </c>
      <c r="BL75" s="19" t="str">
        <f t="shared" si="58"/>
        <v/>
      </c>
      <c r="BM75" s="39"/>
      <c r="BN75" s="21"/>
      <c r="BO75" s="22"/>
      <c r="BP75" s="22" t="str">
        <f t="shared" si="59"/>
        <v/>
      </c>
      <c r="BQ75" s="22"/>
      <c r="BR75" s="22"/>
      <c r="BS75" s="22"/>
      <c r="BT75" s="24" t="str">
        <f t="shared" si="60"/>
        <v/>
      </c>
      <c r="BU75" s="19" t="str">
        <f t="shared" si="61"/>
        <v/>
      </c>
      <c r="BV75" s="39"/>
      <c r="BW75" s="21"/>
      <c r="BX75" s="22"/>
      <c r="BY75" s="22" t="str">
        <f t="shared" si="62"/>
        <v/>
      </c>
      <c r="BZ75" s="22"/>
      <c r="CA75" s="22"/>
      <c r="CB75" s="22"/>
      <c r="CC75" s="24" t="str">
        <f t="shared" si="63"/>
        <v/>
      </c>
      <c r="CD75" s="19" t="str">
        <f t="shared" si="64"/>
        <v/>
      </c>
      <c r="CE75" s="39"/>
      <c r="CF75" s="21"/>
      <c r="CG75" s="22" t="str">
        <f>IF($A75="","",IF(CF75="","I",LOOKUP(CF75/CH$2,{0,0.4,0.45,0.5,0.55,0.6,0.65,0.7,0.75,0.8,1},{"F","D","C","C+","B-","B","B+","A-","A","A+"})))</f>
        <v/>
      </c>
      <c r="CH75" s="19" t="str">
        <f>IF($A75="","",IF(CF75="","--",LOOKUP(CF75/CH$2,{0,0.4,0.45,0.5,0.55,0.6,0.65,0.7,0.75,0.8,1},{0,2,2.25,2.5,2.75,3,3.25,3.5,3.75,4})))</f>
        <v/>
      </c>
      <c r="CI75" s="22"/>
      <c r="CJ75" s="22"/>
      <c r="CK75" s="58" t="str">
        <f t="shared" si="65"/>
        <v/>
      </c>
      <c r="CL75" s="55"/>
      <c r="CM75" s="24"/>
      <c r="CN75" s="24"/>
      <c r="CO75" s="24" t="str">
        <f t="shared" si="66"/>
        <v/>
      </c>
      <c r="CP75" s="24"/>
      <c r="CQ75" s="25"/>
      <c r="CR75" s="24"/>
      <c r="CS75" s="42" t="str">
        <f t="shared" si="67"/>
        <v/>
      </c>
      <c r="CT75" s="22"/>
      <c r="CU75" s="17"/>
      <c r="CV75" s="7"/>
      <c r="CW75" s="7"/>
      <c r="CX75" s="7"/>
      <c r="CY75" s="7"/>
      <c r="CZ75" s="7"/>
      <c r="DA75" s="7"/>
      <c r="DB75" s="25"/>
      <c r="DC75" s="23"/>
      <c r="DD75" s="47"/>
      <c r="DF75" s="47"/>
    </row>
    <row r="76" spans="1:110" s="26" customFormat="1" x14ac:dyDescent="0.25">
      <c r="A76" s="19"/>
      <c r="B76" s="20"/>
      <c r="C76" s="21"/>
      <c r="D76" s="22"/>
      <c r="E76" s="22" t="str">
        <f t="shared" si="39"/>
        <v/>
      </c>
      <c r="F76" s="22"/>
      <c r="G76" s="22"/>
      <c r="H76" s="22"/>
      <c r="I76" s="24" t="str">
        <f t="shared" si="40"/>
        <v/>
      </c>
      <c r="J76" s="22" t="str">
        <f t="shared" si="41"/>
        <v/>
      </c>
      <c r="K76" s="39"/>
      <c r="L76" s="27"/>
      <c r="M76" s="22"/>
      <c r="N76" s="22" t="str">
        <f t="shared" si="42"/>
        <v/>
      </c>
      <c r="O76" s="22"/>
      <c r="P76" s="22"/>
      <c r="Q76" s="22"/>
      <c r="R76" s="24" t="str">
        <f t="shared" si="43"/>
        <v/>
      </c>
      <c r="S76" s="19" t="str">
        <f t="shared" si="44"/>
        <v/>
      </c>
      <c r="T76" s="39"/>
      <c r="U76" s="21"/>
      <c r="V76" s="22"/>
      <c r="W76" s="22" t="str">
        <f t="shared" si="45"/>
        <v/>
      </c>
      <c r="X76" s="22"/>
      <c r="Y76" s="22"/>
      <c r="Z76" s="22"/>
      <c r="AA76" s="24" t="str">
        <f t="shared" si="46"/>
        <v/>
      </c>
      <c r="AB76" s="19" t="str">
        <f t="shared" si="47"/>
        <v/>
      </c>
      <c r="AC76" s="39"/>
      <c r="AD76" s="21"/>
      <c r="AE76" s="22"/>
      <c r="AF76" s="22" t="str">
        <f t="shared" si="48"/>
        <v/>
      </c>
      <c r="AG76" s="22"/>
      <c r="AH76" s="22"/>
      <c r="AI76" s="22"/>
      <c r="AJ76" s="24" t="str">
        <f t="shared" si="49"/>
        <v/>
      </c>
      <c r="AK76" s="19" t="str">
        <f t="shared" si="50"/>
        <v/>
      </c>
      <c r="AL76" s="39"/>
      <c r="AM76" s="21"/>
      <c r="AN76" s="22"/>
      <c r="AO76" s="22" t="str">
        <f t="shared" si="38"/>
        <v/>
      </c>
      <c r="AP76" s="22"/>
      <c r="AQ76" s="22"/>
      <c r="AR76" s="22"/>
      <c r="AS76" s="24" t="str">
        <f t="shared" si="51"/>
        <v/>
      </c>
      <c r="AT76" s="19" t="str">
        <f t="shared" si="52"/>
        <v/>
      </c>
      <c r="AU76" s="39"/>
      <c r="AV76" s="21"/>
      <c r="AW76" s="22"/>
      <c r="AX76" s="22" t="str">
        <f t="shared" si="53"/>
        <v/>
      </c>
      <c r="AY76" s="22"/>
      <c r="AZ76" s="22"/>
      <c r="BA76" s="22"/>
      <c r="BB76" s="24" t="str">
        <f t="shared" si="54"/>
        <v/>
      </c>
      <c r="BC76" s="19" t="str">
        <f t="shared" si="55"/>
        <v/>
      </c>
      <c r="BD76" s="39"/>
      <c r="BE76" s="21"/>
      <c r="BF76" s="22"/>
      <c r="BG76" s="22" t="str">
        <f t="shared" si="56"/>
        <v/>
      </c>
      <c r="BH76" s="22"/>
      <c r="BI76" s="22"/>
      <c r="BJ76" s="22"/>
      <c r="BK76" s="24" t="str">
        <f t="shared" si="57"/>
        <v/>
      </c>
      <c r="BL76" s="19" t="str">
        <f t="shared" si="58"/>
        <v/>
      </c>
      <c r="BM76" s="39"/>
      <c r="BN76" s="21"/>
      <c r="BO76" s="22"/>
      <c r="BP76" s="22" t="str">
        <f t="shared" si="59"/>
        <v/>
      </c>
      <c r="BQ76" s="22"/>
      <c r="BR76" s="22"/>
      <c r="BS76" s="22"/>
      <c r="BT76" s="24" t="str">
        <f t="shared" si="60"/>
        <v/>
      </c>
      <c r="BU76" s="19" t="str">
        <f t="shared" si="61"/>
        <v/>
      </c>
      <c r="BV76" s="39"/>
      <c r="BW76" s="21"/>
      <c r="BX76" s="22"/>
      <c r="BY76" s="22" t="str">
        <f t="shared" si="62"/>
        <v/>
      </c>
      <c r="BZ76" s="22"/>
      <c r="CA76" s="22"/>
      <c r="CB76" s="22"/>
      <c r="CC76" s="24" t="str">
        <f t="shared" si="63"/>
        <v/>
      </c>
      <c r="CD76" s="19" t="str">
        <f t="shared" si="64"/>
        <v/>
      </c>
      <c r="CE76" s="39"/>
      <c r="CF76" s="21"/>
      <c r="CG76" s="22" t="str">
        <f>IF($A76="","",IF(CF76="","I",LOOKUP(CF76/CH$2,{0,0.4,0.45,0.5,0.55,0.6,0.65,0.7,0.75,0.8,1},{"F","D","C","C+","B-","B","B+","A-","A","A+"})))</f>
        <v/>
      </c>
      <c r="CH76" s="19" t="str">
        <f>IF($A76="","",IF(CF76="","--",LOOKUP(CF76/CH$2,{0,0.4,0.45,0.5,0.55,0.6,0.65,0.7,0.75,0.8,1},{0,2,2.25,2.5,2.75,3,3.25,3.5,3.75,4})))</f>
        <v/>
      </c>
      <c r="CI76" s="22"/>
      <c r="CJ76" s="22"/>
      <c r="CK76" s="58" t="str">
        <f t="shared" si="65"/>
        <v/>
      </c>
      <c r="CL76" s="55"/>
      <c r="CM76" s="24"/>
      <c r="CN76" s="24"/>
      <c r="CO76" s="24" t="str">
        <f t="shared" si="66"/>
        <v/>
      </c>
      <c r="CP76" s="24"/>
      <c r="CQ76" s="25"/>
      <c r="CR76" s="24"/>
      <c r="CS76" s="42" t="str">
        <f t="shared" si="67"/>
        <v/>
      </c>
      <c r="CT76" s="22"/>
      <c r="CU76" s="17"/>
      <c r="CV76" s="7"/>
      <c r="CW76" s="7"/>
      <c r="CX76" s="7"/>
      <c r="CY76" s="7"/>
      <c r="CZ76" s="7"/>
      <c r="DA76" s="7"/>
      <c r="DB76" s="25"/>
      <c r="DC76" s="23"/>
      <c r="DD76" s="47"/>
      <c r="DF76" s="47"/>
    </row>
    <row r="77" spans="1:110" s="26" customFormat="1" x14ac:dyDescent="0.25">
      <c r="A77" s="19"/>
      <c r="B77" s="20"/>
      <c r="C77" s="21"/>
      <c r="D77" s="22"/>
      <c r="E77" s="22" t="str">
        <f t="shared" si="39"/>
        <v/>
      </c>
      <c r="F77" s="22"/>
      <c r="G77" s="22"/>
      <c r="H77" s="22"/>
      <c r="I77" s="24" t="str">
        <f t="shared" si="40"/>
        <v/>
      </c>
      <c r="J77" s="22" t="str">
        <f t="shared" si="41"/>
        <v/>
      </c>
      <c r="K77" s="39"/>
      <c r="L77" s="27"/>
      <c r="M77" s="22"/>
      <c r="N77" s="22" t="str">
        <f t="shared" si="42"/>
        <v/>
      </c>
      <c r="O77" s="22"/>
      <c r="P77" s="22"/>
      <c r="Q77" s="22"/>
      <c r="R77" s="24" t="str">
        <f t="shared" si="43"/>
        <v/>
      </c>
      <c r="S77" s="19" t="str">
        <f t="shared" si="44"/>
        <v/>
      </c>
      <c r="T77" s="39"/>
      <c r="U77" s="21"/>
      <c r="V77" s="22"/>
      <c r="W77" s="22" t="str">
        <f t="shared" si="45"/>
        <v/>
      </c>
      <c r="X77" s="22"/>
      <c r="Y77" s="22"/>
      <c r="Z77" s="22"/>
      <c r="AA77" s="24" t="str">
        <f t="shared" si="46"/>
        <v/>
      </c>
      <c r="AB77" s="19" t="str">
        <f t="shared" si="47"/>
        <v/>
      </c>
      <c r="AC77" s="39"/>
      <c r="AD77" s="21"/>
      <c r="AE77" s="22"/>
      <c r="AF77" s="22" t="str">
        <f t="shared" si="48"/>
        <v/>
      </c>
      <c r="AG77" s="22"/>
      <c r="AH77" s="22"/>
      <c r="AI77" s="22"/>
      <c r="AJ77" s="24" t="str">
        <f t="shared" si="49"/>
        <v/>
      </c>
      <c r="AK77" s="19" t="str">
        <f t="shared" si="50"/>
        <v/>
      </c>
      <c r="AL77" s="39"/>
      <c r="AM77" s="21"/>
      <c r="AN77" s="22"/>
      <c r="AO77" s="22" t="str">
        <f t="shared" si="38"/>
        <v/>
      </c>
      <c r="AP77" s="22"/>
      <c r="AQ77" s="22"/>
      <c r="AR77" s="22"/>
      <c r="AS77" s="24" t="str">
        <f t="shared" si="51"/>
        <v/>
      </c>
      <c r="AT77" s="19" t="str">
        <f t="shared" si="52"/>
        <v/>
      </c>
      <c r="AU77" s="39"/>
      <c r="AV77" s="21"/>
      <c r="AW77" s="22"/>
      <c r="AX77" s="22" t="str">
        <f t="shared" si="53"/>
        <v/>
      </c>
      <c r="AY77" s="22"/>
      <c r="AZ77" s="22"/>
      <c r="BA77" s="22"/>
      <c r="BB77" s="24" t="str">
        <f t="shared" si="54"/>
        <v/>
      </c>
      <c r="BC77" s="19" t="str">
        <f t="shared" si="55"/>
        <v/>
      </c>
      <c r="BD77" s="39"/>
      <c r="BE77" s="21"/>
      <c r="BF77" s="22"/>
      <c r="BG77" s="22" t="str">
        <f t="shared" si="56"/>
        <v/>
      </c>
      <c r="BH77" s="22"/>
      <c r="BI77" s="22"/>
      <c r="BJ77" s="22"/>
      <c r="BK77" s="24" t="str">
        <f t="shared" si="57"/>
        <v/>
      </c>
      <c r="BL77" s="19" t="str">
        <f t="shared" si="58"/>
        <v/>
      </c>
      <c r="BM77" s="39"/>
      <c r="BN77" s="21"/>
      <c r="BO77" s="22"/>
      <c r="BP77" s="22" t="str">
        <f t="shared" si="59"/>
        <v/>
      </c>
      <c r="BQ77" s="22"/>
      <c r="BR77" s="22"/>
      <c r="BS77" s="22"/>
      <c r="BT77" s="24" t="str">
        <f t="shared" si="60"/>
        <v/>
      </c>
      <c r="BU77" s="19" t="str">
        <f t="shared" si="61"/>
        <v/>
      </c>
      <c r="BV77" s="39"/>
      <c r="BW77" s="21"/>
      <c r="BX77" s="22"/>
      <c r="BY77" s="22" t="str">
        <f t="shared" si="62"/>
        <v/>
      </c>
      <c r="BZ77" s="22"/>
      <c r="CA77" s="22"/>
      <c r="CB77" s="22"/>
      <c r="CC77" s="24" t="str">
        <f t="shared" si="63"/>
        <v/>
      </c>
      <c r="CD77" s="19" t="str">
        <f t="shared" si="64"/>
        <v/>
      </c>
      <c r="CE77" s="39"/>
      <c r="CF77" s="21"/>
      <c r="CG77" s="22" t="str">
        <f>IF($A77="","",IF(CF77="","I",LOOKUP(CF77/CH$2,{0,0.4,0.45,0.5,0.55,0.6,0.65,0.7,0.75,0.8,1},{"F","D","C","C+","B-","B","B+","A-","A","A+"})))</f>
        <v/>
      </c>
      <c r="CH77" s="19" t="str">
        <f>IF($A77="","",IF(CF77="","--",LOOKUP(CF77/CH$2,{0,0.4,0.45,0.5,0.55,0.6,0.65,0.7,0.75,0.8,1},{0,2,2.25,2.5,2.75,3,3.25,3.5,3.75,4})))</f>
        <v/>
      </c>
      <c r="CI77" s="22"/>
      <c r="CJ77" s="22"/>
      <c r="CK77" s="58" t="str">
        <f t="shared" si="65"/>
        <v/>
      </c>
      <c r="CL77" s="55"/>
      <c r="CM77" s="24"/>
      <c r="CN77" s="24"/>
      <c r="CO77" s="24" t="str">
        <f t="shared" si="66"/>
        <v/>
      </c>
      <c r="CP77" s="24"/>
      <c r="CQ77" s="25"/>
      <c r="CR77" s="24"/>
      <c r="CS77" s="42" t="str">
        <f t="shared" si="67"/>
        <v/>
      </c>
      <c r="CT77" s="22"/>
      <c r="CU77" s="17"/>
      <c r="CV77" s="7"/>
      <c r="CW77" s="7"/>
      <c r="CX77" s="7"/>
      <c r="CY77" s="7"/>
      <c r="CZ77" s="7"/>
      <c r="DA77" s="7"/>
      <c r="DB77" s="25"/>
      <c r="DC77" s="23"/>
      <c r="DD77" s="47"/>
      <c r="DF77" s="47"/>
    </row>
    <row r="78" spans="1:110" s="26" customFormat="1" x14ac:dyDescent="0.25">
      <c r="A78" s="19"/>
      <c r="B78" s="20"/>
      <c r="C78" s="21"/>
      <c r="D78" s="22"/>
      <c r="E78" s="22" t="str">
        <f t="shared" si="39"/>
        <v/>
      </c>
      <c r="F78" s="22"/>
      <c r="G78" s="22"/>
      <c r="H78" s="22"/>
      <c r="I78" s="24" t="str">
        <f t="shared" si="40"/>
        <v/>
      </c>
      <c r="J78" s="22" t="str">
        <f t="shared" si="41"/>
        <v/>
      </c>
      <c r="K78" s="39"/>
      <c r="L78" s="27"/>
      <c r="M78" s="22"/>
      <c r="N78" s="22" t="str">
        <f t="shared" si="42"/>
        <v/>
      </c>
      <c r="O78" s="22"/>
      <c r="P78" s="22"/>
      <c r="Q78" s="22"/>
      <c r="R78" s="24" t="str">
        <f t="shared" si="43"/>
        <v/>
      </c>
      <c r="S78" s="19" t="str">
        <f t="shared" si="44"/>
        <v/>
      </c>
      <c r="T78" s="39"/>
      <c r="U78" s="21"/>
      <c r="V78" s="22"/>
      <c r="W78" s="22" t="str">
        <f t="shared" si="45"/>
        <v/>
      </c>
      <c r="X78" s="22"/>
      <c r="Y78" s="22"/>
      <c r="Z78" s="22"/>
      <c r="AA78" s="24" t="str">
        <f t="shared" si="46"/>
        <v/>
      </c>
      <c r="AB78" s="19" t="str">
        <f t="shared" si="47"/>
        <v/>
      </c>
      <c r="AC78" s="39"/>
      <c r="AD78" s="21"/>
      <c r="AE78" s="22"/>
      <c r="AF78" s="22" t="str">
        <f t="shared" si="48"/>
        <v/>
      </c>
      <c r="AG78" s="22"/>
      <c r="AH78" s="22"/>
      <c r="AI78" s="22"/>
      <c r="AJ78" s="24" t="str">
        <f t="shared" si="49"/>
        <v/>
      </c>
      <c r="AK78" s="19" t="str">
        <f t="shared" si="50"/>
        <v/>
      </c>
      <c r="AL78" s="39"/>
      <c r="AM78" s="21"/>
      <c r="AN78" s="22"/>
      <c r="AO78" s="22" t="str">
        <f t="shared" si="38"/>
        <v/>
      </c>
      <c r="AP78" s="22"/>
      <c r="AQ78" s="22"/>
      <c r="AR78" s="22"/>
      <c r="AS78" s="24" t="str">
        <f t="shared" si="51"/>
        <v/>
      </c>
      <c r="AT78" s="19" t="str">
        <f t="shared" si="52"/>
        <v/>
      </c>
      <c r="AU78" s="39"/>
      <c r="AV78" s="21"/>
      <c r="AW78" s="22"/>
      <c r="AX78" s="22" t="str">
        <f t="shared" si="53"/>
        <v/>
      </c>
      <c r="AY78" s="22"/>
      <c r="AZ78" s="22"/>
      <c r="BA78" s="22"/>
      <c r="BB78" s="24" t="str">
        <f t="shared" si="54"/>
        <v/>
      </c>
      <c r="BC78" s="19" t="str">
        <f t="shared" si="55"/>
        <v/>
      </c>
      <c r="BD78" s="39"/>
      <c r="BE78" s="21"/>
      <c r="BF78" s="22"/>
      <c r="BG78" s="22" t="str">
        <f t="shared" si="56"/>
        <v/>
      </c>
      <c r="BH78" s="22"/>
      <c r="BI78" s="22"/>
      <c r="BJ78" s="22"/>
      <c r="BK78" s="24" t="str">
        <f t="shared" si="57"/>
        <v/>
      </c>
      <c r="BL78" s="19" t="str">
        <f t="shared" si="58"/>
        <v/>
      </c>
      <c r="BM78" s="39"/>
      <c r="BN78" s="21"/>
      <c r="BO78" s="22"/>
      <c r="BP78" s="22" t="str">
        <f t="shared" si="59"/>
        <v/>
      </c>
      <c r="BQ78" s="22"/>
      <c r="BR78" s="22"/>
      <c r="BS78" s="22"/>
      <c r="BT78" s="24" t="str">
        <f t="shared" si="60"/>
        <v/>
      </c>
      <c r="BU78" s="19" t="str">
        <f t="shared" si="61"/>
        <v/>
      </c>
      <c r="BV78" s="39"/>
      <c r="BW78" s="21"/>
      <c r="BX78" s="22"/>
      <c r="BY78" s="22" t="str">
        <f t="shared" si="62"/>
        <v/>
      </c>
      <c r="BZ78" s="22"/>
      <c r="CA78" s="22"/>
      <c r="CB78" s="22"/>
      <c r="CC78" s="24" t="str">
        <f t="shared" si="63"/>
        <v/>
      </c>
      <c r="CD78" s="19" t="str">
        <f t="shared" si="64"/>
        <v/>
      </c>
      <c r="CE78" s="39"/>
      <c r="CF78" s="21"/>
      <c r="CG78" s="22" t="str">
        <f>IF($A78="","",IF(CF78="","I",LOOKUP(CF78/CH$2,{0,0.4,0.45,0.5,0.55,0.6,0.65,0.7,0.75,0.8,1},{"F","D","C","C+","B-","B","B+","A-","A","A+"})))</f>
        <v/>
      </c>
      <c r="CH78" s="19" t="str">
        <f>IF($A78="","",IF(CF78="","--",LOOKUP(CF78/CH$2,{0,0.4,0.45,0.5,0.55,0.6,0.65,0.7,0.75,0.8,1},{0,2,2.25,2.5,2.75,3,3.25,3.5,3.75,4})))</f>
        <v/>
      </c>
      <c r="CI78" s="22"/>
      <c r="CJ78" s="22"/>
      <c r="CK78" s="58" t="str">
        <f t="shared" si="65"/>
        <v/>
      </c>
      <c r="CL78" s="55"/>
      <c r="CM78" s="24"/>
      <c r="CN78" s="24"/>
      <c r="CO78" s="24" t="str">
        <f t="shared" si="66"/>
        <v/>
      </c>
      <c r="CP78" s="24"/>
      <c r="CQ78" s="25"/>
      <c r="CR78" s="24"/>
      <c r="CS78" s="42" t="str">
        <f t="shared" si="67"/>
        <v/>
      </c>
      <c r="CT78" s="22"/>
      <c r="CU78" s="17"/>
      <c r="CV78" s="7"/>
      <c r="CW78" s="7"/>
      <c r="CX78" s="7"/>
      <c r="CY78" s="7"/>
      <c r="CZ78" s="7"/>
      <c r="DA78" s="7"/>
      <c r="DB78" s="25"/>
      <c r="DC78" s="23"/>
      <c r="DD78" s="47"/>
      <c r="DF78" s="47"/>
    </row>
    <row r="79" spans="1:110" s="26" customFormat="1" x14ac:dyDescent="0.25">
      <c r="A79" s="19"/>
      <c r="B79" s="20"/>
      <c r="C79" s="21"/>
      <c r="D79" s="22"/>
      <c r="E79" s="22" t="str">
        <f t="shared" si="39"/>
        <v/>
      </c>
      <c r="F79" s="22"/>
      <c r="G79" s="22"/>
      <c r="H79" s="22"/>
      <c r="I79" s="24" t="str">
        <f t="shared" si="40"/>
        <v/>
      </c>
      <c r="J79" s="22" t="str">
        <f t="shared" si="41"/>
        <v/>
      </c>
      <c r="K79" s="39"/>
      <c r="L79" s="27"/>
      <c r="M79" s="22"/>
      <c r="N79" s="22" t="str">
        <f t="shared" si="42"/>
        <v/>
      </c>
      <c r="O79" s="22"/>
      <c r="P79" s="22"/>
      <c r="Q79" s="22"/>
      <c r="R79" s="24" t="str">
        <f t="shared" si="43"/>
        <v/>
      </c>
      <c r="S79" s="19" t="str">
        <f t="shared" si="44"/>
        <v/>
      </c>
      <c r="T79" s="39"/>
      <c r="U79" s="21"/>
      <c r="V79" s="22"/>
      <c r="W79" s="22" t="str">
        <f t="shared" si="45"/>
        <v/>
      </c>
      <c r="X79" s="22"/>
      <c r="Y79" s="22"/>
      <c r="Z79" s="22"/>
      <c r="AA79" s="24" t="str">
        <f t="shared" si="46"/>
        <v/>
      </c>
      <c r="AB79" s="19" t="str">
        <f t="shared" si="47"/>
        <v/>
      </c>
      <c r="AC79" s="39"/>
      <c r="AD79" s="21"/>
      <c r="AE79" s="22"/>
      <c r="AF79" s="22" t="str">
        <f t="shared" si="48"/>
        <v/>
      </c>
      <c r="AG79" s="22"/>
      <c r="AH79" s="22"/>
      <c r="AI79" s="22"/>
      <c r="AJ79" s="24" t="str">
        <f t="shared" si="49"/>
        <v/>
      </c>
      <c r="AK79" s="19" t="str">
        <f t="shared" si="50"/>
        <v/>
      </c>
      <c r="AL79" s="39"/>
      <c r="AM79" s="21"/>
      <c r="AN79" s="22"/>
      <c r="AO79" s="22" t="str">
        <f t="shared" si="38"/>
        <v/>
      </c>
      <c r="AP79" s="22"/>
      <c r="AQ79" s="22"/>
      <c r="AR79" s="22"/>
      <c r="AS79" s="24" t="str">
        <f t="shared" si="51"/>
        <v/>
      </c>
      <c r="AT79" s="19" t="str">
        <f t="shared" si="52"/>
        <v/>
      </c>
      <c r="AU79" s="39"/>
      <c r="AV79" s="21"/>
      <c r="AW79" s="22"/>
      <c r="AX79" s="22" t="str">
        <f t="shared" si="53"/>
        <v/>
      </c>
      <c r="AY79" s="22"/>
      <c r="AZ79" s="22"/>
      <c r="BA79" s="22"/>
      <c r="BB79" s="24" t="str">
        <f t="shared" si="54"/>
        <v/>
      </c>
      <c r="BC79" s="19" t="str">
        <f t="shared" si="55"/>
        <v/>
      </c>
      <c r="BD79" s="39"/>
      <c r="BE79" s="21"/>
      <c r="BF79" s="22"/>
      <c r="BG79" s="22" t="str">
        <f t="shared" si="56"/>
        <v/>
      </c>
      <c r="BH79" s="22"/>
      <c r="BI79" s="22"/>
      <c r="BJ79" s="22"/>
      <c r="BK79" s="24" t="str">
        <f t="shared" si="57"/>
        <v/>
      </c>
      <c r="BL79" s="19" t="str">
        <f t="shared" si="58"/>
        <v/>
      </c>
      <c r="BM79" s="39"/>
      <c r="BN79" s="21"/>
      <c r="BO79" s="22"/>
      <c r="BP79" s="22" t="str">
        <f t="shared" si="59"/>
        <v/>
      </c>
      <c r="BQ79" s="22"/>
      <c r="BR79" s="22"/>
      <c r="BS79" s="22"/>
      <c r="BT79" s="24" t="str">
        <f t="shared" si="60"/>
        <v/>
      </c>
      <c r="BU79" s="19" t="str">
        <f t="shared" si="61"/>
        <v/>
      </c>
      <c r="BV79" s="39"/>
      <c r="BW79" s="21"/>
      <c r="BX79" s="22"/>
      <c r="BY79" s="22" t="str">
        <f t="shared" si="62"/>
        <v/>
      </c>
      <c r="BZ79" s="22"/>
      <c r="CA79" s="22"/>
      <c r="CB79" s="22"/>
      <c r="CC79" s="24" t="str">
        <f t="shared" si="63"/>
        <v/>
      </c>
      <c r="CD79" s="19" t="str">
        <f t="shared" si="64"/>
        <v/>
      </c>
      <c r="CE79" s="39"/>
      <c r="CF79" s="21"/>
      <c r="CG79" s="22" t="str">
        <f>IF($A79="","",IF(CF79="","I",LOOKUP(CF79/CH$2,{0,0.4,0.45,0.5,0.55,0.6,0.65,0.7,0.75,0.8,1},{"F","D","C","C+","B-","B","B+","A-","A","A+"})))</f>
        <v/>
      </c>
      <c r="CH79" s="19" t="str">
        <f>IF($A79="","",IF(CF79="","--",LOOKUP(CF79/CH$2,{0,0.4,0.45,0.5,0.55,0.6,0.65,0.7,0.75,0.8,1},{0,2,2.25,2.5,2.75,3,3.25,3.5,3.75,4})))</f>
        <v/>
      </c>
      <c r="CI79" s="22"/>
      <c r="CJ79" s="22"/>
      <c r="CK79" s="58" t="str">
        <f t="shared" si="65"/>
        <v/>
      </c>
      <c r="CL79" s="55"/>
      <c r="CM79" s="24"/>
      <c r="CN79" s="24"/>
      <c r="CO79" s="24" t="str">
        <f t="shared" si="66"/>
        <v/>
      </c>
      <c r="CP79" s="24"/>
      <c r="CQ79" s="25"/>
      <c r="CR79" s="24"/>
      <c r="CS79" s="42" t="str">
        <f t="shared" si="67"/>
        <v/>
      </c>
      <c r="CT79" s="22"/>
      <c r="CU79" s="17"/>
      <c r="CV79" s="7"/>
      <c r="CW79" s="7"/>
      <c r="CX79" s="7"/>
      <c r="CY79" s="7"/>
      <c r="CZ79" s="7"/>
      <c r="DA79" s="7"/>
      <c r="DB79" s="25"/>
      <c r="DC79" s="23"/>
      <c r="DD79" s="47"/>
      <c r="DF79" s="47"/>
    </row>
    <row r="80" spans="1:110" s="26" customFormat="1" x14ac:dyDescent="0.25">
      <c r="A80" s="19"/>
      <c r="B80" s="20"/>
      <c r="C80" s="21"/>
      <c r="D80" s="22"/>
      <c r="E80" s="22" t="str">
        <f t="shared" si="39"/>
        <v/>
      </c>
      <c r="F80" s="22"/>
      <c r="G80" s="22"/>
      <c r="H80" s="22"/>
      <c r="I80" s="24" t="str">
        <f t="shared" si="40"/>
        <v/>
      </c>
      <c r="J80" s="22" t="str">
        <f t="shared" si="41"/>
        <v/>
      </c>
      <c r="K80" s="39"/>
      <c r="L80" s="27"/>
      <c r="M80" s="22"/>
      <c r="N80" s="22" t="str">
        <f t="shared" si="42"/>
        <v/>
      </c>
      <c r="O80" s="22"/>
      <c r="P80" s="22"/>
      <c r="Q80" s="22"/>
      <c r="R80" s="24" t="str">
        <f t="shared" si="43"/>
        <v/>
      </c>
      <c r="S80" s="19" t="str">
        <f t="shared" si="44"/>
        <v/>
      </c>
      <c r="T80" s="39"/>
      <c r="U80" s="21"/>
      <c r="V80" s="22"/>
      <c r="W80" s="22" t="str">
        <f t="shared" si="45"/>
        <v/>
      </c>
      <c r="X80" s="22"/>
      <c r="Y80" s="22"/>
      <c r="Z80" s="22"/>
      <c r="AA80" s="24" t="str">
        <f t="shared" si="46"/>
        <v/>
      </c>
      <c r="AB80" s="19" t="str">
        <f t="shared" si="47"/>
        <v/>
      </c>
      <c r="AC80" s="39"/>
      <c r="AD80" s="21"/>
      <c r="AE80" s="22"/>
      <c r="AF80" s="22" t="str">
        <f t="shared" si="48"/>
        <v/>
      </c>
      <c r="AG80" s="22"/>
      <c r="AH80" s="22"/>
      <c r="AI80" s="22"/>
      <c r="AJ80" s="24" t="str">
        <f t="shared" si="49"/>
        <v/>
      </c>
      <c r="AK80" s="19" t="str">
        <f t="shared" si="50"/>
        <v/>
      </c>
      <c r="AL80" s="39"/>
      <c r="AM80" s="21"/>
      <c r="AN80" s="22"/>
      <c r="AO80" s="22" t="str">
        <f t="shared" si="38"/>
        <v/>
      </c>
      <c r="AP80" s="22"/>
      <c r="AQ80" s="22"/>
      <c r="AR80" s="22"/>
      <c r="AS80" s="24" t="str">
        <f t="shared" si="51"/>
        <v/>
      </c>
      <c r="AT80" s="19" t="str">
        <f t="shared" si="52"/>
        <v/>
      </c>
      <c r="AU80" s="39"/>
      <c r="AV80" s="21"/>
      <c r="AW80" s="22"/>
      <c r="AX80" s="22" t="str">
        <f t="shared" si="53"/>
        <v/>
      </c>
      <c r="AY80" s="22"/>
      <c r="AZ80" s="22"/>
      <c r="BA80" s="22"/>
      <c r="BB80" s="24" t="str">
        <f t="shared" si="54"/>
        <v/>
      </c>
      <c r="BC80" s="19" t="str">
        <f t="shared" si="55"/>
        <v/>
      </c>
      <c r="BD80" s="39"/>
      <c r="BE80" s="21"/>
      <c r="BF80" s="22"/>
      <c r="BG80" s="22" t="str">
        <f t="shared" si="56"/>
        <v/>
      </c>
      <c r="BH80" s="22"/>
      <c r="BI80" s="22"/>
      <c r="BJ80" s="22"/>
      <c r="BK80" s="24" t="str">
        <f t="shared" si="57"/>
        <v/>
      </c>
      <c r="BL80" s="19" t="str">
        <f t="shared" si="58"/>
        <v/>
      </c>
      <c r="BM80" s="39"/>
      <c r="BN80" s="21"/>
      <c r="BO80" s="22"/>
      <c r="BP80" s="22" t="str">
        <f t="shared" si="59"/>
        <v/>
      </c>
      <c r="BQ80" s="22"/>
      <c r="BR80" s="22"/>
      <c r="BS80" s="22"/>
      <c r="BT80" s="24" t="str">
        <f t="shared" si="60"/>
        <v/>
      </c>
      <c r="BU80" s="19" t="str">
        <f t="shared" si="61"/>
        <v/>
      </c>
      <c r="BV80" s="39"/>
      <c r="BW80" s="21"/>
      <c r="BX80" s="22"/>
      <c r="BY80" s="22" t="str">
        <f t="shared" si="62"/>
        <v/>
      </c>
      <c r="BZ80" s="22"/>
      <c r="CA80" s="22"/>
      <c r="CB80" s="22"/>
      <c r="CC80" s="24" t="str">
        <f t="shared" si="63"/>
        <v/>
      </c>
      <c r="CD80" s="19" t="str">
        <f t="shared" si="64"/>
        <v/>
      </c>
      <c r="CE80" s="39"/>
      <c r="CF80" s="21"/>
      <c r="CG80" s="22" t="str">
        <f>IF($A80="","",IF(CF80="","I",LOOKUP(CF80/CH$2,{0,0.4,0.45,0.5,0.55,0.6,0.65,0.7,0.75,0.8,1},{"F","D","C","C+","B-","B","B+","A-","A","A+"})))</f>
        <v/>
      </c>
      <c r="CH80" s="19" t="str">
        <f>IF($A80="","",IF(CF80="","--",LOOKUP(CF80/CH$2,{0,0.4,0.45,0.5,0.55,0.6,0.65,0.7,0.75,0.8,1},{0,2,2.25,2.5,2.75,3,3.25,3.5,3.75,4})))</f>
        <v/>
      </c>
      <c r="CI80" s="22"/>
      <c r="CJ80" s="22"/>
      <c r="CK80" s="58" t="str">
        <f t="shared" si="65"/>
        <v/>
      </c>
      <c r="CL80" s="55"/>
      <c r="CM80" s="24"/>
      <c r="CN80" s="24"/>
      <c r="CO80" s="24" t="str">
        <f t="shared" si="66"/>
        <v/>
      </c>
      <c r="CP80" s="24"/>
      <c r="CQ80" s="25"/>
      <c r="CR80" s="24"/>
      <c r="CS80" s="42" t="str">
        <f t="shared" si="67"/>
        <v/>
      </c>
      <c r="CT80" s="22"/>
      <c r="CU80" s="17"/>
      <c r="CV80" s="7"/>
      <c r="CW80" s="7"/>
      <c r="CX80" s="7"/>
      <c r="CY80" s="7"/>
      <c r="CZ80" s="7"/>
      <c r="DA80" s="7"/>
      <c r="DB80" s="25"/>
      <c r="DC80" s="23"/>
      <c r="DD80" s="47"/>
      <c r="DF80" s="47"/>
    </row>
    <row r="81" spans="1:110" s="26" customFormat="1" x14ac:dyDescent="0.25">
      <c r="A81" s="19"/>
      <c r="B81" s="20"/>
      <c r="C81" s="21"/>
      <c r="D81" s="22"/>
      <c r="E81" s="22" t="str">
        <f t="shared" si="39"/>
        <v/>
      </c>
      <c r="F81" s="22"/>
      <c r="G81" s="22"/>
      <c r="H81" s="22"/>
      <c r="I81" s="24" t="str">
        <f t="shared" si="40"/>
        <v/>
      </c>
      <c r="J81" s="22" t="str">
        <f t="shared" si="41"/>
        <v/>
      </c>
      <c r="K81" s="39"/>
      <c r="L81" s="27"/>
      <c r="M81" s="22"/>
      <c r="N81" s="22" t="str">
        <f t="shared" si="42"/>
        <v/>
      </c>
      <c r="O81" s="22"/>
      <c r="P81" s="22"/>
      <c r="Q81" s="22"/>
      <c r="R81" s="24" t="str">
        <f t="shared" si="43"/>
        <v/>
      </c>
      <c r="S81" s="19" t="str">
        <f t="shared" si="44"/>
        <v/>
      </c>
      <c r="T81" s="39"/>
      <c r="U81" s="21"/>
      <c r="V81" s="22"/>
      <c r="W81" s="22" t="str">
        <f t="shared" si="45"/>
        <v/>
      </c>
      <c r="X81" s="22"/>
      <c r="Y81" s="22"/>
      <c r="Z81" s="22"/>
      <c r="AA81" s="24" t="str">
        <f t="shared" si="46"/>
        <v/>
      </c>
      <c r="AB81" s="19" t="str">
        <f t="shared" si="47"/>
        <v/>
      </c>
      <c r="AC81" s="39"/>
      <c r="AD81" s="21"/>
      <c r="AE81" s="22"/>
      <c r="AF81" s="22" t="str">
        <f t="shared" si="48"/>
        <v/>
      </c>
      <c r="AG81" s="22"/>
      <c r="AH81" s="22"/>
      <c r="AI81" s="22"/>
      <c r="AJ81" s="24" t="str">
        <f t="shared" si="49"/>
        <v/>
      </c>
      <c r="AK81" s="19" t="str">
        <f t="shared" si="50"/>
        <v/>
      </c>
      <c r="AL81" s="39"/>
      <c r="AM81" s="21"/>
      <c r="AN81" s="22"/>
      <c r="AO81" s="22" t="str">
        <f t="shared" si="38"/>
        <v/>
      </c>
      <c r="AP81" s="22"/>
      <c r="AQ81" s="22"/>
      <c r="AR81" s="22"/>
      <c r="AS81" s="24" t="str">
        <f t="shared" si="51"/>
        <v/>
      </c>
      <c r="AT81" s="19" t="str">
        <f t="shared" si="52"/>
        <v/>
      </c>
      <c r="AU81" s="39"/>
      <c r="AV81" s="21"/>
      <c r="AW81" s="22"/>
      <c r="AX81" s="22" t="str">
        <f t="shared" si="53"/>
        <v/>
      </c>
      <c r="AY81" s="22"/>
      <c r="AZ81" s="22"/>
      <c r="BA81" s="22"/>
      <c r="BB81" s="24" t="str">
        <f t="shared" si="54"/>
        <v/>
      </c>
      <c r="BC81" s="19" t="str">
        <f t="shared" si="55"/>
        <v/>
      </c>
      <c r="BD81" s="39"/>
      <c r="BE81" s="21"/>
      <c r="BF81" s="22"/>
      <c r="BG81" s="22" t="str">
        <f t="shared" si="56"/>
        <v/>
      </c>
      <c r="BH81" s="22"/>
      <c r="BI81" s="22"/>
      <c r="BJ81" s="22"/>
      <c r="BK81" s="24" t="str">
        <f t="shared" si="57"/>
        <v/>
      </c>
      <c r="BL81" s="19" t="str">
        <f t="shared" si="58"/>
        <v/>
      </c>
      <c r="BM81" s="39"/>
      <c r="BN81" s="21"/>
      <c r="BO81" s="22"/>
      <c r="BP81" s="22" t="str">
        <f t="shared" si="59"/>
        <v/>
      </c>
      <c r="BQ81" s="22"/>
      <c r="BR81" s="22"/>
      <c r="BS81" s="22"/>
      <c r="BT81" s="24" t="str">
        <f t="shared" si="60"/>
        <v/>
      </c>
      <c r="BU81" s="19" t="str">
        <f t="shared" si="61"/>
        <v/>
      </c>
      <c r="BV81" s="39"/>
      <c r="BW81" s="21"/>
      <c r="BX81" s="22"/>
      <c r="BY81" s="22" t="str">
        <f t="shared" si="62"/>
        <v/>
      </c>
      <c r="BZ81" s="22"/>
      <c r="CA81" s="22"/>
      <c r="CB81" s="22"/>
      <c r="CC81" s="24" t="str">
        <f t="shared" si="63"/>
        <v/>
      </c>
      <c r="CD81" s="19" t="str">
        <f t="shared" si="64"/>
        <v/>
      </c>
      <c r="CE81" s="39"/>
      <c r="CF81" s="21"/>
      <c r="CG81" s="22" t="str">
        <f>IF($A81="","",IF(CF81="","I",LOOKUP(CF81/CH$2,{0,0.4,0.45,0.5,0.55,0.6,0.65,0.7,0.75,0.8,1},{"F","D","C","C+","B-","B","B+","A-","A","A+"})))</f>
        <v/>
      </c>
      <c r="CH81" s="19" t="str">
        <f>IF($A81="","",IF(CF81="","--",LOOKUP(CF81/CH$2,{0,0.4,0.45,0.5,0.55,0.6,0.65,0.7,0.75,0.8,1},{0,2,2.25,2.5,2.75,3,3.25,3.5,3.75,4})))</f>
        <v/>
      </c>
      <c r="CI81" s="22"/>
      <c r="CJ81" s="22"/>
      <c r="CK81" s="58" t="str">
        <f t="shared" si="65"/>
        <v/>
      </c>
      <c r="CL81" s="55"/>
      <c r="CM81" s="24"/>
      <c r="CN81" s="24"/>
      <c r="CO81" s="24" t="str">
        <f t="shared" si="66"/>
        <v/>
      </c>
      <c r="CP81" s="24"/>
      <c r="CQ81" s="25"/>
      <c r="CR81" s="24"/>
      <c r="CS81" s="42" t="str">
        <f t="shared" si="67"/>
        <v/>
      </c>
      <c r="CT81" s="22"/>
      <c r="CU81" s="17"/>
      <c r="CV81" s="7"/>
      <c r="CW81" s="7"/>
      <c r="CX81" s="7"/>
      <c r="CY81" s="7"/>
      <c r="CZ81" s="7"/>
      <c r="DA81" s="7"/>
      <c r="DB81" s="25"/>
      <c r="DC81" s="23"/>
      <c r="DD81" s="47"/>
      <c r="DF81" s="47"/>
    </row>
    <row r="82" spans="1:110" s="26" customFormat="1" x14ac:dyDescent="0.25">
      <c r="A82" s="19"/>
      <c r="B82" s="20"/>
      <c r="C82" s="21"/>
      <c r="D82" s="22"/>
      <c r="E82" s="22" t="str">
        <f t="shared" si="39"/>
        <v/>
      </c>
      <c r="F82" s="22"/>
      <c r="G82" s="22"/>
      <c r="H82" s="22"/>
      <c r="I82" s="24" t="str">
        <f t="shared" si="40"/>
        <v/>
      </c>
      <c r="J82" s="22" t="str">
        <f t="shared" si="41"/>
        <v/>
      </c>
      <c r="K82" s="39"/>
      <c r="L82" s="27"/>
      <c r="M82" s="22"/>
      <c r="N82" s="22" t="str">
        <f t="shared" si="42"/>
        <v/>
      </c>
      <c r="O82" s="22"/>
      <c r="P82" s="22"/>
      <c r="Q82" s="22"/>
      <c r="R82" s="24" t="str">
        <f t="shared" si="43"/>
        <v/>
      </c>
      <c r="S82" s="19" t="str">
        <f t="shared" si="44"/>
        <v/>
      </c>
      <c r="T82" s="39"/>
      <c r="U82" s="21"/>
      <c r="V82" s="22"/>
      <c r="W82" s="22" t="str">
        <f t="shared" si="45"/>
        <v/>
      </c>
      <c r="X82" s="22"/>
      <c r="Y82" s="22"/>
      <c r="Z82" s="22"/>
      <c r="AA82" s="24" t="str">
        <f t="shared" si="46"/>
        <v/>
      </c>
      <c r="AB82" s="19" t="str">
        <f t="shared" si="47"/>
        <v/>
      </c>
      <c r="AC82" s="39"/>
      <c r="AD82" s="21"/>
      <c r="AE82" s="22"/>
      <c r="AF82" s="22" t="str">
        <f t="shared" si="48"/>
        <v/>
      </c>
      <c r="AG82" s="22"/>
      <c r="AH82" s="22"/>
      <c r="AI82" s="22"/>
      <c r="AJ82" s="24" t="str">
        <f t="shared" si="49"/>
        <v/>
      </c>
      <c r="AK82" s="19" t="str">
        <f t="shared" si="50"/>
        <v/>
      </c>
      <c r="AL82" s="39"/>
      <c r="AM82" s="21"/>
      <c r="AN82" s="22"/>
      <c r="AO82" s="22" t="str">
        <f t="shared" si="38"/>
        <v/>
      </c>
      <c r="AP82" s="22"/>
      <c r="AQ82" s="22"/>
      <c r="AR82" s="22"/>
      <c r="AS82" s="24" t="str">
        <f t="shared" si="51"/>
        <v/>
      </c>
      <c r="AT82" s="19" t="str">
        <f t="shared" si="52"/>
        <v/>
      </c>
      <c r="AU82" s="39"/>
      <c r="AV82" s="21"/>
      <c r="AW82" s="22"/>
      <c r="AX82" s="22" t="str">
        <f t="shared" si="53"/>
        <v/>
      </c>
      <c r="AY82" s="22"/>
      <c r="AZ82" s="22"/>
      <c r="BA82" s="22"/>
      <c r="BB82" s="24" t="str">
        <f t="shared" si="54"/>
        <v/>
      </c>
      <c r="BC82" s="19" t="str">
        <f t="shared" si="55"/>
        <v/>
      </c>
      <c r="BD82" s="39"/>
      <c r="BE82" s="21"/>
      <c r="BF82" s="22"/>
      <c r="BG82" s="22" t="str">
        <f t="shared" si="56"/>
        <v/>
      </c>
      <c r="BH82" s="22"/>
      <c r="BI82" s="22"/>
      <c r="BJ82" s="22"/>
      <c r="BK82" s="24" t="str">
        <f t="shared" si="57"/>
        <v/>
      </c>
      <c r="BL82" s="19" t="str">
        <f t="shared" si="58"/>
        <v/>
      </c>
      <c r="BM82" s="39"/>
      <c r="BN82" s="21"/>
      <c r="BO82" s="22"/>
      <c r="BP82" s="22" t="str">
        <f t="shared" si="59"/>
        <v/>
      </c>
      <c r="BQ82" s="22"/>
      <c r="BR82" s="22"/>
      <c r="BS82" s="22"/>
      <c r="BT82" s="24" t="str">
        <f t="shared" si="60"/>
        <v/>
      </c>
      <c r="BU82" s="19" t="str">
        <f t="shared" si="61"/>
        <v/>
      </c>
      <c r="BV82" s="39"/>
      <c r="BW82" s="21"/>
      <c r="BX82" s="22"/>
      <c r="BY82" s="22" t="str">
        <f t="shared" si="62"/>
        <v/>
      </c>
      <c r="BZ82" s="22"/>
      <c r="CA82" s="22"/>
      <c r="CB82" s="22"/>
      <c r="CC82" s="24" t="str">
        <f t="shared" si="63"/>
        <v/>
      </c>
      <c r="CD82" s="19" t="str">
        <f t="shared" si="64"/>
        <v/>
      </c>
      <c r="CE82" s="39"/>
      <c r="CF82" s="21"/>
      <c r="CG82" s="22" t="str">
        <f>IF($A82="","",IF(CF82="","I",LOOKUP(CF82/CH$2,{0,0.4,0.45,0.5,0.55,0.6,0.65,0.7,0.75,0.8,1},{"F","D","C","C+","B-","B","B+","A-","A","A+"})))</f>
        <v/>
      </c>
      <c r="CH82" s="19" t="str">
        <f>IF($A82="","",IF(CF82="","--",LOOKUP(CF82/CH$2,{0,0.4,0.45,0.5,0.55,0.6,0.65,0.7,0.75,0.8,1},{0,2,2.25,2.5,2.75,3,3.25,3.5,3.75,4})))</f>
        <v/>
      </c>
      <c r="CI82" s="22"/>
      <c r="CJ82" s="22"/>
      <c r="CK82" s="58" t="str">
        <f t="shared" si="65"/>
        <v/>
      </c>
      <c r="CL82" s="55"/>
      <c r="CM82" s="24"/>
      <c r="CN82" s="24"/>
      <c r="CO82" s="24" t="str">
        <f t="shared" si="66"/>
        <v/>
      </c>
      <c r="CP82" s="24"/>
      <c r="CQ82" s="25"/>
      <c r="CR82" s="24"/>
      <c r="CS82" s="42" t="str">
        <f t="shared" si="67"/>
        <v/>
      </c>
      <c r="CT82" s="22"/>
      <c r="CU82" s="17"/>
      <c r="CV82" s="7"/>
      <c r="CW82" s="7"/>
      <c r="CX82" s="7"/>
      <c r="CY82" s="7"/>
      <c r="CZ82" s="7"/>
      <c r="DA82" s="7"/>
      <c r="DB82" s="25"/>
      <c r="DC82" s="23"/>
      <c r="DD82" s="47"/>
      <c r="DF82" s="47"/>
    </row>
    <row r="83" spans="1:110" s="26" customFormat="1" x14ac:dyDescent="0.25">
      <c r="A83" s="19"/>
      <c r="B83" s="20"/>
      <c r="C83" s="21"/>
      <c r="D83" s="22"/>
      <c r="E83" s="22" t="str">
        <f t="shared" si="39"/>
        <v/>
      </c>
      <c r="F83" s="22"/>
      <c r="G83" s="22"/>
      <c r="H83" s="22"/>
      <c r="I83" s="24" t="str">
        <f t="shared" si="40"/>
        <v/>
      </c>
      <c r="J83" s="22" t="str">
        <f t="shared" si="41"/>
        <v/>
      </c>
      <c r="K83" s="39"/>
      <c r="L83" s="27"/>
      <c r="M83" s="22"/>
      <c r="N83" s="22" t="str">
        <f t="shared" si="42"/>
        <v/>
      </c>
      <c r="O83" s="22"/>
      <c r="P83" s="22"/>
      <c r="Q83" s="22"/>
      <c r="R83" s="24" t="str">
        <f t="shared" si="43"/>
        <v/>
      </c>
      <c r="S83" s="19" t="str">
        <f t="shared" si="44"/>
        <v/>
      </c>
      <c r="T83" s="39"/>
      <c r="U83" s="21"/>
      <c r="V83" s="22"/>
      <c r="W83" s="22" t="str">
        <f t="shared" si="45"/>
        <v/>
      </c>
      <c r="X83" s="22"/>
      <c r="Y83" s="22"/>
      <c r="Z83" s="22"/>
      <c r="AA83" s="24" t="str">
        <f t="shared" si="46"/>
        <v/>
      </c>
      <c r="AB83" s="19" t="str">
        <f t="shared" si="47"/>
        <v/>
      </c>
      <c r="AC83" s="39"/>
      <c r="AD83" s="21"/>
      <c r="AE83" s="22"/>
      <c r="AF83" s="22" t="str">
        <f t="shared" si="48"/>
        <v/>
      </c>
      <c r="AG83" s="22"/>
      <c r="AH83" s="22"/>
      <c r="AI83" s="22"/>
      <c r="AJ83" s="24" t="str">
        <f t="shared" si="49"/>
        <v/>
      </c>
      <c r="AK83" s="19" t="str">
        <f t="shared" si="50"/>
        <v/>
      </c>
      <c r="AL83" s="39"/>
      <c r="AM83" s="21"/>
      <c r="AN83" s="22"/>
      <c r="AO83" s="22" t="str">
        <f t="shared" si="38"/>
        <v/>
      </c>
      <c r="AP83" s="22"/>
      <c r="AQ83" s="22"/>
      <c r="AR83" s="22"/>
      <c r="AS83" s="24" t="str">
        <f t="shared" si="51"/>
        <v/>
      </c>
      <c r="AT83" s="19" t="str">
        <f t="shared" si="52"/>
        <v/>
      </c>
      <c r="AU83" s="39"/>
      <c r="AV83" s="21"/>
      <c r="AW83" s="22"/>
      <c r="AX83" s="22" t="str">
        <f t="shared" si="53"/>
        <v/>
      </c>
      <c r="AY83" s="22"/>
      <c r="AZ83" s="22"/>
      <c r="BA83" s="22"/>
      <c r="BB83" s="24" t="str">
        <f t="shared" si="54"/>
        <v/>
      </c>
      <c r="BC83" s="19" t="str">
        <f t="shared" si="55"/>
        <v/>
      </c>
      <c r="BD83" s="39"/>
      <c r="BE83" s="21"/>
      <c r="BF83" s="22"/>
      <c r="BG83" s="22" t="str">
        <f t="shared" si="56"/>
        <v/>
      </c>
      <c r="BH83" s="22"/>
      <c r="BI83" s="22"/>
      <c r="BJ83" s="22"/>
      <c r="BK83" s="24" t="str">
        <f t="shared" si="57"/>
        <v/>
      </c>
      <c r="BL83" s="19" t="str">
        <f t="shared" si="58"/>
        <v/>
      </c>
      <c r="BM83" s="39"/>
      <c r="BN83" s="21"/>
      <c r="BO83" s="22"/>
      <c r="BP83" s="22" t="str">
        <f t="shared" si="59"/>
        <v/>
      </c>
      <c r="BQ83" s="22"/>
      <c r="BR83" s="22"/>
      <c r="BS83" s="22"/>
      <c r="BT83" s="24" t="str">
        <f t="shared" si="60"/>
        <v/>
      </c>
      <c r="BU83" s="19" t="str">
        <f t="shared" si="61"/>
        <v/>
      </c>
      <c r="BV83" s="39"/>
      <c r="BW83" s="21"/>
      <c r="BX83" s="22"/>
      <c r="BY83" s="22" t="str">
        <f t="shared" si="62"/>
        <v/>
      </c>
      <c r="BZ83" s="22"/>
      <c r="CA83" s="22"/>
      <c r="CB83" s="22"/>
      <c r="CC83" s="24" t="str">
        <f t="shared" si="63"/>
        <v/>
      </c>
      <c r="CD83" s="19" t="str">
        <f t="shared" si="64"/>
        <v/>
      </c>
      <c r="CE83" s="39"/>
      <c r="CF83" s="21"/>
      <c r="CG83" s="22" t="str">
        <f>IF($A83="","",IF(CF83="","I",LOOKUP(CF83/CH$2,{0,0.4,0.45,0.5,0.55,0.6,0.65,0.7,0.75,0.8,1},{"F","D","C","C+","B-","B","B+","A-","A","A+"})))</f>
        <v/>
      </c>
      <c r="CH83" s="19" t="str">
        <f>IF($A83="","",IF(CF83="","--",LOOKUP(CF83/CH$2,{0,0.4,0.45,0.5,0.55,0.6,0.65,0.7,0.75,0.8,1},{0,2,2.25,2.5,2.75,3,3.25,3.5,3.75,4})))</f>
        <v/>
      </c>
      <c r="CI83" s="22"/>
      <c r="CJ83" s="22"/>
      <c r="CK83" s="58" t="str">
        <f t="shared" si="65"/>
        <v/>
      </c>
      <c r="CL83" s="55"/>
      <c r="CM83" s="24"/>
      <c r="CN83" s="24"/>
      <c r="CO83" s="24" t="str">
        <f t="shared" si="66"/>
        <v/>
      </c>
      <c r="CP83" s="24"/>
      <c r="CQ83" s="25"/>
      <c r="CR83" s="24"/>
      <c r="CS83" s="42" t="str">
        <f t="shared" si="67"/>
        <v/>
      </c>
      <c r="CT83" s="22"/>
      <c r="CU83" s="17"/>
      <c r="CV83" s="7"/>
      <c r="CW83" s="7"/>
      <c r="CX83" s="7"/>
      <c r="CY83" s="7"/>
      <c r="CZ83" s="7"/>
      <c r="DA83" s="7"/>
      <c r="DB83" s="25"/>
      <c r="DC83" s="23"/>
      <c r="DD83" s="47"/>
      <c r="DF83" s="47"/>
    </row>
    <row r="84" spans="1:110" s="26" customFormat="1" x14ac:dyDescent="0.25">
      <c r="A84" s="19"/>
      <c r="B84" s="20"/>
      <c r="C84" s="21"/>
      <c r="D84" s="22"/>
      <c r="E84" s="22" t="str">
        <f t="shared" si="39"/>
        <v/>
      </c>
      <c r="F84" s="22"/>
      <c r="G84" s="22"/>
      <c r="H84" s="22"/>
      <c r="I84" s="24" t="str">
        <f t="shared" si="40"/>
        <v/>
      </c>
      <c r="J84" s="22" t="str">
        <f t="shared" si="41"/>
        <v/>
      </c>
      <c r="K84" s="39"/>
      <c r="L84" s="27"/>
      <c r="M84" s="22"/>
      <c r="N84" s="22" t="str">
        <f t="shared" si="42"/>
        <v/>
      </c>
      <c r="O84" s="22"/>
      <c r="P84" s="22"/>
      <c r="Q84" s="22"/>
      <c r="R84" s="24" t="str">
        <f t="shared" si="43"/>
        <v/>
      </c>
      <c r="S84" s="19" t="str">
        <f t="shared" si="44"/>
        <v/>
      </c>
      <c r="T84" s="39"/>
      <c r="U84" s="21"/>
      <c r="V84" s="22"/>
      <c r="W84" s="22" t="str">
        <f t="shared" si="45"/>
        <v/>
      </c>
      <c r="X84" s="22"/>
      <c r="Y84" s="22"/>
      <c r="Z84" s="22"/>
      <c r="AA84" s="24" t="str">
        <f t="shared" si="46"/>
        <v/>
      </c>
      <c r="AB84" s="19" t="str">
        <f t="shared" si="47"/>
        <v/>
      </c>
      <c r="AC84" s="39"/>
      <c r="AD84" s="21"/>
      <c r="AE84" s="22"/>
      <c r="AF84" s="22" t="str">
        <f t="shared" si="48"/>
        <v/>
      </c>
      <c r="AG84" s="22"/>
      <c r="AH84" s="22"/>
      <c r="AI84" s="22"/>
      <c r="AJ84" s="24" t="str">
        <f t="shared" si="49"/>
        <v/>
      </c>
      <c r="AK84" s="19" t="str">
        <f t="shared" si="50"/>
        <v/>
      </c>
      <c r="AL84" s="39"/>
      <c r="AM84" s="21"/>
      <c r="AN84" s="22"/>
      <c r="AO84" s="22" t="str">
        <f t="shared" si="38"/>
        <v/>
      </c>
      <c r="AP84" s="22"/>
      <c r="AQ84" s="22"/>
      <c r="AR84" s="22"/>
      <c r="AS84" s="24" t="str">
        <f t="shared" si="51"/>
        <v/>
      </c>
      <c r="AT84" s="19" t="str">
        <f t="shared" si="52"/>
        <v/>
      </c>
      <c r="AU84" s="39"/>
      <c r="AV84" s="21"/>
      <c r="AW84" s="22"/>
      <c r="AX84" s="22" t="str">
        <f t="shared" si="53"/>
        <v/>
      </c>
      <c r="AY84" s="22"/>
      <c r="AZ84" s="22"/>
      <c r="BA84" s="22"/>
      <c r="BB84" s="24" t="str">
        <f t="shared" si="54"/>
        <v/>
      </c>
      <c r="BC84" s="19" t="str">
        <f t="shared" si="55"/>
        <v/>
      </c>
      <c r="BD84" s="39"/>
      <c r="BE84" s="21"/>
      <c r="BF84" s="22"/>
      <c r="BG84" s="22" t="str">
        <f t="shared" si="56"/>
        <v/>
      </c>
      <c r="BH84" s="22"/>
      <c r="BI84" s="22"/>
      <c r="BJ84" s="22"/>
      <c r="BK84" s="24" t="str">
        <f t="shared" si="57"/>
        <v/>
      </c>
      <c r="BL84" s="19" t="str">
        <f t="shared" si="58"/>
        <v/>
      </c>
      <c r="BM84" s="39"/>
      <c r="BN84" s="21"/>
      <c r="BO84" s="22"/>
      <c r="BP84" s="22" t="str">
        <f t="shared" si="59"/>
        <v/>
      </c>
      <c r="BQ84" s="22"/>
      <c r="BR84" s="22"/>
      <c r="BS84" s="22"/>
      <c r="BT84" s="24" t="str">
        <f t="shared" si="60"/>
        <v/>
      </c>
      <c r="BU84" s="19" t="str">
        <f t="shared" si="61"/>
        <v/>
      </c>
      <c r="BV84" s="39"/>
      <c r="BW84" s="21"/>
      <c r="BX84" s="22"/>
      <c r="BY84" s="22" t="str">
        <f t="shared" si="62"/>
        <v/>
      </c>
      <c r="BZ84" s="22"/>
      <c r="CA84" s="22"/>
      <c r="CB84" s="22"/>
      <c r="CC84" s="24" t="str">
        <f t="shared" si="63"/>
        <v/>
      </c>
      <c r="CD84" s="19" t="str">
        <f t="shared" si="64"/>
        <v/>
      </c>
      <c r="CE84" s="39"/>
      <c r="CF84" s="21"/>
      <c r="CG84" s="22" t="str">
        <f>IF($A84="","",IF(CF84="","I",LOOKUP(CF84/CH$2,{0,0.4,0.45,0.5,0.55,0.6,0.65,0.7,0.75,0.8,1},{"F","D","C","C+","B-","B","B+","A-","A","A+"})))</f>
        <v/>
      </c>
      <c r="CH84" s="19" t="str">
        <f>IF($A84="","",IF(CF84="","--",LOOKUP(CF84/CH$2,{0,0.4,0.45,0.5,0.55,0.6,0.65,0.7,0.75,0.8,1},{0,2,2.25,2.5,2.75,3,3.25,3.5,3.75,4})))</f>
        <v/>
      </c>
      <c r="CI84" s="22"/>
      <c r="CJ84" s="22"/>
      <c r="CK84" s="58" t="str">
        <f t="shared" si="65"/>
        <v/>
      </c>
      <c r="CL84" s="55"/>
      <c r="CM84" s="24"/>
      <c r="CN84" s="24"/>
      <c r="CO84" s="24" t="str">
        <f t="shared" si="66"/>
        <v/>
      </c>
      <c r="CP84" s="24"/>
      <c r="CQ84" s="25"/>
      <c r="CR84" s="24"/>
      <c r="CS84" s="42" t="str">
        <f t="shared" si="67"/>
        <v/>
      </c>
      <c r="CT84" s="22"/>
      <c r="CU84" s="17"/>
      <c r="CV84" s="7"/>
      <c r="CW84" s="7"/>
      <c r="CX84" s="7"/>
      <c r="CY84" s="7"/>
      <c r="CZ84" s="7"/>
      <c r="DA84" s="7"/>
      <c r="DB84" s="25"/>
      <c r="DC84" s="23"/>
      <c r="DD84" s="47"/>
      <c r="DF84" s="47"/>
    </row>
    <row r="85" spans="1:110" s="26" customFormat="1" x14ac:dyDescent="0.25">
      <c r="A85" s="19"/>
      <c r="B85" s="20"/>
      <c r="C85" s="21"/>
      <c r="D85" s="22"/>
      <c r="E85" s="22" t="str">
        <f t="shared" si="39"/>
        <v/>
      </c>
      <c r="F85" s="22"/>
      <c r="G85" s="22"/>
      <c r="H85" s="22"/>
      <c r="I85" s="24" t="str">
        <f t="shared" si="40"/>
        <v/>
      </c>
      <c r="J85" s="22" t="str">
        <f t="shared" si="41"/>
        <v/>
      </c>
      <c r="K85" s="39"/>
      <c r="L85" s="27"/>
      <c r="M85" s="22"/>
      <c r="N85" s="22" t="str">
        <f t="shared" si="42"/>
        <v/>
      </c>
      <c r="O85" s="22"/>
      <c r="P85" s="22"/>
      <c r="Q85" s="22"/>
      <c r="R85" s="24" t="str">
        <f t="shared" si="43"/>
        <v/>
      </c>
      <c r="S85" s="19" t="str">
        <f t="shared" si="44"/>
        <v/>
      </c>
      <c r="T85" s="39"/>
      <c r="U85" s="21"/>
      <c r="V85" s="22"/>
      <c r="W85" s="22" t="str">
        <f t="shared" si="45"/>
        <v/>
      </c>
      <c r="X85" s="22"/>
      <c r="Y85" s="22"/>
      <c r="Z85" s="22"/>
      <c r="AA85" s="24" t="str">
        <f t="shared" si="46"/>
        <v/>
      </c>
      <c r="AB85" s="19" t="str">
        <f t="shared" si="47"/>
        <v/>
      </c>
      <c r="AC85" s="39"/>
      <c r="AD85" s="21"/>
      <c r="AE85" s="22"/>
      <c r="AF85" s="22" t="str">
        <f t="shared" si="48"/>
        <v/>
      </c>
      <c r="AG85" s="22"/>
      <c r="AH85" s="22"/>
      <c r="AI85" s="22"/>
      <c r="AJ85" s="24" t="str">
        <f t="shared" si="49"/>
        <v/>
      </c>
      <c r="AK85" s="19" t="str">
        <f t="shared" si="50"/>
        <v/>
      </c>
      <c r="AL85" s="39"/>
      <c r="AM85" s="21"/>
      <c r="AN85" s="22"/>
      <c r="AO85" s="22" t="str">
        <f t="shared" si="38"/>
        <v/>
      </c>
      <c r="AP85" s="22"/>
      <c r="AQ85" s="22"/>
      <c r="AR85" s="22"/>
      <c r="AS85" s="24" t="str">
        <f t="shared" si="51"/>
        <v/>
      </c>
      <c r="AT85" s="19" t="str">
        <f t="shared" si="52"/>
        <v/>
      </c>
      <c r="AU85" s="39"/>
      <c r="AV85" s="21"/>
      <c r="AW85" s="22"/>
      <c r="AX85" s="22" t="str">
        <f t="shared" si="53"/>
        <v/>
      </c>
      <c r="AY85" s="22"/>
      <c r="AZ85" s="22"/>
      <c r="BA85" s="22"/>
      <c r="BB85" s="24" t="str">
        <f t="shared" si="54"/>
        <v/>
      </c>
      <c r="BC85" s="19" t="str">
        <f t="shared" si="55"/>
        <v/>
      </c>
      <c r="BD85" s="39"/>
      <c r="BE85" s="21"/>
      <c r="BF85" s="22"/>
      <c r="BG85" s="22" t="str">
        <f t="shared" si="56"/>
        <v/>
      </c>
      <c r="BH85" s="22"/>
      <c r="BI85" s="22"/>
      <c r="BJ85" s="22"/>
      <c r="BK85" s="24" t="str">
        <f t="shared" si="57"/>
        <v/>
      </c>
      <c r="BL85" s="19" t="str">
        <f t="shared" si="58"/>
        <v/>
      </c>
      <c r="BM85" s="39"/>
      <c r="BN85" s="21"/>
      <c r="BO85" s="22"/>
      <c r="BP85" s="22" t="str">
        <f t="shared" si="59"/>
        <v/>
      </c>
      <c r="BQ85" s="22"/>
      <c r="BR85" s="22"/>
      <c r="BS85" s="22"/>
      <c r="BT85" s="24" t="str">
        <f t="shared" si="60"/>
        <v/>
      </c>
      <c r="BU85" s="19" t="str">
        <f t="shared" si="61"/>
        <v/>
      </c>
      <c r="BV85" s="39"/>
      <c r="BW85" s="21"/>
      <c r="BX85" s="22"/>
      <c r="BY85" s="22" t="str">
        <f t="shared" si="62"/>
        <v/>
      </c>
      <c r="BZ85" s="22"/>
      <c r="CA85" s="22"/>
      <c r="CB85" s="22"/>
      <c r="CC85" s="24" t="str">
        <f t="shared" si="63"/>
        <v/>
      </c>
      <c r="CD85" s="19" t="str">
        <f t="shared" si="64"/>
        <v/>
      </c>
      <c r="CE85" s="39"/>
      <c r="CF85" s="21"/>
      <c r="CG85" s="22" t="str">
        <f>IF($A85="","",IF(CF85="","I",LOOKUP(CF85/CH$2,{0,0.4,0.45,0.5,0.55,0.6,0.65,0.7,0.75,0.8,1},{"F","D","C","C+","B-","B","B+","A-","A","A+"})))</f>
        <v/>
      </c>
      <c r="CH85" s="19" t="str">
        <f>IF($A85="","",IF(CF85="","--",LOOKUP(CF85/CH$2,{0,0.4,0.45,0.5,0.55,0.6,0.65,0.7,0.75,0.8,1},{0,2,2.25,2.5,2.75,3,3.25,3.5,3.75,4})))</f>
        <v/>
      </c>
      <c r="CI85" s="22"/>
      <c r="CJ85" s="22"/>
      <c r="CK85" s="58" t="str">
        <f t="shared" si="65"/>
        <v/>
      </c>
      <c r="CL85" s="55"/>
      <c r="CM85" s="24"/>
      <c r="CN85" s="24"/>
      <c r="CO85" s="24" t="str">
        <f t="shared" si="66"/>
        <v/>
      </c>
      <c r="CP85" s="24"/>
      <c r="CQ85" s="25"/>
      <c r="CR85" s="24"/>
      <c r="CS85" s="42" t="str">
        <f t="shared" si="67"/>
        <v/>
      </c>
      <c r="CT85" s="22"/>
      <c r="CU85" s="17"/>
      <c r="CV85" s="7"/>
      <c r="CW85" s="7"/>
      <c r="CX85" s="7"/>
      <c r="CY85" s="7"/>
      <c r="CZ85" s="7"/>
      <c r="DA85" s="7"/>
      <c r="DB85" s="25"/>
      <c r="DC85" s="23"/>
      <c r="DD85" s="47"/>
      <c r="DF85" s="47"/>
    </row>
    <row r="86" spans="1:110" s="26" customFormat="1" x14ac:dyDescent="0.25">
      <c r="A86" s="19"/>
      <c r="B86" s="20"/>
      <c r="C86" s="21"/>
      <c r="D86" s="22"/>
      <c r="E86" s="22" t="str">
        <f t="shared" si="39"/>
        <v/>
      </c>
      <c r="F86" s="22"/>
      <c r="G86" s="22"/>
      <c r="H86" s="22"/>
      <c r="I86" s="24" t="str">
        <f t="shared" si="40"/>
        <v/>
      </c>
      <c r="J86" s="22" t="str">
        <f t="shared" si="41"/>
        <v/>
      </c>
      <c r="K86" s="39"/>
      <c r="L86" s="27"/>
      <c r="M86" s="22"/>
      <c r="N86" s="22" t="str">
        <f t="shared" si="42"/>
        <v/>
      </c>
      <c r="O86" s="22"/>
      <c r="P86" s="22"/>
      <c r="Q86" s="22"/>
      <c r="R86" s="24" t="str">
        <f t="shared" si="43"/>
        <v/>
      </c>
      <c r="S86" s="19" t="str">
        <f t="shared" si="44"/>
        <v/>
      </c>
      <c r="T86" s="39"/>
      <c r="U86" s="21"/>
      <c r="V86" s="22"/>
      <c r="W86" s="22" t="str">
        <f t="shared" si="45"/>
        <v/>
      </c>
      <c r="X86" s="22"/>
      <c r="Y86" s="22"/>
      <c r="Z86" s="22"/>
      <c r="AA86" s="24" t="str">
        <f t="shared" si="46"/>
        <v/>
      </c>
      <c r="AB86" s="19" t="str">
        <f t="shared" si="47"/>
        <v/>
      </c>
      <c r="AC86" s="39"/>
      <c r="AD86" s="21"/>
      <c r="AE86" s="22"/>
      <c r="AF86" s="22" t="str">
        <f t="shared" si="48"/>
        <v/>
      </c>
      <c r="AG86" s="22"/>
      <c r="AH86" s="22"/>
      <c r="AI86" s="22"/>
      <c r="AJ86" s="24" t="str">
        <f t="shared" si="49"/>
        <v/>
      </c>
      <c r="AK86" s="19" t="str">
        <f t="shared" si="50"/>
        <v/>
      </c>
      <c r="AL86" s="39"/>
      <c r="AM86" s="21"/>
      <c r="AN86" s="22"/>
      <c r="AO86" s="22" t="str">
        <f t="shared" si="38"/>
        <v/>
      </c>
      <c r="AP86" s="22"/>
      <c r="AQ86" s="22"/>
      <c r="AR86" s="22"/>
      <c r="AS86" s="24" t="str">
        <f t="shared" si="51"/>
        <v/>
      </c>
      <c r="AT86" s="19" t="str">
        <f t="shared" si="52"/>
        <v/>
      </c>
      <c r="AU86" s="39"/>
      <c r="AV86" s="21"/>
      <c r="AW86" s="22"/>
      <c r="AX86" s="22" t="str">
        <f t="shared" si="53"/>
        <v/>
      </c>
      <c r="AY86" s="22"/>
      <c r="AZ86" s="22"/>
      <c r="BA86" s="22"/>
      <c r="BB86" s="24" t="str">
        <f t="shared" si="54"/>
        <v/>
      </c>
      <c r="BC86" s="19" t="str">
        <f t="shared" si="55"/>
        <v/>
      </c>
      <c r="BD86" s="39"/>
      <c r="BE86" s="21"/>
      <c r="BF86" s="22"/>
      <c r="BG86" s="22" t="str">
        <f t="shared" si="56"/>
        <v/>
      </c>
      <c r="BH86" s="22"/>
      <c r="BI86" s="22"/>
      <c r="BJ86" s="22"/>
      <c r="BK86" s="24" t="str">
        <f t="shared" si="57"/>
        <v/>
      </c>
      <c r="BL86" s="19" t="str">
        <f t="shared" si="58"/>
        <v/>
      </c>
      <c r="BM86" s="39"/>
      <c r="BN86" s="21"/>
      <c r="BO86" s="22"/>
      <c r="BP86" s="22" t="str">
        <f t="shared" si="59"/>
        <v/>
      </c>
      <c r="BQ86" s="22"/>
      <c r="BR86" s="22"/>
      <c r="BS86" s="22"/>
      <c r="BT86" s="24" t="str">
        <f t="shared" si="60"/>
        <v/>
      </c>
      <c r="BU86" s="19" t="str">
        <f t="shared" si="61"/>
        <v/>
      </c>
      <c r="BV86" s="39"/>
      <c r="BW86" s="21"/>
      <c r="BX86" s="22"/>
      <c r="BY86" s="22" t="str">
        <f t="shared" si="62"/>
        <v/>
      </c>
      <c r="BZ86" s="22"/>
      <c r="CA86" s="22"/>
      <c r="CB86" s="22"/>
      <c r="CC86" s="24" t="str">
        <f t="shared" si="63"/>
        <v/>
      </c>
      <c r="CD86" s="19" t="str">
        <f t="shared" si="64"/>
        <v/>
      </c>
      <c r="CE86" s="39"/>
      <c r="CF86" s="21"/>
      <c r="CG86" s="22" t="str">
        <f>IF($A86="","",IF(CF86="","I",LOOKUP(CF86/CH$2,{0,0.4,0.45,0.5,0.55,0.6,0.65,0.7,0.75,0.8,1},{"F","D","C","C+","B-","B","B+","A-","A","A+"})))</f>
        <v/>
      </c>
      <c r="CH86" s="19" t="str">
        <f>IF($A86="","",IF(CF86="","--",LOOKUP(CF86/CH$2,{0,0.4,0.45,0.5,0.55,0.6,0.65,0.7,0.75,0.8,1},{0,2,2.25,2.5,2.75,3,3.25,3.5,3.75,4})))</f>
        <v/>
      </c>
      <c r="CI86" s="22"/>
      <c r="CJ86" s="22"/>
      <c r="CK86" s="58" t="str">
        <f t="shared" si="65"/>
        <v/>
      </c>
      <c r="CL86" s="55"/>
      <c r="CM86" s="24"/>
      <c r="CN86" s="24"/>
      <c r="CO86" s="24" t="str">
        <f t="shared" si="66"/>
        <v/>
      </c>
      <c r="CP86" s="24"/>
      <c r="CQ86" s="25"/>
      <c r="CR86" s="24"/>
      <c r="CS86" s="42" t="str">
        <f t="shared" si="67"/>
        <v/>
      </c>
      <c r="CT86" s="22"/>
      <c r="CU86" s="17"/>
      <c r="CV86" s="7"/>
      <c r="CW86" s="7"/>
      <c r="CX86" s="7"/>
      <c r="CY86" s="7"/>
      <c r="CZ86" s="7"/>
      <c r="DA86" s="7"/>
      <c r="DB86" s="25"/>
      <c r="DC86" s="23"/>
      <c r="DD86" s="47"/>
      <c r="DF86" s="47"/>
    </row>
    <row r="87" spans="1:110" s="26" customFormat="1" x14ac:dyDescent="0.25">
      <c r="A87" s="19"/>
      <c r="B87" s="20"/>
      <c r="C87" s="21"/>
      <c r="D87" s="22"/>
      <c r="E87" s="22" t="str">
        <f t="shared" si="39"/>
        <v/>
      </c>
      <c r="F87" s="22"/>
      <c r="G87" s="22"/>
      <c r="H87" s="22"/>
      <c r="I87" s="24" t="str">
        <f t="shared" si="40"/>
        <v/>
      </c>
      <c r="J87" s="22" t="str">
        <f t="shared" si="41"/>
        <v/>
      </c>
      <c r="K87" s="39"/>
      <c r="L87" s="27"/>
      <c r="M87" s="22"/>
      <c r="N87" s="22" t="str">
        <f t="shared" si="42"/>
        <v/>
      </c>
      <c r="O87" s="22"/>
      <c r="P87" s="22"/>
      <c r="Q87" s="22"/>
      <c r="R87" s="24" t="str">
        <f t="shared" si="43"/>
        <v/>
      </c>
      <c r="S87" s="19" t="str">
        <f t="shared" si="44"/>
        <v/>
      </c>
      <c r="T87" s="39"/>
      <c r="U87" s="21"/>
      <c r="V87" s="22"/>
      <c r="W87" s="22" t="str">
        <f t="shared" si="45"/>
        <v/>
      </c>
      <c r="X87" s="22"/>
      <c r="Y87" s="22"/>
      <c r="Z87" s="22"/>
      <c r="AA87" s="24" t="str">
        <f t="shared" si="46"/>
        <v/>
      </c>
      <c r="AB87" s="19" t="str">
        <f t="shared" si="47"/>
        <v/>
      </c>
      <c r="AC87" s="39"/>
      <c r="AD87" s="21"/>
      <c r="AE87" s="22"/>
      <c r="AF87" s="22" t="str">
        <f t="shared" si="48"/>
        <v/>
      </c>
      <c r="AG87" s="22"/>
      <c r="AH87" s="22"/>
      <c r="AI87" s="22"/>
      <c r="AJ87" s="24" t="str">
        <f t="shared" si="49"/>
        <v/>
      </c>
      <c r="AK87" s="19" t="str">
        <f t="shared" si="50"/>
        <v/>
      </c>
      <c r="AL87" s="39"/>
      <c r="AM87" s="21"/>
      <c r="AN87" s="22"/>
      <c r="AO87" s="22" t="str">
        <f t="shared" si="38"/>
        <v/>
      </c>
      <c r="AP87" s="22"/>
      <c r="AQ87" s="22"/>
      <c r="AR87" s="22"/>
      <c r="AS87" s="24" t="str">
        <f t="shared" si="51"/>
        <v/>
      </c>
      <c r="AT87" s="19" t="str">
        <f t="shared" si="52"/>
        <v/>
      </c>
      <c r="AU87" s="39"/>
      <c r="AV87" s="21"/>
      <c r="AW87" s="22"/>
      <c r="AX87" s="22" t="str">
        <f t="shared" si="53"/>
        <v/>
      </c>
      <c r="AY87" s="22"/>
      <c r="AZ87" s="22"/>
      <c r="BA87" s="22"/>
      <c r="BB87" s="24" t="str">
        <f t="shared" si="54"/>
        <v/>
      </c>
      <c r="BC87" s="19" t="str">
        <f t="shared" si="55"/>
        <v/>
      </c>
      <c r="BD87" s="39"/>
      <c r="BE87" s="21"/>
      <c r="BF87" s="22"/>
      <c r="BG87" s="22" t="str">
        <f t="shared" si="56"/>
        <v/>
      </c>
      <c r="BH87" s="22"/>
      <c r="BI87" s="22"/>
      <c r="BJ87" s="22"/>
      <c r="BK87" s="24" t="str">
        <f t="shared" si="57"/>
        <v/>
      </c>
      <c r="BL87" s="19" t="str">
        <f t="shared" si="58"/>
        <v/>
      </c>
      <c r="BM87" s="39"/>
      <c r="BN87" s="21"/>
      <c r="BO87" s="22"/>
      <c r="BP87" s="22" t="str">
        <f t="shared" si="59"/>
        <v/>
      </c>
      <c r="BQ87" s="22"/>
      <c r="BR87" s="22"/>
      <c r="BS87" s="22"/>
      <c r="BT87" s="24" t="str">
        <f t="shared" si="60"/>
        <v/>
      </c>
      <c r="BU87" s="19" t="str">
        <f t="shared" si="61"/>
        <v/>
      </c>
      <c r="BV87" s="39"/>
      <c r="BW87" s="21"/>
      <c r="BX87" s="22"/>
      <c r="BY87" s="22" t="str">
        <f t="shared" si="62"/>
        <v/>
      </c>
      <c r="BZ87" s="22"/>
      <c r="CA87" s="22"/>
      <c r="CB87" s="22"/>
      <c r="CC87" s="24" t="str">
        <f t="shared" si="63"/>
        <v/>
      </c>
      <c r="CD87" s="19" t="str">
        <f t="shared" si="64"/>
        <v/>
      </c>
      <c r="CE87" s="39"/>
      <c r="CF87" s="21"/>
      <c r="CG87" s="22" t="str">
        <f>IF($A87="","",IF(CF87="","I",LOOKUP(CF87/CH$2,{0,0.4,0.45,0.5,0.55,0.6,0.65,0.7,0.75,0.8,1},{"F","D","C","C+","B-","B","B+","A-","A","A+"})))</f>
        <v/>
      </c>
      <c r="CH87" s="19" t="str">
        <f>IF($A87="","",IF(CF87="","--",LOOKUP(CF87/CH$2,{0,0.4,0.45,0.5,0.55,0.6,0.65,0.7,0.75,0.8,1},{0,2,2.25,2.5,2.75,3,3.25,3.5,3.75,4})))</f>
        <v/>
      </c>
      <c r="CI87" s="22"/>
      <c r="CJ87" s="22"/>
      <c r="CK87" s="58" t="str">
        <f t="shared" si="65"/>
        <v/>
      </c>
      <c r="CL87" s="55"/>
      <c r="CM87" s="24"/>
      <c r="CN87" s="24"/>
      <c r="CO87" s="24" t="str">
        <f t="shared" si="66"/>
        <v/>
      </c>
      <c r="CP87" s="24"/>
      <c r="CQ87" s="25"/>
      <c r="CR87" s="24"/>
      <c r="CS87" s="42" t="str">
        <f t="shared" si="67"/>
        <v/>
      </c>
      <c r="CT87" s="22"/>
      <c r="CU87" s="17"/>
      <c r="CV87" s="7"/>
      <c r="CW87" s="7"/>
      <c r="CX87" s="7"/>
      <c r="CY87" s="7"/>
      <c r="CZ87" s="7"/>
      <c r="DA87" s="7"/>
      <c r="DB87" s="25"/>
      <c r="DC87" s="23"/>
      <c r="DD87" s="47"/>
      <c r="DF87" s="47"/>
    </row>
    <row r="88" spans="1:110" s="26" customFormat="1" x14ac:dyDescent="0.25">
      <c r="A88" s="19"/>
      <c r="B88" s="20"/>
      <c r="C88" s="21"/>
      <c r="D88" s="22"/>
      <c r="E88" s="22" t="str">
        <f t="shared" si="39"/>
        <v/>
      </c>
      <c r="F88" s="22"/>
      <c r="G88" s="22"/>
      <c r="H88" s="22"/>
      <c r="I88" s="24" t="str">
        <f t="shared" si="40"/>
        <v/>
      </c>
      <c r="J88" s="22" t="str">
        <f t="shared" si="41"/>
        <v/>
      </c>
      <c r="K88" s="39"/>
      <c r="L88" s="27"/>
      <c r="M88" s="22"/>
      <c r="N88" s="22" t="str">
        <f t="shared" si="42"/>
        <v/>
      </c>
      <c r="O88" s="22"/>
      <c r="P88" s="22"/>
      <c r="Q88" s="22"/>
      <c r="R88" s="24" t="str">
        <f t="shared" si="43"/>
        <v/>
      </c>
      <c r="S88" s="19" t="str">
        <f t="shared" si="44"/>
        <v/>
      </c>
      <c r="T88" s="39"/>
      <c r="U88" s="21"/>
      <c r="V88" s="22"/>
      <c r="W88" s="22" t="str">
        <f t="shared" si="45"/>
        <v/>
      </c>
      <c r="X88" s="22"/>
      <c r="Y88" s="22"/>
      <c r="Z88" s="22"/>
      <c r="AA88" s="24" t="str">
        <f t="shared" si="46"/>
        <v/>
      </c>
      <c r="AB88" s="19" t="str">
        <f t="shared" si="47"/>
        <v/>
      </c>
      <c r="AC88" s="39"/>
      <c r="AD88" s="21"/>
      <c r="AE88" s="22"/>
      <c r="AF88" s="22" t="str">
        <f t="shared" si="48"/>
        <v/>
      </c>
      <c r="AG88" s="22"/>
      <c r="AH88" s="22"/>
      <c r="AI88" s="22"/>
      <c r="AJ88" s="24" t="str">
        <f t="shared" si="49"/>
        <v/>
      </c>
      <c r="AK88" s="19" t="str">
        <f t="shared" si="50"/>
        <v/>
      </c>
      <c r="AL88" s="39"/>
      <c r="AM88" s="21"/>
      <c r="AN88" s="22"/>
      <c r="AO88" s="22" t="str">
        <f t="shared" si="38"/>
        <v/>
      </c>
      <c r="AP88" s="22"/>
      <c r="AQ88" s="22"/>
      <c r="AR88" s="22"/>
      <c r="AS88" s="24" t="str">
        <f t="shared" si="51"/>
        <v/>
      </c>
      <c r="AT88" s="19" t="str">
        <f t="shared" si="52"/>
        <v/>
      </c>
      <c r="AU88" s="39"/>
      <c r="AV88" s="21"/>
      <c r="AW88" s="22"/>
      <c r="AX88" s="22" t="str">
        <f t="shared" si="53"/>
        <v/>
      </c>
      <c r="AY88" s="22"/>
      <c r="AZ88" s="22"/>
      <c r="BA88" s="22"/>
      <c r="BB88" s="24" t="str">
        <f t="shared" si="54"/>
        <v/>
      </c>
      <c r="BC88" s="19" t="str">
        <f t="shared" si="55"/>
        <v/>
      </c>
      <c r="BD88" s="39"/>
      <c r="BE88" s="21"/>
      <c r="BF88" s="22"/>
      <c r="BG88" s="22" t="str">
        <f t="shared" si="56"/>
        <v/>
      </c>
      <c r="BH88" s="22"/>
      <c r="BI88" s="22"/>
      <c r="BJ88" s="22"/>
      <c r="BK88" s="24" t="str">
        <f t="shared" si="57"/>
        <v/>
      </c>
      <c r="BL88" s="19" t="str">
        <f t="shared" si="58"/>
        <v/>
      </c>
      <c r="BM88" s="39"/>
      <c r="BN88" s="21"/>
      <c r="BO88" s="22"/>
      <c r="BP88" s="22" t="str">
        <f t="shared" si="59"/>
        <v/>
      </c>
      <c r="BQ88" s="22"/>
      <c r="BR88" s="22"/>
      <c r="BS88" s="22"/>
      <c r="BT88" s="24" t="str">
        <f t="shared" si="60"/>
        <v/>
      </c>
      <c r="BU88" s="19" t="str">
        <f t="shared" si="61"/>
        <v/>
      </c>
      <c r="BV88" s="39"/>
      <c r="BW88" s="21"/>
      <c r="BX88" s="22"/>
      <c r="BY88" s="22" t="str">
        <f t="shared" si="62"/>
        <v/>
      </c>
      <c r="BZ88" s="22"/>
      <c r="CA88" s="22"/>
      <c r="CB88" s="22"/>
      <c r="CC88" s="24" t="str">
        <f t="shared" si="63"/>
        <v/>
      </c>
      <c r="CD88" s="19" t="str">
        <f t="shared" si="64"/>
        <v/>
      </c>
      <c r="CE88" s="39"/>
      <c r="CF88" s="21"/>
      <c r="CG88" s="22" t="str">
        <f>IF($A88="","",IF(CF88="","I",LOOKUP(CF88/CH$2,{0,0.4,0.45,0.5,0.55,0.6,0.65,0.7,0.75,0.8,1},{"F","D","C","C+","B-","B","B+","A-","A","A+"})))</f>
        <v/>
      </c>
      <c r="CH88" s="19" t="str">
        <f>IF($A88="","",IF(CF88="","--",LOOKUP(CF88/CH$2,{0,0.4,0.45,0.5,0.55,0.6,0.65,0.7,0.75,0.8,1},{0,2,2.25,2.5,2.75,3,3.25,3.5,3.75,4})))</f>
        <v/>
      </c>
      <c r="CI88" s="22"/>
      <c r="CJ88" s="22"/>
      <c r="CK88" s="58" t="str">
        <f t="shared" si="65"/>
        <v/>
      </c>
      <c r="CL88" s="55"/>
      <c r="CM88" s="24"/>
      <c r="CN88" s="24"/>
      <c r="CO88" s="24" t="str">
        <f t="shared" si="66"/>
        <v/>
      </c>
      <c r="CP88" s="24"/>
      <c r="CQ88" s="25"/>
      <c r="CR88" s="24"/>
      <c r="CS88" s="42" t="str">
        <f t="shared" si="67"/>
        <v/>
      </c>
      <c r="CT88" s="22"/>
      <c r="CU88" s="17"/>
      <c r="CV88" s="7"/>
      <c r="CW88" s="7"/>
      <c r="CX88" s="7"/>
      <c r="CY88" s="7"/>
      <c r="CZ88" s="7"/>
      <c r="DA88" s="7"/>
      <c r="DB88" s="25"/>
      <c r="DC88" s="23"/>
      <c r="DD88" s="47"/>
      <c r="DF88" s="47"/>
    </row>
    <row r="89" spans="1:110" s="26" customFormat="1" x14ac:dyDescent="0.25">
      <c r="A89" s="19"/>
      <c r="B89" s="20"/>
      <c r="C89" s="21"/>
      <c r="D89" s="22"/>
      <c r="E89" s="22" t="str">
        <f t="shared" si="39"/>
        <v/>
      </c>
      <c r="F89" s="22"/>
      <c r="G89" s="22"/>
      <c r="H89" s="22"/>
      <c r="I89" s="24" t="str">
        <f t="shared" si="40"/>
        <v/>
      </c>
      <c r="J89" s="22" t="str">
        <f t="shared" si="41"/>
        <v/>
      </c>
      <c r="K89" s="39"/>
      <c r="L89" s="27"/>
      <c r="M89" s="22"/>
      <c r="N89" s="22" t="str">
        <f t="shared" si="42"/>
        <v/>
      </c>
      <c r="O89" s="22"/>
      <c r="P89" s="22"/>
      <c r="Q89" s="22"/>
      <c r="R89" s="24" t="str">
        <f t="shared" si="43"/>
        <v/>
      </c>
      <c r="S89" s="19" t="str">
        <f t="shared" si="44"/>
        <v/>
      </c>
      <c r="T89" s="39"/>
      <c r="U89" s="21"/>
      <c r="V89" s="22"/>
      <c r="W89" s="22" t="str">
        <f t="shared" si="45"/>
        <v/>
      </c>
      <c r="X89" s="22"/>
      <c r="Y89" s="22"/>
      <c r="Z89" s="22"/>
      <c r="AA89" s="24" t="str">
        <f t="shared" si="46"/>
        <v/>
      </c>
      <c r="AB89" s="19" t="str">
        <f t="shared" si="47"/>
        <v/>
      </c>
      <c r="AC89" s="39"/>
      <c r="AD89" s="21"/>
      <c r="AE89" s="22"/>
      <c r="AF89" s="22" t="str">
        <f t="shared" si="48"/>
        <v/>
      </c>
      <c r="AG89" s="22"/>
      <c r="AH89" s="22"/>
      <c r="AI89" s="22"/>
      <c r="AJ89" s="24" t="str">
        <f t="shared" si="49"/>
        <v/>
      </c>
      <c r="AK89" s="19" t="str">
        <f t="shared" si="50"/>
        <v/>
      </c>
      <c r="AL89" s="39"/>
      <c r="AM89" s="21"/>
      <c r="AN89" s="22"/>
      <c r="AO89" s="22" t="str">
        <f t="shared" si="38"/>
        <v/>
      </c>
      <c r="AP89" s="22"/>
      <c r="AQ89" s="22"/>
      <c r="AR89" s="22"/>
      <c r="AS89" s="24" t="str">
        <f t="shared" si="51"/>
        <v/>
      </c>
      <c r="AT89" s="19" t="str">
        <f t="shared" si="52"/>
        <v/>
      </c>
      <c r="AU89" s="39"/>
      <c r="AV89" s="21"/>
      <c r="AW89" s="22"/>
      <c r="AX89" s="22" t="str">
        <f t="shared" si="53"/>
        <v/>
      </c>
      <c r="AY89" s="22"/>
      <c r="AZ89" s="22"/>
      <c r="BA89" s="22"/>
      <c r="BB89" s="24" t="str">
        <f t="shared" si="54"/>
        <v/>
      </c>
      <c r="BC89" s="19" t="str">
        <f t="shared" si="55"/>
        <v/>
      </c>
      <c r="BD89" s="39"/>
      <c r="BE89" s="21"/>
      <c r="BF89" s="22"/>
      <c r="BG89" s="22" t="str">
        <f t="shared" si="56"/>
        <v/>
      </c>
      <c r="BH89" s="22"/>
      <c r="BI89" s="22"/>
      <c r="BJ89" s="22"/>
      <c r="BK89" s="24" t="str">
        <f t="shared" si="57"/>
        <v/>
      </c>
      <c r="BL89" s="19" t="str">
        <f t="shared" si="58"/>
        <v/>
      </c>
      <c r="BM89" s="39"/>
      <c r="BN89" s="21"/>
      <c r="BO89" s="22"/>
      <c r="BP89" s="22" t="str">
        <f t="shared" si="59"/>
        <v/>
      </c>
      <c r="BQ89" s="22"/>
      <c r="BR89" s="22"/>
      <c r="BS89" s="22"/>
      <c r="BT89" s="24" t="str">
        <f t="shared" si="60"/>
        <v/>
      </c>
      <c r="BU89" s="19" t="str">
        <f t="shared" si="61"/>
        <v/>
      </c>
      <c r="BV89" s="39"/>
      <c r="BW89" s="21"/>
      <c r="BX89" s="22"/>
      <c r="BY89" s="22" t="str">
        <f t="shared" si="62"/>
        <v/>
      </c>
      <c r="BZ89" s="22"/>
      <c r="CA89" s="22"/>
      <c r="CB89" s="22"/>
      <c r="CC89" s="24" t="str">
        <f t="shared" si="63"/>
        <v/>
      </c>
      <c r="CD89" s="19" t="str">
        <f t="shared" si="64"/>
        <v/>
      </c>
      <c r="CE89" s="39"/>
      <c r="CF89" s="21"/>
      <c r="CG89" s="22" t="str">
        <f>IF($A89="","",IF(CF89="","I",LOOKUP(CF89/CH$2,{0,0.4,0.45,0.5,0.55,0.6,0.65,0.7,0.75,0.8,1},{"F","D","C","C+","B-","B","B+","A-","A","A+"})))</f>
        <v/>
      </c>
      <c r="CH89" s="19" t="str">
        <f>IF($A89="","",IF(CF89="","--",LOOKUP(CF89/CH$2,{0,0.4,0.45,0.5,0.55,0.6,0.65,0.7,0.75,0.8,1},{0,2,2.25,2.5,2.75,3,3.25,3.5,3.75,4})))</f>
        <v/>
      </c>
      <c r="CI89" s="22"/>
      <c r="CJ89" s="22"/>
      <c r="CK89" s="58" t="str">
        <f t="shared" si="65"/>
        <v/>
      </c>
      <c r="CL89" s="55"/>
      <c r="CM89" s="24"/>
      <c r="CN89" s="24"/>
      <c r="CO89" s="24" t="str">
        <f t="shared" si="66"/>
        <v/>
      </c>
      <c r="CP89" s="24"/>
      <c r="CQ89" s="25"/>
      <c r="CR89" s="24"/>
      <c r="CS89" s="42" t="str">
        <f t="shared" si="67"/>
        <v/>
      </c>
      <c r="CT89" s="22"/>
      <c r="CU89" s="17"/>
      <c r="CV89" s="7"/>
      <c r="CW89" s="7"/>
      <c r="CX89" s="7"/>
      <c r="CY89" s="7"/>
      <c r="CZ89" s="7"/>
      <c r="DA89" s="7"/>
      <c r="DB89" s="25"/>
      <c r="DC89" s="23"/>
      <c r="DD89" s="47"/>
      <c r="DF89" s="47"/>
    </row>
    <row r="90" spans="1:110" s="26" customFormat="1" x14ac:dyDescent="0.25">
      <c r="A90" s="19"/>
      <c r="B90" s="20"/>
      <c r="C90" s="21"/>
      <c r="D90" s="22"/>
      <c r="E90" s="22" t="str">
        <f t="shared" si="39"/>
        <v/>
      </c>
      <c r="F90" s="22"/>
      <c r="G90" s="22"/>
      <c r="H90" s="22"/>
      <c r="I90" s="24" t="str">
        <f t="shared" si="40"/>
        <v/>
      </c>
      <c r="J90" s="22" t="str">
        <f t="shared" si="41"/>
        <v/>
      </c>
      <c r="K90" s="39"/>
      <c r="L90" s="27"/>
      <c r="M90" s="22"/>
      <c r="N90" s="22" t="str">
        <f t="shared" si="42"/>
        <v/>
      </c>
      <c r="O90" s="22"/>
      <c r="P90" s="22"/>
      <c r="Q90" s="22"/>
      <c r="R90" s="24" t="str">
        <f t="shared" si="43"/>
        <v/>
      </c>
      <c r="S90" s="19" t="str">
        <f t="shared" si="44"/>
        <v/>
      </c>
      <c r="T90" s="39"/>
      <c r="U90" s="21"/>
      <c r="V90" s="22"/>
      <c r="W90" s="22" t="str">
        <f t="shared" si="45"/>
        <v/>
      </c>
      <c r="X90" s="22"/>
      <c r="Y90" s="22"/>
      <c r="Z90" s="22"/>
      <c r="AA90" s="24" t="str">
        <f t="shared" si="46"/>
        <v/>
      </c>
      <c r="AB90" s="19" t="str">
        <f t="shared" si="47"/>
        <v/>
      </c>
      <c r="AC90" s="39"/>
      <c r="AD90" s="21"/>
      <c r="AE90" s="22"/>
      <c r="AF90" s="22" t="str">
        <f t="shared" si="48"/>
        <v/>
      </c>
      <c r="AG90" s="22"/>
      <c r="AH90" s="22"/>
      <c r="AI90" s="22"/>
      <c r="AJ90" s="24" t="str">
        <f t="shared" si="49"/>
        <v/>
      </c>
      <c r="AK90" s="19" t="str">
        <f t="shared" si="50"/>
        <v/>
      </c>
      <c r="AL90" s="39"/>
      <c r="AM90" s="21"/>
      <c r="AN90" s="22"/>
      <c r="AO90" s="22" t="str">
        <f t="shared" si="38"/>
        <v/>
      </c>
      <c r="AP90" s="22"/>
      <c r="AQ90" s="22"/>
      <c r="AR90" s="22"/>
      <c r="AS90" s="24" t="str">
        <f t="shared" si="51"/>
        <v/>
      </c>
      <c r="AT90" s="19" t="str">
        <f t="shared" si="52"/>
        <v/>
      </c>
      <c r="AU90" s="39"/>
      <c r="AV90" s="21"/>
      <c r="AW90" s="22"/>
      <c r="AX90" s="22" t="str">
        <f t="shared" si="53"/>
        <v/>
      </c>
      <c r="AY90" s="22"/>
      <c r="AZ90" s="22"/>
      <c r="BA90" s="22"/>
      <c r="BB90" s="24" t="str">
        <f t="shared" si="54"/>
        <v/>
      </c>
      <c r="BC90" s="19" t="str">
        <f t="shared" si="55"/>
        <v/>
      </c>
      <c r="BD90" s="39"/>
      <c r="BE90" s="21"/>
      <c r="BF90" s="22"/>
      <c r="BG90" s="22" t="str">
        <f t="shared" si="56"/>
        <v/>
      </c>
      <c r="BH90" s="22"/>
      <c r="BI90" s="22"/>
      <c r="BJ90" s="22"/>
      <c r="BK90" s="24" t="str">
        <f t="shared" si="57"/>
        <v/>
      </c>
      <c r="BL90" s="19" t="str">
        <f t="shared" si="58"/>
        <v/>
      </c>
      <c r="BM90" s="39"/>
      <c r="BN90" s="21"/>
      <c r="BO90" s="22"/>
      <c r="BP90" s="22" t="str">
        <f t="shared" si="59"/>
        <v/>
      </c>
      <c r="BQ90" s="22"/>
      <c r="BR90" s="22"/>
      <c r="BS90" s="22"/>
      <c r="BT90" s="24" t="str">
        <f t="shared" si="60"/>
        <v/>
      </c>
      <c r="BU90" s="19" t="str">
        <f t="shared" si="61"/>
        <v/>
      </c>
      <c r="BV90" s="39"/>
      <c r="BW90" s="21"/>
      <c r="BX90" s="22"/>
      <c r="BY90" s="22" t="str">
        <f t="shared" si="62"/>
        <v/>
      </c>
      <c r="BZ90" s="22"/>
      <c r="CA90" s="22"/>
      <c r="CB90" s="22"/>
      <c r="CC90" s="24" t="str">
        <f t="shared" si="63"/>
        <v/>
      </c>
      <c r="CD90" s="19" t="str">
        <f t="shared" si="64"/>
        <v/>
      </c>
      <c r="CE90" s="39"/>
      <c r="CF90" s="21"/>
      <c r="CG90" s="22" t="str">
        <f>IF($A90="","",IF(CF90="","I",LOOKUP(CF90/CH$2,{0,0.4,0.45,0.5,0.55,0.6,0.65,0.7,0.75,0.8,1},{"F","D","C","C+","B-","B","B+","A-","A","A+"})))</f>
        <v/>
      </c>
      <c r="CH90" s="19" t="str">
        <f>IF($A90="","",IF(CF90="","--",LOOKUP(CF90/CH$2,{0,0.4,0.45,0.5,0.55,0.6,0.65,0.7,0.75,0.8,1},{0,2,2.25,2.5,2.75,3,3.25,3.5,3.75,4})))</f>
        <v/>
      </c>
      <c r="CI90" s="22"/>
      <c r="CJ90" s="22"/>
      <c r="CK90" s="58" t="str">
        <f t="shared" si="65"/>
        <v/>
      </c>
      <c r="CL90" s="55"/>
      <c r="CM90" s="24"/>
      <c r="CN90" s="24"/>
      <c r="CO90" s="24" t="str">
        <f t="shared" si="66"/>
        <v/>
      </c>
      <c r="CP90" s="24"/>
      <c r="CQ90" s="25"/>
      <c r="CR90" s="24"/>
      <c r="CS90" s="42" t="str">
        <f t="shared" si="67"/>
        <v/>
      </c>
      <c r="CT90" s="22"/>
      <c r="CU90" s="17"/>
      <c r="CV90" s="7"/>
      <c r="CW90" s="7"/>
      <c r="CX90" s="7"/>
      <c r="CY90" s="7"/>
      <c r="CZ90" s="7"/>
      <c r="DA90" s="7"/>
      <c r="DB90" s="25"/>
      <c r="DC90" s="23"/>
      <c r="DD90" s="47"/>
      <c r="DF90" s="47"/>
    </row>
    <row r="91" spans="1:110" s="26" customFormat="1" x14ac:dyDescent="0.25">
      <c r="A91" s="19"/>
      <c r="B91" s="20"/>
      <c r="C91" s="21"/>
      <c r="D91" s="22"/>
      <c r="E91" s="22" t="str">
        <f t="shared" si="39"/>
        <v/>
      </c>
      <c r="F91" s="22"/>
      <c r="G91" s="22"/>
      <c r="H91" s="22"/>
      <c r="I91" s="24" t="str">
        <f t="shared" si="40"/>
        <v/>
      </c>
      <c r="J91" s="22" t="str">
        <f t="shared" si="41"/>
        <v/>
      </c>
      <c r="K91" s="39"/>
      <c r="L91" s="27"/>
      <c r="M91" s="22"/>
      <c r="N91" s="22" t="str">
        <f t="shared" si="42"/>
        <v/>
      </c>
      <c r="O91" s="22"/>
      <c r="P91" s="22"/>
      <c r="Q91" s="22"/>
      <c r="R91" s="24" t="str">
        <f t="shared" si="43"/>
        <v/>
      </c>
      <c r="S91" s="19" t="str">
        <f t="shared" si="44"/>
        <v/>
      </c>
      <c r="T91" s="39"/>
      <c r="U91" s="21"/>
      <c r="V91" s="22"/>
      <c r="W91" s="22" t="str">
        <f t="shared" si="45"/>
        <v/>
      </c>
      <c r="X91" s="22"/>
      <c r="Y91" s="22"/>
      <c r="Z91" s="22"/>
      <c r="AA91" s="24" t="str">
        <f t="shared" si="46"/>
        <v/>
      </c>
      <c r="AB91" s="19" t="str">
        <f t="shared" si="47"/>
        <v/>
      </c>
      <c r="AC91" s="39"/>
      <c r="AD91" s="21"/>
      <c r="AE91" s="22"/>
      <c r="AF91" s="22" t="str">
        <f t="shared" si="48"/>
        <v/>
      </c>
      <c r="AG91" s="22"/>
      <c r="AH91" s="22"/>
      <c r="AI91" s="22"/>
      <c r="AJ91" s="24" t="str">
        <f t="shared" si="49"/>
        <v/>
      </c>
      <c r="AK91" s="19" t="str">
        <f t="shared" si="50"/>
        <v/>
      </c>
      <c r="AL91" s="39"/>
      <c r="AM91" s="21"/>
      <c r="AN91" s="22"/>
      <c r="AO91" s="22" t="str">
        <f t="shared" si="38"/>
        <v/>
      </c>
      <c r="AP91" s="22"/>
      <c r="AQ91" s="22"/>
      <c r="AR91" s="22"/>
      <c r="AS91" s="24" t="str">
        <f t="shared" si="51"/>
        <v/>
      </c>
      <c r="AT91" s="19" t="str">
        <f t="shared" si="52"/>
        <v/>
      </c>
      <c r="AU91" s="39"/>
      <c r="AV91" s="21"/>
      <c r="AW91" s="22"/>
      <c r="AX91" s="22" t="str">
        <f t="shared" si="53"/>
        <v/>
      </c>
      <c r="AY91" s="22"/>
      <c r="AZ91" s="22"/>
      <c r="BA91" s="22"/>
      <c r="BB91" s="24" t="str">
        <f t="shared" si="54"/>
        <v/>
      </c>
      <c r="BC91" s="19" t="str">
        <f t="shared" si="55"/>
        <v/>
      </c>
      <c r="BD91" s="39"/>
      <c r="BE91" s="21"/>
      <c r="BF91" s="22"/>
      <c r="BG91" s="22" t="str">
        <f t="shared" si="56"/>
        <v/>
      </c>
      <c r="BH91" s="22"/>
      <c r="BI91" s="22"/>
      <c r="BJ91" s="22"/>
      <c r="BK91" s="24" t="str">
        <f t="shared" si="57"/>
        <v/>
      </c>
      <c r="BL91" s="19" t="str">
        <f t="shared" si="58"/>
        <v/>
      </c>
      <c r="BM91" s="39"/>
      <c r="BN91" s="21"/>
      <c r="BO91" s="22"/>
      <c r="BP91" s="22" t="str">
        <f t="shared" si="59"/>
        <v/>
      </c>
      <c r="BQ91" s="22"/>
      <c r="BR91" s="22"/>
      <c r="BS91" s="22"/>
      <c r="BT91" s="24" t="str">
        <f t="shared" si="60"/>
        <v/>
      </c>
      <c r="BU91" s="19" t="str">
        <f t="shared" si="61"/>
        <v/>
      </c>
      <c r="BV91" s="39"/>
      <c r="BW91" s="21"/>
      <c r="BX91" s="22"/>
      <c r="BY91" s="22" t="str">
        <f t="shared" si="62"/>
        <v/>
      </c>
      <c r="BZ91" s="22"/>
      <c r="CA91" s="22"/>
      <c r="CB91" s="22"/>
      <c r="CC91" s="24" t="str">
        <f t="shared" si="63"/>
        <v/>
      </c>
      <c r="CD91" s="19" t="str">
        <f t="shared" si="64"/>
        <v/>
      </c>
      <c r="CE91" s="39"/>
      <c r="CF91" s="21"/>
      <c r="CG91" s="22" t="str">
        <f>IF($A91="","",IF(CF91="","I",LOOKUP(CF91/CH$2,{0,0.4,0.45,0.5,0.55,0.6,0.65,0.7,0.75,0.8,1},{"F","D","C","C+","B-","B","B+","A-","A","A+"})))</f>
        <v/>
      </c>
      <c r="CH91" s="19" t="str">
        <f>IF($A91="","",IF(CF91="","--",LOOKUP(CF91/CH$2,{0,0.4,0.45,0.5,0.55,0.6,0.65,0.7,0.75,0.8,1},{0,2,2.25,2.5,2.75,3,3.25,3.5,3.75,4})))</f>
        <v/>
      </c>
      <c r="CI91" s="22"/>
      <c r="CJ91" s="22"/>
      <c r="CK91" s="58" t="str">
        <f t="shared" si="65"/>
        <v/>
      </c>
      <c r="CL91" s="55"/>
      <c r="CM91" s="24"/>
      <c r="CN91" s="24"/>
      <c r="CO91" s="24" t="str">
        <f t="shared" si="66"/>
        <v/>
      </c>
      <c r="CP91" s="24"/>
      <c r="CQ91" s="25"/>
      <c r="CR91" s="24"/>
      <c r="CS91" s="42" t="str">
        <f t="shared" si="67"/>
        <v/>
      </c>
      <c r="CT91" s="22"/>
      <c r="CU91" s="17"/>
      <c r="CV91" s="7"/>
      <c r="CW91" s="7"/>
      <c r="CX91" s="7"/>
      <c r="CY91" s="7"/>
      <c r="CZ91" s="7"/>
      <c r="DA91" s="7"/>
      <c r="DB91" s="25"/>
      <c r="DC91" s="23"/>
      <c r="DD91" s="47"/>
      <c r="DF91" s="47"/>
    </row>
    <row r="92" spans="1:110" s="26" customFormat="1" x14ac:dyDescent="0.25">
      <c r="A92" s="19"/>
      <c r="B92" s="20"/>
      <c r="C92" s="21"/>
      <c r="D92" s="22"/>
      <c r="E92" s="22" t="str">
        <f t="shared" si="39"/>
        <v/>
      </c>
      <c r="F92" s="22"/>
      <c r="G92" s="22"/>
      <c r="H92" s="22"/>
      <c r="I92" s="24" t="str">
        <f t="shared" si="40"/>
        <v/>
      </c>
      <c r="J92" s="22" t="str">
        <f t="shared" si="41"/>
        <v/>
      </c>
      <c r="K92" s="39"/>
      <c r="L92" s="27"/>
      <c r="M92" s="22"/>
      <c r="N92" s="22" t="str">
        <f t="shared" si="42"/>
        <v/>
      </c>
      <c r="O92" s="22"/>
      <c r="P92" s="22"/>
      <c r="Q92" s="22"/>
      <c r="R92" s="24" t="str">
        <f t="shared" si="43"/>
        <v/>
      </c>
      <c r="S92" s="19" t="str">
        <f t="shared" si="44"/>
        <v/>
      </c>
      <c r="T92" s="39"/>
      <c r="U92" s="21"/>
      <c r="V92" s="22"/>
      <c r="W92" s="22" t="str">
        <f t="shared" si="45"/>
        <v/>
      </c>
      <c r="X92" s="22"/>
      <c r="Y92" s="22"/>
      <c r="Z92" s="22"/>
      <c r="AA92" s="24" t="str">
        <f t="shared" si="46"/>
        <v/>
      </c>
      <c r="AB92" s="19" t="str">
        <f t="shared" si="47"/>
        <v/>
      </c>
      <c r="AC92" s="39"/>
      <c r="AD92" s="21"/>
      <c r="AE92" s="22"/>
      <c r="AF92" s="22" t="str">
        <f t="shared" si="48"/>
        <v/>
      </c>
      <c r="AG92" s="22"/>
      <c r="AH92" s="22"/>
      <c r="AI92" s="22"/>
      <c r="AJ92" s="24" t="str">
        <f t="shared" si="49"/>
        <v/>
      </c>
      <c r="AK92" s="19" t="str">
        <f t="shared" si="50"/>
        <v/>
      </c>
      <c r="AL92" s="39"/>
      <c r="AM92" s="21"/>
      <c r="AN92" s="22"/>
      <c r="AO92" s="22" t="str">
        <f t="shared" si="38"/>
        <v/>
      </c>
      <c r="AP92" s="22"/>
      <c r="AQ92" s="22"/>
      <c r="AR92" s="22"/>
      <c r="AS92" s="24" t="str">
        <f t="shared" si="51"/>
        <v/>
      </c>
      <c r="AT92" s="19" t="str">
        <f t="shared" si="52"/>
        <v/>
      </c>
      <c r="AU92" s="39"/>
      <c r="AV92" s="21"/>
      <c r="AW92" s="22"/>
      <c r="AX92" s="22" t="str">
        <f t="shared" si="53"/>
        <v/>
      </c>
      <c r="AY92" s="22"/>
      <c r="AZ92" s="22"/>
      <c r="BA92" s="22"/>
      <c r="BB92" s="24" t="str">
        <f t="shared" si="54"/>
        <v/>
      </c>
      <c r="BC92" s="19" t="str">
        <f t="shared" si="55"/>
        <v/>
      </c>
      <c r="BD92" s="39"/>
      <c r="BE92" s="21"/>
      <c r="BF92" s="22"/>
      <c r="BG92" s="22" t="str">
        <f t="shared" si="56"/>
        <v/>
      </c>
      <c r="BH92" s="22"/>
      <c r="BI92" s="22"/>
      <c r="BJ92" s="22"/>
      <c r="BK92" s="24" t="str">
        <f t="shared" si="57"/>
        <v/>
      </c>
      <c r="BL92" s="19" t="str">
        <f t="shared" si="58"/>
        <v/>
      </c>
      <c r="BM92" s="39"/>
      <c r="BN92" s="21"/>
      <c r="BO92" s="22"/>
      <c r="BP92" s="22" t="str">
        <f t="shared" si="59"/>
        <v/>
      </c>
      <c r="BQ92" s="22"/>
      <c r="BR92" s="22"/>
      <c r="BS92" s="22"/>
      <c r="BT92" s="24" t="str">
        <f t="shared" si="60"/>
        <v/>
      </c>
      <c r="BU92" s="19" t="str">
        <f t="shared" si="61"/>
        <v/>
      </c>
      <c r="BV92" s="39"/>
      <c r="BW92" s="21"/>
      <c r="BX92" s="22"/>
      <c r="BY92" s="22" t="str">
        <f t="shared" si="62"/>
        <v/>
      </c>
      <c r="BZ92" s="22"/>
      <c r="CA92" s="22"/>
      <c r="CB92" s="22"/>
      <c r="CC92" s="24" t="str">
        <f t="shared" si="63"/>
        <v/>
      </c>
      <c r="CD92" s="19" t="str">
        <f t="shared" si="64"/>
        <v/>
      </c>
      <c r="CE92" s="39"/>
      <c r="CF92" s="21"/>
      <c r="CG92" s="22" t="str">
        <f>IF($A92="","",IF(CF92="","I",LOOKUP(CF92/CH$2,{0,0.4,0.45,0.5,0.55,0.6,0.65,0.7,0.75,0.8,1},{"F","D","C","C+","B-","B","B+","A-","A","A+"})))</f>
        <v/>
      </c>
      <c r="CH92" s="19" t="str">
        <f>IF($A92="","",IF(CF92="","--",LOOKUP(CF92/CH$2,{0,0.4,0.45,0.5,0.55,0.6,0.65,0.7,0.75,0.8,1},{0,2,2.25,2.5,2.75,3,3.25,3.5,3.75,4})))</f>
        <v/>
      </c>
      <c r="CI92" s="22"/>
      <c r="CJ92" s="22"/>
      <c r="CK92" s="58" t="str">
        <f t="shared" si="65"/>
        <v/>
      </c>
      <c r="CL92" s="55"/>
      <c r="CM92" s="24"/>
      <c r="CN92" s="24"/>
      <c r="CO92" s="24" t="str">
        <f t="shared" si="66"/>
        <v/>
      </c>
      <c r="CP92" s="24"/>
      <c r="CQ92" s="25"/>
      <c r="CR92" s="24"/>
      <c r="CS92" s="42" t="str">
        <f t="shared" si="67"/>
        <v/>
      </c>
      <c r="CT92" s="22"/>
      <c r="CU92" s="17"/>
      <c r="CV92" s="7"/>
      <c r="CW92" s="7"/>
      <c r="CX92" s="7"/>
      <c r="CY92" s="7"/>
      <c r="CZ92" s="7"/>
      <c r="DA92" s="7"/>
      <c r="DB92" s="25"/>
      <c r="DC92" s="23"/>
      <c r="DD92" s="47"/>
      <c r="DF92" s="47"/>
    </row>
    <row r="93" spans="1:110" s="26" customFormat="1" x14ac:dyDescent="0.25">
      <c r="A93" s="19"/>
      <c r="B93" s="20"/>
      <c r="C93" s="21"/>
      <c r="D93" s="22"/>
      <c r="E93" s="22" t="str">
        <f t="shared" si="39"/>
        <v/>
      </c>
      <c r="F93" s="22"/>
      <c r="G93" s="22"/>
      <c r="H93" s="22"/>
      <c r="I93" s="24" t="str">
        <f t="shared" si="40"/>
        <v/>
      </c>
      <c r="J93" s="22" t="str">
        <f t="shared" si="41"/>
        <v/>
      </c>
      <c r="K93" s="39"/>
      <c r="L93" s="27"/>
      <c r="M93" s="22"/>
      <c r="N93" s="22" t="str">
        <f t="shared" si="42"/>
        <v/>
      </c>
      <c r="O93" s="22"/>
      <c r="P93" s="22"/>
      <c r="Q93" s="22"/>
      <c r="R93" s="24" t="str">
        <f t="shared" si="43"/>
        <v/>
      </c>
      <c r="S93" s="19" t="str">
        <f t="shared" si="44"/>
        <v/>
      </c>
      <c r="T93" s="39"/>
      <c r="U93" s="21"/>
      <c r="V93" s="22"/>
      <c r="W93" s="22" t="str">
        <f t="shared" si="45"/>
        <v/>
      </c>
      <c r="X93" s="22"/>
      <c r="Y93" s="22"/>
      <c r="Z93" s="22"/>
      <c r="AA93" s="24" t="str">
        <f t="shared" si="46"/>
        <v/>
      </c>
      <c r="AB93" s="19" t="str">
        <f t="shared" si="47"/>
        <v/>
      </c>
      <c r="AC93" s="39"/>
      <c r="AD93" s="21"/>
      <c r="AE93" s="22"/>
      <c r="AF93" s="22" t="str">
        <f t="shared" si="48"/>
        <v/>
      </c>
      <c r="AG93" s="22"/>
      <c r="AH93" s="22"/>
      <c r="AI93" s="22"/>
      <c r="AJ93" s="24" t="str">
        <f t="shared" si="49"/>
        <v/>
      </c>
      <c r="AK93" s="19" t="str">
        <f t="shared" si="50"/>
        <v/>
      </c>
      <c r="AL93" s="39"/>
      <c r="AM93" s="21"/>
      <c r="AN93" s="22"/>
      <c r="AO93" s="22" t="str">
        <f t="shared" si="38"/>
        <v/>
      </c>
      <c r="AP93" s="22"/>
      <c r="AQ93" s="22"/>
      <c r="AR93" s="22"/>
      <c r="AS93" s="24" t="str">
        <f t="shared" si="51"/>
        <v/>
      </c>
      <c r="AT93" s="19" t="str">
        <f t="shared" si="52"/>
        <v/>
      </c>
      <c r="AU93" s="39"/>
      <c r="AV93" s="21"/>
      <c r="AW93" s="22"/>
      <c r="AX93" s="22" t="str">
        <f t="shared" si="53"/>
        <v/>
      </c>
      <c r="AY93" s="22"/>
      <c r="AZ93" s="22"/>
      <c r="BA93" s="22"/>
      <c r="BB93" s="24" t="str">
        <f t="shared" si="54"/>
        <v/>
      </c>
      <c r="BC93" s="19" t="str">
        <f t="shared" si="55"/>
        <v/>
      </c>
      <c r="BD93" s="39"/>
      <c r="BE93" s="21"/>
      <c r="BF93" s="22"/>
      <c r="BG93" s="22" t="str">
        <f t="shared" si="56"/>
        <v/>
      </c>
      <c r="BH93" s="22"/>
      <c r="BI93" s="22"/>
      <c r="BJ93" s="22"/>
      <c r="BK93" s="24" t="str">
        <f t="shared" si="57"/>
        <v/>
      </c>
      <c r="BL93" s="19" t="str">
        <f t="shared" si="58"/>
        <v/>
      </c>
      <c r="BM93" s="39"/>
      <c r="BN93" s="21"/>
      <c r="BO93" s="22"/>
      <c r="BP93" s="22" t="str">
        <f t="shared" si="59"/>
        <v/>
      </c>
      <c r="BQ93" s="22"/>
      <c r="BR93" s="22"/>
      <c r="BS93" s="22"/>
      <c r="BT93" s="24" t="str">
        <f t="shared" si="60"/>
        <v/>
      </c>
      <c r="BU93" s="19" t="str">
        <f t="shared" si="61"/>
        <v/>
      </c>
      <c r="BV93" s="39"/>
      <c r="BW93" s="21"/>
      <c r="BX93" s="22"/>
      <c r="BY93" s="22" t="str">
        <f t="shared" si="62"/>
        <v/>
      </c>
      <c r="BZ93" s="22"/>
      <c r="CA93" s="22"/>
      <c r="CB93" s="22"/>
      <c r="CC93" s="24" t="str">
        <f t="shared" si="63"/>
        <v/>
      </c>
      <c r="CD93" s="19" t="str">
        <f t="shared" si="64"/>
        <v/>
      </c>
      <c r="CE93" s="39"/>
      <c r="CF93" s="21"/>
      <c r="CG93" s="22" t="str">
        <f>IF($A93="","",IF(CF93="","I",LOOKUP(CF93/CH$2,{0,0.4,0.45,0.5,0.55,0.6,0.65,0.7,0.75,0.8,1},{"F","D","C","C+","B-","B","B+","A-","A","A+"})))</f>
        <v/>
      </c>
      <c r="CH93" s="19" t="str">
        <f>IF($A93="","",IF(CF93="","--",LOOKUP(CF93/CH$2,{0,0.4,0.45,0.5,0.55,0.6,0.65,0.7,0.75,0.8,1},{0,2,2.25,2.5,2.75,3,3.25,3.5,3.75,4})))</f>
        <v/>
      </c>
      <c r="CI93" s="22"/>
      <c r="CJ93" s="22"/>
      <c r="CK93" s="58" t="str">
        <f t="shared" si="65"/>
        <v/>
      </c>
      <c r="CL93" s="55"/>
      <c r="CM93" s="24"/>
      <c r="CN93" s="24"/>
      <c r="CO93" s="24" t="str">
        <f t="shared" si="66"/>
        <v/>
      </c>
      <c r="CP93" s="24"/>
      <c r="CQ93" s="25"/>
      <c r="CR93" s="24"/>
      <c r="CS93" s="42" t="str">
        <f t="shared" si="67"/>
        <v/>
      </c>
      <c r="CT93" s="22"/>
      <c r="CU93" s="17"/>
      <c r="CV93" s="7"/>
      <c r="CW93" s="7"/>
      <c r="CX93" s="7"/>
      <c r="CY93" s="7"/>
      <c r="CZ93" s="7"/>
      <c r="DA93" s="7"/>
      <c r="DB93" s="25"/>
      <c r="DC93" s="23"/>
      <c r="DD93" s="47"/>
      <c r="DF93" s="47"/>
    </row>
    <row r="94" spans="1:110" s="26" customFormat="1" x14ac:dyDescent="0.25">
      <c r="A94" s="19"/>
      <c r="B94" s="20"/>
      <c r="C94" s="21"/>
      <c r="D94" s="22"/>
      <c r="E94" s="22" t="str">
        <f t="shared" si="39"/>
        <v/>
      </c>
      <c r="F94" s="22"/>
      <c r="G94" s="22"/>
      <c r="H94" s="22"/>
      <c r="I94" s="24" t="str">
        <f t="shared" si="40"/>
        <v/>
      </c>
      <c r="J94" s="22" t="str">
        <f t="shared" si="41"/>
        <v/>
      </c>
      <c r="K94" s="39"/>
      <c r="L94" s="27"/>
      <c r="M94" s="22"/>
      <c r="N94" s="22" t="str">
        <f t="shared" si="42"/>
        <v/>
      </c>
      <c r="O94" s="22"/>
      <c r="P94" s="22"/>
      <c r="Q94" s="22"/>
      <c r="R94" s="24" t="str">
        <f t="shared" si="43"/>
        <v/>
      </c>
      <c r="S94" s="19" t="str">
        <f t="shared" si="44"/>
        <v/>
      </c>
      <c r="T94" s="39"/>
      <c r="U94" s="21"/>
      <c r="V94" s="22"/>
      <c r="W94" s="22" t="str">
        <f t="shared" si="45"/>
        <v/>
      </c>
      <c r="X94" s="22"/>
      <c r="Y94" s="22"/>
      <c r="Z94" s="22"/>
      <c r="AA94" s="24" t="str">
        <f t="shared" si="46"/>
        <v/>
      </c>
      <c r="AB94" s="19" t="str">
        <f t="shared" si="47"/>
        <v/>
      </c>
      <c r="AC94" s="39"/>
      <c r="AD94" s="21"/>
      <c r="AE94" s="22"/>
      <c r="AF94" s="22" t="str">
        <f t="shared" si="48"/>
        <v/>
      </c>
      <c r="AG94" s="22"/>
      <c r="AH94" s="22"/>
      <c r="AI94" s="22"/>
      <c r="AJ94" s="24" t="str">
        <f t="shared" si="49"/>
        <v/>
      </c>
      <c r="AK94" s="19" t="str">
        <f t="shared" si="50"/>
        <v/>
      </c>
      <c r="AL94" s="39"/>
      <c r="AM94" s="21"/>
      <c r="AN94" s="22"/>
      <c r="AO94" s="22" t="str">
        <f t="shared" si="38"/>
        <v/>
      </c>
      <c r="AP94" s="22"/>
      <c r="AQ94" s="22"/>
      <c r="AR94" s="22"/>
      <c r="AS94" s="24" t="str">
        <f t="shared" si="51"/>
        <v/>
      </c>
      <c r="AT94" s="19" t="str">
        <f t="shared" si="52"/>
        <v/>
      </c>
      <c r="AU94" s="39"/>
      <c r="AV94" s="21"/>
      <c r="AW94" s="22"/>
      <c r="AX94" s="22" t="str">
        <f t="shared" si="53"/>
        <v/>
      </c>
      <c r="AY94" s="22"/>
      <c r="AZ94" s="22"/>
      <c r="BA94" s="22"/>
      <c r="BB94" s="24" t="str">
        <f t="shared" si="54"/>
        <v/>
      </c>
      <c r="BC94" s="19" t="str">
        <f t="shared" si="55"/>
        <v/>
      </c>
      <c r="BD94" s="39"/>
      <c r="BE94" s="21"/>
      <c r="BF94" s="22"/>
      <c r="BG94" s="22" t="str">
        <f t="shared" si="56"/>
        <v/>
      </c>
      <c r="BH94" s="22"/>
      <c r="BI94" s="22"/>
      <c r="BJ94" s="22"/>
      <c r="BK94" s="24" t="str">
        <f t="shared" si="57"/>
        <v/>
      </c>
      <c r="BL94" s="19" t="str">
        <f t="shared" si="58"/>
        <v/>
      </c>
      <c r="BM94" s="39"/>
      <c r="BN94" s="21"/>
      <c r="BO94" s="22"/>
      <c r="BP94" s="22" t="str">
        <f t="shared" si="59"/>
        <v/>
      </c>
      <c r="BQ94" s="22"/>
      <c r="BR94" s="22"/>
      <c r="BS94" s="22"/>
      <c r="BT94" s="24" t="str">
        <f t="shared" si="60"/>
        <v/>
      </c>
      <c r="BU94" s="19" t="str">
        <f t="shared" si="61"/>
        <v/>
      </c>
      <c r="BV94" s="39"/>
      <c r="BW94" s="21"/>
      <c r="BX94" s="22"/>
      <c r="BY94" s="22" t="str">
        <f t="shared" si="62"/>
        <v/>
      </c>
      <c r="BZ94" s="22"/>
      <c r="CA94" s="22"/>
      <c r="CB94" s="22"/>
      <c r="CC94" s="24" t="str">
        <f t="shared" si="63"/>
        <v/>
      </c>
      <c r="CD94" s="19" t="str">
        <f t="shared" si="64"/>
        <v/>
      </c>
      <c r="CE94" s="39"/>
      <c r="CF94" s="21"/>
      <c r="CG94" s="22" t="str">
        <f>IF($A94="","",IF(CF94="","I",LOOKUP(CF94/CH$2,{0,0.4,0.45,0.5,0.55,0.6,0.65,0.7,0.75,0.8,1},{"F","D","C","C+","B-","B","B+","A-","A","A+"})))</f>
        <v/>
      </c>
      <c r="CH94" s="19" t="str">
        <f>IF($A94="","",IF(CF94="","--",LOOKUP(CF94/CH$2,{0,0.4,0.45,0.5,0.55,0.6,0.65,0.7,0.75,0.8,1},{0,2,2.25,2.5,2.75,3,3.25,3.5,3.75,4})))</f>
        <v/>
      </c>
      <c r="CI94" s="22"/>
      <c r="CJ94" s="22"/>
      <c r="CK94" s="58" t="str">
        <f t="shared" si="65"/>
        <v/>
      </c>
      <c r="CL94" s="55"/>
      <c r="CM94" s="24"/>
      <c r="CN94" s="24"/>
      <c r="CO94" s="24" t="str">
        <f t="shared" si="66"/>
        <v/>
      </c>
      <c r="CP94" s="24"/>
      <c r="CQ94" s="25"/>
      <c r="CR94" s="24"/>
      <c r="CS94" s="42" t="str">
        <f t="shared" si="67"/>
        <v/>
      </c>
      <c r="CT94" s="22"/>
      <c r="CU94" s="17"/>
      <c r="CV94" s="7"/>
      <c r="CW94" s="7"/>
      <c r="CX94" s="7"/>
      <c r="CY94" s="7"/>
      <c r="CZ94" s="7"/>
      <c r="DA94" s="7"/>
      <c r="DB94" s="25"/>
      <c r="DC94" s="23"/>
      <c r="DD94" s="47"/>
      <c r="DF94" s="47"/>
    </row>
    <row r="95" spans="1:110" s="26" customFormat="1" x14ac:dyDescent="0.25">
      <c r="A95" s="19"/>
      <c r="B95" s="20"/>
      <c r="C95" s="21"/>
      <c r="D95" s="22"/>
      <c r="E95" s="22" t="str">
        <f t="shared" si="39"/>
        <v/>
      </c>
      <c r="F95" s="22"/>
      <c r="G95" s="22"/>
      <c r="H95" s="22"/>
      <c r="I95" s="24" t="str">
        <f t="shared" si="40"/>
        <v/>
      </c>
      <c r="J95" s="22" t="str">
        <f t="shared" si="41"/>
        <v/>
      </c>
      <c r="K95" s="39"/>
      <c r="L95" s="27"/>
      <c r="M95" s="22"/>
      <c r="N95" s="22" t="str">
        <f t="shared" si="42"/>
        <v/>
      </c>
      <c r="O95" s="22"/>
      <c r="P95" s="22"/>
      <c r="Q95" s="22"/>
      <c r="R95" s="24" t="str">
        <f t="shared" si="43"/>
        <v/>
      </c>
      <c r="S95" s="19" t="str">
        <f t="shared" si="44"/>
        <v/>
      </c>
      <c r="T95" s="39"/>
      <c r="U95" s="21"/>
      <c r="V95" s="22"/>
      <c r="W95" s="22" t="str">
        <f t="shared" si="45"/>
        <v/>
      </c>
      <c r="X95" s="22"/>
      <c r="Y95" s="22"/>
      <c r="Z95" s="22"/>
      <c r="AA95" s="24" t="str">
        <f t="shared" si="46"/>
        <v/>
      </c>
      <c r="AB95" s="19" t="str">
        <f t="shared" si="47"/>
        <v/>
      </c>
      <c r="AC95" s="39"/>
      <c r="AD95" s="21"/>
      <c r="AE95" s="22"/>
      <c r="AF95" s="22" t="str">
        <f t="shared" si="48"/>
        <v/>
      </c>
      <c r="AG95" s="22"/>
      <c r="AH95" s="22"/>
      <c r="AI95" s="22"/>
      <c r="AJ95" s="24" t="str">
        <f t="shared" si="49"/>
        <v/>
      </c>
      <c r="AK95" s="19" t="str">
        <f t="shared" si="50"/>
        <v/>
      </c>
      <c r="AL95" s="39"/>
      <c r="AM95" s="21"/>
      <c r="AN95" s="22"/>
      <c r="AO95" s="22" t="str">
        <f t="shared" si="38"/>
        <v/>
      </c>
      <c r="AP95" s="22"/>
      <c r="AQ95" s="22"/>
      <c r="AR95" s="22"/>
      <c r="AS95" s="24" t="str">
        <f t="shared" si="51"/>
        <v/>
      </c>
      <c r="AT95" s="19" t="str">
        <f t="shared" si="52"/>
        <v/>
      </c>
      <c r="AU95" s="39"/>
      <c r="AV95" s="21"/>
      <c r="AW95" s="22"/>
      <c r="AX95" s="22" t="str">
        <f t="shared" si="53"/>
        <v/>
      </c>
      <c r="AY95" s="22"/>
      <c r="AZ95" s="22"/>
      <c r="BA95" s="22"/>
      <c r="BB95" s="24" t="str">
        <f t="shared" si="54"/>
        <v/>
      </c>
      <c r="BC95" s="19" t="str">
        <f t="shared" si="55"/>
        <v/>
      </c>
      <c r="BD95" s="39"/>
      <c r="BE95" s="21"/>
      <c r="BF95" s="22"/>
      <c r="BG95" s="22" t="str">
        <f t="shared" si="56"/>
        <v/>
      </c>
      <c r="BH95" s="22"/>
      <c r="BI95" s="22"/>
      <c r="BJ95" s="22"/>
      <c r="BK95" s="24" t="str">
        <f t="shared" si="57"/>
        <v/>
      </c>
      <c r="BL95" s="19" t="str">
        <f t="shared" si="58"/>
        <v/>
      </c>
      <c r="BM95" s="39"/>
      <c r="BN95" s="21"/>
      <c r="BO95" s="22"/>
      <c r="BP95" s="22" t="str">
        <f t="shared" si="59"/>
        <v/>
      </c>
      <c r="BQ95" s="22"/>
      <c r="BR95" s="22"/>
      <c r="BS95" s="22"/>
      <c r="BT95" s="24" t="str">
        <f t="shared" si="60"/>
        <v/>
      </c>
      <c r="BU95" s="19" t="str">
        <f t="shared" si="61"/>
        <v/>
      </c>
      <c r="BV95" s="39"/>
      <c r="BW95" s="21"/>
      <c r="BX95" s="22"/>
      <c r="BY95" s="22" t="str">
        <f t="shared" si="62"/>
        <v/>
      </c>
      <c r="BZ95" s="22"/>
      <c r="CA95" s="22"/>
      <c r="CB95" s="22"/>
      <c r="CC95" s="24" t="str">
        <f t="shared" si="63"/>
        <v/>
      </c>
      <c r="CD95" s="19" t="str">
        <f t="shared" si="64"/>
        <v/>
      </c>
      <c r="CE95" s="39"/>
      <c r="CF95" s="21"/>
      <c r="CG95" s="22" t="str">
        <f>IF($A95="","",IF(CF95="","I",LOOKUP(CF95/CH$2,{0,0.4,0.45,0.5,0.55,0.6,0.65,0.7,0.75,0.8,1},{"F","D","C","C+","B-","B","B+","A-","A","A+"})))</f>
        <v/>
      </c>
      <c r="CH95" s="19" t="str">
        <f>IF($A95="","",IF(CF95="","--",LOOKUP(CF95/CH$2,{0,0.4,0.45,0.5,0.55,0.6,0.65,0.7,0.75,0.8,1},{0,2,2.25,2.5,2.75,3,3.25,3.5,3.75,4})))</f>
        <v/>
      </c>
      <c r="CI95" s="22"/>
      <c r="CJ95" s="22"/>
      <c r="CK95" s="58" t="str">
        <f t="shared" si="65"/>
        <v/>
      </c>
      <c r="CL95" s="55"/>
      <c r="CM95" s="24"/>
      <c r="CN95" s="24"/>
      <c r="CO95" s="24" t="str">
        <f t="shared" si="66"/>
        <v/>
      </c>
      <c r="CP95" s="24"/>
      <c r="CQ95" s="25"/>
      <c r="CR95" s="24"/>
      <c r="CS95" s="42" t="str">
        <f t="shared" si="67"/>
        <v/>
      </c>
      <c r="CT95" s="22"/>
      <c r="CU95" s="17"/>
      <c r="CV95" s="7"/>
      <c r="CW95" s="7"/>
      <c r="CX95" s="7"/>
      <c r="CY95" s="7"/>
      <c r="CZ95" s="7"/>
      <c r="DA95" s="7"/>
      <c r="DB95" s="25"/>
      <c r="DC95" s="23"/>
      <c r="DD95" s="47"/>
      <c r="DF95" s="47"/>
    </row>
    <row r="96" spans="1:110" s="26" customFormat="1" x14ac:dyDescent="0.25">
      <c r="A96" s="19"/>
      <c r="B96" s="20"/>
      <c r="C96" s="21"/>
      <c r="D96" s="22"/>
      <c r="E96" s="22" t="str">
        <f t="shared" si="39"/>
        <v/>
      </c>
      <c r="F96" s="22"/>
      <c r="G96" s="22"/>
      <c r="H96" s="22"/>
      <c r="I96" s="24" t="str">
        <f t="shared" si="40"/>
        <v/>
      </c>
      <c r="J96" s="22" t="str">
        <f t="shared" si="41"/>
        <v/>
      </c>
      <c r="K96" s="39"/>
      <c r="L96" s="27"/>
      <c r="M96" s="22"/>
      <c r="N96" s="22" t="str">
        <f t="shared" si="42"/>
        <v/>
      </c>
      <c r="O96" s="22"/>
      <c r="P96" s="22"/>
      <c r="Q96" s="22"/>
      <c r="R96" s="24" t="str">
        <f t="shared" si="43"/>
        <v/>
      </c>
      <c r="S96" s="19" t="str">
        <f t="shared" si="44"/>
        <v/>
      </c>
      <c r="T96" s="39"/>
      <c r="U96" s="21"/>
      <c r="V96" s="22"/>
      <c r="W96" s="22" t="str">
        <f t="shared" si="45"/>
        <v/>
      </c>
      <c r="X96" s="22"/>
      <c r="Y96" s="22"/>
      <c r="Z96" s="22"/>
      <c r="AA96" s="24" t="str">
        <f t="shared" si="46"/>
        <v/>
      </c>
      <c r="AB96" s="19" t="str">
        <f t="shared" si="47"/>
        <v/>
      </c>
      <c r="AC96" s="39"/>
      <c r="AD96" s="21"/>
      <c r="AE96" s="22"/>
      <c r="AF96" s="22" t="str">
        <f t="shared" si="48"/>
        <v/>
      </c>
      <c r="AG96" s="22"/>
      <c r="AH96" s="22"/>
      <c r="AI96" s="22"/>
      <c r="AJ96" s="24" t="str">
        <f t="shared" si="49"/>
        <v/>
      </c>
      <c r="AK96" s="19" t="str">
        <f t="shared" si="50"/>
        <v/>
      </c>
      <c r="AL96" s="39"/>
      <c r="AM96" s="21"/>
      <c r="AN96" s="22"/>
      <c r="AO96" s="22" t="str">
        <f t="shared" si="38"/>
        <v/>
      </c>
      <c r="AP96" s="22"/>
      <c r="AQ96" s="22"/>
      <c r="AR96" s="22"/>
      <c r="AS96" s="24" t="str">
        <f t="shared" si="51"/>
        <v/>
      </c>
      <c r="AT96" s="19" t="str">
        <f t="shared" si="52"/>
        <v/>
      </c>
      <c r="AU96" s="39"/>
      <c r="AV96" s="21"/>
      <c r="AW96" s="22"/>
      <c r="AX96" s="22" t="str">
        <f t="shared" si="53"/>
        <v/>
      </c>
      <c r="AY96" s="22"/>
      <c r="AZ96" s="22"/>
      <c r="BA96" s="22"/>
      <c r="BB96" s="24" t="str">
        <f t="shared" si="54"/>
        <v/>
      </c>
      <c r="BC96" s="19" t="str">
        <f t="shared" si="55"/>
        <v/>
      </c>
      <c r="BD96" s="39"/>
      <c r="BE96" s="21"/>
      <c r="BF96" s="22"/>
      <c r="BG96" s="22" t="str">
        <f t="shared" si="56"/>
        <v/>
      </c>
      <c r="BH96" s="22"/>
      <c r="BI96" s="22"/>
      <c r="BJ96" s="22"/>
      <c r="BK96" s="24" t="str">
        <f t="shared" si="57"/>
        <v/>
      </c>
      <c r="BL96" s="19" t="str">
        <f t="shared" si="58"/>
        <v/>
      </c>
      <c r="BM96" s="39"/>
      <c r="BN96" s="21"/>
      <c r="BO96" s="22"/>
      <c r="BP96" s="22" t="str">
        <f t="shared" si="59"/>
        <v/>
      </c>
      <c r="BQ96" s="22"/>
      <c r="BR96" s="22"/>
      <c r="BS96" s="22"/>
      <c r="BT96" s="24" t="str">
        <f t="shared" si="60"/>
        <v/>
      </c>
      <c r="BU96" s="19" t="str">
        <f t="shared" si="61"/>
        <v/>
      </c>
      <c r="BV96" s="39"/>
      <c r="BW96" s="21"/>
      <c r="BX96" s="22"/>
      <c r="BY96" s="22" t="str">
        <f t="shared" si="62"/>
        <v/>
      </c>
      <c r="BZ96" s="22"/>
      <c r="CA96" s="22"/>
      <c r="CB96" s="22"/>
      <c r="CC96" s="24" t="str">
        <f t="shared" si="63"/>
        <v/>
      </c>
      <c r="CD96" s="19" t="str">
        <f t="shared" si="64"/>
        <v/>
      </c>
      <c r="CE96" s="39"/>
      <c r="CF96" s="21"/>
      <c r="CG96" s="22" t="str">
        <f>IF($A96="","",IF(CF96="","I",LOOKUP(CF96/CH$2,{0,0.4,0.45,0.5,0.55,0.6,0.65,0.7,0.75,0.8,1},{"F","D","C","C+","B-","B","B+","A-","A","A+"})))</f>
        <v/>
      </c>
      <c r="CH96" s="19" t="str">
        <f>IF($A96="","",IF(CF96="","--",LOOKUP(CF96/CH$2,{0,0.4,0.45,0.5,0.55,0.6,0.65,0.7,0.75,0.8,1},{0,2,2.25,2.5,2.75,3,3.25,3.5,3.75,4})))</f>
        <v/>
      </c>
      <c r="CI96" s="22"/>
      <c r="CJ96" s="22"/>
      <c r="CK96" s="58" t="str">
        <f t="shared" si="65"/>
        <v/>
      </c>
      <c r="CL96" s="55"/>
      <c r="CM96" s="24"/>
      <c r="CN96" s="24"/>
      <c r="CO96" s="24" t="str">
        <f t="shared" si="66"/>
        <v/>
      </c>
      <c r="CP96" s="24"/>
      <c r="CQ96" s="25"/>
      <c r="CR96" s="24"/>
      <c r="CS96" s="42" t="str">
        <f t="shared" si="67"/>
        <v/>
      </c>
      <c r="CT96" s="22"/>
      <c r="CU96" s="17"/>
      <c r="CV96" s="7"/>
      <c r="CW96" s="7"/>
      <c r="CX96" s="7"/>
      <c r="CY96" s="7"/>
      <c r="CZ96" s="7"/>
      <c r="DA96" s="7"/>
      <c r="DB96" s="25"/>
      <c r="DC96" s="23"/>
      <c r="DD96" s="47"/>
      <c r="DF96" s="47"/>
    </row>
    <row r="97" spans="1:110" s="26" customFormat="1" x14ac:dyDescent="0.25">
      <c r="A97" s="19"/>
      <c r="B97" s="20"/>
      <c r="C97" s="21"/>
      <c r="D97" s="22"/>
      <c r="E97" s="22" t="str">
        <f t="shared" si="39"/>
        <v/>
      </c>
      <c r="F97" s="22"/>
      <c r="G97" s="22"/>
      <c r="H97" s="22"/>
      <c r="I97" s="24" t="str">
        <f t="shared" si="40"/>
        <v/>
      </c>
      <c r="J97" s="22" t="str">
        <f t="shared" si="41"/>
        <v/>
      </c>
      <c r="K97" s="39"/>
      <c r="L97" s="27"/>
      <c r="M97" s="22"/>
      <c r="N97" s="22" t="str">
        <f t="shared" si="42"/>
        <v/>
      </c>
      <c r="O97" s="22"/>
      <c r="P97" s="22"/>
      <c r="Q97" s="22"/>
      <c r="R97" s="24" t="str">
        <f t="shared" si="43"/>
        <v/>
      </c>
      <c r="S97" s="19" t="str">
        <f t="shared" si="44"/>
        <v/>
      </c>
      <c r="T97" s="39"/>
      <c r="U97" s="21"/>
      <c r="V97" s="22"/>
      <c r="W97" s="22" t="str">
        <f t="shared" si="45"/>
        <v/>
      </c>
      <c r="X97" s="22"/>
      <c r="Y97" s="22"/>
      <c r="Z97" s="22"/>
      <c r="AA97" s="24" t="str">
        <f t="shared" si="46"/>
        <v/>
      </c>
      <c r="AB97" s="19" t="str">
        <f t="shared" si="47"/>
        <v/>
      </c>
      <c r="AC97" s="39"/>
      <c r="AD97" s="21"/>
      <c r="AE97" s="22"/>
      <c r="AF97" s="22" t="str">
        <f t="shared" si="48"/>
        <v/>
      </c>
      <c r="AG97" s="22"/>
      <c r="AH97" s="22"/>
      <c r="AI97" s="22"/>
      <c r="AJ97" s="24" t="str">
        <f t="shared" si="49"/>
        <v/>
      </c>
      <c r="AK97" s="19" t="str">
        <f t="shared" si="50"/>
        <v/>
      </c>
      <c r="AL97" s="39"/>
      <c r="AM97" s="21"/>
      <c r="AN97" s="22"/>
      <c r="AO97" s="22" t="str">
        <f t="shared" si="38"/>
        <v/>
      </c>
      <c r="AP97" s="22"/>
      <c r="AQ97" s="22"/>
      <c r="AR97" s="22"/>
      <c r="AS97" s="24" t="str">
        <f t="shared" si="51"/>
        <v/>
      </c>
      <c r="AT97" s="19" t="str">
        <f t="shared" si="52"/>
        <v/>
      </c>
      <c r="AU97" s="39"/>
      <c r="AV97" s="21"/>
      <c r="AW97" s="22"/>
      <c r="AX97" s="22" t="str">
        <f t="shared" si="53"/>
        <v/>
      </c>
      <c r="AY97" s="22"/>
      <c r="AZ97" s="22"/>
      <c r="BA97" s="22"/>
      <c r="BB97" s="24" t="str">
        <f t="shared" si="54"/>
        <v/>
      </c>
      <c r="BC97" s="19" t="str">
        <f t="shared" si="55"/>
        <v/>
      </c>
      <c r="BD97" s="39"/>
      <c r="BE97" s="21"/>
      <c r="BF97" s="22"/>
      <c r="BG97" s="22" t="str">
        <f t="shared" si="56"/>
        <v/>
      </c>
      <c r="BH97" s="22"/>
      <c r="BI97" s="22"/>
      <c r="BJ97" s="22"/>
      <c r="BK97" s="24" t="str">
        <f t="shared" si="57"/>
        <v/>
      </c>
      <c r="BL97" s="19" t="str">
        <f t="shared" si="58"/>
        <v/>
      </c>
      <c r="BM97" s="39"/>
      <c r="BN97" s="21"/>
      <c r="BO97" s="22"/>
      <c r="BP97" s="22" t="str">
        <f t="shared" si="59"/>
        <v/>
      </c>
      <c r="BQ97" s="22"/>
      <c r="BR97" s="22"/>
      <c r="BS97" s="22"/>
      <c r="BT97" s="24" t="str">
        <f t="shared" si="60"/>
        <v/>
      </c>
      <c r="BU97" s="19" t="str">
        <f t="shared" si="61"/>
        <v/>
      </c>
      <c r="BV97" s="39"/>
      <c r="BW97" s="21"/>
      <c r="BX97" s="22"/>
      <c r="BY97" s="22" t="str">
        <f t="shared" si="62"/>
        <v/>
      </c>
      <c r="BZ97" s="22"/>
      <c r="CA97" s="22"/>
      <c r="CB97" s="22"/>
      <c r="CC97" s="24" t="str">
        <f t="shared" si="63"/>
        <v/>
      </c>
      <c r="CD97" s="19" t="str">
        <f t="shared" si="64"/>
        <v/>
      </c>
      <c r="CE97" s="39"/>
      <c r="CF97" s="21"/>
      <c r="CG97" s="22" t="str">
        <f>IF($A97="","",IF(CF97="","I",LOOKUP(CF97/CH$2,{0,0.4,0.45,0.5,0.55,0.6,0.65,0.7,0.75,0.8,1},{"F","D","C","C+","B-","B","B+","A-","A","A+"})))</f>
        <v/>
      </c>
      <c r="CH97" s="19" t="str">
        <f>IF($A97="","",IF(CF97="","--",LOOKUP(CF97/CH$2,{0,0.4,0.45,0.5,0.55,0.6,0.65,0.7,0.75,0.8,1},{0,2,2.25,2.5,2.75,3,3.25,3.5,3.75,4})))</f>
        <v/>
      </c>
      <c r="CI97" s="22"/>
      <c r="CJ97" s="22"/>
      <c r="CK97" s="58" t="str">
        <f t="shared" si="65"/>
        <v/>
      </c>
      <c r="CL97" s="55"/>
      <c r="CM97" s="24"/>
      <c r="CN97" s="24"/>
      <c r="CO97" s="24" t="str">
        <f t="shared" si="66"/>
        <v/>
      </c>
      <c r="CP97" s="24"/>
      <c r="CQ97" s="25"/>
      <c r="CR97" s="24"/>
      <c r="CS97" s="42" t="str">
        <f t="shared" si="67"/>
        <v/>
      </c>
      <c r="CT97" s="22"/>
      <c r="CU97" s="17"/>
      <c r="CV97" s="7"/>
      <c r="CW97" s="7"/>
      <c r="CX97" s="7"/>
      <c r="CY97" s="7"/>
      <c r="CZ97" s="7"/>
      <c r="DA97" s="7"/>
      <c r="DB97" s="25"/>
      <c r="DC97" s="23"/>
      <c r="DD97" s="47"/>
      <c r="DF97" s="47"/>
    </row>
    <row r="98" spans="1:110" s="26" customFormat="1" x14ac:dyDescent="0.25">
      <c r="A98" s="19"/>
      <c r="B98" s="20"/>
      <c r="C98" s="21"/>
      <c r="D98" s="22"/>
      <c r="E98" s="22" t="str">
        <f t="shared" si="39"/>
        <v/>
      </c>
      <c r="F98" s="22"/>
      <c r="G98" s="22"/>
      <c r="H98" s="22"/>
      <c r="I98" s="24" t="str">
        <f t="shared" si="40"/>
        <v/>
      </c>
      <c r="J98" s="22" t="str">
        <f t="shared" si="41"/>
        <v/>
      </c>
      <c r="K98" s="39"/>
      <c r="L98" s="27"/>
      <c r="M98" s="22"/>
      <c r="N98" s="22" t="str">
        <f t="shared" si="42"/>
        <v/>
      </c>
      <c r="O98" s="22"/>
      <c r="P98" s="22"/>
      <c r="Q98" s="22"/>
      <c r="R98" s="24" t="str">
        <f t="shared" si="43"/>
        <v/>
      </c>
      <c r="S98" s="19" t="str">
        <f t="shared" si="44"/>
        <v/>
      </c>
      <c r="T98" s="39"/>
      <c r="U98" s="21"/>
      <c r="V98" s="22"/>
      <c r="W98" s="22" t="str">
        <f t="shared" si="45"/>
        <v/>
      </c>
      <c r="X98" s="22"/>
      <c r="Y98" s="22"/>
      <c r="Z98" s="22"/>
      <c r="AA98" s="24" t="str">
        <f t="shared" si="46"/>
        <v/>
      </c>
      <c r="AB98" s="19" t="str">
        <f t="shared" si="47"/>
        <v/>
      </c>
      <c r="AC98" s="39"/>
      <c r="AD98" s="21"/>
      <c r="AE98" s="22"/>
      <c r="AF98" s="22" t="str">
        <f t="shared" si="48"/>
        <v/>
      </c>
      <c r="AG98" s="22"/>
      <c r="AH98" s="22"/>
      <c r="AI98" s="22"/>
      <c r="AJ98" s="24" t="str">
        <f t="shared" si="49"/>
        <v/>
      </c>
      <c r="AK98" s="19" t="str">
        <f t="shared" si="50"/>
        <v/>
      </c>
      <c r="AL98" s="39"/>
      <c r="AM98" s="21"/>
      <c r="AN98" s="22"/>
      <c r="AO98" s="22" t="str">
        <f t="shared" si="38"/>
        <v/>
      </c>
      <c r="AP98" s="22"/>
      <c r="AQ98" s="22"/>
      <c r="AR98" s="22"/>
      <c r="AS98" s="24" t="str">
        <f t="shared" si="51"/>
        <v/>
      </c>
      <c r="AT98" s="19" t="str">
        <f t="shared" si="52"/>
        <v/>
      </c>
      <c r="AU98" s="39"/>
      <c r="AV98" s="21"/>
      <c r="AW98" s="22"/>
      <c r="AX98" s="22" t="str">
        <f t="shared" si="53"/>
        <v/>
      </c>
      <c r="AY98" s="22"/>
      <c r="AZ98" s="22"/>
      <c r="BA98" s="22"/>
      <c r="BB98" s="24" t="str">
        <f t="shared" si="54"/>
        <v/>
      </c>
      <c r="BC98" s="19" t="str">
        <f t="shared" si="55"/>
        <v/>
      </c>
      <c r="BD98" s="39"/>
      <c r="BE98" s="21"/>
      <c r="BF98" s="22"/>
      <c r="BG98" s="22" t="str">
        <f t="shared" si="56"/>
        <v/>
      </c>
      <c r="BH98" s="22"/>
      <c r="BI98" s="22"/>
      <c r="BJ98" s="22"/>
      <c r="BK98" s="24" t="str">
        <f t="shared" si="57"/>
        <v/>
      </c>
      <c r="BL98" s="19" t="str">
        <f t="shared" si="58"/>
        <v/>
      </c>
      <c r="BM98" s="39"/>
      <c r="BN98" s="21"/>
      <c r="BO98" s="22"/>
      <c r="BP98" s="22" t="str">
        <f t="shared" si="59"/>
        <v/>
      </c>
      <c r="BQ98" s="22"/>
      <c r="BR98" s="22"/>
      <c r="BS98" s="22"/>
      <c r="BT98" s="24" t="str">
        <f t="shared" si="60"/>
        <v/>
      </c>
      <c r="BU98" s="19" t="str">
        <f t="shared" si="61"/>
        <v/>
      </c>
      <c r="BV98" s="39"/>
      <c r="BW98" s="21"/>
      <c r="BX98" s="22"/>
      <c r="BY98" s="22" t="str">
        <f t="shared" si="62"/>
        <v/>
      </c>
      <c r="BZ98" s="22"/>
      <c r="CA98" s="22"/>
      <c r="CB98" s="22"/>
      <c r="CC98" s="24" t="str">
        <f t="shared" si="63"/>
        <v/>
      </c>
      <c r="CD98" s="19" t="str">
        <f t="shared" si="64"/>
        <v/>
      </c>
      <c r="CE98" s="39"/>
      <c r="CF98" s="21"/>
      <c r="CG98" s="22" t="str">
        <f>IF($A98="","",IF(CF98="","I",LOOKUP(CF98/CH$2,{0,0.4,0.45,0.5,0.55,0.6,0.65,0.7,0.75,0.8,1},{"F","D","C","C+","B-","B","B+","A-","A","A+"})))</f>
        <v/>
      </c>
      <c r="CH98" s="19" t="str">
        <f>IF($A98="","",IF(CF98="","--",LOOKUP(CF98/CH$2,{0,0.4,0.45,0.5,0.55,0.6,0.65,0.7,0.75,0.8,1},{0,2,2.25,2.5,2.75,3,3.25,3.5,3.75,4})))</f>
        <v/>
      </c>
      <c r="CI98" s="22"/>
      <c r="CJ98" s="22"/>
      <c r="CK98" s="58" t="str">
        <f t="shared" si="65"/>
        <v/>
      </c>
      <c r="CL98" s="55"/>
      <c r="CM98" s="24"/>
      <c r="CN98" s="24"/>
      <c r="CO98" s="24" t="str">
        <f t="shared" si="66"/>
        <v/>
      </c>
      <c r="CP98" s="24"/>
      <c r="CQ98" s="25"/>
      <c r="CR98" s="24"/>
      <c r="CS98" s="42" t="str">
        <f t="shared" si="67"/>
        <v/>
      </c>
      <c r="CT98" s="22"/>
      <c r="CU98" s="17"/>
      <c r="CV98" s="7"/>
      <c r="CW98" s="7"/>
      <c r="CX98" s="7"/>
      <c r="CY98" s="7"/>
      <c r="CZ98" s="7"/>
      <c r="DA98" s="7"/>
      <c r="DB98" s="25"/>
      <c r="DC98" s="23"/>
      <c r="DD98" s="47"/>
      <c r="DF98" s="47"/>
    </row>
    <row r="99" spans="1:110" s="26" customFormat="1" x14ac:dyDescent="0.25">
      <c r="A99" s="19"/>
      <c r="B99" s="20"/>
      <c r="C99" s="21"/>
      <c r="D99" s="22"/>
      <c r="E99" s="22" t="str">
        <f t="shared" si="39"/>
        <v/>
      </c>
      <c r="F99" s="22"/>
      <c r="G99" s="22"/>
      <c r="H99" s="22"/>
      <c r="I99" s="24" t="str">
        <f t="shared" si="40"/>
        <v/>
      </c>
      <c r="J99" s="22" t="str">
        <f t="shared" si="41"/>
        <v/>
      </c>
      <c r="K99" s="39"/>
      <c r="L99" s="27"/>
      <c r="M99" s="22"/>
      <c r="N99" s="22" t="str">
        <f t="shared" si="42"/>
        <v/>
      </c>
      <c r="O99" s="22"/>
      <c r="P99" s="22"/>
      <c r="Q99" s="22"/>
      <c r="R99" s="24" t="str">
        <f t="shared" si="43"/>
        <v/>
      </c>
      <c r="S99" s="19" t="str">
        <f t="shared" si="44"/>
        <v/>
      </c>
      <c r="T99" s="39"/>
      <c r="U99" s="21"/>
      <c r="V99" s="22"/>
      <c r="W99" s="22" t="str">
        <f t="shared" si="45"/>
        <v/>
      </c>
      <c r="X99" s="22"/>
      <c r="Y99" s="22"/>
      <c r="Z99" s="22"/>
      <c r="AA99" s="24" t="str">
        <f t="shared" si="46"/>
        <v/>
      </c>
      <c r="AB99" s="19" t="str">
        <f t="shared" si="47"/>
        <v/>
      </c>
      <c r="AC99" s="39"/>
      <c r="AD99" s="21"/>
      <c r="AE99" s="22"/>
      <c r="AF99" s="22" t="str">
        <f t="shared" si="48"/>
        <v/>
      </c>
      <c r="AG99" s="22"/>
      <c r="AH99" s="22"/>
      <c r="AI99" s="22"/>
      <c r="AJ99" s="24" t="str">
        <f t="shared" si="49"/>
        <v/>
      </c>
      <c r="AK99" s="19" t="str">
        <f t="shared" si="50"/>
        <v/>
      </c>
      <c r="AL99" s="39"/>
      <c r="AM99" s="21"/>
      <c r="AN99" s="22"/>
      <c r="AO99" s="22" t="str">
        <f t="shared" si="38"/>
        <v/>
      </c>
      <c r="AP99" s="22"/>
      <c r="AQ99" s="22"/>
      <c r="AR99" s="22"/>
      <c r="AS99" s="24" t="str">
        <f t="shared" si="51"/>
        <v/>
      </c>
      <c r="AT99" s="19" t="str">
        <f t="shared" si="52"/>
        <v/>
      </c>
      <c r="AU99" s="39"/>
      <c r="AV99" s="21"/>
      <c r="AW99" s="22"/>
      <c r="AX99" s="22" t="str">
        <f t="shared" si="53"/>
        <v/>
      </c>
      <c r="AY99" s="22"/>
      <c r="AZ99" s="22"/>
      <c r="BA99" s="22"/>
      <c r="BB99" s="24" t="str">
        <f t="shared" si="54"/>
        <v/>
      </c>
      <c r="BC99" s="19" t="str">
        <f t="shared" si="55"/>
        <v/>
      </c>
      <c r="BD99" s="39"/>
      <c r="BE99" s="21"/>
      <c r="BF99" s="22"/>
      <c r="BG99" s="22" t="str">
        <f t="shared" si="56"/>
        <v/>
      </c>
      <c r="BH99" s="22"/>
      <c r="BI99" s="22"/>
      <c r="BJ99" s="22"/>
      <c r="BK99" s="24" t="str">
        <f t="shared" si="57"/>
        <v/>
      </c>
      <c r="BL99" s="19" t="str">
        <f t="shared" si="58"/>
        <v/>
      </c>
      <c r="BM99" s="39"/>
      <c r="BN99" s="21"/>
      <c r="BO99" s="22"/>
      <c r="BP99" s="22" t="str">
        <f t="shared" si="59"/>
        <v/>
      </c>
      <c r="BQ99" s="22"/>
      <c r="BR99" s="22"/>
      <c r="BS99" s="22"/>
      <c r="BT99" s="24" t="str">
        <f t="shared" si="60"/>
        <v/>
      </c>
      <c r="BU99" s="19" t="str">
        <f t="shared" si="61"/>
        <v/>
      </c>
      <c r="BV99" s="39"/>
      <c r="BW99" s="21"/>
      <c r="BX99" s="22"/>
      <c r="BY99" s="22" t="str">
        <f t="shared" si="62"/>
        <v/>
      </c>
      <c r="BZ99" s="22"/>
      <c r="CA99" s="22"/>
      <c r="CB99" s="22"/>
      <c r="CC99" s="24" t="str">
        <f t="shared" si="63"/>
        <v/>
      </c>
      <c r="CD99" s="19" t="str">
        <f t="shared" si="64"/>
        <v/>
      </c>
      <c r="CE99" s="39"/>
      <c r="CF99" s="21"/>
      <c r="CG99" s="22" t="str">
        <f>IF($A99="","",IF(CF99="","I",LOOKUP(CF99/CH$2,{0,0.4,0.45,0.5,0.55,0.6,0.65,0.7,0.75,0.8,1},{"F","D","C","C+","B-","B","B+","A-","A","A+"})))</f>
        <v/>
      </c>
      <c r="CH99" s="19" t="str">
        <f>IF($A99="","",IF(CF99="","--",LOOKUP(CF99/CH$2,{0,0.4,0.45,0.5,0.55,0.6,0.65,0.7,0.75,0.8,1},{0,2,2.25,2.5,2.75,3,3.25,3.5,3.75,4})))</f>
        <v/>
      </c>
      <c r="CI99" s="22"/>
      <c r="CJ99" s="22"/>
      <c r="CK99" s="58" t="str">
        <f t="shared" si="65"/>
        <v/>
      </c>
      <c r="CL99" s="55"/>
      <c r="CM99" s="24"/>
      <c r="CN99" s="24"/>
      <c r="CO99" s="24" t="str">
        <f t="shared" si="66"/>
        <v/>
      </c>
      <c r="CP99" s="24"/>
      <c r="CQ99" s="25"/>
      <c r="CR99" s="24"/>
      <c r="CS99" s="42" t="str">
        <f t="shared" si="67"/>
        <v/>
      </c>
      <c r="CT99" s="22"/>
      <c r="CU99" s="17"/>
      <c r="CV99" s="7"/>
      <c r="CW99" s="7"/>
      <c r="CX99" s="7"/>
      <c r="CY99" s="7"/>
      <c r="CZ99" s="7"/>
      <c r="DA99" s="7"/>
      <c r="DB99" s="25"/>
      <c r="DC99" s="23"/>
      <c r="DD99" s="47"/>
      <c r="DF99" s="47"/>
    </row>
    <row r="100" spans="1:110" s="26" customFormat="1" x14ac:dyDescent="0.25">
      <c r="A100" s="19"/>
      <c r="B100" s="20"/>
      <c r="C100" s="21"/>
      <c r="D100" s="22"/>
      <c r="E100" s="22" t="str">
        <f t="shared" si="39"/>
        <v/>
      </c>
      <c r="F100" s="22"/>
      <c r="G100" s="22"/>
      <c r="H100" s="22"/>
      <c r="I100" s="24" t="str">
        <f t="shared" si="40"/>
        <v/>
      </c>
      <c r="J100" s="22" t="str">
        <f t="shared" si="41"/>
        <v/>
      </c>
      <c r="K100" s="39"/>
      <c r="L100" s="27"/>
      <c r="M100" s="22"/>
      <c r="N100" s="22" t="str">
        <f t="shared" si="42"/>
        <v/>
      </c>
      <c r="O100" s="22"/>
      <c r="P100" s="22"/>
      <c r="Q100" s="22"/>
      <c r="R100" s="24" t="str">
        <f t="shared" si="43"/>
        <v/>
      </c>
      <c r="S100" s="19" t="str">
        <f t="shared" si="44"/>
        <v/>
      </c>
      <c r="T100" s="39"/>
      <c r="U100" s="21"/>
      <c r="V100" s="22"/>
      <c r="W100" s="22" t="str">
        <f t="shared" si="45"/>
        <v/>
      </c>
      <c r="X100" s="22"/>
      <c r="Y100" s="22"/>
      <c r="Z100" s="22"/>
      <c r="AA100" s="24" t="str">
        <f t="shared" si="46"/>
        <v/>
      </c>
      <c r="AB100" s="19" t="str">
        <f t="shared" si="47"/>
        <v/>
      </c>
      <c r="AC100" s="39"/>
      <c r="AD100" s="21"/>
      <c r="AE100" s="22"/>
      <c r="AF100" s="22" t="str">
        <f t="shared" si="48"/>
        <v/>
      </c>
      <c r="AG100" s="22"/>
      <c r="AH100" s="22"/>
      <c r="AI100" s="22"/>
      <c r="AJ100" s="24" t="str">
        <f t="shared" si="49"/>
        <v/>
      </c>
      <c r="AK100" s="19" t="str">
        <f t="shared" si="50"/>
        <v/>
      </c>
      <c r="AL100" s="39"/>
      <c r="AM100" s="21"/>
      <c r="AN100" s="22"/>
      <c r="AO100" s="22" t="str">
        <f t="shared" si="38"/>
        <v/>
      </c>
      <c r="AP100" s="22"/>
      <c r="AQ100" s="22"/>
      <c r="AR100" s="22"/>
      <c r="AS100" s="24" t="str">
        <f t="shared" si="51"/>
        <v/>
      </c>
      <c r="AT100" s="19" t="str">
        <f t="shared" si="52"/>
        <v/>
      </c>
      <c r="AU100" s="39"/>
      <c r="AV100" s="21"/>
      <c r="AW100" s="22"/>
      <c r="AX100" s="22" t="str">
        <f t="shared" si="53"/>
        <v/>
      </c>
      <c r="AY100" s="22"/>
      <c r="AZ100" s="22"/>
      <c r="BA100" s="22"/>
      <c r="BB100" s="24" t="str">
        <f t="shared" si="54"/>
        <v/>
      </c>
      <c r="BC100" s="19" t="str">
        <f t="shared" si="55"/>
        <v/>
      </c>
      <c r="BD100" s="39"/>
      <c r="BE100" s="21"/>
      <c r="BF100" s="22"/>
      <c r="BG100" s="22" t="str">
        <f t="shared" si="56"/>
        <v/>
      </c>
      <c r="BH100" s="22"/>
      <c r="BI100" s="22"/>
      <c r="BJ100" s="22"/>
      <c r="BK100" s="24" t="str">
        <f t="shared" si="57"/>
        <v/>
      </c>
      <c r="BL100" s="19" t="str">
        <f t="shared" si="58"/>
        <v/>
      </c>
      <c r="BM100" s="39"/>
      <c r="BN100" s="21"/>
      <c r="BO100" s="22"/>
      <c r="BP100" s="22" t="str">
        <f t="shared" si="59"/>
        <v/>
      </c>
      <c r="BQ100" s="22"/>
      <c r="BR100" s="22"/>
      <c r="BS100" s="22"/>
      <c r="BT100" s="24" t="str">
        <f t="shared" si="60"/>
        <v/>
      </c>
      <c r="BU100" s="19" t="str">
        <f t="shared" si="61"/>
        <v/>
      </c>
      <c r="BV100" s="39"/>
      <c r="BW100" s="21"/>
      <c r="BX100" s="22"/>
      <c r="BY100" s="22" t="str">
        <f t="shared" si="62"/>
        <v/>
      </c>
      <c r="BZ100" s="22"/>
      <c r="CA100" s="22"/>
      <c r="CB100" s="22"/>
      <c r="CC100" s="24" t="str">
        <f t="shared" si="63"/>
        <v/>
      </c>
      <c r="CD100" s="19" t="str">
        <f t="shared" si="64"/>
        <v/>
      </c>
      <c r="CE100" s="39"/>
      <c r="CF100" s="21"/>
      <c r="CG100" s="22" t="str">
        <f>IF($A100="","",IF(CF100="","I",LOOKUP(CF100/CH$2,{0,0.4,0.45,0.5,0.55,0.6,0.65,0.7,0.75,0.8,1},{"F","D","C","C+","B-","B","B+","A-","A","A+"})))</f>
        <v/>
      </c>
      <c r="CH100" s="19" t="str">
        <f>IF($A100="","",IF(CF100="","--",LOOKUP(CF100/CH$2,{0,0.4,0.45,0.5,0.55,0.6,0.65,0.7,0.75,0.8,1},{0,2,2.25,2.5,2.75,3,3.25,3.5,3.75,4})))</f>
        <v/>
      </c>
      <c r="CI100" s="22"/>
      <c r="CJ100" s="22"/>
      <c r="CK100" s="58" t="str">
        <f t="shared" si="65"/>
        <v/>
      </c>
      <c r="CL100" s="55"/>
      <c r="CM100" s="24"/>
      <c r="CN100" s="24"/>
      <c r="CO100" s="24" t="str">
        <f t="shared" si="66"/>
        <v/>
      </c>
      <c r="CP100" s="24"/>
      <c r="CQ100" s="25"/>
      <c r="CR100" s="24"/>
      <c r="CS100" s="42" t="str">
        <f t="shared" si="67"/>
        <v/>
      </c>
      <c r="CT100" s="22"/>
      <c r="CU100" s="17"/>
      <c r="CV100" s="7"/>
      <c r="CW100" s="7"/>
      <c r="CX100" s="7"/>
      <c r="CY100" s="7"/>
      <c r="CZ100" s="7"/>
      <c r="DA100" s="7"/>
      <c r="DB100" s="25"/>
      <c r="DC100" s="23"/>
      <c r="DD100" s="47"/>
      <c r="DF100" s="47"/>
    </row>
    <row r="101" spans="1:110" s="26" customFormat="1" x14ac:dyDescent="0.25">
      <c r="A101" s="19"/>
      <c r="B101" s="20"/>
      <c r="C101" s="21"/>
      <c r="D101" s="22"/>
      <c r="E101" s="22" t="str">
        <f t="shared" si="39"/>
        <v/>
      </c>
      <c r="F101" s="22"/>
      <c r="G101" s="22"/>
      <c r="H101" s="22"/>
      <c r="I101" s="24" t="str">
        <f t="shared" si="40"/>
        <v/>
      </c>
      <c r="J101" s="22" t="str">
        <f t="shared" si="41"/>
        <v/>
      </c>
      <c r="K101" s="39"/>
      <c r="L101" s="27"/>
      <c r="M101" s="22"/>
      <c r="N101" s="22" t="str">
        <f t="shared" si="42"/>
        <v/>
      </c>
      <c r="O101" s="22"/>
      <c r="P101" s="22"/>
      <c r="Q101" s="22"/>
      <c r="R101" s="24" t="str">
        <f t="shared" si="43"/>
        <v/>
      </c>
      <c r="S101" s="19" t="str">
        <f t="shared" si="44"/>
        <v/>
      </c>
      <c r="T101" s="39"/>
      <c r="U101" s="21"/>
      <c r="V101" s="22"/>
      <c r="W101" s="22" t="str">
        <f t="shared" si="45"/>
        <v/>
      </c>
      <c r="X101" s="22"/>
      <c r="Y101" s="22"/>
      <c r="Z101" s="22"/>
      <c r="AA101" s="24" t="str">
        <f t="shared" si="46"/>
        <v/>
      </c>
      <c r="AB101" s="19" t="str">
        <f t="shared" si="47"/>
        <v/>
      </c>
      <c r="AC101" s="39"/>
      <c r="AD101" s="21"/>
      <c r="AE101" s="22"/>
      <c r="AF101" s="22" t="str">
        <f t="shared" si="48"/>
        <v/>
      </c>
      <c r="AG101" s="22"/>
      <c r="AH101" s="22"/>
      <c r="AI101" s="22"/>
      <c r="AJ101" s="24" t="str">
        <f t="shared" si="49"/>
        <v/>
      </c>
      <c r="AK101" s="19" t="str">
        <f t="shared" si="50"/>
        <v/>
      </c>
      <c r="AL101" s="39"/>
      <c r="AM101" s="21"/>
      <c r="AN101" s="22"/>
      <c r="AO101" s="22" t="str">
        <f t="shared" si="38"/>
        <v/>
      </c>
      <c r="AP101" s="22"/>
      <c r="AQ101" s="22"/>
      <c r="AR101" s="22"/>
      <c r="AS101" s="24" t="str">
        <f t="shared" si="51"/>
        <v/>
      </c>
      <c r="AT101" s="19" t="str">
        <f t="shared" si="52"/>
        <v/>
      </c>
      <c r="AU101" s="39"/>
      <c r="AV101" s="21"/>
      <c r="AW101" s="22"/>
      <c r="AX101" s="22" t="str">
        <f t="shared" si="53"/>
        <v/>
      </c>
      <c r="AY101" s="22"/>
      <c r="AZ101" s="22"/>
      <c r="BA101" s="22"/>
      <c r="BB101" s="24" t="str">
        <f t="shared" si="54"/>
        <v/>
      </c>
      <c r="BC101" s="19" t="str">
        <f t="shared" si="55"/>
        <v/>
      </c>
      <c r="BD101" s="39"/>
      <c r="BE101" s="21"/>
      <c r="BF101" s="22"/>
      <c r="BG101" s="22" t="str">
        <f t="shared" si="56"/>
        <v/>
      </c>
      <c r="BH101" s="22"/>
      <c r="BI101" s="22"/>
      <c r="BJ101" s="22"/>
      <c r="BK101" s="24" t="str">
        <f t="shared" si="57"/>
        <v/>
      </c>
      <c r="BL101" s="19" t="str">
        <f t="shared" si="58"/>
        <v/>
      </c>
      <c r="BM101" s="39"/>
      <c r="BN101" s="21"/>
      <c r="BO101" s="22"/>
      <c r="BP101" s="22" t="str">
        <f t="shared" si="59"/>
        <v/>
      </c>
      <c r="BQ101" s="22"/>
      <c r="BR101" s="22"/>
      <c r="BS101" s="22"/>
      <c r="BT101" s="24" t="str">
        <f t="shared" si="60"/>
        <v/>
      </c>
      <c r="BU101" s="19" t="str">
        <f t="shared" si="61"/>
        <v/>
      </c>
      <c r="BV101" s="39"/>
      <c r="BW101" s="21"/>
      <c r="BX101" s="22"/>
      <c r="BY101" s="22" t="str">
        <f t="shared" si="62"/>
        <v/>
      </c>
      <c r="BZ101" s="22"/>
      <c r="CA101" s="22"/>
      <c r="CB101" s="22"/>
      <c r="CC101" s="24" t="str">
        <f t="shared" si="63"/>
        <v/>
      </c>
      <c r="CD101" s="19" t="str">
        <f t="shared" si="64"/>
        <v/>
      </c>
      <c r="CE101" s="39"/>
      <c r="CF101" s="21"/>
      <c r="CG101" s="22" t="str">
        <f>IF($A101="","",IF(CF101="","I",LOOKUP(CF101/CH$2,{0,0.4,0.45,0.5,0.55,0.6,0.65,0.7,0.75,0.8,1},{"F","D","C","C+","B-","B","B+","A-","A","A+"})))</f>
        <v/>
      </c>
      <c r="CH101" s="19" t="str">
        <f>IF($A101="","",IF(CF101="","--",LOOKUP(CF101/CH$2,{0,0.4,0.45,0.5,0.55,0.6,0.65,0.7,0.75,0.8,1},{0,2,2.25,2.5,2.75,3,3.25,3.5,3.75,4})))</f>
        <v/>
      </c>
      <c r="CI101" s="22"/>
      <c r="CJ101" s="22"/>
      <c r="CK101" s="58" t="str">
        <f t="shared" si="65"/>
        <v/>
      </c>
      <c r="CL101" s="55"/>
      <c r="CM101" s="24"/>
      <c r="CN101" s="24"/>
      <c r="CO101" s="24" t="str">
        <f t="shared" si="66"/>
        <v/>
      </c>
      <c r="CP101" s="24"/>
      <c r="CQ101" s="25"/>
      <c r="CR101" s="24"/>
      <c r="CS101" s="42" t="str">
        <f t="shared" si="67"/>
        <v/>
      </c>
      <c r="CT101" s="22"/>
      <c r="CU101" s="17"/>
      <c r="CV101" s="7"/>
      <c r="CW101" s="7"/>
      <c r="CX101" s="7"/>
      <c r="CY101" s="7"/>
      <c r="CZ101" s="7"/>
      <c r="DA101" s="7"/>
      <c r="DB101" s="25"/>
      <c r="DC101" s="23"/>
      <c r="DD101" s="47"/>
      <c r="DF101" s="47"/>
    </row>
    <row r="102" spans="1:110" s="26" customFormat="1" x14ac:dyDescent="0.25">
      <c r="A102" s="19"/>
      <c r="B102" s="20"/>
      <c r="C102" s="21"/>
      <c r="D102" s="22"/>
      <c r="E102" s="22" t="str">
        <f t="shared" si="39"/>
        <v/>
      </c>
      <c r="F102" s="22"/>
      <c r="G102" s="22"/>
      <c r="H102" s="22"/>
      <c r="I102" s="24" t="str">
        <f t="shared" si="40"/>
        <v/>
      </c>
      <c r="J102" s="22" t="str">
        <f t="shared" si="41"/>
        <v/>
      </c>
      <c r="K102" s="39"/>
      <c r="L102" s="27"/>
      <c r="M102" s="22"/>
      <c r="N102" s="22" t="str">
        <f t="shared" si="42"/>
        <v/>
      </c>
      <c r="O102" s="22"/>
      <c r="P102" s="22"/>
      <c r="Q102" s="22"/>
      <c r="R102" s="24" t="str">
        <f t="shared" si="43"/>
        <v/>
      </c>
      <c r="S102" s="19" t="str">
        <f t="shared" si="44"/>
        <v/>
      </c>
      <c r="T102" s="39"/>
      <c r="U102" s="21"/>
      <c r="V102" s="22"/>
      <c r="W102" s="22" t="str">
        <f t="shared" si="45"/>
        <v/>
      </c>
      <c r="X102" s="22"/>
      <c r="Y102" s="22"/>
      <c r="Z102" s="22"/>
      <c r="AA102" s="24" t="str">
        <f t="shared" si="46"/>
        <v/>
      </c>
      <c r="AB102" s="19" t="str">
        <f t="shared" si="47"/>
        <v/>
      </c>
      <c r="AC102" s="39"/>
      <c r="AD102" s="21"/>
      <c r="AE102" s="22"/>
      <c r="AF102" s="22" t="str">
        <f t="shared" si="48"/>
        <v/>
      </c>
      <c r="AG102" s="22"/>
      <c r="AH102" s="22"/>
      <c r="AI102" s="22"/>
      <c r="AJ102" s="24" t="str">
        <f t="shared" si="49"/>
        <v/>
      </c>
      <c r="AK102" s="19" t="str">
        <f t="shared" si="50"/>
        <v/>
      </c>
      <c r="AL102" s="39"/>
      <c r="AM102" s="21"/>
      <c r="AN102" s="22"/>
      <c r="AO102" s="22" t="str">
        <f t="shared" si="38"/>
        <v/>
      </c>
      <c r="AP102" s="22"/>
      <c r="AQ102" s="22"/>
      <c r="AR102" s="22"/>
      <c r="AS102" s="24" t="str">
        <f t="shared" si="51"/>
        <v/>
      </c>
      <c r="AT102" s="19" t="str">
        <f t="shared" si="52"/>
        <v/>
      </c>
      <c r="AU102" s="39"/>
      <c r="AV102" s="21"/>
      <c r="AW102" s="22"/>
      <c r="AX102" s="22" t="str">
        <f t="shared" si="53"/>
        <v/>
      </c>
      <c r="AY102" s="22"/>
      <c r="AZ102" s="22"/>
      <c r="BA102" s="22"/>
      <c r="BB102" s="24" t="str">
        <f t="shared" si="54"/>
        <v/>
      </c>
      <c r="BC102" s="19" t="str">
        <f t="shared" si="55"/>
        <v/>
      </c>
      <c r="BD102" s="39"/>
      <c r="BE102" s="21"/>
      <c r="BF102" s="22"/>
      <c r="BG102" s="22" t="str">
        <f t="shared" si="56"/>
        <v/>
      </c>
      <c r="BH102" s="22"/>
      <c r="BI102" s="22"/>
      <c r="BJ102" s="22"/>
      <c r="BK102" s="24" t="str">
        <f t="shared" si="57"/>
        <v/>
      </c>
      <c r="BL102" s="19" t="str">
        <f t="shared" si="58"/>
        <v/>
      </c>
      <c r="BM102" s="39"/>
      <c r="BN102" s="21"/>
      <c r="BO102" s="22"/>
      <c r="BP102" s="22" t="str">
        <f t="shared" si="59"/>
        <v/>
      </c>
      <c r="BQ102" s="22"/>
      <c r="BR102" s="22"/>
      <c r="BS102" s="22"/>
      <c r="BT102" s="24" t="str">
        <f t="shared" si="60"/>
        <v/>
      </c>
      <c r="BU102" s="19" t="str">
        <f t="shared" si="61"/>
        <v/>
      </c>
      <c r="BV102" s="39"/>
      <c r="BW102" s="21"/>
      <c r="BX102" s="22"/>
      <c r="BY102" s="22" t="str">
        <f t="shared" si="62"/>
        <v/>
      </c>
      <c r="BZ102" s="22"/>
      <c r="CA102" s="22"/>
      <c r="CB102" s="22"/>
      <c r="CC102" s="24" t="str">
        <f t="shared" si="63"/>
        <v/>
      </c>
      <c r="CD102" s="19" t="str">
        <f t="shared" si="64"/>
        <v/>
      </c>
      <c r="CE102" s="39"/>
      <c r="CF102" s="21"/>
      <c r="CG102" s="22" t="str">
        <f>IF($A102="","",IF(CF102="","I",LOOKUP(CF102/CH$2,{0,0.4,0.45,0.5,0.55,0.6,0.65,0.7,0.75,0.8,1},{"F","D","C","C+","B-","B","B+","A-","A","A+"})))</f>
        <v/>
      </c>
      <c r="CH102" s="19" t="str">
        <f>IF($A102="","",IF(CF102="","--",LOOKUP(CF102/CH$2,{0,0.4,0.45,0.5,0.55,0.6,0.65,0.7,0.75,0.8,1},{0,2,2.25,2.5,2.75,3,3.25,3.5,3.75,4})))</f>
        <v/>
      </c>
      <c r="CI102" s="22"/>
      <c r="CJ102" s="22"/>
      <c r="CK102" s="58" t="str">
        <f t="shared" si="65"/>
        <v/>
      </c>
      <c r="CL102" s="55"/>
      <c r="CM102" s="24"/>
      <c r="CN102" s="24"/>
      <c r="CO102" s="24" t="str">
        <f t="shared" si="66"/>
        <v/>
      </c>
      <c r="CP102" s="24"/>
      <c r="CQ102" s="25"/>
      <c r="CR102" s="24"/>
      <c r="CS102" s="42" t="str">
        <f t="shared" si="67"/>
        <v/>
      </c>
      <c r="CT102" s="22"/>
      <c r="CU102" s="17"/>
      <c r="CV102" s="7"/>
      <c r="CW102" s="7"/>
      <c r="CX102" s="7"/>
      <c r="CY102" s="7"/>
      <c r="CZ102" s="7"/>
      <c r="DA102" s="7"/>
      <c r="DB102" s="25"/>
      <c r="DC102" s="23"/>
      <c r="DD102" s="47"/>
      <c r="DF102" s="47"/>
    </row>
    <row r="103" spans="1:110" s="26" customFormat="1" x14ac:dyDescent="0.25">
      <c r="A103" s="19"/>
      <c r="B103" s="20"/>
      <c r="C103" s="21"/>
      <c r="D103" s="22"/>
      <c r="E103" s="22" t="str">
        <f t="shared" si="39"/>
        <v/>
      </c>
      <c r="F103" s="22"/>
      <c r="G103" s="22"/>
      <c r="H103" s="22"/>
      <c r="I103" s="24" t="str">
        <f t="shared" si="40"/>
        <v/>
      </c>
      <c r="J103" s="22" t="str">
        <f t="shared" si="41"/>
        <v/>
      </c>
      <c r="K103" s="39"/>
      <c r="L103" s="27"/>
      <c r="M103" s="22"/>
      <c r="N103" s="22" t="str">
        <f t="shared" si="42"/>
        <v/>
      </c>
      <c r="O103" s="22"/>
      <c r="P103" s="22"/>
      <c r="Q103" s="22"/>
      <c r="R103" s="24" t="str">
        <f t="shared" si="43"/>
        <v/>
      </c>
      <c r="S103" s="19" t="str">
        <f t="shared" si="44"/>
        <v/>
      </c>
      <c r="T103" s="39"/>
      <c r="U103" s="21"/>
      <c r="V103" s="22"/>
      <c r="W103" s="22" t="str">
        <f t="shared" si="45"/>
        <v/>
      </c>
      <c r="X103" s="22"/>
      <c r="Y103" s="22"/>
      <c r="Z103" s="22"/>
      <c r="AA103" s="24" t="str">
        <f t="shared" si="46"/>
        <v/>
      </c>
      <c r="AB103" s="19" t="str">
        <f t="shared" si="47"/>
        <v/>
      </c>
      <c r="AC103" s="39"/>
      <c r="AD103" s="21"/>
      <c r="AE103" s="22"/>
      <c r="AF103" s="22" t="str">
        <f t="shared" si="48"/>
        <v/>
      </c>
      <c r="AG103" s="22"/>
      <c r="AH103" s="22"/>
      <c r="AI103" s="22"/>
      <c r="AJ103" s="24" t="str">
        <f t="shared" si="49"/>
        <v/>
      </c>
      <c r="AK103" s="19" t="str">
        <f t="shared" si="50"/>
        <v/>
      </c>
      <c r="AL103" s="39"/>
      <c r="AM103" s="21"/>
      <c r="AN103" s="22"/>
      <c r="AO103" s="22" t="str">
        <f t="shared" ref="AO103:AO121" si="68">IF(ISBLANK($B103),"",IF(COUNT(AM103:AN103)=0,"",IF(AND($A103="IM",COUNT(AM103:AN103)=1),AM103+AN103,(AM103+AN103)/2)))</f>
        <v/>
      </c>
      <c r="AP103" s="22"/>
      <c r="AQ103" s="22"/>
      <c r="AR103" s="22"/>
      <c r="AS103" s="24" t="str">
        <f t="shared" si="51"/>
        <v/>
      </c>
      <c r="AT103" s="19" t="str">
        <f t="shared" si="52"/>
        <v/>
      </c>
      <c r="AU103" s="39"/>
      <c r="AV103" s="21"/>
      <c r="AW103" s="22"/>
      <c r="AX103" s="22" t="str">
        <f t="shared" si="53"/>
        <v/>
      </c>
      <c r="AY103" s="22"/>
      <c r="AZ103" s="22"/>
      <c r="BA103" s="22"/>
      <c r="BB103" s="24" t="str">
        <f t="shared" si="54"/>
        <v/>
      </c>
      <c r="BC103" s="19" t="str">
        <f t="shared" si="55"/>
        <v/>
      </c>
      <c r="BD103" s="39"/>
      <c r="BE103" s="21"/>
      <c r="BF103" s="22"/>
      <c r="BG103" s="22" t="str">
        <f t="shared" si="56"/>
        <v/>
      </c>
      <c r="BH103" s="22"/>
      <c r="BI103" s="22"/>
      <c r="BJ103" s="22"/>
      <c r="BK103" s="24" t="str">
        <f t="shared" si="57"/>
        <v/>
      </c>
      <c r="BL103" s="19" t="str">
        <f t="shared" si="58"/>
        <v/>
      </c>
      <c r="BM103" s="39"/>
      <c r="BN103" s="21"/>
      <c r="BO103" s="22"/>
      <c r="BP103" s="22" t="str">
        <f t="shared" si="59"/>
        <v/>
      </c>
      <c r="BQ103" s="22"/>
      <c r="BR103" s="22"/>
      <c r="BS103" s="22"/>
      <c r="BT103" s="24" t="str">
        <f t="shared" si="60"/>
        <v/>
      </c>
      <c r="BU103" s="19" t="str">
        <f t="shared" si="61"/>
        <v/>
      </c>
      <c r="BV103" s="39"/>
      <c r="BW103" s="21"/>
      <c r="BX103" s="22"/>
      <c r="BY103" s="22" t="str">
        <f t="shared" si="62"/>
        <v/>
      </c>
      <c r="BZ103" s="22"/>
      <c r="CA103" s="22"/>
      <c r="CB103" s="22"/>
      <c r="CC103" s="24" t="str">
        <f t="shared" si="63"/>
        <v/>
      </c>
      <c r="CD103" s="19" t="str">
        <f t="shared" si="64"/>
        <v/>
      </c>
      <c r="CE103" s="39"/>
      <c r="CF103" s="21"/>
      <c r="CG103" s="22" t="str">
        <f>IF($A103="","",IF(CF103="","I",LOOKUP(CF103/CH$2,{0,0.4,0.45,0.5,0.55,0.6,0.65,0.7,0.75,0.8,1},{"F","D","C","C+","B-","B","B+","A-","A","A+"})))</f>
        <v/>
      </c>
      <c r="CH103" s="19" t="str">
        <f>IF($A103="","",IF(CF103="","--",LOOKUP(CF103/CH$2,{0,0.4,0.45,0.5,0.55,0.6,0.65,0.7,0.75,0.8,1},{0,2,2.25,2.5,2.75,3,3.25,3.5,3.75,4})))</f>
        <v/>
      </c>
      <c r="CI103" s="22"/>
      <c r="CJ103" s="22"/>
      <c r="CK103" s="58" t="str">
        <f t="shared" si="65"/>
        <v/>
      </c>
      <c r="CL103" s="55"/>
      <c r="CM103" s="24"/>
      <c r="CN103" s="24"/>
      <c r="CO103" s="24" t="str">
        <f t="shared" si="66"/>
        <v/>
      </c>
      <c r="CP103" s="24"/>
      <c r="CQ103" s="25"/>
      <c r="CR103" s="24"/>
      <c r="CS103" s="42" t="str">
        <f t="shared" si="67"/>
        <v/>
      </c>
      <c r="CT103" s="22"/>
      <c r="CU103" s="17"/>
      <c r="CV103" s="7"/>
      <c r="CW103" s="7"/>
      <c r="CX103" s="7"/>
      <c r="CY103" s="7"/>
      <c r="CZ103" s="7"/>
      <c r="DA103" s="7"/>
      <c r="DB103" s="25"/>
      <c r="DC103" s="23"/>
      <c r="DD103" s="47"/>
      <c r="DF103" s="47"/>
    </row>
    <row r="104" spans="1:110" s="26" customFormat="1" x14ac:dyDescent="0.25">
      <c r="A104" s="19"/>
      <c r="B104" s="20"/>
      <c r="C104" s="21"/>
      <c r="D104" s="22"/>
      <c r="E104" s="22" t="str">
        <f t="shared" si="39"/>
        <v/>
      </c>
      <c r="F104" s="22"/>
      <c r="G104" s="22"/>
      <c r="H104" s="22"/>
      <c r="I104" s="24" t="str">
        <f t="shared" si="40"/>
        <v/>
      </c>
      <c r="J104" s="22" t="str">
        <f t="shared" si="41"/>
        <v/>
      </c>
      <c r="K104" s="39"/>
      <c r="L104" s="27"/>
      <c r="M104" s="22"/>
      <c r="N104" s="22" t="str">
        <f t="shared" si="42"/>
        <v/>
      </c>
      <c r="O104" s="22"/>
      <c r="P104" s="22"/>
      <c r="Q104" s="22"/>
      <c r="R104" s="24" t="str">
        <f t="shared" si="43"/>
        <v/>
      </c>
      <c r="S104" s="19" t="str">
        <f t="shared" si="44"/>
        <v/>
      </c>
      <c r="T104" s="39"/>
      <c r="U104" s="21"/>
      <c r="V104" s="22"/>
      <c r="W104" s="22" t="str">
        <f t="shared" si="45"/>
        <v/>
      </c>
      <c r="X104" s="22"/>
      <c r="Y104" s="22"/>
      <c r="Z104" s="22"/>
      <c r="AA104" s="24" t="str">
        <f t="shared" si="46"/>
        <v/>
      </c>
      <c r="AB104" s="19" t="str">
        <f t="shared" si="47"/>
        <v/>
      </c>
      <c r="AC104" s="39"/>
      <c r="AD104" s="21"/>
      <c r="AE104" s="22"/>
      <c r="AF104" s="22" t="str">
        <f t="shared" si="48"/>
        <v/>
      </c>
      <c r="AG104" s="22"/>
      <c r="AH104" s="22"/>
      <c r="AI104" s="22"/>
      <c r="AJ104" s="24" t="str">
        <f t="shared" si="49"/>
        <v/>
      </c>
      <c r="AK104" s="19" t="str">
        <f t="shared" si="50"/>
        <v/>
      </c>
      <c r="AL104" s="39"/>
      <c r="AM104" s="21"/>
      <c r="AN104" s="22"/>
      <c r="AO104" s="22" t="str">
        <f t="shared" si="68"/>
        <v/>
      </c>
      <c r="AP104" s="22"/>
      <c r="AQ104" s="22"/>
      <c r="AR104" s="22"/>
      <c r="AS104" s="24" t="str">
        <f t="shared" si="51"/>
        <v/>
      </c>
      <c r="AT104" s="19" t="str">
        <f t="shared" si="52"/>
        <v/>
      </c>
      <c r="AU104" s="39"/>
      <c r="AV104" s="21"/>
      <c r="AW104" s="22"/>
      <c r="AX104" s="22" t="str">
        <f t="shared" si="53"/>
        <v/>
      </c>
      <c r="AY104" s="22"/>
      <c r="AZ104" s="22"/>
      <c r="BA104" s="22"/>
      <c r="BB104" s="24" t="str">
        <f t="shared" si="54"/>
        <v/>
      </c>
      <c r="BC104" s="19" t="str">
        <f t="shared" si="55"/>
        <v/>
      </c>
      <c r="BD104" s="39"/>
      <c r="BE104" s="21"/>
      <c r="BF104" s="22"/>
      <c r="BG104" s="22" t="str">
        <f t="shared" si="56"/>
        <v/>
      </c>
      <c r="BH104" s="22"/>
      <c r="BI104" s="22"/>
      <c r="BJ104" s="22"/>
      <c r="BK104" s="24" t="str">
        <f t="shared" si="57"/>
        <v/>
      </c>
      <c r="BL104" s="19" t="str">
        <f t="shared" si="58"/>
        <v/>
      </c>
      <c r="BM104" s="39"/>
      <c r="BN104" s="21"/>
      <c r="BO104" s="22"/>
      <c r="BP104" s="22" t="str">
        <f t="shared" si="59"/>
        <v/>
      </c>
      <c r="BQ104" s="22"/>
      <c r="BR104" s="22"/>
      <c r="BS104" s="22"/>
      <c r="BT104" s="24" t="str">
        <f t="shared" si="60"/>
        <v/>
      </c>
      <c r="BU104" s="19" t="str">
        <f t="shared" si="61"/>
        <v/>
      </c>
      <c r="BV104" s="39"/>
      <c r="BW104" s="21"/>
      <c r="BX104" s="22"/>
      <c r="BY104" s="22" t="str">
        <f t="shared" si="62"/>
        <v/>
      </c>
      <c r="BZ104" s="22"/>
      <c r="CA104" s="22"/>
      <c r="CB104" s="22"/>
      <c r="CC104" s="24" t="str">
        <f t="shared" si="63"/>
        <v/>
      </c>
      <c r="CD104" s="19" t="str">
        <f t="shared" si="64"/>
        <v/>
      </c>
      <c r="CE104" s="39"/>
      <c r="CF104" s="21"/>
      <c r="CG104" s="22" t="str">
        <f>IF($A104="","",IF(CF104="","I",LOOKUP(CF104/CH$2,{0,0.4,0.45,0.5,0.55,0.6,0.65,0.7,0.75,0.8,1},{"F","D","C","C+","B-","B","B+","A-","A","A+"})))</f>
        <v/>
      </c>
      <c r="CH104" s="19" t="str">
        <f>IF($A104="","",IF(CF104="","--",LOOKUP(CF104/CH$2,{0,0.4,0.45,0.5,0.55,0.6,0.65,0.7,0.75,0.8,1},{0,2,2.25,2.5,2.75,3,3.25,3.5,3.75,4})))</f>
        <v/>
      </c>
      <c r="CI104" s="22"/>
      <c r="CJ104" s="22"/>
      <c r="CK104" s="58" t="str">
        <f t="shared" si="65"/>
        <v/>
      </c>
      <c r="CL104" s="55"/>
      <c r="CM104" s="24"/>
      <c r="CN104" s="24"/>
      <c r="CO104" s="24" t="str">
        <f t="shared" si="66"/>
        <v/>
      </c>
      <c r="CP104" s="24"/>
      <c r="CQ104" s="25"/>
      <c r="CR104" s="24"/>
      <c r="CS104" s="42" t="str">
        <f t="shared" si="67"/>
        <v/>
      </c>
      <c r="CT104" s="22"/>
      <c r="CU104" s="17"/>
      <c r="CV104" s="7"/>
      <c r="CW104" s="7"/>
      <c r="CX104" s="7"/>
      <c r="CY104" s="7"/>
      <c r="CZ104" s="7"/>
      <c r="DA104" s="7"/>
      <c r="DB104" s="25"/>
      <c r="DC104" s="23"/>
      <c r="DD104" s="47"/>
      <c r="DF104" s="47"/>
    </row>
    <row r="105" spans="1:110" s="26" customFormat="1" x14ac:dyDescent="0.25">
      <c r="A105" s="19"/>
      <c r="B105" s="20"/>
      <c r="C105" s="21"/>
      <c r="D105" s="22"/>
      <c r="E105" s="22" t="str">
        <f t="shared" si="39"/>
        <v/>
      </c>
      <c r="F105" s="22"/>
      <c r="G105" s="22"/>
      <c r="H105" s="22"/>
      <c r="I105" s="24" t="str">
        <f t="shared" si="40"/>
        <v/>
      </c>
      <c r="J105" s="22" t="str">
        <f t="shared" si="41"/>
        <v/>
      </c>
      <c r="K105" s="39"/>
      <c r="L105" s="27"/>
      <c r="M105" s="22"/>
      <c r="N105" s="22" t="str">
        <f t="shared" si="42"/>
        <v/>
      </c>
      <c r="O105" s="22"/>
      <c r="P105" s="22"/>
      <c r="Q105" s="22"/>
      <c r="R105" s="24" t="str">
        <f t="shared" si="43"/>
        <v/>
      </c>
      <c r="S105" s="19" t="str">
        <f t="shared" si="44"/>
        <v/>
      </c>
      <c r="T105" s="39"/>
      <c r="U105" s="21"/>
      <c r="V105" s="22"/>
      <c r="W105" s="22" t="str">
        <f t="shared" si="45"/>
        <v/>
      </c>
      <c r="X105" s="22"/>
      <c r="Y105" s="22"/>
      <c r="Z105" s="22"/>
      <c r="AA105" s="24" t="str">
        <f t="shared" si="46"/>
        <v/>
      </c>
      <c r="AB105" s="19" t="str">
        <f t="shared" si="47"/>
        <v/>
      </c>
      <c r="AC105" s="39"/>
      <c r="AD105" s="21"/>
      <c r="AE105" s="22"/>
      <c r="AF105" s="22" t="str">
        <f t="shared" si="48"/>
        <v/>
      </c>
      <c r="AG105" s="22"/>
      <c r="AH105" s="22"/>
      <c r="AI105" s="22"/>
      <c r="AJ105" s="24" t="str">
        <f t="shared" si="49"/>
        <v/>
      </c>
      <c r="AK105" s="19" t="str">
        <f t="shared" si="50"/>
        <v/>
      </c>
      <c r="AL105" s="39"/>
      <c r="AM105" s="21"/>
      <c r="AN105" s="22"/>
      <c r="AO105" s="22" t="str">
        <f t="shared" si="68"/>
        <v/>
      </c>
      <c r="AP105" s="22"/>
      <c r="AQ105" s="22"/>
      <c r="AR105" s="22"/>
      <c r="AS105" s="24" t="str">
        <f t="shared" si="51"/>
        <v/>
      </c>
      <c r="AT105" s="19" t="str">
        <f t="shared" si="52"/>
        <v/>
      </c>
      <c r="AU105" s="39"/>
      <c r="AV105" s="21"/>
      <c r="AW105" s="22"/>
      <c r="AX105" s="22" t="str">
        <f t="shared" si="53"/>
        <v/>
      </c>
      <c r="AY105" s="22"/>
      <c r="AZ105" s="22"/>
      <c r="BA105" s="22"/>
      <c r="BB105" s="24" t="str">
        <f t="shared" si="54"/>
        <v/>
      </c>
      <c r="BC105" s="19" t="str">
        <f t="shared" si="55"/>
        <v/>
      </c>
      <c r="BD105" s="39"/>
      <c r="BE105" s="21"/>
      <c r="BF105" s="22"/>
      <c r="BG105" s="22" t="str">
        <f t="shared" si="56"/>
        <v/>
      </c>
      <c r="BH105" s="22"/>
      <c r="BI105" s="22"/>
      <c r="BJ105" s="22"/>
      <c r="BK105" s="24" t="str">
        <f t="shared" si="57"/>
        <v/>
      </c>
      <c r="BL105" s="19" t="str">
        <f t="shared" si="58"/>
        <v/>
      </c>
      <c r="BM105" s="39"/>
      <c r="BN105" s="21"/>
      <c r="BO105" s="22"/>
      <c r="BP105" s="22" t="str">
        <f t="shared" si="59"/>
        <v/>
      </c>
      <c r="BQ105" s="22"/>
      <c r="BR105" s="22"/>
      <c r="BS105" s="22"/>
      <c r="BT105" s="24" t="str">
        <f t="shared" si="60"/>
        <v/>
      </c>
      <c r="BU105" s="19" t="str">
        <f t="shared" si="61"/>
        <v/>
      </c>
      <c r="BV105" s="39"/>
      <c r="BW105" s="21"/>
      <c r="BX105" s="22"/>
      <c r="BY105" s="22" t="str">
        <f t="shared" si="62"/>
        <v/>
      </c>
      <c r="BZ105" s="22"/>
      <c r="CA105" s="22"/>
      <c r="CB105" s="22"/>
      <c r="CC105" s="24" t="str">
        <f t="shared" si="63"/>
        <v/>
      </c>
      <c r="CD105" s="19" t="str">
        <f t="shared" si="64"/>
        <v/>
      </c>
      <c r="CE105" s="39"/>
      <c r="CF105" s="21"/>
      <c r="CG105" s="22" t="str">
        <f>IF($A105="","",IF(CF105="","I",LOOKUP(CF105/CH$2,{0,0.4,0.45,0.5,0.55,0.6,0.65,0.7,0.75,0.8,1},{"F","D","C","C+","B-","B","B+","A-","A","A+"})))</f>
        <v/>
      </c>
      <c r="CH105" s="19" t="str">
        <f>IF($A105="","",IF(CF105="","--",LOOKUP(CF105/CH$2,{0,0.4,0.45,0.5,0.55,0.6,0.65,0.7,0.75,0.8,1},{0,2,2.25,2.5,2.75,3,3.25,3.5,3.75,4})))</f>
        <v/>
      </c>
      <c r="CI105" s="22"/>
      <c r="CJ105" s="22"/>
      <c r="CK105" s="58" t="str">
        <f t="shared" si="65"/>
        <v/>
      </c>
      <c r="CL105" s="55"/>
      <c r="CM105" s="24"/>
      <c r="CN105" s="24"/>
      <c r="CO105" s="24" t="str">
        <f t="shared" si="66"/>
        <v/>
      </c>
      <c r="CP105" s="24"/>
      <c r="CQ105" s="25"/>
      <c r="CR105" s="24"/>
      <c r="CS105" s="42" t="str">
        <f t="shared" si="67"/>
        <v/>
      </c>
      <c r="CT105" s="22"/>
      <c r="CU105" s="17"/>
      <c r="CV105" s="7"/>
      <c r="CW105" s="7"/>
      <c r="CX105" s="7"/>
      <c r="CY105" s="7"/>
      <c r="CZ105" s="7"/>
      <c r="DA105" s="7"/>
      <c r="DB105" s="25"/>
      <c r="DC105" s="23"/>
    </row>
    <row r="106" spans="1:110" s="26" customFormat="1" x14ac:dyDescent="0.25">
      <c r="A106" s="19"/>
      <c r="B106" s="20"/>
      <c r="C106" s="21"/>
      <c r="D106" s="22"/>
      <c r="E106" s="22" t="str">
        <f t="shared" si="39"/>
        <v/>
      </c>
      <c r="F106" s="22"/>
      <c r="G106" s="22"/>
      <c r="H106" s="22"/>
      <c r="I106" s="24" t="str">
        <f t="shared" si="40"/>
        <v/>
      </c>
      <c r="J106" s="22" t="str">
        <f t="shared" si="41"/>
        <v/>
      </c>
      <c r="K106" s="39"/>
      <c r="L106" s="27"/>
      <c r="M106" s="22"/>
      <c r="N106" s="22" t="str">
        <f t="shared" si="42"/>
        <v/>
      </c>
      <c r="O106" s="22"/>
      <c r="P106" s="22"/>
      <c r="Q106" s="22"/>
      <c r="R106" s="24" t="str">
        <f t="shared" si="43"/>
        <v/>
      </c>
      <c r="S106" s="19" t="str">
        <f t="shared" si="44"/>
        <v/>
      </c>
      <c r="T106" s="39"/>
      <c r="U106" s="21"/>
      <c r="V106" s="22"/>
      <c r="W106" s="22" t="str">
        <f t="shared" si="45"/>
        <v/>
      </c>
      <c r="X106" s="22"/>
      <c r="Y106" s="22"/>
      <c r="Z106" s="22"/>
      <c r="AA106" s="24" t="str">
        <f t="shared" si="46"/>
        <v/>
      </c>
      <c r="AB106" s="19" t="str">
        <f t="shared" si="47"/>
        <v/>
      </c>
      <c r="AC106" s="39"/>
      <c r="AD106" s="21"/>
      <c r="AE106" s="22"/>
      <c r="AF106" s="22" t="str">
        <f t="shared" si="48"/>
        <v/>
      </c>
      <c r="AG106" s="22"/>
      <c r="AH106" s="22"/>
      <c r="AI106" s="22"/>
      <c r="AJ106" s="24" t="str">
        <f t="shared" si="49"/>
        <v/>
      </c>
      <c r="AK106" s="19" t="str">
        <f t="shared" si="50"/>
        <v/>
      </c>
      <c r="AL106" s="39"/>
      <c r="AM106" s="21"/>
      <c r="AN106" s="22"/>
      <c r="AO106" s="22" t="str">
        <f t="shared" si="68"/>
        <v/>
      </c>
      <c r="AP106" s="22"/>
      <c r="AQ106" s="22"/>
      <c r="AR106" s="22"/>
      <c r="AS106" s="24" t="str">
        <f t="shared" si="51"/>
        <v/>
      </c>
      <c r="AT106" s="19" t="str">
        <f t="shared" si="52"/>
        <v/>
      </c>
      <c r="AU106" s="39"/>
      <c r="AV106" s="21"/>
      <c r="AW106" s="22"/>
      <c r="AX106" s="22" t="str">
        <f t="shared" si="53"/>
        <v/>
      </c>
      <c r="AY106" s="22"/>
      <c r="AZ106" s="22"/>
      <c r="BA106" s="22"/>
      <c r="BB106" s="24" t="str">
        <f t="shared" si="54"/>
        <v/>
      </c>
      <c r="BC106" s="19" t="str">
        <f t="shared" si="55"/>
        <v/>
      </c>
      <c r="BD106" s="39"/>
      <c r="BE106" s="21"/>
      <c r="BF106" s="22"/>
      <c r="BG106" s="22" t="str">
        <f t="shared" si="56"/>
        <v/>
      </c>
      <c r="BH106" s="22"/>
      <c r="BI106" s="22"/>
      <c r="BJ106" s="22"/>
      <c r="BK106" s="24" t="str">
        <f t="shared" si="57"/>
        <v/>
      </c>
      <c r="BL106" s="19" t="str">
        <f t="shared" si="58"/>
        <v/>
      </c>
      <c r="BM106" s="39"/>
      <c r="BN106" s="21"/>
      <c r="BO106" s="22"/>
      <c r="BP106" s="22" t="str">
        <f t="shared" si="59"/>
        <v/>
      </c>
      <c r="BQ106" s="22"/>
      <c r="BR106" s="22"/>
      <c r="BS106" s="22"/>
      <c r="BT106" s="24" t="str">
        <f t="shared" si="60"/>
        <v/>
      </c>
      <c r="BU106" s="19" t="str">
        <f t="shared" si="61"/>
        <v/>
      </c>
      <c r="BV106" s="39"/>
      <c r="BW106" s="21"/>
      <c r="BX106" s="22"/>
      <c r="BY106" s="22" t="str">
        <f t="shared" si="62"/>
        <v/>
      </c>
      <c r="BZ106" s="22"/>
      <c r="CA106" s="22"/>
      <c r="CB106" s="22"/>
      <c r="CC106" s="24" t="str">
        <f t="shared" si="63"/>
        <v/>
      </c>
      <c r="CD106" s="19" t="str">
        <f t="shared" si="64"/>
        <v/>
      </c>
      <c r="CE106" s="39"/>
      <c r="CF106" s="21"/>
      <c r="CG106" s="22" t="str">
        <f>IF($A106="","",IF(CF106="","I",LOOKUP(CF106/CH$2,{0,0.4,0.45,0.5,0.55,0.6,0.65,0.7,0.75,0.8,1},{"F","D","C","C+","B-","B","B+","A-","A","A+"})))</f>
        <v/>
      </c>
      <c r="CH106" s="19" t="str">
        <f>IF($A106="","",IF(CF106="","--",LOOKUP(CF106/CH$2,{0,0.4,0.45,0.5,0.55,0.6,0.65,0.7,0.75,0.8,1},{0,2,2.25,2.5,2.75,3,3.25,3.5,3.75,4})))</f>
        <v/>
      </c>
      <c r="CI106" s="22"/>
      <c r="CJ106" s="22"/>
      <c r="CK106" s="58" t="str">
        <f t="shared" si="65"/>
        <v/>
      </c>
      <c r="CL106" s="55"/>
      <c r="CM106" s="24"/>
      <c r="CN106" s="24"/>
      <c r="CO106" s="24" t="str">
        <f t="shared" si="66"/>
        <v/>
      </c>
      <c r="CP106" s="24"/>
      <c r="CQ106" s="25"/>
      <c r="CR106" s="24"/>
      <c r="CS106" s="42" t="str">
        <f t="shared" si="67"/>
        <v/>
      </c>
      <c r="CT106" s="22"/>
      <c r="CU106" s="17"/>
      <c r="CV106" s="7"/>
      <c r="CW106" s="7"/>
      <c r="CX106" s="7"/>
      <c r="CY106" s="7"/>
      <c r="CZ106" s="7"/>
      <c r="DA106" s="7"/>
      <c r="DB106" s="25"/>
      <c r="DC106" s="23"/>
    </row>
    <row r="107" spans="1:110" s="26" customFormat="1" x14ac:dyDescent="0.25">
      <c r="A107" s="19"/>
      <c r="B107" s="20"/>
      <c r="C107" s="21"/>
      <c r="D107" s="22"/>
      <c r="E107" s="22" t="str">
        <f t="shared" si="39"/>
        <v/>
      </c>
      <c r="F107" s="22"/>
      <c r="G107" s="22"/>
      <c r="H107" s="22"/>
      <c r="I107" s="24" t="str">
        <f t="shared" si="40"/>
        <v/>
      </c>
      <c r="J107" s="22" t="str">
        <f t="shared" si="41"/>
        <v/>
      </c>
      <c r="K107" s="39"/>
      <c r="L107" s="27"/>
      <c r="M107" s="22"/>
      <c r="N107" s="22" t="str">
        <f t="shared" si="42"/>
        <v/>
      </c>
      <c r="O107" s="22"/>
      <c r="P107" s="22"/>
      <c r="Q107" s="22"/>
      <c r="R107" s="24" t="str">
        <f t="shared" si="43"/>
        <v/>
      </c>
      <c r="S107" s="19" t="str">
        <f t="shared" si="44"/>
        <v/>
      </c>
      <c r="T107" s="39"/>
      <c r="U107" s="21"/>
      <c r="V107" s="22"/>
      <c r="W107" s="22" t="str">
        <f t="shared" si="45"/>
        <v/>
      </c>
      <c r="X107" s="22"/>
      <c r="Y107" s="22"/>
      <c r="Z107" s="22"/>
      <c r="AA107" s="24" t="str">
        <f t="shared" si="46"/>
        <v/>
      </c>
      <c r="AB107" s="19" t="str">
        <f t="shared" si="47"/>
        <v/>
      </c>
      <c r="AC107" s="39"/>
      <c r="AD107" s="21"/>
      <c r="AE107" s="22"/>
      <c r="AF107" s="22" t="str">
        <f t="shared" si="48"/>
        <v/>
      </c>
      <c r="AG107" s="22"/>
      <c r="AH107" s="22"/>
      <c r="AI107" s="22"/>
      <c r="AJ107" s="24" t="str">
        <f t="shared" si="49"/>
        <v/>
      </c>
      <c r="AK107" s="19" t="str">
        <f t="shared" si="50"/>
        <v/>
      </c>
      <c r="AL107" s="39"/>
      <c r="AM107" s="21"/>
      <c r="AN107" s="22"/>
      <c r="AO107" s="22" t="str">
        <f t="shared" si="68"/>
        <v/>
      </c>
      <c r="AP107" s="22"/>
      <c r="AQ107" s="22"/>
      <c r="AR107" s="22"/>
      <c r="AS107" s="24" t="str">
        <f t="shared" si="51"/>
        <v/>
      </c>
      <c r="AT107" s="19" t="str">
        <f t="shared" si="52"/>
        <v/>
      </c>
      <c r="AU107" s="39"/>
      <c r="AV107" s="21"/>
      <c r="AW107" s="22"/>
      <c r="AX107" s="22" t="str">
        <f t="shared" si="53"/>
        <v/>
      </c>
      <c r="AY107" s="22"/>
      <c r="AZ107" s="22"/>
      <c r="BA107" s="22"/>
      <c r="BB107" s="24" t="str">
        <f t="shared" si="54"/>
        <v/>
      </c>
      <c r="BC107" s="19" t="str">
        <f t="shared" si="55"/>
        <v/>
      </c>
      <c r="BD107" s="39"/>
      <c r="BE107" s="21"/>
      <c r="BF107" s="22"/>
      <c r="BG107" s="22" t="str">
        <f t="shared" si="56"/>
        <v/>
      </c>
      <c r="BH107" s="22"/>
      <c r="BI107" s="22"/>
      <c r="BJ107" s="22"/>
      <c r="BK107" s="24" t="str">
        <f t="shared" si="57"/>
        <v/>
      </c>
      <c r="BL107" s="19" t="str">
        <f t="shared" si="58"/>
        <v/>
      </c>
      <c r="BM107" s="39"/>
      <c r="BN107" s="21"/>
      <c r="BO107" s="22"/>
      <c r="BP107" s="22" t="str">
        <f t="shared" si="59"/>
        <v/>
      </c>
      <c r="BQ107" s="22"/>
      <c r="BR107" s="22"/>
      <c r="BS107" s="22"/>
      <c r="BT107" s="24" t="str">
        <f t="shared" si="60"/>
        <v/>
      </c>
      <c r="BU107" s="19" t="str">
        <f t="shared" si="61"/>
        <v/>
      </c>
      <c r="BV107" s="39"/>
      <c r="BW107" s="21"/>
      <c r="BX107" s="22"/>
      <c r="BY107" s="22" t="str">
        <f t="shared" si="62"/>
        <v/>
      </c>
      <c r="BZ107" s="22"/>
      <c r="CA107" s="22"/>
      <c r="CB107" s="22"/>
      <c r="CC107" s="24" t="str">
        <f t="shared" si="63"/>
        <v/>
      </c>
      <c r="CD107" s="19" t="str">
        <f t="shared" si="64"/>
        <v/>
      </c>
      <c r="CE107" s="39"/>
      <c r="CF107" s="21"/>
      <c r="CG107" s="22" t="str">
        <f>IF($A107="","",IF(CF107="","I",LOOKUP(CF107/CH$2,{0,0.4,0.45,0.5,0.55,0.6,0.65,0.7,0.75,0.8,1},{"F","D","C","C+","B-","B","B+","A-","A","A+"})))</f>
        <v/>
      </c>
      <c r="CH107" s="19" t="str">
        <f>IF($A107="","",IF(CF107="","--",LOOKUP(CF107/CH$2,{0,0.4,0.45,0.5,0.55,0.6,0.65,0.7,0.75,0.8,1},{0,2,2.25,2.5,2.75,3,3.25,3.5,3.75,4})))</f>
        <v/>
      </c>
      <c r="CI107" s="22"/>
      <c r="CJ107" s="22"/>
      <c r="CK107" s="58" t="str">
        <f t="shared" si="65"/>
        <v/>
      </c>
      <c r="CL107" s="55"/>
      <c r="CM107" s="24"/>
      <c r="CN107" s="24"/>
      <c r="CO107" s="24" t="str">
        <f t="shared" si="66"/>
        <v/>
      </c>
      <c r="CP107" s="24"/>
      <c r="CQ107" s="25"/>
      <c r="CR107" s="24"/>
      <c r="CS107" s="42" t="str">
        <f t="shared" si="67"/>
        <v/>
      </c>
      <c r="CT107" s="22"/>
      <c r="CU107" s="17"/>
      <c r="CV107" s="7"/>
      <c r="CW107" s="7"/>
      <c r="CX107" s="7"/>
      <c r="CY107" s="7"/>
      <c r="CZ107" s="7"/>
      <c r="DA107" s="7"/>
      <c r="DB107" s="25"/>
      <c r="DC107" s="23"/>
    </row>
    <row r="108" spans="1:110" s="26" customFormat="1" x14ac:dyDescent="0.25">
      <c r="A108" s="19"/>
      <c r="B108" s="20"/>
      <c r="C108" s="21"/>
      <c r="D108" s="22"/>
      <c r="E108" s="22" t="str">
        <f t="shared" si="39"/>
        <v/>
      </c>
      <c r="F108" s="22"/>
      <c r="G108" s="22"/>
      <c r="H108" s="22"/>
      <c r="I108" s="24" t="str">
        <f t="shared" si="40"/>
        <v/>
      </c>
      <c r="J108" s="22" t="str">
        <f t="shared" si="41"/>
        <v/>
      </c>
      <c r="K108" s="39"/>
      <c r="L108" s="27"/>
      <c r="M108" s="22"/>
      <c r="N108" s="22" t="str">
        <f t="shared" si="42"/>
        <v/>
      </c>
      <c r="O108" s="22"/>
      <c r="P108" s="22"/>
      <c r="Q108" s="22"/>
      <c r="R108" s="24" t="str">
        <f t="shared" si="43"/>
        <v/>
      </c>
      <c r="S108" s="19" t="str">
        <f t="shared" si="44"/>
        <v/>
      </c>
      <c r="T108" s="39"/>
      <c r="U108" s="21"/>
      <c r="V108" s="22"/>
      <c r="W108" s="22" t="str">
        <f t="shared" si="45"/>
        <v/>
      </c>
      <c r="X108" s="22"/>
      <c r="Y108" s="22"/>
      <c r="Z108" s="22"/>
      <c r="AA108" s="24" t="str">
        <f t="shared" si="46"/>
        <v/>
      </c>
      <c r="AB108" s="19" t="str">
        <f t="shared" si="47"/>
        <v/>
      </c>
      <c r="AC108" s="39"/>
      <c r="AD108" s="21"/>
      <c r="AE108" s="22"/>
      <c r="AF108" s="22" t="str">
        <f t="shared" si="48"/>
        <v/>
      </c>
      <c r="AG108" s="22"/>
      <c r="AH108" s="22"/>
      <c r="AI108" s="22"/>
      <c r="AJ108" s="24" t="str">
        <f t="shared" si="49"/>
        <v/>
      </c>
      <c r="AK108" s="19" t="str">
        <f t="shared" si="50"/>
        <v/>
      </c>
      <c r="AL108" s="39"/>
      <c r="AM108" s="21"/>
      <c r="AN108" s="22"/>
      <c r="AO108" s="22" t="str">
        <f t="shared" si="68"/>
        <v/>
      </c>
      <c r="AP108" s="22"/>
      <c r="AQ108" s="22"/>
      <c r="AR108" s="22"/>
      <c r="AS108" s="24" t="str">
        <f t="shared" si="51"/>
        <v/>
      </c>
      <c r="AT108" s="19" t="str">
        <f t="shared" si="52"/>
        <v/>
      </c>
      <c r="AU108" s="39"/>
      <c r="AV108" s="21"/>
      <c r="AW108" s="22"/>
      <c r="AX108" s="22" t="str">
        <f t="shared" si="53"/>
        <v/>
      </c>
      <c r="AY108" s="22"/>
      <c r="AZ108" s="22"/>
      <c r="BA108" s="22"/>
      <c r="BB108" s="24" t="str">
        <f t="shared" si="54"/>
        <v/>
      </c>
      <c r="BC108" s="19" t="str">
        <f t="shared" si="55"/>
        <v/>
      </c>
      <c r="BD108" s="39"/>
      <c r="BE108" s="21"/>
      <c r="BF108" s="22"/>
      <c r="BG108" s="22" t="str">
        <f t="shared" si="56"/>
        <v/>
      </c>
      <c r="BH108" s="22"/>
      <c r="BI108" s="22"/>
      <c r="BJ108" s="22"/>
      <c r="BK108" s="24" t="str">
        <f t="shared" si="57"/>
        <v/>
      </c>
      <c r="BL108" s="19" t="str">
        <f t="shared" si="58"/>
        <v/>
      </c>
      <c r="BM108" s="39"/>
      <c r="BN108" s="21"/>
      <c r="BO108" s="22"/>
      <c r="BP108" s="22" t="str">
        <f t="shared" si="59"/>
        <v/>
      </c>
      <c r="BQ108" s="22"/>
      <c r="BR108" s="22"/>
      <c r="BS108" s="22"/>
      <c r="BT108" s="24" t="str">
        <f t="shared" si="60"/>
        <v/>
      </c>
      <c r="BU108" s="19" t="str">
        <f t="shared" si="61"/>
        <v/>
      </c>
      <c r="BV108" s="39"/>
      <c r="BW108" s="21"/>
      <c r="BX108" s="22"/>
      <c r="BY108" s="22" t="str">
        <f t="shared" si="62"/>
        <v/>
      </c>
      <c r="BZ108" s="22"/>
      <c r="CA108" s="22"/>
      <c r="CB108" s="22"/>
      <c r="CC108" s="24" t="str">
        <f t="shared" si="63"/>
        <v/>
      </c>
      <c r="CD108" s="19" t="str">
        <f t="shared" si="64"/>
        <v/>
      </c>
      <c r="CE108" s="39"/>
      <c r="CF108" s="21"/>
      <c r="CG108" s="22" t="str">
        <f>IF($A108="","",IF(CF108="","I",LOOKUP(CF108/CH$2,{0,0.4,0.45,0.5,0.55,0.6,0.65,0.7,0.75,0.8,1},{"F","D","C","C+","B-","B","B+","A-","A","A+"})))</f>
        <v/>
      </c>
      <c r="CH108" s="19" t="str">
        <f>IF($A108="","",IF(CF108="","--",LOOKUP(CF108/CH$2,{0,0.4,0.45,0.5,0.55,0.6,0.65,0.7,0.75,0.8,1},{0,2,2.25,2.5,2.75,3,3.25,3.5,3.75,4})))</f>
        <v/>
      </c>
      <c r="CI108" s="22"/>
      <c r="CJ108" s="22"/>
      <c r="CK108" s="58" t="str">
        <f t="shared" si="65"/>
        <v/>
      </c>
      <c r="CL108" s="55"/>
      <c r="CM108" s="24"/>
      <c r="CN108" s="24"/>
      <c r="CO108" s="24" t="str">
        <f t="shared" si="66"/>
        <v/>
      </c>
      <c r="CP108" s="24"/>
      <c r="CQ108" s="25"/>
      <c r="CR108" s="24"/>
      <c r="CS108" s="42" t="str">
        <f t="shared" si="67"/>
        <v/>
      </c>
      <c r="CT108" s="22"/>
      <c r="CU108" s="17"/>
      <c r="CV108" s="7"/>
      <c r="CW108" s="7"/>
      <c r="CX108" s="7"/>
      <c r="CY108" s="7"/>
      <c r="CZ108" s="7"/>
      <c r="DA108" s="7"/>
      <c r="DB108" s="25"/>
      <c r="DC108" s="23"/>
    </row>
    <row r="109" spans="1:110" s="26" customFormat="1" x14ac:dyDescent="0.25">
      <c r="A109" s="19"/>
      <c r="B109" s="20"/>
      <c r="C109" s="21"/>
      <c r="D109" s="22"/>
      <c r="E109" s="22" t="str">
        <f t="shared" si="39"/>
        <v/>
      </c>
      <c r="F109" s="22"/>
      <c r="G109" s="22"/>
      <c r="H109" s="22"/>
      <c r="I109" s="24" t="str">
        <f t="shared" si="40"/>
        <v/>
      </c>
      <c r="J109" s="22" t="str">
        <f t="shared" si="41"/>
        <v/>
      </c>
      <c r="K109" s="39"/>
      <c r="L109" s="27"/>
      <c r="M109" s="22"/>
      <c r="N109" s="22" t="str">
        <f t="shared" si="42"/>
        <v/>
      </c>
      <c r="O109" s="22"/>
      <c r="P109" s="22"/>
      <c r="Q109" s="22"/>
      <c r="R109" s="24" t="str">
        <f t="shared" si="43"/>
        <v/>
      </c>
      <c r="S109" s="19" t="str">
        <f t="shared" si="44"/>
        <v/>
      </c>
      <c r="T109" s="39"/>
      <c r="U109" s="21"/>
      <c r="V109" s="22"/>
      <c r="W109" s="22" t="str">
        <f t="shared" si="45"/>
        <v/>
      </c>
      <c r="X109" s="22"/>
      <c r="Y109" s="22"/>
      <c r="Z109" s="22"/>
      <c r="AA109" s="24" t="str">
        <f t="shared" si="46"/>
        <v/>
      </c>
      <c r="AB109" s="19" t="str">
        <f t="shared" si="47"/>
        <v/>
      </c>
      <c r="AC109" s="39"/>
      <c r="AD109" s="21"/>
      <c r="AE109" s="22"/>
      <c r="AF109" s="22" t="str">
        <f t="shared" si="48"/>
        <v/>
      </c>
      <c r="AG109" s="22"/>
      <c r="AH109" s="22"/>
      <c r="AI109" s="22"/>
      <c r="AJ109" s="24" t="str">
        <f t="shared" si="49"/>
        <v/>
      </c>
      <c r="AK109" s="19" t="str">
        <f t="shared" si="50"/>
        <v/>
      </c>
      <c r="AL109" s="39"/>
      <c r="AM109" s="21"/>
      <c r="AN109" s="22"/>
      <c r="AO109" s="22" t="str">
        <f t="shared" si="68"/>
        <v/>
      </c>
      <c r="AP109" s="22"/>
      <c r="AQ109" s="22"/>
      <c r="AR109" s="22"/>
      <c r="AS109" s="24" t="str">
        <f t="shared" si="51"/>
        <v/>
      </c>
      <c r="AT109" s="19" t="str">
        <f t="shared" si="52"/>
        <v/>
      </c>
      <c r="AU109" s="39"/>
      <c r="AV109" s="21"/>
      <c r="AW109" s="22"/>
      <c r="AX109" s="22" t="str">
        <f t="shared" si="53"/>
        <v/>
      </c>
      <c r="AY109" s="22"/>
      <c r="AZ109" s="22"/>
      <c r="BA109" s="22"/>
      <c r="BB109" s="24" t="str">
        <f t="shared" si="54"/>
        <v/>
      </c>
      <c r="BC109" s="19" t="str">
        <f t="shared" si="55"/>
        <v/>
      </c>
      <c r="BD109" s="39"/>
      <c r="BE109" s="21"/>
      <c r="BF109" s="22"/>
      <c r="BG109" s="22" t="str">
        <f t="shared" si="56"/>
        <v/>
      </c>
      <c r="BH109" s="22"/>
      <c r="BI109" s="22"/>
      <c r="BJ109" s="22"/>
      <c r="BK109" s="24" t="str">
        <f t="shared" si="57"/>
        <v/>
      </c>
      <c r="BL109" s="19" t="str">
        <f t="shared" si="58"/>
        <v/>
      </c>
      <c r="BM109" s="39"/>
      <c r="BN109" s="21"/>
      <c r="BO109" s="22"/>
      <c r="BP109" s="22" t="str">
        <f t="shared" si="59"/>
        <v/>
      </c>
      <c r="BQ109" s="22"/>
      <c r="BR109" s="22"/>
      <c r="BS109" s="22"/>
      <c r="BT109" s="24" t="str">
        <f t="shared" si="60"/>
        <v/>
      </c>
      <c r="BU109" s="19" t="str">
        <f t="shared" si="61"/>
        <v/>
      </c>
      <c r="BV109" s="39"/>
      <c r="BW109" s="21"/>
      <c r="BX109" s="22"/>
      <c r="BY109" s="22" t="str">
        <f t="shared" si="62"/>
        <v/>
      </c>
      <c r="BZ109" s="22"/>
      <c r="CA109" s="22"/>
      <c r="CB109" s="22"/>
      <c r="CC109" s="24" t="str">
        <f t="shared" si="63"/>
        <v/>
      </c>
      <c r="CD109" s="19" t="str">
        <f t="shared" si="64"/>
        <v/>
      </c>
      <c r="CE109" s="39"/>
      <c r="CF109" s="21"/>
      <c r="CG109" s="22" t="str">
        <f>IF($A109="","",IF(CF109="","I",LOOKUP(CF109/CH$2,{0,0.4,0.45,0.5,0.55,0.6,0.65,0.7,0.75,0.8,1},{"F","D","C","C+","B-","B","B+","A-","A","A+"})))</f>
        <v/>
      </c>
      <c r="CH109" s="19" t="str">
        <f>IF($A109="","",IF(CF109="","--",LOOKUP(CF109/CH$2,{0,0.4,0.45,0.5,0.55,0.6,0.65,0.7,0.75,0.8,1},{0,2,2.25,2.5,2.75,3,3.25,3.5,3.75,4})))</f>
        <v/>
      </c>
      <c r="CI109" s="22"/>
      <c r="CJ109" s="22"/>
      <c r="CK109" s="58" t="str">
        <f t="shared" si="65"/>
        <v/>
      </c>
      <c r="CL109" s="55"/>
      <c r="CM109" s="24"/>
      <c r="CN109" s="24"/>
      <c r="CO109" s="24" t="str">
        <f t="shared" si="66"/>
        <v/>
      </c>
      <c r="CP109" s="24"/>
      <c r="CQ109" s="25"/>
      <c r="CR109" s="24"/>
      <c r="CS109" s="42" t="str">
        <f t="shared" si="67"/>
        <v/>
      </c>
      <c r="CT109" s="22"/>
      <c r="CU109" s="17"/>
      <c r="CV109" s="7"/>
      <c r="CW109" s="7"/>
      <c r="CX109" s="7"/>
      <c r="CY109" s="7"/>
      <c r="CZ109" s="7"/>
      <c r="DA109" s="7"/>
      <c r="DB109" s="25"/>
      <c r="DC109" s="23"/>
    </row>
    <row r="110" spans="1:110" s="26" customFormat="1" x14ac:dyDescent="0.25">
      <c r="A110" s="19"/>
      <c r="B110" s="20"/>
      <c r="C110" s="21"/>
      <c r="D110" s="22"/>
      <c r="E110" s="22" t="str">
        <f t="shared" si="39"/>
        <v/>
      </c>
      <c r="F110" s="22"/>
      <c r="G110" s="22"/>
      <c r="H110" s="22"/>
      <c r="I110" s="24" t="str">
        <f t="shared" si="40"/>
        <v/>
      </c>
      <c r="J110" s="22" t="str">
        <f t="shared" si="41"/>
        <v/>
      </c>
      <c r="K110" s="39"/>
      <c r="L110" s="27"/>
      <c r="M110" s="22"/>
      <c r="N110" s="22" t="str">
        <f t="shared" si="42"/>
        <v/>
      </c>
      <c r="O110" s="22"/>
      <c r="P110" s="22"/>
      <c r="Q110" s="22"/>
      <c r="R110" s="24" t="str">
        <f t="shared" si="43"/>
        <v/>
      </c>
      <c r="S110" s="19" t="str">
        <f t="shared" si="44"/>
        <v/>
      </c>
      <c r="T110" s="39"/>
      <c r="U110" s="21"/>
      <c r="V110" s="22"/>
      <c r="W110" s="22" t="str">
        <f t="shared" si="45"/>
        <v/>
      </c>
      <c r="X110" s="22"/>
      <c r="Y110" s="22"/>
      <c r="Z110" s="22"/>
      <c r="AA110" s="24" t="str">
        <f t="shared" si="46"/>
        <v/>
      </c>
      <c r="AB110" s="19" t="str">
        <f t="shared" si="47"/>
        <v/>
      </c>
      <c r="AC110" s="39"/>
      <c r="AD110" s="21"/>
      <c r="AE110" s="22"/>
      <c r="AF110" s="22" t="str">
        <f t="shared" si="48"/>
        <v/>
      </c>
      <c r="AG110" s="22"/>
      <c r="AH110" s="22"/>
      <c r="AI110" s="22"/>
      <c r="AJ110" s="24" t="str">
        <f t="shared" si="49"/>
        <v/>
      </c>
      <c r="AK110" s="19" t="str">
        <f t="shared" si="50"/>
        <v/>
      </c>
      <c r="AL110" s="39"/>
      <c r="AM110" s="21"/>
      <c r="AN110" s="22"/>
      <c r="AO110" s="22" t="str">
        <f t="shared" si="68"/>
        <v/>
      </c>
      <c r="AP110" s="22"/>
      <c r="AQ110" s="22"/>
      <c r="AR110" s="22"/>
      <c r="AS110" s="24" t="str">
        <f t="shared" si="51"/>
        <v/>
      </c>
      <c r="AT110" s="19" t="str">
        <f t="shared" si="52"/>
        <v/>
      </c>
      <c r="AU110" s="39"/>
      <c r="AV110" s="21"/>
      <c r="AW110" s="22"/>
      <c r="AX110" s="22" t="str">
        <f t="shared" si="53"/>
        <v/>
      </c>
      <c r="AY110" s="22"/>
      <c r="AZ110" s="22"/>
      <c r="BA110" s="22"/>
      <c r="BB110" s="24" t="str">
        <f t="shared" si="54"/>
        <v/>
      </c>
      <c r="BC110" s="19" t="str">
        <f t="shared" si="55"/>
        <v/>
      </c>
      <c r="BD110" s="39"/>
      <c r="BE110" s="21"/>
      <c r="BF110" s="22"/>
      <c r="BG110" s="22" t="str">
        <f t="shared" si="56"/>
        <v/>
      </c>
      <c r="BH110" s="22"/>
      <c r="BI110" s="22"/>
      <c r="BJ110" s="22"/>
      <c r="BK110" s="24" t="str">
        <f t="shared" si="57"/>
        <v/>
      </c>
      <c r="BL110" s="19" t="str">
        <f t="shared" si="58"/>
        <v/>
      </c>
      <c r="BM110" s="39"/>
      <c r="BN110" s="21"/>
      <c r="BO110" s="22"/>
      <c r="BP110" s="22" t="str">
        <f t="shared" si="59"/>
        <v/>
      </c>
      <c r="BQ110" s="22"/>
      <c r="BR110" s="22"/>
      <c r="BS110" s="22"/>
      <c r="BT110" s="24" t="str">
        <f t="shared" si="60"/>
        <v/>
      </c>
      <c r="BU110" s="19" t="str">
        <f t="shared" si="61"/>
        <v/>
      </c>
      <c r="BV110" s="39"/>
      <c r="BW110" s="21"/>
      <c r="BX110" s="22"/>
      <c r="BY110" s="22" t="str">
        <f t="shared" si="62"/>
        <v/>
      </c>
      <c r="BZ110" s="22"/>
      <c r="CA110" s="22"/>
      <c r="CB110" s="22"/>
      <c r="CC110" s="24" t="str">
        <f t="shared" si="63"/>
        <v/>
      </c>
      <c r="CD110" s="19" t="str">
        <f t="shared" si="64"/>
        <v/>
      </c>
      <c r="CE110" s="39"/>
      <c r="CF110" s="21"/>
      <c r="CG110" s="22" t="str">
        <f>IF($A110="","",IF(CF110="","I",LOOKUP(CF110/CH$2,{0,0.4,0.45,0.5,0.55,0.6,0.65,0.7,0.75,0.8,1},{"F","D","C","C+","B-","B","B+","A-","A","A+"})))</f>
        <v/>
      </c>
      <c r="CH110" s="19" t="str">
        <f>IF($A110="","",IF(CF110="","--",LOOKUP(CF110/CH$2,{0,0.4,0.45,0.5,0.55,0.6,0.65,0.7,0.75,0.8,1},{0,2,2.25,2.5,2.75,3,3.25,3.5,3.75,4})))</f>
        <v/>
      </c>
      <c r="CI110" s="22"/>
      <c r="CJ110" s="22"/>
      <c r="CK110" s="58" t="str">
        <f t="shared" si="65"/>
        <v/>
      </c>
      <c r="CL110" s="55"/>
      <c r="CM110" s="24"/>
      <c r="CN110" s="24"/>
      <c r="CO110" s="24" t="str">
        <f t="shared" si="66"/>
        <v/>
      </c>
      <c r="CP110" s="24"/>
      <c r="CQ110" s="25"/>
      <c r="CR110" s="24"/>
      <c r="CS110" s="42" t="str">
        <f t="shared" si="67"/>
        <v/>
      </c>
      <c r="CT110" s="22"/>
      <c r="CU110" s="17"/>
      <c r="CV110" s="7"/>
      <c r="CW110" s="7"/>
      <c r="CX110" s="7"/>
      <c r="CY110" s="7"/>
      <c r="CZ110" s="7"/>
      <c r="DA110" s="7"/>
      <c r="DB110" s="25"/>
      <c r="DC110" s="23"/>
    </row>
    <row r="111" spans="1:110" s="26" customFormat="1" x14ac:dyDescent="0.25">
      <c r="A111" s="19"/>
      <c r="B111" s="20"/>
      <c r="C111" s="21"/>
      <c r="D111" s="22"/>
      <c r="E111" s="22" t="str">
        <f t="shared" si="39"/>
        <v/>
      </c>
      <c r="F111" s="22"/>
      <c r="G111" s="22"/>
      <c r="H111" s="22"/>
      <c r="I111" s="24" t="str">
        <f t="shared" si="40"/>
        <v/>
      </c>
      <c r="J111" s="22" t="str">
        <f t="shared" si="41"/>
        <v/>
      </c>
      <c r="K111" s="39"/>
      <c r="L111" s="27"/>
      <c r="M111" s="22"/>
      <c r="N111" s="22" t="str">
        <f t="shared" si="42"/>
        <v/>
      </c>
      <c r="O111" s="22"/>
      <c r="P111" s="22"/>
      <c r="Q111" s="22"/>
      <c r="R111" s="24" t="str">
        <f t="shared" si="43"/>
        <v/>
      </c>
      <c r="S111" s="19" t="str">
        <f t="shared" si="44"/>
        <v/>
      </c>
      <c r="T111" s="39"/>
      <c r="U111" s="21"/>
      <c r="V111" s="22"/>
      <c r="W111" s="22" t="str">
        <f t="shared" si="45"/>
        <v/>
      </c>
      <c r="X111" s="22"/>
      <c r="Y111" s="22"/>
      <c r="Z111" s="22"/>
      <c r="AA111" s="24" t="str">
        <f t="shared" si="46"/>
        <v/>
      </c>
      <c r="AB111" s="19" t="str">
        <f t="shared" si="47"/>
        <v/>
      </c>
      <c r="AC111" s="39"/>
      <c r="AD111" s="21"/>
      <c r="AE111" s="22"/>
      <c r="AF111" s="22" t="str">
        <f t="shared" si="48"/>
        <v/>
      </c>
      <c r="AG111" s="22"/>
      <c r="AH111" s="22"/>
      <c r="AI111" s="22"/>
      <c r="AJ111" s="24" t="str">
        <f t="shared" si="49"/>
        <v/>
      </c>
      <c r="AK111" s="19" t="str">
        <f t="shared" si="50"/>
        <v/>
      </c>
      <c r="AL111" s="39"/>
      <c r="AM111" s="21"/>
      <c r="AN111" s="22"/>
      <c r="AO111" s="22" t="str">
        <f t="shared" si="68"/>
        <v/>
      </c>
      <c r="AP111" s="22"/>
      <c r="AQ111" s="22"/>
      <c r="AR111" s="22"/>
      <c r="AS111" s="24" t="str">
        <f t="shared" si="51"/>
        <v/>
      </c>
      <c r="AT111" s="19" t="str">
        <f t="shared" si="52"/>
        <v/>
      </c>
      <c r="AU111" s="39"/>
      <c r="AV111" s="21"/>
      <c r="AW111" s="22"/>
      <c r="AX111" s="22" t="str">
        <f t="shared" si="53"/>
        <v/>
      </c>
      <c r="AY111" s="22"/>
      <c r="AZ111" s="22"/>
      <c r="BA111" s="22"/>
      <c r="BB111" s="24" t="str">
        <f t="shared" si="54"/>
        <v/>
      </c>
      <c r="BC111" s="19" t="str">
        <f t="shared" si="55"/>
        <v/>
      </c>
      <c r="BD111" s="39"/>
      <c r="BE111" s="21"/>
      <c r="BF111" s="22"/>
      <c r="BG111" s="22" t="str">
        <f t="shared" si="56"/>
        <v/>
      </c>
      <c r="BH111" s="22"/>
      <c r="BI111" s="22"/>
      <c r="BJ111" s="22"/>
      <c r="BK111" s="24" t="str">
        <f t="shared" si="57"/>
        <v/>
      </c>
      <c r="BL111" s="19" t="str">
        <f t="shared" si="58"/>
        <v/>
      </c>
      <c r="BM111" s="39"/>
      <c r="BN111" s="21"/>
      <c r="BO111" s="22"/>
      <c r="BP111" s="22" t="str">
        <f t="shared" si="59"/>
        <v/>
      </c>
      <c r="BQ111" s="22"/>
      <c r="BR111" s="22"/>
      <c r="BS111" s="22"/>
      <c r="BT111" s="24" t="str">
        <f t="shared" si="60"/>
        <v/>
      </c>
      <c r="BU111" s="19" t="str">
        <f t="shared" si="61"/>
        <v/>
      </c>
      <c r="BV111" s="39"/>
      <c r="BW111" s="21"/>
      <c r="BX111" s="22"/>
      <c r="BY111" s="22" t="str">
        <f t="shared" si="62"/>
        <v/>
      </c>
      <c r="BZ111" s="22"/>
      <c r="CA111" s="22"/>
      <c r="CB111" s="22"/>
      <c r="CC111" s="24" t="str">
        <f t="shared" si="63"/>
        <v/>
      </c>
      <c r="CD111" s="19" t="str">
        <f t="shared" si="64"/>
        <v/>
      </c>
      <c r="CE111" s="39"/>
      <c r="CF111" s="21"/>
      <c r="CG111" s="22" t="str">
        <f>IF($A111="","",IF(CF111="","I",LOOKUP(CF111/CH$2,{0,0.4,0.45,0.5,0.55,0.6,0.65,0.7,0.75,0.8,1},{"F","D","C","C+","B-","B","B+","A-","A","A+"})))</f>
        <v/>
      </c>
      <c r="CH111" s="19" t="str">
        <f>IF($A111="","",IF(CF111="","--",LOOKUP(CF111/CH$2,{0,0.4,0.45,0.5,0.55,0.6,0.65,0.7,0.75,0.8,1},{0,2,2.25,2.5,2.75,3,3.25,3.5,3.75,4})))</f>
        <v/>
      </c>
      <c r="CI111" s="22"/>
      <c r="CJ111" s="22"/>
      <c r="CK111" s="58" t="str">
        <f t="shared" si="65"/>
        <v/>
      </c>
      <c r="CL111" s="55"/>
      <c r="CM111" s="24"/>
      <c r="CN111" s="24"/>
      <c r="CO111" s="24" t="str">
        <f t="shared" si="66"/>
        <v/>
      </c>
      <c r="CP111" s="24"/>
      <c r="CQ111" s="25"/>
      <c r="CR111" s="24"/>
      <c r="CS111" s="42" t="str">
        <f t="shared" si="67"/>
        <v/>
      </c>
      <c r="CT111" s="22"/>
      <c r="CU111" s="17"/>
      <c r="CV111" s="7"/>
      <c r="CW111" s="7"/>
      <c r="CX111" s="7"/>
      <c r="CY111" s="7"/>
      <c r="CZ111" s="7"/>
      <c r="DA111" s="7"/>
      <c r="DB111" s="25"/>
      <c r="DC111" s="23"/>
    </row>
    <row r="112" spans="1:110" s="26" customFormat="1" x14ac:dyDescent="0.25">
      <c r="A112" s="19"/>
      <c r="B112" s="20"/>
      <c r="C112" s="21"/>
      <c r="D112" s="22"/>
      <c r="E112" s="22" t="str">
        <f t="shared" si="39"/>
        <v/>
      </c>
      <c r="F112" s="22"/>
      <c r="G112" s="22"/>
      <c r="H112" s="22"/>
      <c r="I112" s="24" t="str">
        <f t="shared" si="40"/>
        <v/>
      </c>
      <c r="J112" s="22" t="str">
        <f t="shared" si="41"/>
        <v/>
      </c>
      <c r="K112" s="39"/>
      <c r="L112" s="27"/>
      <c r="M112" s="22"/>
      <c r="N112" s="22" t="str">
        <f t="shared" si="42"/>
        <v/>
      </c>
      <c r="O112" s="22"/>
      <c r="P112" s="22"/>
      <c r="Q112" s="22"/>
      <c r="R112" s="24" t="str">
        <f t="shared" si="43"/>
        <v/>
      </c>
      <c r="S112" s="19" t="str">
        <f t="shared" si="44"/>
        <v/>
      </c>
      <c r="T112" s="39"/>
      <c r="U112" s="21"/>
      <c r="V112" s="22"/>
      <c r="W112" s="22" t="str">
        <f t="shared" si="45"/>
        <v/>
      </c>
      <c r="X112" s="22"/>
      <c r="Y112" s="22"/>
      <c r="Z112" s="22"/>
      <c r="AA112" s="24" t="str">
        <f t="shared" si="46"/>
        <v/>
      </c>
      <c r="AB112" s="19" t="str">
        <f t="shared" si="47"/>
        <v/>
      </c>
      <c r="AC112" s="39"/>
      <c r="AD112" s="21"/>
      <c r="AE112" s="22"/>
      <c r="AF112" s="22" t="str">
        <f t="shared" si="48"/>
        <v/>
      </c>
      <c r="AG112" s="22"/>
      <c r="AH112" s="22"/>
      <c r="AI112" s="22"/>
      <c r="AJ112" s="24" t="str">
        <f t="shared" si="49"/>
        <v/>
      </c>
      <c r="AK112" s="19" t="str">
        <f t="shared" si="50"/>
        <v/>
      </c>
      <c r="AL112" s="39"/>
      <c r="AM112" s="21"/>
      <c r="AN112" s="22"/>
      <c r="AO112" s="22" t="str">
        <f t="shared" si="68"/>
        <v/>
      </c>
      <c r="AP112" s="22"/>
      <c r="AQ112" s="22"/>
      <c r="AR112" s="22"/>
      <c r="AS112" s="24" t="str">
        <f t="shared" si="51"/>
        <v/>
      </c>
      <c r="AT112" s="19" t="str">
        <f t="shared" si="52"/>
        <v/>
      </c>
      <c r="AU112" s="39"/>
      <c r="AV112" s="21"/>
      <c r="AW112" s="22"/>
      <c r="AX112" s="22" t="str">
        <f t="shared" si="53"/>
        <v/>
      </c>
      <c r="AY112" s="22"/>
      <c r="AZ112" s="22"/>
      <c r="BA112" s="22"/>
      <c r="BB112" s="24" t="str">
        <f t="shared" si="54"/>
        <v/>
      </c>
      <c r="BC112" s="19" t="str">
        <f t="shared" si="55"/>
        <v/>
      </c>
      <c r="BD112" s="39"/>
      <c r="BE112" s="21"/>
      <c r="BF112" s="22"/>
      <c r="BG112" s="22" t="str">
        <f t="shared" si="56"/>
        <v/>
      </c>
      <c r="BH112" s="22"/>
      <c r="BI112" s="22"/>
      <c r="BJ112" s="22"/>
      <c r="BK112" s="24" t="str">
        <f t="shared" si="57"/>
        <v/>
      </c>
      <c r="BL112" s="19" t="str">
        <f t="shared" si="58"/>
        <v/>
      </c>
      <c r="BM112" s="39"/>
      <c r="BN112" s="21"/>
      <c r="BO112" s="22"/>
      <c r="BP112" s="22" t="str">
        <f t="shared" si="59"/>
        <v/>
      </c>
      <c r="BQ112" s="22"/>
      <c r="BR112" s="22"/>
      <c r="BS112" s="22"/>
      <c r="BT112" s="24" t="str">
        <f t="shared" si="60"/>
        <v/>
      </c>
      <c r="BU112" s="19" t="str">
        <f t="shared" si="61"/>
        <v/>
      </c>
      <c r="BV112" s="39"/>
      <c r="BW112" s="21"/>
      <c r="BX112" s="22"/>
      <c r="BY112" s="22" t="str">
        <f t="shared" si="62"/>
        <v/>
      </c>
      <c r="BZ112" s="22"/>
      <c r="CA112" s="22"/>
      <c r="CB112" s="22"/>
      <c r="CC112" s="24" t="str">
        <f t="shared" si="63"/>
        <v/>
      </c>
      <c r="CD112" s="19" t="str">
        <f t="shared" si="64"/>
        <v/>
      </c>
      <c r="CE112" s="39"/>
      <c r="CF112" s="21"/>
      <c r="CG112" s="22" t="str">
        <f>IF($A112="","",IF(CF112="","I",LOOKUP(CF112/CH$2,{0,0.4,0.45,0.5,0.55,0.6,0.65,0.7,0.75,0.8,1},{"F","D","C","C+","B-","B","B+","A-","A","A+"})))</f>
        <v/>
      </c>
      <c r="CH112" s="19" t="str">
        <f>IF($A112="","",IF(CF112="","--",LOOKUP(CF112/CH$2,{0,0.4,0.45,0.5,0.55,0.6,0.65,0.7,0.75,0.8,1},{0,2,2.25,2.5,2.75,3,3.25,3.5,3.75,4})))</f>
        <v/>
      </c>
      <c r="CI112" s="22"/>
      <c r="CJ112" s="22"/>
      <c r="CK112" s="58" t="str">
        <f t="shared" si="65"/>
        <v/>
      </c>
      <c r="CL112" s="55"/>
      <c r="CM112" s="24"/>
      <c r="CN112" s="24"/>
      <c r="CO112" s="24" t="str">
        <f t="shared" si="66"/>
        <v/>
      </c>
      <c r="CP112" s="24"/>
      <c r="CQ112" s="25"/>
      <c r="CR112" s="24"/>
      <c r="CS112" s="42" t="str">
        <f t="shared" si="67"/>
        <v/>
      </c>
      <c r="CT112" s="22"/>
      <c r="CU112" s="17"/>
      <c r="CV112" s="7"/>
      <c r="CW112" s="7"/>
      <c r="CX112" s="7"/>
      <c r="CY112" s="7"/>
      <c r="CZ112" s="7"/>
      <c r="DA112" s="7"/>
      <c r="DB112" s="25"/>
      <c r="DC112" s="23"/>
    </row>
    <row r="113" spans="1:107" s="26" customFormat="1" x14ac:dyDescent="0.25">
      <c r="A113" s="19"/>
      <c r="B113" s="20"/>
      <c r="C113" s="21"/>
      <c r="D113" s="22"/>
      <c r="E113" s="22" t="str">
        <f t="shared" si="39"/>
        <v/>
      </c>
      <c r="F113" s="22"/>
      <c r="G113" s="22"/>
      <c r="H113" s="22"/>
      <c r="I113" s="24" t="str">
        <f t="shared" si="40"/>
        <v/>
      </c>
      <c r="J113" s="22" t="str">
        <f t="shared" si="41"/>
        <v/>
      </c>
      <c r="K113" s="39"/>
      <c r="L113" s="27"/>
      <c r="M113" s="22"/>
      <c r="N113" s="22" t="str">
        <f t="shared" si="42"/>
        <v/>
      </c>
      <c r="O113" s="22"/>
      <c r="P113" s="22"/>
      <c r="Q113" s="22"/>
      <c r="R113" s="24" t="str">
        <f t="shared" si="43"/>
        <v/>
      </c>
      <c r="S113" s="19" t="str">
        <f t="shared" si="44"/>
        <v/>
      </c>
      <c r="T113" s="39"/>
      <c r="U113" s="21"/>
      <c r="V113" s="22"/>
      <c r="W113" s="22" t="str">
        <f t="shared" si="45"/>
        <v/>
      </c>
      <c r="X113" s="22"/>
      <c r="Y113" s="22"/>
      <c r="Z113" s="22"/>
      <c r="AA113" s="24" t="str">
        <f t="shared" si="46"/>
        <v/>
      </c>
      <c r="AB113" s="19" t="str">
        <f t="shared" si="47"/>
        <v/>
      </c>
      <c r="AC113" s="39"/>
      <c r="AD113" s="21"/>
      <c r="AE113" s="22"/>
      <c r="AF113" s="22" t="str">
        <f t="shared" si="48"/>
        <v/>
      </c>
      <c r="AG113" s="22"/>
      <c r="AH113" s="22"/>
      <c r="AI113" s="22"/>
      <c r="AJ113" s="24" t="str">
        <f t="shared" si="49"/>
        <v/>
      </c>
      <c r="AK113" s="19" t="str">
        <f t="shared" si="50"/>
        <v/>
      </c>
      <c r="AL113" s="39"/>
      <c r="AM113" s="21"/>
      <c r="AN113" s="22"/>
      <c r="AO113" s="22" t="str">
        <f t="shared" si="68"/>
        <v/>
      </c>
      <c r="AP113" s="22"/>
      <c r="AQ113" s="22"/>
      <c r="AR113" s="22"/>
      <c r="AS113" s="24" t="str">
        <f t="shared" si="51"/>
        <v/>
      </c>
      <c r="AT113" s="19" t="str">
        <f t="shared" si="52"/>
        <v/>
      </c>
      <c r="AU113" s="39"/>
      <c r="AV113" s="21"/>
      <c r="AW113" s="22"/>
      <c r="AX113" s="22" t="str">
        <f t="shared" si="53"/>
        <v/>
      </c>
      <c r="AY113" s="22"/>
      <c r="AZ113" s="22"/>
      <c r="BA113" s="22"/>
      <c r="BB113" s="24" t="str">
        <f t="shared" si="54"/>
        <v/>
      </c>
      <c r="BC113" s="19" t="str">
        <f t="shared" si="55"/>
        <v/>
      </c>
      <c r="BD113" s="39"/>
      <c r="BE113" s="21"/>
      <c r="BF113" s="22"/>
      <c r="BG113" s="22" t="str">
        <f t="shared" si="56"/>
        <v/>
      </c>
      <c r="BH113" s="22"/>
      <c r="BI113" s="22"/>
      <c r="BJ113" s="22"/>
      <c r="BK113" s="24" t="str">
        <f t="shared" si="57"/>
        <v/>
      </c>
      <c r="BL113" s="19" t="str">
        <f t="shared" si="58"/>
        <v/>
      </c>
      <c r="BM113" s="39"/>
      <c r="BN113" s="21"/>
      <c r="BO113" s="22"/>
      <c r="BP113" s="22" t="str">
        <f t="shared" si="59"/>
        <v/>
      </c>
      <c r="BQ113" s="22"/>
      <c r="BR113" s="22"/>
      <c r="BS113" s="22"/>
      <c r="BT113" s="24" t="str">
        <f t="shared" si="60"/>
        <v/>
      </c>
      <c r="BU113" s="19" t="str">
        <f t="shared" si="61"/>
        <v/>
      </c>
      <c r="BV113" s="39"/>
      <c r="BW113" s="21"/>
      <c r="BX113" s="22"/>
      <c r="BY113" s="22" t="str">
        <f t="shared" si="62"/>
        <v/>
      </c>
      <c r="BZ113" s="22"/>
      <c r="CA113" s="22"/>
      <c r="CB113" s="22"/>
      <c r="CC113" s="24" t="str">
        <f t="shared" si="63"/>
        <v/>
      </c>
      <c r="CD113" s="19" t="str">
        <f t="shared" si="64"/>
        <v/>
      </c>
      <c r="CE113" s="39"/>
      <c r="CF113" s="21"/>
      <c r="CG113" s="22" t="str">
        <f>IF($A113="","",IF(CF113="","I",LOOKUP(CF113/CH$2,{0,0.4,0.45,0.5,0.55,0.6,0.65,0.7,0.75,0.8,1},{"F","D","C","C+","B-","B","B+","A-","A","A+"})))</f>
        <v/>
      </c>
      <c r="CH113" s="19" t="str">
        <f>IF($A113="","",IF(CF113="","--",LOOKUP(CF113/CH$2,{0,0.4,0.45,0.5,0.55,0.6,0.65,0.7,0.75,0.8,1},{0,2,2.25,2.5,2.75,3,3.25,3.5,3.75,4})))</f>
        <v/>
      </c>
      <c r="CI113" s="22"/>
      <c r="CJ113" s="22"/>
      <c r="CK113" s="58" t="str">
        <f t="shared" si="65"/>
        <v/>
      </c>
      <c r="CL113" s="55"/>
      <c r="CM113" s="24"/>
      <c r="CN113" s="24"/>
      <c r="CO113" s="24" t="str">
        <f t="shared" si="66"/>
        <v/>
      </c>
      <c r="CP113" s="24"/>
      <c r="CQ113" s="25"/>
      <c r="CR113" s="24"/>
      <c r="CS113" s="42" t="str">
        <f t="shared" si="67"/>
        <v/>
      </c>
      <c r="CT113" s="22"/>
      <c r="CU113" s="17"/>
      <c r="CV113" s="7"/>
      <c r="CW113" s="7"/>
      <c r="CX113" s="7"/>
      <c r="CY113" s="7"/>
      <c r="CZ113" s="7"/>
      <c r="DA113" s="7"/>
      <c r="DB113" s="25"/>
      <c r="DC113" s="23"/>
    </row>
    <row r="114" spans="1:107" s="26" customFormat="1" x14ac:dyDescent="0.25">
      <c r="A114" s="19"/>
      <c r="B114" s="20"/>
      <c r="C114" s="21"/>
      <c r="D114" s="22"/>
      <c r="E114" s="22" t="str">
        <f t="shared" si="39"/>
        <v/>
      </c>
      <c r="F114" s="22"/>
      <c r="G114" s="22"/>
      <c r="H114" s="22"/>
      <c r="I114" s="24" t="str">
        <f t="shared" si="40"/>
        <v/>
      </c>
      <c r="J114" s="22" t="str">
        <f t="shared" si="41"/>
        <v/>
      </c>
      <c r="K114" s="39"/>
      <c r="L114" s="27"/>
      <c r="M114" s="22"/>
      <c r="N114" s="22" t="str">
        <f t="shared" si="42"/>
        <v/>
      </c>
      <c r="O114" s="22"/>
      <c r="P114" s="22"/>
      <c r="Q114" s="22"/>
      <c r="R114" s="24" t="str">
        <f t="shared" si="43"/>
        <v/>
      </c>
      <c r="S114" s="19" t="str">
        <f t="shared" si="44"/>
        <v/>
      </c>
      <c r="T114" s="39"/>
      <c r="U114" s="21"/>
      <c r="V114" s="22"/>
      <c r="W114" s="22" t="str">
        <f t="shared" si="45"/>
        <v/>
      </c>
      <c r="X114" s="22"/>
      <c r="Y114" s="22"/>
      <c r="Z114" s="22"/>
      <c r="AA114" s="24" t="str">
        <f t="shared" si="46"/>
        <v/>
      </c>
      <c r="AB114" s="19" t="str">
        <f t="shared" si="47"/>
        <v/>
      </c>
      <c r="AC114" s="39"/>
      <c r="AD114" s="21"/>
      <c r="AE114" s="22"/>
      <c r="AF114" s="22" t="str">
        <f t="shared" si="48"/>
        <v/>
      </c>
      <c r="AG114" s="22"/>
      <c r="AH114" s="22"/>
      <c r="AI114" s="22"/>
      <c r="AJ114" s="24" t="str">
        <f t="shared" si="49"/>
        <v/>
      </c>
      <c r="AK114" s="19" t="str">
        <f t="shared" si="50"/>
        <v/>
      </c>
      <c r="AL114" s="39"/>
      <c r="AM114" s="21"/>
      <c r="AN114" s="22"/>
      <c r="AO114" s="22" t="str">
        <f t="shared" si="68"/>
        <v/>
      </c>
      <c r="AP114" s="22"/>
      <c r="AQ114" s="22"/>
      <c r="AR114" s="22"/>
      <c r="AS114" s="24" t="str">
        <f t="shared" si="51"/>
        <v/>
      </c>
      <c r="AT114" s="19" t="str">
        <f t="shared" si="52"/>
        <v/>
      </c>
      <c r="AU114" s="39"/>
      <c r="AV114" s="21"/>
      <c r="AW114" s="22"/>
      <c r="AX114" s="22" t="str">
        <f t="shared" si="53"/>
        <v/>
      </c>
      <c r="AY114" s="22"/>
      <c r="AZ114" s="22"/>
      <c r="BA114" s="22"/>
      <c r="BB114" s="24" t="str">
        <f t="shared" si="54"/>
        <v/>
      </c>
      <c r="BC114" s="19" t="str">
        <f t="shared" si="55"/>
        <v/>
      </c>
      <c r="BD114" s="39"/>
      <c r="BE114" s="21"/>
      <c r="BF114" s="22"/>
      <c r="BG114" s="22" t="str">
        <f t="shared" si="56"/>
        <v/>
      </c>
      <c r="BH114" s="22"/>
      <c r="BI114" s="22"/>
      <c r="BJ114" s="22"/>
      <c r="BK114" s="24" t="str">
        <f t="shared" si="57"/>
        <v/>
      </c>
      <c r="BL114" s="19" t="str">
        <f t="shared" si="58"/>
        <v/>
      </c>
      <c r="BM114" s="39"/>
      <c r="BN114" s="21"/>
      <c r="BO114" s="22"/>
      <c r="BP114" s="22" t="str">
        <f t="shared" si="59"/>
        <v/>
      </c>
      <c r="BQ114" s="22"/>
      <c r="BR114" s="22"/>
      <c r="BS114" s="22"/>
      <c r="BT114" s="24" t="str">
        <f t="shared" si="60"/>
        <v/>
      </c>
      <c r="BU114" s="19" t="str">
        <f t="shared" si="61"/>
        <v/>
      </c>
      <c r="BV114" s="39"/>
      <c r="BW114" s="21"/>
      <c r="BX114" s="22"/>
      <c r="BY114" s="22" t="str">
        <f t="shared" si="62"/>
        <v/>
      </c>
      <c r="BZ114" s="22"/>
      <c r="CA114" s="22"/>
      <c r="CB114" s="22"/>
      <c r="CC114" s="24" t="str">
        <f t="shared" si="63"/>
        <v/>
      </c>
      <c r="CD114" s="19" t="str">
        <f t="shared" si="64"/>
        <v/>
      </c>
      <c r="CE114" s="39"/>
      <c r="CF114" s="21"/>
      <c r="CG114" s="22" t="str">
        <f>IF($A114="","",IF(CF114="","I",LOOKUP(CF114/CH$2,{0,0.4,0.45,0.5,0.55,0.6,0.65,0.7,0.75,0.8,1},{"F","D","C","C+","B-","B","B+","A-","A","A+"})))</f>
        <v/>
      </c>
      <c r="CH114" s="19" t="str">
        <f>IF($A114="","",IF(CF114="","--",LOOKUP(CF114/CH$2,{0,0.4,0.45,0.5,0.55,0.6,0.65,0.7,0.75,0.8,1},{0,2,2.25,2.5,2.75,3,3.25,3.5,3.75,4})))</f>
        <v/>
      </c>
      <c r="CI114" s="22"/>
      <c r="CJ114" s="22"/>
      <c r="CK114" s="58" t="str">
        <f t="shared" si="65"/>
        <v/>
      </c>
      <c r="CL114" s="55"/>
      <c r="CM114" s="24"/>
      <c r="CN114" s="24"/>
      <c r="CO114" s="24" t="str">
        <f t="shared" si="66"/>
        <v/>
      </c>
      <c r="CP114" s="24"/>
      <c r="CQ114" s="25"/>
      <c r="CR114" s="24"/>
      <c r="CS114" s="42" t="str">
        <f t="shared" si="67"/>
        <v/>
      </c>
      <c r="CT114" s="22"/>
      <c r="CU114" s="17"/>
      <c r="CV114" s="7"/>
      <c r="CW114" s="7"/>
      <c r="CX114" s="7"/>
      <c r="CY114" s="7"/>
      <c r="CZ114" s="7"/>
      <c r="DA114" s="7"/>
      <c r="DB114" s="25"/>
      <c r="DC114" s="23"/>
    </row>
    <row r="115" spans="1:107" s="26" customFormat="1" x14ac:dyDescent="0.25">
      <c r="A115" s="19"/>
      <c r="B115" s="20"/>
      <c r="C115" s="21"/>
      <c r="D115" s="22"/>
      <c r="E115" s="22" t="str">
        <f t="shared" si="39"/>
        <v/>
      </c>
      <c r="F115" s="22"/>
      <c r="G115" s="22"/>
      <c r="H115" s="22"/>
      <c r="I115" s="24" t="str">
        <f t="shared" si="40"/>
        <v/>
      </c>
      <c r="J115" s="22" t="str">
        <f t="shared" si="41"/>
        <v/>
      </c>
      <c r="K115" s="39"/>
      <c r="L115" s="27"/>
      <c r="M115" s="22"/>
      <c r="N115" s="22" t="str">
        <f t="shared" si="42"/>
        <v/>
      </c>
      <c r="O115" s="22"/>
      <c r="P115" s="22"/>
      <c r="Q115" s="22"/>
      <c r="R115" s="24" t="str">
        <f t="shared" si="43"/>
        <v/>
      </c>
      <c r="S115" s="19" t="str">
        <f t="shared" si="44"/>
        <v/>
      </c>
      <c r="T115" s="39"/>
      <c r="U115" s="21"/>
      <c r="V115" s="22"/>
      <c r="W115" s="22" t="str">
        <f t="shared" si="45"/>
        <v/>
      </c>
      <c r="X115" s="22"/>
      <c r="Y115" s="22"/>
      <c r="Z115" s="22"/>
      <c r="AA115" s="24" t="str">
        <f t="shared" si="46"/>
        <v/>
      </c>
      <c r="AB115" s="19" t="str">
        <f t="shared" si="47"/>
        <v/>
      </c>
      <c r="AC115" s="39"/>
      <c r="AD115" s="21"/>
      <c r="AE115" s="22"/>
      <c r="AF115" s="22" t="str">
        <f t="shared" si="48"/>
        <v/>
      </c>
      <c r="AG115" s="22"/>
      <c r="AH115" s="22"/>
      <c r="AI115" s="22"/>
      <c r="AJ115" s="24" t="str">
        <f t="shared" si="49"/>
        <v/>
      </c>
      <c r="AK115" s="19" t="str">
        <f t="shared" si="50"/>
        <v/>
      </c>
      <c r="AL115" s="39"/>
      <c r="AM115" s="21"/>
      <c r="AN115" s="22"/>
      <c r="AO115" s="22" t="str">
        <f t="shared" si="68"/>
        <v/>
      </c>
      <c r="AP115" s="22"/>
      <c r="AQ115" s="22"/>
      <c r="AR115" s="22"/>
      <c r="AS115" s="24" t="str">
        <f t="shared" si="51"/>
        <v/>
      </c>
      <c r="AT115" s="19" t="str">
        <f t="shared" si="52"/>
        <v/>
      </c>
      <c r="AU115" s="39"/>
      <c r="AV115" s="21"/>
      <c r="AW115" s="22"/>
      <c r="AX115" s="22" t="str">
        <f t="shared" si="53"/>
        <v/>
      </c>
      <c r="AY115" s="22"/>
      <c r="AZ115" s="22"/>
      <c r="BA115" s="22"/>
      <c r="BB115" s="24" t="str">
        <f t="shared" si="54"/>
        <v/>
      </c>
      <c r="BC115" s="19" t="str">
        <f t="shared" si="55"/>
        <v/>
      </c>
      <c r="BD115" s="39"/>
      <c r="BE115" s="21"/>
      <c r="BF115" s="22"/>
      <c r="BG115" s="22" t="str">
        <f t="shared" si="56"/>
        <v/>
      </c>
      <c r="BH115" s="22"/>
      <c r="BI115" s="22"/>
      <c r="BJ115" s="22"/>
      <c r="BK115" s="24" t="str">
        <f t="shared" si="57"/>
        <v/>
      </c>
      <c r="BL115" s="19" t="str">
        <f t="shared" si="58"/>
        <v/>
      </c>
      <c r="BM115" s="39"/>
      <c r="BN115" s="21"/>
      <c r="BO115" s="22"/>
      <c r="BP115" s="22" t="str">
        <f t="shared" si="59"/>
        <v/>
      </c>
      <c r="BQ115" s="22"/>
      <c r="BR115" s="22"/>
      <c r="BS115" s="22"/>
      <c r="BT115" s="24" t="str">
        <f t="shared" si="60"/>
        <v/>
      </c>
      <c r="BU115" s="19" t="str">
        <f t="shared" si="61"/>
        <v/>
      </c>
      <c r="BV115" s="39"/>
      <c r="BW115" s="21"/>
      <c r="BX115" s="22"/>
      <c r="BY115" s="22" t="str">
        <f t="shared" si="62"/>
        <v/>
      </c>
      <c r="BZ115" s="22"/>
      <c r="CA115" s="22"/>
      <c r="CB115" s="22"/>
      <c r="CC115" s="24" t="str">
        <f t="shared" si="63"/>
        <v/>
      </c>
      <c r="CD115" s="19" t="str">
        <f t="shared" si="64"/>
        <v/>
      </c>
      <c r="CE115" s="39"/>
      <c r="CF115" s="21"/>
      <c r="CG115" s="22" t="str">
        <f>IF($A115="","",IF(CF115="","I",LOOKUP(CF115/CH$2,{0,0.4,0.45,0.5,0.55,0.6,0.65,0.7,0.75,0.8,1},{"F","D","C","C+","B-","B","B+","A-","A","A+"})))</f>
        <v/>
      </c>
      <c r="CH115" s="19" t="str">
        <f>IF($A115="","",IF(CF115="","--",LOOKUP(CF115/CH$2,{0,0.4,0.45,0.5,0.55,0.6,0.65,0.7,0.75,0.8,1},{0,2,2.25,2.5,2.75,3,3.25,3.5,3.75,4})))</f>
        <v/>
      </c>
      <c r="CI115" s="22"/>
      <c r="CJ115" s="22"/>
      <c r="CK115" s="58" t="str">
        <f t="shared" si="65"/>
        <v/>
      </c>
      <c r="CL115" s="55"/>
      <c r="CM115" s="24"/>
      <c r="CN115" s="24"/>
      <c r="CO115" s="24" t="str">
        <f t="shared" si="66"/>
        <v/>
      </c>
      <c r="CP115" s="24"/>
      <c r="CQ115" s="25"/>
      <c r="CR115" s="24"/>
      <c r="CS115" s="42" t="str">
        <f t="shared" si="67"/>
        <v/>
      </c>
      <c r="CT115" s="22"/>
      <c r="CU115" s="17"/>
      <c r="CV115" s="7"/>
      <c r="CW115" s="7"/>
      <c r="CX115" s="7"/>
      <c r="CY115" s="7"/>
      <c r="CZ115" s="7"/>
      <c r="DA115" s="7"/>
      <c r="DB115" s="25"/>
      <c r="DC115" s="23"/>
    </row>
    <row r="116" spans="1:107" s="26" customFormat="1" x14ac:dyDescent="0.25">
      <c r="A116" s="19"/>
      <c r="B116" s="20"/>
      <c r="C116" s="21"/>
      <c r="D116" s="22"/>
      <c r="E116" s="22" t="str">
        <f t="shared" si="39"/>
        <v/>
      </c>
      <c r="F116" s="22"/>
      <c r="G116" s="22"/>
      <c r="H116" s="22"/>
      <c r="I116" s="24" t="str">
        <f t="shared" si="40"/>
        <v/>
      </c>
      <c r="J116" s="22" t="str">
        <f t="shared" si="41"/>
        <v/>
      </c>
      <c r="K116" s="39"/>
      <c r="L116" s="27"/>
      <c r="M116" s="22"/>
      <c r="N116" s="22" t="str">
        <f t="shared" si="42"/>
        <v/>
      </c>
      <c r="O116" s="22"/>
      <c r="P116" s="22"/>
      <c r="Q116" s="22"/>
      <c r="R116" s="24" t="str">
        <f t="shared" si="43"/>
        <v/>
      </c>
      <c r="S116" s="19" t="str">
        <f t="shared" si="44"/>
        <v/>
      </c>
      <c r="T116" s="39"/>
      <c r="U116" s="21"/>
      <c r="V116" s="22"/>
      <c r="W116" s="22" t="str">
        <f t="shared" si="45"/>
        <v/>
      </c>
      <c r="X116" s="22"/>
      <c r="Y116" s="22"/>
      <c r="Z116" s="22"/>
      <c r="AA116" s="24" t="str">
        <f t="shared" si="46"/>
        <v/>
      </c>
      <c r="AB116" s="19" t="str">
        <f t="shared" si="47"/>
        <v/>
      </c>
      <c r="AC116" s="39"/>
      <c r="AD116" s="21"/>
      <c r="AE116" s="22"/>
      <c r="AF116" s="22" t="str">
        <f t="shared" si="48"/>
        <v/>
      </c>
      <c r="AG116" s="22"/>
      <c r="AH116" s="22"/>
      <c r="AI116" s="22"/>
      <c r="AJ116" s="24" t="str">
        <f t="shared" si="49"/>
        <v/>
      </c>
      <c r="AK116" s="19" t="str">
        <f t="shared" si="50"/>
        <v/>
      </c>
      <c r="AL116" s="39"/>
      <c r="AM116" s="21"/>
      <c r="AN116" s="22"/>
      <c r="AO116" s="22" t="str">
        <f t="shared" si="68"/>
        <v/>
      </c>
      <c r="AP116" s="22"/>
      <c r="AQ116" s="22"/>
      <c r="AR116" s="22"/>
      <c r="AS116" s="24" t="str">
        <f t="shared" si="51"/>
        <v/>
      </c>
      <c r="AT116" s="19" t="str">
        <f t="shared" si="52"/>
        <v/>
      </c>
      <c r="AU116" s="39"/>
      <c r="AV116" s="21"/>
      <c r="AW116" s="22"/>
      <c r="AX116" s="22" t="str">
        <f t="shared" si="53"/>
        <v/>
      </c>
      <c r="AY116" s="22"/>
      <c r="AZ116" s="22"/>
      <c r="BA116" s="22"/>
      <c r="BB116" s="24" t="str">
        <f t="shared" si="54"/>
        <v/>
      </c>
      <c r="BC116" s="19" t="str">
        <f t="shared" si="55"/>
        <v/>
      </c>
      <c r="BD116" s="39"/>
      <c r="BE116" s="21"/>
      <c r="BF116" s="22"/>
      <c r="BG116" s="22" t="str">
        <f t="shared" si="56"/>
        <v/>
      </c>
      <c r="BH116" s="22"/>
      <c r="BI116" s="22"/>
      <c r="BJ116" s="22"/>
      <c r="BK116" s="24" t="str">
        <f t="shared" si="57"/>
        <v/>
      </c>
      <c r="BL116" s="19" t="str">
        <f t="shared" si="58"/>
        <v/>
      </c>
      <c r="BM116" s="39"/>
      <c r="BN116" s="21"/>
      <c r="BO116" s="22"/>
      <c r="BP116" s="22" t="str">
        <f t="shared" si="59"/>
        <v/>
      </c>
      <c r="BQ116" s="22"/>
      <c r="BR116" s="22"/>
      <c r="BS116" s="22"/>
      <c r="BT116" s="24" t="str">
        <f t="shared" si="60"/>
        <v/>
      </c>
      <c r="BU116" s="19" t="str">
        <f t="shared" si="61"/>
        <v/>
      </c>
      <c r="BV116" s="39"/>
      <c r="BW116" s="21"/>
      <c r="BX116" s="22"/>
      <c r="BY116" s="22" t="str">
        <f t="shared" si="62"/>
        <v/>
      </c>
      <c r="BZ116" s="22"/>
      <c r="CA116" s="22"/>
      <c r="CB116" s="22"/>
      <c r="CC116" s="24" t="str">
        <f t="shared" si="63"/>
        <v/>
      </c>
      <c r="CD116" s="19" t="str">
        <f t="shared" si="64"/>
        <v/>
      </c>
      <c r="CE116" s="39"/>
      <c r="CF116" s="21"/>
      <c r="CG116" s="22" t="str">
        <f>IF($A116="","",IF(CF116="","I",LOOKUP(CF116/CH$2,{0,0.4,0.45,0.5,0.55,0.6,0.65,0.7,0.75,0.8,1},{"F","D","C","C+","B-","B","B+","A-","A","A+"})))</f>
        <v/>
      </c>
      <c r="CH116" s="19" t="str">
        <f>IF($A116="","",IF(CF116="","--",LOOKUP(CF116/CH$2,{0,0.4,0.45,0.5,0.55,0.6,0.65,0.7,0.75,0.8,1},{0,2,2.25,2.5,2.75,3,3.25,3.5,3.75,4})))</f>
        <v/>
      </c>
      <c r="CI116" s="22"/>
      <c r="CJ116" s="22"/>
      <c r="CK116" s="58" t="str">
        <f t="shared" si="65"/>
        <v/>
      </c>
      <c r="CL116" s="55"/>
      <c r="CM116" s="24"/>
      <c r="CN116" s="24"/>
      <c r="CO116" s="24" t="str">
        <f t="shared" si="66"/>
        <v/>
      </c>
      <c r="CP116" s="24"/>
      <c r="CQ116" s="25"/>
      <c r="CR116" s="24"/>
      <c r="CS116" s="42" t="str">
        <f t="shared" si="67"/>
        <v/>
      </c>
      <c r="CT116" s="22"/>
      <c r="CU116" s="17"/>
      <c r="CV116" s="7"/>
      <c r="CW116" s="7"/>
      <c r="CX116" s="7"/>
      <c r="CY116" s="7"/>
      <c r="CZ116" s="7"/>
      <c r="DA116" s="7"/>
      <c r="DB116" s="25"/>
      <c r="DC116" s="23"/>
    </row>
    <row r="117" spans="1:107" s="26" customFormat="1" x14ac:dyDescent="0.25">
      <c r="A117" s="19"/>
      <c r="B117" s="20"/>
      <c r="C117" s="21"/>
      <c r="D117" s="22"/>
      <c r="E117" s="22" t="str">
        <f t="shared" si="39"/>
        <v/>
      </c>
      <c r="F117" s="22"/>
      <c r="G117" s="22"/>
      <c r="H117" s="22"/>
      <c r="I117" s="24" t="str">
        <f t="shared" si="40"/>
        <v/>
      </c>
      <c r="J117" s="22" t="str">
        <f t="shared" si="41"/>
        <v/>
      </c>
      <c r="K117" s="39"/>
      <c r="L117" s="27"/>
      <c r="M117" s="22"/>
      <c r="N117" s="22" t="str">
        <f t="shared" si="42"/>
        <v/>
      </c>
      <c r="O117" s="22"/>
      <c r="P117" s="22"/>
      <c r="Q117" s="22"/>
      <c r="R117" s="24" t="str">
        <f t="shared" si="43"/>
        <v/>
      </c>
      <c r="S117" s="19" t="str">
        <f t="shared" si="44"/>
        <v/>
      </c>
      <c r="T117" s="39"/>
      <c r="U117" s="21"/>
      <c r="V117" s="22"/>
      <c r="W117" s="22" t="str">
        <f t="shared" si="45"/>
        <v/>
      </c>
      <c r="X117" s="22"/>
      <c r="Y117" s="22"/>
      <c r="Z117" s="22"/>
      <c r="AA117" s="24" t="str">
        <f t="shared" si="46"/>
        <v/>
      </c>
      <c r="AB117" s="19" t="str">
        <f t="shared" si="47"/>
        <v/>
      </c>
      <c r="AC117" s="39"/>
      <c r="AD117" s="21"/>
      <c r="AE117" s="22"/>
      <c r="AF117" s="22" t="str">
        <f t="shared" si="48"/>
        <v/>
      </c>
      <c r="AG117" s="22"/>
      <c r="AH117" s="22"/>
      <c r="AI117" s="22"/>
      <c r="AJ117" s="24" t="str">
        <f t="shared" si="49"/>
        <v/>
      </c>
      <c r="AK117" s="19" t="str">
        <f t="shared" si="50"/>
        <v/>
      </c>
      <c r="AL117" s="39"/>
      <c r="AM117" s="21"/>
      <c r="AN117" s="22"/>
      <c r="AO117" s="22" t="str">
        <f t="shared" si="68"/>
        <v/>
      </c>
      <c r="AP117" s="22"/>
      <c r="AQ117" s="22"/>
      <c r="AR117" s="22"/>
      <c r="AS117" s="24" t="str">
        <f t="shared" si="51"/>
        <v/>
      </c>
      <c r="AT117" s="19" t="str">
        <f t="shared" si="52"/>
        <v/>
      </c>
      <c r="AU117" s="39"/>
      <c r="AV117" s="21"/>
      <c r="AW117" s="22"/>
      <c r="AX117" s="22" t="str">
        <f t="shared" si="53"/>
        <v/>
      </c>
      <c r="AY117" s="22"/>
      <c r="AZ117" s="22"/>
      <c r="BA117" s="22"/>
      <c r="BB117" s="24" t="str">
        <f t="shared" si="54"/>
        <v/>
      </c>
      <c r="BC117" s="19" t="str">
        <f t="shared" si="55"/>
        <v/>
      </c>
      <c r="BD117" s="39"/>
      <c r="BE117" s="21"/>
      <c r="BF117" s="22"/>
      <c r="BG117" s="22" t="str">
        <f t="shared" si="56"/>
        <v/>
      </c>
      <c r="BH117" s="22"/>
      <c r="BI117" s="22"/>
      <c r="BJ117" s="22"/>
      <c r="BK117" s="24" t="str">
        <f t="shared" si="57"/>
        <v/>
      </c>
      <c r="BL117" s="19" t="str">
        <f t="shared" si="58"/>
        <v/>
      </c>
      <c r="BM117" s="39"/>
      <c r="BN117" s="21"/>
      <c r="BO117" s="22"/>
      <c r="BP117" s="22" t="str">
        <f t="shared" si="59"/>
        <v/>
      </c>
      <c r="BQ117" s="22"/>
      <c r="BR117" s="22"/>
      <c r="BS117" s="22"/>
      <c r="BT117" s="24" t="str">
        <f t="shared" si="60"/>
        <v/>
      </c>
      <c r="BU117" s="19" t="str">
        <f t="shared" si="61"/>
        <v/>
      </c>
      <c r="BV117" s="39"/>
      <c r="BW117" s="21"/>
      <c r="BX117" s="22"/>
      <c r="BY117" s="22" t="str">
        <f t="shared" si="62"/>
        <v/>
      </c>
      <c r="BZ117" s="22"/>
      <c r="CA117" s="22"/>
      <c r="CB117" s="22"/>
      <c r="CC117" s="24" t="str">
        <f t="shared" si="63"/>
        <v/>
      </c>
      <c r="CD117" s="19" t="str">
        <f t="shared" si="64"/>
        <v/>
      </c>
      <c r="CE117" s="39"/>
      <c r="CF117" s="21"/>
      <c r="CG117" s="22" t="str">
        <f>IF($A117="","",IF(CF117="","I",LOOKUP(CF117/CH$2,{0,0.4,0.45,0.5,0.55,0.6,0.65,0.7,0.75,0.8,1},{"F","D","C","C+","B-","B","B+","A-","A","A+"})))</f>
        <v/>
      </c>
      <c r="CH117" s="19" t="str">
        <f>IF($A117="","",IF(CF117="","--",LOOKUP(CF117/CH$2,{0,0.4,0.45,0.5,0.55,0.6,0.65,0.7,0.75,0.8,1},{0,2,2.25,2.5,2.75,3,3.25,3.5,3.75,4})))</f>
        <v/>
      </c>
      <c r="CI117" s="22"/>
      <c r="CJ117" s="22"/>
      <c r="CK117" s="58" t="str">
        <f t="shared" si="65"/>
        <v/>
      </c>
      <c r="CL117" s="55"/>
      <c r="CM117" s="24"/>
      <c r="CN117" s="24"/>
      <c r="CO117" s="24" t="str">
        <f t="shared" si="66"/>
        <v/>
      </c>
      <c r="CP117" s="24"/>
      <c r="CQ117" s="25"/>
      <c r="CR117" s="24"/>
      <c r="CS117" s="42" t="str">
        <f t="shared" si="67"/>
        <v/>
      </c>
      <c r="CT117" s="22"/>
      <c r="CU117" s="17"/>
      <c r="CV117" s="7"/>
      <c r="CW117" s="7"/>
      <c r="CX117" s="7"/>
      <c r="CY117" s="7"/>
      <c r="CZ117" s="7"/>
      <c r="DA117" s="7"/>
      <c r="DB117" s="25"/>
      <c r="DC117" s="23"/>
    </row>
    <row r="118" spans="1:107" s="26" customFormat="1" x14ac:dyDescent="0.25">
      <c r="A118" s="19"/>
      <c r="B118" s="20"/>
      <c r="C118" s="21"/>
      <c r="D118" s="22"/>
      <c r="E118" s="22" t="str">
        <f t="shared" si="39"/>
        <v/>
      </c>
      <c r="F118" s="22"/>
      <c r="G118" s="22"/>
      <c r="H118" s="22"/>
      <c r="I118" s="24" t="str">
        <f t="shared" si="40"/>
        <v/>
      </c>
      <c r="J118" s="22" t="str">
        <f t="shared" si="41"/>
        <v/>
      </c>
      <c r="K118" s="39"/>
      <c r="L118" s="27"/>
      <c r="M118" s="22"/>
      <c r="N118" s="22" t="str">
        <f t="shared" si="42"/>
        <v/>
      </c>
      <c r="O118" s="22"/>
      <c r="P118" s="22"/>
      <c r="Q118" s="22"/>
      <c r="R118" s="24" t="str">
        <f t="shared" si="43"/>
        <v/>
      </c>
      <c r="S118" s="19" t="str">
        <f t="shared" si="44"/>
        <v/>
      </c>
      <c r="T118" s="39"/>
      <c r="U118" s="21"/>
      <c r="V118" s="22"/>
      <c r="W118" s="22" t="str">
        <f t="shared" si="45"/>
        <v/>
      </c>
      <c r="X118" s="22"/>
      <c r="Y118" s="22"/>
      <c r="Z118" s="22"/>
      <c r="AA118" s="24" t="str">
        <f t="shared" si="46"/>
        <v/>
      </c>
      <c r="AB118" s="19" t="str">
        <f t="shared" si="47"/>
        <v/>
      </c>
      <c r="AC118" s="39"/>
      <c r="AD118" s="21"/>
      <c r="AE118" s="22"/>
      <c r="AF118" s="22" t="str">
        <f t="shared" si="48"/>
        <v/>
      </c>
      <c r="AG118" s="22"/>
      <c r="AH118" s="22"/>
      <c r="AI118" s="22"/>
      <c r="AJ118" s="24" t="str">
        <f t="shared" si="49"/>
        <v/>
      </c>
      <c r="AK118" s="19" t="str">
        <f t="shared" si="50"/>
        <v/>
      </c>
      <c r="AL118" s="39"/>
      <c r="AM118" s="21"/>
      <c r="AN118" s="22"/>
      <c r="AO118" s="22" t="str">
        <f t="shared" si="68"/>
        <v/>
      </c>
      <c r="AP118" s="22"/>
      <c r="AQ118" s="22"/>
      <c r="AR118" s="22"/>
      <c r="AS118" s="24" t="str">
        <f t="shared" si="51"/>
        <v/>
      </c>
      <c r="AT118" s="19" t="str">
        <f t="shared" si="52"/>
        <v/>
      </c>
      <c r="AU118" s="39"/>
      <c r="AV118" s="21"/>
      <c r="AW118" s="22"/>
      <c r="AX118" s="22" t="str">
        <f t="shared" si="53"/>
        <v/>
      </c>
      <c r="AY118" s="22"/>
      <c r="AZ118" s="22"/>
      <c r="BA118" s="22"/>
      <c r="BB118" s="24" t="str">
        <f t="shared" si="54"/>
        <v/>
      </c>
      <c r="BC118" s="19" t="str">
        <f t="shared" si="55"/>
        <v/>
      </c>
      <c r="BD118" s="39"/>
      <c r="BE118" s="21"/>
      <c r="BF118" s="22"/>
      <c r="BG118" s="22" t="str">
        <f t="shared" si="56"/>
        <v/>
      </c>
      <c r="BH118" s="22"/>
      <c r="BI118" s="22"/>
      <c r="BJ118" s="22"/>
      <c r="BK118" s="24" t="str">
        <f t="shared" si="57"/>
        <v/>
      </c>
      <c r="BL118" s="19" t="str">
        <f t="shared" si="58"/>
        <v/>
      </c>
      <c r="BM118" s="39"/>
      <c r="BN118" s="21"/>
      <c r="BO118" s="22"/>
      <c r="BP118" s="22" t="str">
        <f t="shared" si="59"/>
        <v/>
      </c>
      <c r="BQ118" s="22"/>
      <c r="BR118" s="22"/>
      <c r="BS118" s="22"/>
      <c r="BT118" s="24" t="str">
        <f t="shared" si="60"/>
        <v/>
      </c>
      <c r="BU118" s="19" t="str">
        <f t="shared" si="61"/>
        <v/>
      </c>
      <c r="BV118" s="39"/>
      <c r="BW118" s="21"/>
      <c r="BX118" s="22"/>
      <c r="BY118" s="22" t="str">
        <f t="shared" si="62"/>
        <v/>
      </c>
      <c r="BZ118" s="22"/>
      <c r="CA118" s="22"/>
      <c r="CB118" s="22"/>
      <c r="CC118" s="24" t="str">
        <f t="shared" si="63"/>
        <v/>
      </c>
      <c r="CD118" s="19" t="str">
        <f t="shared" si="64"/>
        <v/>
      </c>
      <c r="CE118" s="39"/>
      <c r="CF118" s="21"/>
      <c r="CG118" s="22" t="str">
        <f>IF($A118="","",IF(CF118="","I",LOOKUP(CF118/CH$2,{0,0.4,0.45,0.5,0.55,0.6,0.65,0.7,0.75,0.8,1},{"F","D","C","C+","B-","B","B+","A-","A","A+"})))</f>
        <v/>
      </c>
      <c r="CH118" s="19" t="str">
        <f>IF($A118="","",IF(CF118="","--",LOOKUP(CF118/CH$2,{0,0.4,0.45,0.5,0.55,0.6,0.65,0.7,0.75,0.8,1},{0,2,2.25,2.5,2.75,3,3.25,3.5,3.75,4})))</f>
        <v/>
      </c>
      <c r="CI118" s="22"/>
      <c r="CJ118" s="22"/>
      <c r="CK118" s="58" t="str">
        <f t="shared" si="65"/>
        <v/>
      </c>
      <c r="CL118" s="55"/>
      <c r="CM118" s="24"/>
      <c r="CN118" s="24"/>
      <c r="CO118" s="24" t="str">
        <f t="shared" si="66"/>
        <v/>
      </c>
      <c r="CP118" s="24"/>
      <c r="CQ118" s="25"/>
      <c r="CR118" s="24"/>
      <c r="CS118" s="42" t="str">
        <f t="shared" si="67"/>
        <v/>
      </c>
      <c r="CT118" s="22"/>
      <c r="CU118" s="17"/>
      <c r="CV118" s="7"/>
      <c r="CW118" s="7"/>
      <c r="CX118" s="7"/>
      <c r="CY118" s="7"/>
      <c r="CZ118" s="7"/>
      <c r="DA118" s="7"/>
      <c r="DB118" s="25"/>
      <c r="DC118" s="23"/>
    </row>
    <row r="119" spans="1:107" s="26" customFormat="1" x14ac:dyDescent="0.25">
      <c r="A119" s="19"/>
      <c r="B119" s="20"/>
      <c r="C119" s="21"/>
      <c r="D119" s="22"/>
      <c r="E119" s="22" t="str">
        <f t="shared" si="39"/>
        <v/>
      </c>
      <c r="F119" s="22"/>
      <c r="G119" s="22"/>
      <c r="H119" s="22"/>
      <c r="I119" s="24" t="str">
        <f t="shared" si="40"/>
        <v/>
      </c>
      <c r="J119" s="22" t="str">
        <f t="shared" si="41"/>
        <v/>
      </c>
      <c r="K119" s="39"/>
      <c r="L119" s="27"/>
      <c r="M119" s="22"/>
      <c r="N119" s="22" t="str">
        <f t="shared" si="42"/>
        <v/>
      </c>
      <c r="O119" s="22"/>
      <c r="P119" s="22"/>
      <c r="Q119" s="22"/>
      <c r="R119" s="24" t="str">
        <f t="shared" si="43"/>
        <v/>
      </c>
      <c r="S119" s="19" t="str">
        <f t="shared" si="44"/>
        <v/>
      </c>
      <c r="T119" s="39"/>
      <c r="U119" s="21"/>
      <c r="V119" s="22"/>
      <c r="W119" s="22" t="str">
        <f t="shared" si="45"/>
        <v/>
      </c>
      <c r="X119" s="22"/>
      <c r="Y119" s="22"/>
      <c r="Z119" s="22"/>
      <c r="AA119" s="24" t="str">
        <f t="shared" si="46"/>
        <v/>
      </c>
      <c r="AB119" s="19" t="str">
        <f t="shared" si="47"/>
        <v/>
      </c>
      <c r="AC119" s="39"/>
      <c r="AD119" s="21"/>
      <c r="AE119" s="22"/>
      <c r="AF119" s="22" t="str">
        <f t="shared" si="48"/>
        <v/>
      </c>
      <c r="AG119" s="22"/>
      <c r="AH119" s="22"/>
      <c r="AI119" s="22"/>
      <c r="AJ119" s="24" t="str">
        <f t="shared" si="49"/>
        <v/>
      </c>
      <c r="AK119" s="19" t="str">
        <f t="shared" si="50"/>
        <v/>
      </c>
      <c r="AL119" s="39"/>
      <c r="AM119" s="21"/>
      <c r="AN119" s="22"/>
      <c r="AO119" s="22" t="str">
        <f t="shared" si="68"/>
        <v/>
      </c>
      <c r="AP119" s="22"/>
      <c r="AQ119" s="22"/>
      <c r="AR119" s="22"/>
      <c r="AS119" s="24" t="str">
        <f t="shared" si="51"/>
        <v/>
      </c>
      <c r="AT119" s="19" t="str">
        <f t="shared" si="52"/>
        <v/>
      </c>
      <c r="AU119" s="39"/>
      <c r="AV119" s="21"/>
      <c r="AW119" s="22"/>
      <c r="AX119" s="22" t="str">
        <f t="shared" si="53"/>
        <v/>
      </c>
      <c r="AY119" s="22"/>
      <c r="AZ119" s="22"/>
      <c r="BA119" s="22"/>
      <c r="BB119" s="24" t="str">
        <f t="shared" si="54"/>
        <v/>
      </c>
      <c r="BC119" s="19" t="str">
        <f t="shared" si="55"/>
        <v/>
      </c>
      <c r="BD119" s="39"/>
      <c r="BE119" s="21"/>
      <c r="BF119" s="22"/>
      <c r="BG119" s="22" t="str">
        <f t="shared" si="56"/>
        <v/>
      </c>
      <c r="BH119" s="22"/>
      <c r="BI119" s="22"/>
      <c r="BJ119" s="22"/>
      <c r="BK119" s="24" t="str">
        <f t="shared" si="57"/>
        <v/>
      </c>
      <c r="BL119" s="19" t="str">
        <f t="shared" si="58"/>
        <v/>
      </c>
      <c r="BM119" s="39"/>
      <c r="BN119" s="21"/>
      <c r="BO119" s="22"/>
      <c r="BP119" s="22" t="str">
        <f t="shared" si="59"/>
        <v/>
      </c>
      <c r="BQ119" s="22"/>
      <c r="BR119" s="22"/>
      <c r="BS119" s="22"/>
      <c r="BT119" s="24" t="str">
        <f t="shared" si="60"/>
        <v/>
      </c>
      <c r="BU119" s="19" t="str">
        <f t="shared" si="61"/>
        <v/>
      </c>
      <c r="BV119" s="39"/>
      <c r="BW119" s="21"/>
      <c r="BX119" s="22"/>
      <c r="BY119" s="22" t="str">
        <f t="shared" si="62"/>
        <v/>
      </c>
      <c r="BZ119" s="22"/>
      <c r="CA119" s="22"/>
      <c r="CB119" s="22"/>
      <c r="CC119" s="24" t="str">
        <f t="shared" si="63"/>
        <v/>
      </c>
      <c r="CD119" s="19" t="str">
        <f t="shared" si="64"/>
        <v/>
      </c>
      <c r="CE119" s="39"/>
      <c r="CF119" s="21"/>
      <c r="CG119" s="22" t="str">
        <f>IF($A119="","",IF(CF119="","I",LOOKUP(CF119/CH$2,{0,0.4,0.45,0.5,0.55,0.6,0.65,0.7,0.75,0.8,1},{"F","D","C","C+","B-","B","B+","A-","A","A+"})))</f>
        <v/>
      </c>
      <c r="CH119" s="19" t="str">
        <f>IF($A119="","",IF(CF119="","--",LOOKUP(CF119/CH$2,{0,0.4,0.45,0.5,0.55,0.6,0.65,0.7,0.75,0.8,1},{0,2,2.25,2.5,2.75,3,3.25,3.5,3.75,4})))</f>
        <v/>
      </c>
      <c r="CI119" s="22"/>
      <c r="CJ119" s="22"/>
      <c r="CK119" s="58" t="str">
        <f t="shared" si="65"/>
        <v/>
      </c>
      <c r="CL119" s="55"/>
      <c r="CM119" s="24"/>
      <c r="CN119" s="24"/>
      <c r="CO119" s="24" t="str">
        <f t="shared" si="66"/>
        <v/>
      </c>
      <c r="CP119" s="24"/>
      <c r="CQ119" s="25"/>
      <c r="CR119" s="24"/>
      <c r="CS119" s="42" t="str">
        <f t="shared" si="67"/>
        <v/>
      </c>
      <c r="CT119" s="22"/>
      <c r="CU119" s="17"/>
      <c r="CV119" s="7"/>
      <c r="CW119" s="7"/>
      <c r="CX119" s="7"/>
      <c r="CY119" s="7"/>
      <c r="CZ119" s="7"/>
      <c r="DA119" s="7"/>
      <c r="DB119" s="25"/>
      <c r="DC119" s="23"/>
    </row>
    <row r="120" spans="1:107" s="26" customFormat="1" x14ac:dyDescent="0.25">
      <c r="A120" s="19"/>
      <c r="B120" s="20"/>
      <c r="C120" s="21"/>
      <c r="D120" s="22"/>
      <c r="E120" s="22" t="str">
        <f t="shared" si="39"/>
        <v/>
      </c>
      <c r="F120" s="22"/>
      <c r="G120" s="22"/>
      <c r="H120" s="22"/>
      <c r="I120" s="24" t="str">
        <f t="shared" si="40"/>
        <v/>
      </c>
      <c r="J120" s="22" t="str">
        <f t="shared" si="41"/>
        <v/>
      </c>
      <c r="K120" s="39"/>
      <c r="L120" s="27"/>
      <c r="M120" s="22"/>
      <c r="N120" s="22" t="str">
        <f t="shared" si="42"/>
        <v/>
      </c>
      <c r="O120" s="22"/>
      <c r="P120" s="22"/>
      <c r="Q120" s="22"/>
      <c r="R120" s="24" t="str">
        <f t="shared" si="43"/>
        <v/>
      </c>
      <c r="S120" s="19" t="str">
        <f t="shared" si="44"/>
        <v/>
      </c>
      <c r="T120" s="39"/>
      <c r="U120" s="21"/>
      <c r="V120" s="22"/>
      <c r="W120" s="22" t="str">
        <f t="shared" si="45"/>
        <v/>
      </c>
      <c r="X120" s="22"/>
      <c r="Y120" s="22"/>
      <c r="Z120" s="22"/>
      <c r="AA120" s="24" t="str">
        <f t="shared" si="46"/>
        <v/>
      </c>
      <c r="AB120" s="19" t="str">
        <f t="shared" si="47"/>
        <v/>
      </c>
      <c r="AC120" s="39"/>
      <c r="AD120" s="21"/>
      <c r="AE120" s="22"/>
      <c r="AF120" s="22" t="str">
        <f t="shared" si="48"/>
        <v/>
      </c>
      <c r="AG120" s="22"/>
      <c r="AH120" s="22"/>
      <c r="AI120" s="22"/>
      <c r="AJ120" s="24" t="str">
        <f t="shared" si="49"/>
        <v/>
      </c>
      <c r="AK120" s="19" t="str">
        <f t="shared" si="50"/>
        <v/>
      </c>
      <c r="AL120" s="39"/>
      <c r="AM120" s="21"/>
      <c r="AN120" s="22"/>
      <c r="AO120" s="22" t="str">
        <f t="shared" si="68"/>
        <v/>
      </c>
      <c r="AP120" s="22"/>
      <c r="AQ120" s="22"/>
      <c r="AR120" s="22"/>
      <c r="AS120" s="24" t="str">
        <f t="shared" si="51"/>
        <v/>
      </c>
      <c r="AT120" s="19" t="str">
        <f t="shared" si="52"/>
        <v/>
      </c>
      <c r="AU120" s="39"/>
      <c r="AV120" s="21"/>
      <c r="AW120" s="22"/>
      <c r="AX120" s="22" t="str">
        <f t="shared" si="53"/>
        <v/>
      </c>
      <c r="AY120" s="22"/>
      <c r="AZ120" s="22"/>
      <c r="BA120" s="22"/>
      <c r="BB120" s="24" t="str">
        <f t="shared" si="54"/>
        <v/>
      </c>
      <c r="BC120" s="19" t="str">
        <f t="shared" si="55"/>
        <v/>
      </c>
      <c r="BD120" s="39"/>
      <c r="BE120" s="21"/>
      <c r="BF120" s="22"/>
      <c r="BG120" s="22" t="str">
        <f t="shared" si="56"/>
        <v/>
      </c>
      <c r="BH120" s="22"/>
      <c r="BI120" s="22"/>
      <c r="BJ120" s="22"/>
      <c r="BK120" s="24" t="str">
        <f t="shared" si="57"/>
        <v/>
      </c>
      <c r="BL120" s="19" t="str">
        <f t="shared" si="58"/>
        <v/>
      </c>
      <c r="BM120" s="39"/>
      <c r="BN120" s="21"/>
      <c r="BO120" s="22"/>
      <c r="BP120" s="22" t="str">
        <f t="shared" si="59"/>
        <v/>
      </c>
      <c r="BQ120" s="22"/>
      <c r="BR120" s="22"/>
      <c r="BS120" s="22"/>
      <c r="BT120" s="24" t="str">
        <f t="shared" si="60"/>
        <v/>
      </c>
      <c r="BU120" s="19" t="str">
        <f t="shared" si="61"/>
        <v/>
      </c>
      <c r="BV120" s="39"/>
      <c r="BW120" s="21"/>
      <c r="BX120" s="22"/>
      <c r="BY120" s="22" t="str">
        <f t="shared" si="62"/>
        <v/>
      </c>
      <c r="BZ120" s="22"/>
      <c r="CA120" s="22"/>
      <c r="CB120" s="22"/>
      <c r="CC120" s="24" t="str">
        <f t="shared" si="63"/>
        <v/>
      </c>
      <c r="CD120" s="19" t="str">
        <f t="shared" si="64"/>
        <v/>
      </c>
      <c r="CE120" s="39"/>
      <c r="CF120" s="21"/>
      <c r="CG120" s="22" t="str">
        <f>IF($A120="","",IF(CF120="","I",LOOKUP(CF120/CH$2,{0,0.4,0.45,0.5,0.55,0.6,0.65,0.7,0.75,0.8,1},{"F","D","C","C+","B-","B","B+","A-","A","A+"})))</f>
        <v/>
      </c>
      <c r="CH120" s="19" t="str">
        <f>IF($A120="","",IF(CF120="","--",LOOKUP(CF120/CH$2,{0,0.4,0.45,0.5,0.55,0.6,0.65,0.7,0.75,0.8,1},{0,2,2.25,2.5,2.75,3,3.25,3.5,3.75,4})))</f>
        <v/>
      </c>
      <c r="CI120" s="22"/>
      <c r="CJ120" s="22"/>
      <c r="CK120" s="58" t="str">
        <f t="shared" si="65"/>
        <v/>
      </c>
      <c r="CL120" s="55"/>
      <c r="CM120" s="24"/>
      <c r="CN120" s="24"/>
      <c r="CO120" s="24" t="str">
        <f t="shared" si="66"/>
        <v/>
      </c>
      <c r="CP120" s="24"/>
      <c r="CQ120" s="25"/>
      <c r="CR120" s="24"/>
      <c r="CS120" s="42" t="str">
        <f t="shared" si="67"/>
        <v/>
      </c>
      <c r="CT120" s="22"/>
      <c r="CU120" s="17"/>
      <c r="CV120" s="7"/>
      <c r="CW120" s="7"/>
      <c r="CX120" s="7"/>
      <c r="CY120" s="7"/>
      <c r="CZ120" s="7"/>
      <c r="DA120" s="7"/>
      <c r="DB120" s="25"/>
      <c r="DC120" s="23"/>
    </row>
    <row r="121" spans="1:107" s="26" customFormat="1" x14ac:dyDescent="0.25">
      <c r="A121" s="19"/>
      <c r="B121" s="20"/>
      <c r="C121" s="21"/>
      <c r="D121" s="22"/>
      <c r="E121" s="22" t="str">
        <f t="shared" si="39"/>
        <v/>
      </c>
      <c r="F121" s="22"/>
      <c r="G121" s="22"/>
      <c r="H121" s="22"/>
      <c r="I121" s="24" t="str">
        <f t="shared" si="40"/>
        <v/>
      </c>
      <c r="J121" s="22" t="str">
        <f t="shared" si="41"/>
        <v/>
      </c>
      <c r="K121" s="39"/>
      <c r="L121" s="27"/>
      <c r="M121" s="22"/>
      <c r="N121" s="22" t="str">
        <f t="shared" si="42"/>
        <v/>
      </c>
      <c r="O121" s="22"/>
      <c r="P121" s="22"/>
      <c r="Q121" s="22"/>
      <c r="R121" s="24" t="str">
        <f t="shared" si="43"/>
        <v/>
      </c>
      <c r="S121" s="19" t="str">
        <f t="shared" si="44"/>
        <v/>
      </c>
      <c r="T121" s="39"/>
      <c r="U121" s="21"/>
      <c r="V121" s="22"/>
      <c r="W121" s="22" t="str">
        <f t="shared" si="45"/>
        <v/>
      </c>
      <c r="X121" s="22"/>
      <c r="Y121" s="22"/>
      <c r="Z121" s="22"/>
      <c r="AA121" s="24" t="str">
        <f t="shared" si="46"/>
        <v/>
      </c>
      <c r="AB121" s="19" t="str">
        <f t="shared" si="47"/>
        <v/>
      </c>
      <c r="AC121" s="39"/>
      <c r="AD121" s="21"/>
      <c r="AE121" s="22"/>
      <c r="AF121" s="22" t="str">
        <f t="shared" si="48"/>
        <v/>
      </c>
      <c r="AG121" s="22"/>
      <c r="AH121" s="22"/>
      <c r="AI121" s="22"/>
      <c r="AJ121" s="24" t="str">
        <f t="shared" si="49"/>
        <v/>
      </c>
      <c r="AK121" s="19" t="str">
        <f t="shared" si="50"/>
        <v/>
      </c>
      <c r="AL121" s="39"/>
      <c r="AM121" s="21"/>
      <c r="AN121" s="22"/>
      <c r="AO121" s="22" t="str">
        <f t="shared" si="68"/>
        <v/>
      </c>
      <c r="AP121" s="22"/>
      <c r="AQ121" s="22"/>
      <c r="AR121" s="22"/>
      <c r="AS121" s="24" t="str">
        <f t="shared" si="51"/>
        <v/>
      </c>
      <c r="AT121" s="19" t="str">
        <f t="shared" si="52"/>
        <v/>
      </c>
      <c r="AU121" s="39"/>
      <c r="AV121" s="21"/>
      <c r="AW121" s="22"/>
      <c r="AX121" s="22" t="str">
        <f t="shared" si="53"/>
        <v/>
      </c>
      <c r="AY121" s="22"/>
      <c r="AZ121" s="22"/>
      <c r="BA121" s="22"/>
      <c r="BB121" s="24" t="str">
        <f t="shared" si="54"/>
        <v/>
      </c>
      <c r="BC121" s="19" t="str">
        <f t="shared" si="55"/>
        <v/>
      </c>
      <c r="BD121" s="39"/>
      <c r="BE121" s="21"/>
      <c r="BF121" s="22"/>
      <c r="BG121" s="22" t="str">
        <f t="shared" si="56"/>
        <v/>
      </c>
      <c r="BH121" s="22"/>
      <c r="BI121" s="22"/>
      <c r="BJ121" s="22"/>
      <c r="BK121" s="24" t="str">
        <f t="shared" si="57"/>
        <v/>
      </c>
      <c r="BL121" s="19" t="str">
        <f t="shared" si="58"/>
        <v/>
      </c>
      <c r="BM121" s="39"/>
      <c r="BN121" s="21"/>
      <c r="BO121" s="22"/>
      <c r="BP121" s="22" t="str">
        <f t="shared" si="59"/>
        <v/>
      </c>
      <c r="BQ121" s="22"/>
      <c r="BR121" s="22"/>
      <c r="BS121" s="22"/>
      <c r="BT121" s="24" t="str">
        <f t="shared" si="60"/>
        <v/>
      </c>
      <c r="BU121" s="19" t="str">
        <f t="shared" si="61"/>
        <v/>
      </c>
      <c r="BV121" s="39"/>
      <c r="BW121" s="21"/>
      <c r="BX121" s="22"/>
      <c r="BY121" s="22" t="str">
        <f t="shared" si="62"/>
        <v/>
      </c>
      <c r="BZ121" s="22"/>
      <c r="CA121" s="22"/>
      <c r="CB121" s="22"/>
      <c r="CC121" s="24" t="str">
        <f t="shared" si="63"/>
        <v/>
      </c>
      <c r="CD121" s="19" t="str">
        <f t="shared" si="64"/>
        <v/>
      </c>
      <c r="CE121" s="39"/>
      <c r="CF121" s="21"/>
      <c r="CG121" s="22" t="str">
        <f>IF($A121="","",IF(CF121="","I",LOOKUP(CF121/CH$2,{0,0.4,0.45,0.5,0.55,0.6,0.65,0.7,0.75,0.8,1},{"F","D","C","C+","B-","B","B+","A-","A","A+"})))</f>
        <v/>
      </c>
      <c r="CH121" s="19" t="str">
        <f>IF($A121="","",IF(CF121="","--",LOOKUP(CF121/CH$2,{0,0.4,0.45,0.5,0.55,0.6,0.65,0.7,0.75,0.8,1},{0,2,2.25,2.5,2.75,3,3.25,3.5,3.75,4})))</f>
        <v/>
      </c>
      <c r="CI121" s="22"/>
      <c r="CJ121" s="22"/>
      <c r="CK121" s="58" t="str">
        <f t="shared" si="65"/>
        <v/>
      </c>
      <c r="CL121" s="55"/>
      <c r="CM121" s="24"/>
      <c r="CN121" s="24"/>
      <c r="CO121" s="24" t="str">
        <f t="shared" si="66"/>
        <v/>
      </c>
      <c r="CP121" s="24"/>
      <c r="CQ121" s="25"/>
      <c r="CR121" s="24"/>
      <c r="CS121" s="42" t="str">
        <f t="shared" si="67"/>
        <v/>
      </c>
      <c r="CT121" s="22"/>
      <c r="CU121" s="17"/>
      <c r="CV121" s="7"/>
      <c r="CW121" s="7"/>
      <c r="CX121" s="7"/>
      <c r="CY121" s="7"/>
      <c r="CZ121" s="7"/>
      <c r="DA121" s="7"/>
      <c r="DB121" s="25"/>
      <c r="DC121" s="23"/>
    </row>
    <row r="122" spans="1:107" s="26" customFormat="1" x14ac:dyDescent="0.25">
      <c r="A122" s="19"/>
      <c r="B122" s="20"/>
      <c r="C122" s="21"/>
      <c r="D122" s="22"/>
      <c r="E122" s="22" t="str">
        <f t="shared" si="39"/>
        <v/>
      </c>
      <c r="F122" s="22"/>
      <c r="G122" s="22"/>
      <c r="H122" s="22"/>
      <c r="I122" s="24" t="str">
        <f t="shared" si="40"/>
        <v/>
      </c>
      <c r="J122" s="22" t="str">
        <f t="shared" si="41"/>
        <v/>
      </c>
      <c r="K122" s="39"/>
      <c r="L122" s="27"/>
      <c r="M122" s="22"/>
      <c r="N122" s="22" t="str">
        <f t="shared" si="42"/>
        <v/>
      </c>
      <c r="O122" s="22"/>
      <c r="P122" s="22"/>
      <c r="Q122" s="22"/>
      <c r="R122" s="24" t="str">
        <f t="shared" si="43"/>
        <v/>
      </c>
      <c r="S122" s="19" t="str">
        <f t="shared" si="44"/>
        <v/>
      </c>
      <c r="T122" s="39"/>
      <c r="U122" s="21"/>
      <c r="V122" s="22"/>
      <c r="W122" s="22" t="str">
        <f t="shared" si="45"/>
        <v/>
      </c>
      <c r="X122" s="22"/>
      <c r="Y122" s="22"/>
      <c r="Z122" s="22"/>
      <c r="AA122" s="24" t="str">
        <f t="shared" si="46"/>
        <v/>
      </c>
      <c r="AB122" s="19" t="str">
        <f t="shared" si="47"/>
        <v/>
      </c>
      <c r="AC122" s="39"/>
      <c r="AD122" s="21"/>
      <c r="AE122" s="22"/>
      <c r="AF122" s="22" t="str">
        <f t="shared" si="48"/>
        <v/>
      </c>
      <c r="AG122" s="22"/>
      <c r="AH122" s="22"/>
      <c r="AI122" s="22"/>
      <c r="AJ122" s="24" t="str">
        <f t="shared" si="49"/>
        <v/>
      </c>
      <c r="AK122" s="19" t="str">
        <f t="shared" si="50"/>
        <v/>
      </c>
      <c r="AL122" s="39"/>
      <c r="AM122" s="21"/>
      <c r="AN122" s="22"/>
      <c r="AO122" s="22" t="str">
        <f t="shared" ref="AO122:AO152" si="69">IF(ISBLANK($B122),"",IF(COUNT(AM122:AN122)=0,"",IF(AND($A122="IM",COUNT(AM122:AN122)=1),AM122+AN122,(AM122+AN122)/2)))</f>
        <v/>
      </c>
      <c r="AP122" s="22"/>
      <c r="AQ122" s="22"/>
      <c r="AR122" s="22"/>
      <c r="AS122" s="24" t="str">
        <f t="shared" si="51"/>
        <v/>
      </c>
      <c r="AT122" s="19" t="str">
        <f t="shared" si="52"/>
        <v/>
      </c>
      <c r="AU122" s="39"/>
      <c r="AV122" s="21"/>
      <c r="AW122" s="22"/>
      <c r="AX122" s="22" t="str">
        <f t="shared" si="53"/>
        <v/>
      </c>
      <c r="AY122" s="22"/>
      <c r="AZ122" s="22"/>
      <c r="BA122" s="22"/>
      <c r="BB122" s="24" t="str">
        <f t="shared" si="54"/>
        <v/>
      </c>
      <c r="BC122" s="19" t="str">
        <f t="shared" si="55"/>
        <v/>
      </c>
      <c r="BD122" s="39"/>
      <c r="BE122" s="21"/>
      <c r="BF122" s="22"/>
      <c r="BG122" s="22" t="str">
        <f t="shared" si="56"/>
        <v/>
      </c>
      <c r="BH122" s="22"/>
      <c r="BI122" s="22"/>
      <c r="BJ122" s="22"/>
      <c r="BK122" s="24" t="str">
        <f t="shared" si="57"/>
        <v/>
      </c>
      <c r="BL122" s="19" t="str">
        <f t="shared" si="58"/>
        <v/>
      </c>
      <c r="BM122" s="39"/>
      <c r="BN122" s="21"/>
      <c r="BO122" s="22"/>
      <c r="BP122" s="22" t="str">
        <f t="shared" si="59"/>
        <v/>
      </c>
      <c r="BQ122" s="22"/>
      <c r="BR122" s="22"/>
      <c r="BS122" s="22"/>
      <c r="BT122" s="24" t="str">
        <f t="shared" si="60"/>
        <v/>
      </c>
      <c r="BU122" s="19" t="str">
        <f t="shared" si="61"/>
        <v/>
      </c>
      <c r="BV122" s="39"/>
      <c r="BW122" s="21"/>
      <c r="BX122" s="22"/>
      <c r="BY122" s="22" t="str">
        <f t="shared" si="62"/>
        <v/>
      </c>
      <c r="BZ122" s="22"/>
      <c r="CA122" s="22"/>
      <c r="CB122" s="22"/>
      <c r="CC122" s="24" t="str">
        <f t="shared" si="63"/>
        <v/>
      </c>
      <c r="CD122" s="19" t="str">
        <f t="shared" si="64"/>
        <v/>
      </c>
      <c r="CE122" s="39"/>
      <c r="CF122" s="21"/>
      <c r="CG122" s="22" t="str">
        <f>IF($A122="","",IF(CF122="","I",LOOKUP(CF122/CH$2,{0,0.4,0.45,0.5,0.55,0.6,0.65,0.7,0.75,0.8,1},{"F","D","C","C+","B-","B","B+","A-","A","A+"})))</f>
        <v/>
      </c>
      <c r="CH122" s="19" t="str">
        <f>IF($A122="","",IF(CF122="","--",LOOKUP(CF122/CH$2,{0,0.4,0.45,0.5,0.55,0.6,0.65,0.7,0.75,0.8,1},{0,2,2.25,2.5,2.75,3,3.25,3.5,3.75,4})))</f>
        <v/>
      </c>
      <c r="CI122" s="22"/>
      <c r="CJ122" s="22"/>
      <c r="CK122" s="58" t="str">
        <f t="shared" si="65"/>
        <v/>
      </c>
      <c r="CL122" s="55"/>
      <c r="CM122" s="24"/>
      <c r="CN122" s="24"/>
      <c r="CO122" s="24" t="str">
        <f t="shared" si="66"/>
        <v/>
      </c>
      <c r="CP122" s="24"/>
      <c r="CQ122" s="25"/>
      <c r="CR122" s="24"/>
      <c r="CS122" s="42" t="str">
        <f t="shared" si="67"/>
        <v/>
      </c>
      <c r="CT122" s="22"/>
      <c r="CU122" s="17"/>
      <c r="CV122" s="7"/>
      <c r="CW122" s="7"/>
      <c r="CX122" s="7"/>
      <c r="CY122" s="7"/>
      <c r="CZ122" s="7"/>
      <c r="DA122" s="7"/>
      <c r="DB122" s="25"/>
      <c r="DC122" s="23"/>
    </row>
    <row r="123" spans="1:107" s="26" customFormat="1" x14ac:dyDescent="0.25">
      <c r="A123" s="19"/>
      <c r="B123" s="20"/>
      <c r="C123" s="21"/>
      <c r="D123" s="22"/>
      <c r="E123" s="22" t="str">
        <f t="shared" ref="E123:E185" si="70">IF(ISBLANK($B123),"",IF(COUNT(C123:D123)=0,"",IF(AND($A123="IM",COUNT(C123:D123)=1),C123+D123,(C123+D123)/2)))</f>
        <v/>
      </c>
      <c r="F123" s="22"/>
      <c r="G123" s="22"/>
      <c r="H123" s="22"/>
      <c r="I123" s="24" t="str">
        <f t="shared" si="40"/>
        <v/>
      </c>
      <c r="J123" s="22" t="str">
        <f t="shared" ref="J123:J185" si="71">IF(I123="3E","3E",IF(OR($B123="",COUNT(I123)=0),"",CEILING(N(E123)+N(I123),1)))</f>
        <v/>
      </c>
      <c r="K123" s="39"/>
      <c r="L123" s="27"/>
      <c r="M123" s="22"/>
      <c r="N123" s="22" t="str">
        <f t="shared" ref="N123:N185" si="72">IF(ISBLANK($B123),"",IF(COUNT(L123:M123)=0,"",IF(AND($A123="IM",COUNT(L123:M123)=1),L123+M123,(L123+M123)/2)))</f>
        <v/>
      </c>
      <c r="O123" s="22"/>
      <c r="P123" s="22"/>
      <c r="Q123" s="22"/>
      <c r="R123" s="24" t="str">
        <f t="shared" si="43"/>
        <v/>
      </c>
      <c r="S123" s="19" t="str">
        <f t="shared" ref="S123:S185" si="73">IF(R123="3E","3E",IF(OR($B123="",COUNT(R123)=0),"",CEILING(N(N123)+N(R123),1)))</f>
        <v/>
      </c>
      <c r="T123" s="39"/>
      <c r="U123" s="21"/>
      <c r="V123" s="22"/>
      <c r="W123" s="22" t="str">
        <f t="shared" ref="W123:W185" si="74">IF(ISBLANK($B123),"",IF(COUNT(U123:V123)=0,"",IF(AND($A123="IM",COUNT(U123:V123)=1),U123+V123,(U123+V123)/2)))</f>
        <v/>
      </c>
      <c r="X123" s="22"/>
      <c r="Y123" s="22"/>
      <c r="Z123" s="22"/>
      <c r="AA123" s="24" t="str">
        <f t="shared" si="46"/>
        <v/>
      </c>
      <c r="AB123" s="19" t="str">
        <f t="shared" ref="AB123:AB185" si="75">IF(AA123="3E","3E",IF(OR($B123="",COUNT(AA123)=0),"",CEILING(N(W123)+N(AA123),1)))</f>
        <v/>
      </c>
      <c r="AC123" s="39"/>
      <c r="AD123" s="21"/>
      <c r="AE123" s="22"/>
      <c r="AF123" s="22" t="str">
        <f t="shared" ref="AF123:AF185" si="76">IF(ISBLANK($B123),"",IF(COUNT(AD123:AE123)=0,"",IF(AND($A123="IM",COUNT(AD123:AE123)=1),AD123+AE123,(AD123+AE123)/2)))</f>
        <v/>
      </c>
      <c r="AG123" s="22"/>
      <c r="AH123" s="22"/>
      <c r="AI123" s="22"/>
      <c r="AJ123" s="24" t="str">
        <f t="shared" si="49"/>
        <v/>
      </c>
      <c r="AK123" s="19" t="str">
        <f t="shared" ref="AK123:AK185" si="77">IF(AJ123="3E","3E",IF(OR($B123="",COUNT(AJ123)=0),"",CEILING(N(AF123)+N(AJ123),1)))</f>
        <v/>
      </c>
      <c r="AL123" s="39"/>
      <c r="AM123" s="21"/>
      <c r="AN123" s="22"/>
      <c r="AO123" s="22" t="str">
        <f t="shared" si="69"/>
        <v/>
      </c>
      <c r="AP123" s="22"/>
      <c r="AQ123" s="22"/>
      <c r="AR123" s="22"/>
      <c r="AS123" s="24" t="str">
        <f t="shared" si="51"/>
        <v/>
      </c>
      <c r="AT123" s="19" t="str">
        <f t="shared" ref="AT123:AT185" si="78">IF(AS123="3E","3E",IF(OR($B123="",COUNT(AS123)=0),"",CEILING(N(AO123)+N(AS123),1)))</f>
        <v/>
      </c>
      <c r="AU123" s="39"/>
      <c r="AV123" s="21"/>
      <c r="AW123" s="22"/>
      <c r="AX123" s="22" t="str">
        <f t="shared" ref="AX123:AX185" si="79">IF(ISBLANK($B123),"",IF(COUNT(AV123:AW123)=0,"",IF(AND($A123="IM",COUNT(AV123:AW123)=1),AV123+AW123,(AV123+AW123)/2)))</f>
        <v/>
      </c>
      <c r="AY123" s="22"/>
      <c r="AZ123" s="22"/>
      <c r="BA123" s="22"/>
      <c r="BB123" s="24" t="str">
        <f t="shared" si="54"/>
        <v/>
      </c>
      <c r="BC123" s="19" t="str">
        <f t="shared" ref="BC123:BC185" si="80">IF(BB123="3E","3E",IF(OR($B123="",COUNT(BB123)=0),"",CEILING(N(AX123)+N(BB123),1)))</f>
        <v/>
      </c>
      <c r="BD123" s="39"/>
      <c r="BE123" s="21"/>
      <c r="BF123" s="22"/>
      <c r="BG123" s="22" t="str">
        <f t="shared" ref="BG123:BG185" si="81">IF(ISBLANK($B123),"",IF(COUNT(BE123:BF123)=0,"",IF(AND($A123="IM",COUNT(BE123:BF123)=1),BE123+BF123,(BE123+BF123)/2)))</f>
        <v/>
      </c>
      <c r="BH123" s="22"/>
      <c r="BI123" s="22"/>
      <c r="BJ123" s="22"/>
      <c r="BK123" s="24" t="str">
        <f t="shared" si="57"/>
        <v/>
      </c>
      <c r="BL123" s="19" t="str">
        <f t="shared" ref="BL123:BL185" si="82">IF(BK123="3E","3E",IF(OR($B123="",COUNT(BK123)=0),"",CEILING(N(BG123)+N(BK123),1)))</f>
        <v/>
      </c>
      <c r="BM123" s="39"/>
      <c r="BN123" s="21"/>
      <c r="BO123" s="22"/>
      <c r="BP123" s="22" t="str">
        <f t="shared" ref="BP123:BP185" si="83">IF(ISBLANK($B123),"",IF(COUNT(BN123:BO123)=0,"",IF(AND($A123="IM",COUNT(BN123:BO123)=1),BN123+BO123,(BN123+BO123)/2)))</f>
        <v/>
      </c>
      <c r="BQ123" s="22"/>
      <c r="BR123" s="22"/>
      <c r="BS123" s="22"/>
      <c r="BT123" s="24" t="str">
        <f t="shared" si="60"/>
        <v/>
      </c>
      <c r="BU123" s="19" t="str">
        <f t="shared" ref="BU123:BU185" si="84">IF(BT123="3E","3E",IF(OR($B123="",COUNT(BT123)=0),"",CEILING(N(BP123)+N(BT123),1)))</f>
        <v/>
      </c>
      <c r="BV123" s="39"/>
      <c r="BW123" s="21"/>
      <c r="BX123" s="22"/>
      <c r="BY123" s="22" t="str">
        <f t="shared" ref="BY123:BY185" si="85">IF(ISBLANK($B123),"",IF(COUNT(BW123:BX123)=0,"",IF(AND($A123="IM",COUNT(BW123:BX123)=1),BW123+BX123,(BW123+BX123)/2)))</f>
        <v/>
      </c>
      <c r="BZ123" s="22"/>
      <c r="CA123" s="22"/>
      <c r="CB123" s="22"/>
      <c r="CC123" s="24" t="str">
        <f t="shared" si="63"/>
        <v/>
      </c>
      <c r="CD123" s="19" t="str">
        <f t="shared" ref="CD123:CD185" si="86">IF(CC123="3E","3E",IF(OR($B123="",COUNT(CC123)=0),"",CEILING(N(BY123)+N(CC123),1)))</f>
        <v/>
      </c>
      <c r="CE123" s="39"/>
      <c r="CF123" s="21"/>
      <c r="CG123" s="22" t="str">
        <f>IF($A123="","",IF(CF123="","I",LOOKUP(CF123/CH$2,{0,0.4,0.45,0.5,0.55,0.6,0.65,0.7,0.75,0.8,1},{"F","D","C","C+","B-","B","B+","A-","A","A+"})))</f>
        <v/>
      </c>
      <c r="CH123" s="19" t="str">
        <f>IF($A123="","",IF(CF123="","--",LOOKUP(CF123/CH$2,{0,0.4,0.45,0.5,0.55,0.6,0.65,0.7,0.75,0.8,1},{0,2,2.25,2.5,2.75,3,3.25,3.5,3.75,4})))</f>
        <v/>
      </c>
      <c r="CI123" s="22"/>
      <c r="CJ123" s="22"/>
      <c r="CK123" s="58" t="str">
        <f t="shared" si="65"/>
        <v/>
      </c>
      <c r="CL123" s="55"/>
      <c r="CM123" s="24"/>
      <c r="CN123" s="24"/>
      <c r="CO123" s="24" t="str">
        <f t="shared" ref="CO123:CO185" si="87">IF(ISBLANK($B123),"",IF(COUNT(CL123:CN123)=0,"",ROUNDUP(CL123+CM123+CN123,0)))</f>
        <v/>
      </c>
      <c r="CP123" s="24"/>
      <c r="CQ123" s="25"/>
      <c r="CR123" s="24"/>
      <c r="CS123" s="42" t="str">
        <f t="shared" ref="CS123:CS185" si="88">IF(ISBLANK($B123),"",IF(COUNT(CP123:CR123)=0,"",ROUNDUP(CP123+CQ123+CR123,0)))</f>
        <v/>
      </c>
      <c r="CT123" s="22"/>
      <c r="CU123" s="17"/>
      <c r="CV123" s="7"/>
      <c r="CW123" s="7"/>
      <c r="CX123" s="7"/>
      <c r="CY123" s="7"/>
      <c r="CZ123" s="7"/>
      <c r="DA123" s="7"/>
      <c r="DB123" s="25"/>
      <c r="DC123" s="23"/>
    </row>
    <row r="124" spans="1:107" s="26" customFormat="1" x14ac:dyDescent="0.25">
      <c r="A124" s="19"/>
      <c r="B124" s="20"/>
      <c r="C124" s="21"/>
      <c r="D124" s="22"/>
      <c r="E124" s="22" t="str">
        <f t="shared" si="70"/>
        <v/>
      </c>
      <c r="F124" s="22"/>
      <c r="G124" s="22"/>
      <c r="H124" s="22"/>
      <c r="I124" s="24" t="str">
        <f t="shared" si="40"/>
        <v/>
      </c>
      <c r="J124" s="22" t="str">
        <f t="shared" si="71"/>
        <v/>
      </c>
      <c r="K124" s="39"/>
      <c r="L124" s="27"/>
      <c r="M124" s="22"/>
      <c r="N124" s="22" t="str">
        <f t="shared" si="72"/>
        <v/>
      </c>
      <c r="O124" s="22"/>
      <c r="P124" s="22"/>
      <c r="Q124" s="22"/>
      <c r="R124" s="24" t="str">
        <f t="shared" si="43"/>
        <v/>
      </c>
      <c r="S124" s="19" t="str">
        <f t="shared" si="73"/>
        <v/>
      </c>
      <c r="T124" s="39"/>
      <c r="U124" s="21"/>
      <c r="V124" s="22"/>
      <c r="W124" s="22" t="str">
        <f t="shared" si="74"/>
        <v/>
      </c>
      <c r="X124" s="22"/>
      <c r="Y124" s="22"/>
      <c r="Z124" s="22"/>
      <c r="AA124" s="24" t="str">
        <f t="shared" si="46"/>
        <v/>
      </c>
      <c r="AB124" s="19" t="str">
        <f t="shared" si="75"/>
        <v/>
      </c>
      <c r="AC124" s="39"/>
      <c r="AD124" s="21"/>
      <c r="AE124" s="22"/>
      <c r="AF124" s="22" t="str">
        <f t="shared" si="76"/>
        <v/>
      </c>
      <c r="AG124" s="22"/>
      <c r="AH124" s="22"/>
      <c r="AI124" s="22"/>
      <c r="AJ124" s="24" t="str">
        <f t="shared" si="49"/>
        <v/>
      </c>
      <c r="AK124" s="19" t="str">
        <f t="shared" si="77"/>
        <v/>
      </c>
      <c r="AL124" s="39"/>
      <c r="AM124" s="21"/>
      <c r="AN124" s="22"/>
      <c r="AO124" s="22" t="str">
        <f t="shared" si="69"/>
        <v/>
      </c>
      <c r="AP124" s="22"/>
      <c r="AQ124" s="22"/>
      <c r="AR124" s="22"/>
      <c r="AS124" s="24" t="str">
        <f t="shared" si="51"/>
        <v/>
      </c>
      <c r="AT124" s="19" t="str">
        <f t="shared" si="78"/>
        <v/>
      </c>
      <c r="AU124" s="39"/>
      <c r="AV124" s="21"/>
      <c r="AW124" s="22"/>
      <c r="AX124" s="22" t="str">
        <f t="shared" si="79"/>
        <v/>
      </c>
      <c r="AY124" s="22"/>
      <c r="AZ124" s="22"/>
      <c r="BA124" s="22"/>
      <c r="BB124" s="24" t="str">
        <f t="shared" si="54"/>
        <v/>
      </c>
      <c r="BC124" s="19" t="str">
        <f t="shared" si="80"/>
        <v/>
      </c>
      <c r="BD124" s="39"/>
      <c r="BE124" s="21"/>
      <c r="BF124" s="22"/>
      <c r="BG124" s="22" t="str">
        <f t="shared" si="81"/>
        <v/>
      </c>
      <c r="BH124" s="22"/>
      <c r="BI124" s="22"/>
      <c r="BJ124" s="22"/>
      <c r="BK124" s="24" t="str">
        <f t="shared" si="57"/>
        <v/>
      </c>
      <c r="BL124" s="19" t="str">
        <f t="shared" si="82"/>
        <v/>
      </c>
      <c r="BM124" s="39"/>
      <c r="BN124" s="21"/>
      <c r="BO124" s="22"/>
      <c r="BP124" s="22" t="str">
        <f t="shared" si="83"/>
        <v/>
      </c>
      <c r="BQ124" s="22"/>
      <c r="BR124" s="22"/>
      <c r="BS124" s="22"/>
      <c r="BT124" s="24" t="str">
        <f t="shared" si="60"/>
        <v/>
      </c>
      <c r="BU124" s="19" t="str">
        <f t="shared" si="84"/>
        <v/>
      </c>
      <c r="BV124" s="39"/>
      <c r="BW124" s="21"/>
      <c r="BX124" s="22"/>
      <c r="BY124" s="22" t="str">
        <f t="shared" si="85"/>
        <v/>
      </c>
      <c r="BZ124" s="22"/>
      <c r="CA124" s="22"/>
      <c r="CB124" s="22"/>
      <c r="CC124" s="24" t="str">
        <f t="shared" si="63"/>
        <v/>
      </c>
      <c r="CD124" s="19" t="str">
        <f t="shared" si="86"/>
        <v/>
      </c>
      <c r="CE124" s="39"/>
      <c r="CF124" s="21"/>
      <c r="CG124" s="22" t="str">
        <f>IF($A124="","",IF(CF124="","I",LOOKUP(CF124/CH$2,{0,0.4,0.45,0.5,0.55,0.6,0.65,0.7,0.75,0.8,1},{"F","D","C","C+","B-","B","B+","A-","A","A+"})))</f>
        <v/>
      </c>
      <c r="CH124" s="19" t="str">
        <f>IF($A124="","",IF(CF124="","--",LOOKUP(CF124/CH$2,{0,0.4,0.45,0.5,0.55,0.6,0.65,0.7,0.75,0.8,1},{0,2,2.25,2.5,2.75,3,3.25,3.5,3.75,4})))</f>
        <v/>
      </c>
      <c r="CI124" s="22"/>
      <c r="CJ124" s="22"/>
      <c r="CK124" s="58" t="str">
        <f t="shared" si="65"/>
        <v/>
      </c>
      <c r="CL124" s="55"/>
      <c r="CM124" s="24"/>
      <c r="CN124" s="24"/>
      <c r="CO124" s="24" t="str">
        <f t="shared" si="87"/>
        <v/>
      </c>
      <c r="CP124" s="24"/>
      <c r="CQ124" s="25"/>
      <c r="CR124" s="24"/>
      <c r="CS124" s="42" t="str">
        <f t="shared" si="88"/>
        <v/>
      </c>
      <c r="CT124" s="22"/>
      <c r="CU124" s="17"/>
      <c r="CV124" s="7"/>
      <c r="CW124" s="7"/>
      <c r="CX124" s="7"/>
      <c r="CY124" s="7"/>
      <c r="CZ124" s="7"/>
      <c r="DA124" s="7"/>
      <c r="DB124" s="25"/>
      <c r="DC124" s="23"/>
    </row>
    <row r="125" spans="1:107" s="26" customFormat="1" x14ac:dyDescent="0.25">
      <c r="A125" s="30"/>
      <c r="B125" s="20"/>
      <c r="C125" s="21"/>
      <c r="D125" s="22"/>
      <c r="E125" s="22" t="str">
        <f t="shared" si="70"/>
        <v/>
      </c>
      <c r="F125" s="22"/>
      <c r="G125" s="22"/>
      <c r="H125" s="22"/>
      <c r="I125" s="24" t="str">
        <f t="shared" si="40"/>
        <v/>
      </c>
      <c r="J125" s="22" t="str">
        <f t="shared" si="71"/>
        <v/>
      </c>
      <c r="K125" s="39"/>
      <c r="L125" s="27"/>
      <c r="M125" s="22"/>
      <c r="N125" s="22" t="str">
        <f t="shared" si="72"/>
        <v/>
      </c>
      <c r="O125" s="22"/>
      <c r="P125" s="22"/>
      <c r="Q125" s="22"/>
      <c r="R125" s="24" t="str">
        <f t="shared" si="43"/>
        <v/>
      </c>
      <c r="S125" s="19" t="str">
        <f t="shared" si="73"/>
        <v/>
      </c>
      <c r="T125" s="39"/>
      <c r="U125" s="21"/>
      <c r="V125" s="22"/>
      <c r="W125" s="22" t="str">
        <f t="shared" si="74"/>
        <v/>
      </c>
      <c r="X125" s="22"/>
      <c r="Y125" s="22"/>
      <c r="Z125" s="22"/>
      <c r="AA125" s="24" t="str">
        <f t="shared" si="46"/>
        <v/>
      </c>
      <c r="AB125" s="19" t="str">
        <f t="shared" si="75"/>
        <v/>
      </c>
      <c r="AC125" s="39"/>
      <c r="AD125" s="21"/>
      <c r="AE125" s="22"/>
      <c r="AF125" s="22" t="str">
        <f t="shared" si="76"/>
        <v/>
      </c>
      <c r="AG125" s="22"/>
      <c r="AH125" s="22"/>
      <c r="AI125" s="22"/>
      <c r="AJ125" s="24" t="str">
        <f t="shared" si="49"/>
        <v/>
      </c>
      <c r="AK125" s="19" t="str">
        <f t="shared" si="77"/>
        <v/>
      </c>
      <c r="AL125" s="39"/>
      <c r="AM125" s="21"/>
      <c r="AN125" s="22"/>
      <c r="AO125" s="22" t="str">
        <f t="shared" si="69"/>
        <v/>
      </c>
      <c r="AP125" s="22"/>
      <c r="AQ125" s="22"/>
      <c r="AR125" s="22"/>
      <c r="AS125" s="24" t="str">
        <f t="shared" si="51"/>
        <v/>
      </c>
      <c r="AT125" s="19" t="str">
        <f t="shared" si="78"/>
        <v/>
      </c>
      <c r="AU125" s="39"/>
      <c r="AV125" s="21"/>
      <c r="AW125" s="22"/>
      <c r="AX125" s="22" t="str">
        <f t="shared" si="79"/>
        <v/>
      </c>
      <c r="AY125" s="22"/>
      <c r="AZ125" s="22"/>
      <c r="BA125" s="22"/>
      <c r="BB125" s="24" t="str">
        <f t="shared" si="54"/>
        <v/>
      </c>
      <c r="BC125" s="19" t="str">
        <f t="shared" si="80"/>
        <v/>
      </c>
      <c r="BD125" s="39"/>
      <c r="BE125" s="21"/>
      <c r="BF125" s="22"/>
      <c r="BG125" s="22" t="str">
        <f t="shared" si="81"/>
        <v/>
      </c>
      <c r="BH125" s="22"/>
      <c r="BI125" s="22"/>
      <c r="BJ125" s="22"/>
      <c r="BK125" s="24" t="str">
        <f t="shared" si="57"/>
        <v/>
      </c>
      <c r="BL125" s="19" t="str">
        <f t="shared" si="82"/>
        <v/>
      </c>
      <c r="BM125" s="39"/>
      <c r="BN125" s="21"/>
      <c r="BO125" s="22"/>
      <c r="BP125" s="22" t="str">
        <f t="shared" si="83"/>
        <v/>
      </c>
      <c r="BQ125" s="22"/>
      <c r="BR125" s="22"/>
      <c r="BS125" s="22"/>
      <c r="BT125" s="24" t="str">
        <f t="shared" si="60"/>
        <v/>
      </c>
      <c r="BU125" s="19" t="str">
        <f t="shared" si="84"/>
        <v/>
      </c>
      <c r="BV125" s="39"/>
      <c r="BW125" s="21"/>
      <c r="BX125" s="22"/>
      <c r="BY125" s="22" t="str">
        <f t="shared" si="85"/>
        <v/>
      </c>
      <c r="BZ125" s="22"/>
      <c r="CA125" s="22"/>
      <c r="CB125" s="22"/>
      <c r="CC125" s="24" t="str">
        <f t="shared" si="63"/>
        <v/>
      </c>
      <c r="CD125" s="19" t="str">
        <f t="shared" si="86"/>
        <v/>
      </c>
      <c r="CE125" s="39"/>
      <c r="CF125" s="21"/>
      <c r="CG125" s="22" t="str">
        <f>IF($A125="","",IF(CF125="","I",LOOKUP(CF125/CH$2,{0,0.4,0.45,0.5,0.55,0.6,0.65,0.7,0.75,0.8,1},{"F","D","C","C+","B-","B","B+","A-","A","A+"})))</f>
        <v/>
      </c>
      <c r="CH125" s="19" t="str">
        <f>IF($A125="","",IF(CF125="","--",LOOKUP(CF125/CH$2,{0,0.4,0.45,0.5,0.55,0.6,0.65,0.7,0.75,0.8,1},{0,2,2.25,2.5,2.75,3,3.25,3.5,3.75,4})))</f>
        <v/>
      </c>
      <c r="CI125" s="22"/>
      <c r="CJ125" s="22"/>
      <c r="CK125" s="58" t="str">
        <f t="shared" si="65"/>
        <v/>
      </c>
      <c r="CL125" s="55"/>
      <c r="CM125" s="24"/>
      <c r="CN125" s="24"/>
      <c r="CO125" s="24" t="str">
        <f t="shared" si="87"/>
        <v/>
      </c>
      <c r="CP125" s="24"/>
      <c r="CQ125" s="25"/>
      <c r="CR125" s="24"/>
      <c r="CS125" s="42" t="str">
        <f t="shared" si="88"/>
        <v/>
      </c>
      <c r="CT125" s="22"/>
      <c r="CU125" s="17"/>
      <c r="CV125" s="7"/>
      <c r="CW125" s="7"/>
      <c r="CX125" s="7"/>
      <c r="CY125" s="7"/>
      <c r="CZ125" s="7"/>
      <c r="DA125" s="7"/>
      <c r="DB125" s="25"/>
      <c r="DC125" s="23"/>
    </row>
    <row r="126" spans="1:107" s="26" customFormat="1" x14ac:dyDescent="0.25">
      <c r="A126" s="30"/>
      <c r="B126" s="20"/>
      <c r="C126" s="21"/>
      <c r="D126" s="22"/>
      <c r="E126" s="22" t="str">
        <f t="shared" si="70"/>
        <v/>
      </c>
      <c r="F126" s="22"/>
      <c r="G126" s="22"/>
      <c r="H126" s="22"/>
      <c r="I126" s="24" t="str">
        <f t="shared" si="40"/>
        <v/>
      </c>
      <c r="J126" s="22" t="str">
        <f t="shared" si="71"/>
        <v/>
      </c>
      <c r="K126" s="39"/>
      <c r="L126" s="27"/>
      <c r="M126" s="22"/>
      <c r="N126" s="22" t="str">
        <f t="shared" si="72"/>
        <v/>
      </c>
      <c r="O126" s="22"/>
      <c r="P126" s="22"/>
      <c r="Q126" s="22"/>
      <c r="R126" s="24" t="str">
        <f t="shared" si="43"/>
        <v/>
      </c>
      <c r="S126" s="19" t="str">
        <f t="shared" si="73"/>
        <v/>
      </c>
      <c r="T126" s="39"/>
      <c r="U126" s="21"/>
      <c r="V126" s="22"/>
      <c r="W126" s="22" t="str">
        <f t="shared" si="74"/>
        <v/>
      </c>
      <c r="X126" s="22"/>
      <c r="Y126" s="22"/>
      <c r="Z126" s="22"/>
      <c r="AA126" s="24" t="str">
        <f t="shared" si="46"/>
        <v/>
      </c>
      <c r="AB126" s="19" t="str">
        <f t="shared" si="75"/>
        <v/>
      </c>
      <c r="AC126" s="39"/>
      <c r="AD126" s="21"/>
      <c r="AE126" s="22"/>
      <c r="AF126" s="22" t="str">
        <f t="shared" si="76"/>
        <v/>
      </c>
      <c r="AG126" s="22"/>
      <c r="AH126" s="22"/>
      <c r="AI126" s="22"/>
      <c r="AJ126" s="24" t="str">
        <f t="shared" si="49"/>
        <v/>
      </c>
      <c r="AK126" s="19" t="str">
        <f t="shared" si="77"/>
        <v/>
      </c>
      <c r="AL126" s="39"/>
      <c r="AM126" s="21"/>
      <c r="AN126" s="22"/>
      <c r="AO126" s="22" t="str">
        <f t="shared" si="69"/>
        <v/>
      </c>
      <c r="AP126" s="22"/>
      <c r="AQ126" s="22"/>
      <c r="AR126" s="22"/>
      <c r="AS126" s="24" t="str">
        <f t="shared" si="51"/>
        <v/>
      </c>
      <c r="AT126" s="19" t="str">
        <f t="shared" si="78"/>
        <v/>
      </c>
      <c r="AU126" s="39"/>
      <c r="AV126" s="21"/>
      <c r="AW126" s="22"/>
      <c r="AX126" s="22" t="str">
        <f t="shared" si="79"/>
        <v/>
      </c>
      <c r="AY126" s="22"/>
      <c r="AZ126" s="22"/>
      <c r="BA126" s="22"/>
      <c r="BB126" s="24" t="str">
        <f t="shared" si="54"/>
        <v/>
      </c>
      <c r="BC126" s="19" t="str">
        <f t="shared" si="80"/>
        <v/>
      </c>
      <c r="BD126" s="39"/>
      <c r="BE126" s="21"/>
      <c r="BF126" s="22"/>
      <c r="BG126" s="22" t="str">
        <f t="shared" si="81"/>
        <v/>
      </c>
      <c r="BH126" s="22"/>
      <c r="BI126" s="22"/>
      <c r="BJ126" s="22"/>
      <c r="BK126" s="24" t="str">
        <f t="shared" si="57"/>
        <v/>
      </c>
      <c r="BL126" s="19" t="str">
        <f t="shared" si="82"/>
        <v/>
      </c>
      <c r="BM126" s="39"/>
      <c r="BN126" s="21"/>
      <c r="BO126" s="22"/>
      <c r="BP126" s="22" t="str">
        <f t="shared" si="83"/>
        <v/>
      </c>
      <c r="BQ126" s="22"/>
      <c r="BR126" s="22"/>
      <c r="BS126" s="22"/>
      <c r="BT126" s="24" t="str">
        <f t="shared" si="60"/>
        <v/>
      </c>
      <c r="BU126" s="19" t="str">
        <f t="shared" si="84"/>
        <v/>
      </c>
      <c r="BV126" s="39"/>
      <c r="BW126" s="21"/>
      <c r="BX126" s="22"/>
      <c r="BY126" s="22" t="str">
        <f t="shared" si="85"/>
        <v/>
      </c>
      <c r="BZ126" s="22"/>
      <c r="CA126" s="22"/>
      <c r="CB126" s="22"/>
      <c r="CC126" s="24" t="str">
        <f t="shared" si="63"/>
        <v/>
      </c>
      <c r="CD126" s="19" t="str">
        <f t="shared" si="86"/>
        <v/>
      </c>
      <c r="CE126" s="39"/>
      <c r="CF126" s="21"/>
      <c r="CG126" s="22" t="str">
        <f>IF($A126="","",IF(CF126="","I",LOOKUP(CF126/CH$2,{0,0.4,0.45,0.5,0.55,0.6,0.65,0.7,0.75,0.8,1},{"F","D","C","C+","B-","B","B+","A-","A","A+"})))</f>
        <v/>
      </c>
      <c r="CH126" s="19" t="str">
        <f>IF($A126="","",IF(CF126="","--",LOOKUP(CF126/CH$2,{0,0.4,0.45,0.5,0.55,0.6,0.65,0.7,0.75,0.8,1},{0,2,2.25,2.5,2.75,3,3.25,3.5,3.75,4})))</f>
        <v/>
      </c>
      <c r="CI126" s="22"/>
      <c r="CJ126" s="22"/>
      <c r="CK126" s="58" t="str">
        <f t="shared" si="65"/>
        <v/>
      </c>
      <c r="CL126" s="55"/>
      <c r="CM126" s="24"/>
      <c r="CN126" s="24"/>
      <c r="CO126" s="24" t="str">
        <f t="shared" si="87"/>
        <v/>
      </c>
      <c r="CP126" s="24"/>
      <c r="CQ126" s="25"/>
      <c r="CR126" s="24"/>
      <c r="CS126" s="42" t="str">
        <f t="shared" si="88"/>
        <v/>
      </c>
      <c r="CT126" s="22"/>
      <c r="CU126" s="17"/>
      <c r="CV126" s="7"/>
      <c r="CW126" s="7"/>
      <c r="CX126" s="7"/>
      <c r="CY126" s="7"/>
      <c r="CZ126" s="7"/>
      <c r="DA126" s="7"/>
      <c r="DB126" s="25"/>
      <c r="DC126" s="23"/>
    </row>
    <row r="127" spans="1:107" s="26" customFormat="1" x14ac:dyDescent="0.25">
      <c r="A127" s="30"/>
      <c r="B127" s="20"/>
      <c r="C127" s="21"/>
      <c r="D127" s="22"/>
      <c r="E127" s="22" t="str">
        <f t="shared" si="70"/>
        <v/>
      </c>
      <c r="F127" s="22"/>
      <c r="G127" s="22"/>
      <c r="H127" s="22"/>
      <c r="I127" s="24" t="str">
        <f t="shared" si="40"/>
        <v/>
      </c>
      <c r="J127" s="22" t="str">
        <f t="shared" si="71"/>
        <v/>
      </c>
      <c r="K127" s="39"/>
      <c r="L127" s="27"/>
      <c r="M127" s="22"/>
      <c r="N127" s="22" t="str">
        <f t="shared" si="72"/>
        <v/>
      </c>
      <c r="O127" s="22"/>
      <c r="P127" s="22"/>
      <c r="Q127" s="22"/>
      <c r="R127" s="24" t="str">
        <f t="shared" si="43"/>
        <v/>
      </c>
      <c r="S127" s="19" t="str">
        <f t="shared" si="73"/>
        <v/>
      </c>
      <c r="T127" s="39"/>
      <c r="U127" s="21"/>
      <c r="V127" s="22"/>
      <c r="W127" s="22" t="str">
        <f t="shared" si="74"/>
        <v/>
      </c>
      <c r="X127" s="22"/>
      <c r="Y127" s="22"/>
      <c r="Z127" s="22"/>
      <c r="AA127" s="24" t="str">
        <f t="shared" si="46"/>
        <v/>
      </c>
      <c r="AB127" s="19" t="str">
        <f t="shared" si="75"/>
        <v/>
      </c>
      <c r="AC127" s="39"/>
      <c r="AD127" s="21"/>
      <c r="AE127" s="22"/>
      <c r="AF127" s="22" t="str">
        <f t="shared" si="76"/>
        <v/>
      </c>
      <c r="AG127" s="22"/>
      <c r="AH127" s="22"/>
      <c r="AI127" s="22"/>
      <c r="AJ127" s="24" t="str">
        <f t="shared" si="49"/>
        <v/>
      </c>
      <c r="AK127" s="19" t="str">
        <f t="shared" si="77"/>
        <v/>
      </c>
      <c r="AL127" s="39"/>
      <c r="AM127" s="21"/>
      <c r="AN127" s="22"/>
      <c r="AO127" s="22" t="str">
        <f t="shared" si="69"/>
        <v/>
      </c>
      <c r="AP127" s="22"/>
      <c r="AQ127" s="22"/>
      <c r="AR127" s="22"/>
      <c r="AS127" s="24" t="str">
        <f t="shared" si="51"/>
        <v/>
      </c>
      <c r="AT127" s="19" t="str">
        <f t="shared" si="78"/>
        <v/>
      </c>
      <c r="AU127" s="39"/>
      <c r="AV127" s="21"/>
      <c r="AW127" s="22"/>
      <c r="AX127" s="22" t="str">
        <f t="shared" si="79"/>
        <v/>
      </c>
      <c r="AY127" s="22"/>
      <c r="AZ127" s="22"/>
      <c r="BA127" s="22"/>
      <c r="BB127" s="24" t="str">
        <f t="shared" si="54"/>
        <v/>
      </c>
      <c r="BC127" s="19" t="str">
        <f t="shared" si="80"/>
        <v/>
      </c>
      <c r="BD127" s="39"/>
      <c r="BE127" s="21"/>
      <c r="BF127" s="22"/>
      <c r="BG127" s="22" t="str">
        <f t="shared" si="81"/>
        <v/>
      </c>
      <c r="BH127" s="22"/>
      <c r="BI127" s="22"/>
      <c r="BJ127" s="22"/>
      <c r="BK127" s="24" t="str">
        <f t="shared" si="57"/>
        <v/>
      </c>
      <c r="BL127" s="19" t="str">
        <f t="shared" si="82"/>
        <v/>
      </c>
      <c r="BM127" s="39"/>
      <c r="BN127" s="21"/>
      <c r="BO127" s="22"/>
      <c r="BP127" s="22" t="str">
        <f t="shared" si="83"/>
        <v/>
      </c>
      <c r="BQ127" s="22"/>
      <c r="BR127" s="22"/>
      <c r="BS127" s="22"/>
      <c r="BT127" s="24" t="str">
        <f t="shared" si="60"/>
        <v/>
      </c>
      <c r="BU127" s="19" t="str">
        <f t="shared" si="84"/>
        <v/>
      </c>
      <c r="BV127" s="39"/>
      <c r="BW127" s="21"/>
      <c r="BX127" s="22"/>
      <c r="BY127" s="22" t="str">
        <f t="shared" si="85"/>
        <v/>
      </c>
      <c r="BZ127" s="22"/>
      <c r="CA127" s="22"/>
      <c r="CB127" s="22"/>
      <c r="CC127" s="24" t="str">
        <f t="shared" si="63"/>
        <v/>
      </c>
      <c r="CD127" s="19" t="str">
        <f t="shared" si="86"/>
        <v/>
      </c>
      <c r="CE127" s="39"/>
      <c r="CF127" s="21"/>
      <c r="CG127" s="22" t="str">
        <f>IF($A127="","",IF(CF127="","I",LOOKUP(CF127/CH$2,{0,0.4,0.45,0.5,0.55,0.6,0.65,0.7,0.75,0.8,1},{"F","D","C","C+","B-","B","B+","A-","A","A+"})))</f>
        <v/>
      </c>
      <c r="CH127" s="19" t="str">
        <f>IF($A127="","",IF(CF127="","--",LOOKUP(CF127/CH$2,{0,0.4,0.45,0.5,0.55,0.6,0.65,0.7,0.75,0.8,1},{0,2,2.25,2.5,2.75,3,3.25,3.5,3.75,4})))</f>
        <v/>
      </c>
      <c r="CI127" s="22"/>
      <c r="CJ127" s="22"/>
      <c r="CK127" s="58" t="str">
        <f t="shared" si="65"/>
        <v/>
      </c>
      <c r="CL127" s="55"/>
      <c r="CM127" s="24"/>
      <c r="CN127" s="24"/>
      <c r="CO127" s="24" t="str">
        <f t="shared" si="87"/>
        <v/>
      </c>
      <c r="CP127" s="24"/>
      <c r="CQ127" s="25"/>
      <c r="CR127" s="24"/>
      <c r="CS127" s="42" t="str">
        <f t="shared" si="88"/>
        <v/>
      </c>
      <c r="CT127" s="22"/>
      <c r="CU127" s="17"/>
      <c r="CV127" s="7"/>
      <c r="CW127" s="7"/>
      <c r="CX127" s="7"/>
      <c r="CY127" s="7"/>
      <c r="CZ127" s="7"/>
      <c r="DA127" s="7"/>
      <c r="DB127" s="25"/>
      <c r="DC127" s="23"/>
    </row>
    <row r="128" spans="1:107" s="36" customFormat="1" x14ac:dyDescent="0.25">
      <c r="A128" s="30"/>
      <c r="B128" s="29"/>
      <c r="C128" s="31"/>
      <c r="D128" s="32"/>
      <c r="E128" s="32" t="str">
        <f t="shared" si="70"/>
        <v/>
      </c>
      <c r="F128" s="32"/>
      <c r="G128" s="32"/>
      <c r="H128" s="32"/>
      <c r="I128" s="24" t="str">
        <f t="shared" si="40"/>
        <v/>
      </c>
      <c r="J128" s="32" t="str">
        <f t="shared" si="71"/>
        <v/>
      </c>
      <c r="K128" s="39"/>
      <c r="L128" s="37"/>
      <c r="M128" s="32"/>
      <c r="N128" s="32" t="str">
        <f t="shared" si="72"/>
        <v/>
      </c>
      <c r="O128" s="32"/>
      <c r="P128" s="32"/>
      <c r="Q128" s="32"/>
      <c r="R128" s="24" t="str">
        <f t="shared" si="43"/>
        <v/>
      </c>
      <c r="S128" s="30" t="str">
        <f t="shared" si="73"/>
        <v/>
      </c>
      <c r="T128" s="39"/>
      <c r="U128" s="31"/>
      <c r="V128" s="32"/>
      <c r="W128" s="32" t="str">
        <f t="shared" si="74"/>
        <v/>
      </c>
      <c r="X128" s="32"/>
      <c r="Y128" s="32"/>
      <c r="Z128" s="32"/>
      <c r="AA128" s="24" t="str">
        <f t="shared" si="46"/>
        <v/>
      </c>
      <c r="AB128" s="30" t="str">
        <f t="shared" si="75"/>
        <v/>
      </c>
      <c r="AC128" s="39"/>
      <c r="AD128" s="31"/>
      <c r="AE128" s="32"/>
      <c r="AF128" s="32" t="str">
        <f t="shared" si="76"/>
        <v/>
      </c>
      <c r="AG128" s="32"/>
      <c r="AH128" s="32"/>
      <c r="AI128" s="32"/>
      <c r="AJ128" s="24" t="str">
        <f t="shared" si="49"/>
        <v/>
      </c>
      <c r="AK128" s="30" t="str">
        <f t="shared" si="77"/>
        <v/>
      </c>
      <c r="AL128" s="39"/>
      <c r="AM128" s="31"/>
      <c r="AN128" s="32"/>
      <c r="AO128" s="32" t="str">
        <f t="shared" si="69"/>
        <v/>
      </c>
      <c r="AP128" s="32"/>
      <c r="AQ128" s="32"/>
      <c r="AR128" s="32"/>
      <c r="AS128" s="24" t="str">
        <f t="shared" si="51"/>
        <v/>
      </c>
      <c r="AT128" s="30" t="str">
        <f t="shared" si="78"/>
        <v/>
      </c>
      <c r="AU128" s="39"/>
      <c r="AV128" s="31"/>
      <c r="AW128" s="32"/>
      <c r="AX128" s="32" t="str">
        <f t="shared" si="79"/>
        <v/>
      </c>
      <c r="AY128" s="32"/>
      <c r="AZ128" s="32"/>
      <c r="BA128" s="32"/>
      <c r="BB128" s="24" t="str">
        <f t="shared" si="54"/>
        <v/>
      </c>
      <c r="BC128" s="30" t="str">
        <f t="shared" si="80"/>
        <v/>
      </c>
      <c r="BD128" s="39"/>
      <c r="BE128" s="31"/>
      <c r="BF128" s="32"/>
      <c r="BG128" s="32" t="str">
        <f t="shared" si="81"/>
        <v/>
      </c>
      <c r="BH128" s="32"/>
      <c r="BI128" s="32"/>
      <c r="BJ128" s="32"/>
      <c r="BK128" s="24" t="str">
        <f t="shared" si="57"/>
        <v/>
      </c>
      <c r="BL128" s="30" t="str">
        <f t="shared" si="82"/>
        <v/>
      </c>
      <c r="BM128" s="39"/>
      <c r="BN128" s="31"/>
      <c r="BO128" s="32"/>
      <c r="BP128" s="32" t="str">
        <f t="shared" si="83"/>
        <v/>
      </c>
      <c r="BQ128" s="32"/>
      <c r="BR128" s="32"/>
      <c r="BS128" s="32"/>
      <c r="BT128" s="24" t="str">
        <f t="shared" si="60"/>
        <v/>
      </c>
      <c r="BU128" s="30" t="str">
        <f t="shared" si="84"/>
        <v/>
      </c>
      <c r="BV128" s="39"/>
      <c r="BW128" s="31"/>
      <c r="BX128" s="32"/>
      <c r="BY128" s="32" t="str">
        <f t="shared" si="85"/>
        <v/>
      </c>
      <c r="BZ128" s="32"/>
      <c r="CA128" s="32"/>
      <c r="CB128" s="32"/>
      <c r="CC128" s="24" t="str">
        <f t="shared" si="63"/>
        <v/>
      </c>
      <c r="CD128" s="30" t="str">
        <f t="shared" si="86"/>
        <v/>
      </c>
      <c r="CE128" s="39"/>
      <c r="CF128" s="31"/>
      <c r="CG128" s="32" t="str">
        <f>IF($A128="","",IF(CF128="","I",LOOKUP(CF128/CH$2,{0,0.4,0.45,0.5,0.55,0.6,0.65,0.7,0.75,0.8,1},{"F","D","C","C+","B-","B","B+","A-","A","A+"})))</f>
        <v/>
      </c>
      <c r="CH128" s="30" t="str">
        <f>IF($A128="","",IF(CF128="","--",LOOKUP(CF128/CH$2,{0,0.4,0.45,0.5,0.55,0.6,0.65,0.7,0.75,0.8,1},{0,2,2.25,2.5,2.75,3,3.25,3.5,3.75,4})))</f>
        <v/>
      </c>
      <c r="CI128" s="32"/>
      <c r="CJ128" s="32"/>
      <c r="CK128" s="58" t="str">
        <f t="shared" si="65"/>
        <v/>
      </c>
      <c r="CL128" s="56"/>
      <c r="CM128" s="34"/>
      <c r="CN128" s="34"/>
      <c r="CO128" s="34" t="str">
        <f t="shared" si="87"/>
        <v/>
      </c>
      <c r="CP128" s="34"/>
      <c r="CQ128" s="35"/>
      <c r="CR128" s="34"/>
      <c r="CS128" s="43" t="str">
        <f t="shared" si="88"/>
        <v/>
      </c>
      <c r="CT128" s="32"/>
      <c r="CU128" s="17"/>
      <c r="CV128" s="7"/>
      <c r="CW128" s="7"/>
      <c r="CX128" s="7"/>
      <c r="CY128" s="7"/>
      <c r="CZ128" s="7"/>
      <c r="DA128" s="7"/>
      <c r="DB128" s="35"/>
      <c r="DC128" s="33"/>
    </row>
    <row r="129" spans="1:107" s="26" customFormat="1" x14ac:dyDescent="0.25">
      <c r="A129" s="30"/>
      <c r="B129" s="20"/>
      <c r="C129" s="21"/>
      <c r="D129" s="22"/>
      <c r="E129" s="22" t="str">
        <f t="shared" si="70"/>
        <v/>
      </c>
      <c r="F129" s="22"/>
      <c r="G129" s="22"/>
      <c r="H129" s="22"/>
      <c r="I129" s="24" t="str">
        <f t="shared" si="40"/>
        <v/>
      </c>
      <c r="J129" s="22" t="str">
        <f t="shared" si="71"/>
        <v/>
      </c>
      <c r="K129" s="39"/>
      <c r="L129" s="27"/>
      <c r="M129" s="22"/>
      <c r="N129" s="22" t="str">
        <f t="shared" si="72"/>
        <v/>
      </c>
      <c r="O129" s="22"/>
      <c r="P129" s="22"/>
      <c r="Q129" s="22"/>
      <c r="R129" s="24" t="str">
        <f t="shared" si="43"/>
        <v/>
      </c>
      <c r="S129" s="19" t="str">
        <f t="shared" si="73"/>
        <v/>
      </c>
      <c r="T129" s="39"/>
      <c r="U129" s="21"/>
      <c r="V129" s="22"/>
      <c r="W129" s="22" t="str">
        <f t="shared" si="74"/>
        <v/>
      </c>
      <c r="X129" s="22"/>
      <c r="Y129" s="22"/>
      <c r="Z129" s="22"/>
      <c r="AA129" s="24" t="str">
        <f t="shared" si="46"/>
        <v/>
      </c>
      <c r="AB129" s="19" t="str">
        <f t="shared" si="75"/>
        <v/>
      </c>
      <c r="AC129" s="39"/>
      <c r="AD129" s="21"/>
      <c r="AE129" s="22"/>
      <c r="AF129" s="22" t="str">
        <f t="shared" si="76"/>
        <v/>
      </c>
      <c r="AG129" s="22"/>
      <c r="AH129" s="22"/>
      <c r="AI129" s="22"/>
      <c r="AJ129" s="24" t="str">
        <f t="shared" si="49"/>
        <v/>
      </c>
      <c r="AK129" s="19" t="str">
        <f t="shared" si="77"/>
        <v/>
      </c>
      <c r="AL129" s="39"/>
      <c r="AM129" s="21"/>
      <c r="AN129" s="22"/>
      <c r="AO129" s="22" t="str">
        <f t="shared" si="69"/>
        <v/>
      </c>
      <c r="AP129" s="22"/>
      <c r="AQ129" s="22"/>
      <c r="AR129" s="22"/>
      <c r="AS129" s="24" t="str">
        <f t="shared" si="51"/>
        <v/>
      </c>
      <c r="AT129" s="19" t="str">
        <f t="shared" si="78"/>
        <v/>
      </c>
      <c r="AU129" s="39"/>
      <c r="AV129" s="21"/>
      <c r="AW129" s="22"/>
      <c r="AX129" s="22" t="str">
        <f t="shared" si="79"/>
        <v/>
      </c>
      <c r="AY129" s="22"/>
      <c r="AZ129" s="22"/>
      <c r="BA129" s="22"/>
      <c r="BB129" s="24" t="str">
        <f t="shared" si="54"/>
        <v/>
      </c>
      <c r="BC129" s="19" t="str">
        <f t="shared" si="80"/>
        <v/>
      </c>
      <c r="BD129" s="39"/>
      <c r="BE129" s="21"/>
      <c r="BF129" s="22"/>
      <c r="BG129" s="22" t="str">
        <f t="shared" si="81"/>
        <v/>
      </c>
      <c r="BH129" s="22"/>
      <c r="BI129" s="22"/>
      <c r="BJ129" s="22"/>
      <c r="BK129" s="24" t="str">
        <f t="shared" si="57"/>
        <v/>
      </c>
      <c r="BL129" s="19" t="str">
        <f t="shared" si="82"/>
        <v/>
      </c>
      <c r="BM129" s="39"/>
      <c r="BN129" s="21"/>
      <c r="BO129" s="22"/>
      <c r="BP129" s="22" t="str">
        <f t="shared" si="83"/>
        <v/>
      </c>
      <c r="BQ129" s="22"/>
      <c r="BR129" s="22"/>
      <c r="BS129" s="22"/>
      <c r="BT129" s="24" t="str">
        <f t="shared" si="60"/>
        <v/>
      </c>
      <c r="BU129" s="19" t="str">
        <f t="shared" si="84"/>
        <v/>
      </c>
      <c r="BV129" s="39"/>
      <c r="BW129" s="21"/>
      <c r="BX129" s="22"/>
      <c r="BY129" s="22" t="str">
        <f t="shared" si="85"/>
        <v/>
      </c>
      <c r="BZ129" s="22"/>
      <c r="CA129" s="22"/>
      <c r="CB129" s="22"/>
      <c r="CC129" s="24" t="str">
        <f t="shared" si="63"/>
        <v/>
      </c>
      <c r="CD129" s="19" t="str">
        <f t="shared" si="86"/>
        <v/>
      </c>
      <c r="CE129" s="39"/>
      <c r="CF129" s="21"/>
      <c r="CG129" s="22" t="str">
        <f>IF($A129="","",IF(CF129="","I",LOOKUP(CF129/CH$2,{0,0.4,0.45,0.5,0.55,0.6,0.65,0.7,0.75,0.8,1},{"F","D","C","C+","B-","B","B+","A-","A","A+"})))</f>
        <v/>
      </c>
      <c r="CH129" s="19" t="str">
        <f>IF($A129="","",IF(CF129="","--",LOOKUP(CF129/CH$2,{0,0.4,0.45,0.5,0.55,0.6,0.65,0.7,0.75,0.8,1},{0,2,2.25,2.5,2.75,3,3.25,3.5,3.75,4})))</f>
        <v/>
      </c>
      <c r="CI129" s="22"/>
      <c r="CJ129" s="22"/>
      <c r="CK129" s="58" t="str">
        <f t="shared" si="65"/>
        <v/>
      </c>
      <c r="CL129" s="55"/>
      <c r="CM129" s="24"/>
      <c r="CN129" s="24"/>
      <c r="CO129" s="24" t="str">
        <f t="shared" si="87"/>
        <v/>
      </c>
      <c r="CP129" s="24"/>
      <c r="CQ129" s="25"/>
      <c r="CR129" s="24"/>
      <c r="CS129" s="42" t="str">
        <f t="shared" si="88"/>
        <v/>
      </c>
      <c r="CT129" s="22"/>
      <c r="CU129" s="17"/>
      <c r="CV129" s="7"/>
      <c r="CW129" s="7"/>
      <c r="CX129" s="7"/>
      <c r="CY129" s="7"/>
      <c r="CZ129" s="7"/>
      <c r="DA129" s="7"/>
      <c r="DB129" s="25"/>
      <c r="DC129" s="23"/>
    </row>
    <row r="130" spans="1:107" s="36" customFormat="1" x14ac:dyDescent="0.25">
      <c r="A130" s="30"/>
      <c r="B130" s="29"/>
      <c r="C130" s="31"/>
      <c r="D130" s="32"/>
      <c r="E130" s="32" t="str">
        <f t="shared" si="70"/>
        <v/>
      </c>
      <c r="F130" s="32"/>
      <c r="G130" s="32"/>
      <c r="H130" s="32"/>
      <c r="I130" s="24" t="str">
        <f t="shared" si="40"/>
        <v/>
      </c>
      <c r="J130" s="32" t="str">
        <f t="shared" si="71"/>
        <v/>
      </c>
      <c r="K130" s="39"/>
      <c r="L130" s="37"/>
      <c r="M130" s="32"/>
      <c r="N130" s="32" t="str">
        <f t="shared" si="72"/>
        <v/>
      </c>
      <c r="O130" s="32"/>
      <c r="P130" s="32"/>
      <c r="Q130" s="32"/>
      <c r="R130" s="24" t="str">
        <f t="shared" si="43"/>
        <v/>
      </c>
      <c r="S130" s="30" t="str">
        <f t="shared" si="73"/>
        <v/>
      </c>
      <c r="T130" s="39"/>
      <c r="U130" s="31"/>
      <c r="V130" s="32"/>
      <c r="W130" s="32" t="str">
        <f t="shared" si="74"/>
        <v/>
      </c>
      <c r="X130" s="32"/>
      <c r="Y130" s="32"/>
      <c r="Z130" s="32"/>
      <c r="AA130" s="24" t="str">
        <f t="shared" si="46"/>
        <v/>
      </c>
      <c r="AB130" s="30" t="str">
        <f t="shared" si="75"/>
        <v/>
      </c>
      <c r="AC130" s="39"/>
      <c r="AD130" s="31"/>
      <c r="AE130" s="32"/>
      <c r="AF130" s="32" t="str">
        <f t="shared" si="76"/>
        <v/>
      </c>
      <c r="AG130" s="32"/>
      <c r="AH130" s="32"/>
      <c r="AI130" s="32"/>
      <c r="AJ130" s="24" t="str">
        <f t="shared" si="49"/>
        <v/>
      </c>
      <c r="AK130" s="30" t="str">
        <f t="shared" si="77"/>
        <v/>
      </c>
      <c r="AL130" s="39"/>
      <c r="AM130" s="31"/>
      <c r="AN130" s="32"/>
      <c r="AO130" s="32" t="str">
        <f t="shared" si="69"/>
        <v/>
      </c>
      <c r="AP130" s="32"/>
      <c r="AQ130" s="32"/>
      <c r="AR130" s="32"/>
      <c r="AS130" s="24" t="str">
        <f t="shared" si="51"/>
        <v/>
      </c>
      <c r="AT130" s="30" t="str">
        <f t="shared" si="78"/>
        <v/>
      </c>
      <c r="AU130" s="39"/>
      <c r="AV130" s="31"/>
      <c r="AW130" s="32"/>
      <c r="AX130" s="32" t="str">
        <f t="shared" si="79"/>
        <v/>
      </c>
      <c r="AY130" s="32"/>
      <c r="AZ130" s="32"/>
      <c r="BA130" s="32"/>
      <c r="BB130" s="24" t="str">
        <f t="shared" si="54"/>
        <v/>
      </c>
      <c r="BC130" s="30" t="str">
        <f t="shared" si="80"/>
        <v/>
      </c>
      <c r="BD130" s="39"/>
      <c r="BE130" s="31"/>
      <c r="BF130" s="32"/>
      <c r="BG130" s="32" t="str">
        <f t="shared" si="81"/>
        <v/>
      </c>
      <c r="BH130" s="32"/>
      <c r="BI130" s="32"/>
      <c r="BJ130" s="32"/>
      <c r="BK130" s="24" t="str">
        <f t="shared" si="57"/>
        <v/>
      </c>
      <c r="BL130" s="30" t="str">
        <f t="shared" si="82"/>
        <v/>
      </c>
      <c r="BM130" s="39"/>
      <c r="BN130" s="31"/>
      <c r="BO130" s="32"/>
      <c r="BP130" s="32" t="str">
        <f t="shared" si="83"/>
        <v/>
      </c>
      <c r="BQ130" s="32"/>
      <c r="BR130" s="32"/>
      <c r="BS130" s="32"/>
      <c r="BT130" s="24" t="str">
        <f t="shared" si="60"/>
        <v/>
      </c>
      <c r="BU130" s="30" t="str">
        <f t="shared" si="84"/>
        <v/>
      </c>
      <c r="BV130" s="39"/>
      <c r="BW130" s="31"/>
      <c r="BX130" s="32"/>
      <c r="BY130" s="32" t="str">
        <f t="shared" si="85"/>
        <v/>
      </c>
      <c r="BZ130" s="32"/>
      <c r="CA130" s="32"/>
      <c r="CB130" s="32"/>
      <c r="CC130" s="24" t="str">
        <f t="shared" si="63"/>
        <v/>
      </c>
      <c r="CD130" s="30" t="str">
        <f t="shared" si="86"/>
        <v/>
      </c>
      <c r="CE130" s="39"/>
      <c r="CF130" s="31"/>
      <c r="CG130" s="32" t="str">
        <f>IF($A130="","",IF(CF130="","I",LOOKUP(CF130/CH$2,{0,0.4,0.45,0.5,0.55,0.6,0.65,0.7,0.75,0.8,1},{"F","D","C","C+","B-","B","B+","A-","A","A+"})))</f>
        <v/>
      </c>
      <c r="CH130" s="30" t="str">
        <f>IF($A130="","",IF(CF130="","--",LOOKUP(CF130/CH$2,{0,0.4,0.45,0.5,0.55,0.6,0.65,0.7,0.75,0.8,1},{0,2,2.25,2.5,2.75,3,3.25,3.5,3.75,4})))</f>
        <v/>
      </c>
      <c r="CI130" s="32"/>
      <c r="CJ130" s="32"/>
      <c r="CK130" s="58" t="str">
        <f t="shared" si="65"/>
        <v/>
      </c>
      <c r="CL130" s="56"/>
      <c r="CM130" s="34"/>
      <c r="CN130" s="34"/>
      <c r="CO130" s="34" t="str">
        <f t="shared" si="87"/>
        <v/>
      </c>
      <c r="CP130" s="34"/>
      <c r="CQ130" s="35"/>
      <c r="CR130" s="34"/>
      <c r="CS130" s="43" t="str">
        <f t="shared" si="88"/>
        <v/>
      </c>
      <c r="CT130" s="32"/>
      <c r="CU130" s="17"/>
      <c r="CV130" s="7"/>
      <c r="CW130" s="7"/>
      <c r="CX130" s="7"/>
      <c r="CY130" s="7"/>
      <c r="CZ130" s="7"/>
      <c r="DA130" s="7"/>
      <c r="DB130" s="35"/>
      <c r="DC130" s="33"/>
    </row>
    <row r="131" spans="1:107" s="36" customFormat="1" x14ac:dyDescent="0.25">
      <c r="A131" s="30"/>
      <c r="B131" s="29"/>
      <c r="C131" s="31"/>
      <c r="D131" s="32"/>
      <c r="E131" s="32" t="str">
        <f t="shared" si="70"/>
        <v/>
      </c>
      <c r="F131" s="32"/>
      <c r="G131" s="32"/>
      <c r="H131" s="32"/>
      <c r="I131" s="24" t="str">
        <f t="shared" si="40"/>
        <v/>
      </c>
      <c r="J131" s="32" t="str">
        <f t="shared" si="71"/>
        <v/>
      </c>
      <c r="K131" s="39"/>
      <c r="L131" s="37"/>
      <c r="M131" s="32"/>
      <c r="N131" s="32" t="str">
        <f t="shared" si="72"/>
        <v/>
      </c>
      <c r="O131" s="32"/>
      <c r="P131" s="32"/>
      <c r="Q131" s="32"/>
      <c r="R131" s="24" t="str">
        <f t="shared" si="43"/>
        <v/>
      </c>
      <c r="S131" s="30" t="str">
        <f t="shared" si="73"/>
        <v/>
      </c>
      <c r="T131" s="39"/>
      <c r="U131" s="31"/>
      <c r="V131" s="32"/>
      <c r="W131" s="32" t="str">
        <f t="shared" si="74"/>
        <v/>
      </c>
      <c r="X131" s="32"/>
      <c r="Y131" s="32"/>
      <c r="Z131" s="32"/>
      <c r="AA131" s="24" t="str">
        <f t="shared" si="46"/>
        <v/>
      </c>
      <c r="AB131" s="30" t="str">
        <f t="shared" si="75"/>
        <v/>
      </c>
      <c r="AC131" s="39"/>
      <c r="AD131" s="31"/>
      <c r="AE131" s="32"/>
      <c r="AF131" s="32" t="str">
        <f t="shared" si="76"/>
        <v/>
      </c>
      <c r="AG131" s="32"/>
      <c r="AH131" s="32"/>
      <c r="AI131" s="32"/>
      <c r="AJ131" s="24" t="str">
        <f t="shared" si="49"/>
        <v/>
      </c>
      <c r="AK131" s="30" t="str">
        <f t="shared" si="77"/>
        <v/>
      </c>
      <c r="AL131" s="39"/>
      <c r="AM131" s="31"/>
      <c r="AN131" s="32"/>
      <c r="AO131" s="32" t="str">
        <f t="shared" si="69"/>
        <v/>
      </c>
      <c r="AP131" s="32"/>
      <c r="AQ131" s="32"/>
      <c r="AR131" s="32"/>
      <c r="AS131" s="24" t="str">
        <f t="shared" si="51"/>
        <v/>
      </c>
      <c r="AT131" s="30" t="str">
        <f t="shared" si="78"/>
        <v/>
      </c>
      <c r="AU131" s="39"/>
      <c r="AV131" s="31"/>
      <c r="AW131" s="32"/>
      <c r="AX131" s="32" t="str">
        <f t="shared" si="79"/>
        <v/>
      </c>
      <c r="AY131" s="32"/>
      <c r="AZ131" s="32"/>
      <c r="BA131" s="32"/>
      <c r="BB131" s="24" t="str">
        <f t="shared" si="54"/>
        <v/>
      </c>
      <c r="BC131" s="30" t="str">
        <f t="shared" si="80"/>
        <v/>
      </c>
      <c r="BD131" s="39"/>
      <c r="BE131" s="31"/>
      <c r="BF131" s="32"/>
      <c r="BG131" s="32" t="str">
        <f t="shared" si="81"/>
        <v/>
      </c>
      <c r="BH131" s="32"/>
      <c r="BI131" s="32"/>
      <c r="BJ131" s="32"/>
      <c r="BK131" s="24" t="str">
        <f t="shared" si="57"/>
        <v/>
      </c>
      <c r="BL131" s="30" t="str">
        <f t="shared" si="82"/>
        <v/>
      </c>
      <c r="BM131" s="39"/>
      <c r="BN131" s="31"/>
      <c r="BO131" s="32"/>
      <c r="BP131" s="32" t="str">
        <f t="shared" si="83"/>
        <v/>
      </c>
      <c r="BQ131" s="32"/>
      <c r="BR131" s="32"/>
      <c r="BS131" s="32"/>
      <c r="BT131" s="24" t="str">
        <f t="shared" si="60"/>
        <v/>
      </c>
      <c r="BU131" s="30" t="str">
        <f t="shared" si="84"/>
        <v/>
      </c>
      <c r="BV131" s="39"/>
      <c r="BW131" s="31"/>
      <c r="BX131" s="32"/>
      <c r="BY131" s="32" t="str">
        <f t="shared" si="85"/>
        <v/>
      </c>
      <c r="BZ131" s="32"/>
      <c r="CA131" s="32"/>
      <c r="CB131" s="32"/>
      <c r="CC131" s="24" t="str">
        <f t="shared" si="63"/>
        <v/>
      </c>
      <c r="CD131" s="30" t="str">
        <f t="shared" si="86"/>
        <v/>
      </c>
      <c r="CE131" s="39"/>
      <c r="CF131" s="31"/>
      <c r="CG131" s="32" t="str">
        <f>IF($A131="","",IF(CF131="","I",LOOKUP(CF131/CH$2,{0,0.4,0.45,0.5,0.55,0.6,0.65,0.7,0.75,0.8,1},{"F","D","C","C+","B-","B","B+","A-","A","A+"})))</f>
        <v/>
      </c>
      <c r="CH131" s="30" t="str">
        <f>IF($A131="","",IF(CF131="","--",LOOKUP(CF131/CH$2,{0,0.4,0.45,0.5,0.55,0.6,0.65,0.7,0.75,0.8,1},{0,2,2.25,2.5,2.75,3,3.25,3.5,3.75,4})))</f>
        <v/>
      </c>
      <c r="CI131" s="32"/>
      <c r="CJ131" s="32"/>
      <c r="CK131" s="58" t="str">
        <f t="shared" si="65"/>
        <v/>
      </c>
      <c r="CL131" s="56"/>
      <c r="CM131" s="34"/>
      <c r="CN131" s="34"/>
      <c r="CO131" s="34" t="str">
        <f t="shared" si="87"/>
        <v/>
      </c>
      <c r="CP131" s="34"/>
      <c r="CQ131" s="35"/>
      <c r="CR131" s="34"/>
      <c r="CS131" s="43" t="str">
        <f t="shared" si="88"/>
        <v/>
      </c>
      <c r="CT131" s="32"/>
      <c r="CU131" s="17"/>
      <c r="CV131" s="7"/>
      <c r="CW131" s="7"/>
      <c r="CX131" s="7"/>
      <c r="CY131" s="7"/>
      <c r="CZ131" s="7"/>
      <c r="DA131" s="7"/>
      <c r="DB131" s="35"/>
      <c r="DC131" s="33"/>
    </row>
    <row r="132" spans="1:107" s="26" customFormat="1" x14ac:dyDescent="0.25">
      <c r="A132" s="19"/>
      <c r="B132" s="20"/>
      <c r="C132" s="21"/>
      <c r="D132" s="22"/>
      <c r="E132" s="22" t="str">
        <f t="shared" si="70"/>
        <v/>
      </c>
      <c r="F132" s="22"/>
      <c r="G132" s="22"/>
      <c r="H132" s="22"/>
      <c r="I132" s="24" t="str">
        <f t="shared" si="40"/>
        <v/>
      </c>
      <c r="J132" s="22" t="str">
        <f t="shared" si="71"/>
        <v/>
      </c>
      <c r="K132" s="39"/>
      <c r="L132" s="27"/>
      <c r="M132" s="22"/>
      <c r="N132" s="22" t="str">
        <f t="shared" si="72"/>
        <v/>
      </c>
      <c r="O132" s="22"/>
      <c r="P132" s="22"/>
      <c r="Q132" s="22"/>
      <c r="R132" s="24" t="str">
        <f t="shared" si="43"/>
        <v/>
      </c>
      <c r="S132" s="19" t="str">
        <f t="shared" si="73"/>
        <v/>
      </c>
      <c r="T132" s="39"/>
      <c r="U132" s="21"/>
      <c r="V132" s="22"/>
      <c r="W132" s="22" t="str">
        <f t="shared" si="74"/>
        <v/>
      </c>
      <c r="X132" s="22"/>
      <c r="Y132" s="22"/>
      <c r="Z132" s="22"/>
      <c r="AA132" s="24" t="str">
        <f t="shared" si="46"/>
        <v/>
      </c>
      <c r="AB132" s="19" t="str">
        <f t="shared" si="75"/>
        <v/>
      </c>
      <c r="AC132" s="39"/>
      <c r="AD132" s="21"/>
      <c r="AE132" s="22"/>
      <c r="AF132" s="22" t="str">
        <f t="shared" si="76"/>
        <v/>
      </c>
      <c r="AG132" s="22"/>
      <c r="AH132" s="22"/>
      <c r="AI132" s="22"/>
      <c r="AJ132" s="24" t="str">
        <f t="shared" si="49"/>
        <v/>
      </c>
      <c r="AK132" s="19" t="str">
        <f t="shared" si="77"/>
        <v/>
      </c>
      <c r="AL132" s="39"/>
      <c r="AM132" s="21"/>
      <c r="AN132" s="22"/>
      <c r="AO132" s="22" t="str">
        <f t="shared" si="69"/>
        <v/>
      </c>
      <c r="AP132" s="22"/>
      <c r="AQ132" s="22"/>
      <c r="AR132" s="22"/>
      <c r="AS132" s="24" t="str">
        <f t="shared" si="51"/>
        <v/>
      </c>
      <c r="AT132" s="19" t="str">
        <f t="shared" si="78"/>
        <v/>
      </c>
      <c r="AU132" s="39"/>
      <c r="AV132" s="21"/>
      <c r="AW132" s="22"/>
      <c r="AX132" s="22" t="str">
        <f t="shared" si="79"/>
        <v/>
      </c>
      <c r="AY132" s="22"/>
      <c r="AZ132" s="22"/>
      <c r="BA132" s="22"/>
      <c r="BB132" s="24" t="str">
        <f t="shared" si="54"/>
        <v/>
      </c>
      <c r="BC132" s="19" t="str">
        <f t="shared" si="80"/>
        <v/>
      </c>
      <c r="BD132" s="39"/>
      <c r="BE132" s="21"/>
      <c r="BF132" s="22"/>
      <c r="BG132" s="22" t="str">
        <f t="shared" si="81"/>
        <v/>
      </c>
      <c r="BH132" s="22"/>
      <c r="BI132" s="22"/>
      <c r="BJ132" s="22"/>
      <c r="BK132" s="24" t="str">
        <f t="shared" si="57"/>
        <v/>
      </c>
      <c r="BL132" s="19" t="str">
        <f t="shared" si="82"/>
        <v/>
      </c>
      <c r="BM132" s="39"/>
      <c r="BN132" s="21"/>
      <c r="BO132" s="22"/>
      <c r="BP132" s="22" t="str">
        <f t="shared" si="83"/>
        <v/>
      </c>
      <c r="BQ132" s="22"/>
      <c r="BR132" s="22"/>
      <c r="BS132" s="22"/>
      <c r="BT132" s="24" t="str">
        <f t="shared" si="60"/>
        <v/>
      </c>
      <c r="BU132" s="19" t="str">
        <f t="shared" si="84"/>
        <v/>
      </c>
      <c r="BV132" s="39"/>
      <c r="BW132" s="21"/>
      <c r="BX132" s="22"/>
      <c r="BY132" s="22" t="str">
        <f t="shared" si="85"/>
        <v/>
      </c>
      <c r="BZ132" s="22"/>
      <c r="CA132" s="22"/>
      <c r="CB132" s="22"/>
      <c r="CC132" s="24" t="str">
        <f t="shared" si="63"/>
        <v/>
      </c>
      <c r="CD132" s="19" t="str">
        <f t="shared" si="86"/>
        <v/>
      </c>
      <c r="CE132" s="39"/>
      <c r="CF132" s="21"/>
      <c r="CG132" s="22" t="str">
        <f>IF($A132="","",IF(CF132="","I",LOOKUP(CF132/CH$2,{0,0.4,0.45,0.5,0.55,0.6,0.65,0.7,0.75,0.8,1},{"F","D","C","C+","B-","B","B+","A-","A","A+"})))</f>
        <v/>
      </c>
      <c r="CH132" s="19" t="str">
        <f>IF($A132="","",IF(CF132="","--",LOOKUP(CF132/CH$2,{0,0.4,0.45,0.5,0.55,0.6,0.65,0.7,0.75,0.8,1},{0,2,2.25,2.5,2.75,3,3.25,3.5,3.75,4})))</f>
        <v/>
      </c>
      <c r="CI132" s="22"/>
      <c r="CJ132" s="22"/>
      <c r="CK132" s="58" t="str">
        <f t="shared" si="65"/>
        <v/>
      </c>
      <c r="CL132" s="55"/>
      <c r="CM132" s="24"/>
      <c r="CN132" s="24"/>
      <c r="CO132" s="24" t="str">
        <f t="shared" si="87"/>
        <v/>
      </c>
      <c r="CP132" s="24"/>
      <c r="CQ132" s="25"/>
      <c r="CR132" s="24"/>
      <c r="CS132" s="42" t="str">
        <f t="shared" si="88"/>
        <v/>
      </c>
      <c r="CT132" s="22"/>
      <c r="CU132" s="17"/>
      <c r="CV132" s="7"/>
      <c r="CW132" s="7"/>
      <c r="CX132" s="7"/>
      <c r="CY132" s="7"/>
      <c r="CZ132" s="7"/>
      <c r="DA132" s="7"/>
      <c r="DB132" s="25"/>
      <c r="DC132" s="23"/>
    </row>
    <row r="133" spans="1:107" s="26" customFormat="1" x14ac:dyDescent="0.25">
      <c r="A133" s="19"/>
      <c r="B133" s="20"/>
      <c r="C133" s="21"/>
      <c r="D133" s="22"/>
      <c r="E133" s="22" t="str">
        <f t="shared" si="70"/>
        <v/>
      </c>
      <c r="F133" s="22"/>
      <c r="G133" s="22"/>
      <c r="H133" s="22"/>
      <c r="I133" s="24" t="str">
        <f t="shared" si="40"/>
        <v/>
      </c>
      <c r="J133" s="22" t="str">
        <f t="shared" si="71"/>
        <v/>
      </c>
      <c r="K133" s="39"/>
      <c r="L133" s="27"/>
      <c r="M133" s="22"/>
      <c r="N133" s="22" t="str">
        <f t="shared" si="72"/>
        <v/>
      </c>
      <c r="O133" s="22"/>
      <c r="P133" s="22"/>
      <c r="Q133" s="22"/>
      <c r="R133" s="24" t="str">
        <f t="shared" si="43"/>
        <v/>
      </c>
      <c r="S133" s="19" t="str">
        <f t="shared" si="73"/>
        <v/>
      </c>
      <c r="T133" s="39"/>
      <c r="U133" s="21"/>
      <c r="V133" s="22"/>
      <c r="W133" s="22" t="str">
        <f t="shared" si="74"/>
        <v/>
      </c>
      <c r="X133" s="22"/>
      <c r="Y133" s="22"/>
      <c r="Z133" s="22"/>
      <c r="AA133" s="24" t="str">
        <f t="shared" si="46"/>
        <v/>
      </c>
      <c r="AB133" s="19" t="str">
        <f t="shared" si="75"/>
        <v/>
      </c>
      <c r="AC133" s="39"/>
      <c r="AD133" s="21"/>
      <c r="AE133" s="22"/>
      <c r="AF133" s="22" t="str">
        <f t="shared" si="76"/>
        <v/>
      </c>
      <c r="AG133" s="22"/>
      <c r="AH133" s="22"/>
      <c r="AI133" s="22"/>
      <c r="AJ133" s="24" t="str">
        <f t="shared" si="49"/>
        <v/>
      </c>
      <c r="AK133" s="19" t="str">
        <f t="shared" si="77"/>
        <v/>
      </c>
      <c r="AL133" s="39"/>
      <c r="AM133" s="21"/>
      <c r="AN133" s="22"/>
      <c r="AO133" s="22" t="str">
        <f t="shared" si="69"/>
        <v/>
      </c>
      <c r="AP133" s="22"/>
      <c r="AQ133" s="22"/>
      <c r="AR133" s="22"/>
      <c r="AS133" s="24" t="str">
        <f t="shared" si="51"/>
        <v/>
      </c>
      <c r="AT133" s="19" t="str">
        <f t="shared" si="78"/>
        <v/>
      </c>
      <c r="AU133" s="39"/>
      <c r="AV133" s="21"/>
      <c r="AW133" s="22"/>
      <c r="AX133" s="22" t="str">
        <f t="shared" si="79"/>
        <v/>
      </c>
      <c r="AY133" s="22"/>
      <c r="AZ133" s="22"/>
      <c r="BA133" s="22"/>
      <c r="BB133" s="24" t="str">
        <f t="shared" si="54"/>
        <v/>
      </c>
      <c r="BC133" s="19" t="str">
        <f t="shared" si="80"/>
        <v/>
      </c>
      <c r="BD133" s="39"/>
      <c r="BE133" s="21"/>
      <c r="BF133" s="22"/>
      <c r="BG133" s="22" t="str">
        <f t="shared" si="81"/>
        <v/>
      </c>
      <c r="BH133" s="22"/>
      <c r="BI133" s="22"/>
      <c r="BJ133" s="22"/>
      <c r="BK133" s="24" t="str">
        <f t="shared" si="57"/>
        <v/>
      </c>
      <c r="BL133" s="19" t="str">
        <f t="shared" si="82"/>
        <v/>
      </c>
      <c r="BM133" s="39"/>
      <c r="BN133" s="21"/>
      <c r="BO133" s="22"/>
      <c r="BP133" s="22" t="str">
        <f t="shared" si="83"/>
        <v/>
      </c>
      <c r="BQ133" s="22"/>
      <c r="BR133" s="22"/>
      <c r="BS133" s="22"/>
      <c r="BT133" s="24" t="str">
        <f t="shared" si="60"/>
        <v/>
      </c>
      <c r="BU133" s="19" t="str">
        <f t="shared" si="84"/>
        <v/>
      </c>
      <c r="BV133" s="39"/>
      <c r="BW133" s="21"/>
      <c r="BX133" s="22"/>
      <c r="BY133" s="22" t="str">
        <f t="shared" si="85"/>
        <v/>
      </c>
      <c r="BZ133" s="22"/>
      <c r="CA133" s="22"/>
      <c r="CB133" s="22"/>
      <c r="CC133" s="24" t="str">
        <f t="shared" si="63"/>
        <v/>
      </c>
      <c r="CD133" s="19" t="str">
        <f t="shared" si="86"/>
        <v/>
      </c>
      <c r="CE133" s="39"/>
      <c r="CF133" s="21"/>
      <c r="CG133" s="22" t="str">
        <f>IF($A133="","",IF(CF133="","I",LOOKUP(CF133/CH$2,{0,0.4,0.45,0.5,0.55,0.6,0.65,0.7,0.75,0.8,1},{"F","D","C","C+","B-","B","B+","A-","A","A+"})))</f>
        <v/>
      </c>
      <c r="CH133" s="19" t="str">
        <f>IF($A133="","",IF(CF133="","--",LOOKUP(CF133/CH$2,{0,0.4,0.45,0.5,0.55,0.6,0.65,0.7,0.75,0.8,1},{0,2,2.25,2.5,2.75,3,3.25,3.5,3.75,4})))</f>
        <v/>
      </c>
      <c r="CI133" s="22"/>
      <c r="CJ133" s="22"/>
      <c r="CK133" s="58" t="str">
        <f t="shared" si="65"/>
        <v/>
      </c>
      <c r="CL133" s="55"/>
      <c r="CM133" s="24"/>
      <c r="CN133" s="24"/>
      <c r="CO133" s="24" t="str">
        <f t="shared" si="87"/>
        <v/>
      </c>
      <c r="CP133" s="24"/>
      <c r="CQ133" s="25"/>
      <c r="CR133" s="24"/>
      <c r="CS133" s="42" t="str">
        <f t="shared" si="88"/>
        <v/>
      </c>
      <c r="CT133" s="22"/>
      <c r="CU133" s="17"/>
      <c r="CV133" s="7"/>
      <c r="CW133" s="7"/>
      <c r="CX133" s="7"/>
      <c r="CY133" s="7"/>
      <c r="CZ133" s="7"/>
      <c r="DA133" s="7"/>
      <c r="DB133" s="25"/>
      <c r="DC133" s="23"/>
    </row>
    <row r="134" spans="1:107" s="26" customFormat="1" x14ac:dyDescent="0.25">
      <c r="A134" s="19"/>
      <c r="B134" s="20"/>
      <c r="C134" s="21"/>
      <c r="D134" s="22"/>
      <c r="E134" s="22" t="str">
        <f t="shared" si="70"/>
        <v/>
      </c>
      <c r="F134" s="22"/>
      <c r="G134" s="22"/>
      <c r="H134" s="22"/>
      <c r="I134" s="24" t="str">
        <f t="shared" si="40"/>
        <v/>
      </c>
      <c r="J134" s="22" t="str">
        <f t="shared" si="71"/>
        <v/>
      </c>
      <c r="K134" s="39"/>
      <c r="L134" s="27"/>
      <c r="M134" s="22"/>
      <c r="N134" s="22" t="str">
        <f t="shared" si="72"/>
        <v/>
      </c>
      <c r="O134" s="22"/>
      <c r="P134" s="22"/>
      <c r="Q134" s="22"/>
      <c r="R134" s="24" t="str">
        <f t="shared" si="43"/>
        <v/>
      </c>
      <c r="S134" s="19" t="str">
        <f t="shared" si="73"/>
        <v/>
      </c>
      <c r="T134" s="39"/>
      <c r="U134" s="21"/>
      <c r="V134" s="22"/>
      <c r="W134" s="22" t="str">
        <f t="shared" si="74"/>
        <v/>
      </c>
      <c r="X134" s="22"/>
      <c r="Y134" s="22"/>
      <c r="Z134" s="22"/>
      <c r="AA134" s="24" t="str">
        <f t="shared" si="46"/>
        <v/>
      </c>
      <c r="AB134" s="19" t="str">
        <f t="shared" si="75"/>
        <v/>
      </c>
      <c r="AC134" s="39"/>
      <c r="AD134" s="21"/>
      <c r="AE134" s="22"/>
      <c r="AF134" s="22" t="str">
        <f t="shared" si="76"/>
        <v/>
      </c>
      <c r="AG134" s="22"/>
      <c r="AH134" s="22"/>
      <c r="AI134" s="22"/>
      <c r="AJ134" s="24" t="str">
        <f t="shared" si="49"/>
        <v/>
      </c>
      <c r="AK134" s="19" t="str">
        <f t="shared" si="77"/>
        <v/>
      </c>
      <c r="AL134" s="39"/>
      <c r="AM134" s="21"/>
      <c r="AN134" s="22"/>
      <c r="AO134" s="22" t="str">
        <f t="shared" si="69"/>
        <v/>
      </c>
      <c r="AP134" s="22"/>
      <c r="AQ134" s="22"/>
      <c r="AR134" s="22"/>
      <c r="AS134" s="24" t="str">
        <f t="shared" si="51"/>
        <v/>
      </c>
      <c r="AT134" s="19" t="str">
        <f t="shared" si="78"/>
        <v/>
      </c>
      <c r="AU134" s="39"/>
      <c r="AV134" s="21"/>
      <c r="AW134" s="22"/>
      <c r="AX134" s="22" t="str">
        <f t="shared" si="79"/>
        <v/>
      </c>
      <c r="AY134" s="22"/>
      <c r="AZ134" s="22"/>
      <c r="BA134" s="22"/>
      <c r="BB134" s="24" t="str">
        <f t="shared" si="54"/>
        <v/>
      </c>
      <c r="BC134" s="19" t="str">
        <f t="shared" si="80"/>
        <v/>
      </c>
      <c r="BD134" s="39"/>
      <c r="BE134" s="21"/>
      <c r="BF134" s="22"/>
      <c r="BG134" s="22" t="str">
        <f t="shared" si="81"/>
        <v/>
      </c>
      <c r="BH134" s="22"/>
      <c r="BI134" s="22"/>
      <c r="BJ134" s="22"/>
      <c r="BK134" s="24" t="str">
        <f t="shared" si="57"/>
        <v/>
      </c>
      <c r="BL134" s="19" t="str">
        <f t="shared" si="82"/>
        <v/>
      </c>
      <c r="BM134" s="39"/>
      <c r="BN134" s="21"/>
      <c r="BO134" s="22"/>
      <c r="BP134" s="22" t="str">
        <f t="shared" si="83"/>
        <v/>
      </c>
      <c r="BQ134" s="22"/>
      <c r="BR134" s="22"/>
      <c r="BS134" s="22"/>
      <c r="BT134" s="24" t="str">
        <f t="shared" si="60"/>
        <v/>
      </c>
      <c r="BU134" s="19" t="str">
        <f t="shared" si="84"/>
        <v/>
      </c>
      <c r="BV134" s="39"/>
      <c r="BW134" s="21"/>
      <c r="BX134" s="22"/>
      <c r="BY134" s="22" t="str">
        <f t="shared" si="85"/>
        <v/>
      </c>
      <c r="BZ134" s="22"/>
      <c r="CA134" s="22"/>
      <c r="CB134" s="22"/>
      <c r="CC134" s="24" t="str">
        <f t="shared" si="63"/>
        <v/>
      </c>
      <c r="CD134" s="19" t="str">
        <f t="shared" si="86"/>
        <v/>
      </c>
      <c r="CE134" s="39"/>
      <c r="CF134" s="21"/>
      <c r="CG134" s="22" t="str">
        <f>IF($A134="","",IF(CF134="","I",LOOKUP(CF134/CH$2,{0,0.4,0.45,0.5,0.55,0.6,0.65,0.7,0.75,0.8,1},{"F","D","C","C+","B-","B","B+","A-","A","A+"})))</f>
        <v/>
      </c>
      <c r="CH134" s="19" t="str">
        <f>IF($A134="","",IF(CF134="","--",LOOKUP(CF134/CH$2,{0,0.4,0.45,0.5,0.55,0.6,0.65,0.7,0.75,0.8,1},{0,2,2.25,2.5,2.75,3,3.25,3.5,3.75,4})))</f>
        <v/>
      </c>
      <c r="CI134" s="22"/>
      <c r="CJ134" s="22"/>
      <c r="CK134" s="58" t="str">
        <f t="shared" si="65"/>
        <v/>
      </c>
      <c r="CL134" s="55"/>
      <c r="CM134" s="24"/>
      <c r="CN134" s="24"/>
      <c r="CO134" s="24" t="str">
        <f t="shared" si="87"/>
        <v/>
      </c>
      <c r="CP134" s="24"/>
      <c r="CQ134" s="25"/>
      <c r="CR134" s="24"/>
      <c r="CS134" s="42" t="str">
        <f t="shared" si="88"/>
        <v/>
      </c>
      <c r="CT134" s="22"/>
      <c r="CU134" s="17"/>
      <c r="CV134" s="7"/>
      <c r="CW134" s="7"/>
      <c r="CX134" s="7"/>
      <c r="CY134" s="7"/>
      <c r="CZ134" s="7"/>
      <c r="DA134" s="7"/>
      <c r="DB134" s="25"/>
      <c r="DC134" s="23"/>
    </row>
    <row r="135" spans="1:107" s="26" customFormat="1" x14ac:dyDescent="0.25">
      <c r="A135" s="19"/>
      <c r="B135" s="20"/>
      <c r="C135" s="21"/>
      <c r="D135" s="22"/>
      <c r="E135" s="22" t="str">
        <f t="shared" si="70"/>
        <v/>
      </c>
      <c r="F135" s="22"/>
      <c r="G135" s="22"/>
      <c r="H135" s="22"/>
      <c r="I135" s="24" t="str">
        <f t="shared" si="40"/>
        <v/>
      </c>
      <c r="J135" s="22" t="str">
        <f t="shared" si="71"/>
        <v/>
      </c>
      <c r="K135" s="39"/>
      <c r="L135" s="27"/>
      <c r="M135" s="22"/>
      <c r="N135" s="22" t="str">
        <f t="shared" si="72"/>
        <v/>
      </c>
      <c r="O135" s="22"/>
      <c r="P135" s="22"/>
      <c r="Q135" s="22"/>
      <c r="R135" s="24" t="str">
        <f t="shared" si="43"/>
        <v/>
      </c>
      <c r="S135" s="19" t="str">
        <f t="shared" si="73"/>
        <v/>
      </c>
      <c r="T135" s="39"/>
      <c r="U135" s="21"/>
      <c r="V135" s="22"/>
      <c r="W135" s="22" t="str">
        <f t="shared" si="74"/>
        <v/>
      </c>
      <c r="X135" s="22"/>
      <c r="Y135" s="22"/>
      <c r="Z135" s="22"/>
      <c r="AA135" s="24" t="str">
        <f t="shared" si="46"/>
        <v/>
      </c>
      <c r="AB135" s="19" t="str">
        <f t="shared" si="75"/>
        <v/>
      </c>
      <c r="AC135" s="39"/>
      <c r="AD135" s="21"/>
      <c r="AE135" s="22"/>
      <c r="AF135" s="22" t="str">
        <f t="shared" si="76"/>
        <v/>
      </c>
      <c r="AG135" s="22"/>
      <c r="AH135" s="22"/>
      <c r="AI135" s="22"/>
      <c r="AJ135" s="24" t="str">
        <f t="shared" si="49"/>
        <v/>
      </c>
      <c r="AK135" s="19" t="str">
        <f t="shared" si="77"/>
        <v/>
      </c>
      <c r="AL135" s="39"/>
      <c r="AM135" s="21"/>
      <c r="AN135" s="22"/>
      <c r="AO135" s="22" t="str">
        <f t="shared" si="69"/>
        <v/>
      </c>
      <c r="AP135" s="22"/>
      <c r="AQ135" s="22"/>
      <c r="AR135" s="22"/>
      <c r="AS135" s="24" t="str">
        <f t="shared" si="51"/>
        <v/>
      </c>
      <c r="AT135" s="19" t="str">
        <f t="shared" si="78"/>
        <v/>
      </c>
      <c r="AU135" s="39"/>
      <c r="AV135" s="21"/>
      <c r="AW135" s="22"/>
      <c r="AX135" s="22" t="str">
        <f t="shared" si="79"/>
        <v/>
      </c>
      <c r="AY135" s="22"/>
      <c r="AZ135" s="22"/>
      <c r="BA135" s="22"/>
      <c r="BB135" s="24" t="str">
        <f t="shared" si="54"/>
        <v/>
      </c>
      <c r="BC135" s="19" t="str">
        <f t="shared" si="80"/>
        <v/>
      </c>
      <c r="BD135" s="39"/>
      <c r="BE135" s="21"/>
      <c r="BF135" s="22"/>
      <c r="BG135" s="22" t="str">
        <f t="shared" si="81"/>
        <v/>
      </c>
      <c r="BH135" s="22"/>
      <c r="BI135" s="22"/>
      <c r="BJ135" s="22"/>
      <c r="BK135" s="24" t="str">
        <f t="shared" si="57"/>
        <v/>
      </c>
      <c r="BL135" s="19" t="str">
        <f t="shared" si="82"/>
        <v/>
      </c>
      <c r="BM135" s="39"/>
      <c r="BN135" s="21"/>
      <c r="BO135" s="22"/>
      <c r="BP135" s="22" t="str">
        <f t="shared" si="83"/>
        <v/>
      </c>
      <c r="BQ135" s="22"/>
      <c r="BR135" s="22"/>
      <c r="BS135" s="22"/>
      <c r="BT135" s="24" t="str">
        <f t="shared" si="60"/>
        <v/>
      </c>
      <c r="BU135" s="19" t="str">
        <f t="shared" si="84"/>
        <v/>
      </c>
      <c r="BV135" s="39"/>
      <c r="BW135" s="21"/>
      <c r="BX135" s="22"/>
      <c r="BY135" s="22" t="str">
        <f t="shared" si="85"/>
        <v/>
      </c>
      <c r="BZ135" s="22"/>
      <c r="CA135" s="22"/>
      <c r="CB135" s="22"/>
      <c r="CC135" s="24" t="str">
        <f t="shared" si="63"/>
        <v/>
      </c>
      <c r="CD135" s="19" t="str">
        <f t="shared" si="86"/>
        <v/>
      </c>
      <c r="CE135" s="39"/>
      <c r="CF135" s="21"/>
      <c r="CG135" s="22" t="str">
        <f>IF($A135="","",IF(CF135="","I",LOOKUP(CF135/CH$2,{0,0.4,0.45,0.5,0.55,0.6,0.65,0.7,0.75,0.8,1},{"F","D","C","C+","B-","B","B+","A-","A","A+"})))</f>
        <v/>
      </c>
      <c r="CH135" s="19" t="str">
        <f>IF($A135="","",IF(CF135="","--",LOOKUP(CF135/CH$2,{0,0.4,0.45,0.5,0.55,0.6,0.65,0.7,0.75,0.8,1},{0,2,2.25,2.5,2.75,3,3.25,3.5,3.75,4})))</f>
        <v/>
      </c>
      <c r="CI135" s="22"/>
      <c r="CJ135" s="22"/>
      <c r="CK135" s="58" t="str">
        <f t="shared" si="65"/>
        <v/>
      </c>
      <c r="CL135" s="55"/>
      <c r="CM135" s="24"/>
      <c r="CN135" s="24"/>
      <c r="CO135" s="24" t="str">
        <f t="shared" si="87"/>
        <v/>
      </c>
      <c r="CP135" s="24"/>
      <c r="CQ135" s="25"/>
      <c r="CR135" s="24"/>
      <c r="CS135" s="42" t="str">
        <f t="shared" si="88"/>
        <v/>
      </c>
      <c r="CT135" s="22"/>
      <c r="CU135" s="17"/>
      <c r="CV135" s="7"/>
      <c r="CW135" s="7"/>
      <c r="CX135" s="7"/>
      <c r="CY135" s="7"/>
      <c r="CZ135" s="7"/>
      <c r="DA135" s="7"/>
      <c r="DB135" s="25"/>
      <c r="DC135" s="23"/>
    </row>
    <row r="136" spans="1:107" s="26" customFormat="1" x14ac:dyDescent="0.25">
      <c r="A136" s="19"/>
      <c r="B136" s="20"/>
      <c r="C136" s="21"/>
      <c r="D136" s="22"/>
      <c r="E136" s="22" t="str">
        <f t="shared" si="70"/>
        <v/>
      </c>
      <c r="F136" s="22"/>
      <c r="G136" s="22"/>
      <c r="H136" s="22"/>
      <c r="I136" s="24" t="str">
        <f t="shared" ref="I136:I199" si="89">IF(ISBLANK($B136),"",IF(COUNT(F136:G136)=0,"",IF(AND(ABS(F136-G136)&lt;E$2*0.16,ISBLANK(H136)),CEILING(AVERAGE(F136,G136),0.01),IF(AND(ABS(F136-G136)&gt;=E$2*0.16,ISBLANK(H136)),"3E",IF(MAX(F136:H136)-MEDIAN(F136:H136)&lt;=MEDIAN(F136:H136)-MIN(F136:H136),CEILING(AVERAGE(MAX(F136:H136),MEDIAN(F136:H136)),0.01),CEILING(AVERAGE(MIN(F136:H136),MEDIAN(F136:H136)),0.01))))))</f>
        <v/>
      </c>
      <c r="J136" s="22" t="str">
        <f t="shared" si="71"/>
        <v/>
      </c>
      <c r="K136" s="39"/>
      <c r="L136" s="27"/>
      <c r="M136" s="22"/>
      <c r="N136" s="22" t="str">
        <f t="shared" si="72"/>
        <v/>
      </c>
      <c r="O136" s="22"/>
      <c r="P136" s="22"/>
      <c r="Q136" s="22"/>
      <c r="R136" s="24" t="str">
        <f t="shared" ref="R136:R199" si="90">IF(ISBLANK($B136),"",IF(COUNT(O136:P136)=0,"",IF(AND(ABS(O136-P136)&lt;N$2*0.16,ISBLANK(Q136)),CEILING(AVERAGE(O136,P136),0.01),IF(AND(ABS(O136-P136)&gt;=N$2*0.16,ISBLANK(Q136)),"3E",IF(MAX(O136:Q136)-MEDIAN(O136:Q136)&lt;=MEDIAN(O136:Q136)-MIN(O136:Q136),CEILING(AVERAGE(MAX(O136:Q136),MEDIAN(O136:Q136)),0.01),CEILING(AVERAGE(MIN(O136:Q136),MEDIAN(O136:Q136)),0.01))))))</f>
        <v/>
      </c>
      <c r="S136" s="19" t="str">
        <f t="shared" si="73"/>
        <v/>
      </c>
      <c r="T136" s="39"/>
      <c r="U136" s="21"/>
      <c r="V136" s="22"/>
      <c r="W136" s="22" t="str">
        <f t="shared" si="74"/>
        <v/>
      </c>
      <c r="X136" s="22"/>
      <c r="Y136" s="22"/>
      <c r="Z136" s="22"/>
      <c r="AA136" s="24" t="str">
        <f t="shared" ref="AA136:AA199" si="91">IF(ISBLANK($B136),"",IF(COUNT(X136:Y136)=0,"",IF(AND(ABS(X136-Y136)&lt;W$2*0.16,ISBLANK(Z136)),CEILING(AVERAGE(X136,Y136),0.01),IF(AND(ABS(X136-Y136)&gt;=W$2*0.16,ISBLANK(Z136)),"3E",IF(MAX(X136:Z136)-MEDIAN(X136:Z136)&lt;=MEDIAN(X136:Z136)-MIN(X136:Z136),CEILING(AVERAGE(MAX(X136:Z136),MEDIAN(X136:Z136)),0.01),CEILING(AVERAGE(MIN(X136:Z136),MEDIAN(X136:Z136)),0.01))))))</f>
        <v/>
      </c>
      <c r="AB136" s="19" t="str">
        <f t="shared" si="75"/>
        <v/>
      </c>
      <c r="AC136" s="39"/>
      <c r="AD136" s="21"/>
      <c r="AE136" s="22"/>
      <c r="AF136" s="22" t="str">
        <f t="shared" si="76"/>
        <v/>
      </c>
      <c r="AG136" s="22"/>
      <c r="AH136" s="22"/>
      <c r="AI136" s="22"/>
      <c r="AJ136" s="24" t="str">
        <f t="shared" ref="AJ136:AJ199" si="92">IF(ISBLANK($B136),"",IF(COUNT(AG136:AH136)=0,"",IF(AND(ABS(AG136-AH136)&lt;AF$2*0.16,ISBLANK(AI136)),CEILING(AVERAGE(AG136,AH136),0.01),IF(AND(ABS(AG136-AH136)&gt;=AF$2*0.16,ISBLANK(AI136)),"3E",IF(MAX(AG136:AI136)-MEDIAN(AG136:AI136)&lt;=MEDIAN(AG136:AI136)-MIN(AG136:AI136),CEILING(AVERAGE(MAX(AG136:AI136),MEDIAN(AG136:AI136)),0.01),CEILING(AVERAGE(MIN(AG136:AI136),MEDIAN(AG136:AI136)),0.01))))))</f>
        <v/>
      </c>
      <c r="AK136" s="19" t="str">
        <f t="shared" si="77"/>
        <v/>
      </c>
      <c r="AL136" s="39"/>
      <c r="AM136" s="21"/>
      <c r="AN136" s="22"/>
      <c r="AO136" s="22" t="str">
        <f t="shared" si="69"/>
        <v/>
      </c>
      <c r="AP136" s="22"/>
      <c r="AQ136" s="22"/>
      <c r="AR136" s="22"/>
      <c r="AS136" s="24" t="str">
        <f t="shared" ref="AS136:AS199" si="93">IF(ISBLANK($B136),"",IF(COUNT(AP136:AQ136)=0,"",IF(AND(ABS(AP136-AQ136)&lt;AO$2*0.16,ISBLANK(AR136)),CEILING(AVERAGE(AP136,AQ136),0.01),IF(AND(ABS(AP136-AQ136)&gt;=AO$2*0.16,ISBLANK(AR136)),"3E",IF(MAX(AP136:AR136)-MEDIAN(AP136:AR136)&lt;=MEDIAN(AP136:AR136)-MIN(AP136:AR136),CEILING(AVERAGE(MAX(AP136:AR136),MEDIAN(AP136:AR136)),0.01),CEILING(AVERAGE(MIN(AP136:AR136),MEDIAN(AP136:AR136)),0.01))))))</f>
        <v/>
      </c>
      <c r="AT136" s="19" t="str">
        <f t="shared" si="78"/>
        <v/>
      </c>
      <c r="AU136" s="39"/>
      <c r="AV136" s="21"/>
      <c r="AW136" s="22"/>
      <c r="AX136" s="22" t="str">
        <f t="shared" si="79"/>
        <v/>
      </c>
      <c r="AY136" s="22"/>
      <c r="AZ136" s="22"/>
      <c r="BA136" s="22"/>
      <c r="BB136" s="24" t="str">
        <f t="shared" ref="BB136:BB199" si="94">IF(ISBLANK($B136),"",IF(COUNT(AY136:AZ136)=0,"",IF(AND(ABS(AY136-AZ136)&lt;AX$2*0.16,ISBLANK(BA136)),CEILING(AVERAGE(AY136,AZ136),0.01),IF(AND(ABS(AY136-AZ136)&gt;=AX$2*0.16,ISBLANK(BA136)),"3E",IF(MAX(AY136:BA136)-MEDIAN(AY136:BA136)&lt;=MEDIAN(AY136:BA136)-MIN(AY136:BA136),CEILING(AVERAGE(MAX(AY136:BA136),MEDIAN(AY136:BA136)),0.01),CEILING(AVERAGE(MIN(AY136:BA136),MEDIAN(AY136:BA136)),0.01))))))</f>
        <v/>
      </c>
      <c r="BC136" s="19" t="str">
        <f t="shared" si="80"/>
        <v/>
      </c>
      <c r="BD136" s="39"/>
      <c r="BE136" s="21"/>
      <c r="BF136" s="22"/>
      <c r="BG136" s="22" t="str">
        <f t="shared" si="81"/>
        <v/>
      </c>
      <c r="BH136" s="22"/>
      <c r="BI136" s="22"/>
      <c r="BJ136" s="22"/>
      <c r="BK136" s="24" t="str">
        <f t="shared" ref="BK136:BK199" si="95">IF(ISBLANK($B136),"",IF(COUNT(BH136:BI136)=0,"",IF(AND(ABS(BH136-BI136)&lt;BG$2*0.16,ISBLANK(BJ136)),CEILING(AVERAGE(BH136,BI136),0.01),IF(AND(ABS(BH136-BI136)&gt;=BG$2*0.16,ISBLANK(BJ136)),"3E",IF(MAX(BH136:BJ136)-MEDIAN(BH136:BJ136)&lt;=MEDIAN(BH136:BJ136)-MIN(BH136:BJ136),CEILING(AVERAGE(MAX(BH136:BJ136),MEDIAN(BH136:BJ136)),0.01),CEILING(AVERAGE(MIN(BH136:BJ136),MEDIAN(BH136:BJ136)),0.01))))))</f>
        <v/>
      </c>
      <c r="BL136" s="19" t="str">
        <f t="shared" si="82"/>
        <v/>
      </c>
      <c r="BM136" s="39"/>
      <c r="BN136" s="21"/>
      <c r="BO136" s="22"/>
      <c r="BP136" s="22" t="str">
        <f t="shared" si="83"/>
        <v/>
      </c>
      <c r="BQ136" s="22"/>
      <c r="BR136" s="22"/>
      <c r="BS136" s="22"/>
      <c r="BT136" s="24" t="str">
        <f t="shared" ref="BT136:BT199" si="96">IF(ISBLANK($B136),"",IF(COUNT(BQ136:BR136)=0,"",IF(AND(ABS(BQ136-BR136)&lt;BP$2*0.16,ISBLANK(BS136)),CEILING(AVERAGE(BQ136,BR136),0.01),IF(AND(ABS(BQ136-BR136)&gt;=BP$2*0.16,ISBLANK(BS136)),"3E",IF(MAX(BQ136:BS136)-MEDIAN(BQ136:BS136)&lt;=MEDIAN(BQ136:BS136)-MIN(BQ136:BS136),CEILING(AVERAGE(MAX(BQ136:BS136),MEDIAN(BQ136:BS136)),0.01),CEILING(AVERAGE(MIN(BQ136:BS136),MEDIAN(BQ136:BS136)),0.01))))))</f>
        <v/>
      </c>
      <c r="BU136" s="19" t="str">
        <f t="shared" si="84"/>
        <v/>
      </c>
      <c r="BV136" s="39"/>
      <c r="BW136" s="21"/>
      <c r="BX136" s="22"/>
      <c r="BY136" s="22" t="str">
        <f t="shared" si="85"/>
        <v/>
      </c>
      <c r="BZ136" s="22"/>
      <c r="CA136" s="22"/>
      <c r="CB136" s="22"/>
      <c r="CC136" s="24" t="str">
        <f t="shared" ref="CC136:CC199" si="97">IF(ISBLANK($B136),"",IF(COUNT(BZ136:CA136)=0,"",IF(AND(ABS(BZ136-CA136)&lt;BY$2*0.16,ISBLANK(CB136)),CEILING(AVERAGE(BZ136,CA136),0.01),IF(AND(ABS(BZ136-CA136)&gt;=BY$2*0.16,ISBLANK(CB136)),"3E",IF(MAX(BZ136:CB136)-MEDIAN(BZ136:CB136)&lt;=MEDIAN(BZ136:CB136)-MIN(BZ136:CB136),CEILING(AVERAGE(MAX(BZ136:CB136),MEDIAN(BZ136:CB136)),0.01),CEILING(AVERAGE(MIN(BZ136:CB136),MEDIAN(BZ136:CB136)),0.01))))))</f>
        <v/>
      </c>
      <c r="CD136" s="19" t="str">
        <f t="shared" si="86"/>
        <v/>
      </c>
      <c r="CE136" s="39"/>
      <c r="CF136" s="21"/>
      <c r="CG136" s="22" t="str">
        <f>IF($A136="","",IF(CF136="","I",LOOKUP(CF136/CH$2,{0,0.4,0.45,0.5,0.55,0.6,0.65,0.7,0.75,0.8,1},{"F","D","C","C+","B-","B","B+","A-","A","A+"})))</f>
        <v/>
      </c>
      <c r="CH136" s="19" t="str">
        <f>IF($A136="","",IF(CF136="","--",LOOKUP(CF136/CH$2,{0,0.4,0.45,0.5,0.55,0.6,0.65,0.7,0.75,0.8,1},{0,2,2.25,2.5,2.75,3,3.25,3.5,3.75,4})))</f>
        <v/>
      </c>
      <c r="CI136" s="22"/>
      <c r="CJ136" s="22"/>
      <c r="CK136" s="58" t="str">
        <f t="shared" ref="CK136:CK199" si="98">IF(OR(ISBLANK($B136),COUNT(CI136:CJ136)=0),"",CEILING(CI136+CJ136,1))</f>
        <v/>
      </c>
      <c r="CL136" s="55"/>
      <c r="CM136" s="24"/>
      <c r="CN136" s="24"/>
      <c r="CO136" s="24" t="str">
        <f t="shared" si="87"/>
        <v/>
      </c>
      <c r="CP136" s="24"/>
      <c r="CQ136" s="25"/>
      <c r="CR136" s="24"/>
      <c r="CS136" s="42" t="str">
        <f t="shared" si="88"/>
        <v/>
      </c>
      <c r="CT136" s="22"/>
      <c r="CU136" s="17"/>
      <c r="CV136" s="7"/>
      <c r="CW136" s="7"/>
      <c r="CX136" s="7"/>
      <c r="CY136" s="7"/>
      <c r="CZ136" s="7"/>
      <c r="DA136" s="7"/>
      <c r="DB136" s="25"/>
      <c r="DC136" s="23"/>
    </row>
    <row r="137" spans="1:107" s="26" customFormat="1" x14ac:dyDescent="0.25">
      <c r="A137" s="19"/>
      <c r="B137" s="20"/>
      <c r="C137" s="21"/>
      <c r="D137" s="22"/>
      <c r="E137" s="22" t="str">
        <f t="shared" si="70"/>
        <v/>
      </c>
      <c r="F137" s="22"/>
      <c r="G137" s="22"/>
      <c r="H137" s="22"/>
      <c r="I137" s="24" t="str">
        <f t="shared" si="89"/>
        <v/>
      </c>
      <c r="J137" s="22" t="str">
        <f t="shared" si="71"/>
        <v/>
      </c>
      <c r="K137" s="39"/>
      <c r="L137" s="27"/>
      <c r="M137" s="22"/>
      <c r="N137" s="22" t="str">
        <f t="shared" si="72"/>
        <v/>
      </c>
      <c r="O137" s="22"/>
      <c r="P137" s="22"/>
      <c r="Q137" s="22"/>
      <c r="R137" s="24" t="str">
        <f t="shared" si="90"/>
        <v/>
      </c>
      <c r="S137" s="19" t="str">
        <f t="shared" si="73"/>
        <v/>
      </c>
      <c r="T137" s="39"/>
      <c r="U137" s="21"/>
      <c r="V137" s="22"/>
      <c r="W137" s="22" t="str">
        <f t="shared" si="74"/>
        <v/>
      </c>
      <c r="X137" s="22"/>
      <c r="Y137" s="22"/>
      <c r="Z137" s="22"/>
      <c r="AA137" s="24" t="str">
        <f t="shared" si="91"/>
        <v/>
      </c>
      <c r="AB137" s="19" t="str">
        <f t="shared" si="75"/>
        <v/>
      </c>
      <c r="AC137" s="39"/>
      <c r="AD137" s="21"/>
      <c r="AE137" s="22"/>
      <c r="AF137" s="22" t="str">
        <f t="shared" si="76"/>
        <v/>
      </c>
      <c r="AG137" s="22"/>
      <c r="AH137" s="22"/>
      <c r="AI137" s="22"/>
      <c r="AJ137" s="24" t="str">
        <f t="shared" si="92"/>
        <v/>
      </c>
      <c r="AK137" s="19" t="str">
        <f t="shared" si="77"/>
        <v/>
      </c>
      <c r="AL137" s="39"/>
      <c r="AM137" s="21"/>
      <c r="AN137" s="22"/>
      <c r="AO137" s="22" t="str">
        <f t="shared" si="69"/>
        <v/>
      </c>
      <c r="AP137" s="22"/>
      <c r="AQ137" s="22"/>
      <c r="AR137" s="22"/>
      <c r="AS137" s="24" t="str">
        <f t="shared" si="93"/>
        <v/>
      </c>
      <c r="AT137" s="19" t="str">
        <f t="shared" si="78"/>
        <v/>
      </c>
      <c r="AU137" s="39"/>
      <c r="AV137" s="21"/>
      <c r="AW137" s="22"/>
      <c r="AX137" s="22" t="str">
        <f t="shared" si="79"/>
        <v/>
      </c>
      <c r="AY137" s="22"/>
      <c r="AZ137" s="22"/>
      <c r="BA137" s="22"/>
      <c r="BB137" s="24" t="str">
        <f t="shared" si="94"/>
        <v/>
      </c>
      <c r="BC137" s="19" t="str">
        <f t="shared" si="80"/>
        <v/>
      </c>
      <c r="BD137" s="39"/>
      <c r="BE137" s="21"/>
      <c r="BF137" s="22"/>
      <c r="BG137" s="22" t="str">
        <f t="shared" si="81"/>
        <v/>
      </c>
      <c r="BH137" s="22"/>
      <c r="BI137" s="22"/>
      <c r="BJ137" s="22"/>
      <c r="BK137" s="24" t="str">
        <f t="shared" si="95"/>
        <v/>
      </c>
      <c r="BL137" s="19" t="str">
        <f t="shared" si="82"/>
        <v/>
      </c>
      <c r="BM137" s="39"/>
      <c r="BN137" s="21"/>
      <c r="BO137" s="22"/>
      <c r="BP137" s="22" t="str">
        <f t="shared" si="83"/>
        <v/>
      </c>
      <c r="BQ137" s="22"/>
      <c r="BR137" s="22"/>
      <c r="BS137" s="22"/>
      <c r="BT137" s="24" t="str">
        <f t="shared" si="96"/>
        <v/>
      </c>
      <c r="BU137" s="19" t="str">
        <f t="shared" si="84"/>
        <v/>
      </c>
      <c r="BV137" s="39"/>
      <c r="BW137" s="21"/>
      <c r="BX137" s="22"/>
      <c r="BY137" s="22" t="str">
        <f t="shared" si="85"/>
        <v/>
      </c>
      <c r="BZ137" s="22"/>
      <c r="CA137" s="22"/>
      <c r="CB137" s="22"/>
      <c r="CC137" s="24" t="str">
        <f t="shared" si="97"/>
        <v/>
      </c>
      <c r="CD137" s="19" t="str">
        <f t="shared" si="86"/>
        <v/>
      </c>
      <c r="CE137" s="39"/>
      <c r="CF137" s="21"/>
      <c r="CG137" s="22" t="str">
        <f>IF($A137="","",IF(CF137="","I",LOOKUP(CF137/CH$2,{0,0.4,0.45,0.5,0.55,0.6,0.65,0.7,0.75,0.8,1},{"F","D","C","C+","B-","B","B+","A-","A","A+"})))</f>
        <v/>
      </c>
      <c r="CH137" s="19" t="str">
        <f>IF($A137="","",IF(CF137="","--",LOOKUP(CF137/CH$2,{0,0.4,0.45,0.5,0.55,0.6,0.65,0.7,0.75,0.8,1},{0,2,2.25,2.5,2.75,3,3.25,3.5,3.75,4})))</f>
        <v/>
      </c>
      <c r="CI137" s="22"/>
      <c r="CJ137" s="22"/>
      <c r="CK137" s="58" t="str">
        <f t="shared" si="98"/>
        <v/>
      </c>
      <c r="CL137" s="55"/>
      <c r="CM137" s="24"/>
      <c r="CN137" s="24"/>
      <c r="CO137" s="24" t="str">
        <f t="shared" si="87"/>
        <v/>
      </c>
      <c r="CP137" s="24"/>
      <c r="CQ137" s="25"/>
      <c r="CR137" s="24"/>
      <c r="CS137" s="42" t="str">
        <f t="shared" si="88"/>
        <v/>
      </c>
      <c r="CT137" s="22"/>
      <c r="CU137" s="17"/>
      <c r="CV137" s="7"/>
      <c r="CW137" s="7"/>
      <c r="CX137" s="7"/>
      <c r="CY137" s="7"/>
      <c r="CZ137" s="7"/>
      <c r="DA137" s="7"/>
      <c r="DB137" s="25"/>
      <c r="DC137" s="23"/>
    </row>
    <row r="138" spans="1:107" s="26" customFormat="1" x14ac:dyDescent="0.25">
      <c r="A138" s="19"/>
      <c r="B138" s="20"/>
      <c r="C138" s="21"/>
      <c r="D138" s="22"/>
      <c r="E138" s="22" t="str">
        <f t="shared" si="70"/>
        <v/>
      </c>
      <c r="F138" s="22"/>
      <c r="G138" s="22"/>
      <c r="H138" s="22"/>
      <c r="I138" s="24" t="str">
        <f t="shared" si="89"/>
        <v/>
      </c>
      <c r="J138" s="22" t="str">
        <f t="shared" si="71"/>
        <v/>
      </c>
      <c r="K138" s="39"/>
      <c r="L138" s="27"/>
      <c r="M138" s="22"/>
      <c r="N138" s="22" t="str">
        <f t="shared" si="72"/>
        <v/>
      </c>
      <c r="O138" s="22"/>
      <c r="P138" s="22"/>
      <c r="Q138" s="22"/>
      <c r="R138" s="24" t="str">
        <f t="shared" si="90"/>
        <v/>
      </c>
      <c r="S138" s="19" t="str">
        <f t="shared" si="73"/>
        <v/>
      </c>
      <c r="T138" s="39"/>
      <c r="U138" s="21"/>
      <c r="V138" s="22"/>
      <c r="W138" s="22" t="str">
        <f t="shared" si="74"/>
        <v/>
      </c>
      <c r="X138" s="22"/>
      <c r="Y138" s="22"/>
      <c r="Z138" s="22"/>
      <c r="AA138" s="24" t="str">
        <f t="shared" si="91"/>
        <v/>
      </c>
      <c r="AB138" s="19" t="str">
        <f t="shared" si="75"/>
        <v/>
      </c>
      <c r="AC138" s="39"/>
      <c r="AD138" s="21"/>
      <c r="AE138" s="22"/>
      <c r="AF138" s="22" t="str">
        <f t="shared" si="76"/>
        <v/>
      </c>
      <c r="AG138" s="22"/>
      <c r="AH138" s="22"/>
      <c r="AI138" s="22"/>
      <c r="AJ138" s="24" t="str">
        <f t="shared" si="92"/>
        <v/>
      </c>
      <c r="AK138" s="19" t="str">
        <f t="shared" si="77"/>
        <v/>
      </c>
      <c r="AL138" s="39"/>
      <c r="AM138" s="21"/>
      <c r="AN138" s="22"/>
      <c r="AO138" s="22" t="str">
        <f t="shared" si="69"/>
        <v/>
      </c>
      <c r="AP138" s="22"/>
      <c r="AQ138" s="22"/>
      <c r="AR138" s="22"/>
      <c r="AS138" s="24" t="str">
        <f t="shared" si="93"/>
        <v/>
      </c>
      <c r="AT138" s="19" t="str">
        <f t="shared" si="78"/>
        <v/>
      </c>
      <c r="AU138" s="39"/>
      <c r="AV138" s="21"/>
      <c r="AW138" s="22"/>
      <c r="AX138" s="22" t="str">
        <f t="shared" si="79"/>
        <v/>
      </c>
      <c r="AY138" s="22"/>
      <c r="AZ138" s="22"/>
      <c r="BA138" s="22"/>
      <c r="BB138" s="24" t="str">
        <f t="shared" si="94"/>
        <v/>
      </c>
      <c r="BC138" s="19" t="str">
        <f t="shared" si="80"/>
        <v/>
      </c>
      <c r="BD138" s="39"/>
      <c r="BE138" s="21"/>
      <c r="BF138" s="22"/>
      <c r="BG138" s="22" t="str">
        <f t="shared" si="81"/>
        <v/>
      </c>
      <c r="BH138" s="22"/>
      <c r="BI138" s="22"/>
      <c r="BJ138" s="22"/>
      <c r="BK138" s="24" t="str">
        <f t="shared" si="95"/>
        <v/>
      </c>
      <c r="BL138" s="19" t="str">
        <f t="shared" si="82"/>
        <v/>
      </c>
      <c r="BM138" s="39"/>
      <c r="BN138" s="21"/>
      <c r="BO138" s="22"/>
      <c r="BP138" s="22" t="str">
        <f t="shared" si="83"/>
        <v/>
      </c>
      <c r="BQ138" s="22"/>
      <c r="BR138" s="22"/>
      <c r="BS138" s="22"/>
      <c r="BT138" s="24" t="str">
        <f t="shared" si="96"/>
        <v/>
      </c>
      <c r="BU138" s="19" t="str">
        <f t="shared" si="84"/>
        <v/>
      </c>
      <c r="BV138" s="39"/>
      <c r="BW138" s="21"/>
      <c r="BX138" s="22"/>
      <c r="BY138" s="22" t="str">
        <f t="shared" si="85"/>
        <v/>
      </c>
      <c r="BZ138" s="22"/>
      <c r="CA138" s="22"/>
      <c r="CB138" s="22"/>
      <c r="CC138" s="24" t="str">
        <f t="shared" si="97"/>
        <v/>
      </c>
      <c r="CD138" s="19" t="str">
        <f t="shared" si="86"/>
        <v/>
      </c>
      <c r="CE138" s="39"/>
      <c r="CF138" s="21"/>
      <c r="CG138" s="22" t="str">
        <f>IF($A138="","",IF(CF138="","I",LOOKUP(CF138/CH$2,{0,0.4,0.45,0.5,0.55,0.6,0.65,0.7,0.75,0.8,1},{"F","D","C","C+","B-","B","B+","A-","A","A+"})))</f>
        <v/>
      </c>
      <c r="CH138" s="19" t="str">
        <f>IF($A138="","",IF(CF138="","--",LOOKUP(CF138/CH$2,{0,0.4,0.45,0.5,0.55,0.6,0.65,0.7,0.75,0.8,1},{0,2,2.25,2.5,2.75,3,3.25,3.5,3.75,4})))</f>
        <v/>
      </c>
      <c r="CI138" s="22"/>
      <c r="CJ138" s="22"/>
      <c r="CK138" s="58" t="str">
        <f t="shared" si="98"/>
        <v/>
      </c>
      <c r="CL138" s="55"/>
      <c r="CM138" s="24"/>
      <c r="CN138" s="24"/>
      <c r="CO138" s="24" t="str">
        <f t="shared" si="87"/>
        <v/>
      </c>
      <c r="CP138" s="24"/>
      <c r="CQ138" s="25"/>
      <c r="CR138" s="24"/>
      <c r="CS138" s="42" t="str">
        <f t="shared" si="88"/>
        <v/>
      </c>
      <c r="CT138" s="22"/>
      <c r="CU138" s="17"/>
      <c r="CV138" s="7"/>
      <c r="CW138" s="7"/>
      <c r="CX138" s="7"/>
      <c r="CY138" s="7"/>
      <c r="CZ138" s="7"/>
      <c r="DA138" s="7"/>
      <c r="DB138" s="25"/>
      <c r="DC138" s="23"/>
    </row>
    <row r="139" spans="1:107" s="26" customFormat="1" x14ac:dyDescent="0.25">
      <c r="A139" s="19"/>
      <c r="B139" s="20"/>
      <c r="C139" s="21"/>
      <c r="D139" s="22"/>
      <c r="E139" s="22" t="str">
        <f t="shared" si="70"/>
        <v/>
      </c>
      <c r="F139" s="22"/>
      <c r="G139" s="22"/>
      <c r="H139" s="22"/>
      <c r="I139" s="24" t="str">
        <f t="shared" si="89"/>
        <v/>
      </c>
      <c r="J139" s="22" t="str">
        <f t="shared" si="71"/>
        <v/>
      </c>
      <c r="K139" s="39"/>
      <c r="L139" s="27"/>
      <c r="M139" s="22"/>
      <c r="N139" s="22" t="str">
        <f t="shared" si="72"/>
        <v/>
      </c>
      <c r="O139" s="22"/>
      <c r="P139" s="22"/>
      <c r="Q139" s="22"/>
      <c r="R139" s="24" t="str">
        <f t="shared" si="90"/>
        <v/>
      </c>
      <c r="S139" s="19" t="str">
        <f t="shared" si="73"/>
        <v/>
      </c>
      <c r="T139" s="39"/>
      <c r="U139" s="21"/>
      <c r="V139" s="22"/>
      <c r="W139" s="22" t="str">
        <f t="shared" si="74"/>
        <v/>
      </c>
      <c r="X139" s="22"/>
      <c r="Y139" s="22"/>
      <c r="Z139" s="22"/>
      <c r="AA139" s="24" t="str">
        <f t="shared" si="91"/>
        <v/>
      </c>
      <c r="AB139" s="19" t="str">
        <f t="shared" si="75"/>
        <v/>
      </c>
      <c r="AC139" s="39"/>
      <c r="AD139" s="21"/>
      <c r="AE139" s="22"/>
      <c r="AF139" s="22" t="str">
        <f t="shared" si="76"/>
        <v/>
      </c>
      <c r="AG139" s="22"/>
      <c r="AH139" s="22"/>
      <c r="AI139" s="22"/>
      <c r="AJ139" s="24" t="str">
        <f t="shared" si="92"/>
        <v/>
      </c>
      <c r="AK139" s="19" t="str">
        <f t="shared" si="77"/>
        <v/>
      </c>
      <c r="AL139" s="39"/>
      <c r="AM139" s="21"/>
      <c r="AN139" s="22"/>
      <c r="AO139" s="22" t="str">
        <f t="shared" si="69"/>
        <v/>
      </c>
      <c r="AP139" s="22"/>
      <c r="AQ139" s="22"/>
      <c r="AR139" s="22"/>
      <c r="AS139" s="24" t="str">
        <f t="shared" si="93"/>
        <v/>
      </c>
      <c r="AT139" s="19" t="str">
        <f t="shared" si="78"/>
        <v/>
      </c>
      <c r="AU139" s="39"/>
      <c r="AV139" s="21"/>
      <c r="AW139" s="22"/>
      <c r="AX139" s="22" t="str">
        <f t="shared" si="79"/>
        <v/>
      </c>
      <c r="AY139" s="22"/>
      <c r="AZ139" s="22"/>
      <c r="BA139" s="22"/>
      <c r="BB139" s="24" t="str">
        <f t="shared" si="94"/>
        <v/>
      </c>
      <c r="BC139" s="19" t="str">
        <f t="shared" si="80"/>
        <v/>
      </c>
      <c r="BD139" s="39"/>
      <c r="BE139" s="21"/>
      <c r="BF139" s="22"/>
      <c r="BG139" s="22" t="str">
        <f t="shared" si="81"/>
        <v/>
      </c>
      <c r="BH139" s="22"/>
      <c r="BI139" s="22"/>
      <c r="BJ139" s="22"/>
      <c r="BK139" s="24" t="str">
        <f t="shared" si="95"/>
        <v/>
      </c>
      <c r="BL139" s="19" t="str">
        <f t="shared" si="82"/>
        <v/>
      </c>
      <c r="BM139" s="39"/>
      <c r="BN139" s="21"/>
      <c r="BO139" s="22"/>
      <c r="BP139" s="22" t="str">
        <f t="shared" si="83"/>
        <v/>
      </c>
      <c r="BQ139" s="22"/>
      <c r="BR139" s="22"/>
      <c r="BS139" s="22"/>
      <c r="BT139" s="24" t="str">
        <f t="shared" si="96"/>
        <v/>
      </c>
      <c r="BU139" s="19" t="str">
        <f t="shared" si="84"/>
        <v/>
      </c>
      <c r="BV139" s="39"/>
      <c r="BW139" s="21"/>
      <c r="BX139" s="22"/>
      <c r="BY139" s="22" t="str">
        <f t="shared" si="85"/>
        <v/>
      </c>
      <c r="BZ139" s="22"/>
      <c r="CA139" s="22"/>
      <c r="CB139" s="22"/>
      <c r="CC139" s="24" t="str">
        <f t="shared" si="97"/>
        <v/>
      </c>
      <c r="CD139" s="19" t="str">
        <f t="shared" si="86"/>
        <v/>
      </c>
      <c r="CE139" s="39"/>
      <c r="CF139" s="21"/>
      <c r="CG139" s="22" t="str">
        <f>IF($A139="","",IF(CF139="","I",LOOKUP(CF139/CH$2,{0,0.4,0.45,0.5,0.55,0.6,0.65,0.7,0.75,0.8,1},{"F","D","C","C+","B-","B","B+","A-","A","A+"})))</f>
        <v/>
      </c>
      <c r="CH139" s="19" t="str">
        <f>IF($A139="","",IF(CF139="","--",LOOKUP(CF139/CH$2,{0,0.4,0.45,0.5,0.55,0.6,0.65,0.7,0.75,0.8,1},{0,2,2.25,2.5,2.75,3,3.25,3.5,3.75,4})))</f>
        <v/>
      </c>
      <c r="CI139" s="22"/>
      <c r="CJ139" s="22"/>
      <c r="CK139" s="58" t="str">
        <f t="shared" si="98"/>
        <v/>
      </c>
      <c r="CL139" s="55"/>
      <c r="CM139" s="24"/>
      <c r="CN139" s="24"/>
      <c r="CO139" s="24" t="str">
        <f t="shared" si="87"/>
        <v/>
      </c>
      <c r="CP139" s="24"/>
      <c r="CQ139" s="25"/>
      <c r="CR139" s="24"/>
      <c r="CS139" s="42" t="str">
        <f t="shared" si="88"/>
        <v/>
      </c>
      <c r="CT139" s="22"/>
      <c r="CU139" s="17"/>
      <c r="CV139" s="7"/>
      <c r="CW139" s="7"/>
      <c r="CX139" s="7"/>
      <c r="CY139" s="7"/>
      <c r="CZ139" s="7"/>
      <c r="DA139" s="7"/>
      <c r="DB139" s="25"/>
      <c r="DC139" s="23"/>
    </row>
    <row r="140" spans="1:107" s="26" customFormat="1" x14ac:dyDescent="0.25">
      <c r="A140" s="19"/>
      <c r="B140" s="20"/>
      <c r="C140" s="21"/>
      <c r="D140" s="22"/>
      <c r="E140" s="22" t="str">
        <f t="shared" si="70"/>
        <v/>
      </c>
      <c r="F140" s="22"/>
      <c r="G140" s="22"/>
      <c r="H140" s="22"/>
      <c r="I140" s="24" t="str">
        <f t="shared" si="89"/>
        <v/>
      </c>
      <c r="J140" s="22" t="str">
        <f t="shared" si="71"/>
        <v/>
      </c>
      <c r="K140" s="39"/>
      <c r="L140" s="27"/>
      <c r="M140" s="22"/>
      <c r="N140" s="22" t="str">
        <f t="shared" si="72"/>
        <v/>
      </c>
      <c r="O140" s="22"/>
      <c r="P140" s="22"/>
      <c r="Q140" s="22"/>
      <c r="R140" s="24" t="str">
        <f t="shared" si="90"/>
        <v/>
      </c>
      <c r="S140" s="19" t="str">
        <f t="shared" si="73"/>
        <v/>
      </c>
      <c r="T140" s="39"/>
      <c r="U140" s="21"/>
      <c r="V140" s="22"/>
      <c r="W140" s="22" t="str">
        <f t="shared" si="74"/>
        <v/>
      </c>
      <c r="X140" s="22"/>
      <c r="Y140" s="22"/>
      <c r="Z140" s="22"/>
      <c r="AA140" s="24" t="str">
        <f t="shared" si="91"/>
        <v/>
      </c>
      <c r="AB140" s="19" t="str">
        <f t="shared" si="75"/>
        <v/>
      </c>
      <c r="AC140" s="39"/>
      <c r="AD140" s="21"/>
      <c r="AE140" s="22"/>
      <c r="AF140" s="22" t="str">
        <f t="shared" si="76"/>
        <v/>
      </c>
      <c r="AG140" s="22"/>
      <c r="AH140" s="22"/>
      <c r="AI140" s="22"/>
      <c r="AJ140" s="24" t="str">
        <f t="shared" si="92"/>
        <v/>
      </c>
      <c r="AK140" s="19" t="str">
        <f t="shared" si="77"/>
        <v/>
      </c>
      <c r="AL140" s="39"/>
      <c r="AM140" s="21"/>
      <c r="AN140" s="22"/>
      <c r="AO140" s="22" t="str">
        <f t="shared" si="69"/>
        <v/>
      </c>
      <c r="AP140" s="22"/>
      <c r="AQ140" s="22"/>
      <c r="AR140" s="22"/>
      <c r="AS140" s="24" t="str">
        <f t="shared" si="93"/>
        <v/>
      </c>
      <c r="AT140" s="19" t="str">
        <f t="shared" si="78"/>
        <v/>
      </c>
      <c r="AU140" s="39"/>
      <c r="AV140" s="21"/>
      <c r="AW140" s="22"/>
      <c r="AX140" s="22" t="str">
        <f t="shared" si="79"/>
        <v/>
      </c>
      <c r="AY140" s="22"/>
      <c r="AZ140" s="22"/>
      <c r="BA140" s="22"/>
      <c r="BB140" s="24" t="str">
        <f t="shared" si="94"/>
        <v/>
      </c>
      <c r="BC140" s="19" t="str">
        <f t="shared" si="80"/>
        <v/>
      </c>
      <c r="BD140" s="39"/>
      <c r="BE140" s="21"/>
      <c r="BF140" s="22"/>
      <c r="BG140" s="22" t="str">
        <f t="shared" si="81"/>
        <v/>
      </c>
      <c r="BH140" s="22"/>
      <c r="BI140" s="22"/>
      <c r="BJ140" s="22"/>
      <c r="BK140" s="24" t="str">
        <f t="shared" si="95"/>
        <v/>
      </c>
      <c r="BL140" s="19" t="str">
        <f t="shared" si="82"/>
        <v/>
      </c>
      <c r="BM140" s="39"/>
      <c r="BN140" s="21"/>
      <c r="BO140" s="22"/>
      <c r="BP140" s="22" t="str">
        <f t="shared" si="83"/>
        <v/>
      </c>
      <c r="BQ140" s="22"/>
      <c r="BR140" s="22"/>
      <c r="BS140" s="22"/>
      <c r="BT140" s="24" t="str">
        <f t="shared" si="96"/>
        <v/>
      </c>
      <c r="BU140" s="19" t="str">
        <f t="shared" si="84"/>
        <v/>
      </c>
      <c r="BV140" s="39"/>
      <c r="BW140" s="21"/>
      <c r="BX140" s="22"/>
      <c r="BY140" s="22" t="str">
        <f t="shared" si="85"/>
        <v/>
      </c>
      <c r="BZ140" s="22"/>
      <c r="CA140" s="22"/>
      <c r="CB140" s="22"/>
      <c r="CC140" s="24" t="str">
        <f t="shared" si="97"/>
        <v/>
      </c>
      <c r="CD140" s="19" t="str">
        <f t="shared" si="86"/>
        <v/>
      </c>
      <c r="CE140" s="39"/>
      <c r="CF140" s="21"/>
      <c r="CG140" s="22" t="str">
        <f>IF($A140="","",IF(CF140="","I",LOOKUP(CF140/CH$2,{0,0.4,0.45,0.5,0.55,0.6,0.65,0.7,0.75,0.8,1},{"F","D","C","C+","B-","B","B+","A-","A","A+"})))</f>
        <v/>
      </c>
      <c r="CH140" s="19" t="str">
        <f>IF($A140="","",IF(CF140="","--",LOOKUP(CF140/CH$2,{0,0.4,0.45,0.5,0.55,0.6,0.65,0.7,0.75,0.8,1},{0,2,2.25,2.5,2.75,3,3.25,3.5,3.75,4})))</f>
        <v/>
      </c>
      <c r="CI140" s="22"/>
      <c r="CJ140" s="22"/>
      <c r="CK140" s="58" t="str">
        <f t="shared" si="98"/>
        <v/>
      </c>
      <c r="CL140" s="55"/>
      <c r="CM140" s="24"/>
      <c r="CN140" s="24"/>
      <c r="CO140" s="24" t="str">
        <f t="shared" si="87"/>
        <v/>
      </c>
      <c r="CP140" s="24"/>
      <c r="CQ140" s="25"/>
      <c r="CR140" s="24"/>
      <c r="CS140" s="42" t="str">
        <f t="shared" si="88"/>
        <v/>
      </c>
      <c r="CT140" s="22"/>
      <c r="CU140" s="17"/>
      <c r="CV140" s="7"/>
      <c r="CW140" s="7"/>
      <c r="CX140" s="7"/>
      <c r="CY140" s="7"/>
      <c r="CZ140" s="7"/>
      <c r="DA140" s="7"/>
      <c r="DB140" s="25"/>
      <c r="DC140" s="23"/>
    </row>
    <row r="141" spans="1:107" s="26" customFormat="1" x14ac:dyDescent="0.25">
      <c r="A141" s="19"/>
      <c r="B141" s="20"/>
      <c r="C141" s="21"/>
      <c r="D141" s="22"/>
      <c r="E141" s="22" t="str">
        <f t="shared" si="70"/>
        <v/>
      </c>
      <c r="F141" s="22"/>
      <c r="G141" s="22"/>
      <c r="H141" s="22"/>
      <c r="I141" s="24" t="str">
        <f t="shared" si="89"/>
        <v/>
      </c>
      <c r="J141" s="22" t="str">
        <f t="shared" si="71"/>
        <v/>
      </c>
      <c r="K141" s="39"/>
      <c r="L141" s="27"/>
      <c r="M141" s="22"/>
      <c r="N141" s="22" t="str">
        <f t="shared" si="72"/>
        <v/>
      </c>
      <c r="O141" s="22"/>
      <c r="P141" s="22"/>
      <c r="Q141" s="22"/>
      <c r="R141" s="24" t="str">
        <f t="shared" si="90"/>
        <v/>
      </c>
      <c r="S141" s="19" t="str">
        <f t="shared" si="73"/>
        <v/>
      </c>
      <c r="T141" s="39"/>
      <c r="U141" s="21"/>
      <c r="V141" s="22"/>
      <c r="W141" s="22" t="str">
        <f t="shared" si="74"/>
        <v/>
      </c>
      <c r="X141" s="22"/>
      <c r="Y141" s="22"/>
      <c r="Z141" s="22"/>
      <c r="AA141" s="24" t="str">
        <f t="shared" si="91"/>
        <v/>
      </c>
      <c r="AB141" s="19" t="str">
        <f t="shared" si="75"/>
        <v/>
      </c>
      <c r="AC141" s="39"/>
      <c r="AD141" s="21"/>
      <c r="AE141" s="22"/>
      <c r="AF141" s="22" t="str">
        <f t="shared" si="76"/>
        <v/>
      </c>
      <c r="AG141" s="22"/>
      <c r="AH141" s="22"/>
      <c r="AI141" s="22"/>
      <c r="AJ141" s="24" t="str">
        <f t="shared" si="92"/>
        <v/>
      </c>
      <c r="AK141" s="19" t="str">
        <f t="shared" si="77"/>
        <v/>
      </c>
      <c r="AL141" s="39"/>
      <c r="AM141" s="21"/>
      <c r="AN141" s="22"/>
      <c r="AO141" s="22" t="str">
        <f t="shared" si="69"/>
        <v/>
      </c>
      <c r="AP141" s="22"/>
      <c r="AQ141" s="22"/>
      <c r="AR141" s="22"/>
      <c r="AS141" s="24" t="str">
        <f t="shared" si="93"/>
        <v/>
      </c>
      <c r="AT141" s="19" t="str">
        <f t="shared" si="78"/>
        <v/>
      </c>
      <c r="AU141" s="39"/>
      <c r="AV141" s="21"/>
      <c r="AW141" s="22"/>
      <c r="AX141" s="22" t="str">
        <f t="shared" si="79"/>
        <v/>
      </c>
      <c r="AY141" s="22"/>
      <c r="AZ141" s="22"/>
      <c r="BA141" s="22"/>
      <c r="BB141" s="24" t="str">
        <f t="shared" si="94"/>
        <v/>
      </c>
      <c r="BC141" s="19" t="str">
        <f t="shared" si="80"/>
        <v/>
      </c>
      <c r="BD141" s="39"/>
      <c r="BE141" s="21"/>
      <c r="BF141" s="22"/>
      <c r="BG141" s="22" t="str">
        <f t="shared" si="81"/>
        <v/>
      </c>
      <c r="BH141" s="22"/>
      <c r="BI141" s="22"/>
      <c r="BJ141" s="22"/>
      <c r="BK141" s="24" t="str">
        <f t="shared" si="95"/>
        <v/>
      </c>
      <c r="BL141" s="19" t="str">
        <f t="shared" si="82"/>
        <v/>
      </c>
      <c r="BM141" s="39"/>
      <c r="BN141" s="21"/>
      <c r="BO141" s="22"/>
      <c r="BP141" s="22" t="str">
        <f t="shared" si="83"/>
        <v/>
      </c>
      <c r="BQ141" s="22"/>
      <c r="BR141" s="22"/>
      <c r="BS141" s="22"/>
      <c r="BT141" s="24" t="str">
        <f t="shared" si="96"/>
        <v/>
      </c>
      <c r="BU141" s="19" t="str">
        <f t="shared" si="84"/>
        <v/>
      </c>
      <c r="BV141" s="39"/>
      <c r="BW141" s="21"/>
      <c r="BX141" s="22"/>
      <c r="BY141" s="22" t="str">
        <f t="shared" si="85"/>
        <v/>
      </c>
      <c r="BZ141" s="22"/>
      <c r="CA141" s="22"/>
      <c r="CB141" s="22"/>
      <c r="CC141" s="24" t="str">
        <f t="shared" si="97"/>
        <v/>
      </c>
      <c r="CD141" s="19" t="str">
        <f t="shared" si="86"/>
        <v/>
      </c>
      <c r="CE141" s="39"/>
      <c r="CF141" s="21"/>
      <c r="CG141" s="22" t="str">
        <f>IF($A141="","",IF(CF141="","I",LOOKUP(CF141/CH$2,{0,0.4,0.45,0.5,0.55,0.6,0.65,0.7,0.75,0.8,1},{"F","D","C","C+","B-","B","B+","A-","A","A+"})))</f>
        <v/>
      </c>
      <c r="CH141" s="19" t="str">
        <f>IF($A141="","",IF(CF141="","--",LOOKUP(CF141/CH$2,{0,0.4,0.45,0.5,0.55,0.6,0.65,0.7,0.75,0.8,1},{0,2,2.25,2.5,2.75,3,3.25,3.5,3.75,4})))</f>
        <v/>
      </c>
      <c r="CI141" s="22"/>
      <c r="CJ141" s="22"/>
      <c r="CK141" s="58" t="str">
        <f t="shared" si="98"/>
        <v/>
      </c>
      <c r="CL141" s="55"/>
      <c r="CM141" s="24"/>
      <c r="CN141" s="24"/>
      <c r="CO141" s="24" t="str">
        <f t="shared" si="87"/>
        <v/>
      </c>
      <c r="CP141" s="24"/>
      <c r="CQ141" s="25"/>
      <c r="CR141" s="24"/>
      <c r="CS141" s="42" t="str">
        <f t="shared" si="88"/>
        <v/>
      </c>
      <c r="CT141" s="22"/>
      <c r="CU141" s="17"/>
      <c r="CV141" s="7"/>
      <c r="CW141" s="7"/>
      <c r="CX141" s="7"/>
      <c r="CY141" s="7"/>
      <c r="CZ141" s="7"/>
      <c r="DA141" s="7"/>
      <c r="DB141" s="25"/>
      <c r="DC141" s="23"/>
    </row>
    <row r="142" spans="1:107" s="26" customFormat="1" x14ac:dyDescent="0.25">
      <c r="A142" s="19"/>
      <c r="B142" s="20"/>
      <c r="C142" s="21"/>
      <c r="D142" s="22"/>
      <c r="E142" s="22" t="str">
        <f t="shared" si="70"/>
        <v/>
      </c>
      <c r="F142" s="22"/>
      <c r="G142" s="22"/>
      <c r="H142" s="22"/>
      <c r="I142" s="24" t="str">
        <f t="shared" si="89"/>
        <v/>
      </c>
      <c r="J142" s="22" t="str">
        <f t="shared" si="71"/>
        <v/>
      </c>
      <c r="K142" s="39"/>
      <c r="L142" s="27"/>
      <c r="M142" s="22"/>
      <c r="N142" s="22" t="str">
        <f t="shared" si="72"/>
        <v/>
      </c>
      <c r="O142" s="22"/>
      <c r="P142" s="22"/>
      <c r="Q142" s="22"/>
      <c r="R142" s="24" t="str">
        <f t="shared" si="90"/>
        <v/>
      </c>
      <c r="S142" s="19" t="str">
        <f t="shared" si="73"/>
        <v/>
      </c>
      <c r="T142" s="39"/>
      <c r="U142" s="21"/>
      <c r="V142" s="22"/>
      <c r="W142" s="22" t="str">
        <f t="shared" si="74"/>
        <v/>
      </c>
      <c r="X142" s="22"/>
      <c r="Y142" s="22"/>
      <c r="Z142" s="22"/>
      <c r="AA142" s="24" t="str">
        <f t="shared" si="91"/>
        <v/>
      </c>
      <c r="AB142" s="19" t="str">
        <f t="shared" si="75"/>
        <v/>
      </c>
      <c r="AC142" s="39"/>
      <c r="AD142" s="21"/>
      <c r="AE142" s="22"/>
      <c r="AF142" s="22" t="str">
        <f t="shared" si="76"/>
        <v/>
      </c>
      <c r="AG142" s="22"/>
      <c r="AH142" s="22"/>
      <c r="AI142" s="22"/>
      <c r="AJ142" s="24" t="str">
        <f t="shared" si="92"/>
        <v/>
      </c>
      <c r="AK142" s="19" t="str">
        <f t="shared" si="77"/>
        <v/>
      </c>
      <c r="AL142" s="39"/>
      <c r="AM142" s="21"/>
      <c r="AN142" s="22"/>
      <c r="AO142" s="22" t="str">
        <f t="shared" si="69"/>
        <v/>
      </c>
      <c r="AP142" s="22"/>
      <c r="AQ142" s="22"/>
      <c r="AR142" s="22"/>
      <c r="AS142" s="24" t="str">
        <f t="shared" si="93"/>
        <v/>
      </c>
      <c r="AT142" s="19" t="str">
        <f t="shared" si="78"/>
        <v/>
      </c>
      <c r="AU142" s="39"/>
      <c r="AV142" s="21"/>
      <c r="AW142" s="22"/>
      <c r="AX142" s="22" t="str">
        <f t="shared" si="79"/>
        <v/>
      </c>
      <c r="AY142" s="22"/>
      <c r="AZ142" s="22"/>
      <c r="BA142" s="22"/>
      <c r="BB142" s="24" t="str">
        <f t="shared" si="94"/>
        <v/>
      </c>
      <c r="BC142" s="19" t="str">
        <f t="shared" si="80"/>
        <v/>
      </c>
      <c r="BD142" s="39"/>
      <c r="BE142" s="21"/>
      <c r="BF142" s="22"/>
      <c r="BG142" s="22" t="str">
        <f t="shared" si="81"/>
        <v/>
      </c>
      <c r="BH142" s="22"/>
      <c r="BI142" s="22"/>
      <c r="BJ142" s="22"/>
      <c r="BK142" s="24" t="str">
        <f t="shared" si="95"/>
        <v/>
      </c>
      <c r="BL142" s="19" t="str">
        <f t="shared" si="82"/>
        <v/>
      </c>
      <c r="BM142" s="39"/>
      <c r="BN142" s="21"/>
      <c r="BO142" s="22"/>
      <c r="BP142" s="22" t="str">
        <f t="shared" si="83"/>
        <v/>
      </c>
      <c r="BQ142" s="22"/>
      <c r="BR142" s="22"/>
      <c r="BS142" s="22"/>
      <c r="BT142" s="24" t="str">
        <f t="shared" si="96"/>
        <v/>
      </c>
      <c r="BU142" s="19" t="str">
        <f t="shared" si="84"/>
        <v/>
      </c>
      <c r="BV142" s="39"/>
      <c r="BW142" s="21"/>
      <c r="BX142" s="22"/>
      <c r="BY142" s="22" t="str">
        <f t="shared" si="85"/>
        <v/>
      </c>
      <c r="BZ142" s="22"/>
      <c r="CA142" s="22"/>
      <c r="CB142" s="22"/>
      <c r="CC142" s="24" t="str">
        <f t="shared" si="97"/>
        <v/>
      </c>
      <c r="CD142" s="19" t="str">
        <f t="shared" si="86"/>
        <v/>
      </c>
      <c r="CE142" s="39"/>
      <c r="CF142" s="21"/>
      <c r="CG142" s="22" t="str">
        <f>IF($A142="","",IF(CF142="","I",LOOKUP(CF142/CH$2,{0,0.4,0.45,0.5,0.55,0.6,0.65,0.7,0.75,0.8,1},{"F","D","C","C+","B-","B","B+","A-","A","A+"})))</f>
        <v/>
      </c>
      <c r="CH142" s="19" t="str">
        <f>IF($A142="","",IF(CF142="","--",LOOKUP(CF142/CH$2,{0,0.4,0.45,0.5,0.55,0.6,0.65,0.7,0.75,0.8,1},{0,2,2.25,2.5,2.75,3,3.25,3.5,3.75,4})))</f>
        <v/>
      </c>
      <c r="CI142" s="22"/>
      <c r="CJ142" s="22"/>
      <c r="CK142" s="58" t="str">
        <f t="shared" si="98"/>
        <v/>
      </c>
      <c r="CL142" s="55"/>
      <c r="CM142" s="24"/>
      <c r="CN142" s="24"/>
      <c r="CO142" s="24" t="str">
        <f t="shared" si="87"/>
        <v/>
      </c>
      <c r="CP142" s="24"/>
      <c r="CQ142" s="25"/>
      <c r="CR142" s="24"/>
      <c r="CS142" s="42" t="str">
        <f t="shared" si="88"/>
        <v/>
      </c>
      <c r="CT142" s="22"/>
      <c r="CU142" s="17"/>
      <c r="CV142" s="7"/>
      <c r="CW142" s="7"/>
      <c r="CX142" s="7"/>
      <c r="CY142" s="7"/>
      <c r="CZ142" s="7"/>
      <c r="DA142" s="7"/>
      <c r="DB142" s="25"/>
      <c r="DC142" s="23"/>
    </row>
    <row r="143" spans="1:107" s="26" customFormat="1" x14ac:dyDescent="0.25">
      <c r="A143" s="19"/>
      <c r="B143" s="20"/>
      <c r="C143" s="21"/>
      <c r="D143" s="22"/>
      <c r="E143" s="22" t="str">
        <f t="shared" si="70"/>
        <v/>
      </c>
      <c r="F143" s="22"/>
      <c r="G143" s="22"/>
      <c r="H143" s="22"/>
      <c r="I143" s="24" t="str">
        <f t="shared" si="89"/>
        <v/>
      </c>
      <c r="J143" s="22" t="str">
        <f t="shared" si="71"/>
        <v/>
      </c>
      <c r="K143" s="39"/>
      <c r="L143" s="27"/>
      <c r="M143" s="22"/>
      <c r="N143" s="22" t="str">
        <f t="shared" si="72"/>
        <v/>
      </c>
      <c r="O143" s="22"/>
      <c r="P143" s="22"/>
      <c r="Q143" s="22"/>
      <c r="R143" s="24" t="str">
        <f t="shared" si="90"/>
        <v/>
      </c>
      <c r="S143" s="19" t="str">
        <f t="shared" si="73"/>
        <v/>
      </c>
      <c r="T143" s="39"/>
      <c r="U143" s="21"/>
      <c r="V143" s="22"/>
      <c r="W143" s="22" t="str">
        <f t="shared" si="74"/>
        <v/>
      </c>
      <c r="X143" s="22"/>
      <c r="Y143" s="22"/>
      <c r="Z143" s="22"/>
      <c r="AA143" s="24" t="str">
        <f t="shared" si="91"/>
        <v/>
      </c>
      <c r="AB143" s="19" t="str">
        <f t="shared" si="75"/>
        <v/>
      </c>
      <c r="AC143" s="39"/>
      <c r="AD143" s="21"/>
      <c r="AE143" s="22"/>
      <c r="AF143" s="22" t="str">
        <f t="shared" si="76"/>
        <v/>
      </c>
      <c r="AG143" s="22"/>
      <c r="AH143" s="22"/>
      <c r="AI143" s="22"/>
      <c r="AJ143" s="24" t="str">
        <f t="shared" si="92"/>
        <v/>
      </c>
      <c r="AK143" s="19" t="str">
        <f t="shared" si="77"/>
        <v/>
      </c>
      <c r="AL143" s="39"/>
      <c r="AM143" s="21"/>
      <c r="AN143" s="22"/>
      <c r="AO143" s="22" t="str">
        <f t="shared" si="69"/>
        <v/>
      </c>
      <c r="AP143" s="22"/>
      <c r="AQ143" s="22"/>
      <c r="AR143" s="22"/>
      <c r="AS143" s="24" t="str">
        <f t="shared" si="93"/>
        <v/>
      </c>
      <c r="AT143" s="19" t="str">
        <f t="shared" si="78"/>
        <v/>
      </c>
      <c r="AU143" s="39"/>
      <c r="AV143" s="21"/>
      <c r="AW143" s="22"/>
      <c r="AX143" s="22" t="str">
        <f t="shared" si="79"/>
        <v/>
      </c>
      <c r="AY143" s="22"/>
      <c r="AZ143" s="22"/>
      <c r="BA143" s="22"/>
      <c r="BB143" s="24" t="str">
        <f t="shared" si="94"/>
        <v/>
      </c>
      <c r="BC143" s="19" t="str">
        <f t="shared" si="80"/>
        <v/>
      </c>
      <c r="BD143" s="39"/>
      <c r="BE143" s="21"/>
      <c r="BF143" s="22"/>
      <c r="BG143" s="22" t="str">
        <f t="shared" si="81"/>
        <v/>
      </c>
      <c r="BH143" s="22"/>
      <c r="BI143" s="22"/>
      <c r="BJ143" s="22"/>
      <c r="BK143" s="24" t="str">
        <f t="shared" si="95"/>
        <v/>
      </c>
      <c r="BL143" s="19" t="str">
        <f t="shared" si="82"/>
        <v/>
      </c>
      <c r="BM143" s="39"/>
      <c r="BN143" s="21"/>
      <c r="BO143" s="22"/>
      <c r="BP143" s="22" t="str">
        <f t="shared" si="83"/>
        <v/>
      </c>
      <c r="BQ143" s="22"/>
      <c r="BR143" s="22"/>
      <c r="BS143" s="22"/>
      <c r="BT143" s="24" t="str">
        <f t="shared" si="96"/>
        <v/>
      </c>
      <c r="BU143" s="19" t="str">
        <f t="shared" si="84"/>
        <v/>
      </c>
      <c r="BV143" s="39"/>
      <c r="BW143" s="21"/>
      <c r="BX143" s="22"/>
      <c r="BY143" s="22" t="str">
        <f t="shared" si="85"/>
        <v/>
      </c>
      <c r="BZ143" s="22"/>
      <c r="CA143" s="22"/>
      <c r="CB143" s="22"/>
      <c r="CC143" s="24" t="str">
        <f t="shared" si="97"/>
        <v/>
      </c>
      <c r="CD143" s="19" t="str">
        <f t="shared" si="86"/>
        <v/>
      </c>
      <c r="CE143" s="39"/>
      <c r="CF143" s="21"/>
      <c r="CG143" s="22" t="str">
        <f>IF($A143="","",IF(CF143="","I",LOOKUP(CF143/CH$2,{0,0.4,0.45,0.5,0.55,0.6,0.65,0.7,0.75,0.8,1},{"F","D","C","C+","B-","B","B+","A-","A","A+"})))</f>
        <v/>
      </c>
      <c r="CH143" s="19" t="str">
        <f>IF($A143="","",IF(CF143="","--",LOOKUP(CF143/CH$2,{0,0.4,0.45,0.5,0.55,0.6,0.65,0.7,0.75,0.8,1},{0,2,2.25,2.5,2.75,3,3.25,3.5,3.75,4})))</f>
        <v/>
      </c>
      <c r="CI143" s="22"/>
      <c r="CJ143" s="22"/>
      <c r="CK143" s="58" t="str">
        <f t="shared" si="98"/>
        <v/>
      </c>
      <c r="CL143" s="55"/>
      <c r="CM143" s="24"/>
      <c r="CN143" s="24"/>
      <c r="CO143" s="24" t="str">
        <f t="shared" si="87"/>
        <v/>
      </c>
      <c r="CP143" s="24"/>
      <c r="CQ143" s="25"/>
      <c r="CR143" s="24"/>
      <c r="CS143" s="42" t="str">
        <f t="shared" si="88"/>
        <v/>
      </c>
      <c r="CT143" s="22"/>
      <c r="CU143" s="17"/>
      <c r="CV143" s="7"/>
      <c r="CW143" s="7"/>
      <c r="CX143" s="7"/>
      <c r="CY143" s="7"/>
      <c r="CZ143" s="7"/>
      <c r="DA143" s="7"/>
      <c r="DB143" s="25"/>
      <c r="DC143" s="23"/>
    </row>
    <row r="144" spans="1:107" s="26" customFormat="1" x14ac:dyDescent="0.25">
      <c r="A144" s="19"/>
      <c r="B144" s="20"/>
      <c r="C144" s="21"/>
      <c r="D144" s="22"/>
      <c r="E144" s="22" t="str">
        <f t="shared" si="70"/>
        <v/>
      </c>
      <c r="F144" s="22"/>
      <c r="G144" s="22"/>
      <c r="H144" s="22"/>
      <c r="I144" s="24" t="str">
        <f t="shared" si="89"/>
        <v/>
      </c>
      <c r="J144" s="22" t="str">
        <f t="shared" si="71"/>
        <v/>
      </c>
      <c r="K144" s="39"/>
      <c r="L144" s="27"/>
      <c r="M144" s="22"/>
      <c r="N144" s="22" t="str">
        <f t="shared" si="72"/>
        <v/>
      </c>
      <c r="O144" s="22"/>
      <c r="P144" s="22"/>
      <c r="Q144" s="22"/>
      <c r="R144" s="24" t="str">
        <f t="shared" si="90"/>
        <v/>
      </c>
      <c r="S144" s="19" t="str">
        <f t="shared" si="73"/>
        <v/>
      </c>
      <c r="T144" s="39"/>
      <c r="U144" s="21"/>
      <c r="V144" s="22"/>
      <c r="W144" s="22" t="str">
        <f t="shared" si="74"/>
        <v/>
      </c>
      <c r="X144" s="22"/>
      <c r="Y144" s="22"/>
      <c r="Z144" s="22"/>
      <c r="AA144" s="24" t="str">
        <f t="shared" si="91"/>
        <v/>
      </c>
      <c r="AB144" s="19" t="str">
        <f t="shared" si="75"/>
        <v/>
      </c>
      <c r="AC144" s="39"/>
      <c r="AD144" s="21"/>
      <c r="AE144" s="22"/>
      <c r="AF144" s="22" t="str">
        <f t="shared" si="76"/>
        <v/>
      </c>
      <c r="AG144" s="22"/>
      <c r="AH144" s="22"/>
      <c r="AI144" s="22"/>
      <c r="AJ144" s="24" t="str">
        <f t="shared" si="92"/>
        <v/>
      </c>
      <c r="AK144" s="19" t="str">
        <f t="shared" si="77"/>
        <v/>
      </c>
      <c r="AL144" s="39"/>
      <c r="AM144" s="21"/>
      <c r="AN144" s="22"/>
      <c r="AO144" s="22" t="str">
        <f t="shared" si="69"/>
        <v/>
      </c>
      <c r="AP144" s="22"/>
      <c r="AQ144" s="22"/>
      <c r="AR144" s="22"/>
      <c r="AS144" s="24" t="str">
        <f t="shared" si="93"/>
        <v/>
      </c>
      <c r="AT144" s="19" t="str">
        <f t="shared" si="78"/>
        <v/>
      </c>
      <c r="AU144" s="39"/>
      <c r="AV144" s="21"/>
      <c r="AW144" s="22"/>
      <c r="AX144" s="22" t="str">
        <f t="shared" si="79"/>
        <v/>
      </c>
      <c r="AY144" s="22"/>
      <c r="AZ144" s="22"/>
      <c r="BA144" s="22"/>
      <c r="BB144" s="24" t="str">
        <f t="shared" si="94"/>
        <v/>
      </c>
      <c r="BC144" s="19" t="str">
        <f t="shared" si="80"/>
        <v/>
      </c>
      <c r="BD144" s="39"/>
      <c r="BE144" s="21"/>
      <c r="BF144" s="22"/>
      <c r="BG144" s="22" t="str">
        <f t="shared" si="81"/>
        <v/>
      </c>
      <c r="BH144" s="22"/>
      <c r="BI144" s="22"/>
      <c r="BJ144" s="22"/>
      <c r="BK144" s="24" t="str">
        <f t="shared" si="95"/>
        <v/>
      </c>
      <c r="BL144" s="19" t="str">
        <f t="shared" si="82"/>
        <v/>
      </c>
      <c r="BM144" s="39"/>
      <c r="BN144" s="21"/>
      <c r="BO144" s="22"/>
      <c r="BP144" s="22" t="str">
        <f t="shared" si="83"/>
        <v/>
      </c>
      <c r="BQ144" s="22"/>
      <c r="BR144" s="22"/>
      <c r="BS144" s="22"/>
      <c r="BT144" s="24" t="str">
        <f t="shared" si="96"/>
        <v/>
      </c>
      <c r="BU144" s="19" t="str">
        <f t="shared" si="84"/>
        <v/>
      </c>
      <c r="BV144" s="39"/>
      <c r="BW144" s="21"/>
      <c r="BX144" s="22"/>
      <c r="BY144" s="22" t="str">
        <f t="shared" si="85"/>
        <v/>
      </c>
      <c r="BZ144" s="22"/>
      <c r="CA144" s="22"/>
      <c r="CB144" s="22"/>
      <c r="CC144" s="24" t="str">
        <f t="shared" si="97"/>
        <v/>
      </c>
      <c r="CD144" s="19" t="str">
        <f t="shared" si="86"/>
        <v/>
      </c>
      <c r="CE144" s="39"/>
      <c r="CF144" s="21"/>
      <c r="CG144" s="22" t="str">
        <f>IF($A144="","",IF(CF144="","I",LOOKUP(CF144/CH$2,{0,0.4,0.45,0.5,0.55,0.6,0.65,0.7,0.75,0.8,1},{"F","D","C","C+","B-","B","B+","A-","A","A+"})))</f>
        <v/>
      </c>
      <c r="CH144" s="19" t="str">
        <f>IF($A144="","",IF(CF144="","--",LOOKUP(CF144/CH$2,{0,0.4,0.45,0.5,0.55,0.6,0.65,0.7,0.75,0.8,1},{0,2,2.25,2.5,2.75,3,3.25,3.5,3.75,4})))</f>
        <v/>
      </c>
      <c r="CI144" s="22"/>
      <c r="CJ144" s="22"/>
      <c r="CK144" s="58" t="str">
        <f t="shared" si="98"/>
        <v/>
      </c>
      <c r="CL144" s="55"/>
      <c r="CM144" s="24"/>
      <c r="CN144" s="24"/>
      <c r="CO144" s="24" t="str">
        <f t="shared" si="87"/>
        <v/>
      </c>
      <c r="CP144" s="24"/>
      <c r="CQ144" s="25"/>
      <c r="CR144" s="24"/>
      <c r="CS144" s="42" t="str">
        <f t="shared" si="88"/>
        <v/>
      </c>
      <c r="CT144" s="22"/>
      <c r="CU144" s="17"/>
      <c r="CV144" s="7"/>
      <c r="CW144" s="7"/>
      <c r="CX144" s="7"/>
      <c r="CY144" s="7"/>
      <c r="CZ144" s="7"/>
      <c r="DA144" s="7"/>
      <c r="DB144" s="25"/>
      <c r="DC144" s="23"/>
    </row>
    <row r="145" spans="1:107" s="26" customFormat="1" x14ac:dyDescent="0.25">
      <c r="A145" s="19"/>
      <c r="B145" s="20"/>
      <c r="C145" s="21"/>
      <c r="D145" s="22"/>
      <c r="E145" s="22" t="str">
        <f t="shared" si="70"/>
        <v/>
      </c>
      <c r="F145" s="22"/>
      <c r="G145" s="22"/>
      <c r="H145" s="22"/>
      <c r="I145" s="24" t="str">
        <f t="shared" si="89"/>
        <v/>
      </c>
      <c r="J145" s="22" t="str">
        <f t="shared" si="71"/>
        <v/>
      </c>
      <c r="K145" s="39"/>
      <c r="L145" s="27"/>
      <c r="M145" s="22"/>
      <c r="N145" s="22" t="str">
        <f t="shared" si="72"/>
        <v/>
      </c>
      <c r="O145" s="22"/>
      <c r="P145" s="22"/>
      <c r="Q145" s="22"/>
      <c r="R145" s="24" t="str">
        <f t="shared" si="90"/>
        <v/>
      </c>
      <c r="S145" s="19" t="str">
        <f t="shared" si="73"/>
        <v/>
      </c>
      <c r="T145" s="39"/>
      <c r="U145" s="21"/>
      <c r="V145" s="22"/>
      <c r="W145" s="22" t="str">
        <f t="shared" si="74"/>
        <v/>
      </c>
      <c r="X145" s="22"/>
      <c r="Y145" s="22"/>
      <c r="Z145" s="22"/>
      <c r="AA145" s="24" t="str">
        <f t="shared" si="91"/>
        <v/>
      </c>
      <c r="AB145" s="19" t="str">
        <f t="shared" si="75"/>
        <v/>
      </c>
      <c r="AC145" s="39"/>
      <c r="AD145" s="21"/>
      <c r="AE145" s="22"/>
      <c r="AF145" s="22" t="str">
        <f t="shared" si="76"/>
        <v/>
      </c>
      <c r="AG145" s="22"/>
      <c r="AH145" s="22"/>
      <c r="AI145" s="22"/>
      <c r="AJ145" s="24" t="str">
        <f t="shared" si="92"/>
        <v/>
      </c>
      <c r="AK145" s="19" t="str">
        <f t="shared" si="77"/>
        <v/>
      </c>
      <c r="AL145" s="39"/>
      <c r="AM145" s="21"/>
      <c r="AN145" s="22"/>
      <c r="AO145" s="22" t="str">
        <f t="shared" si="69"/>
        <v/>
      </c>
      <c r="AP145" s="22"/>
      <c r="AQ145" s="22"/>
      <c r="AR145" s="22"/>
      <c r="AS145" s="24" t="str">
        <f t="shared" si="93"/>
        <v/>
      </c>
      <c r="AT145" s="19" t="str">
        <f t="shared" si="78"/>
        <v/>
      </c>
      <c r="AU145" s="39"/>
      <c r="AV145" s="21"/>
      <c r="AW145" s="22"/>
      <c r="AX145" s="22" t="str">
        <f t="shared" si="79"/>
        <v/>
      </c>
      <c r="AY145" s="22"/>
      <c r="AZ145" s="22"/>
      <c r="BA145" s="22"/>
      <c r="BB145" s="24" t="str">
        <f t="shared" si="94"/>
        <v/>
      </c>
      <c r="BC145" s="19" t="str">
        <f t="shared" si="80"/>
        <v/>
      </c>
      <c r="BD145" s="39"/>
      <c r="BE145" s="21"/>
      <c r="BF145" s="22"/>
      <c r="BG145" s="22" t="str">
        <f t="shared" si="81"/>
        <v/>
      </c>
      <c r="BH145" s="22"/>
      <c r="BI145" s="22"/>
      <c r="BJ145" s="22"/>
      <c r="BK145" s="24" t="str">
        <f t="shared" si="95"/>
        <v/>
      </c>
      <c r="BL145" s="19" t="str">
        <f t="shared" si="82"/>
        <v/>
      </c>
      <c r="BM145" s="39"/>
      <c r="BN145" s="21"/>
      <c r="BO145" s="22"/>
      <c r="BP145" s="22" t="str">
        <f t="shared" si="83"/>
        <v/>
      </c>
      <c r="BQ145" s="22"/>
      <c r="BR145" s="22"/>
      <c r="BS145" s="22"/>
      <c r="BT145" s="24" t="str">
        <f t="shared" si="96"/>
        <v/>
      </c>
      <c r="BU145" s="19" t="str">
        <f t="shared" si="84"/>
        <v/>
      </c>
      <c r="BV145" s="39"/>
      <c r="BW145" s="21"/>
      <c r="BX145" s="22"/>
      <c r="BY145" s="22" t="str">
        <f t="shared" si="85"/>
        <v/>
      </c>
      <c r="BZ145" s="22"/>
      <c r="CA145" s="22"/>
      <c r="CB145" s="22"/>
      <c r="CC145" s="24" t="str">
        <f t="shared" si="97"/>
        <v/>
      </c>
      <c r="CD145" s="19" t="str">
        <f t="shared" si="86"/>
        <v/>
      </c>
      <c r="CE145" s="39"/>
      <c r="CF145" s="21"/>
      <c r="CG145" s="22" t="str">
        <f>IF($A145="","",IF(CF145="","I",LOOKUP(CF145/CH$2,{0,0.4,0.45,0.5,0.55,0.6,0.65,0.7,0.75,0.8,1},{"F","D","C","C+","B-","B","B+","A-","A","A+"})))</f>
        <v/>
      </c>
      <c r="CH145" s="19" t="str">
        <f>IF($A145="","",IF(CF145="","--",LOOKUP(CF145/CH$2,{0,0.4,0.45,0.5,0.55,0.6,0.65,0.7,0.75,0.8,1},{0,2,2.25,2.5,2.75,3,3.25,3.5,3.75,4})))</f>
        <v/>
      </c>
      <c r="CI145" s="22"/>
      <c r="CJ145" s="22"/>
      <c r="CK145" s="58" t="str">
        <f t="shared" si="98"/>
        <v/>
      </c>
      <c r="CL145" s="55"/>
      <c r="CM145" s="24"/>
      <c r="CN145" s="24"/>
      <c r="CO145" s="24" t="str">
        <f t="shared" si="87"/>
        <v/>
      </c>
      <c r="CP145" s="24"/>
      <c r="CQ145" s="25"/>
      <c r="CR145" s="24"/>
      <c r="CS145" s="42" t="str">
        <f t="shared" si="88"/>
        <v/>
      </c>
      <c r="CT145" s="22"/>
      <c r="CU145" s="17"/>
      <c r="CV145" s="7"/>
      <c r="CW145" s="7"/>
      <c r="CX145" s="7"/>
      <c r="CY145" s="7"/>
      <c r="CZ145" s="7"/>
      <c r="DA145" s="7"/>
      <c r="DB145" s="25"/>
      <c r="DC145" s="23"/>
    </row>
    <row r="146" spans="1:107" s="26" customFormat="1" x14ac:dyDescent="0.25">
      <c r="A146" s="19"/>
      <c r="B146" s="20"/>
      <c r="C146" s="21"/>
      <c r="D146" s="22"/>
      <c r="E146" s="22" t="str">
        <f t="shared" si="70"/>
        <v/>
      </c>
      <c r="F146" s="22"/>
      <c r="G146" s="22"/>
      <c r="H146" s="22"/>
      <c r="I146" s="24" t="str">
        <f t="shared" si="89"/>
        <v/>
      </c>
      <c r="J146" s="22" t="str">
        <f t="shared" si="71"/>
        <v/>
      </c>
      <c r="K146" s="39"/>
      <c r="L146" s="27"/>
      <c r="M146" s="22"/>
      <c r="N146" s="22" t="str">
        <f t="shared" si="72"/>
        <v/>
      </c>
      <c r="O146" s="22"/>
      <c r="P146" s="22"/>
      <c r="Q146" s="22"/>
      <c r="R146" s="24" t="str">
        <f t="shared" si="90"/>
        <v/>
      </c>
      <c r="S146" s="19" t="str">
        <f t="shared" si="73"/>
        <v/>
      </c>
      <c r="T146" s="39"/>
      <c r="U146" s="21"/>
      <c r="V146" s="22"/>
      <c r="W146" s="22" t="str">
        <f t="shared" si="74"/>
        <v/>
      </c>
      <c r="X146" s="22"/>
      <c r="Y146" s="22"/>
      <c r="Z146" s="22"/>
      <c r="AA146" s="24" t="str">
        <f t="shared" si="91"/>
        <v/>
      </c>
      <c r="AB146" s="19" t="str">
        <f t="shared" si="75"/>
        <v/>
      </c>
      <c r="AC146" s="39"/>
      <c r="AD146" s="21"/>
      <c r="AE146" s="22"/>
      <c r="AF146" s="22" t="str">
        <f t="shared" si="76"/>
        <v/>
      </c>
      <c r="AG146" s="22"/>
      <c r="AH146" s="22"/>
      <c r="AI146" s="22"/>
      <c r="AJ146" s="24" t="str">
        <f t="shared" si="92"/>
        <v/>
      </c>
      <c r="AK146" s="19" t="str">
        <f t="shared" si="77"/>
        <v/>
      </c>
      <c r="AL146" s="39"/>
      <c r="AM146" s="21"/>
      <c r="AN146" s="22"/>
      <c r="AO146" s="22" t="str">
        <f t="shared" si="69"/>
        <v/>
      </c>
      <c r="AP146" s="22"/>
      <c r="AQ146" s="22"/>
      <c r="AR146" s="22"/>
      <c r="AS146" s="24" t="str">
        <f t="shared" si="93"/>
        <v/>
      </c>
      <c r="AT146" s="19" t="str">
        <f t="shared" si="78"/>
        <v/>
      </c>
      <c r="AU146" s="39"/>
      <c r="AV146" s="21"/>
      <c r="AW146" s="22"/>
      <c r="AX146" s="22" t="str">
        <f t="shared" si="79"/>
        <v/>
      </c>
      <c r="AY146" s="22"/>
      <c r="AZ146" s="22"/>
      <c r="BA146" s="22"/>
      <c r="BB146" s="24" t="str">
        <f t="shared" si="94"/>
        <v/>
      </c>
      <c r="BC146" s="19" t="str">
        <f t="shared" si="80"/>
        <v/>
      </c>
      <c r="BD146" s="39"/>
      <c r="BE146" s="21"/>
      <c r="BF146" s="22"/>
      <c r="BG146" s="22" t="str">
        <f t="shared" si="81"/>
        <v/>
      </c>
      <c r="BH146" s="22"/>
      <c r="BI146" s="22"/>
      <c r="BJ146" s="22"/>
      <c r="BK146" s="24" t="str">
        <f t="shared" si="95"/>
        <v/>
      </c>
      <c r="BL146" s="19" t="str">
        <f t="shared" si="82"/>
        <v/>
      </c>
      <c r="BM146" s="39"/>
      <c r="BN146" s="21"/>
      <c r="BO146" s="22"/>
      <c r="BP146" s="22" t="str">
        <f t="shared" si="83"/>
        <v/>
      </c>
      <c r="BQ146" s="22"/>
      <c r="BR146" s="22"/>
      <c r="BS146" s="22"/>
      <c r="BT146" s="24" t="str">
        <f t="shared" si="96"/>
        <v/>
      </c>
      <c r="BU146" s="19" t="str">
        <f t="shared" si="84"/>
        <v/>
      </c>
      <c r="BV146" s="39"/>
      <c r="BW146" s="21"/>
      <c r="BX146" s="22"/>
      <c r="BY146" s="22" t="str">
        <f t="shared" si="85"/>
        <v/>
      </c>
      <c r="BZ146" s="22"/>
      <c r="CA146" s="22"/>
      <c r="CB146" s="22"/>
      <c r="CC146" s="24" t="str">
        <f t="shared" si="97"/>
        <v/>
      </c>
      <c r="CD146" s="19" t="str">
        <f t="shared" si="86"/>
        <v/>
      </c>
      <c r="CE146" s="39"/>
      <c r="CF146" s="21"/>
      <c r="CG146" s="22" t="str">
        <f>IF($A146="","",IF(CF146="","I",LOOKUP(CF146/CH$2,{0,0.4,0.45,0.5,0.55,0.6,0.65,0.7,0.75,0.8,1},{"F","D","C","C+","B-","B","B+","A-","A","A+"})))</f>
        <v/>
      </c>
      <c r="CH146" s="19" t="str">
        <f>IF($A146="","",IF(CF146="","--",LOOKUP(CF146/CH$2,{0,0.4,0.45,0.5,0.55,0.6,0.65,0.7,0.75,0.8,1},{0,2,2.25,2.5,2.75,3,3.25,3.5,3.75,4})))</f>
        <v/>
      </c>
      <c r="CI146" s="22"/>
      <c r="CJ146" s="22"/>
      <c r="CK146" s="58" t="str">
        <f t="shared" si="98"/>
        <v/>
      </c>
      <c r="CL146" s="55"/>
      <c r="CM146" s="24"/>
      <c r="CN146" s="24"/>
      <c r="CO146" s="24" t="str">
        <f t="shared" si="87"/>
        <v/>
      </c>
      <c r="CP146" s="24"/>
      <c r="CQ146" s="25"/>
      <c r="CR146" s="24"/>
      <c r="CS146" s="42" t="str">
        <f t="shared" si="88"/>
        <v/>
      </c>
      <c r="CT146" s="22"/>
      <c r="CU146" s="17"/>
      <c r="CV146" s="7"/>
      <c r="CW146" s="7"/>
      <c r="CX146" s="7"/>
      <c r="CY146" s="7"/>
      <c r="CZ146" s="7"/>
      <c r="DA146" s="7"/>
      <c r="DB146" s="25"/>
      <c r="DC146" s="23"/>
    </row>
    <row r="147" spans="1:107" s="26" customFormat="1" x14ac:dyDescent="0.25">
      <c r="A147" s="19"/>
      <c r="B147" s="20"/>
      <c r="C147" s="21"/>
      <c r="D147" s="22"/>
      <c r="E147" s="22" t="str">
        <f t="shared" si="70"/>
        <v/>
      </c>
      <c r="F147" s="22"/>
      <c r="G147" s="22"/>
      <c r="H147" s="22"/>
      <c r="I147" s="24" t="str">
        <f t="shared" si="89"/>
        <v/>
      </c>
      <c r="J147" s="22" t="str">
        <f t="shared" si="71"/>
        <v/>
      </c>
      <c r="K147" s="39"/>
      <c r="L147" s="27"/>
      <c r="M147" s="22"/>
      <c r="N147" s="22" t="str">
        <f t="shared" si="72"/>
        <v/>
      </c>
      <c r="O147" s="22"/>
      <c r="P147" s="22"/>
      <c r="Q147" s="22"/>
      <c r="R147" s="24" t="str">
        <f t="shared" si="90"/>
        <v/>
      </c>
      <c r="S147" s="19" t="str">
        <f t="shared" si="73"/>
        <v/>
      </c>
      <c r="T147" s="39"/>
      <c r="U147" s="21"/>
      <c r="V147" s="22"/>
      <c r="W147" s="22" t="str">
        <f t="shared" si="74"/>
        <v/>
      </c>
      <c r="X147" s="22"/>
      <c r="Y147" s="22"/>
      <c r="Z147" s="22"/>
      <c r="AA147" s="24" t="str">
        <f t="shared" si="91"/>
        <v/>
      </c>
      <c r="AB147" s="19" t="str">
        <f t="shared" si="75"/>
        <v/>
      </c>
      <c r="AC147" s="39"/>
      <c r="AD147" s="21"/>
      <c r="AE147" s="22"/>
      <c r="AF147" s="22" t="str">
        <f t="shared" si="76"/>
        <v/>
      </c>
      <c r="AG147" s="22"/>
      <c r="AH147" s="22"/>
      <c r="AI147" s="22"/>
      <c r="AJ147" s="24" t="str">
        <f t="shared" si="92"/>
        <v/>
      </c>
      <c r="AK147" s="19" t="str">
        <f t="shared" si="77"/>
        <v/>
      </c>
      <c r="AL147" s="39"/>
      <c r="AM147" s="21"/>
      <c r="AN147" s="22"/>
      <c r="AO147" s="22" t="str">
        <f t="shared" si="69"/>
        <v/>
      </c>
      <c r="AP147" s="22"/>
      <c r="AQ147" s="22"/>
      <c r="AR147" s="22"/>
      <c r="AS147" s="24" t="str">
        <f t="shared" si="93"/>
        <v/>
      </c>
      <c r="AT147" s="19" t="str">
        <f t="shared" si="78"/>
        <v/>
      </c>
      <c r="AU147" s="39"/>
      <c r="AV147" s="21"/>
      <c r="AW147" s="22"/>
      <c r="AX147" s="22" t="str">
        <f t="shared" si="79"/>
        <v/>
      </c>
      <c r="AY147" s="22"/>
      <c r="AZ147" s="22"/>
      <c r="BA147" s="22"/>
      <c r="BB147" s="24" t="str">
        <f t="shared" si="94"/>
        <v/>
      </c>
      <c r="BC147" s="19" t="str">
        <f t="shared" si="80"/>
        <v/>
      </c>
      <c r="BD147" s="39"/>
      <c r="BE147" s="21"/>
      <c r="BF147" s="22"/>
      <c r="BG147" s="22" t="str">
        <f t="shared" si="81"/>
        <v/>
      </c>
      <c r="BH147" s="22"/>
      <c r="BI147" s="22"/>
      <c r="BJ147" s="22"/>
      <c r="BK147" s="24" t="str">
        <f t="shared" si="95"/>
        <v/>
      </c>
      <c r="BL147" s="19" t="str">
        <f t="shared" si="82"/>
        <v/>
      </c>
      <c r="BM147" s="39"/>
      <c r="BN147" s="21"/>
      <c r="BO147" s="22"/>
      <c r="BP147" s="22" t="str">
        <f t="shared" si="83"/>
        <v/>
      </c>
      <c r="BQ147" s="22"/>
      <c r="BR147" s="22"/>
      <c r="BS147" s="22"/>
      <c r="BT147" s="24" t="str">
        <f t="shared" si="96"/>
        <v/>
      </c>
      <c r="BU147" s="19" t="str">
        <f t="shared" si="84"/>
        <v/>
      </c>
      <c r="BV147" s="39"/>
      <c r="BW147" s="21"/>
      <c r="BX147" s="22"/>
      <c r="BY147" s="22" t="str">
        <f t="shared" si="85"/>
        <v/>
      </c>
      <c r="BZ147" s="22"/>
      <c r="CA147" s="22"/>
      <c r="CB147" s="22"/>
      <c r="CC147" s="24" t="str">
        <f t="shared" si="97"/>
        <v/>
      </c>
      <c r="CD147" s="19" t="str">
        <f t="shared" si="86"/>
        <v/>
      </c>
      <c r="CE147" s="39"/>
      <c r="CF147" s="21"/>
      <c r="CG147" s="22" t="str">
        <f>IF($A147="","",IF(CF147="","I",LOOKUP(CF147/CH$2,{0,0.4,0.45,0.5,0.55,0.6,0.65,0.7,0.75,0.8,1},{"F","D","C","C+","B-","B","B+","A-","A","A+"})))</f>
        <v/>
      </c>
      <c r="CH147" s="19" t="str">
        <f>IF($A147="","",IF(CF147="","--",LOOKUP(CF147/CH$2,{0,0.4,0.45,0.5,0.55,0.6,0.65,0.7,0.75,0.8,1},{0,2,2.25,2.5,2.75,3,3.25,3.5,3.75,4})))</f>
        <v/>
      </c>
      <c r="CI147" s="22"/>
      <c r="CJ147" s="22"/>
      <c r="CK147" s="58" t="str">
        <f t="shared" si="98"/>
        <v/>
      </c>
      <c r="CL147" s="55"/>
      <c r="CM147" s="24"/>
      <c r="CN147" s="24"/>
      <c r="CO147" s="24" t="str">
        <f t="shared" si="87"/>
        <v/>
      </c>
      <c r="CP147" s="24"/>
      <c r="CQ147" s="25"/>
      <c r="CR147" s="24"/>
      <c r="CS147" s="42" t="str">
        <f t="shared" si="88"/>
        <v/>
      </c>
      <c r="CT147" s="22"/>
      <c r="CU147" s="17"/>
      <c r="CV147" s="7"/>
      <c r="CW147" s="7"/>
      <c r="CX147" s="7"/>
      <c r="CY147" s="7"/>
      <c r="CZ147" s="7"/>
      <c r="DA147" s="7"/>
      <c r="DB147" s="25"/>
      <c r="DC147" s="23"/>
    </row>
    <row r="148" spans="1:107" s="26" customFormat="1" x14ac:dyDescent="0.25">
      <c r="A148" s="19"/>
      <c r="B148" s="20"/>
      <c r="C148" s="21"/>
      <c r="D148" s="22"/>
      <c r="E148" s="22" t="str">
        <f t="shared" si="70"/>
        <v/>
      </c>
      <c r="F148" s="22"/>
      <c r="G148" s="22"/>
      <c r="H148" s="22"/>
      <c r="I148" s="24" t="str">
        <f t="shared" si="89"/>
        <v/>
      </c>
      <c r="J148" s="22" t="str">
        <f t="shared" si="71"/>
        <v/>
      </c>
      <c r="K148" s="39"/>
      <c r="L148" s="27"/>
      <c r="M148" s="22"/>
      <c r="N148" s="22" t="str">
        <f t="shared" si="72"/>
        <v/>
      </c>
      <c r="O148" s="22"/>
      <c r="P148" s="22"/>
      <c r="Q148" s="22"/>
      <c r="R148" s="24" t="str">
        <f t="shared" si="90"/>
        <v/>
      </c>
      <c r="S148" s="19" t="str">
        <f t="shared" si="73"/>
        <v/>
      </c>
      <c r="T148" s="39"/>
      <c r="U148" s="21"/>
      <c r="V148" s="22"/>
      <c r="W148" s="22" t="str">
        <f t="shared" si="74"/>
        <v/>
      </c>
      <c r="X148" s="22"/>
      <c r="Y148" s="22"/>
      <c r="Z148" s="22"/>
      <c r="AA148" s="24" t="str">
        <f t="shared" si="91"/>
        <v/>
      </c>
      <c r="AB148" s="19" t="str">
        <f t="shared" si="75"/>
        <v/>
      </c>
      <c r="AC148" s="39"/>
      <c r="AD148" s="21"/>
      <c r="AE148" s="22"/>
      <c r="AF148" s="22" t="str">
        <f t="shared" si="76"/>
        <v/>
      </c>
      <c r="AG148" s="22"/>
      <c r="AH148" s="22"/>
      <c r="AI148" s="22"/>
      <c r="AJ148" s="24" t="str">
        <f t="shared" si="92"/>
        <v/>
      </c>
      <c r="AK148" s="19" t="str">
        <f t="shared" si="77"/>
        <v/>
      </c>
      <c r="AL148" s="39"/>
      <c r="AM148" s="21"/>
      <c r="AN148" s="22"/>
      <c r="AO148" s="22" t="str">
        <f t="shared" si="69"/>
        <v/>
      </c>
      <c r="AP148" s="22"/>
      <c r="AQ148" s="22"/>
      <c r="AR148" s="22"/>
      <c r="AS148" s="24" t="str">
        <f t="shared" si="93"/>
        <v/>
      </c>
      <c r="AT148" s="19" t="str">
        <f t="shared" si="78"/>
        <v/>
      </c>
      <c r="AU148" s="39"/>
      <c r="AV148" s="21"/>
      <c r="AW148" s="22"/>
      <c r="AX148" s="22" t="str">
        <f t="shared" si="79"/>
        <v/>
      </c>
      <c r="AY148" s="22"/>
      <c r="AZ148" s="22"/>
      <c r="BA148" s="22"/>
      <c r="BB148" s="24" t="str">
        <f t="shared" si="94"/>
        <v/>
      </c>
      <c r="BC148" s="19" t="str">
        <f t="shared" si="80"/>
        <v/>
      </c>
      <c r="BD148" s="39"/>
      <c r="BE148" s="21"/>
      <c r="BF148" s="22"/>
      <c r="BG148" s="22" t="str">
        <f t="shared" si="81"/>
        <v/>
      </c>
      <c r="BH148" s="22"/>
      <c r="BI148" s="22"/>
      <c r="BJ148" s="22"/>
      <c r="BK148" s="24" t="str">
        <f t="shared" si="95"/>
        <v/>
      </c>
      <c r="BL148" s="19" t="str">
        <f t="shared" si="82"/>
        <v/>
      </c>
      <c r="BM148" s="39"/>
      <c r="BN148" s="21"/>
      <c r="BO148" s="22"/>
      <c r="BP148" s="22" t="str">
        <f t="shared" si="83"/>
        <v/>
      </c>
      <c r="BQ148" s="22"/>
      <c r="BR148" s="22"/>
      <c r="BS148" s="22"/>
      <c r="BT148" s="24" t="str">
        <f t="shared" si="96"/>
        <v/>
      </c>
      <c r="BU148" s="19" t="str">
        <f t="shared" si="84"/>
        <v/>
      </c>
      <c r="BV148" s="39"/>
      <c r="BW148" s="21"/>
      <c r="BX148" s="22"/>
      <c r="BY148" s="22" t="str">
        <f t="shared" si="85"/>
        <v/>
      </c>
      <c r="BZ148" s="22"/>
      <c r="CA148" s="22"/>
      <c r="CB148" s="22"/>
      <c r="CC148" s="24" t="str">
        <f t="shared" si="97"/>
        <v/>
      </c>
      <c r="CD148" s="19" t="str">
        <f t="shared" si="86"/>
        <v/>
      </c>
      <c r="CE148" s="39"/>
      <c r="CF148" s="21"/>
      <c r="CG148" s="22" t="str">
        <f>IF($A148="","",IF(CF148="","I",LOOKUP(CF148/CH$2,{0,0.4,0.45,0.5,0.55,0.6,0.65,0.7,0.75,0.8,1},{"F","D","C","C+","B-","B","B+","A-","A","A+"})))</f>
        <v/>
      </c>
      <c r="CH148" s="19" t="str">
        <f>IF($A148="","",IF(CF148="","--",LOOKUP(CF148/CH$2,{0,0.4,0.45,0.5,0.55,0.6,0.65,0.7,0.75,0.8,1},{0,2,2.25,2.5,2.75,3,3.25,3.5,3.75,4})))</f>
        <v/>
      </c>
      <c r="CI148" s="22"/>
      <c r="CJ148" s="22"/>
      <c r="CK148" s="58" t="str">
        <f t="shared" si="98"/>
        <v/>
      </c>
      <c r="CL148" s="55"/>
      <c r="CM148" s="24"/>
      <c r="CN148" s="24"/>
      <c r="CO148" s="24" t="str">
        <f t="shared" si="87"/>
        <v/>
      </c>
      <c r="CP148" s="24"/>
      <c r="CQ148" s="25"/>
      <c r="CR148" s="24"/>
      <c r="CS148" s="42" t="str">
        <f t="shared" si="88"/>
        <v/>
      </c>
      <c r="CT148" s="22"/>
      <c r="CU148" s="17"/>
      <c r="CV148" s="7"/>
      <c r="CW148" s="7"/>
      <c r="CX148" s="7"/>
      <c r="CY148" s="7"/>
      <c r="CZ148" s="7"/>
      <c r="DA148" s="7"/>
      <c r="DB148" s="25"/>
      <c r="DC148" s="23"/>
    </row>
    <row r="149" spans="1:107" s="26" customFormat="1" x14ac:dyDescent="0.25">
      <c r="A149" s="19"/>
      <c r="B149" s="20"/>
      <c r="C149" s="21"/>
      <c r="D149" s="22"/>
      <c r="E149" s="22" t="str">
        <f t="shared" si="70"/>
        <v/>
      </c>
      <c r="F149" s="22"/>
      <c r="G149" s="22"/>
      <c r="H149" s="22"/>
      <c r="I149" s="24" t="str">
        <f t="shared" si="89"/>
        <v/>
      </c>
      <c r="J149" s="22" t="str">
        <f t="shared" si="71"/>
        <v/>
      </c>
      <c r="K149" s="39"/>
      <c r="L149" s="27"/>
      <c r="M149" s="22"/>
      <c r="N149" s="22" t="str">
        <f t="shared" si="72"/>
        <v/>
      </c>
      <c r="O149" s="22"/>
      <c r="P149" s="22"/>
      <c r="Q149" s="22"/>
      <c r="R149" s="24" t="str">
        <f t="shared" si="90"/>
        <v/>
      </c>
      <c r="S149" s="19" t="str">
        <f t="shared" si="73"/>
        <v/>
      </c>
      <c r="T149" s="39"/>
      <c r="U149" s="21"/>
      <c r="V149" s="22"/>
      <c r="W149" s="22" t="str">
        <f t="shared" si="74"/>
        <v/>
      </c>
      <c r="X149" s="22"/>
      <c r="Y149" s="22"/>
      <c r="Z149" s="22"/>
      <c r="AA149" s="24" t="str">
        <f t="shared" si="91"/>
        <v/>
      </c>
      <c r="AB149" s="19" t="str">
        <f t="shared" si="75"/>
        <v/>
      </c>
      <c r="AC149" s="39"/>
      <c r="AD149" s="21"/>
      <c r="AE149" s="22"/>
      <c r="AF149" s="22" t="str">
        <f t="shared" si="76"/>
        <v/>
      </c>
      <c r="AG149" s="22"/>
      <c r="AH149" s="22"/>
      <c r="AI149" s="22"/>
      <c r="AJ149" s="24" t="str">
        <f t="shared" si="92"/>
        <v/>
      </c>
      <c r="AK149" s="19" t="str">
        <f t="shared" si="77"/>
        <v/>
      </c>
      <c r="AL149" s="39"/>
      <c r="AM149" s="21"/>
      <c r="AN149" s="22"/>
      <c r="AO149" s="22" t="str">
        <f t="shared" si="69"/>
        <v/>
      </c>
      <c r="AP149" s="22"/>
      <c r="AQ149" s="22"/>
      <c r="AR149" s="22"/>
      <c r="AS149" s="24" t="str">
        <f t="shared" si="93"/>
        <v/>
      </c>
      <c r="AT149" s="19" t="str">
        <f t="shared" si="78"/>
        <v/>
      </c>
      <c r="AU149" s="39"/>
      <c r="AV149" s="21"/>
      <c r="AW149" s="22"/>
      <c r="AX149" s="22" t="str">
        <f t="shared" si="79"/>
        <v/>
      </c>
      <c r="AY149" s="22"/>
      <c r="AZ149" s="22"/>
      <c r="BA149" s="22"/>
      <c r="BB149" s="24" t="str">
        <f t="shared" si="94"/>
        <v/>
      </c>
      <c r="BC149" s="19" t="str">
        <f t="shared" si="80"/>
        <v/>
      </c>
      <c r="BD149" s="39"/>
      <c r="BE149" s="21"/>
      <c r="BF149" s="22"/>
      <c r="BG149" s="22" t="str">
        <f t="shared" si="81"/>
        <v/>
      </c>
      <c r="BH149" s="22"/>
      <c r="BI149" s="22"/>
      <c r="BJ149" s="22"/>
      <c r="BK149" s="24" t="str">
        <f t="shared" si="95"/>
        <v/>
      </c>
      <c r="BL149" s="19" t="str">
        <f t="shared" si="82"/>
        <v/>
      </c>
      <c r="BM149" s="39"/>
      <c r="BN149" s="21"/>
      <c r="BO149" s="22"/>
      <c r="BP149" s="22" t="str">
        <f t="shared" si="83"/>
        <v/>
      </c>
      <c r="BQ149" s="22"/>
      <c r="BR149" s="22"/>
      <c r="BS149" s="22"/>
      <c r="BT149" s="24" t="str">
        <f t="shared" si="96"/>
        <v/>
      </c>
      <c r="BU149" s="19" t="str">
        <f t="shared" si="84"/>
        <v/>
      </c>
      <c r="BV149" s="39"/>
      <c r="BW149" s="21"/>
      <c r="BX149" s="22"/>
      <c r="BY149" s="22" t="str">
        <f t="shared" si="85"/>
        <v/>
      </c>
      <c r="BZ149" s="22"/>
      <c r="CA149" s="22"/>
      <c r="CB149" s="22"/>
      <c r="CC149" s="24" t="str">
        <f t="shared" si="97"/>
        <v/>
      </c>
      <c r="CD149" s="19" t="str">
        <f t="shared" si="86"/>
        <v/>
      </c>
      <c r="CE149" s="39"/>
      <c r="CF149" s="21"/>
      <c r="CG149" s="22" t="str">
        <f>IF($A149="","",IF(CF149="","I",LOOKUP(CF149/CH$2,{0,0.4,0.45,0.5,0.55,0.6,0.65,0.7,0.75,0.8,1},{"F","D","C","C+","B-","B","B+","A-","A","A+"})))</f>
        <v/>
      </c>
      <c r="CH149" s="19" t="str">
        <f>IF($A149="","",IF(CF149="","--",LOOKUP(CF149/CH$2,{0,0.4,0.45,0.5,0.55,0.6,0.65,0.7,0.75,0.8,1},{0,2,2.25,2.5,2.75,3,3.25,3.5,3.75,4})))</f>
        <v/>
      </c>
      <c r="CI149" s="22"/>
      <c r="CJ149" s="22"/>
      <c r="CK149" s="58" t="str">
        <f t="shared" si="98"/>
        <v/>
      </c>
      <c r="CL149" s="55"/>
      <c r="CM149" s="24"/>
      <c r="CN149" s="24"/>
      <c r="CO149" s="24" t="str">
        <f t="shared" si="87"/>
        <v/>
      </c>
      <c r="CP149" s="24"/>
      <c r="CQ149" s="25"/>
      <c r="CR149" s="24"/>
      <c r="CS149" s="42" t="str">
        <f t="shared" si="88"/>
        <v/>
      </c>
      <c r="CT149" s="22"/>
      <c r="CU149" s="17"/>
      <c r="CV149" s="7"/>
      <c r="CW149" s="7"/>
      <c r="CX149" s="7"/>
      <c r="CY149" s="7"/>
      <c r="CZ149" s="7"/>
      <c r="DA149" s="7"/>
      <c r="DB149" s="25"/>
      <c r="DC149" s="23"/>
    </row>
    <row r="150" spans="1:107" s="26" customFormat="1" x14ac:dyDescent="0.25">
      <c r="A150" s="19"/>
      <c r="B150" s="20"/>
      <c r="C150" s="21"/>
      <c r="D150" s="22"/>
      <c r="E150" s="22" t="str">
        <f t="shared" si="70"/>
        <v/>
      </c>
      <c r="F150" s="22"/>
      <c r="G150" s="22"/>
      <c r="H150" s="22"/>
      <c r="I150" s="24" t="str">
        <f t="shared" si="89"/>
        <v/>
      </c>
      <c r="J150" s="22" t="str">
        <f t="shared" si="71"/>
        <v/>
      </c>
      <c r="K150" s="39"/>
      <c r="L150" s="27"/>
      <c r="M150" s="22"/>
      <c r="N150" s="22" t="str">
        <f t="shared" si="72"/>
        <v/>
      </c>
      <c r="O150" s="22"/>
      <c r="P150" s="22"/>
      <c r="Q150" s="22"/>
      <c r="R150" s="24" t="str">
        <f t="shared" si="90"/>
        <v/>
      </c>
      <c r="S150" s="19" t="str">
        <f t="shared" si="73"/>
        <v/>
      </c>
      <c r="T150" s="39"/>
      <c r="U150" s="21"/>
      <c r="V150" s="22"/>
      <c r="W150" s="22" t="str">
        <f t="shared" si="74"/>
        <v/>
      </c>
      <c r="X150" s="22"/>
      <c r="Y150" s="22"/>
      <c r="Z150" s="22"/>
      <c r="AA150" s="24" t="str">
        <f t="shared" si="91"/>
        <v/>
      </c>
      <c r="AB150" s="19" t="str">
        <f t="shared" si="75"/>
        <v/>
      </c>
      <c r="AC150" s="39"/>
      <c r="AD150" s="21"/>
      <c r="AE150" s="22"/>
      <c r="AF150" s="22" t="str">
        <f t="shared" si="76"/>
        <v/>
      </c>
      <c r="AG150" s="22"/>
      <c r="AH150" s="22"/>
      <c r="AI150" s="22"/>
      <c r="AJ150" s="24" t="str">
        <f t="shared" si="92"/>
        <v/>
      </c>
      <c r="AK150" s="19" t="str">
        <f t="shared" si="77"/>
        <v/>
      </c>
      <c r="AL150" s="39"/>
      <c r="AM150" s="21"/>
      <c r="AN150" s="22"/>
      <c r="AO150" s="22" t="str">
        <f t="shared" si="69"/>
        <v/>
      </c>
      <c r="AP150" s="22"/>
      <c r="AQ150" s="22"/>
      <c r="AR150" s="22"/>
      <c r="AS150" s="24" t="str">
        <f t="shared" si="93"/>
        <v/>
      </c>
      <c r="AT150" s="19" t="str">
        <f t="shared" si="78"/>
        <v/>
      </c>
      <c r="AU150" s="39"/>
      <c r="AV150" s="21"/>
      <c r="AW150" s="22"/>
      <c r="AX150" s="22" t="str">
        <f t="shared" si="79"/>
        <v/>
      </c>
      <c r="AY150" s="22"/>
      <c r="AZ150" s="22"/>
      <c r="BA150" s="22"/>
      <c r="BB150" s="24" t="str">
        <f t="shared" si="94"/>
        <v/>
      </c>
      <c r="BC150" s="19" t="str">
        <f t="shared" si="80"/>
        <v/>
      </c>
      <c r="BD150" s="39"/>
      <c r="BE150" s="21"/>
      <c r="BF150" s="22"/>
      <c r="BG150" s="22" t="str">
        <f t="shared" si="81"/>
        <v/>
      </c>
      <c r="BH150" s="22"/>
      <c r="BI150" s="22"/>
      <c r="BJ150" s="22"/>
      <c r="BK150" s="24" t="str">
        <f t="shared" si="95"/>
        <v/>
      </c>
      <c r="BL150" s="19" t="str">
        <f t="shared" si="82"/>
        <v/>
      </c>
      <c r="BM150" s="39"/>
      <c r="BN150" s="21"/>
      <c r="BO150" s="22"/>
      <c r="BP150" s="22" t="str">
        <f t="shared" si="83"/>
        <v/>
      </c>
      <c r="BQ150" s="22"/>
      <c r="BR150" s="22"/>
      <c r="BS150" s="22"/>
      <c r="BT150" s="24" t="str">
        <f t="shared" si="96"/>
        <v/>
      </c>
      <c r="BU150" s="19" t="str">
        <f t="shared" si="84"/>
        <v/>
      </c>
      <c r="BV150" s="39"/>
      <c r="BW150" s="21"/>
      <c r="BX150" s="22"/>
      <c r="BY150" s="22" t="str">
        <f t="shared" si="85"/>
        <v/>
      </c>
      <c r="BZ150" s="22"/>
      <c r="CA150" s="22"/>
      <c r="CB150" s="22"/>
      <c r="CC150" s="24" t="str">
        <f t="shared" si="97"/>
        <v/>
      </c>
      <c r="CD150" s="19" t="str">
        <f t="shared" si="86"/>
        <v/>
      </c>
      <c r="CE150" s="39"/>
      <c r="CF150" s="21"/>
      <c r="CG150" s="22" t="str">
        <f>IF($A150="","",IF(CF150="","I",LOOKUP(CF150/CH$2,{0,0.4,0.45,0.5,0.55,0.6,0.65,0.7,0.75,0.8,1},{"F","D","C","C+","B-","B","B+","A-","A","A+"})))</f>
        <v/>
      </c>
      <c r="CH150" s="19" t="str">
        <f>IF($A150="","",IF(CF150="","--",LOOKUP(CF150/CH$2,{0,0.4,0.45,0.5,0.55,0.6,0.65,0.7,0.75,0.8,1},{0,2,2.25,2.5,2.75,3,3.25,3.5,3.75,4})))</f>
        <v/>
      </c>
      <c r="CI150" s="22"/>
      <c r="CJ150" s="22"/>
      <c r="CK150" s="58" t="str">
        <f t="shared" si="98"/>
        <v/>
      </c>
      <c r="CL150" s="55"/>
      <c r="CM150" s="24"/>
      <c r="CN150" s="24"/>
      <c r="CO150" s="24" t="str">
        <f t="shared" si="87"/>
        <v/>
      </c>
      <c r="CP150" s="24"/>
      <c r="CQ150" s="25"/>
      <c r="CR150" s="24"/>
      <c r="CS150" s="42" t="str">
        <f t="shared" si="88"/>
        <v/>
      </c>
      <c r="CT150" s="22"/>
      <c r="CU150" s="17"/>
      <c r="CV150" s="7"/>
      <c r="CW150" s="7"/>
      <c r="CX150" s="7"/>
      <c r="CY150" s="7"/>
      <c r="CZ150" s="7"/>
      <c r="DA150" s="7"/>
      <c r="DB150" s="25"/>
      <c r="DC150" s="23"/>
    </row>
    <row r="151" spans="1:107" s="26" customFormat="1" x14ac:dyDescent="0.25">
      <c r="A151" s="19"/>
      <c r="B151" s="20"/>
      <c r="C151" s="21"/>
      <c r="D151" s="22"/>
      <c r="E151" s="22" t="str">
        <f t="shared" si="70"/>
        <v/>
      </c>
      <c r="F151" s="22"/>
      <c r="G151" s="22"/>
      <c r="H151" s="22"/>
      <c r="I151" s="24" t="str">
        <f t="shared" si="89"/>
        <v/>
      </c>
      <c r="J151" s="22" t="str">
        <f t="shared" si="71"/>
        <v/>
      </c>
      <c r="K151" s="39"/>
      <c r="L151" s="27"/>
      <c r="M151" s="22"/>
      <c r="N151" s="22" t="str">
        <f t="shared" si="72"/>
        <v/>
      </c>
      <c r="O151" s="22"/>
      <c r="P151" s="22"/>
      <c r="Q151" s="22"/>
      <c r="R151" s="24" t="str">
        <f t="shared" si="90"/>
        <v/>
      </c>
      <c r="S151" s="19" t="str">
        <f t="shared" si="73"/>
        <v/>
      </c>
      <c r="T151" s="39"/>
      <c r="U151" s="21"/>
      <c r="V151" s="22"/>
      <c r="W151" s="22" t="str">
        <f t="shared" si="74"/>
        <v/>
      </c>
      <c r="X151" s="22"/>
      <c r="Y151" s="22"/>
      <c r="Z151" s="22"/>
      <c r="AA151" s="24" t="str">
        <f t="shared" si="91"/>
        <v/>
      </c>
      <c r="AB151" s="19" t="str">
        <f t="shared" si="75"/>
        <v/>
      </c>
      <c r="AC151" s="39"/>
      <c r="AD151" s="21"/>
      <c r="AE151" s="22"/>
      <c r="AF151" s="22" t="str">
        <f t="shared" si="76"/>
        <v/>
      </c>
      <c r="AG151" s="22"/>
      <c r="AH151" s="22"/>
      <c r="AI151" s="22"/>
      <c r="AJ151" s="24" t="str">
        <f t="shared" si="92"/>
        <v/>
      </c>
      <c r="AK151" s="19" t="str">
        <f t="shared" si="77"/>
        <v/>
      </c>
      <c r="AL151" s="39"/>
      <c r="AM151" s="21"/>
      <c r="AN151" s="22"/>
      <c r="AO151" s="22" t="str">
        <f t="shared" si="69"/>
        <v/>
      </c>
      <c r="AP151" s="22"/>
      <c r="AQ151" s="22"/>
      <c r="AR151" s="22"/>
      <c r="AS151" s="24" t="str">
        <f t="shared" si="93"/>
        <v/>
      </c>
      <c r="AT151" s="19" t="str">
        <f t="shared" si="78"/>
        <v/>
      </c>
      <c r="AU151" s="39"/>
      <c r="AV151" s="21"/>
      <c r="AW151" s="22"/>
      <c r="AX151" s="22" t="str">
        <f t="shared" si="79"/>
        <v/>
      </c>
      <c r="AY151" s="22"/>
      <c r="AZ151" s="22"/>
      <c r="BA151" s="22"/>
      <c r="BB151" s="24" t="str">
        <f t="shared" si="94"/>
        <v/>
      </c>
      <c r="BC151" s="19" t="str">
        <f t="shared" si="80"/>
        <v/>
      </c>
      <c r="BD151" s="39"/>
      <c r="BE151" s="21"/>
      <c r="BF151" s="22"/>
      <c r="BG151" s="22" t="str">
        <f t="shared" si="81"/>
        <v/>
      </c>
      <c r="BH151" s="22"/>
      <c r="BI151" s="22"/>
      <c r="BJ151" s="22"/>
      <c r="BK151" s="24" t="str">
        <f t="shared" si="95"/>
        <v/>
      </c>
      <c r="BL151" s="19" t="str">
        <f t="shared" si="82"/>
        <v/>
      </c>
      <c r="BM151" s="39"/>
      <c r="BN151" s="21"/>
      <c r="BO151" s="22"/>
      <c r="BP151" s="22" t="str">
        <f t="shared" si="83"/>
        <v/>
      </c>
      <c r="BQ151" s="22"/>
      <c r="BR151" s="22"/>
      <c r="BS151" s="22"/>
      <c r="BT151" s="24" t="str">
        <f t="shared" si="96"/>
        <v/>
      </c>
      <c r="BU151" s="19" t="str">
        <f t="shared" si="84"/>
        <v/>
      </c>
      <c r="BV151" s="39"/>
      <c r="BW151" s="21"/>
      <c r="BX151" s="22"/>
      <c r="BY151" s="22" t="str">
        <f t="shared" si="85"/>
        <v/>
      </c>
      <c r="BZ151" s="22"/>
      <c r="CA151" s="22"/>
      <c r="CB151" s="22"/>
      <c r="CC151" s="24" t="str">
        <f t="shared" si="97"/>
        <v/>
      </c>
      <c r="CD151" s="19" t="str">
        <f t="shared" si="86"/>
        <v/>
      </c>
      <c r="CE151" s="39"/>
      <c r="CF151" s="21"/>
      <c r="CG151" s="22" t="str">
        <f>IF($A151="","",IF(CF151="","I",LOOKUP(CF151/CH$2,{0,0.4,0.45,0.5,0.55,0.6,0.65,0.7,0.75,0.8,1},{"F","D","C","C+","B-","B","B+","A-","A","A+"})))</f>
        <v/>
      </c>
      <c r="CH151" s="19" t="str">
        <f>IF($A151="","",IF(CF151="","--",LOOKUP(CF151/CH$2,{0,0.4,0.45,0.5,0.55,0.6,0.65,0.7,0.75,0.8,1},{0,2,2.25,2.5,2.75,3,3.25,3.5,3.75,4})))</f>
        <v/>
      </c>
      <c r="CI151" s="22"/>
      <c r="CJ151" s="22"/>
      <c r="CK151" s="58" t="str">
        <f t="shared" si="98"/>
        <v/>
      </c>
      <c r="CL151" s="55"/>
      <c r="CM151" s="24"/>
      <c r="CN151" s="24"/>
      <c r="CO151" s="24" t="str">
        <f t="shared" si="87"/>
        <v/>
      </c>
      <c r="CP151" s="24"/>
      <c r="CQ151" s="25"/>
      <c r="CR151" s="24"/>
      <c r="CS151" s="42" t="str">
        <f t="shared" si="88"/>
        <v/>
      </c>
      <c r="CT151" s="22"/>
      <c r="CU151" s="17"/>
      <c r="CV151" s="7"/>
      <c r="CW151" s="7"/>
      <c r="CX151" s="7"/>
      <c r="CY151" s="7"/>
      <c r="CZ151" s="7"/>
      <c r="DA151" s="7"/>
      <c r="DB151" s="25"/>
      <c r="DC151" s="23"/>
    </row>
    <row r="152" spans="1:107" s="26" customFormat="1" x14ac:dyDescent="0.25">
      <c r="A152" s="19"/>
      <c r="B152" s="20"/>
      <c r="C152" s="21"/>
      <c r="D152" s="22"/>
      <c r="E152" s="22" t="str">
        <f t="shared" si="70"/>
        <v/>
      </c>
      <c r="F152" s="22"/>
      <c r="G152" s="22"/>
      <c r="H152" s="22"/>
      <c r="I152" s="24" t="str">
        <f t="shared" si="89"/>
        <v/>
      </c>
      <c r="J152" s="22" t="str">
        <f t="shared" si="71"/>
        <v/>
      </c>
      <c r="K152" s="39"/>
      <c r="L152" s="27"/>
      <c r="M152" s="22"/>
      <c r="N152" s="22" t="str">
        <f t="shared" si="72"/>
        <v/>
      </c>
      <c r="O152" s="22"/>
      <c r="P152" s="22"/>
      <c r="Q152" s="22"/>
      <c r="R152" s="24" t="str">
        <f t="shared" si="90"/>
        <v/>
      </c>
      <c r="S152" s="19" t="str">
        <f t="shared" si="73"/>
        <v/>
      </c>
      <c r="T152" s="39"/>
      <c r="U152" s="21"/>
      <c r="V152" s="22"/>
      <c r="W152" s="22" t="str">
        <f t="shared" si="74"/>
        <v/>
      </c>
      <c r="X152" s="22"/>
      <c r="Y152" s="22"/>
      <c r="Z152" s="22"/>
      <c r="AA152" s="24" t="str">
        <f t="shared" si="91"/>
        <v/>
      </c>
      <c r="AB152" s="19" t="str">
        <f t="shared" si="75"/>
        <v/>
      </c>
      <c r="AC152" s="39"/>
      <c r="AD152" s="21"/>
      <c r="AE152" s="22"/>
      <c r="AF152" s="22" t="str">
        <f t="shared" si="76"/>
        <v/>
      </c>
      <c r="AG152" s="22"/>
      <c r="AH152" s="22"/>
      <c r="AI152" s="22"/>
      <c r="AJ152" s="24" t="str">
        <f t="shared" si="92"/>
        <v/>
      </c>
      <c r="AK152" s="19" t="str">
        <f t="shared" si="77"/>
        <v/>
      </c>
      <c r="AL152" s="39"/>
      <c r="AM152" s="21"/>
      <c r="AN152" s="22"/>
      <c r="AO152" s="22" t="str">
        <f t="shared" si="69"/>
        <v/>
      </c>
      <c r="AP152" s="22"/>
      <c r="AQ152" s="22"/>
      <c r="AR152" s="22"/>
      <c r="AS152" s="24" t="str">
        <f t="shared" si="93"/>
        <v/>
      </c>
      <c r="AT152" s="19" t="str">
        <f t="shared" si="78"/>
        <v/>
      </c>
      <c r="AU152" s="39"/>
      <c r="AV152" s="21"/>
      <c r="AW152" s="22"/>
      <c r="AX152" s="22" t="str">
        <f t="shared" si="79"/>
        <v/>
      </c>
      <c r="AY152" s="22"/>
      <c r="AZ152" s="22"/>
      <c r="BA152" s="22"/>
      <c r="BB152" s="24" t="str">
        <f t="shared" si="94"/>
        <v/>
      </c>
      <c r="BC152" s="19" t="str">
        <f t="shared" si="80"/>
        <v/>
      </c>
      <c r="BD152" s="39"/>
      <c r="BE152" s="21"/>
      <c r="BF152" s="22"/>
      <c r="BG152" s="22" t="str">
        <f t="shared" si="81"/>
        <v/>
      </c>
      <c r="BH152" s="22"/>
      <c r="BI152" s="22"/>
      <c r="BJ152" s="22"/>
      <c r="BK152" s="24" t="str">
        <f t="shared" si="95"/>
        <v/>
      </c>
      <c r="BL152" s="19" t="str">
        <f t="shared" si="82"/>
        <v/>
      </c>
      <c r="BM152" s="39"/>
      <c r="BN152" s="21"/>
      <c r="BO152" s="22"/>
      <c r="BP152" s="22" t="str">
        <f t="shared" si="83"/>
        <v/>
      </c>
      <c r="BQ152" s="22"/>
      <c r="BR152" s="22"/>
      <c r="BS152" s="22"/>
      <c r="BT152" s="24" t="str">
        <f t="shared" si="96"/>
        <v/>
      </c>
      <c r="BU152" s="19" t="str">
        <f t="shared" si="84"/>
        <v/>
      </c>
      <c r="BV152" s="39"/>
      <c r="BW152" s="21"/>
      <c r="BX152" s="22"/>
      <c r="BY152" s="22" t="str">
        <f t="shared" si="85"/>
        <v/>
      </c>
      <c r="BZ152" s="22"/>
      <c r="CA152" s="22"/>
      <c r="CB152" s="22"/>
      <c r="CC152" s="24" t="str">
        <f t="shared" si="97"/>
        <v/>
      </c>
      <c r="CD152" s="19" t="str">
        <f t="shared" si="86"/>
        <v/>
      </c>
      <c r="CE152" s="39"/>
      <c r="CF152" s="21"/>
      <c r="CG152" s="22" t="str">
        <f>IF($A152="","",IF(CF152="","I",LOOKUP(CF152/CH$2,{0,0.4,0.45,0.5,0.55,0.6,0.65,0.7,0.75,0.8,1},{"F","D","C","C+","B-","B","B+","A-","A","A+"})))</f>
        <v/>
      </c>
      <c r="CH152" s="19" t="str">
        <f>IF($A152="","",IF(CF152="","--",LOOKUP(CF152/CH$2,{0,0.4,0.45,0.5,0.55,0.6,0.65,0.7,0.75,0.8,1},{0,2,2.25,2.5,2.75,3,3.25,3.5,3.75,4})))</f>
        <v/>
      </c>
      <c r="CI152" s="22"/>
      <c r="CJ152" s="22"/>
      <c r="CK152" s="58" t="str">
        <f t="shared" si="98"/>
        <v/>
      </c>
      <c r="CL152" s="55"/>
      <c r="CM152" s="24"/>
      <c r="CN152" s="24"/>
      <c r="CO152" s="24" t="str">
        <f t="shared" si="87"/>
        <v/>
      </c>
      <c r="CP152" s="24"/>
      <c r="CQ152" s="25"/>
      <c r="CR152" s="24"/>
      <c r="CS152" s="42" t="str">
        <f t="shared" si="88"/>
        <v/>
      </c>
      <c r="CT152" s="22"/>
      <c r="CU152" s="17"/>
      <c r="CV152" s="7"/>
      <c r="CW152" s="7"/>
      <c r="CX152" s="7"/>
      <c r="CY152" s="7"/>
      <c r="CZ152" s="7"/>
      <c r="DA152" s="7"/>
      <c r="DB152" s="25"/>
      <c r="DC152" s="23"/>
    </row>
    <row r="153" spans="1:107" s="26" customFormat="1" x14ac:dyDescent="0.25">
      <c r="A153" s="19"/>
      <c r="B153" s="20"/>
      <c r="C153" s="21"/>
      <c r="D153" s="22"/>
      <c r="E153" s="22" t="str">
        <f t="shared" si="70"/>
        <v/>
      </c>
      <c r="F153" s="22"/>
      <c r="G153" s="22"/>
      <c r="H153" s="22"/>
      <c r="I153" s="24" t="str">
        <f t="shared" si="89"/>
        <v/>
      </c>
      <c r="J153" s="22" t="str">
        <f t="shared" si="71"/>
        <v/>
      </c>
      <c r="K153" s="39"/>
      <c r="L153" s="27"/>
      <c r="M153" s="22"/>
      <c r="N153" s="22" t="str">
        <f t="shared" si="72"/>
        <v/>
      </c>
      <c r="O153" s="22"/>
      <c r="P153" s="22"/>
      <c r="Q153" s="22"/>
      <c r="R153" s="24" t="str">
        <f t="shared" si="90"/>
        <v/>
      </c>
      <c r="S153" s="19" t="str">
        <f t="shared" si="73"/>
        <v/>
      </c>
      <c r="T153" s="39"/>
      <c r="U153" s="21"/>
      <c r="V153" s="22"/>
      <c r="W153" s="22" t="str">
        <f t="shared" si="74"/>
        <v/>
      </c>
      <c r="X153" s="22"/>
      <c r="Y153" s="22"/>
      <c r="Z153" s="22"/>
      <c r="AA153" s="24" t="str">
        <f t="shared" si="91"/>
        <v/>
      </c>
      <c r="AB153" s="19" t="str">
        <f t="shared" si="75"/>
        <v/>
      </c>
      <c r="AC153" s="39"/>
      <c r="AD153" s="21"/>
      <c r="AE153" s="22"/>
      <c r="AF153" s="22" t="str">
        <f t="shared" si="76"/>
        <v/>
      </c>
      <c r="AG153" s="22"/>
      <c r="AH153" s="22"/>
      <c r="AI153" s="22"/>
      <c r="AJ153" s="24" t="str">
        <f t="shared" si="92"/>
        <v/>
      </c>
      <c r="AK153" s="19" t="str">
        <f t="shared" si="77"/>
        <v/>
      </c>
      <c r="AL153" s="39"/>
      <c r="AM153" s="21"/>
      <c r="AN153" s="22"/>
      <c r="AO153" s="22" t="str">
        <f t="shared" ref="AO153:AO169" si="99">IF(ISBLANK($B153),"",IF(COUNT(AM153:AN153)=0,"",IF(AND($A153="IM",COUNT(AM153:AN153)=1),AM153+AN153,(AM153+AN153)/2)))</f>
        <v/>
      </c>
      <c r="AP153" s="22"/>
      <c r="AQ153" s="22"/>
      <c r="AR153" s="22"/>
      <c r="AS153" s="24" t="str">
        <f t="shared" si="93"/>
        <v/>
      </c>
      <c r="AT153" s="19" t="str">
        <f t="shared" si="78"/>
        <v/>
      </c>
      <c r="AU153" s="39"/>
      <c r="AV153" s="21"/>
      <c r="AW153" s="22"/>
      <c r="AX153" s="22" t="str">
        <f t="shared" si="79"/>
        <v/>
      </c>
      <c r="AY153" s="22"/>
      <c r="AZ153" s="22"/>
      <c r="BA153" s="22"/>
      <c r="BB153" s="24" t="str">
        <f t="shared" si="94"/>
        <v/>
      </c>
      <c r="BC153" s="19" t="str">
        <f t="shared" si="80"/>
        <v/>
      </c>
      <c r="BD153" s="39"/>
      <c r="BE153" s="21"/>
      <c r="BF153" s="22"/>
      <c r="BG153" s="22" t="str">
        <f t="shared" si="81"/>
        <v/>
      </c>
      <c r="BH153" s="22"/>
      <c r="BI153" s="22"/>
      <c r="BJ153" s="22"/>
      <c r="BK153" s="24" t="str">
        <f t="shared" si="95"/>
        <v/>
      </c>
      <c r="BL153" s="19" t="str">
        <f t="shared" si="82"/>
        <v/>
      </c>
      <c r="BM153" s="39"/>
      <c r="BN153" s="21"/>
      <c r="BO153" s="22"/>
      <c r="BP153" s="22" t="str">
        <f t="shared" si="83"/>
        <v/>
      </c>
      <c r="BQ153" s="22"/>
      <c r="BR153" s="22"/>
      <c r="BS153" s="22"/>
      <c r="BT153" s="24" t="str">
        <f t="shared" si="96"/>
        <v/>
      </c>
      <c r="BU153" s="19" t="str">
        <f t="shared" si="84"/>
        <v/>
      </c>
      <c r="BV153" s="39"/>
      <c r="BW153" s="21"/>
      <c r="BX153" s="22"/>
      <c r="BY153" s="22" t="str">
        <f t="shared" si="85"/>
        <v/>
      </c>
      <c r="BZ153" s="22"/>
      <c r="CA153" s="22"/>
      <c r="CB153" s="22"/>
      <c r="CC153" s="24" t="str">
        <f t="shared" si="97"/>
        <v/>
      </c>
      <c r="CD153" s="19" t="str">
        <f t="shared" si="86"/>
        <v/>
      </c>
      <c r="CE153" s="39"/>
      <c r="CF153" s="21"/>
      <c r="CG153" s="22" t="str">
        <f>IF($A153="","",IF(CF153="","I",LOOKUP(CF153/CH$2,{0,0.4,0.45,0.5,0.55,0.6,0.65,0.7,0.75,0.8,1},{"F","D","C","C+","B-","B","B+","A-","A","A+"})))</f>
        <v/>
      </c>
      <c r="CH153" s="19" t="str">
        <f>IF($A153="","",IF(CF153="","--",LOOKUP(CF153/CH$2,{0,0.4,0.45,0.5,0.55,0.6,0.65,0.7,0.75,0.8,1},{0,2,2.25,2.5,2.75,3,3.25,3.5,3.75,4})))</f>
        <v/>
      </c>
      <c r="CI153" s="22"/>
      <c r="CJ153" s="22"/>
      <c r="CK153" s="58" t="str">
        <f t="shared" si="98"/>
        <v/>
      </c>
      <c r="CL153" s="55"/>
      <c r="CM153" s="24"/>
      <c r="CN153" s="24"/>
      <c r="CO153" s="24" t="str">
        <f t="shared" si="87"/>
        <v/>
      </c>
      <c r="CP153" s="24"/>
      <c r="CQ153" s="25"/>
      <c r="CR153" s="24"/>
      <c r="CS153" s="42" t="str">
        <f t="shared" si="88"/>
        <v/>
      </c>
      <c r="CT153" s="22"/>
      <c r="CU153" s="17"/>
      <c r="CV153" s="7"/>
      <c r="CW153" s="7"/>
      <c r="CX153" s="7"/>
      <c r="CY153" s="7"/>
      <c r="CZ153" s="7"/>
      <c r="DA153" s="7"/>
      <c r="DB153" s="25"/>
      <c r="DC153" s="23"/>
    </row>
    <row r="154" spans="1:107" s="26" customFormat="1" x14ac:dyDescent="0.25">
      <c r="A154" s="19"/>
      <c r="B154" s="20"/>
      <c r="C154" s="21"/>
      <c r="D154" s="22"/>
      <c r="E154" s="22" t="str">
        <f t="shared" si="70"/>
        <v/>
      </c>
      <c r="F154" s="22"/>
      <c r="G154" s="22"/>
      <c r="H154" s="22"/>
      <c r="I154" s="24" t="str">
        <f t="shared" si="89"/>
        <v/>
      </c>
      <c r="J154" s="22" t="str">
        <f t="shared" si="71"/>
        <v/>
      </c>
      <c r="K154" s="39"/>
      <c r="L154" s="27"/>
      <c r="M154" s="22"/>
      <c r="N154" s="22" t="str">
        <f t="shared" si="72"/>
        <v/>
      </c>
      <c r="O154" s="22"/>
      <c r="P154" s="22"/>
      <c r="Q154" s="22"/>
      <c r="R154" s="24" t="str">
        <f t="shared" si="90"/>
        <v/>
      </c>
      <c r="S154" s="19" t="str">
        <f t="shared" si="73"/>
        <v/>
      </c>
      <c r="T154" s="39"/>
      <c r="U154" s="21"/>
      <c r="V154" s="22"/>
      <c r="W154" s="22" t="str">
        <f t="shared" si="74"/>
        <v/>
      </c>
      <c r="X154" s="22"/>
      <c r="Y154" s="22"/>
      <c r="Z154" s="22"/>
      <c r="AA154" s="24" t="str">
        <f t="shared" si="91"/>
        <v/>
      </c>
      <c r="AB154" s="19" t="str">
        <f t="shared" si="75"/>
        <v/>
      </c>
      <c r="AC154" s="39"/>
      <c r="AD154" s="21"/>
      <c r="AE154" s="22"/>
      <c r="AF154" s="22" t="str">
        <f t="shared" si="76"/>
        <v/>
      </c>
      <c r="AG154" s="22"/>
      <c r="AH154" s="22"/>
      <c r="AI154" s="22"/>
      <c r="AJ154" s="24" t="str">
        <f t="shared" si="92"/>
        <v/>
      </c>
      <c r="AK154" s="19" t="str">
        <f t="shared" si="77"/>
        <v/>
      </c>
      <c r="AL154" s="39"/>
      <c r="AM154" s="21"/>
      <c r="AN154" s="22"/>
      <c r="AO154" s="22" t="str">
        <f t="shared" si="99"/>
        <v/>
      </c>
      <c r="AP154" s="22"/>
      <c r="AQ154" s="22"/>
      <c r="AR154" s="22"/>
      <c r="AS154" s="24" t="str">
        <f t="shared" si="93"/>
        <v/>
      </c>
      <c r="AT154" s="19" t="str">
        <f t="shared" si="78"/>
        <v/>
      </c>
      <c r="AU154" s="39"/>
      <c r="AV154" s="21"/>
      <c r="AW154" s="22"/>
      <c r="AX154" s="22" t="str">
        <f t="shared" si="79"/>
        <v/>
      </c>
      <c r="AY154" s="22"/>
      <c r="AZ154" s="22"/>
      <c r="BA154" s="22"/>
      <c r="BB154" s="24" t="str">
        <f t="shared" si="94"/>
        <v/>
      </c>
      <c r="BC154" s="19" t="str">
        <f t="shared" si="80"/>
        <v/>
      </c>
      <c r="BD154" s="39"/>
      <c r="BE154" s="21"/>
      <c r="BF154" s="22"/>
      <c r="BG154" s="22" t="str">
        <f t="shared" si="81"/>
        <v/>
      </c>
      <c r="BH154" s="22"/>
      <c r="BI154" s="22"/>
      <c r="BJ154" s="22"/>
      <c r="BK154" s="24" t="str">
        <f t="shared" si="95"/>
        <v/>
      </c>
      <c r="BL154" s="19" t="str">
        <f t="shared" si="82"/>
        <v/>
      </c>
      <c r="BM154" s="39"/>
      <c r="BN154" s="21"/>
      <c r="BO154" s="22"/>
      <c r="BP154" s="22" t="str">
        <f t="shared" si="83"/>
        <v/>
      </c>
      <c r="BQ154" s="22"/>
      <c r="BR154" s="22"/>
      <c r="BS154" s="22"/>
      <c r="BT154" s="24" t="str">
        <f t="shared" si="96"/>
        <v/>
      </c>
      <c r="BU154" s="19" t="str">
        <f t="shared" si="84"/>
        <v/>
      </c>
      <c r="BV154" s="39"/>
      <c r="BW154" s="21"/>
      <c r="BX154" s="22"/>
      <c r="BY154" s="22" t="str">
        <f t="shared" si="85"/>
        <v/>
      </c>
      <c r="BZ154" s="22"/>
      <c r="CA154" s="22"/>
      <c r="CB154" s="22"/>
      <c r="CC154" s="24" t="str">
        <f t="shared" si="97"/>
        <v/>
      </c>
      <c r="CD154" s="19" t="str">
        <f t="shared" si="86"/>
        <v/>
      </c>
      <c r="CE154" s="39"/>
      <c r="CF154" s="21"/>
      <c r="CG154" s="22" t="str">
        <f>IF($A154="","",IF(CF154="","I",LOOKUP(CF154/CH$2,{0,0.4,0.45,0.5,0.55,0.6,0.65,0.7,0.75,0.8,1},{"F","D","C","C+","B-","B","B+","A-","A","A+"})))</f>
        <v/>
      </c>
      <c r="CH154" s="19" t="str">
        <f>IF($A154="","",IF(CF154="","--",LOOKUP(CF154/CH$2,{0,0.4,0.45,0.5,0.55,0.6,0.65,0.7,0.75,0.8,1},{0,2,2.25,2.5,2.75,3,3.25,3.5,3.75,4})))</f>
        <v/>
      </c>
      <c r="CI154" s="22"/>
      <c r="CJ154" s="22"/>
      <c r="CK154" s="58" t="str">
        <f t="shared" si="98"/>
        <v/>
      </c>
      <c r="CL154" s="55"/>
      <c r="CM154" s="24"/>
      <c r="CN154" s="24"/>
      <c r="CO154" s="24" t="str">
        <f t="shared" si="87"/>
        <v/>
      </c>
      <c r="CP154" s="24"/>
      <c r="CQ154" s="25"/>
      <c r="CR154" s="24"/>
      <c r="CS154" s="42" t="str">
        <f t="shared" si="88"/>
        <v/>
      </c>
      <c r="CT154" s="22"/>
      <c r="CU154" s="17"/>
      <c r="CV154" s="7"/>
      <c r="CW154" s="7"/>
      <c r="CX154" s="7"/>
      <c r="CY154" s="7"/>
      <c r="CZ154" s="7"/>
      <c r="DA154" s="7"/>
      <c r="DB154" s="25"/>
      <c r="DC154" s="23"/>
    </row>
    <row r="155" spans="1:107" s="26" customFormat="1" x14ac:dyDescent="0.25">
      <c r="A155" s="19"/>
      <c r="B155" s="20"/>
      <c r="C155" s="21"/>
      <c r="D155" s="22"/>
      <c r="E155" s="22" t="str">
        <f t="shared" si="70"/>
        <v/>
      </c>
      <c r="F155" s="22"/>
      <c r="G155" s="22"/>
      <c r="H155" s="22"/>
      <c r="I155" s="24" t="str">
        <f t="shared" si="89"/>
        <v/>
      </c>
      <c r="J155" s="22" t="str">
        <f t="shared" si="71"/>
        <v/>
      </c>
      <c r="K155" s="39"/>
      <c r="L155" s="27"/>
      <c r="M155" s="22"/>
      <c r="N155" s="22" t="str">
        <f t="shared" si="72"/>
        <v/>
      </c>
      <c r="O155" s="22"/>
      <c r="P155" s="22"/>
      <c r="Q155" s="22"/>
      <c r="R155" s="24" t="str">
        <f t="shared" si="90"/>
        <v/>
      </c>
      <c r="S155" s="19" t="str">
        <f t="shared" si="73"/>
        <v/>
      </c>
      <c r="T155" s="39"/>
      <c r="U155" s="21"/>
      <c r="V155" s="22"/>
      <c r="W155" s="22" t="str">
        <f t="shared" si="74"/>
        <v/>
      </c>
      <c r="X155" s="22"/>
      <c r="Y155" s="22"/>
      <c r="Z155" s="22"/>
      <c r="AA155" s="24" t="str">
        <f t="shared" si="91"/>
        <v/>
      </c>
      <c r="AB155" s="19" t="str">
        <f t="shared" si="75"/>
        <v/>
      </c>
      <c r="AC155" s="39"/>
      <c r="AD155" s="21"/>
      <c r="AE155" s="22"/>
      <c r="AF155" s="22" t="str">
        <f t="shared" si="76"/>
        <v/>
      </c>
      <c r="AG155" s="22"/>
      <c r="AH155" s="22"/>
      <c r="AI155" s="22"/>
      <c r="AJ155" s="24" t="str">
        <f t="shared" si="92"/>
        <v/>
      </c>
      <c r="AK155" s="19" t="str">
        <f t="shared" si="77"/>
        <v/>
      </c>
      <c r="AL155" s="39"/>
      <c r="AM155" s="21"/>
      <c r="AN155" s="22"/>
      <c r="AO155" s="22" t="str">
        <f t="shared" si="99"/>
        <v/>
      </c>
      <c r="AP155" s="22"/>
      <c r="AQ155" s="22"/>
      <c r="AR155" s="22"/>
      <c r="AS155" s="24" t="str">
        <f t="shared" si="93"/>
        <v/>
      </c>
      <c r="AT155" s="19" t="str">
        <f t="shared" si="78"/>
        <v/>
      </c>
      <c r="AU155" s="39"/>
      <c r="AV155" s="21"/>
      <c r="AW155" s="22"/>
      <c r="AX155" s="22" t="str">
        <f t="shared" si="79"/>
        <v/>
      </c>
      <c r="AY155" s="22"/>
      <c r="AZ155" s="22"/>
      <c r="BA155" s="22"/>
      <c r="BB155" s="24" t="str">
        <f t="shared" si="94"/>
        <v/>
      </c>
      <c r="BC155" s="19" t="str">
        <f t="shared" si="80"/>
        <v/>
      </c>
      <c r="BD155" s="39"/>
      <c r="BE155" s="21"/>
      <c r="BF155" s="22"/>
      <c r="BG155" s="22" t="str">
        <f t="shared" si="81"/>
        <v/>
      </c>
      <c r="BH155" s="22"/>
      <c r="BI155" s="22"/>
      <c r="BJ155" s="22"/>
      <c r="BK155" s="24" t="str">
        <f t="shared" si="95"/>
        <v/>
      </c>
      <c r="BL155" s="19" t="str">
        <f t="shared" si="82"/>
        <v/>
      </c>
      <c r="BM155" s="39"/>
      <c r="BN155" s="21"/>
      <c r="BO155" s="22"/>
      <c r="BP155" s="22" t="str">
        <f t="shared" si="83"/>
        <v/>
      </c>
      <c r="BQ155" s="22"/>
      <c r="BR155" s="22"/>
      <c r="BS155" s="22"/>
      <c r="BT155" s="24" t="str">
        <f t="shared" si="96"/>
        <v/>
      </c>
      <c r="BU155" s="19" t="str">
        <f t="shared" si="84"/>
        <v/>
      </c>
      <c r="BV155" s="39"/>
      <c r="BW155" s="21"/>
      <c r="BX155" s="22"/>
      <c r="BY155" s="22" t="str">
        <f t="shared" si="85"/>
        <v/>
      </c>
      <c r="BZ155" s="22"/>
      <c r="CA155" s="22"/>
      <c r="CB155" s="22"/>
      <c r="CC155" s="24" t="str">
        <f t="shared" si="97"/>
        <v/>
      </c>
      <c r="CD155" s="19" t="str">
        <f t="shared" si="86"/>
        <v/>
      </c>
      <c r="CE155" s="39"/>
      <c r="CF155" s="21"/>
      <c r="CG155" s="22" t="str">
        <f>IF($A155="","",IF(CF155="","I",LOOKUP(CF155/CH$2,{0,0.4,0.45,0.5,0.55,0.6,0.65,0.7,0.75,0.8,1},{"F","D","C","C+","B-","B","B+","A-","A","A+"})))</f>
        <v/>
      </c>
      <c r="CH155" s="19" t="str">
        <f>IF($A155="","",IF(CF155="","--",LOOKUP(CF155/CH$2,{0,0.4,0.45,0.5,0.55,0.6,0.65,0.7,0.75,0.8,1},{0,2,2.25,2.5,2.75,3,3.25,3.5,3.75,4})))</f>
        <v/>
      </c>
      <c r="CI155" s="22"/>
      <c r="CJ155" s="22"/>
      <c r="CK155" s="58" t="str">
        <f t="shared" si="98"/>
        <v/>
      </c>
      <c r="CL155" s="55"/>
      <c r="CM155" s="24"/>
      <c r="CN155" s="24"/>
      <c r="CO155" s="24" t="str">
        <f t="shared" si="87"/>
        <v/>
      </c>
      <c r="CP155" s="24"/>
      <c r="CQ155" s="25"/>
      <c r="CR155" s="24"/>
      <c r="CS155" s="42" t="str">
        <f t="shared" si="88"/>
        <v/>
      </c>
      <c r="CT155" s="22"/>
      <c r="CU155" s="17"/>
      <c r="CV155" s="7"/>
      <c r="CW155" s="7"/>
      <c r="CX155" s="7"/>
      <c r="CY155" s="7"/>
      <c r="CZ155" s="7"/>
      <c r="DA155" s="7"/>
      <c r="DB155" s="25"/>
      <c r="DC155" s="23"/>
    </row>
    <row r="156" spans="1:107" s="26" customFormat="1" x14ac:dyDescent="0.25">
      <c r="A156" s="19"/>
      <c r="B156" s="20"/>
      <c r="C156" s="21"/>
      <c r="D156" s="22"/>
      <c r="E156" s="22" t="str">
        <f t="shared" si="70"/>
        <v/>
      </c>
      <c r="F156" s="22"/>
      <c r="G156" s="22"/>
      <c r="H156" s="22"/>
      <c r="I156" s="24" t="str">
        <f t="shared" si="89"/>
        <v/>
      </c>
      <c r="J156" s="22" t="str">
        <f t="shared" si="71"/>
        <v/>
      </c>
      <c r="K156" s="39"/>
      <c r="L156" s="27"/>
      <c r="M156" s="22"/>
      <c r="N156" s="22" t="str">
        <f t="shared" si="72"/>
        <v/>
      </c>
      <c r="O156" s="22"/>
      <c r="P156" s="22"/>
      <c r="Q156" s="22"/>
      <c r="R156" s="24" t="str">
        <f t="shared" si="90"/>
        <v/>
      </c>
      <c r="S156" s="19" t="str">
        <f t="shared" si="73"/>
        <v/>
      </c>
      <c r="T156" s="39"/>
      <c r="U156" s="21"/>
      <c r="V156" s="22"/>
      <c r="W156" s="22" t="str">
        <f t="shared" si="74"/>
        <v/>
      </c>
      <c r="X156" s="22"/>
      <c r="Y156" s="22"/>
      <c r="Z156" s="22"/>
      <c r="AA156" s="24" t="str">
        <f t="shared" si="91"/>
        <v/>
      </c>
      <c r="AB156" s="19" t="str">
        <f t="shared" si="75"/>
        <v/>
      </c>
      <c r="AC156" s="39"/>
      <c r="AD156" s="21"/>
      <c r="AE156" s="22"/>
      <c r="AF156" s="22" t="str">
        <f t="shared" si="76"/>
        <v/>
      </c>
      <c r="AG156" s="22"/>
      <c r="AH156" s="22"/>
      <c r="AI156" s="22"/>
      <c r="AJ156" s="24" t="str">
        <f t="shared" si="92"/>
        <v/>
      </c>
      <c r="AK156" s="19" t="str">
        <f t="shared" si="77"/>
        <v/>
      </c>
      <c r="AL156" s="39"/>
      <c r="AM156" s="21"/>
      <c r="AN156" s="22"/>
      <c r="AO156" s="22" t="str">
        <f t="shared" si="99"/>
        <v/>
      </c>
      <c r="AP156" s="22"/>
      <c r="AQ156" s="22"/>
      <c r="AR156" s="22"/>
      <c r="AS156" s="24" t="str">
        <f t="shared" si="93"/>
        <v/>
      </c>
      <c r="AT156" s="19" t="str">
        <f t="shared" si="78"/>
        <v/>
      </c>
      <c r="AU156" s="39"/>
      <c r="AV156" s="21"/>
      <c r="AW156" s="22"/>
      <c r="AX156" s="22" t="str">
        <f t="shared" si="79"/>
        <v/>
      </c>
      <c r="AY156" s="22"/>
      <c r="AZ156" s="22"/>
      <c r="BA156" s="22"/>
      <c r="BB156" s="24" t="str">
        <f t="shared" si="94"/>
        <v/>
      </c>
      <c r="BC156" s="19" t="str">
        <f t="shared" si="80"/>
        <v/>
      </c>
      <c r="BD156" s="39"/>
      <c r="BE156" s="21"/>
      <c r="BF156" s="22"/>
      <c r="BG156" s="22" t="str">
        <f t="shared" si="81"/>
        <v/>
      </c>
      <c r="BH156" s="22"/>
      <c r="BI156" s="22"/>
      <c r="BJ156" s="22"/>
      <c r="BK156" s="24" t="str">
        <f t="shared" si="95"/>
        <v/>
      </c>
      <c r="BL156" s="19" t="str">
        <f t="shared" si="82"/>
        <v/>
      </c>
      <c r="BM156" s="39"/>
      <c r="BN156" s="21"/>
      <c r="BO156" s="22"/>
      <c r="BP156" s="22" t="str">
        <f t="shared" si="83"/>
        <v/>
      </c>
      <c r="BQ156" s="22"/>
      <c r="BR156" s="22"/>
      <c r="BS156" s="22"/>
      <c r="BT156" s="24" t="str">
        <f t="shared" si="96"/>
        <v/>
      </c>
      <c r="BU156" s="19" t="str">
        <f t="shared" si="84"/>
        <v/>
      </c>
      <c r="BV156" s="39"/>
      <c r="BW156" s="21"/>
      <c r="BX156" s="22"/>
      <c r="BY156" s="22" t="str">
        <f t="shared" si="85"/>
        <v/>
      </c>
      <c r="BZ156" s="22"/>
      <c r="CA156" s="22"/>
      <c r="CB156" s="22"/>
      <c r="CC156" s="24" t="str">
        <f t="shared" si="97"/>
        <v/>
      </c>
      <c r="CD156" s="19" t="str">
        <f t="shared" si="86"/>
        <v/>
      </c>
      <c r="CE156" s="39"/>
      <c r="CF156" s="21"/>
      <c r="CG156" s="22" t="str">
        <f>IF($A156="","",IF(CF156="","I",LOOKUP(CF156/CH$2,{0,0.4,0.45,0.5,0.55,0.6,0.65,0.7,0.75,0.8,1},{"F","D","C","C+","B-","B","B+","A-","A","A+"})))</f>
        <v/>
      </c>
      <c r="CH156" s="19" t="str">
        <f>IF($A156="","",IF(CF156="","--",LOOKUP(CF156/CH$2,{0,0.4,0.45,0.5,0.55,0.6,0.65,0.7,0.75,0.8,1},{0,2,2.25,2.5,2.75,3,3.25,3.5,3.75,4})))</f>
        <v/>
      </c>
      <c r="CI156" s="22"/>
      <c r="CJ156" s="22"/>
      <c r="CK156" s="58" t="str">
        <f t="shared" si="98"/>
        <v/>
      </c>
      <c r="CL156" s="55"/>
      <c r="CM156" s="24"/>
      <c r="CN156" s="24"/>
      <c r="CO156" s="24" t="str">
        <f t="shared" si="87"/>
        <v/>
      </c>
      <c r="CP156" s="24"/>
      <c r="CQ156" s="25"/>
      <c r="CR156" s="24"/>
      <c r="CS156" s="42" t="str">
        <f t="shared" si="88"/>
        <v/>
      </c>
      <c r="CT156" s="22"/>
      <c r="CU156" s="17"/>
      <c r="CV156" s="7"/>
      <c r="CW156" s="7"/>
      <c r="CX156" s="7"/>
      <c r="CY156" s="7"/>
      <c r="CZ156" s="7"/>
      <c r="DA156" s="7"/>
      <c r="DB156" s="25"/>
      <c r="DC156" s="23"/>
    </row>
    <row r="157" spans="1:107" s="26" customFormat="1" x14ac:dyDescent="0.25">
      <c r="A157" s="19"/>
      <c r="B157" s="20"/>
      <c r="C157" s="21"/>
      <c r="D157" s="22"/>
      <c r="E157" s="22" t="str">
        <f t="shared" si="70"/>
        <v/>
      </c>
      <c r="F157" s="22"/>
      <c r="G157" s="22"/>
      <c r="H157" s="22"/>
      <c r="I157" s="24" t="str">
        <f t="shared" si="89"/>
        <v/>
      </c>
      <c r="J157" s="22" t="str">
        <f t="shared" si="71"/>
        <v/>
      </c>
      <c r="K157" s="39"/>
      <c r="L157" s="27"/>
      <c r="M157" s="22"/>
      <c r="N157" s="22" t="str">
        <f t="shared" si="72"/>
        <v/>
      </c>
      <c r="O157" s="22"/>
      <c r="P157" s="22"/>
      <c r="Q157" s="22"/>
      <c r="R157" s="24" t="str">
        <f t="shared" si="90"/>
        <v/>
      </c>
      <c r="S157" s="19" t="str">
        <f t="shared" si="73"/>
        <v/>
      </c>
      <c r="T157" s="39"/>
      <c r="U157" s="21"/>
      <c r="V157" s="22"/>
      <c r="W157" s="22" t="str">
        <f t="shared" si="74"/>
        <v/>
      </c>
      <c r="X157" s="22"/>
      <c r="Y157" s="22"/>
      <c r="Z157" s="22"/>
      <c r="AA157" s="24" t="str">
        <f t="shared" si="91"/>
        <v/>
      </c>
      <c r="AB157" s="19" t="str">
        <f t="shared" si="75"/>
        <v/>
      </c>
      <c r="AC157" s="39"/>
      <c r="AD157" s="21"/>
      <c r="AE157" s="22"/>
      <c r="AF157" s="22" t="str">
        <f t="shared" si="76"/>
        <v/>
      </c>
      <c r="AG157" s="22"/>
      <c r="AH157" s="22"/>
      <c r="AI157" s="22"/>
      <c r="AJ157" s="24" t="str">
        <f t="shared" si="92"/>
        <v/>
      </c>
      <c r="AK157" s="19" t="str">
        <f t="shared" si="77"/>
        <v/>
      </c>
      <c r="AL157" s="39"/>
      <c r="AM157" s="21"/>
      <c r="AN157" s="22"/>
      <c r="AO157" s="22" t="str">
        <f t="shared" si="99"/>
        <v/>
      </c>
      <c r="AP157" s="22"/>
      <c r="AQ157" s="22"/>
      <c r="AR157" s="22"/>
      <c r="AS157" s="24" t="str">
        <f t="shared" si="93"/>
        <v/>
      </c>
      <c r="AT157" s="19" t="str">
        <f t="shared" si="78"/>
        <v/>
      </c>
      <c r="AU157" s="39"/>
      <c r="AV157" s="21"/>
      <c r="AW157" s="22"/>
      <c r="AX157" s="22" t="str">
        <f t="shared" si="79"/>
        <v/>
      </c>
      <c r="AY157" s="22"/>
      <c r="AZ157" s="22"/>
      <c r="BA157" s="22"/>
      <c r="BB157" s="24" t="str">
        <f t="shared" si="94"/>
        <v/>
      </c>
      <c r="BC157" s="19" t="str">
        <f t="shared" si="80"/>
        <v/>
      </c>
      <c r="BD157" s="39"/>
      <c r="BE157" s="21"/>
      <c r="BF157" s="22"/>
      <c r="BG157" s="22" t="str">
        <f t="shared" si="81"/>
        <v/>
      </c>
      <c r="BH157" s="22"/>
      <c r="BI157" s="22"/>
      <c r="BJ157" s="22"/>
      <c r="BK157" s="24" t="str">
        <f t="shared" si="95"/>
        <v/>
      </c>
      <c r="BL157" s="19" t="str">
        <f t="shared" si="82"/>
        <v/>
      </c>
      <c r="BM157" s="39"/>
      <c r="BN157" s="21"/>
      <c r="BO157" s="22"/>
      <c r="BP157" s="22" t="str">
        <f t="shared" si="83"/>
        <v/>
      </c>
      <c r="BQ157" s="22"/>
      <c r="BR157" s="22"/>
      <c r="BS157" s="22"/>
      <c r="BT157" s="24" t="str">
        <f t="shared" si="96"/>
        <v/>
      </c>
      <c r="BU157" s="19" t="str">
        <f t="shared" si="84"/>
        <v/>
      </c>
      <c r="BV157" s="39"/>
      <c r="BW157" s="21"/>
      <c r="BX157" s="22"/>
      <c r="BY157" s="22" t="str">
        <f t="shared" si="85"/>
        <v/>
      </c>
      <c r="BZ157" s="22"/>
      <c r="CA157" s="22"/>
      <c r="CB157" s="22"/>
      <c r="CC157" s="24" t="str">
        <f t="shared" si="97"/>
        <v/>
      </c>
      <c r="CD157" s="19" t="str">
        <f t="shared" si="86"/>
        <v/>
      </c>
      <c r="CE157" s="39"/>
      <c r="CF157" s="21"/>
      <c r="CG157" s="22" t="str">
        <f>IF($A157="","",IF(CF157="","I",LOOKUP(CF157/CH$2,{0,0.4,0.45,0.5,0.55,0.6,0.65,0.7,0.75,0.8,1},{"F","D","C","C+","B-","B","B+","A-","A","A+"})))</f>
        <v/>
      </c>
      <c r="CH157" s="19" t="str">
        <f>IF($A157="","",IF(CF157="","--",LOOKUP(CF157/CH$2,{0,0.4,0.45,0.5,0.55,0.6,0.65,0.7,0.75,0.8,1},{0,2,2.25,2.5,2.75,3,3.25,3.5,3.75,4})))</f>
        <v/>
      </c>
      <c r="CI157" s="22"/>
      <c r="CJ157" s="22"/>
      <c r="CK157" s="58" t="str">
        <f t="shared" si="98"/>
        <v/>
      </c>
      <c r="CL157" s="55"/>
      <c r="CM157" s="24"/>
      <c r="CN157" s="24"/>
      <c r="CO157" s="24" t="str">
        <f t="shared" si="87"/>
        <v/>
      </c>
      <c r="CP157" s="24"/>
      <c r="CQ157" s="25"/>
      <c r="CR157" s="24"/>
      <c r="CS157" s="42" t="str">
        <f t="shared" si="88"/>
        <v/>
      </c>
      <c r="CT157" s="22"/>
      <c r="CU157" s="17"/>
      <c r="CV157" s="7"/>
      <c r="CW157" s="7"/>
      <c r="CX157" s="7"/>
      <c r="CY157" s="7"/>
      <c r="CZ157" s="7"/>
      <c r="DA157" s="7"/>
      <c r="DB157" s="25"/>
      <c r="DC157" s="23"/>
    </row>
    <row r="158" spans="1:107" s="26" customFormat="1" x14ac:dyDescent="0.25">
      <c r="A158" s="19"/>
      <c r="B158" s="20"/>
      <c r="C158" s="21"/>
      <c r="D158" s="22"/>
      <c r="E158" s="22" t="str">
        <f t="shared" si="70"/>
        <v/>
      </c>
      <c r="F158" s="22"/>
      <c r="G158" s="22"/>
      <c r="H158" s="22"/>
      <c r="I158" s="24" t="str">
        <f t="shared" si="89"/>
        <v/>
      </c>
      <c r="J158" s="22" t="str">
        <f t="shared" si="71"/>
        <v/>
      </c>
      <c r="K158" s="39"/>
      <c r="L158" s="27"/>
      <c r="M158" s="22"/>
      <c r="N158" s="22" t="str">
        <f t="shared" si="72"/>
        <v/>
      </c>
      <c r="O158" s="22"/>
      <c r="P158" s="22"/>
      <c r="Q158" s="22"/>
      <c r="R158" s="24" t="str">
        <f t="shared" si="90"/>
        <v/>
      </c>
      <c r="S158" s="19" t="str">
        <f t="shared" si="73"/>
        <v/>
      </c>
      <c r="T158" s="39"/>
      <c r="U158" s="21"/>
      <c r="V158" s="22"/>
      <c r="W158" s="22" t="str">
        <f t="shared" si="74"/>
        <v/>
      </c>
      <c r="X158" s="22"/>
      <c r="Y158" s="22"/>
      <c r="Z158" s="22"/>
      <c r="AA158" s="24" t="str">
        <f t="shared" si="91"/>
        <v/>
      </c>
      <c r="AB158" s="19" t="str">
        <f t="shared" si="75"/>
        <v/>
      </c>
      <c r="AC158" s="39"/>
      <c r="AD158" s="21"/>
      <c r="AE158" s="22"/>
      <c r="AF158" s="22" t="str">
        <f t="shared" si="76"/>
        <v/>
      </c>
      <c r="AG158" s="22"/>
      <c r="AH158" s="22"/>
      <c r="AI158" s="22"/>
      <c r="AJ158" s="24" t="str">
        <f t="shared" si="92"/>
        <v/>
      </c>
      <c r="AK158" s="19" t="str">
        <f t="shared" si="77"/>
        <v/>
      </c>
      <c r="AL158" s="39"/>
      <c r="AM158" s="21"/>
      <c r="AN158" s="22"/>
      <c r="AO158" s="22" t="str">
        <f t="shared" si="99"/>
        <v/>
      </c>
      <c r="AP158" s="22"/>
      <c r="AQ158" s="22"/>
      <c r="AR158" s="22"/>
      <c r="AS158" s="24" t="str">
        <f t="shared" si="93"/>
        <v/>
      </c>
      <c r="AT158" s="19" t="str">
        <f t="shared" si="78"/>
        <v/>
      </c>
      <c r="AU158" s="39"/>
      <c r="AV158" s="21"/>
      <c r="AW158" s="22"/>
      <c r="AX158" s="22" t="str">
        <f t="shared" si="79"/>
        <v/>
      </c>
      <c r="AY158" s="22"/>
      <c r="AZ158" s="22"/>
      <c r="BA158" s="22"/>
      <c r="BB158" s="24" t="str">
        <f t="shared" si="94"/>
        <v/>
      </c>
      <c r="BC158" s="19" t="str">
        <f t="shared" si="80"/>
        <v/>
      </c>
      <c r="BD158" s="39"/>
      <c r="BE158" s="21"/>
      <c r="BF158" s="22"/>
      <c r="BG158" s="22" t="str">
        <f t="shared" si="81"/>
        <v/>
      </c>
      <c r="BH158" s="22"/>
      <c r="BI158" s="22"/>
      <c r="BJ158" s="22"/>
      <c r="BK158" s="24" t="str">
        <f t="shared" si="95"/>
        <v/>
      </c>
      <c r="BL158" s="19" t="str">
        <f t="shared" si="82"/>
        <v/>
      </c>
      <c r="BM158" s="39"/>
      <c r="BN158" s="21"/>
      <c r="BO158" s="22"/>
      <c r="BP158" s="22" t="str">
        <f t="shared" si="83"/>
        <v/>
      </c>
      <c r="BQ158" s="22"/>
      <c r="BR158" s="22"/>
      <c r="BS158" s="22"/>
      <c r="BT158" s="24" t="str">
        <f t="shared" si="96"/>
        <v/>
      </c>
      <c r="BU158" s="19" t="str">
        <f t="shared" si="84"/>
        <v/>
      </c>
      <c r="BV158" s="39"/>
      <c r="BW158" s="21"/>
      <c r="BX158" s="22"/>
      <c r="BY158" s="22" t="str">
        <f t="shared" si="85"/>
        <v/>
      </c>
      <c r="BZ158" s="22"/>
      <c r="CA158" s="22"/>
      <c r="CB158" s="22"/>
      <c r="CC158" s="24" t="str">
        <f t="shared" si="97"/>
        <v/>
      </c>
      <c r="CD158" s="19" t="str">
        <f t="shared" si="86"/>
        <v/>
      </c>
      <c r="CE158" s="39"/>
      <c r="CF158" s="21"/>
      <c r="CG158" s="22" t="str">
        <f>IF($A158="","",IF(CF158="","I",LOOKUP(CF158/CH$2,{0,0.4,0.45,0.5,0.55,0.6,0.65,0.7,0.75,0.8,1},{"F","D","C","C+","B-","B","B+","A-","A","A+"})))</f>
        <v/>
      </c>
      <c r="CH158" s="19" t="str">
        <f>IF($A158="","",IF(CF158="","--",LOOKUP(CF158/CH$2,{0,0.4,0.45,0.5,0.55,0.6,0.65,0.7,0.75,0.8,1},{0,2,2.25,2.5,2.75,3,3.25,3.5,3.75,4})))</f>
        <v/>
      </c>
      <c r="CI158" s="22"/>
      <c r="CJ158" s="22"/>
      <c r="CK158" s="58" t="str">
        <f t="shared" si="98"/>
        <v/>
      </c>
      <c r="CL158" s="55"/>
      <c r="CM158" s="24"/>
      <c r="CN158" s="24"/>
      <c r="CO158" s="24" t="str">
        <f t="shared" si="87"/>
        <v/>
      </c>
      <c r="CP158" s="24"/>
      <c r="CQ158" s="25"/>
      <c r="CR158" s="24"/>
      <c r="CS158" s="42" t="str">
        <f t="shared" si="88"/>
        <v/>
      </c>
      <c r="CT158" s="22"/>
      <c r="CU158" s="17"/>
      <c r="CV158" s="7"/>
      <c r="CW158" s="7"/>
      <c r="CX158" s="7"/>
      <c r="CY158" s="7"/>
      <c r="CZ158" s="7"/>
      <c r="DA158" s="7"/>
      <c r="DB158" s="25"/>
      <c r="DC158" s="23"/>
    </row>
    <row r="159" spans="1:107" s="26" customFormat="1" x14ac:dyDescent="0.25">
      <c r="A159" s="19"/>
      <c r="B159" s="20"/>
      <c r="C159" s="21"/>
      <c r="D159" s="22"/>
      <c r="E159" s="22" t="str">
        <f t="shared" si="70"/>
        <v/>
      </c>
      <c r="F159" s="22"/>
      <c r="G159" s="22"/>
      <c r="H159" s="22"/>
      <c r="I159" s="24" t="str">
        <f t="shared" si="89"/>
        <v/>
      </c>
      <c r="J159" s="22" t="str">
        <f t="shared" si="71"/>
        <v/>
      </c>
      <c r="K159" s="39"/>
      <c r="L159" s="27"/>
      <c r="M159" s="22"/>
      <c r="N159" s="22" t="str">
        <f t="shared" si="72"/>
        <v/>
      </c>
      <c r="O159" s="22"/>
      <c r="P159" s="22"/>
      <c r="Q159" s="22"/>
      <c r="R159" s="24" t="str">
        <f t="shared" si="90"/>
        <v/>
      </c>
      <c r="S159" s="19" t="str">
        <f t="shared" si="73"/>
        <v/>
      </c>
      <c r="T159" s="39"/>
      <c r="U159" s="21"/>
      <c r="V159" s="22"/>
      <c r="W159" s="22" t="str">
        <f t="shared" si="74"/>
        <v/>
      </c>
      <c r="X159" s="22"/>
      <c r="Y159" s="22"/>
      <c r="Z159" s="22"/>
      <c r="AA159" s="24" t="str">
        <f t="shared" si="91"/>
        <v/>
      </c>
      <c r="AB159" s="19" t="str">
        <f t="shared" si="75"/>
        <v/>
      </c>
      <c r="AC159" s="39"/>
      <c r="AD159" s="21"/>
      <c r="AE159" s="22"/>
      <c r="AF159" s="22" t="str">
        <f t="shared" si="76"/>
        <v/>
      </c>
      <c r="AG159" s="22"/>
      <c r="AH159" s="22"/>
      <c r="AI159" s="22"/>
      <c r="AJ159" s="24" t="str">
        <f t="shared" si="92"/>
        <v/>
      </c>
      <c r="AK159" s="19" t="str">
        <f t="shared" si="77"/>
        <v/>
      </c>
      <c r="AL159" s="39"/>
      <c r="AM159" s="21"/>
      <c r="AN159" s="22"/>
      <c r="AO159" s="22" t="str">
        <f t="shared" si="99"/>
        <v/>
      </c>
      <c r="AP159" s="22"/>
      <c r="AQ159" s="22"/>
      <c r="AR159" s="22"/>
      <c r="AS159" s="24" t="str">
        <f t="shared" si="93"/>
        <v/>
      </c>
      <c r="AT159" s="19" t="str">
        <f t="shared" si="78"/>
        <v/>
      </c>
      <c r="AU159" s="39"/>
      <c r="AV159" s="21"/>
      <c r="AW159" s="22"/>
      <c r="AX159" s="22" t="str">
        <f t="shared" si="79"/>
        <v/>
      </c>
      <c r="AY159" s="22"/>
      <c r="AZ159" s="22"/>
      <c r="BA159" s="22"/>
      <c r="BB159" s="24" t="str">
        <f t="shared" si="94"/>
        <v/>
      </c>
      <c r="BC159" s="19" t="str">
        <f t="shared" si="80"/>
        <v/>
      </c>
      <c r="BD159" s="39"/>
      <c r="BE159" s="21"/>
      <c r="BF159" s="22"/>
      <c r="BG159" s="22" t="str">
        <f t="shared" si="81"/>
        <v/>
      </c>
      <c r="BH159" s="22"/>
      <c r="BI159" s="22"/>
      <c r="BJ159" s="22"/>
      <c r="BK159" s="24" t="str">
        <f t="shared" si="95"/>
        <v/>
      </c>
      <c r="BL159" s="19" t="str">
        <f t="shared" si="82"/>
        <v/>
      </c>
      <c r="BM159" s="39"/>
      <c r="BN159" s="21"/>
      <c r="BO159" s="22"/>
      <c r="BP159" s="22" t="str">
        <f t="shared" si="83"/>
        <v/>
      </c>
      <c r="BQ159" s="22"/>
      <c r="BR159" s="22"/>
      <c r="BS159" s="22"/>
      <c r="BT159" s="24" t="str">
        <f t="shared" si="96"/>
        <v/>
      </c>
      <c r="BU159" s="19" t="str">
        <f t="shared" si="84"/>
        <v/>
      </c>
      <c r="BV159" s="39"/>
      <c r="BW159" s="21"/>
      <c r="BX159" s="22"/>
      <c r="BY159" s="22" t="str">
        <f t="shared" si="85"/>
        <v/>
      </c>
      <c r="BZ159" s="22"/>
      <c r="CA159" s="22"/>
      <c r="CB159" s="22"/>
      <c r="CC159" s="24" t="str">
        <f t="shared" si="97"/>
        <v/>
      </c>
      <c r="CD159" s="19" t="str">
        <f t="shared" si="86"/>
        <v/>
      </c>
      <c r="CE159" s="39"/>
      <c r="CF159" s="21"/>
      <c r="CG159" s="22" t="str">
        <f>IF($A159="","",IF(CF159="","I",LOOKUP(CF159/CH$2,{0,0.4,0.45,0.5,0.55,0.6,0.65,0.7,0.75,0.8,1},{"F","D","C","C+","B-","B","B+","A-","A","A+"})))</f>
        <v/>
      </c>
      <c r="CH159" s="19" t="str">
        <f>IF($A159="","",IF(CF159="","--",LOOKUP(CF159/CH$2,{0,0.4,0.45,0.5,0.55,0.6,0.65,0.7,0.75,0.8,1},{0,2,2.25,2.5,2.75,3,3.25,3.5,3.75,4})))</f>
        <v/>
      </c>
      <c r="CI159" s="22"/>
      <c r="CJ159" s="22"/>
      <c r="CK159" s="58" t="str">
        <f t="shared" si="98"/>
        <v/>
      </c>
      <c r="CL159" s="55"/>
      <c r="CM159" s="24"/>
      <c r="CN159" s="24"/>
      <c r="CO159" s="24" t="str">
        <f t="shared" si="87"/>
        <v/>
      </c>
      <c r="CP159" s="24"/>
      <c r="CQ159" s="25"/>
      <c r="CR159" s="24"/>
      <c r="CS159" s="42" t="str">
        <f t="shared" si="88"/>
        <v/>
      </c>
      <c r="CT159" s="22"/>
      <c r="CU159" s="17"/>
      <c r="CV159" s="7"/>
      <c r="CW159" s="7"/>
      <c r="CX159" s="7"/>
      <c r="CY159" s="7"/>
      <c r="CZ159" s="7"/>
      <c r="DA159" s="7"/>
      <c r="DB159" s="25"/>
      <c r="DC159" s="23"/>
    </row>
    <row r="160" spans="1:107" s="26" customFormat="1" x14ac:dyDescent="0.25">
      <c r="A160" s="19"/>
      <c r="B160" s="20"/>
      <c r="C160" s="21"/>
      <c r="D160" s="22"/>
      <c r="E160" s="22" t="str">
        <f t="shared" si="70"/>
        <v/>
      </c>
      <c r="F160" s="22"/>
      <c r="G160" s="22"/>
      <c r="H160" s="22"/>
      <c r="I160" s="24" t="str">
        <f t="shared" si="89"/>
        <v/>
      </c>
      <c r="J160" s="22" t="str">
        <f t="shared" si="71"/>
        <v/>
      </c>
      <c r="K160" s="39"/>
      <c r="L160" s="27"/>
      <c r="M160" s="22"/>
      <c r="N160" s="22" t="str">
        <f t="shared" si="72"/>
        <v/>
      </c>
      <c r="O160" s="22"/>
      <c r="P160" s="22"/>
      <c r="Q160" s="22"/>
      <c r="R160" s="24" t="str">
        <f t="shared" si="90"/>
        <v/>
      </c>
      <c r="S160" s="19" t="str">
        <f t="shared" si="73"/>
        <v/>
      </c>
      <c r="T160" s="39"/>
      <c r="U160" s="21"/>
      <c r="V160" s="22"/>
      <c r="W160" s="22" t="str">
        <f t="shared" si="74"/>
        <v/>
      </c>
      <c r="X160" s="22"/>
      <c r="Y160" s="22"/>
      <c r="Z160" s="22"/>
      <c r="AA160" s="24" t="str">
        <f t="shared" si="91"/>
        <v/>
      </c>
      <c r="AB160" s="19" t="str">
        <f t="shared" si="75"/>
        <v/>
      </c>
      <c r="AC160" s="39"/>
      <c r="AD160" s="21"/>
      <c r="AE160" s="22"/>
      <c r="AF160" s="22" t="str">
        <f t="shared" si="76"/>
        <v/>
      </c>
      <c r="AG160" s="22"/>
      <c r="AH160" s="22"/>
      <c r="AI160" s="22"/>
      <c r="AJ160" s="24" t="str">
        <f t="shared" si="92"/>
        <v/>
      </c>
      <c r="AK160" s="19" t="str">
        <f t="shared" si="77"/>
        <v/>
      </c>
      <c r="AL160" s="39"/>
      <c r="AM160" s="21"/>
      <c r="AN160" s="22"/>
      <c r="AO160" s="22" t="str">
        <f t="shared" si="99"/>
        <v/>
      </c>
      <c r="AP160" s="22"/>
      <c r="AQ160" s="22"/>
      <c r="AR160" s="22"/>
      <c r="AS160" s="24" t="str">
        <f t="shared" si="93"/>
        <v/>
      </c>
      <c r="AT160" s="19" t="str">
        <f t="shared" si="78"/>
        <v/>
      </c>
      <c r="AU160" s="39"/>
      <c r="AV160" s="21"/>
      <c r="AW160" s="22"/>
      <c r="AX160" s="22" t="str">
        <f t="shared" si="79"/>
        <v/>
      </c>
      <c r="AY160" s="22"/>
      <c r="AZ160" s="22"/>
      <c r="BA160" s="22"/>
      <c r="BB160" s="24" t="str">
        <f t="shared" si="94"/>
        <v/>
      </c>
      <c r="BC160" s="19" t="str">
        <f t="shared" si="80"/>
        <v/>
      </c>
      <c r="BD160" s="39"/>
      <c r="BE160" s="21"/>
      <c r="BF160" s="22"/>
      <c r="BG160" s="22" t="str">
        <f t="shared" si="81"/>
        <v/>
      </c>
      <c r="BH160" s="22"/>
      <c r="BI160" s="22"/>
      <c r="BJ160" s="22"/>
      <c r="BK160" s="24" t="str">
        <f t="shared" si="95"/>
        <v/>
      </c>
      <c r="BL160" s="19" t="str">
        <f t="shared" si="82"/>
        <v/>
      </c>
      <c r="BM160" s="39"/>
      <c r="BN160" s="21"/>
      <c r="BO160" s="22"/>
      <c r="BP160" s="22" t="str">
        <f t="shared" si="83"/>
        <v/>
      </c>
      <c r="BQ160" s="22"/>
      <c r="BR160" s="22"/>
      <c r="BS160" s="22"/>
      <c r="BT160" s="24" t="str">
        <f t="shared" si="96"/>
        <v/>
      </c>
      <c r="BU160" s="19" t="str">
        <f t="shared" si="84"/>
        <v/>
      </c>
      <c r="BV160" s="39"/>
      <c r="BW160" s="21"/>
      <c r="BX160" s="22"/>
      <c r="BY160" s="22" t="str">
        <f t="shared" si="85"/>
        <v/>
      </c>
      <c r="BZ160" s="22"/>
      <c r="CA160" s="22"/>
      <c r="CB160" s="22"/>
      <c r="CC160" s="24" t="str">
        <f t="shared" si="97"/>
        <v/>
      </c>
      <c r="CD160" s="19" t="str">
        <f t="shared" si="86"/>
        <v/>
      </c>
      <c r="CE160" s="39"/>
      <c r="CF160" s="21"/>
      <c r="CG160" s="22" t="str">
        <f>IF($A160="","",IF(CF160="","I",LOOKUP(CF160/CH$2,{0,0.4,0.45,0.5,0.55,0.6,0.65,0.7,0.75,0.8,1},{"F","D","C","C+","B-","B","B+","A-","A","A+"})))</f>
        <v/>
      </c>
      <c r="CH160" s="19" t="str">
        <f>IF($A160="","",IF(CF160="","--",LOOKUP(CF160/CH$2,{0,0.4,0.45,0.5,0.55,0.6,0.65,0.7,0.75,0.8,1},{0,2,2.25,2.5,2.75,3,3.25,3.5,3.75,4})))</f>
        <v/>
      </c>
      <c r="CI160" s="22"/>
      <c r="CJ160" s="22"/>
      <c r="CK160" s="58" t="str">
        <f t="shared" si="98"/>
        <v/>
      </c>
      <c r="CL160" s="55"/>
      <c r="CM160" s="24"/>
      <c r="CN160" s="24"/>
      <c r="CO160" s="24" t="str">
        <f t="shared" si="87"/>
        <v/>
      </c>
      <c r="CP160" s="24"/>
      <c r="CQ160" s="25"/>
      <c r="CR160" s="24"/>
      <c r="CS160" s="42" t="str">
        <f t="shared" si="88"/>
        <v/>
      </c>
      <c r="CT160" s="22"/>
      <c r="CU160" s="17"/>
      <c r="CV160" s="7"/>
      <c r="CW160" s="7"/>
      <c r="CX160" s="7"/>
      <c r="CY160" s="7"/>
      <c r="CZ160" s="7"/>
      <c r="DA160" s="7"/>
      <c r="DB160" s="25"/>
      <c r="DC160" s="23"/>
    </row>
    <row r="161" spans="1:107" s="26" customFormat="1" x14ac:dyDescent="0.25">
      <c r="A161" s="19"/>
      <c r="B161" s="20"/>
      <c r="C161" s="21"/>
      <c r="D161" s="22"/>
      <c r="E161" s="22" t="str">
        <f t="shared" si="70"/>
        <v/>
      </c>
      <c r="F161" s="22"/>
      <c r="G161" s="22"/>
      <c r="H161" s="22"/>
      <c r="I161" s="24" t="str">
        <f t="shared" si="89"/>
        <v/>
      </c>
      <c r="J161" s="22" t="str">
        <f t="shared" si="71"/>
        <v/>
      </c>
      <c r="K161" s="39"/>
      <c r="L161" s="27"/>
      <c r="M161" s="22"/>
      <c r="N161" s="22" t="str">
        <f t="shared" si="72"/>
        <v/>
      </c>
      <c r="O161" s="22"/>
      <c r="P161" s="22"/>
      <c r="Q161" s="22"/>
      <c r="R161" s="24" t="str">
        <f t="shared" si="90"/>
        <v/>
      </c>
      <c r="S161" s="19" t="str">
        <f t="shared" si="73"/>
        <v/>
      </c>
      <c r="T161" s="39"/>
      <c r="U161" s="21"/>
      <c r="V161" s="22"/>
      <c r="W161" s="22" t="str">
        <f t="shared" si="74"/>
        <v/>
      </c>
      <c r="X161" s="22"/>
      <c r="Y161" s="22"/>
      <c r="Z161" s="22"/>
      <c r="AA161" s="24" t="str">
        <f t="shared" si="91"/>
        <v/>
      </c>
      <c r="AB161" s="19" t="str">
        <f t="shared" si="75"/>
        <v/>
      </c>
      <c r="AC161" s="39"/>
      <c r="AD161" s="21"/>
      <c r="AE161" s="22"/>
      <c r="AF161" s="22" t="str">
        <f t="shared" si="76"/>
        <v/>
      </c>
      <c r="AG161" s="22"/>
      <c r="AH161" s="22"/>
      <c r="AI161" s="22"/>
      <c r="AJ161" s="24" t="str">
        <f t="shared" si="92"/>
        <v/>
      </c>
      <c r="AK161" s="19" t="str">
        <f t="shared" si="77"/>
        <v/>
      </c>
      <c r="AL161" s="39"/>
      <c r="AM161" s="21"/>
      <c r="AN161" s="22"/>
      <c r="AO161" s="22" t="str">
        <f t="shared" si="99"/>
        <v/>
      </c>
      <c r="AP161" s="22"/>
      <c r="AQ161" s="22"/>
      <c r="AR161" s="22"/>
      <c r="AS161" s="24" t="str">
        <f t="shared" si="93"/>
        <v/>
      </c>
      <c r="AT161" s="19" t="str">
        <f t="shared" si="78"/>
        <v/>
      </c>
      <c r="AU161" s="39"/>
      <c r="AV161" s="21"/>
      <c r="AW161" s="22"/>
      <c r="AX161" s="22" t="str">
        <f t="shared" si="79"/>
        <v/>
      </c>
      <c r="AY161" s="22"/>
      <c r="AZ161" s="22"/>
      <c r="BA161" s="22"/>
      <c r="BB161" s="24" t="str">
        <f t="shared" si="94"/>
        <v/>
      </c>
      <c r="BC161" s="19" t="str">
        <f t="shared" si="80"/>
        <v/>
      </c>
      <c r="BD161" s="39"/>
      <c r="BE161" s="21"/>
      <c r="BF161" s="22"/>
      <c r="BG161" s="22" t="str">
        <f t="shared" si="81"/>
        <v/>
      </c>
      <c r="BH161" s="22"/>
      <c r="BI161" s="22"/>
      <c r="BJ161" s="22"/>
      <c r="BK161" s="24" t="str">
        <f t="shared" si="95"/>
        <v/>
      </c>
      <c r="BL161" s="19" t="str">
        <f t="shared" si="82"/>
        <v/>
      </c>
      <c r="BM161" s="39"/>
      <c r="BN161" s="21"/>
      <c r="BO161" s="22"/>
      <c r="BP161" s="22" t="str">
        <f t="shared" si="83"/>
        <v/>
      </c>
      <c r="BQ161" s="22"/>
      <c r="BR161" s="22"/>
      <c r="BS161" s="22"/>
      <c r="BT161" s="24" t="str">
        <f t="shared" si="96"/>
        <v/>
      </c>
      <c r="BU161" s="19" t="str">
        <f t="shared" si="84"/>
        <v/>
      </c>
      <c r="BV161" s="39"/>
      <c r="BW161" s="21"/>
      <c r="BX161" s="22"/>
      <c r="BY161" s="22" t="str">
        <f t="shared" si="85"/>
        <v/>
      </c>
      <c r="BZ161" s="22"/>
      <c r="CA161" s="22"/>
      <c r="CB161" s="22"/>
      <c r="CC161" s="24" t="str">
        <f t="shared" si="97"/>
        <v/>
      </c>
      <c r="CD161" s="19" t="str">
        <f t="shared" si="86"/>
        <v/>
      </c>
      <c r="CE161" s="39"/>
      <c r="CF161" s="21"/>
      <c r="CG161" s="22" t="str">
        <f>IF($A161="","",IF(CF161="","I",LOOKUP(CF161/CH$2,{0,0.4,0.45,0.5,0.55,0.6,0.65,0.7,0.75,0.8,1},{"F","D","C","C+","B-","B","B+","A-","A","A+"})))</f>
        <v/>
      </c>
      <c r="CH161" s="19" t="str">
        <f>IF($A161="","",IF(CF161="","--",LOOKUP(CF161/CH$2,{0,0.4,0.45,0.5,0.55,0.6,0.65,0.7,0.75,0.8,1},{0,2,2.25,2.5,2.75,3,3.25,3.5,3.75,4})))</f>
        <v/>
      </c>
      <c r="CI161" s="22"/>
      <c r="CJ161" s="22"/>
      <c r="CK161" s="58" t="str">
        <f t="shared" si="98"/>
        <v/>
      </c>
      <c r="CL161" s="55"/>
      <c r="CM161" s="24"/>
      <c r="CN161" s="24"/>
      <c r="CO161" s="24" t="str">
        <f t="shared" si="87"/>
        <v/>
      </c>
      <c r="CP161" s="24"/>
      <c r="CQ161" s="25"/>
      <c r="CR161" s="24"/>
      <c r="CS161" s="42" t="str">
        <f t="shared" si="88"/>
        <v/>
      </c>
      <c r="CT161" s="22"/>
      <c r="CU161" s="17"/>
      <c r="CV161" s="7"/>
      <c r="CW161" s="7"/>
      <c r="CX161" s="7"/>
      <c r="CY161" s="7"/>
      <c r="CZ161" s="7"/>
      <c r="DA161" s="7"/>
      <c r="DB161" s="25"/>
      <c r="DC161" s="23"/>
    </row>
    <row r="162" spans="1:107" s="26" customFormat="1" x14ac:dyDescent="0.25">
      <c r="A162" s="19"/>
      <c r="B162" s="20"/>
      <c r="C162" s="21"/>
      <c r="D162" s="22"/>
      <c r="E162" s="22" t="str">
        <f t="shared" si="70"/>
        <v/>
      </c>
      <c r="F162" s="22"/>
      <c r="G162" s="22"/>
      <c r="H162" s="22"/>
      <c r="I162" s="24" t="str">
        <f t="shared" si="89"/>
        <v/>
      </c>
      <c r="J162" s="22" t="str">
        <f t="shared" si="71"/>
        <v/>
      </c>
      <c r="K162" s="39"/>
      <c r="L162" s="27"/>
      <c r="M162" s="22"/>
      <c r="N162" s="22" t="str">
        <f t="shared" si="72"/>
        <v/>
      </c>
      <c r="O162" s="22"/>
      <c r="P162" s="22"/>
      <c r="Q162" s="22"/>
      <c r="R162" s="24" t="str">
        <f t="shared" si="90"/>
        <v/>
      </c>
      <c r="S162" s="19" t="str">
        <f t="shared" si="73"/>
        <v/>
      </c>
      <c r="T162" s="39"/>
      <c r="U162" s="21"/>
      <c r="V162" s="22"/>
      <c r="W162" s="22" t="str">
        <f t="shared" si="74"/>
        <v/>
      </c>
      <c r="X162" s="22"/>
      <c r="Y162" s="22"/>
      <c r="Z162" s="22"/>
      <c r="AA162" s="24" t="str">
        <f t="shared" si="91"/>
        <v/>
      </c>
      <c r="AB162" s="19" t="str">
        <f t="shared" si="75"/>
        <v/>
      </c>
      <c r="AC162" s="39"/>
      <c r="AD162" s="21"/>
      <c r="AE162" s="22"/>
      <c r="AF162" s="22" t="str">
        <f t="shared" si="76"/>
        <v/>
      </c>
      <c r="AG162" s="22"/>
      <c r="AH162" s="22"/>
      <c r="AI162" s="22"/>
      <c r="AJ162" s="24" t="str">
        <f t="shared" si="92"/>
        <v/>
      </c>
      <c r="AK162" s="19" t="str">
        <f t="shared" si="77"/>
        <v/>
      </c>
      <c r="AL162" s="39"/>
      <c r="AM162" s="21"/>
      <c r="AN162" s="22"/>
      <c r="AO162" s="22" t="str">
        <f t="shared" si="99"/>
        <v/>
      </c>
      <c r="AP162" s="22"/>
      <c r="AQ162" s="22"/>
      <c r="AR162" s="22"/>
      <c r="AS162" s="24" t="str">
        <f t="shared" si="93"/>
        <v/>
      </c>
      <c r="AT162" s="19" t="str">
        <f t="shared" si="78"/>
        <v/>
      </c>
      <c r="AU162" s="39"/>
      <c r="AV162" s="21"/>
      <c r="AW162" s="22"/>
      <c r="AX162" s="22" t="str">
        <f t="shared" si="79"/>
        <v/>
      </c>
      <c r="AY162" s="22"/>
      <c r="AZ162" s="22"/>
      <c r="BA162" s="22"/>
      <c r="BB162" s="24" t="str">
        <f t="shared" si="94"/>
        <v/>
      </c>
      <c r="BC162" s="19" t="str">
        <f t="shared" si="80"/>
        <v/>
      </c>
      <c r="BD162" s="39"/>
      <c r="BE162" s="21"/>
      <c r="BF162" s="22"/>
      <c r="BG162" s="22" t="str">
        <f t="shared" si="81"/>
        <v/>
      </c>
      <c r="BH162" s="22"/>
      <c r="BI162" s="22"/>
      <c r="BJ162" s="22"/>
      <c r="BK162" s="24" t="str">
        <f t="shared" si="95"/>
        <v/>
      </c>
      <c r="BL162" s="19" t="str">
        <f t="shared" si="82"/>
        <v/>
      </c>
      <c r="BM162" s="39"/>
      <c r="BN162" s="21"/>
      <c r="BO162" s="22"/>
      <c r="BP162" s="22" t="str">
        <f t="shared" si="83"/>
        <v/>
      </c>
      <c r="BQ162" s="22"/>
      <c r="BR162" s="22"/>
      <c r="BS162" s="22"/>
      <c r="BT162" s="24" t="str">
        <f t="shared" si="96"/>
        <v/>
      </c>
      <c r="BU162" s="19" t="str">
        <f t="shared" si="84"/>
        <v/>
      </c>
      <c r="BV162" s="39"/>
      <c r="BW162" s="21"/>
      <c r="BX162" s="22"/>
      <c r="BY162" s="22" t="str">
        <f t="shared" si="85"/>
        <v/>
      </c>
      <c r="BZ162" s="22"/>
      <c r="CA162" s="22"/>
      <c r="CB162" s="22"/>
      <c r="CC162" s="24" t="str">
        <f t="shared" si="97"/>
        <v/>
      </c>
      <c r="CD162" s="19" t="str">
        <f t="shared" si="86"/>
        <v/>
      </c>
      <c r="CE162" s="39"/>
      <c r="CF162" s="21"/>
      <c r="CG162" s="22" t="str">
        <f>IF($A162="","",IF(CF162="","I",LOOKUP(CF162/CH$2,{0,0.4,0.45,0.5,0.55,0.6,0.65,0.7,0.75,0.8,1},{"F","D","C","C+","B-","B","B+","A-","A","A+"})))</f>
        <v/>
      </c>
      <c r="CH162" s="19" t="str">
        <f>IF($A162="","",IF(CF162="","--",LOOKUP(CF162/CH$2,{0,0.4,0.45,0.5,0.55,0.6,0.65,0.7,0.75,0.8,1},{0,2,2.25,2.5,2.75,3,3.25,3.5,3.75,4})))</f>
        <v/>
      </c>
      <c r="CI162" s="22"/>
      <c r="CJ162" s="22"/>
      <c r="CK162" s="58" t="str">
        <f t="shared" si="98"/>
        <v/>
      </c>
      <c r="CL162" s="55"/>
      <c r="CM162" s="24"/>
      <c r="CN162" s="24"/>
      <c r="CO162" s="24" t="str">
        <f t="shared" si="87"/>
        <v/>
      </c>
      <c r="CP162" s="24"/>
      <c r="CQ162" s="25"/>
      <c r="CR162" s="24"/>
      <c r="CS162" s="42" t="str">
        <f t="shared" si="88"/>
        <v/>
      </c>
      <c r="CT162" s="22"/>
      <c r="CU162" s="17"/>
      <c r="CV162" s="7"/>
      <c r="CW162" s="7"/>
      <c r="CX162" s="7"/>
      <c r="CY162" s="7"/>
      <c r="CZ162" s="7"/>
      <c r="DA162" s="7"/>
      <c r="DB162" s="25"/>
      <c r="DC162" s="23"/>
    </row>
    <row r="163" spans="1:107" s="26" customFormat="1" x14ac:dyDescent="0.25">
      <c r="A163" s="19"/>
      <c r="B163" s="20"/>
      <c r="C163" s="21"/>
      <c r="D163" s="22"/>
      <c r="E163" s="22" t="str">
        <f t="shared" si="70"/>
        <v/>
      </c>
      <c r="F163" s="22"/>
      <c r="G163" s="22"/>
      <c r="H163" s="22"/>
      <c r="I163" s="24" t="str">
        <f t="shared" si="89"/>
        <v/>
      </c>
      <c r="J163" s="22" t="str">
        <f t="shared" si="71"/>
        <v/>
      </c>
      <c r="K163" s="39"/>
      <c r="L163" s="27"/>
      <c r="M163" s="22"/>
      <c r="N163" s="22" t="str">
        <f t="shared" si="72"/>
        <v/>
      </c>
      <c r="O163" s="22"/>
      <c r="P163" s="22"/>
      <c r="Q163" s="22"/>
      <c r="R163" s="24" t="str">
        <f t="shared" si="90"/>
        <v/>
      </c>
      <c r="S163" s="19" t="str">
        <f t="shared" si="73"/>
        <v/>
      </c>
      <c r="T163" s="39"/>
      <c r="U163" s="21"/>
      <c r="V163" s="22"/>
      <c r="W163" s="22" t="str">
        <f t="shared" si="74"/>
        <v/>
      </c>
      <c r="X163" s="22"/>
      <c r="Y163" s="22"/>
      <c r="Z163" s="22"/>
      <c r="AA163" s="24" t="str">
        <f t="shared" si="91"/>
        <v/>
      </c>
      <c r="AB163" s="19" t="str">
        <f t="shared" si="75"/>
        <v/>
      </c>
      <c r="AC163" s="39"/>
      <c r="AD163" s="21"/>
      <c r="AE163" s="22"/>
      <c r="AF163" s="22" t="str">
        <f t="shared" si="76"/>
        <v/>
      </c>
      <c r="AG163" s="22"/>
      <c r="AH163" s="22"/>
      <c r="AI163" s="22"/>
      <c r="AJ163" s="24" t="str">
        <f t="shared" si="92"/>
        <v/>
      </c>
      <c r="AK163" s="19" t="str">
        <f t="shared" si="77"/>
        <v/>
      </c>
      <c r="AL163" s="39"/>
      <c r="AM163" s="21"/>
      <c r="AN163" s="22"/>
      <c r="AO163" s="22" t="str">
        <f t="shared" si="99"/>
        <v/>
      </c>
      <c r="AP163" s="22"/>
      <c r="AQ163" s="22"/>
      <c r="AR163" s="22"/>
      <c r="AS163" s="24" t="str">
        <f t="shared" si="93"/>
        <v/>
      </c>
      <c r="AT163" s="19" t="str">
        <f t="shared" si="78"/>
        <v/>
      </c>
      <c r="AU163" s="39"/>
      <c r="AV163" s="21"/>
      <c r="AW163" s="22"/>
      <c r="AX163" s="22" t="str">
        <f t="shared" si="79"/>
        <v/>
      </c>
      <c r="AY163" s="22"/>
      <c r="AZ163" s="22"/>
      <c r="BA163" s="22"/>
      <c r="BB163" s="24" t="str">
        <f t="shared" si="94"/>
        <v/>
      </c>
      <c r="BC163" s="19" t="str">
        <f t="shared" si="80"/>
        <v/>
      </c>
      <c r="BD163" s="39"/>
      <c r="BE163" s="21"/>
      <c r="BF163" s="22"/>
      <c r="BG163" s="22" t="str">
        <f t="shared" si="81"/>
        <v/>
      </c>
      <c r="BH163" s="22"/>
      <c r="BI163" s="22"/>
      <c r="BJ163" s="22"/>
      <c r="BK163" s="24" t="str">
        <f t="shared" si="95"/>
        <v/>
      </c>
      <c r="BL163" s="19" t="str">
        <f t="shared" si="82"/>
        <v/>
      </c>
      <c r="BM163" s="39"/>
      <c r="BN163" s="21"/>
      <c r="BO163" s="22"/>
      <c r="BP163" s="22" t="str">
        <f t="shared" si="83"/>
        <v/>
      </c>
      <c r="BQ163" s="22"/>
      <c r="BR163" s="22"/>
      <c r="BS163" s="22"/>
      <c r="BT163" s="24" t="str">
        <f t="shared" si="96"/>
        <v/>
      </c>
      <c r="BU163" s="19" t="str">
        <f t="shared" si="84"/>
        <v/>
      </c>
      <c r="BV163" s="39"/>
      <c r="BW163" s="21"/>
      <c r="BX163" s="22"/>
      <c r="BY163" s="22" t="str">
        <f t="shared" si="85"/>
        <v/>
      </c>
      <c r="BZ163" s="22"/>
      <c r="CA163" s="22"/>
      <c r="CB163" s="22"/>
      <c r="CC163" s="24" t="str">
        <f t="shared" si="97"/>
        <v/>
      </c>
      <c r="CD163" s="19" t="str">
        <f t="shared" si="86"/>
        <v/>
      </c>
      <c r="CE163" s="39"/>
      <c r="CF163" s="21"/>
      <c r="CG163" s="22" t="str">
        <f>IF($A163="","",IF(CF163="","I",LOOKUP(CF163/CH$2,{0,0.4,0.45,0.5,0.55,0.6,0.65,0.7,0.75,0.8,1},{"F","D","C","C+","B-","B","B+","A-","A","A+"})))</f>
        <v/>
      </c>
      <c r="CH163" s="19" t="str">
        <f>IF($A163="","",IF(CF163="","--",LOOKUP(CF163/CH$2,{0,0.4,0.45,0.5,0.55,0.6,0.65,0.7,0.75,0.8,1},{0,2,2.25,2.5,2.75,3,3.25,3.5,3.75,4})))</f>
        <v/>
      </c>
      <c r="CI163" s="22"/>
      <c r="CJ163" s="22"/>
      <c r="CK163" s="58" t="str">
        <f t="shared" si="98"/>
        <v/>
      </c>
      <c r="CL163" s="55"/>
      <c r="CM163" s="24"/>
      <c r="CN163" s="24"/>
      <c r="CO163" s="24" t="str">
        <f t="shared" si="87"/>
        <v/>
      </c>
      <c r="CP163" s="24"/>
      <c r="CQ163" s="25"/>
      <c r="CR163" s="24"/>
      <c r="CS163" s="42" t="str">
        <f t="shared" si="88"/>
        <v/>
      </c>
      <c r="CT163" s="22"/>
      <c r="CU163" s="17"/>
      <c r="CV163" s="7"/>
      <c r="CW163" s="7"/>
      <c r="CX163" s="7"/>
      <c r="CY163" s="7"/>
      <c r="CZ163" s="7"/>
      <c r="DA163" s="7"/>
      <c r="DB163" s="25"/>
      <c r="DC163" s="23"/>
    </row>
    <row r="164" spans="1:107" s="26" customFormat="1" x14ac:dyDescent="0.25">
      <c r="A164" s="19"/>
      <c r="B164" s="20"/>
      <c r="C164" s="21"/>
      <c r="D164" s="22"/>
      <c r="E164" s="22" t="str">
        <f t="shared" si="70"/>
        <v/>
      </c>
      <c r="F164" s="22"/>
      <c r="G164" s="22"/>
      <c r="H164" s="22"/>
      <c r="I164" s="24" t="str">
        <f t="shared" si="89"/>
        <v/>
      </c>
      <c r="J164" s="22" t="str">
        <f t="shared" si="71"/>
        <v/>
      </c>
      <c r="K164" s="39"/>
      <c r="L164" s="27"/>
      <c r="M164" s="22"/>
      <c r="N164" s="22" t="str">
        <f t="shared" si="72"/>
        <v/>
      </c>
      <c r="O164" s="22"/>
      <c r="P164" s="22"/>
      <c r="Q164" s="22"/>
      <c r="R164" s="24" t="str">
        <f t="shared" si="90"/>
        <v/>
      </c>
      <c r="S164" s="19" t="str">
        <f t="shared" si="73"/>
        <v/>
      </c>
      <c r="T164" s="39"/>
      <c r="U164" s="21"/>
      <c r="V164" s="22"/>
      <c r="W164" s="22" t="str">
        <f t="shared" si="74"/>
        <v/>
      </c>
      <c r="X164" s="22"/>
      <c r="Y164" s="22"/>
      <c r="Z164" s="22"/>
      <c r="AA164" s="24" t="str">
        <f t="shared" si="91"/>
        <v/>
      </c>
      <c r="AB164" s="19" t="str">
        <f t="shared" si="75"/>
        <v/>
      </c>
      <c r="AC164" s="39"/>
      <c r="AD164" s="21"/>
      <c r="AE164" s="22"/>
      <c r="AF164" s="22" t="str">
        <f t="shared" si="76"/>
        <v/>
      </c>
      <c r="AG164" s="22"/>
      <c r="AH164" s="22"/>
      <c r="AI164" s="22"/>
      <c r="AJ164" s="24" t="str">
        <f t="shared" si="92"/>
        <v/>
      </c>
      <c r="AK164" s="19" t="str">
        <f t="shared" si="77"/>
        <v/>
      </c>
      <c r="AL164" s="39"/>
      <c r="AM164" s="21"/>
      <c r="AN164" s="22"/>
      <c r="AO164" s="22" t="str">
        <f t="shared" si="99"/>
        <v/>
      </c>
      <c r="AP164" s="22"/>
      <c r="AQ164" s="22"/>
      <c r="AR164" s="22"/>
      <c r="AS164" s="24" t="str">
        <f t="shared" si="93"/>
        <v/>
      </c>
      <c r="AT164" s="19" t="str">
        <f t="shared" si="78"/>
        <v/>
      </c>
      <c r="AU164" s="39"/>
      <c r="AV164" s="21"/>
      <c r="AW164" s="22"/>
      <c r="AX164" s="22" t="str">
        <f t="shared" si="79"/>
        <v/>
      </c>
      <c r="AY164" s="22"/>
      <c r="AZ164" s="22"/>
      <c r="BA164" s="22"/>
      <c r="BB164" s="24" t="str">
        <f t="shared" si="94"/>
        <v/>
      </c>
      <c r="BC164" s="19" t="str">
        <f t="shared" si="80"/>
        <v/>
      </c>
      <c r="BD164" s="39"/>
      <c r="BE164" s="21"/>
      <c r="BF164" s="22"/>
      <c r="BG164" s="22" t="str">
        <f t="shared" si="81"/>
        <v/>
      </c>
      <c r="BH164" s="22"/>
      <c r="BI164" s="22"/>
      <c r="BJ164" s="22"/>
      <c r="BK164" s="24" t="str">
        <f t="shared" si="95"/>
        <v/>
      </c>
      <c r="BL164" s="19" t="str">
        <f t="shared" si="82"/>
        <v/>
      </c>
      <c r="BM164" s="39"/>
      <c r="BN164" s="21"/>
      <c r="BO164" s="22"/>
      <c r="BP164" s="22" t="str">
        <f t="shared" si="83"/>
        <v/>
      </c>
      <c r="BQ164" s="22"/>
      <c r="BR164" s="22"/>
      <c r="BS164" s="22"/>
      <c r="BT164" s="24" t="str">
        <f t="shared" si="96"/>
        <v/>
      </c>
      <c r="BU164" s="19" t="str">
        <f t="shared" si="84"/>
        <v/>
      </c>
      <c r="BV164" s="39"/>
      <c r="BW164" s="21"/>
      <c r="BX164" s="22"/>
      <c r="BY164" s="22" t="str">
        <f t="shared" si="85"/>
        <v/>
      </c>
      <c r="BZ164" s="22"/>
      <c r="CA164" s="22"/>
      <c r="CB164" s="22"/>
      <c r="CC164" s="24" t="str">
        <f t="shared" si="97"/>
        <v/>
      </c>
      <c r="CD164" s="19" t="str">
        <f t="shared" si="86"/>
        <v/>
      </c>
      <c r="CE164" s="39"/>
      <c r="CF164" s="21"/>
      <c r="CG164" s="22" t="str">
        <f>IF($A164="","",IF(CF164="","I",LOOKUP(CF164/CH$2,{0,0.4,0.45,0.5,0.55,0.6,0.65,0.7,0.75,0.8,1},{"F","D","C","C+","B-","B","B+","A-","A","A+"})))</f>
        <v/>
      </c>
      <c r="CH164" s="19" t="str">
        <f>IF($A164="","",IF(CF164="","--",LOOKUP(CF164/CH$2,{0,0.4,0.45,0.5,0.55,0.6,0.65,0.7,0.75,0.8,1},{0,2,2.25,2.5,2.75,3,3.25,3.5,3.75,4})))</f>
        <v/>
      </c>
      <c r="CI164" s="22"/>
      <c r="CJ164" s="22"/>
      <c r="CK164" s="58" t="str">
        <f t="shared" si="98"/>
        <v/>
      </c>
      <c r="CL164" s="55"/>
      <c r="CM164" s="24"/>
      <c r="CN164" s="24"/>
      <c r="CO164" s="24" t="str">
        <f t="shared" si="87"/>
        <v/>
      </c>
      <c r="CP164" s="24"/>
      <c r="CQ164" s="25"/>
      <c r="CR164" s="24"/>
      <c r="CS164" s="42" t="str">
        <f t="shared" si="88"/>
        <v/>
      </c>
      <c r="CT164" s="22"/>
      <c r="CU164" s="17"/>
      <c r="CV164" s="7"/>
      <c r="CW164" s="7"/>
      <c r="CX164" s="7"/>
      <c r="CY164" s="7"/>
      <c r="CZ164" s="7"/>
      <c r="DA164" s="7"/>
      <c r="DB164" s="25"/>
      <c r="DC164" s="23"/>
    </row>
    <row r="165" spans="1:107" s="26" customFormat="1" x14ac:dyDescent="0.25">
      <c r="A165" s="19"/>
      <c r="B165" s="20"/>
      <c r="C165" s="21"/>
      <c r="D165" s="22"/>
      <c r="E165" s="22" t="str">
        <f t="shared" si="70"/>
        <v/>
      </c>
      <c r="F165" s="22"/>
      <c r="G165" s="22"/>
      <c r="H165" s="22"/>
      <c r="I165" s="24" t="str">
        <f t="shared" si="89"/>
        <v/>
      </c>
      <c r="J165" s="22" t="str">
        <f t="shared" si="71"/>
        <v/>
      </c>
      <c r="K165" s="39"/>
      <c r="L165" s="27"/>
      <c r="M165" s="22"/>
      <c r="N165" s="22" t="str">
        <f t="shared" si="72"/>
        <v/>
      </c>
      <c r="O165" s="22"/>
      <c r="P165" s="22"/>
      <c r="Q165" s="22"/>
      <c r="R165" s="24" t="str">
        <f t="shared" si="90"/>
        <v/>
      </c>
      <c r="S165" s="19" t="str">
        <f t="shared" si="73"/>
        <v/>
      </c>
      <c r="T165" s="39"/>
      <c r="U165" s="21"/>
      <c r="V165" s="22"/>
      <c r="W165" s="22" t="str">
        <f t="shared" si="74"/>
        <v/>
      </c>
      <c r="X165" s="22"/>
      <c r="Y165" s="22"/>
      <c r="Z165" s="22"/>
      <c r="AA165" s="24" t="str">
        <f t="shared" si="91"/>
        <v/>
      </c>
      <c r="AB165" s="19" t="str">
        <f t="shared" si="75"/>
        <v/>
      </c>
      <c r="AC165" s="39"/>
      <c r="AD165" s="21"/>
      <c r="AE165" s="22"/>
      <c r="AF165" s="22" t="str">
        <f t="shared" si="76"/>
        <v/>
      </c>
      <c r="AG165" s="22"/>
      <c r="AH165" s="22"/>
      <c r="AI165" s="22"/>
      <c r="AJ165" s="24" t="str">
        <f t="shared" si="92"/>
        <v/>
      </c>
      <c r="AK165" s="19" t="str">
        <f t="shared" si="77"/>
        <v/>
      </c>
      <c r="AL165" s="39"/>
      <c r="AM165" s="21"/>
      <c r="AN165" s="22"/>
      <c r="AO165" s="22" t="str">
        <f t="shared" si="99"/>
        <v/>
      </c>
      <c r="AP165" s="22"/>
      <c r="AQ165" s="22"/>
      <c r="AR165" s="22"/>
      <c r="AS165" s="24" t="str">
        <f t="shared" si="93"/>
        <v/>
      </c>
      <c r="AT165" s="19" t="str">
        <f t="shared" si="78"/>
        <v/>
      </c>
      <c r="AU165" s="39"/>
      <c r="AV165" s="21"/>
      <c r="AW165" s="22"/>
      <c r="AX165" s="22" t="str">
        <f t="shared" si="79"/>
        <v/>
      </c>
      <c r="AY165" s="22"/>
      <c r="AZ165" s="22"/>
      <c r="BA165" s="22"/>
      <c r="BB165" s="24" t="str">
        <f t="shared" si="94"/>
        <v/>
      </c>
      <c r="BC165" s="19" t="str">
        <f t="shared" si="80"/>
        <v/>
      </c>
      <c r="BD165" s="39"/>
      <c r="BE165" s="21"/>
      <c r="BF165" s="22"/>
      <c r="BG165" s="22" t="str">
        <f t="shared" si="81"/>
        <v/>
      </c>
      <c r="BH165" s="22"/>
      <c r="BI165" s="22"/>
      <c r="BJ165" s="22"/>
      <c r="BK165" s="24" t="str">
        <f t="shared" si="95"/>
        <v/>
      </c>
      <c r="BL165" s="19" t="str">
        <f t="shared" si="82"/>
        <v/>
      </c>
      <c r="BM165" s="39"/>
      <c r="BN165" s="21"/>
      <c r="BO165" s="22"/>
      <c r="BP165" s="22" t="str">
        <f t="shared" si="83"/>
        <v/>
      </c>
      <c r="BQ165" s="22"/>
      <c r="BR165" s="22"/>
      <c r="BS165" s="22"/>
      <c r="BT165" s="24" t="str">
        <f t="shared" si="96"/>
        <v/>
      </c>
      <c r="BU165" s="19" t="str">
        <f t="shared" si="84"/>
        <v/>
      </c>
      <c r="BV165" s="39"/>
      <c r="BW165" s="21"/>
      <c r="BX165" s="22"/>
      <c r="BY165" s="22" t="str">
        <f t="shared" si="85"/>
        <v/>
      </c>
      <c r="BZ165" s="22"/>
      <c r="CA165" s="22"/>
      <c r="CB165" s="22"/>
      <c r="CC165" s="24" t="str">
        <f t="shared" si="97"/>
        <v/>
      </c>
      <c r="CD165" s="19" t="str">
        <f t="shared" si="86"/>
        <v/>
      </c>
      <c r="CE165" s="39"/>
      <c r="CF165" s="21"/>
      <c r="CG165" s="22" t="str">
        <f>IF($A165="","",IF(CF165="","I",LOOKUP(CF165/CH$2,{0,0.4,0.45,0.5,0.55,0.6,0.65,0.7,0.75,0.8,1},{"F","D","C","C+","B-","B","B+","A-","A","A+"})))</f>
        <v/>
      </c>
      <c r="CH165" s="19" t="str">
        <f>IF($A165="","",IF(CF165="","--",LOOKUP(CF165/CH$2,{0,0.4,0.45,0.5,0.55,0.6,0.65,0.7,0.75,0.8,1},{0,2,2.25,2.5,2.75,3,3.25,3.5,3.75,4})))</f>
        <v/>
      </c>
      <c r="CI165" s="22"/>
      <c r="CJ165" s="22"/>
      <c r="CK165" s="58" t="str">
        <f t="shared" si="98"/>
        <v/>
      </c>
      <c r="CL165" s="55"/>
      <c r="CM165" s="24"/>
      <c r="CN165" s="24"/>
      <c r="CO165" s="24" t="str">
        <f t="shared" si="87"/>
        <v/>
      </c>
      <c r="CP165" s="24"/>
      <c r="CQ165" s="25"/>
      <c r="CR165" s="24"/>
      <c r="CS165" s="42" t="str">
        <f t="shared" si="88"/>
        <v/>
      </c>
      <c r="CT165" s="22"/>
      <c r="CU165" s="17"/>
      <c r="CV165" s="7"/>
      <c r="CW165" s="7"/>
      <c r="CX165" s="7"/>
      <c r="CY165" s="7"/>
      <c r="CZ165" s="7"/>
      <c r="DA165" s="7"/>
      <c r="DB165" s="25"/>
      <c r="DC165" s="23"/>
    </row>
    <row r="166" spans="1:107" s="26" customFormat="1" x14ac:dyDescent="0.25">
      <c r="A166" s="19"/>
      <c r="B166" s="20"/>
      <c r="C166" s="21"/>
      <c r="D166" s="22"/>
      <c r="E166" s="22" t="str">
        <f t="shared" si="70"/>
        <v/>
      </c>
      <c r="F166" s="22"/>
      <c r="G166" s="22"/>
      <c r="H166" s="22"/>
      <c r="I166" s="24" t="str">
        <f t="shared" si="89"/>
        <v/>
      </c>
      <c r="J166" s="22" t="str">
        <f t="shared" si="71"/>
        <v/>
      </c>
      <c r="K166" s="39"/>
      <c r="L166" s="27"/>
      <c r="M166" s="22"/>
      <c r="N166" s="22" t="str">
        <f t="shared" si="72"/>
        <v/>
      </c>
      <c r="O166" s="22"/>
      <c r="P166" s="22"/>
      <c r="Q166" s="22"/>
      <c r="R166" s="24" t="str">
        <f t="shared" si="90"/>
        <v/>
      </c>
      <c r="S166" s="19" t="str">
        <f t="shared" si="73"/>
        <v/>
      </c>
      <c r="T166" s="39"/>
      <c r="U166" s="21"/>
      <c r="V166" s="22"/>
      <c r="W166" s="22" t="str">
        <f t="shared" si="74"/>
        <v/>
      </c>
      <c r="X166" s="22"/>
      <c r="Y166" s="22"/>
      <c r="Z166" s="22"/>
      <c r="AA166" s="24" t="str">
        <f t="shared" si="91"/>
        <v/>
      </c>
      <c r="AB166" s="19" t="str">
        <f t="shared" si="75"/>
        <v/>
      </c>
      <c r="AC166" s="39"/>
      <c r="AD166" s="21"/>
      <c r="AE166" s="22"/>
      <c r="AF166" s="22" t="str">
        <f t="shared" si="76"/>
        <v/>
      </c>
      <c r="AG166" s="22"/>
      <c r="AH166" s="22"/>
      <c r="AI166" s="22"/>
      <c r="AJ166" s="24" t="str">
        <f t="shared" si="92"/>
        <v/>
      </c>
      <c r="AK166" s="19" t="str">
        <f t="shared" si="77"/>
        <v/>
      </c>
      <c r="AL166" s="39"/>
      <c r="AM166" s="21"/>
      <c r="AN166" s="22"/>
      <c r="AO166" s="22" t="str">
        <f t="shared" si="99"/>
        <v/>
      </c>
      <c r="AP166" s="22"/>
      <c r="AQ166" s="22"/>
      <c r="AR166" s="22"/>
      <c r="AS166" s="24" t="str">
        <f t="shared" si="93"/>
        <v/>
      </c>
      <c r="AT166" s="19" t="str">
        <f t="shared" si="78"/>
        <v/>
      </c>
      <c r="AU166" s="39"/>
      <c r="AV166" s="21"/>
      <c r="AW166" s="22"/>
      <c r="AX166" s="22" t="str">
        <f t="shared" si="79"/>
        <v/>
      </c>
      <c r="AY166" s="22"/>
      <c r="AZ166" s="22"/>
      <c r="BA166" s="22"/>
      <c r="BB166" s="24" t="str">
        <f t="shared" si="94"/>
        <v/>
      </c>
      <c r="BC166" s="19" t="str">
        <f t="shared" si="80"/>
        <v/>
      </c>
      <c r="BD166" s="39"/>
      <c r="BE166" s="21"/>
      <c r="BF166" s="22"/>
      <c r="BG166" s="22" t="str">
        <f t="shared" si="81"/>
        <v/>
      </c>
      <c r="BH166" s="22"/>
      <c r="BI166" s="22"/>
      <c r="BJ166" s="22"/>
      <c r="BK166" s="24" t="str">
        <f t="shared" si="95"/>
        <v/>
      </c>
      <c r="BL166" s="19" t="str">
        <f t="shared" si="82"/>
        <v/>
      </c>
      <c r="BM166" s="39"/>
      <c r="BN166" s="21"/>
      <c r="BO166" s="22"/>
      <c r="BP166" s="22" t="str">
        <f t="shared" si="83"/>
        <v/>
      </c>
      <c r="BQ166" s="22"/>
      <c r="BR166" s="22"/>
      <c r="BS166" s="22"/>
      <c r="BT166" s="24" t="str">
        <f t="shared" si="96"/>
        <v/>
      </c>
      <c r="BU166" s="19" t="str">
        <f t="shared" si="84"/>
        <v/>
      </c>
      <c r="BV166" s="39"/>
      <c r="BW166" s="21"/>
      <c r="BX166" s="22"/>
      <c r="BY166" s="22" t="str">
        <f t="shared" si="85"/>
        <v/>
      </c>
      <c r="BZ166" s="22"/>
      <c r="CA166" s="22"/>
      <c r="CB166" s="22"/>
      <c r="CC166" s="24" t="str">
        <f t="shared" si="97"/>
        <v/>
      </c>
      <c r="CD166" s="19" t="str">
        <f t="shared" si="86"/>
        <v/>
      </c>
      <c r="CE166" s="39"/>
      <c r="CF166" s="21"/>
      <c r="CG166" s="22" t="str">
        <f>IF($A166="","",IF(CF166="","I",LOOKUP(CF166/CH$2,{0,0.4,0.45,0.5,0.55,0.6,0.65,0.7,0.75,0.8,1},{"F","D","C","C+","B-","B","B+","A-","A","A+"})))</f>
        <v/>
      </c>
      <c r="CH166" s="19" t="str">
        <f>IF($A166="","",IF(CF166="","--",LOOKUP(CF166/CH$2,{0,0.4,0.45,0.5,0.55,0.6,0.65,0.7,0.75,0.8,1},{0,2,2.25,2.5,2.75,3,3.25,3.5,3.75,4})))</f>
        <v/>
      </c>
      <c r="CI166" s="22"/>
      <c r="CJ166" s="22"/>
      <c r="CK166" s="58" t="str">
        <f t="shared" si="98"/>
        <v/>
      </c>
      <c r="CL166" s="55"/>
      <c r="CM166" s="24"/>
      <c r="CN166" s="24"/>
      <c r="CO166" s="24" t="str">
        <f t="shared" si="87"/>
        <v/>
      </c>
      <c r="CP166" s="24"/>
      <c r="CQ166" s="25"/>
      <c r="CR166" s="24"/>
      <c r="CS166" s="42" t="str">
        <f t="shared" si="88"/>
        <v/>
      </c>
      <c r="CT166" s="22"/>
      <c r="CU166" s="17"/>
      <c r="CV166" s="7"/>
      <c r="CW166" s="7"/>
      <c r="CX166" s="7"/>
      <c r="CY166" s="7"/>
      <c r="CZ166" s="7"/>
      <c r="DA166" s="7"/>
      <c r="DB166" s="25"/>
      <c r="DC166" s="23"/>
    </row>
    <row r="167" spans="1:107" s="26" customFormat="1" x14ac:dyDescent="0.25">
      <c r="A167" s="19"/>
      <c r="B167" s="20"/>
      <c r="C167" s="21"/>
      <c r="D167" s="22"/>
      <c r="E167" s="22" t="str">
        <f t="shared" si="70"/>
        <v/>
      </c>
      <c r="F167" s="22"/>
      <c r="G167" s="22"/>
      <c r="H167" s="22"/>
      <c r="I167" s="24" t="str">
        <f t="shared" si="89"/>
        <v/>
      </c>
      <c r="J167" s="22" t="str">
        <f t="shared" si="71"/>
        <v/>
      </c>
      <c r="K167" s="39"/>
      <c r="L167" s="27"/>
      <c r="M167" s="22"/>
      <c r="N167" s="22" t="str">
        <f t="shared" si="72"/>
        <v/>
      </c>
      <c r="O167" s="22"/>
      <c r="P167" s="22"/>
      <c r="Q167" s="22"/>
      <c r="R167" s="24" t="str">
        <f t="shared" si="90"/>
        <v/>
      </c>
      <c r="S167" s="19" t="str">
        <f t="shared" si="73"/>
        <v/>
      </c>
      <c r="T167" s="39"/>
      <c r="U167" s="21"/>
      <c r="V167" s="22"/>
      <c r="W167" s="22" t="str">
        <f t="shared" si="74"/>
        <v/>
      </c>
      <c r="X167" s="22"/>
      <c r="Y167" s="22"/>
      <c r="Z167" s="22"/>
      <c r="AA167" s="24" t="str">
        <f t="shared" si="91"/>
        <v/>
      </c>
      <c r="AB167" s="19" t="str">
        <f t="shared" si="75"/>
        <v/>
      </c>
      <c r="AC167" s="39"/>
      <c r="AD167" s="21"/>
      <c r="AE167" s="22"/>
      <c r="AF167" s="22" t="str">
        <f t="shared" si="76"/>
        <v/>
      </c>
      <c r="AG167" s="22"/>
      <c r="AH167" s="22"/>
      <c r="AI167" s="22"/>
      <c r="AJ167" s="24" t="str">
        <f t="shared" si="92"/>
        <v/>
      </c>
      <c r="AK167" s="19" t="str">
        <f t="shared" si="77"/>
        <v/>
      </c>
      <c r="AL167" s="39"/>
      <c r="AM167" s="21"/>
      <c r="AN167" s="22"/>
      <c r="AO167" s="22" t="str">
        <f t="shared" si="99"/>
        <v/>
      </c>
      <c r="AP167" s="22"/>
      <c r="AQ167" s="22"/>
      <c r="AR167" s="22"/>
      <c r="AS167" s="24" t="str">
        <f t="shared" si="93"/>
        <v/>
      </c>
      <c r="AT167" s="19" t="str">
        <f t="shared" si="78"/>
        <v/>
      </c>
      <c r="AU167" s="39"/>
      <c r="AV167" s="21"/>
      <c r="AW167" s="22"/>
      <c r="AX167" s="22" t="str">
        <f t="shared" si="79"/>
        <v/>
      </c>
      <c r="AY167" s="22"/>
      <c r="AZ167" s="22"/>
      <c r="BA167" s="22"/>
      <c r="BB167" s="24" t="str">
        <f t="shared" si="94"/>
        <v/>
      </c>
      <c r="BC167" s="19" t="str">
        <f t="shared" si="80"/>
        <v/>
      </c>
      <c r="BD167" s="39"/>
      <c r="BE167" s="21"/>
      <c r="BF167" s="22"/>
      <c r="BG167" s="22" t="str">
        <f t="shared" si="81"/>
        <v/>
      </c>
      <c r="BH167" s="22"/>
      <c r="BI167" s="22"/>
      <c r="BJ167" s="22"/>
      <c r="BK167" s="24" t="str">
        <f t="shared" si="95"/>
        <v/>
      </c>
      <c r="BL167" s="19" t="str">
        <f t="shared" si="82"/>
        <v/>
      </c>
      <c r="BM167" s="39"/>
      <c r="BN167" s="21"/>
      <c r="BO167" s="22"/>
      <c r="BP167" s="22" t="str">
        <f t="shared" si="83"/>
        <v/>
      </c>
      <c r="BQ167" s="22"/>
      <c r="BR167" s="22"/>
      <c r="BS167" s="22"/>
      <c r="BT167" s="24" t="str">
        <f t="shared" si="96"/>
        <v/>
      </c>
      <c r="BU167" s="19" t="str">
        <f t="shared" si="84"/>
        <v/>
      </c>
      <c r="BV167" s="39"/>
      <c r="BW167" s="21"/>
      <c r="BX167" s="22"/>
      <c r="BY167" s="22" t="str">
        <f t="shared" si="85"/>
        <v/>
      </c>
      <c r="BZ167" s="22"/>
      <c r="CA167" s="22"/>
      <c r="CB167" s="22"/>
      <c r="CC167" s="24" t="str">
        <f t="shared" si="97"/>
        <v/>
      </c>
      <c r="CD167" s="19" t="str">
        <f t="shared" si="86"/>
        <v/>
      </c>
      <c r="CE167" s="39"/>
      <c r="CF167" s="21"/>
      <c r="CG167" s="22" t="str">
        <f>IF($A167="","",IF(CF167="","I",LOOKUP(CF167/CH$2,{0,0.4,0.45,0.5,0.55,0.6,0.65,0.7,0.75,0.8,1},{"F","D","C","C+","B-","B","B+","A-","A","A+"})))</f>
        <v/>
      </c>
      <c r="CH167" s="19" t="str">
        <f>IF($A167="","",IF(CF167="","--",LOOKUP(CF167/CH$2,{0,0.4,0.45,0.5,0.55,0.6,0.65,0.7,0.75,0.8,1},{0,2,2.25,2.5,2.75,3,3.25,3.5,3.75,4})))</f>
        <v/>
      </c>
      <c r="CI167" s="22"/>
      <c r="CJ167" s="22"/>
      <c r="CK167" s="58" t="str">
        <f t="shared" si="98"/>
        <v/>
      </c>
      <c r="CL167" s="55"/>
      <c r="CM167" s="24"/>
      <c r="CN167" s="24"/>
      <c r="CO167" s="24" t="str">
        <f t="shared" si="87"/>
        <v/>
      </c>
      <c r="CP167" s="24"/>
      <c r="CQ167" s="25"/>
      <c r="CR167" s="24"/>
      <c r="CS167" s="42" t="str">
        <f t="shared" si="88"/>
        <v/>
      </c>
      <c r="CT167" s="22"/>
      <c r="CU167" s="17"/>
      <c r="CV167" s="7"/>
      <c r="CW167" s="7"/>
      <c r="CX167" s="7"/>
      <c r="CY167" s="7"/>
      <c r="CZ167" s="7"/>
      <c r="DA167" s="7"/>
      <c r="DB167" s="25"/>
      <c r="DC167" s="23"/>
    </row>
    <row r="168" spans="1:107" s="26" customFormat="1" x14ac:dyDescent="0.25">
      <c r="A168" s="19"/>
      <c r="B168" s="20"/>
      <c r="C168" s="21"/>
      <c r="D168" s="22"/>
      <c r="E168" s="22" t="str">
        <f t="shared" si="70"/>
        <v/>
      </c>
      <c r="F168" s="22"/>
      <c r="G168" s="22"/>
      <c r="H168" s="22"/>
      <c r="I168" s="24" t="str">
        <f t="shared" si="89"/>
        <v/>
      </c>
      <c r="J168" s="22" t="str">
        <f t="shared" si="71"/>
        <v/>
      </c>
      <c r="K168" s="39"/>
      <c r="L168" s="27"/>
      <c r="M168" s="22"/>
      <c r="N168" s="22" t="str">
        <f t="shared" si="72"/>
        <v/>
      </c>
      <c r="O168" s="22"/>
      <c r="P168" s="22"/>
      <c r="Q168" s="22"/>
      <c r="R168" s="24" t="str">
        <f t="shared" si="90"/>
        <v/>
      </c>
      <c r="S168" s="19" t="str">
        <f t="shared" si="73"/>
        <v/>
      </c>
      <c r="T168" s="39"/>
      <c r="U168" s="21"/>
      <c r="V168" s="22"/>
      <c r="W168" s="22" t="str">
        <f t="shared" si="74"/>
        <v/>
      </c>
      <c r="X168" s="22"/>
      <c r="Y168" s="22"/>
      <c r="Z168" s="22"/>
      <c r="AA168" s="24" t="str">
        <f t="shared" si="91"/>
        <v/>
      </c>
      <c r="AB168" s="19" t="str">
        <f t="shared" si="75"/>
        <v/>
      </c>
      <c r="AC168" s="39"/>
      <c r="AD168" s="21"/>
      <c r="AE168" s="22"/>
      <c r="AF168" s="22" t="str">
        <f t="shared" si="76"/>
        <v/>
      </c>
      <c r="AG168" s="22"/>
      <c r="AH168" s="22"/>
      <c r="AI168" s="22"/>
      <c r="AJ168" s="24" t="str">
        <f t="shared" si="92"/>
        <v/>
      </c>
      <c r="AK168" s="19" t="str">
        <f t="shared" si="77"/>
        <v/>
      </c>
      <c r="AL168" s="39"/>
      <c r="AM168" s="21"/>
      <c r="AN168" s="22"/>
      <c r="AO168" s="22" t="str">
        <f t="shared" si="99"/>
        <v/>
      </c>
      <c r="AP168" s="22"/>
      <c r="AQ168" s="22"/>
      <c r="AR168" s="22"/>
      <c r="AS168" s="24" t="str">
        <f t="shared" si="93"/>
        <v/>
      </c>
      <c r="AT168" s="19" t="str">
        <f t="shared" si="78"/>
        <v/>
      </c>
      <c r="AU168" s="39"/>
      <c r="AV168" s="21"/>
      <c r="AW168" s="22"/>
      <c r="AX168" s="22" t="str">
        <f t="shared" si="79"/>
        <v/>
      </c>
      <c r="AY168" s="22"/>
      <c r="AZ168" s="22"/>
      <c r="BA168" s="22"/>
      <c r="BB168" s="24" t="str">
        <f t="shared" si="94"/>
        <v/>
      </c>
      <c r="BC168" s="19" t="str">
        <f t="shared" si="80"/>
        <v/>
      </c>
      <c r="BD168" s="39"/>
      <c r="BE168" s="21"/>
      <c r="BF168" s="22"/>
      <c r="BG168" s="22" t="str">
        <f t="shared" si="81"/>
        <v/>
      </c>
      <c r="BH168" s="22"/>
      <c r="BI168" s="22"/>
      <c r="BJ168" s="22"/>
      <c r="BK168" s="24" t="str">
        <f t="shared" si="95"/>
        <v/>
      </c>
      <c r="BL168" s="19" t="str">
        <f t="shared" si="82"/>
        <v/>
      </c>
      <c r="BM168" s="39"/>
      <c r="BN168" s="21"/>
      <c r="BO168" s="22"/>
      <c r="BP168" s="22" t="str">
        <f t="shared" si="83"/>
        <v/>
      </c>
      <c r="BQ168" s="22"/>
      <c r="BR168" s="22"/>
      <c r="BS168" s="22"/>
      <c r="BT168" s="24" t="str">
        <f t="shared" si="96"/>
        <v/>
      </c>
      <c r="BU168" s="19" t="str">
        <f t="shared" si="84"/>
        <v/>
      </c>
      <c r="BV168" s="39"/>
      <c r="BW168" s="21"/>
      <c r="BX168" s="22"/>
      <c r="BY168" s="22" t="str">
        <f t="shared" si="85"/>
        <v/>
      </c>
      <c r="BZ168" s="22"/>
      <c r="CA168" s="22"/>
      <c r="CB168" s="22"/>
      <c r="CC168" s="24" t="str">
        <f t="shared" si="97"/>
        <v/>
      </c>
      <c r="CD168" s="19" t="str">
        <f t="shared" si="86"/>
        <v/>
      </c>
      <c r="CE168" s="39"/>
      <c r="CF168" s="21"/>
      <c r="CG168" s="22" t="str">
        <f>IF($A168="","",IF(CF168="","I",LOOKUP(CF168/CH$2,{0,0.4,0.45,0.5,0.55,0.6,0.65,0.7,0.75,0.8,1},{"F","D","C","C+","B-","B","B+","A-","A","A+"})))</f>
        <v/>
      </c>
      <c r="CH168" s="19" t="str">
        <f>IF($A168="","",IF(CF168="","--",LOOKUP(CF168/CH$2,{0,0.4,0.45,0.5,0.55,0.6,0.65,0.7,0.75,0.8,1},{0,2,2.25,2.5,2.75,3,3.25,3.5,3.75,4})))</f>
        <v/>
      </c>
      <c r="CI168" s="22"/>
      <c r="CJ168" s="22"/>
      <c r="CK168" s="58" t="str">
        <f t="shared" si="98"/>
        <v/>
      </c>
      <c r="CL168" s="55"/>
      <c r="CM168" s="24"/>
      <c r="CN168" s="24"/>
      <c r="CO168" s="24" t="str">
        <f t="shared" si="87"/>
        <v/>
      </c>
      <c r="CP168" s="24"/>
      <c r="CQ168" s="25"/>
      <c r="CR168" s="24"/>
      <c r="CS168" s="42" t="str">
        <f t="shared" si="88"/>
        <v/>
      </c>
      <c r="CT168" s="22"/>
      <c r="CU168" s="17"/>
      <c r="CV168" s="7"/>
      <c r="CW168" s="7"/>
      <c r="CX168" s="7"/>
      <c r="CY168" s="7"/>
      <c r="CZ168" s="7"/>
      <c r="DA168" s="7"/>
      <c r="DB168" s="25"/>
      <c r="DC168" s="23"/>
    </row>
    <row r="169" spans="1:107" s="26" customFormat="1" x14ac:dyDescent="0.25">
      <c r="A169" s="19"/>
      <c r="B169" s="20"/>
      <c r="C169" s="21"/>
      <c r="D169" s="22"/>
      <c r="E169" s="22" t="str">
        <f t="shared" si="70"/>
        <v/>
      </c>
      <c r="F169" s="22"/>
      <c r="G169" s="22"/>
      <c r="H169" s="22"/>
      <c r="I169" s="24" t="str">
        <f t="shared" si="89"/>
        <v/>
      </c>
      <c r="J169" s="22" t="str">
        <f t="shared" si="71"/>
        <v/>
      </c>
      <c r="K169" s="39"/>
      <c r="L169" s="27"/>
      <c r="M169" s="22"/>
      <c r="N169" s="22" t="str">
        <f t="shared" si="72"/>
        <v/>
      </c>
      <c r="O169" s="22"/>
      <c r="P169" s="22"/>
      <c r="Q169" s="22"/>
      <c r="R169" s="24" t="str">
        <f t="shared" si="90"/>
        <v/>
      </c>
      <c r="S169" s="19" t="str">
        <f t="shared" si="73"/>
        <v/>
      </c>
      <c r="T169" s="39"/>
      <c r="U169" s="21"/>
      <c r="V169" s="22"/>
      <c r="W169" s="22" t="str">
        <f t="shared" si="74"/>
        <v/>
      </c>
      <c r="X169" s="22"/>
      <c r="Y169" s="22"/>
      <c r="Z169" s="22"/>
      <c r="AA169" s="24" t="str">
        <f t="shared" si="91"/>
        <v/>
      </c>
      <c r="AB169" s="19" t="str">
        <f t="shared" si="75"/>
        <v/>
      </c>
      <c r="AC169" s="39"/>
      <c r="AD169" s="21"/>
      <c r="AE169" s="22"/>
      <c r="AF169" s="22" t="str">
        <f t="shared" si="76"/>
        <v/>
      </c>
      <c r="AG169" s="22"/>
      <c r="AH169" s="22"/>
      <c r="AI169" s="22"/>
      <c r="AJ169" s="24" t="str">
        <f t="shared" si="92"/>
        <v/>
      </c>
      <c r="AK169" s="19" t="str">
        <f t="shared" si="77"/>
        <v/>
      </c>
      <c r="AL169" s="39"/>
      <c r="AM169" s="21"/>
      <c r="AN169" s="22"/>
      <c r="AO169" s="22" t="str">
        <f t="shared" si="99"/>
        <v/>
      </c>
      <c r="AP169" s="22"/>
      <c r="AQ169" s="22"/>
      <c r="AR169" s="22"/>
      <c r="AS169" s="24" t="str">
        <f t="shared" si="93"/>
        <v/>
      </c>
      <c r="AT169" s="19" t="str">
        <f t="shared" si="78"/>
        <v/>
      </c>
      <c r="AU169" s="39"/>
      <c r="AV169" s="21"/>
      <c r="AW169" s="22"/>
      <c r="AX169" s="22" t="str">
        <f t="shared" si="79"/>
        <v/>
      </c>
      <c r="AY169" s="22"/>
      <c r="AZ169" s="22"/>
      <c r="BA169" s="22"/>
      <c r="BB169" s="24" t="str">
        <f t="shared" si="94"/>
        <v/>
      </c>
      <c r="BC169" s="19" t="str">
        <f t="shared" si="80"/>
        <v/>
      </c>
      <c r="BD169" s="39"/>
      <c r="BE169" s="21"/>
      <c r="BF169" s="22"/>
      <c r="BG169" s="22" t="str">
        <f t="shared" si="81"/>
        <v/>
      </c>
      <c r="BH169" s="22"/>
      <c r="BI169" s="22"/>
      <c r="BJ169" s="22"/>
      <c r="BK169" s="24" t="str">
        <f t="shared" si="95"/>
        <v/>
      </c>
      <c r="BL169" s="19" t="str">
        <f t="shared" si="82"/>
        <v/>
      </c>
      <c r="BM169" s="39"/>
      <c r="BN169" s="21"/>
      <c r="BO169" s="22"/>
      <c r="BP169" s="22" t="str">
        <f t="shared" si="83"/>
        <v/>
      </c>
      <c r="BQ169" s="22"/>
      <c r="BR169" s="22"/>
      <c r="BS169" s="22"/>
      <c r="BT169" s="24" t="str">
        <f t="shared" si="96"/>
        <v/>
      </c>
      <c r="BU169" s="19" t="str">
        <f t="shared" si="84"/>
        <v/>
      </c>
      <c r="BV169" s="39"/>
      <c r="BW169" s="21"/>
      <c r="BX169" s="22"/>
      <c r="BY169" s="22" t="str">
        <f t="shared" si="85"/>
        <v/>
      </c>
      <c r="BZ169" s="22"/>
      <c r="CA169" s="22"/>
      <c r="CB169" s="22"/>
      <c r="CC169" s="24" t="str">
        <f t="shared" si="97"/>
        <v/>
      </c>
      <c r="CD169" s="19" t="str">
        <f t="shared" si="86"/>
        <v/>
      </c>
      <c r="CE169" s="39"/>
      <c r="CF169" s="21"/>
      <c r="CG169" s="22" t="str">
        <f>IF($A169="","",IF(CF169="","I",LOOKUP(CF169/CH$2,{0,0.4,0.45,0.5,0.55,0.6,0.65,0.7,0.75,0.8,1},{"F","D","C","C+","B-","B","B+","A-","A","A+"})))</f>
        <v/>
      </c>
      <c r="CH169" s="19" t="str">
        <f>IF($A169="","",IF(CF169="","--",LOOKUP(CF169/CH$2,{0,0.4,0.45,0.5,0.55,0.6,0.65,0.7,0.75,0.8,1},{0,2,2.25,2.5,2.75,3,3.25,3.5,3.75,4})))</f>
        <v/>
      </c>
      <c r="CI169" s="22"/>
      <c r="CJ169" s="22"/>
      <c r="CK169" s="58" t="str">
        <f t="shared" si="98"/>
        <v/>
      </c>
      <c r="CL169" s="55"/>
      <c r="CM169" s="24"/>
      <c r="CN169" s="24"/>
      <c r="CO169" s="24" t="str">
        <f t="shared" si="87"/>
        <v/>
      </c>
      <c r="CP169" s="24"/>
      <c r="CQ169" s="25"/>
      <c r="CR169" s="24"/>
      <c r="CS169" s="42" t="str">
        <f t="shared" si="88"/>
        <v/>
      </c>
      <c r="CT169" s="22"/>
      <c r="CU169" s="17"/>
      <c r="CV169" s="7"/>
      <c r="CW169" s="7"/>
      <c r="CX169" s="7"/>
      <c r="CY169" s="7"/>
      <c r="CZ169" s="7"/>
      <c r="DA169" s="7"/>
      <c r="DB169" s="25"/>
      <c r="DC169" s="23"/>
    </row>
    <row r="170" spans="1:107" s="26" customFormat="1" x14ac:dyDescent="0.25">
      <c r="A170" s="19"/>
      <c r="B170" s="20"/>
      <c r="C170" s="21"/>
      <c r="D170" s="22"/>
      <c r="E170" s="22" t="str">
        <f t="shared" si="70"/>
        <v/>
      </c>
      <c r="F170" s="22"/>
      <c r="G170" s="22"/>
      <c r="H170" s="22"/>
      <c r="I170" s="24" t="str">
        <f t="shared" si="89"/>
        <v/>
      </c>
      <c r="J170" s="22" t="str">
        <f t="shared" si="71"/>
        <v/>
      </c>
      <c r="K170" s="39"/>
      <c r="L170" s="27"/>
      <c r="M170" s="22"/>
      <c r="N170" s="22" t="str">
        <f t="shared" si="72"/>
        <v/>
      </c>
      <c r="O170" s="22"/>
      <c r="P170" s="22"/>
      <c r="Q170" s="22"/>
      <c r="R170" s="24" t="str">
        <f t="shared" si="90"/>
        <v/>
      </c>
      <c r="S170" s="19" t="str">
        <f t="shared" si="73"/>
        <v/>
      </c>
      <c r="T170" s="39"/>
      <c r="U170" s="21"/>
      <c r="V170" s="22"/>
      <c r="W170" s="22" t="str">
        <f t="shared" si="74"/>
        <v/>
      </c>
      <c r="X170" s="22"/>
      <c r="Y170" s="22"/>
      <c r="Z170" s="22"/>
      <c r="AA170" s="24" t="str">
        <f t="shared" si="91"/>
        <v/>
      </c>
      <c r="AB170" s="19" t="str">
        <f t="shared" si="75"/>
        <v/>
      </c>
      <c r="AC170" s="39"/>
      <c r="AD170" s="21"/>
      <c r="AE170" s="22"/>
      <c r="AF170" s="22" t="str">
        <f t="shared" si="76"/>
        <v/>
      </c>
      <c r="AG170" s="22"/>
      <c r="AH170" s="22"/>
      <c r="AI170" s="22"/>
      <c r="AJ170" s="24" t="str">
        <f t="shared" si="92"/>
        <v/>
      </c>
      <c r="AK170" s="19" t="str">
        <f t="shared" si="77"/>
        <v/>
      </c>
      <c r="AL170" s="39"/>
      <c r="AM170" s="21"/>
      <c r="AN170" s="22"/>
      <c r="AO170" s="22" t="str">
        <f t="shared" ref="AO170:AO185" si="100">IF(ISBLANK($B170),"",IF(COUNT(AM170:AN170)=0,"",IF(AND($A170="IM",COUNT(AM170:AN170)=1),AM170+AN170,(AM170+AN170)/2)))</f>
        <v/>
      </c>
      <c r="AP170" s="22"/>
      <c r="AQ170" s="22"/>
      <c r="AR170" s="22"/>
      <c r="AS170" s="24" t="str">
        <f t="shared" si="93"/>
        <v/>
      </c>
      <c r="AT170" s="19" t="str">
        <f t="shared" si="78"/>
        <v/>
      </c>
      <c r="AU170" s="39"/>
      <c r="AV170" s="21"/>
      <c r="AW170" s="22"/>
      <c r="AX170" s="22" t="str">
        <f t="shared" si="79"/>
        <v/>
      </c>
      <c r="AY170" s="22"/>
      <c r="AZ170" s="22"/>
      <c r="BA170" s="22"/>
      <c r="BB170" s="24" t="str">
        <f t="shared" si="94"/>
        <v/>
      </c>
      <c r="BC170" s="19" t="str">
        <f t="shared" si="80"/>
        <v/>
      </c>
      <c r="BD170" s="39"/>
      <c r="BE170" s="21"/>
      <c r="BF170" s="22"/>
      <c r="BG170" s="22" t="str">
        <f t="shared" si="81"/>
        <v/>
      </c>
      <c r="BH170" s="22"/>
      <c r="BI170" s="22"/>
      <c r="BJ170" s="22"/>
      <c r="BK170" s="24" t="str">
        <f t="shared" si="95"/>
        <v/>
      </c>
      <c r="BL170" s="19" t="str">
        <f t="shared" si="82"/>
        <v/>
      </c>
      <c r="BM170" s="39"/>
      <c r="BN170" s="21"/>
      <c r="BO170" s="22"/>
      <c r="BP170" s="22" t="str">
        <f t="shared" si="83"/>
        <v/>
      </c>
      <c r="BQ170" s="22"/>
      <c r="BR170" s="22"/>
      <c r="BS170" s="22"/>
      <c r="BT170" s="24" t="str">
        <f t="shared" si="96"/>
        <v/>
      </c>
      <c r="BU170" s="19" t="str">
        <f t="shared" si="84"/>
        <v/>
      </c>
      <c r="BV170" s="39"/>
      <c r="BW170" s="21"/>
      <c r="BX170" s="22"/>
      <c r="BY170" s="22" t="str">
        <f t="shared" si="85"/>
        <v/>
      </c>
      <c r="BZ170" s="22"/>
      <c r="CA170" s="22"/>
      <c r="CB170" s="22"/>
      <c r="CC170" s="24" t="str">
        <f t="shared" si="97"/>
        <v/>
      </c>
      <c r="CD170" s="19" t="str">
        <f t="shared" si="86"/>
        <v/>
      </c>
      <c r="CE170" s="39"/>
      <c r="CF170" s="21"/>
      <c r="CG170" s="22" t="str">
        <f>IF($A170="","",IF(CF170="","I",LOOKUP(CF170/CH$2,{0,0.4,0.45,0.5,0.55,0.6,0.65,0.7,0.75,0.8,1},{"F","D","C","C+","B-","B","B+","A-","A","A+"})))</f>
        <v/>
      </c>
      <c r="CH170" s="19" t="str">
        <f>IF($A170="","",IF(CF170="","--",LOOKUP(CF170/CH$2,{0,0.4,0.45,0.5,0.55,0.6,0.65,0.7,0.75,0.8,1},{0,2,2.25,2.5,2.75,3,3.25,3.5,3.75,4})))</f>
        <v/>
      </c>
      <c r="CI170" s="22"/>
      <c r="CJ170" s="22"/>
      <c r="CK170" s="58" t="str">
        <f t="shared" si="98"/>
        <v/>
      </c>
      <c r="CL170" s="55"/>
      <c r="CM170" s="24"/>
      <c r="CN170" s="24"/>
      <c r="CO170" s="24" t="str">
        <f t="shared" si="87"/>
        <v/>
      </c>
      <c r="CP170" s="24"/>
      <c r="CQ170" s="25"/>
      <c r="CR170" s="24"/>
      <c r="CS170" s="42" t="str">
        <f t="shared" si="88"/>
        <v/>
      </c>
      <c r="CT170" s="22"/>
      <c r="CU170" s="17"/>
      <c r="CV170" s="7"/>
      <c r="CW170" s="7"/>
      <c r="CX170" s="7"/>
      <c r="CY170" s="7"/>
      <c r="CZ170" s="7"/>
      <c r="DA170" s="7"/>
      <c r="DB170" s="25"/>
      <c r="DC170" s="23"/>
    </row>
    <row r="171" spans="1:107" s="26" customFormat="1" x14ac:dyDescent="0.25">
      <c r="A171" s="19"/>
      <c r="B171" s="20"/>
      <c r="C171" s="21"/>
      <c r="D171" s="22"/>
      <c r="E171" s="22" t="str">
        <f t="shared" si="70"/>
        <v/>
      </c>
      <c r="F171" s="22"/>
      <c r="G171" s="22"/>
      <c r="H171" s="22"/>
      <c r="I171" s="24" t="str">
        <f t="shared" si="89"/>
        <v/>
      </c>
      <c r="J171" s="22" t="str">
        <f t="shared" si="71"/>
        <v/>
      </c>
      <c r="K171" s="39"/>
      <c r="L171" s="27"/>
      <c r="M171" s="22"/>
      <c r="N171" s="22" t="str">
        <f t="shared" si="72"/>
        <v/>
      </c>
      <c r="O171" s="22"/>
      <c r="P171" s="22"/>
      <c r="Q171" s="22"/>
      <c r="R171" s="24" t="str">
        <f t="shared" si="90"/>
        <v/>
      </c>
      <c r="S171" s="19" t="str">
        <f t="shared" si="73"/>
        <v/>
      </c>
      <c r="T171" s="39"/>
      <c r="U171" s="21"/>
      <c r="V171" s="22"/>
      <c r="W171" s="22" t="str">
        <f t="shared" si="74"/>
        <v/>
      </c>
      <c r="X171" s="22"/>
      <c r="Y171" s="22"/>
      <c r="Z171" s="22"/>
      <c r="AA171" s="24" t="str">
        <f t="shared" si="91"/>
        <v/>
      </c>
      <c r="AB171" s="19" t="str">
        <f t="shared" si="75"/>
        <v/>
      </c>
      <c r="AC171" s="39"/>
      <c r="AD171" s="21"/>
      <c r="AE171" s="22"/>
      <c r="AF171" s="22" t="str">
        <f t="shared" si="76"/>
        <v/>
      </c>
      <c r="AG171" s="22"/>
      <c r="AH171" s="22"/>
      <c r="AI171" s="22"/>
      <c r="AJ171" s="24" t="str">
        <f t="shared" si="92"/>
        <v/>
      </c>
      <c r="AK171" s="19" t="str">
        <f t="shared" si="77"/>
        <v/>
      </c>
      <c r="AL171" s="39"/>
      <c r="AM171" s="21"/>
      <c r="AN171" s="22"/>
      <c r="AO171" s="22" t="str">
        <f t="shared" si="100"/>
        <v/>
      </c>
      <c r="AP171" s="22"/>
      <c r="AQ171" s="22"/>
      <c r="AR171" s="22"/>
      <c r="AS171" s="24" t="str">
        <f t="shared" si="93"/>
        <v/>
      </c>
      <c r="AT171" s="19" t="str">
        <f t="shared" si="78"/>
        <v/>
      </c>
      <c r="AU171" s="39"/>
      <c r="AV171" s="21"/>
      <c r="AW171" s="22"/>
      <c r="AX171" s="22" t="str">
        <f t="shared" si="79"/>
        <v/>
      </c>
      <c r="AY171" s="22"/>
      <c r="AZ171" s="22"/>
      <c r="BA171" s="22"/>
      <c r="BB171" s="24" t="str">
        <f t="shared" si="94"/>
        <v/>
      </c>
      <c r="BC171" s="19" t="str">
        <f t="shared" si="80"/>
        <v/>
      </c>
      <c r="BD171" s="39"/>
      <c r="BE171" s="21"/>
      <c r="BF171" s="22"/>
      <c r="BG171" s="22" t="str">
        <f t="shared" si="81"/>
        <v/>
      </c>
      <c r="BH171" s="22"/>
      <c r="BI171" s="22"/>
      <c r="BJ171" s="22"/>
      <c r="BK171" s="24" t="str">
        <f t="shared" si="95"/>
        <v/>
      </c>
      <c r="BL171" s="19" t="str">
        <f t="shared" si="82"/>
        <v/>
      </c>
      <c r="BM171" s="39"/>
      <c r="BN171" s="21"/>
      <c r="BO171" s="22"/>
      <c r="BP171" s="22" t="str">
        <f t="shared" si="83"/>
        <v/>
      </c>
      <c r="BQ171" s="22"/>
      <c r="BR171" s="22"/>
      <c r="BS171" s="22"/>
      <c r="BT171" s="24" t="str">
        <f t="shared" si="96"/>
        <v/>
      </c>
      <c r="BU171" s="19" t="str">
        <f t="shared" si="84"/>
        <v/>
      </c>
      <c r="BV171" s="39"/>
      <c r="BW171" s="21"/>
      <c r="BX171" s="22"/>
      <c r="BY171" s="22" t="str">
        <f t="shared" si="85"/>
        <v/>
      </c>
      <c r="BZ171" s="22"/>
      <c r="CA171" s="22"/>
      <c r="CB171" s="22"/>
      <c r="CC171" s="24" t="str">
        <f t="shared" si="97"/>
        <v/>
      </c>
      <c r="CD171" s="19" t="str">
        <f t="shared" si="86"/>
        <v/>
      </c>
      <c r="CE171" s="39"/>
      <c r="CF171" s="21"/>
      <c r="CG171" s="22" t="str">
        <f>IF($A171="","",IF(CF171="","I",LOOKUP(CF171/CH$2,{0,0.4,0.45,0.5,0.55,0.6,0.65,0.7,0.75,0.8,1},{"F","D","C","C+","B-","B","B+","A-","A","A+"})))</f>
        <v/>
      </c>
      <c r="CH171" s="19" t="str">
        <f>IF($A171="","",IF(CF171="","--",LOOKUP(CF171/CH$2,{0,0.4,0.45,0.5,0.55,0.6,0.65,0.7,0.75,0.8,1},{0,2,2.25,2.5,2.75,3,3.25,3.5,3.75,4})))</f>
        <v/>
      </c>
      <c r="CI171" s="22"/>
      <c r="CJ171" s="22"/>
      <c r="CK171" s="58" t="str">
        <f t="shared" si="98"/>
        <v/>
      </c>
      <c r="CL171" s="55"/>
      <c r="CM171" s="24"/>
      <c r="CN171" s="24"/>
      <c r="CO171" s="24" t="str">
        <f t="shared" si="87"/>
        <v/>
      </c>
      <c r="CP171" s="24"/>
      <c r="CQ171" s="25"/>
      <c r="CR171" s="24"/>
      <c r="CS171" s="42" t="str">
        <f t="shared" si="88"/>
        <v/>
      </c>
      <c r="CT171" s="22"/>
      <c r="CU171" s="17"/>
      <c r="CV171" s="7"/>
      <c r="CW171" s="7"/>
      <c r="CX171" s="7"/>
      <c r="CY171" s="7"/>
      <c r="CZ171" s="7"/>
      <c r="DA171" s="7"/>
      <c r="DB171" s="25"/>
      <c r="DC171" s="23"/>
    </row>
    <row r="172" spans="1:107" s="26" customFormat="1" x14ac:dyDescent="0.25">
      <c r="A172" s="19"/>
      <c r="B172" s="20"/>
      <c r="C172" s="21"/>
      <c r="D172" s="22"/>
      <c r="E172" s="22" t="str">
        <f t="shared" si="70"/>
        <v/>
      </c>
      <c r="F172" s="22"/>
      <c r="G172" s="22"/>
      <c r="H172" s="22"/>
      <c r="I172" s="24" t="str">
        <f t="shared" si="89"/>
        <v/>
      </c>
      <c r="J172" s="22" t="str">
        <f t="shared" si="71"/>
        <v/>
      </c>
      <c r="K172" s="39"/>
      <c r="L172" s="27"/>
      <c r="M172" s="22"/>
      <c r="N172" s="22" t="str">
        <f t="shared" si="72"/>
        <v/>
      </c>
      <c r="O172" s="22"/>
      <c r="P172" s="22"/>
      <c r="Q172" s="22"/>
      <c r="R172" s="24" t="str">
        <f t="shared" si="90"/>
        <v/>
      </c>
      <c r="S172" s="19" t="str">
        <f t="shared" si="73"/>
        <v/>
      </c>
      <c r="T172" s="39"/>
      <c r="U172" s="21"/>
      <c r="V172" s="22"/>
      <c r="W172" s="22" t="str">
        <f t="shared" si="74"/>
        <v/>
      </c>
      <c r="X172" s="22"/>
      <c r="Y172" s="22"/>
      <c r="Z172" s="22"/>
      <c r="AA172" s="24" t="str">
        <f t="shared" si="91"/>
        <v/>
      </c>
      <c r="AB172" s="19" t="str">
        <f t="shared" si="75"/>
        <v/>
      </c>
      <c r="AC172" s="39"/>
      <c r="AD172" s="21"/>
      <c r="AE172" s="22"/>
      <c r="AF172" s="22" t="str">
        <f t="shared" si="76"/>
        <v/>
      </c>
      <c r="AG172" s="22"/>
      <c r="AH172" s="22"/>
      <c r="AI172" s="22"/>
      <c r="AJ172" s="24" t="str">
        <f t="shared" si="92"/>
        <v/>
      </c>
      <c r="AK172" s="19" t="str">
        <f t="shared" si="77"/>
        <v/>
      </c>
      <c r="AL172" s="39"/>
      <c r="AM172" s="21"/>
      <c r="AN172" s="22"/>
      <c r="AO172" s="22" t="str">
        <f t="shared" si="100"/>
        <v/>
      </c>
      <c r="AP172" s="22"/>
      <c r="AQ172" s="22"/>
      <c r="AR172" s="22"/>
      <c r="AS172" s="24" t="str">
        <f t="shared" si="93"/>
        <v/>
      </c>
      <c r="AT172" s="19" t="str">
        <f t="shared" si="78"/>
        <v/>
      </c>
      <c r="AU172" s="39"/>
      <c r="AV172" s="21"/>
      <c r="AW172" s="22"/>
      <c r="AX172" s="22" t="str">
        <f t="shared" si="79"/>
        <v/>
      </c>
      <c r="AY172" s="22"/>
      <c r="AZ172" s="22"/>
      <c r="BA172" s="22"/>
      <c r="BB172" s="24" t="str">
        <f t="shared" si="94"/>
        <v/>
      </c>
      <c r="BC172" s="19" t="str">
        <f t="shared" si="80"/>
        <v/>
      </c>
      <c r="BD172" s="39"/>
      <c r="BE172" s="21"/>
      <c r="BF172" s="22"/>
      <c r="BG172" s="22" t="str">
        <f t="shared" si="81"/>
        <v/>
      </c>
      <c r="BH172" s="22"/>
      <c r="BI172" s="22"/>
      <c r="BJ172" s="22"/>
      <c r="BK172" s="24" t="str">
        <f t="shared" si="95"/>
        <v/>
      </c>
      <c r="BL172" s="19" t="str">
        <f t="shared" si="82"/>
        <v/>
      </c>
      <c r="BM172" s="39"/>
      <c r="BN172" s="21"/>
      <c r="BO172" s="22"/>
      <c r="BP172" s="22" t="str">
        <f t="shared" si="83"/>
        <v/>
      </c>
      <c r="BQ172" s="22"/>
      <c r="BR172" s="22"/>
      <c r="BS172" s="22"/>
      <c r="BT172" s="24" t="str">
        <f t="shared" si="96"/>
        <v/>
      </c>
      <c r="BU172" s="19" t="str">
        <f t="shared" si="84"/>
        <v/>
      </c>
      <c r="BV172" s="39"/>
      <c r="BW172" s="21"/>
      <c r="BX172" s="22"/>
      <c r="BY172" s="22" t="str">
        <f t="shared" si="85"/>
        <v/>
      </c>
      <c r="BZ172" s="22"/>
      <c r="CA172" s="22"/>
      <c r="CB172" s="22"/>
      <c r="CC172" s="24" t="str">
        <f t="shared" si="97"/>
        <v/>
      </c>
      <c r="CD172" s="19" t="str">
        <f t="shared" si="86"/>
        <v/>
      </c>
      <c r="CE172" s="39"/>
      <c r="CF172" s="21"/>
      <c r="CG172" s="22" t="str">
        <f>IF($A172="","",IF(CF172="","I",LOOKUP(CF172/CH$2,{0,0.4,0.45,0.5,0.55,0.6,0.65,0.7,0.75,0.8,1},{"F","D","C","C+","B-","B","B+","A-","A","A+"})))</f>
        <v/>
      </c>
      <c r="CH172" s="19" t="str">
        <f>IF($A172="","",IF(CF172="","--",LOOKUP(CF172/CH$2,{0,0.4,0.45,0.5,0.55,0.6,0.65,0.7,0.75,0.8,1},{0,2,2.25,2.5,2.75,3,3.25,3.5,3.75,4})))</f>
        <v/>
      </c>
      <c r="CI172" s="22"/>
      <c r="CJ172" s="22"/>
      <c r="CK172" s="58" t="str">
        <f t="shared" si="98"/>
        <v/>
      </c>
      <c r="CL172" s="55"/>
      <c r="CM172" s="24"/>
      <c r="CN172" s="24"/>
      <c r="CO172" s="24" t="str">
        <f t="shared" si="87"/>
        <v/>
      </c>
      <c r="CP172" s="24"/>
      <c r="CQ172" s="25"/>
      <c r="CR172" s="24"/>
      <c r="CS172" s="42" t="str">
        <f t="shared" si="88"/>
        <v/>
      </c>
      <c r="CT172" s="22"/>
      <c r="CU172" s="17"/>
      <c r="CV172" s="7"/>
      <c r="CW172" s="7"/>
      <c r="CX172" s="7"/>
      <c r="CY172" s="7"/>
      <c r="CZ172" s="7"/>
      <c r="DA172" s="7"/>
      <c r="DB172" s="25"/>
      <c r="DC172" s="23"/>
    </row>
    <row r="173" spans="1:107" s="26" customFormat="1" x14ac:dyDescent="0.25">
      <c r="A173" s="19"/>
      <c r="B173" s="20"/>
      <c r="C173" s="21"/>
      <c r="D173" s="22"/>
      <c r="E173" s="22" t="str">
        <f t="shared" si="70"/>
        <v/>
      </c>
      <c r="F173" s="22"/>
      <c r="G173" s="22"/>
      <c r="H173" s="22"/>
      <c r="I173" s="24" t="str">
        <f t="shared" si="89"/>
        <v/>
      </c>
      <c r="J173" s="22" t="str">
        <f t="shared" si="71"/>
        <v/>
      </c>
      <c r="K173" s="39"/>
      <c r="L173" s="27"/>
      <c r="M173" s="22"/>
      <c r="N173" s="22" t="str">
        <f t="shared" si="72"/>
        <v/>
      </c>
      <c r="O173" s="22"/>
      <c r="P173" s="22"/>
      <c r="Q173" s="22"/>
      <c r="R173" s="24" t="str">
        <f t="shared" si="90"/>
        <v/>
      </c>
      <c r="S173" s="19" t="str">
        <f t="shared" si="73"/>
        <v/>
      </c>
      <c r="T173" s="39"/>
      <c r="U173" s="21"/>
      <c r="V173" s="22"/>
      <c r="W173" s="22" t="str">
        <f t="shared" si="74"/>
        <v/>
      </c>
      <c r="X173" s="22"/>
      <c r="Y173" s="22"/>
      <c r="Z173" s="22"/>
      <c r="AA173" s="24" t="str">
        <f t="shared" si="91"/>
        <v/>
      </c>
      <c r="AB173" s="19" t="str">
        <f t="shared" si="75"/>
        <v/>
      </c>
      <c r="AC173" s="39"/>
      <c r="AD173" s="21"/>
      <c r="AE173" s="22"/>
      <c r="AF173" s="22" t="str">
        <f t="shared" si="76"/>
        <v/>
      </c>
      <c r="AG173" s="22"/>
      <c r="AH173" s="22"/>
      <c r="AI173" s="22"/>
      <c r="AJ173" s="24" t="str">
        <f t="shared" si="92"/>
        <v/>
      </c>
      <c r="AK173" s="19" t="str">
        <f t="shared" si="77"/>
        <v/>
      </c>
      <c r="AL173" s="39"/>
      <c r="AM173" s="21"/>
      <c r="AN173" s="22"/>
      <c r="AO173" s="22" t="str">
        <f t="shared" si="100"/>
        <v/>
      </c>
      <c r="AP173" s="22"/>
      <c r="AQ173" s="22"/>
      <c r="AR173" s="22"/>
      <c r="AS173" s="24" t="str">
        <f t="shared" si="93"/>
        <v/>
      </c>
      <c r="AT173" s="19" t="str">
        <f t="shared" si="78"/>
        <v/>
      </c>
      <c r="AU173" s="39"/>
      <c r="AV173" s="21"/>
      <c r="AW173" s="22"/>
      <c r="AX173" s="22" t="str">
        <f t="shared" si="79"/>
        <v/>
      </c>
      <c r="AY173" s="22"/>
      <c r="AZ173" s="22"/>
      <c r="BA173" s="22"/>
      <c r="BB173" s="24" t="str">
        <f t="shared" si="94"/>
        <v/>
      </c>
      <c r="BC173" s="19" t="str">
        <f t="shared" si="80"/>
        <v/>
      </c>
      <c r="BD173" s="39"/>
      <c r="BE173" s="21"/>
      <c r="BF173" s="22"/>
      <c r="BG173" s="22" t="str">
        <f t="shared" si="81"/>
        <v/>
      </c>
      <c r="BH173" s="22"/>
      <c r="BI173" s="22"/>
      <c r="BJ173" s="22"/>
      <c r="BK173" s="24" t="str">
        <f t="shared" si="95"/>
        <v/>
      </c>
      <c r="BL173" s="19" t="str">
        <f t="shared" si="82"/>
        <v/>
      </c>
      <c r="BM173" s="39"/>
      <c r="BN173" s="21"/>
      <c r="BO173" s="22"/>
      <c r="BP173" s="22" t="str">
        <f t="shared" si="83"/>
        <v/>
      </c>
      <c r="BQ173" s="22"/>
      <c r="BR173" s="22"/>
      <c r="BS173" s="22"/>
      <c r="BT173" s="24" t="str">
        <f t="shared" si="96"/>
        <v/>
      </c>
      <c r="BU173" s="19" t="str">
        <f t="shared" si="84"/>
        <v/>
      </c>
      <c r="BV173" s="39"/>
      <c r="BW173" s="21"/>
      <c r="BX173" s="22"/>
      <c r="BY173" s="22" t="str">
        <f t="shared" si="85"/>
        <v/>
      </c>
      <c r="BZ173" s="22"/>
      <c r="CA173" s="22"/>
      <c r="CB173" s="22"/>
      <c r="CC173" s="24" t="str">
        <f t="shared" si="97"/>
        <v/>
      </c>
      <c r="CD173" s="19" t="str">
        <f t="shared" si="86"/>
        <v/>
      </c>
      <c r="CE173" s="39"/>
      <c r="CF173" s="21"/>
      <c r="CG173" s="22" t="str">
        <f>IF($A173="","",IF(CF173="","I",LOOKUP(CF173/CH$2,{0,0.4,0.45,0.5,0.55,0.6,0.65,0.7,0.75,0.8,1},{"F","D","C","C+","B-","B","B+","A-","A","A+"})))</f>
        <v/>
      </c>
      <c r="CH173" s="19" t="str">
        <f>IF($A173="","",IF(CF173="","--",LOOKUP(CF173/CH$2,{0,0.4,0.45,0.5,0.55,0.6,0.65,0.7,0.75,0.8,1},{0,2,2.25,2.5,2.75,3,3.25,3.5,3.75,4})))</f>
        <v/>
      </c>
      <c r="CI173" s="22"/>
      <c r="CJ173" s="22"/>
      <c r="CK173" s="58" t="str">
        <f t="shared" si="98"/>
        <v/>
      </c>
      <c r="CL173" s="55"/>
      <c r="CM173" s="24"/>
      <c r="CN173" s="24"/>
      <c r="CO173" s="24" t="str">
        <f t="shared" si="87"/>
        <v/>
      </c>
      <c r="CP173" s="24"/>
      <c r="CQ173" s="25"/>
      <c r="CR173" s="24"/>
      <c r="CS173" s="42" t="str">
        <f t="shared" si="88"/>
        <v/>
      </c>
      <c r="CT173" s="22"/>
      <c r="CU173" s="17"/>
      <c r="CV173" s="7"/>
      <c r="CW173" s="7"/>
      <c r="CX173" s="7"/>
      <c r="CY173" s="7"/>
      <c r="CZ173" s="7"/>
      <c r="DA173" s="7"/>
      <c r="DB173" s="25"/>
      <c r="DC173" s="23"/>
    </row>
    <row r="174" spans="1:107" s="26" customFormat="1" x14ac:dyDescent="0.25">
      <c r="A174" s="19"/>
      <c r="B174" s="20"/>
      <c r="C174" s="21"/>
      <c r="D174" s="22"/>
      <c r="E174" s="22" t="str">
        <f t="shared" si="70"/>
        <v/>
      </c>
      <c r="F174" s="22"/>
      <c r="G174" s="22"/>
      <c r="H174" s="22"/>
      <c r="I174" s="24" t="str">
        <f t="shared" si="89"/>
        <v/>
      </c>
      <c r="J174" s="22" t="str">
        <f t="shared" si="71"/>
        <v/>
      </c>
      <c r="K174" s="39"/>
      <c r="L174" s="27"/>
      <c r="M174" s="22"/>
      <c r="N174" s="22" t="str">
        <f t="shared" si="72"/>
        <v/>
      </c>
      <c r="O174" s="22"/>
      <c r="P174" s="22"/>
      <c r="Q174" s="22"/>
      <c r="R174" s="24" t="str">
        <f t="shared" si="90"/>
        <v/>
      </c>
      <c r="S174" s="19" t="str">
        <f t="shared" si="73"/>
        <v/>
      </c>
      <c r="T174" s="39"/>
      <c r="U174" s="21"/>
      <c r="V174" s="22"/>
      <c r="W174" s="22" t="str">
        <f t="shared" si="74"/>
        <v/>
      </c>
      <c r="X174" s="22"/>
      <c r="Y174" s="22"/>
      <c r="Z174" s="22"/>
      <c r="AA174" s="24" t="str">
        <f t="shared" si="91"/>
        <v/>
      </c>
      <c r="AB174" s="19" t="str">
        <f t="shared" si="75"/>
        <v/>
      </c>
      <c r="AC174" s="39"/>
      <c r="AD174" s="21"/>
      <c r="AE174" s="22"/>
      <c r="AF174" s="22" t="str">
        <f t="shared" si="76"/>
        <v/>
      </c>
      <c r="AG174" s="22"/>
      <c r="AH174" s="22"/>
      <c r="AI174" s="22"/>
      <c r="AJ174" s="24" t="str">
        <f t="shared" si="92"/>
        <v/>
      </c>
      <c r="AK174" s="19" t="str">
        <f t="shared" si="77"/>
        <v/>
      </c>
      <c r="AL174" s="39"/>
      <c r="AM174" s="21"/>
      <c r="AN174" s="22"/>
      <c r="AO174" s="22" t="str">
        <f t="shared" si="100"/>
        <v/>
      </c>
      <c r="AP174" s="22"/>
      <c r="AQ174" s="22"/>
      <c r="AR174" s="22"/>
      <c r="AS174" s="24" t="str">
        <f t="shared" si="93"/>
        <v/>
      </c>
      <c r="AT174" s="19" t="str">
        <f t="shared" si="78"/>
        <v/>
      </c>
      <c r="AU174" s="39"/>
      <c r="AV174" s="21"/>
      <c r="AW174" s="22"/>
      <c r="AX174" s="22" t="str">
        <f t="shared" si="79"/>
        <v/>
      </c>
      <c r="AY174" s="22"/>
      <c r="AZ174" s="22"/>
      <c r="BA174" s="22"/>
      <c r="BB174" s="24" t="str">
        <f t="shared" si="94"/>
        <v/>
      </c>
      <c r="BC174" s="19" t="str">
        <f t="shared" si="80"/>
        <v/>
      </c>
      <c r="BD174" s="39"/>
      <c r="BE174" s="21"/>
      <c r="BF174" s="22"/>
      <c r="BG174" s="22" t="str">
        <f t="shared" si="81"/>
        <v/>
      </c>
      <c r="BH174" s="22"/>
      <c r="BI174" s="22"/>
      <c r="BJ174" s="22"/>
      <c r="BK174" s="24" t="str">
        <f t="shared" si="95"/>
        <v/>
      </c>
      <c r="BL174" s="19" t="str">
        <f t="shared" si="82"/>
        <v/>
      </c>
      <c r="BM174" s="39"/>
      <c r="BN174" s="21"/>
      <c r="BO174" s="22"/>
      <c r="BP174" s="22" t="str">
        <f t="shared" si="83"/>
        <v/>
      </c>
      <c r="BQ174" s="22"/>
      <c r="BR174" s="22"/>
      <c r="BS174" s="22"/>
      <c r="BT174" s="24" t="str">
        <f t="shared" si="96"/>
        <v/>
      </c>
      <c r="BU174" s="19" t="str">
        <f t="shared" si="84"/>
        <v/>
      </c>
      <c r="BV174" s="39"/>
      <c r="BW174" s="21"/>
      <c r="BX174" s="22"/>
      <c r="BY174" s="22" t="str">
        <f t="shared" si="85"/>
        <v/>
      </c>
      <c r="BZ174" s="22"/>
      <c r="CA174" s="22"/>
      <c r="CB174" s="22"/>
      <c r="CC174" s="24" t="str">
        <f t="shared" si="97"/>
        <v/>
      </c>
      <c r="CD174" s="19" t="str">
        <f t="shared" si="86"/>
        <v/>
      </c>
      <c r="CE174" s="39"/>
      <c r="CF174" s="21"/>
      <c r="CG174" s="22" t="str">
        <f>IF($A174="","",IF(CF174="","I",LOOKUP(CF174/CH$2,{0,0.4,0.45,0.5,0.55,0.6,0.65,0.7,0.75,0.8,1},{"F","D","C","C+","B-","B","B+","A-","A","A+"})))</f>
        <v/>
      </c>
      <c r="CH174" s="19" t="str">
        <f>IF($A174="","",IF(CF174="","--",LOOKUP(CF174/CH$2,{0,0.4,0.45,0.5,0.55,0.6,0.65,0.7,0.75,0.8,1},{0,2,2.25,2.5,2.75,3,3.25,3.5,3.75,4})))</f>
        <v/>
      </c>
      <c r="CI174" s="22"/>
      <c r="CJ174" s="22"/>
      <c r="CK174" s="58" t="str">
        <f t="shared" si="98"/>
        <v/>
      </c>
      <c r="CL174" s="55"/>
      <c r="CM174" s="24"/>
      <c r="CN174" s="24"/>
      <c r="CO174" s="24" t="str">
        <f t="shared" si="87"/>
        <v/>
      </c>
      <c r="CP174" s="24"/>
      <c r="CQ174" s="25"/>
      <c r="CR174" s="24"/>
      <c r="CS174" s="42" t="str">
        <f t="shared" si="88"/>
        <v/>
      </c>
      <c r="CT174" s="22"/>
      <c r="CU174" s="17"/>
      <c r="CV174" s="7"/>
      <c r="CW174" s="7"/>
      <c r="CX174" s="7"/>
      <c r="CY174" s="7"/>
      <c r="CZ174" s="7"/>
      <c r="DA174" s="7"/>
      <c r="DB174" s="25"/>
      <c r="DC174" s="23"/>
    </row>
    <row r="175" spans="1:107" s="26" customFormat="1" x14ac:dyDescent="0.25">
      <c r="A175" s="19"/>
      <c r="B175" s="20"/>
      <c r="C175" s="21"/>
      <c r="D175" s="22"/>
      <c r="E175" s="22" t="str">
        <f t="shared" si="70"/>
        <v/>
      </c>
      <c r="F175" s="22"/>
      <c r="G175" s="22"/>
      <c r="H175" s="22"/>
      <c r="I175" s="24" t="str">
        <f t="shared" si="89"/>
        <v/>
      </c>
      <c r="J175" s="22" t="str">
        <f t="shared" si="71"/>
        <v/>
      </c>
      <c r="K175" s="39"/>
      <c r="L175" s="27"/>
      <c r="M175" s="22"/>
      <c r="N175" s="22" t="str">
        <f t="shared" si="72"/>
        <v/>
      </c>
      <c r="O175" s="22"/>
      <c r="P175" s="22"/>
      <c r="Q175" s="22"/>
      <c r="R175" s="24" t="str">
        <f t="shared" si="90"/>
        <v/>
      </c>
      <c r="S175" s="19" t="str">
        <f t="shared" si="73"/>
        <v/>
      </c>
      <c r="T175" s="39"/>
      <c r="U175" s="21"/>
      <c r="V175" s="22"/>
      <c r="W175" s="22" t="str">
        <f t="shared" si="74"/>
        <v/>
      </c>
      <c r="X175" s="22"/>
      <c r="Y175" s="22"/>
      <c r="Z175" s="22"/>
      <c r="AA175" s="24" t="str">
        <f t="shared" si="91"/>
        <v/>
      </c>
      <c r="AB175" s="19" t="str">
        <f t="shared" si="75"/>
        <v/>
      </c>
      <c r="AC175" s="39"/>
      <c r="AD175" s="21"/>
      <c r="AE175" s="22"/>
      <c r="AF175" s="22" t="str">
        <f t="shared" si="76"/>
        <v/>
      </c>
      <c r="AG175" s="22"/>
      <c r="AH175" s="22"/>
      <c r="AI175" s="22"/>
      <c r="AJ175" s="24" t="str">
        <f t="shared" si="92"/>
        <v/>
      </c>
      <c r="AK175" s="19" t="str">
        <f t="shared" si="77"/>
        <v/>
      </c>
      <c r="AL175" s="39"/>
      <c r="AM175" s="21"/>
      <c r="AN175" s="22"/>
      <c r="AO175" s="22" t="str">
        <f t="shared" si="100"/>
        <v/>
      </c>
      <c r="AP175" s="22"/>
      <c r="AQ175" s="22"/>
      <c r="AR175" s="22"/>
      <c r="AS175" s="24" t="str">
        <f t="shared" si="93"/>
        <v/>
      </c>
      <c r="AT175" s="19" t="str">
        <f t="shared" si="78"/>
        <v/>
      </c>
      <c r="AU175" s="39"/>
      <c r="AV175" s="21"/>
      <c r="AW175" s="22"/>
      <c r="AX175" s="22" t="str">
        <f t="shared" si="79"/>
        <v/>
      </c>
      <c r="AY175" s="22"/>
      <c r="AZ175" s="22"/>
      <c r="BA175" s="22"/>
      <c r="BB175" s="24" t="str">
        <f t="shared" si="94"/>
        <v/>
      </c>
      <c r="BC175" s="19" t="str">
        <f t="shared" si="80"/>
        <v/>
      </c>
      <c r="BD175" s="39"/>
      <c r="BE175" s="21"/>
      <c r="BF175" s="22"/>
      <c r="BG175" s="22" t="str">
        <f t="shared" si="81"/>
        <v/>
      </c>
      <c r="BH175" s="22"/>
      <c r="BI175" s="22"/>
      <c r="BJ175" s="22"/>
      <c r="BK175" s="24" t="str">
        <f t="shared" si="95"/>
        <v/>
      </c>
      <c r="BL175" s="19" t="str">
        <f t="shared" si="82"/>
        <v/>
      </c>
      <c r="BM175" s="39"/>
      <c r="BN175" s="21"/>
      <c r="BO175" s="22"/>
      <c r="BP175" s="22" t="str">
        <f t="shared" si="83"/>
        <v/>
      </c>
      <c r="BQ175" s="22"/>
      <c r="BR175" s="22"/>
      <c r="BS175" s="22"/>
      <c r="BT175" s="24" t="str">
        <f t="shared" si="96"/>
        <v/>
      </c>
      <c r="BU175" s="19" t="str">
        <f t="shared" si="84"/>
        <v/>
      </c>
      <c r="BV175" s="39"/>
      <c r="BW175" s="21"/>
      <c r="BX175" s="22"/>
      <c r="BY175" s="22" t="str">
        <f t="shared" si="85"/>
        <v/>
      </c>
      <c r="BZ175" s="22"/>
      <c r="CA175" s="22"/>
      <c r="CB175" s="22"/>
      <c r="CC175" s="24" t="str">
        <f t="shared" si="97"/>
        <v/>
      </c>
      <c r="CD175" s="19" t="str">
        <f t="shared" si="86"/>
        <v/>
      </c>
      <c r="CE175" s="39"/>
      <c r="CF175" s="21"/>
      <c r="CG175" s="22" t="str">
        <f>IF($A175="","",IF(CF175="","I",LOOKUP(CF175/CH$2,{0,0.4,0.45,0.5,0.55,0.6,0.65,0.7,0.75,0.8,1},{"F","D","C","C+","B-","B","B+","A-","A","A+"})))</f>
        <v/>
      </c>
      <c r="CH175" s="19" t="str">
        <f>IF($A175="","",IF(CF175="","--",LOOKUP(CF175/CH$2,{0,0.4,0.45,0.5,0.55,0.6,0.65,0.7,0.75,0.8,1},{0,2,2.25,2.5,2.75,3,3.25,3.5,3.75,4})))</f>
        <v/>
      </c>
      <c r="CI175" s="22"/>
      <c r="CJ175" s="22"/>
      <c r="CK175" s="58" t="str">
        <f t="shared" si="98"/>
        <v/>
      </c>
      <c r="CL175" s="55"/>
      <c r="CM175" s="24"/>
      <c r="CN175" s="24"/>
      <c r="CO175" s="24" t="str">
        <f t="shared" si="87"/>
        <v/>
      </c>
      <c r="CP175" s="24"/>
      <c r="CQ175" s="25"/>
      <c r="CR175" s="24"/>
      <c r="CS175" s="42" t="str">
        <f t="shared" si="88"/>
        <v/>
      </c>
      <c r="CT175" s="22"/>
      <c r="CU175" s="17"/>
      <c r="CV175" s="7"/>
      <c r="CW175" s="7"/>
      <c r="CX175" s="7"/>
      <c r="CY175" s="7"/>
      <c r="CZ175" s="7"/>
      <c r="DA175" s="7"/>
      <c r="DB175" s="25"/>
      <c r="DC175" s="23"/>
    </row>
    <row r="176" spans="1:107" s="26" customFormat="1" x14ac:dyDescent="0.25">
      <c r="A176" s="19"/>
      <c r="B176" s="20"/>
      <c r="C176" s="21"/>
      <c r="D176" s="22"/>
      <c r="E176" s="22" t="str">
        <f t="shared" si="70"/>
        <v/>
      </c>
      <c r="F176" s="22"/>
      <c r="G176" s="22"/>
      <c r="H176" s="22"/>
      <c r="I176" s="24" t="str">
        <f t="shared" si="89"/>
        <v/>
      </c>
      <c r="J176" s="22" t="str">
        <f t="shared" si="71"/>
        <v/>
      </c>
      <c r="K176" s="39"/>
      <c r="L176" s="27"/>
      <c r="M176" s="22"/>
      <c r="N176" s="22" t="str">
        <f t="shared" si="72"/>
        <v/>
      </c>
      <c r="O176" s="22"/>
      <c r="P176" s="22"/>
      <c r="Q176" s="22"/>
      <c r="R176" s="24" t="str">
        <f t="shared" si="90"/>
        <v/>
      </c>
      <c r="S176" s="19" t="str">
        <f t="shared" si="73"/>
        <v/>
      </c>
      <c r="T176" s="39"/>
      <c r="U176" s="21"/>
      <c r="V176" s="22"/>
      <c r="W176" s="22" t="str">
        <f t="shared" si="74"/>
        <v/>
      </c>
      <c r="X176" s="22"/>
      <c r="Y176" s="22"/>
      <c r="Z176" s="22"/>
      <c r="AA176" s="24" t="str">
        <f t="shared" si="91"/>
        <v/>
      </c>
      <c r="AB176" s="19" t="str">
        <f t="shared" si="75"/>
        <v/>
      </c>
      <c r="AC176" s="39"/>
      <c r="AD176" s="21"/>
      <c r="AE176" s="22"/>
      <c r="AF176" s="22" t="str">
        <f t="shared" si="76"/>
        <v/>
      </c>
      <c r="AG176" s="22"/>
      <c r="AH176" s="22"/>
      <c r="AI176" s="22"/>
      <c r="AJ176" s="24" t="str">
        <f t="shared" si="92"/>
        <v/>
      </c>
      <c r="AK176" s="19" t="str">
        <f t="shared" si="77"/>
        <v/>
      </c>
      <c r="AL176" s="39"/>
      <c r="AM176" s="21"/>
      <c r="AN176" s="22"/>
      <c r="AO176" s="22" t="str">
        <f t="shared" si="100"/>
        <v/>
      </c>
      <c r="AP176" s="22"/>
      <c r="AQ176" s="22"/>
      <c r="AR176" s="22"/>
      <c r="AS176" s="24" t="str">
        <f t="shared" si="93"/>
        <v/>
      </c>
      <c r="AT176" s="19" t="str">
        <f t="shared" si="78"/>
        <v/>
      </c>
      <c r="AU176" s="39"/>
      <c r="AV176" s="21"/>
      <c r="AW176" s="22"/>
      <c r="AX176" s="22" t="str">
        <f t="shared" si="79"/>
        <v/>
      </c>
      <c r="AY176" s="22"/>
      <c r="AZ176" s="22"/>
      <c r="BA176" s="22"/>
      <c r="BB176" s="24" t="str">
        <f t="shared" si="94"/>
        <v/>
      </c>
      <c r="BC176" s="19" t="str">
        <f t="shared" si="80"/>
        <v/>
      </c>
      <c r="BD176" s="39"/>
      <c r="BE176" s="21"/>
      <c r="BF176" s="22"/>
      <c r="BG176" s="22" t="str">
        <f t="shared" si="81"/>
        <v/>
      </c>
      <c r="BH176" s="22"/>
      <c r="BI176" s="22"/>
      <c r="BJ176" s="22"/>
      <c r="BK176" s="24" t="str">
        <f t="shared" si="95"/>
        <v/>
      </c>
      <c r="BL176" s="19" t="str">
        <f t="shared" si="82"/>
        <v/>
      </c>
      <c r="BM176" s="39"/>
      <c r="BN176" s="21"/>
      <c r="BO176" s="22"/>
      <c r="BP176" s="22" t="str">
        <f t="shared" si="83"/>
        <v/>
      </c>
      <c r="BQ176" s="22"/>
      <c r="BR176" s="22"/>
      <c r="BS176" s="22"/>
      <c r="BT176" s="24" t="str">
        <f t="shared" si="96"/>
        <v/>
      </c>
      <c r="BU176" s="19" t="str">
        <f t="shared" si="84"/>
        <v/>
      </c>
      <c r="BV176" s="39"/>
      <c r="BW176" s="21"/>
      <c r="BX176" s="22"/>
      <c r="BY176" s="22" t="str">
        <f t="shared" si="85"/>
        <v/>
      </c>
      <c r="BZ176" s="22"/>
      <c r="CA176" s="22"/>
      <c r="CB176" s="22"/>
      <c r="CC176" s="24" t="str">
        <f t="shared" si="97"/>
        <v/>
      </c>
      <c r="CD176" s="19" t="str">
        <f t="shared" si="86"/>
        <v/>
      </c>
      <c r="CE176" s="39"/>
      <c r="CF176" s="21"/>
      <c r="CG176" s="22" t="str">
        <f>IF($A176="","",IF(CF176="","I",LOOKUP(CF176/CH$2,{0,0.4,0.45,0.5,0.55,0.6,0.65,0.7,0.75,0.8,1},{"F","D","C","C+","B-","B","B+","A-","A","A+"})))</f>
        <v/>
      </c>
      <c r="CH176" s="19" t="str">
        <f>IF($A176="","",IF(CF176="","--",LOOKUP(CF176/CH$2,{0,0.4,0.45,0.5,0.55,0.6,0.65,0.7,0.75,0.8,1},{0,2,2.25,2.5,2.75,3,3.25,3.5,3.75,4})))</f>
        <v/>
      </c>
      <c r="CI176" s="22"/>
      <c r="CJ176" s="22"/>
      <c r="CK176" s="58" t="str">
        <f t="shared" si="98"/>
        <v/>
      </c>
      <c r="CL176" s="55"/>
      <c r="CM176" s="24"/>
      <c r="CN176" s="24"/>
      <c r="CO176" s="24" t="str">
        <f t="shared" si="87"/>
        <v/>
      </c>
      <c r="CP176" s="24"/>
      <c r="CQ176" s="25"/>
      <c r="CR176" s="24"/>
      <c r="CS176" s="42" t="str">
        <f t="shared" si="88"/>
        <v/>
      </c>
      <c r="CT176" s="22"/>
      <c r="CU176" s="17"/>
      <c r="CV176" s="7"/>
      <c r="CW176" s="7"/>
      <c r="CX176" s="7"/>
      <c r="CY176" s="7"/>
      <c r="CZ176" s="7"/>
      <c r="DA176" s="7"/>
      <c r="DB176" s="25"/>
      <c r="DC176" s="23"/>
    </row>
    <row r="177" spans="1:107" s="26" customFormat="1" x14ac:dyDescent="0.25">
      <c r="A177" s="19"/>
      <c r="B177" s="20"/>
      <c r="C177" s="21"/>
      <c r="D177" s="22"/>
      <c r="E177" s="22" t="str">
        <f t="shared" si="70"/>
        <v/>
      </c>
      <c r="F177" s="22"/>
      <c r="G177" s="22"/>
      <c r="H177" s="22"/>
      <c r="I177" s="24" t="str">
        <f t="shared" si="89"/>
        <v/>
      </c>
      <c r="J177" s="22" t="str">
        <f t="shared" si="71"/>
        <v/>
      </c>
      <c r="K177" s="39"/>
      <c r="L177" s="27"/>
      <c r="M177" s="22"/>
      <c r="N177" s="22" t="str">
        <f t="shared" si="72"/>
        <v/>
      </c>
      <c r="O177" s="22"/>
      <c r="P177" s="22"/>
      <c r="Q177" s="22"/>
      <c r="R177" s="24" t="str">
        <f t="shared" si="90"/>
        <v/>
      </c>
      <c r="S177" s="19" t="str">
        <f t="shared" si="73"/>
        <v/>
      </c>
      <c r="T177" s="39"/>
      <c r="U177" s="21"/>
      <c r="V177" s="22"/>
      <c r="W177" s="22" t="str">
        <f t="shared" si="74"/>
        <v/>
      </c>
      <c r="X177" s="22"/>
      <c r="Y177" s="22"/>
      <c r="Z177" s="22"/>
      <c r="AA177" s="24" t="str">
        <f t="shared" si="91"/>
        <v/>
      </c>
      <c r="AB177" s="19" t="str">
        <f t="shared" si="75"/>
        <v/>
      </c>
      <c r="AC177" s="39"/>
      <c r="AD177" s="21"/>
      <c r="AE177" s="22"/>
      <c r="AF177" s="22" t="str">
        <f t="shared" si="76"/>
        <v/>
      </c>
      <c r="AG177" s="22"/>
      <c r="AH177" s="22"/>
      <c r="AI177" s="22"/>
      <c r="AJ177" s="24" t="str">
        <f t="shared" si="92"/>
        <v/>
      </c>
      <c r="AK177" s="19" t="str">
        <f t="shared" si="77"/>
        <v/>
      </c>
      <c r="AL177" s="39"/>
      <c r="AM177" s="21"/>
      <c r="AN177" s="22"/>
      <c r="AO177" s="22" t="str">
        <f t="shared" si="100"/>
        <v/>
      </c>
      <c r="AP177" s="22"/>
      <c r="AQ177" s="22"/>
      <c r="AR177" s="22"/>
      <c r="AS177" s="24" t="str">
        <f t="shared" si="93"/>
        <v/>
      </c>
      <c r="AT177" s="19" t="str">
        <f t="shared" si="78"/>
        <v/>
      </c>
      <c r="AU177" s="39"/>
      <c r="AV177" s="21"/>
      <c r="AW177" s="22"/>
      <c r="AX177" s="22" t="str">
        <f t="shared" si="79"/>
        <v/>
      </c>
      <c r="AY177" s="22"/>
      <c r="AZ177" s="22"/>
      <c r="BA177" s="22"/>
      <c r="BB177" s="24" t="str">
        <f t="shared" si="94"/>
        <v/>
      </c>
      <c r="BC177" s="19" t="str">
        <f t="shared" si="80"/>
        <v/>
      </c>
      <c r="BD177" s="39"/>
      <c r="BE177" s="21"/>
      <c r="BF177" s="22"/>
      <c r="BG177" s="22" t="str">
        <f t="shared" si="81"/>
        <v/>
      </c>
      <c r="BH177" s="22"/>
      <c r="BI177" s="22"/>
      <c r="BJ177" s="22"/>
      <c r="BK177" s="24" t="str">
        <f t="shared" si="95"/>
        <v/>
      </c>
      <c r="BL177" s="19" t="str">
        <f t="shared" si="82"/>
        <v/>
      </c>
      <c r="BM177" s="39"/>
      <c r="BN177" s="21"/>
      <c r="BO177" s="22"/>
      <c r="BP177" s="22" t="str">
        <f t="shared" si="83"/>
        <v/>
      </c>
      <c r="BQ177" s="22"/>
      <c r="BR177" s="22"/>
      <c r="BS177" s="22"/>
      <c r="BT177" s="24" t="str">
        <f t="shared" si="96"/>
        <v/>
      </c>
      <c r="BU177" s="19" t="str">
        <f t="shared" si="84"/>
        <v/>
      </c>
      <c r="BV177" s="39"/>
      <c r="BW177" s="21"/>
      <c r="BX177" s="22"/>
      <c r="BY177" s="22" t="str">
        <f t="shared" si="85"/>
        <v/>
      </c>
      <c r="BZ177" s="22"/>
      <c r="CA177" s="22"/>
      <c r="CB177" s="22"/>
      <c r="CC177" s="24" t="str">
        <f t="shared" si="97"/>
        <v/>
      </c>
      <c r="CD177" s="19" t="str">
        <f t="shared" si="86"/>
        <v/>
      </c>
      <c r="CE177" s="39"/>
      <c r="CF177" s="21"/>
      <c r="CG177" s="22" t="str">
        <f>IF($A177="","",IF(CF177="","I",LOOKUP(CF177/CH$2,{0,0.4,0.45,0.5,0.55,0.6,0.65,0.7,0.75,0.8,1},{"F","D","C","C+","B-","B","B+","A-","A","A+"})))</f>
        <v/>
      </c>
      <c r="CH177" s="19" t="str">
        <f>IF($A177="","",IF(CF177="","--",LOOKUP(CF177/CH$2,{0,0.4,0.45,0.5,0.55,0.6,0.65,0.7,0.75,0.8,1},{0,2,2.25,2.5,2.75,3,3.25,3.5,3.75,4})))</f>
        <v/>
      </c>
      <c r="CI177" s="22"/>
      <c r="CJ177" s="22"/>
      <c r="CK177" s="58" t="str">
        <f t="shared" si="98"/>
        <v/>
      </c>
      <c r="CL177" s="55"/>
      <c r="CM177" s="24"/>
      <c r="CN177" s="24"/>
      <c r="CO177" s="24" t="str">
        <f t="shared" si="87"/>
        <v/>
      </c>
      <c r="CP177" s="24"/>
      <c r="CQ177" s="25"/>
      <c r="CR177" s="24"/>
      <c r="CS177" s="42" t="str">
        <f t="shared" si="88"/>
        <v/>
      </c>
      <c r="CT177" s="22"/>
      <c r="CU177" s="17"/>
      <c r="CV177" s="7"/>
      <c r="CW177" s="7"/>
      <c r="CX177" s="7"/>
      <c r="CY177" s="7"/>
      <c r="CZ177" s="7"/>
      <c r="DA177" s="7"/>
      <c r="DB177" s="25"/>
      <c r="DC177" s="23"/>
    </row>
    <row r="178" spans="1:107" s="26" customFormat="1" x14ac:dyDescent="0.25">
      <c r="A178" s="19"/>
      <c r="B178" s="20"/>
      <c r="C178" s="21"/>
      <c r="D178" s="22"/>
      <c r="E178" s="22" t="str">
        <f t="shared" si="70"/>
        <v/>
      </c>
      <c r="F178" s="22"/>
      <c r="G178" s="22"/>
      <c r="H178" s="22"/>
      <c r="I178" s="24" t="str">
        <f t="shared" si="89"/>
        <v/>
      </c>
      <c r="J178" s="22" t="str">
        <f t="shared" si="71"/>
        <v/>
      </c>
      <c r="K178" s="39"/>
      <c r="L178" s="27"/>
      <c r="M178" s="22"/>
      <c r="N178" s="22" t="str">
        <f t="shared" si="72"/>
        <v/>
      </c>
      <c r="O178" s="22"/>
      <c r="P178" s="22"/>
      <c r="Q178" s="22"/>
      <c r="R178" s="24" t="str">
        <f t="shared" si="90"/>
        <v/>
      </c>
      <c r="S178" s="19" t="str">
        <f t="shared" si="73"/>
        <v/>
      </c>
      <c r="T178" s="39"/>
      <c r="U178" s="21"/>
      <c r="V178" s="22"/>
      <c r="W178" s="22" t="str">
        <f t="shared" si="74"/>
        <v/>
      </c>
      <c r="X178" s="22"/>
      <c r="Y178" s="22"/>
      <c r="Z178" s="22"/>
      <c r="AA178" s="24" t="str">
        <f t="shared" si="91"/>
        <v/>
      </c>
      <c r="AB178" s="19" t="str">
        <f t="shared" si="75"/>
        <v/>
      </c>
      <c r="AC178" s="39"/>
      <c r="AD178" s="21"/>
      <c r="AE178" s="22"/>
      <c r="AF178" s="22" t="str">
        <f t="shared" si="76"/>
        <v/>
      </c>
      <c r="AG178" s="22"/>
      <c r="AH178" s="22"/>
      <c r="AI178" s="22"/>
      <c r="AJ178" s="24" t="str">
        <f t="shared" si="92"/>
        <v/>
      </c>
      <c r="AK178" s="19" t="str">
        <f t="shared" si="77"/>
        <v/>
      </c>
      <c r="AL178" s="39"/>
      <c r="AM178" s="21"/>
      <c r="AN178" s="22"/>
      <c r="AO178" s="22" t="str">
        <f t="shared" si="100"/>
        <v/>
      </c>
      <c r="AP178" s="22"/>
      <c r="AQ178" s="22"/>
      <c r="AR178" s="22"/>
      <c r="AS178" s="24" t="str">
        <f t="shared" si="93"/>
        <v/>
      </c>
      <c r="AT178" s="19" t="str">
        <f t="shared" si="78"/>
        <v/>
      </c>
      <c r="AU178" s="39"/>
      <c r="AV178" s="21"/>
      <c r="AW178" s="22"/>
      <c r="AX178" s="22" t="str">
        <f t="shared" si="79"/>
        <v/>
      </c>
      <c r="AY178" s="22"/>
      <c r="AZ178" s="22"/>
      <c r="BA178" s="22"/>
      <c r="BB178" s="24" t="str">
        <f t="shared" si="94"/>
        <v/>
      </c>
      <c r="BC178" s="19" t="str">
        <f t="shared" si="80"/>
        <v/>
      </c>
      <c r="BD178" s="39"/>
      <c r="BE178" s="21"/>
      <c r="BF178" s="22"/>
      <c r="BG178" s="22" t="str">
        <f t="shared" si="81"/>
        <v/>
      </c>
      <c r="BH178" s="22"/>
      <c r="BI178" s="22"/>
      <c r="BJ178" s="22"/>
      <c r="BK178" s="24" t="str">
        <f t="shared" si="95"/>
        <v/>
      </c>
      <c r="BL178" s="19" t="str">
        <f t="shared" si="82"/>
        <v/>
      </c>
      <c r="BM178" s="39"/>
      <c r="BN178" s="21"/>
      <c r="BO178" s="22"/>
      <c r="BP178" s="22" t="str">
        <f t="shared" si="83"/>
        <v/>
      </c>
      <c r="BQ178" s="22"/>
      <c r="BR178" s="22"/>
      <c r="BS178" s="22"/>
      <c r="BT178" s="24" t="str">
        <f t="shared" si="96"/>
        <v/>
      </c>
      <c r="BU178" s="19" t="str">
        <f t="shared" si="84"/>
        <v/>
      </c>
      <c r="BV178" s="39"/>
      <c r="BW178" s="21"/>
      <c r="BX178" s="22"/>
      <c r="BY178" s="22" t="str">
        <f t="shared" si="85"/>
        <v/>
      </c>
      <c r="BZ178" s="22"/>
      <c r="CA178" s="22"/>
      <c r="CB178" s="22"/>
      <c r="CC178" s="24" t="str">
        <f t="shared" si="97"/>
        <v/>
      </c>
      <c r="CD178" s="19" t="str">
        <f t="shared" si="86"/>
        <v/>
      </c>
      <c r="CE178" s="39"/>
      <c r="CF178" s="21"/>
      <c r="CG178" s="22" t="str">
        <f>IF($A178="","",IF(CF178="","I",LOOKUP(CF178/CH$2,{0,0.4,0.45,0.5,0.55,0.6,0.65,0.7,0.75,0.8,1},{"F","D","C","C+","B-","B","B+","A-","A","A+"})))</f>
        <v/>
      </c>
      <c r="CH178" s="19" t="str">
        <f>IF($A178="","",IF(CF178="","--",LOOKUP(CF178/CH$2,{0,0.4,0.45,0.5,0.55,0.6,0.65,0.7,0.75,0.8,1},{0,2,2.25,2.5,2.75,3,3.25,3.5,3.75,4})))</f>
        <v/>
      </c>
      <c r="CI178" s="22"/>
      <c r="CJ178" s="22"/>
      <c r="CK178" s="58" t="str">
        <f t="shared" si="98"/>
        <v/>
      </c>
      <c r="CL178" s="55"/>
      <c r="CM178" s="24"/>
      <c r="CN178" s="24"/>
      <c r="CO178" s="24" t="str">
        <f t="shared" si="87"/>
        <v/>
      </c>
      <c r="CP178" s="24"/>
      <c r="CQ178" s="25"/>
      <c r="CR178" s="24"/>
      <c r="CS178" s="42" t="str">
        <f t="shared" si="88"/>
        <v/>
      </c>
      <c r="CT178" s="22"/>
      <c r="CU178" s="17"/>
      <c r="CV178" s="7"/>
      <c r="CW178" s="7"/>
      <c r="CX178" s="7"/>
      <c r="CY178" s="7"/>
      <c r="CZ178" s="7"/>
      <c r="DA178" s="7"/>
      <c r="DB178" s="25"/>
      <c r="DC178" s="23"/>
    </row>
    <row r="179" spans="1:107" s="26" customFormat="1" x14ac:dyDescent="0.25">
      <c r="A179" s="19"/>
      <c r="B179" s="20"/>
      <c r="C179" s="21"/>
      <c r="D179" s="22"/>
      <c r="E179" s="22" t="str">
        <f t="shared" si="70"/>
        <v/>
      </c>
      <c r="F179" s="22"/>
      <c r="G179" s="22"/>
      <c r="H179" s="22"/>
      <c r="I179" s="24" t="str">
        <f t="shared" si="89"/>
        <v/>
      </c>
      <c r="J179" s="22" t="str">
        <f t="shared" si="71"/>
        <v/>
      </c>
      <c r="K179" s="39"/>
      <c r="L179" s="27"/>
      <c r="M179" s="22"/>
      <c r="N179" s="22" t="str">
        <f t="shared" si="72"/>
        <v/>
      </c>
      <c r="O179" s="22"/>
      <c r="P179" s="22"/>
      <c r="Q179" s="22"/>
      <c r="R179" s="24" t="str">
        <f t="shared" si="90"/>
        <v/>
      </c>
      <c r="S179" s="19" t="str">
        <f t="shared" si="73"/>
        <v/>
      </c>
      <c r="T179" s="39"/>
      <c r="U179" s="21"/>
      <c r="V179" s="22"/>
      <c r="W179" s="22" t="str">
        <f t="shared" si="74"/>
        <v/>
      </c>
      <c r="X179" s="22"/>
      <c r="Y179" s="22"/>
      <c r="Z179" s="22"/>
      <c r="AA179" s="24" t="str">
        <f t="shared" si="91"/>
        <v/>
      </c>
      <c r="AB179" s="19" t="str">
        <f t="shared" si="75"/>
        <v/>
      </c>
      <c r="AC179" s="39"/>
      <c r="AD179" s="21"/>
      <c r="AE179" s="22"/>
      <c r="AF179" s="22" t="str">
        <f t="shared" si="76"/>
        <v/>
      </c>
      <c r="AG179" s="22"/>
      <c r="AH179" s="22"/>
      <c r="AI179" s="22"/>
      <c r="AJ179" s="24" t="str">
        <f t="shared" si="92"/>
        <v/>
      </c>
      <c r="AK179" s="19" t="str">
        <f t="shared" si="77"/>
        <v/>
      </c>
      <c r="AL179" s="39"/>
      <c r="AM179" s="21"/>
      <c r="AN179" s="22"/>
      <c r="AO179" s="22" t="str">
        <f t="shared" si="100"/>
        <v/>
      </c>
      <c r="AP179" s="22"/>
      <c r="AQ179" s="22"/>
      <c r="AR179" s="22"/>
      <c r="AS179" s="24" t="str">
        <f t="shared" si="93"/>
        <v/>
      </c>
      <c r="AT179" s="19" t="str">
        <f t="shared" si="78"/>
        <v/>
      </c>
      <c r="AU179" s="39"/>
      <c r="AV179" s="21"/>
      <c r="AW179" s="22"/>
      <c r="AX179" s="22" t="str">
        <f t="shared" si="79"/>
        <v/>
      </c>
      <c r="AY179" s="22"/>
      <c r="AZ179" s="22"/>
      <c r="BA179" s="22"/>
      <c r="BB179" s="24" t="str">
        <f t="shared" si="94"/>
        <v/>
      </c>
      <c r="BC179" s="19" t="str">
        <f t="shared" si="80"/>
        <v/>
      </c>
      <c r="BD179" s="39"/>
      <c r="BE179" s="21"/>
      <c r="BF179" s="22"/>
      <c r="BG179" s="22" t="str">
        <f t="shared" si="81"/>
        <v/>
      </c>
      <c r="BH179" s="22"/>
      <c r="BI179" s="22"/>
      <c r="BJ179" s="22"/>
      <c r="BK179" s="24" t="str">
        <f t="shared" si="95"/>
        <v/>
      </c>
      <c r="BL179" s="19" t="str">
        <f t="shared" si="82"/>
        <v/>
      </c>
      <c r="BM179" s="39"/>
      <c r="BN179" s="21"/>
      <c r="BO179" s="22"/>
      <c r="BP179" s="22" t="str">
        <f t="shared" si="83"/>
        <v/>
      </c>
      <c r="BQ179" s="22"/>
      <c r="BR179" s="22"/>
      <c r="BS179" s="22"/>
      <c r="BT179" s="24" t="str">
        <f t="shared" si="96"/>
        <v/>
      </c>
      <c r="BU179" s="19" t="str">
        <f t="shared" si="84"/>
        <v/>
      </c>
      <c r="BV179" s="39"/>
      <c r="BW179" s="21"/>
      <c r="BX179" s="22"/>
      <c r="BY179" s="22" t="str">
        <f t="shared" si="85"/>
        <v/>
      </c>
      <c r="BZ179" s="22"/>
      <c r="CA179" s="22"/>
      <c r="CB179" s="22"/>
      <c r="CC179" s="24" t="str">
        <f t="shared" si="97"/>
        <v/>
      </c>
      <c r="CD179" s="19" t="str">
        <f t="shared" si="86"/>
        <v/>
      </c>
      <c r="CE179" s="39"/>
      <c r="CF179" s="21"/>
      <c r="CG179" s="22" t="str">
        <f>IF($A179="","",IF(CF179="","I",LOOKUP(CF179/CH$2,{0,0.4,0.45,0.5,0.55,0.6,0.65,0.7,0.75,0.8,1},{"F","D","C","C+","B-","B","B+","A-","A","A+"})))</f>
        <v/>
      </c>
      <c r="CH179" s="19" t="str">
        <f>IF($A179="","",IF(CF179="","--",LOOKUP(CF179/CH$2,{0,0.4,0.45,0.5,0.55,0.6,0.65,0.7,0.75,0.8,1},{0,2,2.25,2.5,2.75,3,3.25,3.5,3.75,4})))</f>
        <v/>
      </c>
      <c r="CI179" s="22"/>
      <c r="CJ179" s="22"/>
      <c r="CK179" s="58" t="str">
        <f t="shared" si="98"/>
        <v/>
      </c>
      <c r="CL179" s="55"/>
      <c r="CM179" s="24"/>
      <c r="CN179" s="24"/>
      <c r="CO179" s="24" t="str">
        <f t="shared" si="87"/>
        <v/>
      </c>
      <c r="CP179" s="24"/>
      <c r="CQ179" s="25"/>
      <c r="CR179" s="24"/>
      <c r="CS179" s="42" t="str">
        <f t="shared" si="88"/>
        <v/>
      </c>
      <c r="CT179" s="22"/>
      <c r="CU179" s="17"/>
      <c r="CV179" s="7"/>
      <c r="CW179" s="7"/>
      <c r="CX179" s="7"/>
      <c r="CY179" s="7"/>
      <c r="CZ179" s="7"/>
      <c r="DA179" s="7"/>
      <c r="DB179" s="25"/>
      <c r="DC179" s="23"/>
    </row>
    <row r="180" spans="1:107" s="26" customFormat="1" x14ac:dyDescent="0.25">
      <c r="A180" s="19"/>
      <c r="B180" s="20"/>
      <c r="C180" s="21"/>
      <c r="D180" s="22"/>
      <c r="E180" s="22" t="str">
        <f t="shared" si="70"/>
        <v/>
      </c>
      <c r="F180" s="22"/>
      <c r="G180" s="22"/>
      <c r="H180" s="22"/>
      <c r="I180" s="24" t="str">
        <f t="shared" si="89"/>
        <v/>
      </c>
      <c r="J180" s="22" t="str">
        <f t="shared" si="71"/>
        <v/>
      </c>
      <c r="K180" s="39"/>
      <c r="L180" s="27"/>
      <c r="M180" s="22"/>
      <c r="N180" s="22" t="str">
        <f t="shared" si="72"/>
        <v/>
      </c>
      <c r="O180" s="22"/>
      <c r="P180" s="22"/>
      <c r="Q180" s="22"/>
      <c r="R180" s="24" t="str">
        <f t="shared" si="90"/>
        <v/>
      </c>
      <c r="S180" s="19" t="str">
        <f t="shared" si="73"/>
        <v/>
      </c>
      <c r="T180" s="39"/>
      <c r="U180" s="21"/>
      <c r="V180" s="22"/>
      <c r="W180" s="22" t="str">
        <f t="shared" si="74"/>
        <v/>
      </c>
      <c r="X180" s="22"/>
      <c r="Y180" s="22"/>
      <c r="Z180" s="22"/>
      <c r="AA180" s="24" t="str">
        <f t="shared" si="91"/>
        <v/>
      </c>
      <c r="AB180" s="19" t="str">
        <f t="shared" si="75"/>
        <v/>
      </c>
      <c r="AC180" s="39"/>
      <c r="AD180" s="21"/>
      <c r="AE180" s="22"/>
      <c r="AF180" s="22" t="str">
        <f t="shared" si="76"/>
        <v/>
      </c>
      <c r="AG180" s="22"/>
      <c r="AH180" s="22"/>
      <c r="AI180" s="22"/>
      <c r="AJ180" s="24" t="str">
        <f t="shared" si="92"/>
        <v/>
      </c>
      <c r="AK180" s="19" t="str">
        <f t="shared" si="77"/>
        <v/>
      </c>
      <c r="AL180" s="39"/>
      <c r="AM180" s="21"/>
      <c r="AN180" s="22"/>
      <c r="AO180" s="22" t="str">
        <f t="shared" si="100"/>
        <v/>
      </c>
      <c r="AP180" s="22"/>
      <c r="AQ180" s="22"/>
      <c r="AR180" s="22"/>
      <c r="AS180" s="24" t="str">
        <f t="shared" si="93"/>
        <v/>
      </c>
      <c r="AT180" s="19" t="str">
        <f t="shared" si="78"/>
        <v/>
      </c>
      <c r="AU180" s="39"/>
      <c r="AV180" s="21"/>
      <c r="AW180" s="22"/>
      <c r="AX180" s="22" t="str">
        <f t="shared" si="79"/>
        <v/>
      </c>
      <c r="AY180" s="22"/>
      <c r="AZ180" s="22"/>
      <c r="BA180" s="22"/>
      <c r="BB180" s="24" t="str">
        <f t="shared" si="94"/>
        <v/>
      </c>
      <c r="BC180" s="19" t="str">
        <f t="shared" si="80"/>
        <v/>
      </c>
      <c r="BD180" s="39"/>
      <c r="BE180" s="21"/>
      <c r="BF180" s="22"/>
      <c r="BG180" s="22" t="str">
        <f t="shared" si="81"/>
        <v/>
      </c>
      <c r="BH180" s="22"/>
      <c r="BI180" s="22"/>
      <c r="BJ180" s="22"/>
      <c r="BK180" s="24" t="str">
        <f t="shared" si="95"/>
        <v/>
      </c>
      <c r="BL180" s="19" t="str">
        <f t="shared" si="82"/>
        <v/>
      </c>
      <c r="BM180" s="39"/>
      <c r="BN180" s="21"/>
      <c r="BO180" s="22"/>
      <c r="BP180" s="22" t="str">
        <f t="shared" si="83"/>
        <v/>
      </c>
      <c r="BQ180" s="22"/>
      <c r="BR180" s="22"/>
      <c r="BS180" s="22"/>
      <c r="BT180" s="24" t="str">
        <f t="shared" si="96"/>
        <v/>
      </c>
      <c r="BU180" s="19" t="str">
        <f t="shared" si="84"/>
        <v/>
      </c>
      <c r="BV180" s="39"/>
      <c r="BW180" s="21"/>
      <c r="BX180" s="22"/>
      <c r="BY180" s="22" t="str">
        <f t="shared" si="85"/>
        <v/>
      </c>
      <c r="BZ180" s="22"/>
      <c r="CA180" s="22"/>
      <c r="CB180" s="22"/>
      <c r="CC180" s="24" t="str">
        <f t="shared" si="97"/>
        <v/>
      </c>
      <c r="CD180" s="19" t="str">
        <f t="shared" si="86"/>
        <v/>
      </c>
      <c r="CE180" s="39"/>
      <c r="CF180" s="21"/>
      <c r="CG180" s="22" t="str">
        <f>IF($A180="","",IF(CF180="","I",LOOKUP(CF180/CH$2,{0,0.4,0.45,0.5,0.55,0.6,0.65,0.7,0.75,0.8,1},{"F","D","C","C+","B-","B","B+","A-","A","A+"})))</f>
        <v/>
      </c>
      <c r="CH180" s="19" t="str">
        <f>IF($A180="","",IF(CF180="","--",LOOKUP(CF180/CH$2,{0,0.4,0.45,0.5,0.55,0.6,0.65,0.7,0.75,0.8,1},{0,2,2.25,2.5,2.75,3,3.25,3.5,3.75,4})))</f>
        <v/>
      </c>
      <c r="CI180" s="22"/>
      <c r="CJ180" s="22"/>
      <c r="CK180" s="58" t="str">
        <f t="shared" si="98"/>
        <v/>
      </c>
      <c r="CL180" s="55"/>
      <c r="CM180" s="24"/>
      <c r="CN180" s="24"/>
      <c r="CO180" s="24" t="str">
        <f t="shared" si="87"/>
        <v/>
      </c>
      <c r="CP180" s="24"/>
      <c r="CQ180" s="25"/>
      <c r="CR180" s="24"/>
      <c r="CS180" s="42" t="str">
        <f t="shared" si="88"/>
        <v/>
      </c>
      <c r="CT180" s="22"/>
      <c r="CU180" s="17"/>
      <c r="CV180" s="7"/>
      <c r="CW180" s="7"/>
      <c r="CX180" s="7"/>
      <c r="CY180" s="7"/>
      <c r="CZ180" s="7"/>
      <c r="DA180" s="7"/>
      <c r="DB180" s="25"/>
      <c r="DC180" s="23"/>
    </row>
    <row r="181" spans="1:107" s="26" customFormat="1" x14ac:dyDescent="0.25">
      <c r="A181" s="19"/>
      <c r="B181" s="20"/>
      <c r="C181" s="21"/>
      <c r="D181" s="22"/>
      <c r="E181" s="22" t="str">
        <f t="shared" si="70"/>
        <v/>
      </c>
      <c r="F181" s="22"/>
      <c r="G181" s="22"/>
      <c r="H181" s="22"/>
      <c r="I181" s="24" t="str">
        <f t="shared" si="89"/>
        <v/>
      </c>
      <c r="J181" s="22" t="str">
        <f t="shared" si="71"/>
        <v/>
      </c>
      <c r="K181" s="39"/>
      <c r="L181" s="27"/>
      <c r="M181" s="22"/>
      <c r="N181" s="22" t="str">
        <f t="shared" si="72"/>
        <v/>
      </c>
      <c r="O181" s="22"/>
      <c r="P181" s="22"/>
      <c r="Q181" s="22"/>
      <c r="R181" s="24" t="str">
        <f t="shared" si="90"/>
        <v/>
      </c>
      <c r="S181" s="19" t="str">
        <f t="shared" si="73"/>
        <v/>
      </c>
      <c r="T181" s="39"/>
      <c r="U181" s="21"/>
      <c r="V181" s="22"/>
      <c r="W181" s="22" t="str">
        <f t="shared" si="74"/>
        <v/>
      </c>
      <c r="X181" s="22"/>
      <c r="Y181" s="22"/>
      <c r="Z181" s="22"/>
      <c r="AA181" s="24" t="str">
        <f t="shared" si="91"/>
        <v/>
      </c>
      <c r="AB181" s="19" t="str">
        <f t="shared" si="75"/>
        <v/>
      </c>
      <c r="AC181" s="39"/>
      <c r="AD181" s="21"/>
      <c r="AE181" s="22"/>
      <c r="AF181" s="22" t="str">
        <f t="shared" si="76"/>
        <v/>
      </c>
      <c r="AG181" s="22"/>
      <c r="AH181" s="22"/>
      <c r="AI181" s="22"/>
      <c r="AJ181" s="24" t="str">
        <f t="shared" si="92"/>
        <v/>
      </c>
      <c r="AK181" s="19" t="str">
        <f t="shared" si="77"/>
        <v/>
      </c>
      <c r="AL181" s="39"/>
      <c r="AM181" s="21"/>
      <c r="AN181" s="22"/>
      <c r="AO181" s="22" t="str">
        <f t="shared" si="100"/>
        <v/>
      </c>
      <c r="AP181" s="22"/>
      <c r="AQ181" s="22"/>
      <c r="AR181" s="22"/>
      <c r="AS181" s="24" t="str">
        <f t="shared" si="93"/>
        <v/>
      </c>
      <c r="AT181" s="19" t="str">
        <f t="shared" si="78"/>
        <v/>
      </c>
      <c r="AU181" s="39"/>
      <c r="AV181" s="21"/>
      <c r="AW181" s="22"/>
      <c r="AX181" s="22" t="str">
        <f t="shared" si="79"/>
        <v/>
      </c>
      <c r="AY181" s="22"/>
      <c r="AZ181" s="22"/>
      <c r="BA181" s="22"/>
      <c r="BB181" s="24" t="str">
        <f t="shared" si="94"/>
        <v/>
      </c>
      <c r="BC181" s="19" t="str">
        <f t="shared" si="80"/>
        <v/>
      </c>
      <c r="BD181" s="39"/>
      <c r="BE181" s="21"/>
      <c r="BF181" s="22"/>
      <c r="BG181" s="22" t="str">
        <f t="shared" si="81"/>
        <v/>
      </c>
      <c r="BH181" s="22"/>
      <c r="BI181" s="22"/>
      <c r="BJ181" s="22"/>
      <c r="BK181" s="24" t="str">
        <f t="shared" si="95"/>
        <v/>
      </c>
      <c r="BL181" s="19" t="str">
        <f t="shared" si="82"/>
        <v/>
      </c>
      <c r="BM181" s="39"/>
      <c r="BN181" s="21"/>
      <c r="BO181" s="22"/>
      <c r="BP181" s="22" t="str">
        <f t="shared" si="83"/>
        <v/>
      </c>
      <c r="BQ181" s="22"/>
      <c r="BR181" s="22"/>
      <c r="BS181" s="22"/>
      <c r="BT181" s="24" t="str">
        <f t="shared" si="96"/>
        <v/>
      </c>
      <c r="BU181" s="19" t="str">
        <f t="shared" si="84"/>
        <v/>
      </c>
      <c r="BV181" s="39"/>
      <c r="BW181" s="21"/>
      <c r="BX181" s="22"/>
      <c r="BY181" s="22" t="str">
        <f t="shared" si="85"/>
        <v/>
      </c>
      <c r="BZ181" s="22"/>
      <c r="CA181" s="22"/>
      <c r="CB181" s="22"/>
      <c r="CC181" s="24" t="str">
        <f t="shared" si="97"/>
        <v/>
      </c>
      <c r="CD181" s="19" t="str">
        <f t="shared" si="86"/>
        <v/>
      </c>
      <c r="CE181" s="39"/>
      <c r="CF181" s="21"/>
      <c r="CG181" s="22" t="str">
        <f>IF($A181="","",IF(CF181="","I",LOOKUP(CF181/CH$2,{0,0.4,0.45,0.5,0.55,0.6,0.65,0.7,0.75,0.8,1},{"F","D","C","C+","B-","B","B+","A-","A","A+"})))</f>
        <v/>
      </c>
      <c r="CH181" s="19" t="str">
        <f>IF($A181="","",IF(CF181="","--",LOOKUP(CF181/CH$2,{0,0.4,0.45,0.5,0.55,0.6,0.65,0.7,0.75,0.8,1},{0,2,2.25,2.5,2.75,3,3.25,3.5,3.75,4})))</f>
        <v/>
      </c>
      <c r="CI181" s="22"/>
      <c r="CJ181" s="22"/>
      <c r="CK181" s="58" t="str">
        <f t="shared" si="98"/>
        <v/>
      </c>
      <c r="CL181" s="55"/>
      <c r="CM181" s="24"/>
      <c r="CN181" s="24"/>
      <c r="CO181" s="24" t="str">
        <f t="shared" si="87"/>
        <v/>
      </c>
      <c r="CP181" s="24"/>
      <c r="CQ181" s="25"/>
      <c r="CR181" s="24"/>
      <c r="CS181" s="42" t="str">
        <f t="shared" si="88"/>
        <v/>
      </c>
      <c r="CT181" s="22"/>
      <c r="CU181" s="17"/>
      <c r="CV181" s="7"/>
      <c r="CW181" s="7"/>
      <c r="CX181" s="7"/>
      <c r="CY181" s="7"/>
      <c r="CZ181" s="7"/>
      <c r="DA181" s="7"/>
      <c r="DB181" s="25"/>
      <c r="DC181" s="23"/>
    </row>
    <row r="182" spans="1:107" s="26" customFormat="1" x14ac:dyDescent="0.25">
      <c r="A182" s="19"/>
      <c r="B182" s="20"/>
      <c r="C182" s="21"/>
      <c r="D182" s="22"/>
      <c r="E182" s="22" t="str">
        <f t="shared" si="70"/>
        <v/>
      </c>
      <c r="F182" s="22"/>
      <c r="G182" s="22"/>
      <c r="H182" s="22"/>
      <c r="I182" s="24" t="str">
        <f t="shared" si="89"/>
        <v/>
      </c>
      <c r="J182" s="22" t="str">
        <f t="shared" si="71"/>
        <v/>
      </c>
      <c r="K182" s="39"/>
      <c r="L182" s="27"/>
      <c r="M182" s="22"/>
      <c r="N182" s="22" t="str">
        <f t="shared" si="72"/>
        <v/>
      </c>
      <c r="O182" s="22"/>
      <c r="P182" s="22"/>
      <c r="Q182" s="22"/>
      <c r="R182" s="24" t="str">
        <f t="shared" si="90"/>
        <v/>
      </c>
      <c r="S182" s="19" t="str">
        <f t="shared" si="73"/>
        <v/>
      </c>
      <c r="T182" s="39"/>
      <c r="U182" s="21"/>
      <c r="V182" s="22"/>
      <c r="W182" s="22" t="str">
        <f t="shared" si="74"/>
        <v/>
      </c>
      <c r="X182" s="22"/>
      <c r="Y182" s="22"/>
      <c r="Z182" s="22"/>
      <c r="AA182" s="24" t="str">
        <f t="shared" si="91"/>
        <v/>
      </c>
      <c r="AB182" s="19" t="str">
        <f t="shared" si="75"/>
        <v/>
      </c>
      <c r="AC182" s="39"/>
      <c r="AD182" s="21"/>
      <c r="AE182" s="22"/>
      <c r="AF182" s="22" t="str">
        <f t="shared" si="76"/>
        <v/>
      </c>
      <c r="AG182" s="22"/>
      <c r="AH182" s="22"/>
      <c r="AI182" s="22"/>
      <c r="AJ182" s="24" t="str">
        <f t="shared" si="92"/>
        <v/>
      </c>
      <c r="AK182" s="19" t="str">
        <f t="shared" si="77"/>
        <v/>
      </c>
      <c r="AL182" s="39"/>
      <c r="AM182" s="21"/>
      <c r="AN182" s="22"/>
      <c r="AO182" s="22" t="str">
        <f t="shared" si="100"/>
        <v/>
      </c>
      <c r="AP182" s="22"/>
      <c r="AQ182" s="22"/>
      <c r="AR182" s="22"/>
      <c r="AS182" s="24" t="str">
        <f t="shared" si="93"/>
        <v/>
      </c>
      <c r="AT182" s="19" t="str">
        <f t="shared" si="78"/>
        <v/>
      </c>
      <c r="AU182" s="39"/>
      <c r="AV182" s="21"/>
      <c r="AW182" s="22"/>
      <c r="AX182" s="22" t="str">
        <f t="shared" si="79"/>
        <v/>
      </c>
      <c r="AY182" s="22"/>
      <c r="AZ182" s="22"/>
      <c r="BA182" s="22"/>
      <c r="BB182" s="24" t="str">
        <f t="shared" si="94"/>
        <v/>
      </c>
      <c r="BC182" s="19" t="str">
        <f t="shared" si="80"/>
        <v/>
      </c>
      <c r="BD182" s="39"/>
      <c r="BE182" s="21"/>
      <c r="BF182" s="22"/>
      <c r="BG182" s="22" t="str">
        <f t="shared" si="81"/>
        <v/>
      </c>
      <c r="BH182" s="22"/>
      <c r="BI182" s="22"/>
      <c r="BJ182" s="22"/>
      <c r="BK182" s="24" t="str">
        <f t="shared" si="95"/>
        <v/>
      </c>
      <c r="BL182" s="19" t="str">
        <f t="shared" si="82"/>
        <v/>
      </c>
      <c r="BM182" s="39"/>
      <c r="BN182" s="21"/>
      <c r="BO182" s="22"/>
      <c r="BP182" s="22" t="str">
        <f t="shared" si="83"/>
        <v/>
      </c>
      <c r="BQ182" s="22"/>
      <c r="BR182" s="22"/>
      <c r="BS182" s="22"/>
      <c r="BT182" s="24" t="str">
        <f t="shared" si="96"/>
        <v/>
      </c>
      <c r="BU182" s="19" t="str">
        <f t="shared" si="84"/>
        <v/>
      </c>
      <c r="BV182" s="39"/>
      <c r="BW182" s="21"/>
      <c r="BX182" s="22"/>
      <c r="BY182" s="22" t="str">
        <f t="shared" si="85"/>
        <v/>
      </c>
      <c r="BZ182" s="22"/>
      <c r="CA182" s="22"/>
      <c r="CB182" s="22"/>
      <c r="CC182" s="24" t="str">
        <f t="shared" si="97"/>
        <v/>
      </c>
      <c r="CD182" s="19" t="str">
        <f t="shared" si="86"/>
        <v/>
      </c>
      <c r="CE182" s="39"/>
      <c r="CF182" s="21"/>
      <c r="CG182" s="22" t="str">
        <f>IF($A182="","",IF(CF182="","I",LOOKUP(CF182/CH$2,{0,0.4,0.45,0.5,0.55,0.6,0.65,0.7,0.75,0.8,1},{"F","D","C","C+","B-","B","B+","A-","A","A+"})))</f>
        <v/>
      </c>
      <c r="CH182" s="19" t="str">
        <f>IF($A182="","",IF(CF182="","--",LOOKUP(CF182/CH$2,{0,0.4,0.45,0.5,0.55,0.6,0.65,0.7,0.75,0.8,1},{0,2,2.25,2.5,2.75,3,3.25,3.5,3.75,4})))</f>
        <v/>
      </c>
      <c r="CI182" s="22"/>
      <c r="CJ182" s="22"/>
      <c r="CK182" s="58" t="str">
        <f t="shared" si="98"/>
        <v/>
      </c>
      <c r="CL182" s="55"/>
      <c r="CM182" s="24"/>
      <c r="CN182" s="24"/>
      <c r="CO182" s="24" t="str">
        <f t="shared" si="87"/>
        <v/>
      </c>
      <c r="CP182" s="24"/>
      <c r="CQ182" s="25"/>
      <c r="CR182" s="24"/>
      <c r="CS182" s="42" t="str">
        <f t="shared" si="88"/>
        <v/>
      </c>
      <c r="CT182" s="22"/>
      <c r="CU182" s="17"/>
      <c r="CV182" s="7"/>
      <c r="CW182" s="7"/>
      <c r="CX182" s="7"/>
      <c r="CY182" s="7"/>
      <c r="CZ182" s="7"/>
      <c r="DA182" s="7"/>
      <c r="DB182" s="25"/>
      <c r="DC182" s="23"/>
    </row>
    <row r="183" spans="1:107" s="26" customFormat="1" x14ac:dyDescent="0.25">
      <c r="A183" s="19"/>
      <c r="B183" s="20"/>
      <c r="C183" s="21"/>
      <c r="D183" s="22"/>
      <c r="E183" s="22" t="str">
        <f t="shared" si="70"/>
        <v/>
      </c>
      <c r="F183" s="22"/>
      <c r="G183" s="22"/>
      <c r="H183" s="22"/>
      <c r="I183" s="24" t="str">
        <f t="shared" si="89"/>
        <v/>
      </c>
      <c r="J183" s="22" t="str">
        <f t="shared" si="71"/>
        <v/>
      </c>
      <c r="K183" s="39"/>
      <c r="L183" s="27"/>
      <c r="M183" s="22"/>
      <c r="N183" s="22" t="str">
        <f t="shared" si="72"/>
        <v/>
      </c>
      <c r="O183" s="22"/>
      <c r="P183" s="22"/>
      <c r="Q183" s="22"/>
      <c r="R183" s="24" t="str">
        <f t="shared" si="90"/>
        <v/>
      </c>
      <c r="S183" s="19" t="str">
        <f t="shared" si="73"/>
        <v/>
      </c>
      <c r="T183" s="39"/>
      <c r="U183" s="21"/>
      <c r="V183" s="22"/>
      <c r="W183" s="22" t="str">
        <f t="shared" si="74"/>
        <v/>
      </c>
      <c r="X183" s="22"/>
      <c r="Y183" s="22"/>
      <c r="Z183" s="22"/>
      <c r="AA183" s="24" t="str">
        <f t="shared" si="91"/>
        <v/>
      </c>
      <c r="AB183" s="19" t="str">
        <f t="shared" si="75"/>
        <v/>
      </c>
      <c r="AC183" s="39"/>
      <c r="AD183" s="21"/>
      <c r="AE183" s="22"/>
      <c r="AF183" s="22" t="str">
        <f t="shared" si="76"/>
        <v/>
      </c>
      <c r="AG183" s="22"/>
      <c r="AH183" s="22"/>
      <c r="AI183" s="22"/>
      <c r="AJ183" s="24" t="str">
        <f t="shared" si="92"/>
        <v/>
      </c>
      <c r="AK183" s="19" t="str">
        <f t="shared" si="77"/>
        <v/>
      </c>
      <c r="AL183" s="39"/>
      <c r="AM183" s="21"/>
      <c r="AN183" s="22"/>
      <c r="AO183" s="22" t="str">
        <f t="shared" si="100"/>
        <v/>
      </c>
      <c r="AP183" s="22"/>
      <c r="AQ183" s="22"/>
      <c r="AR183" s="22"/>
      <c r="AS183" s="24" t="str">
        <f t="shared" si="93"/>
        <v/>
      </c>
      <c r="AT183" s="19" t="str">
        <f t="shared" si="78"/>
        <v/>
      </c>
      <c r="AU183" s="39"/>
      <c r="AV183" s="21"/>
      <c r="AW183" s="22"/>
      <c r="AX183" s="22" t="str">
        <f t="shared" si="79"/>
        <v/>
      </c>
      <c r="AY183" s="22"/>
      <c r="AZ183" s="22"/>
      <c r="BA183" s="22"/>
      <c r="BB183" s="24" t="str">
        <f t="shared" si="94"/>
        <v/>
      </c>
      <c r="BC183" s="19" t="str">
        <f t="shared" si="80"/>
        <v/>
      </c>
      <c r="BD183" s="39"/>
      <c r="BE183" s="21"/>
      <c r="BF183" s="22"/>
      <c r="BG183" s="22" t="str">
        <f t="shared" si="81"/>
        <v/>
      </c>
      <c r="BH183" s="22"/>
      <c r="BI183" s="22"/>
      <c r="BJ183" s="22"/>
      <c r="BK183" s="24" t="str">
        <f t="shared" si="95"/>
        <v/>
      </c>
      <c r="BL183" s="19" t="str">
        <f t="shared" si="82"/>
        <v/>
      </c>
      <c r="BM183" s="39"/>
      <c r="BN183" s="21"/>
      <c r="BO183" s="22"/>
      <c r="BP183" s="22" t="str">
        <f t="shared" si="83"/>
        <v/>
      </c>
      <c r="BQ183" s="22"/>
      <c r="BR183" s="22"/>
      <c r="BS183" s="22"/>
      <c r="BT183" s="24" t="str">
        <f t="shared" si="96"/>
        <v/>
      </c>
      <c r="BU183" s="19" t="str">
        <f t="shared" si="84"/>
        <v/>
      </c>
      <c r="BV183" s="39"/>
      <c r="BW183" s="21"/>
      <c r="BX183" s="22"/>
      <c r="BY183" s="22" t="str">
        <f t="shared" si="85"/>
        <v/>
      </c>
      <c r="BZ183" s="22"/>
      <c r="CA183" s="22"/>
      <c r="CB183" s="22"/>
      <c r="CC183" s="24" t="str">
        <f t="shared" si="97"/>
        <v/>
      </c>
      <c r="CD183" s="19" t="str">
        <f t="shared" si="86"/>
        <v/>
      </c>
      <c r="CE183" s="39"/>
      <c r="CF183" s="21"/>
      <c r="CG183" s="22" t="str">
        <f>IF($A183="","",IF(CF183="","I",LOOKUP(CF183/CH$2,{0,0.4,0.45,0.5,0.55,0.6,0.65,0.7,0.75,0.8,1},{"F","D","C","C+","B-","B","B+","A-","A","A+"})))</f>
        <v/>
      </c>
      <c r="CH183" s="19" t="str">
        <f>IF($A183="","",IF(CF183="","--",LOOKUP(CF183/CH$2,{0,0.4,0.45,0.5,0.55,0.6,0.65,0.7,0.75,0.8,1},{0,2,2.25,2.5,2.75,3,3.25,3.5,3.75,4})))</f>
        <v/>
      </c>
      <c r="CI183" s="22"/>
      <c r="CJ183" s="22"/>
      <c r="CK183" s="58" t="str">
        <f t="shared" si="98"/>
        <v/>
      </c>
      <c r="CL183" s="55"/>
      <c r="CM183" s="24"/>
      <c r="CN183" s="24"/>
      <c r="CO183" s="24" t="str">
        <f t="shared" si="87"/>
        <v/>
      </c>
      <c r="CP183" s="24"/>
      <c r="CQ183" s="25"/>
      <c r="CR183" s="24"/>
      <c r="CS183" s="42" t="str">
        <f t="shared" si="88"/>
        <v/>
      </c>
      <c r="CT183" s="22"/>
      <c r="CU183" s="17"/>
      <c r="CV183" s="7"/>
      <c r="CW183" s="7"/>
      <c r="CX183" s="7"/>
      <c r="CY183" s="7"/>
      <c r="CZ183" s="7"/>
      <c r="DA183" s="7"/>
      <c r="DB183" s="25"/>
      <c r="DC183" s="23"/>
    </row>
    <row r="184" spans="1:107" s="26" customFormat="1" x14ac:dyDescent="0.25">
      <c r="A184" s="19"/>
      <c r="B184" s="20"/>
      <c r="C184" s="21"/>
      <c r="D184" s="22"/>
      <c r="E184" s="22" t="str">
        <f t="shared" si="70"/>
        <v/>
      </c>
      <c r="F184" s="22"/>
      <c r="G184" s="22"/>
      <c r="H184" s="22"/>
      <c r="I184" s="24" t="str">
        <f t="shared" si="89"/>
        <v/>
      </c>
      <c r="J184" s="22" t="str">
        <f t="shared" si="71"/>
        <v/>
      </c>
      <c r="K184" s="39"/>
      <c r="L184" s="27"/>
      <c r="M184" s="22"/>
      <c r="N184" s="22" t="str">
        <f t="shared" si="72"/>
        <v/>
      </c>
      <c r="O184" s="22"/>
      <c r="P184" s="22"/>
      <c r="Q184" s="22"/>
      <c r="R184" s="24" t="str">
        <f t="shared" si="90"/>
        <v/>
      </c>
      <c r="S184" s="19" t="str">
        <f t="shared" si="73"/>
        <v/>
      </c>
      <c r="T184" s="39"/>
      <c r="U184" s="21"/>
      <c r="V184" s="22"/>
      <c r="W184" s="22" t="str">
        <f t="shared" si="74"/>
        <v/>
      </c>
      <c r="X184" s="22"/>
      <c r="Y184" s="22"/>
      <c r="Z184" s="22"/>
      <c r="AA184" s="24" t="str">
        <f t="shared" si="91"/>
        <v/>
      </c>
      <c r="AB184" s="19" t="str">
        <f t="shared" si="75"/>
        <v/>
      </c>
      <c r="AC184" s="39"/>
      <c r="AD184" s="21"/>
      <c r="AE184" s="22"/>
      <c r="AF184" s="22" t="str">
        <f t="shared" si="76"/>
        <v/>
      </c>
      <c r="AG184" s="22"/>
      <c r="AH184" s="22"/>
      <c r="AI184" s="22"/>
      <c r="AJ184" s="24" t="str">
        <f t="shared" si="92"/>
        <v/>
      </c>
      <c r="AK184" s="19" t="str">
        <f t="shared" si="77"/>
        <v/>
      </c>
      <c r="AL184" s="39"/>
      <c r="AM184" s="21"/>
      <c r="AN184" s="22"/>
      <c r="AO184" s="22" t="str">
        <f t="shared" si="100"/>
        <v/>
      </c>
      <c r="AP184" s="22"/>
      <c r="AQ184" s="22"/>
      <c r="AR184" s="22"/>
      <c r="AS184" s="24" t="str">
        <f t="shared" si="93"/>
        <v/>
      </c>
      <c r="AT184" s="19" t="str">
        <f t="shared" si="78"/>
        <v/>
      </c>
      <c r="AU184" s="39"/>
      <c r="AV184" s="21"/>
      <c r="AW184" s="22"/>
      <c r="AX184" s="22" t="str">
        <f t="shared" si="79"/>
        <v/>
      </c>
      <c r="AY184" s="22"/>
      <c r="AZ184" s="22"/>
      <c r="BA184" s="22"/>
      <c r="BB184" s="24" t="str">
        <f t="shared" si="94"/>
        <v/>
      </c>
      <c r="BC184" s="19" t="str">
        <f t="shared" si="80"/>
        <v/>
      </c>
      <c r="BD184" s="39"/>
      <c r="BE184" s="21"/>
      <c r="BF184" s="22"/>
      <c r="BG184" s="22" t="str">
        <f t="shared" si="81"/>
        <v/>
      </c>
      <c r="BH184" s="22"/>
      <c r="BI184" s="22"/>
      <c r="BJ184" s="22"/>
      <c r="BK184" s="24" t="str">
        <f t="shared" si="95"/>
        <v/>
      </c>
      <c r="BL184" s="19" t="str">
        <f t="shared" si="82"/>
        <v/>
      </c>
      <c r="BM184" s="39"/>
      <c r="BN184" s="21"/>
      <c r="BO184" s="22"/>
      <c r="BP184" s="22" t="str">
        <f t="shared" si="83"/>
        <v/>
      </c>
      <c r="BQ184" s="22"/>
      <c r="BR184" s="22"/>
      <c r="BS184" s="22"/>
      <c r="BT184" s="24" t="str">
        <f t="shared" si="96"/>
        <v/>
      </c>
      <c r="BU184" s="19" t="str">
        <f t="shared" si="84"/>
        <v/>
      </c>
      <c r="BV184" s="39"/>
      <c r="BW184" s="21"/>
      <c r="BX184" s="22"/>
      <c r="BY184" s="22" t="str">
        <f t="shared" si="85"/>
        <v/>
      </c>
      <c r="BZ184" s="22"/>
      <c r="CA184" s="22"/>
      <c r="CB184" s="22"/>
      <c r="CC184" s="24" t="str">
        <f t="shared" si="97"/>
        <v/>
      </c>
      <c r="CD184" s="19" t="str">
        <f t="shared" si="86"/>
        <v/>
      </c>
      <c r="CE184" s="39"/>
      <c r="CF184" s="21"/>
      <c r="CG184" s="22" t="str">
        <f>IF($A184="","",IF(CF184="","I",LOOKUP(CF184/CH$2,{0,0.4,0.45,0.5,0.55,0.6,0.65,0.7,0.75,0.8,1},{"F","D","C","C+","B-","B","B+","A-","A","A+"})))</f>
        <v/>
      </c>
      <c r="CH184" s="19" t="str">
        <f>IF($A184="","",IF(CF184="","--",LOOKUP(CF184/CH$2,{0,0.4,0.45,0.5,0.55,0.6,0.65,0.7,0.75,0.8,1},{0,2,2.25,2.5,2.75,3,3.25,3.5,3.75,4})))</f>
        <v/>
      </c>
      <c r="CI184" s="22"/>
      <c r="CJ184" s="22"/>
      <c r="CK184" s="58" t="str">
        <f t="shared" si="98"/>
        <v/>
      </c>
      <c r="CL184" s="55"/>
      <c r="CM184" s="24"/>
      <c r="CN184" s="24"/>
      <c r="CO184" s="24" t="str">
        <f t="shared" si="87"/>
        <v/>
      </c>
      <c r="CP184" s="24"/>
      <c r="CQ184" s="25"/>
      <c r="CR184" s="24"/>
      <c r="CS184" s="42" t="str">
        <f t="shared" si="88"/>
        <v/>
      </c>
      <c r="CT184" s="22"/>
      <c r="CU184" s="17"/>
      <c r="CV184" s="7"/>
      <c r="CW184" s="7"/>
      <c r="CX184" s="7"/>
      <c r="CY184" s="7"/>
      <c r="CZ184" s="7"/>
      <c r="DA184" s="7"/>
      <c r="DB184" s="25"/>
      <c r="DC184" s="23"/>
    </row>
    <row r="185" spans="1:107" s="26" customFormat="1" x14ac:dyDescent="0.25">
      <c r="A185" s="19"/>
      <c r="B185" s="20"/>
      <c r="C185" s="21"/>
      <c r="D185" s="22"/>
      <c r="E185" s="22" t="str">
        <f t="shared" si="70"/>
        <v/>
      </c>
      <c r="F185" s="22"/>
      <c r="G185" s="22"/>
      <c r="H185" s="22"/>
      <c r="I185" s="24" t="str">
        <f t="shared" si="89"/>
        <v/>
      </c>
      <c r="J185" s="22" t="str">
        <f t="shared" si="71"/>
        <v/>
      </c>
      <c r="K185" s="39"/>
      <c r="L185" s="27"/>
      <c r="M185" s="22"/>
      <c r="N185" s="22" t="str">
        <f t="shared" si="72"/>
        <v/>
      </c>
      <c r="O185" s="22"/>
      <c r="P185" s="22"/>
      <c r="Q185" s="22"/>
      <c r="R185" s="24" t="str">
        <f t="shared" si="90"/>
        <v/>
      </c>
      <c r="S185" s="19" t="str">
        <f t="shared" si="73"/>
        <v/>
      </c>
      <c r="T185" s="39"/>
      <c r="U185" s="21"/>
      <c r="V185" s="22"/>
      <c r="W185" s="22" t="str">
        <f t="shared" si="74"/>
        <v/>
      </c>
      <c r="X185" s="22"/>
      <c r="Y185" s="22"/>
      <c r="Z185" s="22"/>
      <c r="AA185" s="24" t="str">
        <f t="shared" si="91"/>
        <v/>
      </c>
      <c r="AB185" s="19" t="str">
        <f t="shared" si="75"/>
        <v/>
      </c>
      <c r="AC185" s="39"/>
      <c r="AD185" s="21"/>
      <c r="AE185" s="22"/>
      <c r="AF185" s="22" t="str">
        <f t="shared" si="76"/>
        <v/>
      </c>
      <c r="AG185" s="22"/>
      <c r="AH185" s="22"/>
      <c r="AI185" s="22"/>
      <c r="AJ185" s="24" t="str">
        <f t="shared" si="92"/>
        <v/>
      </c>
      <c r="AK185" s="19" t="str">
        <f t="shared" si="77"/>
        <v/>
      </c>
      <c r="AL185" s="39"/>
      <c r="AM185" s="21"/>
      <c r="AN185" s="22"/>
      <c r="AO185" s="22" t="str">
        <f t="shared" si="100"/>
        <v/>
      </c>
      <c r="AP185" s="22"/>
      <c r="AQ185" s="22"/>
      <c r="AR185" s="22"/>
      <c r="AS185" s="24" t="str">
        <f t="shared" si="93"/>
        <v/>
      </c>
      <c r="AT185" s="19" t="str">
        <f t="shared" si="78"/>
        <v/>
      </c>
      <c r="AU185" s="39"/>
      <c r="AV185" s="21"/>
      <c r="AW185" s="22"/>
      <c r="AX185" s="22" t="str">
        <f t="shared" si="79"/>
        <v/>
      </c>
      <c r="AY185" s="22"/>
      <c r="AZ185" s="22"/>
      <c r="BA185" s="22"/>
      <c r="BB185" s="24" t="str">
        <f t="shared" si="94"/>
        <v/>
      </c>
      <c r="BC185" s="19" t="str">
        <f t="shared" si="80"/>
        <v/>
      </c>
      <c r="BD185" s="39"/>
      <c r="BE185" s="21"/>
      <c r="BF185" s="22"/>
      <c r="BG185" s="22" t="str">
        <f t="shared" si="81"/>
        <v/>
      </c>
      <c r="BH185" s="22"/>
      <c r="BI185" s="22"/>
      <c r="BJ185" s="22"/>
      <c r="BK185" s="24" t="str">
        <f t="shared" si="95"/>
        <v/>
      </c>
      <c r="BL185" s="19" t="str">
        <f t="shared" si="82"/>
        <v/>
      </c>
      <c r="BM185" s="39"/>
      <c r="BN185" s="21"/>
      <c r="BO185" s="22"/>
      <c r="BP185" s="22" t="str">
        <f t="shared" si="83"/>
        <v/>
      </c>
      <c r="BQ185" s="22"/>
      <c r="BR185" s="22"/>
      <c r="BS185" s="22"/>
      <c r="BT185" s="24" t="str">
        <f t="shared" si="96"/>
        <v/>
      </c>
      <c r="BU185" s="19" t="str">
        <f t="shared" si="84"/>
        <v/>
      </c>
      <c r="BV185" s="39"/>
      <c r="BW185" s="21"/>
      <c r="BX185" s="22"/>
      <c r="BY185" s="22" t="str">
        <f t="shared" si="85"/>
        <v/>
      </c>
      <c r="BZ185" s="22"/>
      <c r="CA185" s="22"/>
      <c r="CB185" s="22"/>
      <c r="CC185" s="24" t="str">
        <f t="shared" si="97"/>
        <v/>
      </c>
      <c r="CD185" s="19" t="str">
        <f t="shared" si="86"/>
        <v/>
      </c>
      <c r="CE185" s="39"/>
      <c r="CF185" s="21"/>
      <c r="CG185" s="22" t="str">
        <f>IF($A185="","",IF(CF185="","I",LOOKUP(CF185/CH$2,{0,0.4,0.45,0.5,0.55,0.6,0.65,0.7,0.75,0.8,1},{"F","D","C","C+","B-","B","B+","A-","A","A+"})))</f>
        <v/>
      </c>
      <c r="CH185" s="19" t="str">
        <f>IF($A185="","",IF(CF185="","--",LOOKUP(CF185/CH$2,{0,0.4,0.45,0.5,0.55,0.6,0.65,0.7,0.75,0.8,1},{0,2,2.25,2.5,2.75,3,3.25,3.5,3.75,4})))</f>
        <v/>
      </c>
      <c r="CI185" s="22"/>
      <c r="CJ185" s="22"/>
      <c r="CK185" s="58" t="str">
        <f t="shared" si="98"/>
        <v/>
      </c>
      <c r="CL185" s="55"/>
      <c r="CM185" s="24"/>
      <c r="CN185" s="24"/>
      <c r="CO185" s="24" t="str">
        <f t="shared" si="87"/>
        <v/>
      </c>
      <c r="CP185" s="24"/>
      <c r="CQ185" s="25"/>
      <c r="CR185" s="24"/>
      <c r="CS185" s="42" t="str">
        <f t="shared" si="88"/>
        <v/>
      </c>
      <c r="CT185" s="22"/>
      <c r="CU185" s="17"/>
      <c r="CV185" s="7"/>
      <c r="CW185" s="7"/>
      <c r="CX185" s="7"/>
      <c r="CY185" s="7"/>
      <c r="CZ185" s="7"/>
      <c r="DA185" s="7"/>
      <c r="DB185" s="25"/>
      <c r="DC185" s="23"/>
    </row>
    <row r="186" spans="1:107" s="26" customFormat="1" x14ac:dyDescent="0.25">
      <c r="A186" s="19"/>
      <c r="B186" s="20"/>
      <c r="C186" s="21"/>
      <c r="D186" s="22"/>
      <c r="E186" s="22" t="str">
        <f t="shared" ref="E186:E249" si="101">IF(ISBLANK($B186),"",IF(COUNT(C186:D186)=0,"",IF(AND($A186="IM",COUNT(C186:D186)=1),C186+D186,(C186+D186)/2)))</f>
        <v/>
      </c>
      <c r="F186" s="22"/>
      <c r="G186" s="22"/>
      <c r="H186" s="22"/>
      <c r="I186" s="24" t="str">
        <f t="shared" si="89"/>
        <v/>
      </c>
      <c r="J186" s="22" t="str">
        <f t="shared" ref="J186:J249" si="102">IF(I186="3E","3E",IF(OR($B186="",COUNT(I186)=0),"",CEILING(N(E186)+N(I186),1)))</f>
        <v/>
      </c>
      <c r="K186" s="39"/>
      <c r="L186" s="27"/>
      <c r="M186" s="22"/>
      <c r="N186" s="22" t="str">
        <f t="shared" ref="N186:N249" si="103">IF(ISBLANK($B186),"",IF(COUNT(L186:M186)=0,"",IF(AND($A186="IM",COUNT(L186:M186)=1),L186+M186,(L186+M186)/2)))</f>
        <v/>
      </c>
      <c r="O186" s="22"/>
      <c r="P186" s="22"/>
      <c r="Q186" s="22"/>
      <c r="R186" s="24" t="str">
        <f t="shared" si="90"/>
        <v/>
      </c>
      <c r="S186" s="19" t="str">
        <f t="shared" ref="S186:S249" si="104">IF(R186="3E","3E",IF(OR($B186="",COUNT(R186)=0),"",CEILING(N(N186)+N(R186),1)))</f>
        <v/>
      </c>
      <c r="T186" s="39"/>
      <c r="U186" s="21"/>
      <c r="V186" s="22"/>
      <c r="W186" s="22" t="str">
        <f t="shared" ref="W186:W249" si="105">IF(ISBLANK($B186),"",IF(COUNT(U186:V186)=0,"",IF(AND($A186="IM",COUNT(U186:V186)=1),U186+V186,(U186+V186)/2)))</f>
        <v/>
      </c>
      <c r="X186" s="22"/>
      <c r="Y186" s="22"/>
      <c r="Z186" s="22"/>
      <c r="AA186" s="24" t="str">
        <f t="shared" si="91"/>
        <v/>
      </c>
      <c r="AB186" s="19" t="str">
        <f t="shared" ref="AB186:AB249" si="106">IF(AA186="3E","3E",IF(OR($B186="",COUNT(AA186)=0),"",CEILING(N(W186)+N(AA186),1)))</f>
        <v/>
      </c>
      <c r="AC186" s="39"/>
      <c r="AD186" s="21"/>
      <c r="AE186" s="22"/>
      <c r="AF186" s="22" t="str">
        <f t="shared" ref="AF186:AF249" si="107">IF(ISBLANK($B186),"",IF(COUNT(AD186:AE186)=0,"",IF(AND($A186="IM",COUNT(AD186:AE186)=1),AD186+AE186,(AD186+AE186)/2)))</f>
        <v/>
      </c>
      <c r="AG186" s="22"/>
      <c r="AH186" s="22"/>
      <c r="AI186" s="22"/>
      <c r="AJ186" s="24" t="str">
        <f t="shared" si="92"/>
        <v/>
      </c>
      <c r="AK186" s="19" t="str">
        <f t="shared" ref="AK186:AK249" si="108">IF(AJ186="3E","3E",IF(OR($B186="",COUNT(AJ186)=0),"",CEILING(N(AF186)+N(AJ186),1)))</f>
        <v/>
      </c>
      <c r="AL186" s="39"/>
      <c r="AM186" s="21"/>
      <c r="AN186" s="22"/>
      <c r="AO186" s="22" t="str">
        <f t="shared" ref="AO186:AO249" si="109">IF(ISBLANK($B186),"",IF(COUNT(AM186:AN186)=0,"",IF(AND($A186="IM",COUNT(AM186:AN186)=1),AM186+AN186,(AM186+AN186)/2)))</f>
        <v/>
      </c>
      <c r="AP186" s="22"/>
      <c r="AQ186" s="22"/>
      <c r="AR186" s="22"/>
      <c r="AS186" s="24" t="str">
        <f t="shared" si="93"/>
        <v/>
      </c>
      <c r="AT186" s="19" t="str">
        <f t="shared" ref="AT186:AT249" si="110">IF(AS186="3E","3E",IF(OR($B186="",COUNT(AS186)=0),"",CEILING(N(AO186)+N(AS186),1)))</f>
        <v/>
      </c>
      <c r="AU186" s="39"/>
      <c r="AV186" s="21"/>
      <c r="AW186" s="22"/>
      <c r="AX186" s="22" t="str">
        <f t="shared" ref="AX186:AX249" si="111">IF(ISBLANK($B186),"",IF(COUNT(AV186:AW186)=0,"",IF(AND($A186="IM",COUNT(AV186:AW186)=1),AV186+AW186,(AV186+AW186)/2)))</f>
        <v/>
      </c>
      <c r="AY186" s="22"/>
      <c r="AZ186" s="22"/>
      <c r="BA186" s="22"/>
      <c r="BB186" s="24" t="str">
        <f t="shared" si="94"/>
        <v/>
      </c>
      <c r="BC186" s="19" t="str">
        <f t="shared" ref="BC186:BC249" si="112">IF(BB186="3E","3E",IF(OR($B186="",COUNT(BB186)=0),"",CEILING(N(AX186)+N(BB186),1)))</f>
        <v/>
      </c>
      <c r="BD186" s="39"/>
      <c r="BE186" s="21"/>
      <c r="BF186" s="22"/>
      <c r="BG186" s="22" t="str">
        <f t="shared" ref="BG186:BG249" si="113">IF(ISBLANK($B186),"",IF(COUNT(BE186:BF186)=0,"",IF(AND($A186="IM",COUNT(BE186:BF186)=1),BE186+BF186,(BE186+BF186)/2)))</f>
        <v/>
      </c>
      <c r="BH186" s="22"/>
      <c r="BI186" s="22"/>
      <c r="BJ186" s="22"/>
      <c r="BK186" s="24" t="str">
        <f t="shared" si="95"/>
        <v/>
      </c>
      <c r="BL186" s="19" t="str">
        <f t="shared" ref="BL186:BL249" si="114">IF(BK186="3E","3E",IF(OR($B186="",COUNT(BK186)=0),"",CEILING(N(BG186)+N(BK186),1)))</f>
        <v/>
      </c>
      <c r="BM186" s="39"/>
      <c r="BN186" s="21"/>
      <c r="BO186" s="22"/>
      <c r="BP186" s="22" t="str">
        <f t="shared" ref="BP186:BP249" si="115">IF(ISBLANK($B186),"",IF(COUNT(BN186:BO186)=0,"",IF(AND($A186="IM",COUNT(BN186:BO186)=1),BN186+BO186,(BN186+BO186)/2)))</f>
        <v/>
      </c>
      <c r="BQ186" s="22"/>
      <c r="BR186" s="22"/>
      <c r="BS186" s="22"/>
      <c r="BT186" s="24" t="str">
        <f t="shared" si="96"/>
        <v/>
      </c>
      <c r="BU186" s="19" t="str">
        <f t="shared" ref="BU186:BU249" si="116">IF(BT186="3E","3E",IF(OR($B186="",COUNT(BT186)=0),"",CEILING(N(BP186)+N(BT186),1)))</f>
        <v/>
      </c>
      <c r="BV186" s="39"/>
      <c r="BW186" s="21"/>
      <c r="BX186" s="22"/>
      <c r="BY186" s="22" t="str">
        <f t="shared" ref="BY186:BY249" si="117">IF(ISBLANK($B186),"",IF(COUNT(BW186:BX186)=0,"",IF(AND($A186="IM",COUNT(BW186:BX186)=1),BW186+BX186,(BW186+BX186)/2)))</f>
        <v/>
      </c>
      <c r="BZ186" s="22"/>
      <c r="CA186" s="22"/>
      <c r="CB186" s="22"/>
      <c r="CC186" s="24" t="str">
        <f t="shared" si="97"/>
        <v/>
      </c>
      <c r="CD186" s="19" t="str">
        <f t="shared" ref="CD186:CD249" si="118">IF(CC186="3E","3E",IF(OR($B186="",COUNT(CC186)=0),"",CEILING(N(BY186)+N(CC186),1)))</f>
        <v/>
      </c>
      <c r="CE186" s="39"/>
      <c r="CF186" s="21"/>
      <c r="CG186" s="22" t="str">
        <f>IF($A186="","",IF(CF186="","I",LOOKUP(CF186/CH$2,{0,0.4,0.45,0.5,0.55,0.6,0.65,0.7,0.75,0.8,1},{"F","D","C","C+","B-","B","B+","A-","A","A+"})))</f>
        <v/>
      </c>
      <c r="CH186" s="19" t="str">
        <f>IF($A186="","",IF(CF186="","--",LOOKUP(CF186/CH$2,{0,0.4,0.45,0.5,0.55,0.6,0.65,0.7,0.75,0.8,1},{0,2,2.25,2.5,2.75,3,3.25,3.5,3.75,4})))</f>
        <v/>
      </c>
      <c r="CI186" s="22"/>
      <c r="CJ186" s="22"/>
      <c r="CK186" s="58" t="str">
        <f t="shared" si="98"/>
        <v/>
      </c>
      <c r="CL186" s="55"/>
      <c r="CM186" s="24"/>
      <c r="CN186" s="24"/>
      <c r="CO186" s="24" t="str">
        <f t="shared" ref="CO186:CO249" si="119">IF(ISBLANK($B186),"",IF(COUNT(CL186:CN186)=0,"",ROUNDUP(CL186+CM186+CN186,0)))</f>
        <v/>
      </c>
      <c r="CP186" s="24"/>
      <c r="CQ186" s="25"/>
      <c r="CR186" s="24"/>
      <c r="CS186" s="42" t="str">
        <f t="shared" ref="CS186:CS249" si="120">IF(ISBLANK($B186),"",IF(COUNT(CP186:CR186)=0,"",ROUNDUP(CP186+CQ186+CR186,0)))</f>
        <v/>
      </c>
      <c r="CT186" s="22"/>
      <c r="CU186" s="17"/>
      <c r="CV186" s="7"/>
      <c r="CW186" s="7"/>
      <c r="CX186" s="7"/>
      <c r="CY186" s="7"/>
      <c r="CZ186" s="7"/>
      <c r="DA186" s="7"/>
      <c r="DB186" s="25"/>
      <c r="DC186" s="23"/>
    </row>
    <row r="187" spans="1:107" s="26" customFormat="1" x14ac:dyDescent="0.25">
      <c r="A187" s="19"/>
      <c r="B187" s="20"/>
      <c r="C187" s="21"/>
      <c r="D187" s="22"/>
      <c r="E187" s="22" t="str">
        <f t="shared" si="101"/>
        <v/>
      </c>
      <c r="F187" s="22"/>
      <c r="G187" s="22"/>
      <c r="H187" s="22"/>
      <c r="I187" s="24" t="str">
        <f t="shared" si="89"/>
        <v/>
      </c>
      <c r="J187" s="22" t="str">
        <f t="shared" si="102"/>
        <v/>
      </c>
      <c r="K187" s="39"/>
      <c r="L187" s="27"/>
      <c r="M187" s="22"/>
      <c r="N187" s="22" t="str">
        <f t="shared" si="103"/>
        <v/>
      </c>
      <c r="O187" s="22"/>
      <c r="P187" s="22"/>
      <c r="Q187" s="22"/>
      <c r="R187" s="24" t="str">
        <f t="shared" si="90"/>
        <v/>
      </c>
      <c r="S187" s="19" t="str">
        <f t="shared" si="104"/>
        <v/>
      </c>
      <c r="T187" s="39"/>
      <c r="U187" s="21"/>
      <c r="V187" s="22"/>
      <c r="W187" s="22" t="str">
        <f t="shared" si="105"/>
        <v/>
      </c>
      <c r="X187" s="22"/>
      <c r="Y187" s="22"/>
      <c r="Z187" s="22"/>
      <c r="AA187" s="24" t="str">
        <f t="shared" si="91"/>
        <v/>
      </c>
      <c r="AB187" s="19" t="str">
        <f t="shared" si="106"/>
        <v/>
      </c>
      <c r="AC187" s="39"/>
      <c r="AD187" s="21"/>
      <c r="AE187" s="22"/>
      <c r="AF187" s="22" t="str">
        <f t="shared" si="107"/>
        <v/>
      </c>
      <c r="AG187" s="22"/>
      <c r="AH187" s="22"/>
      <c r="AI187" s="22"/>
      <c r="AJ187" s="24" t="str">
        <f t="shared" si="92"/>
        <v/>
      </c>
      <c r="AK187" s="19" t="str">
        <f t="shared" si="108"/>
        <v/>
      </c>
      <c r="AL187" s="39"/>
      <c r="AM187" s="21"/>
      <c r="AN187" s="22"/>
      <c r="AO187" s="22" t="str">
        <f t="shared" si="109"/>
        <v/>
      </c>
      <c r="AP187" s="22"/>
      <c r="AQ187" s="22"/>
      <c r="AR187" s="22"/>
      <c r="AS187" s="24" t="str">
        <f t="shared" si="93"/>
        <v/>
      </c>
      <c r="AT187" s="19" t="str">
        <f t="shared" si="110"/>
        <v/>
      </c>
      <c r="AU187" s="39"/>
      <c r="AV187" s="21"/>
      <c r="AW187" s="22"/>
      <c r="AX187" s="22" t="str">
        <f t="shared" si="111"/>
        <v/>
      </c>
      <c r="AY187" s="22"/>
      <c r="AZ187" s="22"/>
      <c r="BA187" s="22"/>
      <c r="BB187" s="24" t="str">
        <f t="shared" si="94"/>
        <v/>
      </c>
      <c r="BC187" s="19" t="str">
        <f t="shared" si="112"/>
        <v/>
      </c>
      <c r="BD187" s="39"/>
      <c r="BE187" s="21"/>
      <c r="BF187" s="22"/>
      <c r="BG187" s="22" t="str">
        <f t="shared" si="113"/>
        <v/>
      </c>
      <c r="BH187" s="22"/>
      <c r="BI187" s="22"/>
      <c r="BJ187" s="22"/>
      <c r="BK187" s="24" t="str">
        <f t="shared" si="95"/>
        <v/>
      </c>
      <c r="BL187" s="19" t="str">
        <f t="shared" si="114"/>
        <v/>
      </c>
      <c r="BM187" s="39"/>
      <c r="BN187" s="21"/>
      <c r="BO187" s="22"/>
      <c r="BP187" s="22" t="str">
        <f t="shared" si="115"/>
        <v/>
      </c>
      <c r="BQ187" s="22"/>
      <c r="BR187" s="22"/>
      <c r="BS187" s="22"/>
      <c r="BT187" s="24" t="str">
        <f t="shared" si="96"/>
        <v/>
      </c>
      <c r="BU187" s="19" t="str">
        <f t="shared" si="116"/>
        <v/>
      </c>
      <c r="BV187" s="39"/>
      <c r="BW187" s="21"/>
      <c r="BX187" s="22"/>
      <c r="BY187" s="22" t="str">
        <f t="shared" si="117"/>
        <v/>
      </c>
      <c r="BZ187" s="22"/>
      <c r="CA187" s="22"/>
      <c r="CB187" s="22"/>
      <c r="CC187" s="24" t="str">
        <f t="shared" si="97"/>
        <v/>
      </c>
      <c r="CD187" s="19" t="str">
        <f t="shared" si="118"/>
        <v/>
      </c>
      <c r="CE187" s="39"/>
      <c r="CF187" s="21"/>
      <c r="CG187" s="22" t="str">
        <f>IF($A187="","",IF(CF187="","I",LOOKUP(CF187/CH$2,{0,0.4,0.45,0.5,0.55,0.6,0.65,0.7,0.75,0.8,1},{"F","D","C","C+","B-","B","B+","A-","A","A+"})))</f>
        <v/>
      </c>
      <c r="CH187" s="19" t="str">
        <f>IF($A187="","",IF(CF187="","--",LOOKUP(CF187/CH$2,{0,0.4,0.45,0.5,0.55,0.6,0.65,0.7,0.75,0.8,1},{0,2,2.25,2.5,2.75,3,3.25,3.5,3.75,4})))</f>
        <v/>
      </c>
      <c r="CI187" s="22"/>
      <c r="CJ187" s="22"/>
      <c r="CK187" s="58" t="str">
        <f t="shared" si="98"/>
        <v/>
      </c>
      <c r="CL187" s="55"/>
      <c r="CM187" s="24"/>
      <c r="CN187" s="24"/>
      <c r="CO187" s="24" t="str">
        <f t="shared" si="119"/>
        <v/>
      </c>
      <c r="CP187" s="24"/>
      <c r="CQ187" s="25"/>
      <c r="CR187" s="24"/>
      <c r="CS187" s="42" t="str">
        <f t="shared" si="120"/>
        <v/>
      </c>
      <c r="CT187" s="22"/>
      <c r="CU187" s="17"/>
      <c r="CV187" s="7"/>
      <c r="CW187" s="7"/>
      <c r="CX187" s="7"/>
      <c r="CY187" s="7"/>
      <c r="CZ187" s="7"/>
      <c r="DA187" s="7"/>
      <c r="DB187" s="25"/>
      <c r="DC187" s="23"/>
    </row>
    <row r="188" spans="1:107" s="26" customFormat="1" x14ac:dyDescent="0.25">
      <c r="A188" s="19"/>
      <c r="B188" s="20"/>
      <c r="C188" s="21"/>
      <c r="D188" s="22"/>
      <c r="E188" s="22" t="str">
        <f t="shared" si="101"/>
        <v/>
      </c>
      <c r="F188" s="22"/>
      <c r="G188" s="22"/>
      <c r="H188" s="22"/>
      <c r="I188" s="24" t="str">
        <f t="shared" si="89"/>
        <v/>
      </c>
      <c r="J188" s="22" t="str">
        <f t="shared" si="102"/>
        <v/>
      </c>
      <c r="K188" s="39"/>
      <c r="L188" s="27"/>
      <c r="M188" s="22"/>
      <c r="N188" s="22" t="str">
        <f t="shared" si="103"/>
        <v/>
      </c>
      <c r="O188" s="22"/>
      <c r="P188" s="22"/>
      <c r="Q188" s="22"/>
      <c r="R188" s="24" t="str">
        <f t="shared" si="90"/>
        <v/>
      </c>
      <c r="S188" s="19" t="str">
        <f t="shared" si="104"/>
        <v/>
      </c>
      <c r="T188" s="39"/>
      <c r="U188" s="21"/>
      <c r="V188" s="22"/>
      <c r="W188" s="22" t="str">
        <f t="shared" si="105"/>
        <v/>
      </c>
      <c r="X188" s="22"/>
      <c r="Y188" s="22"/>
      <c r="Z188" s="22"/>
      <c r="AA188" s="24" t="str">
        <f t="shared" si="91"/>
        <v/>
      </c>
      <c r="AB188" s="19" t="str">
        <f t="shared" si="106"/>
        <v/>
      </c>
      <c r="AC188" s="39"/>
      <c r="AD188" s="21"/>
      <c r="AE188" s="22"/>
      <c r="AF188" s="22" t="str">
        <f t="shared" si="107"/>
        <v/>
      </c>
      <c r="AG188" s="22"/>
      <c r="AH188" s="22"/>
      <c r="AI188" s="22"/>
      <c r="AJ188" s="24" t="str">
        <f t="shared" si="92"/>
        <v/>
      </c>
      <c r="AK188" s="19" t="str">
        <f t="shared" si="108"/>
        <v/>
      </c>
      <c r="AL188" s="39"/>
      <c r="AM188" s="21"/>
      <c r="AN188" s="22"/>
      <c r="AO188" s="22" t="str">
        <f t="shared" si="109"/>
        <v/>
      </c>
      <c r="AP188" s="22"/>
      <c r="AQ188" s="22"/>
      <c r="AR188" s="22"/>
      <c r="AS188" s="24" t="str">
        <f t="shared" si="93"/>
        <v/>
      </c>
      <c r="AT188" s="19" t="str">
        <f t="shared" si="110"/>
        <v/>
      </c>
      <c r="AU188" s="39"/>
      <c r="AV188" s="21"/>
      <c r="AW188" s="22"/>
      <c r="AX188" s="22" t="str">
        <f t="shared" si="111"/>
        <v/>
      </c>
      <c r="AY188" s="22"/>
      <c r="AZ188" s="22"/>
      <c r="BA188" s="22"/>
      <c r="BB188" s="24" t="str">
        <f t="shared" si="94"/>
        <v/>
      </c>
      <c r="BC188" s="19" t="str">
        <f t="shared" si="112"/>
        <v/>
      </c>
      <c r="BD188" s="39"/>
      <c r="BE188" s="21"/>
      <c r="BF188" s="22"/>
      <c r="BG188" s="22" t="str">
        <f t="shared" si="113"/>
        <v/>
      </c>
      <c r="BH188" s="22"/>
      <c r="BI188" s="22"/>
      <c r="BJ188" s="22"/>
      <c r="BK188" s="24" t="str">
        <f t="shared" si="95"/>
        <v/>
      </c>
      <c r="BL188" s="19" t="str">
        <f t="shared" si="114"/>
        <v/>
      </c>
      <c r="BM188" s="39"/>
      <c r="BN188" s="21"/>
      <c r="BO188" s="22"/>
      <c r="BP188" s="22" t="str">
        <f t="shared" si="115"/>
        <v/>
      </c>
      <c r="BQ188" s="22"/>
      <c r="BR188" s="22"/>
      <c r="BS188" s="22"/>
      <c r="BT188" s="24" t="str">
        <f t="shared" si="96"/>
        <v/>
      </c>
      <c r="BU188" s="19" t="str">
        <f t="shared" si="116"/>
        <v/>
      </c>
      <c r="BV188" s="39"/>
      <c r="BW188" s="21"/>
      <c r="BX188" s="22"/>
      <c r="BY188" s="22" t="str">
        <f t="shared" si="117"/>
        <v/>
      </c>
      <c r="BZ188" s="22"/>
      <c r="CA188" s="22"/>
      <c r="CB188" s="22"/>
      <c r="CC188" s="24" t="str">
        <f t="shared" si="97"/>
        <v/>
      </c>
      <c r="CD188" s="19" t="str">
        <f t="shared" si="118"/>
        <v/>
      </c>
      <c r="CE188" s="39"/>
      <c r="CF188" s="21"/>
      <c r="CG188" s="22" t="str">
        <f>IF($A188="","",IF(CF188="","I",LOOKUP(CF188/CH$2,{0,0.4,0.45,0.5,0.55,0.6,0.65,0.7,0.75,0.8,1},{"F","D","C","C+","B-","B","B+","A-","A","A+"})))</f>
        <v/>
      </c>
      <c r="CH188" s="19" t="str">
        <f>IF($A188="","",IF(CF188="","--",LOOKUP(CF188/CH$2,{0,0.4,0.45,0.5,0.55,0.6,0.65,0.7,0.75,0.8,1},{0,2,2.25,2.5,2.75,3,3.25,3.5,3.75,4})))</f>
        <v/>
      </c>
      <c r="CI188" s="22"/>
      <c r="CJ188" s="22"/>
      <c r="CK188" s="58" t="str">
        <f t="shared" si="98"/>
        <v/>
      </c>
      <c r="CL188" s="55"/>
      <c r="CM188" s="24"/>
      <c r="CN188" s="24"/>
      <c r="CO188" s="24" t="str">
        <f t="shared" si="119"/>
        <v/>
      </c>
      <c r="CP188" s="24"/>
      <c r="CQ188" s="25"/>
      <c r="CR188" s="24"/>
      <c r="CS188" s="42" t="str">
        <f t="shared" si="120"/>
        <v/>
      </c>
      <c r="CT188" s="22"/>
      <c r="CU188" s="17"/>
      <c r="CV188" s="7"/>
      <c r="CW188" s="7"/>
      <c r="CX188" s="7"/>
      <c r="CY188" s="7"/>
      <c r="CZ188" s="7"/>
      <c r="DA188" s="7"/>
      <c r="DB188" s="25"/>
      <c r="DC188" s="23"/>
    </row>
    <row r="189" spans="1:107" s="26" customFormat="1" x14ac:dyDescent="0.25">
      <c r="A189" s="19"/>
      <c r="B189" s="20"/>
      <c r="C189" s="21"/>
      <c r="D189" s="22"/>
      <c r="E189" s="22" t="str">
        <f t="shared" si="101"/>
        <v/>
      </c>
      <c r="F189" s="22"/>
      <c r="G189" s="22"/>
      <c r="H189" s="22"/>
      <c r="I189" s="24" t="str">
        <f t="shared" si="89"/>
        <v/>
      </c>
      <c r="J189" s="22" t="str">
        <f t="shared" si="102"/>
        <v/>
      </c>
      <c r="K189" s="39"/>
      <c r="L189" s="27"/>
      <c r="M189" s="22"/>
      <c r="N189" s="22" t="str">
        <f t="shared" si="103"/>
        <v/>
      </c>
      <c r="O189" s="22"/>
      <c r="P189" s="22"/>
      <c r="Q189" s="22"/>
      <c r="R189" s="24" t="str">
        <f t="shared" si="90"/>
        <v/>
      </c>
      <c r="S189" s="19" t="str">
        <f t="shared" si="104"/>
        <v/>
      </c>
      <c r="T189" s="39"/>
      <c r="U189" s="21"/>
      <c r="V189" s="22"/>
      <c r="W189" s="22" t="str">
        <f t="shared" si="105"/>
        <v/>
      </c>
      <c r="X189" s="22"/>
      <c r="Y189" s="22"/>
      <c r="Z189" s="22"/>
      <c r="AA189" s="24" t="str">
        <f t="shared" si="91"/>
        <v/>
      </c>
      <c r="AB189" s="19" t="str">
        <f t="shared" si="106"/>
        <v/>
      </c>
      <c r="AC189" s="39"/>
      <c r="AD189" s="21"/>
      <c r="AE189" s="22"/>
      <c r="AF189" s="22" t="str">
        <f t="shared" si="107"/>
        <v/>
      </c>
      <c r="AG189" s="22"/>
      <c r="AH189" s="22"/>
      <c r="AI189" s="22"/>
      <c r="AJ189" s="24" t="str">
        <f t="shared" si="92"/>
        <v/>
      </c>
      <c r="AK189" s="19" t="str">
        <f t="shared" si="108"/>
        <v/>
      </c>
      <c r="AL189" s="39"/>
      <c r="AM189" s="21"/>
      <c r="AN189" s="22"/>
      <c r="AO189" s="22" t="str">
        <f t="shared" si="109"/>
        <v/>
      </c>
      <c r="AP189" s="22"/>
      <c r="AQ189" s="22"/>
      <c r="AR189" s="22"/>
      <c r="AS189" s="24" t="str">
        <f t="shared" si="93"/>
        <v/>
      </c>
      <c r="AT189" s="19" t="str">
        <f t="shared" si="110"/>
        <v/>
      </c>
      <c r="AU189" s="39"/>
      <c r="AV189" s="21"/>
      <c r="AW189" s="22"/>
      <c r="AX189" s="22" t="str">
        <f t="shared" si="111"/>
        <v/>
      </c>
      <c r="AY189" s="22"/>
      <c r="AZ189" s="22"/>
      <c r="BA189" s="22"/>
      <c r="BB189" s="24" t="str">
        <f t="shared" si="94"/>
        <v/>
      </c>
      <c r="BC189" s="19" t="str">
        <f t="shared" si="112"/>
        <v/>
      </c>
      <c r="BD189" s="39"/>
      <c r="BE189" s="21"/>
      <c r="BF189" s="22"/>
      <c r="BG189" s="22" t="str">
        <f t="shared" si="113"/>
        <v/>
      </c>
      <c r="BH189" s="22"/>
      <c r="BI189" s="22"/>
      <c r="BJ189" s="22"/>
      <c r="BK189" s="24" t="str">
        <f t="shared" si="95"/>
        <v/>
      </c>
      <c r="BL189" s="19" t="str">
        <f t="shared" si="114"/>
        <v/>
      </c>
      <c r="BM189" s="39"/>
      <c r="BN189" s="21"/>
      <c r="BO189" s="22"/>
      <c r="BP189" s="22" t="str">
        <f t="shared" si="115"/>
        <v/>
      </c>
      <c r="BQ189" s="22"/>
      <c r="BR189" s="22"/>
      <c r="BS189" s="22"/>
      <c r="BT189" s="24" t="str">
        <f t="shared" si="96"/>
        <v/>
      </c>
      <c r="BU189" s="19" t="str">
        <f t="shared" si="116"/>
        <v/>
      </c>
      <c r="BV189" s="39"/>
      <c r="BW189" s="21"/>
      <c r="BX189" s="22"/>
      <c r="BY189" s="22" t="str">
        <f t="shared" si="117"/>
        <v/>
      </c>
      <c r="BZ189" s="22"/>
      <c r="CA189" s="22"/>
      <c r="CB189" s="22"/>
      <c r="CC189" s="24" t="str">
        <f t="shared" si="97"/>
        <v/>
      </c>
      <c r="CD189" s="19" t="str">
        <f t="shared" si="118"/>
        <v/>
      </c>
      <c r="CE189" s="39"/>
      <c r="CF189" s="21"/>
      <c r="CG189" s="22" t="str">
        <f>IF($A189="","",IF(CF189="","I",LOOKUP(CF189/CH$2,{0,0.4,0.45,0.5,0.55,0.6,0.65,0.7,0.75,0.8,1},{"F","D","C","C+","B-","B","B+","A-","A","A+"})))</f>
        <v/>
      </c>
      <c r="CH189" s="19" t="str">
        <f>IF($A189="","",IF(CF189="","--",LOOKUP(CF189/CH$2,{0,0.4,0.45,0.5,0.55,0.6,0.65,0.7,0.75,0.8,1},{0,2,2.25,2.5,2.75,3,3.25,3.5,3.75,4})))</f>
        <v/>
      </c>
      <c r="CI189" s="22"/>
      <c r="CJ189" s="22"/>
      <c r="CK189" s="58" t="str">
        <f t="shared" si="98"/>
        <v/>
      </c>
      <c r="CL189" s="55"/>
      <c r="CM189" s="24"/>
      <c r="CN189" s="24"/>
      <c r="CO189" s="24" t="str">
        <f t="shared" si="119"/>
        <v/>
      </c>
      <c r="CP189" s="24"/>
      <c r="CQ189" s="25"/>
      <c r="CR189" s="24"/>
      <c r="CS189" s="42" t="str">
        <f t="shared" si="120"/>
        <v/>
      </c>
      <c r="CT189" s="22"/>
      <c r="CU189" s="17"/>
      <c r="CV189" s="7"/>
      <c r="CW189" s="7"/>
      <c r="CX189" s="7"/>
      <c r="CY189" s="7"/>
      <c r="CZ189" s="7"/>
      <c r="DA189" s="7"/>
      <c r="DB189" s="25"/>
      <c r="DC189" s="23"/>
    </row>
    <row r="190" spans="1:107" s="26" customFormat="1" x14ac:dyDescent="0.25">
      <c r="A190" s="19"/>
      <c r="B190" s="20"/>
      <c r="C190" s="21"/>
      <c r="D190" s="22"/>
      <c r="E190" s="22" t="str">
        <f t="shared" si="101"/>
        <v/>
      </c>
      <c r="F190" s="22"/>
      <c r="G190" s="22"/>
      <c r="H190" s="22"/>
      <c r="I190" s="24" t="str">
        <f t="shared" si="89"/>
        <v/>
      </c>
      <c r="J190" s="22" t="str">
        <f t="shared" si="102"/>
        <v/>
      </c>
      <c r="K190" s="39"/>
      <c r="L190" s="27"/>
      <c r="M190" s="22"/>
      <c r="N190" s="22" t="str">
        <f t="shared" si="103"/>
        <v/>
      </c>
      <c r="O190" s="22"/>
      <c r="P190" s="22"/>
      <c r="Q190" s="22"/>
      <c r="R190" s="24" t="str">
        <f t="shared" si="90"/>
        <v/>
      </c>
      <c r="S190" s="19" t="str">
        <f t="shared" si="104"/>
        <v/>
      </c>
      <c r="T190" s="39"/>
      <c r="U190" s="21"/>
      <c r="V190" s="22"/>
      <c r="W190" s="22" t="str">
        <f t="shared" si="105"/>
        <v/>
      </c>
      <c r="X190" s="22"/>
      <c r="Y190" s="22"/>
      <c r="Z190" s="22"/>
      <c r="AA190" s="24" t="str">
        <f t="shared" si="91"/>
        <v/>
      </c>
      <c r="AB190" s="19" t="str">
        <f t="shared" si="106"/>
        <v/>
      </c>
      <c r="AC190" s="39"/>
      <c r="AD190" s="21"/>
      <c r="AE190" s="22"/>
      <c r="AF190" s="22" t="str">
        <f t="shared" si="107"/>
        <v/>
      </c>
      <c r="AG190" s="22"/>
      <c r="AH190" s="22"/>
      <c r="AI190" s="22"/>
      <c r="AJ190" s="24" t="str">
        <f t="shared" si="92"/>
        <v/>
      </c>
      <c r="AK190" s="19" t="str">
        <f t="shared" si="108"/>
        <v/>
      </c>
      <c r="AL190" s="39"/>
      <c r="AM190" s="21"/>
      <c r="AN190" s="22"/>
      <c r="AO190" s="22" t="str">
        <f t="shared" si="109"/>
        <v/>
      </c>
      <c r="AP190" s="22"/>
      <c r="AQ190" s="22"/>
      <c r="AR190" s="22"/>
      <c r="AS190" s="24" t="str">
        <f t="shared" si="93"/>
        <v/>
      </c>
      <c r="AT190" s="19" t="str">
        <f t="shared" si="110"/>
        <v/>
      </c>
      <c r="AU190" s="39"/>
      <c r="AV190" s="21"/>
      <c r="AW190" s="22"/>
      <c r="AX190" s="22" t="str">
        <f t="shared" si="111"/>
        <v/>
      </c>
      <c r="AY190" s="22"/>
      <c r="AZ190" s="22"/>
      <c r="BA190" s="22"/>
      <c r="BB190" s="24" t="str">
        <f t="shared" si="94"/>
        <v/>
      </c>
      <c r="BC190" s="19" t="str">
        <f t="shared" si="112"/>
        <v/>
      </c>
      <c r="BD190" s="39"/>
      <c r="BE190" s="21"/>
      <c r="BF190" s="22"/>
      <c r="BG190" s="22" t="str">
        <f t="shared" si="113"/>
        <v/>
      </c>
      <c r="BH190" s="22"/>
      <c r="BI190" s="22"/>
      <c r="BJ190" s="22"/>
      <c r="BK190" s="24" t="str">
        <f t="shared" si="95"/>
        <v/>
      </c>
      <c r="BL190" s="19" t="str">
        <f t="shared" si="114"/>
        <v/>
      </c>
      <c r="BM190" s="39"/>
      <c r="BN190" s="21"/>
      <c r="BO190" s="22"/>
      <c r="BP190" s="22" t="str">
        <f t="shared" si="115"/>
        <v/>
      </c>
      <c r="BQ190" s="22"/>
      <c r="BR190" s="22"/>
      <c r="BS190" s="22"/>
      <c r="BT190" s="24" t="str">
        <f t="shared" si="96"/>
        <v/>
      </c>
      <c r="BU190" s="19" t="str">
        <f t="shared" si="116"/>
        <v/>
      </c>
      <c r="BV190" s="39"/>
      <c r="BW190" s="21"/>
      <c r="BX190" s="22"/>
      <c r="BY190" s="22" t="str">
        <f t="shared" si="117"/>
        <v/>
      </c>
      <c r="BZ190" s="22"/>
      <c r="CA190" s="22"/>
      <c r="CB190" s="22"/>
      <c r="CC190" s="24" t="str">
        <f t="shared" si="97"/>
        <v/>
      </c>
      <c r="CD190" s="19" t="str">
        <f t="shared" si="118"/>
        <v/>
      </c>
      <c r="CE190" s="39"/>
      <c r="CF190" s="21"/>
      <c r="CG190" s="22" t="str">
        <f>IF($A190="","",IF(CF190="","I",LOOKUP(CF190/CH$2,{0,0.4,0.45,0.5,0.55,0.6,0.65,0.7,0.75,0.8,1},{"F","D","C","C+","B-","B","B+","A-","A","A+"})))</f>
        <v/>
      </c>
      <c r="CH190" s="19" t="str">
        <f>IF($A190="","",IF(CF190="","--",LOOKUP(CF190/CH$2,{0,0.4,0.45,0.5,0.55,0.6,0.65,0.7,0.75,0.8,1},{0,2,2.25,2.5,2.75,3,3.25,3.5,3.75,4})))</f>
        <v/>
      </c>
      <c r="CI190" s="22"/>
      <c r="CJ190" s="22"/>
      <c r="CK190" s="58" t="str">
        <f t="shared" si="98"/>
        <v/>
      </c>
      <c r="CL190" s="55"/>
      <c r="CM190" s="24"/>
      <c r="CN190" s="24"/>
      <c r="CO190" s="24" t="str">
        <f t="shared" si="119"/>
        <v/>
      </c>
      <c r="CP190" s="24"/>
      <c r="CQ190" s="25"/>
      <c r="CR190" s="24"/>
      <c r="CS190" s="42" t="str">
        <f t="shared" si="120"/>
        <v/>
      </c>
      <c r="CT190" s="22"/>
      <c r="CU190" s="17"/>
      <c r="CV190" s="7"/>
      <c r="CW190" s="7"/>
      <c r="CX190" s="7"/>
      <c r="CY190" s="7"/>
      <c r="CZ190" s="7"/>
      <c r="DA190" s="7"/>
      <c r="DB190" s="25"/>
      <c r="DC190" s="23"/>
    </row>
    <row r="191" spans="1:107" s="26" customFormat="1" x14ac:dyDescent="0.25">
      <c r="A191" s="19"/>
      <c r="B191" s="20"/>
      <c r="C191" s="21"/>
      <c r="D191" s="22"/>
      <c r="E191" s="22" t="str">
        <f t="shared" si="101"/>
        <v/>
      </c>
      <c r="F191" s="22"/>
      <c r="G191" s="22"/>
      <c r="H191" s="22"/>
      <c r="I191" s="24" t="str">
        <f t="shared" si="89"/>
        <v/>
      </c>
      <c r="J191" s="22" t="str">
        <f t="shared" si="102"/>
        <v/>
      </c>
      <c r="K191" s="39"/>
      <c r="L191" s="27"/>
      <c r="M191" s="22"/>
      <c r="N191" s="22" t="str">
        <f t="shared" si="103"/>
        <v/>
      </c>
      <c r="O191" s="22"/>
      <c r="P191" s="22"/>
      <c r="Q191" s="22"/>
      <c r="R191" s="24" t="str">
        <f t="shared" si="90"/>
        <v/>
      </c>
      <c r="S191" s="19" t="str">
        <f t="shared" si="104"/>
        <v/>
      </c>
      <c r="T191" s="39"/>
      <c r="U191" s="21"/>
      <c r="V191" s="22"/>
      <c r="W191" s="22" t="str">
        <f t="shared" si="105"/>
        <v/>
      </c>
      <c r="X191" s="22"/>
      <c r="Y191" s="22"/>
      <c r="Z191" s="22"/>
      <c r="AA191" s="24" t="str">
        <f t="shared" si="91"/>
        <v/>
      </c>
      <c r="AB191" s="19" t="str">
        <f t="shared" si="106"/>
        <v/>
      </c>
      <c r="AC191" s="39"/>
      <c r="AD191" s="21"/>
      <c r="AE191" s="22"/>
      <c r="AF191" s="22" t="str">
        <f t="shared" si="107"/>
        <v/>
      </c>
      <c r="AG191" s="22"/>
      <c r="AH191" s="22"/>
      <c r="AI191" s="22"/>
      <c r="AJ191" s="24" t="str">
        <f t="shared" si="92"/>
        <v/>
      </c>
      <c r="AK191" s="19" t="str">
        <f t="shared" si="108"/>
        <v/>
      </c>
      <c r="AL191" s="39"/>
      <c r="AM191" s="21"/>
      <c r="AN191" s="22"/>
      <c r="AO191" s="22" t="str">
        <f t="shared" si="109"/>
        <v/>
      </c>
      <c r="AP191" s="22"/>
      <c r="AQ191" s="22"/>
      <c r="AR191" s="22"/>
      <c r="AS191" s="24" t="str">
        <f t="shared" si="93"/>
        <v/>
      </c>
      <c r="AT191" s="19" t="str">
        <f t="shared" si="110"/>
        <v/>
      </c>
      <c r="AU191" s="39"/>
      <c r="AV191" s="21"/>
      <c r="AW191" s="22"/>
      <c r="AX191" s="22" t="str">
        <f t="shared" si="111"/>
        <v/>
      </c>
      <c r="AY191" s="22"/>
      <c r="AZ191" s="22"/>
      <c r="BA191" s="22"/>
      <c r="BB191" s="24" t="str">
        <f t="shared" si="94"/>
        <v/>
      </c>
      <c r="BC191" s="19" t="str">
        <f t="shared" si="112"/>
        <v/>
      </c>
      <c r="BD191" s="39"/>
      <c r="BE191" s="21"/>
      <c r="BF191" s="22"/>
      <c r="BG191" s="22" t="str">
        <f t="shared" si="113"/>
        <v/>
      </c>
      <c r="BH191" s="22"/>
      <c r="BI191" s="22"/>
      <c r="BJ191" s="22"/>
      <c r="BK191" s="24" t="str">
        <f t="shared" si="95"/>
        <v/>
      </c>
      <c r="BL191" s="19" t="str">
        <f t="shared" si="114"/>
        <v/>
      </c>
      <c r="BM191" s="39"/>
      <c r="BN191" s="21"/>
      <c r="BO191" s="22"/>
      <c r="BP191" s="22" t="str">
        <f t="shared" si="115"/>
        <v/>
      </c>
      <c r="BQ191" s="22"/>
      <c r="BR191" s="22"/>
      <c r="BS191" s="22"/>
      <c r="BT191" s="24" t="str">
        <f t="shared" si="96"/>
        <v/>
      </c>
      <c r="BU191" s="19" t="str">
        <f t="shared" si="116"/>
        <v/>
      </c>
      <c r="BV191" s="39"/>
      <c r="BW191" s="21"/>
      <c r="BX191" s="22"/>
      <c r="BY191" s="22" t="str">
        <f t="shared" si="117"/>
        <v/>
      </c>
      <c r="BZ191" s="22"/>
      <c r="CA191" s="22"/>
      <c r="CB191" s="22"/>
      <c r="CC191" s="24" t="str">
        <f t="shared" si="97"/>
        <v/>
      </c>
      <c r="CD191" s="19" t="str">
        <f t="shared" si="118"/>
        <v/>
      </c>
      <c r="CE191" s="39"/>
      <c r="CF191" s="21"/>
      <c r="CG191" s="22" t="str">
        <f>IF($A191="","",IF(CF191="","I",LOOKUP(CF191/CH$2,{0,0.4,0.45,0.5,0.55,0.6,0.65,0.7,0.75,0.8,1},{"F","D","C","C+","B-","B","B+","A-","A","A+"})))</f>
        <v/>
      </c>
      <c r="CH191" s="19" t="str">
        <f>IF($A191="","",IF(CF191="","--",LOOKUP(CF191/CH$2,{0,0.4,0.45,0.5,0.55,0.6,0.65,0.7,0.75,0.8,1},{0,2,2.25,2.5,2.75,3,3.25,3.5,3.75,4})))</f>
        <v/>
      </c>
      <c r="CI191" s="22"/>
      <c r="CJ191" s="22"/>
      <c r="CK191" s="58" t="str">
        <f t="shared" si="98"/>
        <v/>
      </c>
      <c r="CL191" s="55"/>
      <c r="CM191" s="24"/>
      <c r="CN191" s="24"/>
      <c r="CO191" s="24" t="str">
        <f t="shared" si="119"/>
        <v/>
      </c>
      <c r="CP191" s="24"/>
      <c r="CQ191" s="25"/>
      <c r="CR191" s="24"/>
      <c r="CS191" s="42" t="str">
        <f t="shared" si="120"/>
        <v/>
      </c>
      <c r="CT191" s="22"/>
      <c r="CU191" s="17"/>
      <c r="CV191" s="7"/>
      <c r="CW191" s="7"/>
      <c r="CX191" s="7"/>
      <c r="CY191" s="7"/>
      <c r="CZ191" s="7"/>
      <c r="DA191" s="7"/>
      <c r="DB191" s="25"/>
      <c r="DC191" s="23"/>
    </row>
    <row r="192" spans="1:107" s="26" customFormat="1" x14ac:dyDescent="0.25">
      <c r="A192" s="19"/>
      <c r="B192" s="20"/>
      <c r="C192" s="21"/>
      <c r="D192" s="22"/>
      <c r="E192" s="22" t="str">
        <f t="shared" si="101"/>
        <v/>
      </c>
      <c r="F192" s="22"/>
      <c r="G192" s="22"/>
      <c r="H192" s="22"/>
      <c r="I192" s="24" t="str">
        <f t="shared" si="89"/>
        <v/>
      </c>
      <c r="J192" s="22" t="str">
        <f t="shared" si="102"/>
        <v/>
      </c>
      <c r="K192" s="39"/>
      <c r="L192" s="27"/>
      <c r="M192" s="22"/>
      <c r="N192" s="22" t="str">
        <f t="shared" si="103"/>
        <v/>
      </c>
      <c r="O192" s="22"/>
      <c r="P192" s="22"/>
      <c r="Q192" s="22"/>
      <c r="R192" s="24" t="str">
        <f t="shared" si="90"/>
        <v/>
      </c>
      <c r="S192" s="19" t="str">
        <f t="shared" si="104"/>
        <v/>
      </c>
      <c r="T192" s="39"/>
      <c r="U192" s="21"/>
      <c r="V192" s="22"/>
      <c r="W192" s="22" t="str">
        <f t="shared" si="105"/>
        <v/>
      </c>
      <c r="X192" s="22"/>
      <c r="Y192" s="22"/>
      <c r="Z192" s="22"/>
      <c r="AA192" s="24" t="str">
        <f t="shared" si="91"/>
        <v/>
      </c>
      <c r="AB192" s="19" t="str">
        <f t="shared" si="106"/>
        <v/>
      </c>
      <c r="AC192" s="39"/>
      <c r="AD192" s="21"/>
      <c r="AE192" s="22"/>
      <c r="AF192" s="22" t="str">
        <f t="shared" si="107"/>
        <v/>
      </c>
      <c r="AG192" s="22"/>
      <c r="AH192" s="22"/>
      <c r="AI192" s="22"/>
      <c r="AJ192" s="24" t="str">
        <f t="shared" si="92"/>
        <v/>
      </c>
      <c r="AK192" s="19" t="str">
        <f t="shared" si="108"/>
        <v/>
      </c>
      <c r="AL192" s="39"/>
      <c r="AM192" s="21"/>
      <c r="AN192" s="22"/>
      <c r="AO192" s="22" t="str">
        <f t="shared" si="109"/>
        <v/>
      </c>
      <c r="AP192" s="22"/>
      <c r="AQ192" s="22"/>
      <c r="AR192" s="22"/>
      <c r="AS192" s="24" t="str">
        <f t="shared" si="93"/>
        <v/>
      </c>
      <c r="AT192" s="19" t="str">
        <f t="shared" si="110"/>
        <v/>
      </c>
      <c r="AU192" s="39"/>
      <c r="AV192" s="21"/>
      <c r="AW192" s="22"/>
      <c r="AX192" s="22" t="str">
        <f t="shared" si="111"/>
        <v/>
      </c>
      <c r="AY192" s="22"/>
      <c r="AZ192" s="22"/>
      <c r="BA192" s="22"/>
      <c r="BB192" s="24" t="str">
        <f t="shared" si="94"/>
        <v/>
      </c>
      <c r="BC192" s="19" t="str">
        <f t="shared" si="112"/>
        <v/>
      </c>
      <c r="BD192" s="39"/>
      <c r="BE192" s="21"/>
      <c r="BF192" s="22"/>
      <c r="BG192" s="22" t="str">
        <f t="shared" si="113"/>
        <v/>
      </c>
      <c r="BH192" s="22"/>
      <c r="BI192" s="22"/>
      <c r="BJ192" s="22"/>
      <c r="BK192" s="24" t="str">
        <f t="shared" si="95"/>
        <v/>
      </c>
      <c r="BL192" s="19" t="str">
        <f t="shared" si="114"/>
        <v/>
      </c>
      <c r="BM192" s="39"/>
      <c r="BN192" s="21"/>
      <c r="BO192" s="22"/>
      <c r="BP192" s="22" t="str">
        <f t="shared" si="115"/>
        <v/>
      </c>
      <c r="BQ192" s="22"/>
      <c r="BR192" s="22"/>
      <c r="BS192" s="22"/>
      <c r="BT192" s="24" t="str">
        <f t="shared" si="96"/>
        <v/>
      </c>
      <c r="BU192" s="19" t="str">
        <f t="shared" si="116"/>
        <v/>
      </c>
      <c r="BV192" s="39"/>
      <c r="BW192" s="21"/>
      <c r="BX192" s="22"/>
      <c r="BY192" s="22" t="str">
        <f t="shared" si="117"/>
        <v/>
      </c>
      <c r="BZ192" s="22"/>
      <c r="CA192" s="22"/>
      <c r="CB192" s="22"/>
      <c r="CC192" s="24" t="str">
        <f t="shared" si="97"/>
        <v/>
      </c>
      <c r="CD192" s="19" t="str">
        <f t="shared" si="118"/>
        <v/>
      </c>
      <c r="CE192" s="39"/>
      <c r="CF192" s="21"/>
      <c r="CG192" s="22" t="str">
        <f>IF($A192="","",IF(CF192="","I",LOOKUP(CF192/CH$2,{0,0.4,0.45,0.5,0.55,0.6,0.65,0.7,0.75,0.8,1},{"F","D","C","C+","B-","B","B+","A-","A","A+"})))</f>
        <v/>
      </c>
      <c r="CH192" s="19" t="str">
        <f>IF($A192="","",IF(CF192="","--",LOOKUP(CF192/CH$2,{0,0.4,0.45,0.5,0.55,0.6,0.65,0.7,0.75,0.8,1},{0,2,2.25,2.5,2.75,3,3.25,3.5,3.75,4})))</f>
        <v/>
      </c>
      <c r="CI192" s="22"/>
      <c r="CJ192" s="22"/>
      <c r="CK192" s="58" t="str">
        <f t="shared" si="98"/>
        <v/>
      </c>
      <c r="CL192" s="55"/>
      <c r="CM192" s="24"/>
      <c r="CN192" s="24"/>
      <c r="CO192" s="24" t="str">
        <f t="shared" si="119"/>
        <v/>
      </c>
      <c r="CP192" s="24"/>
      <c r="CQ192" s="25"/>
      <c r="CR192" s="24"/>
      <c r="CS192" s="42" t="str">
        <f t="shared" si="120"/>
        <v/>
      </c>
      <c r="CT192" s="22"/>
      <c r="CU192" s="17"/>
      <c r="CV192" s="7"/>
      <c r="CW192" s="7"/>
      <c r="CX192" s="7"/>
      <c r="CY192" s="7"/>
      <c r="CZ192" s="7"/>
      <c r="DA192" s="7"/>
      <c r="DB192" s="25"/>
      <c r="DC192" s="23"/>
    </row>
    <row r="193" spans="1:107" s="26" customFormat="1" x14ac:dyDescent="0.25">
      <c r="A193" s="19"/>
      <c r="B193" s="20"/>
      <c r="C193" s="21"/>
      <c r="D193" s="22"/>
      <c r="E193" s="22" t="str">
        <f t="shared" si="101"/>
        <v/>
      </c>
      <c r="F193" s="22"/>
      <c r="G193" s="22"/>
      <c r="H193" s="22"/>
      <c r="I193" s="24" t="str">
        <f t="shared" si="89"/>
        <v/>
      </c>
      <c r="J193" s="22" t="str">
        <f t="shared" si="102"/>
        <v/>
      </c>
      <c r="K193" s="39"/>
      <c r="L193" s="27"/>
      <c r="M193" s="22"/>
      <c r="N193" s="22" t="str">
        <f t="shared" si="103"/>
        <v/>
      </c>
      <c r="O193" s="22"/>
      <c r="P193" s="22"/>
      <c r="Q193" s="22"/>
      <c r="R193" s="24" t="str">
        <f t="shared" si="90"/>
        <v/>
      </c>
      <c r="S193" s="19" t="str">
        <f t="shared" si="104"/>
        <v/>
      </c>
      <c r="T193" s="39"/>
      <c r="U193" s="21"/>
      <c r="V193" s="22"/>
      <c r="W193" s="22" t="str">
        <f t="shared" si="105"/>
        <v/>
      </c>
      <c r="X193" s="22"/>
      <c r="Y193" s="22"/>
      <c r="Z193" s="22"/>
      <c r="AA193" s="24" t="str">
        <f t="shared" si="91"/>
        <v/>
      </c>
      <c r="AB193" s="19" t="str">
        <f t="shared" si="106"/>
        <v/>
      </c>
      <c r="AC193" s="39"/>
      <c r="AD193" s="21"/>
      <c r="AE193" s="22"/>
      <c r="AF193" s="22" t="str">
        <f t="shared" si="107"/>
        <v/>
      </c>
      <c r="AG193" s="22"/>
      <c r="AH193" s="22"/>
      <c r="AI193" s="22"/>
      <c r="AJ193" s="24" t="str">
        <f t="shared" si="92"/>
        <v/>
      </c>
      <c r="AK193" s="19" t="str">
        <f t="shared" si="108"/>
        <v/>
      </c>
      <c r="AL193" s="39"/>
      <c r="AM193" s="21"/>
      <c r="AN193" s="22"/>
      <c r="AO193" s="22" t="str">
        <f t="shared" si="109"/>
        <v/>
      </c>
      <c r="AP193" s="22"/>
      <c r="AQ193" s="22"/>
      <c r="AR193" s="22"/>
      <c r="AS193" s="24" t="str">
        <f t="shared" si="93"/>
        <v/>
      </c>
      <c r="AT193" s="19" t="str">
        <f t="shared" si="110"/>
        <v/>
      </c>
      <c r="AU193" s="39"/>
      <c r="AV193" s="21"/>
      <c r="AW193" s="22"/>
      <c r="AX193" s="22" t="str">
        <f t="shared" si="111"/>
        <v/>
      </c>
      <c r="AY193" s="22"/>
      <c r="AZ193" s="22"/>
      <c r="BA193" s="22"/>
      <c r="BB193" s="24" t="str">
        <f t="shared" si="94"/>
        <v/>
      </c>
      <c r="BC193" s="19" t="str">
        <f t="shared" si="112"/>
        <v/>
      </c>
      <c r="BD193" s="39"/>
      <c r="BE193" s="21"/>
      <c r="BF193" s="22"/>
      <c r="BG193" s="22" t="str">
        <f t="shared" si="113"/>
        <v/>
      </c>
      <c r="BH193" s="22"/>
      <c r="BI193" s="22"/>
      <c r="BJ193" s="22"/>
      <c r="BK193" s="24" t="str">
        <f t="shared" si="95"/>
        <v/>
      </c>
      <c r="BL193" s="19" t="str">
        <f t="shared" si="114"/>
        <v/>
      </c>
      <c r="BM193" s="39"/>
      <c r="BN193" s="21"/>
      <c r="BO193" s="22"/>
      <c r="BP193" s="22" t="str">
        <f t="shared" si="115"/>
        <v/>
      </c>
      <c r="BQ193" s="22"/>
      <c r="BR193" s="22"/>
      <c r="BS193" s="22"/>
      <c r="BT193" s="24" t="str">
        <f t="shared" si="96"/>
        <v/>
      </c>
      <c r="BU193" s="19" t="str">
        <f t="shared" si="116"/>
        <v/>
      </c>
      <c r="BV193" s="39"/>
      <c r="BW193" s="21"/>
      <c r="BX193" s="22"/>
      <c r="BY193" s="22" t="str">
        <f t="shared" si="117"/>
        <v/>
      </c>
      <c r="BZ193" s="22"/>
      <c r="CA193" s="22"/>
      <c r="CB193" s="22"/>
      <c r="CC193" s="24" t="str">
        <f t="shared" si="97"/>
        <v/>
      </c>
      <c r="CD193" s="19" t="str">
        <f t="shared" si="118"/>
        <v/>
      </c>
      <c r="CE193" s="39"/>
      <c r="CF193" s="21"/>
      <c r="CG193" s="22" t="str">
        <f>IF($A193="","",IF(CF193="","I",LOOKUP(CF193/CH$2,{0,0.4,0.45,0.5,0.55,0.6,0.65,0.7,0.75,0.8,1},{"F","D","C","C+","B-","B","B+","A-","A","A+"})))</f>
        <v/>
      </c>
      <c r="CH193" s="19" t="str">
        <f>IF($A193="","",IF(CF193="","--",LOOKUP(CF193/CH$2,{0,0.4,0.45,0.5,0.55,0.6,0.65,0.7,0.75,0.8,1},{0,2,2.25,2.5,2.75,3,3.25,3.5,3.75,4})))</f>
        <v/>
      </c>
      <c r="CI193" s="22"/>
      <c r="CJ193" s="22"/>
      <c r="CK193" s="58" t="str">
        <f t="shared" si="98"/>
        <v/>
      </c>
      <c r="CL193" s="55"/>
      <c r="CM193" s="24"/>
      <c r="CN193" s="24"/>
      <c r="CO193" s="24" t="str">
        <f t="shared" si="119"/>
        <v/>
      </c>
      <c r="CP193" s="24"/>
      <c r="CQ193" s="25"/>
      <c r="CR193" s="24"/>
      <c r="CS193" s="42" t="str">
        <f t="shared" si="120"/>
        <v/>
      </c>
      <c r="CT193" s="22"/>
      <c r="CU193" s="17"/>
      <c r="CV193" s="7"/>
      <c r="CW193" s="7"/>
      <c r="CX193" s="7"/>
      <c r="CY193" s="7"/>
      <c r="CZ193" s="7"/>
      <c r="DA193" s="7"/>
      <c r="DB193" s="25"/>
      <c r="DC193" s="23"/>
    </row>
    <row r="194" spans="1:107" s="26" customFormat="1" x14ac:dyDescent="0.25">
      <c r="A194" s="19"/>
      <c r="B194" s="20"/>
      <c r="C194" s="21"/>
      <c r="D194" s="22"/>
      <c r="E194" s="22" t="str">
        <f t="shared" si="101"/>
        <v/>
      </c>
      <c r="F194" s="22"/>
      <c r="G194" s="22"/>
      <c r="H194" s="22"/>
      <c r="I194" s="24" t="str">
        <f t="shared" si="89"/>
        <v/>
      </c>
      <c r="J194" s="22" t="str">
        <f t="shared" si="102"/>
        <v/>
      </c>
      <c r="K194" s="39"/>
      <c r="L194" s="27"/>
      <c r="M194" s="22"/>
      <c r="N194" s="22" t="str">
        <f t="shared" si="103"/>
        <v/>
      </c>
      <c r="O194" s="22"/>
      <c r="P194" s="22"/>
      <c r="Q194" s="22"/>
      <c r="R194" s="24" t="str">
        <f t="shared" si="90"/>
        <v/>
      </c>
      <c r="S194" s="19" t="str">
        <f t="shared" si="104"/>
        <v/>
      </c>
      <c r="T194" s="39"/>
      <c r="U194" s="21"/>
      <c r="V194" s="22"/>
      <c r="W194" s="22" t="str">
        <f t="shared" si="105"/>
        <v/>
      </c>
      <c r="X194" s="22"/>
      <c r="Y194" s="22"/>
      <c r="Z194" s="22"/>
      <c r="AA194" s="24" t="str">
        <f t="shared" si="91"/>
        <v/>
      </c>
      <c r="AB194" s="19" t="str">
        <f t="shared" si="106"/>
        <v/>
      </c>
      <c r="AC194" s="39"/>
      <c r="AD194" s="21"/>
      <c r="AE194" s="22"/>
      <c r="AF194" s="22" t="str">
        <f t="shared" si="107"/>
        <v/>
      </c>
      <c r="AG194" s="22"/>
      <c r="AH194" s="22"/>
      <c r="AI194" s="22"/>
      <c r="AJ194" s="24" t="str">
        <f t="shared" si="92"/>
        <v/>
      </c>
      <c r="AK194" s="19" t="str">
        <f t="shared" si="108"/>
        <v/>
      </c>
      <c r="AL194" s="39"/>
      <c r="AM194" s="21"/>
      <c r="AN194" s="22"/>
      <c r="AO194" s="22" t="str">
        <f t="shared" si="109"/>
        <v/>
      </c>
      <c r="AP194" s="22"/>
      <c r="AQ194" s="22"/>
      <c r="AR194" s="22"/>
      <c r="AS194" s="24" t="str">
        <f t="shared" si="93"/>
        <v/>
      </c>
      <c r="AT194" s="19" t="str">
        <f t="shared" si="110"/>
        <v/>
      </c>
      <c r="AU194" s="39"/>
      <c r="AV194" s="21"/>
      <c r="AW194" s="22"/>
      <c r="AX194" s="22" t="str">
        <f t="shared" si="111"/>
        <v/>
      </c>
      <c r="AY194" s="22"/>
      <c r="AZ194" s="22"/>
      <c r="BA194" s="22"/>
      <c r="BB194" s="24" t="str">
        <f t="shared" si="94"/>
        <v/>
      </c>
      <c r="BC194" s="19" t="str">
        <f t="shared" si="112"/>
        <v/>
      </c>
      <c r="BD194" s="39"/>
      <c r="BE194" s="21"/>
      <c r="BF194" s="22"/>
      <c r="BG194" s="22" t="str">
        <f t="shared" si="113"/>
        <v/>
      </c>
      <c r="BH194" s="22"/>
      <c r="BI194" s="22"/>
      <c r="BJ194" s="22"/>
      <c r="BK194" s="24" t="str">
        <f t="shared" si="95"/>
        <v/>
      </c>
      <c r="BL194" s="19" t="str">
        <f t="shared" si="114"/>
        <v/>
      </c>
      <c r="BM194" s="39"/>
      <c r="BN194" s="21"/>
      <c r="BO194" s="22"/>
      <c r="BP194" s="22" t="str">
        <f t="shared" si="115"/>
        <v/>
      </c>
      <c r="BQ194" s="22"/>
      <c r="BR194" s="22"/>
      <c r="BS194" s="22"/>
      <c r="BT194" s="24" t="str">
        <f t="shared" si="96"/>
        <v/>
      </c>
      <c r="BU194" s="19" t="str">
        <f t="shared" si="116"/>
        <v/>
      </c>
      <c r="BV194" s="39"/>
      <c r="BW194" s="21"/>
      <c r="BX194" s="22"/>
      <c r="BY194" s="22" t="str">
        <f t="shared" si="117"/>
        <v/>
      </c>
      <c r="BZ194" s="22"/>
      <c r="CA194" s="22"/>
      <c r="CB194" s="22"/>
      <c r="CC194" s="24" t="str">
        <f t="shared" si="97"/>
        <v/>
      </c>
      <c r="CD194" s="19" t="str">
        <f t="shared" si="118"/>
        <v/>
      </c>
      <c r="CE194" s="39"/>
      <c r="CF194" s="21"/>
      <c r="CG194" s="22" t="str">
        <f>IF($A194="","",IF(CF194="","I",LOOKUP(CF194/CH$2,{0,0.4,0.45,0.5,0.55,0.6,0.65,0.7,0.75,0.8,1},{"F","D","C","C+","B-","B","B+","A-","A","A+"})))</f>
        <v/>
      </c>
      <c r="CH194" s="19" t="str">
        <f>IF($A194="","",IF(CF194="","--",LOOKUP(CF194/CH$2,{0,0.4,0.45,0.5,0.55,0.6,0.65,0.7,0.75,0.8,1},{0,2,2.25,2.5,2.75,3,3.25,3.5,3.75,4})))</f>
        <v/>
      </c>
      <c r="CI194" s="22"/>
      <c r="CJ194" s="22"/>
      <c r="CK194" s="58" t="str">
        <f t="shared" si="98"/>
        <v/>
      </c>
      <c r="CL194" s="55"/>
      <c r="CM194" s="24"/>
      <c r="CN194" s="24"/>
      <c r="CO194" s="24" t="str">
        <f t="shared" si="119"/>
        <v/>
      </c>
      <c r="CP194" s="24"/>
      <c r="CQ194" s="25"/>
      <c r="CR194" s="24"/>
      <c r="CS194" s="42" t="str">
        <f t="shared" si="120"/>
        <v/>
      </c>
      <c r="CT194" s="22"/>
      <c r="CU194" s="17"/>
      <c r="CV194" s="7"/>
      <c r="CW194" s="7"/>
      <c r="CX194" s="7"/>
      <c r="CY194" s="7"/>
      <c r="CZ194" s="7"/>
      <c r="DA194" s="7"/>
      <c r="DB194" s="25"/>
      <c r="DC194" s="23"/>
    </row>
    <row r="195" spans="1:107" s="26" customFormat="1" x14ac:dyDescent="0.25">
      <c r="A195" s="19"/>
      <c r="B195" s="20"/>
      <c r="C195" s="21"/>
      <c r="D195" s="22"/>
      <c r="E195" s="22" t="str">
        <f t="shared" si="101"/>
        <v/>
      </c>
      <c r="F195" s="22"/>
      <c r="G195" s="22"/>
      <c r="H195" s="22"/>
      <c r="I195" s="24" t="str">
        <f t="shared" si="89"/>
        <v/>
      </c>
      <c r="J195" s="22" t="str">
        <f t="shared" si="102"/>
        <v/>
      </c>
      <c r="K195" s="39"/>
      <c r="L195" s="27"/>
      <c r="M195" s="22"/>
      <c r="N195" s="22" t="str">
        <f t="shared" si="103"/>
        <v/>
      </c>
      <c r="O195" s="22"/>
      <c r="P195" s="22"/>
      <c r="Q195" s="22"/>
      <c r="R195" s="24" t="str">
        <f t="shared" si="90"/>
        <v/>
      </c>
      <c r="S195" s="19" t="str">
        <f t="shared" si="104"/>
        <v/>
      </c>
      <c r="T195" s="39"/>
      <c r="U195" s="21"/>
      <c r="V195" s="22"/>
      <c r="W195" s="22" t="str">
        <f t="shared" si="105"/>
        <v/>
      </c>
      <c r="X195" s="22"/>
      <c r="Y195" s="22"/>
      <c r="Z195" s="22"/>
      <c r="AA195" s="24" t="str">
        <f t="shared" si="91"/>
        <v/>
      </c>
      <c r="AB195" s="19" t="str">
        <f t="shared" si="106"/>
        <v/>
      </c>
      <c r="AC195" s="39"/>
      <c r="AD195" s="21"/>
      <c r="AE195" s="22"/>
      <c r="AF195" s="22" t="str">
        <f t="shared" si="107"/>
        <v/>
      </c>
      <c r="AG195" s="22"/>
      <c r="AH195" s="22"/>
      <c r="AI195" s="22"/>
      <c r="AJ195" s="24" t="str">
        <f t="shared" si="92"/>
        <v/>
      </c>
      <c r="AK195" s="19" t="str">
        <f t="shared" si="108"/>
        <v/>
      </c>
      <c r="AL195" s="39"/>
      <c r="AM195" s="21"/>
      <c r="AN195" s="22"/>
      <c r="AO195" s="22" t="str">
        <f t="shared" si="109"/>
        <v/>
      </c>
      <c r="AP195" s="22"/>
      <c r="AQ195" s="22"/>
      <c r="AR195" s="22"/>
      <c r="AS195" s="24" t="str">
        <f t="shared" si="93"/>
        <v/>
      </c>
      <c r="AT195" s="19" t="str">
        <f t="shared" si="110"/>
        <v/>
      </c>
      <c r="AU195" s="39"/>
      <c r="AV195" s="21"/>
      <c r="AW195" s="22"/>
      <c r="AX195" s="22" t="str">
        <f t="shared" si="111"/>
        <v/>
      </c>
      <c r="AY195" s="22"/>
      <c r="AZ195" s="22"/>
      <c r="BA195" s="22"/>
      <c r="BB195" s="24" t="str">
        <f t="shared" si="94"/>
        <v/>
      </c>
      <c r="BC195" s="19" t="str">
        <f t="shared" si="112"/>
        <v/>
      </c>
      <c r="BD195" s="39"/>
      <c r="BE195" s="21"/>
      <c r="BF195" s="22"/>
      <c r="BG195" s="22" t="str">
        <f t="shared" si="113"/>
        <v/>
      </c>
      <c r="BH195" s="22"/>
      <c r="BI195" s="22"/>
      <c r="BJ195" s="22"/>
      <c r="BK195" s="24" t="str">
        <f t="shared" si="95"/>
        <v/>
      </c>
      <c r="BL195" s="19" t="str">
        <f t="shared" si="114"/>
        <v/>
      </c>
      <c r="BM195" s="39"/>
      <c r="BN195" s="21"/>
      <c r="BO195" s="22"/>
      <c r="BP195" s="22" t="str">
        <f t="shared" si="115"/>
        <v/>
      </c>
      <c r="BQ195" s="22"/>
      <c r="BR195" s="22"/>
      <c r="BS195" s="22"/>
      <c r="BT195" s="24" t="str">
        <f t="shared" si="96"/>
        <v/>
      </c>
      <c r="BU195" s="19" t="str">
        <f t="shared" si="116"/>
        <v/>
      </c>
      <c r="BV195" s="39"/>
      <c r="BW195" s="21"/>
      <c r="BX195" s="22"/>
      <c r="BY195" s="22" t="str">
        <f t="shared" si="117"/>
        <v/>
      </c>
      <c r="BZ195" s="22"/>
      <c r="CA195" s="22"/>
      <c r="CB195" s="22"/>
      <c r="CC195" s="24" t="str">
        <f t="shared" si="97"/>
        <v/>
      </c>
      <c r="CD195" s="19" t="str">
        <f t="shared" si="118"/>
        <v/>
      </c>
      <c r="CE195" s="39"/>
      <c r="CF195" s="21"/>
      <c r="CG195" s="22" t="str">
        <f>IF($A195="","",IF(CF195="","I",LOOKUP(CF195/CH$2,{0,0.4,0.45,0.5,0.55,0.6,0.65,0.7,0.75,0.8,1},{"F","D","C","C+","B-","B","B+","A-","A","A+"})))</f>
        <v/>
      </c>
      <c r="CH195" s="19" t="str">
        <f>IF($A195="","",IF(CF195="","--",LOOKUP(CF195/CH$2,{0,0.4,0.45,0.5,0.55,0.6,0.65,0.7,0.75,0.8,1},{0,2,2.25,2.5,2.75,3,3.25,3.5,3.75,4})))</f>
        <v/>
      </c>
      <c r="CI195" s="22"/>
      <c r="CJ195" s="22"/>
      <c r="CK195" s="58" t="str">
        <f t="shared" si="98"/>
        <v/>
      </c>
      <c r="CL195" s="55"/>
      <c r="CM195" s="24"/>
      <c r="CN195" s="24"/>
      <c r="CO195" s="24" t="str">
        <f t="shared" si="119"/>
        <v/>
      </c>
      <c r="CP195" s="24"/>
      <c r="CQ195" s="25"/>
      <c r="CR195" s="24"/>
      <c r="CS195" s="42" t="str">
        <f t="shared" si="120"/>
        <v/>
      </c>
      <c r="CT195" s="22"/>
      <c r="CU195" s="17"/>
      <c r="CV195" s="7"/>
      <c r="CW195" s="7"/>
      <c r="CX195" s="7"/>
      <c r="CY195" s="7"/>
      <c r="CZ195" s="7"/>
      <c r="DA195" s="7"/>
      <c r="DB195" s="25"/>
      <c r="DC195" s="23"/>
    </row>
    <row r="196" spans="1:107" s="26" customFormat="1" x14ac:dyDescent="0.25">
      <c r="A196" s="19"/>
      <c r="B196" s="20"/>
      <c r="C196" s="21"/>
      <c r="D196" s="22"/>
      <c r="E196" s="22" t="str">
        <f t="shared" si="101"/>
        <v/>
      </c>
      <c r="F196" s="22"/>
      <c r="G196" s="22"/>
      <c r="H196" s="22"/>
      <c r="I196" s="24" t="str">
        <f t="shared" si="89"/>
        <v/>
      </c>
      <c r="J196" s="22" t="str">
        <f t="shared" si="102"/>
        <v/>
      </c>
      <c r="K196" s="39"/>
      <c r="L196" s="27"/>
      <c r="M196" s="22"/>
      <c r="N196" s="22" t="str">
        <f t="shared" si="103"/>
        <v/>
      </c>
      <c r="O196" s="22"/>
      <c r="P196" s="22"/>
      <c r="Q196" s="22"/>
      <c r="R196" s="24" t="str">
        <f t="shared" si="90"/>
        <v/>
      </c>
      <c r="S196" s="19" t="str">
        <f t="shared" si="104"/>
        <v/>
      </c>
      <c r="T196" s="39"/>
      <c r="U196" s="21"/>
      <c r="V196" s="22"/>
      <c r="W196" s="22" t="str">
        <f t="shared" si="105"/>
        <v/>
      </c>
      <c r="X196" s="22"/>
      <c r="Y196" s="22"/>
      <c r="Z196" s="22"/>
      <c r="AA196" s="24" t="str">
        <f t="shared" si="91"/>
        <v/>
      </c>
      <c r="AB196" s="19" t="str">
        <f t="shared" si="106"/>
        <v/>
      </c>
      <c r="AC196" s="39"/>
      <c r="AD196" s="21"/>
      <c r="AE196" s="22"/>
      <c r="AF196" s="22" t="str">
        <f t="shared" si="107"/>
        <v/>
      </c>
      <c r="AG196" s="22"/>
      <c r="AH196" s="22"/>
      <c r="AI196" s="22"/>
      <c r="AJ196" s="24" t="str">
        <f t="shared" si="92"/>
        <v/>
      </c>
      <c r="AK196" s="19" t="str">
        <f t="shared" si="108"/>
        <v/>
      </c>
      <c r="AL196" s="39"/>
      <c r="AM196" s="21"/>
      <c r="AN196" s="22"/>
      <c r="AO196" s="22" t="str">
        <f t="shared" si="109"/>
        <v/>
      </c>
      <c r="AP196" s="22"/>
      <c r="AQ196" s="22"/>
      <c r="AR196" s="22"/>
      <c r="AS196" s="24" t="str">
        <f t="shared" si="93"/>
        <v/>
      </c>
      <c r="AT196" s="19" t="str">
        <f t="shared" si="110"/>
        <v/>
      </c>
      <c r="AU196" s="39"/>
      <c r="AV196" s="21"/>
      <c r="AW196" s="22"/>
      <c r="AX196" s="22" t="str">
        <f t="shared" si="111"/>
        <v/>
      </c>
      <c r="AY196" s="22"/>
      <c r="AZ196" s="22"/>
      <c r="BA196" s="22"/>
      <c r="BB196" s="24" t="str">
        <f t="shared" si="94"/>
        <v/>
      </c>
      <c r="BC196" s="19" t="str">
        <f t="shared" si="112"/>
        <v/>
      </c>
      <c r="BD196" s="39"/>
      <c r="BE196" s="21"/>
      <c r="BF196" s="22"/>
      <c r="BG196" s="22" t="str">
        <f t="shared" si="113"/>
        <v/>
      </c>
      <c r="BH196" s="22"/>
      <c r="BI196" s="22"/>
      <c r="BJ196" s="22"/>
      <c r="BK196" s="24" t="str">
        <f t="shared" si="95"/>
        <v/>
      </c>
      <c r="BL196" s="19" t="str">
        <f t="shared" si="114"/>
        <v/>
      </c>
      <c r="BM196" s="39"/>
      <c r="BN196" s="21"/>
      <c r="BO196" s="22"/>
      <c r="BP196" s="22" t="str">
        <f t="shared" si="115"/>
        <v/>
      </c>
      <c r="BQ196" s="22"/>
      <c r="BR196" s="22"/>
      <c r="BS196" s="22"/>
      <c r="BT196" s="24" t="str">
        <f t="shared" si="96"/>
        <v/>
      </c>
      <c r="BU196" s="19" t="str">
        <f t="shared" si="116"/>
        <v/>
      </c>
      <c r="BV196" s="39"/>
      <c r="BW196" s="21"/>
      <c r="BX196" s="22"/>
      <c r="BY196" s="22" t="str">
        <f t="shared" si="117"/>
        <v/>
      </c>
      <c r="BZ196" s="22"/>
      <c r="CA196" s="22"/>
      <c r="CB196" s="22"/>
      <c r="CC196" s="24" t="str">
        <f t="shared" si="97"/>
        <v/>
      </c>
      <c r="CD196" s="19" t="str">
        <f t="shared" si="118"/>
        <v/>
      </c>
      <c r="CE196" s="39"/>
      <c r="CF196" s="21"/>
      <c r="CG196" s="22" t="str">
        <f>IF($A196="","",IF(CF196="","I",LOOKUP(CF196/CH$2,{0,0.4,0.45,0.5,0.55,0.6,0.65,0.7,0.75,0.8,1},{"F","D","C","C+","B-","B","B+","A-","A","A+"})))</f>
        <v/>
      </c>
      <c r="CH196" s="19" t="str">
        <f>IF($A196="","",IF(CF196="","--",LOOKUP(CF196/CH$2,{0,0.4,0.45,0.5,0.55,0.6,0.65,0.7,0.75,0.8,1},{0,2,2.25,2.5,2.75,3,3.25,3.5,3.75,4})))</f>
        <v/>
      </c>
      <c r="CI196" s="22"/>
      <c r="CJ196" s="22"/>
      <c r="CK196" s="58" t="str">
        <f t="shared" si="98"/>
        <v/>
      </c>
      <c r="CL196" s="55"/>
      <c r="CM196" s="24"/>
      <c r="CN196" s="24"/>
      <c r="CO196" s="24" t="str">
        <f t="shared" si="119"/>
        <v/>
      </c>
      <c r="CP196" s="24"/>
      <c r="CQ196" s="25"/>
      <c r="CR196" s="24"/>
      <c r="CS196" s="42" t="str">
        <f t="shared" si="120"/>
        <v/>
      </c>
      <c r="CT196" s="22"/>
      <c r="CU196" s="17"/>
      <c r="CV196" s="7"/>
      <c r="CW196" s="7"/>
      <c r="CX196" s="7"/>
      <c r="CY196" s="7"/>
      <c r="CZ196" s="7"/>
      <c r="DA196" s="7"/>
      <c r="DB196" s="25"/>
      <c r="DC196" s="23"/>
    </row>
    <row r="197" spans="1:107" s="26" customFormat="1" x14ac:dyDescent="0.25">
      <c r="A197" s="19"/>
      <c r="B197" s="20"/>
      <c r="C197" s="21"/>
      <c r="D197" s="22"/>
      <c r="E197" s="22" t="str">
        <f t="shared" si="101"/>
        <v/>
      </c>
      <c r="F197" s="22"/>
      <c r="G197" s="22"/>
      <c r="H197" s="22"/>
      <c r="I197" s="24" t="str">
        <f t="shared" si="89"/>
        <v/>
      </c>
      <c r="J197" s="22" t="str">
        <f t="shared" si="102"/>
        <v/>
      </c>
      <c r="K197" s="39"/>
      <c r="L197" s="27"/>
      <c r="M197" s="22"/>
      <c r="N197" s="22" t="str">
        <f t="shared" si="103"/>
        <v/>
      </c>
      <c r="O197" s="22"/>
      <c r="P197" s="22"/>
      <c r="Q197" s="22"/>
      <c r="R197" s="24" t="str">
        <f t="shared" si="90"/>
        <v/>
      </c>
      <c r="S197" s="19" t="str">
        <f t="shared" si="104"/>
        <v/>
      </c>
      <c r="T197" s="39"/>
      <c r="U197" s="21"/>
      <c r="V197" s="22"/>
      <c r="W197" s="22" t="str">
        <f t="shared" si="105"/>
        <v/>
      </c>
      <c r="X197" s="22"/>
      <c r="Y197" s="22"/>
      <c r="Z197" s="22"/>
      <c r="AA197" s="24" t="str">
        <f t="shared" si="91"/>
        <v/>
      </c>
      <c r="AB197" s="19" t="str">
        <f t="shared" si="106"/>
        <v/>
      </c>
      <c r="AC197" s="39"/>
      <c r="AD197" s="21"/>
      <c r="AE197" s="22"/>
      <c r="AF197" s="22" t="str">
        <f t="shared" si="107"/>
        <v/>
      </c>
      <c r="AG197" s="22"/>
      <c r="AH197" s="22"/>
      <c r="AI197" s="22"/>
      <c r="AJ197" s="24" t="str">
        <f t="shared" si="92"/>
        <v/>
      </c>
      <c r="AK197" s="19" t="str">
        <f t="shared" si="108"/>
        <v/>
      </c>
      <c r="AL197" s="39"/>
      <c r="AM197" s="21"/>
      <c r="AN197" s="22"/>
      <c r="AO197" s="22" t="str">
        <f t="shared" si="109"/>
        <v/>
      </c>
      <c r="AP197" s="22"/>
      <c r="AQ197" s="22"/>
      <c r="AR197" s="22"/>
      <c r="AS197" s="24" t="str">
        <f t="shared" si="93"/>
        <v/>
      </c>
      <c r="AT197" s="19" t="str">
        <f t="shared" si="110"/>
        <v/>
      </c>
      <c r="AU197" s="39"/>
      <c r="AV197" s="21"/>
      <c r="AW197" s="22"/>
      <c r="AX197" s="22" t="str">
        <f t="shared" si="111"/>
        <v/>
      </c>
      <c r="AY197" s="22"/>
      <c r="AZ197" s="22"/>
      <c r="BA197" s="22"/>
      <c r="BB197" s="24" t="str">
        <f t="shared" si="94"/>
        <v/>
      </c>
      <c r="BC197" s="19" t="str">
        <f t="shared" si="112"/>
        <v/>
      </c>
      <c r="BD197" s="39"/>
      <c r="BE197" s="21"/>
      <c r="BF197" s="22"/>
      <c r="BG197" s="22" t="str">
        <f t="shared" si="113"/>
        <v/>
      </c>
      <c r="BH197" s="22"/>
      <c r="BI197" s="22"/>
      <c r="BJ197" s="22"/>
      <c r="BK197" s="24" t="str">
        <f t="shared" si="95"/>
        <v/>
      </c>
      <c r="BL197" s="19" t="str">
        <f t="shared" si="114"/>
        <v/>
      </c>
      <c r="BM197" s="39"/>
      <c r="BN197" s="21"/>
      <c r="BO197" s="22"/>
      <c r="BP197" s="22" t="str">
        <f t="shared" si="115"/>
        <v/>
      </c>
      <c r="BQ197" s="22"/>
      <c r="BR197" s="22"/>
      <c r="BS197" s="22"/>
      <c r="BT197" s="24" t="str">
        <f t="shared" si="96"/>
        <v/>
      </c>
      <c r="BU197" s="19" t="str">
        <f t="shared" si="116"/>
        <v/>
      </c>
      <c r="BV197" s="39"/>
      <c r="BW197" s="21"/>
      <c r="BX197" s="22"/>
      <c r="BY197" s="22" t="str">
        <f t="shared" si="117"/>
        <v/>
      </c>
      <c r="BZ197" s="22"/>
      <c r="CA197" s="22"/>
      <c r="CB197" s="22"/>
      <c r="CC197" s="24" t="str">
        <f t="shared" si="97"/>
        <v/>
      </c>
      <c r="CD197" s="19" t="str">
        <f t="shared" si="118"/>
        <v/>
      </c>
      <c r="CE197" s="39"/>
      <c r="CF197" s="21"/>
      <c r="CG197" s="22" t="str">
        <f>IF($A197="","",IF(CF197="","I",LOOKUP(CF197/CH$2,{0,0.4,0.45,0.5,0.55,0.6,0.65,0.7,0.75,0.8,1},{"F","D","C","C+","B-","B","B+","A-","A","A+"})))</f>
        <v/>
      </c>
      <c r="CH197" s="19" t="str">
        <f>IF($A197="","",IF(CF197="","--",LOOKUP(CF197/CH$2,{0,0.4,0.45,0.5,0.55,0.6,0.65,0.7,0.75,0.8,1},{0,2,2.25,2.5,2.75,3,3.25,3.5,3.75,4})))</f>
        <v/>
      </c>
      <c r="CI197" s="22"/>
      <c r="CJ197" s="22"/>
      <c r="CK197" s="58" t="str">
        <f t="shared" si="98"/>
        <v/>
      </c>
      <c r="CL197" s="55"/>
      <c r="CM197" s="24"/>
      <c r="CN197" s="24"/>
      <c r="CO197" s="24" t="str">
        <f t="shared" si="119"/>
        <v/>
      </c>
      <c r="CP197" s="24"/>
      <c r="CQ197" s="25"/>
      <c r="CR197" s="24"/>
      <c r="CS197" s="42" t="str">
        <f t="shared" si="120"/>
        <v/>
      </c>
      <c r="CT197" s="22"/>
      <c r="CU197" s="17"/>
      <c r="CV197" s="7"/>
      <c r="CW197" s="7"/>
      <c r="CX197" s="7"/>
      <c r="CY197" s="7"/>
      <c r="CZ197" s="7"/>
      <c r="DA197" s="7"/>
      <c r="DB197" s="25"/>
      <c r="DC197" s="23"/>
    </row>
    <row r="198" spans="1:107" s="26" customFormat="1" x14ac:dyDescent="0.25">
      <c r="A198" s="19"/>
      <c r="B198" s="20"/>
      <c r="C198" s="21"/>
      <c r="D198" s="22"/>
      <c r="E198" s="22" t="str">
        <f t="shared" si="101"/>
        <v/>
      </c>
      <c r="F198" s="22"/>
      <c r="G198" s="22"/>
      <c r="H198" s="22"/>
      <c r="I198" s="24" t="str">
        <f t="shared" si="89"/>
        <v/>
      </c>
      <c r="J198" s="22" t="str">
        <f t="shared" si="102"/>
        <v/>
      </c>
      <c r="K198" s="39"/>
      <c r="L198" s="27"/>
      <c r="M198" s="22"/>
      <c r="N198" s="22" t="str">
        <f t="shared" si="103"/>
        <v/>
      </c>
      <c r="O198" s="22"/>
      <c r="P198" s="22"/>
      <c r="Q198" s="22"/>
      <c r="R198" s="24" t="str">
        <f t="shared" si="90"/>
        <v/>
      </c>
      <c r="S198" s="19" t="str">
        <f t="shared" si="104"/>
        <v/>
      </c>
      <c r="T198" s="39"/>
      <c r="U198" s="21"/>
      <c r="V198" s="22"/>
      <c r="W198" s="22" t="str">
        <f t="shared" si="105"/>
        <v/>
      </c>
      <c r="X198" s="22"/>
      <c r="Y198" s="22"/>
      <c r="Z198" s="22"/>
      <c r="AA198" s="24" t="str">
        <f t="shared" si="91"/>
        <v/>
      </c>
      <c r="AB198" s="19" t="str">
        <f t="shared" si="106"/>
        <v/>
      </c>
      <c r="AC198" s="39"/>
      <c r="AD198" s="21"/>
      <c r="AE198" s="22"/>
      <c r="AF198" s="22" t="str">
        <f t="shared" si="107"/>
        <v/>
      </c>
      <c r="AG198" s="22"/>
      <c r="AH198" s="22"/>
      <c r="AI198" s="22"/>
      <c r="AJ198" s="24" t="str">
        <f t="shared" si="92"/>
        <v/>
      </c>
      <c r="AK198" s="19" t="str">
        <f t="shared" si="108"/>
        <v/>
      </c>
      <c r="AL198" s="39"/>
      <c r="AM198" s="21"/>
      <c r="AN198" s="22"/>
      <c r="AO198" s="22" t="str">
        <f t="shared" si="109"/>
        <v/>
      </c>
      <c r="AP198" s="22"/>
      <c r="AQ198" s="22"/>
      <c r="AR198" s="22"/>
      <c r="AS198" s="24" t="str">
        <f t="shared" si="93"/>
        <v/>
      </c>
      <c r="AT198" s="19" t="str">
        <f t="shared" si="110"/>
        <v/>
      </c>
      <c r="AU198" s="39"/>
      <c r="AV198" s="21"/>
      <c r="AW198" s="22"/>
      <c r="AX198" s="22" t="str">
        <f t="shared" si="111"/>
        <v/>
      </c>
      <c r="AY198" s="22"/>
      <c r="AZ198" s="22"/>
      <c r="BA198" s="22"/>
      <c r="BB198" s="24" t="str">
        <f t="shared" si="94"/>
        <v/>
      </c>
      <c r="BC198" s="19" t="str">
        <f t="shared" si="112"/>
        <v/>
      </c>
      <c r="BD198" s="39"/>
      <c r="BE198" s="21"/>
      <c r="BF198" s="22"/>
      <c r="BG198" s="22" t="str">
        <f t="shared" si="113"/>
        <v/>
      </c>
      <c r="BH198" s="22"/>
      <c r="BI198" s="22"/>
      <c r="BJ198" s="22"/>
      <c r="BK198" s="24" t="str">
        <f t="shared" si="95"/>
        <v/>
      </c>
      <c r="BL198" s="19" t="str">
        <f t="shared" si="114"/>
        <v/>
      </c>
      <c r="BM198" s="39"/>
      <c r="BN198" s="21"/>
      <c r="BO198" s="22"/>
      <c r="BP198" s="22" t="str">
        <f t="shared" si="115"/>
        <v/>
      </c>
      <c r="BQ198" s="22"/>
      <c r="BR198" s="22"/>
      <c r="BS198" s="22"/>
      <c r="BT198" s="24" t="str">
        <f t="shared" si="96"/>
        <v/>
      </c>
      <c r="BU198" s="19" t="str">
        <f t="shared" si="116"/>
        <v/>
      </c>
      <c r="BV198" s="39"/>
      <c r="BW198" s="21"/>
      <c r="BX198" s="22"/>
      <c r="BY198" s="22" t="str">
        <f t="shared" si="117"/>
        <v/>
      </c>
      <c r="BZ198" s="22"/>
      <c r="CA198" s="22"/>
      <c r="CB198" s="22"/>
      <c r="CC198" s="24" t="str">
        <f t="shared" si="97"/>
        <v/>
      </c>
      <c r="CD198" s="19" t="str">
        <f t="shared" si="118"/>
        <v/>
      </c>
      <c r="CE198" s="39"/>
      <c r="CF198" s="21"/>
      <c r="CG198" s="22" t="str">
        <f>IF($A198="","",IF(CF198="","I",LOOKUP(CF198/CH$2,{0,0.4,0.45,0.5,0.55,0.6,0.65,0.7,0.75,0.8,1},{"F","D","C","C+","B-","B","B+","A-","A","A+"})))</f>
        <v/>
      </c>
      <c r="CH198" s="19" t="str">
        <f>IF($A198="","",IF(CF198="","--",LOOKUP(CF198/CH$2,{0,0.4,0.45,0.5,0.55,0.6,0.65,0.7,0.75,0.8,1},{0,2,2.25,2.5,2.75,3,3.25,3.5,3.75,4})))</f>
        <v/>
      </c>
      <c r="CI198" s="22"/>
      <c r="CJ198" s="22"/>
      <c r="CK198" s="58" t="str">
        <f t="shared" si="98"/>
        <v/>
      </c>
      <c r="CL198" s="55"/>
      <c r="CM198" s="24"/>
      <c r="CN198" s="24"/>
      <c r="CO198" s="24" t="str">
        <f t="shared" si="119"/>
        <v/>
      </c>
      <c r="CP198" s="24"/>
      <c r="CQ198" s="25"/>
      <c r="CR198" s="24"/>
      <c r="CS198" s="42" t="str">
        <f t="shared" si="120"/>
        <v/>
      </c>
      <c r="CT198" s="22"/>
      <c r="CU198" s="17"/>
      <c r="CV198" s="7"/>
      <c r="CW198" s="7"/>
      <c r="CX198" s="7"/>
      <c r="CY198" s="7"/>
      <c r="CZ198" s="7"/>
      <c r="DA198" s="7"/>
      <c r="DB198" s="25"/>
      <c r="DC198" s="23"/>
    </row>
    <row r="199" spans="1:107" s="26" customFormat="1" x14ac:dyDescent="0.25">
      <c r="A199" s="19"/>
      <c r="B199" s="20"/>
      <c r="C199" s="21"/>
      <c r="D199" s="22"/>
      <c r="E199" s="22" t="str">
        <f t="shared" si="101"/>
        <v/>
      </c>
      <c r="F199" s="22"/>
      <c r="G199" s="22"/>
      <c r="H199" s="22"/>
      <c r="I199" s="24" t="str">
        <f t="shared" si="89"/>
        <v/>
      </c>
      <c r="J199" s="22" t="str">
        <f t="shared" si="102"/>
        <v/>
      </c>
      <c r="K199" s="39"/>
      <c r="L199" s="27"/>
      <c r="M199" s="22"/>
      <c r="N199" s="22" t="str">
        <f t="shared" si="103"/>
        <v/>
      </c>
      <c r="O199" s="22"/>
      <c r="P199" s="22"/>
      <c r="Q199" s="22"/>
      <c r="R199" s="24" t="str">
        <f t="shared" si="90"/>
        <v/>
      </c>
      <c r="S199" s="19" t="str">
        <f t="shared" si="104"/>
        <v/>
      </c>
      <c r="T199" s="39"/>
      <c r="U199" s="21"/>
      <c r="V199" s="22"/>
      <c r="W199" s="22" t="str">
        <f t="shared" si="105"/>
        <v/>
      </c>
      <c r="X199" s="22"/>
      <c r="Y199" s="22"/>
      <c r="Z199" s="22"/>
      <c r="AA199" s="24" t="str">
        <f t="shared" si="91"/>
        <v/>
      </c>
      <c r="AB199" s="19" t="str">
        <f t="shared" si="106"/>
        <v/>
      </c>
      <c r="AC199" s="39"/>
      <c r="AD199" s="21"/>
      <c r="AE199" s="22"/>
      <c r="AF199" s="22" t="str">
        <f t="shared" si="107"/>
        <v/>
      </c>
      <c r="AG199" s="22"/>
      <c r="AH199" s="22"/>
      <c r="AI199" s="22"/>
      <c r="AJ199" s="24" t="str">
        <f t="shared" si="92"/>
        <v/>
      </c>
      <c r="AK199" s="19" t="str">
        <f t="shared" si="108"/>
        <v/>
      </c>
      <c r="AL199" s="39"/>
      <c r="AM199" s="21"/>
      <c r="AN199" s="22"/>
      <c r="AO199" s="22" t="str">
        <f t="shared" si="109"/>
        <v/>
      </c>
      <c r="AP199" s="22"/>
      <c r="AQ199" s="22"/>
      <c r="AR199" s="22"/>
      <c r="AS199" s="24" t="str">
        <f t="shared" si="93"/>
        <v/>
      </c>
      <c r="AT199" s="19" t="str">
        <f t="shared" si="110"/>
        <v/>
      </c>
      <c r="AU199" s="39"/>
      <c r="AV199" s="21"/>
      <c r="AW199" s="22"/>
      <c r="AX199" s="22" t="str">
        <f t="shared" si="111"/>
        <v/>
      </c>
      <c r="AY199" s="22"/>
      <c r="AZ199" s="22"/>
      <c r="BA199" s="22"/>
      <c r="BB199" s="24" t="str">
        <f t="shared" si="94"/>
        <v/>
      </c>
      <c r="BC199" s="19" t="str">
        <f t="shared" si="112"/>
        <v/>
      </c>
      <c r="BD199" s="39"/>
      <c r="BE199" s="21"/>
      <c r="BF199" s="22"/>
      <c r="BG199" s="22" t="str">
        <f t="shared" si="113"/>
        <v/>
      </c>
      <c r="BH199" s="22"/>
      <c r="BI199" s="22"/>
      <c r="BJ199" s="22"/>
      <c r="BK199" s="24" t="str">
        <f t="shared" si="95"/>
        <v/>
      </c>
      <c r="BL199" s="19" t="str">
        <f t="shared" si="114"/>
        <v/>
      </c>
      <c r="BM199" s="39"/>
      <c r="BN199" s="21"/>
      <c r="BO199" s="22"/>
      <c r="BP199" s="22" t="str">
        <f t="shared" si="115"/>
        <v/>
      </c>
      <c r="BQ199" s="22"/>
      <c r="BR199" s="22"/>
      <c r="BS199" s="22"/>
      <c r="BT199" s="24" t="str">
        <f t="shared" si="96"/>
        <v/>
      </c>
      <c r="BU199" s="19" t="str">
        <f t="shared" si="116"/>
        <v/>
      </c>
      <c r="BV199" s="39"/>
      <c r="BW199" s="21"/>
      <c r="BX199" s="22"/>
      <c r="BY199" s="22" t="str">
        <f t="shared" si="117"/>
        <v/>
      </c>
      <c r="BZ199" s="22"/>
      <c r="CA199" s="22"/>
      <c r="CB199" s="22"/>
      <c r="CC199" s="24" t="str">
        <f t="shared" si="97"/>
        <v/>
      </c>
      <c r="CD199" s="19" t="str">
        <f t="shared" si="118"/>
        <v/>
      </c>
      <c r="CE199" s="39"/>
      <c r="CF199" s="21"/>
      <c r="CG199" s="22" t="str">
        <f>IF($A199="","",IF(CF199="","I",LOOKUP(CF199/CH$2,{0,0.4,0.45,0.5,0.55,0.6,0.65,0.7,0.75,0.8,1},{"F","D","C","C+","B-","B","B+","A-","A","A+"})))</f>
        <v/>
      </c>
      <c r="CH199" s="19" t="str">
        <f>IF($A199="","",IF(CF199="","--",LOOKUP(CF199/CH$2,{0,0.4,0.45,0.5,0.55,0.6,0.65,0.7,0.75,0.8,1},{0,2,2.25,2.5,2.75,3,3.25,3.5,3.75,4})))</f>
        <v/>
      </c>
      <c r="CI199" s="22"/>
      <c r="CJ199" s="22"/>
      <c r="CK199" s="58" t="str">
        <f t="shared" si="98"/>
        <v/>
      </c>
      <c r="CL199" s="55"/>
      <c r="CM199" s="24"/>
      <c r="CN199" s="24"/>
      <c r="CO199" s="24" t="str">
        <f t="shared" si="119"/>
        <v/>
      </c>
      <c r="CP199" s="24"/>
      <c r="CQ199" s="25"/>
      <c r="CR199" s="24"/>
      <c r="CS199" s="42" t="str">
        <f t="shared" si="120"/>
        <v/>
      </c>
      <c r="CT199" s="22"/>
      <c r="CU199" s="17"/>
      <c r="CV199" s="7"/>
      <c r="CW199" s="7"/>
      <c r="CX199" s="7"/>
      <c r="CY199" s="7"/>
      <c r="CZ199" s="7"/>
      <c r="DA199" s="7"/>
      <c r="DB199" s="25"/>
      <c r="DC199" s="23"/>
    </row>
    <row r="200" spans="1:107" s="26" customFormat="1" x14ac:dyDescent="0.25">
      <c r="A200" s="19"/>
      <c r="B200" s="20"/>
      <c r="C200" s="21"/>
      <c r="D200" s="22"/>
      <c r="E200" s="22" t="str">
        <f t="shared" si="101"/>
        <v/>
      </c>
      <c r="F200" s="22"/>
      <c r="G200" s="22"/>
      <c r="H200" s="22"/>
      <c r="I200" s="24" t="str">
        <f t="shared" ref="I200:I263" si="121">IF(ISBLANK($B200),"",IF(COUNT(F200:G200)=0,"",IF(AND(ABS(F200-G200)&lt;E$2*0.16,ISBLANK(H200)),CEILING(AVERAGE(F200,G200),0.01),IF(AND(ABS(F200-G200)&gt;=E$2*0.16,ISBLANK(H200)),"3E",IF(MAX(F200:H200)-MEDIAN(F200:H200)&lt;=MEDIAN(F200:H200)-MIN(F200:H200),CEILING(AVERAGE(MAX(F200:H200),MEDIAN(F200:H200)),0.01),CEILING(AVERAGE(MIN(F200:H200),MEDIAN(F200:H200)),0.01))))))</f>
        <v/>
      </c>
      <c r="J200" s="22" t="str">
        <f t="shared" si="102"/>
        <v/>
      </c>
      <c r="K200" s="39"/>
      <c r="L200" s="27"/>
      <c r="M200" s="22"/>
      <c r="N200" s="22" t="str">
        <f t="shared" si="103"/>
        <v/>
      </c>
      <c r="O200" s="22"/>
      <c r="P200" s="22"/>
      <c r="Q200" s="22"/>
      <c r="R200" s="24" t="str">
        <f t="shared" ref="R200:R263" si="122">IF(ISBLANK($B200),"",IF(COUNT(O200:P200)=0,"",IF(AND(ABS(O200-P200)&lt;N$2*0.16,ISBLANK(Q200)),CEILING(AVERAGE(O200,P200),0.01),IF(AND(ABS(O200-P200)&gt;=N$2*0.16,ISBLANK(Q200)),"3E",IF(MAX(O200:Q200)-MEDIAN(O200:Q200)&lt;=MEDIAN(O200:Q200)-MIN(O200:Q200),CEILING(AVERAGE(MAX(O200:Q200),MEDIAN(O200:Q200)),0.01),CEILING(AVERAGE(MIN(O200:Q200),MEDIAN(O200:Q200)),0.01))))))</f>
        <v/>
      </c>
      <c r="S200" s="19" t="str">
        <f t="shared" si="104"/>
        <v/>
      </c>
      <c r="T200" s="39"/>
      <c r="U200" s="21"/>
      <c r="V200" s="22"/>
      <c r="W200" s="22" t="str">
        <f t="shared" si="105"/>
        <v/>
      </c>
      <c r="X200" s="22"/>
      <c r="Y200" s="22"/>
      <c r="Z200" s="22"/>
      <c r="AA200" s="24" t="str">
        <f t="shared" ref="AA200:AA263" si="123">IF(ISBLANK($B200),"",IF(COUNT(X200:Y200)=0,"",IF(AND(ABS(X200-Y200)&lt;W$2*0.16,ISBLANK(Z200)),CEILING(AVERAGE(X200,Y200),0.01),IF(AND(ABS(X200-Y200)&gt;=W$2*0.16,ISBLANK(Z200)),"3E",IF(MAX(X200:Z200)-MEDIAN(X200:Z200)&lt;=MEDIAN(X200:Z200)-MIN(X200:Z200),CEILING(AVERAGE(MAX(X200:Z200),MEDIAN(X200:Z200)),0.01),CEILING(AVERAGE(MIN(X200:Z200),MEDIAN(X200:Z200)),0.01))))))</f>
        <v/>
      </c>
      <c r="AB200" s="19" t="str">
        <f t="shared" si="106"/>
        <v/>
      </c>
      <c r="AC200" s="39"/>
      <c r="AD200" s="21"/>
      <c r="AE200" s="22"/>
      <c r="AF200" s="22" t="str">
        <f t="shared" si="107"/>
        <v/>
      </c>
      <c r="AG200" s="22"/>
      <c r="AH200" s="22"/>
      <c r="AI200" s="22"/>
      <c r="AJ200" s="24" t="str">
        <f t="shared" ref="AJ200:AJ263" si="124">IF(ISBLANK($B200),"",IF(COUNT(AG200:AH200)=0,"",IF(AND(ABS(AG200-AH200)&lt;AF$2*0.16,ISBLANK(AI200)),CEILING(AVERAGE(AG200,AH200),0.01),IF(AND(ABS(AG200-AH200)&gt;=AF$2*0.16,ISBLANK(AI200)),"3E",IF(MAX(AG200:AI200)-MEDIAN(AG200:AI200)&lt;=MEDIAN(AG200:AI200)-MIN(AG200:AI200),CEILING(AVERAGE(MAX(AG200:AI200),MEDIAN(AG200:AI200)),0.01),CEILING(AVERAGE(MIN(AG200:AI200),MEDIAN(AG200:AI200)),0.01))))))</f>
        <v/>
      </c>
      <c r="AK200" s="19" t="str">
        <f t="shared" si="108"/>
        <v/>
      </c>
      <c r="AL200" s="39"/>
      <c r="AM200" s="21"/>
      <c r="AN200" s="22"/>
      <c r="AO200" s="22" t="str">
        <f t="shared" si="109"/>
        <v/>
      </c>
      <c r="AP200" s="22"/>
      <c r="AQ200" s="22"/>
      <c r="AR200" s="22"/>
      <c r="AS200" s="24" t="str">
        <f t="shared" ref="AS200:AS263" si="125">IF(ISBLANK($B200),"",IF(COUNT(AP200:AQ200)=0,"",IF(AND(ABS(AP200-AQ200)&lt;AO$2*0.16,ISBLANK(AR200)),CEILING(AVERAGE(AP200,AQ200),0.01),IF(AND(ABS(AP200-AQ200)&gt;=AO$2*0.16,ISBLANK(AR200)),"3E",IF(MAX(AP200:AR200)-MEDIAN(AP200:AR200)&lt;=MEDIAN(AP200:AR200)-MIN(AP200:AR200),CEILING(AVERAGE(MAX(AP200:AR200),MEDIAN(AP200:AR200)),0.01),CEILING(AVERAGE(MIN(AP200:AR200),MEDIAN(AP200:AR200)),0.01))))))</f>
        <v/>
      </c>
      <c r="AT200" s="19" t="str">
        <f t="shared" si="110"/>
        <v/>
      </c>
      <c r="AU200" s="39"/>
      <c r="AV200" s="21"/>
      <c r="AW200" s="22"/>
      <c r="AX200" s="22" t="str">
        <f t="shared" si="111"/>
        <v/>
      </c>
      <c r="AY200" s="22"/>
      <c r="AZ200" s="22"/>
      <c r="BA200" s="22"/>
      <c r="BB200" s="24" t="str">
        <f t="shared" ref="BB200:BB263" si="126">IF(ISBLANK($B200),"",IF(COUNT(AY200:AZ200)=0,"",IF(AND(ABS(AY200-AZ200)&lt;AX$2*0.16,ISBLANK(BA200)),CEILING(AVERAGE(AY200,AZ200),0.01),IF(AND(ABS(AY200-AZ200)&gt;=AX$2*0.16,ISBLANK(BA200)),"3E",IF(MAX(AY200:BA200)-MEDIAN(AY200:BA200)&lt;=MEDIAN(AY200:BA200)-MIN(AY200:BA200),CEILING(AVERAGE(MAX(AY200:BA200),MEDIAN(AY200:BA200)),0.01),CEILING(AVERAGE(MIN(AY200:BA200),MEDIAN(AY200:BA200)),0.01))))))</f>
        <v/>
      </c>
      <c r="BC200" s="19" t="str">
        <f t="shared" si="112"/>
        <v/>
      </c>
      <c r="BD200" s="39"/>
      <c r="BE200" s="21"/>
      <c r="BF200" s="22"/>
      <c r="BG200" s="22" t="str">
        <f t="shared" si="113"/>
        <v/>
      </c>
      <c r="BH200" s="22"/>
      <c r="BI200" s="22"/>
      <c r="BJ200" s="22"/>
      <c r="BK200" s="24" t="str">
        <f t="shared" ref="BK200:BK263" si="127">IF(ISBLANK($B200),"",IF(COUNT(BH200:BI200)=0,"",IF(AND(ABS(BH200-BI200)&lt;BG$2*0.16,ISBLANK(BJ200)),CEILING(AVERAGE(BH200,BI200),0.01),IF(AND(ABS(BH200-BI200)&gt;=BG$2*0.16,ISBLANK(BJ200)),"3E",IF(MAX(BH200:BJ200)-MEDIAN(BH200:BJ200)&lt;=MEDIAN(BH200:BJ200)-MIN(BH200:BJ200),CEILING(AVERAGE(MAX(BH200:BJ200),MEDIAN(BH200:BJ200)),0.01),CEILING(AVERAGE(MIN(BH200:BJ200),MEDIAN(BH200:BJ200)),0.01))))))</f>
        <v/>
      </c>
      <c r="BL200" s="19" t="str">
        <f t="shared" si="114"/>
        <v/>
      </c>
      <c r="BM200" s="39"/>
      <c r="BN200" s="21"/>
      <c r="BO200" s="22"/>
      <c r="BP200" s="22" t="str">
        <f t="shared" si="115"/>
        <v/>
      </c>
      <c r="BQ200" s="22"/>
      <c r="BR200" s="22"/>
      <c r="BS200" s="22"/>
      <c r="BT200" s="24" t="str">
        <f t="shared" ref="BT200:BT263" si="128">IF(ISBLANK($B200),"",IF(COUNT(BQ200:BR200)=0,"",IF(AND(ABS(BQ200-BR200)&lt;BP$2*0.16,ISBLANK(BS200)),CEILING(AVERAGE(BQ200,BR200),0.01),IF(AND(ABS(BQ200-BR200)&gt;=BP$2*0.16,ISBLANK(BS200)),"3E",IF(MAX(BQ200:BS200)-MEDIAN(BQ200:BS200)&lt;=MEDIAN(BQ200:BS200)-MIN(BQ200:BS200),CEILING(AVERAGE(MAX(BQ200:BS200),MEDIAN(BQ200:BS200)),0.01),CEILING(AVERAGE(MIN(BQ200:BS200),MEDIAN(BQ200:BS200)),0.01))))))</f>
        <v/>
      </c>
      <c r="BU200" s="19" t="str">
        <f t="shared" si="116"/>
        <v/>
      </c>
      <c r="BV200" s="39"/>
      <c r="BW200" s="21"/>
      <c r="BX200" s="22"/>
      <c r="BY200" s="22" t="str">
        <f t="shared" si="117"/>
        <v/>
      </c>
      <c r="BZ200" s="22"/>
      <c r="CA200" s="22"/>
      <c r="CB200" s="22"/>
      <c r="CC200" s="24" t="str">
        <f t="shared" ref="CC200:CC263" si="129">IF(ISBLANK($B200),"",IF(COUNT(BZ200:CA200)=0,"",IF(AND(ABS(BZ200-CA200)&lt;BY$2*0.16,ISBLANK(CB200)),CEILING(AVERAGE(BZ200,CA200),0.01),IF(AND(ABS(BZ200-CA200)&gt;=BY$2*0.16,ISBLANK(CB200)),"3E",IF(MAX(BZ200:CB200)-MEDIAN(BZ200:CB200)&lt;=MEDIAN(BZ200:CB200)-MIN(BZ200:CB200),CEILING(AVERAGE(MAX(BZ200:CB200),MEDIAN(BZ200:CB200)),0.01),CEILING(AVERAGE(MIN(BZ200:CB200),MEDIAN(BZ200:CB200)),0.01))))))</f>
        <v/>
      </c>
      <c r="CD200" s="19" t="str">
        <f t="shared" si="118"/>
        <v/>
      </c>
      <c r="CE200" s="39"/>
      <c r="CF200" s="21"/>
      <c r="CG200" s="22" t="str">
        <f>IF($A200="","",IF(CF200="","I",LOOKUP(CF200/CH$2,{0,0.4,0.45,0.5,0.55,0.6,0.65,0.7,0.75,0.8,1},{"F","D","C","C+","B-","B","B+","A-","A","A+"})))</f>
        <v/>
      </c>
      <c r="CH200" s="19" t="str">
        <f>IF($A200="","",IF(CF200="","--",LOOKUP(CF200/CH$2,{0,0.4,0.45,0.5,0.55,0.6,0.65,0.7,0.75,0.8,1},{0,2,2.25,2.5,2.75,3,3.25,3.5,3.75,4})))</f>
        <v/>
      </c>
      <c r="CI200" s="22"/>
      <c r="CJ200" s="22"/>
      <c r="CK200" s="58" t="str">
        <f t="shared" ref="CK200:CK263" si="130">IF(OR(ISBLANK($B200),COUNT(CI200:CJ200)=0),"",CEILING(CI200+CJ200,1))</f>
        <v/>
      </c>
      <c r="CL200" s="55"/>
      <c r="CM200" s="24"/>
      <c r="CN200" s="24"/>
      <c r="CO200" s="24" t="str">
        <f t="shared" si="119"/>
        <v/>
      </c>
      <c r="CP200" s="24"/>
      <c r="CQ200" s="25"/>
      <c r="CR200" s="24"/>
      <c r="CS200" s="42" t="str">
        <f t="shared" si="120"/>
        <v/>
      </c>
      <c r="CT200" s="22"/>
      <c r="CU200" s="17"/>
      <c r="CV200" s="7"/>
      <c r="CW200" s="7"/>
      <c r="CX200" s="7"/>
      <c r="CY200" s="7"/>
      <c r="CZ200" s="7"/>
      <c r="DA200" s="7"/>
      <c r="DB200" s="25"/>
      <c r="DC200" s="23"/>
    </row>
    <row r="201" spans="1:107" s="26" customFormat="1" x14ac:dyDescent="0.25">
      <c r="A201" s="19"/>
      <c r="B201" s="20"/>
      <c r="C201" s="21"/>
      <c r="D201" s="22"/>
      <c r="E201" s="22" t="str">
        <f t="shared" si="101"/>
        <v/>
      </c>
      <c r="F201" s="22"/>
      <c r="G201" s="22"/>
      <c r="H201" s="22"/>
      <c r="I201" s="24" t="str">
        <f t="shared" si="121"/>
        <v/>
      </c>
      <c r="J201" s="22" t="str">
        <f t="shared" si="102"/>
        <v/>
      </c>
      <c r="K201" s="39"/>
      <c r="L201" s="27"/>
      <c r="M201" s="22"/>
      <c r="N201" s="22" t="str">
        <f t="shared" si="103"/>
        <v/>
      </c>
      <c r="O201" s="22"/>
      <c r="P201" s="22"/>
      <c r="Q201" s="22"/>
      <c r="R201" s="24" t="str">
        <f t="shared" si="122"/>
        <v/>
      </c>
      <c r="S201" s="19" t="str">
        <f t="shared" si="104"/>
        <v/>
      </c>
      <c r="T201" s="39"/>
      <c r="U201" s="21"/>
      <c r="V201" s="22"/>
      <c r="W201" s="22" t="str">
        <f t="shared" si="105"/>
        <v/>
      </c>
      <c r="X201" s="22"/>
      <c r="Y201" s="22"/>
      <c r="Z201" s="22"/>
      <c r="AA201" s="24" t="str">
        <f t="shared" si="123"/>
        <v/>
      </c>
      <c r="AB201" s="19" t="str">
        <f t="shared" si="106"/>
        <v/>
      </c>
      <c r="AC201" s="39"/>
      <c r="AD201" s="21"/>
      <c r="AE201" s="22"/>
      <c r="AF201" s="22" t="str">
        <f t="shared" si="107"/>
        <v/>
      </c>
      <c r="AG201" s="22"/>
      <c r="AH201" s="22"/>
      <c r="AI201" s="22"/>
      <c r="AJ201" s="24" t="str">
        <f t="shared" si="124"/>
        <v/>
      </c>
      <c r="AK201" s="19" t="str">
        <f t="shared" si="108"/>
        <v/>
      </c>
      <c r="AL201" s="39"/>
      <c r="AM201" s="21"/>
      <c r="AN201" s="22"/>
      <c r="AO201" s="22" t="str">
        <f t="shared" si="109"/>
        <v/>
      </c>
      <c r="AP201" s="22"/>
      <c r="AQ201" s="22"/>
      <c r="AR201" s="22"/>
      <c r="AS201" s="24" t="str">
        <f t="shared" si="125"/>
        <v/>
      </c>
      <c r="AT201" s="19" t="str">
        <f t="shared" si="110"/>
        <v/>
      </c>
      <c r="AU201" s="39"/>
      <c r="AV201" s="21"/>
      <c r="AW201" s="22"/>
      <c r="AX201" s="22" t="str">
        <f t="shared" si="111"/>
        <v/>
      </c>
      <c r="AY201" s="22"/>
      <c r="AZ201" s="22"/>
      <c r="BA201" s="22"/>
      <c r="BB201" s="24" t="str">
        <f t="shared" si="126"/>
        <v/>
      </c>
      <c r="BC201" s="19" t="str">
        <f t="shared" si="112"/>
        <v/>
      </c>
      <c r="BD201" s="39"/>
      <c r="BE201" s="21"/>
      <c r="BF201" s="22"/>
      <c r="BG201" s="22" t="str">
        <f t="shared" si="113"/>
        <v/>
      </c>
      <c r="BH201" s="22"/>
      <c r="BI201" s="22"/>
      <c r="BJ201" s="22"/>
      <c r="BK201" s="24" t="str">
        <f t="shared" si="127"/>
        <v/>
      </c>
      <c r="BL201" s="19" t="str">
        <f t="shared" si="114"/>
        <v/>
      </c>
      <c r="BM201" s="39"/>
      <c r="BN201" s="21"/>
      <c r="BO201" s="22"/>
      <c r="BP201" s="22" t="str">
        <f t="shared" si="115"/>
        <v/>
      </c>
      <c r="BQ201" s="22"/>
      <c r="BR201" s="22"/>
      <c r="BS201" s="22"/>
      <c r="BT201" s="24" t="str">
        <f t="shared" si="128"/>
        <v/>
      </c>
      <c r="BU201" s="19" t="str">
        <f t="shared" si="116"/>
        <v/>
      </c>
      <c r="BV201" s="39"/>
      <c r="BW201" s="21"/>
      <c r="BX201" s="22"/>
      <c r="BY201" s="22" t="str">
        <f t="shared" si="117"/>
        <v/>
      </c>
      <c r="BZ201" s="22"/>
      <c r="CA201" s="22"/>
      <c r="CB201" s="22"/>
      <c r="CC201" s="24" t="str">
        <f t="shared" si="129"/>
        <v/>
      </c>
      <c r="CD201" s="19" t="str">
        <f t="shared" si="118"/>
        <v/>
      </c>
      <c r="CE201" s="39"/>
      <c r="CF201" s="21"/>
      <c r="CG201" s="22" t="str">
        <f>IF($A201="","",IF(CF201="","I",LOOKUP(CF201/CH$2,{0,0.4,0.45,0.5,0.55,0.6,0.65,0.7,0.75,0.8,1},{"F","D","C","C+","B-","B","B+","A-","A","A+"})))</f>
        <v/>
      </c>
      <c r="CH201" s="19" t="str">
        <f>IF($A201="","",IF(CF201="","--",LOOKUP(CF201/CH$2,{0,0.4,0.45,0.5,0.55,0.6,0.65,0.7,0.75,0.8,1},{0,2,2.25,2.5,2.75,3,3.25,3.5,3.75,4})))</f>
        <v/>
      </c>
      <c r="CI201" s="22"/>
      <c r="CJ201" s="22"/>
      <c r="CK201" s="58" t="str">
        <f t="shared" si="130"/>
        <v/>
      </c>
      <c r="CL201" s="55"/>
      <c r="CM201" s="24"/>
      <c r="CN201" s="24"/>
      <c r="CO201" s="24" t="str">
        <f t="shared" si="119"/>
        <v/>
      </c>
      <c r="CP201" s="24"/>
      <c r="CQ201" s="25"/>
      <c r="CR201" s="24"/>
      <c r="CS201" s="42" t="str">
        <f t="shared" si="120"/>
        <v/>
      </c>
      <c r="CT201" s="22"/>
      <c r="CU201" s="17"/>
      <c r="CV201" s="7"/>
      <c r="CW201" s="7"/>
      <c r="CX201" s="7"/>
      <c r="CY201" s="7"/>
      <c r="CZ201" s="7"/>
      <c r="DA201" s="7"/>
      <c r="DB201" s="25"/>
      <c r="DC201" s="23"/>
    </row>
    <row r="202" spans="1:107" s="26" customFormat="1" x14ac:dyDescent="0.25">
      <c r="A202" s="19"/>
      <c r="B202" s="20"/>
      <c r="C202" s="21"/>
      <c r="D202" s="22"/>
      <c r="E202" s="22" t="str">
        <f t="shared" si="101"/>
        <v/>
      </c>
      <c r="F202" s="22"/>
      <c r="G202" s="22"/>
      <c r="H202" s="22"/>
      <c r="I202" s="24" t="str">
        <f t="shared" si="121"/>
        <v/>
      </c>
      <c r="J202" s="22" t="str">
        <f t="shared" si="102"/>
        <v/>
      </c>
      <c r="K202" s="39"/>
      <c r="L202" s="27"/>
      <c r="M202" s="22"/>
      <c r="N202" s="22" t="str">
        <f t="shared" si="103"/>
        <v/>
      </c>
      <c r="O202" s="22"/>
      <c r="P202" s="22"/>
      <c r="Q202" s="22"/>
      <c r="R202" s="24" t="str">
        <f t="shared" si="122"/>
        <v/>
      </c>
      <c r="S202" s="19" t="str">
        <f t="shared" si="104"/>
        <v/>
      </c>
      <c r="T202" s="39"/>
      <c r="U202" s="21"/>
      <c r="V202" s="22"/>
      <c r="W202" s="22" t="str">
        <f t="shared" si="105"/>
        <v/>
      </c>
      <c r="X202" s="22"/>
      <c r="Y202" s="22"/>
      <c r="Z202" s="22"/>
      <c r="AA202" s="24" t="str">
        <f t="shared" si="123"/>
        <v/>
      </c>
      <c r="AB202" s="19" t="str">
        <f t="shared" si="106"/>
        <v/>
      </c>
      <c r="AC202" s="39"/>
      <c r="AD202" s="21"/>
      <c r="AE202" s="22"/>
      <c r="AF202" s="22" t="str">
        <f t="shared" si="107"/>
        <v/>
      </c>
      <c r="AG202" s="22"/>
      <c r="AH202" s="22"/>
      <c r="AI202" s="22"/>
      <c r="AJ202" s="24" t="str">
        <f t="shared" si="124"/>
        <v/>
      </c>
      <c r="AK202" s="19" t="str">
        <f t="shared" si="108"/>
        <v/>
      </c>
      <c r="AL202" s="39"/>
      <c r="AM202" s="21"/>
      <c r="AN202" s="22"/>
      <c r="AO202" s="22" t="str">
        <f t="shared" si="109"/>
        <v/>
      </c>
      <c r="AP202" s="22"/>
      <c r="AQ202" s="22"/>
      <c r="AR202" s="22"/>
      <c r="AS202" s="24" t="str">
        <f t="shared" si="125"/>
        <v/>
      </c>
      <c r="AT202" s="19" t="str">
        <f t="shared" si="110"/>
        <v/>
      </c>
      <c r="AU202" s="39"/>
      <c r="AV202" s="21"/>
      <c r="AW202" s="22"/>
      <c r="AX202" s="22" t="str">
        <f t="shared" si="111"/>
        <v/>
      </c>
      <c r="AY202" s="22"/>
      <c r="AZ202" s="22"/>
      <c r="BA202" s="22"/>
      <c r="BB202" s="24" t="str">
        <f t="shared" si="126"/>
        <v/>
      </c>
      <c r="BC202" s="19" t="str">
        <f t="shared" si="112"/>
        <v/>
      </c>
      <c r="BD202" s="39"/>
      <c r="BE202" s="21"/>
      <c r="BF202" s="22"/>
      <c r="BG202" s="22" t="str">
        <f t="shared" si="113"/>
        <v/>
      </c>
      <c r="BH202" s="22"/>
      <c r="BI202" s="22"/>
      <c r="BJ202" s="22"/>
      <c r="BK202" s="24" t="str">
        <f t="shared" si="127"/>
        <v/>
      </c>
      <c r="BL202" s="19" t="str">
        <f t="shared" si="114"/>
        <v/>
      </c>
      <c r="BM202" s="39"/>
      <c r="BN202" s="21"/>
      <c r="BO202" s="22"/>
      <c r="BP202" s="22" t="str">
        <f t="shared" si="115"/>
        <v/>
      </c>
      <c r="BQ202" s="22"/>
      <c r="BR202" s="22"/>
      <c r="BS202" s="22"/>
      <c r="BT202" s="24" t="str">
        <f t="shared" si="128"/>
        <v/>
      </c>
      <c r="BU202" s="19" t="str">
        <f t="shared" si="116"/>
        <v/>
      </c>
      <c r="BV202" s="39"/>
      <c r="BW202" s="21"/>
      <c r="BX202" s="22"/>
      <c r="BY202" s="22" t="str">
        <f t="shared" si="117"/>
        <v/>
      </c>
      <c r="BZ202" s="22"/>
      <c r="CA202" s="22"/>
      <c r="CB202" s="22"/>
      <c r="CC202" s="24" t="str">
        <f t="shared" si="129"/>
        <v/>
      </c>
      <c r="CD202" s="19" t="str">
        <f t="shared" si="118"/>
        <v/>
      </c>
      <c r="CE202" s="39"/>
      <c r="CF202" s="21"/>
      <c r="CG202" s="22" t="str">
        <f>IF($A202="","",IF(CF202="","I",LOOKUP(CF202/CH$2,{0,0.4,0.45,0.5,0.55,0.6,0.65,0.7,0.75,0.8,1},{"F","D","C","C+","B-","B","B+","A-","A","A+"})))</f>
        <v/>
      </c>
      <c r="CH202" s="19" t="str">
        <f>IF($A202="","",IF(CF202="","--",LOOKUP(CF202/CH$2,{0,0.4,0.45,0.5,0.55,0.6,0.65,0.7,0.75,0.8,1},{0,2,2.25,2.5,2.75,3,3.25,3.5,3.75,4})))</f>
        <v/>
      </c>
      <c r="CI202" s="22"/>
      <c r="CJ202" s="22"/>
      <c r="CK202" s="58" t="str">
        <f t="shared" si="130"/>
        <v/>
      </c>
      <c r="CL202" s="55"/>
      <c r="CM202" s="24"/>
      <c r="CN202" s="24"/>
      <c r="CO202" s="24" t="str">
        <f t="shared" si="119"/>
        <v/>
      </c>
      <c r="CP202" s="24"/>
      <c r="CQ202" s="25"/>
      <c r="CR202" s="24"/>
      <c r="CS202" s="42" t="str">
        <f t="shared" si="120"/>
        <v/>
      </c>
      <c r="CT202" s="22"/>
      <c r="CU202" s="17"/>
      <c r="CV202" s="7"/>
      <c r="CW202" s="7"/>
      <c r="CX202" s="7"/>
      <c r="CY202" s="7"/>
      <c r="CZ202" s="7"/>
      <c r="DA202" s="7"/>
      <c r="DB202" s="25"/>
      <c r="DC202" s="23"/>
    </row>
    <row r="203" spans="1:107" s="26" customFormat="1" x14ac:dyDescent="0.25">
      <c r="A203" s="19"/>
      <c r="B203" s="20"/>
      <c r="C203" s="21"/>
      <c r="D203" s="22"/>
      <c r="E203" s="22" t="str">
        <f t="shared" si="101"/>
        <v/>
      </c>
      <c r="F203" s="22"/>
      <c r="G203" s="22"/>
      <c r="H203" s="22"/>
      <c r="I203" s="24" t="str">
        <f t="shared" si="121"/>
        <v/>
      </c>
      <c r="J203" s="22" t="str">
        <f t="shared" si="102"/>
        <v/>
      </c>
      <c r="K203" s="39"/>
      <c r="L203" s="27"/>
      <c r="M203" s="22"/>
      <c r="N203" s="22" t="str">
        <f t="shared" si="103"/>
        <v/>
      </c>
      <c r="O203" s="22"/>
      <c r="P203" s="22"/>
      <c r="Q203" s="22"/>
      <c r="R203" s="24" t="str">
        <f t="shared" si="122"/>
        <v/>
      </c>
      <c r="S203" s="19" t="str">
        <f t="shared" si="104"/>
        <v/>
      </c>
      <c r="T203" s="39"/>
      <c r="U203" s="21"/>
      <c r="V203" s="22"/>
      <c r="W203" s="22" t="str">
        <f t="shared" si="105"/>
        <v/>
      </c>
      <c r="X203" s="22"/>
      <c r="Y203" s="22"/>
      <c r="Z203" s="22"/>
      <c r="AA203" s="24" t="str">
        <f t="shared" si="123"/>
        <v/>
      </c>
      <c r="AB203" s="19" t="str">
        <f t="shared" si="106"/>
        <v/>
      </c>
      <c r="AC203" s="39"/>
      <c r="AD203" s="21"/>
      <c r="AE203" s="22"/>
      <c r="AF203" s="22" t="str">
        <f t="shared" si="107"/>
        <v/>
      </c>
      <c r="AG203" s="22"/>
      <c r="AH203" s="22"/>
      <c r="AI203" s="22"/>
      <c r="AJ203" s="24" t="str">
        <f t="shared" si="124"/>
        <v/>
      </c>
      <c r="AK203" s="19" t="str">
        <f t="shared" si="108"/>
        <v/>
      </c>
      <c r="AL203" s="39"/>
      <c r="AM203" s="21"/>
      <c r="AN203" s="22"/>
      <c r="AO203" s="22" t="str">
        <f t="shared" si="109"/>
        <v/>
      </c>
      <c r="AP203" s="22"/>
      <c r="AQ203" s="22"/>
      <c r="AR203" s="22"/>
      <c r="AS203" s="24" t="str">
        <f t="shared" si="125"/>
        <v/>
      </c>
      <c r="AT203" s="19" t="str">
        <f t="shared" si="110"/>
        <v/>
      </c>
      <c r="AU203" s="39"/>
      <c r="AV203" s="21"/>
      <c r="AW203" s="22"/>
      <c r="AX203" s="22" t="str">
        <f t="shared" si="111"/>
        <v/>
      </c>
      <c r="AY203" s="22"/>
      <c r="AZ203" s="22"/>
      <c r="BA203" s="22"/>
      <c r="BB203" s="24" t="str">
        <f t="shared" si="126"/>
        <v/>
      </c>
      <c r="BC203" s="19" t="str">
        <f t="shared" si="112"/>
        <v/>
      </c>
      <c r="BD203" s="39"/>
      <c r="BE203" s="21"/>
      <c r="BF203" s="22"/>
      <c r="BG203" s="22" t="str">
        <f t="shared" si="113"/>
        <v/>
      </c>
      <c r="BH203" s="22"/>
      <c r="BI203" s="22"/>
      <c r="BJ203" s="22"/>
      <c r="BK203" s="24" t="str">
        <f t="shared" si="127"/>
        <v/>
      </c>
      <c r="BL203" s="19" t="str">
        <f t="shared" si="114"/>
        <v/>
      </c>
      <c r="BM203" s="39"/>
      <c r="BN203" s="21"/>
      <c r="BO203" s="22"/>
      <c r="BP203" s="22" t="str">
        <f t="shared" si="115"/>
        <v/>
      </c>
      <c r="BQ203" s="22"/>
      <c r="BR203" s="22"/>
      <c r="BS203" s="22"/>
      <c r="BT203" s="24" t="str">
        <f t="shared" si="128"/>
        <v/>
      </c>
      <c r="BU203" s="19" t="str">
        <f t="shared" si="116"/>
        <v/>
      </c>
      <c r="BV203" s="39"/>
      <c r="BW203" s="21"/>
      <c r="BX203" s="22"/>
      <c r="BY203" s="22" t="str">
        <f t="shared" si="117"/>
        <v/>
      </c>
      <c r="BZ203" s="22"/>
      <c r="CA203" s="22"/>
      <c r="CB203" s="22"/>
      <c r="CC203" s="24" t="str">
        <f t="shared" si="129"/>
        <v/>
      </c>
      <c r="CD203" s="19" t="str">
        <f t="shared" si="118"/>
        <v/>
      </c>
      <c r="CE203" s="39"/>
      <c r="CF203" s="21"/>
      <c r="CG203" s="22" t="str">
        <f>IF($A203="","",IF(CF203="","I",LOOKUP(CF203/CH$2,{0,0.4,0.45,0.5,0.55,0.6,0.65,0.7,0.75,0.8,1},{"F","D","C","C+","B-","B","B+","A-","A","A+"})))</f>
        <v/>
      </c>
      <c r="CH203" s="19" t="str">
        <f>IF($A203="","",IF(CF203="","--",LOOKUP(CF203/CH$2,{0,0.4,0.45,0.5,0.55,0.6,0.65,0.7,0.75,0.8,1},{0,2,2.25,2.5,2.75,3,3.25,3.5,3.75,4})))</f>
        <v/>
      </c>
      <c r="CI203" s="22"/>
      <c r="CJ203" s="22"/>
      <c r="CK203" s="58" t="str">
        <f t="shared" si="130"/>
        <v/>
      </c>
      <c r="CL203" s="55"/>
      <c r="CM203" s="24"/>
      <c r="CN203" s="24"/>
      <c r="CO203" s="24" t="str">
        <f t="shared" si="119"/>
        <v/>
      </c>
      <c r="CP203" s="24"/>
      <c r="CQ203" s="25"/>
      <c r="CR203" s="24"/>
      <c r="CS203" s="42" t="str">
        <f t="shared" si="120"/>
        <v/>
      </c>
      <c r="CT203" s="22"/>
      <c r="CU203" s="17"/>
      <c r="CV203" s="7"/>
      <c r="CW203" s="7"/>
      <c r="CX203" s="7"/>
      <c r="CY203" s="7"/>
      <c r="CZ203" s="7"/>
      <c r="DA203" s="7"/>
      <c r="DB203" s="25"/>
      <c r="DC203" s="23"/>
    </row>
    <row r="204" spans="1:107" s="26" customFormat="1" x14ac:dyDescent="0.25">
      <c r="A204" s="19"/>
      <c r="B204" s="20"/>
      <c r="C204" s="21"/>
      <c r="D204" s="22"/>
      <c r="E204" s="22" t="str">
        <f t="shared" si="101"/>
        <v/>
      </c>
      <c r="F204" s="22"/>
      <c r="G204" s="22"/>
      <c r="H204" s="22"/>
      <c r="I204" s="24" t="str">
        <f t="shared" si="121"/>
        <v/>
      </c>
      <c r="J204" s="22" t="str">
        <f t="shared" si="102"/>
        <v/>
      </c>
      <c r="K204" s="39"/>
      <c r="L204" s="27"/>
      <c r="M204" s="22"/>
      <c r="N204" s="22" t="str">
        <f t="shared" si="103"/>
        <v/>
      </c>
      <c r="O204" s="22"/>
      <c r="P204" s="22"/>
      <c r="Q204" s="22"/>
      <c r="R204" s="24" t="str">
        <f t="shared" si="122"/>
        <v/>
      </c>
      <c r="S204" s="19" t="str">
        <f t="shared" si="104"/>
        <v/>
      </c>
      <c r="T204" s="39"/>
      <c r="U204" s="21"/>
      <c r="V204" s="22"/>
      <c r="W204" s="22" t="str">
        <f t="shared" si="105"/>
        <v/>
      </c>
      <c r="X204" s="22"/>
      <c r="Y204" s="22"/>
      <c r="Z204" s="22"/>
      <c r="AA204" s="24" t="str">
        <f t="shared" si="123"/>
        <v/>
      </c>
      <c r="AB204" s="19" t="str">
        <f t="shared" si="106"/>
        <v/>
      </c>
      <c r="AC204" s="39"/>
      <c r="AD204" s="21"/>
      <c r="AE204" s="22"/>
      <c r="AF204" s="22" t="str">
        <f t="shared" si="107"/>
        <v/>
      </c>
      <c r="AG204" s="22"/>
      <c r="AH204" s="22"/>
      <c r="AI204" s="22"/>
      <c r="AJ204" s="24" t="str">
        <f t="shared" si="124"/>
        <v/>
      </c>
      <c r="AK204" s="19" t="str">
        <f t="shared" si="108"/>
        <v/>
      </c>
      <c r="AL204" s="39"/>
      <c r="AM204" s="21"/>
      <c r="AN204" s="22"/>
      <c r="AO204" s="22" t="str">
        <f t="shared" si="109"/>
        <v/>
      </c>
      <c r="AP204" s="22"/>
      <c r="AQ204" s="22"/>
      <c r="AR204" s="22"/>
      <c r="AS204" s="24" t="str">
        <f t="shared" si="125"/>
        <v/>
      </c>
      <c r="AT204" s="19" t="str">
        <f t="shared" si="110"/>
        <v/>
      </c>
      <c r="AU204" s="39"/>
      <c r="AV204" s="21"/>
      <c r="AW204" s="22"/>
      <c r="AX204" s="22" t="str">
        <f t="shared" si="111"/>
        <v/>
      </c>
      <c r="AY204" s="22"/>
      <c r="AZ204" s="22"/>
      <c r="BA204" s="22"/>
      <c r="BB204" s="24" t="str">
        <f t="shared" si="126"/>
        <v/>
      </c>
      <c r="BC204" s="19" t="str">
        <f t="shared" si="112"/>
        <v/>
      </c>
      <c r="BD204" s="39"/>
      <c r="BE204" s="21"/>
      <c r="BF204" s="22"/>
      <c r="BG204" s="22" t="str">
        <f t="shared" si="113"/>
        <v/>
      </c>
      <c r="BH204" s="22"/>
      <c r="BI204" s="22"/>
      <c r="BJ204" s="22"/>
      <c r="BK204" s="24" t="str">
        <f t="shared" si="127"/>
        <v/>
      </c>
      <c r="BL204" s="19" t="str">
        <f t="shared" si="114"/>
        <v/>
      </c>
      <c r="BM204" s="39"/>
      <c r="BN204" s="21"/>
      <c r="BO204" s="22"/>
      <c r="BP204" s="22" t="str">
        <f t="shared" si="115"/>
        <v/>
      </c>
      <c r="BQ204" s="22"/>
      <c r="BR204" s="22"/>
      <c r="BS204" s="22"/>
      <c r="BT204" s="24" t="str">
        <f t="shared" si="128"/>
        <v/>
      </c>
      <c r="BU204" s="19" t="str">
        <f t="shared" si="116"/>
        <v/>
      </c>
      <c r="BV204" s="39"/>
      <c r="BW204" s="21"/>
      <c r="BX204" s="22"/>
      <c r="BY204" s="22" t="str">
        <f t="shared" si="117"/>
        <v/>
      </c>
      <c r="BZ204" s="22"/>
      <c r="CA204" s="22"/>
      <c r="CB204" s="22"/>
      <c r="CC204" s="24" t="str">
        <f t="shared" si="129"/>
        <v/>
      </c>
      <c r="CD204" s="19" t="str">
        <f t="shared" si="118"/>
        <v/>
      </c>
      <c r="CE204" s="39"/>
      <c r="CF204" s="21"/>
      <c r="CG204" s="22" t="str">
        <f>IF($A204="","",IF(CF204="","I",LOOKUP(CF204/CH$2,{0,0.4,0.45,0.5,0.55,0.6,0.65,0.7,0.75,0.8,1},{"F","D","C","C+","B-","B","B+","A-","A","A+"})))</f>
        <v/>
      </c>
      <c r="CH204" s="19" t="str">
        <f>IF($A204="","",IF(CF204="","--",LOOKUP(CF204/CH$2,{0,0.4,0.45,0.5,0.55,0.6,0.65,0.7,0.75,0.8,1},{0,2,2.25,2.5,2.75,3,3.25,3.5,3.75,4})))</f>
        <v/>
      </c>
      <c r="CI204" s="22"/>
      <c r="CJ204" s="22"/>
      <c r="CK204" s="58" t="str">
        <f t="shared" si="130"/>
        <v/>
      </c>
      <c r="CL204" s="55"/>
      <c r="CM204" s="24"/>
      <c r="CN204" s="24"/>
      <c r="CO204" s="24" t="str">
        <f t="shared" si="119"/>
        <v/>
      </c>
      <c r="CP204" s="24"/>
      <c r="CQ204" s="25"/>
      <c r="CR204" s="24"/>
      <c r="CS204" s="42" t="str">
        <f t="shared" si="120"/>
        <v/>
      </c>
      <c r="CT204" s="22"/>
      <c r="CU204" s="17"/>
      <c r="CV204" s="7"/>
      <c r="CW204" s="7"/>
      <c r="CX204" s="7"/>
      <c r="CY204" s="7"/>
      <c r="CZ204" s="7"/>
      <c r="DA204" s="7"/>
      <c r="DB204" s="25"/>
      <c r="DC204" s="23"/>
    </row>
    <row r="205" spans="1:107" s="26" customFormat="1" x14ac:dyDescent="0.25">
      <c r="A205" s="19"/>
      <c r="B205" s="20"/>
      <c r="C205" s="21"/>
      <c r="D205" s="22"/>
      <c r="E205" s="22" t="str">
        <f t="shared" si="101"/>
        <v/>
      </c>
      <c r="F205" s="22"/>
      <c r="G205" s="22"/>
      <c r="H205" s="22"/>
      <c r="I205" s="24" t="str">
        <f t="shared" si="121"/>
        <v/>
      </c>
      <c r="J205" s="22" t="str">
        <f t="shared" si="102"/>
        <v/>
      </c>
      <c r="K205" s="39"/>
      <c r="L205" s="27"/>
      <c r="M205" s="22"/>
      <c r="N205" s="22" t="str">
        <f t="shared" si="103"/>
        <v/>
      </c>
      <c r="O205" s="22"/>
      <c r="P205" s="22"/>
      <c r="Q205" s="22"/>
      <c r="R205" s="24" t="str">
        <f t="shared" si="122"/>
        <v/>
      </c>
      <c r="S205" s="19" t="str">
        <f t="shared" si="104"/>
        <v/>
      </c>
      <c r="T205" s="39"/>
      <c r="U205" s="21"/>
      <c r="V205" s="22"/>
      <c r="W205" s="22" t="str">
        <f t="shared" si="105"/>
        <v/>
      </c>
      <c r="X205" s="22"/>
      <c r="Y205" s="22"/>
      <c r="Z205" s="22"/>
      <c r="AA205" s="24" t="str">
        <f t="shared" si="123"/>
        <v/>
      </c>
      <c r="AB205" s="19" t="str">
        <f t="shared" si="106"/>
        <v/>
      </c>
      <c r="AC205" s="39"/>
      <c r="AD205" s="21"/>
      <c r="AE205" s="22"/>
      <c r="AF205" s="22" t="str">
        <f t="shared" si="107"/>
        <v/>
      </c>
      <c r="AG205" s="22"/>
      <c r="AH205" s="22"/>
      <c r="AI205" s="22"/>
      <c r="AJ205" s="24" t="str">
        <f t="shared" si="124"/>
        <v/>
      </c>
      <c r="AK205" s="19" t="str">
        <f t="shared" si="108"/>
        <v/>
      </c>
      <c r="AL205" s="39"/>
      <c r="AM205" s="21"/>
      <c r="AN205" s="22"/>
      <c r="AO205" s="22" t="str">
        <f t="shared" si="109"/>
        <v/>
      </c>
      <c r="AP205" s="22"/>
      <c r="AQ205" s="22"/>
      <c r="AR205" s="22"/>
      <c r="AS205" s="24" t="str">
        <f t="shared" si="125"/>
        <v/>
      </c>
      <c r="AT205" s="19" t="str">
        <f t="shared" si="110"/>
        <v/>
      </c>
      <c r="AU205" s="39"/>
      <c r="AV205" s="21"/>
      <c r="AW205" s="22"/>
      <c r="AX205" s="22" t="str">
        <f t="shared" si="111"/>
        <v/>
      </c>
      <c r="AY205" s="22"/>
      <c r="AZ205" s="22"/>
      <c r="BA205" s="22"/>
      <c r="BB205" s="24" t="str">
        <f t="shared" si="126"/>
        <v/>
      </c>
      <c r="BC205" s="19" t="str">
        <f t="shared" si="112"/>
        <v/>
      </c>
      <c r="BD205" s="39"/>
      <c r="BE205" s="21"/>
      <c r="BF205" s="22"/>
      <c r="BG205" s="22" t="str">
        <f t="shared" si="113"/>
        <v/>
      </c>
      <c r="BH205" s="22"/>
      <c r="BI205" s="22"/>
      <c r="BJ205" s="22"/>
      <c r="BK205" s="24" t="str">
        <f t="shared" si="127"/>
        <v/>
      </c>
      <c r="BL205" s="19" t="str">
        <f t="shared" si="114"/>
        <v/>
      </c>
      <c r="BM205" s="39"/>
      <c r="BN205" s="21"/>
      <c r="BO205" s="22"/>
      <c r="BP205" s="22" t="str">
        <f t="shared" si="115"/>
        <v/>
      </c>
      <c r="BQ205" s="22"/>
      <c r="BR205" s="22"/>
      <c r="BS205" s="22"/>
      <c r="BT205" s="24" t="str">
        <f t="shared" si="128"/>
        <v/>
      </c>
      <c r="BU205" s="19" t="str">
        <f t="shared" si="116"/>
        <v/>
      </c>
      <c r="BV205" s="39"/>
      <c r="BW205" s="21"/>
      <c r="BX205" s="22"/>
      <c r="BY205" s="22" t="str">
        <f t="shared" si="117"/>
        <v/>
      </c>
      <c r="BZ205" s="22"/>
      <c r="CA205" s="22"/>
      <c r="CB205" s="22"/>
      <c r="CC205" s="24" t="str">
        <f t="shared" si="129"/>
        <v/>
      </c>
      <c r="CD205" s="19" t="str">
        <f t="shared" si="118"/>
        <v/>
      </c>
      <c r="CE205" s="39"/>
      <c r="CF205" s="21"/>
      <c r="CG205" s="22" t="str">
        <f>IF($A205="","",IF(CF205="","I",LOOKUP(CF205/CH$2,{0,0.4,0.45,0.5,0.55,0.6,0.65,0.7,0.75,0.8,1},{"F","D","C","C+","B-","B","B+","A-","A","A+"})))</f>
        <v/>
      </c>
      <c r="CH205" s="19" t="str">
        <f>IF($A205="","",IF(CF205="","--",LOOKUP(CF205/CH$2,{0,0.4,0.45,0.5,0.55,0.6,0.65,0.7,0.75,0.8,1},{0,2,2.25,2.5,2.75,3,3.25,3.5,3.75,4})))</f>
        <v/>
      </c>
      <c r="CI205" s="22"/>
      <c r="CJ205" s="22"/>
      <c r="CK205" s="58" t="str">
        <f t="shared" si="130"/>
        <v/>
      </c>
      <c r="CL205" s="55"/>
      <c r="CM205" s="24"/>
      <c r="CN205" s="24"/>
      <c r="CO205" s="24" t="str">
        <f t="shared" si="119"/>
        <v/>
      </c>
      <c r="CP205" s="24"/>
      <c r="CQ205" s="25"/>
      <c r="CR205" s="24"/>
      <c r="CS205" s="42" t="str">
        <f t="shared" si="120"/>
        <v/>
      </c>
      <c r="CT205" s="22"/>
      <c r="CU205" s="17"/>
      <c r="CV205" s="7"/>
      <c r="CW205" s="7"/>
      <c r="CX205" s="7"/>
      <c r="CY205" s="7"/>
      <c r="CZ205" s="7"/>
      <c r="DA205" s="7"/>
      <c r="DB205" s="25"/>
      <c r="DC205" s="23"/>
    </row>
    <row r="206" spans="1:107" s="26" customFormat="1" x14ac:dyDescent="0.25">
      <c r="A206" s="19"/>
      <c r="B206" s="20"/>
      <c r="C206" s="21"/>
      <c r="D206" s="22"/>
      <c r="E206" s="22" t="str">
        <f t="shared" si="101"/>
        <v/>
      </c>
      <c r="F206" s="22"/>
      <c r="G206" s="22"/>
      <c r="H206" s="22"/>
      <c r="I206" s="24" t="str">
        <f t="shared" si="121"/>
        <v/>
      </c>
      <c r="J206" s="22" t="str">
        <f t="shared" si="102"/>
        <v/>
      </c>
      <c r="K206" s="39"/>
      <c r="L206" s="27"/>
      <c r="M206" s="22"/>
      <c r="N206" s="22" t="str">
        <f t="shared" si="103"/>
        <v/>
      </c>
      <c r="O206" s="22"/>
      <c r="P206" s="22"/>
      <c r="Q206" s="22"/>
      <c r="R206" s="24" t="str">
        <f t="shared" si="122"/>
        <v/>
      </c>
      <c r="S206" s="19" t="str">
        <f t="shared" si="104"/>
        <v/>
      </c>
      <c r="T206" s="39"/>
      <c r="U206" s="21"/>
      <c r="V206" s="22"/>
      <c r="W206" s="22" t="str">
        <f t="shared" si="105"/>
        <v/>
      </c>
      <c r="X206" s="22"/>
      <c r="Y206" s="22"/>
      <c r="Z206" s="22"/>
      <c r="AA206" s="24" t="str">
        <f t="shared" si="123"/>
        <v/>
      </c>
      <c r="AB206" s="19" t="str">
        <f t="shared" si="106"/>
        <v/>
      </c>
      <c r="AC206" s="39"/>
      <c r="AD206" s="21"/>
      <c r="AE206" s="22"/>
      <c r="AF206" s="22" t="str">
        <f t="shared" si="107"/>
        <v/>
      </c>
      <c r="AG206" s="22"/>
      <c r="AH206" s="22"/>
      <c r="AI206" s="22"/>
      <c r="AJ206" s="24" t="str">
        <f t="shared" si="124"/>
        <v/>
      </c>
      <c r="AK206" s="19" t="str">
        <f t="shared" si="108"/>
        <v/>
      </c>
      <c r="AL206" s="39"/>
      <c r="AM206" s="21"/>
      <c r="AN206" s="22"/>
      <c r="AO206" s="22" t="str">
        <f t="shared" si="109"/>
        <v/>
      </c>
      <c r="AP206" s="22"/>
      <c r="AQ206" s="22"/>
      <c r="AR206" s="22"/>
      <c r="AS206" s="24" t="str">
        <f t="shared" si="125"/>
        <v/>
      </c>
      <c r="AT206" s="19" t="str">
        <f t="shared" si="110"/>
        <v/>
      </c>
      <c r="AU206" s="39"/>
      <c r="AV206" s="21"/>
      <c r="AW206" s="22"/>
      <c r="AX206" s="22" t="str">
        <f t="shared" si="111"/>
        <v/>
      </c>
      <c r="AY206" s="22"/>
      <c r="AZ206" s="22"/>
      <c r="BA206" s="22"/>
      <c r="BB206" s="24" t="str">
        <f t="shared" si="126"/>
        <v/>
      </c>
      <c r="BC206" s="19" t="str">
        <f t="shared" si="112"/>
        <v/>
      </c>
      <c r="BD206" s="39"/>
      <c r="BE206" s="21"/>
      <c r="BF206" s="22"/>
      <c r="BG206" s="22" t="str">
        <f t="shared" si="113"/>
        <v/>
      </c>
      <c r="BH206" s="22"/>
      <c r="BI206" s="22"/>
      <c r="BJ206" s="22"/>
      <c r="BK206" s="24" t="str">
        <f t="shared" si="127"/>
        <v/>
      </c>
      <c r="BL206" s="19" t="str">
        <f t="shared" si="114"/>
        <v/>
      </c>
      <c r="BM206" s="39"/>
      <c r="BN206" s="21"/>
      <c r="BO206" s="22"/>
      <c r="BP206" s="22" t="str">
        <f t="shared" si="115"/>
        <v/>
      </c>
      <c r="BQ206" s="22"/>
      <c r="BR206" s="22"/>
      <c r="BS206" s="22"/>
      <c r="BT206" s="24" t="str">
        <f t="shared" si="128"/>
        <v/>
      </c>
      <c r="BU206" s="19" t="str">
        <f t="shared" si="116"/>
        <v/>
      </c>
      <c r="BV206" s="39"/>
      <c r="BW206" s="21"/>
      <c r="BX206" s="22"/>
      <c r="BY206" s="22" t="str">
        <f t="shared" si="117"/>
        <v/>
      </c>
      <c r="BZ206" s="22"/>
      <c r="CA206" s="22"/>
      <c r="CB206" s="22"/>
      <c r="CC206" s="24" t="str">
        <f t="shared" si="129"/>
        <v/>
      </c>
      <c r="CD206" s="19" t="str">
        <f t="shared" si="118"/>
        <v/>
      </c>
      <c r="CE206" s="39"/>
      <c r="CF206" s="21"/>
      <c r="CG206" s="22" t="str">
        <f>IF($A206="","",IF(CF206="","I",LOOKUP(CF206/CH$2,{0,0.4,0.45,0.5,0.55,0.6,0.65,0.7,0.75,0.8,1},{"F","D","C","C+","B-","B","B+","A-","A","A+"})))</f>
        <v/>
      </c>
      <c r="CH206" s="19" t="str">
        <f>IF($A206="","",IF(CF206="","--",LOOKUP(CF206/CH$2,{0,0.4,0.45,0.5,0.55,0.6,0.65,0.7,0.75,0.8,1},{0,2,2.25,2.5,2.75,3,3.25,3.5,3.75,4})))</f>
        <v/>
      </c>
      <c r="CI206" s="22"/>
      <c r="CJ206" s="22"/>
      <c r="CK206" s="58" t="str">
        <f t="shared" si="130"/>
        <v/>
      </c>
      <c r="CL206" s="55"/>
      <c r="CM206" s="24"/>
      <c r="CN206" s="24"/>
      <c r="CO206" s="24" t="str">
        <f t="shared" si="119"/>
        <v/>
      </c>
      <c r="CP206" s="24"/>
      <c r="CQ206" s="25"/>
      <c r="CR206" s="24"/>
      <c r="CS206" s="42" t="str">
        <f t="shared" si="120"/>
        <v/>
      </c>
      <c r="CT206" s="22"/>
      <c r="CU206" s="17"/>
      <c r="CV206" s="7"/>
      <c r="CW206" s="7"/>
      <c r="CX206" s="7"/>
      <c r="CY206" s="7"/>
      <c r="CZ206" s="7"/>
      <c r="DA206" s="7"/>
      <c r="DB206" s="25"/>
      <c r="DC206" s="23"/>
    </row>
    <row r="207" spans="1:107" s="26" customFormat="1" x14ac:dyDescent="0.25">
      <c r="A207" s="19"/>
      <c r="B207" s="20"/>
      <c r="C207" s="21"/>
      <c r="D207" s="22"/>
      <c r="E207" s="22" t="str">
        <f t="shared" si="101"/>
        <v/>
      </c>
      <c r="F207" s="22"/>
      <c r="G207" s="22"/>
      <c r="H207" s="22"/>
      <c r="I207" s="24" t="str">
        <f t="shared" si="121"/>
        <v/>
      </c>
      <c r="J207" s="22" t="str">
        <f t="shared" si="102"/>
        <v/>
      </c>
      <c r="K207" s="39"/>
      <c r="L207" s="27"/>
      <c r="M207" s="22"/>
      <c r="N207" s="22" t="str">
        <f t="shared" si="103"/>
        <v/>
      </c>
      <c r="O207" s="22"/>
      <c r="P207" s="22"/>
      <c r="Q207" s="22"/>
      <c r="R207" s="24" t="str">
        <f t="shared" si="122"/>
        <v/>
      </c>
      <c r="S207" s="19" t="str">
        <f t="shared" si="104"/>
        <v/>
      </c>
      <c r="T207" s="39"/>
      <c r="U207" s="21"/>
      <c r="V207" s="22"/>
      <c r="W207" s="22" t="str">
        <f t="shared" si="105"/>
        <v/>
      </c>
      <c r="X207" s="22"/>
      <c r="Y207" s="22"/>
      <c r="Z207" s="22"/>
      <c r="AA207" s="24" t="str">
        <f t="shared" si="123"/>
        <v/>
      </c>
      <c r="AB207" s="19" t="str">
        <f t="shared" si="106"/>
        <v/>
      </c>
      <c r="AC207" s="39"/>
      <c r="AD207" s="21"/>
      <c r="AE207" s="22"/>
      <c r="AF207" s="22" t="str">
        <f t="shared" si="107"/>
        <v/>
      </c>
      <c r="AG207" s="22"/>
      <c r="AH207" s="22"/>
      <c r="AI207" s="22"/>
      <c r="AJ207" s="24" t="str">
        <f t="shared" si="124"/>
        <v/>
      </c>
      <c r="AK207" s="19" t="str">
        <f t="shared" si="108"/>
        <v/>
      </c>
      <c r="AL207" s="39"/>
      <c r="AM207" s="21"/>
      <c r="AN207" s="22"/>
      <c r="AO207" s="22" t="str">
        <f t="shared" si="109"/>
        <v/>
      </c>
      <c r="AP207" s="22"/>
      <c r="AQ207" s="22"/>
      <c r="AR207" s="22"/>
      <c r="AS207" s="24" t="str">
        <f t="shared" si="125"/>
        <v/>
      </c>
      <c r="AT207" s="19" t="str">
        <f t="shared" si="110"/>
        <v/>
      </c>
      <c r="AU207" s="39"/>
      <c r="AV207" s="21"/>
      <c r="AW207" s="22"/>
      <c r="AX207" s="22" t="str">
        <f t="shared" si="111"/>
        <v/>
      </c>
      <c r="AY207" s="22"/>
      <c r="AZ207" s="22"/>
      <c r="BA207" s="22"/>
      <c r="BB207" s="24" t="str">
        <f t="shared" si="126"/>
        <v/>
      </c>
      <c r="BC207" s="19" t="str">
        <f t="shared" si="112"/>
        <v/>
      </c>
      <c r="BD207" s="39"/>
      <c r="BE207" s="21"/>
      <c r="BF207" s="22"/>
      <c r="BG207" s="22" t="str">
        <f t="shared" si="113"/>
        <v/>
      </c>
      <c r="BH207" s="22"/>
      <c r="BI207" s="22"/>
      <c r="BJ207" s="22"/>
      <c r="BK207" s="24" t="str">
        <f t="shared" si="127"/>
        <v/>
      </c>
      <c r="BL207" s="19" t="str">
        <f t="shared" si="114"/>
        <v/>
      </c>
      <c r="BM207" s="39"/>
      <c r="BN207" s="21"/>
      <c r="BO207" s="22"/>
      <c r="BP207" s="22" t="str">
        <f t="shared" si="115"/>
        <v/>
      </c>
      <c r="BQ207" s="22"/>
      <c r="BR207" s="22"/>
      <c r="BS207" s="22"/>
      <c r="BT207" s="24" t="str">
        <f t="shared" si="128"/>
        <v/>
      </c>
      <c r="BU207" s="19" t="str">
        <f t="shared" si="116"/>
        <v/>
      </c>
      <c r="BV207" s="39"/>
      <c r="BW207" s="21"/>
      <c r="BX207" s="22"/>
      <c r="BY207" s="22" t="str">
        <f t="shared" si="117"/>
        <v/>
      </c>
      <c r="BZ207" s="22"/>
      <c r="CA207" s="22"/>
      <c r="CB207" s="22"/>
      <c r="CC207" s="24" t="str">
        <f t="shared" si="129"/>
        <v/>
      </c>
      <c r="CD207" s="19" t="str">
        <f t="shared" si="118"/>
        <v/>
      </c>
      <c r="CE207" s="39"/>
      <c r="CF207" s="21"/>
      <c r="CG207" s="22" t="str">
        <f>IF($A207="","",IF(CF207="","I",LOOKUP(CF207/CH$2,{0,0.4,0.45,0.5,0.55,0.6,0.65,0.7,0.75,0.8,1},{"F","D","C","C+","B-","B","B+","A-","A","A+"})))</f>
        <v/>
      </c>
      <c r="CH207" s="19" t="str">
        <f>IF($A207="","",IF(CF207="","--",LOOKUP(CF207/CH$2,{0,0.4,0.45,0.5,0.55,0.6,0.65,0.7,0.75,0.8,1},{0,2,2.25,2.5,2.75,3,3.25,3.5,3.75,4})))</f>
        <v/>
      </c>
      <c r="CI207" s="22"/>
      <c r="CJ207" s="22"/>
      <c r="CK207" s="58" t="str">
        <f t="shared" si="130"/>
        <v/>
      </c>
      <c r="CL207" s="55"/>
      <c r="CM207" s="24"/>
      <c r="CN207" s="24"/>
      <c r="CO207" s="24" t="str">
        <f t="shared" si="119"/>
        <v/>
      </c>
      <c r="CP207" s="24"/>
      <c r="CQ207" s="25"/>
      <c r="CR207" s="24"/>
      <c r="CS207" s="42" t="str">
        <f t="shared" si="120"/>
        <v/>
      </c>
      <c r="CT207" s="22"/>
      <c r="CU207" s="17"/>
      <c r="CV207" s="7"/>
      <c r="CW207" s="7"/>
      <c r="CX207" s="7"/>
      <c r="CY207" s="7"/>
      <c r="CZ207" s="7"/>
      <c r="DA207" s="7"/>
      <c r="DB207" s="25"/>
      <c r="DC207" s="23"/>
    </row>
    <row r="208" spans="1:107" s="26" customFormat="1" x14ac:dyDescent="0.25">
      <c r="A208" s="19"/>
      <c r="B208" s="20"/>
      <c r="C208" s="21"/>
      <c r="D208" s="22"/>
      <c r="E208" s="22" t="str">
        <f t="shared" si="101"/>
        <v/>
      </c>
      <c r="F208" s="22"/>
      <c r="G208" s="22"/>
      <c r="H208" s="22"/>
      <c r="I208" s="24" t="str">
        <f t="shared" si="121"/>
        <v/>
      </c>
      <c r="J208" s="22" t="str">
        <f t="shared" si="102"/>
        <v/>
      </c>
      <c r="K208" s="39"/>
      <c r="L208" s="27"/>
      <c r="M208" s="22"/>
      <c r="N208" s="22" t="str">
        <f t="shared" si="103"/>
        <v/>
      </c>
      <c r="O208" s="22"/>
      <c r="P208" s="22"/>
      <c r="Q208" s="22"/>
      <c r="R208" s="24" t="str">
        <f t="shared" si="122"/>
        <v/>
      </c>
      <c r="S208" s="19" t="str">
        <f t="shared" si="104"/>
        <v/>
      </c>
      <c r="T208" s="39"/>
      <c r="U208" s="21"/>
      <c r="V208" s="22"/>
      <c r="W208" s="22" t="str">
        <f t="shared" si="105"/>
        <v/>
      </c>
      <c r="X208" s="22"/>
      <c r="Y208" s="22"/>
      <c r="Z208" s="22"/>
      <c r="AA208" s="24" t="str">
        <f t="shared" si="123"/>
        <v/>
      </c>
      <c r="AB208" s="19" t="str">
        <f t="shared" si="106"/>
        <v/>
      </c>
      <c r="AC208" s="39"/>
      <c r="AD208" s="21"/>
      <c r="AE208" s="22"/>
      <c r="AF208" s="22" t="str">
        <f t="shared" si="107"/>
        <v/>
      </c>
      <c r="AG208" s="22"/>
      <c r="AH208" s="22"/>
      <c r="AI208" s="22"/>
      <c r="AJ208" s="24" t="str">
        <f t="shared" si="124"/>
        <v/>
      </c>
      <c r="AK208" s="19" t="str">
        <f t="shared" si="108"/>
        <v/>
      </c>
      <c r="AL208" s="39"/>
      <c r="AM208" s="21"/>
      <c r="AN208" s="22"/>
      <c r="AO208" s="22" t="str">
        <f t="shared" si="109"/>
        <v/>
      </c>
      <c r="AP208" s="22"/>
      <c r="AQ208" s="22"/>
      <c r="AR208" s="22"/>
      <c r="AS208" s="24" t="str">
        <f t="shared" si="125"/>
        <v/>
      </c>
      <c r="AT208" s="19" t="str">
        <f t="shared" si="110"/>
        <v/>
      </c>
      <c r="AU208" s="39"/>
      <c r="AV208" s="21"/>
      <c r="AW208" s="22"/>
      <c r="AX208" s="22" t="str">
        <f t="shared" si="111"/>
        <v/>
      </c>
      <c r="AY208" s="22"/>
      <c r="AZ208" s="22"/>
      <c r="BA208" s="22"/>
      <c r="BB208" s="24" t="str">
        <f t="shared" si="126"/>
        <v/>
      </c>
      <c r="BC208" s="19" t="str">
        <f t="shared" si="112"/>
        <v/>
      </c>
      <c r="BD208" s="39"/>
      <c r="BE208" s="21"/>
      <c r="BF208" s="22"/>
      <c r="BG208" s="22" t="str">
        <f t="shared" si="113"/>
        <v/>
      </c>
      <c r="BH208" s="22"/>
      <c r="BI208" s="22"/>
      <c r="BJ208" s="22"/>
      <c r="BK208" s="24" t="str">
        <f t="shared" si="127"/>
        <v/>
      </c>
      <c r="BL208" s="19" t="str">
        <f t="shared" si="114"/>
        <v/>
      </c>
      <c r="BM208" s="39"/>
      <c r="BN208" s="21"/>
      <c r="BO208" s="22"/>
      <c r="BP208" s="22" t="str">
        <f t="shared" si="115"/>
        <v/>
      </c>
      <c r="BQ208" s="22"/>
      <c r="BR208" s="22"/>
      <c r="BS208" s="22"/>
      <c r="BT208" s="24" t="str">
        <f t="shared" si="128"/>
        <v/>
      </c>
      <c r="BU208" s="19" t="str">
        <f t="shared" si="116"/>
        <v/>
      </c>
      <c r="BV208" s="39"/>
      <c r="BW208" s="21"/>
      <c r="BX208" s="22"/>
      <c r="BY208" s="22" t="str">
        <f t="shared" si="117"/>
        <v/>
      </c>
      <c r="BZ208" s="22"/>
      <c r="CA208" s="22"/>
      <c r="CB208" s="22"/>
      <c r="CC208" s="24" t="str">
        <f t="shared" si="129"/>
        <v/>
      </c>
      <c r="CD208" s="19" t="str">
        <f t="shared" si="118"/>
        <v/>
      </c>
      <c r="CE208" s="39"/>
      <c r="CF208" s="21"/>
      <c r="CG208" s="22" t="str">
        <f>IF($A208="","",IF(CF208="","I",LOOKUP(CF208/CH$2,{0,0.4,0.45,0.5,0.55,0.6,0.65,0.7,0.75,0.8,1},{"F","D","C","C+","B-","B","B+","A-","A","A+"})))</f>
        <v/>
      </c>
      <c r="CH208" s="19" t="str">
        <f>IF($A208="","",IF(CF208="","--",LOOKUP(CF208/CH$2,{0,0.4,0.45,0.5,0.55,0.6,0.65,0.7,0.75,0.8,1},{0,2,2.25,2.5,2.75,3,3.25,3.5,3.75,4})))</f>
        <v/>
      </c>
      <c r="CI208" s="22"/>
      <c r="CJ208" s="22"/>
      <c r="CK208" s="58" t="str">
        <f t="shared" si="130"/>
        <v/>
      </c>
      <c r="CL208" s="55"/>
      <c r="CM208" s="24"/>
      <c r="CN208" s="24"/>
      <c r="CO208" s="24" t="str">
        <f t="shared" si="119"/>
        <v/>
      </c>
      <c r="CP208" s="24"/>
      <c r="CQ208" s="25"/>
      <c r="CR208" s="24"/>
      <c r="CS208" s="42" t="str">
        <f t="shared" si="120"/>
        <v/>
      </c>
      <c r="CT208" s="22"/>
      <c r="CU208" s="17"/>
      <c r="CV208" s="7"/>
      <c r="CW208" s="7"/>
      <c r="CX208" s="7"/>
      <c r="CY208" s="7"/>
      <c r="CZ208" s="7"/>
      <c r="DA208" s="7"/>
      <c r="DB208" s="25"/>
      <c r="DC208" s="23"/>
    </row>
    <row r="209" spans="1:107" s="26" customFormat="1" x14ac:dyDescent="0.25">
      <c r="A209" s="19"/>
      <c r="B209" s="20"/>
      <c r="C209" s="21"/>
      <c r="D209" s="22"/>
      <c r="E209" s="22" t="str">
        <f t="shared" si="101"/>
        <v/>
      </c>
      <c r="F209" s="22"/>
      <c r="G209" s="22"/>
      <c r="H209" s="22"/>
      <c r="I209" s="24" t="str">
        <f t="shared" si="121"/>
        <v/>
      </c>
      <c r="J209" s="22" t="str">
        <f t="shared" si="102"/>
        <v/>
      </c>
      <c r="K209" s="39"/>
      <c r="L209" s="27"/>
      <c r="M209" s="22"/>
      <c r="N209" s="22" t="str">
        <f t="shared" si="103"/>
        <v/>
      </c>
      <c r="O209" s="22"/>
      <c r="P209" s="22"/>
      <c r="Q209" s="22"/>
      <c r="R209" s="24" t="str">
        <f t="shared" si="122"/>
        <v/>
      </c>
      <c r="S209" s="19" t="str">
        <f t="shared" si="104"/>
        <v/>
      </c>
      <c r="T209" s="39"/>
      <c r="U209" s="21"/>
      <c r="V209" s="22"/>
      <c r="W209" s="22" t="str">
        <f t="shared" si="105"/>
        <v/>
      </c>
      <c r="X209" s="22"/>
      <c r="Y209" s="22"/>
      <c r="Z209" s="22"/>
      <c r="AA209" s="24" t="str">
        <f t="shared" si="123"/>
        <v/>
      </c>
      <c r="AB209" s="19" t="str">
        <f t="shared" si="106"/>
        <v/>
      </c>
      <c r="AC209" s="39"/>
      <c r="AD209" s="21"/>
      <c r="AE209" s="22"/>
      <c r="AF209" s="22" t="str">
        <f t="shared" si="107"/>
        <v/>
      </c>
      <c r="AG209" s="22"/>
      <c r="AH209" s="22"/>
      <c r="AI209" s="22"/>
      <c r="AJ209" s="24" t="str">
        <f t="shared" si="124"/>
        <v/>
      </c>
      <c r="AK209" s="19" t="str">
        <f t="shared" si="108"/>
        <v/>
      </c>
      <c r="AL209" s="39"/>
      <c r="AM209" s="21"/>
      <c r="AN209" s="22"/>
      <c r="AO209" s="22" t="str">
        <f t="shared" si="109"/>
        <v/>
      </c>
      <c r="AP209" s="22"/>
      <c r="AQ209" s="22"/>
      <c r="AR209" s="22"/>
      <c r="AS209" s="24" t="str">
        <f t="shared" si="125"/>
        <v/>
      </c>
      <c r="AT209" s="19" t="str">
        <f t="shared" si="110"/>
        <v/>
      </c>
      <c r="AU209" s="39"/>
      <c r="AV209" s="21"/>
      <c r="AW209" s="22"/>
      <c r="AX209" s="22" t="str">
        <f t="shared" si="111"/>
        <v/>
      </c>
      <c r="AY209" s="22"/>
      <c r="AZ209" s="22"/>
      <c r="BA209" s="22"/>
      <c r="BB209" s="24" t="str">
        <f t="shared" si="126"/>
        <v/>
      </c>
      <c r="BC209" s="19" t="str">
        <f t="shared" si="112"/>
        <v/>
      </c>
      <c r="BD209" s="39"/>
      <c r="BE209" s="21"/>
      <c r="BF209" s="22"/>
      <c r="BG209" s="22" t="str">
        <f t="shared" si="113"/>
        <v/>
      </c>
      <c r="BH209" s="22"/>
      <c r="BI209" s="22"/>
      <c r="BJ209" s="22"/>
      <c r="BK209" s="24" t="str">
        <f t="shared" si="127"/>
        <v/>
      </c>
      <c r="BL209" s="19" t="str">
        <f t="shared" si="114"/>
        <v/>
      </c>
      <c r="BM209" s="39"/>
      <c r="BN209" s="21"/>
      <c r="BO209" s="22"/>
      <c r="BP209" s="22" t="str">
        <f t="shared" si="115"/>
        <v/>
      </c>
      <c r="BQ209" s="22"/>
      <c r="BR209" s="22"/>
      <c r="BS209" s="22"/>
      <c r="BT209" s="24" t="str">
        <f t="shared" si="128"/>
        <v/>
      </c>
      <c r="BU209" s="19" t="str">
        <f t="shared" si="116"/>
        <v/>
      </c>
      <c r="BV209" s="39"/>
      <c r="BW209" s="21"/>
      <c r="BX209" s="22"/>
      <c r="BY209" s="22" t="str">
        <f t="shared" si="117"/>
        <v/>
      </c>
      <c r="BZ209" s="22"/>
      <c r="CA209" s="22"/>
      <c r="CB209" s="22"/>
      <c r="CC209" s="24" t="str">
        <f t="shared" si="129"/>
        <v/>
      </c>
      <c r="CD209" s="19" t="str">
        <f t="shared" si="118"/>
        <v/>
      </c>
      <c r="CE209" s="39"/>
      <c r="CF209" s="21"/>
      <c r="CG209" s="22" t="str">
        <f>IF($A209="","",IF(CF209="","I",LOOKUP(CF209/CH$2,{0,0.4,0.45,0.5,0.55,0.6,0.65,0.7,0.75,0.8,1},{"F","D","C","C+","B-","B","B+","A-","A","A+"})))</f>
        <v/>
      </c>
      <c r="CH209" s="19" t="str">
        <f>IF($A209="","",IF(CF209="","--",LOOKUP(CF209/CH$2,{0,0.4,0.45,0.5,0.55,0.6,0.65,0.7,0.75,0.8,1},{0,2,2.25,2.5,2.75,3,3.25,3.5,3.75,4})))</f>
        <v/>
      </c>
      <c r="CI209" s="22"/>
      <c r="CJ209" s="22"/>
      <c r="CK209" s="58" t="str">
        <f t="shared" si="130"/>
        <v/>
      </c>
      <c r="CL209" s="55"/>
      <c r="CM209" s="24"/>
      <c r="CN209" s="24"/>
      <c r="CO209" s="24" t="str">
        <f t="shared" si="119"/>
        <v/>
      </c>
      <c r="CP209" s="24"/>
      <c r="CQ209" s="25"/>
      <c r="CR209" s="24"/>
      <c r="CS209" s="42" t="str">
        <f t="shared" si="120"/>
        <v/>
      </c>
      <c r="CT209" s="22"/>
      <c r="CU209" s="17"/>
      <c r="CV209" s="7"/>
      <c r="CW209" s="7"/>
      <c r="CX209" s="7"/>
      <c r="CY209" s="7"/>
      <c r="CZ209" s="7"/>
      <c r="DA209" s="7"/>
      <c r="DB209" s="25"/>
      <c r="DC209" s="23"/>
    </row>
    <row r="210" spans="1:107" s="26" customFormat="1" x14ac:dyDescent="0.25">
      <c r="A210" s="19"/>
      <c r="B210" s="20"/>
      <c r="C210" s="21"/>
      <c r="D210" s="22"/>
      <c r="E210" s="22" t="str">
        <f t="shared" si="101"/>
        <v/>
      </c>
      <c r="F210" s="22"/>
      <c r="G210" s="22"/>
      <c r="H210" s="22"/>
      <c r="I210" s="24" t="str">
        <f t="shared" si="121"/>
        <v/>
      </c>
      <c r="J210" s="22" t="str">
        <f t="shared" si="102"/>
        <v/>
      </c>
      <c r="K210" s="39"/>
      <c r="L210" s="27"/>
      <c r="M210" s="22"/>
      <c r="N210" s="22" t="str">
        <f t="shared" si="103"/>
        <v/>
      </c>
      <c r="O210" s="22"/>
      <c r="P210" s="22"/>
      <c r="Q210" s="22"/>
      <c r="R210" s="24" t="str">
        <f t="shared" si="122"/>
        <v/>
      </c>
      <c r="S210" s="19" t="str">
        <f t="shared" si="104"/>
        <v/>
      </c>
      <c r="T210" s="39"/>
      <c r="U210" s="21"/>
      <c r="V210" s="22"/>
      <c r="W210" s="22" t="str">
        <f t="shared" si="105"/>
        <v/>
      </c>
      <c r="X210" s="22"/>
      <c r="Y210" s="22"/>
      <c r="Z210" s="22"/>
      <c r="AA210" s="24" t="str">
        <f t="shared" si="123"/>
        <v/>
      </c>
      <c r="AB210" s="19" t="str">
        <f t="shared" si="106"/>
        <v/>
      </c>
      <c r="AC210" s="39"/>
      <c r="AD210" s="21"/>
      <c r="AE210" s="22"/>
      <c r="AF210" s="22" t="str">
        <f t="shared" si="107"/>
        <v/>
      </c>
      <c r="AG210" s="22"/>
      <c r="AH210" s="22"/>
      <c r="AI210" s="22"/>
      <c r="AJ210" s="24" t="str">
        <f t="shared" si="124"/>
        <v/>
      </c>
      <c r="AK210" s="19" t="str">
        <f t="shared" si="108"/>
        <v/>
      </c>
      <c r="AL210" s="39"/>
      <c r="AM210" s="21"/>
      <c r="AN210" s="22"/>
      <c r="AO210" s="22" t="str">
        <f t="shared" si="109"/>
        <v/>
      </c>
      <c r="AP210" s="22"/>
      <c r="AQ210" s="22"/>
      <c r="AR210" s="22"/>
      <c r="AS210" s="24" t="str">
        <f t="shared" si="125"/>
        <v/>
      </c>
      <c r="AT210" s="19" t="str">
        <f t="shared" si="110"/>
        <v/>
      </c>
      <c r="AU210" s="39"/>
      <c r="AV210" s="21"/>
      <c r="AW210" s="22"/>
      <c r="AX210" s="22" t="str">
        <f t="shared" si="111"/>
        <v/>
      </c>
      <c r="AY210" s="22"/>
      <c r="AZ210" s="22"/>
      <c r="BA210" s="22"/>
      <c r="BB210" s="24" t="str">
        <f t="shared" si="126"/>
        <v/>
      </c>
      <c r="BC210" s="19" t="str">
        <f t="shared" si="112"/>
        <v/>
      </c>
      <c r="BD210" s="39"/>
      <c r="BE210" s="21"/>
      <c r="BF210" s="22"/>
      <c r="BG210" s="22" t="str">
        <f t="shared" si="113"/>
        <v/>
      </c>
      <c r="BH210" s="22"/>
      <c r="BI210" s="22"/>
      <c r="BJ210" s="22"/>
      <c r="BK210" s="24" t="str">
        <f t="shared" si="127"/>
        <v/>
      </c>
      <c r="BL210" s="19" t="str">
        <f t="shared" si="114"/>
        <v/>
      </c>
      <c r="BM210" s="39"/>
      <c r="BN210" s="21"/>
      <c r="BO210" s="22"/>
      <c r="BP210" s="22" t="str">
        <f t="shared" si="115"/>
        <v/>
      </c>
      <c r="BQ210" s="22"/>
      <c r="BR210" s="22"/>
      <c r="BS210" s="22"/>
      <c r="BT210" s="24" t="str">
        <f t="shared" si="128"/>
        <v/>
      </c>
      <c r="BU210" s="19" t="str">
        <f t="shared" si="116"/>
        <v/>
      </c>
      <c r="BV210" s="39"/>
      <c r="BW210" s="21"/>
      <c r="BX210" s="22"/>
      <c r="BY210" s="22" t="str">
        <f t="shared" si="117"/>
        <v/>
      </c>
      <c r="BZ210" s="22"/>
      <c r="CA210" s="22"/>
      <c r="CB210" s="22"/>
      <c r="CC210" s="24" t="str">
        <f t="shared" si="129"/>
        <v/>
      </c>
      <c r="CD210" s="19" t="str">
        <f t="shared" si="118"/>
        <v/>
      </c>
      <c r="CE210" s="39"/>
      <c r="CF210" s="21"/>
      <c r="CG210" s="22" t="str">
        <f>IF($A210="","",IF(CF210="","I",LOOKUP(CF210/CH$2,{0,0.4,0.45,0.5,0.55,0.6,0.65,0.7,0.75,0.8,1},{"F","D","C","C+","B-","B","B+","A-","A","A+"})))</f>
        <v/>
      </c>
      <c r="CH210" s="19" t="str">
        <f>IF($A210="","",IF(CF210="","--",LOOKUP(CF210/CH$2,{0,0.4,0.45,0.5,0.55,0.6,0.65,0.7,0.75,0.8,1},{0,2,2.25,2.5,2.75,3,3.25,3.5,3.75,4})))</f>
        <v/>
      </c>
      <c r="CI210" s="22"/>
      <c r="CJ210" s="22"/>
      <c r="CK210" s="58" t="str">
        <f t="shared" si="130"/>
        <v/>
      </c>
      <c r="CL210" s="55"/>
      <c r="CM210" s="24"/>
      <c r="CN210" s="24"/>
      <c r="CO210" s="24" t="str">
        <f t="shared" si="119"/>
        <v/>
      </c>
      <c r="CP210" s="24"/>
      <c r="CQ210" s="25"/>
      <c r="CR210" s="24"/>
      <c r="CS210" s="42" t="str">
        <f t="shared" si="120"/>
        <v/>
      </c>
      <c r="CT210" s="22"/>
      <c r="CU210" s="17"/>
      <c r="CV210" s="7"/>
      <c r="CW210" s="7"/>
      <c r="CX210" s="7"/>
      <c r="CY210" s="7"/>
      <c r="CZ210" s="7"/>
      <c r="DA210" s="7"/>
      <c r="DB210" s="25"/>
      <c r="DC210" s="23"/>
    </row>
    <row r="211" spans="1:107" s="26" customFormat="1" x14ac:dyDescent="0.25">
      <c r="A211" s="19"/>
      <c r="B211" s="20"/>
      <c r="C211" s="21"/>
      <c r="D211" s="22"/>
      <c r="E211" s="22" t="str">
        <f t="shared" si="101"/>
        <v/>
      </c>
      <c r="F211" s="22"/>
      <c r="G211" s="22"/>
      <c r="H211" s="22"/>
      <c r="I211" s="24" t="str">
        <f t="shared" si="121"/>
        <v/>
      </c>
      <c r="J211" s="22" t="str">
        <f t="shared" si="102"/>
        <v/>
      </c>
      <c r="K211" s="39"/>
      <c r="L211" s="27"/>
      <c r="M211" s="22"/>
      <c r="N211" s="22" t="str">
        <f t="shared" si="103"/>
        <v/>
      </c>
      <c r="O211" s="22"/>
      <c r="P211" s="22"/>
      <c r="Q211" s="22"/>
      <c r="R211" s="24" t="str">
        <f t="shared" si="122"/>
        <v/>
      </c>
      <c r="S211" s="19" t="str">
        <f t="shared" si="104"/>
        <v/>
      </c>
      <c r="T211" s="39"/>
      <c r="U211" s="21"/>
      <c r="V211" s="22"/>
      <c r="W211" s="22" t="str">
        <f t="shared" si="105"/>
        <v/>
      </c>
      <c r="X211" s="22"/>
      <c r="Y211" s="22"/>
      <c r="Z211" s="22"/>
      <c r="AA211" s="24" t="str">
        <f t="shared" si="123"/>
        <v/>
      </c>
      <c r="AB211" s="19" t="str">
        <f t="shared" si="106"/>
        <v/>
      </c>
      <c r="AC211" s="39"/>
      <c r="AD211" s="21"/>
      <c r="AE211" s="22"/>
      <c r="AF211" s="22" t="str">
        <f t="shared" si="107"/>
        <v/>
      </c>
      <c r="AG211" s="22"/>
      <c r="AH211" s="22"/>
      <c r="AI211" s="22"/>
      <c r="AJ211" s="24" t="str">
        <f t="shared" si="124"/>
        <v/>
      </c>
      <c r="AK211" s="19" t="str">
        <f t="shared" si="108"/>
        <v/>
      </c>
      <c r="AL211" s="39"/>
      <c r="AM211" s="21"/>
      <c r="AN211" s="22"/>
      <c r="AO211" s="22" t="str">
        <f t="shared" si="109"/>
        <v/>
      </c>
      <c r="AP211" s="22"/>
      <c r="AQ211" s="22"/>
      <c r="AR211" s="22"/>
      <c r="AS211" s="24" t="str">
        <f t="shared" si="125"/>
        <v/>
      </c>
      <c r="AT211" s="19" t="str">
        <f t="shared" si="110"/>
        <v/>
      </c>
      <c r="AU211" s="39"/>
      <c r="AV211" s="21"/>
      <c r="AW211" s="22"/>
      <c r="AX211" s="22" t="str">
        <f t="shared" si="111"/>
        <v/>
      </c>
      <c r="AY211" s="22"/>
      <c r="AZ211" s="22"/>
      <c r="BA211" s="22"/>
      <c r="BB211" s="24" t="str">
        <f t="shared" si="126"/>
        <v/>
      </c>
      <c r="BC211" s="19" t="str">
        <f t="shared" si="112"/>
        <v/>
      </c>
      <c r="BD211" s="39"/>
      <c r="BE211" s="21"/>
      <c r="BF211" s="22"/>
      <c r="BG211" s="22" t="str">
        <f t="shared" si="113"/>
        <v/>
      </c>
      <c r="BH211" s="22"/>
      <c r="BI211" s="22"/>
      <c r="BJ211" s="22"/>
      <c r="BK211" s="24" t="str">
        <f t="shared" si="127"/>
        <v/>
      </c>
      <c r="BL211" s="19" t="str">
        <f t="shared" si="114"/>
        <v/>
      </c>
      <c r="BM211" s="39"/>
      <c r="BN211" s="21"/>
      <c r="BO211" s="22"/>
      <c r="BP211" s="22" t="str">
        <f t="shared" si="115"/>
        <v/>
      </c>
      <c r="BQ211" s="22"/>
      <c r="BR211" s="22"/>
      <c r="BS211" s="22"/>
      <c r="BT211" s="24" t="str">
        <f t="shared" si="128"/>
        <v/>
      </c>
      <c r="BU211" s="19" t="str">
        <f t="shared" si="116"/>
        <v/>
      </c>
      <c r="BV211" s="39"/>
      <c r="BW211" s="21"/>
      <c r="BX211" s="22"/>
      <c r="BY211" s="22" t="str">
        <f t="shared" si="117"/>
        <v/>
      </c>
      <c r="BZ211" s="22"/>
      <c r="CA211" s="22"/>
      <c r="CB211" s="22"/>
      <c r="CC211" s="24" t="str">
        <f t="shared" si="129"/>
        <v/>
      </c>
      <c r="CD211" s="19" t="str">
        <f t="shared" si="118"/>
        <v/>
      </c>
      <c r="CE211" s="39"/>
      <c r="CF211" s="21"/>
      <c r="CG211" s="22" t="str">
        <f>IF($A211="","",IF(CF211="","I",LOOKUP(CF211/CH$2,{0,0.4,0.45,0.5,0.55,0.6,0.65,0.7,0.75,0.8,1},{"F","D","C","C+","B-","B","B+","A-","A","A+"})))</f>
        <v/>
      </c>
      <c r="CH211" s="19" t="str">
        <f>IF($A211="","",IF(CF211="","--",LOOKUP(CF211/CH$2,{0,0.4,0.45,0.5,0.55,0.6,0.65,0.7,0.75,0.8,1},{0,2,2.25,2.5,2.75,3,3.25,3.5,3.75,4})))</f>
        <v/>
      </c>
      <c r="CI211" s="22"/>
      <c r="CJ211" s="22"/>
      <c r="CK211" s="58" t="str">
        <f t="shared" si="130"/>
        <v/>
      </c>
      <c r="CL211" s="55"/>
      <c r="CM211" s="24"/>
      <c r="CN211" s="24"/>
      <c r="CO211" s="24" t="str">
        <f t="shared" si="119"/>
        <v/>
      </c>
      <c r="CP211" s="24"/>
      <c r="CQ211" s="25"/>
      <c r="CR211" s="24"/>
      <c r="CS211" s="42" t="str">
        <f t="shared" si="120"/>
        <v/>
      </c>
      <c r="CT211" s="22"/>
      <c r="CU211" s="17"/>
      <c r="CV211" s="7"/>
      <c r="CW211" s="7"/>
      <c r="CX211" s="7"/>
      <c r="CY211" s="7"/>
      <c r="CZ211" s="7"/>
      <c r="DA211" s="7"/>
      <c r="DB211" s="25"/>
      <c r="DC211" s="23"/>
    </row>
    <row r="212" spans="1:107" s="26" customFormat="1" x14ac:dyDescent="0.25">
      <c r="A212" s="19"/>
      <c r="B212" s="20"/>
      <c r="C212" s="21"/>
      <c r="D212" s="22"/>
      <c r="E212" s="22" t="str">
        <f t="shared" si="101"/>
        <v/>
      </c>
      <c r="F212" s="22"/>
      <c r="G212" s="22"/>
      <c r="H212" s="22"/>
      <c r="I212" s="24" t="str">
        <f t="shared" si="121"/>
        <v/>
      </c>
      <c r="J212" s="22" t="str">
        <f t="shared" si="102"/>
        <v/>
      </c>
      <c r="K212" s="39"/>
      <c r="L212" s="27"/>
      <c r="M212" s="22"/>
      <c r="N212" s="22" t="str">
        <f t="shared" si="103"/>
        <v/>
      </c>
      <c r="O212" s="22"/>
      <c r="P212" s="22"/>
      <c r="Q212" s="22"/>
      <c r="R212" s="24" t="str">
        <f t="shared" si="122"/>
        <v/>
      </c>
      <c r="S212" s="19" t="str">
        <f t="shared" si="104"/>
        <v/>
      </c>
      <c r="T212" s="39"/>
      <c r="U212" s="21"/>
      <c r="V212" s="22"/>
      <c r="W212" s="22" t="str">
        <f t="shared" si="105"/>
        <v/>
      </c>
      <c r="X212" s="22"/>
      <c r="Y212" s="22"/>
      <c r="Z212" s="22"/>
      <c r="AA212" s="24" t="str">
        <f t="shared" si="123"/>
        <v/>
      </c>
      <c r="AB212" s="19" t="str">
        <f t="shared" si="106"/>
        <v/>
      </c>
      <c r="AC212" s="39"/>
      <c r="AD212" s="21"/>
      <c r="AE212" s="22"/>
      <c r="AF212" s="22" t="str">
        <f t="shared" si="107"/>
        <v/>
      </c>
      <c r="AG212" s="22"/>
      <c r="AH212" s="22"/>
      <c r="AI212" s="22"/>
      <c r="AJ212" s="24" t="str">
        <f t="shared" si="124"/>
        <v/>
      </c>
      <c r="AK212" s="19" t="str">
        <f t="shared" si="108"/>
        <v/>
      </c>
      <c r="AL212" s="39"/>
      <c r="AM212" s="21"/>
      <c r="AN212" s="22"/>
      <c r="AO212" s="22" t="str">
        <f t="shared" si="109"/>
        <v/>
      </c>
      <c r="AP212" s="22"/>
      <c r="AQ212" s="22"/>
      <c r="AR212" s="22"/>
      <c r="AS212" s="24" t="str">
        <f t="shared" si="125"/>
        <v/>
      </c>
      <c r="AT212" s="19" t="str">
        <f t="shared" si="110"/>
        <v/>
      </c>
      <c r="AU212" s="39"/>
      <c r="AV212" s="21"/>
      <c r="AW212" s="22"/>
      <c r="AX212" s="22" t="str">
        <f t="shared" si="111"/>
        <v/>
      </c>
      <c r="AY212" s="22"/>
      <c r="AZ212" s="22"/>
      <c r="BA212" s="22"/>
      <c r="BB212" s="24" t="str">
        <f t="shared" si="126"/>
        <v/>
      </c>
      <c r="BC212" s="19" t="str">
        <f t="shared" si="112"/>
        <v/>
      </c>
      <c r="BD212" s="39"/>
      <c r="BE212" s="21"/>
      <c r="BF212" s="22"/>
      <c r="BG212" s="22" t="str">
        <f t="shared" si="113"/>
        <v/>
      </c>
      <c r="BH212" s="22"/>
      <c r="BI212" s="22"/>
      <c r="BJ212" s="22"/>
      <c r="BK212" s="24" t="str">
        <f t="shared" si="127"/>
        <v/>
      </c>
      <c r="BL212" s="19" t="str">
        <f t="shared" si="114"/>
        <v/>
      </c>
      <c r="BM212" s="39"/>
      <c r="BN212" s="21"/>
      <c r="BO212" s="22"/>
      <c r="BP212" s="22" t="str">
        <f t="shared" si="115"/>
        <v/>
      </c>
      <c r="BQ212" s="22"/>
      <c r="BR212" s="22"/>
      <c r="BS212" s="22"/>
      <c r="BT212" s="24" t="str">
        <f t="shared" si="128"/>
        <v/>
      </c>
      <c r="BU212" s="19" t="str">
        <f t="shared" si="116"/>
        <v/>
      </c>
      <c r="BV212" s="39"/>
      <c r="BW212" s="21"/>
      <c r="BX212" s="22"/>
      <c r="BY212" s="22" t="str">
        <f t="shared" si="117"/>
        <v/>
      </c>
      <c r="BZ212" s="22"/>
      <c r="CA212" s="22"/>
      <c r="CB212" s="22"/>
      <c r="CC212" s="24" t="str">
        <f t="shared" si="129"/>
        <v/>
      </c>
      <c r="CD212" s="19" t="str">
        <f t="shared" si="118"/>
        <v/>
      </c>
      <c r="CE212" s="39"/>
      <c r="CF212" s="21"/>
      <c r="CG212" s="22" t="str">
        <f>IF($A212="","",IF(CF212="","I",LOOKUP(CF212/CH$2,{0,0.4,0.45,0.5,0.55,0.6,0.65,0.7,0.75,0.8,1},{"F","D","C","C+","B-","B","B+","A-","A","A+"})))</f>
        <v/>
      </c>
      <c r="CH212" s="19" t="str">
        <f>IF($A212="","",IF(CF212="","--",LOOKUP(CF212/CH$2,{0,0.4,0.45,0.5,0.55,0.6,0.65,0.7,0.75,0.8,1},{0,2,2.25,2.5,2.75,3,3.25,3.5,3.75,4})))</f>
        <v/>
      </c>
      <c r="CI212" s="22"/>
      <c r="CJ212" s="22"/>
      <c r="CK212" s="58" t="str">
        <f t="shared" si="130"/>
        <v/>
      </c>
      <c r="CL212" s="55"/>
      <c r="CM212" s="24"/>
      <c r="CN212" s="24"/>
      <c r="CO212" s="24" t="str">
        <f t="shared" si="119"/>
        <v/>
      </c>
      <c r="CP212" s="24"/>
      <c r="CQ212" s="25"/>
      <c r="CR212" s="24"/>
      <c r="CS212" s="42" t="str">
        <f t="shared" si="120"/>
        <v/>
      </c>
      <c r="CT212" s="22"/>
      <c r="CU212" s="17"/>
      <c r="CV212" s="7"/>
      <c r="CW212" s="7"/>
      <c r="CX212" s="7"/>
      <c r="CY212" s="7"/>
      <c r="CZ212" s="7"/>
      <c r="DA212" s="7"/>
      <c r="DB212" s="25"/>
      <c r="DC212" s="23"/>
    </row>
    <row r="213" spans="1:107" s="26" customFormat="1" x14ac:dyDescent="0.25">
      <c r="A213" s="19"/>
      <c r="B213" s="20"/>
      <c r="C213" s="21"/>
      <c r="D213" s="22"/>
      <c r="E213" s="22" t="str">
        <f t="shared" si="101"/>
        <v/>
      </c>
      <c r="F213" s="22"/>
      <c r="G213" s="22"/>
      <c r="H213" s="22"/>
      <c r="I213" s="24" t="str">
        <f t="shared" si="121"/>
        <v/>
      </c>
      <c r="J213" s="22" t="str">
        <f t="shared" si="102"/>
        <v/>
      </c>
      <c r="K213" s="39"/>
      <c r="L213" s="27"/>
      <c r="M213" s="22"/>
      <c r="N213" s="22" t="str">
        <f t="shared" si="103"/>
        <v/>
      </c>
      <c r="O213" s="22"/>
      <c r="P213" s="22"/>
      <c r="Q213" s="22"/>
      <c r="R213" s="24" t="str">
        <f t="shared" si="122"/>
        <v/>
      </c>
      <c r="S213" s="19" t="str">
        <f t="shared" si="104"/>
        <v/>
      </c>
      <c r="T213" s="39"/>
      <c r="U213" s="21"/>
      <c r="V213" s="22"/>
      <c r="W213" s="22" t="str">
        <f t="shared" si="105"/>
        <v/>
      </c>
      <c r="X213" s="22"/>
      <c r="Y213" s="22"/>
      <c r="Z213" s="22"/>
      <c r="AA213" s="24" t="str">
        <f t="shared" si="123"/>
        <v/>
      </c>
      <c r="AB213" s="19" t="str">
        <f t="shared" si="106"/>
        <v/>
      </c>
      <c r="AC213" s="39"/>
      <c r="AD213" s="21"/>
      <c r="AE213" s="22"/>
      <c r="AF213" s="22" t="str">
        <f t="shared" si="107"/>
        <v/>
      </c>
      <c r="AG213" s="22"/>
      <c r="AH213" s="22"/>
      <c r="AI213" s="22"/>
      <c r="AJ213" s="24" t="str">
        <f t="shared" si="124"/>
        <v/>
      </c>
      <c r="AK213" s="19" t="str">
        <f t="shared" si="108"/>
        <v/>
      </c>
      <c r="AL213" s="39"/>
      <c r="AM213" s="21"/>
      <c r="AN213" s="22"/>
      <c r="AO213" s="22" t="str">
        <f t="shared" si="109"/>
        <v/>
      </c>
      <c r="AP213" s="22"/>
      <c r="AQ213" s="22"/>
      <c r="AR213" s="22"/>
      <c r="AS213" s="24" t="str">
        <f t="shared" si="125"/>
        <v/>
      </c>
      <c r="AT213" s="19" t="str">
        <f t="shared" si="110"/>
        <v/>
      </c>
      <c r="AU213" s="39"/>
      <c r="AV213" s="21"/>
      <c r="AW213" s="22"/>
      <c r="AX213" s="22" t="str">
        <f t="shared" si="111"/>
        <v/>
      </c>
      <c r="AY213" s="22"/>
      <c r="AZ213" s="22"/>
      <c r="BA213" s="22"/>
      <c r="BB213" s="24" t="str">
        <f t="shared" si="126"/>
        <v/>
      </c>
      <c r="BC213" s="19" t="str">
        <f t="shared" si="112"/>
        <v/>
      </c>
      <c r="BD213" s="39"/>
      <c r="BE213" s="21"/>
      <c r="BF213" s="22"/>
      <c r="BG213" s="22" t="str">
        <f t="shared" si="113"/>
        <v/>
      </c>
      <c r="BH213" s="22"/>
      <c r="BI213" s="22"/>
      <c r="BJ213" s="22"/>
      <c r="BK213" s="24" t="str">
        <f t="shared" si="127"/>
        <v/>
      </c>
      <c r="BL213" s="19" t="str">
        <f t="shared" si="114"/>
        <v/>
      </c>
      <c r="BM213" s="39"/>
      <c r="BN213" s="21"/>
      <c r="BO213" s="22"/>
      <c r="BP213" s="22" t="str">
        <f t="shared" si="115"/>
        <v/>
      </c>
      <c r="BQ213" s="22"/>
      <c r="BR213" s="22"/>
      <c r="BS213" s="22"/>
      <c r="BT213" s="24" t="str">
        <f t="shared" si="128"/>
        <v/>
      </c>
      <c r="BU213" s="19" t="str">
        <f t="shared" si="116"/>
        <v/>
      </c>
      <c r="BV213" s="39"/>
      <c r="BW213" s="21"/>
      <c r="BX213" s="22"/>
      <c r="BY213" s="22" t="str">
        <f t="shared" si="117"/>
        <v/>
      </c>
      <c r="BZ213" s="22"/>
      <c r="CA213" s="22"/>
      <c r="CB213" s="22"/>
      <c r="CC213" s="24" t="str">
        <f t="shared" si="129"/>
        <v/>
      </c>
      <c r="CD213" s="19" t="str">
        <f t="shared" si="118"/>
        <v/>
      </c>
      <c r="CE213" s="39"/>
      <c r="CF213" s="21"/>
      <c r="CG213" s="22" t="str">
        <f>IF($A213="","",IF(CF213="","I",LOOKUP(CF213/CH$2,{0,0.4,0.45,0.5,0.55,0.6,0.65,0.7,0.75,0.8,1},{"F","D","C","C+","B-","B","B+","A-","A","A+"})))</f>
        <v/>
      </c>
      <c r="CH213" s="19" t="str">
        <f>IF($A213="","",IF(CF213="","--",LOOKUP(CF213/CH$2,{0,0.4,0.45,0.5,0.55,0.6,0.65,0.7,0.75,0.8,1},{0,2,2.25,2.5,2.75,3,3.25,3.5,3.75,4})))</f>
        <v/>
      </c>
      <c r="CI213" s="22"/>
      <c r="CJ213" s="22"/>
      <c r="CK213" s="58" t="str">
        <f t="shared" si="130"/>
        <v/>
      </c>
      <c r="CL213" s="55"/>
      <c r="CM213" s="24"/>
      <c r="CN213" s="24"/>
      <c r="CO213" s="24" t="str">
        <f t="shared" si="119"/>
        <v/>
      </c>
      <c r="CP213" s="24"/>
      <c r="CQ213" s="25"/>
      <c r="CR213" s="24"/>
      <c r="CS213" s="42" t="str">
        <f t="shared" si="120"/>
        <v/>
      </c>
      <c r="CT213" s="22"/>
      <c r="CU213" s="17"/>
      <c r="CV213" s="7"/>
      <c r="CW213" s="7"/>
      <c r="CX213" s="7"/>
      <c r="CY213" s="7"/>
      <c r="CZ213" s="7"/>
      <c r="DA213" s="7"/>
      <c r="DB213" s="25"/>
      <c r="DC213" s="23"/>
    </row>
    <row r="214" spans="1:107" s="26" customFormat="1" x14ac:dyDescent="0.25">
      <c r="A214" s="19"/>
      <c r="B214" s="20"/>
      <c r="C214" s="21"/>
      <c r="D214" s="22"/>
      <c r="E214" s="22" t="str">
        <f t="shared" si="101"/>
        <v/>
      </c>
      <c r="F214" s="22"/>
      <c r="G214" s="22"/>
      <c r="H214" s="22"/>
      <c r="I214" s="24" t="str">
        <f t="shared" si="121"/>
        <v/>
      </c>
      <c r="J214" s="22" t="str">
        <f t="shared" si="102"/>
        <v/>
      </c>
      <c r="K214" s="39"/>
      <c r="L214" s="27"/>
      <c r="M214" s="22"/>
      <c r="N214" s="22" t="str">
        <f t="shared" si="103"/>
        <v/>
      </c>
      <c r="O214" s="22"/>
      <c r="P214" s="22"/>
      <c r="Q214" s="22"/>
      <c r="R214" s="24" t="str">
        <f t="shared" si="122"/>
        <v/>
      </c>
      <c r="S214" s="19" t="str">
        <f t="shared" si="104"/>
        <v/>
      </c>
      <c r="T214" s="39"/>
      <c r="U214" s="21"/>
      <c r="V214" s="22"/>
      <c r="W214" s="22" t="str">
        <f t="shared" si="105"/>
        <v/>
      </c>
      <c r="X214" s="22"/>
      <c r="Y214" s="22"/>
      <c r="Z214" s="22"/>
      <c r="AA214" s="24" t="str">
        <f t="shared" si="123"/>
        <v/>
      </c>
      <c r="AB214" s="19" t="str">
        <f t="shared" si="106"/>
        <v/>
      </c>
      <c r="AC214" s="39"/>
      <c r="AD214" s="21"/>
      <c r="AE214" s="22"/>
      <c r="AF214" s="22" t="str">
        <f t="shared" si="107"/>
        <v/>
      </c>
      <c r="AG214" s="22"/>
      <c r="AH214" s="22"/>
      <c r="AI214" s="22"/>
      <c r="AJ214" s="24" t="str">
        <f t="shared" si="124"/>
        <v/>
      </c>
      <c r="AK214" s="19" t="str">
        <f t="shared" si="108"/>
        <v/>
      </c>
      <c r="AL214" s="39"/>
      <c r="AM214" s="21"/>
      <c r="AN214" s="22"/>
      <c r="AO214" s="22" t="str">
        <f t="shared" si="109"/>
        <v/>
      </c>
      <c r="AP214" s="22"/>
      <c r="AQ214" s="22"/>
      <c r="AR214" s="22"/>
      <c r="AS214" s="24" t="str">
        <f t="shared" si="125"/>
        <v/>
      </c>
      <c r="AT214" s="19" t="str">
        <f t="shared" si="110"/>
        <v/>
      </c>
      <c r="AU214" s="39"/>
      <c r="AV214" s="21"/>
      <c r="AW214" s="22"/>
      <c r="AX214" s="22" t="str">
        <f t="shared" si="111"/>
        <v/>
      </c>
      <c r="AY214" s="22"/>
      <c r="AZ214" s="22"/>
      <c r="BA214" s="22"/>
      <c r="BB214" s="24" t="str">
        <f t="shared" si="126"/>
        <v/>
      </c>
      <c r="BC214" s="19" t="str">
        <f t="shared" si="112"/>
        <v/>
      </c>
      <c r="BD214" s="39"/>
      <c r="BE214" s="21"/>
      <c r="BF214" s="22"/>
      <c r="BG214" s="22" t="str">
        <f t="shared" si="113"/>
        <v/>
      </c>
      <c r="BH214" s="22"/>
      <c r="BI214" s="22"/>
      <c r="BJ214" s="22"/>
      <c r="BK214" s="24" t="str">
        <f t="shared" si="127"/>
        <v/>
      </c>
      <c r="BL214" s="19" t="str">
        <f t="shared" si="114"/>
        <v/>
      </c>
      <c r="BM214" s="39"/>
      <c r="BN214" s="21"/>
      <c r="BO214" s="22"/>
      <c r="BP214" s="22" t="str">
        <f t="shared" si="115"/>
        <v/>
      </c>
      <c r="BQ214" s="22"/>
      <c r="BR214" s="22"/>
      <c r="BS214" s="22"/>
      <c r="BT214" s="24" t="str">
        <f t="shared" si="128"/>
        <v/>
      </c>
      <c r="BU214" s="19" t="str">
        <f t="shared" si="116"/>
        <v/>
      </c>
      <c r="BV214" s="39"/>
      <c r="BW214" s="21"/>
      <c r="BX214" s="22"/>
      <c r="BY214" s="22" t="str">
        <f t="shared" si="117"/>
        <v/>
      </c>
      <c r="BZ214" s="22"/>
      <c r="CA214" s="22"/>
      <c r="CB214" s="22"/>
      <c r="CC214" s="24" t="str">
        <f t="shared" si="129"/>
        <v/>
      </c>
      <c r="CD214" s="19" t="str">
        <f t="shared" si="118"/>
        <v/>
      </c>
      <c r="CE214" s="39"/>
      <c r="CF214" s="21"/>
      <c r="CG214" s="22" t="str">
        <f>IF($A214="","",IF(CF214="","I",LOOKUP(CF214/CH$2,{0,0.4,0.45,0.5,0.55,0.6,0.65,0.7,0.75,0.8,1},{"F","D","C","C+","B-","B","B+","A-","A","A+"})))</f>
        <v/>
      </c>
      <c r="CH214" s="19" t="str">
        <f>IF($A214="","",IF(CF214="","--",LOOKUP(CF214/CH$2,{0,0.4,0.45,0.5,0.55,0.6,0.65,0.7,0.75,0.8,1},{0,2,2.25,2.5,2.75,3,3.25,3.5,3.75,4})))</f>
        <v/>
      </c>
      <c r="CI214" s="22"/>
      <c r="CJ214" s="22"/>
      <c r="CK214" s="58" t="str">
        <f t="shared" si="130"/>
        <v/>
      </c>
      <c r="CL214" s="55"/>
      <c r="CM214" s="24"/>
      <c r="CN214" s="24"/>
      <c r="CO214" s="24" t="str">
        <f t="shared" si="119"/>
        <v/>
      </c>
      <c r="CP214" s="24"/>
      <c r="CQ214" s="25"/>
      <c r="CR214" s="24"/>
      <c r="CS214" s="42" t="str">
        <f t="shared" si="120"/>
        <v/>
      </c>
      <c r="CT214" s="22"/>
      <c r="CU214" s="17"/>
      <c r="CV214" s="7"/>
      <c r="CW214" s="7"/>
      <c r="CX214" s="7"/>
      <c r="CY214" s="7"/>
      <c r="CZ214" s="7"/>
      <c r="DA214" s="7"/>
      <c r="DB214" s="25"/>
      <c r="DC214" s="23"/>
    </row>
    <row r="215" spans="1:107" s="26" customFormat="1" x14ac:dyDescent="0.25">
      <c r="A215" s="19"/>
      <c r="B215" s="20"/>
      <c r="C215" s="21"/>
      <c r="D215" s="22"/>
      <c r="E215" s="22" t="str">
        <f t="shared" si="101"/>
        <v/>
      </c>
      <c r="F215" s="22"/>
      <c r="G215" s="22"/>
      <c r="H215" s="22"/>
      <c r="I215" s="24" t="str">
        <f t="shared" si="121"/>
        <v/>
      </c>
      <c r="J215" s="22" t="str">
        <f t="shared" si="102"/>
        <v/>
      </c>
      <c r="K215" s="39"/>
      <c r="L215" s="27"/>
      <c r="M215" s="22"/>
      <c r="N215" s="22" t="str">
        <f t="shared" si="103"/>
        <v/>
      </c>
      <c r="O215" s="22"/>
      <c r="P215" s="22"/>
      <c r="Q215" s="22"/>
      <c r="R215" s="24" t="str">
        <f t="shared" si="122"/>
        <v/>
      </c>
      <c r="S215" s="19" t="str">
        <f t="shared" si="104"/>
        <v/>
      </c>
      <c r="T215" s="39"/>
      <c r="U215" s="21"/>
      <c r="V215" s="22"/>
      <c r="W215" s="22" t="str">
        <f t="shared" si="105"/>
        <v/>
      </c>
      <c r="X215" s="22"/>
      <c r="Y215" s="22"/>
      <c r="Z215" s="22"/>
      <c r="AA215" s="24" t="str">
        <f t="shared" si="123"/>
        <v/>
      </c>
      <c r="AB215" s="19" t="str">
        <f t="shared" si="106"/>
        <v/>
      </c>
      <c r="AC215" s="39"/>
      <c r="AD215" s="21"/>
      <c r="AE215" s="22"/>
      <c r="AF215" s="22" t="str">
        <f t="shared" si="107"/>
        <v/>
      </c>
      <c r="AG215" s="22"/>
      <c r="AH215" s="22"/>
      <c r="AI215" s="22"/>
      <c r="AJ215" s="24" t="str">
        <f t="shared" si="124"/>
        <v/>
      </c>
      <c r="AK215" s="19" t="str">
        <f t="shared" si="108"/>
        <v/>
      </c>
      <c r="AL215" s="39"/>
      <c r="AM215" s="21"/>
      <c r="AN215" s="22"/>
      <c r="AO215" s="22" t="str">
        <f t="shared" si="109"/>
        <v/>
      </c>
      <c r="AP215" s="22"/>
      <c r="AQ215" s="22"/>
      <c r="AR215" s="22"/>
      <c r="AS215" s="24" t="str">
        <f t="shared" si="125"/>
        <v/>
      </c>
      <c r="AT215" s="19" t="str">
        <f t="shared" si="110"/>
        <v/>
      </c>
      <c r="AU215" s="39"/>
      <c r="AV215" s="21"/>
      <c r="AW215" s="22"/>
      <c r="AX215" s="22" t="str">
        <f t="shared" si="111"/>
        <v/>
      </c>
      <c r="AY215" s="22"/>
      <c r="AZ215" s="22"/>
      <c r="BA215" s="22"/>
      <c r="BB215" s="24" t="str">
        <f t="shared" si="126"/>
        <v/>
      </c>
      <c r="BC215" s="19" t="str">
        <f t="shared" si="112"/>
        <v/>
      </c>
      <c r="BD215" s="39"/>
      <c r="BE215" s="21"/>
      <c r="BF215" s="22"/>
      <c r="BG215" s="22" t="str">
        <f t="shared" si="113"/>
        <v/>
      </c>
      <c r="BH215" s="22"/>
      <c r="BI215" s="22"/>
      <c r="BJ215" s="22"/>
      <c r="BK215" s="24" t="str">
        <f t="shared" si="127"/>
        <v/>
      </c>
      <c r="BL215" s="19" t="str">
        <f t="shared" si="114"/>
        <v/>
      </c>
      <c r="BM215" s="39"/>
      <c r="BN215" s="21"/>
      <c r="BO215" s="22"/>
      <c r="BP215" s="22" t="str">
        <f t="shared" si="115"/>
        <v/>
      </c>
      <c r="BQ215" s="22"/>
      <c r="BR215" s="22"/>
      <c r="BS215" s="22"/>
      <c r="BT215" s="24" t="str">
        <f t="shared" si="128"/>
        <v/>
      </c>
      <c r="BU215" s="19" t="str">
        <f t="shared" si="116"/>
        <v/>
      </c>
      <c r="BV215" s="39"/>
      <c r="BW215" s="21"/>
      <c r="BX215" s="22"/>
      <c r="BY215" s="22" t="str">
        <f t="shared" si="117"/>
        <v/>
      </c>
      <c r="BZ215" s="22"/>
      <c r="CA215" s="22"/>
      <c r="CB215" s="22"/>
      <c r="CC215" s="24" t="str">
        <f t="shared" si="129"/>
        <v/>
      </c>
      <c r="CD215" s="19" t="str">
        <f t="shared" si="118"/>
        <v/>
      </c>
      <c r="CE215" s="39"/>
      <c r="CF215" s="21"/>
      <c r="CG215" s="22" t="str">
        <f>IF($A215="","",IF(CF215="","I",LOOKUP(CF215/CH$2,{0,0.4,0.45,0.5,0.55,0.6,0.65,0.7,0.75,0.8,1},{"F","D","C","C+","B-","B","B+","A-","A","A+"})))</f>
        <v/>
      </c>
      <c r="CH215" s="19" t="str">
        <f>IF($A215="","",IF(CF215="","--",LOOKUP(CF215/CH$2,{0,0.4,0.45,0.5,0.55,0.6,0.65,0.7,0.75,0.8,1},{0,2,2.25,2.5,2.75,3,3.25,3.5,3.75,4})))</f>
        <v/>
      </c>
      <c r="CI215" s="22"/>
      <c r="CJ215" s="22"/>
      <c r="CK215" s="58" t="str">
        <f t="shared" si="130"/>
        <v/>
      </c>
      <c r="CL215" s="55"/>
      <c r="CM215" s="24"/>
      <c r="CN215" s="24"/>
      <c r="CO215" s="24" t="str">
        <f t="shared" si="119"/>
        <v/>
      </c>
      <c r="CP215" s="24"/>
      <c r="CQ215" s="25"/>
      <c r="CR215" s="24"/>
      <c r="CS215" s="42" t="str">
        <f t="shared" si="120"/>
        <v/>
      </c>
      <c r="CT215" s="22"/>
      <c r="CU215" s="17"/>
      <c r="CV215" s="7"/>
      <c r="CW215" s="7"/>
      <c r="CX215" s="7"/>
      <c r="CY215" s="7"/>
      <c r="CZ215" s="7"/>
      <c r="DA215" s="7"/>
      <c r="DB215" s="25"/>
      <c r="DC215" s="23"/>
    </row>
    <row r="216" spans="1:107" s="26" customFormat="1" x14ac:dyDescent="0.25">
      <c r="A216" s="19"/>
      <c r="B216" s="20"/>
      <c r="C216" s="21"/>
      <c r="D216" s="22"/>
      <c r="E216" s="22" t="str">
        <f t="shared" si="101"/>
        <v/>
      </c>
      <c r="F216" s="22"/>
      <c r="G216" s="22"/>
      <c r="H216" s="22"/>
      <c r="I216" s="24" t="str">
        <f t="shared" si="121"/>
        <v/>
      </c>
      <c r="J216" s="22" t="str">
        <f t="shared" si="102"/>
        <v/>
      </c>
      <c r="K216" s="39"/>
      <c r="L216" s="27"/>
      <c r="M216" s="22"/>
      <c r="N216" s="22" t="str">
        <f t="shared" si="103"/>
        <v/>
      </c>
      <c r="O216" s="22"/>
      <c r="P216" s="22"/>
      <c r="Q216" s="22"/>
      <c r="R216" s="24" t="str">
        <f t="shared" si="122"/>
        <v/>
      </c>
      <c r="S216" s="19" t="str">
        <f t="shared" si="104"/>
        <v/>
      </c>
      <c r="T216" s="39"/>
      <c r="U216" s="21"/>
      <c r="V216" s="22"/>
      <c r="W216" s="22" t="str">
        <f t="shared" si="105"/>
        <v/>
      </c>
      <c r="X216" s="22"/>
      <c r="Y216" s="22"/>
      <c r="Z216" s="22"/>
      <c r="AA216" s="24" t="str">
        <f t="shared" si="123"/>
        <v/>
      </c>
      <c r="AB216" s="19" t="str">
        <f t="shared" si="106"/>
        <v/>
      </c>
      <c r="AC216" s="39"/>
      <c r="AD216" s="21"/>
      <c r="AE216" s="22"/>
      <c r="AF216" s="22" t="str">
        <f t="shared" si="107"/>
        <v/>
      </c>
      <c r="AG216" s="22"/>
      <c r="AH216" s="22"/>
      <c r="AI216" s="22"/>
      <c r="AJ216" s="24" t="str">
        <f t="shared" si="124"/>
        <v/>
      </c>
      <c r="AK216" s="19" t="str">
        <f t="shared" si="108"/>
        <v/>
      </c>
      <c r="AL216" s="39"/>
      <c r="AM216" s="21"/>
      <c r="AN216" s="22"/>
      <c r="AO216" s="22" t="str">
        <f t="shared" si="109"/>
        <v/>
      </c>
      <c r="AP216" s="22"/>
      <c r="AQ216" s="22"/>
      <c r="AR216" s="22"/>
      <c r="AS216" s="24" t="str">
        <f t="shared" si="125"/>
        <v/>
      </c>
      <c r="AT216" s="19" t="str">
        <f t="shared" si="110"/>
        <v/>
      </c>
      <c r="AU216" s="39"/>
      <c r="AV216" s="21"/>
      <c r="AW216" s="22"/>
      <c r="AX216" s="22" t="str">
        <f t="shared" si="111"/>
        <v/>
      </c>
      <c r="AY216" s="22"/>
      <c r="AZ216" s="22"/>
      <c r="BA216" s="22"/>
      <c r="BB216" s="24" t="str">
        <f t="shared" si="126"/>
        <v/>
      </c>
      <c r="BC216" s="19" t="str">
        <f t="shared" si="112"/>
        <v/>
      </c>
      <c r="BD216" s="39"/>
      <c r="BE216" s="21"/>
      <c r="BF216" s="22"/>
      <c r="BG216" s="22" t="str">
        <f t="shared" si="113"/>
        <v/>
      </c>
      <c r="BH216" s="22"/>
      <c r="BI216" s="22"/>
      <c r="BJ216" s="22"/>
      <c r="BK216" s="24" t="str">
        <f t="shared" si="127"/>
        <v/>
      </c>
      <c r="BL216" s="19" t="str">
        <f t="shared" si="114"/>
        <v/>
      </c>
      <c r="BM216" s="39"/>
      <c r="BN216" s="21"/>
      <c r="BO216" s="22"/>
      <c r="BP216" s="22" t="str">
        <f t="shared" si="115"/>
        <v/>
      </c>
      <c r="BQ216" s="22"/>
      <c r="BR216" s="22"/>
      <c r="BS216" s="22"/>
      <c r="BT216" s="24" t="str">
        <f t="shared" si="128"/>
        <v/>
      </c>
      <c r="BU216" s="19" t="str">
        <f t="shared" si="116"/>
        <v/>
      </c>
      <c r="BV216" s="39"/>
      <c r="BW216" s="21"/>
      <c r="BX216" s="22"/>
      <c r="BY216" s="22" t="str">
        <f t="shared" si="117"/>
        <v/>
      </c>
      <c r="BZ216" s="22"/>
      <c r="CA216" s="22"/>
      <c r="CB216" s="22"/>
      <c r="CC216" s="24" t="str">
        <f t="shared" si="129"/>
        <v/>
      </c>
      <c r="CD216" s="19" t="str">
        <f t="shared" si="118"/>
        <v/>
      </c>
      <c r="CE216" s="39"/>
      <c r="CF216" s="21"/>
      <c r="CG216" s="22" t="str">
        <f>IF($A216="","",IF(CF216="","I",LOOKUP(CF216/CH$2,{0,0.4,0.45,0.5,0.55,0.6,0.65,0.7,0.75,0.8,1},{"F","D","C","C+","B-","B","B+","A-","A","A+"})))</f>
        <v/>
      </c>
      <c r="CH216" s="19" t="str">
        <f>IF($A216="","",IF(CF216="","--",LOOKUP(CF216/CH$2,{0,0.4,0.45,0.5,0.55,0.6,0.65,0.7,0.75,0.8,1},{0,2,2.25,2.5,2.75,3,3.25,3.5,3.75,4})))</f>
        <v/>
      </c>
      <c r="CI216" s="22"/>
      <c r="CJ216" s="22"/>
      <c r="CK216" s="58" t="str">
        <f t="shared" si="130"/>
        <v/>
      </c>
      <c r="CL216" s="55"/>
      <c r="CM216" s="24"/>
      <c r="CN216" s="24"/>
      <c r="CO216" s="24" t="str">
        <f t="shared" si="119"/>
        <v/>
      </c>
      <c r="CP216" s="24"/>
      <c r="CQ216" s="25"/>
      <c r="CR216" s="24"/>
      <c r="CS216" s="42" t="str">
        <f t="shared" si="120"/>
        <v/>
      </c>
      <c r="CT216" s="22"/>
      <c r="CU216" s="17"/>
      <c r="CV216" s="7"/>
      <c r="CW216" s="7"/>
      <c r="CX216" s="7"/>
      <c r="CY216" s="7"/>
      <c r="CZ216" s="7"/>
      <c r="DA216" s="7"/>
      <c r="DB216" s="25"/>
      <c r="DC216" s="23"/>
    </row>
    <row r="217" spans="1:107" s="26" customFormat="1" x14ac:dyDescent="0.25">
      <c r="A217" s="19"/>
      <c r="B217" s="20"/>
      <c r="C217" s="21"/>
      <c r="D217" s="22"/>
      <c r="E217" s="22" t="str">
        <f t="shared" si="101"/>
        <v/>
      </c>
      <c r="F217" s="22"/>
      <c r="G217" s="22"/>
      <c r="H217" s="22"/>
      <c r="I217" s="24" t="str">
        <f t="shared" si="121"/>
        <v/>
      </c>
      <c r="J217" s="22" t="str">
        <f t="shared" si="102"/>
        <v/>
      </c>
      <c r="K217" s="39"/>
      <c r="L217" s="27"/>
      <c r="M217" s="22"/>
      <c r="N217" s="22" t="str">
        <f t="shared" si="103"/>
        <v/>
      </c>
      <c r="O217" s="22"/>
      <c r="P217" s="22"/>
      <c r="Q217" s="22"/>
      <c r="R217" s="24" t="str">
        <f t="shared" si="122"/>
        <v/>
      </c>
      <c r="S217" s="19" t="str">
        <f t="shared" si="104"/>
        <v/>
      </c>
      <c r="T217" s="39"/>
      <c r="U217" s="21"/>
      <c r="V217" s="22"/>
      <c r="W217" s="22" t="str">
        <f t="shared" si="105"/>
        <v/>
      </c>
      <c r="X217" s="22"/>
      <c r="Y217" s="22"/>
      <c r="Z217" s="22"/>
      <c r="AA217" s="24" t="str">
        <f t="shared" si="123"/>
        <v/>
      </c>
      <c r="AB217" s="19" t="str">
        <f t="shared" si="106"/>
        <v/>
      </c>
      <c r="AC217" s="39"/>
      <c r="AD217" s="21"/>
      <c r="AE217" s="22"/>
      <c r="AF217" s="22" t="str">
        <f t="shared" si="107"/>
        <v/>
      </c>
      <c r="AG217" s="22"/>
      <c r="AH217" s="22"/>
      <c r="AI217" s="22"/>
      <c r="AJ217" s="24" t="str">
        <f t="shared" si="124"/>
        <v/>
      </c>
      <c r="AK217" s="19" t="str">
        <f t="shared" si="108"/>
        <v/>
      </c>
      <c r="AL217" s="39"/>
      <c r="AM217" s="21"/>
      <c r="AN217" s="22"/>
      <c r="AO217" s="22" t="str">
        <f t="shared" si="109"/>
        <v/>
      </c>
      <c r="AP217" s="22"/>
      <c r="AQ217" s="22"/>
      <c r="AR217" s="22"/>
      <c r="AS217" s="24" t="str">
        <f t="shared" si="125"/>
        <v/>
      </c>
      <c r="AT217" s="19" t="str">
        <f t="shared" si="110"/>
        <v/>
      </c>
      <c r="AU217" s="39"/>
      <c r="AV217" s="21"/>
      <c r="AW217" s="22"/>
      <c r="AX217" s="22" t="str">
        <f t="shared" si="111"/>
        <v/>
      </c>
      <c r="AY217" s="22"/>
      <c r="AZ217" s="22"/>
      <c r="BA217" s="22"/>
      <c r="BB217" s="24" t="str">
        <f t="shared" si="126"/>
        <v/>
      </c>
      <c r="BC217" s="19" t="str">
        <f t="shared" si="112"/>
        <v/>
      </c>
      <c r="BD217" s="39"/>
      <c r="BE217" s="21"/>
      <c r="BF217" s="22"/>
      <c r="BG217" s="22" t="str">
        <f t="shared" si="113"/>
        <v/>
      </c>
      <c r="BH217" s="22"/>
      <c r="BI217" s="22"/>
      <c r="BJ217" s="22"/>
      <c r="BK217" s="24" t="str">
        <f t="shared" si="127"/>
        <v/>
      </c>
      <c r="BL217" s="19" t="str">
        <f t="shared" si="114"/>
        <v/>
      </c>
      <c r="BM217" s="39"/>
      <c r="BN217" s="21"/>
      <c r="BO217" s="22"/>
      <c r="BP217" s="22" t="str">
        <f t="shared" si="115"/>
        <v/>
      </c>
      <c r="BQ217" s="22"/>
      <c r="BR217" s="22"/>
      <c r="BS217" s="22"/>
      <c r="BT217" s="24" t="str">
        <f t="shared" si="128"/>
        <v/>
      </c>
      <c r="BU217" s="19" t="str">
        <f t="shared" si="116"/>
        <v/>
      </c>
      <c r="BV217" s="39"/>
      <c r="BW217" s="21"/>
      <c r="BX217" s="22"/>
      <c r="BY217" s="22" t="str">
        <f t="shared" si="117"/>
        <v/>
      </c>
      <c r="BZ217" s="22"/>
      <c r="CA217" s="22"/>
      <c r="CB217" s="22"/>
      <c r="CC217" s="24" t="str">
        <f t="shared" si="129"/>
        <v/>
      </c>
      <c r="CD217" s="19" t="str">
        <f t="shared" si="118"/>
        <v/>
      </c>
      <c r="CE217" s="39"/>
      <c r="CF217" s="21"/>
      <c r="CG217" s="22" t="str">
        <f>IF($A217="","",IF(CF217="","I",LOOKUP(CF217/CH$2,{0,0.4,0.45,0.5,0.55,0.6,0.65,0.7,0.75,0.8,1},{"F","D","C","C+","B-","B","B+","A-","A","A+"})))</f>
        <v/>
      </c>
      <c r="CH217" s="19" t="str">
        <f>IF($A217="","",IF(CF217="","--",LOOKUP(CF217/CH$2,{0,0.4,0.45,0.5,0.55,0.6,0.65,0.7,0.75,0.8,1},{0,2,2.25,2.5,2.75,3,3.25,3.5,3.75,4})))</f>
        <v/>
      </c>
      <c r="CI217" s="22"/>
      <c r="CJ217" s="22"/>
      <c r="CK217" s="58" t="str">
        <f t="shared" si="130"/>
        <v/>
      </c>
      <c r="CL217" s="55"/>
      <c r="CM217" s="24"/>
      <c r="CN217" s="24"/>
      <c r="CO217" s="24" t="str">
        <f t="shared" si="119"/>
        <v/>
      </c>
      <c r="CP217" s="24"/>
      <c r="CQ217" s="25"/>
      <c r="CR217" s="24"/>
      <c r="CS217" s="42" t="str">
        <f t="shared" si="120"/>
        <v/>
      </c>
      <c r="CT217" s="22"/>
      <c r="CU217" s="17"/>
      <c r="CV217" s="7"/>
      <c r="CW217" s="7"/>
      <c r="CX217" s="7"/>
      <c r="CY217" s="7"/>
      <c r="CZ217" s="7"/>
      <c r="DA217" s="7"/>
      <c r="DB217" s="25"/>
      <c r="DC217" s="23"/>
    </row>
    <row r="218" spans="1:107" s="26" customFormat="1" x14ac:dyDescent="0.25">
      <c r="A218" s="19"/>
      <c r="B218" s="20"/>
      <c r="C218" s="21"/>
      <c r="D218" s="22"/>
      <c r="E218" s="22" t="str">
        <f t="shared" si="101"/>
        <v/>
      </c>
      <c r="F218" s="22"/>
      <c r="G218" s="22"/>
      <c r="H218" s="22"/>
      <c r="I218" s="24" t="str">
        <f t="shared" si="121"/>
        <v/>
      </c>
      <c r="J218" s="22" t="str">
        <f t="shared" si="102"/>
        <v/>
      </c>
      <c r="K218" s="39"/>
      <c r="L218" s="27"/>
      <c r="M218" s="22"/>
      <c r="N218" s="22" t="str">
        <f t="shared" si="103"/>
        <v/>
      </c>
      <c r="O218" s="22"/>
      <c r="P218" s="22"/>
      <c r="Q218" s="22"/>
      <c r="R218" s="24" t="str">
        <f t="shared" si="122"/>
        <v/>
      </c>
      <c r="S218" s="19" t="str">
        <f t="shared" si="104"/>
        <v/>
      </c>
      <c r="T218" s="39"/>
      <c r="U218" s="21"/>
      <c r="V218" s="22"/>
      <c r="W218" s="22" t="str">
        <f t="shared" si="105"/>
        <v/>
      </c>
      <c r="X218" s="22"/>
      <c r="Y218" s="22"/>
      <c r="Z218" s="22"/>
      <c r="AA218" s="24" t="str">
        <f t="shared" si="123"/>
        <v/>
      </c>
      <c r="AB218" s="19" t="str">
        <f t="shared" si="106"/>
        <v/>
      </c>
      <c r="AC218" s="39"/>
      <c r="AD218" s="21"/>
      <c r="AE218" s="22"/>
      <c r="AF218" s="22" t="str">
        <f t="shared" si="107"/>
        <v/>
      </c>
      <c r="AG218" s="22"/>
      <c r="AH218" s="22"/>
      <c r="AI218" s="22"/>
      <c r="AJ218" s="24" t="str">
        <f t="shared" si="124"/>
        <v/>
      </c>
      <c r="AK218" s="19" t="str">
        <f t="shared" si="108"/>
        <v/>
      </c>
      <c r="AL218" s="39"/>
      <c r="AM218" s="21"/>
      <c r="AN218" s="22"/>
      <c r="AO218" s="22" t="str">
        <f t="shared" si="109"/>
        <v/>
      </c>
      <c r="AP218" s="22"/>
      <c r="AQ218" s="22"/>
      <c r="AR218" s="22"/>
      <c r="AS218" s="24" t="str">
        <f t="shared" si="125"/>
        <v/>
      </c>
      <c r="AT218" s="19" t="str">
        <f t="shared" si="110"/>
        <v/>
      </c>
      <c r="AU218" s="39"/>
      <c r="AV218" s="21"/>
      <c r="AW218" s="22"/>
      <c r="AX218" s="22" t="str">
        <f t="shared" si="111"/>
        <v/>
      </c>
      <c r="AY218" s="22"/>
      <c r="AZ218" s="22"/>
      <c r="BA218" s="22"/>
      <c r="BB218" s="24" t="str">
        <f t="shared" si="126"/>
        <v/>
      </c>
      <c r="BC218" s="19" t="str">
        <f t="shared" si="112"/>
        <v/>
      </c>
      <c r="BD218" s="39"/>
      <c r="BE218" s="21"/>
      <c r="BF218" s="22"/>
      <c r="BG218" s="22" t="str">
        <f t="shared" si="113"/>
        <v/>
      </c>
      <c r="BH218" s="22"/>
      <c r="BI218" s="22"/>
      <c r="BJ218" s="22"/>
      <c r="BK218" s="24" t="str">
        <f t="shared" si="127"/>
        <v/>
      </c>
      <c r="BL218" s="19" t="str">
        <f t="shared" si="114"/>
        <v/>
      </c>
      <c r="BM218" s="39"/>
      <c r="BN218" s="21"/>
      <c r="BO218" s="22"/>
      <c r="BP218" s="22" t="str">
        <f t="shared" si="115"/>
        <v/>
      </c>
      <c r="BQ218" s="22"/>
      <c r="BR218" s="22"/>
      <c r="BS218" s="22"/>
      <c r="BT218" s="24" t="str">
        <f t="shared" si="128"/>
        <v/>
      </c>
      <c r="BU218" s="19" t="str">
        <f t="shared" si="116"/>
        <v/>
      </c>
      <c r="BV218" s="39"/>
      <c r="BW218" s="21"/>
      <c r="BX218" s="22"/>
      <c r="BY218" s="22" t="str">
        <f t="shared" si="117"/>
        <v/>
      </c>
      <c r="BZ218" s="22"/>
      <c r="CA218" s="22"/>
      <c r="CB218" s="22"/>
      <c r="CC218" s="24" t="str">
        <f t="shared" si="129"/>
        <v/>
      </c>
      <c r="CD218" s="19" t="str">
        <f t="shared" si="118"/>
        <v/>
      </c>
      <c r="CE218" s="39"/>
      <c r="CF218" s="21"/>
      <c r="CG218" s="22" t="str">
        <f>IF($A218="","",IF(CF218="","I",LOOKUP(CF218/CH$2,{0,0.4,0.45,0.5,0.55,0.6,0.65,0.7,0.75,0.8,1},{"F","D","C","C+","B-","B","B+","A-","A","A+"})))</f>
        <v/>
      </c>
      <c r="CH218" s="19" t="str">
        <f>IF($A218="","",IF(CF218="","--",LOOKUP(CF218/CH$2,{0,0.4,0.45,0.5,0.55,0.6,0.65,0.7,0.75,0.8,1},{0,2,2.25,2.5,2.75,3,3.25,3.5,3.75,4})))</f>
        <v/>
      </c>
      <c r="CI218" s="22"/>
      <c r="CJ218" s="22"/>
      <c r="CK218" s="58" t="str">
        <f t="shared" si="130"/>
        <v/>
      </c>
      <c r="CL218" s="55"/>
      <c r="CM218" s="24"/>
      <c r="CN218" s="24"/>
      <c r="CO218" s="24" t="str">
        <f t="shared" si="119"/>
        <v/>
      </c>
      <c r="CP218" s="24"/>
      <c r="CQ218" s="25"/>
      <c r="CR218" s="24"/>
      <c r="CS218" s="42" t="str">
        <f t="shared" si="120"/>
        <v/>
      </c>
      <c r="CT218" s="22"/>
      <c r="CU218" s="17"/>
      <c r="CV218" s="7"/>
      <c r="CW218" s="7"/>
      <c r="CX218" s="7"/>
      <c r="CY218" s="7"/>
      <c r="CZ218" s="7"/>
      <c r="DA218" s="7"/>
      <c r="DB218" s="25"/>
      <c r="DC218" s="23"/>
    </row>
    <row r="219" spans="1:107" s="26" customFormat="1" x14ac:dyDescent="0.25">
      <c r="A219" s="19"/>
      <c r="B219" s="20"/>
      <c r="C219" s="21"/>
      <c r="D219" s="22"/>
      <c r="E219" s="22" t="str">
        <f t="shared" si="101"/>
        <v/>
      </c>
      <c r="F219" s="22"/>
      <c r="G219" s="22"/>
      <c r="H219" s="22"/>
      <c r="I219" s="24" t="str">
        <f t="shared" si="121"/>
        <v/>
      </c>
      <c r="J219" s="22" t="str">
        <f t="shared" si="102"/>
        <v/>
      </c>
      <c r="K219" s="39"/>
      <c r="L219" s="27"/>
      <c r="M219" s="22"/>
      <c r="N219" s="22" t="str">
        <f t="shared" si="103"/>
        <v/>
      </c>
      <c r="O219" s="22"/>
      <c r="P219" s="22"/>
      <c r="Q219" s="22"/>
      <c r="R219" s="24" t="str">
        <f t="shared" si="122"/>
        <v/>
      </c>
      <c r="S219" s="19" t="str">
        <f t="shared" si="104"/>
        <v/>
      </c>
      <c r="T219" s="39"/>
      <c r="U219" s="21"/>
      <c r="V219" s="22"/>
      <c r="W219" s="22" t="str">
        <f t="shared" si="105"/>
        <v/>
      </c>
      <c r="X219" s="22"/>
      <c r="Y219" s="22"/>
      <c r="Z219" s="22"/>
      <c r="AA219" s="24" t="str">
        <f t="shared" si="123"/>
        <v/>
      </c>
      <c r="AB219" s="19" t="str">
        <f t="shared" si="106"/>
        <v/>
      </c>
      <c r="AC219" s="39"/>
      <c r="AD219" s="21"/>
      <c r="AE219" s="22"/>
      <c r="AF219" s="22" t="str">
        <f t="shared" si="107"/>
        <v/>
      </c>
      <c r="AG219" s="22"/>
      <c r="AH219" s="22"/>
      <c r="AI219" s="22"/>
      <c r="AJ219" s="24" t="str">
        <f t="shared" si="124"/>
        <v/>
      </c>
      <c r="AK219" s="19" t="str">
        <f t="shared" si="108"/>
        <v/>
      </c>
      <c r="AL219" s="39"/>
      <c r="AM219" s="21"/>
      <c r="AN219" s="22"/>
      <c r="AO219" s="22" t="str">
        <f t="shared" si="109"/>
        <v/>
      </c>
      <c r="AP219" s="22"/>
      <c r="AQ219" s="22"/>
      <c r="AR219" s="22"/>
      <c r="AS219" s="24" t="str">
        <f t="shared" si="125"/>
        <v/>
      </c>
      <c r="AT219" s="19" t="str">
        <f t="shared" si="110"/>
        <v/>
      </c>
      <c r="AU219" s="39"/>
      <c r="AV219" s="21"/>
      <c r="AW219" s="22"/>
      <c r="AX219" s="22" t="str">
        <f t="shared" si="111"/>
        <v/>
      </c>
      <c r="AY219" s="22"/>
      <c r="AZ219" s="22"/>
      <c r="BA219" s="22"/>
      <c r="BB219" s="24" t="str">
        <f t="shared" si="126"/>
        <v/>
      </c>
      <c r="BC219" s="19" t="str">
        <f t="shared" si="112"/>
        <v/>
      </c>
      <c r="BD219" s="39"/>
      <c r="BE219" s="21"/>
      <c r="BF219" s="22"/>
      <c r="BG219" s="22" t="str">
        <f t="shared" si="113"/>
        <v/>
      </c>
      <c r="BH219" s="22"/>
      <c r="BI219" s="22"/>
      <c r="BJ219" s="22"/>
      <c r="BK219" s="24" t="str">
        <f t="shared" si="127"/>
        <v/>
      </c>
      <c r="BL219" s="19" t="str">
        <f t="shared" si="114"/>
        <v/>
      </c>
      <c r="BM219" s="39"/>
      <c r="BN219" s="21"/>
      <c r="BO219" s="22"/>
      <c r="BP219" s="22" t="str">
        <f t="shared" si="115"/>
        <v/>
      </c>
      <c r="BQ219" s="22"/>
      <c r="BR219" s="22"/>
      <c r="BS219" s="22"/>
      <c r="BT219" s="24" t="str">
        <f t="shared" si="128"/>
        <v/>
      </c>
      <c r="BU219" s="19" t="str">
        <f t="shared" si="116"/>
        <v/>
      </c>
      <c r="BV219" s="39"/>
      <c r="BW219" s="21"/>
      <c r="BX219" s="22"/>
      <c r="BY219" s="22" t="str">
        <f t="shared" si="117"/>
        <v/>
      </c>
      <c r="BZ219" s="22"/>
      <c r="CA219" s="22"/>
      <c r="CB219" s="22"/>
      <c r="CC219" s="24" t="str">
        <f t="shared" si="129"/>
        <v/>
      </c>
      <c r="CD219" s="19" t="str">
        <f t="shared" si="118"/>
        <v/>
      </c>
      <c r="CE219" s="39"/>
      <c r="CF219" s="21"/>
      <c r="CG219" s="22" t="str">
        <f>IF($A219="","",IF(CF219="","I",LOOKUP(CF219/CH$2,{0,0.4,0.45,0.5,0.55,0.6,0.65,0.7,0.75,0.8,1},{"F","D","C","C+","B-","B","B+","A-","A","A+"})))</f>
        <v/>
      </c>
      <c r="CH219" s="19" t="str">
        <f>IF($A219="","",IF(CF219="","--",LOOKUP(CF219/CH$2,{0,0.4,0.45,0.5,0.55,0.6,0.65,0.7,0.75,0.8,1},{0,2,2.25,2.5,2.75,3,3.25,3.5,3.75,4})))</f>
        <v/>
      </c>
      <c r="CI219" s="22"/>
      <c r="CJ219" s="22"/>
      <c r="CK219" s="58" t="str">
        <f t="shared" si="130"/>
        <v/>
      </c>
      <c r="CL219" s="55"/>
      <c r="CM219" s="24"/>
      <c r="CN219" s="24"/>
      <c r="CO219" s="24" t="str">
        <f t="shared" si="119"/>
        <v/>
      </c>
      <c r="CP219" s="24"/>
      <c r="CQ219" s="25"/>
      <c r="CR219" s="24"/>
      <c r="CS219" s="42" t="str">
        <f t="shared" si="120"/>
        <v/>
      </c>
      <c r="CT219" s="22"/>
      <c r="CU219" s="17"/>
      <c r="CV219" s="7"/>
      <c r="CW219" s="7"/>
      <c r="CX219" s="7"/>
      <c r="CY219" s="7"/>
      <c r="CZ219" s="7"/>
      <c r="DA219" s="7"/>
      <c r="DB219" s="25"/>
      <c r="DC219" s="23"/>
    </row>
    <row r="220" spans="1:107" s="26" customFormat="1" x14ac:dyDescent="0.25">
      <c r="A220" s="19"/>
      <c r="B220" s="20"/>
      <c r="C220" s="21"/>
      <c r="D220" s="22"/>
      <c r="E220" s="22" t="str">
        <f t="shared" si="101"/>
        <v/>
      </c>
      <c r="F220" s="22"/>
      <c r="G220" s="22"/>
      <c r="H220" s="22"/>
      <c r="I220" s="24" t="str">
        <f t="shared" si="121"/>
        <v/>
      </c>
      <c r="J220" s="22" t="str">
        <f t="shared" si="102"/>
        <v/>
      </c>
      <c r="K220" s="39"/>
      <c r="L220" s="27"/>
      <c r="M220" s="22"/>
      <c r="N220" s="22" t="str">
        <f t="shared" si="103"/>
        <v/>
      </c>
      <c r="O220" s="22"/>
      <c r="P220" s="22"/>
      <c r="Q220" s="22"/>
      <c r="R220" s="24" t="str">
        <f t="shared" si="122"/>
        <v/>
      </c>
      <c r="S220" s="19" t="str">
        <f t="shared" si="104"/>
        <v/>
      </c>
      <c r="T220" s="39"/>
      <c r="U220" s="21"/>
      <c r="V220" s="22"/>
      <c r="W220" s="22" t="str">
        <f t="shared" si="105"/>
        <v/>
      </c>
      <c r="X220" s="22"/>
      <c r="Y220" s="22"/>
      <c r="Z220" s="22"/>
      <c r="AA220" s="24" t="str">
        <f t="shared" si="123"/>
        <v/>
      </c>
      <c r="AB220" s="19" t="str">
        <f t="shared" si="106"/>
        <v/>
      </c>
      <c r="AC220" s="39"/>
      <c r="AD220" s="21"/>
      <c r="AE220" s="22"/>
      <c r="AF220" s="22" t="str">
        <f t="shared" si="107"/>
        <v/>
      </c>
      <c r="AG220" s="22"/>
      <c r="AH220" s="22"/>
      <c r="AI220" s="22"/>
      <c r="AJ220" s="24" t="str">
        <f t="shared" si="124"/>
        <v/>
      </c>
      <c r="AK220" s="19" t="str">
        <f t="shared" si="108"/>
        <v/>
      </c>
      <c r="AL220" s="39"/>
      <c r="AM220" s="21"/>
      <c r="AN220" s="22"/>
      <c r="AO220" s="22" t="str">
        <f t="shared" si="109"/>
        <v/>
      </c>
      <c r="AP220" s="22"/>
      <c r="AQ220" s="22"/>
      <c r="AR220" s="22"/>
      <c r="AS220" s="24" t="str">
        <f t="shared" si="125"/>
        <v/>
      </c>
      <c r="AT220" s="19" t="str">
        <f t="shared" si="110"/>
        <v/>
      </c>
      <c r="AU220" s="39"/>
      <c r="AV220" s="21"/>
      <c r="AW220" s="22"/>
      <c r="AX220" s="22" t="str">
        <f t="shared" si="111"/>
        <v/>
      </c>
      <c r="AY220" s="22"/>
      <c r="AZ220" s="22"/>
      <c r="BA220" s="22"/>
      <c r="BB220" s="24" t="str">
        <f t="shared" si="126"/>
        <v/>
      </c>
      <c r="BC220" s="19" t="str">
        <f t="shared" si="112"/>
        <v/>
      </c>
      <c r="BD220" s="39"/>
      <c r="BE220" s="21"/>
      <c r="BF220" s="22"/>
      <c r="BG220" s="22" t="str">
        <f t="shared" si="113"/>
        <v/>
      </c>
      <c r="BH220" s="22"/>
      <c r="BI220" s="22"/>
      <c r="BJ220" s="22"/>
      <c r="BK220" s="24" t="str">
        <f t="shared" si="127"/>
        <v/>
      </c>
      <c r="BL220" s="19" t="str">
        <f t="shared" si="114"/>
        <v/>
      </c>
      <c r="BM220" s="39"/>
      <c r="BN220" s="21"/>
      <c r="BO220" s="22"/>
      <c r="BP220" s="22" t="str">
        <f t="shared" si="115"/>
        <v/>
      </c>
      <c r="BQ220" s="22"/>
      <c r="BR220" s="22"/>
      <c r="BS220" s="22"/>
      <c r="BT220" s="24" t="str">
        <f t="shared" si="128"/>
        <v/>
      </c>
      <c r="BU220" s="19" t="str">
        <f t="shared" si="116"/>
        <v/>
      </c>
      <c r="BV220" s="39"/>
      <c r="BW220" s="21"/>
      <c r="BX220" s="22"/>
      <c r="BY220" s="22" t="str">
        <f t="shared" si="117"/>
        <v/>
      </c>
      <c r="BZ220" s="22"/>
      <c r="CA220" s="22"/>
      <c r="CB220" s="22"/>
      <c r="CC220" s="24" t="str">
        <f t="shared" si="129"/>
        <v/>
      </c>
      <c r="CD220" s="19" t="str">
        <f t="shared" si="118"/>
        <v/>
      </c>
      <c r="CE220" s="39"/>
      <c r="CF220" s="21"/>
      <c r="CG220" s="22" t="str">
        <f>IF($A220="","",IF(CF220="","I",LOOKUP(CF220/CH$2,{0,0.4,0.45,0.5,0.55,0.6,0.65,0.7,0.75,0.8,1},{"F","D","C","C+","B-","B","B+","A-","A","A+"})))</f>
        <v/>
      </c>
      <c r="CH220" s="19" t="str">
        <f>IF($A220="","",IF(CF220="","--",LOOKUP(CF220/CH$2,{0,0.4,0.45,0.5,0.55,0.6,0.65,0.7,0.75,0.8,1},{0,2,2.25,2.5,2.75,3,3.25,3.5,3.75,4})))</f>
        <v/>
      </c>
      <c r="CI220" s="22"/>
      <c r="CJ220" s="22"/>
      <c r="CK220" s="58" t="str">
        <f t="shared" si="130"/>
        <v/>
      </c>
      <c r="CL220" s="55"/>
      <c r="CM220" s="24"/>
      <c r="CN220" s="24"/>
      <c r="CO220" s="24" t="str">
        <f t="shared" si="119"/>
        <v/>
      </c>
      <c r="CP220" s="24"/>
      <c r="CQ220" s="25"/>
      <c r="CR220" s="24"/>
      <c r="CS220" s="42" t="str">
        <f t="shared" si="120"/>
        <v/>
      </c>
      <c r="CT220" s="22"/>
      <c r="CU220" s="17"/>
      <c r="CV220" s="7"/>
      <c r="CW220" s="7"/>
      <c r="CX220" s="7"/>
      <c r="CY220" s="7"/>
      <c r="CZ220" s="7"/>
      <c r="DA220" s="7"/>
      <c r="DB220" s="25"/>
      <c r="DC220" s="23"/>
    </row>
    <row r="221" spans="1:107" s="26" customFormat="1" x14ac:dyDescent="0.25">
      <c r="A221" s="19"/>
      <c r="B221" s="20"/>
      <c r="C221" s="21"/>
      <c r="D221" s="22"/>
      <c r="E221" s="22" t="str">
        <f t="shared" si="101"/>
        <v/>
      </c>
      <c r="F221" s="22"/>
      <c r="G221" s="22"/>
      <c r="H221" s="22"/>
      <c r="I221" s="24" t="str">
        <f t="shared" si="121"/>
        <v/>
      </c>
      <c r="J221" s="22" t="str">
        <f t="shared" si="102"/>
        <v/>
      </c>
      <c r="K221" s="39"/>
      <c r="L221" s="27"/>
      <c r="M221" s="22"/>
      <c r="N221" s="22" t="str">
        <f t="shared" si="103"/>
        <v/>
      </c>
      <c r="O221" s="22"/>
      <c r="P221" s="22"/>
      <c r="Q221" s="22"/>
      <c r="R221" s="24" t="str">
        <f t="shared" si="122"/>
        <v/>
      </c>
      <c r="S221" s="19" t="str">
        <f t="shared" si="104"/>
        <v/>
      </c>
      <c r="T221" s="39"/>
      <c r="U221" s="21"/>
      <c r="V221" s="22"/>
      <c r="W221" s="22" t="str">
        <f t="shared" si="105"/>
        <v/>
      </c>
      <c r="X221" s="22"/>
      <c r="Y221" s="22"/>
      <c r="Z221" s="22"/>
      <c r="AA221" s="24" t="str">
        <f t="shared" si="123"/>
        <v/>
      </c>
      <c r="AB221" s="19" t="str">
        <f t="shared" si="106"/>
        <v/>
      </c>
      <c r="AC221" s="39"/>
      <c r="AD221" s="21"/>
      <c r="AE221" s="22"/>
      <c r="AF221" s="22" t="str">
        <f t="shared" si="107"/>
        <v/>
      </c>
      <c r="AG221" s="22"/>
      <c r="AH221" s="22"/>
      <c r="AI221" s="22"/>
      <c r="AJ221" s="24" t="str">
        <f t="shared" si="124"/>
        <v/>
      </c>
      <c r="AK221" s="19" t="str">
        <f t="shared" si="108"/>
        <v/>
      </c>
      <c r="AL221" s="39"/>
      <c r="AM221" s="21"/>
      <c r="AN221" s="22"/>
      <c r="AO221" s="22" t="str">
        <f t="shared" si="109"/>
        <v/>
      </c>
      <c r="AP221" s="22"/>
      <c r="AQ221" s="22"/>
      <c r="AR221" s="22"/>
      <c r="AS221" s="24" t="str">
        <f t="shared" si="125"/>
        <v/>
      </c>
      <c r="AT221" s="19" t="str">
        <f t="shared" si="110"/>
        <v/>
      </c>
      <c r="AU221" s="39"/>
      <c r="AV221" s="21"/>
      <c r="AW221" s="22"/>
      <c r="AX221" s="22" t="str">
        <f t="shared" si="111"/>
        <v/>
      </c>
      <c r="AY221" s="22"/>
      <c r="AZ221" s="22"/>
      <c r="BA221" s="22"/>
      <c r="BB221" s="24" t="str">
        <f t="shared" si="126"/>
        <v/>
      </c>
      <c r="BC221" s="19" t="str">
        <f t="shared" si="112"/>
        <v/>
      </c>
      <c r="BD221" s="39"/>
      <c r="BE221" s="21"/>
      <c r="BF221" s="22"/>
      <c r="BG221" s="22" t="str">
        <f t="shared" si="113"/>
        <v/>
      </c>
      <c r="BH221" s="22"/>
      <c r="BI221" s="22"/>
      <c r="BJ221" s="22"/>
      <c r="BK221" s="24" t="str">
        <f t="shared" si="127"/>
        <v/>
      </c>
      <c r="BL221" s="19" t="str">
        <f t="shared" si="114"/>
        <v/>
      </c>
      <c r="BM221" s="39"/>
      <c r="BN221" s="21"/>
      <c r="BO221" s="22"/>
      <c r="BP221" s="22" t="str">
        <f t="shared" si="115"/>
        <v/>
      </c>
      <c r="BQ221" s="22"/>
      <c r="BR221" s="22"/>
      <c r="BS221" s="22"/>
      <c r="BT221" s="24" t="str">
        <f t="shared" si="128"/>
        <v/>
      </c>
      <c r="BU221" s="19" t="str">
        <f t="shared" si="116"/>
        <v/>
      </c>
      <c r="BV221" s="39"/>
      <c r="BW221" s="21"/>
      <c r="BX221" s="22"/>
      <c r="BY221" s="22" t="str">
        <f t="shared" si="117"/>
        <v/>
      </c>
      <c r="BZ221" s="22"/>
      <c r="CA221" s="22"/>
      <c r="CB221" s="22"/>
      <c r="CC221" s="24" t="str">
        <f t="shared" si="129"/>
        <v/>
      </c>
      <c r="CD221" s="19" t="str">
        <f t="shared" si="118"/>
        <v/>
      </c>
      <c r="CE221" s="39"/>
      <c r="CF221" s="21"/>
      <c r="CG221" s="22" t="str">
        <f>IF($A221="","",IF(CF221="","I",LOOKUP(CF221/CH$2,{0,0.4,0.45,0.5,0.55,0.6,0.65,0.7,0.75,0.8,1},{"F","D","C","C+","B-","B","B+","A-","A","A+"})))</f>
        <v/>
      </c>
      <c r="CH221" s="19" t="str">
        <f>IF($A221="","",IF(CF221="","--",LOOKUP(CF221/CH$2,{0,0.4,0.45,0.5,0.55,0.6,0.65,0.7,0.75,0.8,1},{0,2,2.25,2.5,2.75,3,3.25,3.5,3.75,4})))</f>
        <v/>
      </c>
      <c r="CI221" s="22"/>
      <c r="CJ221" s="22"/>
      <c r="CK221" s="58" t="str">
        <f t="shared" si="130"/>
        <v/>
      </c>
      <c r="CL221" s="55"/>
      <c r="CM221" s="24"/>
      <c r="CN221" s="24"/>
      <c r="CO221" s="24" t="str">
        <f t="shared" si="119"/>
        <v/>
      </c>
      <c r="CP221" s="24"/>
      <c r="CQ221" s="25"/>
      <c r="CR221" s="24"/>
      <c r="CS221" s="42" t="str">
        <f t="shared" si="120"/>
        <v/>
      </c>
      <c r="CT221" s="22"/>
      <c r="CU221" s="17"/>
      <c r="CV221" s="7"/>
      <c r="CW221" s="7"/>
      <c r="CX221" s="7"/>
      <c r="CY221" s="7"/>
      <c r="CZ221" s="7"/>
      <c r="DA221" s="7"/>
      <c r="DB221" s="25"/>
      <c r="DC221" s="23"/>
    </row>
    <row r="222" spans="1:107" s="26" customFormat="1" x14ac:dyDescent="0.25">
      <c r="A222" s="19"/>
      <c r="B222" s="20"/>
      <c r="C222" s="21"/>
      <c r="D222" s="22"/>
      <c r="E222" s="22" t="str">
        <f t="shared" si="101"/>
        <v/>
      </c>
      <c r="F222" s="22"/>
      <c r="G222" s="22"/>
      <c r="H222" s="22"/>
      <c r="I222" s="24" t="str">
        <f t="shared" si="121"/>
        <v/>
      </c>
      <c r="J222" s="22" t="str">
        <f t="shared" si="102"/>
        <v/>
      </c>
      <c r="K222" s="39"/>
      <c r="L222" s="27"/>
      <c r="M222" s="22"/>
      <c r="N222" s="22" t="str">
        <f t="shared" si="103"/>
        <v/>
      </c>
      <c r="O222" s="22"/>
      <c r="P222" s="22"/>
      <c r="Q222" s="22"/>
      <c r="R222" s="24" t="str">
        <f t="shared" si="122"/>
        <v/>
      </c>
      <c r="S222" s="19" t="str">
        <f t="shared" si="104"/>
        <v/>
      </c>
      <c r="T222" s="39"/>
      <c r="U222" s="21"/>
      <c r="V222" s="22"/>
      <c r="W222" s="22" t="str">
        <f t="shared" si="105"/>
        <v/>
      </c>
      <c r="X222" s="22"/>
      <c r="Y222" s="22"/>
      <c r="Z222" s="22"/>
      <c r="AA222" s="24" t="str">
        <f t="shared" si="123"/>
        <v/>
      </c>
      <c r="AB222" s="19" t="str">
        <f t="shared" si="106"/>
        <v/>
      </c>
      <c r="AC222" s="39"/>
      <c r="AD222" s="21"/>
      <c r="AE222" s="22"/>
      <c r="AF222" s="22" t="str">
        <f t="shared" si="107"/>
        <v/>
      </c>
      <c r="AG222" s="22"/>
      <c r="AH222" s="22"/>
      <c r="AI222" s="22"/>
      <c r="AJ222" s="24" t="str">
        <f t="shared" si="124"/>
        <v/>
      </c>
      <c r="AK222" s="19" t="str">
        <f t="shared" si="108"/>
        <v/>
      </c>
      <c r="AL222" s="39"/>
      <c r="AM222" s="21"/>
      <c r="AN222" s="22"/>
      <c r="AO222" s="22" t="str">
        <f t="shared" si="109"/>
        <v/>
      </c>
      <c r="AP222" s="22"/>
      <c r="AQ222" s="22"/>
      <c r="AR222" s="22"/>
      <c r="AS222" s="24" t="str">
        <f t="shared" si="125"/>
        <v/>
      </c>
      <c r="AT222" s="19" t="str">
        <f t="shared" si="110"/>
        <v/>
      </c>
      <c r="AU222" s="39"/>
      <c r="AV222" s="21"/>
      <c r="AW222" s="22"/>
      <c r="AX222" s="22" t="str">
        <f t="shared" si="111"/>
        <v/>
      </c>
      <c r="AY222" s="22"/>
      <c r="AZ222" s="22"/>
      <c r="BA222" s="22"/>
      <c r="BB222" s="24" t="str">
        <f t="shared" si="126"/>
        <v/>
      </c>
      <c r="BC222" s="19" t="str">
        <f t="shared" si="112"/>
        <v/>
      </c>
      <c r="BD222" s="39"/>
      <c r="BE222" s="21"/>
      <c r="BF222" s="22"/>
      <c r="BG222" s="22" t="str">
        <f t="shared" si="113"/>
        <v/>
      </c>
      <c r="BH222" s="22"/>
      <c r="BI222" s="22"/>
      <c r="BJ222" s="22"/>
      <c r="BK222" s="24" t="str">
        <f t="shared" si="127"/>
        <v/>
      </c>
      <c r="BL222" s="19" t="str">
        <f t="shared" si="114"/>
        <v/>
      </c>
      <c r="BM222" s="39"/>
      <c r="BN222" s="21"/>
      <c r="BO222" s="22"/>
      <c r="BP222" s="22" t="str">
        <f t="shared" si="115"/>
        <v/>
      </c>
      <c r="BQ222" s="22"/>
      <c r="BR222" s="22"/>
      <c r="BS222" s="22"/>
      <c r="BT222" s="24" t="str">
        <f t="shared" si="128"/>
        <v/>
      </c>
      <c r="BU222" s="19" t="str">
        <f t="shared" si="116"/>
        <v/>
      </c>
      <c r="BV222" s="39"/>
      <c r="BW222" s="21"/>
      <c r="BX222" s="22"/>
      <c r="BY222" s="22" t="str">
        <f t="shared" si="117"/>
        <v/>
      </c>
      <c r="BZ222" s="22"/>
      <c r="CA222" s="22"/>
      <c r="CB222" s="22"/>
      <c r="CC222" s="24" t="str">
        <f t="shared" si="129"/>
        <v/>
      </c>
      <c r="CD222" s="19" t="str">
        <f t="shared" si="118"/>
        <v/>
      </c>
      <c r="CE222" s="39"/>
      <c r="CF222" s="21"/>
      <c r="CG222" s="22" t="str">
        <f>IF($A222="","",IF(CF222="","I",LOOKUP(CF222/CH$2,{0,0.4,0.45,0.5,0.55,0.6,0.65,0.7,0.75,0.8,1},{"F","D","C","C+","B-","B","B+","A-","A","A+"})))</f>
        <v/>
      </c>
      <c r="CH222" s="19" t="str">
        <f>IF($A222="","",IF(CF222="","--",LOOKUP(CF222/CH$2,{0,0.4,0.45,0.5,0.55,0.6,0.65,0.7,0.75,0.8,1},{0,2,2.25,2.5,2.75,3,3.25,3.5,3.75,4})))</f>
        <v/>
      </c>
      <c r="CI222" s="22"/>
      <c r="CJ222" s="22"/>
      <c r="CK222" s="58" t="str">
        <f t="shared" si="130"/>
        <v/>
      </c>
      <c r="CL222" s="55"/>
      <c r="CM222" s="24"/>
      <c r="CN222" s="24"/>
      <c r="CO222" s="24" t="str">
        <f t="shared" si="119"/>
        <v/>
      </c>
      <c r="CP222" s="24"/>
      <c r="CQ222" s="25"/>
      <c r="CR222" s="24"/>
      <c r="CS222" s="42" t="str">
        <f t="shared" si="120"/>
        <v/>
      </c>
      <c r="CT222" s="22"/>
      <c r="CU222" s="17"/>
      <c r="CV222" s="7"/>
      <c r="CW222" s="7"/>
      <c r="CX222" s="7"/>
      <c r="CY222" s="7"/>
      <c r="CZ222" s="7"/>
      <c r="DA222" s="7"/>
      <c r="DB222" s="25"/>
      <c r="DC222" s="23"/>
    </row>
    <row r="223" spans="1:107" s="26" customFormat="1" x14ac:dyDescent="0.25">
      <c r="A223" s="19"/>
      <c r="B223" s="20"/>
      <c r="C223" s="21"/>
      <c r="D223" s="22"/>
      <c r="E223" s="22" t="str">
        <f t="shared" si="101"/>
        <v/>
      </c>
      <c r="F223" s="22"/>
      <c r="G223" s="22"/>
      <c r="H223" s="22"/>
      <c r="I223" s="24" t="str">
        <f t="shared" si="121"/>
        <v/>
      </c>
      <c r="J223" s="22" t="str">
        <f t="shared" si="102"/>
        <v/>
      </c>
      <c r="K223" s="39"/>
      <c r="L223" s="27"/>
      <c r="M223" s="22"/>
      <c r="N223" s="22" t="str">
        <f t="shared" si="103"/>
        <v/>
      </c>
      <c r="O223" s="22"/>
      <c r="P223" s="22"/>
      <c r="Q223" s="22"/>
      <c r="R223" s="24" t="str">
        <f t="shared" si="122"/>
        <v/>
      </c>
      <c r="S223" s="19" t="str">
        <f t="shared" si="104"/>
        <v/>
      </c>
      <c r="T223" s="39"/>
      <c r="U223" s="21"/>
      <c r="V223" s="22"/>
      <c r="W223" s="22" t="str">
        <f t="shared" si="105"/>
        <v/>
      </c>
      <c r="X223" s="22"/>
      <c r="Y223" s="22"/>
      <c r="Z223" s="22"/>
      <c r="AA223" s="24" t="str">
        <f t="shared" si="123"/>
        <v/>
      </c>
      <c r="AB223" s="19" t="str">
        <f t="shared" si="106"/>
        <v/>
      </c>
      <c r="AC223" s="39"/>
      <c r="AD223" s="21"/>
      <c r="AE223" s="22"/>
      <c r="AF223" s="22" t="str">
        <f t="shared" si="107"/>
        <v/>
      </c>
      <c r="AG223" s="22"/>
      <c r="AH223" s="22"/>
      <c r="AI223" s="22"/>
      <c r="AJ223" s="24" t="str">
        <f t="shared" si="124"/>
        <v/>
      </c>
      <c r="AK223" s="19" t="str">
        <f t="shared" si="108"/>
        <v/>
      </c>
      <c r="AL223" s="39"/>
      <c r="AM223" s="21"/>
      <c r="AN223" s="22"/>
      <c r="AO223" s="22" t="str">
        <f t="shared" si="109"/>
        <v/>
      </c>
      <c r="AP223" s="22"/>
      <c r="AQ223" s="22"/>
      <c r="AR223" s="22"/>
      <c r="AS223" s="24" t="str">
        <f t="shared" si="125"/>
        <v/>
      </c>
      <c r="AT223" s="19" t="str">
        <f t="shared" si="110"/>
        <v/>
      </c>
      <c r="AU223" s="39"/>
      <c r="AV223" s="21"/>
      <c r="AW223" s="22"/>
      <c r="AX223" s="22" t="str">
        <f t="shared" si="111"/>
        <v/>
      </c>
      <c r="AY223" s="22"/>
      <c r="AZ223" s="22"/>
      <c r="BA223" s="22"/>
      <c r="BB223" s="24" t="str">
        <f t="shared" si="126"/>
        <v/>
      </c>
      <c r="BC223" s="19" t="str">
        <f t="shared" si="112"/>
        <v/>
      </c>
      <c r="BD223" s="39"/>
      <c r="BE223" s="21"/>
      <c r="BF223" s="22"/>
      <c r="BG223" s="22" t="str">
        <f t="shared" si="113"/>
        <v/>
      </c>
      <c r="BH223" s="22"/>
      <c r="BI223" s="22"/>
      <c r="BJ223" s="22"/>
      <c r="BK223" s="24" t="str">
        <f t="shared" si="127"/>
        <v/>
      </c>
      <c r="BL223" s="19" t="str">
        <f t="shared" si="114"/>
        <v/>
      </c>
      <c r="BM223" s="39"/>
      <c r="BN223" s="21"/>
      <c r="BO223" s="22"/>
      <c r="BP223" s="22" t="str">
        <f t="shared" si="115"/>
        <v/>
      </c>
      <c r="BQ223" s="22"/>
      <c r="BR223" s="22"/>
      <c r="BS223" s="22"/>
      <c r="BT223" s="24" t="str">
        <f t="shared" si="128"/>
        <v/>
      </c>
      <c r="BU223" s="19" t="str">
        <f t="shared" si="116"/>
        <v/>
      </c>
      <c r="BV223" s="39"/>
      <c r="BW223" s="21"/>
      <c r="BX223" s="22"/>
      <c r="BY223" s="22" t="str">
        <f t="shared" si="117"/>
        <v/>
      </c>
      <c r="BZ223" s="22"/>
      <c r="CA223" s="22"/>
      <c r="CB223" s="22"/>
      <c r="CC223" s="24" t="str">
        <f t="shared" si="129"/>
        <v/>
      </c>
      <c r="CD223" s="19" t="str">
        <f t="shared" si="118"/>
        <v/>
      </c>
      <c r="CE223" s="39"/>
      <c r="CF223" s="21"/>
      <c r="CG223" s="22" t="str">
        <f>IF($A223="","",IF(CF223="","I",LOOKUP(CF223/CH$2,{0,0.4,0.45,0.5,0.55,0.6,0.65,0.7,0.75,0.8,1},{"F","D","C","C+","B-","B","B+","A-","A","A+"})))</f>
        <v/>
      </c>
      <c r="CH223" s="19" t="str">
        <f>IF($A223="","",IF(CF223="","--",LOOKUP(CF223/CH$2,{0,0.4,0.45,0.5,0.55,0.6,0.65,0.7,0.75,0.8,1},{0,2,2.25,2.5,2.75,3,3.25,3.5,3.75,4})))</f>
        <v/>
      </c>
      <c r="CI223" s="22"/>
      <c r="CJ223" s="22"/>
      <c r="CK223" s="58" t="str">
        <f t="shared" si="130"/>
        <v/>
      </c>
      <c r="CL223" s="55"/>
      <c r="CM223" s="24"/>
      <c r="CN223" s="24"/>
      <c r="CO223" s="24" t="str">
        <f t="shared" si="119"/>
        <v/>
      </c>
      <c r="CP223" s="24"/>
      <c r="CQ223" s="25"/>
      <c r="CR223" s="24"/>
      <c r="CS223" s="42" t="str">
        <f t="shared" si="120"/>
        <v/>
      </c>
      <c r="CT223" s="22"/>
      <c r="CU223" s="17"/>
      <c r="CV223" s="7"/>
      <c r="CW223" s="7"/>
      <c r="CX223" s="7"/>
      <c r="CY223" s="7"/>
      <c r="CZ223" s="7"/>
      <c r="DA223" s="7"/>
      <c r="DB223" s="25"/>
      <c r="DC223" s="23"/>
    </row>
    <row r="224" spans="1:107" s="26" customFormat="1" x14ac:dyDescent="0.25">
      <c r="A224" s="19"/>
      <c r="B224" s="20"/>
      <c r="C224" s="21"/>
      <c r="D224" s="22"/>
      <c r="E224" s="22" t="str">
        <f t="shared" si="101"/>
        <v/>
      </c>
      <c r="F224" s="22"/>
      <c r="G224" s="22"/>
      <c r="H224" s="22"/>
      <c r="I224" s="24" t="str">
        <f t="shared" si="121"/>
        <v/>
      </c>
      <c r="J224" s="22" t="str">
        <f t="shared" si="102"/>
        <v/>
      </c>
      <c r="K224" s="39"/>
      <c r="L224" s="27"/>
      <c r="M224" s="22"/>
      <c r="N224" s="22" t="str">
        <f t="shared" si="103"/>
        <v/>
      </c>
      <c r="O224" s="22"/>
      <c r="P224" s="22"/>
      <c r="Q224" s="22"/>
      <c r="R224" s="24" t="str">
        <f t="shared" si="122"/>
        <v/>
      </c>
      <c r="S224" s="19" t="str">
        <f t="shared" si="104"/>
        <v/>
      </c>
      <c r="T224" s="39"/>
      <c r="U224" s="21"/>
      <c r="V224" s="22"/>
      <c r="W224" s="22" t="str">
        <f t="shared" si="105"/>
        <v/>
      </c>
      <c r="X224" s="22"/>
      <c r="Y224" s="22"/>
      <c r="Z224" s="22"/>
      <c r="AA224" s="24" t="str">
        <f t="shared" si="123"/>
        <v/>
      </c>
      <c r="AB224" s="19" t="str">
        <f t="shared" si="106"/>
        <v/>
      </c>
      <c r="AC224" s="39"/>
      <c r="AD224" s="21"/>
      <c r="AE224" s="22"/>
      <c r="AF224" s="22" t="str">
        <f t="shared" si="107"/>
        <v/>
      </c>
      <c r="AG224" s="22"/>
      <c r="AH224" s="22"/>
      <c r="AI224" s="22"/>
      <c r="AJ224" s="24" t="str">
        <f t="shared" si="124"/>
        <v/>
      </c>
      <c r="AK224" s="19" t="str">
        <f t="shared" si="108"/>
        <v/>
      </c>
      <c r="AL224" s="39"/>
      <c r="AM224" s="21"/>
      <c r="AN224" s="22"/>
      <c r="AO224" s="22" t="str">
        <f t="shared" si="109"/>
        <v/>
      </c>
      <c r="AP224" s="22"/>
      <c r="AQ224" s="22"/>
      <c r="AR224" s="22"/>
      <c r="AS224" s="24" t="str">
        <f t="shared" si="125"/>
        <v/>
      </c>
      <c r="AT224" s="19" t="str">
        <f t="shared" si="110"/>
        <v/>
      </c>
      <c r="AU224" s="39"/>
      <c r="AV224" s="21"/>
      <c r="AW224" s="22"/>
      <c r="AX224" s="22" t="str">
        <f t="shared" si="111"/>
        <v/>
      </c>
      <c r="AY224" s="22"/>
      <c r="AZ224" s="22"/>
      <c r="BA224" s="22"/>
      <c r="BB224" s="24" t="str">
        <f t="shared" si="126"/>
        <v/>
      </c>
      <c r="BC224" s="19" t="str">
        <f t="shared" si="112"/>
        <v/>
      </c>
      <c r="BD224" s="39"/>
      <c r="BE224" s="21"/>
      <c r="BF224" s="22"/>
      <c r="BG224" s="22" t="str">
        <f t="shared" si="113"/>
        <v/>
      </c>
      <c r="BH224" s="22"/>
      <c r="BI224" s="22"/>
      <c r="BJ224" s="22"/>
      <c r="BK224" s="24" t="str">
        <f t="shared" si="127"/>
        <v/>
      </c>
      <c r="BL224" s="19" t="str">
        <f t="shared" si="114"/>
        <v/>
      </c>
      <c r="BM224" s="39"/>
      <c r="BN224" s="21"/>
      <c r="BO224" s="22"/>
      <c r="BP224" s="22" t="str">
        <f t="shared" si="115"/>
        <v/>
      </c>
      <c r="BQ224" s="22"/>
      <c r="BR224" s="22"/>
      <c r="BS224" s="22"/>
      <c r="BT224" s="24" t="str">
        <f t="shared" si="128"/>
        <v/>
      </c>
      <c r="BU224" s="19" t="str">
        <f t="shared" si="116"/>
        <v/>
      </c>
      <c r="BV224" s="39"/>
      <c r="BW224" s="21"/>
      <c r="BX224" s="22"/>
      <c r="BY224" s="22" t="str">
        <f t="shared" si="117"/>
        <v/>
      </c>
      <c r="BZ224" s="22"/>
      <c r="CA224" s="22"/>
      <c r="CB224" s="22"/>
      <c r="CC224" s="24" t="str">
        <f t="shared" si="129"/>
        <v/>
      </c>
      <c r="CD224" s="19" t="str">
        <f t="shared" si="118"/>
        <v/>
      </c>
      <c r="CE224" s="39"/>
      <c r="CF224" s="21"/>
      <c r="CG224" s="22" t="str">
        <f>IF($A224="","",IF(CF224="","I",LOOKUP(CF224/CH$2,{0,0.4,0.45,0.5,0.55,0.6,0.65,0.7,0.75,0.8,1},{"F","D","C","C+","B-","B","B+","A-","A","A+"})))</f>
        <v/>
      </c>
      <c r="CH224" s="19" t="str">
        <f>IF($A224="","",IF(CF224="","--",LOOKUP(CF224/CH$2,{0,0.4,0.45,0.5,0.55,0.6,0.65,0.7,0.75,0.8,1},{0,2,2.25,2.5,2.75,3,3.25,3.5,3.75,4})))</f>
        <v/>
      </c>
      <c r="CI224" s="22"/>
      <c r="CJ224" s="22"/>
      <c r="CK224" s="58" t="str">
        <f t="shared" si="130"/>
        <v/>
      </c>
      <c r="CL224" s="55"/>
      <c r="CM224" s="24"/>
      <c r="CN224" s="24"/>
      <c r="CO224" s="24" t="str">
        <f t="shared" si="119"/>
        <v/>
      </c>
      <c r="CP224" s="24"/>
      <c r="CQ224" s="25"/>
      <c r="CR224" s="24"/>
      <c r="CS224" s="42" t="str">
        <f t="shared" si="120"/>
        <v/>
      </c>
      <c r="CT224" s="22"/>
      <c r="CU224" s="17"/>
      <c r="CV224" s="7"/>
      <c r="CW224" s="7"/>
      <c r="CX224" s="7"/>
      <c r="CY224" s="7"/>
      <c r="CZ224" s="7"/>
      <c r="DA224" s="7"/>
      <c r="DB224" s="25"/>
      <c r="DC224" s="23"/>
    </row>
    <row r="225" spans="1:107" s="26" customFormat="1" x14ac:dyDescent="0.25">
      <c r="A225" s="19"/>
      <c r="B225" s="20"/>
      <c r="C225" s="21"/>
      <c r="D225" s="22"/>
      <c r="E225" s="22" t="str">
        <f t="shared" si="101"/>
        <v/>
      </c>
      <c r="F225" s="22"/>
      <c r="G225" s="22"/>
      <c r="H225" s="22"/>
      <c r="I225" s="24" t="str">
        <f t="shared" si="121"/>
        <v/>
      </c>
      <c r="J225" s="22" t="str">
        <f t="shared" si="102"/>
        <v/>
      </c>
      <c r="K225" s="39"/>
      <c r="L225" s="27"/>
      <c r="M225" s="22"/>
      <c r="N225" s="22" t="str">
        <f t="shared" si="103"/>
        <v/>
      </c>
      <c r="O225" s="22"/>
      <c r="P225" s="22"/>
      <c r="Q225" s="22"/>
      <c r="R225" s="24" t="str">
        <f t="shared" si="122"/>
        <v/>
      </c>
      <c r="S225" s="19" t="str">
        <f t="shared" si="104"/>
        <v/>
      </c>
      <c r="T225" s="39"/>
      <c r="U225" s="21"/>
      <c r="V225" s="22"/>
      <c r="W225" s="22" t="str">
        <f t="shared" si="105"/>
        <v/>
      </c>
      <c r="X225" s="22"/>
      <c r="Y225" s="22"/>
      <c r="Z225" s="22"/>
      <c r="AA225" s="24" t="str">
        <f t="shared" si="123"/>
        <v/>
      </c>
      <c r="AB225" s="19" t="str">
        <f t="shared" si="106"/>
        <v/>
      </c>
      <c r="AC225" s="39"/>
      <c r="AD225" s="21"/>
      <c r="AE225" s="22"/>
      <c r="AF225" s="22" t="str">
        <f t="shared" si="107"/>
        <v/>
      </c>
      <c r="AG225" s="22"/>
      <c r="AH225" s="22"/>
      <c r="AI225" s="22"/>
      <c r="AJ225" s="24" t="str">
        <f t="shared" si="124"/>
        <v/>
      </c>
      <c r="AK225" s="19" t="str">
        <f t="shared" si="108"/>
        <v/>
      </c>
      <c r="AL225" s="39"/>
      <c r="AM225" s="21"/>
      <c r="AN225" s="22"/>
      <c r="AO225" s="22" t="str">
        <f t="shared" si="109"/>
        <v/>
      </c>
      <c r="AP225" s="22"/>
      <c r="AQ225" s="22"/>
      <c r="AR225" s="22"/>
      <c r="AS225" s="24" t="str">
        <f t="shared" si="125"/>
        <v/>
      </c>
      <c r="AT225" s="19" t="str">
        <f t="shared" si="110"/>
        <v/>
      </c>
      <c r="AU225" s="39"/>
      <c r="AV225" s="21"/>
      <c r="AW225" s="22"/>
      <c r="AX225" s="22" t="str">
        <f t="shared" si="111"/>
        <v/>
      </c>
      <c r="AY225" s="22"/>
      <c r="AZ225" s="22"/>
      <c r="BA225" s="22"/>
      <c r="BB225" s="24" t="str">
        <f t="shared" si="126"/>
        <v/>
      </c>
      <c r="BC225" s="19" t="str">
        <f t="shared" si="112"/>
        <v/>
      </c>
      <c r="BD225" s="39"/>
      <c r="BE225" s="21"/>
      <c r="BF225" s="22"/>
      <c r="BG225" s="22" t="str">
        <f t="shared" si="113"/>
        <v/>
      </c>
      <c r="BH225" s="22"/>
      <c r="BI225" s="22"/>
      <c r="BJ225" s="22"/>
      <c r="BK225" s="24" t="str">
        <f t="shared" si="127"/>
        <v/>
      </c>
      <c r="BL225" s="19" t="str">
        <f t="shared" si="114"/>
        <v/>
      </c>
      <c r="BM225" s="39"/>
      <c r="BN225" s="21"/>
      <c r="BO225" s="22"/>
      <c r="BP225" s="22" t="str">
        <f t="shared" si="115"/>
        <v/>
      </c>
      <c r="BQ225" s="22"/>
      <c r="BR225" s="22"/>
      <c r="BS225" s="22"/>
      <c r="BT225" s="24" t="str">
        <f t="shared" si="128"/>
        <v/>
      </c>
      <c r="BU225" s="19" t="str">
        <f t="shared" si="116"/>
        <v/>
      </c>
      <c r="BV225" s="39"/>
      <c r="BW225" s="21"/>
      <c r="BX225" s="22"/>
      <c r="BY225" s="22" t="str">
        <f t="shared" si="117"/>
        <v/>
      </c>
      <c r="BZ225" s="22"/>
      <c r="CA225" s="22"/>
      <c r="CB225" s="22"/>
      <c r="CC225" s="24" t="str">
        <f t="shared" si="129"/>
        <v/>
      </c>
      <c r="CD225" s="19" t="str">
        <f t="shared" si="118"/>
        <v/>
      </c>
      <c r="CE225" s="39"/>
      <c r="CF225" s="21"/>
      <c r="CG225" s="22" t="str">
        <f>IF($A225="","",IF(CF225="","I",LOOKUP(CF225/CH$2,{0,0.4,0.45,0.5,0.55,0.6,0.65,0.7,0.75,0.8,1},{"F","D","C","C+","B-","B","B+","A-","A","A+"})))</f>
        <v/>
      </c>
      <c r="CH225" s="19" t="str">
        <f>IF($A225="","",IF(CF225="","--",LOOKUP(CF225/CH$2,{0,0.4,0.45,0.5,0.55,0.6,0.65,0.7,0.75,0.8,1},{0,2,2.25,2.5,2.75,3,3.25,3.5,3.75,4})))</f>
        <v/>
      </c>
      <c r="CI225" s="22"/>
      <c r="CJ225" s="22"/>
      <c r="CK225" s="58" t="str">
        <f t="shared" si="130"/>
        <v/>
      </c>
      <c r="CL225" s="55"/>
      <c r="CM225" s="24"/>
      <c r="CN225" s="24"/>
      <c r="CO225" s="24" t="str">
        <f t="shared" si="119"/>
        <v/>
      </c>
      <c r="CP225" s="24"/>
      <c r="CQ225" s="25"/>
      <c r="CR225" s="24"/>
      <c r="CS225" s="42" t="str">
        <f t="shared" si="120"/>
        <v/>
      </c>
      <c r="CT225" s="22"/>
      <c r="CU225" s="17"/>
      <c r="CV225" s="7"/>
      <c r="CW225" s="7"/>
      <c r="CX225" s="7"/>
      <c r="CY225" s="7"/>
      <c r="CZ225" s="7"/>
      <c r="DA225" s="7"/>
      <c r="DB225" s="25"/>
      <c r="DC225" s="23"/>
    </row>
    <row r="226" spans="1:107" s="26" customFormat="1" x14ac:dyDescent="0.25">
      <c r="A226" s="19"/>
      <c r="B226" s="20"/>
      <c r="C226" s="21"/>
      <c r="D226" s="22"/>
      <c r="E226" s="22" t="str">
        <f t="shared" si="101"/>
        <v/>
      </c>
      <c r="F226" s="22"/>
      <c r="G226" s="22"/>
      <c r="H226" s="22"/>
      <c r="I226" s="24" t="str">
        <f t="shared" si="121"/>
        <v/>
      </c>
      <c r="J226" s="22" t="str">
        <f t="shared" si="102"/>
        <v/>
      </c>
      <c r="K226" s="39"/>
      <c r="L226" s="27"/>
      <c r="M226" s="22"/>
      <c r="N226" s="22" t="str">
        <f t="shared" si="103"/>
        <v/>
      </c>
      <c r="O226" s="22"/>
      <c r="P226" s="22"/>
      <c r="Q226" s="22"/>
      <c r="R226" s="24" t="str">
        <f t="shared" si="122"/>
        <v/>
      </c>
      <c r="S226" s="19" t="str">
        <f t="shared" si="104"/>
        <v/>
      </c>
      <c r="T226" s="39"/>
      <c r="U226" s="21"/>
      <c r="V226" s="22"/>
      <c r="W226" s="22" t="str">
        <f t="shared" si="105"/>
        <v/>
      </c>
      <c r="X226" s="22"/>
      <c r="Y226" s="22"/>
      <c r="Z226" s="22"/>
      <c r="AA226" s="24" t="str">
        <f t="shared" si="123"/>
        <v/>
      </c>
      <c r="AB226" s="19" t="str">
        <f t="shared" si="106"/>
        <v/>
      </c>
      <c r="AC226" s="39"/>
      <c r="AD226" s="21"/>
      <c r="AE226" s="22"/>
      <c r="AF226" s="22" t="str">
        <f t="shared" si="107"/>
        <v/>
      </c>
      <c r="AG226" s="22"/>
      <c r="AH226" s="22"/>
      <c r="AI226" s="22"/>
      <c r="AJ226" s="24" t="str">
        <f t="shared" si="124"/>
        <v/>
      </c>
      <c r="AK226" s="19" t="str">
        <f t="shared" si="108"/>
        <v/>
      </c>
      <c r="AL226" s="39"/>
      <c r="AM226" s="21"/>
      <c r="AN226" s="22"/>
      <c r="AO226" s="22" t="str">
        <f t="shared" si="109"/>
        <v/>
      </c>
      <c r="AP226" s="22"/>
      <c r="AQ226" s="22"/>
      <c r="AR226" s="22"/>
      <c r="AS226" s="24" t="str">
        <f t="shared" si="125"/>
        <v/>
      </c>
      <c r="AT226" s="19" t="str">
        <f t="shared" si="110"/>
        <v/>
      </c>
      <c r="AU226" s="39"/>
      <c r="AV226" s="21"/>
      <c r="AW226" s="22"/>
      <c r="AX226" s="22" t="str">
        <f t="shared" si="111"/>
        <v/>
      </c>
      <c r="AY226" s="22"/>
      <c r="AZ226" s="22"/>
      <c r="BA226" s="22"/>
      <c r="BB226" s="24" t="str">
        <f t="shared" si="126"/>
        <v/>
      </c>
      <c r="BC226" s="19" t="str">
        <f t="shared" si="112"/>
        <v/>
      </c>
      <c r="BD226" s="39"/>
      <c r="BE226" s="21"/>
      <c r="BF226" s="22"/>
      <c r="BG226" s="22" t="str">
        <f t="shared" si="113"/>
        <v/>
      </c>
      <c r="BH226" s="22"/>
      <c r="BI226" s="22"/>
      <c r="BJ226" s="22"/>
      <c r="BK226" s="24" t="str">
        <f t="shared" si="127"/>
        <v/>
      </c>
      <c r="BL226" s="19" t="str">
        <f t="shared" si="114"/>
        <v/>
      </c>
      <c r="BM226" s="39"/>
      <c r="BN226" s="21"/>
      <c r="BO226" s="22"/>
      <c r="BP226" s="22" t="str">
        <f t="shared" si="115"/>
        <v/>
      </c>
      <c r="BQ226" s="22"/>
      <c r="BR226" s="22"/>
      <c r="BS226" s="22"/>
      <c r="BT226" s="24" t="str">
        <f t="shared" si="128"/>
        <v/>
      </c>
      <c r="BU226" s="19" t="str">
        <f t="shared" si="116"/>
        <v/>
      </c>
      <c r="BV226" s="39"/>
      <c r="BW226" s="21"/>
      <c r="BX226" s="22"/>
      <c r="BY226" s="22" t="str">
        <f t="shared" si="117"/>
        <v/>
      </c>
      <c r="BZ226" s="22"/>
      <c r="CA226" s="22"/>
      <c r="CB226" s="22"/>
      <c r="CC226" s="24" t="str">
        <f t="shared" si="129"/>
        <v/>
      </c>
      <c r="CD226" s="19" t="str">
        <f t="shared" si="118"/>
        <v/>
      </c>
      <c r="CE226" s="39"/>
      <c r="CF226" s="21"/>
      <c r="CG226" s="22" t="str">
        <f>IF($A226="","",IF(CF226="","I",LOOKUP(CF226/CH$2,{0,0.4,0.45,0.5,0.55,0.6,0.65,0.7,0.75,0.8,1},{"F","D","C","C+","B-","B","B+","A-","A","A+"})))</f>
        <v/>
      </c>
      <c r="CH226" s="19" t="str">
        <f>IF($A226="","",IF(CF226="","--",LOOKUP(CF226/CH$2,{0,0.4,0.45,0.5,0.55,0.6,0.65,0.7,0.75,0.8,1},{0,2,2.25,2.5,2.75,3,3.25,3.5,3.75,4})))</f>
        <v/>
      </c>
      <c r="CI226" s="22"/>
      <c r="CJ226" s="22"/>
      <c r="CK226" s="58" t="str">
        <f t="shared" si="130"/>
        <v/>
      </c>
      <c r="CL226" s="55"/>
      <c r="CM226" s="24"/>
      <c r="CN226" s="24"/>
      <c r="CO226" s="24" t="str">
        <f t="shared" si="119"/>
        <v/>
      </c>
      <c r="CP226" s="24"/>
      <c r="CQ226" s="25"/>
      <c r="CR226" s="24"/>
      <c r="CS226" s="42" t="str">
        <f t="shared" si="120"/>
        <v/>
      </c>
      <c r="CT226" s="22"/>
      <c r="CU226" s="17"/>
      <c r="CV226" s="7"/>
      <c r="CW226" s="7"/>
      <c r="CX226" s="7"/>
      <c r="CY226" s="7"/>
      <c r="CZ226" s="7"/>
      <c r="DA226" s="7"/>
      <c r="DB226" s="25"/>
      <c r="DC226" s="23"/>
    </row>
    <row r="227" spans="1:107" s="26" customFormat="1" x14ac:dyDescent="0.25">
      <c r="A227" s="19"/>
      <c r="B227" s="20"/>
      <c r="C227" s="21"/>
      <c r="D227" s="22"/>
      <c r="E227" s="22" t="str">
        <f t="shared" si="101"/>
        <v/>
      </c>
      <c r="F227" s="22"/>
      <c r="G227" s="22"/>
      <c r="H227" s="22"/>
      <c r="I227" s="24" t="str">
        <f t="shared" si="121"/>
        <v/>
      </c>
      <c r="J227" s="22" t="str">
        <f t="shared" si="102"/>
        <v/>
      </c>
      <c r="K227" s="39"/>
      <c r="L227" s="27"/>
      <c r="M227" s="22"/>
      <c r="N227" s="22" t="str">
        <f t="shared" si="103"/>
        <v/>
      </c>
      <c r="O227" s="22"/>
      <c r="P227" s="22"/>
      <c r="Q227" s="22"/>
      <c r="R227" s="24" t="str">
        <f t="shared" si="122"/>
        <v/>
      </c>
      <c r="S227" s="19" t="str">
        <f t="shared" si="104"/>
        <v/>
      </c>
      <c r="T227" s="39"/>
      <c r="U227" s="21"/>
      <c r="V227" s="22"/>
      <c r="W227" s="22" t="str">
        <f t="shared" si="105"/>
        <v/>
      </c>
      <c r="X227" s="22"/>
      <c r="Y227" s="22"/>
      <c r="Z227" s="22"/>
      <c r="AA227" s="24" t="str">
        <f t="shared" si="123"/>
        <v/>
      </c>
      <c r="AB227" s="19" t="str">
        <f t="shared" si="106"/>
        <v/>
      </c>
      <c r="AC227" s="39"/>
      <c r="AD227" s="21"/>
      <c r="AE227" s="22"/>
      <c r="AF227" s="22" t="str">
        <f t="shared" si="107"/>
        <v/>
      </c>
      <c r="AG227" s="22"/>
      <c r="AH227" s="22"/>
      <c r="AI227" s="22"/>
      <c r="AJ227" s="24" t="str">
        <f t="shared" si="124"/>
        <v/>
      </c>
      <c r="AK227" s="19" t="str">
        <f t="shared" si="108"/>
        <v/>
      </c>
      <c r="AL227" s="39"/>
      <c r="AM227" s="21"/>
      <c r="AN227" s="22"/>
      <c r="AO227" s="22" t="str">
        <f t="shared" si="109"/>
        <v/>
      </c>
      <c r="AP227" s="22"/>
      <c r="AQ227" s="22"/>
      <c r="AR227" s="22"/>
      <c r="AS227" s="24" t="str">
        <f t="shared" si="125"/>
        <v/>
      </c>
      <c r="AT227" s="19" t="str">
        <f t="shared" si="110"/>
        <v/>
      </c>
      <c r="AU227" s="39"/>
      <c r="AV227" s="21"/>
      <c r="AW227" s="22"/>
      <c r="AX227" s="22" t="str">
        <f t="shared" si="111"/>
        <v/>
      </c>
      <c r="AY227" s="22"/>
      <c r="AZ227" s="22"/>
      <c r="BA227" s="22"/>
      <c r="BB227" s="24" t="str">
        <f t="shared" si="126"/>
        <v/>
      </c>
      <c r="BC227" s="19" t="str">
        <f t="shared" si="112"/>
        <v/>
      </c>
      <c r="BD227" s="39"/>
      <c r="BE227" s="21"/>
      <c r="BF227" s="22"/>
      <c r="BG227" s="22" t="str">
        <f t="shared" si="113"/>
        <v/>
      </c>
      <c r="BH227" s="22"/>
      <c r="BI227" s="22"/>
      <c r="BJ227" s="22"/>
      <c r="BK227" s="24" t="str">
        <f t="shared" si="127"/>
        <v/>
      </c>
      <c r="BL227" s="19" t="str">
        <f t="shared" si="114"/>
        <v/>
      </c>
      <c r="BM227" s="39"/>
      <c r="BN227" s="21"/>
      <c r="BO227" s="22"/>
      <c r="BP227" s="22" t="str">
        <f t="shared" si="115"/>
        <v/>
      </c>
      <c r="BQ227" s="22"/>
      <c r="BR227" s="22"/>
      <c r="BS227" s="22"/>
      <c r="BT227" s="24" t="str">
        <f t="shared" si="128"/>
        <v/>
      </c>
      <c r="BU227" s="19" t="str">
        <f t="shared" si="116"/>
        <v/>
      </c>
      <c r="BV227" s="39"/>
      <c r="BW227" s="21"/>
      <c r="BX227" s="22"/>
      <c r="BY227" s="22" t="str">
        <f t="shared" si="117"/>
        <v/>
      </c>
      <c r="BZ227" s="22"/>
      <c r="CA227" s="22"/>
      <c r="CB227" s="22"/>
      <c r="CC227" s="24" t="str">
        <f t="shared" si="129"/>
        <v/>
      </c>
      <c r="CD227" s="19" t="str">
        <f t="shared" si="118"/>
        <v/>
      </c>
      <c r="CE227" s="39"/>
      <c r="CF227" s="21"/>
      <c r="CG227" s="22" t="str">
        <f>IF($A227="","",IF(CF227="","I",LOOKUP(CF227/CH$2,{0,0.4,0.45,0.5,0.55,0.6,0.65,0.7,0.75,0.8,1},{"F","D","C","C+","B-","B","B+","A-","A","A+"})))</f>
        <v/>
      </c>
      <c r="CH227" s="19" t="str">
        <f>IF($A227="","",IF(CF227="","--",LOOKUP(CF227/CH$2,{0,0.4,0.45,0.5,0.55,0.6,0.65,0.7,0.75,0.8,1},{0,2,2.25,2.5,2.75,3,3.25,3.5,3.75,4})))</f>
        <v/>
      </c>
      <c r="CI227" s="22"/>
      <c r="CJ227" s="22"/>
      <c r="CK227" s="58" t="str">
        <f t="shared" si="130"/>
        <v/>
      </c>
      <c r="CL227" s="55"/>
      <c r="CM227" s="24"/>
      <c r="CN227" s="24"/>
      <c r="CO227" s="24" t="str">
        <f t="shared" si="119"/>
        <v/>
      </c>
      <c r="CP227" s="24"/>
      <c r="CQ227" s="25"/>
      <c r="CR227" s="24"/>
      <c r="CS227" s="42" t="str">
        <f t="shared" si="120"/>
        <v/>
      </c>
      <c r="CT227" s="22"/>
      <c r="CU227" s="17"/>
      <c r="CV227" s="7"/>
      <c r="CW227" s="7"/>
      <c r="CX227" s="7"/>
      <c r="CY227" s="7"/>
      <c r="CZ227" s="7"/>
      <c r="DA227" s="7"/>
      <c r="DB227" s="25"/>
      <c r="DC227" s="23"/>
    </row>
    <row r="228" spans="1:107" s="26" customFormat="1" x14ac:dyDescent="0.25">
      <c r="A228" s="19"/>
      <c r="B228" s="20"/>
      <c r="C228" s="21"/>
      <c r="D228" s="22"/>
      <c r="E228" s="22" t="str">
        <f t="shared" si="101"/>
        <v/>
      </c>
      <c r="F228" s="22"/>
      <c r="G228" s="22"/>
      <c r="H228" s="22"/>
      <c r="I228" s="24" t="str">
        <f t="shared" si="121"/>
        <v/>
      </c>
      <c r="J228" s="22" t="str">
        <f t="shared" si="102"/>
        <v/>
      </c>
      <c r="K228" s="39"/>
      <c r="L228" s="27"/>
      <c r="M228" s="22"/>
      <c r="N228" s="22" t="str">
        <f t="shared" si="103"/>
        <v/>
      </c>
      <c r="O228" s="22"/>
      <c r="P228" s="22"/>
      <c r="Q228" s="22"/>
      <c r="R228" s="24" t="str">
        <f t="shared" si="122"/>
        <v/>
      </c>
      <c r="S228" s="19" t="str">
        <f t="shared" si="104"/>
        <v/>
      </c>
      <c r="T228" s="39"/>
      <c r="U228" s="21"/>
      <c r="V228" s="22"/>
      <c r="W228" s="22" t="str">
        <f t="shared" si="105"/>
        <v/>
      </c>
      <c r="X228" s="22"/>
      <c r="Y228" s="22"/>
      <c r="Z228" s="22"/>
      <c r="AA228" s="24" t="str">
        <f t="shared" si="123"/>
        <v/>
      </c>
      <c r="AB228" s="19" t="str">
        <f t="shared" si="106"/>
        <v/>
      </c>
      <c r="AC228" s="39"/>
      <c r="AD228" s="21"/>
      <c r="AE228" s="22"/>
      <c r="AF228" s="22" t="str">
        <f t="shared" si="107"/>
        <v/>
      </c>
      <c r="AG228" s="22"/>
      <c r="AH228" s="22"/>
      <c r="AI228" s="22"/>
      <c r="AJ228" s="24" t="str">
        <f t="shared" si="124"/>
        <v/>
      </c>
      <c r="AK228" s="19" t="str">
        <f t="shared" si="108"/>
        <v/>
      </c>
      <c r="AL228" s="39"/>
      <c r="AM228" s="21"/>
      <c r="AN228" s="22"/>
      <c r="AO228" s="22" t="str">
        <f t="shared" si="109"/>
        <v/>
      </c>
      <c r="AP228" s="22"/>
      <c r="AQ228" s="22"/>
      <c r="AR228" s="22"/>
      <c r="AS228" s="24" t="str">
        <f t="shared" si="125"/>
        <v/>
      </c>
      <c r="AT228" s="19" t="str">
        <f t="shared" si="110"/>
        <v/>
      </c>
      <c r="AU228" s="39"/>
      <c r="AV228" s="21"/>
      <c r="AW228" s="22"/>
      <c r="AX228" s="22" t="str">
        <f t="shared" si="111"/>
        <v/>
      </c>
      <c r="AY228" s="22"/>
      <c r="AZ228" s="22"/>
      <c r="BA228" s="22"/>
      <c r="BB228" s="24" t="str">
        <f t="shared" si="126"/>
        <v/>
      </c>
      <c r="BC228" s="19" t="str">
        <f t="shared" si="112"/>
        <v/>
      </c>
      <c r="BD228" s="39"/>
      <c r="BE228" s="21"/>
      <c r="BF228" s="22"/>
      <c r="BG228" s="22" t="str">
        <f t="shared" si="113"/>
        <v/>
      </c>
      <c r="BH228" s="22"/>
      <c r="BI228" s="22"/>
      <c r="BJ228" s="22"/>
      <c r="BK228" s="24" t="str">
        <f t="shared" si="127"/>
        <v/>
      </c>
      <c r="BL228" s="19" t="str">
        <f t="shared" si="114"/>
        <v/>
      </c>
      <c r="BM228" s="39"/>
      <c r="BN228" s="21"/>
      <c r="BO228" s="22"/>
      <c r="BP228" s="22" t="str">
        <f t="shared" si="115"/>
        <v/>
      </c>
      <c r="BQ228" s="22"/>
      <c r="BR228" s="22"/>
      <c r="BS228" s="22"/>
      <c r="BT228" s="24" t="str">
        <f t="shared" si="128"/>
        <v/>
      </c>
      <c r="BU228" s="19" t="str">
        <f t="shared" si="116"/>
        <v/>
      </c>
      <c r="BV228" s="39"/>
      <c r="BW228" s="21"/>
      <c r="BX228" s="22"/>
      <c r="BY228" s="22" t="str">
        <f t="shared" si="117"/>
        <v/>
      </c>
      <c r="BZ228" s="22"/>
      <c r="CA228" s="22"/>
      <c r="CB228" s="22"/>
      <c r="CC228" s="24" t="str">
        <f t="shared" si="129"/>
        <v/>
      </c>
      <c r="CD228" s="19" t="str">
        <f t="shared" si="118"/>
        <v/>
      </c>
      <c r="CE228" s="39"/>
      <c r="CF228" s="21"/>
      <c r="CG228" s="22" t="str">
        <f>IF($A228="","",IF(CF228="","I",LOOKUP(CF228/CH$2,{0,0.4,0.45,0.5,0.55,0.6,0.65,0.7,0.75,0.8,1},{"F","D","C","C+","B-","B","B+","A-","A","A+"})))</f>
        <v/>
      </c>
      <c r="CH228" s="19" t="str">
        <f>IF($A228="","",IF(CF228="","--",LOOKUP(CF228/CH$2,{0,0.4,0.45,0.5,0.55,0.6,0.65,0.7,0.75,0.8,1},{0,2,2.25,2.5,2.75,3,3.25,3.5,3.75,4})))</f>
        <v/>
      </c>
      <c r="CI228" s="22"/>
      <c r="CJ228" s="22"/>
      <c r="CK228" s="58" t="str">
        <f t="shared" si="130"/>
        <v/>
      </c>
      <c r="CL228" s="55"/>
      <c r="CM228" s="24"/>
      <c r="CN228" s="24"/>
      <c r="CO228" s="24" t="str">
        <f t="shared" si="119"/>
        <v/>
      </c>
      <c r="CP228" s="24"/>
      <c r="CQ228" s="25"/>
      <c r="CR228" s="24"/>
      <c r="CS228" s="42" t="str">
        <f t="shared" si="120"/>
        <v/>
      </c>
      <c r="CT228" s="22"/>
      <c r="CU228" s="17"/>
      <c r="CV228" s="7"/>
      <c r="CW228" s="7"/>
      <c r="CX228" s="7"/>
      <c r="CY228" s="7"/>
      <c r="CZ228" s="7"/>
      <c r="DA228" s="7"/>
      <c r="DB228" s="25"/>
      <c r="DC228" s="23"/>
    </row>
    <row r="229" spans="1:107" s="26" customFormat="1" x14ac:dyDescent="0.25">
      <c r="A229" s="19"/>
      <c r="B229" s="20"/>
      <c r="C229" s="21"/>
      <c r="D229" s="22"/>
      <c r="E229" s="22" t="str">
        <f t="shared" si="101"/>
        <v/>
      </c>
      <c r="F229" s="22"/>
      <c r="G229" s="22"/>
      <c r="H229" s="22"/>
      <c r="I229" s="24" t="str">
        <f t="shared" si="121"/>
        <v/>
      </c>
      <c r="J229" s="22" t="str">
        <f t="shared" si="102"/>
        <v/>
      </c>
      <c r="K229" s="39"/>
      <c r="L229" s="27"/>
      <c r="M229" s="22"/>
      <c r="N229" s="22" t="str">
        <f t="shared" si="103"/>
        <v/>
      </c>
      <c r="O229" s="22"/>
      <c r="P229" s="22"/>
      <c r="Q229" s="22"/>
      <c r="R229" s="24" t="str">
        <f t="shared" si="122"/>
        <v/>
      </c>
      <c r="S229" s="19" t="str">
        <f t="shared" si="104"/>
        <v/>
      </c>
      <c r="T229" s="39"/>
      <c r="U229" s="21"/>
      <c r="V229" s="22"/>
      <c r="W229" s="22" t="str">
        <f t="shared" si="105"/>
        <v/>
      </c>
      <c r="X229" s="22"/>
      <c r="Y229" s="22"/>
      <c r="Z229" s="22"/>
      <c r="AA229" s="24" t="str">
        <f t="shared" si="123"/>
        <v/>
      </c>
      <c r="AB229" s="19" t="str">
        <f t="shared" si="106"/>
        <v/>
      </c>
      <c r="AC229" s="39"/>
      <c r="AD229" s="21"/>
      <c r="AE229" s="22"/>
      <c r="AF229" s="22" t="str">
        <f t="shared" si="107"/>
        <v/>
      </c>
      <c r="AG229" s="22"/>
      <c r="AH229" s="22"/>
      <c r="AI229" s="22"/>
      <c r="AJ229" s="24" t="str">
        <f t="shared" si="124"/>
        <v/>
      </c>
      <c r="AK229" s="19" t="str">
        <f t="shared" si="108"/>
        <v/>
      </c>
      <c r="AL229" s="39"/>
      <c r="AM229" s="21"/>
      <c r="AN229" s="22"/>
      <c r="AO229" s="22" t="str">
        <f t="shared" si="109"/>
        <v/>
      </c>
      <c r="AP229" s="22"/>
      <c r="AQ229" s="22"/>
      <c r="AR229" s="22"/>
      <c r="AS229" s="24" t="str">
        <f t="shared" si="125"/>
        <v/>
      </c>
      <c r="AT229" s="19" t="str">
        <f t="shared" si="110"/>
        <v/>
      </c>
      <c r="AU229" s="39"/>
      <c r="AV229" s="21"/>
      <c r="AW229" s="22"/>
      <c r="AX229" s="22" t="str">
        <f t="shared" si="111"/>
        <v/>
      </c>
      <c r="AY229" s="22"/>
      <c r="AZ229" s="22"/>
      <c r="BA229" s="22"/>
      <c r="BB229" s="24" t="str">
        <f t="shared" si="126"/>
        <v/>
      </c>
      <c r="BC229" s="19" t="str">
        <f t="shared" si="112"/>
        <v/>
      </c>
      <c r="BD229" s="39"/>
      <c r="BE229" s="21"/>
      <c r="BF229" s="22"/>
      <c r="BG229" s="22" t="str">
        <f t="shared" si="113"/>
        <v/>
      </c>
      <c r="BH229" s="22"/>
      <c r="BI229" s="22"/>
      <c r="BJ229" s="22"/>
      <c r="BK229" s="24" t="str">
        <f t="shared" si="127"/>
        <v/>
      </c>
      <c r="BL229" s="19" t="str">
        <f t="shared" si="114"/>
        <v/>
      </c>
      <c r="BM229" s="39"/>
      <c r="BN229" s="21"/>
      <c r="BO229" s="22"/>
      <c r="BP229" s="22" t="str">
        <f t="shared" si="115"/>
        <v/>
      </c>
      <c r="BQ229" s="22"/>
      <c r="BR229" s="22"/>
      <c r="BS229" s="22"/>
      <c r="BT229" s="24" t="str">
        <f t="shared" si="128"/>
        <v/>
      </c>
      <c r="BU229" s="19" t="str">
        <f t="shared" si="116"/>
        <v/>
      </c>
      <c r="BV229" s="39"/>
      <c r="BW229" s="21"/>
      <c r="BX229" s="22"/>
      <c r="BY229" s="22" t="str">
        <f t="shared" si="117"/>
        <v/>
      </c>
      <c r="BZ229" s="22"/>
      <c r="CA229" s="22"/>
      <c r="CB229" s="22"/>
      <c r="CC229" s="24" t="str">
        <f t="shared" si="129"/>
        <v/>
      </c>
      <c r="CD229" s="19" t="str">
        <f t="shared" si="118"/>
        <v/>
      </c>
      <c r="CE229" s="39"/>
      <c r="CF229" s="21"/>
      <c r="CG229" s="22" t="str">
        <f>IF($A229="","",IF(CF229="","I",LOOKUP(CF229/CH$2,{0,0.4,0.45,0.5,0.55,0.6,0.65,0.7,0.75,0.8,1},{"F","D","C","C+","B-","B","B+","A-","A","A+"})))</f>
        <v/>
      </c>
      <c r="CH229" s="19" t="str">
        <f>IF($A229="","",IF(CF229="","--",LOOKUP(CF229/CH$2,{0,0.4,0.45,0.5,0.55,0.6,0.65,0.7,0.75,0.8,1},{0,2,2.25,2.5,2.75,3,3.25,3.5,3.75,4})))</f>
        <v/>
      </c>
      <c r="CI229" s="22"/>
      <c r="CJ229" s="22"/>
      <c r="CK229" s="58" t="str">
        <f t="shared" si="130"/>
        <v/>
      </c>
      <c r="CL229" s="55"/>
      <c r="CM229" s="24"/>
      <c r="CN229" s="24"/>
      <c r="CO229" s="24" t="str">
        <f t="shared" si="119"/>
        <v/>
      </c>
      <c r="CP229" s="24"/>
      <c r="CQ229" s="25"/>
      <c r="CR229" s="24"/>
      <c r="CS229" s="42" t="str">
        <f t="shared" si="120"/>
        <v/>
      </c>
      <c r="CT229" s="22"/>
      <c r="CU229" s="17"/>
      <c r="CV229" s="7"/>
      <c r="CW229" s="7"/>
      <c r="CX229" s="7"/>
      <c r="CY229" s="7"/>
      <c r="CZ229" s="7"/>
      <c r="DA229" s="7"/>
      <c r="DB229" s="25"/>
      <c r="DC229" s="23"/>
    </row>
    <row r="230" spans="1:107" s="26" customFormat="1" x14ac:dyDescent="0.25">
      <c r="A230" s="19"/>
      <c r="B230" s="20"/>
      <c r="C230" s="21"/>
      <c r="D230" s="22"/>
      <c r="E230" s="22" t="str">
        <f t="shared" si="101"/>
        <v/>
      </c>
      <c r="F230" s="22"/>
      <c r="G230" s="22"/>
      <c r="H230" s="22"/>
      <c r="I230" s="24" t="str">
        <f t="shared" si="121"/>
        <v/>
      </c>
      <c r="J230" s="22" t="str">
        <f t="shared" si="102"/>
        <v/>
      </c>
      <c r="K230" s="39"/>
      <c r="L230" s="27"/>
      <c r="M230" s="22"/>
      <c r="N230" s="22" t="str">
        <f t="shared" si="103"/>
        <v/>
      </c>
      <c r="O230" s="22"/>
      <c r="P230" s="22"/>
      <c r="Q230" s="22"/>
      <c r="R230" s="24" t="str">
        <f t="shared" si="122"/>
        <v/>
      </c>
      <c r="S230" s="19" t="str">
        <f t="shared" si="104"/>
        <v/>
      </c>
      <c r="T230" s="39"/>
      <c r="U230" s="21"/>
      <c r="V230" s="22"/>
      <c r="W230" s="22" t="str">
        <f t="shared" si="105"/>
        <v/>
      </c>
      <c r="X230" s="22"/>
      <c r="Y230" s="22"/>
      <c r="Z230" s="22"/>
      <c r="AA230" s="24" t="str">
        <f t="shared" si="123"/>
        <v/>
      </c>
      <c r="AB230" s="19" t="str">
        <f t="shared" si="106"/>
        <v/>
      </c>
      <c r="AC230" s="39"/>
      <c r="AD230" s="21"/>
      <c r="AE230" s="22"/>
      <c r="AF230" s="22" t="str">
        <f t="shared" si="107"/>
        <v/>
      </c>
      <c r="AG230" s="22"/>
      <c r="AH230" s="22"/>
      <c r="AI230" s="22"/>
      <c r="AJ230" s="24" t="str">
        <f t="shared" si="124"/>
        <v/>
      </c>
      <c r="AK230" s="19" t="str">
        <f t="shared" si="108"/>
        <v/>
      </c>
      <c r="AL230" s="39"/>
      <c r="AM230" s="21"/>
      <c r="AN230" s="22"/>
      <c r="AO230" s="22" t="str">
        <f t="shared" si="109"/>
        <v/>
      </c>
      <c r="AP230" s="22"/>
      <c r="AQ230" s="22"/>
      <c r="AR230" s="22"/>
      <c r="AS230" s="24" t="str">
        <f t="shared" si="125"/>
        <v/>
      </c>
      <c r="AT230" s="19" t="str">
        <f t="shared" si="110"/>
        <v/>
      </c>
      <c r="AU230" s="39"/>
      <c r="AV230" s="21"/>
      <c r="AW230" s="22"/>
      <c r="AX230" s="22" t="str">
        <f t="shared" si="111"/>
        <v/>
      </c>
      <c r="AY230" s="22"/>
      <c r="AZ230" s="22"/>
      <c r="BA230" s="22"/>
      <c r="BB230" s="24" t="str">
        <f t="shared" si="126"/>
        <v/>
      </c>
      <c r="BC230" s="19" t="str">
        <f t="shared" si="112"/>
        <v/>
      </c>
      <c r="BD230" s="39"/>
      <c r="BE230" s="21"/>
      <c r="BF230" s="22"/>
      <c r="BG230" s="22" t="str">
        <f t="shared" si="113"/>
        <v/>
      </c>
      <c r="BH230" s="22"/>
      <c r="BI230" s="22"/>
      <c r="BJ230" s="22"/>
      <c r="BK230" s="24" t="str">
        <f t="shared" si="127"/>
        <v/>
      </c>
      <c r="BL230" s="19" t="str">
        <f t="shared" si="114"/>
        <v/>
      </c>
      <c r="BM230" s="39"/>
      <c r="BN230" s="21"/>
      <c r="BO230" s="22"/>
      <c r="BP230" s="22" t="str">
        <f t="shared" si="115"/>
        <v/>
      </c>
      <c r="BQ230" s="22"/>
      <c r="BR230" s="22"/>
      <c r="BS230" s="22"/>
      <c r="BT230" s="24" t="str">
        <f t="shared" si="128"/>
        <v/>
      </c>
      <c r="BU230" s="19" t="str">
        <f t="shared" si="116"/>
        <v/>
      </c>
      <c r="BV230" s="39"/>
      <c r="BW230" s="21"/>
      <c r="BX230" s="22"/>
      <c r="BY230" s="22" t="str">
        <f t="shared" si="117"/>
        <v/>
      </c>
      <c r="BZ230" s="22"/>
      <c r="CA230" s="22"/>
      <c r="CB230" s="22"/>
      <c r="CC230" s="24" t="str">
        <f t="shared" si="129"/>
        <v/>
      </c>
      <c r="CD230" s="19" t="str">
        <f t="shared" si="118"/>
        <v/>
      </c>
      <c r="CE230" s="39"/>
      <c r="CF230" s="21"/>
      <c r="CG230" s="22" t="str">
        <f>IF($A230="","",IF(CF230="","I",LOOKUP(CF230/CH$2,{0,0.4,0.45,0.5,0.55,0.6,0.65,0.7,0.75,0.8,1},{"F","D","C","C+","B-","B","B+","A-","A","A+"})))</f>
        <v/>
      </c>
      <c r="CH230" s="19" t="str">
        <f>IF($A230="","",IF(CF230="","--",LOOKUP(CF230/CH$2,{0,0.4,0.45,0.5,0.55,0.6,0.65,0.7,0.75,0.8,1},{0,2,2.25,2.5,2.75,3,3.25,3.5,3.75,4})))</f>
        <v/>
      </c>
      <c r="CI230" s="22"/>
      <c r="CJ230" s="22"/>
      <c r="CK230" s="58" t="str">
        <f t="shared" si="130"/>
        <v/>
      </c>
      <c r="CL230" s="55"/>
      <c r="CM230" s="24"/>
      <c r="CN230" s="24"/>
      <c r="CO230" s="24" t="str">
        <f t="shared" si="119"/>
        <v/>
      </c>
      <c r="CP230" s="24"/>
      <c r="CQ230" s="25"/>
      <c r="CR230" s="24"/>
      <c r="CS230" s="42" t="str">
        <f t="shared" si="120"/>
        <v/>
      </c>
      <c r="CT230" s="22"/>
      <c r="CU230" s="17"/>
      <c r="CV230" s="7"/>
      <c r="CW230" s="7"/>
      <c r="CX230" s="7"/>
      <c r="CY230" s="7"/>
      <c r="CZ230" s="7"/>
      <c r="DA230" s="7"/>
      <c r="DB230" s="25"/>
      <c r="DC230" s="23"/>
    </row>
    <row r="231" spans="1:107" s="26" customFormat="1" x14ac:dyDescent="0.25">
      <c r="A231" s="19"/>
      <c r="B231" s="20"/>
      <c r="C231" s="21"/>
      <c r="D231" s="22"/>
      <c r="E231" s="22" t="str">
        <f t="shared" si="101"/>
        <v/>
      </c>
      <c r="F231" s="22"/>
      <c r="G231" s="22"/>
      <c r="H231" s="22"/>
      <c r="I231" s="24" t="str">
        <f t="shared" si="121"/>
        <v/>
      </c>
      <c r="J231" s="22" t="str">
        <f t="shared" si="102"/>
        <v/>
      </c>
      <c r="K231" s="39"/>
      <c r="L231" s="27"/>
      <c r="M231" s="22"/>
      <c r="N231" s="22" t="str">
        <f t="shared" si="103"/>
        <v/>
      </c>
      <c r="O231" s="22"/>
      <c r="P231" s="22"/>
      <c r="Q231" s="22"/>
      <c r="R231" s="24" t="str">
        <f t="shared" si="122"/>
        <v/>
      </c>
      <c r="S231" s="19" t="str">
        <f t="shared" si="104"/>
        <v/>
      </c>
      <c r="T231" s="39"/>
      <c r="U231" s="21"/>
      <c r="V231" s="22"/>
      <c r="W231" s="22" t="str">
        <f t="shared" si="105"/>
        <v/>
      </c>
      <c r="X231" s="22"/>
      <c r="Y231" s="22"/>
      <c r="Z231" s="22"/>
      <c r="AA231" s="24" t="str">
        <f t="shared" si="123"/>
        <v/>
      </c>
      <c r="AB231" s="19" t="str">
        <f t="shared" si="106"/>
        <v/>
      </c>
      <c r="AC231" s="39"/>
      <c r="AD231" s="21"/>
      <c r="AE231" s="22"/>
      <c r="AF231" s="22" t="str">
        <f t="shared" si="107"/>
        <v/>
      </c>
      <c r="AG231" s="22"/>
      <c r="AH231" s="22"/>
      <c r="AI231" s="22"/>
      <c r="AJ231" s="24" t="str">
        <f t="shared" si="124"/>
        <v/>
      </c>
      <c r="AK231" s="19" t="str">
        <f t="shared" si="108"/>
        <v/>
      </c>
      <c r="AL231" s="39"/>
      <c r="AM231" s="21"/>
      <c r="AN231" s="22"/>
      <c r="AO231" s="22" t="str">
        <f t="shared" si="109"/>
        <v/>
      </c>
      <c r="AP231" s="22"/>
      <c r="AQ231" s="22"/>
      <c r="AR231" s="22"/>
      <c r="AS231" s="24" t="str">
        <f t="shared" si="125"/>
        <v/>
      </c>
      <c r="AT231" s="19" t="str">
        <f t="shared" si="110"/>
        <v/>
      </c>
      <c r="AU231" s="39"/>
      <c r="AV231" s="21"/>
      <c r="AW231" s="22"/>
      <c r="AX231" s="22" t="str">
        <f t="shared" si="111"/>
        <v/>
      </c>
      <c r="AY231" s="22"/>
      <c r="AZ231" s="22"/>
      <c r="BA231" s="22"/>
      <c r="BB231" s="24" t="str">
        <f t="shared" si="126"/>
        <v/>
      </c>
      <c r="BC231" s="19" t="str">
        <f t="shared" si="112"/>
        <v/>
      </c>
      <c r="BD231" s="39"/>
      <c r="BE231" s="21"/>
      <c r="BF231" s="22"/>
      <c r="BG231" s="22" t="str">
        <f t="shared" si="113"/>
        <v/>
      </c>
      <c r="BH231" s="22"/>
      <c r="BI231" s="22"/>
      <c r="BJ231" s="22"/>
      <c r="BK231" s="24" t="str">
        <f t="shared" si="127"/>
        <v/>
      </c>
      <c r="BL231" s="19" t="str">
        <f t="shared" si="114"/>
        <v/>
      </c>
      <c r="BM231" s="39"/>
      <c r="BN231" s="21"/>
      <c r="BO231" s="22"/>
      <c r="BP231" s="22" t="str">
        <f t="shared" si="115"/>
        <v/>
      </c>
      <c r="BQ231" s="22"/>
      <c r="BR231" s="22"/>
      <c r="BS231" s="22"/>
      <c r="BT231" s="24" t="str">
        <f t="shared" si="128"/>
        <v/>
      </c>
      <c r="BU231" s="19" t="str">
        <f t="shared" si="116"/>
        <v/>
      </c>
      <c r="BV231" s="39"/>
      <c r="BW231" s="21"/>
      <c r="BX231" s="22"/>
      <c r="BY231" s="22" t="str">
        <f t="shared" si="117"/>
        <v/>
      </c>
      <c r="BZ231" s="22"/>
      <c r="CA231" s="22"/>
      <c r="CB231" s="22"/>
      <c r="CC231" s="24" t="str">
        <f t="shared" si="129"/>
        <v/>
      </c>
      <c r="CD231" s="19" t="str">
        <f t="shared" si="118"/>
        <v/>
      </c>
      <c r="CE231" s="39"/>
      <c r="CF231" s="21"/>
      <c r="CG231" s="22" t="str">
        <f>IF($A231="","",IF(CF231="","I",LOOKUP(CF231/CH$2,{0,0.4,0.45,0.5,0.55,0.6,0.65,0.7,0.75,0.8,1},{"F","D","C","C+","B-","B","B+","A-","A","A+"})))</f>
        <v/>
      </c>
      <c r="CH231" s="19" t="str">
        <f>IF($A231="","",IF(CF231="","--",LOOKUP(CF231/CH$2,{0,0.4,0.45,0.5,0.55,0.6,0.65,0.7,0.75,0.8,1},{0,2,2.25,2.5,2.75,3,3.25,3.5,3.75,4})))</f>
        <v/>
      </c>
      <c r="CI231" s="22"/>
      <c r="CJ231" s="22"/>
      <c r="CK231" s="58" t="str">
        <f t="shared" si="130"/>
        <v/>
      </c>
      <c r="CL231" s="55"/>
      <c r="CM231" s="24"/>
      <c r="CN231" s="24"/>
      <c r="CO231" s="24" t="str">
        <f t="shared" si="119"/>
        <v/>
      </c>
      <c r="CP231" s="24"/>
      <c r="CQ231" s="25"/>
      <c r="CR231" s="24"/>
      <c r="CS231" s="42" t="str">
        <f t="shared" si="120"/>
        <v/>
      </c>
      <c r="CT231" s="22"/>
      <c r="CU231" s="17"/>
      <c r="CV231" s="7"/>
      <c r="CW231" s="7"/>
      <c r="CX231" s="7"/>
      <c r="CY231" s="7"/>
      <c r="CZ231" s="7"/>
      <c r="DA231" s="7"/>
      <c r="DB231" s="25"/>
      <c r="DC231" s="23"/>
    </row>
    <row r="232" spans="1:107" s="26" customFormat="1" x14ac:dyDescent="0.25">
      <c r="A232" s="19"/>
      <c r="B232" s="20"/>
      <c r="C232" s="21"/>
      <c r="D232" s="22"/>
      <c r="E232" s="22" t="str">
        <f t="shared" si="101"/>
        <v/>
      </c>
      <c r="F232" s="22"/>
      <c r="G232" s="22"/>
      <c r="H232" s="22"/>
      <c r="I232" s="24" t="str">
        <f t="shared" si="121"/>
        <v/>
      </c>
      <c r="J232" s="22" t="str">
        <f t="shared" si="102"/>
        <v/>
      </c>
      <c r="K232" s="39"/>
      <c r="L232" s="27"/>
      <c r="M232" s="22"/>
      <c r="N232" s="22" t="str">
        <f t="shared" si="103"/>
        <v/>
      </c>
      <c r="O232" s="22"/>
      <c r="P232" s="22"/>
      <c r="Q232" s="22"/>
      <c r="R232" s="24" t="str">
        <f t="shared" si="122"/>
        <v/>
      </c>
      <c r="S232" s="19" t="str">
        <f t="shared" si="104"/>
        <v/>
      </c>
      <c r="T232" s="39"/>
      <c r="U232" s="21"/>
      <c r="V232" s="22"/>
      <c r="W232" s="22" t="str">
        <f t="shared" si="105"/>
        <v/>
      </c>
      <c r="X232" s="22"/>
      <c r="Y232" s="22"/>
      <c r="Z232" s="22"/>
      <c r="AA232" s="24" t="str">
        <f t="shared" si="123"/>
        <v/>
      </c>
      <c r="AB232" s="19" t="str">
        <f t="shared" si="106"/>
        <v/>
      </c>
      <c r="AC232" s="39"/>
      <c r="AD232" s="21"/>
      <c r="AE232" s="22"/>
      <c r="AF232" s="22" t="str">
        <f t="shared" si="107"/>
        <v/>
      </c>
      <c r="AG232" s="22"/>
      <c r="AH232" s="22"/>
      <c r="AI232" s="22"/>
      <c r="AJ232" s="24" t="str">
        <f t="shared" si="124"/>
        <v/>
      </c>
      <c r="AK232" s="19" t="str">
        <f t="shared" si="108"/>
        <v/>
      </c>
      <c r="AL232" s="39"/>
      <c r="AM232" s="21"/>
      <c r="AN232" s="22"/>
      <c r="AO232" s="22" t="str">
        <f t="shared" si="109"/>
        <v/>
      </c>
      <c r="AP232" s="22"/>
      <c r="AQ232" s="22"/>
      <c r="AR232" s="22"/>
      <c r="AS232" s="24" t="str">
        <f t="shared" si="125"/>
        <v/>
      </c>
      <c r="AT232" s="19" t="str">
        <f t="shared" si="110"/>
        <v/>
      </c>
      <c r="AU232" s="39"/>
      <c r="AV232" s="21"/>
      <c r="AW232" s="22"/>
      <c r="AX232" s="22" t="str">
        <f t="shared" si="111"/>
        <v/>
      </c>
      <c r="AY232" s="22"/>
      <c r="AZ232" s="22"/>
      <c r="BA232" s="22"/>
      <c r="BB232" s="24" t="str">
        <f t="shared" si="126"/>
        <v/>
      </c>
      <c r="BC232" s="19" t="str">
        <f t="shared" si="112"/>
        <v/>
      </c>
      <c r="BD232" s="39"/>
      <c r="BE232" s="21"/>
      <c r="BF232" s="22"/>
      <c r="BG232" s="22" t="str">
        <f t="shared" si="113"/>
        <v/>
      </c>
      <c r="BH232" s="22"/>
      <c r="BI232" s="22"/>
      <c r="BJ232" s="22"/>
      <c r="BK232" s="24" t="str">
        <f t="shared" si="127"/>
        <v/>
      </c>
      <c r="BL232" s="19" t="str">
        <f t="shared" si="114"/>
        <v/>
      </c>
      <c r="BM232" s="39"/>
      <c r="BN232" s="21"/>
      <c r="BO232" s="22"/>
      <c r="BP232" s="22" t="str">
        <f t="shared" si="115"/>
        <v/>
      </c>
      <c r="BQ232" s="22"/>
      <c r="BR232" s="22"/>
      <c r="BS232" s="22"/>
      <c r="BT232" s="24" t="str">
        <f t="shared" si="128"/>
        <v/>
      </c>
      <c r="BU232" s="19" t="str">
        <f t="shared" si="116"/>
        <v/>
      </c>
      <c r="BV232" s="39"/>
      <c r="BW232" s="21"/>
      <c r="BX232" s="22"/>
      <c r="BY232" s="22" t="str">
        <f t="shared" si="117"/>
        <v/>
      </c>
      <c r="BZ232" s="22"/>
      <c r="CA232" s="22"/>
      <c r="CB232" s="22"/>
      <c r="CC232" s="24" t="str">
        <f t="shared" si="129"/>
        <v/>
      </c>
      <c r="CD232" s="19" t="str">
        <f t="shared" si="118"/>
        <v/>
      </c>
      <c r="CE232" s="39"/>
      <c r="CF232" s="21"/>
      <c r="CG232" s="22" t="str">
        <f>IF($A232="","",IF(CF232="","I",LOOKUP(CF232/CH$2,{0,0.4,0.45,0.5,0.55,0.6,0.65,0.7,0.75,0.8,1},{"F","D","C","C+","B-","B","B+","A-","A","A+"})))</f>
        <v/>
      </c>
      <c r="CH232" s="19" t="str">
        <f>IF($A232="","",IF(CF232="","--",LOOKUP(CF232/CH$2,{0,0.4,0.45,0.5,0.55,0.6,0.65,0.7,0.75,0.8,1},{0,2,2.25,2.5,2.75,3,3.25,3.5,3.75,4})))</f>
        <v/>
      </c>
      <c r="CI232" s="22"/>
      <c r="CJ232" s="22"/>
      <c r="CK232" s="58" t="str">
        <f t="shared" si="130"/>
        <v/>
      </c>
      <c r="CL232" s="55"/>
      <c r="CM232" s="24"/>
      <c r="CN232" s="24"/>
      <c r="CO232" s="24" t="str">
        <f t="shared" si="119"/>
        <v/>
      </c>
      <c r="CP232" s="24"/>
      <c r="CQ232" s="25"/>
      <c r="CR232" s="24"/>
      <c r="CS232" s="42" t="str">
        <f t="shared" si="120"/>
        <v/>
      </c>
      <c r="CT232" s="22"/>
      <c r="CU232" s="17"/>
      <c r="CV232" s="7"/>
      <c r="CW232" s="7"/>
      <c r="CX232" s="7"/>
      <c r="CY232" s="7"/>
      <c r="CZ232" s="7"/>
      <c r="DA232" s="7"/>
      <c r="DB232" s="25"/>
      <c r="DC232" s="23"/>
    </row>
    <row r="233" spans="1:107" s="26" customFormat="1" x14ac:dyDescent="0.25">
      <c r="A233" s="19"/>
      <c r="B233" s="20"/>
      <c r="C233" s="21"/>
      <c r="D233" s="22"/>
      <c r="E233" s="22" t="str">
        <f t="shared" si="101"/>
        <v/>
      </c>
      <c r="F233" s="22"/>
      <c r="G233" s="22"/>
      <c r="H233" s="22"/>
      <c r="I233" s="24" t="str">
        <f t="shared" si="121"/>
        <v/>
      </c>
      <c r="J233" s="22" t="str">
        <f t="shared" si="102"/>
        <v/>
      </c>
      <c r="K233" s="39"/>
      <c r="L233" s="27"/>
      <c r="M233" s="22"/>
      <c r="N233" s="22" t="str">
        <f t="shared" si="103"/>
        <v/>
      </c>
      <c r="O233" s="22"/>
      <c r="P233" s="22"/>
      <c r="Q233" s="22"/>
      <c r="R233" s="24" t="str">
        <f t="shared" si="122"/>
        <v/>
      </c>
      <c r="S233" s="19" t="str">
        <f t="shared" si="104"/>
        <v/>
      </c>
      <c r="T233" s="39"/>
      <c r="U233" s="21"/>
      <c r="V233" s="22"/>
      <c r="W233" s="22" t="str">
        <f t="shared" si="105"/>
        <v/>
      </c>
      <c r="X233" s="22"/>
      <c r="Y233" s="22"/>
      <c r="Z233" s="22"/>
      <c r="AA233" s="24" t="str">
        <f t="shared" si="123"/>
        <v/>
      </c>
      <c r="AB233" s="19" t="str">
        <f t="shared" si="106"/>
        <v/>
      </c>
      <c r="AC233" s="39"/>
      <c r="AD233" s="21"/>
      <c r="AE233" s="22"/>
      <c r="AF233" s="22" t="str">
        <f t="shared" si="107"/>
        <v/>
      </c>
      <c r="AG233" s="22"/>
      <c r="AH233" s="22"/>
      <c r="AI233" s="22"/>
      <c r="AJ233" s="24" t="str">
        <f t="shared" si="124"/>
        <v/>
      </c>
      <c r="AK233" s="19" t="str">
        <f t="shared" si="108"/>
        <v/>
      </c>
      <c r="AL233" s="39"/>
      <c r="AM233" s="21"/>
      <c r="AN233" s="22"/>
      <c r="AO233" s="22" t="str">
        <f t="shared" si="109"/>
        <v/>
      </c>
      <c r="AP233" s="22"/>
      <c r="AQ233" s="22"/>
      <c r="AR233" s="22"/>
      <c r="AS233" s="24" t="str">
        <f t="shared" si="125"/>
        <v/>
      </c>
      <c r="AT233" s="19" t="str">
        <f t="shared" si="110"/>
        <v/>
      </c>
      <c r="AU233" s="39"/>
      <c r="AV233" s="21"/>
      <c r="AW233" s="22"/>
      <c r="AX233" s="22" t="str">
        <f t="shared" si="111"/>
        <v/>
      </c>
      <c r="AY233" s="22"/>
      <c r="AZ233" s="22"/>
      <c r="BA233" s="22"/>
      <c r="BB233" s="24" t="str">
        <f t="shared" si="126"/>
        <v/>
      </c>
      <c r="BC233" s="19" t="str">
        <f t="shared" si="112"/>
        <v/>
      </c>
      <c r="BD233" s="39"/>
      <c r="BE233" s="21"/>
      <c r="BF233" s="22"/>
      <c r="BG233" s="22" t="str">
        <f t="shared" si="113"/>
        <v/>
      </c>
      <c r="BH233" s="22"/>
      <c r="BI233" s="22"/>
      <c r="BJ233" s="22"/>
      <c r="BK233" s="24" t="str">
        <f t="shared" si="127"/>
        <v/>
      </c>
      <c r="BL233" s="19" t="str">
        <f t="shared" si="114"/>
        <v/>
      </c>
      <c r="BM233" s="39"/>
      <c r="BN233" s="21"/>
      <c r="BO233" s="22"/>
      <c r="BP233" s="22" t="str">
        <f t="shared" si="115"/>
        <v/>
      </c>
      <c r="BQ233" s="22"/>
      <c r="BR233" s="22"/>
      <c r="BS233" s="22"/>
      <c r="BT233" s="24" t="str">
        <f t="shared" si="128"/>
        <v/>
      </c>
      <c r="BU233" s="19" t="str">
        <f t="shared" si="116"/>
        <v/>
      </c>
      <c r="BV233" s="39"/>
      <c r="BW233" s="21"/>
      <c r="BX233" s="22"/>
      <c r="BY233" s="22" t="str">
        <f t="shared" si="117"/>
        <v/>
      </c>
      <c r="BZ233" s="22"/>
      <c r="CA233" s="22"/>
      <c r="CB233" s="22"/>
      <c r="CC233" s="24" t="str">
        <f t="shared" si="129"/>
        <v/>
      </c>
      <c r="CD233" s="19" t="str">
        <f t="shared" si="118"/>
        <v/>
      </c>
      <c r="CE233" s="39"/>
      <c r="CF233" s="21"/>
      <c r="CG233" s="22" t="str">
        <f>IF($A233="","",IF(CF233="","I",LOOKUP(CF233/CH$2,{0,0.4,0.45,0.5,0.55,0.6,0.65,0.7,0.75,0.8,1},{"F","D","C","C+","B-","B","B+","A-","A","A+"})))</f>
        <v/>
      </c>
      <c r="CH233" s="19" t="str">
        <f>IF($A233="","",IF(CF233="","--",LOOKUP(CF233/CH$2,{0,0.4,0.45,0.5,0.55,0.6,0.65,0.7,0.75,0.8,1},{0,2,2.25,2.5,2.75,3,3.25,3.5,3.75,4})))</f>
        <v/>
      </c>
      <c r="CI233" s="22"/>
      <c r="CJ233" s="22"/>
      <c r="CK233" s="58" t="str">
        <f t="shared" si="130"/>
        <v/>
      </c>
      <c r="CL233" s="55"/>
      <c r="CM233" s="24"/>
      <c r="CN233" s="24"/>
      <c r="CO233" s="24" t="str">
        <f t="shared" si="119"/>
        <v/>
      </c>
      <c r="CP233" s="24"/>
      <c r="CQ233" s="25"/>
      <c r="CR233" s="24"/>
      <c r="CS233" s="42" t="str">
        <f t="shared" si="120"/>
        <v/>
      </c>
      <c r="CT233" s="22"/>
      <c r="CU233" s="17"/>
      <c r="CV233" s="7"/>
      <c r="CW233" s="7"/>
      <c r="CX233" s="7"/>
      <c r="CY233" s="7"/>
      <c r="CZ233" s="7"/>
      <c r="DA233" s="7"/>
      <c r="DB233" s="25"/>
      <c r="DC233" s="23"/>
    </row>
    <row r="234" spans="1:107" s="26" customFormat="1" x14ac:dyDescent="0.25">
      <c r="A234" s="19"/>
      <c r="B234" s="20"/>
      <c r="C234" s="21"/>
      <c r="D234" s="22"/>
      <c r="E234" s="22" t="str">
        <f t="shared" si="101"/>
        <v/>
      </c>
      <c r="F234" s="22"/>
      <c r="G234" s="22"/>
      <c r="H234" s="22"/>
      <c r="I234" s="24" t="str">
        <f t="shared" si="121"/>
        <v/>
      </c>
      <c r="J234" s="22" t="str">
        <f t="shared" si="102"/>
        <v/>
      </c>
      <c r="K234" s="39"/>
      <c r="L234" s="27"/>
      <c r="M234" s="22"/>
      <c r="N234" s="22" t="str">
        <f t="shared" si="103"/>
        <v/>
      </c>
      <c r="O234" s="22"/>
      <c r="P234" s="22"/>
      <c r="Q234" s="22"/>
      <c r="R234" s="24" t="str">
        <f t="shared" si="122"/>
        <v/>
      </c>
      <c r="S234" s="19" t="str">
        <f t="shared" si="104"/>
        <v/>
      </c>
      <c r="T234" s="39"/>
      <c r="U234" s="21"/>
      <c r="V234" s="22"/>
      <c r="W234" s="22" t="str">
        <f t="shared" si="105"/>
        <v/>
      </c>
      <c r="X234" s="22"/>
      <c r="Y234" s="22"/>
      <c r="Z234" s="22"/>
      <c r="AA234" s="24" t="str">
        <f t="shared" si="123"/>
        <v/>
      </c>
      <c r="AB234" s="19" t="str">
        <f t="shared" si="106"/>
        <v/>
      </c>
      <c r="AC234" s="39"/>
      <c r="AD234" s="21"/>
      <c r="AE234" s="22"/>
      <c r="AF234" s="22" t="str">
        <f t="shared" si="107"/>
        <v/>
      </c>
      <c r="AG234" s="22"/>
      <c r="AH234" s="22"/>
      <c r="AI234" s="22"/>
      <c r="AJ234" s="24" t="str">
        <f t="shared" si="124"/>
        <v/>
      </c>
      <c r="AK234" s="19" t="str">
        <f t="shared" si="108"/>
        <v/>
      </c>
      <c r="AL234" s="39"/>
      <c r="AM234" s="21"/>
      <c r="AN234" s="22"/>
      <c r="AO234" s="22" t="str">
        <f t="shared" si="109"/>
        <v/>
      </c>
      <c r="AP234" s="22"/>
      <c r="AQ234" s="22"/>
      <c r="AR234" s="22"/>
      <c r="AS234" s="24" t="str">
        <f t="shared" si="125"/>
        <v/>
      </c>
      <c r="AT234" s="19" t="str">
        <f t="shared" si="110"/>
        <v/>
      </c>
      <c r="AU234" s="39"/>
      <c r="AV234" s="21"/>
      <c r="AW234" s="22"/>
      <c r="AX234" s="22" t="str">
        <f t="shared" si="111"/>
        <v/>
      </c>
      <c r="AY234" s="22"/>
      <c r="AZ234" s="22"/>
      <c r="BA234" s="22"/>
      <c r="BB234" s="24" t="str">
        <f t="shared" si="126"/>
        <v/>
      </c>
      <c r="BC234" s="19" t="str">
        <f t="shared" si="112"/>
        <v/>
      </c>
      <c r="BD234" s="39"/>
      <c r="BE234" s="21"/>
      <c r="BF234" s="22"/>
      <c r="BG234" s="22" t="str">
        <f t="shared" si="113"/>
        <v/>
      </c>
      <c r="BH234" s="22"/>
      <c r="BI234" s="22"/>
      <c r="BJ234" s="22"/>
      <c r="BK234" s="24" t="str">
        <f t="shared" si="127"/>
        <v/>
      </c>
      <c r="BL234" s="19" t="str">
        <f t="shared" si="114"/>
        <v/>
      </c>
      <c r="BM234" s="39"/>
      <c r="BN234" s="21"/>
      <c r="BO234" s="22"/>
      <c r="BP234" s="22" t="str">
        <f t="shared" si="115"/>
        <v/>
      </c>
      <c r="BQ234" s="22"/>
      <c r="BR234" s="22"/>
      <c r="BS234" s="22"/>
      <c r="BT234" s="24" t="str">
        <f t="shared" si="128"/>
        <v/>
      </c>
      <c r="BU234" s="19" t="str">
        <f t="shared" si="116"/>
        <v/>
      </c>
      <c r="BV234" s="39"/>
      <c r="BW234" s="21"/>
      <c r="BX234" s="22"/>
      <c r="BY234" s="22" t="str">
        <f t="shared" si="117"/>
        <v/>
      </c>
      <c r="BZ234" s="22"/>
      <c r="CA234" s="22"/>
      <c r="CB234" s="22"/>
      <c r="CC234" s="24" t="str">
        <f t="shared" si="129"/>
        <v/>
      </c>
      <c r="CD234" s="19" t="str">
        <f t="shared" si="118"/>
        <v/>
      </c>
      <c r="CE234" s="39"/>
      <c r="CF234" s="21"/>
      <c r="CG234" s="22" t="str">
        <f>IF($A234="","",IF(CF234="","I",LOOKUP(CF234/CH$2,{0,0.4,0.45,0.5,0.55,0.6,0.65,0.7,0.75,0.8,1},{"F","D","C","C+","B-","B","B+","A-","A","A+"})))</f>
        <v/>
      </c>
      <c r="CH234" s="19" t="str">
        <f>IF($A234="","",IF(CF234="","--",LOOKUP(CF234/CH$2,{0,0.4,0.45,0.5,0.55,0.6,0.65,0.7,0.75,0.8,1},{0,2,2.25,2.5,2.75,3,3.25,3.5,3.75,4})))</f>
        <v/>
      </c>
      <c r="CI234" s="22"/>
      <c r="CJ234" s="22"/>
      <c r="CK234" s="58" t="str">
        <f t="shared" si="130"/>
        <v/>
      </c>
      <c r="CL234" s="55"/>
      <c r="CM234" s="24"/>
      <c r="CN234" s="24"/>
      <c r="CO234" s="24" t="str">
        <f t="shared" si="119"/>
        <v/>
      </c>
      <c r="CP234" s="24"/>
      <c r="CQ234" s="25"/>
      <c r="CR234" s="24"/>
      <c r="CS234" s="42" t="str">
        <f t="shared" si="120"/>
        <v/>
      </c>
      <c r="CT234" s="22"/>
      <c r="CU234" s="17"/>
      <c r="CV234" s="7"/>
      <c r="CW234" s="7"/>
      <c r="CX234" s="7"/>
      <c r="CY234" s="7"/>
      <c r="CZ234" s="7"/>
      <c r="DA234" s="7"/>
      <c r="DB234" s="25"/>
      <c r="DC234" s="23"/>
    </row>
    <row r="235" spans="1:107" s="26" customFormat="1" x14ac:dyDescent="0.25">
      <c r="A235" s="19"/>
      <c r="B235" s="20"/>
      <c r="C235" s="21"/>
      <c r="D235" s="22"/>
      <c r="E235" s="22" t="str">
        <f t="shared" si="101"/>
        <v/>
      </c>
      <c r="F235" s="22"/>
      <c r="G235" s="22"/>
      <c r="H235" s="22"/>
      <c r="I235" s="24" t="str">
        <f t="shared" si="121"/>
        <v/>
      </c>
      <c r="J235" s="22" t="str">
        <f t="shared" si="102"/>
        <v/>
      </c>
      <c r="K235" s="39"/>
      <c r="L235" s="27"/>
      <c r="M235" s="22"/>
      <c r="N235" s="22" t="str">
        <f t="shared" si="103"/>
        <v/>
      </c>
      <c r="O235" s="22"/>
      <c r="P235" s="22"/>
      <c r="Q235" s="22"/>
      <c r="R235" s="24" t="str">
        <f t="shared" si="122"/>
        <v/>
      </c>
      <c r="S235" s="19" t="str">
        <f t="shared" si="104"/>
        <v/>
      </c>
      <c r="T235" s="39"/>
      <c r="U235" s="21"/>
      <c r="V235" s="22"/>
      <c r="W235" s="22" t="str">
        <f t="shared" si="105"/>
        <v/>
      </c>
      <c r="X235" s="22"/>
      <c r="Y235" s="22"/>
      <c r="Z235" s="22"/>
      <c r="AA235" s="24" t="str">
        <f t="shared" si="123"/>
        <v/>
      </c>
      <c r="AB235" s="19" t="str">
        <f t="shared" si="106"/>
        <v/>
      </c>
      <c r="AC235" s="39"/>
      <c r="AD235" s="21"/>
      <c r="AE235" s="22"/>
      <c r="AF235" s="22" t="str">
        <f t="shared" si="107"/>
        <v/>
      </c>
      <c r="AG235" s="22"/>
      <c r="AH235" s="22"/>
      <c r="AI235" s="22"/>
      <c r="AJ235" s="24" t="str">
        <f t="shared" si="124"/>
        <v/>
      </c>
      <c r="AK235" s="19" t="str">
        <f t="shared" si="108"/>
        <v/>
      </c>
      <c r="AL235" s="39"/>
      <c r="AM235" s="21"/>
      <c r="AN235" s="22"/>
      <c r="AO235" s="22" t="str">
        <f t="shared" si="109"/>
        <v/>
      </c>
      <c r="AP235" s="22"/>
      <c r="AQ235" s="22"/>
      <c r="AR235" s="22"/>
      <c r="AS235" s="24" t="str">
        <f t="shared" si="125"/>
        <v/>
      </c>
      <c r="AT235" s="19" t="str">
        <f t="shared" si="110"/>
        <v/>
      </c>
      <c r="AU235" s="39"/>
      <c r="AV235" s="21"/>
      <c r="AW235" s="22"/>
      <c r="AX235" s="22" t="str">
        <f t="shared" si="111"/>
        <v/>
      </c>
      <c r="AY235" s="22"/>
      <c r="AZ235" s="22"/>
      <c r="BA235" s="22"/>
      <c r="BB235" s="24" t="str">
        <f t="shared" si="126"/>
        <v/>
      </c>
      <c r="BC235" s="19" t="str">
        <f t="shared" si="112"/>
        <v/>
      </c>
      <c r="BD235" s="39"/>
      <c r="BE235" s="21"/>
      <c r="BF235" s="22"/>
      <c r="BG235" s="22" t="str">
        <f t="shared" si="113"/>
        <v/>
      </c>
      <c r="BH235" s="22"/>
      <c r="BI235" s="22"/>
      <c r="BJ235" s="22"/>
      <c r="BK235" s="24" t="str">
        <f t="shared" si="127"/>
        <v/>
      </c>
      <c r="BL235" s="19" t="str">
        <f t="shared" si="114"/>
        <v/>
      </c>
      <c r="BM235" s="39"/>
      <c r="BN235" s="21"/>
      <c r="BO235" s="22"/>
      <c r="BP235" s="22" t="str">
        <f t="shared" si="115"/>
        <v/>
      </c>
      <c r="BQ235" s="22"/>
      <c r="BR235" s="22"/>
      <c r="BS235" s="22"/>
      <c r="BT235" s="24" t="str">
        <f t="shared" si="128"/>
        <v/>
      </c>
      <c r="BU235" s="19" t="str">
        <f t="shared" si="116"/>
        <v/>
      </c>
      <c r="BV235" s="39"/>
      <c r="BW235" s="21"/>
      <c r="BX235" s="22"/>
      <c r="BY235" s="22" t="str">
        <f t="shared" si="117"/>
        <v/>
      </c>
      <c r="BZ235" s="22"/>
      <c r="CA235" s="22"/>
      <c r="CB235" s="22"/>
      <c r="CC235" s="24" t="str">
        <f t="shared" si="129"/>
        <v/>
      </c>
      <c r="CD235" s="19" t="str">
        <f t="shared" si="118"/>
        <v/>
      </c>
      <c r="CE235" s="39"/>
      <c r="CF235" s="21"/>
      <c r="CG235" s="22" t="str">
        <f>IF($A235="","",IF(CF235="","I",LOOKUP(CF235/CH$2,{0,0.4,0.45,0.5,0.55,0.6,0.65,0.7,0.75,0.8,1},{"F","D","C","C+","B-","B","B+","A-","A","A+"})))</f>
        <v/>
      </c>
      <c r="CH235" s="19" t="str">
        <f>IF($A235="","",IF(CF235="","--",LOOKUP(CF235/CH$2,{0,0.4,0.45,0.5,0.55,0.6,0.65,0.7,0.75,0.8,1},{0,2,2.25,2.5,2.75,3,3.25,3.5,3.75,4})))</f>
        <v/>
      </c>
      <c r="CI235" s="22"/>
      <c r="CJ235" s="22"/>
      <c r="CK235" s="58" t="str">
        <f t="shared" si="130"/>
        <v/>
      </c>
      <c r="CL235" s="55"/>
      <c r="CM235" s="24"/>
      <c r="CN235" s="24"/>
      <c r="CO235" s="24" t="str">
        <f t="shared" si="119"/>
        <v/>
      </c>
      <c r="CP235" s="24"/>
      <c r="CQ235" s="25"/>
      <c r="CR235" s="24"/>
      <c r="CS235" s="42" t="str">
        <f t="shared" si="120"/>
        <v/>
      </c>
      <c r="CT235" s="22"/>
      <c r="CU235" s="17"/>
      <c r="CV235" s="7"/>
      <c r="CW235" s="7"/>
      <c r="CX235" s="7"/>
      <c r="CY235" s="7"/>
      <c r="CZ235" s="7"/>
      <c r="DA235" s="7"/>
      <c r="DB235" s="25"/>
      <c r="DC235" s="23"/>
    </row>
    <row r="236" spans="1:107" s="26" customFormat="1" x14ac:dyDescent="0.25">
      <c r="A236" s="19"/>
      <c r="B236" s="20"/>
      <c r="C236" s="21"/>
      <c r="D236" s="22"/>
      <c r="E236" s="22" t="str">
        <f t="shared" si="101"/>
        <v/>
      </c>
      <c r="F236" s="22"/>
      <c r="G236" s="22"/>
      <c r="H236" s="22"/>
      <c r="I236" s="24" t="str">
        <f t="shared" si="121"/>
        <v/>
      </c>
      <c r="J236" s="22" t="str">
        <f t="shared" si="102"/>
        <v/>
      </c>
      <c r="K236" s="39"/>
      <c r="L236" s="27"/>
      <c r="M236" s="22"/>
      <c r="N236" s="22" t="str">
        <f t="shared" si="103"/>
        <v/>
      </c>
      <c r="O236" s="22"/>
      <c r="P236" s="22"/>
      <c r="Q236" s="22"/>
      <c r="R236" s="24" t="str">
        <f t="shared" si="122"/>
        <v/>
      </c>
      <c r="S236" s="19" t="str">
        <f t="shared" si="104"/>
        <v/>
      </c>
      <c r="T236" s="39"/>
      <c r="U236" s="21"/>
      <c r="V236" s="22"/>
      <c r="W236" s="22" t="str">
        <f t="shared" si="105"/>
        <v/>
      </c>
      <c r="X236" s="22"/>
      <c r="Y236" s="22"/>
      <c r="Z236" s="22"/>
      <c r="AA236" s="24" t="str">
        <f t="shared" si="123"/>
        <v/>
      </c>
      <c r="AB236" s="19" t="str">
        <f t="shared" si="106"/>
        <v/>
      </c>
      <c r="AC236" s="39"/>
      <c r="AD236" s="21"/>
      <c r="AE236" s="22"/>
      <c r="AF236" s="22" t="str">
        <f t="shared" si="107"/>
        <v/>
      </c>
      <c r="AG236" s="22"/>
      <c r="AH236" s="22"/>
      <c r="AI236" s="22"/>
      <c r="AJ236" s="24" t="str">
        <f t="shared" si="124"/>
        <v/>
      </c>
      <c r="AK236" s="19" t="str">
        <f t="shared" si="108"/>
        <v/>
      </c>
      <c r="AL236" s="39"/>
      <c r="AM236" s="21"/>
      <c r="AN236" s="22"/>
      <c r="AO236" s="22" t="str">
        <f t="shared" si="109"/>
        <v/>
      </c>
      <c r="AP236" s="22"/>
      <c r="AQ236" s="22"/>
      <c r="AR236" s="22"/>
      <c r="AS236" s="24" t="str">
        <f t="shared" si="125"/>
        <v/>
      </c>
      <c r="AT236" s="19" t="str">
        <f t="shared" si="110"/>
        <v/>
      </c>
      <c r="AU236" s="39"/>
      <c r="AV236" s="21"/>
      <c r="AW236" s="22"/>
      <c r="AX236" s="22" t="str">
        <f t="shared" si="111"/>
        <v/>
      </c>
      <c r="AY236" s="22"/>
      <c r="AZ236" s="22"/>
      <c r="BA236" s="22"/>
      <c r="BB236" s="24" t="str">
        <f t="shared" si="126"/>
        <v/>
      </c>
      <c r="BC236" s="19" t="str">
        <f t="shared" si="112"/>
        <v/>
      </c>
      <c r="BD236" s="39"/>
      <c r="BE236" s="21"/>
      <c r="BF236" s="22"/>
      <c r="BG236" s="22" t="str">
        <f t="shared" si="113"/>
        <v/>
      </c>
      <c r="BH236" s="22"/>
      <c r="BI236" s="22"/>
      <c r="BJ236" s="22"/>
      <c r="BK236" s="24" t="str">
        <f t="shared" si="127"/>
        <v/>
      </c>
      <c r="BL236" s="19" t="str">
        <f t="shared" si="114"/>
        <v/>
      </c>
      <c r="BM236" s="39"/>
      <c r="BN236" s="21"/>
      <c r="BO236" s="22"/>
      <c r="BP236" s="22" t="str">
        <f t="shared" si="115"/>
        <v/>
      </c>
      <c r="BQ236" s="22"/>
      <c r="BR236" s="22"/>
      <c r="BS236" s="22"/>
      <c r="BT236" s="24" t="str">
        <f t="shared" si="128"/>
        <v/>
      </c>
      <c r="BU236" s="19" t="str">
        <f t="shared" si="116"/>
        <v/>
      </c>
      <c r="BV236" s="39"/>
      <c r="BW236" s="21"/>
      <c r="BX236" s="22"/>
      <c r="BY236" s="22" t="str">
        <f t="shared" si="117"/>
        <v/>
      </c>
      <c r="BZ236" s="22"/>
      <c r="CA236" s="22"/>
      <c r="CB236" s="22"/>
      <c r="CC236" s="24" t="str">
        <f t="shared" si="129"/>
        <v/>
      </c>
      <c r="CD236" s="19" t="str">
        <f t="shared" si="118"/>
        <v/>
      </c>
      <c r="CE236" s="39"/>
      <c r="CF236" s="21"/>
      <c r="CG236" s="22" t="str">
        <f>IF($A236="","",IF(CF236="","I",LOOKUP(CF236/CH$2,{0,0.4,0.45,0.5,0.55,0.6,0.65,0.7,0.75,0.8,1},{"F","D","C","C+","B-","B","B+","A-","A","A+"})))</f>
        <v/>
      </c>
      <c r="CH236" s="19" t="str">
        <f>IF($A236="","",IF(CF236="","--",LOOKUP(CF236/CH$2,{0,0.4,0.45,0.5,0.55,0.6,0.65,0.7,0.75,0.8,1},{0,2,2.25,2.5,2.75,3,3.25,3.5,3.75,4})))</f>
        <v/>
      </c>
      <c r="CI236" s="22"/>
      <c r="CJ236" s="22"/>
      <c r="CK236" s="58" t="str">
        <f t="shared" si="130"/>
        <v/>
      </c>
      <c r="CL236" s="55"/>
      <c r="CM236" s="24"/>
      <c r="CN236" s="24"/>
      <c r="CO236" s="24" t="str">
        <f t="shared" si="119"/>
        <v/>
      </c>
      <c r="CP236" s="24"/>
      <c r="CQ236" s="25"/>
      <c r="CR236" s="24"/>
      <c r="CS236" s="42" t="str">
        <f t="shared" si="120"/>
        <v/>
      </c>
      <c r="CT236" s="22"/>
      <c r="CU236" s="17"/>
      <c r="CV236" s="7"/>
      <c r="CW236" s="7"/>
      <c r="CX236" s="7"/>
      <c r="CY236" s="7"/>
      <c r="CZ236" s="7"/>
      <c r="DA236" s="7"/>
      <c r="DB236" s="25"/>
      <c r="DC236" s="23"/>
    </row>
    <row r="237" spans="1:107" s="26" customFormat="1" x14ac:dyDescent="0.25">
      <c r="A237" s="19"/>
      <c r="B237" s="20"/>
      <c r="C237" s="21"/>
      <c r="D237" s="22"/>
      <c r="E237" s="22" t="str">
        <f t="shared" si="101"/>
        <v/>
      </c>
      <c r="F237" s="22"/>
      <c r="G237" s="22"/>
      <c r="H237" s="22"/>
      <c r="I237" s="24" t="str">
        <f t="shared" si="121"/>
        <v/>
      </c>
      <c r="J237" s="22" t="str">
        <f t="shared" si="102"/>
        <v/>
      </c>
      <c r="K237" s="39"/>
      <c r="L237" s="27"/>
      <c r="M237" s="22"/>
      <c r="N237" s="22" t="str">
        <f t="shared" si="103"/>
        <v/>
      </c>
      <c r="O237" s="22"/>
      <c r="P237" s="22"/>
      <c r="Q237" s="22"/>
      <c r="R237" s="24" t="str">
        <f t="shared" si="122"/>
        <v/>
      </c>
      <c r="S237" s="19" t="str">
        <f t="shared" si="104"/>
        <v/>
      </c>
      <c r="T237" s="39"/>
      <c r="U237" s="21"/>
      <c r="V237" s="22"/>
      <c r="W237" s="22" t="str">
        <f t="shared" si="105"/>
        <v/>
      </c>
      <c r="X237" s="22"/>
      <c r="Y237" s="22"/>
      <c r="Z237" s="22"/>
      <c r="AA237" s="24" t="str">
        <f t="shared" si="123"/>
        <v/>
      </c>
      <c r="AB237" s="19" t="str">
        <f t="shared" si="106"/>
        <v/>
      </c>
      <c r="AC237" s="39"/>
      <c r="AD237" s="21"/>
      <c r="AE237" s="22"/>
      <c r="AF237" s="22" t="str">
        <f t="shared" si="107"/>
        <v/>
      </c>
      <c r="AG237" s="22"/>
      <c r="AH237" s="22"/>
      <c r="AI237" s="22"/>
      <c r="AJ237" s="24" t="str">
        <f t="shared" si="124"/>
        <v/>
      </c>
      <c r="AK237" s="19" t="str">
        <f t="shared" si="108"/>
        <v/>
      </c>
      <c r="AL237" s="39"/>
      <c r="AM237" s="21"/>
      <c r="AN237" s="22"/>
      <c r="AO237" s="22" t="str">
        <f t="shared" si="109"/>
        <v/>
      </c>
      <c r="AP237" s="22"/>
      <c r="AQ237" s="22"/>
      <c r="AR237" s="22"/>
      <c r="AS237" s="24" t="str">
        <f t="shared" si="125"/>
        <v/>
      </c>
      <c r="AT237" s="19" t="str">
        <f t="shared" si="110"/>
        <v/>
      </c>
      <c r="AU237" s="39"/>
      <c r="AV237" s="21"/>
      <c r="AW237" s="22"/>
      <c r="AX237" s="22" t="str">
        <f t="shared" si="111"/>
        <v/>
      </c>
      <c r="AY237" s="22"/>
      <c r="AZ237" s="22"/>
      <c r="BA237" s="22"/>
      <c r="BB237" s="24" t="str">
        <f t="shared" si="126"/>
        <v/>
      </c>
      <c r="BC237" s="19" t="str">
        <f t="shared" si="112"/>
        <v/>
      </c>
      <c r="BD237" s="39"/>
      <c r="BE237" s="21"/>
      <c r="BF237" s="22"/>
      <c r="BG237" s="22" t="str">
        <f t="shared" si="113"/>
        <v/>
      </c>
      <c r="BH237" s="22"/>
      <c r="BI237" s="22"/>
      <c r="BJ237" s="22"/>
      <c r="BK237" s="24" t="str">
        <f t="shared" si="127"/>
        <v/>
      </c>
      <c r="BL237" s="19" t="str">
        <f t="shared" si="114"/>
        <v/>
      </c>
      <c r="BM237" s="39"/>
      <c r="BN237" s="21"/>
      <c r="BO237" s="22"/>
      <c r="BP237" s="22" t="str">
        <f t="shared" si="115"/>
        <v/>
      </c>
      <c r="BQ237" s="22"/>
      <c r="BR237" s="22"/>
      <c r="BS237" s="22"/>
      <c r="BT237" s="24" t="str">
        <f t="shared" si="128"/>
        <v/>
      </c>
      <c r="BU237" s="19" t="str">
        <f t="shared" si="116"/>
        <v/>
      </c>
      <c r="BV237" s="39"/>
      <c r="BW237" s="21"/>
      <c r="BX237" s="22"/>
      <c r="BY237" s="22" t="str">
        <f t="shared" si="117"/>
        <v/>
      </c>
      <c r="BZ237" s="22"/>
      <c r="CA237" s="22"/>
      <c r="CB237" s="22"/>
      <c r="CC237" s="24" t="str">
        <f t="shared" si="129"/>
        <v/>
      </c>
      <c r="CD237" s="19" t="str">
        <f t="shared" si="118"/>
        <v/>
      </c>
      <c r="CE237" s="39"/>
      <c r="CF237" s="21"/>
      <c r="CG237" s="22" t="str">
        <f>IF($A237="","",IF(CF237="","I",LOOKUP(CF237/CH$2,{0,0.4,0.45,0.5,0.55,0.6,0.65,0.7,0.75,0.8,1},{"F","D","C","C+","B-","B","B+","A-","A","A+"})))</f>
        <v/>
      </c>
      <c r="CH237" s="19" t="str">
        <f>IF($A237="","",IF(CF237="","--",LOOKUP(CF237/CH$2,{0,0.4,0.45,0.5,0.55,0.6,0.65,0.7,0.75,0.8,1},{0,2,2.25,2.5,2.75,3,3.25,3.5,3.75,4})))</f>
        <v/>
      </c>
      <c r="CI237" s="22"/>
      <c r="CJ237" s="22"/>
      <c r="CK237" s="58" t="str">
        <f t="shared" si="130"/>
        <v/>
      </c>
      <c r="CL237" s="55"/>
      <c r="CM237" s="24"/>
      <c r="CN237" s="24"/>
      <c r="CO237" s="24" t="str">
        <f t="shared" si="119"/>
        <v/>
      </c>
      <c r="CP237" s="24"/>
      <c r="CQ237" s="25"/>
      <c r="CR237" s="24"/>
      <c r="CS237" s="42" t="str">
        <f t="shared" si="120"/>
        <v/>
      </c>
      <c r="CT237" s="22"/>
      <c r="CU237" s="17"/>
      <c r="CV237" s="7"/>
      <c r="CW237" s="7"/>
      <c r="CX237" s="7"/>
      <c r="CY237" s="7"/>
      <c r="CZ237" s="7"/>
      <c r="DA237" s="7"/>
      <c r="DB237" s="25"/>
      <c r="DC237" s="23"/>
    </row>
    <row r="238" spans="1:107" s="26" customFormat="1" x14ac:dyDescent="0.25">
      <c r="A238" s="19"/>
      <c r="B238" s="20"/>
      <c r="C238" s="21"/>
      <c r="D238" s="22"/>
      <c r="E238" s="22" t="str">
        <f t="shared" si="101"/>
        <v/>
      </c>
      <c r="F238" s="22"/>
      <c r="G238" s="22"/>
      <c r="H238" s="22"/>
      <c r="I238" s="24" t="str">
        <f t="shared" si="121"/>
        <v/>
      </c>
      <c r="J238" s="22" t="str">
        <f t="shared" si="102"/>
        <v/>
      </c>
      <c r="K238" s="39"/>
      <c r="L238" s="27"/>
      <c r="M238" s="22"/>
      <c r="N238" s="22" t="str">
        <f t="shared" si="103"/>
        <v/>
      </c>
      <c r="O238" s="22"/>
      <c r="P238" s="22"/>
      <c r="Q238" s="22"/>
      <c r="R238" s="24" t="str">
        <f t="shared" si="122"/>
        <v/>
      </c>
      <c r="S238" s="19" t="str">
        <f t="shared" si="104"/>
        <v/>
      </c>
      <c r="T238" s="39"/>
      <c r="U238" s="21"/>
      <c r="V238" s="22"/>
      <c r="W238" s="22" t="str">
        <f t="shared" si="105"/>
        <v/>
      </c>
      <c r="X238" s="22"/>
      <c r="Y238" s="22"/>
      <c r="Z238" s="22"/>
      <c r="AA238" s="24" t="str">
        <f t="shared" si="123"/>
        <v/>
      </c>
      <c r="AB238" s="19" t="str">
        <f t="shared" si="106"/>
        <v/>
      </c>
      <c r="AC238" s="39"/>
      <c r="AD238" s="21"/>
      <c r="AE238" s="22"/>
      <c r="AF238" s="22" t="str">
        <f t="shared" si="107"/>
        <v/>
      </c>
      <c r="AG238" s="22"/>
      <c r="AH238" s="22"/>
      <c r="AI238" s="22"/>
      <c r="AJ238" s="24" t="str">
        <f t="shared" si="124"/>
        <v/>
      </c>
      <c r="AK238" s="19" t="str">
        <f t="shared" si="108"/>
        <v/>
      </c>
      <c r="AL238" s="39"/>
      <c r="AM238" s="21"/>
      <c r="AN238" s="22"/>
      <c r="AO238" s="22" t="str">
        <f t="shared" si="109"/>
        <v/>
      </c>
      <c r="AP238" s="22"/>
      <c r="AQ238" s="22"/>
      <c r="AR238" s="22"/>
      <c r="AS238" s="24" t="str">
        <f t="shared" si="125"/>
        <v/>
      </c>
      <c r="AT238" s="19" t="str">
        <f t="shared" si="110"/>
        <v/>
      </c>
      <c r="AU238" s="39"/>
      <c r="AV238" s="21"/>
      <c r="AW238" s="22"/>
      <c r="AX238" s="22" t="str">
        <f t="shared" si="111"/>
        <v/>
      </c>
      <c r="AY238" s="22"/>
      <c r="AZ238" s="22"/>
      <c r="BA238" s="22"/>
      <c r="BB238" s="24" t="str">
        <f t="shared" si="126"/>
        <v/>
      </c>
      <c r="BC238" s="19" t="str">
        <f t="shared" si="112"/>
        <v/>
      </c>
      <c r="BD238" s="39"/>
      <c r="BE238" s="21"/>
      <c r="BF238" s="22"/>
      <c r="BG238" s="22" t="str">
        <f t="shared" si="113"/>
        <v/>
      </c>
      <c r="BH238" s="22"/>
      <c r="BI238" s="22"/>
      <c r="BJ238" s="22"/>
      <c r="BK238" s="24" t="str">
        <f t="shared" si="127"/>
        <v/>
      </c>
      <c r="BL238" s="19" t="str">
        <f t="shared" si="114"/>
        <v/>
      </c>
      <c r="BM238" s="39"/>
      <c r="BN238" s="21"/>
      <c r="BO238" s="22"/>
      <c r="BP238" s="22" t="str">
        <f t="shared" si="115"/>
        <v/>
      </c>
      <c r="BQ238" s="22"/>
      <c r="BR238" s="22"/>
      <c r="BS238" s="22"/>
      <c r="BT238" s="24" t="str">
        <f t="shared" si="128"/>
        <v/>
      </c>
      <c r="BU238" s="19" t="str">
        <f t="shared" si="116"/>
        <v/>
      </c>
      <c r="BV238" s="39"/>
      <c r="BW238" s="21"/>
      <c r="BX238" s="22"/>
      <c r="BY238" s="22" t="str">
        <f t="shared" si="117"/>
        <v/>
      </c>
      <c r="BZ238" s="22"/>
      <c r="CA238" s="22"/>
      <c r="CB238" s="22"/>
      <c r="CC238" s="24" t="str">
        <f t="shared" si="129"/>
        <v/>
      </c>
      <c r="CD238" s="19" t="str">
        <f t="shared" si="118"/>
        <v/>
      </c>
      <c r="CE238" s="39"/>
      <c r="CF238" s="21"/>
      <c r="CG238" s="22" t="str">
        <f>IF($A238="","",IF(CF238="","I",LOOKUP(CF238/CH$2,{0,0.4,0.45,0.5,0.55,0.6,0.65,0.7,0.75,0.8,1},{"F","D","C","C+","B-","B","B+","A-","A","A+"})))</f>
        <v/>
      </c>
      <c r="CH238" s="19" t="str">
        <f>IF($A238="","",IF(CF238="","--",LOOKUP(CF238/CH$2,{0,0.4,0.45,0.5,0.55,0.6,0.65,0.7,0.75,0.8,1},{0,2,2.25,2.5,2.75,3,3.25,3.5,3.75,4})))</f>
        <v/>
      </c>
      <c r="CI238" s="22"/>
      <c r="CJ238" s="22"/>
      <c r="CK238" s="58" t="str">
        <f t="shared" si="130"/>
        <v/>
      </c>
      <c r="CL238" s="55"/>
      <c r="CM238" s="24"/>
      <c r="CN238" s="24"/>
      <c r="CO238" s="24" t="str">
        <f t="shared" si="119"/>
        <v/>
      </c>
      <c r="CP238" s="24"/>
      <c r="CQ238" s="25"/>
      <c r="CR238" s="24"/>
      <c r="CS238" s="42" t="str">
        <f t="shared" si="120"/>
        <v/>
      </c>
      <c r="CT238" s="22"/>
      <c r="CU238" s="17"/>
      <c r="CV238" s="7"/>
      <c r="CW238" s="7"/>
      <c r="CX238" s="7"/>
      <c r="CY238" s="7"/>
      <c r="CZ238" s="7"/>
      <c r="DA238" s="7"/>
      <c r="DB238" s="25"/>
      <c r="DC238" s="23"/>
    </row>
    <row r="239" spans="1:107" s="26" customFormat="1" x14ac:dyDescent="0.25">
      <c r="A239" s="19"/>
      <c r="B239" s="20"/>
      <c r="C239" s="21"/>
      <c r="D239" s="22"/>
      <c r="E239" s="22" t="str">
        <f t="shared" si="101"/>
        <v/>
      </c>
      <c r="F239" s="22"/>
      <c r="G239" s="22"/>
      <c r="H239" s="22"/>
      <c r="I239" s="24" t="str">
        <f t="shared" si="121"/>
        <v/>
      </c>
      <c r="J239" s="22" t="str">
        <f t="shared" si="102"/>
        <v/>
      </c>
      <c r="K239" s="39"/>
      <c r="L239" s="27"/>
      <c r="M239" s="22"/>
      <c r="N239" s="22" t="str">
        <f t="shared" si="103"/>
        <v/>
      </c>
      <c r="O239" s="22"/>
      <c r="P239" s="22"/>
      <c r="Q239" s="22"/>
      <c r="R239" s="24" t="str">
        <f t="shared" si="122"/>
        <v/>
      </c>
      <c r="S239" s="19" t="str">
        <f t="shared" si="104"/>
        <v/>
      </c>
      <c r="T239" s="39"/>
      <c r="U239" s="21"/>
      <c r="V239" s="22"/>
      <c r="W239" s="22" t="str">
        <f t="shared" si="105"/>
        <v/>
      </c>
      <c r="X239" s="22"/>
      <c r="Y239" s="22"/>
      <c r="Z239" s="22"/>
      <c r="AA239" s="24" t="str">
        <f t="shared" si="123"/>
        <v/>
      </c>
      <c r="AB239" s="19" t="str">
        <f t="shared" si="106"/>
        <v/>
      </c>
      <c r="AC239" s="39"/>
      <c r="AD239" s="21"/>
      <c r="AE239" s="22"/>
      <c r="AF239" s="22" t="str">
        <f t="shared" si="107"/>
        <v/>
      </c>
      <c r="AG239" s="22"/>
      <c r="AH239" s="22"/>
      <c r="AI239" s="22"/>
      <c r="AJ239" s="24" t="str">
        <f t="shared" si="124"/>
        <v/>
      </c>
      <c r="AK239" s="19" t="str">
        <f t="shared" si="108"/>
        <v/>
      </c>
      <c r="AL239" s="39"/>
      <c r="AM239" s="21"/>
      <c r="AN239" s="22"/>
      <c r="AO239" s="22" t="str">
        <f t="shared" si="109"/>
        <v/>
      </c>
      <c r="AP239" s="22"/>
      <c r="AQ239" s="22"/>
      <c r="AR239" s="22"/>
      <c r="AS239" s="24" t="str">
        <f t="shared" si="125"/>
        <v/>
      </c>
      <c r="AT239" s="19" t="str">
        <f t="shared" si="110"/>
        <v/>
      </c>
      <c r="AU239" s="39"/>
      <c r="AV239" s="21"/>
      <c r="AW239" s="22"/>
      <c r="AX239" s="22" t="str">
        <f t="shared" si="111"/>
        <v/>
      </c>
      <c r="AY239" s="22"/>
      <c r="AZ239" s="22"/>
      <c r="BA239" s="22"/>
      <c r="BB239" s="24" t="str">
        <f t="shared" si="126"/>
        <v/>
      </c>
      <c r="BC239" s="19" t="str">
        <f t="shared" si="112"/>
        <v/>
      </c>
      <c r="BD239" s="39"/>
      <c r="BE239" s="21"/>
      <c r="BF239" s="22"/>
      <c r="BG239" s="22" t="str">
        <f t="shared" si="113"/>
        <v/>
      </c>
      <c r="BH239" s="22"/>
      <c r="BI239" s="22"/>
      <c r="BJ239" s="22"/>
      <c r="BK239" s="24" t="str">
        <f t="shared" si="127"/>
        <v/>
      </c>
      <c r="BL239" s="19" t="str">
        <f t="shared" si="114"/>
        <v/>
      </c>
      <c r="BM239" s="39"/>
      <c r="BN239" s="21"/>
      <c r="BO239" s="22"/>
      <c r="BP239" s="22" t="str">
        <f t="shared" si="115"/>
        <v/>
      </c>
      <c r="BQ239" s="22"/>
      <c r="BR239" s="22"/>
      <c r="BS239" s="22"/>
      <c r="BT239" s="24" t="str">
        <f t="shared" si="128"/>
        <v/>
      </c>
      <c r="BU239" s="19" t="str">
        <f t="shared" si="116"/>
        <v/>
      </c>
      <c r="BV239" s="39"/>
      <c r="BW239" s="21"/>
      <c r="BX239" s="22"/>
      <c r="BY239" s="22" t="str">
        <f t="shared" si="117"/>
        <v/>
      </c>
      <c r="BZ239" s="22"/>
      <c r="CA239" s="22"/>
      <c r="CB239" s="22"/>
      <c r="CC239" s="24" t="str">
        <f t="shared" si="129"/>
        <v/>
      </c>
      <c r="CD239" s="19" t="str">
        <f t="shared" si="118"/>
        <v/>
      </c>
      <c r="CE239" s="39"/>
      <c r="CF239" s="21"/>
      <c r="CG239" s="22" t="str">
        <f>IF($A239="","",IF(CF239="","I",LOOKUP(CF239/CH$2,{0,0.4,0.45,0.5,0.55,0.6,0.65,0.7,0.75,0.8,1},{"F","D","C","C+","B-","B","B+","A-","A","A+"})))</f>
        <v/>
      </c>
      <c r="CH239" s="19" t="str">
        <f>IF($A239="","",IF(CF239="","--",LOOKUP(CF239/CH$2,{0,0.4,0.45,0.5,0.55,0.6,0.65,0.7,0.75,0.8,1},{0,2,2.25,2.5,2.75,3,3.25,3.5,3.75,4})))</f>
        <v/>
      </c>
      <c r="CI239" s="22"/>
      <c r="CJ239" s="22"/>
      <c r="CK239" s="58" t="str">
        <f t="shared" si="130"/>
        <v/>
      </c>
      <c r="CL239" s="55"/>
      <c r="CM239" s="24"/>
      <c r="CN239" s="24"/>
      <c r="CO239" s="24" t="str">
        <f t="shared" si="119"/>
        <v/>
      </c>
      <c r="CP239" s="24"/>
      <c r="CQ239" s="25"/>
      <c r="CR239" s="24"/>
      <c r="CS239" s="42" t="str">
        <f t="shared" si="120"/>
        <v/>
      </c>
      <c r="CT239" s="22"/>
      <c r="CU239" s="17"/>
      <c r="CV239" s="7"/>
      <c r="CW239" s="7"/>
      <c r="CX239" s="7"/>
      <c r="CY239" s="7"/>
      <c r="CZ239" s="7"/>
      <c r="DA239" s="7"/>
      <c r="DB239" s="25"/>
      <c r="DC239" s="23"/>
    </row>
    <row r="240" spans="1:107" s="26" customFormat="1" x14ac:dyDescent="0.25">
      <c r="A240" s="19"/>
      <c r="B240" s="20"/>
      <c r="C240" s="21"/>
      <c r="D240" s="22"/>
      <c r="E240" s="22" t="str">
        <f t="shared" si="101"/>
        <v/>
      </c>
      <c r="F240" s="22"/>
      <c r="G240" s="22"/>
      <c r="H240" s="22"/>
      <c r="I240" s="24" t="str">
        <f t="shared" si="121"/>
        <v/>
      </c>
      <c r="J240" s="22" t="str">
        <f t="shared" si="102"/>
        <v/>
      </c>
      <c r="K240" s="39"/>
      <c r="L240" s="27"/>
      <c r="M240" s="22"/>
      <c r="N240" s="22" t="str">
        <f t="shared" si="103"/>
        <v/>
      </c>
      <c r="O240" s="22"/>
      <c r="P240" s="22"/>
      <c r="Q240" s="22"/>
      <c r="R240" s="24" t="str">
        <f t="shared" si="122"/>
        <v/>
      </c>
      <c r="S240" s="19" t="str">
        <f t="shared" si="104"/>
        <v/>
      </c>
      <c r="T240" s="39"/>
      <c r="U240" s="21"/>
      <c r="V240" s="22"/>
      <c r="W240" s="22" t="str">
        <f t="shared" si="105"/>
        <v/>
      </c>
      <c r="X240" s="22"/>
      <c r="Y240" s="22"/>
      <c r="Z240" s="22"/>
      <c r="AA240" s="24" t="str">
        <f t="shared" si="123"/>
        <v/>
      </c>
      <c r="AB240" s="19" t="str">
        <f t="shared" si="106"/>
        <v/>
      </c>
      <c r="AC240" s="39"/>
      <c r="AD240" s="21"/>
      <c r="AE240" s="22"/>
      <c r="AF240" s="22" t="str">
        <f t="shared" si="107"/>
        <v/>
      </c>
      <c r="AG240" s="22"/>
      <c r="AH240" s="22"/>
      <c r="AI240" s="22"/>
      <c r="AJ240" s="24" t="str">
        <f t="shared" si="124"/>
        <v/>
      </c>
      <c r="AK240" s="19" t="str">
        <f t="shared" si="108"/>
        <v/>
      </c>
      <c r="AL240" s="39"/>
      <c r="AM240" s="21"/>
      <c r="AN240" s="22"/>
      <c r="AO240" s="22" t="str">
        <f t="shared" si="109"/>
        <v/>
      </c>
      <c r="AP240" s="22"/>
      <c r="AQ240" s="22"/>
      <c r="AR240" s="22"/>
      <c r="AS240" s="24" t="str">
        <f t="shared" si="125"/>
        <v/>
      </c>
      <c r="AT240" s="19" t="str">
        <f t="shared" si="110"/>
        <v/>
      </c>
      <c r="AU240" s="39"/>
      <c r="AV240" s="21"/>
      <c r="AW240" s="22"/>
      <c r="AX240" s="22" t="str">
        <f t="shared" si="111"/>
        <v/>
      </c>
      <c r="AY240" s="22"/>
      <c r="AZ240" s="22"/>
      <c r="BA240" s="22"/>
      <c r="BB240" s="24" t="str">
        <f t="shared" si="126"/>
        <v/>
      </c>
      <c r="BC240" s="19" t="str">
        <f t="shared" si="112"/>
        <v/>
      </c>
      <c r="BD240" s="39"/>
      <c r="BE240" s="21"/>
      <c r="BF240" s="22"/>
      <c r="BG240" s="22" t="str">
        <f t="shared" si="113"/>
        <v/>
      </c>
      <c r="BH240" s="22"/>
      <c r="BI240" s="22"/>
      <c r="BJ240" s="22"/>
      <c r="BK240" s="24" t="str">
        <f t="shared" si="127"/>
        <v/>
      </c>
      <c r="BL240" s="19" t="str">
        <f t="shared" si="114"/>
        <v/>
      </c>
      <c r="BM240" s="39"/>
      <c r="BN240" s="21"/>
      <c r="BO240" s="22"/>
      <c r="BP240" s="22" t="str">
        <f t="shared" si="115"/>
        <v/>
      </c>
      <c r="BQ240" s="22"/>
      <c r="BR240" s="22"/>
      <c r="BS240" s="22"/>
      <c r="BT240" s="24" t="str">
        <f t="shared" si="128"/>
        <v/>
      </c>
      <c r="BU240" s="19" t="str">
        <f t="shared" si="116"/>
        <v/>
      </c>
      <c r="BV240" s="39"/>
      <c r="BW240" s="21"/>
      <c r="BX240" s="22"/>
      <c r="BY240" s="22" t="str">
        <f t="shared" si="117"/>
        <v/>
      </c>
      <c r="BZ240" s="22"/>
      <c r="CA240" s="22"/>
      <c r="CB240" s="22"/>
      <c r="CC240" s="24" t="str">
        <f t="shared" si="129"/>
        <v/>
      </c>
      <c r="CD240" s="19" t="str">
        <f t="shared" si="118"/>
        <v/>
      </c>
      <c r="CE240" s="39"/>
      <c r="CF240" s="21"/>
      <c r="CG240" s="22" t="str">
        <f>IF($A240="","",IF(CF240="","I",LOOKUP(CF240/CH$2,{0,0.4,0.45,0.5,0.55,0.6,0.65,0.7,0.75,0.8,1},{"F","D","C","C+","B-","B","B+","A-","A","A+"})))</f>
        <v/>
      </c>
      <c r="CH240" s="19" t="str">
        <f>IF($A240="","",IF(CF240="","--",LOOKUP(CF240/CH$2,{0,0.4,0.45,0.5,0.55,0.6,0.65,0.7,0.75,0.8,1},{0,2,2.25,2.5,2.75,3,3.25,3.5,3.75,4})))</f>
        <v/>
      </c>
      <c r="CI240" s="22"/>
      <c r="CJ240" s="22"/>
      <c r="CK240" s="58" t="str">
        <f t="shared" si="130"/>
        <v/>
      </c>
      <c r="CL240" s="55"/>
      <c r="CM240" s="24"/>
      <c r="CN240" s="24"/>
      <c r="CO240" s="24" t="str">
        <f t="shared" si="119"/>
        <v/>
      </c>
      <c r="CP240" s="24"/>
      <c r="CQ240" s="25"/>
      <c r="CR240" s="24"/>
      <c r="CS240" s="42" t="str">
        <f t="shared" si="120"/>
        <v/>
      </c>
      <c r="CT240" s="22"/>
      <c r="CU240" s="17"/>
      <c r="CV240" s="7"/>
      <c r="CW240" s="7"/>
      <c r="CX240" s="7"/>
      <c r="CY240" s="7"/>
      <c r="CZ240" s="7"/>
      <c r="DA240" s="7"/>
      <c r="DB240" s="25"/>
      <c r="DC240" s="23"/>
    </row>
    <row r="241" spans="1:107" s="26" customFormat="1" x14ac:dyDescent="0.25">
      <c r="A241" s="19"/>
      <c r="B241" s="20"/>
      <c r="C241" s="21"/>
      <c r="D241" s="22"/>
      <c r="E241" s="22" t="str">
        <f t="shared" si="101"/>
        <v/>
      </c>
      <c r="F241" s="22"/>
      <c r="G241" s="22"/>
      <c r="H241" s="22"/>
      <c r="I241" s="24" t="str">
        <f t="shared" si="121"/>
        <v/>
      </c>
      <c r="J241" s="22" t="str">
        <f t="shared" si="102"/>
        <v/>
      </c>
      <c r="K241" s="39"/>
      <c r="L241" s="27"/>
      <c r="M241" s="22"/>
      <c r="N241" s="22" t="str">
        <f t="shared" si="103"/>
        <v/>
      </c>
      <c r="O241" s="22"/>
      <c r="P241" s="22"/>
      <c r="Q241" s="22"/>
      <c r="R241" s="24" t="str">
        <f t="shared" si="122"/>
        <v/>
      </c>
      <c r="S241" s="19" t="str">
        <f t="shared" si="104"/>
        <v/>
      </c>
      <c r="T241" s="39"/>
      <c r="U241" s="21"/>
      <c r="V241" s="22"/>
      <c r="W241" s="22" t="str">
        <f t="shared" si="105"/>
        <v/>
      </c>
      <c r="X241" s="22"/>
      <c r="Y241" s="22"/>
      <c r="Z241" s="22"/>
      <c r="AA241" s="24" t="str">
        <f t="shared" si="123"/>
        <v/>
      </c>
      <c r="AB241" s="19" t="str">
        <f t="shared" si="106"/>
        <v/>
      </c>
      <c r="AC241" s="39"/>
      <c r="AD241" s="21"/>
      <c r="AE241" s="22"/>
      <c r="AF241" s="22" t="str">
        <f t="shared" si="107"/>
        <v/>
      </c>
      <c r="AG241" s="22"/>
      <c r="AH241" s="22"/>
      <c r="AI241" s="22"/>
      <c r="AJ241" s="24" t="str">
        <f t="shared" si="124"/>
        <v/>
      </c>
      <c r="AK241" s="19" t="str">
        <f t="shared" si="108"/>
        <v/>
      </c>
      <c r="AL241" s="39"/>
      <c r="AM241" s="21"/>
      <c r="AN241" s="22"/>
      <c r="AO241" s="22" t="str">
        <f t="shared" si="109"/>
        <v/>
      </c>
      <c r="AP241" s="22"/>
      <c r="AQ241" s="22"/>
      <c r="AR241" s="22"/>
      <c r="AS241" s="24" t="str">
        <f t="shared" si="125"/>
        <v/>
      </c>
      <c r="AT241" s="19" t="str">
        <f t="shared" si="110"/>
        <v/>
      </c>
      <c r="AU241" s="39"/>
      <c r="AV241" s="21"/>
      <c r="AW241" s="22"/>
      <c r="AX241" s="22" t="str">
        <f t="shared" si="111"/>
        <v/>
      </c>
      <c r="AY241" s="22"/>
      <c r="AZ241" s="22"/>
      <c r="BA241" s="22"/>
      <c r="BB241" s="24" t="str">
        <f t="shared" si="126"/>
        <v/>
      </c>
      <c r="BC241" s="19" t="str">
        <f t="shared" si="112"/>
        <v/>
      </c>
      <c r="BD241" s="39"/>
      <c r="BE241" s="21"/>
      <c r="BF241" s="22"/>
      <c r="BG241" s="22" t="str">
        <f t="shared" si="113"/>
        <v/>
      </c>
      <c r="BH241" s="22"/>
      <c r="BI241" s="22"/>
      <c r="BJ241" s="22"/>
      <c r="BK241" s="24" t="str">
        <f t="shared" si="127"/>
        <v/>
      </c>
      <c r="BL241" s="19" t="str">
        <f t="shared" si="114"/>
        <v/>
      </c>
      <c r="BM241" s="39"/>
      <c r="BN241" s="21"/>
      <c r="BO241" s="22"/>
      <c r="BP241" s="22" t="str">
        <f t="shared" si="115"/>
        <v/>
      </c>
      <c r="BQ241" s="22"/>
      <c r="BR241" s="22"/>
      <c r="BS241" s="22"/>
      <c r="BT241" s="24" t="str">
        <f t="shared" si="128"/>
        <v/>
      </c>
      <c r="BU241" s="19" t="str">
        <f t="shared" si="116"/>
        <v/>
      </c>
      <c r="BV241" s="39"/>
      <c r="BW241" s="21"/>
      <c r="BX241" s="22"/>
      <c r="BY241" s="22" t="str">
        <f t="shared" si="117"/>
        <v/>
      </c>
      <c r="BZ241" s="22"/>
      <c r="CA241" s="22"/>
      <c r="CB241" s="22"/>
      <c r="CC241" s="24" t="str">
        <f t="shared" si="129"/>
        <v/>
      </c>
      <c r="CD241" s="19" t="str">
        <f t="shared" si="118"/>
        <v/>
      </c>
      <c r="CE241" s="39"/>
      <c r="CF241" s="21"/>
      <c r="CG241" s="22" t="str">
        <f>IF($A241="","",IF(CF241="","I",LOOKUP(CF241/CH$2,{0,0.4,0.45,0.5,0.55,0.6,0.65,0.7,0.75,0.8,1},{"F","D","C","C+","B-","B","B+","A-","A","A+"})))</f>
        <v/>
      </c>
      <c r="CH241" s="19" t="str">
        <f>IF($A241="","",IF(CF241="","--",LOOKUP(CF241/CH$2,{0,0.4,0.45,0.5,0.55,0.6,0.65,0.7,0.75,0.8,1},{0,2,2.25,2.5,2.75,3,3.25,3.5,3.75,4})))</f>
        <v/>
      </c>
      <c r="CI241" s="22"/>
      <c r="CJ241" s="22"/>
      <c r="CK241" s="58" t="str">
        <f t="shared" si="130"/>
        <v/>
      </c>
      <c r="CL241" s="55"/>
      <c r="CM241" s="24"/>
      <c r="CN241" s="24"/>
      <c r="CO241" s="24" t="str">
        <f t="shared" si="119"/>
        <v/>
      </c>
      <c r="CP241" s="24"/>
      <c r="CQ241" s="25"/>
      <c r="CR241" s="24"/>
      <c r="CS241" s="42" t="str">
        <f t="shared" si="120"/>
        <v/>
      </c>
      <c r="CT241" s="22"/>
      <c r="CU241" s="17"/>
      <c r="CV241" s="7"/>
      <c r="CW241" s="7"/>
      <c r="CX241" s="7"/>
      <c r="CY241" s="7"/>
      <c r="CZ241" s="7"/>
      <c r="DA241" s="7"/>
      <c r="DB241" s="25"/>
      <c r="DC241" s="23"/>
    </row>
    <row r="242" spans="1:107" s="26" customFormat="1" x14ac:dyDescent="0.25">
      <c r="A242" s="19"/>
      <c r="B242" s="20"/>
      <c r="C242" s="21"/>
      <c r="D242" s="22"/>
      <c r="E242" s="22" t="str">
        <f t="shared" si="101"/>
        <v/>
      </c>
      <c r="F242" s="22"/>
      <c r="G242" s="22"/>
      <c r="H242" s="22"/>
      <c r="I242" s="24" t="str">
        <f t="shared" si="121"/>
        <v/>
      </c>
      <c r="J242" s="22" t="str">
        <f t="shared" si="102"/>
        <v/>
      </c>
      <c r="K242" s="39"/>
      <c r="L242" s="27"/>
      <c r="M242" s="22"/>
      <c r="N242" s="22" t="str">
        <f t="shared" si="103"/>
        <v/>
      </c>
      <c r="O242" s="22"/>
      <c r="P242" s="22"/>
      <c r="Q242" s="22"/>
      <c r="R242" s="24" t="str">
        <f t="shared" si="122"/>
        <v/>
      </c>
      <c r="S242" s="19" t="str">
        <f t="shared" si="104"/>
        <v/>
      </c>
      <c r="T242" s="39"/>
      <c r="U242" s="21"/>
      <c r="V242" s="22"/>
      <c r="W242" s="22" t="str">
        <f t="shared" si="105"/>
        <v/>
      </c>
      <c r="X242" s="22"/>
      <c r="Y242" s="22"/>
      <c r="Z242" s="22"/>
      <c r="AA242" s="24" t="str">
        <f t="shared" si="123"/>
        <v/>
      </c>
      <c r="AB242" s="19" t="str">
        <f t="shared" si="106"/>
        <v/>
      </c>
      <c r="AC242" s="39"/>
      <c r="AD242" s="21"/>
      <c r="AE242" s="22"/>
      <c r="AF242" s="22" t="str">
        <f t="shared" si="107"/>
        <v/>
      </c>
      <c r="AG242" s="22"/>
      <c r="AH242" s="22"/>
      <c r="AI242" s="22"/>
      <c r="AJ242" s="24" t="str">
        <f t="shared" si="124"/>
        <v/>
      </c>
      <c r="AK242" s="19" t="str">
        <f t="shared" si="108"/>
        <v/>
      </c>
      <c r="AL242" s="39"/>
      <c r="AM242" s="21"/>
      <c r="AN242" s="22"/>
      <c r="AO242" s="22" t="str">
        <f t="shared" si="109"/>
        <v/>
      </c>
      <c r="AP242" s="22"/>
      <c r="AQ242" s="22"/>
      <c r="AR242" s="22"/>
      <c r="AS242" s="24" t="str">
        <f t="shared" si="125"/>
        <v/>
      </c>
      <c r="AT242" s="19" t="str">
        <f t="shared" si="110"/>
        <v/>
      </c>
      <c r="AU242" s="39"/>
      <c r="AV242" s="21"/>
      <c r="AW242" s="22"/>
      <c r="AX242" s="22" t="str">
        <f t="shared" si="111"/>
        <v/>
      </c>
      <c r="AY242" s="22"/>
      <c r="AZ242" s="22"/>
      <c r="BA242" s="22"/>
      <c r="BB242" s="24" t="str">
        <f t="shared" si="126"/>
        <v/>
      </c>
      <c r="BC242" s="19" t="str">
        <f t="shared" si="112"/>
        <v/>
      </c>
      <c r="BD242" s="39"/>
      <c r="BE242" s="21"/>
      <c r="BF242" s="22"/>
      <c r="BG242" s="22" t="str">
        <f t="shared" si="113"/>
        <v/>
      </c>
      <c r="BH242" s="22"/>
      <c r="BI242" s="22"/>
      <c r="BJ242" s="22"/>
      <c r="BK242" s="24" t="str">
        <f t="shared" si="127"/>
        <v/>
      </c>
      <c r="BL242" s="19" t="str">
        <f t="shared" si="114"/>
        <v/>
      </c>
      <c r="BM242" s="39"/>
      <c r="BN242" s="21"/>
      <c r="BO242" s="22"/>
      <c r="BP242" s="22" t="str">
        <f t="shared" si="115"/>
        <v/>
      </c>
      <c r="BQ242" s="22"/>
      <c r="BR242" s="22"/>
      <c r="BS242" s="22"/>
      <c r="BT242" s="24" t="str">
        <f t="shared" si="128"/>
        <v/>
      </c>
      <c r="BU242" s="19" t="str">
        <f t="shared" si="116"/>
        <v/>
      </c>
      <c r="BV242" s="39"/>
      <c r="BW242" s="21"/>
      <c r="BX242" s="22"/>
      <c r="BY242" s="22" t="str">
        <f t="shared" si="117"/>
        <v/>
      </c>
      <c r="BZ242" s="22"/>
      <c r="CA242" s="22"/>
      <c r="CB242" s="22"/>
      <c r="CC242" s="24" t="str">
        <f t="shared" si="129"/>
        <v/>
      </c>
      <c r="CD242" s="19" t="str">
        <f t="shared" si="118"/>
        <v/>
      </c>
      <c r="CE242" s="39"/>
      <c r="CF242" s="21"/>
      <c r="CG242" s="22" t="str">
        <f>IF($A242="","",IF(CF242="","I",LOOKUP(CF242/CH$2,{0,0.4,0.45,0.5,0.55,0.6,0.65,0.7,0.75,0.8,1},{"F","D","C","C+","B-","B","B+","A-","A","A+"})))</f>
        <v/>
      </c>
      <c r="CH242" s="19" t="str">
        <f>IF($A242="","",IF(CF242="","--",LOOKUP(CF242/CH$2,{0,0.4,0.45,0.5,0.55,0.6,0.65,0.7,0.75,0.8,1},{0,2,2.25,2.5,2.75,3,3.25,3.5,3.75,4})))</f>
        <v/>
      </c>
      <c r="CI242" s="22"/>
      <c r="CJ242" s="22"/>
      <c r="CK242" s="58" t="str">
        <f t="shared" si="130"/>
        <v/>
      </c>
      <c r="CL242" s="55"/>
      <c r="CM242" s="24"/>
      <c r="CN242" s="24"/>
      <c r="CO242" s="24" t="str">
        <f t="shared" si="119"/>
        <v/>
      </c>
      <c r="CP242" s="24"/>
      <c r="CQ242" s="25"/>
      <c r="CR242" s="24"/>
      <c r="CS242" s="42" t="str">
        <f t="shared" si="120"/>
        <v/>
      </c>
      <c r="CT242" s="22"/>
      <c r="CU242" s="17"/>
      <c r="CV242" s="7"/>
      <c r="CW242" s="7"/>
      <c r="CX242" s="7"/>
      <c r="CY242" s="7"/>
      <c r="CZ242" s="7"/>
      <c r="DA242" s="7"/>
      <c r="DB242" s="25"/>
      <c r="DC242" s="23"/>
    </row>
    <row r="243" spans="1:107" s="26" customFormat="1" x14ac:dyDescent="0.25">
      <c r="A243" s="19"/>
      <c r="B243" s="20"/>
      <c r="C243" s="21"/>
      <c r="D243" s="22"/>
      <c r="E243" s="22" t="str">
        <f t="shared" si="101"/>
        <v/>
      </c>
      <c r="F243" s="22"/>
      <c r="G243" s="22"/>
      <c r="H243" s="22"/>
      <c r="I243" s="24" t="str">
        <f t="shared" si="121"/>
        <v/>
      </c>
      <c r="J243" s="22" t="str">
        <f t="shared" si="102"/>
        <v/>
      </c>
      <c r="K243" s="39"/>
      <c r="L243" s="27"/>
      <c r="M243" s="22"/>
      <c r="N243" s="22" t="str">
        <f t="shared" si="103"/>
        <v/>
      </c>
      <c r="O243" s="22"/>
      <c r="P243" s="22"/>
      <c r="Q243" s="22"/>
      <c r="R243" s="24" t="str">
        <f t="shared" si="122"/>
        <v/>
      </c>
      <c r="S243" s="19" t="str">
        <f t="shared" si="104"/>
        <v/>
      </c>
      <c r="T243" s="39"/>
      <c r="U243" s="21"/>
      <c r="V243" s="22"/>
      <c r="W243" s="22" t="str">
        <f t="shared" si="105"/>
        <v/>
      </c>
      <c r="X243" s="22"/>
      <c r="Y243" s="22"/>
      <c r="Z243" s="22"/>
      <c r="AA243" s="24" t="str">
        <f t="shared" si="123"/>
        <v/>
      </c>
      <c r="AB243" s="19" t="str">
        <f t="shared" si="106"/>
        <v/>
      </c>
      <c r="AC243" s="39"/>
      <c r="AD243" s="21"/>
      <c r="AE243" s="22"/>
      <c r="AF243" s="22" t="str">
        <f t="shared" si="107"/>
        <v/>
      </c>
      <c r="AG243" s="22"/>
      <c r="AH243" s="22"/>
      <c r="AI243" s="22"/>
      <c r="AJ243" s="24" t="str">
        <f t="shared" si="124"/>
        <v/>
      </c>
      <c r="AK243" s="19" t="str">
        <f t="shared" si="108"/>
        <v/>
      </c>
      <c r="AL243" s="39"/>
      <c r="AM243" s="21"/>
      <c r="AN243" s="22"/>
      <c r="AO243" s="22" t="str">
        <f t="shared" si="109"/>
        <v/>
      </c>
      <c r="AP243" s="22"/>
      <c r="AQ243" s="22"/>
      <c r="AR243" s="22"/>
      <c r="AS243" s="24" t="str">
        <f t="shared" si="125"/>
        <v/>
      </c>
      <c r="AT243" s="19" t="str">
        <f t="shared" si="110"/>
        <v/>
      </c>
      <c r="AU243" s="39"/>
      <c r="AV243" s="21"/>
      <c r="AW243" s="22"/>
      <c r="AX243" s="22" t="str">
        <f t="shared" si="111"/>
        <v/>
      </c>
      <c r="AY243" s="22"/>
      <c r="AZ243" s="22"/>
      <c r="BA243" s="22"/>
      <c r="BB243" s="24" t="str">
        <f t="shared" si="126"/>
        <v/>
      </c>
      <c r="BC243" s="19" t="str">
        <f t="shared" si="112"/>
        <v/>
      </c>
      <c r="BD243" s="39"/>
      <c r="BE243" s="21"/>
      <c r="BF243" s="22"/>
      <c r="BG243" s="22" t="str">
        <f t="shared" si="113"/>
        <v/>
      </c>
      <c r="BH243" s="22"/>
      <c r="BI243" s="22"/>
      <c r="BJ243" s="22"/>
      <c r="BK243" s="24" t="str">
        <f t="shared" si="127"/>
        <v/>
      </c>
      <c r="BL243" s="19" t="str">
        <f t="shared" si="114"/>
        <v/>
      </c>
      <c r="BM243" s="39"/>
      <c r="BN243" s="21"/>
      <c r="BO243" s="22"/>
      <c r="BP243" s="22" t="str">
        <f t="shared" si="115"/>
        <v/>
      </c>
      <c r="BQ243" s="22"/>
      <c r="BR243" s="22"/>
      <c r="BS243" s="22"/>
      <c r="BT243" s="24" t="str">
        <f t="shared" si="128"/>
        <v/>
      </c>
      <c r="BU243" s="19" t="str">
        <f t="shared" si="116"/>
        <v/>
      </c>
      <c r="BV243" s="39"/>
      <c r="BW243" s="21"/>
      <c r="BX243" s="22"/>
      <c r="BY243" s="22" t="str">
        <f t="shared" si="117"/>
        <v/>
      </c>
      <c r="BZ243" s="22"/>
      <c r="CA243" s="22"/>
      <c r="CB243" s="22"/>
      <c r="CC243" s="24" t="str">
        <f t="shared" si="129"/>
        <v/>
      </c>
      <c r="CD243" s="19" t="str">
        <f t="shared" si="118"/>
        <v/>
      </c>
      <c r="CE243" s="39"/>
      <c r="CF243" s="21"/>
      <c r="CG243" s="22" t="str">
        <f>IF($A243="","",IF(CF243="","I",LOOKUP(CF243/CH$2,{0,0.4,0.45,0.5,0.55,0.6,0.65,0.7,0.75,0.8,1},{"F","D","C","C+","B-","B","B+","A-","A","A+"})))</f>
        <v/>
      </c>
      <c r="CH243" s="19" t="str">
        <f>IF($A243="","",IF(CF243="","--",LOOKUP(CF243/CH$2,{0,0.4,0.45,0.5,0.55,0.6,0.65,0.7,0.75,0.8,1},{0,2,2.25,2.5,2.75,3,3.25,3.5,3.75,4})))</f>
        <v/>
      </c>
      <c r="CI243" s="22"/>
      <c r="CJ243" s="22"/>
      <c r="CK243" s="58" t="str">
        <f t="shared" si="130"/>
        <v/>
      </c>
      <c r="CL243" s="55"/>
      <c r="CM243" s="24"/>
      <c r="CN243" s="24"/>
      <c r="CO243" s="24" t="str">
        <f t="shared" si="119"/>
        <v/>
      </c>
      <c r="CP243" s="24"/>
      <c r="CQ243" s="25"/>
      <c r="CR243" s="24"/>
      <c r="CS243" s="42" t="str">
        <f t="shared" si="120"/>
        <v/>
      </c>
      <c r="CT243" s="22"/>
      <c r="CU243" s="17"/>
      <c r="CV243" s="7"/>
      <c r="CW243" s="7"/>
      <c r="CX243" s="7"/>
      <c r="CY243" s="7"/>
      <c r="CZ243" s="7"/>
      <c r="DA243" s="7"/>
      <c r="DB243" s="25"/>
      <c r="DC243" s="23"/>
    </row>
    <row r="244" spans="1:107" s="26" customFormat="1" x14ac:dyDescent="0.25">
      <c r="A244" s="19"/>
      <c r="B244" s="20"/>
      <c r="C244" s="21"/>
      <c r="D244" s="22"/>
      <c r="E244" s="22" t="str">
        <f t="shared" si="101"/>
        <v/>
      </c>
      <c r="F244" s="22"/>
      <c r="G244" s="22"/>
      <c r="H244" s="22"/>
      <c r="I244" s="24" t="str">
        <f t="shared" si="121"/>
        <v/>
      </c>
      <c r="J244" s="22" t="str">
        <f t="shared" si="102"/>
        <v/>
      </c>
      <c r="K244" s="39"/>
      <c r="L244" s="27"/>
      <c r="M244" s="22"/>
      <c r="N244" s="22" t="str">
        <f t="shared" si="103"/>
        <v/>
      </c>
      <c r="O244" s="22"/>
      <c r="P244" s="22"/>
      <c r="Q244" s="22"/>
      <c r="R244" s="24" t="str">
        <f t="shared" si="122"/>
        <v/>
      </c>
      <c r="S244" s="19" t="str">
        <f t="shared" si="104"/>
        <v/>
      </c>
      <c r="T244" s="39"/>
      <c r="U244" s="21"/>
      <c r="V244" s="22"/>
      <c r="W244" s="22" t="str">
        <f t="shared" si="105"/>
        <v/>
      </c>
      <c r="X244" s="22"/>
      <c r="Y244" s="22"/>
      <c r="Z244" s="22"/>
      <c r="AA244" s="24" t="str">
        <f t="shared" si="123"/>
        <v/>
      </c>
      <c r="AB244" s="19" t="str">
        <f t="shared" si="106"/>
        <v/>
      </c>
      <c r="AC244" s="39"/>
      <c r="AD244" s="21"/>
      <c r="AE244" s="22"/>
      <c r="AF244" s="22" t="str">
        <f t="shared" si="107"/>
        <v/>
      </c>
      <c r="AG244" s="22"/>
      <c r="AH244" s="22"/>
      <c r="AI244" s="22"/>
      <c r="AJ244" s="24" t="str">
        <f t="shared" si="124"/>
        <v/>
      </c>
      <c r="AK244" s="19" t="str">
        <f t="shared" si="108"/>
        <v/>
      </c>
      <c r="AL244" s="39"/>
      <c r="AM244" s="21"/>
      <c r="AN244" s="22"/>
      <c r="AO244" s="22" t="str">
        <f t="shared" si="109"/>
        <v/>
      </c>
      <c r="AP244" s="22"/>
      <c r="AQ244" s="22"/>
      <c r="AR244" s="22"/>
      <c r="AS244" s="24" t="str">
        <f t="shared" si="125"/>
        <v/>
      </c>
      <c r="AT244" s="19" t="str">
        <f t="shared" si="110"/>
        <v/>
      </c>
      <c r="AU244" s="39"/>
      <c r="AV244" s="21"/>
      <c r="AW244" s="22"/>
      <c r="AX244" s="22" t="str">
        <f t="shared" si="111"/>
        <v/>
      </c>
      <c r="AY244" s="22"/>
      <c r="AZ244" s="22"/>
      <c r="BA244" s="22"/>
      <c r="BB244" s="24" t="str">
        <f t="shared" si="126"/>
        <v/>
      </c>
      <c r="BC244" s="19" t="str">
        <f t="shared" si="112"/>
        <v/>
      </c>
      <c r="BD244" s="39"/>
      <c r="BE244" s="21"/>
      <c r="BF244" s="22"/>
      <c r="BG244" s="22" t="str">
        <f t="shared" si="113"/>
        <v/>
      </c>
      <c r="BH244" s="22"/>
      <c r="BI244" s="22"/>
      <c r="BJ244" s="22"/>
      <c r="BK244" s="24" t="str">
        <f t="shared" si="127"/>
        <v/>
      </c>
      <c r="BL244" s="19" t="str">
        <f t="shared" si="114"/>
        <v/>
      </c>
      <c r="BM244" s="39"/>
      <c r="BN244" s="21"/>
      <c r="BO244" s="22"/>
      <c r="BP244" s="22" t="str">
        <f t="shared" si="115"/>
        <v/>
      </c>
      <c r="BQ244" s="22"/>
      <c r="BR244" s="22"/>
      <c r="BS244" s="22"/>
      <c r="BT244" s="24" t="str">
        <f t="shared" si="128"/>
        <v/>
      </c>
      <c r="BU244" s="19" t="str">
        <f t="shared" si="116"/>
        <v/>
      </c>
      <c r="BV244" s="39"/>
      <c r="BW244" s="21"/>
      <c r="BX244" s="22"/>
      <c r="BY244" s="22" t="str">
        <f t="shared" si="117"/>
        <v/>
      </c>
      <c r="BZ244" s="22"/>
      <c r="CA244" s="22"/>
      <c r="CB244" s="22"/>
      <c r="CC244" s="24" t="str">
        <f t="shared" si="129"/>
        <v/>
      </c>
      <c r="CD244" s="19" t="str">
        <f t="shared" si="118"/>
        <v/>
      </c>
      <c r="CE244" s="39"/>
      <c r="CF244" s="21"/>
      <c r="CG244" s="22" t="str">
        <f>IF($A244="","",IF(CF244="","I",LOOKUP(CF244/CH$2,{0,0.4,0.45,0.5,0.55,0.6,0.65,0.7,0.75,0.8,1},{"F","D","C","C+","B-","B","B+","A-","A","A+"})))</f>
        <v/>
      </c>
      <c r="CH244" s="19" t="str">
        <f>IF($A244="","",IF(CF244="","--",LOOKUP(CF244/CH$2,{0,0.4,0.45,0.5,0.55,0.6,0.65,0.7,0.75,0.8,1},{0,2,2.25,2.5,2.75,3,3.25,3.5,3.75,4})))</f>
        <v/>
      </c>
      <c r="CI244" s="22"/>
      <c r="CJ244" s="22"/>
      <c r="CK244" s="58" t="str">
        <f t="shared" si="130"/>
        <v/>
      </c>
      <c r="CL244" s="55"/>
      <c r="CM244" s="24"/>
      <c r="CN244" s="24"/>
      <c r="CO244" s="24" t="str">
        <f t="shared" si="119"/>
        <v/>
      </c>
      <c r="CP244" s="24"/>
      <c r="CQ244" s="25"/>
      <c r="CR244" s="24"/>
      <c r="CS244" s="42" t="str">
        <f t="shared" si="120"/>
        <v/>
      </c>
      <c r="CT244" s="22"/>
      <c r="CU244" s="17"/>
      <c r="CV244" s="7"/>
      <c r="CW244" s="7"/>
      <c r="CX244" s="7"/>
      <c r="CY244" s="7"/>
      <c r="CZ244" s="7"/>
      <c r="DA244" s="7"/>
      <c r="DB244" s="25"/>
      <c r="DC244" s="23"/>
    </row>
    <row r="245" spans="1:107" s="26" customFormat="1" x14ac:dyDescent="0.25">
      <c r="A245" s="19"/>
      <c r="B245" s="20"/>
      <c r="C245" s="21"/>
      <c r="D245" s="22"/>
      <c r="E245" s="22" t="str">
        <f t="shared" si="101"/>
        <v/>
      </c>
      <c r="F245" s="22"/>
      <c r="G245" s="22"/>
      <c r="H245" s="22"/>
      <c r="I245" s="24" t="str">
        <f t="shared" si="121"/>
        <v/>
      </c>
      <c r="J245" s="22" t="str">
        <f t="shared" si="102"/>
        <v/>
      </c>
      <c r="K245" s="39"/>
      <c r="L245" s="27"/>
      <c r="M245" s="22"/>
      <c r="N245" s="22" t="str">
        <f t="shared" si="103"/>
        <v/>
      </c>
      <c r="O245" s="22"/>
      <c r="P245" s="22"/>
      <c r="Q245" s="22"/>
      <c r="R245" s="24" t="str">
        <f t="shared" si="122"/>
        <v/>
      </c>
      <c r="S245" s="19" t="str">
        <f t="shared" si="104"/>
        <v/>
      </c>
      <c r="T245" s="39"/>
      <c r="U245" s="21"/>
      <c r="V245" s="22"/>
      <c r="W245" s="22" t="str">
        <f t="shared" si="105"/>
        <v/>
      </c>
      <c r="X245" s="22"/>
      <c r="Y245" s="22"/>
      <c r="Z245" s="22"/>
      <c r="AA245" s="24" t="str">
        <f t="shared" si="123"/>
        <v/>
      </c>
      <c r="AB245" s="19" t="str">
        <f t="shared" si="106"/>
        <v/>
      </c>
      <c r="AC245" s="39"/>
      <c r="AD245" s="21"/>
      <c r="AE245" s="22"/>
      <c r="AF245" s="22" t="str">
        <f t="shared" si="107"/>
        <v/>
      </c>
      <c r="AG245" s="22"/>
      <c r="AH245" s="22"/>
      <c r="AI245" s="22"/>
      <c r="AJ245" s="24" t="str">
        <f t="shared" si="124"/>
        <v/>
      </c>
      <c r="AK245" s="19" t="str">
        <f t="shared" si="108"/>
        <v/>
      </c>
      <c r="AL245" s="39"/>
      <c r="AM245" s="21"/>
      <c r="AN245" s="22"/>
      <c r="AO245" s="22" t="str">
        <f t="shared" si="109"/>
        <v/>
      </c>
      <c r="AP245" s="22"/>
      <c r="AQ245" s="22"/>
      <c r="AR245" s="22"/>
      <c r="AS245" s="24" t="str">
        <f t="shared" si="125"/>
        <v/>
      </c>
      <c r="AT245" s="19" t="str">
        <f t="shared" si="110"/>
        <v/>
      </c>
      <c r="AU245" s="39"/>
      <c r="AV245" s="21"/>
      <c r="AW245" s="22"/>
      <c r="AX245" s="22" t="str">
        <f t="shared" si="111"/>
        <v/>
      </c>
      <c r="AY245" s="22"/>
      <c r="AZ245" s="22"/>
      <c r="BA245" s="22"/>
      <c r="BB245" s="24" t="str">
        <f t="shared" si="126"/>
        <v/>
      </c>
      <c r="BC245" s="19" t="str">
        <f t="shared" si="112"/>
        <v/>
      </c>
      <c r="BD245" s="39"/>
      <c r="BE245" s="21"/>
      <c r="BF245" s="22"/>
      <c r="BG245" s="22" t="str">
        <f t="shared" si="113"/>
        <v/>
      </c>
      <c r="BH245" s="22"/>
      <c r="BI245" s="22"/>
      <c r="BJ245" s="22"/>
      <c r="BK245" s="24" t="str">
        <f t="shared" si="127"/>
        <v/>
      </c>
      <c r="BL245" s="19" t="str">
        <f t="shared" si="114"/>
        <v/>
      </c>
      <c r="BM245" s="39"/>
      <c r="BN245" s="21"/>
      <c r="BO245" s="22"/>
      <c r="BP245" s="22" t="str">
        <f t="shared" si="115"/>
        <v/>
      </c>
      <c r="BQ245" s="22"/>
      <c r="BR245" s="22"/>
      <c r="BS245" s="22"/>
      <c r="BT245" s="24" t="str">
        <f t="shared" si="128"/>
        <v/>
      </c>
      <c r="BU245" s="19" t="str">
        <f t="shared" si="116"/>
        <v/>
      </c>
      <c r="BV245" s="39"/>
      <c r="BW245" s="21"/>
      <c r="BX245" s="22"/>
      <c r="BY245" s="22" t="str">
        <f t="shared" si="117"/>
        <v/>
      </c>
      <c r="BZ245" s="22"/>
      <c r="CA245" s="22"/>
      <c r="CB245" s="22"/>
      <c r="CC245" s="24" t="str">
        <f t="shared" si="129"/>
        <v/>
      </c>
      <c r="CD245" s="19" t="str">
        <f t="shared" si="118"/>
        <v/>
      </c>
      <c r="CE245" s="39"/>
      <c r="CF245" s="21"/>
      <c r="CG245" s="22" t="str">
        <f>IF($A245="","",IF(CF245="","I",LOOKUP(CF245/CH$2,{0,0.4,0.45,0.5,0.55,0.6,0.65,0.7,0.75,0.8,1},{"F","D","C","C+","B-","B","B+","A-","A","A+"})))</f>
        <v/>
      </c>
      <c r="CH245" s="19" t="str">
        <f>IF($A245="","",IF(CF245="","--",LOOKUP(CF245/CH$2,{0,0.4,0.45,0.5,0.55,0.6,0.65,0.7,0.75,0.8,1},{0,2,2.25,2.5,2.75,3,3.25,3.5,3.75,4})))</f>
        <v/>
      </c>
      <c r="CI245" s="22"/>
      <c r="CJ245" s="22"/>
      <c r="CK245" s="58" t="str">
        <f t="shared" si="130"/>
        <v/>
      </c>
      <c r="CL245" s="55"/>
      <c r="CM245" s="24"/>
      <c r="CN245" s="24"/>
      <c r="CO245" s="24" t="str">
        <f t="shared" si="119"/>
        <v/>
      </c>
      <c r="CP245" s="24"/>
      <c r="CQ245" s="25"/>
      <c r="CR245" s="24"/>
      <c r="CS245" s="42" t="str">
        <f t="shared" si="120"/>
        <v/>
      </c>
      <c r="CT245" s="22"/>
      <c r="CU245" s="17"/>
      <c r="CV245" s="7"/>
      <c r="CW245" s="7"/>
      <c r="CX245" s="7"/>
      <c r="CY245" s="7"/>
      <c r="CZ245" s="7"/>
      <c r="DA245" s="7"/>
      <c r="DB245" s="25"/>
      <c r="DC245" s="23"/>
    </row>
    <row r="246" spans="1:107" s="26" customFormat="1" x14ac:dyDescent="0.25">
      <c r="A246" s="19"/>
      <c r="B246" s="20"/>
      <c r="C246" s="21"/>
      <c r="D246" s="22"/>
      <c r="E246" s="22" t="str">
        <f t="shared" si="101"/>
        <v/>
      </c>
      <c r="F246" s="22"/>
      <c r="G246" s="22"/>
      <c r="H246" s="22"/>
      <c r="I246" s="24" t="str">
        <f t="shared" si="121"/>
        <v/>
      </c>
      <c r="J246" s="22" t="str">
        <f t="shared" si="102"/>
        <v/>
      </c>
      <c r="K246" s="39"/>
      <c r="L246" s="27"/>
      <c r="M246" s="22"/>
      <c r="N246" s="22" t="str">
        <f t="shared" si="103"/>
        <v/>
      </c>
      <c r="O246" s="22"/>
      <c r="P246" s="22"/>
      <c r="Q246" s="22"/>
      <c r="R246" s="24" t="str">
        <f t="shared" si="122"/>
        <v/>
      </c>
      <c r="S246" s="19" t="str">
        <f t="shared" si="104"/>
        <v/>
      </c>
      <c r="T246" s="39"/>
      <c r="U246" s="21"/>
      <c r="V246" s="22"/>
      <c r="W246" s="22" t="str">
        <f t="shared" si="105"/>
        <v/>
      </c>
      <c r="X246" s="22"/>
      <c r="Y246" s="22"/>
      <c r="Z246" s="22"/>
      <c r="AA246" s="24" t="str">
        <f t="shared" si="123"/>
        <v/>
      </c>
      <c r="AB246" s="19" t="str">
        <f t="shared" si="106"/>
        <v/>
      </c>
      <c r="AC246" s="39"/>
      <c r="AD246" s="21"/>
      <c r="AE246" s="22"/>
      <c r="AF246" s="22" t="str">
        <f t="shared" si="107"/>
        <v/>
      </c>
      <c r="AG246" s="22"/>
      <c r="AH246" s="22"/>
      <c r="AI246" s="22"/>
      <c r="AJ246" s="24" t="str">
        <f t="shared" si="124"/>
        <v/>
      </c>
      <c r="AK246" s="19" t="str">
        <f t="shared" si="108"/>
        <v/>
      </c>
      <c r="AL246" s="39"/>
      <c r="AM246" s="21"/>
      <c r="AN246" s="22"/>
      <c r="AO246" s="22" t="str">
        <f t="shared" si="109"/>
        <v/>
      </c>
      <c r="AP246" s="22"/>
      <c r="AQ246" s="22"/>
      <c r="AR246" s="22"/>
      <c r="AS246" s="24" t="str">
        <f t="shared" si="125"/>
        <v/>
      </c>
      <c r="AT246" s="19" t="str">
        <f t="shared" si="110"/>
        <v/>
      </c>
      <c r="AU246" s="39"/>
      <c r="AV246" s="21"/>
      <c r="AW246" s="22"/>
      <c r="AX246" s="22" t="str">
        <f t="shared" si="111"/>
        <v/>
      </c>
      <c r="AY246" s="22"/>
      <c r="AZ246" s="22"/>
      <c r="BA246" s="22"/>
      <c r="BB246" s="24" t="str">
        <f t="shared" si="126"/>
        <v/>
      </c>
      <c r="BC246" s="19" t="str">
        <f t="shared" si="112"/>
        <v/>
      </c>
      <c r="BD246" s="39"/>
      <c r="BE246" s="21"/>
      <c r="BF246" s="22"/>
      <c r="BG246" s="22" t="str">
        <f t="shared" si="113"/>
        <v/>
      </c>
      <c r="BH246" s="22"/>
      <c r="BI246" s="22"/>
      <c r="BJ246" s="22"/>
      <c r="BK246" s="24" t="str">
        <f t="shared" si="127"/>
        <v/>
      </c>
      <c r="BL246" s="19" t="str">
        <f t="shared" si="114"/>
        <v/>
      </c>
      <c r="BM246" s="39"/>
      <c r="BN246" s="21"/>
      <c r="BO246" s="22"/>
      <c r="BP246" s="22" t="str">
        <f t="shared" si="115"/>
        <v/>
      </c>
      <c r="BQ246" s="22"/>
      <c r="BR246" s="22"/>
      <c r="BS246" s="22"/>
      <c r="BT246" s="24" t="str">
        <f t="shared" si="128"/>
        <v/>
      </c>
      <c r="BU246" s="19" t="str">
        <f t="shared" si="116"/>
        <v/>
      </c>
      <c r="BV246" s="39"/>
      <c r="BW246" s="21"/>
      <c r="BX246" s="22"/>
      <c r="BY246" s="22" t="str">
        <f t="shared" si="117"/>
        <v/>
      </c>
      <c r="BZ246" s="22"/>
      <c r="CA246" s="22"/>
      <c r="CB246" s="22"/>
      <c r="CC246" s="24" t="str">
        <f t="shared" si="129"/>
        <v/>
      </c>
      <c r="CD246" s="19" t="str">
        <f t="shared" si="118"/>
        <v/>
      </c>
      <c r="CE246" s="39"/>
      <c r="CF246" s="21"/>
      <c r="CG246" s="22" t="str">
        <f>IF($A246="","",IF(CF246="","I",LOOKUP(CF246/CH$2,{0,0.4,0.45,0.5,0.55,0.6,0.65,0.7,0.75,0.8,1},{"F","D","C","C+","B-","B","B+","A-","A","A+"})))</f>
        <v/>
      </c>
      <c r="CH246" s="19" t="str">
        <f>IF($A246="","",IF(CF246="","--",LOOKUP(CF246/CH$2,{0,0.4,0.45,0.5,0.55,0.6,0.65,0.7,0.75,0.8,1},{0,2,2.25,2.5,2.75,3,3.25,3.5,3.75,4})))</f>
        <v/>
      </c>
      <c r="CI246" s="22"/>
      <c r="CJ246" s="22"/>
      <c r="CK246" s="58" t="str">
        <f t="shared" si="130"/>
        <v/>
      </c>
      <c r="CL246" s="55"/>
      <c r="CM246" s="24"/>
      <c r="CN246" s="24"/>
      <c r="CO246" s="24" t="str">
        <f t="shared" si="119"/>
        <v/>
      </c>
      <c r="CP246" s="24"/>
      <c r="CQ246" s="25"/>
      <c r="CR246" s="24"/>
      <c r="CS246" s="42" t="str">
        <f t="shared" si="120"/>
        <v/>
      </c>
      <c r="CT246" s="22"/>
      <c r="CU246" s="17"/>
      <c r="CV246" s="7"/>
      <c r="CW246" s="7"/>
      <c r="CX246" s="7"/>
      <c r="CY246" s="7"/>
      <c r="CZ246" s="7"/>
      <c r="DA246" s="7"/>
      <c r="DB246" s="25"/>
      <c r="DC246" s="23"/>
    </row>
    <row r="247" spans="1:107" s="26" customFormat="1" x14ac:dyDescent="0.25">
      <c r="A247" s="19"/>
      <c r="B247" s="20"/>
      <c r="C247" s="21"/>
      <c r="D247" s="22"/>
      <c r="E247" s="22" t="str">
        <f t="shared" si="101"/>
        <v/>
      </c>
      <c r="F247" s="22"/>
      <c r="G247" s="22"/>
      <c r="H247" s="22"/>
      <c r="I247" s="24" t="str">
        <f t="shared" si="121"/>
        <v/>
      </c>
      <c r="J247" s="22" t="str">
        <f t="shared" si="102"/>
        <v/>
      </c>
      <c r="K247" s="39"/>
      <c r="L247" s="27"/>
      <c r="M247" s="22"/>
      <c r="N247" s="22" t="str">
        <f t="shared" si="103"/>
        <v/>
      </c>
      <c r="O247" s="22"/>
      <c r="P247" s="22"/>
      <c r="Q247" s="22"/>
      <c r="R247" s="24" t="str">
        <f t="shared" si="122"/>
        <v/>
      </c>
      <c r="S247" s="19" t="str">
        <f t="shared" si="104"/>
        <v/>
      </c>
      <c r="T247" s="39"/>
      <c r="U247" s="21"/>
      <c r="V247" s="22"/>
      <c r="W247" s="22" t="str">
        <f t="shared" si="105"/>
        <v/>
      </c>
      <c r="X247" s="22"/>
      <c r="Y247" s="22"/>
      <c r="Z247" s="22"/>
      <c r="AA247" s="24" t="str">
        <f t="shared" si="123"/>
        <v/>
      </c>
      <c r="AB247" s="19" t="str">
        <f t="shared" si="106"/>
        <v/>
      </c>
      <c r="AC247" s="39"/>
      <c r="AD247" s="21"/>
      <c r="AE247" s="22"/>
      <c r="AF247" s="22" t="str">
        <f t="shared" si="107"/>
        <v/>
      </c>
      <c r="AG247" s="22"/>
      <c r="AH247" s="22"/>
      <c r="AI247" s="22"/>
      <c r="AJ247" s="24" t="str">
        <f t="shared" si="124"/>
        <v/>
      </c>
      <c r="AK247" s="19" t="str">
        <f t="shared" si="108"/>
        <v/>
      </c>
      <c r="AL247" s="39"/>
      <c r="AM247" s="21"/>
      <c r="AN247" s="22"/>
      <c r="AO247" s="22" t="str">
        <f t="shared" si="109"/>
        <v/>
      </c>
      <c r="AP247" s="22"/>
      <c r="AQ247" s="22"/>
      <c r="AR247" s="22"/>
      <c r="AS247" s="24" t="str">
        <f t="shared" si="125"/>
        <v/>
      </c>
      <c r="AT247" s="19" t="str">
        <f t="shared" si="110"/>
        <v/>
      </c>
      <c r="AU247" s="39"/>
      <c r="AV247" s="21"/>
      <c r="AW247" s="22"/>
      <c r="AX247" s="22" t="str">
        <f t="shared" si="111"/>
        <v/>
      </c>
      <c r="AY247" s="22"/>
      <c r="AZ247" s="22"/>
      <c r="BA247" s="22"/>
      <c r="BB247" s="24" t="str">
        <f t="shared" si="126"/>
        <v/>
      </c>
      <c r="BC247" s="19" t="str">
        <f t="shared" si="112"/>
        <v/>
      </c>
      <c r="BD247" s="39"/>
      <c r="BE247" s="21"/>
      <c r="BF247" s="22"/>
      <c r="BG247" s="22" t="str">
        <f t="shared" si="113"/>
        <v/>
      </c>
      <c r="BH247" s="22"/>
      <c r="BI247" s="22"/>
      <c r="BJ247" s="22"/>
      <c r="BK247" s="24" t="str">
        <f t="shared" si="127"/>
        <v/>
      </c>
      <c r="BL247" s="19" t="str">
        <f t="shared" si="114"/>
        <v/>
      </c>
      <c r="BM247" s="39"/>
      <c r="BN247" s="21"/>
      <c r="BO247" s="22"/>
      <c r="BP247" s="22" t="str">
        <f t="shared" si="115"/>
        <v/>
      </c>
      <c r="BQ247" s="22"/>
      <c r="BR247" s="22"/>
      <c r="BS247" s="22"/>
      <c r="BT247" s="24" t="str">
        <f t="shared" si="128"/>
        <v/>
      </c>
      <c r="BU247" s="19" t="str">
        <f t="shared" si="116"/>
        <v/>
      </c>
      <c r="BV247" s="39"/>
      <c r="BW247" s="21"/>
      <c r="BX247" s="22"/>
      <c r="BY247" s="22" t="str">
        <f t="shared" si="117"/>
        <v/>
      </c>
      <c r="BZ247" s="22"/>
      <c r="CA247" s="22"/>
      <c r="CB247" s="22"/>
      <c r="CC247" s="24" t="str">
        <f t="shared" si="129"/>
        <v/>
      </c>
      <c r="CD247" s="19" t="str">
        <f t="shared" si="118"/>
        <v/>
      </c>
      <c r="CE247" s="39"/>
      <c r="CF247" s="21"/>
      <c r="CG247" s="22" t="str">
        <f>IF($A247="","",IF(CF247="","I",LOOKUP(CF247/CH$2,{0,0.4,0.45,0.5,0.55,0.6,0.65,0.7,0.75,0.8,1},{"F","D","C","C+","B-","B","B+","A-","A","A+"})))</f>
        <v/>
      </c>
      <c r="CH247" s="19" t="str">
        <f>IF($A247="","",IF(CF247="","--",LOOKUP(CF247/CH$2,{0,0.4,0.45,0.5,0.55,0.6,0.65,0.7,0.75,0.8,1},{0,2,2.25,2.5,2.75,3,3.25,3.5,3.75,4})))</f>
        <v/>
      </c>
      <c r="CI247" s="22"/>
      <c r="CJ247" s="22"/>
      <c r="CK247" s="58" t="str">
        <f t="shared" si="130"/>
        <v/>
      </c>
      <c r="CL247" s="55"/>
      <c r="CM247" s="24"/>
      <c r="CN247" s="24"/>
      <c r="CO247" s="24" t="str">
        <f t="shared" si="119"/>
        <v/>
      </c>
      <c r="CP247" s="24"/>
      <c r="CQ247" s="25"/>
      <c r="CR247" s="24"/>
      <c r="CS247" s="42" t="str">
        <f t="shared" si="120"/>
        <v/>
      </c>
      <c r="CT247" s="22"/>
      <c r="CU247" s="17"/>
      <c r="CV247" s="7"/>
      <c r="CW247" s="7"/>
      <c r="CX247" s="7"/>
      <c r="CY247" s="7"/>
      <c r="CZ247" s="7"/>
      <c r="DA247" s="7"/>
      <c r="DB247" s="25"/>
      <c r="DC247" s="23"/>
    </row>
    <row r="248" spans="1:107" s="26" customFormat="1" x14ac:dyDescent="0.25">
      <c r="A248" s="19"/>
      <c r="B248" s="20"/>
      <c r="C248" s="21"/>
      <c r="D248" s="22"/>
      <c r="E248" s="22" t="str">
        <f t="shared" si="101"/>
        <v/>
      </c>
      <c r="F248" s="22"/>
      <c r="G248" s="22"/>
      <c r="H248" s="22"/>
      <c r="I248" s="24" t="str">
        <f t="shared" si="121"/>
        <v/>
      </c>
      <c r="J248" s="22" t="str">
        <f t="shared" si="102"/>
        <v/>
      </c>
      <c r="K248" s="39"/>
      <c r="L248" s="27"/>
      <c r="M248" s="22"/>
      <c r="N248" s="22" t="str">
        <f t="shared" si="103"/>
        <v/>
      </c>
      <c r="O248" s="22"/>
      <c r="P248" s="22"/>
      <c r="Q248" s="22"/>
      <c r="R248" s="24" t="str">
        <f t="shared" si="122"/>
        <v/>
      </c>
      <c r="S248" s="19" t="str">
        <f t="shared" si="104"/>
        <v/>
      </c>
      <c r="T248" s="39"/>
      <c r="U248" s="21"/>
      <c r="V248" s="22"/>
      <c r="W248" s="22" t="str">
        <f t="shared" si="105"/>
        <v/>
      </c>
      <c r="X248" s="22"/>
      <c r="Y248" s="22"/>
      <c r="Z248" s="22"/>
      <c r="AA248" s="24" t="str">
        <f t="shared" si="123"/>
        <v/>
      </c>
      <c r="AB248" s="19" t="str">
        <f t="shared" si="106"/>
        <v/>
      </c>
      <c r="AC248" s="39"/>
      <c r="AD248" s="21"/>
      <c r="AE248" s="22"/>
      <c r="AF248" s="22" t="str">
        <f t="shared" si="107"/>
        <v/>
      </c>
      <c r="AG248" s="22"/>
      <c r="AH248" s="22"/>
      <c r="AI248" s="22"/>
      <c r="AJ248" s="24" t="str">
        <f t="shared" si="124"/>
        <v/>
      </c>
      <c r="AK248" s="19" t="str">
        <f t="shared" si="108"/>
        <v/>
      </c>
      <c r="AL248" s="39"/>
      <c r="AM248" s="21"/>
      <c r="AN248" s="22"/>
      <c r="AO248" s="22" t="str">
        <f t="shared" si="109"/>
        <v/>
      </c>
      <c r="AP248" s="22"/>
      <c r="AQ248" s="22"/>
      <c r="AR248" s="22"/>
      <c r="AS248" s="24" t="str">
        <f t="shared" si="125"/>
        <v/>
      </c>
      <c r="AT248" s="19" t="str">
        <f t="shared" si="110"/>
        <v/>
      </c>
      <c r="AU248" s="39"/>
      <c r="AV248" s="21"/>
      <c r="AW248" s="22"/>
      <c r="AX248" s="22" t="str">
        <f t="shared" si="111"/>
        <v/>
      </c>
      <c r="AY248" s="22"/>
      <c r="AZ248" s="22"/>
      <c r="BA248" s="22"/>
      <c r="BB248" s="24" t="str">
        <f t="shared" si="126"/>
        <v/>
      </c>
      <c r="BC248" s="19" t="str">
        <f t="shared" si="112"/>
        <v/>
      </c>
      <c r="BD248" s="39"/>
      <c r="BE248" s="21"/>
      <c r="BF248" s="22"/>
      <c r="BG248" s="22" t="str">
        <f t="shared" si="113"/>
        <v/>
      </c>
      <c r="BH248" s="22"/>
      <c r="BI248" s="22"/>
      <c r="BJ248" s="22"/>
      <c r="BK248" s="24" t="str">
        <f t="shared" si="127"/>
        <v/>
      </c>
      <c r="BL248" s="19" t="str">
        <f t="shared" si="114"/>
        <v/>
      </c>
      <c r="BM248" s="39"/>
      <c r="BN248" s="21"/>
      <c r="BO248" s="22"/>
      <c r="BP248" s="22" t="str">
        <f t="shared" si="115"/>
        <v/>
      </c>
      <c r="BQ248" s="22"/>
      <c r="BR248" s="22"/>
      <c r="BS248" s="22"/>
      <c r="BT248" s="24" t="str">
        <f t="shared" si="128"/>
        <v/>
      </c>
      <c r="BU248" s="19" t="str">
        <f t="shared" si="116"/>
        <v/>
      </c>
      <c r="BV248" s="39"/>
      <c r="BW248" s="21"/>
      <c r="BX248" s="22"/>
      <c r="BY248" s="22" t="str">
        <f t="shared" si="117"/>
        <v/>
      </c>
      <c r="BZ248" s="22"/>
      <c r="CA248" s="22"/>
      <c r="CB248" s="22"/>
      <c r="CC248" s="24" t="str">
        <f t="shared" si="129"/>
        <v/>
      </c>
      <c r="CD248" s="19" t="str">
        <f t="shared" si="118"/>
        <v/>
      </c>
      <c r="CE248" s="39"/>
      <c r="CF248" s="21"/>
      <c r="CG248" s="22" t="str">
        <f>IF($A248="","",IF(CF248="","I",LOOKUP(CF248/CH$2,{0,0.4,0.45,0.5,0.55,0.6,0.65,0.7,0.75,0.8,1},{"F","D","C","C+","B-","B","B+","A-","A","A+"})))</f>
        <v/>
      </c>
      <c r="CH248" s="19" t="str">
        <f>IF($A248="","",IF(CF248="","--",LOOKUP(CF248/CH$2,{0,0.4,0.45,0.5,0.55,0.6,0.65,0.7,0.75,0.8,1},{0,2,2.25,2.5,2.75,3,3.25,3.5,3.75,4})))</f>
        <v/>
      </c>
      <c r="CI248" s="22"/>
      <c r="CJ248" s="22"/>
      <c r="CK248" s="58" t="str">
        <f t="shared" si="130"/>
        <v/>
      </c>
      <c r="CL248" s="55"/>
      <c r="CM248" s="24"/>
      <c r="CN248" s="24"/>
      <c r="CO248" s="24" t="str">
        <f t="shared" si="119"/>
        <v/>
      </c>
      <c r="CP248" s="24"/>
      <c r="CQ248" s="25"/>
      <c r="CR248" s="24"/>
      <c r="CS248" s="42" t="str">
        <f t="shared" si="120"/>
        <v/>
      </c>
      <c r="CT248" s="22"/>
      <c r="CU248" s="17"/>
      <c r="CV248" s="7"/>
      <c r="CW248" s="7"/>
      <c r="CX248" s="7"/>
      <c r="CY248" s="7"/>
      <c r="CZ248" s="7"/>
      <c r="DA248" s="7"/>
      <c r="DB248" s="25"/>
      <c r="DC248" s="23"/>
    </row>
    <row r="249" spans="1:107" s="26" customFormat="1" x14ac:dyDescent="0.25">
      <c r="A249" s="19"/>
      <c r="B249" s="20"/>
      <c r="C249" s="21"/>
      <c r="D249" s="22"/>
      <c r="E249" s="22" t="str">
        <f t="shared" si="101"/>
        <v/>
      </c>
      <c r="F249" s="22"/>
      <c r="G249" s="22"/>
      <c r="H249" s="22"/>
      <c r="I249" s="24" t="str">
        <f t="shared" si="121"/>
        <v/>
      </c>
      <c r="J249" s="22" t="str">
        <f t="shared" si="102"/>
        <v/>
      </c>
      <c r="K249" s="39"/>
      <c r="L249" s="27"/>
      <c r="M249" s="22"/>
      <c r="N249" s="22" t="str">
        <f t="shared" si="103"/>
        <v/>
      </c>
      <c r="O249" s="22"/>
      <c r="P249" s="22"/>
      <c r="Q249" s="22"/>
      <c r="R249" s="24" t="str">
        <f t="shared" si="122"/>
        <v/>
      </c>
      <c r="S249" s="19" t="str">
        <f t="shared" si="104"/>
        <v/>
      </c>
      <c r="T249" s="39"/>
      <c r="U249" s="21"/>
      <c r="V249" s="22"/>
      <c r="W249" s="22" t="str">
        <f t="shared" si="105"/>
        <v/>
      </c>
      <c r="X249" s="22"/>
      <c r="Y249" s="22"/>
      <c r="Z249" s="22"/>
      <c r="AA249" s="24" t="str">
        <f t="shared" si="123"/>
        <v/>
      </c>
      <c r="AB249" s="19" t="str">
        <f t="shared" si="106"/>
        <v/>
      </c>
      <c r="AC249" s="39"/>
      <c r="AD249" s="21"/>
      <c r="AE249" s="22"/>
      <c r="AF249" s="22" t="str">
        <f t="shared" si="107"/>
        <v/>
      </c>
      <c r="AG249" s="22"/>
      <c r="AH249" s="22"/>
      <c r="AI249" s="22"/>
      <c r="AJ249" s="24" t="str">
        <f t="shared" si="124"/>
        <v/>
      </c>
      <c r="AK249" s="19" t="str">
        <f t="shared" si="108"/>
        <v/>
      </c>
      <c r="AL249" s="39"/>
      <c r="AM249" s="21"/>
      <c r="AN249" s="22"/>
      <c r="AO249" s="22" t="str">
        <f t="shared" si="109"/>
        <v/>
      </c>
      <c r="AP249" s="22"/>
      <c r="AQ249" s="22"/>
      <c r="AR249" s="22"/>
      <c r="AS249" s="24" t="str">
        <f t="shared" si="125"/>
        <v/>
      </c>
      <c r="AT249" s="19" t="str">
        <f t="shared" si="110"/>
        <v/>
      </c>
      <c r="AU249" s="39"/>
      <c r="AV249" s="21"/>
      <c r="AW249" s="22"/>
      <c r="AX249" s="22" t="str">
        <f t="shared" si="111"/>
        <v/>
      </c>
      <c r="AY249" s="22"/>
      <c r="AZ249" s="22"/>
      <c r="BA249" s="22"/>
      <c r="BB249" s="24" t="str">
        <f t="shared" si="126"/>
        <v/>
      </c>
      <c r="BC249" s="19" t="str">
        <f t="shared" si="112"/>
        <v/>
      </c>
      <c r="BD249" s="39"/>
      <c r="BE249" s="21"/>
      <c r="BF249" s="22"/>
      <c r="BG249" s="22" t="str">
        <f t="shared" si="113"/>
        <v/>
      </c>
      <c r="BH249" s="22"/>
      <c r="BI249" s="22"/>
      <c r="BJ249" s="22"/>
      <c r="BK249" s="24" t="str">
        <f t="shared" si="127"/>
        <v/>
      </c>
      <c r="BL249" s="19" t="str">
        <f t="shared" si="114"/>
        <v/>
      </c>
      <c r="BM249" s="39"/>
      <c r="BN249" s="21"/>
      <c r="BO249" s="22"/>
      <c r="BP249" s="22" t="str">
        <f t="shared" si="115"/>
        <v/>
      </c>
      <c r="BQ249" s="22"/>
      <c r="BR249" s="22"/>
      <c r="BS249" s="22"/>
      <c r="BT249" s="24" t="str">
        <f t="shared" si="128"/>
        <v/>
      </c>
      <c r="BU249" s="19" t="str">
        <f t="shared" si="116"/>
        <v/>
      </c>
      <c r="BV249" s="39"/>
      <c r="BW249" s="21"/>
      <c r="BX249" s="22"/>
      <c r="BY249" s="22" t="str">
        <f t="shared" si="117"/>
        <v/>
      </c>
      <c r="BZ249" s="22"/>
      <c r="CA249" s="22"/>
      <c r="CB249" s="22"/>
      <c r="CC249" s="24" t="str">
        <f t="shared" si="129"/>
        <v/>
      </c>
      <c r="CD249" s="19" t="str">
        <f t="shared" si="118"/>
        <v/>
      </c>
      <c r="CE249" s="39"/>
      <c r="CF249" s="21"/>
      <c r="CG249" s="22" t="str">
        <f>IF($A249="","",IF(CF249="","I",LOOKUP(CF249/CH$2,{0,0.4,0.45,0.5,0.55,0.6,0.65,0.7,0.75,0.8,1},{"F","D","C","C+","B-","B","B+","A-","A","A+"})))</f>
        <v/>
      </c>
      <c r="CH249" s="19" t="str">
        <f>IF($A249="","",IF(CF249="","--",LOOKUP(CF249/CH$2,{0,0.4,0.45,0.5,0.55,0.6,0.65,0.7,0.75,0.8,1},{0,2,2.25,2.5,2.75,3,3.25,3.5,3.75,4})))</f>
        <v/>
      </c>
      <c r="CI249" s="22"/>
      <c r="CJ249" s="22"/>
      <c r="CK249" s="58" t="str">
        <f t="shared" si="130"/>
        <v/>
      </c>
      <c r="CL249" s="55"/>
      <c r="CM249" s="24"/>
      <c r="CN249" s="24"/>
      <c r="CO249" s="24" t="str">
        <f t="shared" si="119"/>
        <v/>
      </c>
      <c r="CP249" s="24"/>
      <c r="CQ249" s="25"/>
      <c r="CR249" s="24"/>
      <c r="CS249" s="42" t="str">
        <f t="shared" si="120"/>
        <v/>
      </c>
      <c r="CT249" s="22"/>
      <c r="CU249" s="17"/>
      <c r="CV249" s="7"/>
      <c r="CW249" s="7"/>
      <c r="CX249" s="7"/>
      <c r="CY249" s="7"/>
      <c r="CZ249" s="7"/>
      <c r="DA249" s="7"/>
      <c r="DB249" s="25"/>
      <c r="DC249" s="23"/>
    </row>
    <row r="250" spans="1:107" s="26" customFormat="1" x14ac:dyDescent="0.25">
      <c r="A250" s="19"/>
      <c r="B250" s="20"/>
      <c r="C250" s="21"/>
      <c r="D250" s="22"/>
      <c r="E250" s="22" t="str">
        <f t="shared" ref="E250:E313" si="131">IF(ISBLANK($B250),"",IF(COUNT(C250:D250)=0,"",IF(AND($A250="IM",COUNT(C250:D250)=1),C250+D250,(C250+D250)/2)))</f>
        <v/>
      </c>
      <c r="F250" s="22"/>
      <c r="G250" s="22"/>
      <c r="H250" s="22"/>
      <c r="I250" s="24" t="str">
        <f t="shared" si="121"/>
        <v/>
      </c>
      <c r="J250" s="22" t="str">
        <f t="shared" ref="J250:J313" si="132">IF(I250="3E","3E",IF(OR($B250="",COUNT(I250)=0),"",CEILING(N(E250)+N(I250),1)))</f>
        <v/>
      </c>
      <c r="K250" s="39"/>
      <c r="L250" s="27"/>
      <c r="M250" s="22"/>
      <c r="N250" s="22" t="str">
        <f t="shared" ref="N250:N313" si="133">IF(ISBLANK($B250),"",IF(COUNT(L250:M250)=0,"",IF(AND($A250="IM",COUNT(L250:M250)=1),L250+M250,(L250+M250)/2)))</f>
        <v/>
      </c>
      <c r="O250" s="22"/>
      <c r="P250" s="22"/>
      <c r="Q250" s="22"/>
      <c r="R250" s="24" t="str">
        <f t="shared" si="122"/>
        <v/>
      </c>
      <c r="S250" s="19" t="str">
        <f t="shared" ref="S250:S313" si="134">IF(R250="3E","3E",IF(OR($B250="",COUNT(R250)=0),"",CEILING(N(N250)+N(R250),1)))</f>
        <v/>
      </c>
      <c r="T250" s="39"/>
      <c r="U250" s="21"/>
      <c r="V250" s="22"/>
      <c r="W250" s="22" t="str">
        <f t="shared" ref="W250:W313" si="135">IF(ISBLANK($B250),"",IF(COUNT(U250:V250)=0,"",IF(AND($A250="IM",COUNT(U250:V250)=1),U250+V250,(U250+V250)/2)))</f>
        <v/>
      </c>
      <c r="X250" s="22"/>
      <c r="Y250" s="22"/>
      <c r="Z250" s="22"/>
      <c r="AA250" s="24" t="str">
        <f t="shared" si="123"/>
        <v/>
      </c>
      <c r="AB250" s="19" t="str">
        <f t="shared" ref="AB250:AB313" si="136">IF(AA250="3E","3E",IF(OR($B250="",COUNT(AA250)=0),"",CEILING(N(W250)+N(AA250),1)))</f>
        <v/>
      </c>
      <c r="AC250" s="39"/>
      <c r="AD250" s="21"/>
      <c r="AE250" s="22"/>
      <c r="AF250" s="22" t="str">
        <f t="shared" ref="AF250:AF313" si="137">IF(ISBLANK($B250),"",IF(COUNT(AD250:AE250)=0,"",IF(AND($A250="IM",COUNT(AD250:AE250)=1),AD250+AE250,(AD250+AE250)/2)))</f>
        <v/>
      </c>
      <c r="AG250" s="22"/>
      <c r="AH250" s="22"/>
      <c r="AI250" s="22"/>
      <c r="AJ250" s="24" t="str">
        <f t="shared" si="124"/>
        <v/>
      </c>
      <c r="AK250" s="19" t="str">
        <f t="shared" ref="AK250:AK313" si="138">IF(AJ250="3E","3E",IF(OR($B250="",COUNT(AJ250)=0),"",CEILING(N(AF250)+N(AJ250),1)))</f>
        <v/>
      </c>
      <c r="AL250" s="39"/>
      <c r="AM250" s="21"/>
      <c r="AN250" s="22"/>
      <c r="AO250" s="22" t="str">
        <f t="shared" ref="AO250:AO313" si="139">IF(ISBLANK($B250),"",IF(COUNT(AM250:AN250)=0,"",IF(AND($A250="IM",COUNT(AM250:AN250)=1),AM250+AN250,(AM250+AN250)/2)))</f>
        <v/>
      </c>
      <c r="AP250" s="22"/>
      <c r="AQ250" s="22"/>
      <c r="AR250" s="22"/>
      <c r="AS250" s="24" t="str">
        <f t="shared" si="125"/>
        <v/>
      </c>
      <c r="AT250" s="19" t="str">
        <f t="shared" ref="AT250:AT313" si="140">IF(AS250="3E","3E",IF(OR($B250="",COUNT(AS250)=0),"",CEILING(N(AO250)+N(AS250),1)))</f>
        <v/>
      </c>
      <c r="AU250" s="39"/>
      <c r="AV250" s="21"/>
      <c r="AW250" s="22"/>
      <c r="AX250" s="22" t="str">
        <f t="shared" ref="AX250:AX313" si="141">IF(ISBLANK($B250),"",IF(COUNT(AV250:AW250)=0,"",IF(AND($A250="IM",COUNT(AV250:AW250)=1),AV250+AW250,(AV250+AW250)/2)))</f>
        <v/>
      </c>
      <c r="AY250" s="22"/>
      <c r="AZ250" s="22"/>
      <c r="BA250" s="22"/>
      <c r="BB250" s="24" t="str">
        <f t="shared" si="126"/>
        <v/>
      </c>
      <c r="BC250" s="19" t="str">
        <f t="shared" ref="BC250:BC313" si="142">IF(BB250="3E","3E",IF(OR($B250="",COUNT(BB250)=0),"",CEILING(N(AX250)+N(BB250),1)))</f>
        <v/>
      </c>
      <c r="BD250" s="39"/>
      <c r="BE250" s="21"/>
      <c r="BF250" s="22"/>
      <c r="BG250" s="22" t="str">
        <f t="shared" ref="BG250:BG313" si="143">IF(ISBLANK($B250),"",IF(COUNT(BE250:BF250)=0,"",IF(AND($A250="IM",COUNT(BE250:BF250)=1),BE250+BF250,(BE250+BF250)/2)))</f>
        <v/>
      </c>
      <c r="BH250" s="22"/>
      <c r="BI250" s="22"/>
      <c r="BJ250" s="22"/>
      <c r="BK250" s="24" t="str">
        <f t="shared" si="127"/>
        <v/>
      </c>
      <c r="BL250" s="19" t="str">
        <f t="shared" ref="BL250:BL313" si="144">IF(BK250="3E","3E",IF(OR($B250="",COUNT(BK250)=0),"",CEILING(N(BG250)+N(BK250),1)))</f>
        <v/>
      </c>
      <c r="BM250" s="39"/>
      <c r="BN250" s="21"/>
      <c r="BO250" s="22"/>
      <c r="BP250" s="22" t="str">
        <f t="shared" ref="BP250:BP313" si="145">IF(ISBLANK($B250),"",IF(COUNT(BN250:BO250)=0,"",IF(AND($A250="IM",COUNT(BN250:BO250)=1),BN250+BO250,(BN250+BO250)/2)))</f>
        <v/>
      </c>
      <c r="BQ250" s="22"/>
      <c r="BR250" s="22"/>
      <c r="BS250" s="22"/>
      <c r="BT250" s="24" t="str">
        <f t="shared" si="128"/>
        <v/>
      </c>
      <c r="BU250" s="19" t="str">
        <f t="shared" ref="BU250:BU313" si="146">IF(BT250="3E","3E",IF(OR($B250="",COUNT(BT250)=0),"",CEILING(N(BP250)+N(BT250),1)))</f>
        <v/>
      </c>
      <c r="BV250" s="39"/>
      <c r="BW250" s="21"/>
      <c r="BX250" s="22"/>
      <c r="BY250" s="22" t="str">
        <f t="shared" ref="BY250:BY313" si="147">IF(ISBLANK($B250),"",IF(COUNT(BW250:BX250)=0,"",IF(AND($A250="IM",COUNT(BW250:BX250)=1),BW250+BX250,(BW250+BX250)/2)))</f>
        <v/>
      </c>
      <c r="BZ250" s="22"/>
      <c r="CA250" s="22"/>
      <c r="CB250" s="22"/>
      <c r="CC250" s="24" t="str">
        <f t="shared" si="129"/>
        <v/>
      </c>
      <c r="CD250" s="19" t="str">
        <f t="shared" ref="CD250:CD313" si="148">IF(CC250="3E","3E",IF(OR($B250="",COUNT(CC250)=0),"",CEILING(N(BY250)+N(CC250),1)))</f>
        <v/>
      </c>
      <c r="CE250" s="39"/>
      <c r="CF250" s="21"/>
      <c r="CG250" s="22" t="str">
        <f>IF($A250="","",IF(CF250="","I",LOOKUP(CF250/CH$2,{0,0.4,0.45,0.5,0.55,0.6,0.65,0.7,0.75,0.8,1},{"F","D","C","C+","B-","B","B+","A-","A","A+"})))</f>
        <v/>
      </c>
      <c r="CH250" s="19" t="str">
        <f>IF($A250="","",IF(CF250="","--",LOOKUP(CF250/CH$2,{0,0.4,0.45,0.5,0.55,0.6,0.65,0.7,0.75,0.8,1},{0,2,2.25,2.5,2.75,3,3.25,3.5,3.75,4})))</f>
        <v/>
      </c>
      <c r="CI250" s="22"/>
      <c r="CJ250" s="22"/>
      <c r="CK250" s="58" t="str">
        <f t="shared" si="130"/>
        <v/>
      </c>
      <c r="CL250" s="55"/>
      <c r="CM250" s="24"/>
      <c r="CN250" s="24"/>
      <c r="CO250" s="24" t="str">
        <f t="shared" ref="CO250:CO313" si="149">IF(ISBLANK($B250),"",IF(COUNT(CL250:CN250)=0,"",ROUNDUP(CL250+CM250+CN250,0)))</f>
        <v/>
      </c>
      <c r="CP250" s="24"/>
      <c r="CQ250" s="25"/>
      <c r="CR250" s="24"/>
      <c r="CS250" s="42" t="str">
        <f t="shared" ref="CS250:CS313" si="150">IF(ISBLANK($B250),"",IF(COUNT(CP250:CR250)=0,"",ROUNDUP(CP250+CQ250+CR250,0)))</f>
        <v/>
      </c>
      <c r="CT250" s="22"/>
      <c r="CU250" s="17"/>
      <c r="CV250" s="7"/>
      <c r="CW250" s="7"/>
      <c r="CX250" s="7"/>
      <c r="CY250" s="7"/>
      <c r="CZ250" s="7"/>
      <c r="DA250" s="7"/>
      <c r="DB250" s="25"/>
      <c r="DC250" s="23"/>
    </row>
    <row r="251" spans="1:107" s="26" customFormat="1" x14ac:dyDescent="0.25">
      <c r="A251" s="19"/>
      <c r="B251" s="20"/>
      <c r="C251" s="21"/>
      <c r="D251" s="22"/>
      <c r="E251" s="22" t="str">
        <f t="shared" si="131"/>
        <v/>
      </c>
      <c r="F251" s="22"/>
      <c r="G251" s="22"/>
      <c r="H251" s="22"/>
      <c r="I251" s="24" t="str">
        <f t="shared" si="121"/>
        <v/>
      </c>
      <c r="J251" s="22" t="str">
        <f t="shared" si="132"/>
        <v/>
      </c>
      <c r="K251" s="39"/>
      <c r="L251" s="27"/>
      <c r="M251" s="22"/>
      <c r="N251" s="22" t="str">
        <f t="shared" si="133"/>
        <v/>
      </c>
      <c r="O251" s="22"/>
      <c r="P251" s="22"/>
      <c r="Q251" s="22"/>
      <c r="R251" s="24" t="str">
        <f t="shared" si="122"/>
        <v/>
      </c>
      <c r="S251" s="19" t="str">
        <f t="shared" si="134"/>
        <v/>
      </c>
      <c r="T251" s="39"/>
      <c r="U251" s="21"/>
      <c r="V251" s="22"/>
      <c r="W251" s="22" t="str">
        <f t="shared" si="135"/>
        <v/>
      </c>
      <c r="X251" s="22"/>
      <c r="Y251" s="22"/>
      <c r="Z251" s="22"/>
      <c r="AA251" s="24" t="str">
        <f t="shared" si="123"/>
        <v/>
      </c>
      <c r="AB251" s="19" t="str">
        <f t="shared" si="136"/>
        <v/>
      </c>
      <c r="AC251" s="39"/>
      <c r="AD251" s="21"/>
      <c r="AE251" s="22"/>
      <c r="AF251" s="22" t="str">
        <f t="shared" si="137"/>
        <v/>
      </c>
      <c r="AG251" s="22"/>
      <c r="AH251" s="22"/>
      <c r="AI251" s="22"/>
      <c r="AJ251" s="24" t="str">
        <f t="shared" si="124"/>
        <v/>
      </c>
      <c r="AK251" s="19" t="str">
        <f t="shared" si="138"/>
        <v/>
      </c>
      <c r="AL251" s="39"/>
      <c r="AM251" s="21"/>
      <c r="AN251" s="22"/>
      <c r="AO251" s="22" t="str">
        <f t="shared" si="139"/>
        <v/>
      </c>
      <c r="AP251" s="22"/>
      <c r="AQ251" s="22"/>
      <c r="AR251" s="22"/>
      <c r="AS251" s="24" t="str">
        <f t="shared" si="125"/>
        <v/>
      </c>
      <c r="AT251" s="19" t="str">
        <f t="shared" si="140"/>
        <v/>
      </c>
      <c r="AU251" s="39"/>
      <c r="AV251" s="21"/>
      <c r="AW251" s="22"/>
      <c r="AX251" s="22" t="str">
        <f t="shared" si="141"/>
        <v/>
      </c>
      <c r="AY251" s="22"/>
      <c r="AZ251" s="22"/>
      <c r="BA251" s="22"/>
      <c r="BB251" s="24" t="str">
        <f t="shared" si="126"/>
        <v/>
      </c>
      <c r="BC251" s="19" t="str">
        <f t="shared" si="142"/>
        <v/>
      </c>
      <c r="BD251" s="39"/>
      <c r="BE251" s="21"/>
      <c r="BF251" s="22"/>
      <c r="BG251" s="22" t="str">
        <f t="shared" si="143"/>
        <v/>
      </c>
      <c r="BH251" s="22"/>
      <c r="BI251" s="22"/>
      <c r="BJ251" s="22"/>
      <c r="BK251" s="24" t="str">
        <f t="shared" si="127"/>
        <v/>
      </c>
      <c r="BL251" s="19" t="str">
        <f t="shared" si="144"/>
        <v/>
      </c>
      <c r="BM251" s="39"/>
      <c r="BN251" s="21"/>
      <c r="BO251" s="22"/>
      <c r="BP251" s="22" t="str">
        <f t="shared" si="145"/>
        <v/>
      </c>
      <c r="BQ251" s="22"/>
      <c r="BR251" s="22"/>
      <c r="BS251" s="22"/>
      <c r="BT251" s="24" t="str">
        <f t="shared" si="128"/>
        <v/>
      </c>
      <c r="BU251" s="19" t="str">
        <f t="shared" si="146"/>
        <v/>
      </c>
      <c r="BV251" s="39"/>
      <c r="BW251" s="21"/>
      <c r="BX251" s="22"/>
      <c r="BY251" s="22" t="str">
        <f t="shared" si="147"/>
        <v/>
      </c>
      <c r="BZ251" s="22"/>
      <c r="CA251" s="22"/>
      <c r="CB251" s="22"/>
      <c r="CC251" s="24" t="str">
        <f t="shared" si="129"/>
        <v/>
      </c>
      <c r="CD251" s="19" t="str">
        <f t="shared" si="148"/>
        <v/>
      </c>
      <c r="CE251" s="39"/>
      <c r="CF251" s="21"/>
      <c r="CG251" s="22" t="str">
        <f>IF($A251="","",IF(CF251="","I",LOOKUP(CF251/CH$2,{0,0.4,0.45,0.5,0.55,0.6,0.65,0.7,0.75,0.8,1},{"F","D","C","C+","B-","B","B+","A-","A","A+"})))</f>
        <v/>
      </c>
      <c r="CH251" s="19" t="str">
        <f>IF($A251="","",IF(CF251="","--",LOOKUP(CF251/CH$2,{0,0.4,0.45,0.5,0.55,0.6,0.65,0.7,0.75,0.8,1},{0,2,2.25,2.5,2.75,3,3.25,3.5,3.75,4})))</f>
        <v/>
      </c>
      <c r="CI251" s="22"/>
      <c r="CJ251" s="22"/>
      <c r="CK251" s="58" t="str">
        <f t="shared" si="130"/>
        <v/>
      </c>
      <c r="CL251" s="55"/>
      <c r="CM251" s="24"/>
      <c r="CN251" s="24"/>
      <c r="CO251" s="24" t="str">
        <f t="shared" si="149"/>
        <v/>
      </c>
      <c r="CP251" s="24"/>
      <c r="CQ251" s="25"/>
      <c r="CR251" s="24"/>
      <c r="CS251" s="42" t="str">
        <f t="shared" si="150"/>
        <v/>
      </c>
      <c r="CT251" s="22"/>
      <c r="CU251" s="17"/>
      <c r="CV251" s="7"/>
      <c r="CW251" s="7"/>
      <c r="CX251" s="7"/>
      <c r="CY251" s="7"/>
      <c r="CZ251" s="7"/>
      <c r="DA251" s="7"/>
      <c r="DB251" s="25"/>
      <c r="DC251" s="23"/>
    </row>
    <row r="252" spans="1:107" s="26" customFormat="1" x14ac:dyDescent="0.25">
      <c r="A252" s="19"/>
      <c r="B252" s="20"/>
      <c r="C252" s="21"/>
      <c r="D252" s="22"/>
      <c r="E252" s="22" t="str">
        <f t="shared" si="131"/>
        <v/>
      </c>
      <c r="F252" s="22"/>
      <c r="G252" s="22"/>
      <c r="H252" s="22"/>
      <c r="I252" s="24" t="str">
        <f t="shared" si="121"/>
        <v/>
      </c>
      <c r="J252" s="22" t="str">
        <f t="shared" si="132"/>
        <v/>
      </c>
      <c r="K252" s="39"/>
      <c r="L252" s="27"/>
      <c r="M252" s="22"/>
      <c r="N252" s="22" t="str">
        <f t="shared" si="133"/>
        <v/>
      </c>
      <c r="O252" s="22"/>
      <c r="P252" s="22"/>
      <c r="Q252" s="22"/>
      <c r="R252" s="24" t="str">
        <f t="shared" si="122"/>
        <v/>
      </c>
      <c r="S252" s="19" t="str">
        <f t="shared" si="134"/>
        <v/>
      </c>
      <c r="T252" s="39"/>
      <c r="U252" s="21"/>
      <c r="V252" s="22"/>
      <c r="W252" s="22" t="str">
        <f t="shared" si="135"/>
        <v/>
      </c>
      <c r="X252" s="22"/>
      <c r="Y252" s="22"/>
      <c r="Z252" s="22"/>
      <c r="AA252" s="24" t="str">
        <f t="shared" si="123"/>
        <v/>
      </c>
      <c r="AB252" s="19" t="str">
        <f t="shared" si="136"/>
        <v/>
      </c>
      <c r="AC252" s="39"/>
      <c r="AD252" s="21"/>
      <c r="AE252" s="22"/>
      <c r="AF252" s="22" t="str">
        <f t="shared" si="137"/>
        <v/>
      </c>
      <c r="AG252" s="22"/>
      <c r="AH252" s="22"/>
      <c r="AI252" s="22"/>
      <c r="AJ252" s="24" t="str">
        <f t="shared" si="124"/>
        <v/>
      </c>
      <c r="AK252" s="19" t="str">
        <f t="shared" si="138"/>
        <v/>
      </c>
      <c r="AL252" s="39"/>
      <c r="AM252" s="21"/>
      <c r="AN252" s="22"/>
      <c r="AO252" s="22" t="str">
        <f t="shared" si="139"/>
        <v/>
      </c>
      <c r="AP252" s="22"/>
      <c r="AQ252" s="22"/>
      <c r="AR252" s="22"/>
      <c r="AS252" s="24" t="str">
        <f t="shared" si="125"/>
        <v/>
      </c>
      <c r="AT252" s="19" t="str">
        <f t="shared" si="140"/>
        <v/>
      </c>
      <c r="AU252" s="39"/>
      <c r="AV252" s="21"/>
      <c r="AW252" s="22"/>
      <c r="AX252" s="22" t="str">
        <f t="shared" si="141"/>
        <v/>
      </c>
      <c r="AY252" s="22"/>
      <c r="AZ252" s="22"/>
      <c r="BA252" s="22"/>
      <c r="BB252" s="24" t="str">
        <f t="shared" si="126"/>
        <v/>
      </c>
      <c r="BC252" s="19" t="str">
        <f t="shared" si="142"/>
        <v/>
      </c>
      <c r="BD252" s="39"/>
      <c r="BE252" s="21"/>
      <c r="BF252" s="22"/>
      <c r="BG252" s="22" t="str">
        <f t="shared" si="143"/>
        <v/>
      </c>
      <c r="BH252" s="22"/>
      <c r="BI252" s="22"/>
      <c r="BJ252" s="22"/>
      <c r="BK252" s="24" t="str">
        <f t="shared" si="127"/>
        <v/>
      </c>
      <c r="BL252" s="19" t="str">
        <f t="shared" si="144"/>
        <v/>
      </c>
      <c r="BM252" s="39"/>
      <c r="BN252" s="21"/>
      <c r="BO252" s="22"/>
      <c r="BP252" s="22" t="str">
        <f t="shared" si="145"/>
        <v/>
      </c>
      <c r="BQ252" s="22"/>
      <c r="BR252" s="22"/>
      <c r="BS252" s="22"/>
      <c r="BT252" s="24" t="str">
        <f t="shared" si="128"/>
        <v/>
      </c>
      <c r="BU252" s="19" t="str">
        <f t="shared" si="146"/>
        <v/>
      </c>
      <c r="BV252" s="39"/>
      <c r="BW252" s="21"/>
      <c r="BX252" s="22"/>
      <c r="BY252" s="22" t="str">
        <f t="shared" si="147"/>
        <v/>
      </c>
      <c r="BZ252" s="22"/>
      <c r="CA252" s="22"/>
      <c r="CB252" s="22"/>
      <c r="CC252" s="24" t="str">
        <f t="shared" si="129"/>
        <v/>
      </c>
      <c r="CD252" s="19" t="str">
        <f t="shared" si="148"/>
        <v/>
      </c>
      <c r="CE252" s="39"/>
      <c r="CF252" s="21"/>
      <c r="CG252" s="22" t="str">
        <f>IF($A252="","",IF(CF252="","I",LOOKUP(CF252/CH$2,{0,0.4,0.45,0.5,0.55,0.6,0.65,0.7,0.75,0.8,1},{"F","D","C","C+","B-","B","B+","A-","A","A+"})))</f>
        <v/>
      </c>
      <c r="CH252" s="19" t="str">
        <f>IF($A252="","",IF(CF252="","--",LOOKUP(CF252/CH$2,{0,0.4,0.45,0.5,0.55,0.6,0.65,0.7,0.75,0.8,1},{0,2,2.25,2.5,2.75,3,3.25,3.5,3.75,4})))</f>
        <v/>
      </c>
      <c r="CI252" s="22"/>
      <c r="CJ252" s="22"/>
      <c r="CK252" s="58" t="str">
        <f t="shared" si="130"/>
        <v/>
      </c>
      <c r="CL252" s="55"/>
      <c r="CM252" s="24"/>
      <c r="CN252" s="24"/>
      <c r="CO252" s="24" t="str">
        <f t="shared" si="149"/>
        <v/>
      </c>
      <c r="CP252" s="24"/>
      <c r="CQ252" s="25"/>
      <c r="CR252" s="24"/>
      <c r="CS252" s="42" t="str">
        <f t="shared" si="150"/>
        <v/>
      </c>
      <c r="CT252" s="22"/>
      <c r="CU252" s="17"/>
      <c r="CV252" s="7"/>
      <c r="CW252" s="7"/>
      <c r="CX252" s="7"/>
      <c r="CY252" s="7"/>
      <c r="CZ252" s="7"/>
      <c r="DA252" s="7"/>
      <c r="DB252" s="25"/>
      <c r="DC252" s="23"/>
    </row>
    <row r="253" spans="1:107" s="26" customFormat="1" x14ac:dyDescent="0.25">
      <c r="A253" s="19"/>
      <c r="B253" s="20"/>
      <c r="C253" s="21"/>
      <c r="D253" s="22"/>
      <c r="E253" s="22" t="str">
        <f t="shared" si="131"/>
        <v/>
      </c>
      <c r="F253" s="22"/>
      <c r="G253" s="22"/>
      <c r="H253" s="22"/>
      <c r="I253" s="24" t="str">
        <f t="shared" si="121"/>
        <v/>
      </c>
      <c r="J253" s="22" t="str">
        <f t="shared" si="132"/>
        <v/>
      </c>
      <c r="K253" s="39"/>
      <c r="L253" s="27"/>
      <c r="M253" s="22"/>
      <c r="N253" s="22" t="str">
        <f t="shared" si="133"/>
        <v/>
      </c>
      <c r="O253" s="22"/>
      <c r="P253" s="22"/>
      <c r="Q253" s="22"/>
      <c r="R253" s="24" t="str">
        <f t="shared" si="122"/>
        <v/>
      </c>
      <c r="S253" s="19" t="str">
        <f t="shared" si="134"/>
        <v/>
      </c>
      <c r="T253" s="39"/>
      <c r="U253" s="21"/>
      <c r="V253" s="22"/>
      <c r="W253" s="22" t="str">
        <f t="shared" si="135"/>
        <v/>
      </c>
      <c r="X253" s="22"/>
      <c r="Y253" s="22"/>
      <c r="Z253" s="22"/>
      <c r="AA253" s="24" t="str">
        <f t="shared" si="123"/>
        <v/>
      </c>
      <c r="AB253" s="19" t="str">
        <f t="shared" si="136"/>
        <v/>
      </c>
      <c r="AC253" s="39"/>
      <c r="AD253" s="21"/>
      <c r="AE253" s="22"/>
      <c r="AF253" s="22" t="str">
        <f t="shared" si="137"/>
        <v/>
      </c>
      <c r="AG253" s="22"/>
      <c r="AH253" s="22"/>
      <c r="AI253" s="22"/>
      <c r="AJ253" s="24" t="str">
        <f t="shared" si="124"/>
        <v/>
      </c>
      <c r="AK253" s="19" t="str">
        <f t="shared" si="138"/>
        <v/>
      </c>
      <c r="AL253" s="39"/>
      <c r="AM253" s="21"/>
      <c r="AN253" s="22"/>
      <c r="AO253" s="22" t="str">
        <f t="shared" si="139"/>
        <v/>
      </c>
      <c r="AP253" s="22"/>
      <c r="AQ253" s="22"/>
      <c r="AR253" s="22"/>
      <c r="AS253" s="24" t="str">
        <f t="shared" si="125"/>
        <v/>
      </c>
      <c r="AT253" s="19" t="str">
        <f t="shared" si="140"/>
        <v/>
      </c>
      <c r="AU253" s="39"/>
      <c r="AV253" s="21"/>
      <c r="AW253" s="22"/>
      <c r="AX253" s="22" t="str">
        <f t="shared" si="141"/>
        <v/>
      </c>
      <c r="AY253" s="22"/>
      <c r="AZ253" s="22"/>
      <c r="BA253" s="22"/>
      <c r="BB253" s="24" t="str">
        <f t="shared" si="126"/>
        <v/>
      </c>
      <c r="BC253" s="19" t="str">
        <f t="shared" si="142"/>
        <v/>
      </c>
      <c r="BD253" s="39"/>
      <c r="BE253" s="21"/>
      <c r="BF253" s="22"/>
      <c r="BG253" s="22" t="str">
        <f t="shared" si="143"/>
        <v/>
      </c>
      <c r="BH253" s="22"/>
      <c r="BI253" s="22"/>
      <c r="BJ253" s="22"/>
      <c r="BK253" s="24" t="str">
        <f t="shared" si="127"/>
        <v/>
      </c>
      <c r="BL253" s="19" t="str">
        <f t="shared" si="144"/>
        <v/>
      </c>
      <c r="BM253" s="39"/>
      <c r="BN253" s="21"/>
      <c r="BO253" s="22"/>
      <c r="BP253" s="22" t="str">
        <f t="shared" si="145"/>
        <v/>
      </c>
      <c r="BQ253" s="22"/>
      <c r="BR253" s="22"/>
      <c r="BS253" s="22"/>
      <c r="BT253" s="24" t="str">
        <f t="shared" si="128"/>
        <v/>
      </c>
      <c r="BU253" s="19" t="str">
        <f t="shared" si="146"/>
        <v/>
      </c>
      <c r="BV253" s="39"/>
      <c r="BW253" s="21"/>
      <c r="BX253" s="22"/>
      <c r="BY253" s="22" t="str">
        <f t="shared" si="147"/>
        <v/>
      </c>
      <c r="BZ253" s="22"/>
      <c r="CA253" s="22"/>
      <c r="CB253" s="22"/>
      <c r="CC253" s="24" t="str">
        <f t="shared" si="129"/>
        <v/>
      </c>
      <c r="CD253" s="19" t="str">
        <f t="shared" si="148"/>
        <v/>
      </c>
      <c r="CE253" s="39"/>
      <c r="CF253" s="21"/>
      <c r="CG253" s="22" t="str">
        <f>IF($A253="","",IF(CF253="","I",LOOKUP(CF253/CH$2,{0,0.4,0.45,0.5,0.55,0.6,0.65,0.7,0.75,0.8,1},{"F","D","C","C+","B-","B","B+","A-","A","A+"})))</f>
        <v/>
      </c>
      <c r="CH253" s="19" t="str">
        <f>IF($A253="","",IF(CF253="","--",LOOKUP(CF253/CH$2,{0,0.4,0.45,0.5,0.55,0.6,0.65,0.7,0.75,0.8,1},{0,2,2.25,2.5,2.75,3,3.25,3.5,3.75,4})))</f>
        <v/>
      </c>
      <c r="CI253" s="22"/>
      <c r="CJ253" s="22"/>
      <c r="CK253" s="58" t="str">
        <f t="shared" si="130"/>
        <v/>
      </c>
      <c r="CL253" s="55"/>
      <c r="CM253" s="24"/>
      <c r="CN253" s="24"/>
      <c r="CO253" s="24" t="str">
        <f t="shared" si="149"/>
        <v/>
      </c>
      <c r="CP253" s="24"/>
      <c r="CQ253" s="25"/>
      <c r="CR253" s="24"/>
      <c r="CS253" s="42" t="str">
        <f t="shared" si="150"/>
        <v/>
      </c>
      <c r="CT253" s="22"/>
      <c r="CU253" s="17"/>
      <c r="CV253" s="7"/>
      <c r="CW253" s="7"/>
      <c r="CX253" s="7"/>
      <c r="CY253" s="7"/>
      <c r="CZ253" s="7"/>
      <c r="DA253" s="7"/>
      <c r="DB253" s="25"/>
      <c r="DC253" s="23"/>
    </row>
    <row r="254" spans="1:107" s="26" customFormat="1" x14ac:dyDescent="0.25">
      <c r="A254" s="19"/>
      <c r="B254" s="20"/>
      <c r="C254" s="21"/>
      <c r="D254" s="22"/>
      <c r="E254" s="22" t="str">
        <f t="shared" si="131"/>
        <v/>
      </c>
      <c r="F254" s="22"/>
      <c r="G254" s="22"/>
      <c r="H254" s="22"/>
      <c r="I254" s="24" t="str">
        <f t="shared" si="121"/>
        <v/>
      </c>
      <c r="J254" s="22" t="str">
        <f t="shared" si="132"/>
        <v/>
      </c>
      <c r="K254" s="39"/>
      <c r="L254" s="27"/>
      <c r="M254" s="22"/>
      <c r="N254" s="22" t="str">
        <f t="shared" si="133"/>
        <v/>
      </c>
      <c r="O254" s="22"/>
      <c r="P254" s="22"/>
      <c r="Q254" s="22"/>
      <c r="R254" s="24" t="str">
        <f t="shared" si="122"/>
        <v/>
      </c>
      <c r="S254" s="19" t="str">
        <f t="shared" si="134"/>
        <v/>
      </c>
      <c r="T254" s="39"/>
      <c r="U254" s="21"/>
      <c r="V254" s="22"/>
      <c r="W254" s="22" t="str">
        <f t="shared" si="135"/>
        <v/>
      </c>
      <c r="X254" s="22"/>
      <c r="Y254" s="22"/>
      <c r="Z254" s="22"/>
      <c r="AA254" s="24" t="str">
        <f t="shared" si="123"/>
        <v/>
      </c>
      <c r="AB254" s="19" t="str">
        <f t="shared" si="136"/>
        <v/>
      </c>
      <c r="AC254" s="39"/>
      <c r="AD254" s="21"/>
      <c r="AE254" s="22"/>
      <c r="AF254" s="22" t="str">
        <f t="shared" si="137"/>
        <v/>
      </c>
      <c r="AG254" s="22"/>
      <c r="AH254" s="22"/>
      <c r="AI254" s="22"/>
      <c r="AJ254" s="24" t="str">
        <f t="shared" si="124"/>
        <v/>
      </c>
      <c r="AK254" s="19" t="str">
        <f t="shared" si="138"/>
        <v/>
      </c>
      <c r="AL254" s="39"/>
      <c r="AM254" s="21"/>
      <c r="AN254" s="22"/>
      <c r="AO254" s="22" t="str">
        <f t="shared" si="139"/>
        <v/>
      </c>
      <c r="AP254" s="22"/>
      <c r="AQ254" s="22"/>
      <c r="AR254" s="22"/>
      <c r="AS254" s="24" t="str">
        <f t="shared" si="125"/>
        <v/>
      </c>
      <c r="AT254" s="19" t="str">
        <f t="shared" si="140"/>
        <v/>
      </c>
      <c r="AU254" s="39"/>
      <c r="AV254" s="21"/>
      <c r="AW254" s="22"/>
      <c r="AX254" s="22" t="str">
        <f t="shared" si="141"/>
        <v/>
      </c>
      <c r="AY254" s="22"/>
      <c r="AZ254" s="22"/>
      <c r="BA254" s="22"/>
      <c r="BB254" s="24" t="str">
        <f t="shared" si="126"/>
        <v/>
      </c>
      <c r="BC254" s="19" t="str">
        <f t="shared" si="142"/>
        <v/>
      </c>
      <c r="BD254" s="39"/>
      <c r="BE254" s="21"/>
      <c r="BF254" s="22"/>
      <c r="BG254" s="22" t="str">
        <f t="shared" si="143"/>
        <v/>
      </c>
      <c r="BH254" s="22"/>
      <c r="BI254" s="22"/>
      <c r="BJ254" s="22"/>
      <c r="BK254" s="24" t="str">
        <f t="shared" si="127"/>
        <v/>
      </c>
      <c r="BL254" s="19" t="str">
        <f t="shared" si="144"/>
        <v/>
      </c>
      <c r="BM254" s="39"/>
      <c r="BN254" s="21"/>
      <c r="BO254" s="22"/>
      <c r="BP254" s="22" t="str">
        <f t="shared" si="145"/>
        <v/>
      </c>
      <c r="BQ254" s="22"/>
      <c r="BR254" s="22"/>
      <c r="BS254" s="22"/>
      <c r="BT254" s="24" t="str">
        <f t="shared" si="128"/>
        <v/>
      </c>
      <c r="BU254" s="19" t="str">
        <f t="shared" si="146"/>
        <v/>
      </c>
      <c r="BV254" s="39"/>
      <c r="BW254" s="21"/>
      <c r="BX254" s="22"/>
      <c r="BY254" s="22" t="str">
        <f t="shared" si="147"/>
        <v/>
      </c>
      <c r="BZ254" s="22"/>
      <c r="CA254" s="22"/>
      <c r="CB254" s="22"/>
      <c r="CC254" s="24" t="str">
        <f t="shared" si="129"/>
        <v/>
      </c>
      <c r="CD254" s="19" t="str">
        <f t="shared" si="148"/>
        <v/>
      </c>
      <c r="CE254" s="39"/>
      <c r="CF254" s="21"/>
      <c r="CG254" s="22" t="str">
        <f>IF($A254="","",IF(CF254="","I",LOOKUP(CF254/CH$2,{0,0.4,0.45,0.5,0.55,0.6,0.65,0.7,0.75,0.8,1},{"F","D","C","C+","B-","B","B+","A-","A","A+"})))</f>
        <v/>
      </c>
      <c r="CH254" s="19" t="str">
        <f>IF($A254="","",IF(CF254="","--",LOOKUP(CF254/CH$2,{0,0.4,0.45,0.5,0.55,0.6,0.65,0.7,0.75,0.8,1},{0,2,2.25,2.5,2.75,3,3.25,3.5,3.75,4})))</f>
        <v/>
      </c>
      <c r="CI254" s="22"/>
      <c r="CJ254" s="22"/>
      <c r="CK254" s="58" t="str">
        <f t="shared" si="130"/>
        <v/>
      </c>
      <c r="CL254" s="55"/>
      <c r="CM254" s="24"/>
      <c r="CN254" s="24"/>
      <c r="CO254" s="24" t="str">
        <f t="shared" si="149"/>
        <v/>
      </c>
      <c r="CP254" s="24"/>
      <c r="CQ254" s="25"/>
      <c r="CR254" s="24"/>
      <c r="CS254" s="42" t="str">
        <f t="shared" si="150"/>
        <v/>
      </c>
      <c r="CT254" s="22"/>
      <c r="CU254" s="17"/>
      <c r="CV254" s="7"/>
      <c r="CW254" s="7"/>
      <c r="CX254" s="7"/>
      <c r="CY254" s="7"/>
      <c r="CZ254" s="7"/>
      <c r="DA254" s="7"/>
      <c r="DB254" s="25"/>
      <c r="DC254" s="23"/>
    </row>
    <row r="255" spans="1:107" s="26" customFormat="1" x14ac:dyDescent="0.25">
      <c r="A255" s="19"/>
      <c r="B255" s="20"/>
      <c r="C255" s="21"/>
      <c r="D255" s="22"/>
      <c r="E255" s="22" t="str">
        <f t="shared" si="131"/>
        <v/>
      </c>
      <c r="F255" s="22"/>
      <c r="G255" s="22"/>
      <c r="H255" s="22"/>
      <c r="I255" s="24" t="str">
        <f t="shared" si="121"/>
        <v/>
      </c>
      <c r="J255" s="22" t="str">
        <f t="shared" si="132"/>
        <v/>
      </c>
      <c r="K255" s="39"/>
      <c r="L255" s="27"/>
      <c r="M255" s="22"/>
      <c r="N255" s="22" t="str">
        <f t="shared" si="133"/>
        <v/>
      </c>
      <c r="O255" s="22"/>
      <c r="P255" s="22"/>
      <c r="Q255" s="22"/>
      <c r="R255" s="24" t="str">
        <f t="shared" si="122"/>
        <v/>
      </c>
      <c r="S255" s="19" t="str">
        <f t="shared" si="134"/>
        <v/>
      </c>
      <c r="T255" s="39"/>
      <c r="U255" s="21"/>
      <c r="V255" s="22"/>
      <c r="W255" s="22" t="str">
        <f t="shared" si="135"/>
        <v/>
      </c>
      <c r="X255" s="22"/>
      <c r="Y255" s="22"/>
      <c r="Z255" s="22"/>
      <c r="AA255" s="24" t="str">
        <f t="shared" si="123"/>
        <v/>
      </c>
      <c r="AB255" s="19" t="str">
        <f t="shared" si="136"/>
        <v/>
      </c>
      <c r="AC255" s="39"/>
      <c r="AD255" s="21"/>
      <c r="AE255" s="22"/>
      <c r="AF255" s="22" t="str">
        <f t="shared" si="137"/>
        <v/>
      </c>
      <c r="AG255" s="22"/>
      <c r="AH255" s="22"/>
      <c r="AI255" s="22"/>
      <c r="AJ255" s="24" t="str">
        <f t="shared" si="124"/>
        <v/>
      </c>
      <c r="AK255" s="19" t="str">
        <f t="shared" si="138"/>
        <v/>
      </c>
      <c r="AL255" s="39"/>
      <c r="AM255" s="21"/>
      <c r="AN255" s="22"/>
      <c r="AO255" s="22" t="str">
        <f t="shared" si="139"/>
        <v/>
      </c>
      <c r="AP255" s="22"/>
      <c r="AQ255" s="22"/>
      <c r="AR255" s="22"/>
      <c r="AS255" s="24" t="str">
        <f t="shared" si="125"/>
        <v/>
      </c>
      <c r="AT255" s="19" t="str">
        <f t="shared" si="140"/>
        <v/>
      </c>
      <c r="AU255" s="39"/>
      <c r="AV255" s="21"/>
      <c r="AW255" s="22"/>
      <c r="AX255" s="22" t="str">
        <f t="shared" si="141"/>
        <v/>
      </c>
      <c r="AY255" s="22"/>
      <c r="AZ255" s="22"/>
      <c r="BA255" s="22"/>
      <c r="BB255" s="24" t="str">
        <f t="shared" si="126"/>
        <v/>
      </c>
      <c r="BC255" s="19" t="str">
        <f t="shared" si="142"/>
        <v/>
      </c>
      <c r="BD255" s="39"/>
      <c r="BE255" s="21"/>
      <c r="BF255" s="22"/>
      <c r="BG255" s="22" t="str">
        <f t="shared" si="143"/>
        <v/>
      </c>
      <c r="BH255" s="22"/>
      <c r="BI255" s="22"/>
      <c r="BJ255" s="22"/>
      <c r="BK255" s="24" t="str">
        <f t="shared" si="127"/>
        <v/>
      </c>
      <c r="BL255" s="19" t="str">
        <f t="shared" si="144"/>
        <v/>
      </c>
      <c r="BM255" s="39"/>
      <c r="BN255" s="21"/>
      <c r="BO255" s="22"/>
      <c r="BP255" s="22" t="str">
        <f t="shared" si="145"/>
        <v/>
      </c>
      <c r="BQ255" s="22"/>
      <c r="BR255" s="22"/>
      <c r="BS255" s="22"/>
      <c r="BT255" s="24" t="str">
        <f t="shared" si="128"/>
        <v/>
      </c>
      <c r="BU255" s="19" t="str">
        <f t="shared" si="146"/>
        <v/>
      </c>
      <c r="BV255" s="39"/>
      <c r="BW255" s="21"/>
      <c r="BX255" s="22"/>
      <c r="BY255" s="22" t="str">
        <f t="shared" si="147"/>
        <v/>
      </c>
      <c r="BZ255" s="22"/>
      <c r="CA255" s="22"/>
      <c r="CB255" s="22"/>
      <c r="CC255" s="24" t="str">
        <f t="shared" si="129"/>
        <v/>
      </c>
      <c r="CD255" s="19" t="str">
        <f t="shared" si="148"/>
        <v/>
      </c>
      <c r="CE255" s="39"/>
      <c r="CF255" s="21"/>
      <c r="CG255" s="22" t="str">
        <f>IF($A255="","",IF(CF255="","I",LOOKUP(CF255/CH$2,{0,0.4,0.45,0.5,0.55,0.6,0.65,0.7,0.75,0.8,1},{"F","D","C","C+","B-","B","B+","A-","A","A+"})))</f>
        <v/>
      </c>
      <c r="CH255" s="19" t="str">
        <f>IF($A255="","",IF(CF255="","--",LOOKUP(CF255/CH$2,{0,0.4,0.45,0.5,0.55,0.6,0.65,0.7,0.75,0.8,1},{0,2,2.25,2.5,2.75,3,3.25,3.5,3.75,4})))</f>
        <v/>
      </c>
      <c r="CI255" s="22"/>
      <c r="CJ255" s="22"/>
      <c r="CK255" s="58" t="str">
        <f t="shared" si="130"/>
        <v/>
      </c>
      <c r="CL255" s="55"/>
      <c r="CM255" s="24"/>
      <c r="CN255" s="24"/>
      <c r="CO255" s="24" t="str">
        <f t="shared" si="149"/>
        <v/>
      </c>
      <c r="CP255" s="24"/>
      <c r="CQ255" s="25"/>
      <c r="CR255" s="24"/>
      <c r="CS255" s="42" t="str">
        <f t="shared" si="150"/>
        <v/>
      </c>
      <c r="CT255" s="22"/>
      <c r="CU255" s="17"/>
      <c r="CV255" s="7"/>
      <c r="CW255" s="7"/>
      <c r="CX255" s="7"/>
      <c r="CY255" s="7"/>
      <c r="CZ255" s="7"/>
      <c r="DA255" s="7"/>
      <c r="DB255" s="25"/>
      <c r="DC255" s="23"/>
    </row>
    <row r="256" spans="1:107" s="26" customFormat="1" x14ac:dyDescent="0.25">
      <c r="A256" s="19"/>
      <c r="B256" s="20"/>
      <c r="C256" s="21"/>
      <c r="D256" s="22"/>
      <c r="E256" s="22" t="str">
        <f t="shared" si="131"/>
        <v/>
      </c>
      <c r="F256" s="22"/>
      <c r="G256" s="22"/>
      <c r="H256" s="22"/>
      <c r="I256" s="24" t="str">
        <f t="shared" si="121"/>
        <v/>
      </c>
      <c r="J256" s="22" t="str">
        <f t="shared" si="132"/>
        <v/>
      </c>
      <c r="K256" s="39"/>
      <c r="L256" s="27"/>
      <c r="M256" s="22"/>
      <c r="N256" s="22" t="str">
        <f t="shared" si="133"/>
        <v/>
      </c>
      <c r="O256" s="22"/>
      <c r="P256" s="22"/>
      <c r="Q256" s="22"/>
      <c r="R256" s="24" t="str">
        <f t="shared" si="122"/>
        <v/>
      </c>
      <c r="S256" s="19" t="str">
        <f t="shared" si="134"/>
        <v/>
      </c>
      <c r="T256" s="39"/>
      <c r="U256" s="21"/>
      <c r="V256" s="22"/>
      <c r="W256" s="22" t="str">
        <f t="shared" si="135"/>
        <v/>
      </c>
      <c r="X256" s="22"/>
      <c r="Y256" s="22"/>
      <c r="Z256" s="22"/>
      <c r="AA256" s="24" t="str">
        <f t="shared" si="123"/>
        <v/>
      </c>
      <c r="AB256" s="19" t="str">
        <f t="shared" si="136"/>
        <v/>
      </c>
      <c r="AC256" s="39"/>
      <c r="AD256" s="21"/>
      <c r="AE256" s="22"/>
      <c r="AF256" s="22" t="str">
        <f t="shared" si="137"/>
        <v/>
      </c>
      <c r="AG256" s="22"/>
      <c r="AH256" s="22"/>
      <c r="AI256" s="22"/>
      <c r="AJ256" s="24" t="str">
        <f t="shared" si="124"/>
        <v/>
      </c>
      <c r="AK256" s="19" t="str">
        <f t="shared" si="138"/>
        <v/>
      </c>
      <c r="AL256" s="39"/>
      <c r="AM256" s="21"/>
      <c r="AN256" s="22"/>
      <c r="AO256" s="22" t="str">
        <f t="shared" si="139"/>
        <v/>
      </c>
      <c r="AP256" s="22"/>
      <c r="AQ256" s="22"/>
      <c r="AR256" s="22"/>
      <c r="AS256" s="24" t="str">
        <f t="shared" si="125"/>
        <v/>
      </c>
      <c r="AT256" s="19" t="str">
        <f t="shared" si="140"/>
        <v/>
      </c>
      <c r="AU256" s="39"/>
      <c r="AV256" s="21"/>
      <c r="AW256" s="22"/>
      <c r="AX256" s="22" t="str">
        <f t="shared" si="141"/>
        <v/>
      </c>
      <c r="AY256" s="22"/>
      <c r="AZ256" s="22"/>
      <c r="BA256" s="22"/>
      <c r="BB256" s="24" t="str">
        <f t="shared" si="126"/>
        <v/>
      </c>
      <c r="BC256" s="19" t="str">
        <f t="shared" si="142"/>
        <v/>
      </c>
      <c r="BD256" s="39"/>
      <c r="BE256" s="21"/>
      <c r="BF256" s="22"/>
      <c r="BG256" s="22" t="str">
        <f t="shared" si="143"/>
        <v/>
      </c>
      <c r="BH256" s="22"/>
      <c r="BI256" s="22"/>
      <c r="BJ256" s="22"/>
      <c r="BK256" s="24" t="str">
        <f t="shared" si="127"/>
        <v/>
      </c>
      <c r="BL256" s="19" t="str">
        <f t="shared" si="144"/>
        <v/>
      </c>
      <c r="BM256" s="39"/>
      <c r="BN256" s="21"/>
      <c r="BO256" s="22"/>
      <c r="BP256" s="22" t="str">
        <f t="shared" si="145"/>
        <v/>
      </c>
      <c r="BQ256" s="22"/>
      <c r="BR256" s="22"/>
      <c r="BS256" s="22"/>
      <c r="BT256" s="24" t="str">
        <f t="shared" si="128"/>
        <v/>
      </c>
      <c r="BU256" s="19" t="str">
        <f t="shared" si="146"/>
        <v/>
      </c>
      <c r="BV256" s="39"/>
      <c r="BW256" s="21"/>
      <c r="BX256" s="22"/>
      <c r="BY256" s="22" t="str">
        <f t="shared" si="147"/>
        <v/>
      </c>
      <c r="BZ256" s="22"/>
      <c r="CA256" s="22"/>
      <c r="CB256" s="22"/>
      <c r="CC256" s="24" t="str">
        <f t="shared" si="129"/>
        <v/>
      </c>
      <c r="CD256" s="19" t="str">
        <f t="shared" si="148"/>
        <v/>
      </c>
      <c r="CE256" s="39"/>
      <c r="CF256" s="21"/>
      <c r="CG256" s="22" t="str">
        <f>IF($A256="","",IF(CF256="","I",LOOKUP(CF256/CH$2,{0,0.4,0.45,0.5,0.55,0.6,0.65,0.7,0.75,0.8,1},{"F","D","C","C+","B-","B","B+","A-","A","A+"})))</f>
        <v/>
      </c>
      <c r="CH256" s="19" t="str">
        <f>IF($A256="","",IF(CF256="","--",LOOKUP(CF256/CH$2,{0,0.4,0.45,0.5,0.55,0.6,0.65,0.7,0.75,0.8,1},{0,2,2.25,2.5,2.75,3,3.25,3.5,3.75,4})))</f>
        <v/>
      </c>
      <c r="CI256" s="22"/>
      <c r="CJ256" s="22"/>
      <c r="CK256" s="58" t="str">
        <f t="shared" si="130"/>
        <v/>
      </c>
      <c r="CL256" s="55"/>
      <c r="CM256" s="24"/>
      <c r="CN256" s="24"/>
      <c r="CO256" s="24" t="str">
        <f t="shared" si="149"/>
        <v/>
      </c>
      <c r="CP256" s="24"/>
      <c r="CQ256" s="25"/>
      <c r="CR256" s="24"/>
      <c r="CS256" s="42" t="str">
        <f t="shared" si="150"/>
        <v/>
      </c>
      <c r="CT256" s="22"/>
      <c r="CU256" s="17"/>
      <c r="CV256" s="7"/>
      <c r="CW256" s="7"/>
      <c r="CX256" s="7"/>
      <c r="CY256" s="7"/>
      <c r="CZ256" s="7"/>
      <c r="DA256" s="7"/>
      <c r="DB256" s="25"/>
      <c r="DC256" s="23"/>
    </row>
    <row r="257" spans="1:107" s="26" customFormat="1" x14ac:dyDescent="0.25">
      <c r="A257" s="19"/>
      <c r="B257" s="20"/>
      <c r="C257" s="21"/>
      <c r="D257" s="22"/>
      <c r="E257" s="22" t="str">
        <f t="shared" si="131"/>
        <v/>
      </c>
      <c r="F257" s="22"/>
      <c r="G257" s="22"/>
      <c r="H257" s="22"/>
      <c r="I257" s="24" t="str">
        <f t="shared" si="121"/>
        <v/>
      </c>
      <c r="J257" s="22" t="str">
        <f t="shared" si="132"/>
        <v/>
      </c>
      <c r="K257" s="39"/>
      <c r="L257" s="27"/>
      <c r="M257" s="22"/>
      <c r="N257" s="22" t="str">
        <f t="shared" si="133"/>
        <v/>
      </c>
      <c r="O257" s="22"/>
      <c r="P257" s="22"/>
      <c r="Q257" s="22"/>
      <c r="R257" s="24" t="str">
        <f t="shared" si="122"/>
        <v/>
      </c>
      <c r="S257" s="19" t="str">
        <f t="shared" si="134"/>
        <v/>
      </c>
      <c r="T257" s="39"/>
      <c r="U257" s="21"/>
      <c r="V257" s="22"/>
      <c r="W257" s="22" t="str">
        <f t="shared" si="135"/>
        <v/>
      </c>
      <c r="X257" s="22"/>
      <c r="Y257" s="22"/>
      <c r="Z257" s="22"/>
      <c r="AA257" s="24" t="str">
        <f t="shared" si="123"/>
        <v/>
      </c>
      <c r="AB257" s="19" t="str">
        <f t="shared" si="136"/>
        <v/>
      </c>
      <c r="AC257" s="39"/>
      <c r="AD257" s="21"/>
      <c r="AE257" s="22"/>
      <c r="AF257" s="22" t="str">
        <f t="shared" si="137"/>
        <v/>
      </c>
      <c r="AG257" s="22"/>
      <c r="AH257" s="22"/>
      <c r="AI257" s="22"/>
      <c r="AJ257" s="24" t="str">
        <f t="shared" si="124"/>
        <v/>
      </c>
      <c r="AK257" s="19" t="str">
        <f t="shared" si="138"/>
        <v/>
      </c>
      <c r="AL257" s="39"/>
      <c r="AM257" s="21"/>
      <c r="AN257" s="22"/>
      <c r="AO257" s="22" t="str">
        <f t="shared" si="139"/>
        <v/>
      </c>
      <c r="AP257" s="22"/>
      <c r="AQ257" s="22"/>
      <c r="AR257" s="22"/>
      <c r="AS257" s="24" t="str">
        <f t="shared" si="125"/>
        <v/>
      </c>
      <c r="AT257" s="19" t="str">
        <f t="shared" si="140"/>
        <v/>
      </c>
      <c r="AU257" s="39"/>
      <c r="AV257" s="21"/>
      <c r="AW257" s="22"/>
      <c r="AX257" s="22" t="str">
        <f t="shared" si="141"/>
        <v/>
      </c>
      <c r="AY257" s="22"/>
      <c r="AZ257" s="22"/>
      <c r="BA257" s="22"/>
      <c r="BB257" s="24" t="str">
        <f t="shared" si="126"/>
        <v/>
      </c>
      <c r="BC257" s="19" t="str">
        <f t="shared" si="142"/>
        <v/>
      </c>
      <c r="BD257" s="39"/>
      <c r="BE257" s="21"/>
      <c r="BF257" s="22"/>
      <c r="BG257" s="22" t="str">
        <f t="shared" si="143"/>
        <v/>
      </c>
      <c r="BH257" s="22"/>
      <c r="BI257" s="22"/>
      <c r="BJ257" s="22"/>
      <c r="BK257" s="24" t="str">
        <f t="shared" si="127"/>
        <v/>
      </c>
      <c r="BL257" s="19" t="str">
        <f t="shared" si="144"/>
        <v/>
      </c>
      <c r="BM257" s="39"/>
      <c r="BN257" s="21"/>
      <c r="BO257" s="22"/>
      <c r="BP257" s="22" t="str">
        <f t="shared" si="145"/>
        <v/>
      </c>
      <c r="BQ257" s="22"/>
      <c r="BR257" s="22"/>
      <c r="BS257" s="22"/>
      <c r="BT257" s="24" t="str">
        <f t="shared" si="128"/>
        <v/>
      </c>
      <c r="BU257" s="19" t="str">
        <f t="shared" si="146"/>
        <v/>
      </c>
      <c r="BV257" s="39"/>
      <c r="BW257" s="21"/>
      <c r="BX257" s="22"/>
      <c r="BY257" s="22" t="str">
        <f t="shared" si="147"/>
        <v/>
      </c>
      <c r="BZ257" s="22"/>
      <c r="CA257" s="22"/>
      <c r="CB257" s="22"/>
      <c r="CC257" s="24" t="str">
        <f t="shared" si="129"/>
        <v/>
      </c>
      <c r="CD257" s="19" t="str">
        <f t="shared" si="148"/>
        <v/>
      </c>
      <c r="CE257" s="39"/>
      <c r="CF257" s="21"/>
      <c r="CG257" s="22" t="str">
        <f>IF($A257="","",IF(CF257="","I",LOOKUP(CF257/CH$2,{0,0.4,0.45,0.5,0.55,0.6,0.65,0.7,0.75,0.8,1},{"F","D","C","C+","B-","B","B+","A-","A","A+"})))</f>
        <v/>
      </c>
      <c r="CH257" s="19" t="str">
        <f>IF($A257="","",IF(CF257="","--",LOOKUP(CF257/CH$2,{0,0.4,0.45,0.5,0.55,0.6,0.65,0.7,0.75,0.8,1},{0,2,2.25,2.5,2.75,3,3.25,3.5,3.75,4})))</f>
        <v/>
      </c>
      <c r="CI257" s="22"/>
      <c r="CJ257" s="22"/>
      <c r="CK257" s="58" t="str">
        <f t="shared" si="130"/>
        <v/>
      </c>
      <c r="CL257" s="55"/>
      <c r="CM257" s="24"/>
      <c r="CN257" s="24"/>
      <c r="CO257" s="24" t="str">
        <f t="shared" si="149"/>
        <v/>
      </c>
      <c r="CP257" s="24"/>
      <c r="CQ257" s="25"/>
      <c r="CR257" s="24"/>
      <c r="CS257" s="42" t="str">
        <f t="shared" si="150"/>
        <v/>
      </c>
      <c r="CT257" s="22"/>
      <c r="CU257" s="17"/>
      <c r="CV257" s="7"/>
      <c r="CW257" s="7"/>
      <c r="CX257" s="7"/>
      <c r="CY257" s="7"/>
      <c r="CZ257" s="7"/>
      <c r="DA257" s="7"/>
      <c r="DB257" s="25"/>
      <c r="DC257" s="23"/>
    </row>
    <row r="258" spans="1:107" s="26" customFormat="1" x14ac:dyDescent="0.25">
      <c r="A258" s="19"/>
      <c r="B258" s="20"/>
      <c r="C258" s="21"/>
      <c r="D258" s="22"/>
      <c r="E258" s="22" t="str">
        <f t="shared" si="131"/>
        <v/>
      </c>
      <c r="F258" s="22"/>
      <c r="G258" s="22"/>
      <c r="H258" s="22"/>
      <c r="I258" s="24" t="str">
        <f t="shared" si="121"/>
        <v/>
      </c>
      <c r="J258" s="22" t="str">
        <f t="shared" si="132"/>
        <v/>
      </c>
      <c r="K258" s="39"/>
      <c r="L258" s="27"/>
      <c r="M258" s="22"/>
      <c r="N258" s="22" t="str">
        <f t="shared" si="133"/>
        <v/>
      </c>
      <c r="O258" s="22"/>
      <c r="P258" s="22"/>
      <c r="Q258" s="22"/>
      <c r="R258" s="24" t="str">
        <f t="shared" si="122"/>
        <v/>
      </c>
      <c r="S258" s="19" t="str">
        <f t="shared" si="134"/>
        <v/>
      </c>
      <c r="T258" s="39"/>
      <c r="U258" s="21"/>
      <c r="V258" s="22"/>
      <c r="W258" s="22" t="str">
        <f t="shared" si="135"/>
        <v/>
      </c>
      <c r="X258" s="22"/>
      <c r="Y258" s="22"/>
      <c r="Z258" s="22"/>
      <c r="AA258" s="24" t="str">
        <f t="shared" si="123"/>
        <v/>
      </c>
      <c r="AB258" s="19" t="str">
        <f t="shared" si="136"/>
        <v/>
      </c>
      <c r="AC258" s="39"/>
      <c r="AD258" s="21"/>
      <c r="AE258" s="22"/>
      <c r="AF258" s="22" t="str">
        <f t="shared" si="137"/>
        <v/>
      </c>
      <c r="AG258" s="22"/>
      <c r="AH258" s="22"/>
      <c r="AI258" s="22"/>
      <c r="AJ258" s="24" t="str">
        <f t="shared" si="124"/>
        <v/>
      </c>
      <c r="AK258" s="19" t="str">
        <f t="shared" si="138"/>
        <v/>
      </c>
      <c r="AL258" s="39"/>
      <c r="AM258" s="21"/>
      <c r="AN258" s="22"/>
      <c r="AO258" s="22" t="str">
        <f t="shared" si="139"/>
        <v/>
      </c>
      <c r="AP258" s="22"/>
      <c r="AQ258" s="22"/>
      <c r="AR258" s="22"/>
      <c r="AS258" s="24" t="str">
        <f t="shared" si="125"/>
        <v/>
      </c>
      <c r="AT258" s="19" t="str">
        <f t="shared" si="140"/>
        <v/>
      </c>
      <c r="AU258" s="39"/>
      <c r="AV258" s="21"/>
      <c r="AW258" s="22"/>
      <c r="AX258" s="22" t="str">
        <f t="shared" si="141"/>
        <v/>
      </c>
      <c r="AY258" s="22"/>
      <c r="AZ258" s="22"/>
      <c r="BA258" s="22"/>
      <c r="BB258" s="24" t="str">
        <f t="shared" si="126"/>
        <v/>
      </c>
      <c r="BC258" s="19" t="str">
        <f t="shared" si="142"/>
        <v/>
      </c>
      <c r="BD258" s="39"/>
      <c r="BE258" s="21"/>
      <c r="BF258" s="22"/>
      <c r="BG258" s="22" t="str">
        <f t="shared" si="143"/>
        <v/>
      </c>
      <c r="BH258" s="22"/>
      <c r="BI258" s="22"/>
      <c r="BJ258" s="22"/>
      <c r="BK258" s="24" t="str">
        <f t="shared" si="127"/>
        <v/>
      </c>
      <c r="BL258" s="19" t="str">
        <f t="shared" si="144"/>
        <v/>
      </c>
      <c r="BM258" s="39"/>
      <c r="BN258" s="21"/>
      <c r="BO258" s="22"/>
      <c r="BP258" s="22" t="str">
        <f t="shared" si="145"/>
        <v/>
      </c>
      <c r="BQ258" s="22"/>
      <c r="BR258" s="22"/>
      <c r="BS258" s="22"/>
      <c r="BT258" s="24" t="str">
        <f t="shared" si="128"/>
        <v/>
      </c>
      <c r="BU258" s="19" t="str">
        <f t="shared" si="146"/>
        <v/>
      </c>
      <c r="BV258" s="39"/>
      <c r="BW258" s="21"/>
      <c r="BX258" s="22"/>
      <c r="BY258" s="22" t="str">
        <f t="shared" si="147"/>
        <v/>
      </c>
      <c r="BZ258" s="22"/>
      <c r="CA258" s="22"/>
      <c r="CB258" s="22"/>
      <c r="CC258" s="24" t="str">
        <f t="shared" si="129"/>
        <v/>
      </c>
      <c r="CD258" s="19" t="str">
        <f t="shared" si="148"/>
        <v/>
      </c>
      <c r="CE258" s="39"/>
      <c r="CF258" s="21"/>
      <c r="CG258" s="22" t="str">
        <f>IF($A258="","",IF(CF258="","I",LOOKUP(CF258/CH$2,{0,0.4,0.45,0.5,0.55,0.6,0.65,0.7,0.75,0.8,1},{"F","D","C","C+","B-","B","B+","A-","A","A+"})))</f>
        <v/>
      </c>
      <c r="CH258" s="19" t="str">
        <f>IF($A258="","",IF(CF258="","--",LOOKUP(CF258/CH$2,{0,0.4,0.45,0.5,0.55,0.6,0.65,0.7,0.75,0.8,1},{0,2,2.25,2.5,2.75,3,3.25,3.5,3.75,4})))</f>
        <v/>
      </c>
      <c r="CI258" s="22"/>
      <c r="CJ258" s="22"/>
      <c r="CK258" s="58" t="str">
        <f t="shared" si="130"/>
        <v/>
      </c>
      <c r="CL258" s="55"/>
      <c r="CM258" s="24"/>
      <c r="CN258" s="24"/>
      <c r="CO258" s="24" t="str">
        <f t="shared" si="149"/>
        <v/>
      </c>
      <c r="CP258" s="24"/>
      <c r="CQ258" s="25"/>
      <c r="CR258" s="24"/>
      <c r="CS258" s="42" t="str">
        <f t="shared" si="150"/>
        <v/>
      </c>
      <c r="CT258" s="22"/>
      <c r="CU258" s="17"/>
      <c r="CV258" s="7"/>
      <c r="CW258" s="7"/>
      <c r="CX258" s="7"/>
      <c r="CY258" s="7"/>
      <c r="CZ258" s="7"/>
      <c r="DA258" s="7"/>
      <c r="DB258" s="25"/>
      <c r="DC258" s="23"/>
    </row>
    <row r="259" spans="1:107" s="26" customFormat="1" x14ac:dyDescent="0.25">
      <c r="A259" s="19"/>
      <c r="B259" s="20"/>
      <c r="C259" s="21"/>
      <c r="D259" s="22"/>
      <c r="E259" s="22" t="str">
        <f t="shared" si="131"/>
        <v/>
      </c>
      <c r="F259" s="22"/>
      <c r="G259" s="22"/>
      <c r="H259" s="22"/>
      <c r="I259" s="24" t="str">
        <f t="shared" si="121"/>
        <v/>
      </c>
      <c r="J259" s="22" t="str">
        <f t="shared" si="132"/>
        <v/>
      </c>
      <c r="K259" s="39"/>
      <c r="L259" s="27"/>
      <c r="M259" s="22"/>
      <c r="N259" s="22" t="str">
        <f t="shared" si="133"/>
        <v/>
      </c>
      <c r="O259" s="22"/>
      <c r="P259" s="22"/>
      <c r="Q259" s="22"/>
      <c r="R259" s="24" t="str">
        <f t="shared" si="122"/>
        <v/>
      </c>
      <c r="S259" s="19" t="str">
        <f t="shared" si="134"/>
        <v/>
      </c>
      <c r="T259" s="39"/>
      <c r="U259" s="21"/>
      <c r="V259" s="22"/>
      <c r="W259" s="22" t="str">
        <f t="shared" si="135"/>
        <v/>
      </c>
      <c r="X259" s="22"/>
      <c r="Y259" s="22"/>
      <c r="Z259" s="22"/>
      <c r="AA259" s="24" t="str">
        <f t="shared" si="123"/>
        <v/>
      </c>
      <c r="AB259" s="19" t="str">
        <f t="shared" si="136"/>
        <v/>
      </c>
      <c r="AC259" s="39"/>
      <c r="AD259" s="21"/>
      <c r="AE259" s="22"/>
      <c r="AF259" s="22" t="str">
        <f t="shared" si="137"/>
        <v/>
      </c>
      <c r="AG259" s="22"/>
      <c r="AH259" s="22"/>
      <c r="AI259" s="22"/>
      <c r="AJ259" s="24" t="str">
        <f t="shared" si="124"/>
        <v/>
      </c>
      <c r="AK259" s="19" t="str">
        <f t="shared" si="138"/>
        <v/>
      </c>
      <c r="AL259" s="39"/>
      <c r="AM259" s="21"/>
      <c r="AN259" s="22"/>
      <c r="AO259" s="22" t="str">
        <f t="shared" si="139"/>
        <v/>
      </c>
      <c r="AP259" s="22"/>
      <c r="AQ259" s="22"/>
      <c r="AR259" s="22"/>
      <c r="AS259" s="24" t="str">
        <f t="shared" si="125"/>
        <v/>
      </c>
      <c r="AT259" s="19" t="str">
        <f t="shared" si="140"/>
        <v/>
      </c>
      <c r="AU259" s="39"/>
      <c r="AV259" s="21"/>
      <c r="AW259" s="22"/>
      <c r="AX259" s="22" t="str">
        <f t="shared" si="141"/>
        <v/>
      </c>
      <c r="AY259" s="22"/>
      <c r="AZ259" s="22"/>
      <c r="BA259" s="22"/>
      <c r="BB259" s="24" t="str">
        <f t="shared" si="126"/>
        <v/>
      </c>
      <c r="BC259" s="19" t="str">
        <f t="shared" si="142"/>
        <v/>
      </c>
      <c r="BD259" s="39"/>
      <c r="BE259" s="21"/>
      <c r="BF259" s="22"/>
      <c r="BG259" s="22" t="str">
        <f t="shared" si="143"/>
        <v/>
      </c>
      <c r="BH259" s="22"/>
      <c r="BI259" s="22"/>
      <c r="BJ259" s="22"/>
      <c r="BK259" s="24" t="str">
        <f t="shared" si="127"/>
        <v/>
      </c>
      <c r="BL259" s="19" t="str">
        <f t="shared" si="144"/>
        <v/>
      </c>
      <c r="BM259" s="39"/>
      <c r="BN259" s="21"/>
      <c r="BO259" s="22"/>
      <c r="BP259" s="22" t="str">
        <f t="shared" si="145"/>
        <v/>
      </c>
      <c r="BQ259" s="22"/>
      <c r="BR259" s="22"/>
      <c r="BS259" s="22"/>
      <c r="BT259" s="24" t="str">
        <f t="shared" si="128"/>
        <v/>
      </c>
      <c r="BU259" s="19" t="str">
        <f t="shared" si="146"/>
        <v/>
      </c>
      <c r="BV259" s="39"/>
      <c r="BW259" s="21"/>
      <c r="BX259" s="22"/>
      <c r="BY259" s="22" t="str">
        <f t="shared" si="147"/>
        <v/>
      </c>
      <c r="BZ259" s="22"/>
      <c r="CA259" s="22"/>
      <c r="CB259" s="22"/>
      <c r="CC259" s="24" t="str">
        <f t="shared" si="129"/>
        <v/>
      </c>
      <c r="CD259" s="19" t="str">
        <f t="shared" si="148"/>
        <v/>
      </c>
      <c r="CE259" s="39"/>
      <c r="CF259" s="21"/>
      <c r="CG259" s="22" t="str">
        <f>IF($A259="","",IF(CF259="","I",LOOKUP(CF259/CH$2,{0,0.4,0.45,0.5,0.55,0.6,0.65,0.7,0.75,0.8,1},{"F","D","C","C+","B-","B","B+","A-","A","A+"})))</f>
        <v/>
      </c>
      <c r="CH259" s="19" t="str">
        <f>IF($A259="","",IF(CF259="","--",LOOKUP(CF259/CH$2,{0,0.4,0.45,0.5,0.55,0.6,0.65,0.7,0.75,0.8,1},{0,2,2.25,2.5,2.75,3,3.25,3.5,3.75,4})))</f>
        <v/>
      </c>
      <c r="CI259" s="22"/>
      <c r="CJ259" s="22"/>
      <c r="CK259" s="58" t="str">
        <f t="shared" si="130"/>
        <v/>
      </c>
      <c r="CL259" s="55"/>
      <c r="CM259" s="24"/>
      <c r="CN259" s="24"/>
      <c r="CO259" s="24" t="str">
        <f t="shared" si="149"/>
        <v/>
      </c>
      <c r="CP259" s="24"/>
      <c r="CQ259" s="25"/>
      <c r="CR259" s="24"/>
      <c r="CS259" s="42" t="str">
        <f t="shared" si="150"/>
        <v/>
      </c>
      <c r="CT259" s="22"/>
      <c r="CU259" s="17"/>
      <c r="CV259" s="7"/>
      <c r="CW259" s="7"/>
      <c r="CX259" s="7"/>
      <c r="CY259" s="7"/>
      <c r="CZ259" s="7"/>
      <c r="DA259" s="7"/>
      <c r="DB259" s="25"/>
      <c r="DC259" s="23"/>
    </row>
    <row r="260" spans="1:107" s="26" customFormat="1" x14ac:dyDescent="0.25">
      <c r="A260" s="19"/>
      <c r="B260" s="20"/>
      <c r="C260" s="21"/>
      <c r="D260" s="22"/>
      <c r="E260" s="22" t="str">
        <f t="shared" si="131"/>
        <v/>
      </c>
      <c r="F260" s="22"/>
      <c r="G260" s="22"/>
      <c r="H260" s="22"/>
      <c r="I260" s="24" t="str">
        <f t="shared" si="121"/>
        <v/>
      </c>
      <c r="J260" s="22" t="str">
        <f t="shared" si="132"/>
        <v/>
      </c>
      <c r="K260" s="39"/>
      <c r="L260" s="27"/>
      <c r="M260" s="22"/>
      <c r="N260" s="22" t="str">
        <f t="shared" si="133"/>
        <v/>
      </c>
      <c r="O260" s="22"/>
      <c r="P260" s="22"/>
      <c r="Q260" s="22"/>
      <c r="R260" s="24" t="str">
        <f t="shared" si="122"/>
        <v/>
      </c>
      <c r="S260" s="19" t="str">
        <f t="shared" si="134"/>
        <v/>
      </c>
      <c r="T260" s="39"/>
      <c r="U260" s="21"/>
      <c r="V260" s="22"/>
      <c r="W260" s="22" t="str">
        <f t="shared" si="135"/>
        <v/>
      </c>
      <c r="X260" s="22"/>
      <c r="Y260" s="22"/>
      <c r="Z260" s="22"/>
      <c r="AA260" s="24" t="str">
        <f t="shared" si="123"/>
        <v/>
      </c>
      <c r="AB260" s="19" t="str">
        <f t="shared" si="136"/>
        <v/>
      </c>
      <c r="AC260" s="39"/>
      <c r="AD260" s="21"/>
      <c r="AE260" s="22"/>
      <c r="AF260" s="22" t="str">
        <f t="shared" si="137"/>
        <v/>
      </c>
      <c r="AG260" s="22"/>
      <c r="AH260" s="22"/>
      <c r="AI260" s="22"/>
      <c r="AJ260" s="24" t="str">
        <f t="shared" si="124"/>
        <v/>
      </c>
      <c r="AK260" s="19" t="str">
        <f t="shared" si="138"/>
        <v/>
      </c>
      <c r="AL260" s="39"/>
      <c r="AM260" s="21"/>
      <c r="AN260" s="22"/>
      <c r="AO260" s="22" t="str">
        <f t="shared" si="139"/>
        <v/>
      </c>
      <c r="AP260" s="22"/>
      <c r="AQ260" s="22"/>
      <c r="AR260" s="22"/>
      <c r="AS260" s="24" t="str">
        <f t="shared" si="125"/>
        <v/>
      </c>
      <c r="AT260" s="19" t="str">
        <f t="shared" si="140"/>
        <v/>
      </c>
      <c r="AU260" s="39"/>
      <c r="AV260" s="21"/>
      <c r="AW260" s="22"/>
      <c r="AX260" s="22" t="str">
        <f t="shared" si="141"/>
        <v/>
      </c>
      <c r="AY260" s="22"/>
      <c r="AZ260" s="22"/>
      <c r="BA260" s="22"/>
      <c r="BB260" s="24" t="str">
        <f t="shared" si="126"/>
        <v/>
      </c>
      <c r="BC260" s="19" t="str">
        <f t="shared" si="142"/>
        <v/>
      </c>
      <c r="BD260" s="39"/>
      <c r="BE260" s="21"/>
      <c r="BF260" s="22"/>
      <c r="BG260" s="22" t="str">
        <f t="shared" si="143"/>
        <v/>
      </c>
      <c r="BH260" s="22"/>
      <c r="BI260" s="22"/>
      <c r="BJ260" s="22"/>
      <c r="BK260" s="24" t="str">
        <f t="shared" si="127"/>
        <v/>
      </c>
      <c r="BL260" s="19" t="str">
        <f t="shared" si="144"/>
        <v/>
      </c>
      <c r="BM260" s="39"/>
      <c r="BN260" s="21"/>
      <c r="BO260" s="22"/>
      <c r="BP260" s="22" t="str">
        <f t="shared" si="145"/>
        <v/>
      </c>
      <c r="BQ260" s="22"/>
      <c r="BR260" s="22"/>
      <c r="BS260" s="22"/>
      <c r="BT260" s="24" t="str">
        <f t="shared" si="128"/>
        <v/>
      </c>
      <c r="BU260" s="19" t="str">
        <f t="shared" si="146"/>
        <v/>
      </c>
      <c r="BV260" s="39"/>
      <c r="BW260" s="21"/>
      <c r="BX260" s="22"/>
      <c r="BY260" s="22" t="str">
        <f t="shared" si="147"/>
        <v/>
      </c>
      <c r="BZ260" s="22"/>
      <c r="CA260" s="22"/>
      <c r="CB260" s="22"/>
      <c r="CC260" s="24" t="str">
        <f t="shared" si="129"/>
        <v/>
      </c>
      <c r="CD260" s="19" t="str">
        <f t="shared" si="148"/>
        <v/>
      </c>
      <c r="CE260" s="39"/>
      <c r="CF260" s="21"/>
      <c r="CG260" s="22" t="str">
        <f>IF($A260="","",IF(CF260="","I",LOOKUP(CF260/CH$2,{0,0.4,0.45,0.5,0.55,0.6,0.65,0.7,0.75,0.8,1},{"F","D","C","C+","B-","B","B+","A-","A","A+"})))</f>
        <v/>
      </c>
      <c r="CH260" s="19" t="str">
        <f>IF($A260="","",IF(CF260="","--",LOOKUP(CF260/CH$2,{0,0.4,0.45,0.5,0.55,0.6,0.65,0.7,0.75,0.8,1},{0,2,2.25,2.5,2.75,3,3.25,3.5,3.75,4})))</f>
        <v/>
      </c>
      <c r="CI260" s="22"/>
      <c r="CJ260" s="22"/>
      <c r="CK260" s="58" t="str">
        <f t="shared" si="130"/>
        <v/>
      </c>
      <c r="CL260" s="55"/>
      <c r="CM260" s="24"/>
      <c r="CN260" s="24"/>
      <c r="CO260" s="24" t="str">
        <f t="shared" si="149"/>
        <v/>
      </c>
      <c r="CP260" s="24"/>
      <c r="CQ260" s="25"/>
      <c r="CR260" s="24"/>
      <c r="CS260" s="42" t="str">
        <f t="shared" si="150"/>
        <v/>
      </c>
      <c r="CT260" s="22"/>
      <c r="CU260" s="17"/>
      <c r="CV260" s="7"/>
      <c r="CW260" s="7"/>
      <c r="CX260" s="7"/>
      <c r="CY260" s="7"/>
      <c r="CZ260" s="7"/>
      <c r="DA260" s="7"/>
      <c r="DB260" s="25"/>
      <c r="DC260" s="23"/>
    </row>
    <row r="261" spans="1:107" s="26" customFormat="1" x14ac:dyDescent="0.25">
      <c r="A261" s="19"/>
      <c r="B261" s="20"/>
      <c r="C261" s="21"/>
      <c r="D261" s="22"/>
      <c r="E261" s="22" t="str">
        <f t="shared" si="131"/>
        <v/>
      </c>
      <c r="F261" s="22"/>
      <c r="G261" s="22"/>
      <c r="H261" s="22"/>
      <c r="I261" s="24" t="str">
        <f t="shared" si="121"/>
        <v/>
      </c>
      <c r="J261" s="22" t="str">
        <f t="shared" si="132"/>
        <v/>
      </c>
      <c r="K261" s="39"/>
      <c r="L261" s="27"/>
      <c r="M261" s="22"/>
      <c r="N261" s="22" t="str">
        <f t="shared" si="133"/>
        <v/>
      </c>
      <c r="O261" s="22"/>
      <c r="P261" s="22"/>
      <c r="Q261" s="22"/>
      <c r="R261" s="24" t="str">
        <f t="shared" si="122"/>
        <v/>
      </c>
      <c r="S261" s="19" t="str">
        <f t="shared" si="134"/>
        <v/>
      </c>
      <c r="T261" s="39"/>
      <c r="U261" s="21"/>
      <c r="V261" s="22"/>
      <c r="W261" s="22" t="str">
        <f t="shared" si="135"/>
        <v/>
      </c>
      <c r="X261" s="22"/>
      <c r="Y261" s="22"/>
      <c r="Z261" s="22"/>
      <c r="AA261" s="24" t="str">
        <f t="shared" si="123"/>
        <v/>
      </c>
      <c r="AB261" s="19" t="str">
        <f t="shared" si="136"/>
        <v/>
      </c>
      <c r="AC261" s="39"/>
      <c r="AD261" s="21"/>
      <c r="AE261" s="22"/>
      <c r="AF261" s="22" t="str">
        <f t="shared" si="137"/>
        <v/>
      </c>
      <c r="AG261" s="22"/>
      <c r="AH261" s="22"/>
      <c r="AI261" s="22"/>
      <c r="AJ261" s="24" t="str">
        <f t="shared" si="124"/>
        <v/>
      </c>
      <c r="AK261" s="19" t="str">
        <f t="shared" si="138"/>
        <v/>
      </c>
      <c r="AL261" s="39"/>
      <c r="AM261" s="21"/>
      <c r="AN261" s="22"/>
      <c r="AO261" s="22" t="str">
        <f t="shared" si="139"/>
        <v/>
      </c>
      <c r="AP261" s="22"/>
      <c r="AQ261" s="22"/>
      <c r="AR261" s="22"/>
      <c r="AS261" s="24" t="str">
        <f t="shared" si="125"/>
        <v/>
      </c>
      <c r="AT261" s="19" t="str">
        <f t="shared" si="140"/>
        <v/>
      </c>
      <c r="AU261" s="39"/>
      <c r="AV261" s="21"/>
      <c r="AW261" s="22"/>
      <c r="AX261" s="22" t="str">
        <f t="shared" si="141"/>
        <v/>
      </c>
      <c r="AY261" s="22"/>
      <c r="AZ261" s="22"/>
      <c r="BA261" s="22"/>
      <c r="BB261" s="24" t="str">
        <f t="shared" si="126"/>
        <v/>
      </c>
      <c r="BC261" s="19" t="str">
        <f t="shared" si="142"/>
        <v/>
      </c>
      <c r="BD261" s="39"/>
      <c r="BE261" s="21"/>
      <c r="BF261" s="22"/>
      <c r="BG261" s="22" t="str">
        <f t="shared" si="143"/>
        <v/>
      </c>
      <c r="BH261" s="22"/>
      <c r="BI261" s="22"/>
      <c r="BJ261" s="22"/>
      <c r="BK261" s="24" t="str">
        <f t="shared" si="127"/>
        <v/>
      </c>
      <c r="BL261" s="19" t="str">
        <f t="shared" si="144"/>
        <v/>
      </c>
      <c r="BM261" s="39"/>
      <c r="BN261" s="21"/>
      <c r="BO261" s="22"/>
      <c r="BP261" s="22" t="str">
        <f t="shared" si="145"/>
        <v/>
      </c>
      <c r="BQ261" s="22"/>
      <c r="BR261" s="22"/>
      <c r="BS261" s="22"/>
      <c r="BT261" s="24" t="str">
        <f t="shared" si="128"/>
        <v/>
      </c>
      <c r="BU261" s="19" t="str">
        <f t="shared" si="146"/>
        <v/>
      </c>
      <c r="BV261" s="39"/>
      <c r="BW261" s="21"/>
      <c r="BX261" s="22"/>
      <c r="BY261" s="22" t="str">
        <f t="shared" si="147"/>
        <v/>
      </c>
      <c r="BZ261" s="22"/>
      <c r="CA261" s="22"/>
      <c r="CB261" s="22"/>
      <c r="CC261" s="24" t="str">
        <f t="shared" si="129"/>
        <v/>
      </c>
      <c r="CD261" s="19" t="str">
        <f t="shared" si="148"/>
        <v/>
      </c>
      <c r="CE261" s="39"/>
      <c r="CF261" s="21"/>
      <c r="CG261" s="22" t="str">
        <f>IF($A261="","",IF(CF261="","I",LOOKUP(CF261/CH$2,{0,0.4,0.45,0.5,0.55,0.6,0.65,0.7,0.75,0.8,1},{"F","D","C","C+","B-","B","B+","A-","A","A+"})))</f>
        <v/>
      </c>
      <c r="CH261" s="19" t="str">
        <f>IF($A261="","",IF(CF261="","--",LOOKUP(CF261/CH$2,{0,0.4,0.45,0.5,0.55,0.6,0.65,0.7,0.75,0.8,1},{0,2,2.25,2.5,2.75,3,3.25,3.5,3.75,4})))</f>
        <v/>
      </c>
      <c r="CI261" s="22"/>
      <c r="CJ261" s="22"/>
      <c r="CK261" s="58" t="str">
        <f t="shared" si="130"/>
        <v/>
      </c>
      <c r="CL261" s="55"/>
      <c r="CM261" s="24"/>
      <c r="CN261" s="24"/>
      <c r="CO261" s="24" t="str">
        <f t="shared" si="149"/>
        <v/>
      </c>
      <c r="CP261" s="24"/>
      <c r="CQ261" s="25"/>
      <c r="CR261" s="24"/>
      <c r="CS261" s="42" t="str">
        <f t="shared" si="150"/>
        <v/>
      </c>
      <c r="CT261" s="22"/>
      <c r="CU261" s="17"/>
      <c r="CV261" s="7"/>
      <c r="CW261" s="7"/>
      <c r="CX261" s="7"/>
      <c r="CY261" s="7"/>
      <c r="CZ261" s="7"/>
      <c r="DA261" s="7"/>
      <c r="DB261" s="25"/>
      <c r="DC261" s="23"/>
    </row>
    <row r="262" spans="1:107" s="26" customFormat="1" x14ac:dyDescent="0.25">
      <c r="A262" s="19"/>
      <c r="B262" s="20"/>
      <c r="C262" s="21"/>
      <c r="D262" s="22"/>
      <c r="E262" s="22" t="str">
        <f t="shared" si="131"/>
        <v/>
      </c>
      <c r="F262" s="22"/>
      <c r="G262" s="22"/>
      <c r="H262" s="22"/>
      <c r="I262" s="24" t="str">
        <f t="shared" si="121"/>
        <v/>
      </c>
      <c r="J262" s="22" t="str">
        <f t="shared" si="132"/>
        <v/>
      </c>
      <c r="K262" s="39"/>
      <c r="L262" s="27"/>
      <c r="M262" s="22"/>
      <c r="N262" s="22" t="str">
        <f t="shared" si="133"/>
        <v/>
      </c>
      <c r="O262" s="22"/>
      <c r="P262" s="22"/>
      <c r="Q262" s="22"/>
      <c r="R262" s="24" t="str">
        <f t="shared" si="122"/>
        <v/>
      </c>
      <c r="S262" s="19" t="str">
        <f t="shared" si="134"/>
        <v/>
      </c>
      <c r="T262" s="39"/>
      <c r="U262" s="21"/>
      <c r="V262" s="22"/>
      <c r="W262" s="22" t="str">
        <f t="shared" si="135"/>
        <v/>
      </c>
      <c r="X262" s="22"/>
      <c r="Y262" s="22"/>
      <c r="Z262" s="22"/>
      <c r="AA262" s="24" t="str">
        <f t="shared" si="123"/>
        <v/>
      </c>
      <c r="AB262" s="19" t="str">
        <f t="shared" si="136"/>
        <v/>
      </c>
      <c r="AC262" s="39"/>
      <c r="AD262" s="21"/>
      <c r="AE262" s="22"/>
      <c r="AF262" s="22" t="str">
        <f t="shared" si="137"/>
        <v/>
      </c>
      <c r="AG262" s="22"/>
      <c r="AH262" s="22"/>
      <c r="AI262" s="22"/>
      <c r="AJ262" s="24" t="str">
        <f t="shared" si="124"/>
        <v/>
      </c>
      <c r="AK262" s="19" t="str">
        <f t="shared" si="138"/>
        <v/>
      </c>
      <c r="AL262" s="39"/>
      <c r="AM262" s="21"/>
      <c r="AN262" s="22"/>
      <c r="AO262" s="22" t="str">
        <f t="shared" si="139"/>
        <v/>
      </c>
      <c r="AP262" s="22"/>
      <c r="AQ262" s="22"/>
      <c r="AR262" s="22"/>
      <c r="AS262" s="24" t="str">
        <f t="shared" si="125"/>
        <v/>
      </c>
      <c r="AT262" s="19" t="str">
        <f t="shared" si="140"/>
        <v/>
      </c>
      <c r="AU262" s="39"/>
      <c r="AV262" s="21"/>
      <c r="AW262" s="22"/>
      <c r="AX262" s="22" t="str">
        <f t="shared" si="141"/>
        <v/>
      </c>
      <c r="AY262" s="22"/>
      <c r="AZ262" s="22"/>
      <c r="BA262" s="22"/>
      <c r="BB262" s="24" t="str">
        <f t="shared" si="126"/>
        <v/>
      </c>
      <c r="BC262" s="19" t="str">
        <f t="shared" si="142"/>
        <v/>
      </c>
      <c r="BD262" s="39"/>
      <c r="BE262" s="21"/>
      <c r="BF262" s="22"/>
      <c r="BG262" s="22" t="str">
        <f t="shared" si="143"/>
        <v/>
      </c>
      <c r="BH262" s="22"/>
      <c r="BI262" s="22"/>
      <c r="BJ262" s="22"/>
      <c r="BK262" s="24" t="str">
        <f t="shared" si="127"/>
        <v/>
      </c>
      <c r="BL262" s="19" t="str">
        <f t="shared" si="144"/>
        <v/>
      </c>
      <c r="BM262" s="39"/>
      <c r="BN262" s="21"/>
      <c r="BO262" s="22"/>
      <c r="BP262" s="22" t="str">
        <f t="shared" si="145"/>
        <v/>
      </c>
      <c r="BQ262" s="22"/>
      <c r="BR262" s="22"/>
      <c r="BS262" s="22"/>
      <c r="BT262" s="24" t="str">
        <f t="shared" si="128"/>
        <v/>
      </c>
      <c r="BU262" s="19" t="str">
        <f t="shared" si="146"/>
        <v/>
      </c>
      <c r="BV262" s="39"/>
      <c r="BW262" s="21"/>
      <c r="BX262" s="22"/>
      <c r="BY262" s="22" t="str">
        <f t="shared" si="147"/>
        <v/>
      </c>
      <c r="BZ262" s="22"/>
      <c r="CA262" s="22"/>
      <c r="CB262" s="22"/>
      <c r="CC262" s="24" t="str">
        <f t="shared" si="129"/>
        <v/>
      </c>
      <c r="CD262" s="19" t="str">
        <f t="shared" si="148"/>
        <v/>
      </c>
      <c r="CE262" s="39"/>
      <c r="CF262" s="21"/>
      <c r="CG262" s="22" t="str">
        <f>IF($A262="","",IF(CF262="","I",LOOKUP(CF262/CH$2,{0,0.4,0.45,0.5,0.55,0.6,0.65,0.7,0.75,0.8,1},{"F","D","C","C+","B-","B","B+","A-","A","A+"})))</f>
        <v/>
      </c>
      <c r="CH262" s="19" t="str">
        <f>IF($A262="","",IF(CF262="","--",LOOKUP(CF262/CH$2,{0,0.4,0.45,0.5,0.55,0.6,0.65,0.7,0.75,0.8,1},{0,2,2.25,2.5,2.75,3,3.25,3.5,3.75,4})))</f>
        <v/>
      </c>
      <c r="CI262" s="22"/>
      <c r="CJ262" s="22"/>
      <c r="CK262" s="58" t="str">
        <f t="shared" si="130"/>
        <v/>
      </c>
      <c r="CL262" s="55"/>
      <c r="CM262" s="24"/>
      <c r="CN262" s="24"/>
      <c r="CO262" s="24" t="str">
        <f t="shared" si="149"/>
        <v/>
      </c>
      <c r="CP262" s="24"/>
      <c r="CQ262" s="25"/>
      <c r="CR262" s="24"/>
      <c r="CS262" s="42" t="str">
        <f t="shared" si="150"/>
        <v/>
      </c>
      <c r="CT262" s="22"/>
      <c r="CU262" s="17"/>
      <c r="CV262" s="7"/>
      <c r="CW262" s="7"/>
      <c r="CX262" s="7"/>
      <c r="CY262" s="7"/>
      <c r="CZ262" s="7"/>
      <c r="DA262" s="7"/>
      <c r="DB262" s="25"/>
      <c r="DC262" s="23"/>
    </row>
    <row r="263" spans="1:107" s="26" customFormat="1" x14ac:dyDescent="0.25">
      <c r="A263" s="19"/>
      <c r="B263" s="20"/>
      <c r="C263" s="21"/>
      <c r="D263" s="22"/>
      <c r="E263" s="22" t="str">
        <f t="shared" si="131"/>
        <v/>
      </c>
      <c r="F263" s="22"/>
      <c r="G263" s="22"/>
      <c r="H263" s="22"/>
      <c r="I263" s="24" t="str">
        <f t="shared" si="121"/>
        <v/>
      </c>
      <c r="J263" s="22" t="str">
        <f t="shared" si="132"/>
        <v/>
      </c>
      <c r="K263" s="39"/>
      <c r="L263" s="27"/>
      <c r="M263" s="22"/>
      <c r="N263" s="22" t="str">
        <f t="shared" si="133"/>
        <v/>
      </c>
      <c r="O263" s="22"/>
      <c r="P263" s="22"/>
      <c r="Q263" s="22"/>
      <c r="R263" s="24" t="str">
        <f t="shared" si="122"/>
        <v/>
      </c>
      <c r="S263" s="19" t="str">
        <f t="shared" si="134"/>
        <v/>
      </c>
      <c r="T263" s="39"/>
      <c r="U263" s="21"/>
      <c r="V263" s="22"/>
      <c r="W263" s="22" t="str">
        <f t="shared" si="135"/>
        <v/>
      </c>
      <c r="X263" s="22"/>
      <c r="Y263" s="22"/>
      <c r="Z263" s="22"/>
      <c r="AA263" s="24" t="str">
        <f t="shared" si="123"/>
        <v/>
      </c>
      <c r="AB263" s="19" t="str">
        <f t="shared" si="136"/>
        <v/>
      </c>
      <c r="AC263" s="39"/>
      <c r="AD263" s="21"/>
      <c r="AE263" s="22"/>
      <c r="AF263" s="22" t="str">
        <f t="shared" si="137"/>
        <v/>
      </c>
      <c r="AG263" s="22"/>
      <c r="AH263" s="22"/>
      <c r="AI263" s="22"/>
      <c r="AJ263" s="24" t="str">
        <f t="shared" si="124"/>
        <v/>
      </c>
      <c r="AK263" s="19" t="str">
        <f t="shared" si="138"/>
        <v/>
      </c>
      <c r="AL263" s="39"/>
      <c r="AM263" s="21"/>
      <c r="AN263" s="22"/>
      <c r="AO263" s="22" t="str">
        <f t="shared" si="139"/>
        <v/>
      </c>
      <c r="AP263" s="22"/>
      <c r="AQ263" s="22"/>
      <c r="AR263" s="22"/>
      <c r="AS263" s="24" t="str">
        <f t="shared" si="125"/>
        <v/>
      </c>
      <c r="AT263" s="19" t="str">
        <f t="shared" si="140"/>
        <v/>
      </c>
      <c r="AU263" s="39"/>
      <c r="AV263" s="21"/>
      <c r="AW263" s="22"/>
      <c r="AX263" s="22" t="str">
        <f t="shared" si="141"/>
        <v/>
      </c>
      <c r="AY263" s="22"/>
      <c r="AZ263" s="22"/>
      <c r="BA263" s="22"/>
      <c r="BB263" s="24" t="str">
        <f t="shared" si="126"/>
        <v/>
      </c>
      <c r="BC263" s="19" t="str">
        <f t="shared" si="142"/>
        <v/>
      </c>
      <c r="BD263" s="39"/>
      <c r="BE263" s="21"/>
      <c r="BF263" s="22"/>
      <c r="BG263" s="22" t="str">
        <f t="shared" si="143"/>
        <v/>
      </c>
      <c r="BH263" s="22"/>
      <c r="BI263" s="22"/>
      <c r="BJ263" s="22"/>
      <c r="BK263" s="24" t="str">
        <f t="shared" si="127"/>
        <v/>
      </c>
      <c r="BL263" s="19" t="str">
        <f t="shared" si="144"/>
        <v/>
      </c>
      <c r="BM263" s="39"/>
      <c r="BN263" s="21"/>
      <c r="BO263" s="22"/>
      <c r="BP263" s="22" t="str">
        <f t="shared" si="145"/>
        <v/>
      </c>
      <c r="BQ263" s="22"/>
      <c r="BR263" s="22"/>
      <c r="BS263" s="22"/>
      <c r="BT263" s="24" t="str">
        <f t="shared" si="128"/>
        <v/>
      </c>
      <c r="BU263" s="19" t="str">
        <f t="shared" si="146"/>
        <v/>
      </c>
      <c r="BV263" s="39"/>
      <c r="BW263" s="21"/>
      <c r="BX263" s="22"/>
      <c r="BY263" s="22" t="str">
        <f t="shared" si="147"/>
        <v/>
      </c>
      <c r="BZ263" s="22"/>
      <c r="CA263" s="22"/>
      <c r="CB263" s="22"/>
      <c r="CC263" s="24" t="str">
        <f t="shared" si="129"/>
        <v/>
      </c>
      <c r="CD263" s="19" t="str">
        <f t="shared" si="148"/>
        <v/>
      </c>
      <c r="CE263" s="39"/>
      <c r="CF263" s="21"/>
      <c r="CG263" s="22" t="str">
        <f>IF($A263="","",IF(CF263="","I",LOOKUP(CF263/CH$2,{0,0.4,0.45,0.5,0.55,0.6,0.65,0.7,0.75,0.8,1},{"F","D","C","C+","B-","B","B+","A-","A","A+"})))</f>
        <v/>
      </c>
      <c r="CH263" s="19" t="str">
        <f>IF($A263="","",IF(CF263="","--",LOOKUP(CF263/CH$2,{0,0.4,0.45,0.5,0.55,0.6,0.65,0.7,0.75,0.8,1},{0,2,2.25,2.5,2.75,3,3.25,3.5,3.75,4})))</f>
        <v/>
      </c>
      <c r="CI263" s="22"/>
      <c r="CJ263" s="22"/>
      <c r="CK263" s="58" t="str">
        <f t="shared" si="130"/>
        <v/>
      </c>
      <c r="CL263" s="55"/>
      <c r="CM263" s="24"/>
      <c r="CN263" s="24"/>
      <c r="CO263" s="24" t="str">
        <f t="shared" si="149"/>
        <v/>
      </c>
      <c r="CP263" s="24"/>
      <c r="CQ263" s="25"/>
      <c r="CR263" s="24"/>
      <c r="CS263" s="42" t="str">
        <f t="shared" si="150"/>
        <v/>
      </c>
      <c r="CT263" s="22"/>
      <c r="CU263" s="17"/>
      <c r="CV263" s="7"/>
      <c r="CW263" s="7"/>
      <c r="CX263" s="7"/>
      <c r="CY263" s="7"/>
      <c r="CZ263" s="7"/>
      <c r="DA263" s="7"/>
      <c r="DB263" s="25"/>
      <c r="DC263" s="23"/>
    </row>
    <row r="264" spans="1:107" s="26" customFormat="1" x14ac:dyDescent="0.25">
      <c r="A264" s="19"/>
      <c r="B264" s="20"/>
      <c r="C264" s="21"/>
      <c r="D264" s="22"/>
      <c r="E264" s="22" t="str">
        <f t="shared" si="131"/>
        <v/>
      </c>
      <c r="F264" s="22"/>
      <c r="G264" s="22"/>
      <c r="H264" s="22"/>
      <c r="I264" s="24" t="str">
        <f t="shared" ref="I264:I327" si="151">IF(ISBLANK($B264),"",IF(COUNT(F264:G264)=0,"",IF(AND(ABS(F264-G264)&lt;E$2*0.16,ISBLANK(H264)),CEILING(AVERAGE(F264,G264),0.01),IF(AND(ABS(F264-G264)&gt;=E$2*0.16,ISBLANK(H264)),"3E",IF(MAX(F264:H264)-MEDIAN(F264:H264)&lt;=MEDIAN(F264:H264)-MIN(F264:H264),CEILING(AVERAGE(MAX(F264:H264),MEDIAN(F264:H264)),0.01),CEILING(AVERAGE(MIN(F264:H264),MEDIAN(F264:H264)),0.01))))))</f>
        <v/>
      </c>
      <c r="J264" s="22" t="str">
        <f t="shared" si="132"/>
        <v/>
      </c>
      <c r="K264" s="39"/>
      <c r="L264" s="27"/>
      <c r="M264" s="22"/>
      <c r="N264" s="22" t="str">
        <f t="shared" si="133"/>
        <v/>
      </c>
      <c r="O264" s="22"/>
      <c r="P264" s="22"/>
      <c r="Q264" s="22"/>
      <c r="R264" s="24" t="str">
        <f t="shared" ref="R264:R327" si="152">IF(ISBLANK($B264),"",IF(COUNT(O264:P264)=0,"",IF(AND(ABS(O264-P264)&lt;N$2*0.16,ISBLANK(Q264)),CEILING(AVERAGE(O264,P264),0.01),IF(AND(ABS(O264-P264)&gt;=N$2*0.16,ISBLANK(Q264)),"3E",IF(MAX(O264:Q264)-MEDIAN(O264:Q264)&lt;=MEDIAN(O264:Q264)-MIN(O264:Q264),CEILING(AVERAGE(MAX(O264:Q264),MEDIAN(O264:Q264)),0.01),CEILING(AVERAGE(MIN(O264:Q264),MEDIAN(O264:Q264)),0.01))))))</f>
        <v/>
      </c>
      <c r="S264" s="19" t="str">
        <f t="shared" si="134"/>
        <v/>
      </c>
      <c r="T264" s="39"/>
      <c r="U264" s="21"/>
      <c r="V264" s="22"/>
      <c r="W264" s="22" t="str">
        <f t="shared" si="135"/>
        <v/>
      </c>
      <c r="X264" s="22"/>
      <c r="Y264" s="22"/>
      <c r="Z264" s="22"/>
      <c r="AA264" s="24" t="str">
        <f t="shared" ref="AA264:AA327" si="153">IF(ISBLANK($B264),"",IF(COUNT(X264:Y264)=0,"",IF(AND(ABS(X264-Y264)&lt;W$2*0.16,ISBLANK(Z264)),CEILING(AVERAGE(X264,Y264),0.01),IF(AND(ABS(X264-Y264)&gt;=W$2*0.16,ISBLANK(Z264)),"3E",IF(MAX(X264:Z264)-MEDIAN(X264:Z264)&lt;=MEDIAN(X264:Z264)-MIN(X264:Z264),CEILING(AVERAGE(MAX(X264:Z264),MEDIAN(X264:Z264)),0.01),CEILING(AVERAGE(MIN(X264:Z264),MEDIAN(X264:Z264)),0.01))))))</f>
        <v/>
      </c>
      <c r="AB264" s="19" t="str">
        <f t="shared" si="136"/>
        <v/>
      </c>
      <c r="AC264" s="39"/>
      <c r="AD264" s="21"/>
      <c r="AE264" s="22"/>
      <c r="AF264" s="22" t="str">
        <f t="shared" si="137"/>
        <v/>
      </c>
      <c r="AG264" s="22"/>
      <c r="AH264" s="22"/>
      <c r="AI264" s="22"/>
      <c r="AJ264" s="24" t="str">
        <f t="shared" ref="AJ264:AJ327" si="154">IF(ISBLANK($B264),"",IF(COUNT(AG264:AH264)=0,"",IF(AND(ABS(AG264-AH264)&lt;AF$2*0.16,ISBLANK(AI264)),CEILING(AVERAGE(AG264,AH264),0.01),IF(AND(ABS(AG264-AH264)&gt;=AF$2*0.16,ISBLANK(AI264)),"3E",IF(MAX(AG264:AI264)-MEDIAN(AG264:AI264)&lt;=MEDIAN(AG264:AI264)-MIN(AG264:AI264),CEILING(AVERAGE(MAX(AG264:AI264),MEDIAN(AG264:AI264)),0.01),CEILING(AVERAGE(MIN(AG264:AI264),MEDIAN(AG264:AI264)),0.01))))))</f>
        <v/>
      </c>
      <c r="AK264" s="19" t="str">
        <f t="shared" si="138"/>
        <v/>
      </c>
      <c r="AL264" s="39"/>
      <c r="AM264" s="21"/>
      <c r="AN264" s="22"/>
      <c r="AO264" s="22" t="str">
        <f t="shared" si="139"/>
        <v/>
      </c>
      <c r="AP264" s="22"/>
      <c r="AQ264" s="22"/>
      <c r="AR264" s="22"/>
      <c r="AS264" s="24" t="str">
        <f t="shared" ref="AS264:AS327" si="155">IF(ISBLANK($B264),"",IF(COUNT(AP264:AQ264)=0,"",IF(AND(ABS(AP264-AQ264)&lt;AO$2*0.16,ISBLANK(AR264)),CEILING(AVERAGE(AP264,AQ264),0.01),IF(AND(ABS(AP264-AQ264)&gt;=AO$2*0.16,ISBLANK(AR264)),"3E",IF(MAX(AP264:AR264)-MEDIAN(AP264:AR264)&lt;=MEDIAN(AP264:AR264)-MIN(AP264:AR264),CEILING(AVERAGE(MAX(AP264:AR264),MEDIAN(AP264:AR264)),0.01),CEILING(AVERAGE(MIN(AP264:AR264),MEDIAN(AP264:AR264)),0.01))))))</f>
        <v/>
      </c>
      <c r="AT264" s="19" t="str">
        <f t="shared" si="140"/>
        <v/>
      </c>
      <c r="AU264" s="39"/>
      <c r="AV264" s="21"/>
      <c r="AW264" s="22"/>
      <c r="AX264" s="22" t="str">
        <f t="shared" si="141"/>
        <v/>
      </c>
      <c r="AY264" s="22"/>
      <c r="AZ264" s="22"/>
      <c r="BA264" s="22"/>
      <c r="BB264" s="24" t="str">
        <f t="shared" ref="BB264:BB327" si="156">IF(ISBLANK($B264),"",IF(COUNT(AY264:AZ264)=0,"",IF(AND(ABS(AY264-AZ264)&lt;AX$2*0.16,ISBLANK(BA264)),CEILING(AVERAGE(AY264,AZ264),0.01),IF(AND(ABS(AY264-AZ264)&gt;=AX$2*0.16,ISBLANK(BA264)),"3E",IF(MAX(AY264:BA264)-MEDIAN(AY264:BA264)&lt;=MEDIAN(AY264:BA264)-MIN(AY264:BA264),CEILING(AVERAGE(MAX(AY264:BA264),MEDIAN(AY264:BA264)),0.01),CEILING(AVERAGE(MIN(AY264:BA264),MEDIAN(AY264:BA264)),0.01))))))</f>
        <v/>
      </c>
      <c r="BC264" s="19" t="str">
        <f t="shared" si="142"/>
        <v/>
      </c>
      <c r="BD264" s="39"/>
      <c r="BE264" s="21"/>
      <c r="BF264" s="22"/>
      <c r="BG264" s="22" t="str">
        <f t="shared" si="143"/>
        <v/>
      </c>
      <c r="BH264" s="22"/>
      <c r="BI264" s="22"/>
      <c r="BJ264" s="22"/>
      <c r="BK264" s="24" t="str">
        <f t="shared" ref="BK264:BK327" si="157">IF(ISBLANK($B264),"",IF(COUNT(BH264:BI264)=0,"",IF(AND(ABS(BH264-BI264)&lt;BG$2*0.16,ISBLANK(BJ264)),CEILING(AVERAGE(BH264,BI264),0.01),IF(AND(ABS(BH264-BI264)&gt;=BG$2*0.16,ISBLANK(BJ264)),"3E",IF(MAX(BH264:BJ264)-MEDIAN(BH264:BJ264)&lt;=MEDIAN(BH264:BJ264)-MIN(BH264:BJ264),CEILING(AVERAGE(MAX(BH264:BJ264),MEDIAN(BH264:BJ264)),0.01),CEILING(AVERAGE(MIN(BH264:BJ264),MEDIAN(BH264:BJ264)),0.01))))))</f>
        <v/>
      </c>
      <c r="BL264" s="19" t="str">
        <f t="shared" si="144"/>
        <v/>
      </c>
      <c r="BM264" s="39"/>
      <c r="BN264" s="21"/>
      <c r="BO264" s="22"/>
      <c r="BP264" s="22" t="str">
        <f t="shared" si="145"/>
        <v/>
      </c>
      <c r="BQ264" s="22"/>
      <c r="BR264" s="22"/>
      <c r="BS264" s="22"/>
      <c r="BT264" s="24" t="str">
        <f t="shared" ref="BT264:BT327" si="158">IF(ISBLANK($B264),"",IF(COUNT(BQ264:BR264)=0,"",IF(AND(ABS(BQ264-BR264)&lt;BP$2*0.16,ISBLANK(BS264)),CEILING(AVERAGE(BQ264,BR264),0.01),IF(AND(ABS(BQ264-BR264)&gt;=BP$2*0.16,ISBLANK(BS264)),"3E",IF(MAX(BQ264:BS264)-MEDIAN(BQ264:BS264)&lt;=MEDIAN(BQ264:BS264)-MIN(BQ264:BS264),CEILING(AVERAGE(MAX(BQ264:BS264),MEDIAN(BQ264:BS264)),0.01),CEILING(AVERAGE(MIN(BQ264:BS264),MEDIAN(BQ264:BS264)),0.01))))))</f>
        <v/>
      </c>
      <c r="BU264" s="19" t="str">
        <f t="shared" si="146"/>
        <v/>
      </c>
      <c r="BV264" s="39"/>
      <c r="BW264" s="21"/>
      <c r="BX264" s="22"/>
      <c r="BY264" s="22" t="str">
        <f t="shared" si="147"/>
        <v/>
      </c>
      <c r="BZ264" s="22"/>
      <c r="CA264" s="22"/>
      <c r="CB264" s="22"/>
      <c r="CC264" s="24" t="str">
        <f t="shared" ref="CC264:CC327" si="159">IF(ISBLANK($B264),"",IF(COUNT(BZ264:CA264)=0,"",IF(AND(ABS(BZ264-CA264)&lt;BY$2*0.16,ISBLANK(CB264)),CEILING(AVERAGE(BZ264,CA264),0.01),IF(AND(ABS(BZ264-CA264)&gt;=BY$2*0.16,ISBLANK(CB264)),"3E",IF(MAX(BZ264:CB264)-MEDIAN(BZ264:CB264)&lt;=MEDIAN(BZ264:CB264)-MIN(BZ264:CB264),CEILING(AVERAGE(MAX(BZ264:CB264),MEDIAN(BZ264:CB264)),0.01),CEILING(AVERAGE(MIN(BZ264:CB264),MEDIAN(BZ264:CB264)),0.01))))))</f>
        <v/>
      </c>
      <c r="CD264" s="19" t="str">
        <f t="shared" si="148"/>
        <v/>
      </c>
      <c r="CE264" s="39"/>
      <c r="CF264" s="21"/>
      <c r="CG264" s="22" t="str">
        <f>IF($A264="","",IF(CF264="","I",LOOKUP(CF264/CH$2,{0,0.4,0.45,0.5,0.55,0.6,0.65,0.7,0.75,0.8,1},{"F","D","C","C+","B-","B","B+","A-","A","A+"})))</f>
        <v/>
      </c>
      <c r="CH264" s="19" t="str">
        <f>IF($A264="","",IF(CF264="","--",LOOKUP(CF264/CH$2,{0,0.4,0.45,0.5,0.55,0.6,0.65,0.7,0.75,0.8,1},{0,2,2.25,2.5,2.75,3,3.25,3.5,3.75,4})))</f>
        <v/>
      </c>
      <c r="CI264" s="22"/>
      <c r="CJ264" s="22"/>
      <c r="CK264" s="58" t="str">
        <f t="shared" ref="CK264:CK327" si="160">IF(OR(ISBLANK($B264),COUNT(CI264:CJ264)=0),"",CEILING(CI264+CJ264,1))</f>
        <v/>
      </c>
      <c r="CL264" s="55"/>
      <c r="CM264" s="24"/>
      <c r="CN264" s="24"/>
      <c r="CO264" s="24" t="str">
        <f t="shared" si="149"/>
        <v/>
      </c>
      <c r="CP264" s="24"/>
      <c r="CQ264" s="25"/>
      <c r="CR264" s="24"/>
      <c r="CS264" s="42" t="str">
        <f t="shared" si="150"/>
        <v/>
      </c>
      <c r="CT264" s="22"/>
      <c r="CU264" s="17"/>
      <c r="CV264" s="7"/>
      <c r="CW264" s="7"/>
      <c r="CX264" s="7"/>
      <c r="CY264" s="7"/>
      <c r="CZ264" s="7"/>
      <c r="DA264" s="7"/>
      <c r="DB264" s="25"/>
      <c r="DC264" s="23"/>
    </row>
    <row r="265" spans="1:107" s="26" customFormat="1" x14ac:dyDescent="0.25">
      <c r="A265" s="19"/>
      <c r="B265" s="20"/>
      <c r="C265" s="21"/>
      <c r="D265" s="22"/>
      <c r="E265" s="22" t="str">
        <f t="shared" si="131"/>
        <v/>
      </c>
      <c r="F265" s="22"/>
      <c r="G265" s="22"/>
      <c r="H265" s="22"/>
      <c r="I265" s="24" t="str">
        <f t="shared" si="151"/>
        <v/>
      </c>
      <c r="J265" s="22" t="str">
        <f t="shared" si="132"/>
        <v/>
      </c>
      <c r="K265" s="39"/>
      <c r="L265" s="27"/>
      <c r="M265" s="22"/>
      <c r="N265" s="22" t="str">
        <f t="shared" si="133"/>
        <v/>
      </c>
      <c r="O265" s="22"/>
      <c r="P265" s="22"/>
      <c r="Q265" s="22"/>
      <c r="R265" s="24" t="str">
        <f t="shared" si="152"/>
        <v/>
      </c>
      <c r="S265" s="19" t="str">
        <f t="shared" si="134"/>
        <v/>
      </c>
      <c r="T265" s="39"/>
      <c r="U265" s="21"/>
      <c r="V265" s="22"/>
      <c r="W265" s="22" t="str">
        <f t="shared" si="135"/>
        <v/>
      </c>
      <c r="X265" s="22"/>
      <c r="Y265" s="22"/>
      <c r="Z265" s="22"/>
      <c r="AA265" s="24" t="str">
        <f t="shared" si="153"/>
        <v/>
      </c>
      <c r="AB265" s="19" t="str">
        <f t="shared" si="136"/>
        <v/>
      </c>
      <c r="AC265" s="39"/>
      <c r="AD265" s="21"/>
      <c r="AE265" s="22"/>
      <c r="AF265" s="22" t="str">
        <f t="shared" si="137"/>
        <v/>
      </c>
      <c r="AG265" s="22"/>
      <c r="AH265" s="22"/>
      <c r="AI265" s="22"/>
      <c r="AJ265" s="24" t="str">
        <f t="shared" si="154"/>
        <v/>
      </c>
      <c r="AK265" s="19" t="str">
        <f t="shared" si="138"/>
        <v/>
      </c>
      <c r="AL265" s="39"/>
      <c r="AM265" s="21"/>
      <c r="AN265" s="22"/>
      <c r="AO265" s="22" t="str">
        <f t="shared" si="139"/>
        <v/>
      </c>
      <c r="AP265" s="22"/>
      <c r="AQ265" s="22"/>
      <c r="AR265" s="22"/>
      <c r="AS265" s="24" t="str">
        <f t="shared" si="155"/>
        <v/>
      </c>
      <c r="AT265" s="19" t="str">
        <f t="shared" si="140"/>
        <v/>
      </c>
      <c r="AU265" s="39"/>
      <c r="AV265" s="21"/>
      <c r="AW265" s="22"/>
      <c r="AX265" s="22" t="str">
        <f t="shared" si="141"/>
        <v/>
      </c>
      <c r="AY265" s="22"/>
      <c r="AZ265" s="22"/>
      <c r="BA265" s="22"/>
      <c r="BB265" s="24" t="str">
        <f t="shared" si="156"/>
        <v/>
      </c>
      <c r="BC265" s="19" t="str">
        <f t="shared" si="142"/>
        <v/>
      </c>
      <c r="BD265" s="39"/>
      <c r="BE265" s="21"/>
      <c r="BF265" s="22"/>
      <c r="BG265" s="22" t="str">
        <f t="shared" si="143"/>
        <v/>
      </c>
      <c r="BH265" s="22"/>
      <c r="BI265" s="22"/>
      <c r="BJ265" s="22"/>
      <c r="BK265" s="24" t="str">
        <f t="shared" si="157"/>
        <v/>
      </c>
      <c r="BL265" s="19" t="str">
        <f t="shared" si="144"/>
        <v/>
      </c>
      <c r="BM265" s="39"/>
      <c r="BN265" s="21"/>
      <c r="BO265" s="22"/>
      <c r="BP265" s="22" t="str">
        <f t="shared" si="145"/>
        <v/>
      </c>
      <c r="BQ265" s="22"/>
      <c r="BR265" s="22"/>
      <c r="BS265" s="22"/>
      <c r="BT265" s="24" t="str">
        <f t="shared" si="158"/>
        <v/>
      </c>
      <c r="BU265" s="19" t="str">
        <f t="shared" si="146"/>
        <v/>
      </c>
      <c r="BV265" s="39"/>
      <c r="BW265" s="21"/>
      <c r="BX265" s="22"/>
      <c r="BY265" s="22" t="str">
        <f t="shared" si="147"/>
        <v/>
      </c>
      <c r="BZ265" s="22"/>
      <c r="CA265" s="22"/>
      <c r="CB265" s="22"/>
      <c r="CC265" s="24" t="str">
        <f t="shared" si="159"/>
        <v/>
      </c>
      <c r="CD265" s="19" t="str">
        <f t="shared" si="148"/>
        <v/>
      </c>
      <c r="CE265" s="39"/>
      <c r="CF265" s="21"/>
      <c r="CG265" s="22" t="str">
        <f>IF($A265="","",IF(CF265="","I",LOOKUP(CF265/CH$2,{0,0.4,0.45,0.5,0.55,0.6,0.65,0.7,0.75,0.8,1},{"F","D","C","C+","B-","B","B+","A-","A","A+"})))</f>
        <v/>
      </c>
      <c r="CH265" s="19" t="str">
        <f>IF($A265="","",IF(CF265="","--",LOOKUP(CF265/CH$2,{0,0.4,0.45,0.5,0.55,0.6,0.65,0.7,0.75,0.8,1},{0,2,2.25,2.5,2.75,3,3.25,3.5,3.75,4})))</f>
        <v/>
      </c>
      <c r="CI265" s="22"/>
      <c r="CJ265" s="22"/>
      <c r="CK265" s="58" t="str">
        <f t="shared" si="160"/>
        <v/>
      </c>
      <c r="CL265" s="55"/>
      <c r="CM265" s="24"/>
      <c r="CN265" s="24"/>
      <c r="CO265" s="24" t="str">
        <f t="shared" si="149"/>
        <v/>
      </c>
      <c r="CP265" s="24"/>
      <c r="CQ265" s="25"/>
      <c r="CR265" s="24"/>
      <c r="CS265" s="42" t="str">
        <f t="shared" si="150"/>
        <v/>
      </c>
      <c r="CT265" s="22"/>
      <c r="CU265" s="17"/>
      <c r="CV265" s="7"/>
      <c r="CW265" s="7"/>
      <c r="CX265" s="7"/>
      <c r="CY265" s="7"/>
      <c r="CZ265" s="7"/>
      <c r="DA265" s="7"/>
      <c r="DB265" s="25"/>
      <c r="DC265" s="23"/>
    </row>
    <row r="266" spans="1:107" s="26" customFormat="1" x14ac:dyDescent="0.25">
      <c r="A266" s="19"/>
      <c r="B266" s="20"/>
      <c r="C266" s="21"/>
      <c r="D266" s="22"/>
      <c r="E266" s="22" t="str">
        <f t="shared" si="131"/>
        <v/>
      </c>
      <c r="F266" s="22"/>
      <c r="G266" s="22"/>
      <c r="H266" s="22"/>
      <c r="I266" s="24" t="str">
        <f t="shared" si="151"/>
        <v/>
      </c>
      <c r="J266" s="22" t="str">
        <f t="shared" si="132"/>
        <v/>
      </c>
      <c r="K266" s="39"/>
      <c r="L266" s="27"/>
      <c r="M266" s="22"/>
      <c r="N266" s="22" t="str">
        <f t="shared" si="133"/>
        <v/>
      </c>
      <c r="O266" s="22"/>
      <c r="P266" s="22"/>
      <c r="Q266" s="22"/>
      <c r="R266" s="24" t="str">
        <f t="shared" si="152"/>
        <v/>
      </c>
      <c r="S266" s="19" t="str">
        <f t="shared" si="134"/>
        <v/>
      </c>
      <c r="T266" s="39"/>
      <c r="U266" s="21"/>
      <c r="V266" s="22"/>
      <c r="W266" s="22" t="str">
        <f t="shared" si="135"/>
        <v/>
      </c>
      <c r="X266" s="22"/>
      <c r="Y266" s="22"/>
      <c r="Z266" s="22"/>
      <c r="AA266" s="24" t="str">
        <f t="shared" si="153"/>
        <v/>
      </c>
      <c r="AB266" s="19" t="str">
        <f t="shared" si="136"/>
        <v/>
      </c>
      <c r="AC266" s="39"/>
      <c r="AD266" s="21"/>
      <c r="AE266" s="22"/>
      <c r="AF266" s="22" t="str">
        <f t="shared" si="137"/>
        <v/>
      </c>
      <c r="AG266" s="22"/>
      <c r="AH266" s="22"/>
      <c r="AI266" s="22"/>
      <c r="AJ266" s="24" t="str">
        <f t="shared" si="154"/>
        <v/>
      </c>
      <c r="AK266" s="19" t="str">
        <f t="shared" si="138"/>
        <v/>
      </c>
      <c r="AL266" s="39"/>
      <c r="AM266" s="21"/>
      <c r="AN266" s="22"/>
      <c r="AO266" s="22" t="str">
        <f t="shared" si="139"/>
        <v/>
      </c>
      <c r="AP266" s="22"/>
      <c r="AQ266" s="22"/>
      <c r="AR266" s="22"/>
      <c r="AS266" s="24" t="str">
        <f t="shared" si="155"/>
        <v/>
      </c>
      <c r="AT266" s="19" t="str">
        <f t="shared" si="140"/>
        <v/>
      </c>
      <c r="AU266" s="39"/>
      <c r="AV266" s="21"/>
      <c r="AW266" s="22"/>
      <c r="AX266" s="22" t="str">
        <f t="shared" si="141"/>
        <v/>
      </c>
      <c r="AY266" s="22"/>
      <c r="AZ266" s="22"/>
      <c r="BA266" s="22"/>
      <c r="BB266" s="24" t="str">
        <f t="shared" si="156"/>
        <v/>
      </c>
      <c r="BC266" s="19" t="str">
        <f t="shared" si="142"/>
        <v/>
      </c>
      <c r="BD266" s="39"/>
      <c r="BE266" s="21"/>
      <c r="BF266" s="22"/>
      <c r="BG266" s="22" t="str">
        <f t="shared" si="143"/>
        <v/>
      </c>
      <c r="BH266" s="22"/>
      <c r="BI266" s="22"/>
      <c r="BJ266" s="22"/>
      <c r="BK266" s="24" t="str">
        <f t="shared" si="157"/>
        <v/>
      </c>
      <c r="BL266" s="19" t="str">
        <f t="shared" si="144"/>
        <v/>
      </c>
      <c r="BM266" s="39"/>
      <c r="BN266" s="21"/>
      <c r="BO266" s="22"/>
      <c r="BP266" s="22" t="str">
        <f t="shared" si="145"/>
        <v/>
      </c>
      <c r="BQ266" s="22"/>
      <c r="BR266" s="22"/>
      <c r="BS266" s="22"/>
      <c r="BT266" s="24" t="str">
        <f t="shared" si="158"/>
        <v/>
      </c>
      <c r="BU266" s="19" t="str">
        <f t="shared" si="146"/>
        <v/>
      </c>
      <c r="BV266" s="39"/>
      <c r="BW266" s="21"/>
      <c r="BX266" s="22"/>
      <c r="BY266" s="22" t="str">
        <f t="shared" si="147"/>
        <v/>
      </c>
      <c r="BZ266" s="22"/>
      <c r="CA266" s="22"/>
      <c r="CB266" s="22"/>
      <c r="CC266" s="24" t="str">
        <f t="shared" si="159"/>
        <v/>
      </c>
      <c r="CD266" s="19" t="str">
        <f t="shared" si="148"/>
        <v/>
      </c>
      <c r="CE266" s="39"/>
      <c r="CF266" s="21"/>
      <c r="CG266" s="22" t="str">
        <f>IF($A266="","",IF(CF266="","I",LOOKUP(CF266/CH$2,{0,0.4,0.45,0.5,0.55,0.6,0.65,0.7,0.75,0.8,1},{"F","D","C","C+","B-","B","B+","A-","A","A+"})))</f>
        <v/>
      </c>
      <c r="CH266" s="19" t="str">
        <f>IF($A266="","",IF(CF266="","--",LOOKUP(CF266/CH$2,{0,0.4,0.45,0.5,0.55,0.6,0.65,0.7,0.75,0.8,1},{0,2,2.25,2.5,2.75,3,3.25,3.5,3.75,4})))</f>
        <v/>
      </c>
      <c r="CI266" s="22"/>
      <c r="CJ266" s="22"/>
      <c r="CK266" s="58" t="str">
        <f t="shared" si="160"/>
        <v/>
      </c>
      <c r="CL266" s="55"/>
      <c r="CM266" s="24"/>
      <c r="CN266" s="24"/>
      <c r="CO266" s="24" t="str">
        <f t="shared" si="149"/>
        <v/>
      </c>
      <c r="CP266" s="24"/>
      <c r="CQ266" s="25"/>
      <c r="CR266" s="24"/>
      <c r="CS266" s="42" t="str">
        <f t="shared" si="150"/>
        <v/>
      </c>
      <c r="CT266" s="22"/>
      <c r="CU266" s="17"/>
      <c r="CV266" s="7"/>
      <c r="CW266" s="7"/>
      <c r="CX266" s="7"/>
      <c r="CY266" s="7"/>
      <c r="CZ266" s="7"/>
      <c r="DA266" s="7"/>
      <c r="DB266" s="25"/>
      <c r="DC266" s="23"/>
    </row>
    <row r="267" spans="1:107" s="26" customFormat="1" x14ac:dyDescent="0.25">
      <c r="A267" s="19"/>
      <c r="B267" s="20"/>
      <c r="C267" s="21"/>
      <c r="D267" s="22"/>
      <c r="E267" s="22" t="str">
        <f t="shared" si="131"/>
        <v/>
      </c>
      <c r="F267" s="22"/>
      <c r="G267" s="22"/>
      <c r="H267" s="22"/>
      <c r="I267" s="24" t="str">
        <f t="shared" si="151"/>
        <v/>
      </c>
      <c r="J267" s="22" t="str">
        <f t="shared" si="132"/>
        <v/>
      </c>
      <c r="K267" s="39"/>
      <c r="L267" s="27"/>
      <c r="M267" s="22"/>
      <c r="N267" s="22" t="str">
        <f t="shared" si="133"/>
        <v/>
      </c>
      <c r="O267" s="22"/>
      <c r="P267" s="22"/>
      <c r="Q267" s="22"/>
      <c r="R267" s="24" t="str">
        <f t="shared" si="152"/>
        <v/>
      </c>
      <c r="S267" s="19" t="str">
        <f t="shared" si="134"/>
        <v/>
      </c>
      <c r="T267" s="39"/>
      <c r="U267" s="21"/>
      <c r="V267" s="22"/>
      <c r="W267" s="22" t="str">
        <f t="shared" si="135"/>
        <v/>
      </c>
      <c r="X267" s="22"/>
      <c r="Y267" s="22"/>
      <c r="Z267" s="22"/>
      <c r="AA267" s="24" t="str">
        <f t="shared" si="153"/>
        <v/>
      </c>
      <c r="AB267" s="19" t="str">
        <f t="shared" si="136"/>
        <v/>
      </c>
      <c r="AC267" s="39"/>
      <c r="AD267" s="21"/>
      <c r="AE267" s="22"/>
      <c r="AF267" s="22" t="str">
        <f t="shared" si="137"/>
        <v/>
      </c>
      <c r="AG267" s="22"/>
      <c r="AH267" s="22"/>
      <c r="AI267" s="22"/>
      <c r="AJ267" s="24" t="str">
        <f t="shared" si="154"/>
        <v/>
      </c>
      <c r="AK267" s="19" t="str">
        <f t="shared" si="138"/>
        <v/>
      </c>
      <c r="AL267" s="39"/>
      <c r="AM267" s="21"/>
      <c r="AN267" s="22"/>
      <c r="AO267" s="22" t="str">
        <f t="shared" si="139"/>
        <v/>
      </c>
      <c r="AP267" s="22"/>
      <c r="AQ267" s="22"/>
      <c r="AR267" s="22"/>
      <c r="AS267" s="24" t="str">
        <f t="shared" si="155"/>
        <v/>
      </c>
      <c r="AT267" s="19" t="str">
        <f t="shared" si="140"/>
        <v/>
      </c>
      <c r="AU267" s="39"/>
      <c r="AV267" s="21"/>
      <c r="AW267" s="22"/>
      <c r="AX267" s="22" t="str">
        <f t="shared" si="141"/>
        <v/>
      </c>
      <c r="AY267" s="22"/>
      <c r="AZ267" s="22"/>
      <c r="BA267" s="22"/>
      <c r="BB267" s="24" t="str">
        <f t="shared" si="156"/>
        <v/>
      </c>
      <c r="BC267" s="19" t="str">
        <f t="shared" si="142"/>
        <v/>
      </c>
      <c r="BD267" s="39"/>
      <c r="BE267" s="21"/>
      <c r="BF267" s="22"/>
      <c r="BG267" s="22" t="str">
        <f t="shared" si="143"/>
        <v/>
      </c>
      <c r="BH267" s="22"/>
      <c r="BI267" s="22"/>
      <c r="BJ267" s="22"/>
      <c r="BK267" s="24" t="str">
        <f t="shared" si="157"/>
        <v/>
      </c>
      <c r="BL267" s="19" t="str">
        <f t="shared" si="144"/>
        <v/>
      </c>
      <c r="BM267" s="39"/>
      <c r="BN267" s="21"/>
      <c r="BO267" s="22"/>
      <c r="BP267" s="22" t="str">
        <f t="shared" si="145"/>
        <v/>
      </c>
      <c r="BQ267" s="22"/>
      <c r="BR267" s="22"/>
      <c r="BS267" s="22"/>
      <c r="BT267" s="24" t="str">
        <f t="shared" si="158"/>
        <v/>
      </c>
      <c r="BU267" s="19" t="str">
        <f t="shared" si="146"/>
        <v/>
      </c>
      <c r="BV267" s="39"/>
      <c r="BW267" s="21"/>
      <c r="BX267" s="22"/>
      <c r="BY267" s="22" t="str">
        <f t="shared" si="147"/>
        <v/>
      </c>
      <c r="BZ267" s="22"/>
      <c r="CA267" s="22"/>
      <c r="CB267" s="22"/>
      <c r="CC267" s="24" t="str">
        <f t="shared" si="159"/>
        <v/>
      </c>
      <c r="CD267" s="19" t="str">
        <f t="shared" si="148"/>
        <v/>
      </c>
      <c r="CE267" s="39"/>
      <c r="CF267" s="21"/>
      <c r="CG267" s="22" t="str">
        <f>IF($A267="","",IF(CF267="","I",LOOKUP(CF267/CH$2,{0,0.4,0.45,0.5,0.55,0.6,0.65,0.7,0.75,0.8,1},{"F","D","C","C+","B-","B","B+","A-","A","A+"})))</f>
        <v/>
      </c>
      <c r="CH267" s="19" t="str">
        <f>IF($A267="","",IF(CF267="","--",LOOKUP(CF267/CH$2,{0,0.4,0.45,0.5,0.55,0.6,0.65,0.7,0.75,0.8,1},{0,2,2.25,2.5,2.75,3,3.25,3.5,3.75,4})))</f>
        <v/>
      </c>
      <c r="CI267" s="22"/>
      <c r="CJ267" s="22"/>
      <c r="CK267" s="58" t="str">
        <f t="shared" si="160"/>
        <v/>
      </c>
      <c r="CL267" s="55"/>
      <c r="CM267" s="24"/>
      <c r="CN267" s="24"/>
      <c r="CO267" s="24" t="str">
        <f t="shared" si="149"/>
        <v/>
      </c>
      <c r="CP267" s="24"/>
      <c r="CQ267" s="25"/>
      <c r="CR267" s="24"/>
      <c r="CS267" s="42" t="str">
        <f t="shared" si="150"/>
        <v/>
      </c>
      <c r="CT267" s="22"/>
      <c r="CU267" s="17"/>
      <c r="CV267" s="7"/>
      <c r="CW267" s="7"/>
      <c r="CX267" s="7"/>
      <c r="CY267" s="7"/>
      <c r="CZ267" s="7"/>
      <c r="DA267" s="7"/>
      <c r="DB267" s="25"/>
      <c r="DC267" s="23"/>
    </row>
    <row r="268" spans="1:107" s="26" customFormat="1" x14ac:dyDescent="0.25">
      <c r="A268" s="19"/>
      <c r="B268" s="20"/>
      <c r="C268" s="21"/>
      <c r="D268" s="22"/>
      <c r="E268" s="22" t="str">
        <f t="shared" si="131"/>
        <v/>
      </c>
      <c r="F268" s="22"/>
      <c r="G268" s="22"/>
      <c r="H268" s="22"/>
      <c r="I268" s="24" t="str">
        <f t="shared" si="151"/>
        <v/>
      </c>
      <c r="J268" s="22" t="str">
        <f t="shared" si="132"/>
        <v/>
      </c>
      <c r="K268" s="39"/>
      <c r="L268" s="27"/>
      <c r="M268" s="22"/>
      <c r="N268" s="22" t="str">
        <f t="shared" si="133"/>
        <v/>
      </c>
      <c r="O268" s="22"/>
      <c r="P268" s="22"/>
      <c r="Q268" s="22"/>
      <c r="R268" s="24" t="str">
        <f t="shared" si="152"/>
        <v/>
      </c>
      <c r="S268" s="19" t="str">
        <f t="shared" si="134"/>
        <v/>
      </c>
      <c r="T268" s="39"/>
      <c r="U268" s="21"/>
      <c r="V268" s="22"/>
      <c r="W268" s="22" t="str">
        <f t="shared" si="135"/>
        <v/>
      </c>
      <c r="X268" s="22"/>
      <c r="Y268" s="22"/>
      <c r="Z268" s="22"/>
      <c r="AA268" s="24" t="str">
        <f t="shared" si="153"/>
        <v/>
      </c>
      <c r="AB268" s="19" t="str">
        <f t="shared" si="136"/>
        <v/>
      </c>
      <c r="AC268" s="39"/>
      <c r="AD268" s="21"/>
      <c r="AE268" s="22"/>
      <c r="AF268" s="22" t="str">
        <f t="shared" si="137"/>
        <v/>
      </c>
      <c r="AG268" s="22"/>
      <c r="AH268" s="22"/>
      <c r="AI268" s="22"/>
      <c r="AJ268" s="24" t="str">
        <f t="shared" si="154"/>
        <v/>
      </c>
      <c r="AK268" s="19" t="str">
        <f t="shared" si="138"/>
        <v/>
      </c>
      <c r="AL268" s="39"/>
      <c r="AM268" s="21"/>
      <c r="AN268" s="22"/>
      <c r="AO268" s="22" t="str">
        <f t="shared" si="139"/>
        <v/>
      </c>
      <c r="AP268" s="22"/>
      <c r="AQ268" s="22"/>
      <c r="AR268" s="22"/>
      <c r="AS268" s="24" t="str">
        <f t="shared" si="155"/>
        <v/>
      </c>
      <c r="AT268" s="19" t="str">
        <f t="shared" si="140"/>
        <v/>
      </c>
      <c r="AU268" s="39"/>
      <c r="AV268" s="21"/>
      <c r="AW268" s="22"/>
      <c r="AX268" s="22" t="str">
        <f t="shared" si="141"/>
        <v/>
      </c>
      <c r="AY268" s="22"/>
      <c r="AZ268" s="22"/>
      <c r="BA268" s="22"/>
      <c r="BB268" s="24" t="str">
        <f t="shared" si="156"/>
        <v/>
      </c>
      <c r="BC268" s="19" t="str">
        <f t="shared" si="142"/>
        <v/>
      </c>
      <c r="BD268" s="39"/>
      <c r="BE268" s="21"/>
      <c r="BF268" s="22"/>
      <c r="BG268" s="22" t="str">
        <f t="shared" si="143"/>
        <v/>
      </c>
      <c r="BH268" s="22"/>
      <c r="BI268" s="22"/>
      <c r="BJ268" s="22"/>
      <c r="BK268" s="24" t="str">
        <f t="shared" si="157"/>
        <v/>
      </c>
      <c r="BL268" s="19" t="str">
        <f t="shared" si="144"/>
        <v/>
      </c>
      <c r="BM268" s="39"/>
      <c r="BN268" s="21"/>
      <c r="BO268" s="22"/>
      <c r="BP268" s="22" t="str">
        <f t="shared" si="145"/>
        <v/>
      </c>
      <c r="BQ268" s="22"/>
      <c r="BR268" s="22"/>
      <c r="BS268" s="22"/>
      <c r="BT268" s="24" t="str">
        <f t="shared" si="158"/>
        <v/>
      </c>
      <c r="BU268" s="19" t="str">
        <f t="shared" si="146"/>
        <v/>
      </c>
      <c r="BV268" s="39"/>
      <c r="BW268" s="21"/>
      <c r="BX268" s="22"/>
      <c r="BY268" s="22" t="str">
        <f t="shared" si="147"/>
        <v/>
      </c>
      <c r="BZ268" s="22"/>
      <c r="CA268" s="22"/>
      <c r="CB268" s="22"/>
      <c r="CC268" s="24" t="str">
        <f t="shared" si="159"/>
        <v/>
      </c>
      <c r="CD268" s="19" t="str">
        <f t="shared" si="148"/>
        <v/>
      </c>
      <c r="CE268" s="39"/>
      <c r="CF268" s="21"/>
      <c r="CG268" s="22" t="str">
        <f>IF($A268="","",IF(CF268="","I",LOOKUP(CF268/CH$2,{0,0.4,0.45,0.5,0.55,0.6,0.65,0.7,0.75,0.8,1},{"F","D","C","C+","B-","B","B+","A-","A","A+"})))</f>
        <v/>
      </c>
      <c r="CH268" s="19" t="str">
        <f>IF($A268="","",IF(CF268="","--",LOOKUP(CF268/CH$2,{0,0.4,0.45,0.5,0.55,0.6,0.65,0.7,0.75,0.8,1},{0,2,2.25,2.5,2.75,3,3.25,3.5,3.75,4})))</f>
        <v/>
      </c>
      <c r="CI268" s="22"/>
      <c r="CJ268" s="22"/>
      <c r="CK268" s="58" t="str">
        <f t="shared" si="160"/>
        <v/>
      </c>
      <c r="CL268" s="55"/>
      <c r="CM268" s="24"/>
      <c r="CN268" s="24"/>
      <c r="CO268" s="24" t="str">
        <f t="shared" si="149"/>
        <v/>
      </c>
      <c r="CP268" s="24"/>
      <c r="CQ268" s="25"/>
      <c r="CR268" s="24"/>
      <c r="CS268" s="42" t="str">
        <f t="shared" si="150"/>
        <v/>
      </c>
      <c r="CT268" s="22"/>
      <c r="CU268" s="17"/>
      <c r="CV268" s="7"/>
      <c r="CW268" s="7"/>
      <c r="CX268" s="7"/>
      <c r="CY268" s="7"/>
      <c r="CZ268" s="7"/>
      <c r="DA268" s="7"/>
      <c r="DB268" s="25"/>
      <c r="DC268" s="23"/>
    </row>
    <row r="269" spans="1:107" s="26" customFormat="1" x14ac:dyDescent="0.25">
      <c r="A269" s="19"/>
      <c r="B269" s="20"/>
      <c r="C269" s="21"/>
      <c r="D269" s="22"/>
      <c r="E269" s="22" t="str">
        <f t="shared" si="131"/>
        <v/>
      </c>
      <c r="F269" s="22"/>
      <c r="G269" s="22"/>
      <c r="H269" s="22"/>
      <c r="I269" s="24" t="str">
        <f t="shared" si="151"/>
        <v/>
      </c>
      <c r="J269" s="22" t="str">
        <f t="shared" si="132"/>
        <v/>
      </c>
      <c r="K269" s="39"/>
      <c r="L269" s="27"/>
      <c r="M269" s="22"/>
      <c r="N269" s="22" t="str">
        <f t="shared" si="133"/>
        <v/>
      </c>
      <c r="O269" s="22"/>
      <c r="P269" s="22"/>
      <c r="Q269" s="22"/>
      <c r="R269" s="24" t="str">
        <f t="shared" si="152"/>
        <v/>
      </c>
      <c r="S269" s="19" t="str">
        <f t="shared" si="134"/>
        <v/>
      </c>
      <c r="T269" s="39"/>
      <c r="U269" s="21"/>
      <c r="V269" s="22"/>
      <c r="W269" s="22" t="str">
        <f t="shared" si="135"/>
        <v/>
      </c>
      <c r="X269" s="22"/>
      <c r="Y269" s="22"/>
      <c r="Z269" s="22"/>
      <c r="AA269" s="24" t="str">
        <f t="shared" si="153"/>
        <v/>
      </c>
      <c r="AB269" s="19" t="str">
        <f t="shared" si="136"/>
        <v/>
      </c>
      <c r="AC269" s="39"/>
      <c r="AD269" s="21"/>
      <c r="AE269" s="22"/>
      <c r="AF269" s="22" t="str">
        <f t="shared" si="137"/>
        <v/>
      </c>
      <c r="AG269" s="22"/>
      <c r="AH269" s="22"/>
      <c r="AI269" s="22"/>
      <c r="AJ269" s="24" t="str">
        <f t="shared" si="154"/>
        <v/>
      </c>
      <c r="AK269" s="19" t="str">
        <f t="shared" si="138"/>
        <v/>
      </c>
      <c r="AL269" s="39"/>
      <c r="AM269" s="21"/>
      <c r="AN269" s="22"/>
      <c r="AO269" s="22" t="str">
        <f t="shared" si="139"/>
        <v/>
      </c>
      <c r="AP269" s="22"/>
      <c r="AQ269" s="22"/>
      <c r="AR269" s="22"/>
      <c r="AS269" s="24" t="str">
        <f t="shared" si="155"/>
        <v/>
      </c>
      <c r="AT269" s="19" t="str">
        <f t="shared" si="140"/>
        <v/>
      </c>
      <c r="AU269" s="39"/>
      <c r="AV269" s="21"/>
      <c r="AW269" s="22"/>
      <c r="AX269" s="22" t="str">
        <f t="shared" si="141"/>
        <v/>
      </c>
      <c r="AY269" s="22"/>
      <c r="AZ269" s="22"/>
      <c r="BA269" s="22"/>
      <c r="BB269" s="24" t="str">
        <f t="shared" si="156"/>
        <v/>
      </c>
      <c r="BC269" s="19" t="str">
        <f t="shared" si="142"/>
        <v/>
      </c>
      <c r="BD269" s="39"/>
      <c r="BE269" s="21"/>
      <c r="BF269" s="22"/>
      <c r="BG269" s="22" t="str">
        <f t="shared" si="143"/>
        <v/>
      </c>
      <c r="BH269" s="22"/>
      <c r="BI269" s="22"/>
      <c r="BJ269" s="22"/>
      <c r="BK269" s="24" t="str">
        <f t="shared" si="157"/>
        <v/>
      </c>
      <c r="BL269" s="19" t="str">
        <f t="shared" si="144"/>
        <v/>
      </c>
      <c r="BM269" s="39"/>
      <c r="BN269" s="21"/>
      <c r="BO269" s="22"/>
      <c r="BP269" s="22" t="str">
        <f t="shared" si="145"/>
        <v/>
      </c>
      <c r="BQ269" s="22"/>
      <c r="BR269" s="22"/>
      <c r="BS269" s="22"/>
      <c r="BT269" s="24" t="str">
        <f t="shared" si="158"/>
        <v/>
      </c>
      <c r="BU269" s="19" t="str">
        <f t="shared" si="146"/>
        <v/>
      </c>
      <c r="BV269" s="39"/>
      <c r="BW269" s="21"/>
      <c r="BX269" s="22"/>
      <c r="BY269" s="22" t="str">
        <f t="shared" si="147"/>
        <v/>
      </c>
      <c r="BZ269" s="22"/>
      <c r="CA269" s="22"/>
      <c r="CB269" s="22"/>
      <c r="CC269" s="24" t="str">
        <f t="shared" si="159"/>
        <v/>
      </c>
      <c r="CD269" s="19" t="str">
        <f t="shared" si="148"/>
        <v/>
      </c>
      <c r="CE269" s="39"/>
      <c r="CF269" s="21"/>
      <c r="CG269" s="22" t="str">
        <f>IF($A269="","",IF(CF269="","I",LOOKUP(CF269/CH$2,{0,0.4,0.45,0.5,0.55,0.6,0.65,0.7,0.75,0.8,1},{"F","D","C","C+","B-","B","B+","A-","A","A+"})))</f>
        <v/>
      </c>
      <c r="CH269" s="19" t="str">
        <f>IF($A269="","",IF(CF269="","--",LOOKUP(CF269/CH$2,{0,0.4,0.45,0.5,0.55,0.6,0.65,0.7,0.75,0.8,1},{0,2,2.25,2.5,2.75,3,3.25,3.5,3.75,4})))</f>
        <v/>
      </c>
      <c r="CI269" s="22"/>
      <c r="CJ269" s="22"/>
      <c r="CK269" s="58" t="str">
        <f t="shared" si="160"/>
        <v/>
      </c>
      <c r="CL269" s="55"/>
      <c r="CM269" s="24"/>
      <c r="CN269" s="24"/>
      <c r="CO269" s="24" t="str">
        <f t="shared" si="149"/>
        <v/>
      </c>
      <c r="CP269" s="24"/>
      <c r="CQ269" s="25"/>
      <c r="CR269" s="24"/>
      <c r="CS269" s="42" t="str">
        <f t="shared" si="150"/>
        <v/>
      </c>
      <c r="CT269" s="22"/>
      <c r="CU269" s="17"/>
      <c r="CV269" s="7"/>
      <c r="CW269" s="7"/>
      <c r="CX269" s="7"/>
      <c r="CY269" s="7"/>
      <c r="CZ269" s="7"/>
      <c r="DA269" s="7"/>
      <c r="DB269" s="25"/>
      <c r="DC269" s="23"/>
    </row>
    <row r="270" spans="1:107" s="26" customFormat="1" x14ac:dyDescent="0.25">
      <c r="A270" s="19"/>
      <c r="B270" s="20"/>
      <c r="C270" s="21"/>
      <c r="D270" s="22"/>
      <c r="E270" s="22" t="str">
        <f t="shared" si="131"/>
        <v/>
      </c>
      <c r="F270" s="22"/>
      <c r="G270" s="22"/>
      <c r="H270" s="22"/>
      <c r="I270" s="24" t="str">
        <f t="shared" si="151"/>
        <v/>
      </c>
      <c r="J270" s="22" t="str">
        <f t="shared" si="132"/>
        <v/>
      </c>
      <c r="K270" s="39"/>
      <c r="L270" s="27"/>
      <c r="M270" s="22"/>
      <c r="N270" s="22" t="str">
        <f t="shared" si="133"/>
        <v/>
      </c>
      <c r="O270" s="22"/>
      <c r="P270" s="22"/>
      <c r="Q270" s="22"/>
      <c r="R270" s="24" t="str">
        <f t="shared" si="152"/>
        <v/>
      </c>
      <c r="S270" s="19" t="str">
        <f t="shared" si="134"/>
        <v/>
      </c>
      <c r="T270" s="39"/>
      <c r="U270" s="21"/>
      <c r="V270" s="22"/>
      <c r="W270" s="22" t="str">
        <f t="shared" si="135"/>
        <v/>
      </c>
      <c r="X270" s="22"/>
      <c r="Y270" s="22"/>
      <c r="Z270" s="22"/>
      <c r="AA270" s="24" t="str">
        <f t="shared" si="153"/>
        <v/>
      </c>
      <c r="AB270" s="19" t="str">
        <f t="shared" si="136"/>
        <v/>
      </c>
      <c r="AC270" s="39"/>
      <c r="AD270" s="21"/>
      <c r="AE270" s="22"/>
      <c r="AF270" s="22" t="str">
        <f t="shared" si="137"/>
        <v/>
      </c>
      <c r="AG270" s="22"/>
      <c r="AH270" s="22"/>
      <c r="AI270" s="22"/>
      <c r="AJ270" s="24" t="str">
        <f t="shared" si="154"/>
        <v/>
      </c>
      <c r="AK270" s="19" t="str">
        <f t="shared" si="138"/>
        <v/>
      </c>
      <c r="AL270" s="39"/>
      <c r="AM270" s="21"/>
      <c r="AN270" s="22"/>
      <c r="AO270" s="22" t="str">
        <f t="shared" si="139"/>
        <v/>
      </c>
      <c r="AP270" s="22"/>
      <c r="AQ270" s="22"/>
      <c r="AR270" s="22"/>
      <c r="AS270" s="24" t="str">
        <f t="shared" si="155"/>
        <v/>
      </c>
      <c r="AT270" s="19" t="str">
        <f t="shared" si="140"/>
        <v/>
      </c>
      <c r="AU270" s="39"/>
      <c r="AV270" s="21"/>
      <c r="AW270" s="22"/>
      <c r="AX270" s="22" t="str">
        <f t="shared" si="141"/>
        <v/>
      </c>
      <c r="AY270" s="22"/>
      <c r="AZ270" s="22"/>
      <c r="BA270" s="22"/>
      <c r="BB270" s="24" t="str">
        <f t="shared" si="156"/>
        <v/>
      </c>
      <c r="BC270" s="19" t="str">
        <f t="shared" si="142"/>
        <v/>
      </c>
      <c r="BD270" s="39"/>
      <c r="BE270" s="21"/>
      <c r="BF270" s="22"/>
      <c r="BG270" s="22" t="str">
        <f t="shared" si="143"/>
        <v/>
      </c>
      <c r="BH270" s="22"/>
      <c r="BI270" s="22"/>
      <c r="BJ270" s="22"/>
      <c r="BK270" s="24" t="str">
        <f t="shared" si="157"/>
        <v/>
      </c>
      <c r="BL270" s="19" t="str">
        <f t="shared" si="144"/>
        <v/>
      </c>
      <c r="BM270" s="39"/>
      <c r="BN270" s="21"/>
      <c r="BO270" s="22"/>
      <c r="BP270" s="22" t="str">
        <f t="shared" si="145"/>
        <v/>
      </c>
      <c r="BQ270" s="22"/>
      <c r="BR270" s="22"/>
      <c r="BS270" s="22"/>
      <c r="BT270" s="24" t="str">
        <f t="shared" si="158"/>
        <v/>
      </c>
      <c r="BU270" s="19" t="str">
        <f t="shared" si="146"/>
        <v/>
      </c>
      <c r="BV270" s="39"/>
      <c r="BW270" s="21"/>
      <c r="BX270" s="22"/>
      <c r="BY270" s="22" t="str">
        <f t="shared" si="147"/>
        <v/>
      </c>
      <c r="BZ270" s="22"/>
      <c r="CA270" s="22"/>
      <c r="CB270" s="22"/>
      <c r="CC270" s="24" t="str">
        <f t="shared" si="159"/>
        <v/>
      </c>
      <c r="CD270" s="19" t="str">
        <f t="shared" si="148"/>
        <v/>
      </c>
      <c r="CE270" s="39"/>
      <c r="CF270" s="21"/>
      <c r="CG270" s="22" t="str">
        <f>IF($A270="","",IF(CF270="","I",LOOKUP(CF270/CH$2,{0,0.4,0.45,0.5,0.55,0.6,0.65,0.7,0.75,0.8,1},{"F","D","C","C+","B-","B","B+","A-","A","A+"})))</f>
        <v/>
      </c>
      <c r="CH270" s="19" t="str">
        <f>IF($A270="","",IF(CF270="","--",LOOKUP(CF270/CH$2,{0,0.4,0.45,0.5,0.55,0.6,0.65,0.7,0.75,0.8,1},{0,2,2.25,2.5,2.75,3,3.25,3.5,3.75,4})))</f>
        <v/>
      </c>
      <c r="CI270" s="22"/>
      <c r="CJ270" s="22"/>
      <c r="CK270" s="58" t="str">
        <f t="shared" si="160"/>
        <v/>
      </c>
      <c r="CL270" s="55"/>
      <c r="CM270" s="24"/>
      <c r="CN270" s="24"/>
      <c r="CO270" s="24" t="str">
        <f t="shared" si="149"/>
        <v/>
      </c>
      <c r="CP270" s="24"/>
      <c r="CQ270" s="25"/>
      <c r="CR270" s="24"/>
      <c r="CS270" s="42" t="str">
        <f t="shared" si="150"/>
        <v/>
      </c>
      <c r="CT270" s="22"/>
      <c r="CU270" s="17"/>
      <c r="CV270" s="7"/>
      <c r="CW270" s="7"/>
      <c r="CX270" s="7"/>
      <c r="CY270" s="7"/>
      <c r="CZ270" s="7"/>
      <c r="DA270" s="7"/>
      <c r="DB270" s="25"/>
      <c r="DC270" s="23"/>
    </row>
    <row r="271" spans="1:107" s="26" customFormat="1" x14ac:dyDescent="0.25">
      <c r="A271" s="19"/>
      <c r="B271" s="20"/>
      <c r="C271" s="21"/>
      <c r="D271" s="22"/>
      <c r="E271" s="22" t="str">
        <f t="shared" si="131"/>
        <v/>
      </c>
      <c r="F271" s="22"/>
      <c r="G271" s="22"/>
      <c r="H271" s="22"/>
      <c r="I271" s="24" t="str">
        <f t="shared" si="151"/>
        <v/>
      </c>
      <c r="J271" s="22" t="str">
        <f t="shared" si="132"/>
        <v/>
      </c>
      <c r="K271" s="39"/>
      <c r="L271" s="27"/>
      <c r="M271" s="22"/>
      <c r="N271" s="22" t="str">
        <f t="shared" si="133"/>
        <v/>
      </c>
      <c r="O271" s="22"/>
      <c r="P271" s="22"/>
      <c r="Q271" s="22"/>
      <c r="R271" s="24" t="str">
        <f t="shared" si="152"/>
        <v/>
      </c>
      <c r="S271" s="19" t="str">
        <f t="shared" si="134"/>
        <v/>
      </c>
      <c r="T271" s="39"/>
      <c r="U271" s="21"/>
      <c r="V271" s="22"/>
      <c r="W271" s="22" t="str">
        <f t="shared" si="135"/>
        <v/>
      </c>
      <c r="X271" s="22"/>
      <c r="Y271" s="22"/>
      <c r="Z271" s="22"/>
      <c r="AA271" s="24" t="str">
        <f t="shared" si="153"/>
        <v/>
      </c>
      <c r="AB271" s="19" t="str">
        <f t="shared" si="136"/>
        <v/>
      </c>
      <c r="AC271" s="39"/>
      <c r="AD271" s="21"/>
      <c r="AE271" s="22"/>
      <c r="AF271" s="22" t="str">
        <f t="shared" si="137"/>
        <v/>
      </c>
      <c r="AG271" s="22"/>
      <c r="AH271" s="22"/>
      <c r="AI271" s="22"/>
      <c r="AJ271" s="24" t="str">
        <f t="shared" si="154"/>
        <v/>
      </c>
      <c r="AK271" s="19" t="str">
        <f t="shared" si="138"/>
        <v/>
      </c>
      <c r="AL271" s="39"/>
      <c r="AM271" s="21"/>
      <c r="AN271" s="22"/>
      <c r="AO271" s="22" t="str">
        <f t="shared" si="139"/>
        <v/>
      </c>
      <c r="AP271" s="22"/>
      <c r="AQ271" s="22"/>
      <c r="AR271" s="22"/>
      <c r="AS271" s="24" t="str">
        <f t="shared" si="155"/>
        <v/>
      </c>
      <c r="AT271" s="19" t="str">
        <f t="shared" si="140"/>
        <v/>
      </c>
      <c r="AU271" s="39"/>
      <c r="AV271" s="21"/>
      <c r="AW271" s="22"/>
      <c r="AX271" s="22" t="str">
        <f t="shared" si="141"/>
        <v/>
      </c>
      <c r="AY271" s="22"/>
      <c r="AZ271" s="22"/>
      <c r="BA271" s="22"/>
      <c r="BB271" s="24" t="str">
        <f t="shared" si="156"/>
        <v/>
      </c>
      <c r="BC271" s="19" t="str">
        <f t="shared" si="142"/>
        <v/>
      </c>
      <c r="BD271" s="39"/>
      <c r="BE271" s="21"/>
      <c r="BF271" s="22"/>
      <c r="BG271" s="22" t="str">
        <f t="shared" si="143"/>
        <v/>
      </c>
      <c r="BH271" s="22"/>
      <c r="BI271" s="22"/>
      <c r="BJ271" s="22"/>
      <c r="BK271" s="24" t="str">
        <f t="shared" si="157"/>
        <v/>
      </c>
      <c r="BL271" s="19" t="str">
        <f t="shared" si="144"/>
        <v/>
      </c>
      <c r="BM271" s="39"/>
      <c r="BN271" s="21"/>
      <c r="BO271" s="22"/>
      <c r="BP271" s="22" t="str">
        <f t="shared" si="145"/>
        <v/>
      </c>
      <c r="BQ271" s="22"/>
      <c r="BR271" s="22"/>
      <c r="BS271" s="22"/>
      <c r="BT271" s="24" t="str">
        <f t="shared" si="158"/>
        <v/>
      </c>
      <c r="BU271" s="19" t="str">
        <f t="shared" si="146"/>
        <v/>
      </c>
      <c r="BV271" s="39"/>
      <c r="BW271" s="21"/>
      <c r="BX271" s="22"/>
      <c r="BY271" s="22" t="str">
        <f t="shared" si="147"/>
        <v/>
      </c>
      <c r="BZ271" s="22"/>
      <c r="CA271" s="22"/>
      <c r="CB271" s="22"/>
      <c r="CC271" s="24" t="str">
        <f t="shared" si="159"/>
        <v/>
      </c>
      <c r="CD271" s="19" t="str">
        <f t="shared" si="148"/>
        <v/>
      </c>
      <c r="CE271" s="39"/>
      <c r="CF271" s="21"/>
      <c r="CG271" s="22" t="str">
        <f>IF($A271="","",IF(CF271="","I",LOOKUP(CF271/CH$2,{0,0.4,0.45,0.5,0.55,0.6,0.65,0.7,0.75,0.8,1},{"F","D","C","C+","B-","B","B+","A-","A","A+"})))</f>
        <v/>
      </c>
      <c r="CH271" s="19" t="str">
        <f>IF($A271="","",IF(CF271="","--",LOOKUP(CF271/CH$2,{0,0.4,0.45,0.5,0.55,0.6,0.65,0.7,0.75,0.8,1},{0,2,2.25,2.5,2.75,3,3.25,3.5,3.75,4})))</f>
        <v/>
      </c>
      <c r="CI271" s="22"/>
      <c r="CJ271" s="22"/>
      <c r="CK271" s="58" t="str">
        <f t="shared" si="160"/>
        <v/>
      </c>
      <c r="CL271" s="55"/>
      <c r="CM271" s="24"/>
      <c r="CN271" s="24"/>
      <c r="CO271" s="24" t="str">
        <f t="shared" si="149"/>
        <v/>
      </c>
      <c r="CP271" s="24"/>
      <c r="CQ271" s="25"/>
      <c r="CR271" s="24"/>
      <c r="CS271" s="42" t="str">
        <f t="shared" si="150"/>
        <v/>
      </c>
      <c r="CT271" s="22"/>
      <c r="CU271" s="17"/>
      <c r="CV271" s="7"/>
      <c r="CW271" s="7"/>
      <c r="CX271" s="7"/>
      <c r="CY271" s="7"/>
      <c r="CZ271" s="7"/>
      <c r="DA271" s="7"/>
      <c r="DB271" s="25"/>
      <c r="DC271" s="23"/>
    </row>
    <row r="272" spans="1:107" s="26" customFormat="1" x14ac:dyDescent="0.25">
      <c r="A272" s="19"/>
      <c r="B272" s="20"/>
      <c r="C272" s="21"/>
      <c r="D272" s="22"/>
      <c r="E272" s="22" t="str">
        <f t="shared" si="131"/>
        <v/>
      </c>
      <c r="F272" s="22"/>
      <c r="G272" s="22"/>
      <c r="H272" s="22"/>
      <c r="I272" s="24" t="str">
        <f t="shared" si="151"/>
        <v/>
      </c>
      <c r="J272" s="22" t="str">
        <f t="shared" si="132"/>
        <v/>
      </c>
      <c r="K272" s="39"/>
      <c r="L272" s="27"/>
      <c r="M272" s="22"/>
      <c r="N272" s="22" t="str">
        <f t="shared" si="133"/>
        <v/>
      </c>
      <c r="O272" s="22"/>
      <c r="P272" s="22"/>
      <c r="Q272" s="22"/>
      <c r="R272" s="24" t="str">
        <f t="shared" si="152"/>
        <v/>
      </c>
      <c r="S272" s="19" t="str">
        <f t="shared" si="134"/>
        <v/>
      </c>
      <c r="T272" s="39"/>
      <c r="U272" s="21"/>
      <c r="V272" s="22"/>
      <c r="W272" s="22" t="str">
        <f t="shared" si="135"/>
        <v/>
      </c>
      <c r="X272" s="22"/>
      <c r="Y272" s="22"/>
      <c r="Z272" s="22"/>
      <c r="AA272" s="24" t="str">
        <f t="shared" si="153"/>
        <v/>
      </c>
      <c r="AB272" s="19" t="str">
        <f t="shared" si="136"/>
        <v/>
      </c>
      <c r="AC272" s="39"/>
      <c r="AD272" s="21"/>
      <c r="AE272" s="22"/>
      <c r="AF272" s="22" t="str">
        <f t="shared" si="137"/>
        <v/>
      </c>
      <c r="AG272" s="22"/>
      <c r="AH272" s="22"/>
      <c r="AI272" s="22"/>
      <c r="AJ272" s="24" t="str">
        <f t="shared" si="154"/>
        <v/>
      </c>
      <c r="AK272" s="19" t="str">
        <f t="shared" si="138"/>
        <v/>
      </c>
      <c r="AL272" s="39"/>
      <c r="AM272" s="21"/>
      <c r="AN272" s="22"/>
      <c r="AO272" s="22" t="str">
        <f t="shared" si="139"/>
        <v/>
      </c>
      <c r="AP272" s="22"/>
      <c r="AQ272" s="22"/>
      <c r="AR272" s="22"/>
      <c r="AS272" s="24" t="str">
        <f t="shared" si="155"/>
        <v/>
      </c>
      <c r="AT272" s="19" t="str">
        <f t="shared" si="140"/>
        <v/>
      </c>
      <c r="AU272" s="39"/>
      <c r="AV272" s="21"/>
      <c r="AW272" s="22"/>
      <c r="AX272" s="22" t="str">
        <f t="shared" si="141"/>
        <v/>
      </c>
      <c r="AY272" s="22"/>
      <c r="AZ272" s="22"/>
      <c r="BA272" s="22"/>
      <c r="BB272" s="24" t="str">
        <f t="shared" si="156"/>
        <v/>
      </c>
      <c r="BC272" s="19" t="str">
        <f t="shared" si="142"/>
        <v/>
      </c>
      <c r="BD272" s="39"/>
      <c r="BE272" s="21"/>
      <c r="BF272" s="22"/>
      <c r="BG272" s="22" t="str">
        <f t="shared" si="143"/>
        <v/>
      </c>
      <c r="BH272" s="22"/>
      <c r="BI272" s="22"/>
      <c r="BJ272" s="22"/>
      <c r="BK272" s="24" t="str">
        <f t="shared" si="157"/>
        <v/>
      </c>
      <c r="BL272" s="19" t="str">
        <f t="shared" si="144"/>
        <v/>
      </c>
      <c r="BM272" s="39"/>
      <c r="BN272" s="21"/>
      <c r="BO272" s="22"/>
      <c r="BP272" s="22" t="str">
        <f t="shared" si="145"/>
        <v/>
      </c>
      <c r="BQ272" s="22"/>
      <c r="BR272" s="22"/>
      <c r="BS272" s="22"/>
      <c r="BT272" s="24" t="str">
        <f t="shared" si="158"/>
        <v/>
      </c>
      <c r="BU272" s="19" t="str">
        <f t="shared" si="146"/>
        <v/>
      </c>
      <c r="BV272" s="39"/>
      <c r="BW272" s="21"/>
      <c r="BX272" s="22"/>
      <c r="BY272" s="22" t="str">
        <f t="shared" si="147"/>
        <v/>
      </c>
      <c r="BZ272" s="22"/>
      <c r="CA272" s="22"/>
      <c r="CB272" s="22"/>
      <c r="CC272" s="24" t="str">
        <f t="shared" si="159"/>
        <v/>
      </c>
      <c r="CD272" s="19" t="str">
        <f t="shared" si="148"/>
        <v/>
      </c>
      <c r="CE272" s="39"/>
      <c r="CF272" s="21"/>
      <c r="CG272" s="22" t="str">
        <f>IF($A272="","",IF(CF272="","I",LOOKUP(CF272/CH$2,{0,0.4,0.45,0.5,0.55,0.6,0.65,0.7,0.75,0.8,1},{"F","D","C","C+","B-","B","B+","A-","A","A+"})))</f>
        <v/>
      </c>
      <c r="CH272" s="19" t="str">
        <f>IF($A272="","",IF(CF272="","--",LOOKUP(CF272/CH$2,{0,0.4,0.45,0.5,0.55,0.6,0.65,0.7,0.75,0.8,1},{0,2,2.25,2.5,2.75,3,3.25,3.5,3.75,4})))</f>
        <v/>
      </c>
      <c r="CI272" s="22"/>
      <c r="CJ272" s="22"/>
      <c r="CK272" s="58" t="str">
        <f t="shared" si="160"/>
        <v/>
      </c>
      <c r="CL272" s="55"/>
      <c r="CM272" s="24"/>
      <c r="CN272" s="24"/>
      <c r="CO272" s="24" t="str">
        <f t="shared" si="149"/>
        <v/>
      </c>
      <c r="CP272" s="24"/>
      <c r="CQ272" s="25"/>
      <c r="CR272" s="24"/>
      <c r="CS272" s="42" t="str">
        <f t="shared" si="150"/>
        <v/>
      </c>
      <c r="CT272" s="22"/>
      <c r="CU272" s="17"/>
      <c r="CV272" s="7"/>
      <c r="CW272" s="7"/>
      <c r="CX272" s="7"/>
      <c r="CY272" s="7"/>
      <c r="CZ272" s="7"/>
      <c r="DA272" s="7"/>
      <c r="DB272" s="25"/>
      <c r="DC272" s="23"/>
    </row>
    <row r="273" spans="1:107" s="26" customFormat="1" x14ac:dyDescent="0.25">
      <c r="A273" s="19"/>
      <c r="B273" s="20"/>
      <c r="C273" s="21"/>
      <c r="D273" s="22"/>
      <c r="E273" s="22" t="str">
        <f t="shared" si="131"/>
        <v/>
      </c>
      <c r="F273" s="22"/>
      <c r="G273" s="22"/>
      <c r="H273" s="22"/>
      <c r="I273" s="24" t="str">
        <f t="shared" si="151"/>
        <v/>
      </c>
      <c r="J273" s="22" t="str">
        <f t="shared" si="132"/>
        <v/>
      </c>
      <c r="K273" s="39"/>
      <c r="L273" s="27"/>
      <c r="M273" s="22"/>
      <c r="N273" s="22" t="str">
        <f t="shared" si="133"/>
        <v/>
      </c>
      <c r="O273" s="22"/>
      <c r="P273" s="22"/>
      <c r="Q273" s="22"/>
      <c r="R273" s="24" t="str">
        <f t="shared" si="152"/>
        <v/>
      </c>
      <c r="S273" s="19" t="str">
        <f t="shared" si="134"/>
        <v/>
      </c>
      <c r="T273" s="39"/>
      <c r="U273" s="21"/>
      <c r="V273" s="22"/>
      <c r="W273" s="22" t="str">
        <f t="shared" si="135"/>
        <v/>
      </c>
      <c r="X273" s="22"/>
      <c r="Y273" s="22"/>
      <c r="Z273" s="22"/>
      <c r="AA273" s="24" t="str">
        <f t="shared" si="153"/>
        <v/>
      </c>
      <c r="AB273" s="19" t="str">
        <f t="shared" si="136"/>
        <v/>
      </c>
      <c r="AC273" s="39"/>
      <c r="AD273" s="21"/>
      <c r="AE273" s="22"/>
      <c r="AF273" s="22" t="str">
        <f t="shared" si="137"/>
        <v/>
      </c>
      <c r="AG273" s="22"/>
      <c r="AH273" s="22"/>
      <c r="AI273" s="22"/>
      <c r="AJ273" s="24" t="str">
        <f t="shared" si="154"/>
        <v/>
      </c>
      <c r="AK273" s="19" t="str">
        <f t="shared" si="138"/>
        <v/>
      </c>
      <c r="AL273" s="39"/>
      <c r="AM273" s="21"/>
      <c r="AN273" s="22"/>
      <c r="AO273" s="22" t="str">
        <f t="shared" si="139"/>
        <v/>
      </c>
      <c r="AP273" s="22"/>
      <c r="AQ273" s="22"/>
      <c r="AR273" s="22"/>
      <c r="AS273" s="24" t="str">
        <f t="shared" si="155"/>
        <v/>
      </c>
      <c r="AT273" s="19" t="str">
        <f t="shared" si="140"/>
        <v/>
      </c>
      <c r="AU273" s="39"/>
      <c r="AV273" s="21"/>
      <c r="AW273" s="22"/>
      <c r="AX273" s="22" t="str">
        <f t="shared" si="141"/>
        <v/>
      </c>
      <c r="AY273" s="22"/>
      <c r="AZ273" s="22"/>
      <c r="BA273" s="22"/>
      <c r="BB273" s="24" t="str">
        <f t="shared" si="156"/>
        <v/>
      </c>
      <c r="BC273" s="19" t="str">
        <f t="shared" si="142"/>
        <v/>
      </c>
      <c r="BD273" s="39"/>
      <c r="BE273" s="21"/>
      <c r="BF273" s="22"/>
      <c r="BG273" s="22" t="str">
        <f t="shared" si="143"/>
        <v/>
      </c>
      <c r="BH273" s="22"/>
      <c r="BI273" s="22"/>
      <c r="BJ273" s="22"/>
      <c r="BK273" s="24" t="str">
        <f t="shared" si="157"/>
        <v/>
      </c>
      <c r="BL273" s="19" t="str">
        <f t="shared" si="144"/>
        <v/>
      </c>
      <c r="BM273" s="39"/>
      <c r="BN273" s="21"/>
      <c r="BO273" s="22"/>
      <c r="BP273" s="22" t="str">
        <f t="shared" si="145"/>
        <v/>
      </c>
      <c r="BQ273" s="22"/>
      <c r="BR273" s="22"/>
      <c r="BS273" s="22"/>
      <c r="BT273" s="24" t="str">
        <f t="shared" si="158"/>
        <v/>
      </c>
      <c r="BU273" s="19" t="str">
        <f t="shared" si="146"/>
        <v/>
      </c>
      <c r="BV273" s="39"/>
      <c r="BW273" s="21"/>
      <c r="BX273" s="22"/>
      <c r="BY273" s="22" t="str">
        <f t="shared" si="147"/>
        <v/>
      </c>
      <c r="BZ273" s="22"/>
      <c r="CA273" s="22"/>
      <c r="CB273" s="22"/>
      <c r="CC273" s="24" t="str">
        <f t="shared" si="159"/>
        <v/>
      </c>
      <c r="CD273" s="19" t="str">
        <f t="shared" si="148"/>
        <v/>
      </c>
      <c r="CE273" s="39"/>
      <c r="CF273" s="21"/>
      <c r="CG273" s="22" t="str">
        <f>IF($A273="","",IF(CF273="","I",LOOKUP(CF273/CH$2,{0,0.4,0.45,0.5,0.55,0.6,0.65,0.7,0.75,0.8,1},{"F","D","C","C+","B-","B","B+","A-","A","A+"})))</f>
        <v/>
      </c>
      <c r="CH273" s="19" t="str">
        <f>IF($A273="","",IF(CF273="","--",LOOKUP(CF273/CH$2,{0,0.4,0.45,0.5,0.55,0.6,0.65,0.7,0.75,0.8,1},{0,2,2.25,2.5,2.75,3,3.25,3.5,3.75,4})))</f>
        <v/>
      </c>
      <c r="CI273" s="22"/>
      <c r="CJ273" s="22"/>
      <c r="CK273" s="58" t="str">
        <f t="shared" si="160"/>
        <v/>
      </c>
      <c r="CL273" s="55"/>
      <c r="CM273" s="24"/>
      <c r="CN273" s="24"/>
      <c r="CO273" s="24" t="str">
        <f t="shared" si="149"/>
        <v/>
      </c>
      <c r="CP273" s="24"/>
      <c r="CQ273" s="25"/>
      <c r="CR273" s="24"/>
      <c r="CS273" s="42" t="str">
        <f t="shared" si="150"/>
        <v/>
      </c>
      <c r="CT273" s="22"/>
      <c r="CU273" s="17"/>
      <c r="CV273" s="7"/>
      <c r="CW273" s="7"/>
      <c r="CX273" s="7"/>
      <c r="CY273" s="7"/>
      <c r="CZ273" s="7"/>
      <c r="DA273" s="7"/>
      <c r="DB273" s="25"/>
      <c r="DC273" s="23"/>
    </row>
    <row r="274" spans="1:107" s="26" customFormat="1" x14ac:dyDescent="0.25">
      <c r="A274" s="19"/>
      <c r="B274" s="20"/>
      <c r="C274" s="21"/>
      <c r="D274" s="22"/>
      <c r="E274" s="22" t="str">
        <f t="shared" si="131"/>
        <v/>
      </c>
      <c r="F274" s="22"/>
      <c r="G274" s="22"/>
      <c r="H274" s="22"/>
      <c r="I274" s="24" t="str">
        <f t="shared" si="151"/>
        <v/>
      </c>
      <c r="J274" s="22" t="str">
        <f t="shared" si="132"/>
        <v/>
      </c>
      <c r="K274" s="39"/>
      <c r="L274" s="27"/>
      <c r="M274" s="22"/>
      <c r="N274" s="22" t="str">
        <f t="shared" si="133"/>
        <v/>
      </c>
      <c r="O274" s="22"/>
      <c r="P274" s="22"/>
      <c r="Q274" s="22"/>
      <c r="R274" s="24" t="str">
        <f t="shared" si="152"/>
        <v/>
      </c>
      <c r="S274" s="19" t="str">
        <f t="shared" si="134"/>
        <v/>
      </c>
      <c r="T274" s="39"/>
      <c r="U274" s="21"/>
      <c r="V274" s="22"/>
      <c r="W274" s="22" t="str">
        <f t="shared" si="135"/>
        <v/>
      </c>
      <c r="X274" s="22"/>
      <c r="Y274" s="22"/>
      <c r="Z274" s="22"/>
      <c r="AA274" s="24" t="str">
        <f t="shared" si="153"/>
        <v/>
      </c>
      <c r="AB274" s="19" t="str">
        <f t="shared" si="136"/>
        <v/>
      </c>
      <c r="AC274" s="39"/>
      <c r="AD274" s="21"/>
      <c r="AE274" s="22"/>
      <c r="AF274" s="22" t="str">
        <f t="shared" si="137"/>
        <v/>
      </c>
      <c r="AG274" s="22"/>
      <c r="AH274" s="22"/>
      <c r="AI274" s="22"/>
      <c r="AJ274" s="24" t="str">
        <f t="shared" si="154"/>
        <v/>
      </c>
      <c r="AK274" s="19" t="str">
        <f t="shared" si="138"/>
        <v/>
      </c>
      <c r="AL274" s="39"/>
      <c r="AM274" s="21"/>
      <c r="AN274" s="22"/>
      <c r="AO274" s="22" t="str">
        <f t="shared" si="139"/>
        <v/>
      </c>
      <c r="AP274" s="22"/>
      <c r="AQ274" s="22"/>
      <c r="AR274" s="22"/>
      <c r="AS274" s="24" t="str">
        <f t="shared" si="155"/>
        <v/>
      </c>
      <c r="AT274" s="19" t="str">
        <f t="shared" si="140"/>
        <v/>
      </c>
      <c r="AU274" s="39"/>
      <c r="AV274" s="21"/>
      <c r="AW274" s="22"/>
      <c r="AX274" s="22" t="str">
        <f t="shared" si="141"/>
        <v/>
      </c>
      <c r="AY274" s="22"/>
      <c r="AZ274" s="22"/>
      <c r="BA274" s="22"/>
      <c r="BB274" s="24" t="str">
        <f t="shared" si="156"/>
        <v/>
      </c>
      <c r="BC274" s="19" t="str">
        <f t="shared" si="142"/>
        <v/>
      </c>
      <c r="BD274" s="39"/>
      <c r="BE274" s="21"/>
      <c r="BF274" s="22"/>
      <c r="BG274" s="22" t="str">
        <f t="shared" si="143"/>
        <v/>
      </c>
      <c r="BH274" s="22"/>
      <c r="BI274" s="22"/>
      <c r="BJ274" s="22"/>
      <c r="BK274" s="24" t="str">
        <f t="shared" si="157"/>
        <v/>
      </c>
      <c r="BL274" s="19" t="str">
        <f t="shared" si="144"/>
        <v/>
      </c>
      <c r="BM274" s="39"/>
      <c r="BN274" s="21"/>
      <c r="BO274" s="22"/>
      <c r="BP274" s="22" t="str">
        <f t="shared" si="145"/>
        <v/>
      </c>
      <c r="BQ274" s="22"/>
      <c r="BR274" s="22"/>
      <c r="BS274" s="22"/>
      <c r="BT274" s="24" t="str">
        <f t="shared" si="158"/>
        <v/>
      </c>
      <c r="BU274" s="19" t="str">
        <f t="shared" si="146"/>
        <v/>
      </c>
      <c r="BV274" s="39"/>
      <c r="BW274" s="21"/>
      <c r="BX274" s="22"/>
      <c r="BY274" s="22" t="str">
        <f t="shared" si="147"/>
        <v/>
      </c>
      <c r="BZ274" s="22"/>
      <c r="CA274" s="22"/>
      <c r="CB274" s="22"/>
      <c r="CC274" s="24" t="str">
        <f t="shared" si="159"/>
        <v/>
      </c>
      <c r="CD274" s="19" t="str">
        <f t="shared" si="148"/>
        <v/>
      </c>
      <c r="CE274" s="39"/>
      <c r="CF274" s="21"/>
      <c r="CG274" s="22" t="str">
        <f>IF($A274="","",IF(CF274="","I",LOOKUP(CF274/CH$2,{0,0.4,0.45,0.5,0.55,0.6,0.65,0.7,0.75,0.8,1},{"F","D","C","C+","B-","B","B+","A-","A","A+"})))</f>
        <v/>
      </c>
      <c r="CH274" s="19" t="str">
        <f>IF($A274="","",IF(CF274="","--",LOOKUP(CF274/CH$2,{0,0.4,0.45,0.5,0.55,0.6,0.65,0.7,0.75,0.8,1},{0,2,2.25,2.5,2.75,3,3.25,3.5,3.75,4})))</f>
        <v/>
      </c>
      <c r="CI274" s="22"/>
      <c r="CJ274" s="22"/>
      <c r="CK274" s="58" t="str">
        <f t="shared" si="160"/>
        <v/>
      </c>
      <c r="CL274" s="55"/>
      <c r="CM274" s="24"/>
      <c r="CN274" s="24"/>
      <c r="CO274" s="24" t="str">
        <f t="shared" si="149"/>
        <v/>
      </c>
      <c r="CP274" s="24"/>
      <c r="CQ274" s="25"/>
      <c r="CR274" s="24"/>
      <c r="CS274" s="42" t="str">
        <f t="shared" si="150"/>
        <v/>
      </c>
      <c r="CT274" s="22"/>
      <c r="CU274" s="17"/>
      <c r="CV274" s="7"/>
      <c r="CW274" s="7"/>
      <c r="CX274" s="7"/>
      <c r="CY274" s="7"/>
      <c r="CZ274" s="7"/>
      <c r="DA274" s="7"/>
      <c r="DB274" s="25"/>
      <c r="DC274" s="23"/>
    </row>
    <row r="275" spans="1:107" s="26" customFormat="1" x14ac:dyDescent="0.25">
      <c r="A275" s="19"/>
      <c r="B275" s="20"/>
      <c r="C275" s="21"/>
      <c r="D275" s="22"/>
      <c r="E275" s="22" t="str">
        <f t="shared" si="131"/>
        <v/>
      </c>
      <c r="F275" s="22"/>
      <c r="G275" s="22"/>
      <c r="H275" s="22"/>
      <c r="I275" s="24" t="str">
        <f t="shared" si="151"/>
        <v/>
      </c>
      <c r="J275" s="22" t="str">
        <f t="shared" si="132"/>
        <v/>
      </c>
      <c r="K275" s="39"/>
      <c r="L275" s="27"/>
      <c r="M275" s="22"/>
      <c r="N275" s="22" t="str">
        <f t="shared" si="133"/>
        <v/>
      </c>
      <c r="O275" s="22"/>
      <c r="P275" s="22"/>
      <c r="Q275" s="22"/>
      <c r="R275" s="24" t="str">
        <f t="shared" si="152"/>
        <v/>
      </c>
      <c r="S275" s="19" t="str">
        <f t="shared" si="134"/>
        <v/>
      </c>
      <c r="T275" s="39"/>
      <c r="U275" s="21"/>
      <c r="V275" s="22"/>
      <c r="W275" s="22" t="str">
        <f t="shared" si="135"/>
        <v/>
      </c>
      <c r="X275" s="22"/>
      <c r="Y275" s="22"/>
      <c r="Z275" s="22"/>
      <c r="AA275" s="24" t="str">
        <f t="shared" si="153"/>
        <v/>
      </c>
      <c r="AB275" s="19" t="str">
        <f t="shared" si="136"/>
        <v/>
      </c>
      <c r="AC275" s="39"/>
      <c r="AD275" s="21"/>
      <c r="AE275" s="22"/>
      <c r="AF275" s="22" t="str">
        <f t="shared" si="137"/>
        <v/>
      </c>
      <c r="AG275" s="22"/>
      <c r="AH275" s="22"/>
      <c r="AI275" s="22"/>
      <c r="AJ275" s="24" t="str">
        <f t="shared" si="154"/>
        <v/>
      </c>
      <c r="AK275" s="19" t="str">
        <f t="shared" si="138"/>
        <v/>
      </c>
      <c r="AL275" s="39"/>
      <c r="AM275" s="21"/>
      <c r="AN275" s="22"/>
      <c r="AO275" s="22" t="str">
        <f t="shared" si="139"/>
        <v/>
      </c>
      <c r="AP275" s="22"/>
      <c r="AQ275" s="22"/>
      <c r="AR275" s="22"/>
      <c r="AS275" s="24" t="str">
        <f t="shared" si="155"/>
        <v/>
      </c>
      <c r="AT275" s="19" t="str">
        <f t="shared" si="140"/>
        <v/>
      </c>
      <c r="AU275" s="39"/>
      <c r="AV275" s="21"/>
      <c r="AW275" s="22"/>
      <c r="AX275" s="22" t="str">
        <f t="shared" si="141"/>
        <v/>
      </c>
      <c r="AY275" s="22"/>
      <c r="AZ275" s="22"/>
      <c r="BA275" s="22"/>
      <c r="BB275" s="24" t="str">
        <f t="shared" si="156"/>
        <v/>
      </c>
      <c r="BC275" s="19" t="str">
        <f t="shared" si="142"/>
        <v/>
      </c>
      <c r="BD275" s="39"/>
      <c r="BE275" s="21"/>
      <c r="BF275" s="22"/>
      <c r="BG275" s="22" t="str">
        <f t="shared" si="143"/>
        <v/>
      </c>
      <c r="BH275" s="22"/>
      <c r="BI275" s="22"/>
      <c r="BJ275" s="22"/>
      <c r="BK275" s="24" t="str">
        <f t="shared" si="157"/>
        <v/>
      </c>
      <c r="BL275" s="19" t="str">
        <f t="shared" si="144"/>
        <v/>
      </c>
      <c r="BM275" s="39"/>
      <c r="BN275" s="21"/>
      <c r="BO275" s="22"/>
      <c r="BP275" s="22" t="str">
        <f t="shared" si="145"/>
        <v/>
      </c>
      <c r="BQ275" s="22"/>
      <c r="BR275" s="22"/>
      <c r="BS275" s="22"/>
      <c r="BT275" s="24" t="str">
        <f t="shared" si="158"/>
        <v/>
      </c>
      <c r="BU275" s="19" t="str">
        <f t="shared" si="146"/>
        <v/>
      </c>
      <c r="BV275" s="39"/>
      <c r="BW275" s="21"/>
      <c r="BX275" s="22"/>
      <c r="BY275" s="22" t="str">
        <f t="shared" si="147"/>
        <v/>
      </c>
      <c r="BZ275" s="22"/>
      <c r="CA275" s="22"/>
      <c r="CB275" s="22"/>
      <c r="CC275" s="24" t="str">
        <f t="shared" si="159"/>
        <v/>
      </c>
      <c r="CD275" s="19" t="str">
        <f t="shared" si="148"/>
        <v/>
      </c>
      <c r="CE275" s="39"/>
      <c r="CF275" s="21"/>
      <c r="CG275" s="22" t="str">
        <f>IF($A275="","",IF(CF275="","I",LOOKUP(CF275/CH$2,{0,0.4,0.45,0.5,0.55,0.6,0.65,0.7,0.75,0.8,1},{"F","D","C","C+","B-","B","B+","A-","A","A+"})))</f>
        <v/>
      </c>
      <c r="CH275" s="19" t="str">
        <f>IF($A275="","",IF(CF275="","--",LOOKUP(CF275/CH$2,{0,0.4,0.45,0.5,0.55,0.6,0.65,0.7,0.75,0.8,1},{0,2,2.25,2.5,2.75,3,3.25,3.5,3.75,4})))</f>
        <v/>
      </c>
      <c r="CI275" s="22"/>
      <c r="CJ275" s="22"/>
      <c r="CK275" s="58" t="str">
        <f t="shared" si="160"/>
        <v/>
      </c>
      <c r="CL275" s="55"/>
      <c r="CM275" s="24"/>
      <c r="CN275" s="24"/>
      <c r="CO275" s="24" t="str">
        <f t="shared" si="149"/>
        <v/>
      </c>
      <c r="CP275" s="24"/>
      <c r="CQ275" s="25"/>
      <c r="CR275" s="24"/>
      <c r="CS275" s="42" t="str">
        <f t="shared" si="150"/>
        <v/>
      </c>
      <c r="CT275" s="22"/>
      <c r="CU275" s="17"/>
      <c r="CV275" s="7"/>
      <c r="CW275" s="7"/>
      <c r="CX275" s="7"/>
      <c r="CY275" s="7"/>
      <c r="CZ275" s="7"/>
      <c r="DA275" s="7"/>
      <c r="DB275" s="25"/>
      <c r="DC275" s="23"/>
    </row>
    <row r="276" spans="1:107" s="26" customFormat="1" x14ac:dyDescent="0.25">
      <c r="A276" s="19"/>
      <c r="B276" s="20"/>
      <c r="C276" s="21"/>
      <c r="D276" s="22"/>
      <c r="E276" s="22" t="str">
        <f t="shared" si="131"/>
        <v/>
      </c>
      <c r="F276" s="22"/>
      <c r="G276" s="22"/>
      <c r="H276" s="22"/>
      <c r="I276" s="24" t="str">
        <f t="shared" si="151"/>
        <v/>
      </c>
      <c r="J276" s="22" t="str">
        <f t="shared" si="132"/>
        <v/>
      </c>
      <c r="K276" s="39"/>
      <c r="L276" s="27"/>
      <c r="M276" s="22"/>
      <c r="N276" s="22" t="str">
        <f t="shared" si="133"/>
        <v/>
      </c>
      <c r="O276" s="22"/>
      <c r="P276" s="22"/>
      <c r="Q276" s="22"/>
      <c r="R276" s="24" t="str">
        <f t="shared" si="152"/>
        <v/>
      </c>
      <c r="S276" s="19" t="str">
        <f t="shared" si="134"/>
        <v/>
      </c>
      <c r="T276" s="39"/>
      <c r="U276" s="21"/>
      <c r="V276" s="22"/>
      <c r="W276" s="22" t="str">
        <f t="shared" si="135"/>
        <v/>
      </c>
      <c r="X276" s="22"/>
      <c r="Y276" s="22"/>
      <c r="Z276" s="22"/>
      <c r="AA276" s="24" t="str">
        <f t="shared" si="153"/>
        <v/>
      </c>
      <c r="AB276" s="19" t="str">
        <f t="shared" si="136"/>
        <v/>
      </c>
      <c r="AC276" s="39"/>
      <c r="AD276" s="21"/>
      <c r="AE276" s="22"/>
      <c r="AF276" s="22" t="str">
        <f t="shared" si="137"/>
        <v/>
      </c>
      <c r="AG276" s="22"/>
      <c r="AH276" s="22"/>
      <c r="AI276" s="22"/>
      <c r="AJ276" s="24" t="str">
        <f t="shared" si="154"/>
        <v/>
      </c>
      <c r="AK276" s="19" t="str">
        <f t="shared" si="138"/>
        <v/>
      </c>
      <c r="AL276" s="39"/>
      <c r="AM276" s="21"/>
      <c r="AN276" s="22"/>
      <c r="AO276" s="22" t="str">
        <f t="shared" si="139"/>
        <v/>
      </c>
      <c r="AP276" s="22"/>
      <c r="AQ276" s="22"/>
      <c r="AR276" s="22"/>
      <c r="AS276" s="24" t="str">
        <f t="shared" si="155"/>
        <v/>
      </c>
      <c r="AT276" s="19" t="str">
        <f t="shared" si="140"/>
        <v/>
      </c>
      <c r="AU276" s="39"/>
      <c r="AV276" s="21"/>
      <c r="AW276" s="22"/>
      <c r="AX276" s="22" t="str">
        <f t="shared" si="141"/>
        <v/>
      </c>
      <c r="AY276" s="22"/>
      <c r="AZ276" s="22"/>
      <c r="BA276" s="22"/>
      <c r="BB276" s="24" t="str">
        <f t="shared" si="156"/>
        <v/>
      </c>
      <c r="BC276" s="19" t="str">
        <f t="shared" si="142"/>
        <v/>
      </c>
      <c r="BD276" s="39"/>
      <c r="BE276" s="21"/>
      <c r="BF276" s="22"/>
      <c r="BG276" s="22" t="str">
        <f t="shared" si="143"/>
        <v/>
      </c>
      <c r="BH276" s="22"/>
      <c r="BI276" s="22"/>
      <c r="BJ276" s="22"/>
      <c r="BK276" s="24" t="str">
        <f t="shared" si="157"/>
        <v/>
      </c>
      <c r="BL276" s="19" t="str">
        <f t="shared" si="144"/>
        <v/>
      </c>
      <c r="BM276" s="39"/>
      <c r="BN276" s="21"/>
      <c r="BO276" s="22"/>
      <c r="BP276" s="22" t="str">
        <f t="shared" si="145"/>
        <v/>
      </c>
      <c r="BQ276" s="22"/>
      <c r="BR276" s="22"/>
      <c r="BS276" s="22"/>
      <c r="BT276" s="24" t="str">
        <f t="shared" si="158"/>
        <v/>
      </c>
      <c r="BU276" s="19" t="str">
        <f t="shared" si="146"/>
        <v/>
      </c>
      <c r="BV276" s="39"/>
      <c r="BW276" s="21"/>
      <c r="BX276" s="22"/>
      <c r="BY276" s="22" t="str">
        <f t="shared" si="147"/>
        <v/>
      </c>
      <c r="BZ276" s="22"/>
      <c r="CA276" s="22"/>
      <c r="CB276" s="22"/>
      <c r="CC276" s="24" t="str">
        <f t="shared" si="159"/>
        <v/>
      </c>
      <c r="CD276" s="19" t="str">
        <f t="shared" si="148"/>
        <v/>
      </c>
      <c r="CE276" s="39"/>
      <c r="CF276" s="21"/>
      <c r="CG276" s="22" t="str">
        <f>IF($A276="","",IF(CF276="","I",LOOKUP(CF276/CH$2,{0,0.4,0.45,0.5,0.55,0.6,0.65,0.7,0.75,0.8,1},{"F","D","C","C+","B-","B","B+","A-","A","A+"})))</f>
        <v/>
      </c>
      <c r="CH276" s="19" t="str">
        <f>IF($A276="","",IF(CF276="","--",LOOKUP(CF276/CH$2,{0,0.4,0.45,0.5,0.55,0.6,0.65,0.7,0.75,0.8,1},{0,2,2.25,2.5,2.75,3,3.25,3.5,3.75,4})))</f>
        <v/>
      </c>
      <c r="CI276" s="22"/>
      <c r="CJ276" s="22"/>
      <c r="CK276" s="58" t="str">
        <f t="shared" si="160"/>
        <v/>
      </c>
      <c r="CL276" s="55"/>
      <c r="CM276" s="24"/>
      <c r="CN276" s="24"/>
      <c r="CO276" s="24" t="str">
        <f t="shared" si="149"/>
        <v/>
      </c>
      <c r="CP276" s="24"/>
      <c r="CQ276" s="25"/>
      <c r="CR276" s="24"/>
      <c r="CS276" s="42" t="str">
        <f t="shared" si="150"/>
        <v/>
      </c>
      <c r="CT276" s="22"/>
      <c r="CU276" s="17"/>
      <c r="CV276" s="7"/>
      <c r="CW276" s="7"/>
      <c r="CX276" s="7"/>
      <c r="CY276" s="7"/>
      <c r="CZ276" s="7"/>
      <c r="DA276" s="7"/>
      <c r="DB276" s="25"/>
      <c r="DC276" s="23"/>
    </row>
    <row r="277" spans="1:107" s="26" customFormat="1" x14ac:dyDescent="0.25">
      <c r="A277" s="19"/>
      <c r="B277" s="20"/>
      <c r="C277" s="21"/>
      <c r="D277" s="22"/>
      <c r="E277" s="22" t="str">
        <f t="shared" si="131"/>
        <v/>
      </c>
      <c r="F277" s="22"/>
      <c r="G277" s="22"/>
      <c r="H277" s="22"/>
      <c r="I277" s="24" t="str">
        <f t="shared" si="151"/>
        <v/>
      </c>
      <c r="J277" s="22" t="str">
        <f t="shared" si="132"/>
        <v/>
      </c>
      <c r="K277" s="39"/>
      <c r="L277" s="27"/>
      <c r="M277" s="22"/>
      <c r="N277" s="22" t="str">
        <f t="shared" si="133"/>
        <v/>
      </c>
      <c r="O277" s="22"/>
      <c r="P277" s="22"/>
      <c r="Q277" s="22"/>
      <c r="R277" s="24" t="str">
        <f t="shared" si="152"/>
        <v/>
      </c>
      <c r="S277" s="19" t="str">
        <f t="shared" si="134"/>
        <v/>
      </c>
      <c r="T277" s="39"/>
      <c r="U277" s="21"/>
      <c r="V277" s="22"/>
      <c r="W277" s="22" t="str">
        <f t="shared" si="135"/>
        <v/>
      </c>
      <c r="X277" s="22"/>
      <c r="Y277" s="22"/>
      <c r="Z277" s="22"/>
      <c r="AA277" s="24" t="str">
        <f t="shared" si="153"/>
        <v/>
      </c>
      <c r="AB277" s="19" t="str">
        <f t="shared" si="136"/>
        <v/>
      </c>
      <c r="AC277" s="39"/>
      <c r="AD277" s="21"/>
      <c r="AE277" s="22"/>
      <c r="AF277" s="22" t="str">
        <f t="shared" si="137"/>
        <v/>
      </c>
      <c r="AG277" s="22"/>
      <c r="AH277" s="22"/>
      <c r="AI277" s="22"/>
      <c r="AJ277" s="24" t="str">
        <f t="shared" si="154"/>
        <v/>
      </c>
      <c r="AK277" s="19" t="str">
        <f t="shared" si="138"/>
        <v/>
      </c>
      <c r="AL277" s="39"/>
      <c r="AM277" s="21"/>
      <c r="AN277" s="22"/>
      <c r="AO277" s="22" t="str">
        <f t="shared" si="139"/>
        <v/>
      </c>
      <c r="AP277" s="22"/>
      <c r="AQ277" s="22"/>
      <c r="AR277" s="22"/>
      <c r="AS277" s="24" t="str">
        <f t="shared" si="155"/>
        <v/>
      </c>
      <c r="AT277" s="19" t="str">
        <f t="shared" si="140"/>
        <v/>
      </c>
      <c r="AU277" s="39"/>
      <c r="AV277" s="21"/>
      <c r="AW277" s="22"/>
      <c r="AX277" s="22" t="str">
        <f t="shared" si="141"/>
        <v/>
      </c>
      <c r="AY277" s="22"/>
      <c r="AZ277" s="22"/>
      <c r="BA277" s="22"/>
      <c r="BB277" s="24" t="str">
        <f t="shared" si="156"/>
        <v/>
      </c>
      <c r="BC277" s="19" t="str">
        <f t="shared" si="142"/>
        <v/>
      </c>
      <c r="BD277" s="39"/>
      <c r="BE277" s="21"/>
      <c r="BF277" s="22"/>
      <c r="BG277" s="22" t="str">
        <f t="shared" si="143"/>
        <v/>
      </c>
      <c r="BH277" s="22"/>
      <c r="BI277" s="22"/>
      <c r="BJ277" s="22"/>
      <c r="BK277" s="24" t="str">
        <f t="shared" si="157"/>
        <v/>
      </c>
      <c r="BL277" s="19" t="str">
        <f t="shared" si="144"/>
        <v/>
      </c>
      <c r="BM277" s="39"/>
      <c r="BN277" s="21"/>
      <c r="BO277" s="22"/>
      <c r="BP277" s="22" t="str">
        <f t="shared" si="145"/>
        <v/>
      </c>
      <c r="BQ277" s="22"/>
      <c r="BR277" s="22"/>
      <c r="BS277" s="22"/>
      <c r="BT277" s="24" t="str">
        <f t="shared" si="158"/>
        <v/>
      </c>
      <c r="BU277" s="19" t="str">
        <f t="shared" si="146"/>
        <v/>
      </c>
      <c r="BV277" s="39"/>
      <c r="BW277" s="21"/>
      <c r="BX277" s="22"/>
      <c r="BY277" s="22" t="str">
        <f t="shared" si="147"/>
        <v/>
      </c>
      <c r="BZ277" s="22"/>
      <c r="CA277" s="22"/>
      <c r="CB277" s="22"/>
      <c r="CC277" s="24" t="str">
        <f t="shared" si="159"/>
        <v/>
      </c>
      <c r="CD277" s="19" t="str">
        <f t="shared" si="148"/>
        <v/>
      </c>
      <c r="CE277" s="39"/>
      <c r="CF277" s="21"/>
      <c r="CG277" s="22" t="str">
        <f>IF($A277="","",IF(CF277="","I",LOOKUP(CF277/CH$2,{0,0.4,0.45,0.5,0.55,0.6,0.65,0.7,0.75,0.8,1},{"F","D","C","C+","B-","B","B+","A-","A","A+"})))</f>
        <v/>
      </c>
      <c r="CH277" s="19" t="str">
        <f>IF($A277="","",IF(CF277="","--",LOOKUP(CF277/CH$2,{0,0.4,0.45,0.5,0.55,0.6,0.65,0.7,0.75,0.8,1},{0,2,2.25,2.5,2.75,3,3.25,3.5,3.75,4})))</f>
        <v/>
      </c>
      <c r="CI277" s="22"/>
      <c r="CJ277" s="22"/>
      <c r="CK277" s="58" t="str">
        <f t="shared" si="160"/>
        <v/>
      </c>
      <c r="CL277" s="55"/>
      <c r="CM277" s="24"/>
      <c r="CN277" s="24"/>
      <c r="CO277" s="24" t="str">
        <f t="shared" si="149"/>
        <v/>
      </c>
      <c r="CP277" s="24"/>
      <c r="CQ277" s="25"/>
      <c r="CR277" s="24"/>
      <c r="CS277" s="42" t="str">
        <f t="shared" si="150"/>
        <v/>
      </c>
      <c r="CT277" s="22"/>
      <c r="CU277" s="17"/>
      <c r="CV277" s="7"/>
      <c r="CW277" s="7"/>
      <c r="CX277" s="7"/>
      <c r="CY277" s="7"/>
      <c r="CZ277" s="7"/>
      <c r="DA277" s="7"/>
      <c r="DB277" s="25"/>
      <c r="DC277" s="23"/>
    </row>
    <row r="278" spans="1:107" s="26" customFormat="1" x14ac:dyDescent="0.25">
      <c r="A278" s="19"/>
      <c r="B278" s="20"/>
      <c r="C278" s="21"/>
      <c r="D278" s="22"/>
      <c r="E278" s="22" t="str">
        <f t="shared" si="131"/>
        <v/>
      </c>
      <c r="F278" s="22"/>
      <c r="G278" s="22"/>
      <c r="H278" s="22"/>
      <c r="I278" s="24" t="str">
        <f t="shared" si="151"/>
        <v/>
      </c>
      <c r="J278" s="22" t="str">
        <f t="shared" si="132"/>
        <v/>
      </c>
      <c r="K278" s="39"/>
      <c r="L278" s="27"/>
      <c r="M278" s="22"/>
      <c r="N278" s="22" t="str">
        <f t="shared" si="133"/>
        <v/>
      </c>
      <c r="O278" s="22"/>
      <c r="P278" s="22"/>
      <c r="Q278" s="22"/>
      <c r="R278" s="24" t="str">
        <f t="shared" si="152"/>
        <v/>
      </c>
      <c r="S278" s="19" t="str">
        <f t="shared" si="134"/>
        <v/>
      </c>
      <c r="T278" s="39"/>
      <c r="U278" s="21"/>
      <c r="V278" s="22"/>
      <c r="W278" s="22" t="str">
        <f t="shared" si="135"/>
        <v/>
      </c>
      <c r="X278" s="22"/>
      <c r="Y278" s="22"/>
      <c r="Z278" s="22"/>
      <c r="AA278" s="24" t="str">
        <f t="shared" si="153"/>
        <v/>
      </c>
      <c r="AB278" s="19" t="str">
        <f t="shared" si="136"/>
        <v/>
      </c>
      <c r="AC278" s="39"/>
      <c r="AD278" s="21"/>
      <c r="AE278" s="22"/>
      <c r="AF278" s="22" t="str">
        <f t="shared" si="137"/>
        <v/>
      </c>
      <c r="AG278" s="22"/>
      <c r="AH278" s="22"/>
      <c r="AI278" s="22"/>
      <c r="AJ278" s="24" t="str">
        <f t="shared" si="154"/>
        <v/>
      </c>
      <c r="AK278" s="19" t="str">
        <f t="shared" si="138"/>
        <v/>
      </c>
      <c r="AL278" s="39"/>
      <c r="AM278" s="21"/>
      <c r="AN278" s="22"/>
      <c r="AO278" s="22" t="str">
        <f t="shared" si="139"/>
        <v/>
      </c>
      <c r="AP278" s="22"/>
      <c r="AQ278" s="22"/>
      <c r="AR278" s="22"/>
      <c r="AS278" s="24" t="str">
        <f t="shared" si="155"/>
        <v/>
      </c>
      <c r="AT278" s="19" t="str">
        <f t="shared" si="140"/>
        <v/>
      </c>
      <c r="AU278" s="39"/>
      <c r="AV278" s="21"/>
      <c r="AW278" s="22"/>
      <c r="AX278" s="22" t="str">
        <f t="shared" si="141"/>
        <v/>
      </c>
      <c r="AY278" s="22"/>
      <c r="AZ278" s="22"/>
      <c r="BA278" s="22"/>
      <c r="BB278" s="24" t="str">
        <f t="shared" si="156"/>
        <v/>
      </c>
      <c r="BC278" s="19" t="str">
        <f t="shared" si="142"/>
        <v/>
      </c>
      <c r="BD278" s="39"/>
      <c r="BE278" s="21"/>
      <c r="BF278" s="22"/>
      <c r="BG278" s="22" t="str">
        <f t="shared" si="143"/>
        <v/>
      </c>
      <c r="BH278" s="22"/>
      <c r="BI278" s="22"/>
      <c r="BJ278" s="22"/>
      <c r="BK278" s="24" t="str">
        <f t="shared" si="157"/>
        <v/>
      </c>
      <c r="BL278" s="19" t="str">
        <f t="shared" si="144"/>
        <v/>
      </c>
      <c r="BM278" s="39"/>
      <c r="BN278" s="21"/>
      <c r="BO278" s="22"/>
      <c r="BP278" s="22" t="str">
        <f t="shared" si="145"/>
        <v/>
      </c>
      <c r="BQ278" s="22"/>
      <c r="BR278" s="22"/>
      <c r="BS278" s="22"/>
      <c r="BT278" s="24" t="str">
        <f t="shared" si="158"/>
        <v/>
      </c>
      <c r="BU278" s="19" t="str">
        <f t="shared" si="146"/>
        <v/>
      </c>
      <c r="BV278" s="39"/>
      <c r="BW278" s="21"/>
      <c r="BX278" s="22"/>
      <c r="BY278" s="22" t="str">
        <f t="shared" si="147"/>
        <v/>
      </c>
      <c r="BZ278" s="22"/>
      <c r="CA278" s="22"/>
      <c r="CB278" s="22"/>
      <c r="CC278" s="24" t="str">
        <f t="shared" si="159"/>
        <v/>
      </c>
      <c r="CD278" s="19" t="str">
        <f t="shared" si="148"/>
        <v/>
      </c>
      <c r="CE278" s="39"/>
      <c r="CF278" s="21"/>
      <c r="CG278" s="22" t="str">
        <f>IF($A278="","",IF(CF278="","I",LOOKUP(CF278/CH$2,{0,0.4,0.45,0.5,0.55,0.6,0.65,0.7,0.75,0.8,1},{"F","D","C","C+","B-","B","B+","A-","A","A+"})))</f>
        <v/>
      </c>
      <c r="CH278" s="19" t="str">
        <f>IF($A278="","",IF(CF278="","--",LOOKUP(CF278/CH$2,{0,0.4,0.45,0.5,0.55,0.6,0.65,0.7,0.75,0.8,1},{0,2,2.25,2.5,2.75,3,3.25,3.5,3.75,4})))</f>
        <v/>
      </c>
      <c r="CI278" s="22"/>
      <c r="CJ278" s="22"/>
      <c r="CK278" s="58" t="str">
        <f t="shared" si="160"/>
        <v/>
      </c>
      <c r="CL278" s="55"/>
      <c r="CM278" s="24"/>
      <c r="CN278" s="24"/>
      <c r="CO278" s="24" t="str">
        <f t="shared" si="149"/>
        <v/>
      </c>
      <c r="CP278" s="24"/>
      <c r="CQ278" s="25"/>
      <c r="CR278" s="24"/>
      <c r="CS278" s="42" t="str">
        <f t="shared" si="150"/>
        <v/>
      </c>
      <c r="CT278" s="22"/>
      <c r="CU278" s="17"/>
      <c r="CV278" s="7"/>
      <c r="CW278" s="7"/>
      <c r="CX278" s="7"/>
      <c r="CY278" s="7"/>
      <c r="CZ278" s="7"/>
      <c r="DA278" s="7"/>
      <c r="DB278" s="25"/>
      <c r="DC278" s="23"/>
    </row>
    <row r="279" spans="1:107" s="26" customFormat="1" x14ac:dyDescent="0.25">
      <c r="A279" s="19"/>
      <c r="B279" s="20"/>
      <c r="C279" s="21"/>
      <c r="D279" s="22"/>
      <c r="E279" s="22" t="str">
        <f t="shared" si="131"/>
        <v/>
      </c>
      <c r="F279" s="22"/>
      <c r="G279" s="22"/>
      <c r="H279" s="22"/>
      <c r="I279" s="24" t="str">
        <f t="shared" si="151"/>
        <v/>
      </c>
      <c r="J279" s="22" t="str">
        <f t="shared" si="132"/>
        <v/>
      </c>
      <c r="K279" s="39"/>
      <c r="L279" s="27"/>
      <c r="M279" s="22"/>
      <c r="N279" s="22" t="str">
        <f t="shared" si="133"/>
        <v/>
      </c>
      <c r="O279" s="22"/>
      <c r="P279" s="22"/>
      <c r="Q279" s="22"/>
      <c r="R279" s="24" t="str">
        <f t="shared" si="152"/>
        <v/>
      </c>
      <c r="S279" s="19" t="str">
        <f t="shared" si="134"/>
        <v/>
      </c>
      <c r="T279" s="39"/>
      <c r="U279" s="21"/>
      <c r="V279" s="22"/>
      <c r="W279" s="22" t="str">
        <f t="shared" si="135"/>
        <v/>
      </c>
      <c r="X279" s="22"/>
      <c r="Y279" s="22"/>
      <c r="Z279" s="22"/>
      <c r="AA279" s="24" t="str">
        <f t="shared" si="153"/>
        <v/>
      </c>
      <c r="AB279" s="19" t="str">
        <f t="shared" si="136"/>
        <v/>
      </c>
      <c r="AC279" s="39"/>
      <c r="AD279" s="21"/>
      <c r="AE279" s="22"/>
      <c r="AF279" s="22" t="str">
        <f t="shared" si="137"/>
        <v/>
      </c>
      <c r="AG279" s="22"/>
      <c r="AH279" s="22"/>
      <c r="AI279" s="22"/>
      <c r="AJ279" s="24" t="str">
        <f t="shared" si="154"/>
        <v/>
      </c>
      <c r="AK279" s="19" t="str">
        <f t="shared" si="138"/>
        <v/>
      </c>
      <c r="AL279" s="39"/>
      <c r="AM279" s="21"/>
      <c r="AN279" s="22"/>
      <c r="AO279" s="22" t="str">
        <f t="shared" si="139"/>
        <v/>
      </c>
      <c r="AP279" s="22"/>
      <c r="AQ279" s="22"/>
      <c r="AR279" s="22"/>
      <c r="AS279" s="24" t="str">
        <f t="shared" si="155"/>
        <v/>
      </c>
      <c r="AT279" s="19" t="str">
        <f t="shared" si="140"/>
        <v/>
      </c>
      <c r="AU279" s="39"/>
      <c r="AV279" s="21"/>
      <c r="AW279" s="22"/>
      <c r="AX279" s="22" t="str">
        <f t="shared" si="141"/>
        <v/>
      </c>
      <c r="AY279" s="22"/>
      <c r="AZ279" s="22"/>
      <c r="BA279" s="22"/>
      <c r="BB279" s="24" t="str">
        <f t="shared" si="156"/>
        <v/>
      </c>
      <c r="BC279" s="19" t="str">
        <f t="shared" si="142"/>
        <v/>
      </c>
      <c r="BD279" s="39"/>
      <c r="BE279" s="21"/>
      <c r="BF279" s="22"/>
      <c r="BG279" s="22" t="str">
        <f t="shared" si="143"/>
        <v/>
      </c>
      <c r="BH279" s="22"/>
      <c r="BI279" s="22"/>
      <c r="BJ279" s="22"/>
      <c r="BK279" s="24" t="str">
        <f t="shared" si="157"/>
        <v/>
      </c>
      <c r="BL279" s="19" t="str">
        <f t="shared" si="144"/>
        <v/>
      </c>
      <c r="BM279" s="39"/>
      <c r="BN279" s="21"/>
      <c r="BO279" s="22"/>
      <c r="BP279" s="22" t="str">
        <f t="shared" si="145"/>
        <v/>
      </c>
      <c r="BQ279" s="22"/>
      <c r="BR279" s="22"/>
      <c r="BS279" s="22"/>
      <c r="BT279" s="24" t="str">
        <f t="shared" si="158"/>
        <v/>
      </c>
      <c r="BU279" s="19" t="str">
        <f t="shared" si="146"/>
        <v/>
      </c>
      <c r="BV279" s="39"/>
      <c r="BW279" s="21"/>
      <c r="BX279" s="22"/>
      <c r="BY279" s="22" t="str">
        <f t="shared" si="147"/>
        <v/>
      </c>
      <c r="BZ279" s="22"/>
      <c r="CA279" s="22"/>
      <c r="CB279" s="22"/>
      <c r="CC279" s="24" t="str">
        <f t="shared" si="159"/>
        <v/>
      </c>
      <c r="CD279" s="19" t="str">
        <f t="shared" si="148"/>
        <v/>
      </c>
      <c r="CE279" s="39"/>
      <c r="CF279" s="21"/>
      <c r="CG279" s="22" t="str">
        <f>IF($A279="","",IF(CF279="","I",LOOKUP(CF279/CH$2,{0,0.4,0.45,0.5,0.55,0.6,0.65,0.7,0.75,0.8,1},{"F","D","C","C+","B-","B","B+","A-","A","A+"})))</f>
        <v/>
      </c>
      <c r="CH279" s="19" t="str">
        <f>IF($A279="","",IF(CF279="","--",LOOKUP(CF279/CH$2,{0,0.4,0.45,0.5,0.55,0.6,0.65,0.7,0.75,0.8,1},{0,2,2.25,2.5,2.75,3,3.25,3.5,3.75,4})))</f>
        <v/>
      </c>
      <c r="CI279" s="22"/>
      <c r="CJ279" s="22"/>
      <c r="CK279" s="58" t="str">
        <f t="shared" si="160"/>
        <v/>
      </c>
      <c r="CL279" s="55"/>
      <c r="CM279" s="24"/>
      <c r="CN279" s="24"/>
      <c r="CO279" s="24" t="str">
        <f t="shared" si="149"/>
        <v/>
      </c>
      <c r="CP279" s="24"/>
      <c r="CQ279" s="25"/>
      <c r="CR279" s="24"/>
      <c r="CS279" s="42" t="str">
        <f t="shared" si="150"/>
        <v/>
      </c>
      <c r="CT279" s="22"/>
      <c r="CU279" s="17"/>
      <c r="CV279" s="7"/>
      <c r="CW279" s="7"/>
      <c r="CX279" s="7"/>
      <c r="CY279" s="7"/>
      <c r="CZ279" s="7"/>
      <c r="DA279" s="7"/>
      <c r="DB279" s="25"/>
      <c r="DC279" s="23"/>
    </row>
    <row r="280" spans="1:107" s="26" customFormat="1" x14ac:dyDescent="0.25">
      <c r="A280" s="19"/>
      <c r="B280" s="20"/>
      <c r="C280" s="21"/>
      <c r="D280" s="22"/>
      <c r="E280" s="22" t="str">
        <f t="shared" si="131"/>
        <v/>
      </c>
      <c r="F280" s="22"/>
      <c r="G280" s="22"/>
      <c r="H280" s="22"/>
      <c r="I280" s="24" t="str">
        <f t="shared" si="151"/>
        <v/>
      </c>
      <c r="J280" s="22" t="str">
        <f t="shared" si="132"/>
        <v/>
      </c>
      <c r="K280" s="39"/>
      <c r="L280" s="27"/>
      <c r="M280" s="22"/>
      <c r="N280" s="22" t="str">
        <f t="shared" si="133"/>
        <v/>
      </c>
      <c r="O280" s="22"/>
      <c r="P280" s="22"/>
      <c r="Q280" s="22"/>
      <c r="R280" s="24" t="str">
        <f t="shared" si="152"/>
        <v/>
      </c>
      <c r="S280" s="19" t="str">
        <f t="shared" si="134"/>
        <v/>
      </c>
      <c r="T280" s="39"/>
      <c r="U280" s="21"/>
      <c r="V280" s="22"/>
      <c r="W280" s="22" t="str">
        <f t="shared" si="135"/>
        <v/>
      </c>
      <c r="X280" s="22"/>
      <c r="Y280" s="22"/>
      <c r="Z280" s="22"/>
      <c r="AA280" s="24" t="str">
        <f t="shared" si="153"/>
        <v/>
      </c>
      <c r="AB280" s="19" t="str">
        <f t="shared" si="136"/>
        <v/>
      </c>
      <c r="AC280" s="39"/>
      <c r="AD280" s="21"/>
      <c r="AE280" s="22"/>
      <c r="AF280" s="22" t="str">
        <f t="shared" si="137"/>
        <v/>
      </c>
      <c r="AG280" s="22"/>
      <c r="AH280" s="22"/>
      <c r="AI280" s="22"/>
      <c r="AJ280" s="24" t="str">
        <f t="shared" si="154"/>
        <v/>
      </c>
      <c r="AK280" s="19" t="str">
        <f t="shared" si="138"/>
        <v/>
      </c>
      <c r="AL280" s="39"/>
      <c r="AM280" s="21"/>
      <c r="AN280" s="22"/>
      <c r="AO280" s="22" t="str">
        <f t="shared" si="139"/>
        <v/>
      </c>
      <c r="AP280" s="22"/>
      <c r="AQ280" s="22"/>
      <c r="AR280" s="22"/>
      <c r="AS280" s="24" t="str">
        <f t="shared" si="155"/>
        <v/>
      </c>
      <c r="AT280" s="19" t="str">
        <f t="shared" si="140"/>
        <v/>
      </c>
      <c r="AU280" s="39"/>
      <c r="AV280" s="21"/>
      <c r="AW280" s="22"/>
      <c r="AX280" s="22" t="str">
        <f t="shared" si="141"/>
        <v/>
      </c>
      <c r="AY280" s="22"/>
      <c r="AZ280" s="22"/>
      <c r="BA280" s="22"/>
      <c r="BB280" s="24" t="str">
        <f t="shared" si="156"/>
        <v/>
      </c>
      <c r="BC280" s="19" t="str">
        <f t="shared" si="142"/>
        <v/>
      </c>
      <c r="BD280" s="39"/>
      <c r="BE280" s="21"/>
      <c r="BF280" s="22"/>
      <c r="BG280" s="22" t="str">
        <f t="shared" si="143"/>
        <v/>
      </c>
      <c r="BH280" s="22"/>
      <c r="BI280" s="22"/>
      <c r="BJ280" s="22"/>
      <c r="BK280" s="24" t="str">
        <f t="shared" si="157"/>
        <v/>
      </c>
      <c r="BL280" s="19" t="str">
        <f t="shared" si="144"/>
        <v/>
      </c>
      <c r="BM280" s="39"/>
      <c r="BN280" s="21"/>
      <c r="BO280" s="22"/>
      <c r="BP280" s="22" t="str">
        <f t="shared" si="145"/>
        <v/>
      </c>
      <c r="BQ280" s="22"/>
      <c r="BR280" s="22"/>
      <c r="BS280" s="22"/>
      <c r="BT280" s="24" t="str">
        <f t="shared" si="158"/>
        <v/>
      </c>
      <c r="BU280" s="19" t="str">
        <f t="shared" si="146"/>
        <v/>
      </c>
      <c r="BV280" s="39"/>
      <c r="BW280" s="21"/>
      <c r="BX280" s="22"/>
      <c r="BY280" s="22" t="str">
        <f t="shared" si="147"/>
        <v/>
      </c>
      <c r="BZ280" s="22"/>
      <c r="CA280" s="22"/>
      <c r="CB280" s="22"/>
      <c r="CC280" s="24" t="str">
        <f t="shared" si="159"/>
        <v/>
      </c>
      <c r="CD280" s="19" t="str">
        <f t="shared" si="148"/>
        <v/>
      </c>
      <c r="CE280" s="39"/>
      <c r="CF280" s="21"/>
      <c r="CG280" s="22" t="str">
        <f>IF($A280="","",IF(CF280="","I",LOOKUP(CF280/CH$2,{0,0.4,0.45,0.5,0.55,0.6,0.65,0.7,0.75,0.8,1},{"F","D","C","C+","B-","B","B+","A-","A","A+"})))</f>
        <v/>
      </c>
      <c r="CH280" s="19" t="str">
        <f>IF($A280="","",IF(CF280="","--",LOOKUP(CF280/CH$2,{0,0.4,0.45,0.5,0.55,0.6,0.65,0.7,0.75,0.8,1},{0,2,2.25,2.5,2.75,3,3.25,3.5,3.75,4})))</f>
        <v/>
      </c>
      <c r="CI280" s="22"/>
      <c r="CJ280" s="22"/>
      <c r="CK280" s="58" t="str">
        <f t="shared" si="160"/>
        <v/>
      </c>
      <c r="CL280" s="55"/>
      <c r="CM280" s="24"/>
      <c r="CN280" s="24"/>
      <c r="CO280" s="24" t="str">
        <f t="shared" si="149"/>
        <v/>
      </c>
      <c r="CP280" s="24"/>
      <c r="CQ280" s="25"/>
      <c r="CR280" s="24"/>
      <c r="CS280" s="42" t="str">
        <f t="shared" si="150"/>
        <v/>
      </c>
      <c r="CT280" s="22"/>
      <c r="CU280" s="17"/>
      <c r="CV280" s="7"/>
      <c r="CW280" s="7"/>
      <c r="CX280" s="7"/>
      <c r="CY280" s="7"/>
      <c r="CZ280" s="7"/>
      <c r="DA280" s="7"/>
      <c r="DB280" s="25"/>
      <c r="DC280" s="23"/>
    </row>
    <row r="281" spans="1:107" s="26" customFormat="1" x14ac:dyDescent="0.25">
      <c r="A281" s="19"/>
      <c r="B281" s="20"/>
      <c r="C281" s="21"/>
      <c r="D281" s="22"/>
      <c r="E281" s="22" t="str">
        <f t="shared" si="131"/>
        <v/>
      </c>
      <c r="F281" s="22"/>
      <c r="G281" s="22"/>
      <c r="H281" s="22"/>
      <c r="I281" s="24" t="str">
        <f t="shared" si="151"/>
        <v/>
      </c>
      <c r="J281" s="22" t="str">
        <f t="shared" si="132"/>
        <v/>
      </c>
      <c r="K281" s="39"/>
      <c r="L281" s="27"/>
      <c r="M281" s="22"/>
      <c r="N281" s="22" t="str">
        <f t="shared" si="133"/>
        <v/>
      </c>
      <c r="O281" s="22"/>
      <c r="P281" s="22"/>
      <c r="Q281" s="22"/>
      <c r="R281" s="24" t="str">
        <f t="shared" si="152"/>
        <v/>
      </c>
      <c r="S281" s="19" t="str">
        <f t="shared" si="134"/>
        <v/>
      </c>
      <c r="T281" s="39"/>
      <c r="U281" s="21"/>
      <c r="V281" s="22"/>
      <c r="W281" s="22" t="str">
        <f t="shared" si="135"/>
        <v/>
      </c>
      <c r="X281" s="22"/>
      <c r="Y281" s="22"/>
      <c r="Z281" s="22"/>
      <c r="AA281" s="24" t="str">
        <f t="shared" si="153"/>
        <v/>
      </c>
      <c r="AB281" s="19" t="str">
        <f t="shared" si="136"/>
        <v/>
      </c>
      <c r="AC281" s="39"/>
      <c r="AD281" s="21"/>
      <c r="AE281" s="22"/>
      <c r="AF281" s="22" t="str">
        <f t="shared" si="137"/>
        <v/>
      </c>
      <c r="AG281" s="22"/>
      <c r="AH281" s="22"/>
      <c r="AI281" s="22"/>
      <c r="AJ281" s="24" t="str">
        <f t="shared" si="154"/>
        <v/>
      </c>
      <c r="AK281" s="19" t="str">
        <f t="shared" si="138"/>
        <v/>
      </c>
      <c r="AL281" s="39"/>
      <c r="AM281" s="21"/>
      <c r="AN281" s="22"/>
      <c r="AO281" s="22" t="str">
        <f t="shared" si="139"/>
        <v/>
      </c>
      <c r="AP281" s="22"/>
      <c r="AQ281" s="22"/>
      <c r="AR281" s="22"/>
      <c r="AS281" s="24" t="str">
        <f t="shared" si="155"/>
        <v/>
      </c>
      <c r="AT281" s="19" t="str">
        <f t="shared" si="140"/>
        <v/>
      </c>
      <c r="AU281" s="39"/>
      <c r="AV281" s="21"/>
      <c r="AW281" s="22"/>
      <c r="AX281" s="22" t="str">
        <f t="shared" si="141"/>
        <v/>
      </c>
      <c r="AY281" s="22"/>
      <c r="AZ281" s="22"/>
      <c r="BA281" s="22"/>
      <c r="BB281" s="24" t="str">
        <f t="shared" si="156"/>
        <v/>
      </c>
      <c r="BC281" s="19" t="str">
        <f t="shared" si="142"/>
        <v/>
      </c>
      <c r="BD281" s="39"/>
      <c r="BE281" s="21"/>
      <c r="BF281" s="22"/>
      <c r="BG281" s="22" t="str">
        <f t="shared" si="143"/>
        <v/>
      </c>
      <c r="BH281" s="22"/>
      <c r="BI281" s="22"/>
      <c r="BJ281" s="22"/>
      <c r="BK281" s="24" t="str">
        <f t="shared" si="157"/>
        <v/>
      </c>
      <c r="BL281" s="19" t="str">
        <f t="shared" si="144"/>
        <v/>
      </c>
      <c r="BM281" s="39"/>
      <c r="BN281" s="21"/>
      <c r="BO281" s="22"/>
      <c r="BP281" s="22" t="str">
        <f t="shared" si="145"/>
        <v/>
      </c>
      <c r="BQ281" s="22"/>
      <c r="BR281" s="22"/>
      <c r="BS281" s="22"/>
      <c r="BT281" s="24" t="str">
        <f t="shared" si="158"/>
        <v/>
      </c>
      <c r="BU281" s="19" t="str">
        <f t="shared" si="146"/>
        <v/>
      </c>
      <c r="BV281" s="39"/>
      <c r="BW281" s="21"/>
      <c r="BX281" s="22"/>
      <c r="BY281" s="22" t="str">
        <f t="shared" si="147"/>
        <v/>
      </c>
      <c r="BZ281" s="22"/>
      <c r="CA281" s="22"/>
      <c r="CB281" s="22"/>
      <c r="CC281" s="24" t="str">
        <f t="shared" si="159"/>
        <v/>
      </c>
      <c r="CD281" s="19" t="str">
        <f t="shared" si="148"/>
        <v/>
      </c>
      <c r="CE281" s="39"/>
      <c r="CF281" s="21"/>
      <c r="CG281" s="22" t="str">
        <f>IF($A281="","",IF(CF281="","I",LOOKUP(CF281/CH$2,{0,0.4,0.45,0.5,0.55,0.6,0.65,0.7,0.75,0.8,1},{"F","D","C","C+","B-","B","B+","A-","A","A+"})))</f>
        <v/>
      </c>
      <c r="CH281" s="19" t="str">
        <f>IF($A281="","",IF(CF281="","--",LOOKUP(CF281/CH$2,{0,0.4,0.45,0.5,0.55,0.6,0.65,0.7,0.75,0.8,1},{0,2,2.25,2.5,2.75,3,3.25,3.5,3.75,4})))</f>
        <v/>
      </c>
      <c r="CI281" s="22"/>
      <c r="CJ281" s="22"/>
      <c r="CK281" s="58" t="str">
        <f t="shared" si="160"/>
        <v/>
      </c>
      <c r="CL281" s="55"/>
      <c r="CM281" s="24"/>
      <c r="CN281" s="24"/>
      <c r="CO281" s="24" t="str">
        <f t="shared" si="149"/>
        <v/>
      </c>
      <c r="CP281" s="24"/>
      <c r="CQ281" s="25"/>
      <c r="CR281" s="24"/>
      <c r="CS281" s="42" t="str">
        <f t="shared" si="150"/>
        <v/>
      </c>
      <c r="CT281" s="22"/>
      <c r="CU281" s="17"/>
      <c r="CV281" s="7"/>
      <c r="CW281" s="7"/>
      <c r="CX281" s="7"/>
      <c r="CY281" s="7"/>
      <c r="CZ281" s="7"/>
      <c r="DA281" s="7"/>
      <c r="DB281" s="25"/>
      <c r="DC281" s="23"/>
    </row>
    <row r="282" spans="1:107" s="26" customFormat="1" x14ac:dyDescent="0.25">
      <c r="A282" s="19"/>
      <c r="B282" s="20"/>
      <c r="C282" s="21"/>
      <c r="D282" s="22"/>
      <c r="E282" s="22" t="str">
        <f t="shared" si="131"/>
        <v/>
      </c>
      <c r="F282" s="22"/>
      <c r="G282" s="22"/>
      <c r="H282" s="22"/>
      <c r="I282" s="24" t="str">
        <f t="shared" si="151"/>
        <v/>
      </c>
      <c r="J282" s="22" t="str">
        <f t="shared" si="132"/>
        <v/>
      </c>
      <c r="K282" s="39"/>
      <c r="L282" s="27"/>
      <c r="M282" s="22"/>
      <c r="N282" s="22" t="str">
        <f t="shared" si="133"/>
        <v/>
      </c>
      <c r="O282" s="22"/>
      <c r="P282" s="22"/>
      <c r="Q282" s="22"/>
      <c r="R282" s="24" t="str">
        <f t="shared" si="152"/>
        <v/>
      </c>
      <c r="S282" s="19" t="str">
        <f t="shared" si="134"/>
        <v/>
      </c>
      <c r="T282" s="39"/>
      <c r="U282" s="21"/>
      <c r="V282" s="22"/>
      <c r="W282" s="22" t="str">
        <f t="shared" si="135"/>
        <v/>
      </c>
      <c r="X282" s="22"/>
      <c r="Y282" s="22"/>
      <c r="Z282" s="22"/>
      <c r="AA282" s="24" t="str">
        <f t="shared" si="153"/>
        <v/>
      </c>
      <c r="AB282" s="19" t="str">
        <f t="shared" si="136"/>
        <v/>
      </c>
      <c r="AC282" s="39"/>
      <c r="AD282" s="21"/>
      <c r="AE282" s="22"/>
      <c r="AF282" s="22" t="str">
        <f t="shared" si="137"/>
        <v/>
      </c>
      <c r="AG282" s="22"/>
      <c r="AH282" s="22"/>
      <c r="AI282" s="22"/>
      <c r="AJ282" s="24" t="str">
        <f t="shared" si="154"/>
        <v/>
      </c>
      <c r="AK282" s="19" t="str">
        <f t="shared" si="138"/>
        <v/>
      </c>
      <c r="AL282" s="39"/>
      <c r="AM282" s="21"/>
      <c r="AN282" s="22"/>
      <c r="AO282" s="22" t="str">
        <f t="shared" si="139"/>
        <v/>
      </c>
      <c r="AP282" s="22"/>
      <c r="AQ282" s="22"/>
      <c r="AR282" s="22"/>
      <c r="AS282" s="24" t="str">
        <f t="shared" si="155"/>
        <v/>
      </c>
      <c r="AT282" s="19" t="str">
        <f t="shared" si="140"/>
        <v/>
      </c>
      <c r="AU282" s="39"/>
      <c r="AV282" s="21"/>
      <c r="AW282" s="22"/>
      <c r="AX282" s="22" t="str">
        <f t="shared" si="141"/>
        <v/>
      </c>
      <c r="AY282" s="22"/>
      <c r="AZ282" s="22"/>
      <c r="BA282" s="22"/>
      <c r="BB282" s="24" t="str">
        <f t="shared" si="156"/>
        <v/>
      </c>
      <c r="BC282" s="19" t="str">
        <f t="shared" si="142"/>
        <v/>
      </c>
      <c r="BD282" s="39"/>
      <c r="BE282" s="21"/>
      <c r="BF282" s="22"/>
      <c r="BG282" s="22" t="str">
        <f t="shared" si="143"/>
        <v/>
      </c>
      <c r="BH282" s="22"/>
      <c r="BI282" s="22"/>
      <c r="BJ282" s="22"/>
      <c r="BK282" s="24" t="str">
        <f t="shared" si="157"/>
        <v/>
      </c>
      <c r="BL282" s="19" t="str">
        <f t="shared" si="144"/>
        <v/>
      </c>
      <c r="BM282" s="39"/>
      <c r="BN282" s="21"/>
      <c r="BO282" s="22"/>
      <c r="BP282" s="22" t="str">
        <f t="shared" si="145"/>
        <v/>
      </c>
      <c r="BQ282" s="22"/>
      <c r="BR282" s="22"/>
      <c r="BS282" s="22"/>
      <c r="BT282" s="24" t="str">
        <f t="shared" si="158"/>
        <v/>
      </c>
      <c r="BU282" s="19" t="str">
        <f t="shared" si="146"/>
        <v/>
      </c>
      <c r="BV282" s="39"/>
      <c r="BW282" s="21"/>
      <c r="BX282" s="22"/>
      <c r="BY282" s="22" t="str">
        <f t="shared" si="147"/>
        <v/>
      </c>
      <c r="BZ282" s="22"/>
      <c r="CA282" s="22"/>
      <c r="CB282" s="22"/>
      <c r="CC282" s="24" t="str">
        <f t="shared" si="159"/>
        <v/>
      </c>
      <c r="CD282" s="19" t="str">
        <f t="shared" si="148"/>
        <v/>
      </c>
      <c r="CE282" s="39"/>
      <c r="CF282" s="21"/>
      <c r="CG282" s="22" t="str">
        <f>IF($A282="","",IF(CF282="","I",LOOKUP(CF282/CH$2,{0,0.4,0.45,0.5,0.55,0.6,0.65,0.7,0.75,0.8,1},{"F","D","C","C+","B-","B","B+","A-","A","A+"})))</f>
        <v/>
      </c>
      <c r="CH282" s="19" t="str">
        <f>IF($A282="","",IF(CF282="","--",LOOKUP(CF282/CH$2,{0,0.4,0.45,0.5,0.55,0.6,0.65,0.7,0.75,0.8,1},{0,2,2.25,2.5,2.75,3,3.25,3.5,3.75,4})))</f>
        <v/>
      </c>
      <c r="CI282" s="22"/>
      <c r="CJ282" s="22"/>
      <c r="CK282" s="58" t="str">
        <f t="shared" si="160"/>
        <v/>
      </c>
      <c r="CL282" s="55"/>
      <c r="CM282" s="24"/>
      <c r="CN282" s="24"/>
      <c r="CO282" s="24" t="str">
        <f t="shared" si="149"/>
        <v/>
      </c>
      <c r="CP282" s="24"/>
      <c r="CQ282" s="25"/>
      <c r="CR282" s="24"/>
      <c r="CS282" s="42" t="str">
        <f t="shared" si="150"/>
        <v/>
      </c>
      <c r="CT282" s="22"/>
      <c r="CU282" s="17"/>
      <c r="CV282" s="7"/>
      <c r="CW282" s="7"/>
      <c r="CX282" s="7"/>
      <c r="CY282" s="7"/>
      <c r="CZ282" s="7"/>
      <c r="DA282" s="7"/>
      <c r="DB282" s="25"/>
      <c r="DC282" s="23"/>
    </row>
    <row r="283" spans="1:107" s="26" customFormat="1" x14ac:dyDescent="0.25">
      <c r="A283" s="19"/>
      <c r="B283" s="20"/>
      <c r="C283" s="21"/>
      <c r="D283" s="22"/>
      <c r="E283" s="22" t="str">
        <f t="shared" si="131"/>
        <v/>
      </c>
      <c r="F283" s="22"/>
      <c r="G283" s="22"/>
      <c r="H283" s="22"/>
      <c r="I283" s="24" t="str">
        <f t="shared" si="151"/>
        <v/>
      </c>
      <c r="J283" s="22" t="str">
        <f t="shared" si="132"/>
        <v/>
      </c>
      <c r="K283" s="39"/>
      <c r="L283" s="27"/>
      <c r="M283" s="22"/>
      <c r="N283" s="22" t="str">
        <f t="shared" si="133"/>
        <v/>
      </c>
      <c r="O283" s="22"/>
      <c r="P283" s="22"/>
      <c r="Q283" s="22"/>
      <c r="R283" s="24" t="str">
        <f t="shared" si="152"/>
        <v/>
      </c>
      <c r="S283" s="19" t="str">
        <f t="shared" si="134"/>
        <v/>
      </c>
      <c r="T283" s="39"/>
      <c r="U283" s="21"/>
      <c r="V283" s="22"/>
      <c r="W283" s="22" t="str">
        <f t="shared" si="135"/>
        <v/>
      </c>
      <c r="X283" s="22"/>
      <c r="Y283" s="22"/>
      <c r="Z283" s="22"/>
      <c r="AA283" s="24" t="str">
        <f t="shared" si="153"/>
        <v/>
      </c>
      <c r="AB283" s="19" t="str">
        <f t="shared" si="136"/>
        <v/>
      </c>
      <c r="AC283" s="39"/>
      <c r="AD283" s="21"/>
      <c r="AE283" s="22"/>
      <c r="AF283" s="22" t="str">
        <f t="shared" si="137"/>
        <v/>
      </c>
      <c r="AG283" s="22"/>
      <c r="AH283" s="22"/>
      <c r="AI283" s="22"/>
      <c r="AJ283" s="24" t="str">
        <f t="shared" si="154"/>
        <v/>
      </c>
      <c r="AK283" s="19" t="str">
        <f t="shared" si="138"/>
        <v/>
      </c>
      <c r="AL283" s="39"/>
      <c r="AM283" s="21"/>
      <c r="AN283" s="22"/>
      <c r="AO283" s="22" t="str">
        <f t="shared" si="139"/>
        <v/>
      </c>
      <c r="AP283" s="22"/>
      <c r="AQ283" s="22"/>
      <c r="AR283" s="22"/>
      <c r="AS283" s="24" t="str">
        <f t="shared" si="155"/>
        <v/>
      </c>
      <c r="AT283" s="19" t="str">
        <f t="shared" si="140"/>
        <v/>
      </c>
      <c r="AU283" s="39"/>
      <c r="AV283" s="21"/>
      <c r="AW283" s="22"/>
      <c r="AX283" s="22" t="str">
        <f t="shared" si="141"/>
        <v/>
      </c>
      <c r="AY283" s="22"/>
      <c r="AZ283" s="22"/>
      <c r="BA283" s="22"/>
      <c r="BB283" s="24" t="str">
        <f t="shared" si="156"/>
        <v/>
      </c>
      <c r="BC283" s="19" t="str">
        <f t="shared" si="142"/>
        <v/>
      </c>
      <c r="BD283" s="39"/>
      <c r="BE283" s="21"/>
      <c r="BF283" s="22"/>
      <c r="BG283" s="22" t="str">
        <f t="shared" si="143"/>
        <v/>
      </c>
      <c r="BH283" s="22"/>
      <c r="BI283" s="22"/>
      <c r="BJ283" s="22"/>
      <c r="BK283" s="24" t="str">
        <f t="shared" si="157"/>
        <v/>
      </c>
      <c r="BL283" s="19" t="str">
        <f t="shared" si="144"/>
        <v/>
      </c>
      <c r="BM283" s="39"/>
      <c r="BN283" s="21"/>
      <c r="BO283" s="22"/>
      <c r="BP283" s="22" t="str">
        <f t="shared" si="145"/>
        <v/>
      </c>
      <c r="BQ283" s="22"/>
      <c r="BR283" s="22"/>
      <c r="BS283" s="22"/>
      <c r="BT283" s="24" t="str">
        <f t="shared" si="158"/>
        <v/>
      </c>
      <c r="BU283" s="19" t="str">
        <f t="shared" si="146"/>
        <v/>
      </c>
      <c r="BV283" s="39"/>
      <c r="BW283" s="21"/>
      <c r="BX283" s="22"/>
      <c r="BY283" s="22" t="str">
        <f t="shared" si="147"/>
        <v/>
      </c>
      <c r="BZ283" s="22"/>
      <c r="CA283" s="22"/>
      <c r="CB283" s="22"/>
      <c r="CC283" s="24" t="str">
        <f t="shared" si="159"/>
        <v/>
      </c>
      <c r="CD283" s="19" t="str">
        <f t="shared" si="148"/>
        <v/>
      </c>
      <c r="CE283" s="39"/>
      <c r="CF283" s="21"/>
      <c r="CG283" s="22" t="str">
        <f>IF($A283="","",IF(CF283="","I",LOOKUP(CF283/CH$2,{0,0.4,0.45,0.5,0.55,0.6,0.65,0.7,0.75,0.8,1},{"F","D","C","C+","B-","B","B+","A-","A","A+"})))</f>
        <v/>
      </c>
      <c r="CH283" s="19" t="str">
        <f>IF($A283="","",IF(CF283="","--",LOOKUP(CF283/CH$2,{0,0.4,0.45,0.5,0.55,0.6,0.65,0.7,0.75,0.8,1},{0,2,2.25,2.5,2.75,3,3.25,3.5,3.75,4})))</f>
        <v/>
      </c>
      <c r="CI283" s="22"/>
      <c r="CJ283" s="22"/>
      <c r="CK283" s="58" t="str">
        <f t="shared" si="160"/>
        <v/>
      </c>
      <c r="CL283" s="55"/>
      <c r="CM283" s="24"/>
      <c r="CN283" s="24"/>
      <c r="CO283" s="24" t="str">
        <f t="shared" si="149"/>
        <v/>
      </c>
      <c r="CP283" s="24"/>
      <c r="CQ283" s="25"/>
      <c r="CR283" s="24"/>
      <c r="CS283" s="42" t="str">
        <f t="shared" si="150"/>
        <v/>
      </c>
      <c r="CT283" s="22"/>
      <c r="CU283" s="17"/>
      <c r="CV283" s="7"/>
      <c r="CW283" s="7"/>
      <c r="CX283" s="7"/>
      <c r="CY283" s="7"/>
      <c r="CZ283" s="7"/>
      <c r="DA283" s="7"/>
      <c r="DB283" s="25"/>
      <c r="DC283" s="23"/>
    </row>
    <row r="284" spans="1:107" s="26" customFormat="1" x14ac:dyDescent="0.25">
      <c r="A284" s="19"/>
      <c r="B284" s="20"/>
      <c r="C284" s="21"/>
      <c r="D284" s="22"/>
      <c r="E284" s="22" t="str">
        <f t="shared" si="131"/>
        <v/>
      </c>
      <c r="F284" s="22"/>
      <c r="G284" s="22"/>
      <c r="H284" s="22"/>
      <c r="I284" s="24" t="str">
        <f t="shared" si="151"/>
        <v/>
      </c>
      <c r="J284" s="22" t="str">
        <f t="shared" si="132"/>
        <v/>
      </c>
      <c r="K284" s="39"/>
      <c r="L284" s="27"/>
      <c r="M284" s="22"/>
      <c r="N284" s="22" t="str">
        <f t="shared" si="133"/>
        <v/>
      </c>
      <c r="O284" s="22"/>
      <c r="P284" s="22"/>
      <c r="Q284" s="22"/>
      <c r="R284" s="24" t="str">
        <f t="shared" si="152"/>
        <v/>
      </c>
      <c r="S284" s="19" t="str">
        <f t="shared" si="134"/>
        <v/>
      </c>
      <c r="T284" s="39"/>
      <c r="U284" s="21"/>
      <c r="V284" s="22"/>
      <c r="W284" s="22" t="str">
        <f t="shared" si="135"/>
        <v/>
      </c>
      <c r="X284" s="22"/>
      <c r="Y284" s="22"/>
      <c r="Z284" s="22"/>
      <c r="AA284" s="24" t="str">
        <f t="shared" si="153"/>
        <v/>
      </c>
      <c r="AB284" s="19" t="str">
        <f t="shared" si="136"/>
        <v/>
      </c>
      <c r="AC284" s="39"/>
      <c r="AD284" s="21"/>
      <c r="AE284" s="22"/>
      <c r="AF284" s="22" t="str">
        <f t="shared" si="137"/>
        <v/>
      </c>
      <c r="AG284" s="22"/>
      <c r="AH284" s="22"/>
      <c r="AI284" s="22"/>
      <c r="AJ284" s="24" t="str">
        <f t="shared" si="154"/>
        <v/>
      </c>
      <c r="AK284" s="19" t="str">
        <f t="shared" si="138"/>
        <v/>
      </c>
      <c r="AL284" s="39"/>
      <c r="AM284" s="21"/>
      <c r="AN284" s="22"/>
      <c r="AO284" s="22" t="str">
        <f t="shared" si="139"/>
        <v/>
      </c>
      <c r="AP284" s="22"/>
      <c r="AQ284" s="22"/>
      <c r="AR284" s="22"/>
      <c r="AS284" s="24" t="str">
        <f t="shared" si="155"/>
        <v/>
      </c>
      <c r="AT284" s="19" t="str">
        <f t="shared" si="140"/>
        <v/>
      </c>
      <c r="AU284" s="39"/>
      <c r="AV284" s="21"/>
      <c r="AW284" s="22"/>
      <c r="AX284" s="22" t="str">
        <f t="shared" si="141"/>
        <v/>
      </c>
      <c r="AY284" s="22"/>
      <c r="AZ284" s="22"/>
      <c r="BA284" s="22"/>
      <c r="BB284" s="24" t="str">
        <f t="shared" si="156"/>
        <v/>
      </c>
      <c r="BC284" s="19" t="str">
        <f t="shared" si="142"/>
        <v/>
      </c>
      <c r="BD284" s="39"/>
      <c r="BE284" s="21"/>
      <c r="BF284" s="22"/>
      <c r="BG284" s="22" t="str">
        <f t="shared" si="143"/>
        <v/>
      </c>
      <c r="BH284" s="22"/>
      <c r="BI284" s="22"/>
      <c r="BJ284" s="22"/>
      <c r="BK284" s="24" t="str">
        <f t="shared" si="157"/>
        <v/>
      </c>
      <c r="BL284" s="19" t="str">
        <f t="shared" si="144"/>
        <v/>
      </c>
      <c r="BM284" s="39"/>
      <c r="BN284" s="21"/>
      <c r="BO284" s="22"/>
      <c r="BP284" s="22" t="str">
        <f t="shared" si="145"/>
        <v/>
      </c>
      <c r="BQ284" s="22"/>
      <c r="BR284" s="22"/>
      <c r="BS284" s="22"/>
      <c r="BT284" s="24" t="str">
        <f t="shared" si="158"/>
        <v/>
      </c>
      <c r="BU284" s="19" t="str">
        <f t="shared" si="146"/>
        <v/>
      </c>
      <c r="BV284" s="39"/>
      <c r="BW284" s="21"/>
      <c r="BX284" s="22"/>
      <c r="BY284" s="22" t="str">
        <f t="shared" si="147"/>
        <v/>
      </c>
      <c r="BZ284" s="22"/>
      <c r="CA284" s="22"/>
      <c r="CB284" s="22"/>
      <c r="CC284" s="24" t="str">
        <f t="shared" si="159"/>
        <v/>
      </c>
      <c r="CD284" s="19" t="str">
        <f t="shared" si="148"/>
        <v/>
      </c>
      <c r="CE284" s="39"/>
      <c r="CF284" s="21"/>
      <c r="CG284" s="22" t="str">
        <f>IF($A284="","",IF(CF284="","I",LOOKUP(CF284/CH$2,{0,0.4,0.45,0.5,0.55,0.6,0.65,0.7,0.75,0.8,1},{"F","D","C","C+","B-","B","B+","A-","A","A+"})))</f>
        <v/>
      </c>
      <c r="CH284" s="19" t="str">
        <f>IF($A284="","",IF(CF284="","--",LOOKUP(CF284/CH$2,{0,0.4,0.45,0.5,0.55,0.6,0.65,0.7,0.75,0.8,1},{0,2,2.25,2.5,2.75,3,3.25,3.5,3.75,4})))</f>
        <v/>
      </c>
      <c r="CI284" s="22"/>
      <c r="CJ284" s="22"/>
      <c r="CK284" s="58" t="str">
        <f t="shared" si="160"/>
        <v/>
      </c>
      <c r="CL284" s="55"/>
      <c r="CM284" s="24"/>
      <c r="CN284" s="24"/>
      <c r="CO284" s="24" t="str">
        <f t="shared" si="149"/>
        <v/>
      </c>
      <c r="CP284" s="24"/>
      <c r="CQ284" s="25"/>
      <c r="CR284" s="24"/>
      <c r="CS284" s="42" t="str">
        <f t="shared" si="150"/>
        <v/>
      </c>
      <c r="CT284" s="22"/>
      <c r="CU284" s="17"/>
      <c r="CV284" s="7"/>
      <c r="CW284" s="7"/>
      <c r="CX284" s="7"/>
      <c r="CY284" s="7"/>
      <c r="CZ284" s="7"/>
      <c r="DA284" s="7"/>
      <c r="DB284" s="25"/>
      <c r="DC284" s="23"/>
    </row>
    <row r="285" spans="1:107" s="26" customFormat="1" x14ac:dyDescent="0.25">
      <c r="A285" s="19"/>
      <c r="B285" s="20"/>
      <c r="C285" s="21"/>
      <c r="D285" s="22"/>
      <c r="E285" s="22" t="str">
        <f t="shared" si="131"/>
        <v/>
      </c>
      <c r="F285" s="22"/>
      <c r="G285" s="22"/>
      <c r="H285" s="22"/>
      <c r="I285" s="24" t="str">
        <f t="shared" si="151"/>
        <v/>
      </c>
      <c r="J285" s="22" t="str">
        <f t="shared" si="132"/>
        <v/>
      </c>
      <c r="K285" s="39"/>
      <c r="L285" s="27"/>
      <c r="M285" s="22"/>
      <c r="N285" s="22" t="str">
        <f t="shared" si="133"/>
        <v/>
      </c>
      <c r="O285" s="22"/>
      <c r="P285" s="22"/>
      <c r="Q285" s="22"/>
      <c r="R285" s="24" t="str">
        <f t="shared" si="152"/>
        <v/>
      </c>
      <c r="S285" s="19" t="str">
        <f t="shared" si="134"/>
        <v/>
      </c>
      <c r="T285" s="39"/>
      <c r="U285" s="21"/>
      <c r="V285" s="22"/>
      <c r="W285" s="22" t="str">
        <f t="shared" si="135"/>
        <v/>
      </c>
      <c r="X285" s="22"/>
      <c r="Y285" s="22"/>
      <c r="Z285" s="22"/>
      <c r="AA285" s="24" t="str">
        <f t="shared" si="153"/>
        <v/>
      </c>
      <c r="AB285" s="19" t="str">
        <f t="shared" si="136"/>
        <v/>
      </c>
      <c r="AC285" s="39"/>
      <c r="AD285" s="21"/>
      <c r="AE285" s="22"/>
      <c r="AF285" s="22" t="str">
        <f t="shared" si="137"/>
        <v/>
      </c>
      <c r="AG285" s="22"/>
      <c r="AH285" s="22"/>
      <c r="AI285" s="22"/>
      <c r="AJ285" s="24" t="str">
        <f t="shared" si="154"/>
        <v/>
      </c>
      <c r="AK285" s="19" t="str">
        <f t="shared" si="138"/>
        <v/>
      </c>
      <c r="AL285" s="39"/>
      <c r="AM285" s="21"/>
      <c r="AN285" s="22"/>
      <c r="AO285" s="22" t="str">
        <f t="shared" si="139"/>
        <v/>
      </c>
      <c r="AP285" s="22"/>
      <c r="AQ285" s="22"/>
      <c r="AR285" s="22"/>
      <c r="AS285" s="24" t="str">
        <f t="shared" si="155"/>
        <v/>
      </c>
      <c r="AT285" s="19" t="str">
        <f t="shared" si="140"/>
        <v/>
      </c>
      <c r="AU285" s="39"/>
      <c r="AV285" s="21"/>
      <c r="AW285" s="22"/>
      <c r="AX285" s="22" t="str">
        <f t="shared" si="141"/>
        <v/>
      </c>
      <c r="AY285" s="22"/>
      <c r="AZ285" s="22"/>
      <c r="BA285" s="22"/>
      <c r="BB285" s="24" t="str">
        <f t="shared" si="156"/>
        <v/>
      </c>
      <c r="BC285" s="19" t="str">
        <f t="shared" si="142"/>
        <v/>
      </c>
      <c r="BD285" s="39"/>
      <c r="BE285" s="21"/>
      <c r="BF285" s="22"/>
      <c r="BG285" s="22" t="str">
        <f t="shared" si="143"/>
        <v/>
      </c>
      <c r="BH285" s="22"/>
      <c r="BI285" s="22"/>
      <c r="BJ285" s="22"/>
      <c r="BK285" s="24" t="str">
        <f t="shared" si="157"/>
        <v/>
      </c>
      <c r="BL285" s="19" t="str">
        <f t="shared" si="144"/>
        <v/>
      </c>
      <c r="BM285" s="39"/>
      <c r="BN285" s="21"/>
      <c r="BO285" s="22"/>
      <c r="BP285" s="22" t="str">
        <f t="shared" si="145"/>
        <v/>
      </c>
      <c r="BQ285" s="22"/>
      <c r="BR285" s="22"/>
      <c r="BS285" s="22"/>
      <c r="BT285" s="24" t="str">
        <f t="shared" si="158"/>
        <v/>
      </c>
      <c r="BU285" s="19" t="str">
        <f t="shared" si="146"/>
        <v/>
      </c>
      <c r="BV285" s="39"/>
      <c r="BW285" s="21"/>
      <c r="BX285" s="22"/>
      <c r="BY285" s="22" t="str">
        <f t="shared" si="147"/>
        <v/>
      </c>
      <c r="BZ285" s="22"/>
      <c r="CA285" s="22"/>
      <c r="CB285" s="22"/>
      <c r="CC285" s="24" t="str">
        <f t="shared" si="159"/>
        <v/>
      </c>
      <c r="CD285" s="19" t="str">
        <f t="shared" si="148"/>
        <v/>
      </c>
      <c r="CE285" s="39"/>
      <c r="CF285" s="21"/>
      <c r="CG285" s="22" t="str">
        <f>IF($A285="","",IF(CF285="","I",LOOKUP(CF285/CH$2,{0,0.4,0.45,0.5,0.55,0.6,0.65,0.7,0.75,0.8,1},{"F","D","C","C+","B-","B","B+","A-","A","A+"})))</f>
        <v/>
      </c>
      <c r="CH285" s="19" t="str">
        <f>IF($A285="","",IF(CF285="","--",LOOKUP(CF285/CH$2,{0,0.4,0.45,0.5,0.55,0.6,0.65,0.7,0.75,0.8,1},{0,2,2.25,2.5,2.75,3,3.25,3.5,3.75,4})))</f>
        <v/>
      </c>
      <c r="CI285" s="22"/>
      <c r="CJ285" s="22"/>
      <c r="CK285" s="58" t="str">
        <f t="shared" si="160"/>
        <v/>
      </c>
      <c r="CL285" s="55"/>
      <c r="CM285" s="24"/>
      <c r="CN285" s="24"/>
      <c r="CO285" s="24" t="str">
        <f t="shared" si="149"/>
        <v/>
      </c>
      <c r="CP285" s="24"/>
      <c r="CQ285" s="25"/>
      <c r="CR285" s="24"/>
      <c r="CS285" s="42" t="str">
        <f t="shared" si="150"/>
        <v/>
      </c>
      <c r="CT285" s="22"/>
      <c r="CU285" s="17"/>
      <c r="CV285" s="7"/>
      <c r="CW285" s="7"/>
      <c r="CX285" s="7"/>
      <c r="CY285" s="7"/>
      <c r="CZ285" s="7"/>
      <c r="DA285" s="7"/>
      <c r="DB285" s="25"/>
      <c r="DC285" s="23"/>
    </row>
    <row r="286" spans="1:107" s="26" customFormat="1" x14ac:dyDescent="0.25">
      <c r="A286" s="19"/>
      <c r="B286" s="20"/>
      <c r="C286" s="21"/>
      <c r="D286" s="22"/>
      <c r="E286" s="22" t="str">
        <f t="shared" si="131"/>
        <v/>
      </c>
      <c r="F286" s="22"/>
      <c r="G286" s="22"/>
      <c r="H286" s="22"/>
      <c r="I286" s="24" t="str">
        <f t="shared" si="151"/>
        <v/>
      </c>
      <c r="J286" s="22" t="str">
        <f t="shared" si="132"/>
        <v/>
      </c>
      <c r="K286" s="39"/>
      <c r="L286" s="27"/>
      <c r="M286" s="22"/>
      <c r="N286" s="22" t="str">
        <f t="shared" si="133"/>
        <v/>
      </c>
      <c r="O286" s="22"/>
      <c r="P286" s="22"/>
      <c r="Q286" s="22"/>
      <c r="R286" s="24" t="str">
        <f t="shared" si="152"/>
        <v/>
      </c>
      <c r="S286" s="19" t="str">
        <f t="shared" si="134"/>
        <v/>
      </c>
      <c r="T286" s="39"/>
      <c r="U286" s="21"/>
      <c r="V286" s="22"/>
      <c r="W286" s="22" t="str">
        <f t="shared" si="135"/>
        <v/>
      </c>
      <c r="X286" s="22"/>
      <c r="Y286" s="22"/>
      <c r="Z286" s="22"/>
      <c r="AA286" s="24" t="str">
        <f t="shared" si="153"/>
        <v/>
      </c>
      <c r="AB286" s="19" t="str">
        <f t="shared" si="136"/>
        <v/>
      </c>
      <c r="AC286" s="39"/>
      <c r="AD286" s="21"/>
      <c r="AE286" s="22"/>
      <c r="AF286" s="22" t="str">
        <f t="shared" si="137"/>
        <v/>
      </c>
      <c r="AG286" s="22"/>
      <c r="AH286" s="22"/>
      <c r="AI286" s="22"/>
      <c r="AJ286" s="24" t="str">
        <f t="shared" si="154"/>
        <v/>
      </c>
      <c r="AK286" s="19" t="str">
        <f t="shared" si="138"/>
        <v/>
      </c>
      <c r="AL286" s="39"/>
      <c r="AM286" s="21"/>
      <c r="AN286" s="22"/>
      <c r="AO286" s="22" t="str">
        <f t="shared" si="139"/>
        <v/>
      </c>
      <c r="AP286" s="22"/>
      <c r="AQ286" s="22"/>
      <c r="AR286" s="22"/>
      <c r="AS286" s="24" t="str">
        <f t="shared" si="155"/>
        <v/>
      </c>
      <c r="AT286" s="19" t="str">
        <f t="shared" si="140"/>
        <v/>
      </c>
      <c r="AU286" s="39"/>
      <c r="AV286" s="21"/>
      <c r="AW286" s="22"/>
      <c r="AX286" s="22" t="str">
        <f t="shared" si="141"/>
        <v/>
      </c>
      <c r="AY286" s="22"/>
      <c r="AZ286" s="22"/>
      <c r="BA286" s="22"/>
      <c r="BB286" s="24" t="str">
        <f t="shared" si="156"/>
        <v/>
      </c>
      <c r="BC286" s="19" t="str">
        <f t="shared" si="142"/>
        <v/>
      </c>
      <c r="BD286" s="39"/>
      <c r="BE286" s="21"/>
      <c r="BF286" s="22"/>
      <c r="BG286" s="22" t="str">
        <f t="shared" si="143"/>
        <v/>
      </c>
      <c r="BH286" s="22"/>
      <c r="BI286" s="22"/>
      <c r="BJ286" s="22"/>
      <c r="BK286" s="24" t="str">
        <f t="shared" si="157"/>
        <v/>
      </c>
      <c r="BL286" s="19" t="str">
        <f t="shared" si="144"/>
        <v/>
      </c>
      <c r="BM286" s="39"/>
      <c r="BN286" s="21"/>
      <c r="BO286" s="22"/>
      <c r="BP286" s="22" t="str">
        <f t="shared" si="145"/>
        <v/>
      </c>
      <c r="BQ286" s="22"/>
      <c r="BR286" s="22"/>
      <c r="BS286" s="22"/>
      <c r="BT286" s="24" t="str">
        <f t="shared" si="158"/>
        <v/>
      </c>
      <c r="BU286" s="19" t="str">
        <f t="shared" si="146"/>
        <v/>
      </c>
      <c r="BV286" s="39"/>
      <c r="BW286" s="21"/>
      <c r="BX286" s="22"/>
      <c r="BY286" s="22" t="str">
        <f t="shared" si="147"/>
        <v/>
      </c>
      <c r="BZ286" s="22"/>
      <c r="CA286" s="22"/>
      <c r="CB286" s="22"/>
      <c r="CC286" s="24" t="str">
        <f t="shared" si="159"/>
        <v/>
      </c>
      <c r="CD286" s="19" t="str">
        <f t="shared" si="148"/>
        <v/>
      </c>
      <c r="CE286" s="39"/>
      <c r="CF286" s="21"/>
      <c r="CG286" s="22" t="str">
        <f>IF($A286="","",IF(CF286="","I",LOOKUP(CF286/CH$2,{0,0.4,0.45,0.5,0.55,0.6,0.65,0.7,0.75,0.8,1},{"F","D","C","C+","B-","B","B+","A-","A","A+"})))</f>
        <v/>
      </c>
      <c r="CH286" s="19" t="str">
        <f>IF($A286="","",IF(CF286="","--",LOOKUP(CF286/CH$2,{0,0.4,0.45,0.5,0.55,0.6,0.65,0.7,0.75,0.8,1},{0,2,2.25,2.5,2.75,3,3.25,3.5,3.75,4})))</f>
        <v/>
      </c>
      <c r="CI286" s="22"/>
      <c r="CJ286" s="22"/>
      <c r="CK286" s="58" t="str">
        <f t="shared" si="160"/>
        <v/>
      </c>
      <c r="CL286" s="55"/>
      <c r="CM286" s="24"/>
      <c r="CN286" s="24"/>
      <c r="CO286" s="24" t="str">
        <f t="shared" si="149"/>
        <v/>
      </c>
      <c r="CP286" s="24"/>
      <c r="CQ286" s="25"/>
      <c r="CR286" s="24"/>
      <c r="CS286" s="42" t="str">
        <f t="shared" si="150"/>
        <v/>
      </c>
      <c r="CT286" s="22"/>
      <c r="CU286" s="17"/>
      <c r="CV286" s="7"/>
      <c r="CW286" s="7"/>
      <c r="CX286" s="7"/>
      <c r="CY286" s="7"/>
      <c r="CZ286" s="7"/>
      <c r="DA286" s="7"/>
      <c r="DB286" s="25"/>
      <c r="DC286" s="23"/>
    </row>
    <row r="287" spans="1:107" s="26" customFormat="1" x14ac:dyDescent="0.25">
      <c r="A287" s="19"/>
      <c r="B287" s="20"/>
      <c r="C287" s="21"/>
      <c r="D287" s="22"/>
      <c r="E287" s="22" t="str">
        <f t="shared" si="131"/>
        <v/>
      </c>
      <c r="F287" s="22"/>
      <c r="G287" s="22"/>
      <c r="H287" s="22"/>
      <c r="I287" s="24" t="str">
        <f t="shared" si="151"/>
        <v/>
      </c>
      <c r="J287" s="22" t="str">
        <f t="shared" si="132"/>
        <v/>
      </c>
      <c r="K287" s="39"/>
      <c r="L287" s="27"/>
      <c r="M287" s="22"/>
      <c r="N287" s="22" t="str">
        <f t="shared" si="133"/>
        <v/>
      </c>
      <c r="O287" s="22"/>
      <c r="P287" s="22"/>
      <c r="Q287" s="22"/>
      <c r="R287" s="24" t="str">
        <f t="shared" si="152"/>
        <v/>
      </c>
      <c r="S287" s="19" t="str">
        <f t="shared" si="134"/>
        <v/>
      </c>
      <c r="T287" s="39"/>
      <c r="U287" s="21"/>
      <c r="V287" s="22"/>
      <c r="W287" s="22" t="str">
        <f t="shared" si="135"/>
        <v/>
      </c>
      <c r="X287" s="22"/>
      <c r="Y287" s="22"/>
      <c r="Z287" s="22"/>
      <c r="AA287" s="24" t="str">
        <f t="shared" si="153"/>
        <v/>
      </c>
      <c r="AB287" s="19" t="str">
        <f t="shared" si="136"/>
        <v/>
      </c>
      <c r="AC287" s="39"/>
      <c r="AD287" s="21"/>
      <c r="AE287" s="22"/>
      <c r="AF287" s="22" t="str">
        <f t="shared" si="137"/>
        <v/>
      </c>
      <c r="AG287" s="22"/>
      <c r="AH287" s="22"/>
      <c r="AI287" s="22"/>
      <c r="AJ287" s="24" t="str">
        <f t="shared" si="154"/>
        <v/>
      </c>
      <c r="AK287" s="19" t="str">
        <f t="shared" si="138"/>
        <v/>
      </c>
      <c r="AL287" s="39"/>
      <c r="AM287" s="21"/>
      <c r="AN287" s="22"/>
      <c r="AO287" s="22" t="str">
        <f t="shared" si="139"/>
        <v/>
      </c>
      <c r="AP287" s="22"/>
      <c r="AQ287" s="22"/>
      <c r="AR287" s="22"/>
      <c r="AS287" s="24" t="str">
        <f t="shared" si="155"/>
        <v/>
      </c>
      <c r="AT287" s="19" t="str">
        <f t="shared" si="140"/>
        <v/>
      </c>
      <c r="AU287" s="39"/>
      <c r="AV287" s="21"/>
      <c r="AW287" s="22"/>
      <c r="AX287" s="22" t="str">
        <f t="shared" si="141"/>
        <v/>
      </c>
      <c r="AY287" s="22"/>
      <c r="AZ287" s="22"/>
      <c r="BA287" s="22"/>
      <c r="BB287" s="24" t="str">
        <f t="shared" si="156"/>
        <v/>
      </c>
      <c r="BC287" s="19" t="str">
        <f t="shared" si="142"/>
        <v/>
      </c>
      <c r="BD287" s="39"/>
      <c r="BE287" s="21"/>
      <c r="BF287" s="22"/>
      <c r="BG287" s="22" t="str">
        <f t="shared" si="143"/>
        <v/>
      </c>
      <c r="BH287" s="22"/>
      <c r="BI287" s="22"/>
      <c r="BJ287" s="22"/>
      <c r="BK287" s="24" t="str">
        <f t="shared" si="157"/>
        <v/>
      </c>
      <c r="BL287" s="19" t="str">
        <f t="shared" si="144"/>
        <v/>
      </c>
      <c r="BM287" s="39"/>
      <c r="BN287" s="21"/>
      <c r="BO287" s="22"/>
      <c r="BP287" s="22" t="str">
        <f t="shared" si="145"/>
        <v/>
      </c>
      <c r="BQ287" s="22"/>
      <c r="BR287" s="22"/>
      <c r="BS287" s="22"/>
      <c r="BT287" s="24" t="str">
        <f t="shared" si="158"/>
        <v/>
      </c>
      <c r="BU287" s="19" t="str">
        <f t="shared" si="146"/>
        <v/>
      </c>
      <c r="BV287" s="39"/>
      <c r="BW287" s="21"/>
      <c r="BX287" s="22"/>
      <c r="BY287" s="22" t="str">
        <f t="shared" si="147"/>
        <v/>
      </c>
      <c r="BZ287" s="22"/>
      <c r="CA287" s="22"/>
      <c r="CB287" s="22"/>
      <c r="CC287" s="24" t="str">
        <f t="shared" si="159"/>
        <v/>
      </c>
      <c r="CD287" s="19" t="str">
        <f t="shared" si="148"/>
        <v/>
      </c>
      <c r="CE287" s="39"/>
      <c r="CF287" s="21"/>
      <c r="CG287" s="22" t="str">
        <f>IF($A287="","",IF(CF287="","I",LOOKUP(CF287/CH$2,{0,0.4,0.45,0.5,0.55,0.6,0.65,0.7,0.75,0.8,1},{"F","D","C","C+","B-","B","B+","A-","A","A+"})))</f>
        <v/>
      </c>
      <c r="CH287" s="19" t="str">
        <f>IF($A287="","",IF(CF287="","--",LOOKUP(CF287/CH$2,{0,0.4,0.45,0.5,0.55,0.6,0.65,0.7,0.75,0.8,1},{0,2,2.25,2.5,2.75,3,3.25,3.5,3.75,4})))</f>
        <v/>
      </c>
      <c r="CI287" s="22"/>
      <c r="CJ287" s="22"/>
      <c r="CK287" s="58" t="str">
        <f t="shared" si="160"/>
        <v/>
      </c>
      <c r="CL287" s="55"/>
      <c r="CM287" s="24"/>
      <c r="CN287" s="24"/>
      <c r="CO287" s="24" t="str">
        <f t="shared" si="149"/>
        <v/>
      </c>
      <c r="CP287" s="24"/>
      <c r="CQ287" s="25"/>
      <c r="CR287" s="24"/>
      <c r="CS287" s="42" t="str">
        <f t="shared" si="150"/>
        <v/>
      </c>
      <c r="CT287" s="22"/>
      <c r="CU287" s="17"/>
      <c r="CV287" s="7"/>
      <c r="CW287" s="7"/>
      <c r="CX287" s="7"/>
      <c r="CY287" s="7"/>
      <c r="CZ287" s="7"/>
      <c r="DA287" s="7"/>
      <c r="DB287" s="25"/>
      <c r="DC287" s="23"/>
    </row>
    <row r="288" spans="1:107" s="26" customFormat="1" x14ac:dyDescent="0.25">
      <c r="A288" s="19"/>
      <c r="B288" s="20"/>
      <c r="C288" s="21"/>
      <c r="D288" s="22"/>
      <c r="E288" s="22" t="str">
        <f t="shared" si="131"/>
        <v/>
      </c>
      <c r="F288" s="22"/>
      <c r="G288" s="22"/>
      <c r="H288" s="22"/>
      <c r="I288" s="24" t="str">
        <f t="shared" si="151"/>
        <v/>
      </c>
      <c r="J288" s="22" t="str">
        <f t="shared" si="132"/>
        <v/>
      </c>
      <c r="K288" s="39"/>
      <c r="L288" s="27"/>
      <c r="M288" s="22"/>
      <c r="N288" s="22" t="str">
        <f t="shared" si="133"/>
        <v/>
      </c>
      <c r="O288" s="22"/>
      <c r="P288" s="22"/>
      <c r="Q288" s="22"/>
      <c r="R288" s="24" t="str">
        <f t="shared" si="152"/>
        <v/>
      </c>
      <c r="S288" s="19" t="str">
        <f t="shared" si="134"/>
        <v/>
      </c>
      <c r="T288" s="39"/>
      <c r="U288" s="21"/>
      <c r="V288" s="22"/>
      <c r="W288" s="22" t="str">
        <f t="shared" si="135"/>
        <v/>
      </c>
      <c r="X288" s="22"/>
      <c r="Y288" s="22"/>
      <c r="Z288" s="22"/>
      <c r="AA288" s="24" t="str">
        <f t="shared" si="153"/>
        <v/>
      </c>
      <c r="AB288" s="19" t="str">
        <f t="shared" si="136"/>
        <v/>
      </c>
      <c r="AC288" s="39"/>
      <c r="AD288" s="21"/>
      <c r="AE288" s="22"/>
      <c r="AF288" s="22" t="str">
        <f t="shared" si="137"/>
        <v/>
      </c>
      <c r="AG288" s="22"/>
      <c r="AH288" s="22"/>
      <c r="AI288" s="22"/>
      <c r="AJ288" s="24" t="str">
        <f t="shared" si="154"/>
        <v/>
      </c>
      <c r="AK288" s="19" t="str">
        <f t="shared" si="138"/>
        <v/>
      </c>
      <c r="AL288" s="39"/>
      <c r="AM288" s="21"/>
      <c r="AN288" s="22"/>
      <c r="AO288" s="22" t="str">
        <f t="shared" si="139"/>
        <v/>
      </c>
      <c r="AP288" s="22"/>
      <c r="AQ288" s="22"/>
      <c r="AR288" s="22"/>
      <c r="AS288" s="24" t="str">
        <f t="shared" si="155"/>
        <v/>
      </c>
      <c r="AT288" s="19" t="str">
        <f t="shared" si="140"/>
        <v/>
      </c>
      <c r="AU288" s="39"/>
      <c r="AV288" s="21"/>
      <c r="AW288" s="22"/>
      <c r="AX288" s="22" t="str">
        <f t="shared" si="141"/>
        <v/>
      </c>
      <c r="AY288" s="22"/>
      <c r="AZ288" s="22"/>
      <c r="BA288" s="22"/>
      <c r="BB288" s="24" t="str">
        <f t="shared" si="156"/>
        <v/>
      </c>
      <c r="BC288" s="19" t="str">
        <f t="shared" si="142"/>
        <v/>
      </c>
      <c r="BD288" s="39"/>
      <c r="BE288" s="21"/>
      <c r="BF288" s="22"/>
      <c r="BG288" s="22" t="str">
        <f t="shared" si="143"/>
        <v/>
      </c>
      <c r="BH288" s="22"/>
      <c r="BI288" s="22"/>
      <c r="BJ288" s="22"/>
      <c r="BK288" s="24" t="str">
        <f t="shared" si="157"/>
        <v/>
      </c>
      <c r="BL288" s="19" t="str">
        <f t="shared" si="144"/>
        <v/>
      </c>
      <c r="BM288" s="39"/>
      <c r="BN288" s="21"/>
      <c r="BO288" s="22"/>
      <c r="BP288" s="22" t="str">
        <f t="shared" si="145"/>
        <v/>
      </c>
      <c r="BQ288" s="22"/>
      <c r="BR288" s="22"/>
      <c r="BS288" s="22"/>
      <c r="BT288" s="24" t="str">
        <f t="shared" si="158"/>
        <v/>
      </c>
      <c r="BU288" s="19" t="str">
        <f t="shared" si="146"/>
        <v/>
      </c>
      <c r="BV288" s="39"/>
      <c r="BW288" s="21"/>
      <c r="BX288" s="22"/>
      <c r="BY288" s="22" t="str">
        <f t="shared" si="147"/>
        <v/>
      </c>
      <c r="BZ288" s="22"/>
      <c r="CA288" s="22"/>
      <c r="CB288" s="22"/>
      <c r="CC288" s="24" t="str">
        <f t="shared" si="159"/>
        <v/>
      </c>
      <c r="CD288" s="19" t="str">
        <f t="shared" si="148"/>
        <v/>
      </c>
      <c r="CE288" s="39"/>
      <c r="CF288" s="21"/>
      <c r="CG288" s="22" t="str">
        <f>IF($A288="","",IF(CF288="","I",LOOKUP(CF288/CH$2,{0,0.4,0.45,0.5,0.55,0.6,0.65,0.7,0.75,0.8,1},{"F","D","C","C+","B-","B","B+","A-","A","A+"})))</f>
        <v/>
      </c>
      <c r="CH288" s="19" t="str">
        <f>IF($A288="","",IF(CF288="","--",LOOKUP(CF288/CH$2,{0,0.4,0.45,0.5,0.55,0.6,0.65,0.7,0.75,0.8,1},{0,2,2.25,2.5,2.75,3,3.25,3.5,3.75,4})))</f>
        <v/>
      </c>
      <c r="CI288" s="22"/>
      <c r="CJ288" s="22"/>
      <c r="CK288" s="58" t="str">
        <f t="shared" si="160"/>
        <v/>
      </c>
      <c r="CL288" s="55"/>
      <c r="CM288" s="24"/>
      <c r="CN288" s="24"/>
      <c r="CO288" s="24" t="str">
        <f t="shared" si="149"/>
        <v/>
      </c>
      <c r="CP288" s="24"/>
      <c r="CQ288" s="25"/>
      <c r="CR288" s="24"/>
      <c r="CS288" s="42" t="str">
        <f t="shared" si="150"/>
        <v/>
      </c>
      <c r="CT288" s="22"/>
      <c r="CU288" s="17"/>
      <c r="CV288" s="7"/>
      <c r="CW288" s="7"/>
      <c r="CX288" s="7"/>
      <c r="CY288" s="7"/>
      <c r="CZ288" s="7"/>
      <c r="DA288" s="7"/>
      <c r="DB288" s="25"/>
      <c r="DC288" s="23"/>
    </row>
    <row r="289" spans="1:107" s="26" customFormat="1" x14ac:dyDescent="0.25">
      <c r="A289" s="19"/>
      <c r="B289" s="20"/>
      <c r="C289" s="21"/>
      <c r="D289" s="22"/>
      <c r="E289" s="22" t="str">
        <f t="shared" si="131"/>
        <v/>
      </c>
      <c r="F289" s="22"/>
      <c r="G289" s="22"/>
      <c r="H289" s="22"/>
      <c r="I289" s="24" t="str">
        <f t="shared" si="151"/>
        <v/>
      </c>
      <c r="J289" s="22" t="str">
        <f t="shared" si="132"/>
        <v/>
      </c>
      <c r="K289" s="39"/>
      <c r="L289" s="27"/>
      <c r="M289" s="22"/>
      <c r="N289" s="22" t="str">
        <f t="shared" si="133"/>
        <v/>
      </c>
      <c r="O289" s="22"/>
      <c r="P289" s="22"/>
      <c r="Q289" s="22"/>
      <c r="R289" s="24" t="str">
        <f t="shared" si="152"/>
        <v/>
      </c>
      <c r="S289" s="19" t="str">
        <f t="shared" si="134"/>
        <v/>
      </c>
      <c r="T289" s="39"/>
      <c r="U289" s="21"/>
      <c r="V289" s="22"/>
      <c r="W289" s="22" t="str">
        <f t="shared" si="135"/>
        <v/>
      </c>
      <c r="X289" s="22"/>
      <c r="Y289" s="22"/>
      <c r="Z289" s="22"/>
      <c r="AA289" s="24" t="str">
        <f t="shared" si="153"/>
        <v/>
      </c>
      <c r="AB289" s="19" t="str">
        <f t="shared" si="136"/>
        <v/>
      </c>
      <c r="AC289" s="39"/>
      <c r="AD289" s="21"/>
      <c r="AE289" s="22"/>
      <c r="AF289" s="22" t="str">
        <f t="shared" si="137"/>
        <v/>
      </c>
      <c r="AG289" s="22"/>
      <c r="AH289" s="22"/>
      <c r="AI289" s="22"/>
      <c r="AJ289" s="24" t="str">
        <f t="shared" si="154"/>
        <v/>
      </c>
      <c r="AK289" s="19" t="str">
        <f t="shared" si="138"/>
        <v/>
      </c>
      <c r="AL289" s="39"/>
      <c r="AM289" s="21"/>
      <c r="AN289" s="22"/>
      <c r="AO289" s="22" t="str">
        <f t="shared" si="139"/>
        <v/>
      </c>
      <c r="AP289" s="22"/>
      <c r="AQ289" s="22"/>
      <c r="AR289" s="22"/>
      <c r="AS289" s="24" t="str">
        <f t="shared" si="155"/>
        <v/>
      </c>
      <c r="AT289" s="19" t="str">
        <f t="shared" si="140"/>
        <v/>
      </c>
      <c r="AU289" s="39"/>
      <c r="AV289" s="21"/>
      <c r="AW289" s="22"/>
      <c r="AX289" s="22" t="str">
        <f t="shared" si="141"/>
        <v/>
      </c>
      <c r="AY289" s="22"/>
      <c r="AZ289" s="22"/>
      <c r="BA289" s="22"/>
      <c r="BB289" s="24" t="str">
        <f t="shared" si="156"/>
        <v/>
      </c>
      <c r="BC289" s="19" t="str">
        <f t="shared" si="142"/>
        <v/>
      </c>
      <c r="BD289" s="39"/>
      <c r="BE289" s="21"/>
      <c r="BF289" s="22"/>
      <c r="BG289" s="22" t="str">
        <f t="shared" si="143"/>
        <v/>
      </c>
      <c r="BH289" s="22"/>
      <c r="BI289" s="22"/>
      <c r="BJ289" s="22"/>
      <c r="BK289" s="24" t="str">
        <f t="shared" si="157"/>
        <v/>
      </c>
      <c r="BL289" s="19" t="str">
        <f t="shared" si="144"/>
        <v/>
      </c>
      <c r="BM289" s="39"/>
      <c r="BN289" s="21"/>
      <c r="BO289" s="22"/>
      <c r="BP289" s="22" t="str">
        <f t="shared" si="145"/>
        <v/>
      </c>
      <c r="BQ289" s="22"/>
      <c r="BR289" s="22"/>
      <c r="BS289" s="22"/>
      <c r="BT289" s="24" t="str">
        <f t="shared" si="158"/>
        <v/>
      </c>
      <c r="BU289" s="19" t="str">
        <f t="shared" si="146"/>
        <v/>
      </c>
      <c r="BV289" s="39"/>
      <c r="BW289" s="21"/>
      <c r="BX289" s="22"/>
      <c r="BY289" s="22" t="str">
        <f t="shared" si="147"/>
        <v/>
      </c>
      <c r="BZ289" s="22"/>
      <c r="CA289" s="22"/>
      <c r="CB289" s="22"/>
      <c r="CC289" s="24" t="str">
        <f t="shared" si="159"/>
        <v/>
      </c>
      <c r="CD289" s="19" t="str">
        <f t="shared" si="148"/>
        <v/>
      </c>
      <c r="CE289" s="39"/>
      <c r="CF289" s="21"/>
      <c r="CG289" s="22" t="str">
        <f>IF($A289="","",IF(CF289="","I",LOOKUP(CF289/CH$2,{0,0.4,0.45,0.5,0.55,0.6,0.65,0.7,0.75,0.8,1},{"F","D","C","C+","B-","B","B+","A-","A","A+"})))</f>
        <v/>
      </c>
      <c r="CH289" s="19" t="str">
        <f>IF($A289="","",IF(CF289="","--",LOOKUP(CF289/CH$2,{0,0.4,0.45,0.5,0.55,0.6,0.65,0.7,0.75,0.8,1},{0,2,2.25,2.5,2.75,3,3.25,3.5,3.75,4})))</f>
        <v/>
      </c>
      <c r="CI289" s="22"/>
      <c r="CJ289" s="22"/>
      <c r="CK289" s="58" t="str">
        <f t="shared" si="160"/>
        <v/>
      </c>
      <c r="CL289" s="55"/>
      <c r="CM289" s="24"/>
      <c r="CN289" s="24"/>
      <c r="CO289" s="24" t="str">
        <f t="shared" si="149"/>
        <v/>
      </c>
      <c r="CP289" s="24"/>
      <c r="CQ289" s="25"/>
      <c r="CR289" s="24"/>
      <c r="CS289" s="42" t="str">
        <f t="shared" si="150"/>
        <v/>
      </c>
      <c r="CT289" s="22"/>
      <c r="CU289" s="17"/>
      <c r="CV289" s="7"/>
      <c r="CW289" s="7"/>
      <c r="CX289" s="7"/>
      <c r="CY289" s="7"/>
      <c r="CZ289" s="7"/>
      <c r="DA289" s="7"/>
      <c r="DB289" s="25"/>
      <c r="DC289" s="23"/>
    </row>
    <row r="290" spans="1:107" s="26" customFormat="1" x14ac:dyDescent="0.25">
      <c r="A290" s="19"/>
      <c r="B290" s="20"/>
      <c r="C290" s="21"/>
      <c r="D290" s="22"/>
      <c r="E290" s="22" t="str">
        <f t="shared" si="131"/>
        <v/>
      </c>
      <c r="F290" s="22"/>
      <c r="G290" s="22"/>
      <c r="H290" s="22"/>
      <c r="I290" s="24" t="str">
        <f t="shared" si="151"/>
        <v/>
      </c>
      <c r="J290" s="22" t="str">
        <f t="shared" si="132"/>
        <v/>
      </c>
      <c r="K290" s="39"/>
      <c r="L290" s="27"/>
      <c r="M290" s="22"/>
      <c r="N290" s="22" t="str">
        <f t="shared" si="133"/>
        <v/>
      </c>
      <c r="O290" s="22"/>
      <c r="P290" s="22"/>
      <c r="Q290" s="22"/>
      <c r="R290" s="24" t="str">
        <f t="shared" si="152"/>
        <v/>
      </c>
      <c r="S290" s="19" t="str">
        <f t="shared" si="134"/>
        <v/>
      </c>
      <c r="T290" s="39"/>
      <c r="U290" s="21"/>
      <c r="V290" s="22"/>
      <c r="W290" s="22" t="str">
        <f t="shared" si="135"/>
        <v/>
      </c>
      <c r="X290" s="22"/>
      <c r="Y290" s="22"/>
      <c r="Z290" s="22"/>
      <c r="AA290" s="24" t="str">
        <f t="shared" si="153"/>
        <v/>
      </c>
      <c r="AB290" s="19" t="str">
        <f t="shared" si="136"/>
        <v/>
      </c>
      <c r="AC290" s="39"/>
      <c r="AD290" s="21"/>
      <c r="AE290" s="22"/>
      <c r="AF290" s="22" t="str">
        <f t="shared" si="137"/>
        <v/>
      </c>
      <c r="AG290" s="22"/>
      <c r="AH290" s="22"/>
      <c r="AI290" s="22"/>
      <c r="AJ290" s="24" t="str">
        <f t="shared" si="154"/>
        <v/>
      </c>
      <c r="AK290" s="19" t="str">
        <f t="shared" si="138"/>
        <v/>
      </c>
      <c r="AL290" s="39"/>
      <c r="AM290" s="21"/>
      <c r="AN290" s="22"/>
      <c r="AO290" s="22" t="str">
        <f t="shared" si="139"/>
        <v/>
      </c>
      <c r="AP290" s="22"/>
      <c r="AQ290" s="22"/>
      <c r="AR290" s="22"/>
      <c r="AS290" s="24" t="str">
        <f t="shared" si="155"/>
        <v/>
      </c>
      <c r="AT290" s="19" t="str">
        <f t="shared" si="140"/>
        <v/>
      </c>
      <c r="AU290" s="39"/>
      <c r="AV290" s="21"/>
      <c r="AW290" s="22"/>
      <c r="AX290" s="22" t="str">
        <f t="shared" si="141"/>
        <v/>
      </c>
      <c r="AY290" s="22"/>
      <c r="AZ290" s="22"/>
      <c r="BA290" s="22"/>
      <c r="BB290" s="24" t="str">
        <f t="shared" si="156"/>
        <v/>
      </c>
      <c r="BC290" s="19" t="str">
        <f t="shared" si="142"/>
        <v/>
      </c>
      <c r="BD290" s="39"/>
      <c r="BE290" s="21"/>
      <c r="BF290" s="22"/>
      <c r="BG290" s="22" t="str">
        <f t="shared" si="143"/>
        <v/>
      </c>
      <c r="BH290" s="22"/>
      <c r="BI290" s="22"/>
      <c r="BJ290" s="22"/>
      <c r="BK290" s="24" t="str">
        <f t="shared" si="157"/>
        <v/>
      </c>
      <c r="BL290" s="19" t="str">
        <f t="shared" si="144"/>
        <v/>
      </c>
      <c r="BM290" s="39"/>
      <c r="BN290" s="21"/>
      <c r="BO290" s="22"/>
      <c r="BP290" s="22" t="str">
        <f t="shared" si="145"/>
        <v/>
      </c>
      <c r="BQ290" s="22"/>
      <c r="BR290" s="22"/>
      <c r="BS290" s="22"/>
      <c r="BT290" s="24" t="str">
        <f t="shared" si="158"/>
        <v/>
      </c>
      <c r="BU290" s="19" t="str">
        <f t="shared" si="146"/>
        <v/>
      </c>
      <c r="BV290" s="39"/>
      <c r="BW290" s="21"/>
      <c r="BX290" s="22"/>
      <c r="BY290" s="22" t="str">
        <f t="shared" si="147"/>
        <v/>
      </c>
      <c r="BZ290" s="22"/>
      <c r="CA290" s="22"/>
      <c r="CB290" s="22"/>
      <c r="CC290" s="24" t="str">
        <f t="shared" si="159"/>
        <v/>
      </c>
      <c r="CD290" s="19" t="str">
        <f t="shared" si="148"/>
        <v/>
      </c>
      <c r="CE290" s="39"/>
      <c r="CF290" s="21"/>
      <c r="CG290" s="22" t="str">
        <f>IF($A290="","",IF(CF290="","I",LOOKUP(CF290/CH$2,{0,0.4,0.45,0.5,0.55,0.6,0.65,0.7,0.75,0.8,1},{"F","D","C","C+","B-","B","B+","A-","A","A+"})))</f>
        <v/>
      </c>
      <c r="CH290" s="19" t="str">
        <f>IF($A290="","",IF(CF290="","--",LOOKUP(CF290/CH$2,{0,0.4,0.45,0.5,0.55,0.6,0.65,0.7,0.75,0.8,1},{0,2,2.25,2.5,2.75,3,3.25,3.5,3.75,4})))</f>
        <v/>
      </c>
      <c r="CI290" s="22"/>
      <c r="CJ290" s="22"/>
      <c r="CK290" s="58" t="str">
        <f t="shared" si="160"/>
        <v/>
      </c>
      <c r="CL290" s="55"/>
      <c r="CM290" s="24"/>
      <c r="CN290" s="24"/>
      <c r="CO290" s="24" t="str">
        <f t="shared" si="149"/>
        <v/>
      </c>
      <c r="CP290" s="24"/>
      <c r="CQ290" s="25"/>
      <c r="CR290" s="24"/>
      <c r="CS290" s="42" t="str">
        <f t="shared" si="150"/>
        <v/>
      </c>
      <c r="CT290" s="22"/>
      <c r="CU290" s="17"/>
      <c r="CV290" s="7"/>
      <c r="CW290" s="7"/>
      <c r="CX290" s="7"/>
      <c r="CY290" s="7"/>
      <c r="CZ290" s="7"/>
      <c r="DA290" s="7"/>
      <c r="DB290" s="25"/>
      <c r="DC290" s="23"/>
    </row>
    <row r="291" spans="1:107" s="26" customFormat="1" x14ac:dyDescent="0.25">
      <c r="A291" s="19"/>
      <c r="B291" s="20"/>
      <c r="C291" s="21"/>
      <c r="D291" s="22"/>
      <c r="E291" s="22" t="str">
        <f t="shared" si="131"/>
        <v/>
      </c>
      <c r="F291" s="22"/>
      <c r="G291" s="22"/>
      <c r="H291" s="22"/>
      <c r="I291" s="24" t="str">
        <f t="shared" si="151"/>
        <v/>
      </c>
      <c r="J291" s="22" t="str">
        <f t="shared" si="132"/>
        <v/>
      </c>
      <c r="K291" s="39"/>
      <c r="L291" s="27"/>
      <c r="M291" s="22"/>
      <c r="N291" s="22" t="str">
        <f t="shared" si="133"/>
        <v/>
      </c>
      <c r="O291" s="22"/>
      <c r="P291" s="22"/>
      <c r="Q291" s="22"/>
      <c r="R291" s="24" t="str">
        <f t="shared" si="152"/>
        <v/>
      </c>
      <c r="S291" s="19" t="str">
        <f t="shared" si="134"/>
        <v/>
      </c>
      <c r="T291" s="39"/>
      <c r="U291" s="21"/>
      <c r="V291" s="22"/>
      <c r="W291" s="22" t="str">
        <f t="shared" si="135"/>
        <v/>
      </c>
      <c r="X291" s="22"/>
      <c r="Y291" s="22"/>
      <c r="Z291" s="22"/>
      <c r="AA291" s="24" t="str">
        <f t="shared" si="153"/>
        <v/>
      </c>
      <c r="AB291" s="19" t="str">
        <f t="shared" si="136"/>
        <v/>
      </c>
      <c r="AC291" s="39"/>
      <c r="AD291" s="21"/>
      <c r="AE291" s="22"/>
      <c r="AF291" s="22" t="str">
        <f t="shared" si="137"/>
        <v/>
      </c>
      <c r="AG291" s="22"/>
      <c r="AH291" s="22"/>
      <c r="AI291" s="22"/>
      <c r="AJ291" s="24" t="str">
        <f t="shared" si="154"/>
        <v/>
      </c>
      <c r="AK291" s="19" t="str">
        <f t="shared" si="138"/>
        <v/>
      </c>
      <c r="AL291" s="39"/>
      <c r="AM291" s="21"/>
      <c r="AN291" s="22"/>
      <c r="AO291" s="22" t="str">
        <f t="shared" si="139"/>
        <v/>
      </c>
      <c r="AP291" s="22"/>
      <c r="AQ291" s="22"/>
      <c r="AR291" s="22"/>
      <c r="AS291" s="24" t="str">
        <f t="shared" si="155"/>
        <v/>
      </c>
      <c r="AT291" s="19" t="str">
        <f t="shared" si="140"/>
        <v/>
      </c>
      <c r="AU291" s="39"/>
      <c r="AV291" s="21"/>
      <c r="AW291" s="22"/>
      <c r="AX291" s="22" t="str">
        <f t="shared" si="141"/>
        <v/>
      </c>
      <c r="AY291" s="22"/>
      <c r="AZ291" s="22"/>
      <c r="BA291" s="22"/>
      <c r="BB291" s="24" t="str">
        <f t="shared" si="156"/>
        <v/>
      </c>
      <c r="BC291" s="19" t="str">
        <f t="shared" si="142"/>
        <v/>
      </c>
      <c r="BD291" s="39"/>
      <c r="BE291" s="21"/>
      <c r="BF291" s="22"/>
      <c r="BG291" s="22" t="str">
        <f t="shared" si="143"/>
        <v/>
      </c>
      <c r="BH291" s="22"/>
      <c r="BI291" s="22"/>
      <c r="BJ291" s="22"/>
      <c r="BK291" s="24" t="str">
        <f t="shared" si="157"/>
        <v/>
      </c>
      <c r="BL291" s="19" t="str">
        <f t="shared" si="144"/>
        <v/>
      </c>
      <c r="BM291" s="39"/>
      <c r="BN291" s="21"/>
      <c r="BO291" s="22"/>
      <c r="BP291" s="22" t="str">
        <f t="shared" si="145"/>
        <v/>
      </c>
      <c r="BQ291" s="22"/>
      <c r="BR291" s="22"/>
      <c r="BS291" s="22"/>
      <c r="BT291" s="24" t="str">
        <f t="shared" si="158"/>
        <v/>
      </c>
      <c r="BU291" s="19" t="str">
        <f t="shared" si="146"/>
        <v/>
      </c>
      <c r="BV291" s="39"/>
      <c r="BW291" s="21"/>
      <c r="BX291" s="22"/>
      <c r="BY291" s="22" t="str">
        <f t="shared" si="147"/>
        <v/>
      </c>
      <c r="BZ291" s="22"/>
      <c r="CA291" s="22"/>
      <c r="CB291" s="22"/>
      <c r="CC291" s="24" t="str">
        <f t="shared" si="159"/>
        <v/>
      </c>
      <c r="CD291" s="19" t="str">
        <f t="shared" si="148"/>
        <v/>
      </c>
      <c r="CE291" s="39"/>
      <c r="CF291" s="21"/>
      <c r="CG291" s="22" t="str">
        <f>IF($A291="","",IF(CF291="","I",LOOKUP(CF291/CH$2,{0,0.4,0.45,0.5,0.55,0.6,0.65,0.7,0.75,0.8,1},{"F","D","C","C+","B-","B","B+","A-","A","A+"})))</f>
        <v/>
      </c>
      <c r="CH291" s="19" t="str">
        <f>IF($A291="","",IF(CF291="","--",LOOKUP(CF291/CH$2,{0,0.4,0.45,0.5,0.55,0.6,0.65,0.7,0.75,0.8,1},{0,2,2.25,2.5,2.75,3,3.25,3.5,3.75,4})))</f>
        <v/>
      </c>
      <c r="CI291" s="22"/>
      <c r="CJ291" s="22"/>
      <c r="CK291" s="58" t="str">
        <f t="shared" si="160"/>
        <v/>
      </c>
      <c r="CL291" s="55"/>
      <c r="CM291" s="24"/>
      <c r="CN291" s="24"/>
      <c r="CO291" s="24" t="str">
        <f t="shared" si="149"/>
        <v/>
      </c>
      <c r="CP291" s="24"/>
      <c r="CQ291" s="25"/>
      <c r="CR291" s="24"/>
      <c r="CS291" s="42" t="str">
        <f t="shared" si="150"/>
        <v/>
      </c>
      <c r="CT291" s="22"/>
      <c r="CU291" s="17"/>
      <c r="CV291" s="7"/>
      <c r="CW291" s="7"/>
      <c r="CX291" s="7"/>
      <c r="CY291" s="7"/>
      <c r="CZ291" s="7"/>
      <c r="DA291" s="7"/>
      <c r="DB291" s="25"/>
      <c r="DC291" s="23"/>
    </row>
    <row r="292" spans="1:107" s="26" customFormat="1" x14ac:dyDescent="0.25">
      <c r="A292" s="19"/>
      <c r="B292" s="20"/>
      <c r="C292" s="21"/>
      <c r="D292" s="22"/>
      <c r="E292" s="22" t="str">
        <f t="shared" si="131"/>
        <v/>
      </c>
      <c r="F292" s="22"/>
      <c r="G292" s="22"/>
      <c r="H292" s="22"/>
      <c r="I292" s="24" t="str">
        <f t="shared" si="151"/>
        <v/>
      </c>
      <c r="J292" s="22" t="str">
        <f t="shared" si="132"/>
        <v/>
      </c>
      <c r="K292" s="39"/>
      <c r="L292" s="27"/>
      <c r="M292" s="22"/>
      <c r="N292" s="22" t="str">
        <f t="shared" si="133"/>
        <v/>
      </c>
      <c r="O292" s="22"/>
      <c r="P292" s="22"/>
      <c r="Q292" s="22"/>
      <c r="R292" s="24" t="str">
        <f t="shared" si="152"/>
        <v/>
      </c>
      <c r="S292" s="19" t="str">
        <f t="shared" si="134"/>
        <v/>
      </c>
      <c r="T292" s="39"/>
      <c r="U292" s="21"/>
      <c r="V292" s="22"/>
      <c r="W292" s="22" t="str">
        <f t="shared" si="135"/>
        <v/>
      </c>
      <c r="X292" s="22"/>
      <c r="Y292" s="22"/>
      <c r="Z292" s="22"/>
      <c r="AA292" s="24" t="str">
        <f t="shared" si="153"/>
        <v/>
      </c>
      <c r="AB292" s="19" t="str">
        <f t="shared" si="136"/>
        <v/>
      </c>
      <c r="AC292" s="39"/>
      <c r="AD292" s="21"/>
      <c r="AE292" s="22"/>
      <c r="AF292" s="22" t="str">
        <f t="shared" si="137"/>
        <v/>
      </c>
      <c r="AG292" s="22"/>
      <c r="AH292" s="22"/>
      <c r="AI292" s="22"/>
      <c r="AJ292" s="24" t="str">
        <f t="shared" si="154"/>
        <v/>
      </c>
      <c r="AK292" s="19" t="str">
        <f t="shared" si="138"/>
        <v/>
      </c>
      <c r="AL292" s="39"/>
      <c r="AM292" s="21"/>
      <c r="AN292" s="22"/>
      <c r="AO292" s="22" t="str">
        <f t="shared" si="139"/>
        <v/>
      </c>
      <c r="AP292" s="22"/>
      <c r="AQ292" s="22"/>
      <c r="AR292" s="22"/>
      <c r="AS292" s="24" t="str">
        <f t="shared" si="155"/>
        <v/>
      </c>
      <c r="AT292" s="19" t="str">
        <f t="shared" si="140"/>
        <v/>
      </c>
      <c r="AU292" s="39"/>
      <c r="AV292" s="21"/>
      <c r="AW292" s="22"/>
      <c r="AX292" s="22" t="str">
        <f t="shared" si="141"/>
        <v/>
      </c>
      <c r="AY292" s="22"/>
      <c r="AZ292" s="22"/>
      <c r="BA292" s="22"/>
      <c r="BB292" s="24" t="str">
        <f t="shared" si="156"/>
        <v/>
      </c>
      <c r="BC292" s="19" t="str">
        <f t="shared" si="142"/>
        <v/>
      </c>
      <c r="BD292" s="39"/>
      <c r="BE292" s="21"/>
      <c r="BF292" s="22"/>
      <c r="BG292" s="22" t="str">
        <f t="shared" si="143"/>
        <v/>
      </c>
      <c r="BH292" s="22"/>
      <c r="BI292" s="22"/>
      <c r="BJ292" s="22"/>
      <c r="BK292" s="24" t="str">
        <f t="shared" si="157"/>
        <v/>
      </c>
      <c r="BL292" s="19" t="str">
        <f t="shared" si="144"/>
        <v/>
      </c>
      <c r="BM292" s="39"/>
      <c r="BN292" s="21"/>
      <c r="BO292" s="22"/>
      <c r="BP292" s="22" t="str">
        <f t="shared" si="145"/>
        <v/>
      </c>
      <c r="BQ292" s="22"/>
      <c r="BR292" s="22"/>
      <c r="BS292" s="22"/>
      <c r="BT292" s="24" t="str">
        <f t="shared" si="158"/>
        <v/>
      </c>
      <c r="BU292" s="19" t="str">
        <f t="shared" si="146"/>
        <v/>
      </c>
      <c r="BV292" s="39"/>
      <c r="BW292" s="21"/>
      <c r="BX292" s="22"/>
      <c r="BY292" s="22" t="str">
        <f t="shared" si="147"/>
        <v/>
      </c>
      <c r="BZ292" s="22"/>
      <c r="CA292" s="22"/>
      <c r="CB292" s="22"/>
      <c r="CC292" s="24" t="str">
        <f t="shared" si="159"/>
        <v/>
      </c>
      <c r="CD292" s="19" t="str">
        <f t="shared" si="148"/>
        <v/>
      </c>
      <c r="CE292" s="39"/>
      <c r="CF292" s="21"/>
      <c r="CG292" s="22" t="str">
        <f>IF($A292="","",IF(CF292="","I",LOOKUP(CF292/CH$2,{0,0.4,0.45,0.5,0.55,0.6,0.65,0.7,0.75,0.8,1},{"F","D","C","C+","B-","B","B+","A-","A","A+"})))</f>
        <v/>
      </c>
      <c r="CH292" s="19" t="str">
        <f>IF($A292="","",IF(CF292="","--",LOOKUP(CF292/CH$2,{0,0.4,0.45,0.5,0.55,0.6,0.65,0.7,0.75,0.8,1},{0,2,2.25,2.5,2.75,3,3.25,3.5,3.75,4})))</f>
        <v/>
      </c>
      <c r="CI292" s="22"/>
      <c r="CJ292" s="22"/>
      <c r="CK292" s="58" t="str">
        <f t="shared" si="160"/>
        <v/>
      </c>
      <c r="CL292" s="55"/>
      <c r="CM292" s="24"/>
      <c r="CN292" s="24"/>
      <c r="CO292" s="24" t="str">
        <f t="shared" si="149"/>
        <v/>
      </c>
      <c r="CP292" s="24"/>
      <c r="CQ292" s="25"/>
      <c r="CR292" s="24"/>
      <c r="CS292" s="42" t="str">
        <f t="shared" si="150"/>
        <v/>
      </c>
      <c r="CT292" s="22"/>
      <c r="CU292" s="17"/>
      <c r="CV292" s="7"/>
      <c r="CW292" s="7"/>
      <c r="CX292" s="7"/>
      <c r="CY292" s="7"/>
      <c r="CZ292" s="7"/>
      <c r="DA292" s="7"/>
      <c r="DB292" s="25"/>
      <c r="DC292" s="23"/>
    </row>
    <row r="293" spans="1:107" s="26" customFormat="1" x14ac:dyDescent="0.25">
      <c r="A293" s="19"/>
      <c r="B293" s="20"/>
      <c r="C293" s="21"/>
      <c r="D293" s="22"/>
      <c r="E293" s="22" t="str">
        <f t="shared" si="131"/>
        <v/>
      </c>
      <c r="F293" s="22"/>
      <c r="G293" s="22"/>
      <c r="H293" s="22"/>
      <c r="I293" s="24" t="str">
        <f t="shared" si="151"/>
        <v/>
      </c>
      <c r="J293" s="22" t="str">
        <f t="shared" si="132"/>
        <v/>
      </c>
      <c r="K293" s="39"/>
      <c r="L293" s="27"/>
      <c r="M293" s="22"/>
      <c r="N293" s="22" t="str">
        <f t="shared" si="133"/>
        <v/>
      </c>
      <c r="O293" s="22"/>
      <c r="P293" s="22"/>
      <c r="Q293" s="22"/>
      <c r="R293" s="24" t="str">
        <f t="shared" si="152"/>
        <v/>
      </c>
      <c r="S293" s="19" t="str">
        <f t="shared" si="134"/>
        <v/>
      </c>
      <c r="T293" s="39"/>
      <c r="U293" s="21"/>
      <c r="V293" s="22"/>
      <c r="W293" s="22" t="str">
        <f t="shared" si="135"/>
        <v/>
      </c>
      <c r="X293" s="22"/>
      <c r="Y293" s="22"/>
      <c r="Z293" s="22"/>
      <c r="AA293" s="24" t="str">
        <f t="shared" si="153"/>
        <v/>
      </c>
      <c r="AB293" s="19" t="str">
        <f t="shared" si="136"/>
        <v/>
      </c>
      <c r="AC293" s="39"/>
      <c r="AD293" s="21"/>
      <c r="AE293" s="22"/>
      <c r="AF293" s="22" t="str">
        <f t="shared" si="137"/>
        <v/>
      </c>
      <c r="AG293" s="22"/>
      <c r="AH293" s="22"/>
      <c r="AI293" s="22"/>
      <c r="AJ293" s="24" t="str">
        <f t="shared" si="154"/>
        <v/>
      </c>
      <c r="AK293" s="19" t="str">
        <f t="shared" si="138"/>
        <v/>
      </c>
      <c r="AL293" s="39"/>
      <c r="AM293" s="21"/>
      <c r="AN293" s="22"/>
      <c r="AO293" s="22" t="str">
        <f t="shared" si="139"/>
        <v/>
      </c>
      <c r="AP293" s="22"/>
      <c r="AQ293" s="22"/>
      <c r="AR293" s="22"/>
      <c r="AS293" s="24" t="str">
        <f t="shared" si="155"/>
        <v/>
      </c>
      <c r="AT293" s="19" t="str">
        <f t="shared" si="140"/>
        <v/>
      </c>
      <c r="AU293" s="39"/>
      <c r="AV293" s="21"/>
      <c r="AW293" s="22"/>
      <c r="AX293" s="22" t="str">
        <f t="shared" si="141"/>
        <v/>
      </c>
      <c r="AY293" s="22"/>
      <c r="AZ293" s="22"/>
      <c r="BA293" s="22"/>
      <c r="BB293" s="24" t="str">
        <f t="shared" si="156"/>
        <v/>
      </c>
      <c r="BC293" s="19" t="str">
        <f t="shared" si="142"/>
        <v/>
      </c>
      <c r="BD293" s="39"/>
      <c r="BE293" s="21"/>
      <c r="BF293" s="22"/>
      <c r="BG293" s="22" t="str">
        <f t="shared" si="143"/>
        <v/>
      </c>
      <c r="BH293" s="22"/>
      <c r="BI293" s="22"/>
      <c r="BJ293" s="22"/>
      <c r="BK293" s="24" t="str">
        <f t="shared" si="157"/>
        <v/>
      </c>
      <c r="BL293" s="19" t="str">
        <f t="shared" si="144"/>
        <v/>
      </c>
      <c r="BM293" s="39"/>
      <c r="BN293" s="21"/>
      <c r="BO293" s="22"/>
      <c r="BP293" s="22" t="str">
        <f t="shared" si="145"/>
        <v/>
      </c>
      <c r="BQ293" s="22"/>
      <c r="BR293" s="22"/>
      <c r="BS293" s="22"/>
      <c r="BT293" s="24" t="str">
        <f t="shared" si="158"/>
        <v/>
      </c>
      <c r="BU293" s="19" t="str">
        <f t="shared" si="146"/>
        <v/>
      </c>
      <c r="BV293" s="39"/>
      <c r="BW293" s="21"/>
      <c r="BX293" s="22"/>
      <c r="BY293" s="22" t="str">
        <f t="shared" si="147"/>
        <v/>
      </c>
      <c r="BZ293" s="22"/>
      <c r="CA293" s="22"/>
      <c r="CB293" s="22"/>
      <c r="CC293" s="24" t="str">
        <f t="shared" si="159"/>
        <v/>
      </c>
      <c r="CD293" s="19" t="str">
        <f t="shared" si="148"/>
        <v/>
      </c>
      <c r="CE293" s="39"/>
      <c r="CF293" s="21"/>
      <c r="CG293" s="22" t="str">
        <f>IF($A293="","",IF(CF293="","I",LOOKUP(CF293/CH$2,{0,0.4,0.45,0.5,0.55,0.6,0.65,0.7,0.75,0.8,1},{"F","D","C","C+","B-","B","B+","A-","A","A+"})))</f>
        <v/>
      </c>
      <c r="CH293" s="19" t="str">
        <f>IF($A293="","",IF(CF293="","--",LOOKUP(CF293/CH$2,{0,0.4,0.45,0.5,0.55,0.6,0.65,0.7,0.75,0.8,1},{0,2,2.25,2.5,2.75,3,3.25,3.5,3.75,4})))</f>
        <v/>
      </c>
      <c r="CI293" s="22"/>
      <c r="CJ293" s="22"/>
      <c r="CK293" s="58" t="str">
        <f t="shared" si="160"/>
        <v/>
      </c>
      <c r="CL293" s="55"/>
      <c r="CM293" s="24"/>
      <c r="CN293" s="24"/>
      <c r="CO293" s="24" t="str">
        <f t="shared" si="149"/>
        <v/>
      </c>
      <c r="CP293" s="24"/>
      <c r="CQ293" s="25"/>
      <c r="CR293" s="24"/>
      <c r="CS293" s="42" t="str">
        <f t="shared" si="150"/>
        <v/>
      </c>
      <c r="CT293" s="22"/>
      <c r="CU293" s="17"/>
      <c r="CV293" s="7"/>
      <c r="CW293" s="7"/>
      <c r="CX293" s="7"/>
      <c r="CY293" s="7"/>
      <c r="CZ293" s="7"/>
      <c r="DA293" s="7"/>
      <c r="DB293" s="25"/>
      <c r="DC293" s="23"/>
    </row>
    <row r="294" spans="1:107" s="26" customFormat="1" x14ac:dyDescent="0.25">
      <c r="A294" s="19"/>
      <c r="B294" s="20"/>
      <c r="C294" s="21"/>
      <c r="D294" s="22"/>
      <c r="E294" s="22" t="str">
        <f t="shared" si="131"/>
        <v/>
      </c>
      <c r="F294" s="22"/>
      <c r="G294" s="22"/>
      <c r="H294" s="22"/>
      <c r="I294" s="24" t="str">
        <f t="shared" si="151"/>
        <v/>
      </c>
      <c r="J294" s="22" t="str">
        <f t="shared" si="132"/>
        <v/>
      </c>
      <c r="K294" s="39"/>
      <c r="L294" s="27"/>
      <c r="M294" s="22"/>
      <c r="N294" s="22" t="str">
        <f t="shared" si="133"/>
        <v/>
      </c>
      <c r="O294" s="22"/>
      <c r="P294" s="22"/>
      <c r="Q294" s="22"/>
      <c r="R294" s="24" t="str">
        <f t="shared" si="152"/>
        <v/>
      </c>
      <c r="S294" s="19" t="str">
        <f t="shared" si="134"/>
        <v/>
      </c>
      <c r="T294" s="39"/>
      <c r="U294" s="21"/>
      <c r="V294" s="22"/>
      <c r="W294" s="22" t="str">
        <f t="shared" si="135"/>
        <v/>
      </c>
      <c r="X294" s="22"/>
      <c r="Y294" s="22"/>
      <c r="Z294" s="22"/>
      <c r="AA294" s="24" t="str">
        <f t="shared" si="153"/>
        <v/>
      </c>
      <c r="AB294" s="19" t="str">
        <f t="shared" si="136"/>
        <v/>
      </c>
      <c r="AC294" s="39"/>
      <c r="AD294" s="21"/>
      <c r="AE294" s="22"/>
      <c r="AF294" s="22" t="str">
        <f t="shared" si="137"/>
        <v/>
      </c>
      <c r="AG294" s="22"/>
      <c r="AH294" s="22"/>
      <c r="AI294" s="22"/>
      <c r="AJ294" s="24" t="str">
        <f t="shared" si="154"/>
        <v/>
      </c>
      <c r="AK294" s="19" t="str">
        <f t="shared" si="138"/>
        <v/>
      </c>
      <c r="AL294" s="39"/>
      <c r="AM294" s="21"/>
      <c r="AN294" s="22"/>
      <c r="AO294" s="22" t="str">
        <f t="shared" si="139"/>
        <v/>
      </c>
      <c r="AP294" s="22"/>
      <c r="AQ294" s="22"/>
      <c r="AR294" s="22"/>
      <c r="AS294" s="24" t="str">
        <f t="shared" si="155"/>
        <v/>
      </c>
      <c r="AT294" s="19" t="str">
        <f t="shared" si="140"/>
        <v/>
      </c>
      <c r="AU294" s="39"/>
      <c r="AV294" s="21"/>
      <c r="AW294" s="22"/>
      <c r="AX294" s="22" t="str">
        <f t="shared" si="141"/>
        <v/>
      </c>
      <c r="AY294" s="22"/>
      <c r="AZ294" s="22"/>
      <c r="BA294" s="22"/>
      <c r="BB294" s="24" t="str">
        <f t="shared" si="156"/>
        <v/>
      </c>
      <c r="BC294" s="19" t="str">
        <f t="shared" si="142"/>
        <v/>
      </c>
      <c r="BD294" s="39"/>
      <c r="BE294" s="21"/>
      <c r="BF294" s="22"/>
      <c r="BG294" s="22" t="str">
        <f t="shared" si="143"/>
        <v/>
      </c>
      <c r="BH294" s="22"/>
      <c r="BI294" s="22"/>
      <c r="BJ294" s="22"/>
      <c r="BK294" s="24" t="str">
        <f t="shared" si="157"/>
        <v/>
      </c>
      <c r="BL294" s="19" t="str">
        <f t="shared" si="144"/>
        <v/>
      </c>
      <c r="BM294" s="39"/>
      <c r="BN294" s="21"/>
      <c r="BO294" s="22"/>
      <c r="BP294" s="22" t="str">
        <f t="shared" si="145"/>
        <v/>
      </c>
      <c r="BQ294" s="22"/>
      <c r="BR294" s="22"/>
      <c r="BS294" s="22"/>
      <c r="BT294" s="24" t="str">
        <f t="shared" si="158"/>
        <v/>
      </c>
      <c r="BU294" s="19" t="str">
        <f t="shared" si="146"/>
        <v/>
      </c>
      <c r="BV294" s="39"/>
      <c r="BW294" s="21"/>
      <c r="BX294" s="22"/>
      <c r="BY294" s="22" t="str">
        <f t="shared" si="147"/>
        <v/>
      </c>
      <c r="BZ294" s="22"/>
      <c r="CA294" s="22"/>
      <c r="CB294" s="22"/>
      <c r="CC294" s="24" t="str">
        <f t="shared" si="159"/>
        <v/>
      </c>
      <c r="CD294" s="19" t="str">
        <f t="shared" si="148"/>
        <v/>
      </c>
      <c r="CE294" s="39"/>
      <c r="CF294" s="21"/>
      <c r="CG294" s="22" t="str">
        <f>IF($A294="","",IF(CF294="","I",LOOKUP(CF294/CH$2,{0,0.4,0.45,0.5,0.55,0.6,0.65,0.7,0.75,0.8,1},{"F","D","C","C+","B-","B","B+","A-","A","A+"})))</f>
        <v/>
      </c>
      <c r="CH294" s="19" t="str">
        <f>IF($A294="","",IF(CF294="","--",LOOKUP(CF294/CH$2,{0,0.4,0.45,0.5,0.55,0.6,0.65,0.7,0.75,0.8,1},{0,2,2.25,2.5,2.75,3,3.25,3.5,3.75,4})))</f>
        <v/>
      </c>
      <c r="CI294" s="22"/>
      <c r="CJ294" s="22"/>
      <c r="CK294" s="58" t="str">
        <f t="shared" si="160"/>
        <v/>
      </c>
      <c r="CL294" s="55"/>
      <c r="CM294" s="24"/>
      <c r="CN294" s="24"/>
      <c r="CO294" s="24" t="str">
        <f t="shared" si="149"/>
        <v/>
      </c>
      <c r="CP294" s="24"/>
      <c r="CQ294" s="25"/>
      <c r="CR294" s="24"/>
      <c r="CS294" s="42" t="str">
        <f t="shared" si="150"/>
        <v/>
      </c>
      <c r="CT294" s="22"/>
      <c r="CU294" s="17"/>
      <c r="CV294" s="7"/>
      <c r="CW294" s="7"/>
      <c r="CX294" s="7"/>
      <c r="CY294" s="7"/>
      <c r="CZ294" s="7"/>
      <c r="DA294" s="7"/>
      <c r="DB294" s="25"/>
      <c r="DC294" s="23"/>
    </row>
    <row r="295" spans="1:107" s="26" customFormat="1" x14ac:dyDescent="0.25">
      <c r="A295" s="19"/>
      <c r="B295" s="20"/>
      <c r="C295" s="21"/>
      <c r="D295" s="22"/>
      <c r="E295" s="22" t="str">
        <f t="shared" si="131"/>
        <v/>
      </c>
      <c r="F295" s="22"/>
      <c r="G295" s="22"/>
      <c r="H295" s="22"/>
      <c r="I295" s="24" t="str">
        <f t="shared" si="151"/>
        <v/>
      </c>
      <c r="J295" s="22" t="str">
        <f t="shared" si="132"/>
        <v/>
      </c>
      <c r="K295" s="39"/>
      <c r="L295" s="27"/>
      <c r="M295" s="22"/>
      <c r="N295" s="22" t="str">
        <f t="shared" si="133"/>
        <v/>
      </c>
      <c r="O295" s="22"/>
      <c r="P295" s="22"/>
      <c r="Q295" s="22"/>
      <c r="R295" s="24" t="str">
        <f t="shared" si="152"/>
        <v/>
      </c>
      <c r="S295" s="19" t="str">
        <f t="shared" si="134"/>
        <v/>
      </c>
      <c r="T295" s="39"/>
      <c r="U295" s="21"/>
      <c r="V295" s="22"/>
      <c r="W295" s="22" t="str">
        <f t="shared" si="135"/>
        <v/>
      </c>
      <c r="X295" s="22"/>
      <c r="Y295" s="22"/>
      <c r="Z295" s="22"/>
      <c r="AA295" s="24" t="str">
        <f t="shared" si="153"/>
        <v/>
      </c>
      <c r="AB295" s="19" t="str">
        <f t="shared" si="136"/>
        <v/>
      </c>
      <c r="AC295" s="39"/>
      <c r="AD295" s="21"/>
      <c r="AE295" s="22"/>
      <c r="AF295" s="22" t="str">
        <f t="shared" si="137"/>
        <v/>
      </c>
      <c r="AG295" s="22"/>
      <c r="AH295" s="22"/>
      <c r="AI295" s="22"/>
      <c r="AJ295" s="24" t="str">
        <f t="shared" si="154"/>
        <v/>
      </c>
      <c r="AK295" s="19" t="str">
        <f t="shared" si="138"/>
        <v/>
      </c>
      <c r="AL295" s="39"/>
      <c r="AM295" s="21"/>
      <c r="AN295" s="22"/>
      <c r="AO295" s="22" t="str">
        <f t="shared" si="139"/>
        <v/>
      </c>
      <c r="AP295" s="22"/>
      <c r="AQ295" s="22"/>
      <c r="AR295" s="22"/>
      <c r="AS295" s="24" t="str">
        <f t="shared" si="155"/>
        <v/>
      </c>
      <c r="AT295" s="19" t="str">
        <f t="shared" si="140"/>
        <v/>
      </c>
      <c r="AU295" s="39"/>
      <c r="AV295" s="21"/>
      <c r="AW295" s="22"/>
      <c r="AX295" s="22" t="str">
        <f t="shared" si="141"/>
        <v/>
      </c>
      <c r="AY295" s="22"/>
      <c r="AZ295" s="22"/>
      <c r="BA295" s="22"/>
      <c r="BB295" s="24" t="str">
        <f t="shared" si="156"/>
        <v/>
      </c>
      <c r="BC295" s="19" t="str">
        <f t="shared" si="142"/>
        <v/>
      </c>
      <c r="BD295" s="39"/>
      <c r="BE295" s="21"/>
      <c r="BF295" s="22"/>
      <c r="BG295" s="22" t="str">
        <f t="shared" si="143"/>
        <v/>
      </c>
      <c r="BH295" s="22"/>
      <c r="BI295" s="22"/>
      <c r="BJ295" s="22"/>
      <c r="BK295" s="24" t="str">
        <f t="shared" si="157"/>
        <v/>
      </c>
      <c r="BL295" s="19" t="str">
        <f t="shared" si="144"/>
        <v/>
      </c>
      <c r="BM295" s="39"/>
      <c r="BN295" s="21"/>
      <c r="BO295" s="22"/>
      <c r="BP295" s="22" t="str">
        <f t="shared" si="145"/>
        <v/>
      </c>
      <c r="BQ295" s="22"/>
      <c r="BR295" s="22"/>
      <c r="BS295" s="22"/>
      <c r="BT295" s="24" t="str">
        <f t="shared" si="158"/>
        <v/>
      </c>
      <c r="BU295" s="19" t="str">
        <f t="shared" si="146"/>
        <v/>
      </c>
      <c r="BV295" s="39"/>
      <c r="BW295" s="21"/>
      <c r="BX295" s="22"/>
      <c r="BY295" s="22" t="str">
        <f t="shared" si="147"/>
        <v/>
      </c>
      <c r="BZ295" s="22"/>
      <c r="CA295" s="22"/>
      <c r="CB295" s="22"/>
      <c r="CC295" s="24" t="str">
        <f t="shared" si="159"/>
        <v/>
      </c>
      <c r="CD295" s="19" t="str">
        <f t="shared" si="148"/>
        <v/>
      </c>
      <c r="CE295" s="39"/>
      <c r="CF295" s="21"/>
      <c r="CG295" s="22" t="str">
        <f>IF($A295="","",IF(CF295="","I",LOOKUP(CF295/CH$2,{0,0.4,0.45,0.5,0.55,0.6,0.65,0.7,0.75,0.8,1},{"F","D","C","C+","B-","B","B+","A-","A","A+"})))</f>
        <v/>
      </c>
      <c r="CH295" s="19" t="str">
        <f>IF($A295="","",IF(CF295="","--",LOOKUP(CF295/CH$2,{0,0.4,0.45,0.5,0.55,0.6,0.65,0.7,0.75,0.8,1},{0,2,2.25,2.5,2.75,3,3.25,3.5,3.75,4})))</f>
        <v/>
      </c>
      <c r="CI295" s="22"/>
      <c r="CJ295" s="22"/>
      <c r="CK295" s="58" t="str">
        <f t="shared" si="160"/>
        <v/>
      </c>
      <c r="CL295" s="55"/>
      <c r="CM295" s="24"/>
      <c r="CN295" s="24"/>
      <c r="CO295" s="24" t="str">
        <f t="shared" si="149"/>
        <v/>
      </c>
      <c r="CP295" s="24"/>
      <c r="CQ295" s="25"/>
      <c r="CR295" s="24"/>
      <c r="CS295" s="42" t="str">
        <f t="shared" si="150"/>
        <v/>
      </c>
      <c r="CT295" s="22"/>
      <c r="CU295" s="17"/>
      <c r="CV295" s="7"/>
      <c r="CW295" s="7"/>
      <c r="CX295" s="7"/>
      <c r="CY295" s="7"/>
      <c r="CZ295" s="7"/>
      <c r="DA295" s="7"/>
      <c r="DB295" s="25"/>
      <c r="DC295" s="23"/>
    </row>
    <row r="296" spans="1:107" s="26" customFormat="1" x14ac:dyDescent="0.25">
      <c r="A296" s="19"/>
      <c r="B296" s="20"/>
      <c r="C296" s="21"/>
      <c r="D296" s="22"/>
      <c r="E296" s="22" t="str">
        <f t="shared" si="131"/>
        <v/>
      </c>
      <c r="F296" s="22"/>
      <c r="G296" s="22"/>
      <c r="H296" s="22"/>
      <c r="I296" s="24" t="str">
        <f t="shared" si="151"/>
        <v/>
      </c>
      <c r="J296" s="22" t="str">
        <f t="shared" si="132"/>
        <v/>
      </c>
      <c r="K296" s="39"/>
      <c r="L296" s="27"/>
      <c r="M296" s="22"/>
      <c r="N296" s="22" t="str">
        <f t="shared" si="133"/>
        <v/>
      </c>
      <c r="O296" s="22"/>
      <c r="P296" s="22"/>
      <c r="Q296" s="22"/>
      <c r="R296" s="24" t="str">
        <f t="shared" si="152"/>
        <v/>
      </c>
      <c r="S296" s="19" t="str">
        <f t="shared" si="134"/>
        <v/>
      </c>
      <c r="T296" s="39"/>
      <c r="U296" s="21"/>
      <c r="V296" s="22"/>
      <c r="W296" s="22" t="str">
        <f t="shared" si="135"/>
        <v/>
      </c>
      <c r="X296" s="22"/>
      <c r="Y296" s="22"/>
      <c r="Z296" s="22"/>
      <c r="AA296" s="24" t="str">
        <f t="shared" si="153"/>
        <v/>
      </c>
      <c r="AB296" s="19" t="str">
        <f t="shared" si="136"/>
        <v/>
      </c>
      <c r="AC296" s="39"/>
      <c r="AD296" s="21"/>
      <c r="AE296" s="22"/>
      <c r="AF296" s="22" t="str">
        <f t="shared" si="137"/>
        <v/>
      </c>
      <c r="AG296" s="22"/>
      <c r="AH296" s="22"/>
      <c r="AI296" s="22"/>
      <c r="AJ296" s="24" t="str">
        <f t="shared" si="154"/>
        <v/>
      </c>
      <c r="AK296" s="19" t="str">
        <f t="shared" si="138"/>
        <v/>
      </c>
      <c r="AL296" s="39"/>
      <c r="AM296" s="21"/>
      <c r="AN296" s="22"/>
      <c r="AO296" s="22" t="str">
        <f t="shared" si="139"/>
        <v/>
      </c>
      <c r="AP296" s="22"/>
      <c r="AQ296" s="22"/>
      <c r="AR296" s="22"/>
      <c r="AS296" s="24" t="str">
        <f t="shared" si="155"/>
        <v/>
      </c>
      <c r="AT296" s="19" t="str">
        <f t="shared" si="140"/>
        <v/>
      </c>
      <c r="AU296" s="39"/>
      <c r="AV296" s="21"/>
      <c r="AW296" s="22"/>
      <c r="AX296" s="22" t="str">
        <f t="shared" si="141"/>
        <v/>
      </c>
      <c r="AY296" s="22"/>
      <c r="AZ296" s="22"/>
      <c r="BA296" s="22"/>
      <c r="BB296" s="24" t="str">
        <f t="shared" si="156"/>
        <v/>
      </c>
      <c r="BC296" s="19" t="str">
        <f t="shared" si="142"/>
        <v/>
      </c>
      <c r="BD296" s="39"/>
      <c r="BE296" s="21"/>
      <c r="BF296" s="22"/>
      <c r="BG296" s="22" t="str">
        <f t="shared" si="143"/>
        <v/>
      </c>
      <c r="BH296" s="22"/>
      <c r="BI296" s="22"/>
      <c r="BJ296" s="22"/>
      <c r="BK296" s="24" t="str">
        <f t="shared" si="157"/>
        <v/>
      </c>
      <c r="BL296" s="19" t="str">
        <f t="shared" si="144"/>
        <v/>
      </c>
      <c r="BM296" s="39"/>
      <c r="BN296" s="21"/>
      <c r="BO296" s="22"/>
      <c r="BP296" s="22" t="str">
        <f t="shared" si="145"/>
        <v/>
      </c>
      <c r="BQ296" s="22"/>
      <c r="BR296" s="22"/>
      <c r="BS296" s="22"/>
      <c r="BT296" s="24" t="str">
        <f t="shared" si="158"/>
        <v/>
      </c>
      <c r="BU296" s="19" t="str">
        <f t="shared" si="146"/>
        <v/>
      </c>
      <c r="BV296" s="39"/>
      <c r="BW296" s="21"/>
      <c r="BX296" s="22"/>
      <c r="BY296" s="22" t="str">
        <f t="shared" si="147"/>
        <v/>
      </c>
      <c r="BZ296" s="22"/>
      <c r="CA296" s="22"/>
      <c r="CB296" s="22"/>
      <c r="CC296" s="24" t="str">
        <f t="shared" si="159"/>
        <v/>
      </c>
      <c r="CD296" s="19" t="str">
        <f t="shared" si="148"/>
        <v/>
      </c>
      <c r="CE296" s="39"/>
      <c r="CF296" s="21"/>
      <c r="CG296" s="22" t="str">
        <f>IF($A296="","",IF(CF296="","I",LOOKUP(CF296/CH$2,{0,0.4,0.45,0.5,0.55,0.6,0.65,0.7,0.75,0.8,1},{"F","D","C","C+","B-","B","B+","A-","A","A+"})))</f>
        <v/>
      </c>
      <c r="CH296" s="19" t="str">
        <f>IF($A296="","",IF(CF296="","--",LOOKUP(CF296/CH$2,{0,0.4,0.45,0.5,0.55,0.6,0.65,0.7,0.75,0.8,1},{0,2,2.25,2.5,2.75,3,3.25,3.5,3.75,4})))</f>
        <v/>
      </c>
      <c r="CI296" s="22"/>
      <c r="CJ296" s="22"/>
      <c r="CK296" s="58" t="str">
        <f t="shared" si="160"/>
        <v/>
      </c>
      <c r="CL296" s="55"/>
      <c r="CM296" s="24"/>
      <c r="CN296" s="24"/>
      <c r="CO296" s="24" t="str">
        <f t="shared" si="149"/>
        <v/>
      </c>
      <c r="CP296" s="24"/>
      <c r="CQ296" s="25"/>
      <c r="CR296" s="24"/>
      <c r="CS296" s="42" t="str">
        <f t="shared" si="150"/>
        <v/>
      </c>
      <c r="CT296" s="22"/>
      <c r="CU296" s="17"/>
      <c r="CV296" s="7"/>
      <c r="CW296" s="7"/>
      <c r="CX296" s="7"/>
      <c r="CY296" s="7"/>
      <c r="CZ296" s="7"/>
      <c r="DA296" s="7"/>
      <c r="DB296" s="25"/>
      <c r="DC296" s="23"/>
    </row>
    <row r="297" spans="1:107" s="26" customFormat="1" x14ac:dyDescent="0.25">
      <c r="A297" s="19"/>
      <c r="B297" s="20"/>
      <c r="C297" s="21"/>
      <c r="D297" s="22"/>
      <c r="E297" s="22" t="str">
        <f t="shared" si="131"/>
        <v/>
      </c>
      <c r="F297" s="22"/>
      <c r="G297" s="22"/>
      <c r="H297" s="22"/>
      <c r="I297" s="24" t="str">
        <f t="shared" si="151"/>
        <v/>
      </c>
      <c r="J297" s="22" t="str">
        <f t="shared" si="132"/>
        <v/>
      </c>
      <c r="K297" s="39"/>
      <c r="L297" s="27"/>
      <c r="M297" s="22"/>
      <c r="N297" s="22" t="str">
        <f t="shared" si="133"/>
        <v/>
      </c>
      <c r="O297" s="22"/>
      <c r="P297" s="22"/>
      <c r="Q297" s="22"/>
      <c r="R297" s="24" t="str">
        <f t="shared" si="152"/>
        <v/>
      </c>
      <c r="S297" s="19" t="str">
        <f t="shared" si="134"/>
        <v/>
      </c>
      <c r="T297" s="39"/>
      <c r="U297" s="21"/>
      <c r="V297" s="22"/>
      <c r="W297" s="22" t="str">
        <f t="shared" si="135"/>
        <v/>
      </c>
      <c r="X297" s="22"/>
      <c r="Y297" s="22"/>
      <c r="Z297" s="22"/>
      <c r="AA297" s="24" t="str">
        <f t="shared" si="153"/>
        <v/>
      </c>
      <c r="AB297" s="19" t="str">
        <f t="shared" si="136"/>
        <v/>
      </c>
      <c r="AC297" s="39"/>
      <c r="AD297" s="21"/>
      <c r="AE297" s="22"/>
      <c r="AF297" s="22" t="str">
        <f t="shared" si="137"/>
        <v/>
      </c>
      <c r="AG297" s="22"/>
      <c r="AH297" s="22"/>
      <c r="AI297" s="22"/>
      <c r="AJ297" s="24" t="str">
        <f t="shared" si="154"/>
        <v/>
      </c>
      <c r="AK297" s="19" t="str">
        <f t="shared" si="138"/>
        <v/>
      </c>
      <c r="AL297" s="39"/>
      <c r="AM297" s="21"/>
      <c r="AN297" s="22"/>
      <c r="AO297" s="22" t="str">
        <f t="shared" si="139"/>
        <v/>
      </c>
      <c r="AP297" s="22"/>
      <c r="AQ297" s="22"/>
      <c r="AR297" s="22"/>
      <c r="AS297" s="24" t="str">
        <f t="shared" si="155"/>
        <v/>
      </c>
      <c r="AT297" s="19" t="str">
        <f t="shared" si="140"/>
        <v/>
      </c>
      <c r="AU297" s="39"/>
      <c r="AV297" s="21"/>
      <c r="AW297" s="22"/>
      <c r="AX297" s="22" t="str">
        <f t="shared" si="141"/>
        <v/>
      </c>
      <c r="AY297" s="22"/>
      <c r="AZ297" s="22"/>
      <c r="BA297" s="22"/>
      <c r="BB297" s="24" t="str">
        <f t="shared" si="156"/>
        <v/>
      </c>
      <c r="BC297" s="19" t="str">
        <f t="shared" si="142"/>
        <v/>
      </c>
      <c r="BD297" s="39"/>
      <c r="BE297" s="21"/>
      <c r="BF297" s="22"/>
      <c r="BG297" s="22" t="str">
        <f t="shared" si="143"/>
        <v/>
      </c>
      <c r="BH297" s="22"/>
      <c r="BI297" s="22"/>
      <c r="BJ297" s="22"/>
      <c r="BK297" s="24" t="str">
        <f t="shared" si="157"/>
        <v/>
      </c>
      <c r="BL297" s="19" t="str">
        <f t="shared" si="144"/>
        <v/>
      </c>
      <c r="BM297" s="39"/>
      <c r="BN297" s="21"/>
      <c r="BO297" s="22"/>
      <c r="BP297" s="22" t="str">
        <f t="shared" si="145"/>
        <v/>
      </c>
      <c r="BQ297" s="22"/>
      <c r="BR297" s="22"/>
      <c r="BS297" s="22"/>
      <c r="BT297" s="24" t="str">
        <f t="shared" si="158"/>
        <v/>
      </c>
      <c r="BU297" s="19" t="str">
        <f t="shared" si="146"/>
        <v/>
      </c>
      <c r="BV297" s="39"/>
      <c r="BW297" s="21"/>
      <c r="BX297" s="22"/>
      <c r="BY297" s="22" t="str">
        <f t="shared" si="147"/>
        <v/>
      </c>
      <c r="BZ297" s="22"/>
      <c r="CA297" s="22"/>
      <c r="CB297" s="22"/>
      <c r="CC297" s="24" t="str">
        <f t="shared" si="159"/>
        <v/>
      </c>
      <c r="CD297" s="19" t="str">
        <f t="shared" si="148"/>
        <v/>
      </c>
      <c r="CE297" s="39"/>
      <c r="CF297" s="21"/>
      <c r="CG297" s="22" t="str">
        <f>IF($A297="","",IF(CF297="","I",LOOKUP(CF297/CH$2,{0,0.4,0.45,0.5,0.55,0.6,0.65,0.7,0.75,0.8,1},{"F","D","C","C+","B-","B","B+","A-","A","A+"})))</f>
        <v/>
      </c>
      <c r="CH297" s="19" t="str">
        <f>IF($A297="","",IF(CF297="","--",LOOKUP(CF297/CH$2,{0,0.4,0.45,0.5,0.55,0.6,0.65,0.7,0.75,0.8,1},{0,2,2.25,2.5,2.75,3,3.25,3.5,3.75,4})))</f>
        <v/>
      </c>
      <c r="CI297" s="22"/>
      <c r="CJ297" s="22"/>
      <c r="CK297" s="58" t="str">
        <f t="shared" si="160"/>
        <v/>
      </c>
      <c r="CL297" s="55"/>
      <c r="CM297" s="24"/>
      <c r="CN297" s="24"/>
      <c r="CO297" s="24" t="str">
        <f t="shared" si="149"/>
        <v/>
      </c>
      <c r="CP297" s="24"/>
      <c r="CQ297" s="25"/>
      <c r="CR297" s="24"/>
      <c r="CS297" s="42" t="str">
        <f t="shared" si="150"/>
        <v/>
      </c>
      <c r="CT297" s="22"/>
      <c r="CU297" s="17"/>
      <c r="CV297" s="7"/>
      <c r="CW297" s="7"/>
      <c r="CX297" s="7"/>
      <c r="CY297" s="7"/>
      <c r="CZ297" s="7"/>
      <c r="DA297" s="7"/>
      <c r="DB297" s="25"/>
      <c r="DC297" s="23"/>
    </row>
    <row r="298" spans="1:107" s="26" customFormat="1" x14ac:dyDescent="0.25">
      <c r="A298" s="19"/>
      <c r="B298" s="20"/>
      <c r="C298" s="21"/>
      <c r="D298" s="22"/>
      <c r="E298" s="22" t="str">
        <f t="shared" si="131"/>
        <v/>
      </c>
      <c r="F298" s="22"/>
      <c r="G298" s="22"/>
      <c r="H298" s="22"/>
      <c r="I298" s="24" t="str">
        <f t="shared" si="151"/>
        <v/>
      </c>
      <c r="J298" s="22" t="str">
        <f t="shared" si="132"/>
        <v/>
      </c>
      <c r="K298" s="39"/>
      <c r="L298" s="27"/>
      <c r="M298" s="22"/>
      <c r="N298" s="22" t="str">
        <f t="shared" si="133"/>
        <v/>
      </c>
      <c r="O298" s="22"/>
      <c r="P298" s="22"/>
      <c r="Q298" s="22"/>
      <c r="R298" s="24" t="str">
        <f t="shared" si="152"/>
        <v/>
      </c>
      <c r="S298" s="19" t="str">
        <f t="shared" si="134"/>
        <v/>
      </c>
      <c r="T298" s="39"/>
      <c r="U298" s="21"/>
      <c r="V298" s="22"/>
      <c r="W298" s="22" t="str">
        <f t="shared" si="135"/>
        <v/>
      </c>
      <c r="X298" s="22"/>
      <c r="Y298" s="22"/>
      <c r="Z298" s="22"/>
      <c r="AA298" s="24" t="str">
        <f t="shared" si="153"/>
        <v/>
      </c>
      <c r="AB298" s="19" t="str">
        <f t="shared" si="136"/>
        <v/>
      </c>
      <c r="AC298" s="39"/>
      <c r="AD298" s="21"/>
      <c r="AE298" s="22"/>
      <c r="AF298" s="22" t="str">
        <f t="shared" si="137"/>
        <v/>
      </c>
      <c r="AG298" s="22"/>
      <c r="AH298" s="22"/>
      <c r="AI298" s="22"/>
      <c r="AJ298" s="24" t="str">
        <f t="shared" si="154"/>
        <v/>
      </c>
      <c r="AK298" s="19" t="str">
        <f t="shared" si="138"/>
        <v/>
      </c>
      <c r="AL298" s="39"/>
      <c r="AM298" s="21"/>
      <c r="AN298" s="22"/>
      <c r="AO298" s="22" t="str">
        <f t="shared" si="139"/>
        <v/>
      </c>
      <c r="AP298" s="22"/>
      <c r="AQ298" s="22"/>
      <c r="AR298" s="22"/>
      <c r="AS298" s="24" t="str">
        <f t="shared" si="155"/>
        <v/>
      </c>
      <c r="AT298" s="19" t="str">
        <f t="shared" si="140"/>
        <v/>
      </c>
      <c r="AU298" s="39"/>
      <c r="AV298" s="21"/>
      <c r="AW298" s="22"/>
      <c r="AX298" s="22" t="str">
        <f t="shared" si="141"/>
        <v/>
      </c>
      <c r="AY298" s="22"/>
      <c r="AZ298" s="22"/>
      <c r="BA298" s="22"/>
      <c r="BB298" s="24" t="str">
        <f t="shared" si="156"/>
        <v/>
      </c>
      <c r="BC298" s="19" t="str">
        <f t="shared" si="142"/>
        <v/>
      </c>
      <c r="BD298" s="39"/>
      <c r="BE298" s="21"/>
      <c r="BF298" s="22"/>
      <c r="BG298" s="22" t="str">
        <f t="shared" si="143"/>
        <v/>
      </c>
      <c r="BH298" s="22"/>
      <c r="BI298" s="22"/>
      <c r="BJ298" s="22"/>
      <c r="BK298" s="24" t="str">
        <f t="shared" si="157"/>
        <v/>
      </c>
      <c r="BL298" s="19" t="str">
        <f t="shared" si="144"/>
        <v/>
      </c>
      <c r="BM298" s="39"/>
      <c r="BN298" s="21"/>
      <c r="BO298" s="22"/>
      <c r="BP298" s="22" t="str">
        <f t="shared" si="145"/>
        <v/>
      </c>
      <c r="BQ298" s="22"/>
      <c r="BR298" s="22"/>
      <c r="BS298" s="22"/>
      <c r="BT298" s="24" t="str">
        <f t="shared" si="158"/>
        <v/>
      </c>
      <c r="BU298" s="19" t="str">
        <f t="shared" si="146"/>
        <v/>
      </c>
      <c r="BV298" s="39"/>
      <c r="BW298" s="21"/>
      <c r="BX298" s="22"/>
      <c r="BY298" s="22" t="str">
        <f t="shared" si="147"/>
        <v/>
      </c>
      <c r="BZ298" s="22"/>
      <c r="CA298" s="22"/>
      <c r="CB298" s="22"/>
      <c r="CC298" s="24" t="str">
        <f t="shared" si="159"/>
        <v/>
      </c>
      <c r="CD298" s="19" t="str">
        <f t="shared" si="148"/>
        <v/>
      </c>
      <c r="CE298" s="39"/>
      <c r="CF298" s="21"/>
      <c r="CG298" s="22" t="str">
        <f>IF($A298="","",IF(CF298="","I",LOOKUP(CF298/CH$2,{0,0.4,0.45,0.5,0.55,0.6,0.65,0.7,0.75,0.8,1},{"F","D","C","C+","B-","B","B+","A-","A","A+"})))</f>
        <v/>
      </c>
      <c r="CH298" s="19" t="str">
        <f>IF($A298="","",IF(CF298="","--",LOOKUP(CF298/CH$2,{0,0.4,0.45,0.5,0.55,0.6,0.65,0.7,0.75,0.8,1},{0,2,2.25,2.5,2.75,3,3.25,3.5,3.75,4})))</f>
        <v/>
      </c>
      <c r="CI298" s="22"/>
      <c r="CJ298" s="22"/>
      <c r="CK298" s="58" t="str">
        <f t="shared" si="160"/>
        <v/>
      </c>
      <c r="CL298" s="55"/>
      <c r="CM298" s="24"/>
      <c r="CN298" s="24"/>
      <c r="CO298" s="24" t="str">
        <f t="shared" si="149"/>
        <v/>
      </c>
      <c r="CP298" s="24"/>
      <c r="CQ298" s="25"/>
      <c r="CR298" s="24"/>
      <c r="CS298" s="42" t="str">
        <f t="shared" si="150"/>
        <v/>
      </c>
      <c r="CT298" s="22"/>
      <c r="CU298" s="17"/>
      <c r="CV298" s="7"/>
      <c r="CW298" s="7"/>
      <c r="CX298" s="7"/>
      <c r="CY298" s="7"/>
      <c r="CZ298" s="7"/>
      <c r="DA298" s="7"/>
      <c r="DB298" s="25"/>
      <c r="DC298" s="23"/>
    </row>
    <row r="299" spans="1:107" s="26" customFormat="1" x14ac:dyDescent="0.25">
      <c r="A299" s="19"/>
      <c r="B299" s="20"/>
      <c r="C299" s="21"/>
      <c r="D299" s="22"/>
      <c r="E299" s="22" t="str">
        <f t="shared" si="131"/>
        <v/>
      </c>
      <c r="F299" s="22"/>
      <c r="G299" s="22"/>
      <c r="H299" s="22"/>
      <c r="I299" s="24" t="str">
        <f t="shared" si="151"/>
        <v/>
      </c>
      <c r="J299" s="22" t="str">
        <f t="shared" si="132"/>
        <v/>
      </c>
      <c r="K299" s="39"/>
      <c r="L299" s="27"/>
      <c r="M299" s="22"/>
      <c r="N299" s="22" t="str">
        <f t="shared" si="133"/>
        <v/>
      </c>
      <c r="O299" s="22"/>
      <c r="P299" s="22"/>
      <c r="Q299" s="22"/>
      <c r="R299" s="24" t="str">
        <f t="shared" si="152"/>
        <v/>
      </c>
      <c r="S299" s="19" t="str">
        <f t="shared" si="134"/>
        <v/>
      </c>
      <c r="T299" s="39"/>
      <c r="U299" s="21"/>
      <c r="V299" s="22"/>
      <c r="W299" s="22" t="str">
        <f t="shared" si="135"/>
        <v/>
      </c>
      <c r="X299" s="22"/>
      <c r="Y299" s="22"/>
      <c r="Z299" s="22"/>
      <c r="AA299" s="24" t="str">
        <f t="shared" si="153"/>
        <v/>
      </c>
      <c r="AB299" s="19" t="str">
        <f t="shared" si="136"/>
        <v/>
      </c>
      <c r="AC299" s="39"/>
      <c r="AD299" s="21"/>
      <c r="AE299" s="22"/>
      <c r="AF299" s="22" t="str">
        <f t="shared" si="137"/>
        <v/>
      </c>
      <c r="AG299" s="22"/>
      <c r="AH299" s="22"/>
      <c r="AI299" s="22"/>
      <c r="AJ299" s="24" t="str">
        <f t="shared" si="154"/>
        <v/>
      </c>
      <c r="AK299" s="19" t="str">
        <f t="shared" si="138"/>
        <v/>
      </c>
      <c r="AL299" s="39"/>
      <c r="AM299" s="21"/>
      <c r="AN299" s="22"/>
      <c r="AO299" s="22" t="str">
        <f t="shared" si="139"/>
        <v/>
      </c>
      <c r="AP299" s="22"/>
      <c r="AQ299" s="22"/>
      <c r="AR299" s="22"/>
      <c r="AS299" s="24" t="str">
        <f t="shared" si="155"/>
        <v/>
      </c>
      <c r="AT299" s="19" t="str">
        <f t="shared" si="140"/>
        <v/>
      </c>
      <c r="AU299" s="39"/>
      <c r="AV299" s="21"/>
      <c r="AW299" s="22"/>
      <c r="AX299" s="22" t="str">
        <f t="shared" si="141"/>
        <v/>
      </c>
      <c r="AY299" s="22"/>
      <c r="AZ299" s="22"/>
      <c r="BA299" s="22"/>
      <c r="BB299" s="24" t="str">
        <f t="shared" si="156"/>
        <v/>
      </c>
      <c r="BC299" s="19" t="str">
        <f t="shared" si="142"/>
        <v/>
      </c>
      <c r="BD299" s="39"/>
      <c r="BE299" s="21"/>
      <c r="BF299" s="22"/>
      <c r="BG299" s="22" t="str">
        <f t="shared" si="143"/>
        <v/>
      </c>
      <c r="BH299" s="22"/>
      <c r="BI299" s="22"/>
      <c r="BJ299" s="22"/>
      <c r="BK299" s="24" t="str">
        <f t="shared" si="157"/>
        <v/>
      </c>
      <c r="BL299" s="19" t="str">
        <f t="shared" si="144"/>
        <v/>
      </c>
      <c r="BM299" s="39"/>
      <c r="BN299" s="21"/>
      <c r="BO299" s="22"/>
      <c r="BP299" s="22" t="str">
        <f t="shared" si="145"/>
        <v/>
      </c>
      <c r="BQ299" s="22"/>
      <c r="BR299" s="22"/>
      <c r="BS299" s="22"/>
      <c r="BT299" s="24" t="str">
        <f t="shared" si="158"/>
        <v/>
      </c>
      <c r="BU299" s="19" t="str">
        <f t="shared" si="146"/>
        <v/>
      </c>
      <c r="BV299" s="39"/>
      <c r="BW299" s="21"/>
      <c r="BX299" s="22"/>
      <c r="BY299" s="22" t="str">
        <f t="shared" si="147"/>
        <v/>
      </c>
      <c r="BZ299" s="22"/>
      <c r="CA299" s="22"/>
      <c r="CB299" s="22"/>
      <c r="CC299" s="24" t="str">
        <f t="shared" si="159"/>
        <v/>
      </c>
      <c r="CD299" s="19" t="str">
        <f t="shared" si="148"/>
        <v/>
      </c>
      <c r="CE299" s="39"/>
      <c r="CF299" s="21"/>
      <c r="CG299" s="22" t="str">
        <f>IF($A299="","",IF(CF299="","I",LOOKUP(CF299/CH$2,{0,0.4,0.45,0.5,0.55,0.6,0.65,0.7,0.75,0.8,1},{"F","D","C","C+","B-","B","B+","A-","A","A+"})))</f>
        <v/>
      </c>
      <c r="CH299" s="19" t="str">
        <f>IF($A299="","",IF(CF299="","--",LOOKUP(CF299/CH$2,{0,0.4,0.45,0.5,0.55,0.6,0.65,0.7,0.75,0.8,1},{0,2,2.25,2.5,2.75,3,3.25,3.5,3.75,4})))</f>
        <v/>
      </c>
      <c r="CI299" s="22"/>
      <c r="CJ299" s="22"/>
      <c r="CK299" s="58" t="str">
        <f t="shared" si="160"/>
        <v/>
      </c>
      <c r="CL299" s="55"/>
      <c r="CM299" s="24"/>
      <c r="CN299" s="24"/>
      <c r="CO299" s="24" t="str">
        <f t="shared" si="149"/>
        <v/>
      </c>
      <c r="CP299" s="24"/>
      <c r="CQ299" s="25"/>
      <c r="CR299" s="24"/>
      <c r="CS299" s="42" t="str">
        <f t="shared" si="150"/>
        <v/>
      </c>
      <c r="CT299" s="22"/>
      <c r="CU299" s="17"/>
      <c r="CV299" s="7"/>
      <c r="CW299" s="7"/>
      <c r="CX299" s="7"/>
      <c r="CY299" s="7"/>
      <c r="CZ299" s="7"/>
      <c r="DA299" s="7"/>
      <c r="DB299" s="25"/>
      <c r="DC299" s="23"/>
    </row>
    <row r="300" spans="1:107" s="26" customFormat="1" x14ac:dyDescent="0.25">
      <c r="A300" s="19"/>
      <c r="B300" s="20"/>
      <c r="C300" s="21"/>
      <c r="D300" s="22"/>
      <c r="E300" s="22" t="str">
        <f t="shared" si="131"/>
        <v/>
      </c>
      <c r="F300" s="22"/>
      <c r="G300" s="22"/>
      <c r="H300" s="22"/>
      <c r="I300" s="24" t="str">
        <f t="shared" si="151"/>
        <v/>
      </c>
      <c r="J300" s="22" t="str">
        <f t="shared" si="132"/>
        <v/>
      </c>
      <c r="K300" s="39"/>
      <c r="L300" s="27"/>
      <c r="M300" s="22"/>
      <c r="N300" s="22" t="str">
        <f t="shared" si="133"/>
        <v/>
      </c>
      <c r="O300" s="22"/>
      <c r="P300" s="22"/>
      <c r="Q300" s="22"/>
      <c r="R300" s="24" t="str">
        <f t="shared" si="152"/>
        <v/>
      </c>
      <c r="S300" s="19" t="str">
        <f t="shared" si="134"/>
        <v/>
      </c>
      <c r="T300" s="39"/>
      <c r="U300" s="21"/>
      <c r="V300" s="22"/>
      <c r="W300" s="22" t="str">
        <f t="shared" si="135"/>
        <v/>
      </c>
      <c r="X300" s="22"/>
      <c r="Y300" s="22"/>
      <c r="Z300" s="22"/>
      <c r="AA300" s="24" t="str">
        <f t="shared" si="153"/>
        <v/>
      </c>
      <c r="AB300" s="19" t="str">
        <f t="shared" si="136"/>
        <v/>
      </c>
      <c r="AC300" s="39"/>
      <c r="AD300" s="21"/>
      <c r="AE300" s="22"/>
      <c r="AF300" s="22" t="str">
        <f t="shared" si="137"/>
        <v/>
      </c>
      <c r="AG300" s="22"/>
      <c r="AH300" s="22"/>
      <c r="AI300" s="22"/>
      <c r="AJ300" s="24" t="str">
        <f t="shared" si="154"/>
        <v/>
      </c>
      <c r="AK300" s="19" t="str">
        <f t="shared" si="138"/>
        <v/>
      </c>
      <c r="AL300" s="39"/>
      <c r="AM300" s="21"/>
      <c r="AN300" s="22"/>
      <c r="AO300" s="22" t="str">
        <f t="shared" si="139"/>
        <v/>
      </c>
      <c r="AP300" s="22"/>
      <c r="AQ300" s="22"/>
      <c r="AR300" s="22"/>
      <c r="AS300" s="24" t="str">
        <f t="shared" si="155"/>
        <v/>
      </c>
      <c r="AT300" s="19" t="str">
        <f t="shared" si="140"/>
        <v/>
      </c>
      <c r="AU300" s="39"/>
      <c r="AV300" s="21"/>
      <c r="AW300" s="22"/>
      <c r="AX300" s="22" t="str">
        <f t="shared" si="141"/>
        <v/>
      </c>
      <c r="AY300" s="22"/>
      <c r="AZ300" s="22"/>
      <c r="BA300" s="22"/>
      <c r="BB300" s="24" t="str">
        <f t="shared" si="156"/>
        <v/>
      </c>
      <c r="BC300" s="19" t="str">
        <f t="shared" si="142"/>
        <v/>
      </c>
      <c r="BD300" s="39"/>
      <c r="BE300" s="21"/>
      <c r="BF300" s="22"/>
      <c r="BG300" s="22" t="str">
        <f t="shared" si="143"/>
        <v/>
      </c>
      <c r="BH300" s="22"/>
      <c r="BI300" s="22"/>
      <c r="BJ300" s="22"/>
      <c r="BK300" s="24" t="str">
        <f t="shared" si="157"/>
        <v/>
      </c>
      <c r="BL300" s="19" t="str">
        <f t="shared" si="144"/>
        <v/>
      </c>
      <c r="BM300" s="39"/>
      <c r="BN300" s="21"/>
      <c r="BO300" s="22"/>
      <c r="BP300" s="22" t="str">
        <f t="shared" si="145"/>
        <v/>
      </c>
      <c r="BQ300" s="22"/>
      <c r="BR300" s="22"/>
      <c r="BS300" s="22"/>
      <c r="BT300" s="24" t="str">
        <f t="shared" si="158"/>
        <v/>
      </c>
      <c r="BU300" s="19" t="str">
        <f t="shared" si="146"/>
        <v/>
      </c>
      <c r="BV300" s="39"/>
      <c r="BW300" s="21"/>
      <c r="BX300" s="22"/>
      <c r="BY300" s="22" t="str">
        <f t="shared" si="147"/>
        <v/>
      </c>
      <c r="BZ300" s="22"/>
      <c r="CA300" s="22"/>
      <c r="CB300" s="22"/>
      <c r="CC300" s="24" t="str">
        <f t="shared" si="159"/>
        <v/>
      </c>
      <c r="CD300" s="19" t="str">
        <f t="shared" si="148"/>
        <v/>
      </c>
      <c r="CE300" s="39"/>
      <c r="CF300" s="21"/>
      <c r="CG300" s="22" t="str">
        <f>IF($A300="","",IF(CF300="","I",LOOKUP(CF300/CH$2,{0,0.4,0.45,0.5,0.55,0.6,0.65,0.7,0.75,0.8,1},{"F","D","C","C+","B-","B","B+","A-","A","A+"})))</f>
        <v/>
      </c>
      <c r="CH300" s="19" t="str">
        <f>IF($A300="","",IF(CF300="","--",LOOKUP(CF300/CH$2,{0,0.4,0.45,0.5,0.55,0.6,0.65,0.7,0.75,0.8,1},{0,2,2.25,2.5,2.75,3,3.25,3.5,3.75,4})))</f>
        <v/>
      </c>
      <c r="CI300" s="22"/>
      <c r="CJ300" s="22"/>
      <c r="CK300" s="58" t="str">
        <f t="shared" si="160"/>
        <v/>
      </c>
      <c r="CL300" s="55"/>
      <c r="CM300" s="24"/>
      <c r="CN300" s="24"/>
      <c r="CO300" s="24" t="str">
        <f t="shared" si="149"/>
        <v/>
      </c>
      <c r="CP300" s="24"/>
      <c r="CQ300" s="25"/>
      <c r="CR300" s="24"/>
      <c r="CS300" s="42" t="str">
        <f t="shared" si="150"/>
        <v/>
      </c>
      <c r="CT300" s="22"/>
      <c r="CU300" s="17"/>
      <c r="CV300" s="7"/>
      <c r="CW300" s="7"/>
      <c r="CX300" s="7"/>
      <c r="CY300" s="7"/>
      <c r="CZ300" s="7"/>
      <c r="DA300" s="7"/>
      <c r="DB300" s="25"/>
      <c r="DC300" s="23"/>
    </row>
    <row r="301" spans="1:107" s="26" customFormat="1" x14ac:dyDescent="0.25">
      <c r="A301" s="19"/>
      <c r="B301" s="20"/>
      <c r="C301" s="21"/>
      <c r="D301" s="22"/>
      <c r="E301" s="22" t="str">
        <f t="shared" si="131"/>
        <v/>
      </c>
      <c r="F301" s="22"/>
      <c r="G301" s="22"/>
      <c r="H301" s="22"/>
      <c r="I301" s="24" t="str">
        <f t="shared" si="151"/>
        <v/>
      </c>
      <c r="J301" s="22" t="str">
        <f t="shared" si="132"/>
        <v/>
      </c>
      <c r="K301" s="39"/>
      <c r="L301" s="27"/>
      <c r="M301" s="22"/>
      <c r="N301" s="22" t="str">
        <f t="shared" si="133"/>
        <v/>
      </c>
      <c r="O301" s="22"/>
      <c r="P301" s="22"/>
      <c r="Q301" s="22"/>
      <c r="R301" s="24" t="str">
        <f t="shared" si="152"/>
        <v/>
      </c>
      <c r="S301" s="19" t="str">
        <f t="shared" si="134"/>
        <v/>
      </c>
      <c r="T301" s="39"/>
      <c r="U301" s="21"/>
      <c r="V301" s="22"/>
      <c r="W301" s="22" t="str">
        <f t="shared" si="135"/>
        <v/>
      </c>
      <c r="X301" s="22"/>
      <c r="Y301" s="22"/>
      <c r="Z301" s="22"/>
      <c r="AA301" s="24" t="str">
        <f t="shared" si="153"/>
        <v/>
      </c>
      <c r="AB301" s="19" t="str">
        <f t="shared" si="136"/>
        <v/>
      </c>
      <c r="AC301" s="39"/>
      <c r="AD301" s="21"/>
      <c r="AE301" s="22"/>
      <c r="AF301" s="22" t="str">
        <f t="shared" si="137"/>
        <v/>
      </c>
      <c r="AG301" s="22"/>
      <c r="AH301" s="22"/>
      <c r="AI301" s="22"/>
      <c r="AJ301" s="24" t="str">
        <f t="shared" si="154"/>
        <v/>
      </c>
      <c r="AK301" s="19" t="str">
        <f t="shared" si="138"/>
        <v/>
      </c>
      <c r="AL301" s="39"/>
      <c r="AM301" s="21"/>
      <c r="AN301" s="22"/>
      <c r="AO301" s="22" t="str">
        <f t="shared" si="139"/>
        <v/>
      </c>
      <c r="AP301" s="22"/>
      <c r="AQ301" s="22"/>
      <c r="AR301" s="22"/>
      <c r="AS301" s="24" t="str">
        <f t="shared" si="155"/>
        <v/>
      </c>
      <c r="AT301" s="19" t="str">
        <f t="shared" si="140"/>
        <v/>
      </c>
      <c r="AU301" s="39"/>
      <c r="AV301" s="21"/>
      <c r="AW301" s="22"/>
      <c r="AX301" s="22" t="str">
        <f t="shared" si="141"/>
        <v/>
      </c>
      <c r="AY301" s="22"/>
      <c r="AZ301" s="22"/>
      <c r="BA301" s="22"/>
      <c r="BB301" s="24" t="str">
        <f t="shared" si="156"/>
        <v/>
      </c>
      <c r="BC301" s="19" t="str">
        <f t="shared" si="142"/>
        <v/>
      </c>
      <c r="BD301" s="39"/>
      <c r="BE301" s="21"/>
      <c r="BF301" s="22"/>
      <c r="BG301" s="22" t="str">
        <f t="shared" si="143"/>
        <v/>
      </c>
      <c r="BH301" s="22"/>
      <c r="BI301" s="22"/>
      <c r="BJ301" s="22"/>
      <c r="BK301" s="24" t="str">
        <f t="shared" si="157"/>
        <v/>
      </c>
      <c r="BL301" s="19" t="str">
        <f t="shared" si="144"/>
        <v/>
      </c>
      <c r="BM301" s="39"/>
      <c r="BN301" s="21"/>
      <c r="BO301" s="22"/>
      <c r="BP301" s="22" t="str">
        <f t="shared" si="145"/>
        <v/>
      </c>
      <c r="BQ301" s="22"/>
      <c r="BR301" s="22"/>
      <c r="BS301" s="22"/>
      <c r="BT301" s="24" t="str">
        <f t="shared" si="158"/>
        <v/>
      </c>
      <c r="BU301" s="19" t="str">
        <f t="shared" si="146"/>
        <v/>
      </c>
      <c r="BV301" s="39"/>
      <c r="BW301" s="21"/>
      <c r="BX301" s="22"/>
      <c r="BY301" s="22" t="str">
        <f t="shared" si="147"/>
        <v/>
      </c>
      <c r="BZ301" s="22"/>
      <c r="CA301" s="22"/>
      <c r="CB301" s="22"/>
      <c r="CC301" s="24" t="str">
        <f t="shared" si="159"/>
        <v/>
      </c>
      <c r="CD301" s="19" t="str">
        <f t="shared" si="148"/>
        <v/>
      </c>
      <c r="CE301" s="39"/>
      <c r="CF301" s="21"/>
      <c r="CG301" s="22" t="str">
        <f>IF($A301="","",IF(CF301="","I",LOOKUP(CF301/CH$2,{0,0.4,0.45,0.5,0.55,0.6,0.65,0.7,0.75,0.8,1},{"F","D","C","C+","B-","B","B+","A-","A","A+"})))</f>
        <v/>
      </c>
      <c r="CH301" s="19" t="str">
        <f>IF($A301="","",IF(CF301="","--",LOOKUP(CF301/CH$2,{0,0.4,0.45,0.5,0.55,0.6,0.65,0.7,0.75,0.8,1},{0,2,2.25,2.5,2.75,3,3.25,3.5,3.75,4})))</f>
        <v/>
      </c>
      <c r="CI301" s="22"/>
      <c r="CJ301" s="22"/>
      <c r="CK301" s="58" t="str">
        <f t="shared" si="160"/>
        <v/>
      </c>
      <c r="CL301" s="55"/>
      <c r="CM301" s="24"/>
      <c r="CN301" s="24"/>
      <c r="CO301" s="24" t="str">
        <f t="shared" si="149"/>
        <v/>
      </c>
      <c r="CP301" s="24"/>
      <c r="CQ301" s="25"/>
      <c r="CR301" s="24"/>
      <c r="CS301" s="42" t="str">
        <f t="shared" si="150"/>
        <v/>
      </c>
      <c r="CT301" s="22"/>
      <c r="CU301" s="17"/>
      <c r="CV301" s="7"/>
      <c r="CW301" s="7"/>
      <c r="CX301" s="7"/>
      <c r="CY301" s="7"/>
      <c r="CZ301" s="7"/>
      <c r="DA301" s="7"/>
      <c r="DB301" s="25"/>
      <c r="DC301" s="23"/>
    </row>
    <row r="302" spans="1:107" s="26" customFormat="1" x14ac:dyDescent="0.25">
      <c r="A302" s="19"/>
      <c r="B302" s="20"/>
      <c r="C302" s="21"/>
      <c r="D302" s="22"/>
      <c r="E302" s="22" t="str">
        <f t="shared" si="131"/>
        <v/>
      </c>
      <c r="F302" s="22"/>
      <c r="G302" s="22"/>
      <c r="H302" s="22"/>
      <c r="I302" s="24" t="str">
        <f t="shared" si="151"/>
        <v/>
      </c>
      <c r="J302" s="22" t="str">
        <f t="shared" si="132"/>
        <v/>
      </c>
      <c r="K302" s="39"/>
      <c r="L302" s="27"/>
      <c r="M302" s="22"/>
      <c r="N302" s="22" t="str">
        <f t="shared" si="133"/>
        <v/>
      </c>
      <c r="O302" s="22"/>
      <c r="P302" s="22"/>
      <c r="Q302" s="22"/>
      <c r="R302" s="24" t="str">
        <f t="shared" si="152"/>
        <v/>
      </c>
      <c r="S302" s="19" t="str">
        <f t="shared" si="134"/>
        <v/>
      </c>
      <c r="T302" s="39"/>
      <c r="U302" s="21"/>
      <c r="V302" s="22"/>
      <c r="W302" s="22" t="str">
        <f t="shared" si="135"/>
        <v/>
      </c>
      <c r="X302" s="22"/>
      <c r="Y302" s="22"/>
      <c r="Z302" s="22"/>
      <c r="AA302" s="24" t="str">
        <f t="shared" si="153"/>
        <v/>
      </c>
      <c r="AB302" s="19" t="str">
        <f t="shared" si="136"/>
        <v/>
      </c>
      <c r="AC302" s="39"/>
      <c r="AD302" s="21"/>
      <c r="AE302" s="22"/>
      <c r="AF302" s="22" t="str">
        <f t="shared" si="137"/>
        <v/>
      </c>
      <c r="AG302" s="22"/>
      <c r="AH302" s="22"/>
      <c r="AI302" s="22"/>
      <c r="AJ302" s="24" t="str">
        <f t="shared" si="154"/>
        <v/>
      </c>
      <c r="AK302" s="19" t="str">
        <f t="shared" si="138"/>
        <v/>
      </c>
      <c r="AL302" s="39"/>
      <c r="AM302" s="21"/>
      <c r="AN302" s="22"/>
      <c r="AO302" s="22" t="str">
        <f t="shared" si="139"/>
        <v/>
      </c>
      <c r="AP302" s="22"/>
      <c r="AQ302" s="22"/>
      <c r="AR302" s="22"/>
      <c r="AS302" s="24" t="str">
        <f t="shared" si="155"/>
        <v/>
      </c>
      <c r="AT302" s="19" t="str">
        <f t="shared" si="140"/>
        <v/>
      </c>
      <c r="AU302" s="39"/>
      <c r="AV302" s="21"/>
      <c r="AW302" s="22"/>
      <c r="AX302" s="22" t="str">
        <f t="shared" si="141"/>
        <v/>
      </c>
      <c r="AY302" s="22"/>
      <c r="AZ302" s="22"/>
      <c r="BA302" s="22"/>
      <c r="BB302" s="24" t="str">
        <f t="shared" si="156"/>
        <v/>
      </c>
      <c r="BC302" s="19" t="str">
        <f t="shared" si="142"/>
        <v/>
      </c>
      <c r="BD302" s="39"/>
      <c r="BE302" s="21"/>
      <c r="BF302" s="22"/>
      <c r="BG302" s="22" t="str">
        <f t="shared" si="143"/>
        <v/>
      </c>
      <c r="BH302" s="22"/>
      <c r="BI302" s="22"/>
      <c r="BJ302" s="22"/>
      <c r="BK302" s="24" t="str">
        <f t="shared" si="157"/>
        <v/>
      </c>
      <c r="BL302" s="19" t="str">
        <f t="shared" si="144"/>
        <v/>
      </c>
      <c r="BM302" s="39"/>
      <c r="BN302" s="21"/>
      <c r="BO302" s="22"/>
      <c r="BP302" s="22" t="str">
        <f t="shared" si="145"/>
        <v/>
      </c>
      <c r="BQ302" s="22"/>
      <c r="BR302" s="22"/>
      <c r="BS302" s="22"/>
      <c r="BT302" s="24" t="str">
        <f t="shared" si="158"/>
        <v/>
      </c>
      <c r="BU302" s="19" t="str">
        <f t="shared" si="146"/>
        <v/>
      </c>
      <c r="BV302" s="39"/>
      <c r="BW302" s="21"/>
      <c r="BX302" s="22"/>
      <c r="BY302" s="22" t="str">
        <f t="shared" si="147"/>
        <v/>
      </c>
      <c r="BZ302" s="22"/>
      <c r="CA302" s="22"/>
      <c r="CB302" s="22"/>
      <c r="CC302" s="24" t="str">
        <f t="shared" si="159"/>
        <v/>
      </c>
      <c r="CD302" s="19" t="str">
        <f t="shared" si="148"/>
        <v/>
      </c>
      <c r="CE302" s="39"/>
      <c r="CF302" s="21"/>
      <c r="CG302" s="22" t="str">
        <f>IF($A302="","",IF(CF302="","I",LOOKUP(CF302/CH$2,{0,0.4,0.45,0.5,0.55,0.6,0.65,0.7,0.75,0.8,1},{"F","D","C","C+","B-","B","B+","A-","A","A+"})))</f>
        <v/>
      </c>
      <c r="CH302" s="19" t="str">
        <f>IF($A302="","",IF(CF302="","--",LOOKUP(CF302/CH$2,{0,0.4,0.45,0.5,0.55,0.6,0.65,0.7,0.75,0.8,1},{0,2,2.25,2.5,2.75,3,3.25,3.5,3.75,4})))</f>
        <v/>
      </c>
      <c r="CI302" s="22"/>
      <c r="CJ302" s="22"/>
      <c r="CK302" s="58" t="str">
        <f t="shared" si="160"/>
        <v/>
      </c>
      <c r="CL302" s="55"/>
      <c r="CM302" s="24"/>
      <c r="CN302" s="24"/>
      <c r="CO302" s="24" t="str">
        <f t="shared" si="149"/>
        <v/>
      </c>
      <c r="CP302" s="24"/>
      <c r="CQ302" s="25"/>
      <c r="CR302" s="24"/>
      <c r="CS302" s="42" t="str">
        <f t="shared" si="150"/>
        <v/>
      </c>
      <c r="CT302" s="22"/>
      <c r="CU302" s="17"/>
      <c r="CV302" s="7"/>
      <c r="CW302" s="7"/>
      <c r="CX302" s="7"/>
      <c r="CY302" s="7"/>
      <c r="CZ302" s="7"/>
      <c r="DA302" s="7"/>
      <c r="DB302" s="25"/>
      <c r="DC302" s="23"/>
    </row>
    <row r="303" spans="1:107" s="26" customFormat="1" x14ac:dyDescent="0.25">
      <c r="A303" s="19"/>
      <c r="B303" s="20"/>
      <c r="C303" s="21"/>
      <c r="D303" s="22"/>
      <c r="E303" s="22" t="str">
        <f t="shared" si="131"/>
        <v/>
      </c>
      <c r="F303" s="22"/>
      <c r="G303" s="22"/>
      <c r="H303" s="22"/>
      <c r="I303" s="24" t="str">
        <f t="shared" si="151"/>
        <v/>
      </c>
      <c r="J303" s="22" t="str">
        <f t="shared" si="132"/>
        <v/>
      </c>
      <c r="K303" s="39"/>
      <c r="L303" s="27"/>
      <c r="M303" s="22"/>
      <c r="N303" s="22" t="str">
        <f t="shared" si="133"/>
        <v/>
      </c>
      <c r="O303" s="22"/>
      <c r="P303" s="22"/>
      <c r="Q303" s="22"/>
      <c r="R303" s="24" t="str">
        <f t="shared" si="152"/>
        <v/>
      </c>
      <c r="S303" s="19" t="str">
        <f t="shared" si="134"/>
        <v/>
      </c>
      <c r="T303" s="39"/>
      <c r="U303" s="21"/>
      <c r="V303" s="22"/>
      <c r="W303" s="22" t="str">
        <f t="shared" si="135"/>
        <v/>
      </c>
      <c r="X303" s="22"/>
      <c r="Y303" s="22"/>
      <c r="Z303" s="22"/>
      <c r="AA303" s="24" t="str">
        <f t="shared" si="153"/>
        <v/>
      </c>
      <c r="AB303" s="19" t="str">
        <f t="shared" si="136"/>
        <v/>
      </c>
      <c r="AC303" s="39"/>
      <c r="AD303" s="21"/>
      <c r="AE303" s="22"/>
      <c r="AF303" s="22" t="str">
        <f t="shared" si="137"/>
        <v/>
      </c>
      <c r="AG303" s="22"/>
      <c r="AH303" s="22"/>
      <c r="AI303" s="22"/>
      <c r="AJ303" s="24" t="str">
        <f t="shared" si="154"/>
        <v/>
      </c>
      <c r="AK303" s="19" t="str">
        <f t="shared" si="138"/>
        <v/>
      </c>
      <c r="AL303" s="39"/>
      <c r="AM303" s="21"/>
      <c r="AN303" s="22"/>
      <c r="AO303" s="22" t="str">
        <f t="shared" si="139"/>
        <v/>
      </c>
      <c r="AP303" s="22"/>
      <c r="AQ303" s="22"/>
      <c r="AR303" s="22"/>
      <c r="AS303" s="24" t="str">
        <f t="shared" si="155"/>
        <v/>
      </c>
      <c r="AT303" s="19" t="str">
        <f t="shared" si="140"/>
        <v/>
      </c>
      <c r="AU303" s="39"/>
      <c r="AV303" s="21"/>
      <c r="AW303" s="22"/>
      <c r="AX303" s="22" t="str">
        <f t="shared" si="141"/>
        <v/>
      </c>
      <c r="AY303" s="22"/>
      <c r="AZ303" s="22"/>
      <c r="BA303" s="22"/>
      <c r="BB303" s="24" t="str">
        <f t="shared" si="156"/>
        <v/>
      </c>
      <c r="BC303" s="19" t="str">
        <f t="shared" si="142"/>
        <v/>
      </c>
      <c r="BD303" s="39"/>
      <c r="BE303" s="21"/>
      <c r="BF303" s="22"/>
      <c r="BG303" s="22" t="str">
        <f t="shared" si="143"/>
        <v/>
      </c>
      <c r="BH303" s="22"/>
      <c r="BI303" s="22"/>
      <c r="BJ303" s="22"/>
      <c r="BK303" s="24" t="str">
        <f t="shared" si="157"/>
        <v/>
      </c>
      <c r="BL303" s="19" t="str">
        <f t="shared" si="144"/>
        <v/>
      </c>
      <c r="BM303" s="39"/>
      <c r="BN303" s="21"/>
      <c r="BO303" s="22"/>
      <c r="BP303" s="22" t="str">
        <f t="shared" si="145"/>
        <v/>
      </c>
      <c r="BQ303" s="22"/>
      <c r="BR303" s="22"/>
      <c r="BS303" s="22"/>
      <c r="BT303" s="24" t="str">
        <f t="shared" si="158"/>
        <v/>
      </c>
      <c r="BU303" s="19" t="str">
        <f t="shared" si="146"/>
        <v/>
      </c>
      <c r="BV303" s="39"/>
      <c r="BW303" s="21"/>
      <c r="BX303" s="22"/>
      <c r="BY303" s="22" t="str">
        <f t="shared" si="147"/>
        <v/>
      </c>
      <c r="BZ303" s="22"/>
      <c r="CA303" s="22"/>
      <c r="CB303" s="22"/>
      <c r="CC303" s="24" t="str">
        <f t="shared" si="159"/>
        <v/>
      </c>
      <c r="CD303" s="19" t="str">
        <f t="shared" si="148"/>
        <v/>
      </c>
      <c r="CE303" s="39"/>
      <c r="CF303" s="21"/>
      <c r="CG303" s="22" t="str">
        <f>IF($A303="","",IF(CF303="","I",LOOKUP(CF303/CH$2,{0,0.4,0.45,0.5,0.55,0.6,0.65,0.7,0.75,0.8,1},{"F","D","C","C+","B-","B","B+","A-","A","A+"})))</f>
        <v/>
      </c>
      <c r="CH303" s="19" t="str">
        <f>IF($A303="","",IF(CF303="","--",LOOKUP(CF303/CH$2,{0,0.4,0.45,0.5,0.55,0.6,0.65,0.7,0.75,0.8,1},{0,2,2.25,2.5,2.75,3,3.25,3.5,3.75,4})))</f>
        <v/>
      </c>
      <c r="CI303" s="22"/>
      <c r="CJ303" s="22"/>
      <c r="CK303" s="58" t="str">
        <f t="shared" si="160"/>
        <v/>
      </c>
      <c r="CL303" s="55"/>
      <c r="CM303" s="24"/>
      <c r="CN303" s="24"/>
      <c r="CO303" s="24" t="str">
        <f t="shared" si="149"/>
        <v/>
      </c>
      <c r="CP303" s="24"/>
      <c r="CQ303" s="25"/>
      <c r="CR303" s="24"/>
      <c r="CS303" s="42" t="str">
        <f t="shared" si="150"/>
        <v/>
      </c>
      <c r="CT303" s="22"/>
      <c r="CU303" s="17"/>
      <c r="CV303" s="7"/>
      <c r="CW303" s="7"/>
      <c r="CX303" s="7"/>
      <c r="CY303" s="7"/>
      <c r="CZ303" s="7"/>
      <c r="DA303" s="7"/>
      <c r="DB303" s="25"/>
      <c r="DC303" s="23"/>
    </row>
    <row r="304" spans="1:107" s="26" customFormat="1" x14ac:dyDescent="0.25">
      <c r="A304" s="19"/>
      <c r="B304" s="20"/>
      <c r="C304" s="21"/>
      <c r="D304" s="22"/>
      <c r="E304" s="22" t="str">
        <f t="shared" si="131"/>
        <v/>
      </c>
      <c r="F304" s="22"/>
      <c r="G304" s="22"/>
      <c r="H304" s="22"/>
      <c r="I304" s="24" t="str">
        <f t="shared" si="151"/>
        <v/>
      </c>
      <c r="J304" s="22" t="str">
        <f t="shared" si="132"/>
        <v/>
      </c>
      <c r="K304" s="39"/>
      <c r="L304" s="27"/>
      <c r="M304" s="22"/>
      <c r="N304" s="22" t="str">
        <f t="shared" si="133"/>
        <v/>
      </c>
      <c r="O304" s="22"/>
      <c r="P304" s="22"/>
      <c r="Q304" s="22"/>
      <c r="R304" s="24" t="str">
        <f t="shared" si="152"/>
        <v/>
      </c>
      <c r="S304" s="19" t="str">
        <f t="shared" si="134"/>
        <v/>
      </c>
      <c r="T304" s="39"/>
      <c r="U304" s="21"/>
      <c r="V304" s="22"/>
      <c r="W304" s="22" t="str">
        <f t="shared" si="135"/>
        <v/>
      </c>
      <c r="X304" s="22"/>
      <c r="Y304" s="22"/>
      <c r="Z304" s="22"/>
      <c r="AA304" s="24" t="str">
        <f t="shared" si="153"/>
        <v/>
      </c>
      <c r="AB304" s="19" t="str">
        <f t="shared" si="136"/>
        <v/>
      </c>
      <c r="AC304" s="39"/>
      <c r="AD304" s="21"/>
      <c r="AE304" s="22"/>
      <c r="AF304" s="22" t="str">
        <f t="shared" si="137"/>
        <v/>
      </c>
      <c r="AG304" s="22"/>
      <c r="AH304" s="22"/>
      <c r="AI304" s="22"/>
      <c r="AJ304" s="24" t="str">
        <f t="shared" si="154"/>
        <v/>
      </c>
      <c r="AK304" s="19" t="str">
        <f t="shared" si="138"/>
        <v/>
      </c>
      <c r="AL304" s="39"/>
      <c r="AM304" s="21"/>
      <c r="AN304" s="22"/>
      <c r="AO304" s="22" t="str">
        <f t="shared" si="139"/>
        <v/>
      </c>
      <c r="AP304" s="22"/>
      <c r="AQ304" s="22"/>
      <c r="AR304" s="22"/>
      <c r="AS304" s="24" t="str">
        <f t="shared" si="155"/>
        <v/>
      </c>
      <c r="AT304" s="19" t="str">
        <f t="shared" si="140"/>
        <v/>
      </c>
      <c r="AU304" s="39"/>
      <c r="AV304" s="21"/>
      <c r="AW304" s="22"/>
      <c r="AX304" s="22" t="str">
        <f t="shared" si="141"/>
        <v/>
      </c>
      <c r="AY304" s="22"/>
      <c r="AZ304" s="22"/>
      <c r="BA304" s="22"/>
      <c r="BB304" s="24" t="str">
        <f t="shared" si="156"/>
        <v/>
      </c>
      <c r="BC304" s="19" t="str">
        <f t="shared" si="142"/>
        <v/>
      </c>
      <c r="BD304" s="39"/>
      <c r="BE304" s="21"/>
      <c r="BF304" s="22"/>
      <c r="BG304" s="22" t="str">
        <f t="shared" si="143"/>
        <v/>
      </c>
      <c r="BH304" s="22"/>
      <c r="BI304" s="22"/>
      <c r="BJ304" s="22"/>
      <c r="BK304" s="24" t="str">
        <f t="shared" si="157"/>
        <v/>
      </c>
      <c r="BL304" s="19" t="str">
        <f t="shared" si="144"/>
        <v/>
      </c>
      <c r="BM304" s="39"/>
      <c r="BN304" s="21"/>
      <c r="BO304" s="22"/>
      <c r="BP304" s="22" t="str">
        <f t="shared" si="145"/>
        <v/>
      </c>
      <c r="BQ304" s="22"/>
      <c r="BR304" s="22"/>
      <c r="BS304" s="22"/>
      <c r="BT304" s="24" t="str">
        <f t="shared" si="158"/>
        <v/>
      </c>
      <c r="BU304" s="19" t="str">
        <f t="shared" si="146"/>
        <v/>
      </c>
      <c r="BV304" s="39"/>
      <c r="BW304" s="21"/>
      <c r="BX304" s="22"/>
      <c r="BY304" s="22" t="str">
        <f t="shared" si="147"/>
        <v/>
      </c>
      <c r="BZ304" s="22"/>
      <c r="CA304" s="22"/>
      <c r="CB304" s="22"/>
      <c r="CC304" s="24" t="str">
        <f t="shared" si="159"/>
        <v/>
      </c>
      <c r="CD304" s="19" t="str">
        <f t="shared" si="148"/>
        <v/>
      </c>
      <c r="CE304" s="39"/>
      <c r="CF304" s="21"/>
      <c r="CG304" s="22" t="str">
        <f>IF($A304="","",IF(CF304="","I",LOOKUP(CF304/CH$2,{0,0.4,0.45,0.5,0.55,0.6,0.65,0.7,0.75,0.8,1},{"F","D","C","C+","B-","B","B+","A-","A","A+"})))</f>
        <v/>
      </c>
      <c r="CH304" s="19" t="str">
        <f>IF($A304="","",IF(CF304="","--",LOOKUP(CF304/CH$2,{0,0.4,0.45,0.5,0.55,0.6,0.65,0.7,0.75,0.8,1},{0,2,2.25,2.5,2.75,3,3.25,3.5,3.75,4})))</f>
        <v/>
      </c>
      <c r="CI304" s="22"/>
      <c r="CJ304" s="22"/>
      <c r="CK304" s="58" t="str">
        <f t="shared" si="160"/>
        <v/>
      </c>
      <c r="CL304" s="55"/>
      <c r="CM304" s="24"/>
      <c r="CN304" s="24"/>
      <c r="CO304" s="24" t="str">
        <f t="shared" si="149"/>
        <v/>
      </c>
      <c r="CP304" s="24"/>
      <c r="CQ304" s="25"/>
      <c r="CR304" s="24"/>
      <c r="CS304" s="42" t="str">
        <f t="shared" si="150"/>
        <v/>
      </c>
      <c r="CT304" s="22"/>
      <c r="CU304" s="17"/>
      <c r="CV304" s="7"/>
      <c r="CW304" s="7"/>
      <c r="CX304" s="7"/>
      <c r="CY304" s="7"/>
      <c r="CZ304" s="7"/>
      <c r="DA304" s="7"/>
      <c r="DB304" s="25"/>
      <c r="DC304" s="23"/>
    </row>
    <row r="305" spans="1:107" s="26" customFormat="1" x14ac:dyDescent="0.25">
      <c r="A305" s="19"/>
      <c r="B305" s="20"/>
      <c r="C305" s="21"/>
      <c r="D305" s="22"/>
      <c r="E305" s="22" t="str">
        <f t="shared" si="131"/>
        <v/>
      </c>
      <c r="F305" s="22"/>
      <c r="G305" s="22"/>
      <c r="H305" s="22"/>
      <c r="I305" s="24" t="str">
        <f t="shared" si="151"/>
        <v/>
      </c>
      <c r="J305" s="22" t="str">
        <f t="shared" si="132"/>
        <v/>
      </c>
      <c r="K305" s="39"/>
      <c r="L305" s="27"/>
      <c r="M305" s="22"/>
      <c r="N305" s="22" t="str">
        <f t="shared" si="133"/>
        <v/>
      </c>
      <c r="O305" s="22"/>
      <c r="P305" s="22"/>
      <c r="Q305" s="22"/>
      <c r="R305" s="24" t="str">
        <f t="shared" si="152"/>
        <v/>
      </c>
      <c r="S305" s="19" t="str">
        <f t="shared" si="134"/>
        <v/>
      </c>
      <c r="T305" s="39"/>
      <c r="U305" s="21"/>
      <c r="V305" s="22"/>
      <c r="W305" s="22" t="str">
        <f t="shared" si="135"/>
        <v/>
      </c>
      <c r="X305" s="22"/>
      <c r="Y305" s="22"/>
      <c r="Z305" s="22"/>
      <c r="AA305" s="24" t="str">
        <f t="shared" si="153"/>
        <v/>
      </c>
      <c r="AB305" s="19" t="str">
        <f t="shared" si="136"/>
        <v/>
      </c>
      <c r="AC305" s="39"/>
      <c r="AD305" s="21"/>
      <c r="AE305" s="22"/>
      <c r="AF305" s="22" t="str">
        <f t="shared" si="137"/>
        <v/>
      </c>
      <c r="AG305" s="22"/>
      <c r="AH305" s="22"/>
      <c r="AI305" s="22"/>
      <c r="AJ305" s="24" t="str">
        <f t="shared" si="154"/>
        <v/>
      </c>
      <c r="AK305" s="19" t="str">
        <f t="shared" si="138"/>
        <v/>
      </c>
      <c r="AL305" s="39"/>
      <c r="AM305" s="21"/>
      <c r="AN305" s="22"/>
      <c r="AO305" s="22" t="str">
        <f t="shared" si="139"/>
        <v/>
      </c>
      <c r="AP305" s="22"/>
      <c r="AQ305" s="22"/>
      <c r="AR305" s="22"/>
      <c r="AS305" s="24" t="str">
        <f t="shared" si="155"/>
        <v/>
      </c>
      <c r="AT305" s="19" t="str">
        <f t="shared" si="140"/>
        <v/>
      </c>
      <c r="AU305" s="39"/>
      <c r="AV305" s="21"/>
      <c r="AW305" s="22"/>
      <c r="AX305" s="22" t="str">
        <f t="shared" si="141"/>
        <v/>
      </c>
      <c r="AY305" s="22"/>
      <c r="AZ305" s="22"/>
      <c r="BA305" s="22"/>
      <c r="BB305" s="24" t="str">
        <f t="shared" si="156"/>
        <v/>
      </c>
      <c r="BC305" s="19" t="str">
        <f t="shared" si="142"/>
        <v/>
      </c>
      <c r="BD305" s="39"/>
      <c r="BE305" s="21"/>
      <c r="BF305" s="22"/>
      <c r="BG305" s="22" t="str">
        <f t="shared" si="143"/>
        <v/>
      </c>
      <c r="BH305" s="22"/>
      <c r="BI305" s="22"/>
      <c r="BJ305" s="22"/>
      <c r="BK305" s="24" t="str">
        <f t="shared" si="157"/>
        <v/>
      </c>
      <c r="BL305" s="19" t="str">
        <f t="shared" si="144"/>
        <v/>
      </c>
      <c r="BM305" s="39"/>
      <c r="BN305" s="21"/>
      <c r="BO305" s="22"/>
      <c r="BP305" s="22" t="str">
        <f t="shared" si="145"/>
        <v/>
      </c>
      <c r="BQ305" s="22"/>
      <c r="BR305" s="22"/>
      <c r="BS305" s="22"/>
      <c r="BT305" s="24" t="str">
        <f t="shared" si="158"/>
        <v/>
      </c>
      <c r="BU305" s="19" t="str">
        <f t="shared" si="146"/>
        <v/>
      </c>
      <c r="BV305" s="39"/>
      <c r="BW305" s="21"/>
      <c r="BX305" s="22"/>
      <c r="BY305" s="22" t="str">
        <f t="shared" si="147"/>
        <v/>
      </c>
      <c r="BZ305" s="22"/>
      <c r="CA305" s="22"/>
      <c r="CB305" s="22"/>
      <c r="CC305" s="24" t="str">
        <f t="shared" si="159"/>
        <v/>
      </c>
      <c r="CD305" s="19" t="str">
        <f t="shared" si="148"/>
        <v/>
      </c>
      <c r="CE305" s="39"/>
      <c r="CF305" s="21"/>
      <c r="CG305" s="22" t="str">
        <f>IF($A305="","",IF(CF305="","I",LOOKUP(CF305/CH$2,{0,0.4,0.45,0.5,0.55,0.6,0.65,0.7,0.75,0.8,1},{"F","D","C","C+","B-","B","B+","A-","A","A+"})))</f>
        <v/>
      </c>
      <c r="CH305" s="19" t="str">
        <f>IF($A305="","",IF(CF305="","--",LOOKUP(CF305/CH$2,{0,0.4,0.45,0.5,0.55,0.6,0.65,0.7,0.75,0.8,1},{0,2,2.25,2.5,2.75,3,3.25,3.5,3.75,4})))</f>
        <v/>
      </c>
      <c r="CI305" s="22"/>
      <c r="CJ305" s="22"/>
      <c r="CK305" s="58" t="str">
        <f t="shared" si="160"/>
        <v/>
      </c>
      <c r="CL305" s="55"/>
      <c r="CM305" s="24"/>
      <c r="CN305" s="24"/>
      <c r="CO305" s="24" t="str">
        <f t="shared" si="149"/>
        <v/>
      </c>
      <c r="CP305" s="24"/>
      <c r="CQ305" s="25"/>
      <c r="CR305" s="24"/>
      <c r="CS305" s="42" t="str">
        <f t="shared" si="150"/>
        <v/>
      </c>
      <c r="CT305" s="22"/>
      <c r="CU305" s="17"/>
      <c r="CV305" s="7"/>
      <c r="CW305" s="7"/>
      <c r="CX305" s="7"/>
      <c r="CY305" s="7"/>
      <c r="CZ305" s="7"/>
      <c r="DA305" s="7"/>
      <c r="DB305" s="25"/>
      <c r="DC305" s="23"/>
    </row>
    <row r="306" spans="1:107" s="26" customFormat="1" x14ac:dyDescent="0.25">
      <c r="A306" s="19"/>
      <c r="B306" s="20"/>
      <c r="C306" s="21"/>
      <c r="D306" s="22"/>
      <c r="E306" s="22" t="str">
        <f t="shared" si="131"/>
        <v/>
      </c>
      <c r="F306" s="22"/>
      <c r="G306" s="22"/>
      <c r="H306" s="22"/>
      <c r="I306" s="24" t="str">
        <f t="shared" si="151"/>
        <v/>
      </c>
      <c r="J306" s="22" t="str">
        <f t="shared" si="132"/>
        <v/>
      </c>
      <c r="K306" s="39"/>
      <c r="L306" s="27"/>
      <c r="M306" s="22"/>
      <c r="N306" s="22" t="str">
        <f t="shared" si="133"/>
        <v/>
      </c>
      <c r="O306" s="22"/>
      <c r="P306" s="22"/>
      <c r="Q306" s="22"/>
      <c r="R306" s="24" t="str">
        <f t="shared" si="152"/>
        <v/>
      </c>
      <c r="S306" s="19" t="str">
        <f t="shared" si="134"/>
        <v/>
      </c>
      <c r="T306" s="39"/>
      <c r="U306" s="21"/>
      <c r="V306" s="22"/>
      <c r="W306" s="22" t="str">
        <f t="shared" si="135"/>
        <v/>
      </c>
      <c r="X306" s="22"/>
      <c r="Y306" s="22"/>
      <c r="Z306" s="22"/>
      <c r="AA306" s="24" t="str">
        <f t="shared" si="153"/>
        <v/>
      </c>
      <c r="AB306" s="19" t="str">
        <f t="shared" si="136"/>
        <v/>
      </c>
      <c r="AC306" s="39"/>
      <c r="AD306" s="21"/>
      <c r="AE306" s="22"/>
      <c r="AF306" s="22" t="str">
        <f t="shared" si="137"/>
        <v/>
      </c>
      <c r="AG306" s="22"/>
      <c r="AH306" s="22"/>
      <c r="AI306" s="22"/>
      <c r="AJ306" s="24" t="str">
        <f t="shared" si="154"/>
        <v/>
      </c>
      <c r="AK306" s="19" t="str">
        <f t="shared" si="138"/>
        <v/>
      </c>
      <c r="AL306" s="39"/>
      <c r="AM306" s="21"/>
      <c r="AN306" s="22"/>
      <c r="AO306" s="22" t="str">
        <f t="shared" si="139"/>
        <v/>
      </c>
      <c r="AP306" s="22"/>
      <c r="AQ306" s="22"/>
      <c r="AR306" s="22"/>
      <c r="AS306" s="24" t="str">
        <f t="shared" si="155"/>
        <v/>
      </c>
      <c r="AT306" s="19" t="str">
        <f t="shared" si="140"/>
        <v/>
      </c>
      <c r="AU306" s="39"/>
      <c r="AV306" s="21"/>
      <c r="AW306" s="22"/>
      <c r="AX306" s="22" t="str">
        <f t="shared" si="141"/>
        <v/>
      </c>
      <c r="AY306" s="22"/>
      <c r="AZ306" s="22"/>
      <c r="BA306" s="22"/>
      <c r="BB306" s="24" t="str">
        <f t="shared" si="156"/>
        <v/>
      </c>
      <c r="BC306" s="19" t="str">
        <f t="shared" si="142"/>
        <v/>
      </c>
      <c r="BD306" s="39"/>
      <c r="BE306" s="21"/>
      <c r="BF306" s="22"/>
      <c r="BG306" s="22" t="str">
        <f t="shared" si="143"/>
        <v/>
      </c>
      <c r="BH306" s="22"/>
      <c r="BI306" s="22"/>
      <c r="BJ306" s="22"/>
      <c r="BK306" s="24" t="str">
        <f t="shared" si="157"/>
        <v/>
      </c>
      <c r="BL306" s="19" t="str">
        <f t="shared" si="144"/>
        <v/>
      </c>
      <c r="BM306" s="39"/>
      <c r="BN306" s="21"/>
      <c r="BO306" s="22"/>
      <c r="BP306" s="22" t="str">
        <f t="shared" si="145"/>
        <v/>
      </c>
      <c r="BQ306" s="22"/>
      <c r="BR306" s="22"/>
      <c r="BS306" s="22"/>
      <c r="BT306" s="24" t="str">
        <f t="shared" si="158"/>
        <v/>
      </c>
      <c r="BU306" s="19" t="str">
        <f t="shared" si="146"/>
        <v/>
      </c>
      <c r="BV306" s="39"/>
      <c r="BW306" s="21"/>
      <c r="BX306" s="22"/>
      <c r="BY306" s="22" t="str">
        <f t="shared" si="147"/>
        <v/>
      </c>
      <c r="BZ306" s="22"/>
      <c r="CA306" s="22"/>
      <c r="CB306" s="22"/>
      <c r="CC306" s="24" t="str">
        <f t="shared" si="159"/>
        <v/>
      </c>
      <c r="CD306" s="19" t="str">
        <f t="shared" si="148"/>
        <v/>
      </c>
      <c r="CE306" s="39"/>
      <c r="CF306" s="21"/>
      <c r="CG306" s="22" t="str">
        <f>IF($A306="","",IF(CF306="","I",LOOKUP(CF306/CH$2,{0,0.4,0.45,0.5,0.55,0.6,0.65,0.7,0.75,0.8,1},{"F","D","C","C+","B-","B","B+","A-","A","A+"})))</f>
        <v/>
      </c>
      <c r="CH306" s="19" t="str">
        <f>IF($A306="","",IF(CF306="","--",LOOKUP(CF306/CH$2,{0,0.4,0.45,0.5,0.55,0.6,0.65,0.7,0.75,0.8,1},{0,2,2.25,2.5,2.75,3,3.25,3.5,3.75,4})))</f>
        <v/>
      </c>
      <c r="CI306" s="22"/>
      <c r="CJ306" s="22"/>
      <c r="CK306" s="58" t="str">
        <f t="shared" si="160"/>
        <v/>
      </c>
      <c r="CL306" s="55"/>
      <c r="CM306" s="24"/>
      <c r="CN306" s="24"/>
      <c r="CO306" s="24" t="str">
        <f t="shared" si="149"/>
        <v/>
      </c>
      <c r="CP306" s="24"/>
      <c r="CQ306" s="25"/>
      <c r="CR306" s="24"/>
      <c r="CS306" s="42" t="str">
        <f t="shared" si="150"/>
        <v/>
      </c>
      <c r="CT306" s="22"/>
      <c r="CU306" s="17"/>
      <c r="CV306" s="7"/>
      <c r="CW306" s="7"/>
      <c r="CX306" s="7"/>
      <c r="CY306" s="7"/>
      <c r="CZ306" s="7"/>
      <c r="DA306" s="7"/>
      <c r="DB306" s="25"/>
      <c r="DC306" s="23"/>
    </row>
    <row r="307" spans="1:107" s="26" customFormat="1" x14ac:dyDescent="0.25">
      <c r="A307" s="19"/>
      <c r="B307" s="20"/>
      <c r="C307" s="21"/>
      <c r="D307" s="22"/>
      <c r="E307" s="22" t="str">
        <f t="shared" si="131"/>
        <v/>
      </c>
      <c r="F307" s="22"/>
      <c r="G307" s="22"/>
      <c r="H307" s="22"/>
      <c r="I307" s="24" t="str">
        <f t="shared" si="151"/>
        <v/>
      </c>
      <c r="J307" s="22" t="str">
        <f t="shared" si="132"/>
        <v/>
      </c>
      <c r="K307" s="39"/>
      <c r="L307" s="27"/>
      <c r="M307" s="22"/>
      <c r="N307" s="22" t="str">
        <f t="shared" si="133"/>
        <v/>
      </c>
      <c r="O307" s="22"/>
      <c r="P307" s="22"/>
      <c r="Q307" s="22"/>
      <c r="R307" s="24" t="str">
        <f t="shared" si="152"/>
        <v/>
      </c>
      <c r="S307" s="19" t="str">
        <f t="shared" si="134"/>
        <v/>
      </c>
      <c r="T307" s="39"/>
      <c r="U307" s="21"/>
      <c r="V307" s="22"/>
      <c r="W307" s="22" t="str">
        <f t="shared" si="135"/>
        <v/>
      </c>
      <c r="X307" s="22"/>
      <c r="Y307" s="22"/>
      <c r="Z307" s="22"/>
      <c r="AA307" s="24" t="str">
        <f t="shared" si="153"/>
        <v/>
      </c>
      <c r="AB307" s="19" t="str">
        <f t="shared" si="136"/>
        <v/>
      </c>
      <c r="AC307" s="39"/>
      <c r="AD307" s="21"/>
      <c r="AE307" s="22"/>
      <c r="AF307" s="22" t="str">
        <f t="shared" si="137"/>
        <v/>
      </c>
      <c r="AG307" s="22"/>
      <c r="AH307" s="22"/>
      <c r="AI307" s="22"/>
      <c r="AJ307" s="24" t="str">
        <f t="shared" si="154"/>
        <v/>
      </c>
      <c r="AK307" s="19" t="str">
        <f t="shared" si="138"/>
        <v/>
      </c>
      <c r="AL307" s="39"/>
      <c r="AM307" s="21"/>
      <c r="AN307" s="22"/>
      <c r="AO307" s="22" t="str">
        <f t="shared" si="139"/>
        <v/>
      </c>
      <c r="AP307" s="22"/>
      <c r="AQ307" s="22"/>
      <c r="AR307" s="22"/>
      <c r="AS307" s="24" t="str">
        <f t="shared" si="155"/>
        <v/>
      </c>
      <c r="AT307" s="19" t="str">
        <f t="shared" si="140"/>
        <v/>
      </c>
      <c r="AU307" s="39"/>
      <c r="AV307" s="21"/>
      <c r="AW307" s="22"/>
      <c r="AX307" s="22" t="str">
        <f t="shared" si="141"/>
        <v/>
      </c>
      <c r="AY307" s="22"/>
      <c r="AZ307" s="22"/>
      <c r="BA307" s="22"/>
      <c r="BB307" s="24" t="str">
        <f t="shared" si="156"/>
        <v/>
      </c>
      <c r="BC307" s="19" t="str">
        <f t="shared" si="142"/>
        <v/>
      </c>
      <c r="BD307" s="39"/>
      <c r="BE307" s="21"/>
      <c r="BF307" s="22"/>
      <c r="BG307" s="22" t="str">
        <f t="shared" si="143"/>
        <v/>
      </c>
      <c r="BH307" s="22"/>
      <c r="BI307" s="22"/>
      <c r="BJ307" s="22"/>
      <c r="BK307" s="24" t="str">
        <f t="shared" si="157"/>
        <v/>
      </c>
      <c r="BL307" s="19" t="str">
        <f t="shared" si="144"/>
        <v/>
      </c>
      <c r="BM307" s="39"/>
      <c r="BN307" s="21"/>
      <c r="BO307" s="22"/>
      <c r="BP307" s="22" t="str">
        <f t="shared" si="145"/>
        <v/>
      </c>
      <c r="BQ307" s="22"/>
      <c r="BR307" s="22"/>
      <c r="BS307" s="22"/>
      <c r="BT307" s="24" t="str">
        <f t="shared" si="158"/>
        <v/>
      </c>
      <c r="BU307" s="19" t="str">
        <f t="shared" si="146"/>
        <v/>
      </c>
      <c r="BV307" s="39"/>
      <c r="BW307" s="21"/>
      <c r="BX307" s="22"/>
      <c r="BY307" s="22" t="str">
        <f t="shared" si="147"/>
        <v/>
      </c>
      <c r="BZ307" s="22"/>
      <c r="CA307" s="22"/>
      <c r="CB307" s="22"/>
      <c r="CC307" s="24" t="str">
        <f t="shared" si="159"/>
        <v/>
      </c>
      <c r="CD307" s="19" t="str">
        <f t="shared" si="148"/>
        <v/>
      </c>
      <c r="CE307" s="39"/>
      <c r="CF307" s="21"/>
      <c r="CG307" s="22" t="str">
        <f>IF($A307="","",IF(CF307="","I",LOOKUP(CF307/CH$2,{0,0.4,0.45,0.5,0.55,0.6,0.65,0.7,0.75,0.8,1},{"F","D","C","C+","B-","B","B+","A-","A","A+"})))</f>
        <v/>
      </c>
      <c r="CH307" s="19" t="str">
        <f>IF($A307="","",IF(CF307="","--",LOOKUP(CF307/CH$2,{0,0.4,0.45,0.5,0.55,0.6,0.65,0.7,0.75,0.8,1},{0,2,2.25,2.5,2.75,3,3.25,3.5,3.75,4})))</f>
        <v/>
      </c>
      <c r="CI307" s="22"/>
      <c r="CJ307" s="22"/>
      <c r="CK307" s="58" t="str">
        <f t="shared" si="160"/>
        <v/>
      </c>
      <c r="CL307" s="55"/>
      <c r="CM307" s="24"/>
      <c r="CN307" s="24"/>
      <c r="CO307" s="24" t="str">
        <f t="shared" si="149"/>
        <v/>
      </c>
      <c r="CP307" s="24"/>
      <c r="CQ307" s="25"/>
      <c r="CR307" s="24"/>
      <c r="CS307" s="42" t="str">
        <f t="shared" si="150"/>
        <v/>
      </c>
      <c r="CT307" s="22"/>
      <c r="CU307" s="17"/>
      <c r="CV307" s="7"/>
      <c r="CW307" s="7"/>
      <c r="CX307" s="7"/>
      <c r="CY307" s="7"/>
      <c r="CZ307" s="7"/>
      <c r="DA307" s="7"/>
      <c r="DB307" s="25"/>
      <c r="DC307" s="23"/>
    </row>
    <row r="308" spans="1:107" s="26" customFormat="1" x14ac:dyDescent="0.25">
      <c r="A308" s="19"/>
      <c r="B308" s="20"/>
      <c r="C308" s="21"/>
      <c r="D308" s="22"/>
      <c r="E308" s="22" t="str">
        <f t="shared" si="131"/>
        <v/>
      </c>
      <c r="F308" s="22"/>
      <c r="G308" s="22"/>
      <c r="H308" s="22"/>
      <c r="I308" s="24" t="str">
        <f t="shared" si="151"/>
        <v/>
      </c>
      <c r="J308" s="22" t="str">
        <f t="shared" si="132"/>
        <v/>
      </c>
      <c r="K308" s="39"/>
      <c r="L308" s="27"/>
      <c r="M308" s="22"/>
      <c r="N308" s="22" t="str">
        <f t="shared" si="133"/>
        <v/>
      </c>
      <c r="O308" s="22"/>
      <c r="P308" s="22"/>
      <c r="Q308" s="22"/>
      <c r="R308" s="24" t="str">
        <f t="shared" si="152"/>
        <v/>
      </c>
      <c r="S308" s="19" t="str">
        <f t="shared" si="134"/>
        <v/>
      </c>
      <c r="T308" s="39"/>
      <c r="U308" s="21"/>
      <c r="V308" s="22"/>
      <c r="W308" s="22" t="str">
        <f t="shared" si="135"/>
        <v/>
      </c>
      <c r="X308" s="22"/>
      <c r="Y308" s="22"/>
      <c r="Z308" s="22"/>
      <c r="AA308" s="24" t="str">
        <f t="shared" si="153"/>
        <v/>
      </c>
      <c r="AB308" s="19" t="str">
        <f t="shared" si="136"/>
        <v/>
      </c>
      <c r="AC308" s="39"/>
      <c r="AD308" s="21"/>
      <c r="AE308" s="22"/>
      <c r="AF308" s="22" t="str">
        <f t="shared" si="137"/>
        <v/>
      </c>
      <c r="AG308" s="22"/>
      <c r="AH308" s="22"/>
      <c r="AI308" s="22"/>
      <c r="AJ308" s="24" t="str">
        <f t="shared" si="154"/>
        <v/>
      </c>
      <c r="AK308" s="19" t="str">
        <f t="shared" si="138"/>
        <v/>
      </c>
      <c r="AL308" s="39"/>
      <c r="AM308" s="21"/>
      <c r="AN308" s="22"/>
      <c r="AO308" s="22" t="str">
        <f t="shared" si="139"/>
        <v/>
      </c>
      <c r="AP308" s="22"/>
      <c r="AQ308" s="22"/>
      <c r="AR308" s="22"/>
      <c r="AS308" s="24" t="str">
        <f t="shared" si="155"/>
        <v/>
      </c>
      <c r="AT308" s="19" t="str">
        <f t="shared" si="140"/>
        <v/>
      </c>
      <c r="AU308" s="39"/>
      <c r="AV308" s="21"/>
      <c r="AW308" s="22"/>
      <c r="AX308" s="22" t="str">
        <f t="shared" si="141"/>
        <v/>
      </c>
      <c r="AY308" s="22"/>
      <c r="AZ308" s="22"/>
      <c r="BA308" s="22"/>
      <c r="BB308" s="24" t="str">
        <f t="shared" si="156"/>
        <v/>
      </c>
      <c r="BC308" s="19" t="str">
        <f t="shared" si="142"/>
        <v/>
      </c>
      <c r="BD308" s="39"/>
      <c r="BE308" s="21"/>
      <c r="BF308" s="22"/>
      <c r="BG308" s="22" t="str">
        <f t="shared" si="143"/>
        <v/>
      </c>
      <c r="BH308" s="22"/>
      <c r="BI308" s="22"/>
      <c r="BJ308" s="22"/>
      <c r="BK308" s="24" t="str">
        <f t="shared" si="157"/>
        <v/>
      </c>
      <c r="BL308" s="19" t="str">
        <f t="shared" si="144"/>
        <v/>
      </c>
      <c r="BM308" s="39"/>
      <c r="BN308" s="21"/>
      <c r="BO308" s="22"/>
      <c r="BP308" s="22" t="str">
        <f t="shared" si="145"/>
        <v/>
      </c>
      <c r="BQ308" s="22"/>
      <c r="BR308" s="22"/>
      <c r="BS308" s="22"/>
      <c r="BT308" s="24" t="str">
        <f t="shared" si="158"/>
        <v/>
      </c>
      <c r="BU308" s="19" t="str">
        <f t="shared" si="146"/>
        <v/>
      </c>
      <c r="BV308" s="39"/>
      <c r="BW308" s="21"/>
      <c r="BX308" s="22"/>
      <c r="BY308" s="22" t="str">
        <f t="shared" si="147"/>
        <v/>
      </c>
      <c r="BZ308" s="22"/>
      <c r="CA308" s="22"/>
      <c r="CB308" s="22"/>
      <c r="CC308" s="24" t="str">
        <f t="shared" si="159"/>
        <v/>
      </c>
      <c r="CD308" s="19" t="str">
        <f t="shared" si="148"/>
        <v/>
      </c>
      <c r="CE308" s="39"/>
      <c r="CF308" s="21"/>
      <c r="CG308" s="22" t="str">
        <f>IF($A308="","",IF(CF308="","I",LOOKUP(CF308/CH$2,{0,0.4,0.45,0.5,0.55,0.6,0.65,0.7,0.75,0.8,1},{"F","D","C","C+","B-","B","B+","A-","A","A+"})))</f>
        <v/>
      </c>
      <c r="CH308" s="19" t="str">
        <f>IF($A308="","",IF(CF308="","--",LOOKUP(CF308/CH$2,{0,0.4,0.45,0.5,0.55,0.6,0.65,0.7,0.75,0.8,1},{0,2,2.25,2.5,2.75,3,3.25,3.5,3.75,4})))</f>
        <v/>
      </c>
      <c r="CI308" s="22"/>
      <c r="CJ308" s="22"/>
      <c r="CK308" s="58" t="str">
        <f t="shared" si="160"/>
        <v/>
      </c>
      <c r="CL308" s="55"/>
      <c r="CM308" s="24"/>
      <c r="CN308" s="24"/>
      <c r="CO308" s="24" t="str">
        <f t="shared" si="149"/>
        <v/>
      </c>
      <c r="CP308" s="24"/>
      <c r="CQ308" s="25"/>
      <c r="CR308" s="24"/>
      <c r="CS308" s="42" t="str">
        <f t="shared" si="150"/>
        <v/>
      </c>
      <c r="CT308" s="22"/>
      <c r="CU308" s="17"/>
      <c r="CV308" s="7"/>
      <c r="CW308" s="7"/>
      <c r="CX308" s="7"/>
      <c r="CY308" s="7"/>
      <c r="CZ308" s="7"/>
      <c r="DA308" s="7"/>
      <c r="DB308" s="25"/>
      <c r="DC308" s="23"/>
    </row>
    <row r="309" spans="1:107" s="26" customFormat="1" x14ac:dyDescent="0.25">
      <c r="A309" s="19"/>
      <c r="B309" s="20"/>
      <c r="C309" s="21"/>
      <c r="D309" s="22"/>
      <c r="E309" s="22" t="str">
        <f t="shared" si="131"/>
        <v/>
      </c>
      <c r="F309" s="22"/>
      <c r="G309" s="22"/>
      <c r="H309" s="22"/>
      <c r="I309" s="24" t="str">
        <f t="shared" si="151"/>
        <v/>
      </c>
      <c r="J309" s="22" t="str">
        <f t="shared" si="132"/>
        <v/>
      </c>
      <c r="K309" s="39"/>
      <c r="L309" s="27"/>
      <c r="M309" s="22"/>
      <c r="N309" s="22" t="str">
        <f t="shared" si="133"/>
        <v/>
      </c>
      <c r="O309" s="22"/>
      <c r="P309" s="22"/>
      <c r="Q309" s="22"/>
      <c r="R309" s="24" t="str">
        <f t="shared" si="152"/>
        <v/>
      </c>
      <c r="S309" s="19" t="str">
        <f t="shared" si="134"/>
        <v/>
      </c>
      <c r="T309" s="39"/>
      <c r="U309" s="21"/>
      <c r="V309" s="22"/>
      <c r="W309" s="22" t="str">
        <f t="shared" si="135"/>
        <v/>
      </c>
      <c r="X309" s="22"/>
      <c r="Y309" s="22"/>
      <c r="Z309" s="22"/>
      <c r="AA309" s="24" t="str">
        <f t="shared" si="153"/>
        <v/>
      </c>
      <c r="AB309" s="19" t="str">
        <f t="shared" si="136"/>
        <v/>
      </c>
      <c r="AC309" s="39"/>
      <c r="AD309" s="21"/>
      <c r="AE309" s="22"/>
      <c r="AF309" s="22" t="str">
        <f t="shared" si="137"/>
        <v/>
      </c>
      <c r="AG309" s="22"/>
      <c r="AH309" s="22"/>
      <c r="AI309" s="22"/>
      <c r="AJ309" s="24" t="str">
        <f t="shared" si="154"/>
        <v/>
      </c>
      <c r="AK309" s="19" t="str">
        <f t="shared" si="138"/>
        <v/>
      </c>
      <c r="AL309" s="39"/>
      <c r="AM309" s="21"/>
      <c r="AN309" s="22"/>
      <c r="AO309" s="22" t="str">
        <f t="shared" si="139"/>
        <v/>
      </c>
      <c r="AP309" s="22"/>
      <c r="AQ309" s="22"/>
      <c r="AR309" s="22"/>
      <c r="AS309" s="24" t="str">
        <f t="shared" si="155"/>
        <v/>
      </c>
      <c r="AT309" s="19" t="str">
        <f t="shared" si="140"/>
        <v/>
      </c>
      <c r="AU309" s="39"/>
      <c r="AV309" s="21"/>
      <c r="AW309" s="22"/>
      <c r="AX309" s="22" t="str">
        <f t="shared" si="141"/>
        <v/>
      </c>
      <c r="AY309" s="22"/>
      <c r="AZ309" s="22"/>
      <c r="BA309" s="22"/>
      <c r="BB309" s="24" t="str">
        <f t="shared" si="156"/>
        <v/>
      </c>
      <c r="BC309" s="19" t="str">
        <f t="shared" si="142"/>
        <v/>
      </c>
      <c r="BD309" s="39"/>
      <c r="BE309" s="21"/>
      <c r="BF309" s="22"/>
      <c r="BG309" s="22" t="str">
        <f t="shared" si="143"/>
        <v/>
      </c>
      <c r="BH309" s="22"/>
      <c r="BI309" s="22"/>
      <c r="BJ309" s="22"/>
      <c r="BK309" s="24" t="str">
        <f t="shared" si="157"/>
        <v/>
      </c>
      <c r="BL309" s="19" t="str">
        <f t="shared" si="144"/>
        <v/>
      </c>
      <c r="BM309" s="39"/>
      <c r="BN309" s="21"/>
      <c r="BO309" s="22"/>
      <c r="BP309" s="22" t="str">
        <f t="shared" si="145"/>
        <v/>
      </c>
      <c r="BQ309" s="22"/>
      <c r="BR309" s="22"/>
      <c r="BS309" s="22"/>
      <c r="BT309" s="24" t="str">
        <f t="shared" si="158"/>
        <v/>
      </c>
      <c r="BU309" s="19" t="str">
        <f t="shared" si="146"/>
        <v/>
      </c>
      <c r="BV309" s="39"/>
      <c r="BW309" s="21"/>
      <c r="BX309" s="22"/>
      <c r="BY309" s="22" t="str">
        <f t="shared" si="147"/>
        <v/>
      </c>
      <c r="BZ309" s="22"/>
      <c r="CA309" s="22"/>
      <c r="CB309" s="22"/>
      <c r="CC309" s="24" t="str">
        <f t="shared" si="159"/>
        <v/>
      </c>
      <c r="CD309" s="19" t="str">
        <f t="shared" si="148"/>
        <v/>
      </c>
      <c r="CE309" s="39"/>
      <c r="CF309" s="21"/>
      <c r="CG309" s="22" t="str">
        <f>IF($A309="","",IF(CF309="","I",LOOKUP(CF309/CH$2,{0,0.4,0.45,0.5,0.55,0.6,0.65,0.7,0.75,0.8,1},{"F","D","C","C+","B-","B","B+","A-","A","A+"})))</f>
        <v/>
      </c>
      <c r="CH309" s="19" t="str">
        <f>IF($A309="","",IF(CF309="","--",LOOKUP(CF309/CH$2,{0,0.4,0.45,0.5,0.55,0.6,0.65,0.7,0.75,0.8,1},{0,2,2.25,2.5,2.75,3,3.25,3.5,3.75,4})))</f>
        <v/>
      </c>
      <c r="CI309" s="22"/>
      <c r="CJ309" s="22"/>
      <c r="CK309" s="58" t="str">
        <f t="shared" si="160"/>
        <v/>
      </c>
      <c r="CL309" s="55"/>
      <c r="CM309" s="24"/>
      <c r="CN309" s="24"/>
      <c r="CO309" s="24" t="str">
        <f t="shared" si="149"/>
        <v/>
      </c>
      <c r="CP309" s="24"/>
      <c r="CQ309" s="25"/>
      <c r="CR309" s="24"/>
      <c r="CS309" s="42" t="str">
        <f t="shared" si="150"/>
        <v/>
      </c>
      <c r="CT309" s="22"/>
      <c r="CU309" s="17"/>
      <c r="CV309" s="7"/>
      <c r="CW309" s="7"/>
      <c r="CX309" s="7"/>
      <c r="CY309" s="7"/>
      <c r="CZ309" s="7"/>
      <c r="DA309" s="7"/>
      <c r="DB309" s="25"/>
      <c r="DC309" s="23"/>
    </row>
    <row r="310" spans="1:107" s="26" customFormat="1" x14ac:dyDescent="0.25">
      <c r="A310" s="19"/>
      <c r="B310" s="20"/>
      <c r="C310" s="21"/>
      <c r="D310" s="22"/>
      <c r="E310" s="22" t="str">
        <f t="shared" si="131"/>
        <v/>
      </c>
      <c r="F310" s="22"/>
      <c r="G310" s="22"/>
      <c r="H310" s="22"/>
      <c r="I310" s="24" t="str">
        <f t="shared" si="151"/>
        <v/>
      </c>
      <c r="J310" s="22" t="str">
        <f t="shared" si="132"/>
        <v/>
      </c>
      <c r="K310" s="39"/>
      <c r="L310" s="27"/>
      <c r="M310" s="22"/>
      <c r="N310" s="22" t="str">
        <f t="shared" si="133"/>
        <v/>
      </c>
      <c r="O310" s="22"/>
      <c r="P310" s="22"/>
      <c r="Q310" s="22"/>
      <c r="R310" s="24" t="str">
        <f t="shared" si="152"/>
        <v/>
      </c>
      <c r="S310" s="19" t="str">
        <f t="shared" si="134"/>
        <v/>
      </c>
      <c r="T310" s="39"/>
      <c r="U310" s="21"/>
      <c r="V310" s="22"/>
      <c r="W310" s="22" t="str">
        <f t="shared" si="135"/>
        <v/>
      </c>
      <c r="X310" s="22"/>
      <c r="Y310" s="22"/>
      <c r="Z310" s="22"/>
      <c r="AA310" s="24" t="str">
        <f t="shared" si="153"/>
        <v/>
      </c>
      <c r="AB310" s="19" t="str">
        <f t="shared" si="136"/>
        <v/>
      </c>
      <c r="AC310" s="39"/>
      <c r="AD310" s="21"/>
      <c r="AE310" s="22"/>
      <c r="AF310" s="22" t="str">
        <f t="shared" si="137"/>
        <v/>
      </c>
      <c r="AG310" s="22"/>
      <c r="AH310" s="22"/>
      <c r="AI310" s="22"/>
      <c r="AJ310" s="24" t="str">
        <f t="shared" si="154"/>
        <v/>
      </c>
      <c r="AK310" s="19" t="str">
        <f t="shared" si="138"/>
        <v/>
      </c>
      <c r="AL310" s="39"/>
      <c r="AM310" s="21"/>
      <c r="AN310" s="22"/>
      <c r="AO310" s="22" t="str">
        <f t="shared" si="139"/>
        <v/>
      </c>
      <c r="AP310" s="22"/>
      <c r="AQ310" s="22"/>
      <c r="AR310" s="22"/>
      <c r="AS310" s="24" t="str">
        <f t="shared" si="155"/>
        <v/>
      </c>
      <c r="AT310" s="19" t="str">
        <f t="shared" si="140"/>
        <v/>
      </c>
      <c r="AU310" s="39"/>
      <c r="AV310" s="21"/>
      <c r="AW310" s="22"/>
      <c r="AX310" s="22" t="str">
        <f t="shared" si="141"/>
        <v/>
      </c>
      <c r="AY310" s="22"/>
      <c r="AZ310" s="22"/>
      <c r="BA310" s="22"/>
      <c r="BB310" s="24" t="str">
        <f t="shared" si="156"/>
        <v/>
      </c>
      <c r="BC310" s="19" t="str">
        <f t="shared" si="142"/>
        <v/>
      </c>
      <c r="BD310" s="39"/>
      <c r="BE310" s="21"/>
      <c r="BF310" s="22"/>
      <c r="BG310" s="22" t="str">
        <f t="shared" si="143"/>
        <v/>
      </c>
      <c r="BH310" s="22"/>
      <c r="BI310" s="22"/>
      <c r="BJ310" s="22"/>
      <c r="BK310" s="24" t="str">
        <f t="shared" si="157"/>
        <v/>
      </c>
      <c r="BL310" s="19" t="str">
        <f t="shared" si="144"/>
        <v/>
      </c>
      <c r="BM310" s="39"/>
      <c r="BN310" s="21"/>
      <c r="BO310" s="22"/>
      <c r="BP310" s="22" t="str">
        <f t="shared" si="145"/>
        <v/>
      </c>
      <c r="BQ310" s="22"/>
      <c r="BR310" s="22"/>
      <c r="BS310" s="22"/>
      <c r="BT310" s="24" t="str">
        <f t="shared" si="158"/>
        <v/>
      </c>
      <c r="BU310" s="19" t="str">
        <f t="shared" si="146"/>
        <v/>
      </c>
      <c r="BV310" s="39"/>
      <c r="BW310" s="21"/>
      <c r="BX310" s="22"/>
      <c r="BY310" s="22" t="str">
        <f t="shared" si="147"/>
        <v/>
      </c>
      <c r="BZ310" s="22"/>
      <c r="CA310" s="22"/>
      <c r="CB310" s="22"/>
      <c r="CC310" s="24" t="str">
        <f t="shared" si="159"/>
        <v/>
      </c>
      <c r="CD310" s="19" t="str">
        <f t="shared" si="148"/>
        <v/>
      </c>
      <c r="CE310" s="39"/>
      <c r="CF310" s="21"/>
      <c r="CG310" s="22" t="str">
        <f>IF($A310="","",IF(CF310="","I",LOOKUP(CF310/CH$2,{0,0.4,0.45,0.5,0.55,0.6,0.65,0.7,0.75,0.8,1},{"F","D","C","C+","B-","B","B+","A-","A","A+"})))</f>
        <v/>
      </c>
      <c r="CH310" s="19" t="str">
        <f>IF($A310="","",IF(CF310="","--",LOOKUP(CF310/CH$2,{0,0.4,0.45,0.5,0.55,0.6,0.65,0.7,0.75,0.8,1},{0,2,2.25,2.5,2.75,3,3.25,3.5,3.75,4})))</f>
        <v/>
      </c>
      <c r="CI310" s="22"/>
      <c r="CJ310" s="22"/>
      <c r="CK310" s="58" t="str">
        <f t="shared" si="160"/>
        <v/>
      </c>
      <c r="CL310" s="55"/>
      <c r="CM310" s="24"/>
      <c r="CN310" s="24"/>
      <c r="CO310" s="24" t="str">
        <f t="shared" si="149"/>
        <v/>
      </c>
      <c r="CP310" s="24"/>
      <c r="CQ310" s="25"/>
      <c r="CR310" s="24"/>
      <c r="CS310" s="42" t="str">
        <f t="shared" si="150"/>
        <v/>
      </c>
      <c r="CT310" s="22"/>
      <c r="CU310" s="17"/>
      <c r="CV310" s="7"/>
      <c r="CW310" s="7"/>
      <c r="CX310" s="7"/>
      <c r="CY310" s="7"/>
      <c r="CZ310" s="7"/>
      <c r="DA310" s="7"/>
      <c r="DB310" s="25"/>
      <c r="DC310" s="23"/>
    </row>
    <row r="311" spans="1:107" s="26" customFormat="1" x14ac:dyDescent="0.25">
      <c r="A311" s="19"/>
      <c r="B311" s="20"/>
      <c r="C311" s="21"/>
      <c r="D311" s="22"/>
      <c r="E311" s="22" t="str">
        <f t="shared" si="131"/>
        <v/>
      </c>
      <c r="F311" s="22"/>
      <c r="G311" s="22"/>
      <c r="H311" s="22"/>
      <c r="I311" s="24" t="str">
        <f t="shared" si="151"/>
        <v/>
      </c>
      <c r="J311" s="22" t="str">
        <f t="shared" si="132"/>
        <v/>
      </c>
      <c r="K311" s="39"/>
      <c r="L311" s="27"/>
      <c r="M311" s="22"/>
      <c r="N311" s="22" t="str">
        <f t="shared" si="133"/>
        <v/>
      </c>
      <c r="O311" s="22"/>
      <c r="P311" s="22"/>
      <c r="Q311" s="22"/>
      <c r="R311" s="24" t="str">
        <f t="shared" si="152"/>
        <v/>
      </c>
      <c r="S311" s="19" t="str">
        <f t="shared" si="134"/>
        <v/>
      </c>
      <c r="T311" s="39"/>
      <c r="U311" s="21"/>
      <c r="V311" s="22"/>
      <c r="W311" s="22" t="str">
        <f t="shared" si="135"/>
        <v/>
      </c>
      <c r="X311" s="22"/>
      <c r="Y311" s="22"/>
      <c r="Z311" s="22"/>
      <c r="AA311" s="24" t="str">
        <f t="shared" si="153"/>
        <v/>
      </c>
      <c r="AB311" s="19" t="str">
        <f t="shared" si="136"/>
        <v/>
      </c>
      <c r="AC311" s="39"/>
      <c r="AD311" s="21"/>
      <c r="AE311" s="22"/>
      <c r="AF311" s="22" t="str">
        <f t="shared" si="137"/>
        <v/>
      </c>
      <c r="AG311" s="22"/>
      <c r="AH311" s="22"/>
      <c r="AI311" s="22"/>
      <c r="AJ311" s="24" t="str">
        <f t="shared" si="154"/>
        <v/>
      </c>
      <c r="AK311" s="19" t="str">
        <f t="shared" si="138"/>
        <v/>
      </c>
      <c r="AL311" s="39"/>
      <c r="AM311" s="21"/>
      <c r="AN311" s="22"/>
      <c r="AO311" s="22" t="str">
        <f t="shared" si="139"/>
        <v/>
      </c>
      <c r="AP311" s="22"/>
      <c r="AQ311" s="22"/>
      <c r="AR311" s="22"/>
      <c r="AS311" s="24" t="str">
        <f t="shared" si="155"/>
        <v/>
      </c>
      <c r="AT311" s="19" t="str">
        <f t="shared" si="140"/>
        <v/>
      </c>
      <c r="AU311" s="39"/>
      <c r="AV311" s="21"/>
      <c r="AW311" s="22"/>
      <c r="AX311" s="22" t="str">
        <f t="shared" si="141"/>
        <v/>
      </c>
      <c r="AY311" s="22"/>
      <c r="AZ311" s="22"/>
      <c r="BA311" s="22"/>
      <c r="BB311" s="24" t="str">
        <f t="shared" si="156"/>
        <v/>
      </c>
      <c r="BC311" s="19" t="str">
        <f t="shared" si="142"/>
        <v/>
      </c>
      <c r="BD311" s="39"/>
      <c r="BE311" s="21"/>
      <c r="BF311" s="22"/>
      <c r="BG311" s="22" t="str">
        <f t="shared" si="143"/>
        <v/>
      </c>
      <c r="BH311" s="22"/>
      <c r="BI311" s="22"/>
      <c r="BJ311" s="22"/>
      <c r="BK311" s="24" t="str">
        <f t="shared" si="157"/>
        <v/>
      </c>
      <c r="BL311" s="19" t="str">
        <f t="shared" si="144"/>
        <v/>
      </c>
      <c r="BM311" s="39"/>
      <c r="BN311" s="21"/>
      <c r="BO311" s="22"/>
      <c r="BP311" s="22" t="str">
        <f t="shared" si="145"/>
        <v/>
      </c>
      <c r="BQ311" s="22"/>
      <c r="BR311" s="22"/>
      <c r="BS311" s="22"/>
      <c r="BT311" s="24" t="str">
        <f t="shared" si="158"/>
        <v/>
      </c>
      <c r="BU311" s="19" t="str">
        <f t="shared" si="146"/>
        <v/>
      </c>
      <c r="BV311" s="39"/>
      <c r="BW311" s="21"/>
      <c r="BX311" s="22"/>
      <c r="BY311" s="22" t="str">
        <f t="shared" si="147"/>
        <v/>
      </c>
      <c r="BZ311" s="22"/>
      <c r="CA311" s="22"/>
      <c r="CB311" s="22"/>
      <c r="CC311" s="24" t="str">
        <f t="shared" si="159"/>
        <v/>
      </c>
      <c r="CD311" s="19" t="str">
        <f t="shared" si="148"/>
        <v/>
      </c>
      <c r="CE311" s="39"/>
      <c r="CF311" s="21"/>
      <c r="CG311" s="22" t="str">
        <f>IF($A311="","",IF(CF311="","I",LOOKUP(CF311/CH$2,{0,0.4,0.45,0.5,0.55,0.6,0.65,0.7,0.75,0.8,1},{"F","D","C","C+","B-","B","B+","A-","A","A+"})))</f>
        <v/>
      </c>
      <c r="CH311" s="19" t="str">
        <f>IF($A311="","",IF(CF311="","--",LOOKUP(CF311/CH$2,{0,0.4,0.45,0.5,0.55,0.6,0.65,0.7,0.75,0.8,1},{0,2,2.25,2.5,2.75,3,3.25,3.5,3.75,4})))</f>
        <v/>
      </c>
      <c r="CI311" s="22"/>
      <c r="CJ311" s="22"/>
      <c r="CK311" s="58" t="str">
        <f t="shared" si="160"/>
        <v/>
      </c>
      <c r="CL311" s="55"/>
      <c r="CM311" s="24"/>
      <c r="CN311" s="24"/>
      <c r="CO311" s="24" t="str">
        <f t="shared" si="149"/>
        <v/>
      </c>
      <c r="CP311" s="24"/>
      <c r="CQ311" s="25"/>
      <c r="CR311" s="24"/>
      <c r="CS311" s="42" t="str">
        <f t="shared" si="150"/>
        <v/>
      </c>
      <c r="CT311" s="22"/>
      <c r="CU311" s="17"/>
      <c r="CV311" s="7"/>
      <c r="CW311" s="7"/>
      <c r="CX311" s="7"/>
      <c r="CY311" s="7"/>
      <c r="CZ311" s="7"/>
      <c r="DA311" s="7"/>
      <c r="DB311" s="25"/>
      <c r="DC311" s="23"/>
    </row>
    <row r="312" spans="1:107" s="26" customFormat="1" x14ac:dyDescent="0.25">
      <c r="A312" s="19"/>
      <c r="B312" s="20"/>
      <c r="C312" s="21"/>
      <c r="D312" s="22"/>
      <c r="E312" s="22" t="str">
        <f t="shared" si="131"/>
        <v/>
      </c>
      <c r="F312" s="22"/>
      <c r="G312" s="22"/>
      <c r="H312" s="22"/>
      <c r="I312" s="24" t="str">
        <f t="shared" si="151"/>
        <v/>
      </c>
      <c r="J312" s="22" t="str">
        <f t="shared" si="132"/>
        <v/>
      </c>
      <c r="K312" s="39"/>
      <c r="L312" s="27"/>
      <c r="M312" s="22"/>
      <c r="N312" s="22" t="str">
        <f t="shared" si="133"/>
        <v/>
      </c>
      <c r="O312" s="22"/>
      <c r="P312" s="22"/>
      <c r="Q312" s="22"/>
      <c r="R312" s="24" t="str">
        <f t="shared" si="152"/>
        <v/>
      </c>
      <c r="S312" s="19" t="str">
        <f t="shared" si="134"/>
        <v/>
      </c>
      <c r="T312" s="39"/>
      <c r="U312" s="21"/>
      <c r="V312" s="22"/>
      <c r="W312" s="22" t="str">
        <f t="shared" si="135"/>
        <v/>
      </c>
      <c r="X312" s="22"/>
      <c r="Y312" s="22"/>
      <c r="Z312" s="22"/>
      <c r="AA312" s="24" t="str">
        <f t="shared" si="153"/>
        <v/>
      </c>
      <c r="AB312" s="19" t="str">
        <f t="shared" si="136"/>
        <v/>
      </c>
      <c r="AC312" s="39"/>
      <c r="AD312" s="21"/>
      <c r="AE312" s="22"/>
      <c r="AF312" s="22" t="str">
        <f t="shared" si="137"/>
        <v/>
      </c>
      <c r="AG312" s="22"/>
      <c r="AH312" s="22"/>
      <c r="AI312" s="22"/>
      <c r="AJ312" s="24" t="str">
        <f t="shared" si="154"/>
        <v/>
      </c>
      <c r="AK312" s="19" t="str">
        <f t="shared" si="138"/>
        <v/>
      </c>
      <c r="AL312" s="39"/>
      <c r="AM312" s="21"/>
      <c r="AN312" s="22"/>
      <c r="AO312" s="22" t="str">
        <f t="shared" si="139"/>
        <v/>
      </c>
      <c r="AP312" s="22"/>
      <c r="AQ312" s="22"/>
      <c r="AR312" s="22"/>
      <c r="AS312" s="24" t="str">
        <f t="shared" si="155"/>
        <v/>
      </c>
      <c r="AT312" s="19" t="str">
        <f t="shared" si="140"/>
        <v/>
      </c>
      <c r="AU312" s="39"/>
      <c r="AV312" s="21"/>
      <c r="AW312" s="22"/>
      <c r="AX312" s="22" t="str">
        <f t="shared" si="141"/>
        <v/>
      </c>
      <c r="AY312" s="22"/>
      <c r="AZ312" s="22"/>
      <c r="BA312" s="22"/>
      <c r="BB312" s="24" t="str">
        <f t="shared" si="156"/>
        <v/>
      </c>
      <c r="BC312" s="19" t="str">
        <f t="shared" si="142"/>
        <v/>
      </c>
      <c r="BD312" s="39"/>
      <c r="BE312" s="21"/>
      <c r="BF312" s="22"/>
      <c r="BG312" s="22" t="str">
        <f t="shared" si="143"/>
        <v/>
      </c>
      <c r="BH312" s="22"/>
      <c r="BI312" s="22"/>
      <c r="BJ312" s="22"/>
      <c r="BK312" s="24" t="str">
        <f t="shared" si="157"/>
        <v/>
      </c>
      <c r="BL312" s="19" t="str">
        <f t="shared" si="144"/>
        <v/>
      </c>
      <c r="BM312" s="39"/>
      <c r="BN312" s="21"/>
      <c r="BO312" s="22"/>
      <c r="BP312" s="22" t="str">
        <f t="shared" si="145"/>
        <v/>
      </c>
      <c r="BQ312" s="22"/>
      <c r="BR312" s="22"/>
      <c r="BS312" s="22"/>
      <c r="BT312" s="24" t="str">
        <f t="shared" si="158"/>
        <v/>
      </c>
      <c r="BU312" s="19" t="str">
        <f t="shared" si="146"/>
        <v/>
      </c>
      <c r="BV312" s="39"/>
      <c r="BW312" s="21"/>
      <c r="BX312" s="22"/>
      <c r="BY312" s="22" t="str">
        <f t="shared" si="147"/>
        <v/>
      </c>
      <c r="BZ312" s="22"/>
      <c r="CA312" s="22"/>
      <c r="CB312" s="22"/>
      <c r="CC312" s="24" t="str">
        <f t="shared" si="159"/>
        <v/>
      </c>
      <c r="CD312" s="19" t="str">
        <f t="shared" si="148"/>
        <v/>
      </c>
      <c r="CE312" s="39"/>
      <c r="CF312" s="21"/>
      <c r="CG312" s="22" t="str">
        <f>IF($A312="","",IF(CF312="","I",LOOKUP(CF312/CH$2,{0,0.4,0.45,0.5,0.55,0.6,0.65,0.7,0.75,0.8,1},{"F","D","C","C+","B-","B","B+","A-","A","A+"})))</f>
        <v/>
      </c>
      <c r="CH312" s="19" t="str">
        <f>IF($A312="","",IF(CF312="","--",LOOKUP(CF312/CH$2,{0,0.4,0.45,0.5,0.55,0.6,0.65,0.7,0.75,0.8,1},{0,2,2.25,2.5,2.75,3,3.25,3.5,3.75,4})))</f>
        <v/>
      </c>
      <c r="CI312" s="22"/>
      <c r="CJ312" s="22"/>
      <c r="CK312" s="58" t="str">
        <f t="shared" si="160"/>
        <v/>
      </c>
      <c r="CL312" s="55"/>
      <c r="CM312" s="24"/>
      <c r="CN312" s="24"/>
      <c r="CO312" s="24" t="str">
        <f t="shared" si="149"/>
        <v/>
      </c>
      <c r="CP312" s="24"/>
      <c r="CQ312" s="25"/>
      <c r="CR312" s="24"/>
      <c r="CS312" s="42" t="str">
        <f t="shared" si="150"/>
        <v/>
      </c>
      <c r="CT312" s="22"/>
      <c r="CU312" s="17"/>
      <c r="CV312" s="7"/>
      <c r="CW312" s="7"/>
      <c r="CX312" s="7"/>
      <c r="CY312" s="7"/>
      <c r="CZ312" s="7"/>
      <c r="DA312" s="7"/>
      <c r="DB312" s="25"/>
      <c r="DC312" s="23"/>
    </row>
    <row r="313" spans="1:107" s="26" customFormat="1" x14ac:dyDescent="0.25">
      <c r="A313" s="19"/>
      <c r="B313" s="20"/>
      <c r="C313" s="21"/>
      <c r="D313" s="22"/>
      <c r="E313" s="22" t="str">
        <f t="shared" si="131"/>
        <v/>
      </c>
      <c r="F313" s="22"/>
      <c r="G313" s="22"/>
      <c r="H313" s="22"/>
      <c r="I313" s="24" t="str">
        <f t="shared" si="151"/>
        <v/>
      </c>
      <c r="J313" s="22" t="str">
        <f t="shared" si="132"/>
        <v/>
      </c>
      <c r="K313" s="39"/>
      <c r="L313" s="27"/>
      <c r="M313" s="22"/>
      <c r="N313" s="22" t="str">
        <f t="shared" si="133"/>
        <v/>
      </c>
      <c r="O313" s="22"/>
      <c r="P313" s="22"/>
      <c r="Q313" s="22"/>
      <c r="R313" s="24" t="str">
        <f t="shared" si="152"/>
        <v/>
      </c>
      <c r="S313" s="19" t="str">
        <f t="shared" si="134"/>
        <v/>
      </c>
      <c r="T313" s="39"/>
      <c r="U313" s="21"/>
      <c r="V313" s="22"/>
      <c r="W313" s="22" t="str">
        <f t="shared" si="135"/>
        <v/>
      </c>
      <c r="X313" s="22"/>
      <c r="Y313" s="22"/>
      <c r="Z313" s="22"/>
      <c r="AA313" s="24" t="str">
        <f t="shared" si="153"/>
        <v/>
      </c>
      <c r="AB313" s="19" t="str">
        <f t="shared" si="136"/>
        <v/>
      </c>
      <c r="AC313" s="39"/>
      <c r="AD313" s="21"/>
      <c r="AE313" s="22"/>
      <c r="AF313" s="22" t="str">
        <f t="shared" si="137"/>
        <v/>
      </c>
      <c r="AG313" s="22"/>
      <c r="AH313" s="22"/>
      <c r="AI313" s="22"/>
      <c r="AJ313" s="24" t="str">
        <f t="shared" si="154"/>
        <v/>
      </c>
      <c r="AK313" s="19" t="str">
        <f t="shared" si="138"/>
        <v/>
      </c>
      <c r="AL313" s="39"/>
      <c r="AM313" s="21"/>
      <c r="AN313" s="22"/>
      <c r="AO313" s="22" t="str">
        <f t="shared" si="139"/>
        <v/>
      </c>
      <c r="AP313" s="22"/>
      <c r="AQ313" s="22"/>
      <c r="AR313" s="22"/>
      <c r="AS313" s="24" t="str">
        <f t="shared" si="155"/>
        <v/>
      </c>
      <c r="AT313" s="19" t="str">
        <f t="shared" si="140"/>
        <v/>
      </c>
      <c r="AU313" s="39"/>
      <c r="AV313" s="21"/>
      <c r="AW313" s="22"/>
      <c r="AX313" s="22" t="str">
        <f t="shared" si="141"/>
        <v/>
      </c>
      <c r="AY313" s="22"/>
      <c r="AZ313" s="22"/>
      <c r="BA313" s="22"/>
      <c r="BB313" s="24" t="str">
        <f t="shared" si="156"/>
        <v/>
      </c>
      <c r="BC313" s="19" t="str">
        <f t="shared" si="142"/>
        <v/>
      </c>
      <c r="BD313" s="39"/>
      <c r="BE313" s="21"/>
      <c r="BF313" s="22"/>
      <c r="BG313" s="22" t="str">
        <f t="shared" si="143"/>
        <v/>
      </c>
      <c r="BH313" s="22"/>
      <c r="BI313" s="22"/>
      <c r="BJ313" s="22"/>
      <c r="BK313" s="24" t="str">
        <f t="shared" si="157"/>
        <v/>
      </c>
      <c r="BL313" s="19" t="str">
        <f t="shared" si="144"/>
        <v/>
      </c>
      <c r="BM313" s="39"/>
      <c r="BN313" s="21"/>
      <c r="BO313" s="22"/>
      <c r="BP313" s="22" t="str">
        <f t="shared" si="145"/>
        <v/>
      </c>
      <c r="BQ313" s="22"/>
      <c r="BR313" s="22"/>
      <c r="BS313" s="22"/>
      <c r="BT313" s="24" t="str">
        <f t="shared" si="158"/>
        <v/>
      </c>
      <c r="BU313" s="19" t="str">
        <f t="shared" si="146"/>
        <v/>
      </c>
      <c r="BV313" s="39"/>
      <c r="BW313" s="21"/>
      <c r="BX313" s="22"/>
      <c r="BY313" s="22" t="str">
        <f t="shared" si="147"/>
        <v/>
      </c>
      <c r="BZ313" s="22"/>
      <c r="CA313" s="22"/>
      <c r="CB313" s="22"/>
      <c r="CC313" s="24" t="str">
        <f t="shared" si="159"/>
        <v/>
      </c>
      <c r="CD313" s="19" t="str">
        <f t="shared" si="148"/>
        <v/>
      </c>
      <c r="CE313" s="39"/>
      <c r="CF313" s="21"/>
      <c r="CG313" s="22" t="str">
        <f>IF($A313="","",IF(CF313="","I",LOOKUP(CF313/CH$2,{0,0.4,0.45,0.5,0.55,0.6,0.65,0.7,0.75,0.8,1},{"F","D","C","C+","B-","B","B+","A-","A","A+"})))</f>
        <v/>
      </c>
      <c r="CH313" s="19" t="str">
        <f>IF($A313="","",IF(CF313="","--",LOOKUP(CF313/CH$2,{0,0.4,0.45,0.5,0.55,0.6,0.65,0.7,0.75,0.8,1},{0,2,2.25,2.5,2.75,3,3.25,3.5,3.75,4})))</f>
        <v/>
      </c>
      <c r="CI313" s="22"/>
      <c r="CJ313" s="22"/>
      <c r="CK313" s="58" t="str">
        <f t="shared" si="160"/>
        <v/>
      </c>
      <c r="CL313" s="55"/>
      <c r="CM313" s="24"/>
      <c r="CN313" s="24"/>
      <c r="CO313" s="24" t="str">
        <f t="shared" si="149"/>
        <v/>
      </c>
      <c r="CP313" s="24"/>
      <c r="CQ313" s="25"/>
      <c r="CR313" s="24"/>
      <c r="CS313" s="42" t="str">
        <f t="shared" si="150"/>
        <v/>
      </c>
      <c r="CT313" s="22"/>
      <c r="CU313" s="17"/>
      <c r="CV313" s="7"/>
      <c r="CW313" s="7"/>
      <c r="CX313" s="7"/>
      <c r="CY313" s="7"/>
      <c r="CZ313" s="7"/>
      <c r="DA313" s="7"/>
      <c r="DB313" s="25"/>
      <c r="DC313" s="23"/>
    </row>
    <row r="314" spans="1:107" s="26" customFormat="1" x14ac:dyDescent="0.25">
      <c r="A314" s="19"/>
      <c r="B314" s="20"/>
      <c r="C314" s="21"/>
      <c r="D314" s="22"/>
      <c r="E314" s="22" t="str">
        <f t="shared" ref="E314:E365" si="161">IF(ISBLANK($B314),"",IF(COUNT(C314:D314)=0,"",IF(AND($A314="IM",COUNT(C314:D314)=1),C314+D314,(C314+D314)/2)))</f>
        <v/>
      </c>
      <c r="F314" s="22"/>
      <c r="G314" s="22"/>
      <c r="H314" s="22"/>
      <c r="I314" s="24" t="str">
        <f t="shared" si="151"/>
        <v/>
      </c>
      <c r="J314" s="22" t="str">
        <f t="shared" ref="J314:J365" si="162">IF(I314="3E","3E",IF(OR($B314="",COUNT(I314)=0),"",CEILING(N(E314)+N(I314),1)))</f>
        <v/>
      </c>
      <c r="K314" s="39"/>
      <c r="L314" s="27"/>
      <c r="M314" s="22"/>
      <c r="N314" s="22" t="str">
        <f t="shared" ref="N314:N365" si="163">IF(ISBLANK($B314),"",IF(COUNT(L314:M314)=0,"",IF(AND($A314="IM",COUNT(L314:M314)=1),L314+M314,(L314+M314)/2)))</f>
        <v/>
      </c>
      <c r="O314" s="22"/>
      <c r="P314" s="22"/>
      <c r="Q314" s="22"/>
      <c r="R314" s="24" t="str">
        <f t="shared" si="152"/>
        <v/>
      </c>
      <c r="S314" s="19" t="str">
        <f t="shared" ref="S314:S365" si="164">IF(R314="3E","3E",IF(OR($B314="",COUNT(R314)=0),"",CEILING(N(N314)+N(R314),1)))</f>
        <v/>
      </c>
      <c r="T314" s="39"/>
      <c r="U314" s="21"/>
      <c r="V314" s="22"/>
      <c r="W314" s="22" t="str">
        <f t="shared" ref="W314:W365" si="165">IF(ISBLANK($B314),"",IF(COUNT(U314:V314)=0,"",IF(AND($A314="IM",COUNT(U314:V314)=1),U314+V314,(U314+V314)/2)))</f>
        <v/>
      </c>
      <c r="X314" s="22"/>
      <c r="Y314" s="22"/>
      <c r="Z314" s="22"/>
      <c r="AA314" s="24" t="str">
        <f t="shared" si="153"/>
        <v/>
      </c>
      <c r="AB314" s="19" t="str">
        <f t="shared" ref="AB314:AB365" si="166">IF(AA314="3E","3E",IF(OR($B314="",COUNT(AA314)=0),"",CEILING(N(W314)+N(AA314),1)))</f>
        <v/>
      </c>
      <c r="AC314" s="39"/>
      <c r="AD314" s="21"/>
      <c r="AE314" s="22"/>
      <c r="AF314" s="22" t="str">
        <f t="shared" ref="AF314:AF365" si="167">IF(ISBLANK($B314),"",IF(COUNT(AD314:AE314)=0,"",IF(AND($A314="IM",COUNT(AD314:AE314)=1),AD314+AE314,(AD314+AE314)/2)))</f>
        <v/>
      </c>
      <c r="AG314" s="22"/>
      <c r="AH314" s="22"/>
      <c r="AI314" s="22"/>
      <c r="AJ314" s="24" t="str">
        <f t="shared" si="154"/>
        <v/>
      </c>
      <c r="AK314" s="19" t="str">
        <f t="shared" ref="AK314:AK365" si="168">IF(AJ314="3E","3E",IF(OR($B314="",COUNT(AJ314)=0),"",CEILING(N(AF314)+N(AJ314),1)))</f>
        <v/>
      </c>
      <c r="AL314" s="39"/>
      <c r="AM314" s="21"/>
      <c r="AN314" s="22"/>
      <c r="AO314" s="22" t="str">
        <f t="shared" ref="AO314:AO365" si="169">IF(ISBLANK($B314),"",IF(COUNT(AM314:AN314)=0,"",IF(AND($A314="IM",COUNT(AM314:AN314)=1),AM314+AN314,(AM314+AN314)/2)))</f>
        <v/>
      </c>
      <c r="AP314" s="22"/>
      <c r="AQ314" s="22"/>
      <c r="AR314" s="22"/>
      <c r="AS314" s="24" t="str">
        <f t="shared" si="155"/>
        <v/>
      </c>
      <c r="AT314" s="19" t="str">
        <f t="shared" ref="AT314:AT365" si="170">IF(AS314="3E","3E",IF(OR($B314="",COUNT(AS314)=0),"",CEILING(N(AO314)+N(AS314),1)))</f>
        <v/>
      </c>
      <c r="AU314" s="39"/>
      <c r="AV314" s="21"/>
      <c r="AW314" s="22"/>
      <c r="AX314" s="22" t="str">
        <f t="shared" ref="AX314:AX365" si="171">IF(ISBLANK($B314),"",IF(COUNT(AV314:AW314)=0,"",IF(AND($A314="IM",COUNT(AV314:AW314)=1),AV314+AW314,(AV314+AW314)/2)))</f>
        <v/>
      </c>
      <c r="AY314" s="22"/>
      <c r="AZ314" s="22"/>
      <c r="BA314" s="22"/>
      <c r="BB314" s="24" t="str">
        <f t="shared" si="156"/>
        <v/>
      </c>
      <c r="BC314" s="19" t="str">
        <f t="shared" ref="BC314:BC365" si="172">IF(BB314="3E","3E",IF(OR($B314="",COUNT(BB314)=0),"",CEILING(N(AX314)+N(BB314),1)))</f>
        <v/>
      </c>
      <c r="BD314" s="39"/>
      <c r="BE314" s="21"/>
      <c r="BF314" s="22"/>
      <c r="BG314" s="22" t="str">
        <f t="shared" ref="BG314:BG365" si="173">IF(ISBLANK($B314),"",IF(COUNT(BE314:BF314)=0,"",IF(AND($A314="IM",COUNT(BE314:BF314)=1),BE314+BF314,(BE314+BF314)/2)))</f>
        <v/>
      </c>
      <c r="BH314" s="22"/>
      <c r="BI314" s="22"/>
      <c r="BJ314" s="22"/>
      <c r="BK314" s="24" t="str">
        <f t="shared" si="157"/>
        <v/>
      </c>
      <c r="BL314" s="19" t="str">
        <f t="shared" ref="BL314:BL365" si="174">IF(BK314="3E","3E",IF(OR($B314="",COUNT(BK314)=0),"",CEILING(N(BG314)+N(BK314),1)))</f>
        <v/>
      </c>
      <c r="BM314" s="39"/>
      <c r="BN314" s="21"/>
      <c r="BO314" s="22"/>
      <c r="BP314" s="22" t="str">
        <f t="shared" ref="BP314:BP365" si="175">IF(ISBLANK($B314),"",IF(COUNT(BN314:BO314)=0,"",IF(AND($A314="IM",COUNT(BN314:BO314)=1),BN314+BO314,(BN314+BO314)/2)))</f>
        <v/>
      </c>
      <c r="BQ314" s="22"/>
      <c r="BR314" s="22"/>
      <c r="BS314" s="22"/>
      <c r="BT314" s="24" t="str">
        <f t="shared" si="158"/>
        <v/>
      </c>
      <c r="BU314" s="19" t="str">
        <f t="shared" ref="BU314:BU365" si="176">IF(BT314="3E","3E",IF(OR($B314="",COUNT(BT314)=0),"",CEILING(N(BP314)+N(BT314),1)))</f>
        <v/>
      </c>
      <c r="BV314" s="39"/>
      <c r="BW314" s="21"/>
      <c r="BX314" s="22"/>
      <c r="BY314" s="22" t="str">
        <f t="shared" ref="BY314:BY365" si="177">IF(ISBLANK($B314),"",IF(COUNT(BW314:BX314)=0,"",IF(AND($A314="IM",COUNT(BW314:BX314)=1),BW314+BX314,(BW314+BX314)/2)))</f>
        <v/>
      </c>
      <c r="BZ314" s="22"/>
      <c r="CA314" s="22"/>
      <c r="CB314" s="22"/>
      <c r="CC314" s="24" t="str">
        <f t="shared" si="159"/>
        <v/>
      </c>
      <c r="CD314" s="19" t="str">
        <f t="shared" ref="CD314:CD365" si="178">IF(CC314="3E","3E",IF(OR($B314="",COUNT(CC314)=0),"",CEILING(N(BY314)+N(CC314),1)))</f>
        <v/>
      </c>
      <c r="CE314" s="39"/>
      <c r="CF314" s="21"/>
      <c r="CG314" s="22" t="str">
        <f>IF($A314="","",IF(CF314="","I",LOOKUP(CF314/CH$2,{0,0.4,0.45,0.5,0.55,0.6,0.65,0.7,0.75,0.8,1},{"F","D","C","C+","B-","B","B+","A-","A","A+"})))</f>
        <v/>
      </c>
      <c r="CH314" s="19" t="str">
        <f>IF($A314="","",IF(CF314="","--",LOOKUP(CF314/CH$2,{0,0.4,0.45,0.5,0.55,0.6,0.65,0.7,0.75,0.8,1},{0,2,2.25,2.5,2.75,3,3.25,3.5,3.75,4})))</f>
        <v/>
      </c>
      <c r="CI314" s="22"/>
      <c r="CJ314" s="22"/>
      <c r="CK314" s="58" t="str">
        <f t="shared" si="160"/>
        <v/>
      </c>
      <c r="CL314" s="55"/>
      <c r="CM314" s="24"/>
      <c r="CN314" s="24"/>
      <c r="CO314" s="24" t="str">
        <f t="shared" ref="CO314:CO365" si="179">IF(ISBLANK($B314),"",IF(COUNT(CL314:CN314)=0,"",ROUNDUP(CL314+CM314+CN314,0)))</f>
        <v/>
      </c>
      <c r="CP314" s="24"/>
      <c r="CQ314" s="25"/>
      <c r="CR314" s="24"/>
      <c r="CS314" s="42" t="str">
        <f t="shared" ref="CS314:CS365" si="180">IF(ISBLANK($B314),"",IF(COUNT(CP314:CR314)=0,"",ROUNDUP(CP314+CQ314+CR314,0)))</f>
        <v/>
      </c>
      <c r="CT314" s="22"/>
      <c r="CU314" s="17"/>
      <c r="CV314" s="7"/>
      <c r="CW314" s="7"/>
      <c r="CX314" s="7"/>
      <c r="CY314" s="7"/>
      <c r="CZ314" s="7"/>
      <c r="DA314" s="7"/>
      <c r="DB314" s="25"/>
      <c r="DC314" s="23"/>
    </row>
    <row r="315" spans="1:107" s="26" customFormat="1" x14ac:dyDescent="0.25">
      <c r="A315" s="19"/>
      <c r="B315" s="20"/>
      <c r="C315" s="21"/>
      <c r="D315" s="22"/>
      <c r="E315" s="22" t="str">
        <f t="shared" si="161"/>
        <v/>
      </c>
      <c r="F315" s="22"/>
      <c r="G315" s="22"/>
      <c r="H315" s="22"/>
      <c r="I315" s="24" t="str">
        <f t="shared" si="151"/>
        <v/>
      </c>
      <c r="J315" s="22" t="str">
        <f t="shared" si="162"/>
        <v/>
      </c>
      <c r="K315" s="39"/>
      <c r="L315" s="27"/>
      <c r="M315" s="22"/>
      <c r="N315" s="22" t="str">
        <f t="shared" si="163"/>
        <v/>
      </c>
      <c r="O315" s="22"/>
      <c r="P315" s="22"/>
      <c r="Q315" s="22"/>
      <c r="R315" s="24" t="str">
        <f t="shared" si="152"/>
        <v/>
      </c>
      <c r="S315" s="19" t="str">
        <f t="shared" si="164"/>
        <v/>
      </c>
      <c r="T315" s="39"/>
      <c r="U315" s="21"/>
      <c r="V315" s="22"/>
      <c r="W315" s="22" t="str">
        <f t="shared" si="165"/>
        <v/>
      </c>
      <c r="X315" s="22"/>
      <c r="Y315" s="22"/>
      <c r="Z315" s="22"/>
      <c r="AA315" s="24" t="str">
        <f t="shared" si="153"/>
        <v/>
      </c>
      <c r="AB315" s="19" t="str">
        <f t="shared" si="166"/>
        <v/>
      </c>
      <c r="AC315" s="39"/>
      <c r="AD315" s="21"/>
      <c r="AE315" s="22"/>
      <c r="AF315" s="22" t="str">
        <f t="shared" si="167"/>
        <v/>
      </c>
      <c r="AG315" s="22"/>
      <c r="AH315" s="22"/>
      <c r="AI315" s="22"/>
      <c r="AJ315" s="24" t="str">
        <f t="shared" si="154"/>
        <v/>
      </c>
      <c r="AK315" s="19" t="str">
        <f t="shared" si="168"/>
        <v/>
      </c>
      <c r="AL315" s="39"/>
      <c r="AM315" s="21"/>
      <c r="AN315" s="22"/>
      <c r="AO315" s="22" t="str">
        <f t="shared" si="169"/>
        <v/>
      </c>
      <c r="AP315" s="22"/>
      <c r="AQ315" s="22"/>
      <c r="AR315" s="22"/>
      <c r="AS315" s="24" t="str">
        <f t="shared" si="155"/>
        <v/>
      </c>
      <c r="AT315" s="19" t="str">
        <f t="shared" si="170"/>
        <v/>
      </c>
      <c r="AU315" s="39"/>
      <c r="AV315" s="21"/>
      <c r="AW315" s="22"/>
      <c r="AX315" s="22" t="str">
        <f t="shared" si="171"/>
        <v/>
      </c>
      <c r="AY315" s="22"/>
      <c r="AZ315" s="22"/>
      <c r="BA315" s="22"/>
      <c r="BB315" s="24" t="str">
        <f t="shared" si="156"/>
        <v/>
      </c>
      <c r="BC315" s="19" t="str">
        <f t="shared" si="172"/>
        <v/>
      </c>
      <c r="BD315" s="39"/>
      <c r="BE315" s="21"/>
      <c r="BF315" s="22"/>
      <c r="BG315" s="22" t="str">
        <f t="shared" si="173"/>
        <v/>
      </c>
      <c r="BH315" s="22"/>
      <c r="BI315" s="22"/>
      <c r="BJ315" s="22"/>
      <c r="BK315" s="24" t="str">
        <f t="shared" si="157"/>
        <v/>
      </c>
      <c r="BL315" s="19" t="str">
        <f t="shared" si="174"/>
        <v/>
      </c>
      <c r="BM315" s="39"/>
      <c r="BN315" s="21"/>
      <c r="BO315" s="22"/>
      <c r="BP315" s="22" t="str">
        <f t="shared" si="175"/>
        <v/>
      </c>
      <c r="BQ315" s="22"/>
      <c r="BR315" s="22"/>
      <c r="BS315" s="22"/>
      <c r="BT315" s="24" t="str">
        <f t="shared" si="158"/>
        <v/>
      </c>
      <c r="BU315" s="19" t="str">
        <f t="shared" si="176"/>
        <v/>
      </c>
      <c r="BV315" s="39"/>
      <c r="BW315" s="21"/>
      <c r="BX315" s="22"/>
      <c r="BY315" s="22" t="str">
        <f t="shared" si="177"/>
        <v/>
      </c>
      <c r="BZ315" s="22"/>
      <c r="CA315" s="22"/>
      <c r="CB315" s="22"/>
      <c r="CC315" s="24" t="str">
        <f t="shared" si="159"/>
        <v/>
      </c>
      <c r="CD315" s="19" t="str">
        <f t="shared" si="178"/>
        <v/>
      </c>
      <c r="CE315" s="39"/>
      <c r="CF315" s="21"/>
      <c r="CG315" s="22" t="str">
        <f>IF($A315="","",IF(CF315="","I",LOOKUP(CF315/CH$2,{0,0.4,0.45,0.5,0.55,0.6,0.65,0.7,0.75,0.8,1},{"F","D","C","C+","B-","B","B+","A-","A","A+"})))</f>
        <v/>
      </c>
      <c r="CH315" s="19" t="str">
        <f>IF($A315="","",IF(CF315="","--",LOOKUP(CF315/CH$2,{0,0.4,0.45,0.5,0.55,0.6,0.65,0.7,0.75,0.8,1},{0,2,2.25,2.5,2.75,3,3.25,3.5,3.75,4})))</f>
        <v/>
      </c>
      <c r="CI315" s="22"/>
      <c r="CJ315" s="22"/>
      <c r="CK315" s="58" t="str">
        <f t="shared" si="160"/>
        <v/>
      </c>
      <c r="CL315" s="55"/>
      <c r="CM315" s="24"/>
      <c r="CN315" s="24"/>
      <c r="CO315" s="24" t="str">
        <f t="shared" si="179"/>
        <v/>
      </c>
      <c r="CP315" s="24"/>
      <c r="CQ315" s="25"/>
      <c r="CR315" s="24"/>
      <c r="CS315" s="42" t="str">
        <f t="shared" si="180"/>
        <v/>
      </c>
      <c r="CT315" s="22"/>
      <c r="CU315" s="17"/>
      <c r="CV315" s="7"/>
      <c r="CW315" s="7"/>
      <c r="CX315" s="7"/>
      <c r="CY315" s="7"/>
      <c r="CZ315" s="7"/>
      <c r="DA315" s="7"/>
      <c r="DB315" s="25"/>
      <c r="DC315" s="23"/>
    </row>
    <row r="316" spans="1:107" s="26" customFormat="1" x14ac:dyDescent="0.25">
      <c r="A316" s="19"/>
      <c r="B316" s="20"/>
      <c r="C316" s="21"/>
      <c r="D316" s="22"/>
      <c r="E316" s="22" t="str">
        <f t="shared" si="161"/>
        <v/>
      </c>
      <c r="F316" s="22"/>
      <c r="G316" s="22"/>
      <c r="H316" s="22"/>
      <c r="I316" s="24" t="str">
        <f t="shared" si="151"/>
        <v/>
      </c>
      <c r="J316" s="22" t="str">
        <f t="shared" si="162"/>
        <v/>
      </c>
      <c r="K316" s="39"/>
      <c r="L316" s="27"/>
      <c r="M316" s="22"/>
      <c r="N316" s="22" t="str">
        <f t="shared" si="163"/>
        <v/>
      </c>
      <c r="O316" s="22"/>
      <c r="P316" s="22"/>
      <c r="Q316" s="22"/>
      <c r="R316" s="24" t="str">
        <f t="shared" si="152"/>
        <v/>
      </c>
      <c r="S316" s="19" t="str">
        <f t="shared" si="164"/>
        <v/>
      </c>
      <c r="T316" s="39"/>
      <c r="U316" s="21"/>
      <c r="V316" s="22"/>
      <c r="W316" s="22" t="str">
        <f t="shared" si="165"/>
        <v/>
      </c>
      <c r="X316" s="22"/>
      <c r="Y316" s="22"/>
      <c r="Z316" s="22"/>
      <c r="AA316" s="24" t="str">
        <f t="shared" si="153"/>
        <v/>
      </c>
      <c r="AB316" s="19" t="str">
        <f t="shared" si="166"/>
        <v/>
      </c>
      <c r="AC316" s="39"/>
      <c r="AD316" s="21"/>
      <c r="AE316" s="22"/>
      <c r="AF316" s="22" t="str">
        <f t="shared" si="167"/>
        <v/>
      </c>
      <c r="AG316" s="22"/>
      <c r="AH316" s="22"/>
      <c r="AI316" s="22"/>
      <c r="AJ316" s="24" t="str">
        <f t="shared" si="154"/>
        <v/>
      </c>
      <c r="AK316" s="19" t="str">
        <f t="shared" si="168"/>
        <v/>
      </c>
      <c r="AL316" s="39"/>
      <c r="AM316" s="21"/>
      <c r="AN316" s="22"/>
      <c r="AO316" s="22" t="str">
        <f t="shared" si="169"/>
        <v/>
      </c>
      <c r="AP316" s="22"/>
      <c r="AQ316" s="22"/>
      <c r="AR316" s="22"/>
      <c r="AS316" s="24" t="str">
        <f t="shared" si="155"/>
        <v/>
      </c>
      <c r="AT316" s="19" t="str">
        <f t="shared" si="170"/>
        <v/>
      </c>
      <c r="AU316" s="39"/>
      <c r="AV316" s="21"/>
      <c r="AW316" s="22"/>
      <c r="AX316" s="22" t="str">
        <f t="shared" si="171"/>
        <v/>
      </c>
      <c r="AY316" s="22"/>
      <c r="AZ316" s="22"/>
      <c r="BA316" s="22"/>
      <c r="BB316" s="24" t="str">
        <f t="shared" si="156"/>
        <v/>
      </c>
      <c r="BC316" s="19" t="str">
        <f t="shared" si="172"/>
        <v/>
      </c>
      <c r="BD316" s="39"/>
      <c r="BE316" s="21"/>
      <c r="BF316" s="22"/>
      <c r="BG316" s="22" t="str">
        <f t="shared" si="173"/>
        <v/>
      </c>
      <c r="BH316" s="22"/>
      <c r="BI316" s="22"/>
      <c r="BJ316" s="22"/>
      <c r="BK316" s="24" t="str">
        <f t="shared" si="157"/>
        <v/>
      </c>
      <c r="BL316" s="19" t="str">
        <f t="shared" si="174"/>
        <v/>
      </c>
      <c r="BM316" s="39"/>
      <c r="BN316" s="21"/>
      <c r="BO316" s="22"/>
      <c r="BP316" s="22" t="str">
        <f t="shared" si="175"/>
        <v/>
      </c>
      <c r="BQ316" s="22"/>
      <c r="BR316" s="22"/>
      <c r="BS316" s="22"/>
      <c r="BT316" s="24" t="str">
        <f t="shared" si="158"/>
        <v/>
      </c>
      <c r="BU316" s="19" t="str">
        <f t="shared" si="176"/>
        <v/>
      </c>
      <c r="BV316" s="39"/>
      <c r="BW316" s="21"/>
      <c r="BX316" s="22"/>
      <c r="BY316" s="22" t="str">
        <f t="shared" si="177"/>
        <v/>
      </c>
      <c r="BZ316" s="22"/>
      <c r="CA316" s="22"/>
      <c r="CB316" s="22"/>
      <c r="CC316" s="24" t="str">
        <f t="shared" si="159"/>
        <v/>
      </c>
      <c r="CD316" s="19" t="str">
        <f t="shared" si="178"/>
        <v/>
      </c>
      <c r="CE316" s="39"/>
      <c r="CF316" s="21"/>
      <c r="CG316" s="22" t="str">
        <f>IF($A316="","",IF(CF316="","I",LOOKUP(CF316/CH$2,{0,0.4,0.45,0.5,0.55,0.6,0.65,0.7,0.75,0.8,1},{"F","D","C","C+","B-","B","B+","A-","A","A+"})))</f>
        <v/>
      </c>
      <c r="CH316" s="19" t="str">
        <f>IF($A316="","",IF(CF316="","--",LOOKUP(CF316/CH$2,{0,0.4,0.45,0.5,0.55,0.6,0.65,0.7,0.75,0.8,1},{0,2,2.25,2.5,2.75,3,3.25,3.5,3.75,4})))</f>
        <v/>
      </c>
      <c r="CI316" s="22"/>
      <c r="CJ316" s="22"/>
      <c r="CK316" s="58" t="str">
        <f t="shared" si="160"/>
        <v/>
      </c>
      <c r="CL316" s="55"/>
      <c r="CM316" s="24"/>
      <c r="CN316" s="24"/>
      <c r="CO316" s="24" t="str">
        <f t="shared" si="179"/>
        <v/>
      </c>
      <c r="CP316" s="24"/>
      <c r="CQ316" s="25"/>
      <c r="CR316" s="24"/>
      <c r="CS316" s="42" t="str">
        <f t="shared" si="180"/>
        <v/>
      </c>
      <c r="CT316" s="22"/>
      <c r="CU316" s="17"/>
      <c r="CV316" s="7"/>
      <c r="CW316" s="7"/>
      <c r="CX316" s="7"/>
      <c r="CY316" s="7"/>
      <c r="CZ316" s="7"/>
      <c r="DA316" s="7"/>
      <c r="DB316" s="25"/>
      <c r="DC316" s="23"/>
    </row>
    <row r="317" spans="1:107" s="26" customFormat="1" x14ac:dyDescent="0.25">
      <c r="A317" s="19"/>
      <c r="B317" s="20"/>
      <c r="C317" s="21"/>
      <c r="D317" s="22"/>
      <c r="E317" s="22" t="str">
        <f t="shared" si="161"/>
        <v/>
      </c>
      <c r="F317" s="22"/>
      <c r="G317" s="22"/>
      <c r="H317" s="22"/>
      <c r="I317" s="24" t="str">
        <f t="shared" si="151"/>
        <v/>
      </c>
      <c r="J317" s="22" t="str">
        <f t="shared" si="162"/>
        <v/>
      </c>
      <c r="K317" s="39"/>
      <c r="L317" s="27"/>
      <c r="M317" s="22"/>
      <c r="N317" s="22" t="str">
        <f t="shared" si="163"/>
        <v/>
      </c>
      <c r="O317" s="22"/>
      <c r="P317" s="22"/>
      <c r="Q317" s="22"/>
      <c r="R317" s="24" t="str">
        <f t="shared" si="152"/>
        <v/>
      </c>
      <c r="S317" s="19" t="str">
        <f t="shared" si="164"/>
        <v/>
      </c>
      <c r="T317" s="39"/>
      <c r="U317" s="21"/>
      <c r="V317" s="22"/>
      <c r="W317" s="22" t="str">
        <f t="shared" si="165"/>
        <v/>
      </c>
      <c r="X317" s="22"/>
      <c r="Y317" s="22"/>
      <c r="Z317" s="22"/>
      <c r="AA317" s="24" t="str">
        <f t="shared" si="153"/>
        <v/>
      </c>
      <c r="AB317" s="19" t="str">
        <f t="shared" si="166"/>
        <v/>
      </c>
      <c r="AC317" s="39"/>
      <c r="AD317" s="21"/>
      <c r="AE317" s="22"/>
      <c r="AF317" s="22" t="str">
        <f t="shared" si="167"/>
        <v/>
      </c>
      <c r="AG317" s="22"/>
      <c r="AH317" s="22"/>
      <c r="AI317" s="22"/>
      <c r="AJ317" s="24" t="str">
        <f t="shared" si="154"/>
        <v/>
      </c>
      <c r="AK317" s="19" t="str">
        <f t="shared" si="168"/>
        <v/>
      </c>
      <c r="AL317" s="39"/>
      <c r="AM317" s="21"/>
      <c r="AN317" s="22"/>
      <c r="AO317" s="22" t="str">
        <f t="shared" si="169"/>
        <v/>
      </c>
      <c r="AP317" s="22"/>
      <c r="AQ317" s="22"/>
      <c r="AR317" s="22"/>
      <c r="AS317" s="24" t="str">
        <f t="shared" si="155"/>
        <v/>
      </c>
      <c r="AT317" s="19" t="str">
        <f t="shared" si="170"/>
        <v/>
      </c>
      <c r="AU317" s="39"/>
      <c r="AV317" s="21"/>
      <c r="AW317" s="22"/>
      <c r="AX317" s="22" t="str">
        <f t="shared" si="171"/>
        <v/>
      </c>
      <c r="AY317" s="22"/>
      <c r="AZ317" s="22"/>
      <c r="BA317" s="22"/>
      <c r="BB317" s="24" t="str">
        <f t="shared" si="156"/>
        <v/>
      </c>
      <c r="BC317" s="19" t="str">
        <f t="shared" si="172"/>
        <v/>
      </c>
      <c r="BD317" s="39"/>
      <c r="BE317" s="21"/>
      <c r="BF317" s="22"/>
      <c r="BG317" s="22" t="str">
        <f t="shared" si="173"/>
        <v/>
      </c>
      <c r="BH317" s="22"/>
      <c r="BI317" s="22"/>
      <c r="BJ317" s="22"/>
      <c r="BK317" s="24" t="str">
        <f t="shared" si="157"/>
        <v/>
      </c>
      <c r="BL317" s="19" t="str">
        <f t="shared" si="174"/>
        <v/>
      </c>
      <c r="BM317" s="39"/>
      <c r="BN317" s="21"/>
      <c r="BO317" s="22"/>
      <c r="BP317" s="22" t="str">
        <f t="shared" si="175"/>
        <v/>
      </c>
      <c r="BQ317" s="22"/>
      <c r="BR317" s="22"/>
      <c r="BS317" s="22"/>
      <c r="BT317" s="24" t="str">
        <f t="shared" si="158"/>
        <v/>
      </c>
      <c r="BU317" s="19" t="str">
        <f t="shared" si="176"/>
        <v/>
      </c>
      <c r="BV317" s="39"/>
      <c r="BW317" s="21"/>
      <c r="BX317" s="22"/>
      <c r="BY317" s="22" t="str">
        <f t="shared" si="177"/>
        <v/>
      </c>
      <c r="BZ317" s="22"/>
      <c r="CA317" s="22"/>
      <c r="CB317" s="22"/>
      <c r="CC317" s="24" t="str">
        <f t="shared" si="159"/>
        <v/>
      </c>
      <c r="CD317" s="19" t="str">
        <f t="shared" si="178"/>
        <v/>
      </c>
      <c r="CE317" s="39"/>
      <c r="CF317" s="21"/>
      <c r="CG317" s="22" t="str">
        <f>IF($A317="","",IF(CF317="","I",LOOKUP(CF317/CH$2,{0,0.4,0.45,0.5,0.55,0.6,0.65,0.7,0.75,0.8,1},{"F","D","C","C+","B-","B","B+","A-","A","A+"})))</f>
        <v/>
      </c>
      <c r="CH317" s="19" t="str">
        <f>IF($A317="","",IF(CF317="","--",LOOKUP(CF317/CH$2,{0,0.4,0.45,0.5,0.55,0.6,0.65,0.7,0.75,0.8,1},{0,2,2.25,2.5,2.75,3,3.25,3.5,3.75,4})))</f>
        <v/>
      </c>
      <c r="CI317" s="22"/>
      <c r="CJ317" s="22"/>
      <c r="CK317" s="58" t="str">
        <f t="shared" si="160"/>
        <v/>
      </c>
      <c r="CL317" s="55"/>
      <c r="CM317" s="24"/>
      <c r="CN317" s="24"/>
      <c r="CO317" s="24" t="str">
        <f t="shared" si="179"/>
        <v/>
      </c>
      <c r="CP317" s="24"/>
      <c r="CQ317" s="25"/>
      <c r="CR317" s="24"/>
      <c r="CS317" s="42" t="str">
        <f t="shared" si="180"/>
        <v/>
      </c>
      <c r="CT317" s="22"/>
      <c r="CU317" s="17"/>
      <c r="CV317" s="7"/>
      <c r="CW317" s="7"/>
      <c r="CX317" s="7"/>
      <c r="CY317" s="7"/>
      <c r="CZ317" s="7"/>
      <c r="DA317" s="7"/>
      <c r="DB317" s="25"/>
      <c r="DC317" s="23"/>
    </row>
    <row r="318" spans="1:107" s="26" customFormat="1" x14ac:dyDescent="0.25">
      <c r="A318" s="19"/>
      <c r="B318" s="20"/>
      <c r="C318" s="21"/>
      <c r="D318" s="22"/>
      <c r="E318" s="22" t="str">
        <f t="shared" si="161"/>
        <v/>
      </c>
      <c r="F318" s="22"/>
      <c r="G318" s="22"/>
      <c r="H318" s="22"/>
      <c r="I318" s="24" t="str">
        <f t="shared" si="151"/>
        <v/>
      </c>
      <c r="J318" s="22" t="str">
        <f t="shared" si="162"/>
        <v/>
      </c>
      <c r="K318" s="39"/>
      <c r="L318" s="27"/>
      <c r="M318" s="22"/>
      <c r="N318" s="22" t="str">
        <f t="shared" si="163"/>
        <v/>
      </c>
      <c r="O318" s="22"/>
      <c r="P318" s="22"/>
      <c r="Q318" s="22"/>
      <c r="R318" s="24" t="str">
        <f t="shared" si="152"/>
        <v/>
      </c>
      <c r="S318" s="19" t="str">
        <f t="shared" si="164"/>
        <v/>
      </c>
      <c r="T318" s="39"/>
      <c r="U318" s="21"/>
      <c r="V318" s="22"/>
      <c r="W318" s="22" t="str">
        <f t="shared" si="165"/>
        <v/>
      </c>
      <c r="X318" s="22"/>
      <c r="Y318" s="22"/>
      <c r="Z318" s="22"/>
      <c r="AA318" s="24" t="str">
        <f t="shared" si="153"/>
        <v/>
      </c>
      <c r="AB318" s="19" t="str">
        <f t="shared" si="166"/>
        <v/>
      </c>
      <c r="AC318" s="39"/>
      <c r="AD318" s="21"/>
      <c r="AE318" s="22"/>
      <c r="AF318" s="22" t="str">
        <f t="shared" si="167"/>
        <v/>
      </c>
      <c r="AG318" s="22"/>
      <c r="AH318" s="22"/>
      <c r="AI318" s="22"/>
      <c r="AJ318" s="24" t="str">
        <f t="shared" si="154"/>
        <v/>
      </c>
      <c r="AK318" s="19" t="str">
        <f t="shared" si="168"/>
        <v/>
      </c>
      <c r="AL318" s="39"/>
      <c r="AM318" s="21"/>
      <c r="AN318" s="22"/>
      <c r="AO318" s="22" t="str">
        <f t="shared" si="169"/>
        <v/>
      </c>
      <c r="AP318" s="22"/>
      <c r="AQ318" s="22"/>
      <c r="AR318" s="22"/>
      <c r="AS318" s="24" t="str">
        <f t="shared" si="155"/>
        <v/>
      </c>
      <c r="AT318" s="19" t="str">
        <f t="shared" si="170"/>
        <v/>
      </c>
      <c r="AU318" s="39"/>
      <c r="AV318" s="21"/>
      <c r="AW318" s="22"/>
      <c r="AX318" s="22" t="str">
        <f t="shared" si="171"/>
        <v/>
      </c>
      <c r="AY318" s="22"/>
      <c r="AZ318" s="22"/>
      <c r="BA318" s="22"/>
      <c r="BB318" s="24" t="str">
        <f t="shared" si="156"/>
        <v/>
      </c>
      <c r="BC318" s="19" t="str">
        <f t="shared" si="172"/>
        <v/>
      </c>
      <c r="BD318" s="39"/>
      <c r="BE318" s="21"/>
      <c r="BF318" s="22"/>
      <c r="BG318" s="22" t="str">
        <f t="shared" si="173"/>
        <v/>
      </c>
      <c r="BH318" s="22"/>
      <c r="BI318" s="22"/>
      <c r="BJ318" s="22"/>
      <c r="BK318" s="24" t="str">
        <f t="shared" si="157"/>
        <v/>
      </c>
      <c r="BL318" s="19" t="str">
        <f t="shared" si="174"/>
        <v/>
      </c>
      <c r="BM318" s="39"/>
      <c r="BN318" s="21"/>
      <c r="BO318" s="22"/>
      <c r="BP318" s="22" t="str">
        <f t="shared" si="175"/>
        <v/>
      </c>
      <c r="BQ318" s="22"/>
      <c r="BR318" s="22"/>
      <c r="BS318" s="22"/>
      <c r="BT318" s="24" t="str">
        <f t="shared" si="158"/>
        <v/>
      </c>
      <c r="BU318" s="19" t="str">
        <f t="shared" si="176"/>
        <v/>
      </c>
      <c r="BV318" s="39"/>
      <c r="BW318" s="21"/>
      <c r="BX318" s="22"/>
      <c r="BY318" s="22" t="str">
        <f t="shared" si="177"/>
        <v/>
      </c>
      <c r="BZ318" s="22"/>
      <c r="CA318" s="22"/>
      <c r="CB318" s="22"/>
      <c r="CC318" s="24" t="str">
        <f t="shared" si="159"/>
        <v/>
      </c>
      <c r="CD318" s="19" t="str">
        <f t="shared" si="178"/>
        <v/>
      </c>
      <c r="CE318" s="39"/>
      <c r="CF318" s="21"/>
      <c r="CG318" s="22" t="str">
        <f>IF($A318="","",IF(CF318="","I",LOOKUP(CF318/CH$2,{0,0.4,0.45,0.5,0.55,0.6,0.65,0.7,0.75,0.8,1},{"F","D","C","C+","B-","B","B+","A-","A","A+"})))</f>
        <v/>
      </c>
      <c r="CH318" s="19" t="str">
        <f>IF($A318="","",IF(CF318="","--",LOOKUP(CF318/CH$2,{0,0.4,0.45,0.5,0.55,0.6,0.65,0.7,0.75,0.8,1},{0,2,2.25,2.5,2.75,3,3.25,3.5,3.75,4})))</f>
        <v/>
      </c>
      <c r="CI318" s="22"/>
      <c r="CJ318" s="22"/>
      <c r="CK318" s="58" t="str">
        <f t="shared" si="160"/>
        <v/>
      </c>
      <c r="CL318" s="55"/>
      <c r="CM318" s="24"/>
      <c r="CN318" s="24"/>
      <c r="CO318" s="24" t="str">
        <f t="shared" si="179"/>
        <v/>
      </c>
      <c r="CP318" s="24"/>
      <c r="CQ318" s="25"/>
      <c r="CR318" s="24"/>
      <c r="CS318" s="42" t="str">
        <f t="shared" si="180"/>
        <v/>
      </c>
      <c r="CT318" s="22"/>
      <c r="CU318" s="17"/>
      <c r="CV318" s="7"/>
      <c r="CW318" s="7"/>
      <c r="CX318" s="7"/>
      <c r="CY318" s="7"/>
      <c r="CZ318" s="7"/>
      <c r="DA318" s="7"/>
      <c r="DB318" s="25"/>
      <c r="DC318" s="23"/>
    </row>
    <row r="319" spans="1:107" s="26" customFormat="1" x14ac:dyDescent="0.25">
      <c r="A319" s="19"/>
      <c r="B319" s="20"/>
      <c r="C319" s="21"/>
      <c r="D319" s="22"/>
      <c r="E319" s="22" t="str">
        <f t="shared" si="161"/>
        <v/>
      </c>
      <c r="F319" s="22"/>
      <c r="G319" s="22"/>
      <c r="H319" s="22"/>
      <c r="I319" s="24" t="str">
        <f t="shared" si="151"/>
        <v/>
      </c>
      <c r="J319" s="22" t="str">
        <f t="shared" si="162"/>
        <v/>
      </c>
      <c r="K319" s="39"/>
      <c r="L319" s="27"/>
      <c r="M319" s="22"/>
      <c r="N319" s="22" t="str">
        <f t="shared" si="163"/>
        <v/>
      </c>
      <c r="O319" s="22"/>
      <c r="P319" s="22"/>
      <c r="Q319" s="22"/>
      <c r="R319" s="24" t="str">
        <f t="shared" si="152"/>
        <v/>
      </c>
      <c r="S319" s="19" t="str">
        <f t="shared" si="164"/>
        <v/>
      </c>
      <c r="T319" s="39"/>
      <c r="U319" s="21"/>
      <c r="V319" s="22"/>
      <c r="W319" s="22" t="str">
        <f t="shared" si="165"/>
        <v/>
      </c>
      <c r="X319" s="22"/>
      <c r="Y319" s="22"/>
      <c r="Z319" s="22"/>
      <c r="AA319" s="24" t="str">
        <f t="shared" si="153"/>
        <v/>
      </c>
      <c r="AB319" s="19" t="str">
        <f t="shared" si="166"/>
        <v/>
      </c>
      <c r="AC319" s="39"/>
      <c r="AD319" s="21"/>
      <c r="AE319" s="22"/>
      <c r="AF319" s="22" t="str">
        <f t="shared" si="167"/>
        <v/>
      </c>
      <c r="AG319" s="22"/>
      <c r="AH319" s="22"/>
      <c r="AI319" s="22"/>
      <c r="AJ319" s="24" t="str">
        <f t="shared" si="154"/>
        <v/>
      </c>
      <c r="AK319" s="19" t="str">
        <f t="shared" si="168"/>
        <v/>
      </c>
      <c r="AL319" s="39"/>
      <c r="AM319" s="21"/>
      <c r="AN319" s="22"/>
      <c r="AO319" s="22" t="str">
        <f t="shared" si="169"/>
        <v/>
      </c>
      <c r="AP319" s="22"/>
      <c r="AQ319" s="22"/>
      <c r="AR319" s="22"/>
      <c r="AS319" s="24" t="str">
        <f t="shared" si="155"/>
        <v/>
      </c>
      <c r="AT319" s="19" t="str">
        <f t="shared" si="170"/>
        <v/>
      </c>
      <c r="AU319" s="39"/>
      <c r="AV319" s="21"/>
      <c r="AW319" s="22"/>
      <c r="AX319" s="22" t="str">
        <f t="shared" si="171"/>
        <v/>
      </c>
      <c r="AY319" s="22"/>
      <c r="AZ319" s="22"/>
      <c r="BA319" s="22"/>
      <c r="BB319" s="24" t="str">
        <f t="shared" si="156"/>
        <v/>
      </c>
      <c r="BC319" s="19" t="str">
        <f t="shared" si="172"/>
        <v/>
      </c>
      <c r="BD319" s="39"/>
      <c r="BE319" s="21"/>
      <c r="BF319" s="22"/>
      <c r="BG319" s="22" t="str">
        <f t="shared" si="173"/>
        <v/>
      </c>
      <c r="BH319" s="22"/>
      <c r="BI319" s="22"/>
      <c r="BJ319" s="22"/>
      <c r="BK319" s="24" t="str">
        <f t="shared" si="157"/>
        <v/>
      </c>
      <c r="BL319" s="19" t="str">
        <f t="shared" si="174"/>
        <v/>
      </c>
      <c r="BM319" s="39"/>
      <c r="BN319" s="21"/>
      <c r="BO319" s="22"/>
      <c r="BP319" s="22" t="str">
        <f t="shared" si="175"/>
        <v/>
      </c>
      <c r="BQ319" s="22"/>
      <c r="BR319" s="22"/>
      <c r="BS319" s="22"/>
      <c r="BT319" s="24" t="str">
        <f t="shared" si="158"/>
        <v/>
      </c>
      <c r="BU319" s="19" t="str">
        <f t="shared" si="176"/>
        <v/>
      </c>
      <c r="BV319" s="39"/>
      <c r="BW319" s="21"/>
      <c r="BX319" s="22"/>
      <c r="BY319" s="22" t="str">
        <f t="shared" si="177"/>
        <v/>
      </c>
      <c r="BZ319" s="22"/>
      <c r="CA319" s="22"/>
      <c r="CB319" s="22"/>
      <c r="CC319" s="24" t="str">
        <f t="shared" si="159"/>
        <v/>
      </c>
      <c r="CD319" s="19" t="str">
        <f t="shared" si="178"/>
        <v/>
      </c>
      <c r="CE319" s="39"/>
      <c r="CF319" s="21"/>
      <c r="CG319" s="22" t="str">
        <f>IF($A319="","",IF(CF319="","I",LOOKUP(CF319/CH$2,{0,0.4,0.45,0.5,0.55,0.6,0.65,0.7,0.75,0.8,1},{"F","D","C","C+","B-","B","B+","A-","A","A+"})))</f>
        <v/>
      </c>
      <c r="CH319" s="19" t="str">
        <f>IF($A319="","",IF(CF319="","--",LOOKUP(CF319/CH$2,{0,0.4,0.45,0.5,0.55,0.6,0.65,0.7,0.75,0.8,1},{0,2,2.25,2.5,2.75,3,3.25,3.5,3.75,4})))</f>
        <v/>
      </c>
      <c r="CI319" s="22"/>
      <c r="CJ319" s="22"/>
      <c r="CK319" s="58" t="str">
        <f t="shared" si="160"/>
        <v/>
      </c>
      <c r="CL319" s="55"/>
      <c r="CM319" s="24"/>
      <c r="CN319" s="24"/>
      <c r="CO319" s="24" t="str">
        <f t="shared" si="179"/>
        <v/>
      </c>
      <c r="CP319" s="24"/>
      <c r="CQ319" s="25"/>
      <c r="CR319" s="24"/>
      <c r="CS319" s="42" t="str">
        <f t="shared" si="180"/>
        <v/>
      </c>
      <c r="CT319" s="22"/>
      <c r="CU319" s="17"/>
      <c r="CV319" s="7"/>
      <c r="CW319" s="7"/>
      <c r="CX319" s="7"/>
      <c r="CY319" s="7"/>
      <c r="CZ319" s="7"/>
      <c r="DA319" s="7"/>
      <c r="DB319" s="25"/>
      <c r="DC319" s="23"/>
    </row>
    <row r="320" spans="1:107" s="26" customFormat="1" x14ac:dyDescent="0.25">
      <c r="A320" s="19"/>
      <c r="B320" s="20"/>
      <c r="C320" s="21"/>
      <c r="D320" s="22"/>
      <c r="E320" s="22" t="str">
        <f t="shared" si="161"/>
        <v/>
      </c>
      <c r="F320" s="22"/>
      <c r="G320" s="22"/>
      <c r="H320" s="22"/>
      <c r="I320" s="24" t="str">
        <f t="shared" si="151"/>
        <v/>
      </c>
      <c r="J320" s="22" t="str">
        <f t="shared" si="162"/>
        <v/>
      </c>
      <c r="K320" s="39"/>
      <c r="L320" s="27"/>
      <c r="M320" s="22"/>
      <c r="N320" s="22" t="str">
        <f t="shared" si="163"/>
        <v/>
      </c>
      <c r="O320" s="22"/>
      <c r="P320" s="22"/>
      <c r="Q320" s="22"/>
      <c r="R320" s="24" t="str">
        <f t="shared" si="152"/>
        <v/>
      </c>
      <c r="S320" s="19" t="str">
        <f t="shared" si="164"/>
        <v/>
      </c>
      <c r="T320" s="39"/>
      <c r="U320" s="21"/>
      <c r="V320" s="22"/>
      <c r="W320" s="22" t="str">
        <f t="shared" si="165"/>
        <v/>
      </c>
      <c r="X320" s="22"/>
      <c r="Y320" s="22"/>
      <c r="Z320" s="22"/>
      <c r="AA320" s="24" t="str">
        <f t="shared" si="153"/>
        <v/>
      </c>
      <c r="AB320" s="19" t="str">
        <f t="shared" si="166"/>
        <v/>
      </c>
      <c r="AC320" s="39"/>
      <c r="AD320" s="21"/>
      <c r="AE320" s="22"/>
      <c r="AF320" s="22" t="str">
        <f t="shared" si="167"/>
        <v/>
      </c>
      <c r="AG320" s="22"/>
      <c r="AH320" s="22"/>
      <c r="AI320" s="22"/>
      <c r="AJ320" s="24" t="str">
        <f t="shared" si="154"/>
        <v/>
      </c>
      <c r="AK320" s="19" t="str">
        <f t="shared" si="168"/>
        <v/>
      </c>
      <c r="AL320" s="39"/>
      <c r="AM320" s="21"/>
      <c r="AN320" s="22"/>
      <c r="AO320" s="22" t="str">
        <f t="shared" si="169"/>
        <v/>
      </c>
      <c r="AP320" s="22"/>
      <c r="AQ320" s="22"/>
      <c r="AR320" s="22"/>
      <c r="AS320" s="24" t="str">
        <f t="shared" si="155"/>
        <v/>
      </c>
      <c r="AT320" s="19" t="str">
        <f t="shared" si="170"/>
        <v/>
      </c>
      <c r="AU320" s="39"/>
      <c r="AV320" s="21"/>
      <c r="AW320" s="22"/>
      <c r="AX320" s="22" t="str">
        <f t="shared" si="171"/>
        <v/>
      </c>
      <c r="AY320" s="22"/>
      <c r="AZ320" s="22"/>
      <c r="BA320" s="22"/>
      <c r="BB320" s="24" t="str">
        <f t="shared" si="156"/>
        <v/>
      </c>
      <c r="BC320" s="19" t="str">
        <f t="shared" si="172"/>
        <v/>
      </c>
      <c r="BD320" s="39"/>
      <c r="BE320" s="21"/>
      <c r="BF320" s="22"/>
      <c r="BG320" s="22" t="str">
        <f t="shared" si="173"/>
        <v/>
      </c>
      <c r="BH320" s="22"/>
      <c r="BI320" s="22"/>
      <c r="BJ320" s="22"/>
      <c r="BK320" s="24" t="str">
        <f t="shared" si="157"/>
        <v/>
      </c>
      <c r="BL320" s="19" t="str">
        <f t="shared" si="174"/>
        <v/>
      </c>
      <c r="BM320" s="39"/>
      <c r="BN320" s="21"/>
      <c r="BO320" s="22"/>
      <c r="BP320" s="22" t="str">
        <f t="shared" si="175"/>
        <v/>
      </c>
      <c r="BQ320" s="22"/>
      <c r="BR320" s="22"/>
      <c r="BS320" s="22"/>
      <c r="BT320" s="24" t="str">
        <f t="shared" si="158"/>
        <v/>
      </c>
      <c r="BU320" s="19" t="str">
        <f t="shared" si="176"/>
        <v/>
      </c>
      <c r="BV320" s="39"/>
      <c r="BW320" s="21"/>
      <c r="BX320" s="22"/>
      <c r="BY320" s="22" t="str">
        <f t="shared" si="177"/>
        <v/>
      </c>
      <c r="BZ320" s="22"/>
      <c r="CA320" s="22"/>
      <c r="CB320" s="22"/>
      <c r="CC320" s="24" t="str">
        <f t="shared" si="159"/>
        <v/>
      </c>
      <c r="CD320" s="19" t="str">
        <f t="shared" si="178"/>
        <v/>
      </c>
      <c r="CE320" s="39"/>
      <c r="CF320" s="21"/>
      <c r="CG320" s="22" t="str">
        <f>IF($A320="","",IF(CF320="","I",LOOKUP(CF320/CH$2,{0,0.4,0.45,0.5,0.55,0.6,0.65,0.7,0.75,0.8,1},{"F","D","C","C+","B-","B","B+","A-","A","A+"})))</f>
        <v/>
      </c>
      <c r="CH320" s="19" t="str">
        <f>IF($A320="","",IF(CF320="","--",LOOKUP(CF320/CH$2,{0,0.4,0.45,0.5,0.55,0.6,0.65,0.7,0.75,0.8,1},{0,2,2.25,2.5,2.75,3,3.25,3.5,3.75,4})))</f>
        <v/>
      </c>
      <c r="CI320" s="22"/>
      <c r="CJ320" s="22"/>
      <c r="CK320" s="58" t="str">
        <f t="shared" si="160"/>
        <v/>
      </c>
      <c r="CL320" s="55"/>
      <c r="CM320" s="24"/>
      <c r="CN320" s="24"/>
      <c r="CO320" s="24" t="str">
        <f t="shared" si="179"/>
        <v/>
      </c>
      <c r="CP320" s="24"/>
      <c r="CQ320" s="25"/>
      <c r="CR320" s="24"/>
      <c r="CS320" s="42" t="str">
        <f t="shared" si="180"/>
        <v/>
      </c>
      <c r="CT320" s="22"/>
      <c r="CU320" s="17"/>
      <c r="CV320" s="7"/>
      <c r="CW320" s="7"/>
      <c r="CX320" s="7"/>
      <c r="CY320" s="7"/>
      <c r="CZ320" s="7"/>
      <c r="DA320" s="7"/>
      <c r="DB320" s="25"/>
      <c r="DC320" s="23"/>
    </row>
    <row r="321" spans="1:107" s="26" customFormat="1" x14ac:dyDescent="0.25">
      <c r="A321" s="19"/>
      <c r="B321" s="20"/>
      <c r="C321" s="21"/>
      <c r="D321" s="22"/>
      <c r="E321" s="22" t="str">
        <f t="shared" si="161"/>
        <v/>
      </c>
      <c r="F321" s="22"/>
      <c r="G321" s="22"/>
      <c r="H321" s="22"/>
      <c r="I321" s="24" t="str">
        <f t="shared" si="151"/>
        <v/>
      </c>
      <c r="J321" s="22" t="str">
        <f t="shared" si="162"/>
        <v/>
      </c>
      <c r="K321" s="39"/>
      <c r="L321" s="27"/>
      <c r="M321" s="22"/>
      <c r="N321" s="22" t="str">
        <f t="shared" si="163"/>
        <v/>
      </c>
      <c r="O321" s="22"/>
      <c r="P321" s="22"/>
      <c r="Q321" s="22"/>
      <c r="R321" s="24" t="str">
        <f t="shared" si="152"/>
        <v/>
      </c>
      <c r="S321" s="19" t="str">
        <f t="shared" si="164"/>
        <v/>
      </c>
      <c r="T321" s="39"/>
      <c r="U321" s="21"/>
      <c r="V321" s="22"/>
      <c r="W321" s="22" t="str">
        <f t="shared" si="165"/>
        <v/>
      </c>
      <c r="X321" s="22"/>
      <c r="Y321" s="22"/>
      <c r="Z321" s="22"/>
      <c r="AA321" s="24" t="str">
        <f t="shared" si="153"/>
        <v/>
      </c>
      <c r="AB321" s="19" t="str">
        <f t="shared" si="166"/>
        <v/>
      </c>
      <c r="AC321" s="39"/>
      <c r="AD321" s="21"/>
      <c r="AE321" s="22"/>
      <c r="AF321" s="22" t="str">
        <f t="shared" si="167"/>
        <v/>
      </c>
      <c r="AG321" s="22"/>
      <c r="AH321" s="22"/>
      <c r="AI321" s="22"/>
      <c r="AJ321" s="24" t="str">
        <f t="shared" si="154"/>
        <v/>
      </c>
      <c r="AK321" s="19" t="str">
        <f t="shared" si="168"/>
        <v/>
      </c>
      <c r="AL321" s="39"/>
      <c r="AM321" s="21"/>
      <c r="AN321" s="22"/>
      <c r="AO321" s="22" t="str">
        <f t="shared" si="169"/>
        <v/>
      </c>
      <c r="AP321" s="22"/>
      <c r="AQ321" s="22"/>
      <c r="AR321" s="22"/>
      <c r="AS321" s="24" t="str">
        <f t="shared" si="155"/>
        <v/>
      </c>
      <c r="AT321" s="19" t="str">
        <f t="shared" si="170"/>
        <v/>
      </c>
      <c r="AU321" s="39"/>
      <c r="AV321" s="21"/>
      <c r="AW321" s="22"/>
      <c r="AX321" s="22" t="str">
        <f t="shared" si="171"/>
        <v/>
      </c>
      <c r="AY321" s="22"/>
      <c r="AZ321" s="22"/>
      <c r="BA321" s="22"/>
      <c r="BB321" s="24" t="str">
        <f t="shared" si="156"/>
        <v/>
      </c>
      <c r="BC321" s="19" t="str">
        <f t="shared" si="172"/>
        <v/>
      </c>
      <c r="BD321" s="39"/>
      <c r="BE321" s="21"/>
      <c r="BF321" s="22"/>
      <c r="BG321" s="22" t="str">
        <f t="shared" si="173"/>
        <v/>
      </c>
      <c r="BH321" s="22"/>
      <c r="BI321" s="22"/>
      <c r="BJ321" s="22"/>
      <c r="BK321" s="24" t="str">
        <f t="shared" si="157"/>
        <v/>
      </c>
      <c r="BL321" s="19" t="str">
        <f t="shared" si="174"/>
        <v/>
      </c>
      <c r="BM321" s="39"/>
      <c r="BN321" s="21"/>
      <c r="BO321" s="22"/>
      <c r="BP321" s="22" t="str">
        <f t="shared" si="175"/>
        <v/>
      </c>
      <c r="BQ321" s="22"/>
      <c r="BR321" s="22"/>
      <c r="BS321" s="22"/>
      <c r="BT321" s="24" t="str">
        <f t="shared" si="158"/>
        <v/>
      </c>
      <c r="BU321" s="19" t="str">
        <f t="shared" si="176"/>
        <v/>
      </c>
      <c r="BV321" s="39"/>
      <c r="BW321" s="21"/>
      <c r="BX321" s="22"/>
      <c r="BY321" s="22" t="str">
        <f t="shared" si="177"/>
        <v/>
      </c>
      <c r="BZ321" s="22"/>
      <c r="CA321" s="22"/>
      <c r="CB321" s="22"/>
      <c r="CC321" s="24" t="str">
        <f t="shared" si="159"/>
        <v/>
      </c>
      <c r="CD321" s="19" t="str">
        <f t="shared" si="178"/>
        <v/>
      </c>
      <c r="CE321" s="39"/>
      <c r="CF321" s="21"/>
      <c r="CG321" s="22" t="str">
        <f>IF($A321="","",IF(CF321="","I",LOOKUP(CF321/CH$2,{0,0.4,0.45,0.5,0.55,0.6,0.65,0.7,0.75,0.8,1},{"F","D","C","C+","B-","B","B+","A-","A","A+"})))</f>
        <v/>
      </c>
      <c r="CH321" s="19" t="str">
        <f>IF($A321="","",IF(CF321="","--",LOOKUP(CF321/CH$2,{0,0.4,0.45,0.5,0.55,0.6,0.65,0.7,0.75,0.8,1},{0,2,2.25,2.5,2.75,3,3.25,3.5,3.75,4})))</f>
        <v/>
      </c>
      <c r="CI321" s="22"/>
      <c r="CJ321" s="22"/>
      <c r="CK321" s="58" t="str">
        <f t="shared" si="160"/>
        <v/>
      </c>
      <c r="CL321" s="55"/>
      <c r="CM321" s="24"/>
      <c r="CN321" s="24"/>
      <c r="CO321" s="24" t="str">
        <f t="shared" si="179"/>
        <v/>
      </c>
      <c r="CP321" s="24"/>
      <c r="CQ321" s="25"/>
      <c r="CR321" s="24"/>
      <c r="CS321" s="42" t="str">
        <f t="shared" si="180"/>
        <v/>
      </c>
      <c r="CT321" s="22"/>
      <c r="CU321" s="17"/>
      <c r="CV321" s="7"/>
      <c r="CW321" s="7"/>
      <c r="CX321" s="7"/>
      <c r="CY321" s="7"/>
      <c r="CZ321" s="7"/>
      <c r="DA321" s="7"/>
      <c r="DB321" s="25"/>
      <c r="DC321" s="23"/>
    </row>
    <row r="322" spans="1:107" s="26" customFormat="1" x14ac:dyDescent="0.25">
      <c r="A322" s="19"/>
      <c r="B322" s="20"/>
      <c r="C322" s="21"/>
      <c r="D322" s="22"/>
      <c r="E322" s="22" t="str">
        <f t="shared" si="161"/>
        <v/>
      </c>
      <c r="F322" s="22"/>
      <c r="G322" s="22"/>
      <c r="H322" s="22"/>
      <c r="I322" s="24" t="str">
        <f t="shared" si="151"/>
        <v/>
      </c>
      <c r="J322" s="22" t="str">
        <f t="shared" si="162"/>
        <v/>
      </c>
      <c r="K322" s="39"/>
      <c r="L322" s="27"/>
      <c r="M322" s="22"/>
      <c r="N322" s="22" t="str">
        <f t="shared" si="163"/>
        <v/>
      </c>
      <c r="O322" s="22"/>
      <c r="P322" s="22"/>
      <c r="Q322" s="22"/>
      <c r="R322" s="24" t="str">
        <f t="shared" si="152"/>
        <v/>
      </c>
      <c r="S322" s="19" t="str">
        <f t="shared" si="164"/>
        <v/>
      </c>
      <c r="T322" s="39"/>
      <c r="U322" s="21"/>
      <c r="V322" s="22"/>
      <c r="W322" s="22" t="str">
        <f t="shared" si="165"/>
        <v/>
      </c>
      <c r="X322" s="22"/>
      <c r="Y322" s="22"/>
      <c r="Z322" s="22"/>
      <c r="AA322" s="24" t="str">
        <f t="shared" si="153"/>
        <v/>
      </c>
      <c r="AB322" s="19" t="str">
        <f t="shared" si="166"/>
        <v/>
      </c>
      <c r="AC322" s="39"/>
      <c r="AD322" s="21"/>
      <c r="AE322" s="22"/>
      <c r="AF322" s="22" t="str">
        <f t="shared" si="167"/>
        <v/>
      </c>
      <c r="AG322" s="22"/>
      <c r="AH322" s="22"/>
      <c r="AI322" s="22"/>
      <c r="AJ322" s="24" t="str">
        <f t="shared" si="154"/>
        <v/>
      </c>
      <c r="AK322" s="19" t="str">
        <f t="shared" si="168"/>
        <v/>
      </c>
      <c r="AL322" s="39"/>
      <c r="AM322" s="21"/>
      <c r="AN322" s="22"/>
      <c r="AO322" s="22" t="str">
        <f t="shared" si="169"/>
        <v/>
      </c>
      <c r="AP322" s="22"/>
      <c r="AQ322" s="22"/>
      <c r="AR322" s="22"/>
      <c r="AS322" s="24" t="str">
        <f t="shared" si="155"/>
        <v/>
      </c>
      <c r="AT322" s="19" t="str">
        <f t="shared" si="170"/>
        <v/>
      </c>
      <c r="AU322" s="39"/>
      <c r="AV322" s="21"/>
      <c r="AW322" s="22"/>
      <c r="AX322" s="22" t="str">
        <f t="shared" si="171"/>
        <v/>
      </c>
      <c r="AY322" s="22"/>
      <c r="AZ322" s="22"/>
      <c r="BA322" s="22"/>
      <c r="BB322" s="24" t="str">
        <f t="shared" si="156"/>
        <v/>
      </c>
      <c r="BC322" s="19" t="str">
        <f t="shared" si="172"/>
        <v/>
      </c>
      <c r="BD322" s="39"/>
      <c r="BE322" s="21"/>
      <c r="BF322" s="22"/>
      <c r="BG322" s="22" t="str">
        <f t="shared" si="173"/>
        <v/>
      </c>
      <c r="BH322" s="22"/>
      <c r="BI322" s="22"/>
      <c r="BJ322" s="22"/>
      <c r="BK322" s="24" t="str">
        <f t="shared" si="157"/>
        <v/>
      </c>
      <c r="BL322" s="19" t="str">
        <f t="shared" si="174"/>
        <v/>
      </c>
      <c r="BM322" s="39"/>
      <c r="BN322" s="21"/>
      <c r="BO322" s="22"/>
      <c r="BP322" s="22" t="str">
        <f t="shared" si="175"/>
        <v/>
      </c>
      <c r="BQ322" s="22"/>
      <c r="BR322" s="22"/>
      <c r="BS322" s="22"/>
      <c r="BT322" s="24" t="str">
        <f t="shared" si="158"/>
        <v/>
      </c>
      <c r="BU322" s="19" t="str">
        <f t="shared" si="176"/>
        <v/>
      </c>
      <c r="BV322" s="39"/>
      <c r="BW322" s="21"/>
      <c r="BX322" s="22"/>
      <c r="BY322" s="22" t="str">
        <f t="shared" si="177"/>
        <v/>
      </c>
      <c r="BZ322" s="22"/>
      <c r="CA322" s="22"/>
      <c r="CB322" s="22"/>
      <c r="CC322" s="24" t="str">
        <f t="shared" si="159"/>
        <v/>
      </c>
      <c r="CD322" s="19" t="str">
        <f t="shared" si="178"/>
        <v/>
      </c>
      <c r="CE322" s="39"/>
      <c r="CF322" s="21"/>
      <c r="CG322" s="22" t="str">
        <f>IF($A322="","",IF(CF322="","I",LOOKUP(CF322/CH$2,{0,0.4,0.45,0.5,0.55,0.6,0.65,0.7,0.75,0.8,1},{"F","D","C","C+","B-","B","B+","A-","A","A+"})))</f>
        <v/>
      </c>
      <c r="CH322" s="19" t="str">
        <f>IF($A322="","",IF(CF322="","--",LOOKUP(CF322/CH$2,{0,0.4,0.45,0.5,0.55,0.6,0.65,0.7,0.75,0.8,1},{0,2,2.25,2.5,2.75,3,3.25,3.5,3.75,4})))</f>
        <v/>
      </c>
      <c r="CI322" s="22"/>
      <c r="CJ322" s="22"/>
      <c r="CK322" s="58" t="str">
        <f t="shared" si="160"/>
        <v/>
      </c>
      <c r="CL322" s="55"/>
      <c r="CM322" s="24"/>
      <c r="CN322" s="24"/>
      <c r="CO322" s="24" t="str">
        <f t="shared" si="179"/>
        <v/>
      </c>
      <c r="CP322" s="24"/>
      <c r="CQ322" s="25"/>
      <c r="CR322" s="24"/>
      <c r="CS322" s="42" t="str">
        <f t="shared" si="180"/>
        <v/>
      </c>
      <c r="CT322" s="22"/>
      <c r="CU322" s="17"/>
      <c r="CV322" s="7"/>
      <c r="CW322" s="7"/>
      <c r="CX322" s="7"/>
      <c r="CY322" s="7"/>
      <c r="CZ322" s="7"/>
      <c r="DA322" s="7"/>
      <c r="DB322" s="25"/>
      <c r="DC322" s="23"/>
    </row>
    <row r="323" spans="1:107" s="26" customFormat="1" x14ac:dyDescent="0.25">
      <c r="A323" s="19"/>
      <c r="B323" s="20"/>
      <c r="C323" s="21"/>
      <c r="D323" s="22"/>
      <c r="E323" s="22" t="str">
        <f t="shared" si="161"/>
        <v/>
      </c>
      <c r="F323" s="22"/>
      <c r="G323" s="22"/>
      <c r="H323" s="22"/>
      <c r="I323" s="24" t="str">
        <f t="shared" si="151"/>
        <v/>
      </c>
      <c r="J323" s="22" t="str">
        <f t="shared" si="162"/>
        <v/>
      </c>
      <c r="K323" s="39"/>
      <c r="L323" s="27"/>
      <c r="M323" s="22"/>
      <c r="N323" s="22" t="str">
        <f t="shared" si="163"/>
        <v/>
      </c>
      <c r="O323" s="22"/>
      <c r="P323" s="22"/>
      <c r="Q323" s="22"/>
      <c r="R323" s="24" t="str">
        <f t="shared" si="152"/>
        <v/>
      </c>
      <c r="S323" s="19" t="str">
        <f t="shared" si="164"/>
        <v/>
      </c>
      <c r="T323" s="39"/>
      <c r="U323" s="21"/>
      <c r="V323" s="22"/>
      <c r="W323" s="22" t="str">
        <f t="shared" si="165"/>
        <v/>
      </c>
      <c r="X323" s="22"/>
      <c r="Y323" s="22"/>
      <c r="Z323" s="22"/>
      <c r="AA323" s="24" t="str">
        <f t="shared" si="153"/>
        <v/>
      </c>
      <c r="AB323" s="19" t="str">
        <f t="shared" si="166"/>
        <v/>
      </c>
      <c r="AC323" s="39"/>
      <c r="AD323" s="21"/>
      <c r="AE323" s="22"/>
      <c r="AF323" s="22" t="str">
        <f t="shared" si="167"/>
        <v/>
      </c>
      <c r="AG323" s="22"/>
      <c r="AH323" s="22"/>
      <c r="AI323" s="22"/>
      <c r="AJ323" s="24" t="str">
        <f t="shared" si="154"/>
        <v/>
      </c>
      <c r="AK323" s="19" t="str">
        <f t="shared" si="168"/>
        <v/>
      </c>
      <c r="AL323" s="39"/>
      <c r="AM323" s="21"/>
      <c r="AN323" s="22"/>
      <c r="AO323" s="22" t="str">
        <f t="shared" si="169"/>
        <v/>
      </c>
      <c r="AP323" s="22"/>
      <c r="AQ323" s="22"/>
      <c r="AR323" s="22"/>
      <c r="AS323" s="24" t="str">
        <f t="shared" si="155"/>
        <v/>
      </c>
      <c r="AT323" s="19" t="str">
        <f t="shared" si="170"/>
        <v/>
      </c>
      <c r="AU323" s="39"/>
      <c r="AV323" s="21"/>
      <c r="AW323" s="22"/>
      <c r="AX323" s="22" t="str">
        <f t="shared" si="171"/>
        <v/>
      </c>
      <c r="AY323" s="22"/>
      <c r="AZ323" s="22"/>
      <c r="BA323" s="22"/>
      <c r="BB323" s="24" t="str">
        <f t="shared" si="156"/>
        <v/>
      </c>
      <c r="BC323" s="19" t="str">
        <f t="shared" si="172"/>
        <v/>
      </c>
      <c r="BD323" s="39"/>
      <c r="BE323" s="21"/>
      <c r="BF323" s="22"/>
      <c r="BG323" s="22" t="str">
        <f t="shared" si="173"/>
        <v/>
      </c>
      <c r="BH323" s="22"/>
      <c r="BI323" s="22"/>
      <c r="BJ323" s="22"/>
      <c r="BK323" s="24" t="str">
        <f t="shared" si="157"/>
        <v/>
      </c>
      <c r="BL323" s="19" t="str">
        <f t="shared" si="174"/>
        <v/>
      </c>
      <c r="BM323" s="39"/>
      <c r="BN323" s="21"/>
      <c r="BO323" s="22"/>
      <c r="BP323" s="22" t="str">
        <f t="shared" si="175"/>
        <v/>
      </c>
      <c r="BQ323" s="22"/>
      <c r="BR323" s="22"/>
      <c r="BS323" s="22"/>
      <c r="BT323" s="24" t="str">
        <f t="shared" si="158"/>
        <v/>
      </c>
      <c r="BU323" s="19" t="str">
        <f t="shared" si="176"/>
        <v/>
      </c>
      <c r="BV323" s="39"/>
      <c r="BW323" s="21"/>
      <c r="BX323" s="22"/>
      <c r="BY323" s="22" t="str">
        <f t="shared" si="177"/>
        <v/>
      </c>
      <c r="BZ323" s="22"/>
      <c r="CA323" s="22"/>
      <c r="CB323" s="22"/>
      <c r="CC323" s="24" t="str">
        <f t="shared" si="159"/>
        <v/>
      </c>
      <c r="CD323" s="19" t="str">
        <f t="shared" si="178"/>
        <v/>
      </c>
      <c r="CE323" s="39"/>
      <c r="CF323" s="21"/>
      <c r="CG323" s="22" t="str">
        <f>IF($A323="","",IF(CF323="","I",LOOKUP(CF323/CH$2,{0,0.4,0.45,0.5,0.55,0.6,0.65,0.7,0.75,0.8,1},{"F","D","C","C+","B-","B","B+","A-","A","A+"})))</f>
        <v/>
      </c>
      <c r="CH323" s="19" t="str">
        <f>IF($A323="","",IF(CF323="","--",LOOKUP(CF323/CH$2,{0,0.4,0.45,0.5,0.55,0.6,0.65,0.7,0.75,0.8,1},{0,2,2.25,2.5,2.75,3,3.25,3.5,3.75,4})))</f>
        <v/>
      </c>
      <c r="CI323" s="22"/>
      <c r="CJ323" s="22"/>
      <c r="CK323" s="58" t="str">
        <f t="shared" si="160"/>
        <v/>
      </c>
      <c r="CL323" s="55"/>
      <c r="CM323" s="24"/>
      <c r="CN323" s="24"/>
      <c r="CO323" s="24" t="str">
        <f t="shared" si="179"/>
        <v/>
      </c>
      <c r="CP323" s="24"/>
      <c r="CQ323" s="25"/>
      <c r="CR323" s="24"/>
      <c r="CS323" s="42" t="str">
        <f t="shared" si="180"/>
        <v/>
      </c>
      <c r="CT323" s="22"/>
      <c r="CU323" s="17"/>
      <c r="CV323" s="7"/>
      <c r="CW323" s="7"/>
      <c r="CX323" s="7"/>
      <c r="CY323" s="7"/>
      <c r="CZ323" s="7"/>
      <c r="DA323" s="7"/>
      <c r="DB323" s="25"/>
      <c r="DC323" s="23"/>
    </row>
    <row r="324" spans="1:107" s="26" customFormat="1" x14ac:dyDescent="0.25">
      <c r="A324" s="19"/>
      <c r="B324" s="20"/>
      <c r="C324" s="21"/>
      <c r="D324" s="22"/>
      <c r="E324" s="22" t="str">
        <f t="shared" si="161"/>
        <v/>
      </c>
      <c r="F324" s="22"/>
      <c r="G324" s="22"/>
      <c r="H324" s="22"/>
      <c r="I324" s="24" t="str">
        <f t="shared" si="151"/>
        <v/>
      </c>
      <c r="J324" s="22" t="str">
        <f t="shared" si="162"/>
        <v/>
      </c>
      <c r="K324" s="39"/>
      <c r="L324" s="27"/>
      <c r="M324" s="22"/>
      <c r="N324" s="22" t="str">
        <f t="shared" si="163"/>
        <v/>
      </c>
      <c r="O324" s="22"/>
      <c r="P324" s="22"/>
      <c r="Q324" s="22"/>
      <c r="R324" s="24" t="str">
        <f t="shared" si="152"/>
        <v/>
      </c>
      <c r="S324" s="19" t="str">
        <f t="shared" si="164"/>
        <v/>
      </c>
      <c r="T324" s="39"/>
      <c r="U324" s="21"/>
      <c r="V324" s="22"/>
      <c r="W324" s="22" t="str">
        <f t="shared" si="165"/>
        <v/>
      </c>
      <c r="X324" s="22"/>
      <c r="Y324" s="22"/>
      <c r="Z324" s="22"/>
      <c r="AA324" s="24" t="str">
        <f t="shared" si="153"/>
        <v/>
      </c>
      <c r="AB324" s="19" t="str">
        <f t="shared" si="166"/>
        <v/>
      </c>
      <c r="AC324" s="39"/>
      <c r="AD324" s="21"/>
      <c r="AE324" s="22"/>
      <c r="AF324" s="22" t="str">
        <f t="shared" si="167"/>
        <v/>
      </c>
      <c r="AG324" s="22"/>
      <c r="AH324" s="22"/>
      <c r="AI324" s="22"/>
      <c r="AJ324" s="24" t="str">
        <f t="shared" si="154"/>
        <v/>
      </c>
      <c r="AK324" s="19" t="str">
        <f t="shared" si="168"/>
        <v/>
      </c>
      <c r="AL324" s="39"/>
      <c r="AM324" s="21"/>
      <c r="AN324" s="22"/>
      <c r="AO324" s="22" t="str">
        <f t="shared" si="169"/>
        <v/>
      </c>
      <c r="AP324" s="22"/>
      <c r="AQ324" s="22"/>
      <c r="AR324" s="22"/>
      <c r="AS324" s="24" t="str">
        <f t="shared" si="155"/>
        <v/>
      </c>
      <c r="AT324" s="19" t="str">
        <f t="shared" si="170"/>
        <v/>
      </c>
      <c r="AU324" s="39"/>
      <c r="AV324" s="21"/>
      <c r="AW324" s="22"/>
      <c r="AX324" s="22" t="str">
        <f t="shared" si="171"/>
        <v/>
      </c>
      <c r="AY324" s="22"/>
      <c r="AZ324" s="22"/>
      <c r="BA324" s="22"/>
      <c r="BB324" s="24" t="str">
        <f t="shared" si="156"/>
        <v/>
      </c>
      <c r="BC324" s="19" t="str">
        <f t="shared" si="172"/>
        <v/>
      </c>
      <c r="BD324" s="39"/>
      <c r="BE324" s="21"/>
      <c r="BF324" s="22"/>
      <c r="BG324" s="22" t="str">
        <f t="shared" si="173"/>
        <v/>
      </c>
      <c r="BH324" s="22"/>
      <c r="BI324" s="22"/>
      <c r="BJ324" s="22"/>
      <c r="BK324" s="24" t="str">
        <f t="shared" si="157"/>
        <v/>
      </c>
      <c r="BL324" s="19" t="str">
        <f t="shared" si="174"/>
        <v/>
      </c>
      <c r="BM324" s="39"/>
      <c r="BN324" s="21"/>
      <c r="BO324" s="22"/>
      <c r="BP324" s="22" t="str">
        <f t="shared" si="175"/>
        <v/>
      </c>
      <c r="BQ324" s="22"/>
      <c r="BR324" s="22"/>
      <c r="BS324" s="22"/>
      <c r="BT324" s="24" t="str">
        <f t="shared" si="158"/>
        <v/>
      </c>
      <c r="BU324" s="19" t="str">
        <f t="shared" si="176"/>
        <v/>
      </c>
      <c r="BV324" s="39"/>
      <c r="BW324" s="21"/>
      <c r="BX324" s="22"/>
      <c r="BY324" s="22" t="str">
        <f t="shared" si="177"/>
        <v/>
      </c>
      <c r="BZ324" s="22"/>
      <c r="CA324" s="22"/>
      <c r="CB324" s="22"/>
      <c r="CC324" s="24" t="str">
        <f t="shared" si="159"/>
        <v/>
      </c>
      <c r="CD324" s="19" t="str">
        <f t="shared" si="178"/>
        <v/>
      </c>
      <c r="CE324" s="39"/>
      <c r="CF324" s="21"/>
      <c r="CG324" s="22" t="str">
        <f>IF($A324="","",IF(CF324="","I",LOOKUP(CF324/CH$2,{0,0.4,0.45,0.5,0.55,0.6,0.65,0.7,0.75,0.8,1},{"F","D","C","C+","B-","B","B+","A-","A","A+"})))</f>
        <v/>
      </c>
      <c r="CH324" s="19" t="str">
        <f>IF($A324="","",IF(CF324="","--",LOOKUP(CF324/CH$2,{0,0.4,0.45,0.5,0.55,0.6,0.65,0.7,0.75,0.8,1},{0,2,2.25,2.5,2.75,3,3.25,3.5,3.75,4})))</f>
        <v/>
      </c>
      <c r="CI324" s="22"/>
      <c r="CJ324" s="22"/>
      <c r="CK324" s="58" t="str">
        <f t="shared" si="160"/>
        <v/>
      </c>
      <c r="CL324" s="55"/>
      <c r="CM324" s="24"/>
      <c r="CN324" s="24"/>
      <c r="CO324" s="24" t="str">
        <f t="shared" si="179"/>
        <v/>
      </c>
      <c r="CP324" s="24"/>
      <c r="CQ324" s="25"/>
      <c r="CR324" s="24"/>
      <c r="CS324" s="42" t="str">
        <f t="shared" si="180"/>
        <v/>
      </c>
      <c r="CT324" s="22"/>
      <c r="CU324" s="17"/>
      <c r="CV324" s="7"/>
      <c r="CW324" s="7"/>
      <c r="CX324" s="7"/>
      <c r="CY324" s="7"/>
      <c r="CZ324" s="7"/>
      <c r="DA324" s="7"/>
      <c r="DB324" s="25"/>
      <c r="DC324" s="23"/>
    </row>
    <row r="325" spans="1:107" s="26" customFormat="1" x14ac:dyDescent="0.25">
      <c r="A325" s="19"/>
      <c r="B325" s="20"/>
      <c r="C325" s="21"/>
      <c r="D325" s="22"/>
      <c r="E325" s="22" t="str">
        <f t="shared" si="161"/>
        <v/>
      </c>
      <c r="F325" s="22"/>
      <c r="G325" s="22"/>
      <c r="H325" s="22"/>
      <c r="I325" s="24" t="str">
        <f t="shared" si="151"/>
        <v/>
      </c>
      <c r="J325" s="22" t="str">
        <f t="shared" si="162"/>
        <v/>
      </c>
      <c r="K325" s="39"/>
      <c r="L325" s="27"/>
      <c r="M325" s="22"/>
      <c r="N325" s="22" t="str">
        <f t="shared" si="163"/>
        <v/>
      </c>
      <c r="O325" s="22"/>
      <c r="P325" s="22"/>
      <c r="Q325" s="22"/>
      <c r="R325" s="24" t="str">
        <f t="shared" si="152"/>
        <v/>
      </c>
      <c r="S325" s="19" t="str">
        <f t="shared" si="164"/>
        <v/>
      </c>
      <c r="T325" s="39"/>
      <c r="U325" s="21"/>
      <c r="V325" s="22"/>
      <c r="W325" s="22" t="str">
        <f t="shared" si="165"/>
        <v/>
      </c>
      <c r="X325" s="22"/>
      <c r="Y325" s="22"/>
      <c r="Z325" s="22"/>
      <c r="AA325" s="24" t="str">
        <f t="shared" si="153"/>
        <v/>
      </c>
      <c r="AB325" s="19" t="str">
        <f t="shared" si="166"/>
        <v/>
      </c>
      <c r="AC325" s="39"/>
      <c r="AD325" s="21"/>
      <c r="AE325" s="22"/>
      <c r="AF325" s="22" t="str">
        <f t="shared" si="167"/>
        <v/>
      </c>
      <c r="AG325" s="22"/>
      <c r="AH325" s="22"/>
      <c r="AI325" s="22"/>
      <c r="AJ325" s="24" t="str">
        <f t="shared" si="154"/>
        <v/>
      </c>
      <c r="AK325" s="19" t="str">
        <f t="shared" si="168"/>
        <v/>
      </c>
      <c r="AL325" s="39"/>
      <c r="AM325" s="21"/>
      <c r="AN325" s="22"/>
      <c r="AO325" s="22" t="str">
        <f t="shared" si="169"/>
        <v/>
      </c>
      <c r="AP325" s="22"/>
      <c r="AQ325" s="22"/>
      <c r="AR325" s="22"/>
      <c r="AS325" s="24" t="str">
        <f t="shared" si="155"/>
        <v/>
      </c>
      <c r="AT325" s="19" t="str">
        <f t="shared" si="170"/>
        <v/>
      </c>
      <c r="AU325" s="39"/>
      <c r="AV325" s="21"/>
      <c r="AW325" s="22"/>
      <c r="AX325" s="22" t="str">
        <f t="shared" si="171"/>
        <v/>
      </c>
      <c r="AY325" s="22"/>
      <c r="AZ325" s="22"/>
      <c r="BA325" s="22"/>
      <c r="BB325" s="24" t="str">
        <f t="shared" si="156"/>
        <v/>
      </c>
      <c r="BC325" s="19" t="str">
        <f t="shared" si="172"/>
        <v/>
      </c>
      <c r="BD325" s="39"/>
      <c r="BE325" s="21"/>
      <c r="BF325" s="22"/>
      <c r="BG325" s="22" t="str">
        <f t="shared" si="173"/>
        <v/>
      </c>
      <c r="BH325" s="22"/>
      <c r="BI325" s="22"/>
      <c r="BJ325" s="22"/>
      <c r="BK325" s="24" t="str">
        <f t="shared" si="157"/>
        <v/>
      </c>
      <c r="BL325" s="19" t="str">
        <f t="shared" si="174"/>
        <v/>
      </c>
      <c r="BM325" s="39"/>
      <c r="BN325" s="21"/>
      <c r="BO325" s="22"/>
      <c r="BP325" s="22" t="str">
        <f t="shared" si="175"/>
        <v/>
      </c>
      <c r="BQ325" s="22"/>
      <c r="BR325" s="22"/>
      <c r="BS325" s="22"/>
      <c r="BT325" s="24" t="str">
        <f t="shared" si="158"/>
        <v/>
      </c>
      <c r="BU325" s="19" t="str">
        <f t="shared" si="176"/>
        <v/>
      </c>
      <c r="BV325" s="39"/>
      <c r="BW325" s="21"/>
      <c r="BX325" s="22"/>
      <c r="BY325" s="22" t="str">
        <f t="shared" si="177"/>
        <v/>
      </c>
      <c r="BZ325" s="22"/>
      <c r="CA325" s="22"/>
      <c r="CB325" s="22"/>
      <c r="CC325" s="24" t="str">
        <f t="shared" si="159"/>
        <v/>
      </c>
      <c r="CD325" s="19" t="str">
        <f t="shared" si="178"/>
        <v/>
      </c>
      <c r="CE325" s="39"/>
      <c r="CF325" s="21"/>
      <c r="CG325" s="22" t="str">
        <f>IF($A325="","",IF(CF325="","I",LOOKUP(CF325/CH$2,{0,0.4,0.45,0.5,0.55,0.6,0.65,0.7,0.75,0.8,1},{"F","D","C","C+","B-","B","B+","A-","A","A+"})))</f>
        <v/>
      </c>
      <c r="CH325" s="19" t="str">
        <f>IF($A325="","",IF(CF325="","--",LOOKUP(CF325/CH$2,{0,0.4,0.45,0.5,0.55,0.6,0.65,0.7,0.75,0.8,1},{0,2,2.25,2.5,2.75,3,3.25,3.5,3.75,4})))</f>
        <v/>
      </c>
      <c r="CI325" s="22"/>
      <c r="CJ325" s="22"/>
      <c r="CK325" s="58" t="str">
        <f t="shared" si="160"/>
        <v/>
      </c>
      <c r="CL325" s="55"/>
      <c r="CM325" s="24"/>
      <c r="CN325" s="24"/>
      <c r="CO325" s="24" t="str">
        <f t="shared" si="179"/>
        <v/>
      </c>
      <c r="CP325" s="24"/>
      <c r="CQ325" s="25"/>
      <c r="CR325" s="24"/>
      <c r="CS325" s="42" t="str">
        <f t="shared" si="180"/>
        <v/>
      </c>
      <c r="CT325" s="22"/>
      <c r="CU325" s="17"/>
      <c r="CV325" s="7"/>
      <c r="CW325" s="7"/>
      <c r="CX325" s="7"/>
      <c r="CY325" s="7"/>
      <c r="CZ325" s="7"/>
      <c r="DA325" s="7"/>
      <c r="DB325" s="25"/>
      <c r="DC325" s="23"/>
    </row>
    <row r="326" spans="1:107" s="26" customFormat="1" x14ac:dyDescent="0.25">
      <c r="A326" s="19"/>
      <c r="B326" s="20"/>
      <c r="C326" s="21"/>
      <c r="D326" s="22"/>
      <c r="E326" s="22" t="str">
        <f t="shared" si="161"/>
        <v/>
      </c>
      <c r="F326" s="22"/>
      <c r="G326" s="22"/>
      <c r="H326" s="22"/>
      <c r="I326" s="24" t="str">
        <f t="shared" si="151"/>
        <v/>
      </c>
      <c r="J326" s="22" t="str">
        <f t="shared" si="162"/>
        <v/>
      </c>
      <c r="K326" s="39"/>
      <c r="L326" s="27"/>
      <c r="M326" s="22"/>
      <c r="N326" s="22" t="str">
        <f t="shared" si="163"/>
        <v/>
      </c>
      <c r="O326" s="22"/>
      <c r="P326" s="22"/>
      <c r="Q326" s="22"/>
      <c r="R326" s="24" t="str">
        <f t="shared" si="152"/>
        <v/>
      </c>
      <c r="S326" s="19" t="str">
        <f t="shared" si="164"/>
        <v/>
      </c>
      <c r="T326" s="39"/>
      <c r="U326" s="21"/>
      <c r="V326" s="22"/>
      <c r="W326" s="22" t="str">
        <f t="shared" si="165"/>
        <v/>
      </c>
      <c r="X326" s="22"/>
      <c r="Y326" s="22"/>
      <c r="Z326" s="22"/>
      <c r="AA326" s="24" t="str">
        <f t="shared" si="153"/>
        <v/>
      </c>
      <c r="AB326" s="19" t="str">
        <f t="shared" si="166"/>
        <v/>
      </c>
      <c r="AC326" s="39"/>
      <c r="AD326" s="21"/>
      <c r="AE326" s="22"/>
      <c r="AF326" s="22" t="str">
        <f t="shared" si="167"/>
        <v/>
      </c>
      <c r="AG326" s="22"/>
      <c r="AH326" s="22"/>
      <c r="AI326" s="22"/>
      <c r="AJ326" s="24" t="str">
        <f t="shared" si="154"/>
        <v/>
      </c>
      <c r="AK326" s="19" t="str">
        <f t="shared" si="168"/>
        <v/>
      </c>
      <c r="AL326" s="39"/>
      <c r="AM326" s="21"/>
      <c r="AN326" s="22"/>
      <c r="AO326" s="22" t="str">
        <f t="shared" si="169"/>
        <v/>
      </c>
      <c r="AP326" s="22"/>
      <c r="AQ326" s="22"/>
      <c r="AR326" s="22"/>
      <c r="AS326" s="24" t="str">
        <f t="shared" si="155"/>
        <v/>
      </c>
      <c r="AT326" s="19" t="str">
        <f t="shared" si="170"/>
        <v/>
      </c>
      <c r="AU326" s="39"/>
      <c r="AV326" s="21"/>
      <c r="AW326" s="22"/>
      <c r="AX326" s="22" t="str">
        <f t="shared" si="171"/>
        <v/>
      </c>
      <c r="AY326" s="22"/>
      <c r="AZ326" s="22"/>
      <c r="BA326" s="22"/>
      <c r="BB326" s="24" t="str">
        <f t="shared" si="156"/>
        <v/>
      </c>
      <c r="BC326" s="19" t="str">
        <f t="shared" si="172"/>
        <v/>
      </c>
      <c r="BD326" s="39"/>
      <c r="BE326" s="21"/>
      <c r="BF326" s="22"/>
      <c r="BG326" s="22" t="str">
        <f t="shared" si="173"/>
        <v/>
      </c>
      <c r="BH326" s="22"/>
      <c r="BI326" s="22"/>
      <c r="BJ326" s="22"/>
      <c r="BK326" s="24" t="str">
        <f t="shared" si="157"/>
        <v/>
      </c>
      <c r="BL326" s="19" t="str">
        <f t="shared" si="174"/>
        <v/>
      </c>
      <c r="BM326" s="39"/>
      <c r="BN326" s="21"/>
      <c r="BO326" s="22"/>
      <c r="BP326" s="22" t="str">
        <f t="shared" si="175"/>
        <v/>
      </c>
      <c r="BQ326" s="22"/>
      <c r="BR326" s="22"/>
      <c r="BS326" s="22"/>
      <c r="BT326" s="24" t="str">
        <f t="shared" si="158"/>
        <v/>
      </c>
      <c r="BU326" s="19" t="str">
        <f t="shared" si="176"/>
        <v/>
      </c>
      <c r="BV326" s="39"/>
      <c r="BW326" s="21"/>
      <c r="BX326" s="22"/>
      <c r="BY326" s="22" t="str">
        <f t="shared" si="177"/>
        <v/>
      </c>
      <c r="BZ326" s="22"/>
      <c r="CA326" s="22"/>
      <c r="CB326" s="22"/>
      <c r="CC326" s="24" t="str">
        <f t="shared" si="159"/>
        <v/>
      </c>
      <c r="CD326" s="19" t="str">
        <f t="shared" si="178"/>
        <v/>
      </c>
      <c r="CE326" s="39"/>
      <c r="CF326" s="21"/>
      <c r="CG326" s="22" t="str">
        <f>IF($A326="","",IF(CF326="","I",LOOKUP(CF326/CH$2,{0,0.4,0.45,0.5,0.55,0.6,0.65,0.7,0.75,0.8,1},{"F","D","C","C+","B-","B","B+","A-","A","A+"})))</f>
        <v/>
      </c>
      <c r="CH326" s="19" t="str">
        <f>IF($A326="","",IF(CF326="","--",LOOKUP(CF326/CH$2,{0,0.4,0.45,0.5,0.55,0.6,0.65,0.7,0.75,0.8,1},{0,2,2.25,2.5,2.75,3,3.25,3.5,3.75,4})))</f>
        <v/>
      </c>
      <c r="CI326" s="22"/>
      <c r="CJ326" s="22"/>
      <c r="CK326" s="58" t="str">
        <f t="shared" si="160"/>
        <v/>
      </c>
      <c r="CL326" s="55"/>
      <c r="CM326" s="24"/>
      <c r="CN326" s="24"/>
      <c r="CO326" s="24" t="str">
        <f t="shared" si="179"/>
        <v/>
      </c>
      <c r="CP326" s="24"/>
      <c r="CQ326" s="25"/>
      <c r="CR326" s="24"/>
      <c r="CS326" s="42" t="str">
        <f t="shared" si="180"/>
        <v/>
      </c>
      <c r="CT326" s="22"/>
      <c r="CU326" s="17"/>
      <c r="CV326" s="7"/>
      <c r="CW326" s="7"/>
      <c r="CX326" s="7"/>
      <c r="CY326" s="7"/>
      <c r="CZ326" s="7"/>
      <c r="DA326" s="7"/>
      <c r="DB326" s="25"/>
      <c r="DC326" s="23"/>
    </row>
    <row r="327" spans="1:107" s="26" customFormat="1" x14ac:dyDescent="0.25">
      <c r="A327" s="19"/>
      <c r="B327" s="20"/>
      <c r="C327" s="21"/>
      <c r="D327" s="22"/>
      <c r="E327" s="22" t="str">
        <f t="shared" si="161"/>
        <v/>
      </c>
      <c r="F327" s="22"/>
      <c r="G327" s="22"/>
      <c r="H327" s="22"/>
      <c r="I327" s="24" t="str">
        <f t="shared" si="151"/>
        <v/>
      </c>
      <c r="J327" s="22" t="str">
        <f t="shared" si="162"/>
        <v/>
      </c>
      <c r="K327" s="39"/>
      <c r="L327" s="27"/>
      <c r="M327" s="22"/>
      <c r="N327" s="22" t="str">
        <f t="shared" si="163"/>
        <v/>
      </c>
      <c r="O327" s="22"/>
      <c r="P327" s="22"/>
      <c r="Q327" s="22"/>
      <c r="R327" s="24" t="str">
        <f t="shared" si="152"/>
        <v/>
      </c>
      <c r="S327" s="19" t="str">
        <f t="shared" si="164"/>
        <v/>
      </c>
      <c r="T327" s="39"/>
      <c r="U327" s="21"/>
      <c r="V327" s="22"/>
      <c r="W327" s="22" t="str">
        <f t="shared" si="165"/>
        <v/>
      </c>
      <c r="X327" s="22"/>
      <c r="Y327" s="22"/>
      <c r="Z327" s="22"/>
      <c r="AA327" s="24" t="str">
        <f t="shared" si="153"/>
        <v/>
      </c>
      <c r="AB327" s="19" t="str">
        <f t="shared" si="166"/>
        <v/>
      </c>
      <c r="AC327" s="39"/>
      <c r="AD327" s="21"/>
      <c r="AE327" s="22"/>
      <c r="AF327" s="22" t="str">
        <f t="shared" si="167"/>
        <v/>
      </c>
      <c r="AG327" s="22"/>
      <c r="AH327" s="22"/>
      <c r="AI327" s="22"/>
      <c r="AJ327" s="24" t="str">
        <f t="shared" si="154"/>
        <v/>
      </c>
      <c r="AK327" s="19" t="str">
        <f t="shared" si="168"/>
        <v/>
      </c>
      <c r="AL327" s="39"/>
      <c r="AM327" s="21"/>
      <c r="AN327" s="22"/>
      <c r="AO327" s="22" t="str">
        <f t="shared" si="169"/>
        <v/>
      </c>
      <c r="AP327" s="22"/>
      <c r="AQ327" s="22"/>
      <c r="AR327" s="22"/>
      <c r="AS327" s="24" t="str">
        <f t="shared" si="155"/>
        <v/>
      </c>
      <c r="AT327" s="19" t="str">
        <f t="shared" si="170"/>
        <v/>
      </c>
      <c r="AU327" s="39"/>
      <c r="AV327" s="21"/>
      <c r="AW327" s="22"/>
      <c r="AX327" s="22" t="str">
        <f t="shared" si="171"/>
        <v/>
      </c>
      <c r="AY327" s="22"/>
      <c r="AZ327" s="22"/>
      <c r="BA327" s="22"/>
      <c r="BB327" s="24" t="str">
        <f t="shared" si="156"/>
        <v/>
      </c>
      <c r="BC327" s="19" t="str">
        <f t="shared" si="172"/>
        <v/>
      </c>
      <c r="BD327" s="39"/>
      <c r="BE327" s="21"/>
      <c r="BF327" s="22"/>
      <c r="BG327" s="22" t="str">
        <f t="shared" si="173"/>
        <v/>
      </c>
      <c r="BH327" s="22"/>
      <c r="BI327" s="22"/>
      <c r="BJ327" s="22"/>
      <c r="BK327" s="24" t="str">
        <f t="shared" si="157"/>
        <v/>
      </c>
      <c r="BL327" s="19" t="str">
        <f t="shared" si="174"/>
        <v/>
      </c>
      <c r="BM327" s="39"/>
      <c r="BN327" s="21"/>
      <c r="BO327" s="22"/>
      <c r="BP327" s="22" t="str">
        <f t="shared" si="175"/>
        <v/>
      </c>
      <c r="BQ327" s="22"/>
      <c r="BR327" s="22"/>
      <c r="BS327" s="22"/>
      <c r="BT327" s="24" t="str">
        <f t="shared" si="158"/>
        <v/>
      </c>
      <c r="BU327" s="19" t="str">
        <f t="shared" si="176"/>
        <v/>
      </c>
      <c r="BV327" s="39"/>
      <c r="BW327" s="21"/>
      <c r="BX327" s="22"/>
      <c r="BY327" s="22" t="str">
        <f t="shared" si="177"/>
        <v/>
      </c>
      <c r="BZ327" s="22"/>
      <c r="CA327" s="22"/>
      <c r="CB327" s="22"/>
      <c r="CC327" s="24" t="str">
        <f t="shared" si="159"/>
        <v/>
      </c>
      <c r="CD327" s="19" t="str">
        <f t="shared" si="178"/>
        <v/>
      </c>
      <c r="CE327" s="39"/>
      <c r="CF327" s="21"/>
      <c r="CG327" s="22" t="str">
        <f>IF($A327="","",IF(CF327="","I",LOOKUP(CF327/CH$2,{0,0.4,0.45,0.5,0.55,0.6,0.65,0.7,0.75,0.8,1},{"F","D","C","C+","B-","B","B+","A-","A","A+"})))</f>
        <v/>
      </c>
      <c r="CH327" s="19" t="str">
        <f>IF($A327="","",IF(CF327="","--",LOOKUP(CF327/CH$2,{0,0.4,0.45,0.5,0.55,0.6,0.65,0.7,0.75,0.8,1},{0,2,2.25,2.5,2.75,3,3.25,3.5,3.75,4})))</f>
        <v/>
      </c>
      <c r="CI327" s="22"/>
      <c r="CJ327" s="22"/>
      <c r="CK327" s="58" t="str">
        <f t="shared" si="160"/>
        <v/>
      </c>
      <c r="CL327" s="55"/>
      <c r="CM327" s="24"/>
      <c r="CN327" s="24"/>
      <c r="CO327" s="24" t="str">
        <f t="shared" si="179"/>
        <v/>
      </c>
      <c r="CP327" s="24"/>
      <c r="CQ327" s="25"/>
      <c r="CR327" s="24"/>
      <c r="CS327" s="42" t="str">
        <f t="shared" si="180"/>
        <v/>
      </c>
      <c r="CT327" s="22"/>
      <c r="CU327" s="17"/>
      <c r="CV327" s="7"/>
      <c r="CW327" s="7"/>
      <c r="CX327" s="7"/>
      <c r="CY327" s="7"/>
      <c r="CZ327" s="7"/>
      <c r="DA327" s="7"/>
      <c r="DB327" s="25"/>
      <c r="DC327" s="23"/>
    </row>
    <row r="328" spans="1:107" s="26" customFormat="1" x14ac:dyDescent="0.25">
      <c r="A328" s="19"/>
      <c r="B328" s="20"/>
      <c r="C328" s="21"/>
      <c r="D328" s="22"/>
      <c r="E328" s="22" t="str">
        <f t="shared" si="161"/>
        <v/>
      </c>
      <c r="F328" s="22"/>
      <c r="G328" s="22"/>
      <c r="H328" s="22"/>
      <c r="I328" s="24" t="str">
        <f t="shared" ref="I328:I365" si="181">IF(ISBLANK($B328),"",IF(COUNT(F328:G328)=0,"",IF(AND(ABS(F328-G328)&lt;E$2*0.16,ISBLANK(H328)),CEILING(AVERAGE(F328,G328),0.01),IF(AND(ABS(F328-G328)&gt;=E$2*0.16,ISBLANK(H328)),"3E",IF(MAX(F328:H328)-MEDIAN(F328:H328)&lt;=MEDIAN(F328:H328)-MIN(F328:H328),CEILING(AVERAGE(MAX(F328:H328),MEDIAN(F328:H328)),0.01),CEILING(AVERAGE(MIN(F328:H328),MEDIAN(F328:H328)),0.01))))))</f>
        <v/>
      </c>
      <c r="J328" s="22" t="str">
        <f t="shared" si="162"/>
        <v/>
      </c>
      <c r="K328" s="39"/>
      <c r="L328" s="27"/>
      <c r="M328" s="22"/>
      <c r="N328" s="22" t="str">
        <f t="shared" si="163"/>
        <v/>
      </c>
      <c r="O328" s="22"/>
      <c r="P328" s="22"/>
      <c r="Q328" s="22"/>
      <c r="R328" s="24" t="str">
        <f t="shared" ref="R328:R365" si="182">IF(ISBLANK($B328),"",IF(COUNT(O328:P328)=0,"",IF(AND(ABS(O328-P328)&lt;N$2*0.16,ISBLANK(Q328)),CEILING(AVERAGE(O328,P328),0.01),IF(AND(ABS(O328-P328)&gt;=N$2*0.16,ISBLANK(Q328)),"3E",IF(MAX(O328:Q328)-MEDIAN(O328:Q328)&lt;=MEDIAN(O328:Q328)-MIN(O328:Q328),CEILING(AVERAGE(MAX(O328:Q328),MEDIAN(O328:Q328)),0.01),CEILING(AVERAGE(MIN(O328:Q328),MEDIAN(O328:Q328)),0.01))))))</f>
        <v/>
      </c>
      <c r="S328" s="19" t="str">
        <f t="shared" si="164"/>
        <v/>
      </c>
      <c r="T328" s="39"/>
      <c r="U328" s="21"/>
      <c r="V328" s="22"/>
      <c r="W328" s="22" t="str">
        <f t="shared" si="165"/>
        <v/>
      </c>
      <c r="X328" s="22"/>
      <c r="Y328" s="22"/>
      <c r="Z328" s="22"/>
      <c r="AA328" s="24" t="str">
        <f t="shared" ref="AA328:AA365" si="183">IF(ISBLANK($B328),"",IF(COUNT(X328:Y328)=0,"",IF(AND(ABS(X328-Y328)&lt;W$2*0.16,ISBLANK(Z328)),CEILING(AVERAGE(X328,Y328),0.01),IF(AND(ABS(X328-Y328)&gt;=W$2*0.16,ISBLANK(Z328)),"3E",IF(MAX(X328:Z328)-MEDIAN(X328:Z328)&lt;=MEDIAN(X328:Z328)-MIN(X328:Z328),CEILING(AVERAGE(MAX(X328:Z328),MEDIAN(X328:Z328)),0.01),CEILING(AVERAGE(MIN(X328:Z328),MEDIAN(X328:Z328)),0.01))))))</f>
        <v/>
      </c>
      <c r="AB328" s="19" t="str">
        <f t="shared" si="166"/>
        <v/>
      </c>
      <c r="AC328" s="39"/>
      <c r="AD328" s="21"/>
      <c r="AE328" s="22"/>
      <c r="AF328" s="22" t="str">
        <f t="shared" si="167"/>
        <v/>
      </c>
      <c r="AG328" s="22"/>
      <c r="AH328" s="22"/>
      <c r="AI328" s="22"/>
      <c r="AJ328" s="24" t="str">
        <f t="shared" ref="AJ328:AJ365" si="184">IF(ISBLANK($B328),"",IF(COUNT(AG328:AH328)=0,"",IF(AND(ABS(AG328-AH328)&lt;AF$2*0.16,ISBLANK(AI328)),CEILING(AVERAGE(AG328,AH328),0.01),IF(AND(ABS(AG328-AH328)&gt;=AF$2*0.16,ISBLANK(AI328)),"3E",IF(MAX(AG328:AI328)-MEDIAN(AG328:AI328)&lt;=MEDIAN(AG328:AI328)-MIN(AG328:AI328),CEILING(AVERAGE(MAX(AG328:AI328),MEDIAN(AG328:AI328)),0.01),CEILING(AVERAGE(MIN(AG328:AI328),MEDIAN(AG328:AI328)),0.01))))))</f>
        <v/>
      </c>
      <c r="AK328" s="19" t="str">
        <f t="shared" si="168"/>
        <v/>
      </c>
      <c r="AL328" s="39"/>
      <c r="AM328" s="21"/>
      <c r="AN328" s="22"/>
      <c r="AO328" s="22" t="str">
        <f t="shared" si="169"/>
        <v/>
      </c>
      <c r="AP328" s="22"/>
      <c r="AQ328" s="22"/>
      <c r="AR328" s="22"/>
      <c r="AS328" s="24" t="str">
        <f t="shared" ref="AS328:AS365" si="185">IF(ISBLANK($B328),"",IF(COUNT(AP328:AQ328)=0,"",IF(AND(ABS(AP328-AQ328)&lt;AO$2*0.16,ISBLANK(AR328)),CEILING(AVERAGE(AP328,AQ328),0.01),IF(AND(ABS(AP328-AQ328)&gt;=AO$2*0.16,ISBLANK(AR328)),"3E",IF(MAX(AP328:AR328)-MEDIAN(AP328:AR328)&lt;=MEDIAN(AP328:AR328)-MIN(AP328:AR328),CEILING(AVERAGE(MAX(AP328:AR328),MEDIAN(AP328:AR328)),0.01),CEILING(AVERAGE(MIN(AP328:AR328),MEDIAN(AP328:AR328)),0.01))))))</f>
        <v/>
      </c>
      <c r="AT328" s="19" t="str">
        <f t="shared" si="170"/>
        <v/>
      </c>
      <c r="AU328" s="39"/>
      <c r="AV328" s="21"/>
      <c r="AW328" s="22"/>
      <c r="AX328" s="22" t="str">
        <f t="shared" si="171"/>
        <v/>
      </c>
      <c r="AY328" s="22"/>
      <c r="AZ328" s="22"/>
      <c r="BA328" s="22"/>
      <c r="BB328" s="24" t="str">
        <f t="shared" ref="BB328:BB365" si="186">IF(ISBLANK($B328),"",IF(COUNT(AY328:AZ328)=0,"",IF(AND(ABS(AY328-AZ328)&lt;AX$2*0.16,ISBLANK(BA328)),CEILING(AVERAGE(AY328,AZ328),0.01),IF(AND(ABS(AY328-AZ328)&gt;=AX$2*0.16,ISBLANK(BA328)),"3E",IF(MAX(AY328:BA328)-MEDIAN(AY328:BA328)&lt;=MEDIAN(AY328:BA328)-MIN(AY328:BA328),CEILING(AVERAGE(MAX(AY328:BA328),MEDIAN(AY328:BA328)),0.01),CEILING(AVERAGE(MIN(AY328:BA328),MEDIAN(AY328:BA328)),0.01))))))</f>
        <v/>
      </c>
      <c r="BC328" s="19" t="str">
        <f t="shared" si="172"/>
        <v/>
      </c>
      <c r="BD328" s="39"/>
      <c r="BE328" s="21"/>
      <c r="BF328" s="22"/>
      <c r="BG328" s="22" t="str">
        <f t="shared" si="173"/>
        <v/>
      </c>
      <c r="BH328" s="22"/>
      <c r="BI328" s="22"/>
      <c r="BJ328" s="22"/>
      <c r="BK328" s="24" t="str">
        <f t="shared" ref="BK328:BK365" si="187">IF(ISBLANK($B328),"",IF(COUNT(BH328:BI328)=0,"",IF(AND(ABS(BH328-BI328)&lt;BG$2*0.16,ISBLANK(BJ328)),CEILING(AVERAGE(BH328,BI328),0.01),IF(AND(ABS(BH328-BI328)&gt;=BG$2*0.16,ISBLANK(BJ328)),"3E",IF(MAX(BH328:BJ328)-MEDIAN(BH328:BJ328)&lt;=MEDIAN(BH328:BJ328)-MIN(BH328:BJ328),CEILING(AVERAGE(MAX(BH328:BJ328),MEDIAN(BH328:BJ328)),0.01),CEILING(AVERAGE(MIN(BH328:BJ328),MEDIAN(BH328:BJ328)),0.01))))))</f>
        <v/>
      </c>
      <c r="BL328" s="19" t="str">
        <f t="shared" si="174"/>
        <v/>
      </c>
      <c r="BM328" s="39"/>
      <c r="BN328" s="21"/>
      <c r="BO328" s="22"/>
      <c r="BP328" s="22" t="str">
        <f t="shared" si="175"/>
        <v/>
      </c>
      <c r="BQ328" s="22"/>
      <c r="BR328" s="22"/>
      <c r="BS328" s="22"/>
      <c r="BT328" s="24" t="str">
        <f t="shared" ref="BT328:BT365" si="188">IF(ISBLANK($B328),"",IF(COUNT(BQ328:BR328)=0,"",IF(AND(ABS(BQ328-BR328)&lt;BP$2*0.16,ISBLANK(BS328)),CEILING(AVERAGE(BQ328,BR328),0.01),IF(AND(ABS(BQ328-BR328)&gt;=BP$2*0.16,ISBLANK(BS328)),"3E",IF(MAX(BQ328:BS328)-MEDIAN(BQ328:BS328)&lt;=MEDIAN(BQ328:BS328)-MIN(BQ328:BS328),CEILING(AVERAGE(MAX(BQ328:BS328),MEDIAN(BQ328:BS328)),0.01),CEILING(AVERAGE(MIN(BQ328:BS328),MEDIAN(BQ328:BS328)),0.01))))))</f>
        <v/>
      </c>
      <c r="BU328" s="19" t="str">
        <f t="shared" si="176"/>
        <v/>
      </c>
      <c r="BV328" s="39"/>
      <c r="BW328" s="21"/>
      <c r="BX328" s="22"/>
      <c r="BY328" s="22" t="str">
        <f t="shared" si="177"/>
        <v/>
      </c>
      <c r="BZ328" s="22"/>
      <c r="CA328" s="22"/>
      <c r="CB328" s="22"/>
      <c r="CC328" s="24" t="str">
        <f t="shared" ref="CC328:CC365" si="189">IF(ISBLANK($B328),"",IF(COUNT(BZ328:CA328)=0,"",IF(AND(ABS(BZ328-CA328)&lt;BY$2*0.16,ISBLANK(CB328)),CEILING(AVERAGE(BZ328,CA328),0.01),IF(AND(ABS(BZ328-CA328)&gt;=BY$2*0.16,ISBLANK(CB328)),"3E",IF(MAX(BZ328:CB328)-MEDIAN(BZ328:CB328)&lt;=MEDIAN(BZ328:CB328)-MIN(BZ328:CB328),CEILING(AVERAGE(MAX(BZ328:CB328),MEDIAN(BZ328:CB328)),0.01),CEILING(AVERAGE(MIN(BZ328:CB328),MEDIAN(BZ328:CB328)),0.01))))))</f>
        <v/>
      </c>
      <c r="CD328" s="19" t="str">
        <f t="shared" si="178"/>
        <v/>
      </c>
      <c r="CE328" s="39"/>
      <c r="CF328" s="21"/>
      <c r="CG328" s="22" t="str">
        <f>IF($A328="","",IF(CF328="","I",LOOKUP(CF328/CH$2,{0,0.4,0.45,0.5,0.55,0.6,0.65,0.7,0.75,0.8,1},{"F","D","C","C+","B-","B","B+","A-","A","A+"})))</f>
        <v/>
      </c>
      <c r="CH328" s="19" t="str">
        <f>IF($A328="","",IF(CF328="","--",LOOKUP(CF328/CH$2,{0,0.4,0.45,0.5,0.55,0.6,0.65,0.7,0.75,0.8,1},{0,2,2.25,2.5,2.75,3,3.25,3.5,3.75,4})))</f>
        <v/>
      </c>
      <c r="CI328" s="22"/>
      <c r="CJ328" s="22"/>
      <c r="CK328" s="58" t="str">
        <f t="shared" ref="CK328:CK365" si="190">IF(OR(ISBLANK($B328),COUNT(CI328:CJ328)=0),"",CEILING(CI328+CJ328,1))</f>
        <v/>
      </c>
      <c r="CL328" s="55"/>
      <c r="CM328" s="24"/>
      <c r="CN328" s="24"/>
      <c r="CO328" s="24" t="str">
        <f t="shared" si="179"/>
        <v/>
      </c>
      <c r="CP328" s="24"/>
      <c r="CQ328" s="25"/>
      <c r="CR328" s="24"/>
      <c r="CS328" s="42" t="str">
        <f t="shared" si="180"/>
        <v/>
      </c>
      <c r="CT328" s="22"/>
      <c r="CU328" s="17"/>
      <c r="CV328" s="7"/>
      <c r="CW328" s="7"/>
      <c r="CX328" s="7"/>
      <c r="CY328" s="7"/>
      <c r="CZ328" s="7"/>
      <c r="DA328" s="7"/>
      <c r="DB328" s="25"/>
      <c r="DC328" s="23"/>
    </row>
    <row r="329" spans="1:107" s="26" customFormat="1" x14ac:dyDescent="0.25">
      <c r="A329" s="19"/>
      <c r="B329" s="20"/>
      <c r="C329" s="21"/>
      <c r="D329" s="22"/>
      <c r="E329" s="22" t="str">
        <f t="shared" si="161"/>
        <v/>
      </c>
      <c r="F329" s="22"/>
      <c r="G329" s="22"/>
      <c r="H329" s="22"/>
      <c r="I329" s="24" t="str">
        <f t="shared" si="181"/>
        <v/>
      </c>
      <c r="J329" s="22" t="str">
        <f t="shared" si="162"/>
        <v/>
      </c>
      <c r="K329" s="39"/>
      <c r="L329" s="27"/>
      <c r="M329" s="22"/>
      <c r="N329" s="22" t="str">
        <f t="shared" si="163"/>
        <v/>
      </c>
      <c r="O329" s="22"/>
      <c r="P329" s="22"/>
      <c r="Q329" s="22"/>
      <c r="R329" s="24" t="str">
        <f t="shared" si="182"/>
        <v/>
      </c>
      <c r="S329" s="19" t="str">
        <f t="shared" si="164"/>
        <v/>
      </c>
      <c r="T329" s="39"/>
      <c r="U329" s="21"/>
      <c r="V329" s="22"/>
      <c r="W329" s="22" t="str">
        <f t="shared" si="165"/>
        <v/>
      </c>
      <c r="X329" s="22"/>
      <c r="Y329" s="22"/>
      <c r="Z329" s="22"/>
      <c r="AA329" s="24" t="str">
        <f t="shared" si="183"/>
        <v/>
      </c>
      <c r="AB329" s="19" t="str">
        <f t="shared" si="166"/>
        <v/>
      </c>
      <c r="AC329" s="39"/>
      <c r="AD329" s="21"/>
      <c r="AE329" s="22"/>
      <c r="AF329" s="22" t="str">
        <f t="shared" si="167"/>
        <v/>
      </c>
      <c r="AG329" s="22"/>
      <c r="AH329" s="22"/>
      <c r="AI329" s="22"/>
      <c r="AJ329" s="24" t="str">
        <f t="shared" si="184"/>
        <v/>
      </c>
      <c r="AK329" s="19" t="str">
        <f t="shared" si="168"/>
        <v/>
      </c>
      <c r="AL329" s="39"/>
      <c r="AM329" s="21"/>
      <c r="AN329" s="22"/>
      <c r="AO329" s="22" t="str">
        <f t="shared" si="169"/>
        <v/>
      </c>
      <c r="AP329" s="22"/>
      <c r="AQ329" s="22"/>
      <c r="AR329" s="22"/>
      <c r="AS329" s="24" t="str">
        <f t="shared" si="185"/>
        <v/>
      </c>
      <c r="AT329" s="19" t="str">
        <f t="shared" si="170"/>
        <v/>
      </c>
      <c r="AU329" s="39"/>
      <c r="AV329" s="21"/>
      <c r="AW329" s="22"/>
      <c r="AX329" s="22" t="str">
        <f t="shared" si="171"/>
        <v/>
      </c>
      <c r="AY329" s="22"/>
      <c r="AZ329" s="22"/>
      <c r="BA329" s="22"/>
      <c r="BB329" s="24" t="str">
        <f t="shared" si="186"/>
        <v/>
      </c>
      <c r="BC329" s="19" t="str">
        <f t="shared" si="172"/>
        <v/>
      </c>
      <c r="BD329" s="39"/>
      <c r="BE329" s="21"/>
      <c r="BF329" s="22"/>
      <c r="BG329" s="22" t="str">
        <f t="shared" si="173"/>
        <v/>
      </c>
      <c r="BH329" s="22"/>
      <c r="BI329" s="22"/>
      <c r="BJ329" s="22"/>
      <c r="BK329" s="24" t="str">
        <f t="shared" si="187"/>
        <v/>
      </c>
      <c r="BL329" s="19" t="str">
        <f t="shared" si="174"/>
        <v/>
      </c>
      <c r="BM329" s="39"/>
      <c r="BN329" s="21"/>
      <c r="BO329" s="22"/>
      <c r="BP329" s="22" t="str">
        <f t="shared" si="175"/>
        <v/>
      </c>
      <c r="BQ329" s="22"/>
      <c r="BR329" s="22"/>
      <c r="BS329" s="22"/>
      <c r="BT329" s="24" t="str">
        <f t="shared" si="188"/>
        <v/>
      </c>
      <c r="BU329" s="19" t="str">
        <f t="shared" si="176"/>
        <v/>
      </c>
      <c r="BV329" s="39"/>
      <c r="BW329" s="21"/>
      <c r="BX329" s="22"/>
      <c r="BY329" s="22" t="str">
        <f t="shared" si="177"/>
        <v/>
      </c>
      <c r="BZ329" s="22"/>
      <c r="CA329" s="22"/>
      <c r="CB329" s="22"/>
      <c r="CC329" s="24" t="str">
        <f t="shared" si="189"/>
        <v/>
      </c>
      <c r="CD329" s="19" t="str">
        <f t="shared" si="178"/>
        <v/>
      </c>
      <c r="CE329" s="39"/>
      <c r="CF329" s="21"/>
      <c r="CG329" s="22" t="str">
        <f>IF($A329="","",IF(CF329="","I",LOOKUP(CF329/CH$2,{0,0.4,0.45,0.5,0.55,0.6,0.65,0.7,0.75,0.8,1},{"F","D","C","C+","B-","B","B+","A-","A","A+"})))</f>
        <v/>
      </c>
      <c r="CH329" s="19" t="str">
        <f>IF($A329="","",IF(CF329="","--",LOOKUP(CF329/CH$2,{0,0.4,0.45,0.5,0.55,0.6,0.65,0.7,0.75,0.8,1},{0,2,2.25,2.5,2.75,3,3.25,3.5,3.75,4})))</f>
        <v/>
      </c>
      <c r="CI329" s="22"/>
      <c r="CJ329" s="22"/>
      <c r="CK329" s="58" t="str">
        <f t="shared" si="190"/>
        <v/>
      </c>
      <c r="CL329" s="55"/>
      <c r="CM329" s="24"/>
      <c r="CN329" s="24"/>
      <c r="CO329" s="24" t="str">
        <f t="shared" si="179"/>
        <v/>
      </c>
      <c r="CP329" s="24"/>
      <c r="CQ329" s="25"/>
      <c r="CR329" s="24"/>
      <c r="CS329" s="42" t="str">
        <f t="shared" si="180"/>
        <v/>
      </c>
      <c r="CT329" s="22"/>
      <c r="CU329" s="17"/>
      <c r="CV329" s="7"/>
      <c r="CW329" s="7"/>
      <c r="CX329" s="7"/>
      <c r="CY329" s="7"/>
      <c r="CZ329" s="7"/>
      <c r="DA329" s="7"/>
      <c r="DB329" s="25"/>
      <c r="DC329" s="23"/>
    </row>
    <row r="330" spans="1:107" s="26" customFormat="1" x14ac:dyDescent="0.25">
      <c r="A330" s="19"/>
      <c r="B330" s="20"/>
      <c r="C330" s="21"/>
      <c r="D330" s="22"/>
      <c r="E330" s="22" t="str">
        <f t="shared" si="161"/>
        <v/>
      </c>
      <c r="F330" s="22"/>
      <c r="G330" s="22"/>
      <c r="H330" s="22"/>
      <c r="I330" s="24" t="str">
        <f t="shared" si="181"/>
        <v/>
      </c>
      <c r="J330" s="22" t="str">
        <f t="shared" si="162"/>
        <v/>
      </c>
      <c r="K330" s="39"/>
      <c r="L330" s="27"/>
      <c r="M330" s="22"/>
      <c r="N330" s="22" t="str">
        <f t="shared" si="163"/>
        <v/>
      </c>
      <c r="O330" s="22"/>
      <c r="P330" s="22"/>
      <c r="Q330" s="22"/>
      <c r="R330" s="24" t="str">
        <f t="shared" si="182"/>
        <v/>
      </c>
      <c r="S330" s="19" t="str">
        <f t="shared" si="164"/>
        <v/>
      </c>
      <c r="T330" s="39"/>
      <c r="U330" s="21"/>
      <c r="V330" s="22"/>
      <c r="W330" s="22" t="str">
        <f t="shared" si="165"/>
        <v/>
      </c>
      <c r="X330" s="22"/>
      <c r="Y330" s="22"/>
      <c r="Z330" s="22"/>
      <c r="AA330" s="24" t="str">
        <f t="shared" si="183"/>
        <v/>
      </c>
      <c r="AB330" s="19" t="str">
        <f t="shared" si="166"/>
        <v/>
      </c>
      <c r="AC330" s="39"/>
      <c r="AD330" s="21"/>
      <c r="AE330" s="22"/>
      <c r="AF330" s="22" t="str">
        <f t="shared" si="167"/>
        <v/>
      </c>
      <c r="AG330" s="22"/>
      <c r="AH330" s="22"/>
      <c r="AI330" s="22"/>
      <c r="AJ330" s="24" t="str">
        <f t="shared" si="184"/>
        <v/>
      </c>
      <c r="AK330" s="19" t="str">
        <f t="shared" si="168"/>
        <v/>
      </c>
      <c r="AL330" s="39"/>
      <c r="AM330" s="21"/>
      <c r="AN330" s="22"/>
      <c r="AO330" s="22" t="str">
        <f t="shared" si="169"/>
        <v/>
      </c>
      <c r="AP330" s="22"/>
      <c r="AQ330" s="22"/>
      <c r="AR330" s="22"/>
      <c r="AS330" s="24" t="str">
        <f t="shared" si="185"/>
        <v/>
      </c>
      <c r="AT330" s="19" t="str">
        <f t="shared" si="170"/>
        <v/>
      </c>
      <c r="AU330" s="39"/>
      <c r="AV330" s="21"/>
      <c r="AW330" s="22"/>
      <c r="AX330" s="22" t="str">
        <f t="shared" si="171"/>
        <v/>
      </c>
      <c r="AY330" s="22"/>
      <c r="AZ330" s="22"/>
      <c r="BA330" s="22"/>
      <c r="BB330" s="24" t="str">
        <f t="shared" si="186"/>
        <v/>
      </c>
      <c r="BC330" s="19" t="str">
        <f t="shared" si="172"/>
        <v/>
      </c>
      <c r="BD330" s="39"/>
      <c r="BE330" s="21"/>
      <c r="BF330" s="22"/>
      <c r="BG330" s="22" t="str">
        <f t="shared" si="173"/>
        <v/>
      </c>
      <c r="BH330" s="22"/>
      <c r="BI330" s="22"/>
      <c r="BJ330" s="22"/>
      <c r="BK330" s="24" t="str">
        <f t="shared" si="187"/>
        <v/>
      </c>
      <c r="BL330" s="19" t="str">
        <f t="shared" si="174"/>
        <v/>
      </c>
      <c r="BM330" s="39"/>
      <c r="BN330" s="21"/>
      <c r="BO330" s="22"/>
      <c r="BP330" s="22" t="str">
        <f t="shared" si="175"/>
        <v/>
      </c>
      <c r="BQ330" s="22"/>
      <c r="BR330" s="22"/>
      <c r="BS330" s="22"/>
      <c r="BT330" s="24" t="str">
        <f t="shared" si="188"/>
        <v/>
      </c>
      <c r="BU330" s="19" t="str">
        <f t="shared" si="176"/>
        <v/>
      </c>
      <c r="BV330" s="39"/>
      <c r="BW330" s="21"/>
      <c r="BX330" s="22"/>
      <c r="BY330" s="22" t="str">
        <f t="shared" si="177"/>
        <v/>
      </c>
      <c r="BZ330" s="22"/>
      <c r="CA330" s="22"/>
      <c r="CB330" s="22"/>
      <c r="CC330" s="24" t="str">
        <f t="shared" si="189"/>
        <v/>
      </c>
      <c r="CD330" s="19" t="str">
        <f t="shared" si="178"/>
        <v/>
      </c>
      <c r="CE330" s="39"/>
      <c r="CF330" s="21"/>
      <c r="CG330" s="22" t="str">
        <f>IF($A330="","",IF(CF330="","I",LOOKUP(CF330/CH$2,{0,0.4,0.45,0.5,0.55,0.6,0.65,0.7,0.75,0.8,1},{"F","D","C","C+","B-","B","B+","A-","A","A+"})))</f>
        <v/>
      </c>
      <c r="CH330" s="19" t="str">
        <f>IF($A330="","",IF(CF330="","--",LOOKUP(CF330/CH$2,{0,0.4,0.45,0.5,0.55,0.6,0.65,0.7,0.75,0.8,1},{0,2,2.25,2.5,2.75,3,3.25,3.5,3.75,4})))</f>
        <v/>
      </c>
      <c r="CI330" s="22"/>
      <c r="CJ330" s="22"/>
      <c r="CK330" s="58" t="str">
        <f t="shared" si="190"/>
        <v/>
      </c>
      <c r="CL330" s="55"/>
      <c r="CM330" s="24"/>
      <c r="CN330" s="24"/>
      <c r="CO330" s="24" t="str">
        <f t="shared" si="179"/>
        <v/>
      </c>
      <c r="CP330" s="24"/>
      <c r="CQ330" s="25"/>
      <c r="CR330" s="24"/>
      <c r="CS330" s="42" t="str">
        <f t="shared" si="180"/>
        <v/>
      </c>
      <c r="CT330" s="22"/>
      <c r="CU330" s="17"/>
      <c r="CV330" s="7"/>
      <c r="CW330" s="7"/>
      <c r="CX330" s="7"/>
      <c r="CY330" s="7"/>
      <c r="CZ330" s="7"/>
      <c r="DA330" s="7"/>
      <c r="DB330" s="25"/>
      <c r="DC330" s="23"/>
    </row>
    <row r="331" spans="1:107" s="26" customFormat="1" x14ac:dyDescent="0.25">
      <c r="A331" s="19"/>
      <c r="B331" s="20"/>
      <c r="C331" s="21"/>
      <c r="D331" s="22"/>
      <c r="E331" s="22" t="str">
        <f t="shared" si="161"/>
        <v/>
      </c>
      <c r="F331" s="22"/>
      <c r="G331" s="22"/>
      <c r="H331" s="22"/>
      <c r="I331" s="24" t="str">
        <f t="shared" si="181"/>
        <v/>
      </c>
      <c r="J331" s="22" t="str">
        <f t="shared" si="162"/>
        <v/>
      </c>
      <c r="K331" s="39"/>
      <c r="L331" s="27"/>
      <c r="M331" s="22"/>
      <c r="N331" s="22" t="str">
        <f t="shared" si="163"/>
        <v/>
      </c>
      <c r="O331" s="22"/>
      <c r="P331" s="22"/>
      <c r="Q331" s="22"/>
      <c r="R331" s="24" t="str">
        <f t="shared" si="182"/>
        <v/>
      </c>
      <c r="S331" s="19" t="str">
        <f t="shared" si="164"/>
        <v/>
      </c>
      <c r="T331" s="39"/>
      <c r="U331" s="21"/>
      <c r="V331" s="22"/>
      <c r="W331" s="22" t="str">
        <f t="shared" si="165"/>
        <v/>
      </c>
      <c r="X331" s="22"/>
      <c r="Y331" s="22"/>
      <c r="Z331" s="22"/>
      <c r="AA331" s="24" t="str">
        <f t="shared" si="183"/>
        <v/>
      </c>
      <c r="AB331" s="19" t="str">
        <f t="shared" si="166"/>
        <v/>
      </c>
      <c r="AC331" s="39"/>
      <c r="AD331" s="21"/>
      <c r="AE331" s="22"/>
      <c r="AF331" s="22" t="str">
        <f t="shared" si="167"/>
        <v/>
      </c>
      <c r="AG331" s="22"/>
      <c r="AH331" s="22"/>
      <c r="AI331" s="22"/>
      <c r="AJ331" s="24" t="str">
        <f t="shared" si="184"/>
        <v/>
      </c>
      <c r="AK331" s="19" t="str">
        <f t="shared" si="168"/>
        <v/>
      </c>
      <c r="AL331" s="39"/>
      <c r="AM331" s="21"/>
      <c r="AN331" s="22"/>
      <c r="AO331" s="22" t="str">
        <f t="shared" si="169"/>
        <v/>
      </c>
      <c r="AP331" s="22"/>
      <c r="AQ331" s="22"/>
      <c r="AR331" s="22"/>
      <c r="AS331" s="24" t="str">
        <f t="shared" si="185"/>
        <v/>
      </c>
      <c r="AT331" s="19" t="str">
        <f t="shared" si="170"/>
        <v/>
      </c>
      <c r="AU331" s="39"/>
      <c r="AV331" s="21"/>
      <c r="AW331" s="22"/>
      <c r="AX331" s="22" t="str">
        <f t="shared" si="171"/>
        <v/>
      </c>
      <c r="AY331" s="22"/>
      <c r="AZ331" s="22"/>
      <c r="BA331" s="22"/>
      <c r="BB331" s="24" t="str">
        <f t="shared" si="186"/>
        <v/>
      </c>
      <c r="BC331" s="19" t="str">
        <f t="shared" si="172"/>
        <v/>
      </c>
      <c r="BD331" s="39"/>
      <c r="BE331" s="21"/>
      <c r="BF331" s="22"/>
      <c r="BG331" s="22" t="str">
        <f t="shared" si="173"/>
        <v/>
      </c>
      <c r="BH331" s="22"/>
      <c r="BI331" s="22"/>
      <c r="BJ331" s="22"/>
      <c r="BK331" s="24" t="str">
        <f t="shared" si="187"/>
        <v/>
      </c>
      <c r="BL331" s="19" t="str">
        <f t="shared" si="174"/>
        <v/>
      </c>
      <c r="BM331" s="39"/>
      <c r="BN331" s="21"/>
      <c r="BO331" s="22"/>
      <c r="BP331" s="22" t="str">
        <f t="shared" si="175"/>
        <v/>
      </c>
      <c r="BQ331" s="22"/>
      <c r="BR331" s="22"/>
      <c r="BS331" s="22"/>
      <c r="BT331" s="24" t="str">
        <f t="shared" si="188"/>
        <v/>
      </c>
      <c r="BU331" s="19" t="str">
        <f t="shared" si="176"/>
        <v/>
      </c>
      <c r="BV331" s="39"/>
      <c r="BW331" s="21"/>
      <c r="BX331" s="22"/>
      <c r="BY331" s="22" t="str">
        <f t="shared" si="177"/>
        <v/>
      </c>
      <c r="BZ331" s="22"/>
      <c r="CA331" s="22"/>
      <c r="CB331" s="22"/>
      <c r="CC331" s="24" t="str">
        <f t="shared" si="189"/>
        <v/>
      </c>
      <c r="CD331" s="19" t="str">
        <f t="shared" si="178"/>
        <v/>
      </c>
      <c r="CE331" s="39"/>
      <c r="CF331" s="21"/>
      <c r="CG331" s="22" t="str">
        <f>IF($A331="","",IF(CF331="","I",LOOKUP(CF331/CH$2,{0,0.4,0.45,0.5,0.55,0.6,0.65,0.7,0.75,0.8,1},{"F","D","C","C+","B-","B","B+","A-","A","A+"})))</f>
        <v/>
      </c>
      <c r="CH331" s="19" t="str">
        <f>IF($A331="","",IF(CF331="","--",LOOKUP(CF331/CH$2,{0,0.4,0.45,0.5,0.55,0.6,0.65,0.7,0.75,0.8,1},{0,2,2.25,2.5,2.75,3,3.25,3.5,3.75,4})))</f>
        <v/>
      </c>
      <c r="CI331" s="22"/>
      <c r="CJ331" s="22"/>
      <c r="CK331" s="58" t="str">
        <f t="shared" si="190"/>
        <v/>
      </c>
      <c r="CL331" s="55"/>
      <c r="CM331" s="24"/>
      <c r="CN331" s="24"/>
      <c r="CO331" s="24" t="str">
        <f t="shared" si="179"/>
        <v/>
      </c>
      <c r="CP331" s="24"/>
      <c r="CQ331" s="25"/>
      <c r="CR331" s="24"/>
      <c r="CS331" s="42" t="str">
        <f t="shared" si="180"/>
        <v/>
      </c>
      <c r="CT331" s="22"/>
      <c r="CU331" s="17"/>
      <c r="CV331" s="7"/>
      <c r="CW331" s="7"/>
      <c r="CX331" s="7"/>
      <c r="CY331" s="7"/>
      <c r="CZ331" s="7"/>
      <c r="DA331" s="7"/>
      <c r="DB331" s="25"/>
      <c r="DC331" s="23"/>
    </row>
    <row r="332" spans="1:107" s="26" customFormat="1" x14ac:dyDescent="0.25">
      <c r="A332" s="19"/>
      <c r="B332" s="20"/>
      <c r="C332" s="21"/>
      <c r="D332" s="22"/>
      <c r="E332" s="22" t="str">
        <f t="shared" si="161"/>
        <v/>
      </c>
      <c r="F332" s="22"/>
      <c r="G332" s="22"/>
      <c r="H332" s="22"/>
      <c r="I332" s="24" t="str">
        <f t="shared" si="181"/>
        <v/>
      </c>
      <c r="J332" s="22" t="str">
        <f t="shared" si="162"/>
        <v/>
      </c>
      <c r="K332" s="39"/>
      <c r="L332" s="27"/>
      <c r="M332" s="22"/>
      <c r="N332" s="22" t="str">
        <f t="shared" si="163"/>
        <v/>
      </c>
      <c r="O332" s="22"/>
      <c r="P332" s="22"/>
      <c r="Q332" s="22"/>
      <c r="R332" s="24" t="str">
        <f t="shared" si="182"/>
        <v/>
      </c>
      <c r="S332" s="19" t="str">
        <f t="shared" si="164"/>
        <v/>
      </c>
      <c r="T332" s="39"/>
      <c r="U332" s="21"/>
      <c r="V332" s="22"/>
      <c r="W332" s="22" t="str">
        <f t="shared" si="165"/>
        <v/>
      </c>
      <c r="X332" s="22"/>
      <c r="Y332" s="22"/>
      <c r="Z332" s="22"/>
      <c r="AA332" s="24" t="str">
        <f t="shared" si="183"/>
        <v/>
      </c>
      <c r="AB332" s="19" t="str">
        <f t="shared" si="166"/>
        <v/>
      </c>
      <c r="AC332" s="39"/>
      <c r="AD332" s="21"/>
      <c r="AE332" s="22"/>
      <c r="AF332" s="22" t="str">
        <f t="shared" si="167"/>
        <v/>
      </c>
      <c r="AG332" s="22"/>
      <c r="AH332" s="22"/>
      <c r="AI332" s="22"/>
      <c r="AJ332" s="24" t="str">
        <f t="shared" si="184"/>
        <v/>
      </c>
      <c r="AK332" s="19" t="str">
        <f t="shared" si="168"/>
        <v/>
      </c>
      <c r="AL332" s="39"/>
      <c r="AM332" s="21"/>
      <c r="AN332" s="22"/>
      <c r="AO332" s="22" t="str">
        <f t="shared" si="169"/>
        <v/>
      </c>
      <c r="AP332" s="22"/>
      <c r="AQ332" s="22"/>
      <c r="AR332" s="22"/>
      <c r="AS332" s="24" t="str">
        <f t="shared" si="185"/>
        <v/>
      </c>
      <c r="AT332" s="19" t="str">
        <f t="shared" si="170"/>
        <v/>
      </c>
      <c r="AU332" s="39"/>
      <c r="AV332" s="21"/>
      <c r="AW332" s="22"/>
      <c r="AX332" s="22" t="str">
        <f t="shared" si="171"/>
        <v/>
      </c>
      <c r="AY332" s="22"/>
      <c r="AZ332" s="22"/>
      <c r="BA332" s="22"/>
      <c r="BB332" s="24" t="str">
        <f t="shared" si="186"/>
        <v/>
      </c>
      <c r="BC332" s="19" t="str">
        <f t="shared" si="172"/>
        <v/>
      </c>
      <c r="BD332" s="39"/>
      <c r="BE332" s="21"/>
      <c r="BF332" s="22"/>
      <c r="BG332" s="22" t="str">
        <f t="shared" si="173"/>
        <v/>
      </c>
      <c r="BH332" s="22"/>
      <c r="BI332" s="22"/>
      <c r="BJ332" s="22"/>
      <c r="BK332" s="24" t="str">
        <f t="shared" si="187"/>
        <v/>
      </c>
      <c r="BL332" s="19" t="str">
        <f t="shared" si="174"/>
        <v/>
      </c>
      <c r="BM332" s="39"/>
      <c r="BN332" s="21"/>
      <c r="BO332" s="22"/>
      <c r="BP332" s="22" t="str">
        <f t="shared" si="175"/>
        <v/>
      </c>
      <c r="BQ332" s="22"/>
      <c r="BR332" s="22"/>
      <c r="BS332" s="22"/>
      <c r="BT332" s="24" t="str">
        <f t="shared" si="188"/>
        <v/>
      </c>
      <c r="BU332" s="19" t="str">
        <f t="shared" si="176"/>
        <v/>
      </c>
      <c r="BV332" s="39"/>
      <c r="BW332" s="21"/>
      <c r="BX332" s="22"/>
      <c r="BY332" s="22" t="str">
        <f t="shared" si="177"/>
        <v/>
      </c>
      <c r="BZ332" s="22"/>
      <c r="CA332" s="22"/>
      <c r="CB332" s="22"/>
      <c r="CC332" s="24" t="str">
        <f t="shared" si="189"/>
        <v/>
      </c>
      <c r="CD332" s="19" t="str">
        <f t="shared" si="178"/>
        <v/>
      </c>
      <c r="CE332" s="39"/>
      <c r="CF332" s="21"/>
      <c r="CG332" s="22" t="str">
        <f>IF($A332="","",IF(CF332="","I",LOOKUP(CF332/CH$2,{0,0.4,0.45,0.5,0.55,0.6,0.65,0.7,0.75,0.8,1},{"F","D","C","C+","B-","B","B+","A-","A","A+"})))</f>
        <v/>
      </c>
      <c r="CH332" s="19" t="str">
        <f>IF($A332="","",IF(CF332="","--",LOOKUP(CF332/CH$2,{0,0.4,0.45,0.5,0.55,0.6,0.65,0.7,0.75,0.8,1},{0,2,2.25,2.5,2.75,3,3.25,3.5,3.75,4})))</f>
        <v/>
      </c>
      <c r="CI332" s="22"/>
      <c r="CJ332" s="22"/>
      <c r="CK332" s="58" t="str">
        <f t="shared" si="190"/>
        <v/>
      </c>
      <c r="CL332" s="55"/>
      <c r="CM332" s="24"/>
      <c r="CN332" s="24"/>
      <c r="CO332" s="24" t="str">
        <f t="shared" si="179"/>
        <v/>
      </c>
      <c r="CP332" s="24"/>
      <c r="CQ332" s="25"/>
      <c r="CR332" s="24"/>
      <c r="CS332" s="42" t="str">
        <f t="shared" si="180"/>
        <v/>
      </c>
      <c r="CT332" s="22"/>
      <c r="CU332" s="17"/>
      <c r="CV332" s="7"/>
      <c r="CW332" s="7"/>
      <c r="CX332" s="7"/>
      <c r="CY332" s="7"/>
      <c r="CZ332" s="7"/>
      <c r="DA332" s="7"/>
      <c r="DB332" s="25"/>
      <c r="DC332" s="23"/>
    </row>
    <row r="333" spans="1:107" s="26" customFormat="1" x14ac:dyDescent="0.25">
      <c r="A333" s="19"/>
      <c r="B333" s="20"/>
      <c r="C333" s="21"/>
      <c r="D333" s="22"/>
      <c r="E333" s="22" t="str">
        <f t="shared" si="161"/>
        <v/>
      </c>
      <c r="F333" s="22"/>
      <c r="G333" s="22"/>
      <c r="H333" s="22"/>
      <c r="I333" s="24" t="str">
        <f t="shared" si="181"/>
        <v/>
      </c>
      <c r="J333" s="22" t="str">
        <f t="shared" si="162"/>
        <v/>
      </c>
      <c r="K333" s="39"/>
      <c r="L333" s="27"/>
      <c r="M333" s="22"/>
      <c r="N333" s="22" t="str">
        <f t="shared" si="163"/>
        <v/>
      </c>
      <c r="O333" s="22"/>
      <c r="P333" s="22"/>
      <c r="Q333" s="22"/>
      <c r="R333" s="24" t="str">
        <f t="shared" si="182"/>
        <v/>
      </c>
      <c r="S333" s="19" t="str">
        <f t="shared" si="164"/>
        <v/>
      </c>
      <c r="T333" s="39"/>
      <c r="U333" s="21"/>
      <c r="V333" s="22"/>
      <c r="W333" s="22" t="str">
        <f t="shared" si="165"/>
        <v/>
      </c>
      <c r="X333" s="22"/>
      <c r="Y333" s="22"/>
      <c r="Z333" s="22"/>
      <c r="AA333" s="24" t="str">
        <f t="shared" si="183"/>
        <v/>
      </c>
      <c r="AB333" s="19" t="str">
        <f t="shared" si="166"/>
        <v/>
      </c>
      <c r="AC333" s="39"/>
      <c r="AD333" s="21"/>
      <c r="AE333" s="22"/>
      <c r="AF333" s="22" t="str">
        <f t="shared" si="167"/>
        <v/>
      </c>
      <c r="AG333" s="22"/>
      <c r="AH333" s="22"/>
      <c r="AI333" s="22"/>
      <c r="AJ333" s="24" t="str">
        <f t="shared" si="184"/>
        <v/>
      </c>
      <c r="AK333" s="19" t="str">
        <f t="shared" si="168"/>
        <v/>
      </c>
      <c r="AL333" s="39"/>
      <c r="AM333" s="21"/>
      <c r="AN333" s="22"/>
      <c r="AO333" s="22" t="str">
        <f t="shared" si="169"/>
        <v/>
      </c>
      <c r="AP333" s="22"/>
      <c r="AQ333" s="22"/>
      <c r="AR333" s="22"/>
      <c r="AS333" s="24" t="str">
        <f t="shared" si="185"/>
        <v/>
      </c>
      <c r="AT333" s="19" t="str">
        <f t="shared" si="170"/>
        <v/>
      </c>
      <c r="AU333" s="39"/>
      <c r="AV333" s="21"/>
      <c r="AW333" s="22"/>
      <c r="AX333" s="22" t="str">
        <f t="shared" si="171"/>
        <v/>
      </c>
      <c r="AY333" s="22"/>
      <c r="AZ333" s="22"/>
      <c r="BA333" s="22"/>
      <c r="BB333" s="24" t="str">
        <f t="shared" si="186"/>
        <v/>
      </c>
      <c r="BC333" s="19" t="str">
        <f t="shared" si="172"/>
        <v/>
      </c>
      <c r="BD333" s="39"/>
      <c r="BE333" s="21"/>
      <c r="BF333" s="22"/>
      <c r="BG333" s="22" t="str">
        <f t="shared" si="173"/>
        <v/>
      </c>
      <c r="BH333" s="22"/>
      <c r="BI333" s="22"/>
      <c r="BJ333" s="22"/>
      <c r="BK333" s="24" t="str">
        <f t="shared" si="187"/>
        <v/>
      </c>
      <c r="BL333" s="19" t="str">
        <f t="shared" si="174"/>
        <v/>
      </c>
      <c r="BM333" s="39"/>
      <c r="BN333" s="21"/>
      <c r="BO333" s="22"/>
      <c r="BP333" s="22" t="str">
        <f t="shared" si="175"/>
        <v/>
      </c>
      <c r="BQ333" s="22"/>
      <c r="BR333" s="22"/>
      <c r="BS333" s="22"/>
      <c r="BT333" s="24" t="str">
        <f t="shared" si="188"/>
        <v/>
      </c>
      <c r="BU333" s="19" t="str">
        <f t="shared" si="176"/>
        <v/>
      </c>
      <c r="BV333" s="39"/>
      <c r="BW333" s="21"/>
      <c r="BX333" s="22"/>
      <c r="BY333" s="22" t="str">
        <f t="shared" si="177"/>
        <v/>
      </c>
      <c r="BZ333" s="22"/>
      <c r="CA333" s="22"/>
      <c r="CB333" s="22"/>
      <c r="CC333" s="24" t="str">
        <f t="shared" si="189"/>
        <v/>
      </c>
      <c r="CD333" s="19" t="str">
        <f t="shared" si="178"/>
        <v/>
      </c>
      <c r="CE333" s="39"/>
      <c r="CF333" s="21"/>
      <c r="CG333" s="22" t="str">
        <f>IF($A333="","",IF(CF333="","I",LOOKUP(CF333/CH$2,{0,0.4,0.45,0.5,0.55,0.6,0.65,0.7,0.75,0.8,1},{"F","D","C","C+","B-","B","B+","A-","A","A+"})))</f>
        <v/>
      </c>
      <c r="CH333" s="19" t="str">
        <f>IF($A333="","",IF(CF333="","--",LOOKUP(CF333/CH$2,{0,0.4,0.45,0.5,0.55,0.6,0.65,0.7,0.75,0.8,1},{0,2,2.25,2.5,2.75,3,3.25,3.5,3.75,4})))</f>
        <v/>
      </c>
      <c r="CI333" s="22"/>
      <c r="CJ333" s="22"/>
      <c r="CK333" s="58" t="str">
        <f t="shared" si="190"/>
        <v/>
      </c>
      <c r="CL333" s="55"/>
      <c r="CM333" s="24"/>
      <c r="CN333" s="24"/>
      <c r="CO333" s="24" t="str">
        <f t="shared" si="179"/>
        <v/>
      </c>
      <c r="CP333" s="24"/>
      <c r="CQ333" s="25"/>
      <c r="CR333" s="24"/>
      <c r="CS333" s="42" t="str">
        <f t="shared" si="180"/>
        <v/>
      </c>
      <c r="CT333" s="22"/>
      <c r="CU333" s="17"/>
      <c r="CV333" s="7"/>
      <c r="CW333" s="7"/>
      <c r="CX333" s="7"/>
      <c r="CY333" s="7"/>
      <c r="CZ333" s="7"/>
      <c r="DA333" s="7"/>
      <c r="DB333" s="25"/>
      <c r="DC333" s="23"/>
    </row>
    <row r="334" spans="1:107" s="26" customFormat="1" x14ac:dyDescent="0.25">
      <c r="A334" s="19"/>
      <c r="B334" s="20"/>
      <c r="C334" s="21"/>
      <c r="D334" s="22"/>
      <c r="E334" s="22" t="str">
        <f t="shared" si="161"/>
        <v/>
      </c>
      <c r="F334" s="22"/>
      <c r="G334" s="22"/>
      <c r="H334" s="22"/>
      <c r="I334" s="24" t="str">
        <f t="shared" si="181"/>
        <v/>
      </c>
      <c r="J334" s="22" t="str">
        <f t="shared" si="162"/>
        <v/>
      </c>
      <c r="K334" s="39"/>
      <c r="L334" s="27"/>
      <c r="M334" s="22"/>
      <c r="N334" s="22" t="str">
        <f t="shared" si="163"/>
        <v/>
      </c>
      <c r="O334" s="22"/>
      <c r="P334" s="22"/>
      <c r="Q334" s="22"/>
      <c r="R334" s="24" t="str">
        <f t="shared" si="182"/>
        <v/>
      </c>
      <c r="S334" s="19" t="str">
        <f t="shared" si="164"/>
        <v/>
      </c>
      <c r="T334" s="39"/>
      <c r="U334" s="21"/>
      <c r="V334" s="22"/>
      <c r="W334" s="22" t="str">
        <f t="shared" si="165"/>
        <v/>
      </c>
      <c r="X334" s="22"/>
      <c r="Y334" s="22"/>
      <c r="Z334" s="22"/>
      <c r="AA334" s="24" t="str">
        <f t="shared" si="183"/>
        <v/>
      </c>
      <c r="AB334" s="19" t="str">
        <f t="shared" si="166"/>
        <v/>
      </c>
      <c r="AC334" s="39"/>
      <c r="AD334" s="21"/>
      <c r="AE334" s="22"/>
      <c r="AF334" s="22" t="str">
        <f t="shared" si="167"/>
        <v/>
      </c>
      <c r="AG334" s="22"/>
      <c r="AH334" s="22"/>
      <c r="AI334" s="22"/>
      <c r="AJ334" s="24" t="str">
        <f t="shared" si="184"/>
        <v/>
      </c>
      <c r="AK334" s="19" t="str">
        <f t="shared" si="168"/>
        <v/>
      </c>
      <c r="AL334" s="39"/>
      <c r="AM334" s="21"/>
      <c r="AN334" s="22"/>
      <c r="AO334" s="22" t="str">
        <f t="shared" si="169"/>
        <v/>
      </c>
      <c r="AP334" s="22"/>
      <c r="AQ334" s="22"/>
      <c r="AR334" s="22"/>
      <c r="AS334" s="24" t="str">
        <f t="shared" si="185"/>
        <v/>
      </c>
      <c r="AT334" s="19" t="str">
        <f t="shared" si="170"/>
        <v/>
      </c>
      <c r="AU334" s="39"/>
      <c r="AV334" s="21"/>
      <c r="AW334" s="22"/>
      <c r="AX334" s="22" t="str">
        <f t="shared" si="171"/>
        <v/>
      </c>
      <c r="AY334" s="22"/>
      <c r="AZ334" s="22"/>
      <c r="BA334" s="22"/>
      <c r="BB334" s="24" t="str">
        <f t="shared" si="186"/>
        <v/>
      </c>
      <c r="BC334" s="19" t="str">
        <f t="shared" si="172"/>
        <v/>
      </c>
      <c r="BD334" s="39"/>
      <c r="BE334" s="21"/>
      <c r="BF334" s="22"/>
      <c r="BG334" s="22" t="str">
        <f t="shared" si="173"/>
        <v/>
      </c>
      <c r="BH334" s="22"/>
      <c r="BI334" s="22"/>
      <c r="BJ334" s="22"/>
      <c r="BK334" s="24" t="str">
        <f t="shared" si="187"/>
        <v/>
      </c>
      <c r="BL334" s="19" t="str">
        <f t="shared" si="174"/>
        <v/>
      </c>
      <c r="BM334" s="39"/>
      <c r="BN334" s="21"/>
      <c r="BO334" s="22"/>
      <c r="BP334" s="22" t="str">
        <f t="shared" si="175"/>
        <v/>
      </c>
      <c r="BQ334" s="22"/>
      <c r="BR334" s="22"/>
      <c r="BS334" s="22"/>
      <c r="BT334" s="24" t="str">
        <f t="shared" si="188"/>
        <v/>
      </c>
      <c r="BU334" s="19" t="str">
        <f t="shared" si="176"/>
        <v/>
      </c>
      <c r="BV334" s="39"/>
      <c r="BW334" s="21"/>
      <c r="BX334" s="22"/>
      <c r="BY334" s="22" t="str">
        <f t="shared" si="177"/>
        <v/>
      </c>
      <c r="BZ334" s="22"/>
      <c r="CA334" s="22"/>
      <c r="CB334" s="22"/>
      <c r="CC334" s="24" t="str">
        <f t="shared" si="189"/>
        <v/>
      </c>
      <c r="CD334" s="19" t="str">
        <f t="shared" si="178"/>
        <v/>
      </c>
      <c r="CE334" s="39"/>
      <c r="CF334" s="21"/>
      <c r="CG334" s="22" t="str">
        <f>IF($A334="","",IF(CF334="","I",LOOKUP(CF334/CH$2,{0,0.4,0.45,0.5,0.55,0.6,0.65,0.7,0.75,0.8,1},{"F","D","C","C+","B-","B","B+","A-","A","A+"})))</f>
        <v/>
      </c>
      <c r="CH334" s="19" t="str">
        <f>IF($A334="","",IF(CF334="","--",LOOKUP(CF334/CH$2,{0,0.4,0.45,0.5,0.55,0.6,0.65,0.7,0.75,0.8,1},{0,2,2.25,2.5,2.75,3,3.25,3.5,3.75,4})))</f>
        <v/>
      </c>
      <c r="CI334" s="22"/>
      <c r="CJ334" s="22"/>
      <c r="CK334" s="58" t="str">
        <f t="shared" si="190"/>
        <v/>
      </c>
      <c r="CL334" s="55"/>
      <c r="CM334" s="24"/>
      <c r="CN334" s="24"/>
      <c r="CO334" s="24" t="str">
        <f t="shared" si="179"/>
        <v/>
      </c>
      <c r="CP334" s="24"/>
      <c r="CQ334" s="25"/>
      <c r="CR334" s="24"/>
      <c r="CS334" s="42" t="str">
        <f t="shared" si="180"/>
        <v/>
      </c>
      <c r="CT334" s="22"/>
      <c r="CU334" s="17"/>
      <c r="CV334" s="7"/>
      <c r="CW334" s="7"/>
      <c r="CX334" s="7"/>
      <c r="CY334" s="7"/>
      <c r="CZ334" s="7"/>
      <c r="DA334" s="7"/>
      <c r="DB334" s="25"/>
      <c r="DC334" s="23"/>
    </row>
    <row r="335" spans="1:107" s="26" customFormat="1" x14ac:dyDescent="0.25">
      <c r="A335" s="19"/>
      <c r="B335" s="20"/>
      <c r="C335" s="21"/>
      <c r="D335" s="22"/>
      <c r="E335" s="22" t="str">
        <f t="shared" si="161"/>
        <v/>
      </c>
      <c r="F335" s="22"/>
      <c r="G335" s="22"/>
      <c r="H335" s="22"/>
      <c r="I335" s="24" t="str">
        <f t="shared" si="181"/>
        <v/>
      </c>
      <c r="J335" s="22" t="str">
        <f t="shared" si="162"/>
        <v/>
      </c>
      <c r="K335" s="39"/>
      <c r="L335" s="27"/>
      <c r="M335" s="22"/>
      <c r="N335" s="22" t="str">
        <f t="shared" si="163"/>
        <v/>
      </c>
      <c r="O335" s="22"/>
      <c r="P335" s="22"/>
      <c r="Q335" s="22"/>
      <c r="R335" s="24" t="str">
        <f t="shared" si="182"/>
        <v/>
      </c>
      <c r="S335" s="19" t="str">
        <f t="shared" si="164"/>
        <v/>
      </c>
      <c r="T335" s="39"/>
      <c r="U335" s="21"/>
      <c r="V335" s="22"/>
      <c r="W335" s="22" t="str">
        <f t="shared" si="165"/>
        <v/>
      </c>
      <c r="X335" s="22"/>
      <c r="Y335" s="22"/>
      <c r="Z335" s="22"/>
      <c r="AA335" s="24" t="str">
        <f t="shared" si="183"/>
        <v/>
      </c>
      <c r="AB335" s="19" t="str">
        <f t="shared" si="166"/>
        <v/>
      </c>
      <c r="AC335" s="39"/>
      <c r="AD335" s="21"/>
      <c r="AE335" s="22"/>
      <c r="AF335" s="22" t="str">
        <f t="shared" si="167"/>
        <v/>
      </c>
      <c r="AG335" s="22"/>
      <c r="AH335" s="22"/>
      <c r="AI335" s="22"/>
      <c r="AJ335" s="24" t="str">
        <f t="shared" si="184"/>
        <v/>
      </c>
      <c r="AK335" s="19" t="str">
        <f t="shared" si="168"/>
        <v/>
      </c>
      <c r="AL335" s="39"/>
      <c r="AM335" s="21"/>
      <c r="AN335" s="22"/>
      <c r="AO335" s="22" t="str">
        <f t="shared" si="169"/>
        <v/>
      </c>
      <c r="AP335" s="22"/>
      <c r="AQ335" s="22"/>
      <c r="AR335" s="22"/>
      <c r="AS335" s="24" t="str">
        <f t="shared" si="185"/>
        <v/>
      </c>
      <c r="AT335" s="19" t="str">
        <f t="shared" si="170"/>
        <v/>
      </c>
      <c r="AU335" s="39"/>
      <c r="AV335" s="21"/>
      <c r="AW335" s="22"/>
      <c r="AX335" s="22" t="str">
        <f t="shared" si="171"/>
        <v/>
      </c>
      <c r="AY335" s="22"/>
      <c r="AZ335" s="22"/>
      <c r="BA335" s="22"/>
      <c r="BB335" s="24" t="str">
        <f t="shared" si="186"/>
        <v/>
      </c>
      <c r="BC335" s="19" t="str">
        <f t="shared" si="172"/>
        <v/>
      </c>
      <c r="BD335" s="39"/>
      <c r="BE335" s="21"/>
      <c r="BF335" s="22"/>
      <c r="BG335" s="22" t="str">
        <f t="shared" si="173"/>
        <v/>
      </c>
      <c r="BH335" s="22"/>
      <c r="BI335" s="22"/>
      <c r="BJ335" s="22"/>
      <c r="BK335" s="24" t="str">
        <f t="shared" si="187"/>
        <v/>
      </c>
      <c r="BL335" s="19" t="str">
        <f t="shared" si="174"/>
        <v/>
      </c>
      <c r="BM335" s="39"/>
      <c r="BN335" s="21"/>
      <c r="BO335" s="22"/>
      <c r="BP335" s="22" t="str">
        <f t="shared" si="175"/>
        <v/>
      </c>
      <c r="BQ335" s="22"/>
      <c r="BR335" s="22"/>
      <c r="BS335" s="22"/>
      <c r="BT335" s="24" t="str">
        <f t="shared" si="188"/>
        <v/>
      </c>
      <c r="BU335" s="19" t="str">
        <f t="shared" si="176"/>
        <v/>
      </c>
      <c r="BV335" s="39"/>
      <c r="BW335" s="21"/>
      <c r="BX335" s="22"/>
      <c r="BY335" s="22" t="str">
        <f t="shared" si="177"/>
        <v/>
      </c>
      <c r="BZ335" s="22"/>
      <c r="CA335" s="22"/>
      <c r="CB335" s="22"/>
      <c r="CC335" s="24" t="str">
        <f t="shared" si="189"/>
        <v/>
      </c>
      <c r="CD335" s="19" t="str">
        <f t="shared" si="178"/>
        <v/>
      </c>
      <c r="CE335" s="39"/>
      <c r="CF335" s="21"/>
      <c r="CG335" s="22" t="str">
        <f>IF($A335="","",IF(CF335="","I",LOOKUP(CF335/CH$2,{0,0.4,0.45,0.5,0.55,0.6,0.65,0.7,0.75,0.8,1},{"F","D","C","C+","B-","B","B+","A-","A","A+"})))</f>
        <v/>
      </c>
      <c r="CH335" s="19" t="str">
        <f>IF($A335="","",IF(CF335="","--",LOOKUP(CF335/CH$2,{0,0.4,0.45,0.5,0.55,0.6,0.65,0.7,0.75,0.8,1},{0,2,2.25,2.5,2.75,3,3.25,3.5,3.75,4})))</f>
        <v/>
      </c>
      <c r="CI335" s="22"/>
      <c r="CJ335" s="22"/>
      <c r="CK335" s="58" t="str">
        <f t="shared" si="190"/>
        <v/>
      </c>
      <c r="CL335" s="55"/>
      <c r="CM335" s="24"/>
      <c r="CN335" s="24"/>
      <c r="CO335" s="24" t="str">
        <f t="shared" si="179"/>
        <v/>
      </c>
      <c r="CP335" s="24"/>
      <c r="CQ335" s="25"/>
      <c r="CR335" s="24"/>
      <c r="CS335" s="42" t="str">
        <f t="shared" si="180"/>
        <v/>
      </c>
      <c r="CT335" s="22"/>
      <c r="CU335" s="17"/>
      <c r="CV335" s="7"/>
      <c r="CW335" s="7"/>
      <c r="CX335" s="7"/>
      <c r="CY335" s="7"/>
      <c r="CZ335" s="7"/>
      <c r="DA335" s="7"/>
      <c r="DB335" s="25"/>
      <c r="DC335" s="23"/>
    </row>
    <row r="336" spans="1:107" s="26" customFormat="1" x14ac:dyDescent="0.25">
      <c r="A336" s="19"/>
      <c r="B336" s="20"/>
      <c r="C336" s="21"/>
      <c r="D336" s="22"/>
      <c r="E336" s="22" t="str">
        <f t="shared" si="161"/>
        <v/>
      </c>
      <c r="F336" s="22"/>
      <c r="G336" s="22"/>
      <c r="H336" s="22"/>
      <c r="I336" s="24" t="str">
        <f t="shared" si="181"/>
        <v/>
      </c>
      <c r="J336" s="22" t="str">
        <f t="shared" si="162"/>
        <v/>
      </c>
      <c r="K336" s="39"/>
      <c r="L336" s="27"/>
      <c r="M336" s="22"/>
      <c r="N336" s="22" t="str">
        <f t="shared" si="163"/>
        <v/>
      </c>
      <c r="O336" s="22"/>
      <c r="P336" s="22"/>
      <c r="Q336" s="22"/>
      <c r="R336" s="24" t="str">
        <f t="shared" si="182"/>
        <v/>
      </c>
      <c r="S336" s="19" t="str">
        <f t="shared" si="164"/>
        <v/>
      </c>
      <c r="T336" s="39"/>
      <c r="U336" s="21"/>
      <c r="V336" s="22"/>
      <c r="W336" s="22" t="str">
        <f t="shared" si="165"/>
        <v/>
      </c>
      <c r="X336" s="22"/>
      <c r="Y336" s="22"/>
      <c r="Z336" s="22"/>
      <c r="AA336" s="24" t="str">
        <f t="shared" si="183"/>
        <v/>
      </c>
      <c r="AB336" s="19" t="str">
        <f t="shared" si="166"/>
        <v/>
      </c>
      <c r="AC336" s="39"/>
      <c r="AD336" s="21"/>
      <c r="AE336" s="22"/>
      <c r="AF336" s="22" t="str">
        <f t="shared" si="167"/>
        <v/>
      </c>
      <c r="AG336" s="22"/>
      <c r="AH336" s="22"/>
      <c r="AI336" s="22"/>
      <c r="AJ336" s="24" t="str">
        <f t="shared" si="184"/>
        <v/>
      </c>
      <c r="AK336" s="19" t="str">
        <f t="shared" si="168"/>
        <v/>
      </c>
      <c r="AL336" s="39"/>
      <c r="AM336" s="21"/>
      <c r="AN336" s="22"/>
      <c r="AO336" s="22" t="str">
        <f t="shared" si="169"/>
        <v/>
      </c>
      <c r="AP336" s="22"/>
      <c r="AQ336" s="22"/>
      <c r="AR336" s="22"/>
      <c r="AS336" s="24" t="str">
        <f t="shared" si="185"/>
        <v/>
      </c>
      <c r="AT336" s="19" t="str">
        <f t="shared" si="170"/>
        <v/>
      </c>
      <c r="AU336" s="39"/>
      <c r="AV336" s="21"/>
      <c r="AW336" s="22"/>
      <c r="AX336" s="22" t="str">
        <f t="shared" si="171"/>
        <v/>
      </c>
      <c r="AY336" s="22"/>
      <c r="AZ336" s="22"/>
      <c r="BA336" s="22"/>
      <c r="BB336" s="24" t="str">
        <f t="shared" si="186"/>
        <v/>
      </c>
      <c r="BC336" s="19" t="str">
        <f t="shared" si="172"/>
        <v/>
      </c>
      <c r="BD336" s="39"/>
      <c r="BE336" s="21"/>
      <c r="BF336" s="22"/>
      <c r="BG336" s="22" t="str">
        <f t="shared" si="173"/>
        <v/>
      </c>
      <c r="BH336" s="22"/>
      <c r="BI336" s="22"/>
      <c r="BJ336" s="22"/>
      <c r="BK336" s="24" t="str">
        <f t="shared" si="187"/>
        <v/>
      </c>
      <c r="BL336" s="19" t="str">
        <f t="shared" si="174"/>
        <v/>
      </c>
      <c r="BM336" s="39"/>
      <c r="BN336" s="21"/>
      <c r="BO336" s="22"/>
      <c r="BP336" s="22" t="str">
        <f t="shared" si="175"/>
        <v/>
      </c>
      <c r="BQ336" s="22"/>
      <c r="BR336" s="22"/>
      <c r="BS336" s="22"/>
      <c r="BT336" s="24" t="str">
        <f t="shared" si="188"/>
        <v/>
      </c>
      <c r="BU336" s="19" t="str">
        <f t="shared" si="176"/>
        <v/>
      </c>
      <c r="BV336" s="39"/>
      <c r="BW336" s="21"/>
      <c r="BX336" s="22"/>
      <c r="BY336" s="22" t="str">
        <f t="shared" si="177"/>
        <v/>
      </c>
      <c r="BZ336" s="22"/>
      <c r="CA336" s="22"/>
      <c r="CB336" s="22"/>
      <c r="CC336" s="24" t="str">
        <f t="shared" si="189"/>
        <v/>
      </c>
      <c r="CD336" s="19" t="str">
        <f t="shared" si="178"/>
        <v/>
      </c>
      <c r="CE336" s="39"/>
      <c r="CF336" s="21"/>
      <c r="CG336" s="22" t="str">
        <f>IF($A336="","",IF(CF336="","I",LOOKUP(CF336/CH$2,{0,0.4,0.45,0.5,0.55,0.6,0.65,0.7,0.75,0.8,1},{"F","D","C","C+","B-","B","B+","A-","A","A+"})))</f>
        <v/>
      </c>
      <c r="CH336" s="19" t="str">
        <f>IF($A336="","",IF(CF336="","--",LOOKUP(CF336/CH$2,{0,0.4,0.45,0.5,0.55,0.6,0.65,0.7,0.75,0.8,1},{0,2,2.25,2.5,2.75,3,3.25,3.5,3.75,4})))</f>
        <v/>
      </c>
      <c r="CI336" s="22"/>
      <c r="CJ336" s="22"/>
      <c r="CK336" s="58" t="str">
        <f t="shared" si="190"/>
        <v/>
      </c>
      <c r="CL336" s="55"/>
      <c r="CM336" s="24"/>
      <c r="CN336" s="24"/>
      <c r="CO336" s="24" t="str">
        <f t="shared" si="179"/>
        <v/>
      </c>
      <c r="CP336" s="24"/>
      <c r="CQ336" s="25"/>
      <c r="CR336" s="24"/>
      <c r="CS336" s="42" t="str">
        <f t="shared" si="180"/>
        <v/>
      </c>
      <c r="CT336" s="22"/>
      <c r="CU336" s="17"/>
      <c r="CV336" s="7"/>
      <c r="CW336" s="7"/>
      <c r="CX336" s="7"/>
      <c r="CY336" s="7"/>
      <c r="CZ336" s="7"/>
      <c r="DA336" s="7"/>
      <c r="DB336" s="25"/>
      <c r="DC336" s="23"/>
    </row>
    <row r="337" spans="1:107" s="26" customFormat="1" x14ac:dyDescent="0.25">
      <c r="A337" s="19"/>
      <c r="B337" s="20"/>
      <c r="C337" s="21"/>
      <c r="D337" s="22"/>
      <c r="E337" s="22" t="str">
        <f t="shared" si="161"/>
        <v/>
      </c>
      <c r="F337" s="22"/>
      <c r="G337" s="22"/>
      <c r="H337" s="22"/>
      <c r="I337" s="24" t="str">
        <f t="shared" si="181"/>
        <v/>
      </c>
      <c r="J337" s="22" t="str">
        <f t="shared" si="162"/>
        <v/>
      </c>
      <c r="K337" s="39"/>
      <c r="L337" s="27"/>
      <c r="M337" s="22"/>
      <c r="N337" s="22" t="str">
        <f t="shared" si="163"/>
        <v/>
      </c>
      <c r="O337" s="22"/>
      <c r="P337" s="22"/>
      <c r="Q337" s="22"/>
      <c r="R337" s="24" t="str">
        <f t="shared" si="182"/>
        <v/>
      </c>
      <c r="S337" s="19" t="str">
        <f t="shared" si="164"/>
        <v/>
      </c>
      <c r="T337" s="39"/>
      <c r="U337" s="21"/>
      <c r="V337" s="22"/>
      <c r="W337" s="22" t="str">
        <f t="shared" si="165"/>
        <v/>
      </c>
      <c r="X337" s="22"/>
      <c r="Y337" s="22"/>
      <c r="Z337" s="22"/>
      <c r="AA337" s="24" t="str">
        <f t="shared" si="183"/>
        <v/>
      </c>
      <c r="AB337" s="19" t="str">
        <f t="shared" si="166"/>
        <v/>
      </c>
      <c r="AC337" s="39"/>
      <c r="AD337" s="21"/>
      <c r="AE337" s="22"/>
      <c r="AF337" s="22" t="str">
        <f t="shared" si="167"/>
        <v/>
      </c>
      <c r="AG337" s="22"/>
      <c r="AH337" s="22"/>
      <c r="AI337" s="22"/>
      <c r="AJ337" s="24" t="str">
        <f t="shared" si="184"/>
        <v/>
      </c>
      <c r="AK337" s="19" t="str">
        <f t="shared" si="168"/>
        <v/>
      </c>
      <c r="AL337" s="39"/>
      <c r="AM337" s="21"/>
      <c r="AN337" s="22"/>
      <c r="AO337" s="22" t="str">
        <f t="shared" si="169"/>
        <v/>
      </c>
      <c r="AP337" s="22"/>
      <c r="AQ337" s="22"/>
      <c r="AR337" s="22"/>
      <c r="AS337" s="24" t="str">
        <f t="shared" si="185"/>
        <v/>
      </c>
      <c r="AT337" s="19" t="str">
        <f t="shared" si="170"/>
        <v/>
      </c>
      <c r="AU337" s="39"/>
      <c r="AV337" s="21"/>
      <c r="AW337" s="22"/>
      <c r="AX337" s="22" t="str">
        <f t="shared" si="171"/>
        <v/>
      </c>
      <c r="AY337" s="22"/>
      <c r="AZ337" s="22"/>
      <c r="BA337" s="22"/>
      <c r="BB337" s="24" t="str">
        <f t="shared" si="186"/>
        <v/>
      </c>
      <c r="BC337" s="19" t="str">
        <f t="shared" si="172"/>
        <v/>
      </c>
      <c r="BD337" s="39"/>
      <c r="BE337" s="21"/>
      <c r="BF337" s="22"/>
      <c r="BG337" s="22" t="str">
        <f t="shared" si="173"/>
        <v/>
      </c>
      <c r="BH337" s="22"/>
      <c r="BI337" s="22"/>
      <c r="BJ337" s="22"/>
      <c r="BK337" s="24" t="str">
        <f t="shared" si="187"/>
        <v/>
      </c>
      <c r="BL337" s="19" t="str">
        <f t="shared" si="174"/>
        <v/>
      </c>
      <c r="BM337" s="39"/>
      <c r="BN337" s="21"/>
      <c r="BO337" s="22"/>
      <c r="BP337" s="22" t="str">
        <f t="shared" si="175"/>
        <v/>
      </c>
      <c r="BQ337" s="22"/>
      <c r="BR337" s="22"/>
      <c r="BS337" s="22"/>
      <c r="BT337" s="24" t="str">
        <f t="shared" si="188"/>
        <v/>
      </c>
      <c r="BU337" s="19" t="str">
        <f t="shared" si="176"/>
        <v/>
      </c>
      <c r="BV337" s="39"/>
      <c r="BW337" s="21"/>
      <c r="BX337" s="22"/>
      <c r="BY337" s="22" t="str">
        <f t="shared" si="177"/>
        <v/>
      </c>
      <c r="BZ337" s="22"/>
      <c r="CA337" s="22"/>
      <c r="CB337" s="22"/>
      <c r="CC337" s="24" t="str">
        <f t="shared" si="189"/>
        <v/>
      </c>
      <c r="CD337" s="19" t="str">
        <f t="shared" si="178"/>
        <v/>
      </c>
      <c r="CE337" s="39"/>
      <c r="CF337" s="21"/>
      <c r="CG337" s="22" t="str">
        <f>IF($A337="","",IF(CF337="","I",LOOKUP(CF337/CH$2,{0,0.4,0.45,0.5,0.55,0.6,0.65,0.7,0.75,0.8,1},{"F","D","C","C+","B-","B","B+","A-","A","A+"})))</f>
        <v/>
      </c>
      <c r="CH337" s="19" t="str">
        <f>IF($A337="","",IF(CF337="","--",LOOKUP(CF337/CH$2,{0,0.4,0.45,0.5,0.55,0.6,0.65,0.7,0.75,0.8,1},{0,2,2.25,2.5,2.75,3,3.25,3.5,3.75,4})))</f>
        <v/>
      </c>
      <c r="CI337" s="22"/>
      <c r="CJ337" s="22"/>
      <c r="CK337" s="58" t="str">
        <f t="shared" si="190"/>
        <v/>
      </c>
      <c r="CL337" s="55"/>
      <c r="CM337" s="24"/>
      <c r="CN337" s="24"/>
      <c r="CO337" s="24" t="str">
        <f t="shared" si="179"/>
        <v/>
      </c>
      <c r="CP337" s="24"/>
      <c r="CQ337" s="25"/>
      <c r="CR337" s="24"/>
      <c r="CS337" s="42" t="str">
        <f t="shared" si="180"/>
        <v/>
      </c>
      <c r="CT337" s="22"/>
      <c r="CU337" s="17"/>
      <c r="CV337" s="7"/>
      <c r="CW337" s="7"/>
      <c r="CX337" s="7"/>
      <c r="CY337" s="7"/>
      <c r="CZ337" s="7"/>
      <c r="DA337" s="7"/>
      <c r="DB337" s="25"/>
      <c r="DC337" s="23"/>
    </row>
    <row r="338" spans="1:107" s="26" customFormat="1" x14ac:dyDescent="0.25">
      <c r="A338" s="19"/>
      <c r="B338" s="20"/>
      <c r="C338" s="21"/>
      <c r="D338" s="22"/>
      <c r="E338" s="22" t="str">
        <f t="shared" si="161"/>
        <v/>
      </c>
      <c r="F338" s="22"/>
      <c r="G338" s="22"/>
      <c r="H338" s="22"/>
      <c r="I338" s="24" t="str">
        <f t="shared" si="181"/>
        <v/>
      </c>
      <c r="J338" s="22" t="str">
        <f t="shared" si="162"/>
        <v/>
      </c>
      <c r="K338" s="39"/>
      <c r="L338" s="27"/>
      <c r="M338" s="22"/>
      <c r="N338" s="22" t="str">
        <f t="shared" si="163"/>
        <v/>
      </c>
      <c r="O338" s="22"/>
      <c r="P338" s="22"/>
      <c r="Q338" s="22"/>
      <c r="R338" s="24" t="str">
        <f t="shared" si="182"/>
        <v/>
      </c>
      <c r="S338" s="19" t="str">
        <f t="shared" si="164"/>
        <v/>
      </c>
      <c r="T338" s="39"/>
      <c r="U338" s="21"/>
      <c r="V338" s="22"/>
      <c r="W338" s="22" t="str">
        <f t="shared" si="165"/>
        <v/>
      </c>
      <c r="X338" s="22"/>
      <c r="Y338" s="22"/>
      <c r="Z338" s="22"/>
      <c r="AA338" s="24" t="str">
        <f t="shared" si="183"/>
        <v/>
      </c>
      <c r="AB338" s="19" t="str">
        <f t="shared" si="166"/>
        <v/>
      </c>
      <c r="AC338" s="39"/>
      <c r="AD338" s="21"/>
      <c r="AE338" s="22"/>
      <c r="AF338" s="22" t="str">
        <f t="shared" si="167"/>
        <v/>
      </c>
      <c r="AG338" s="22"/>
      <c r="AH338" s="22"/>
      <c r="AI338" s="22"/>
      <c r="AJ338" s="24" t="str">
        <f t="shared" si="184"/>
        <v/>
      </c>
      <c r="AK338" s="19" t="str">
        <f t="shared" si="168"/>
        <v/>
      </c>
      <c r="AL338" s="39"/>
      <c r="AM338" s="21"/>
      <c r="AN338" s="22"/>
      <c r="AO338" s="22" t="str">
        <f t="shared" si="169"/>
        <v/>
      </c>
      <c r="AP338" s="22"/>
      <c r="AQ338" s="22"/>
      <c r="AR338" s="22"/>
      <c r="AS338" s="24" t="str">
        <f t="shared" si="185"/>
        <v/>
      </c>
      <c r="AT338" s="19" t="str">
        <f t="shared" si="170"/>
        <v/>
      </c>
      <c r="AU338" s="39"/>
      <c r="AV338" s="21"/>
      <c r="AW338" s="22"/>
      <c r="AX338" s="22" t="str">
        <f t="shared" si="171"/>
        <v/>
      </c>
      <c r="AY338" s="22"/>
      <c r="AZ338" s="22"/>
      <c r="BA338" s="22"/>
      <c r="BB338" s="24" t="str">
        <f t="shared" si="186"/>
        <v/>
      </c>
      <c r="BC338" s="19" t="str">
        <f t="shared" si="172"/>
        <v/>
      </c>
      <c r="BD338" s="39"/>
      <c r="BE338" s="21"/>
      <c r="BF338" s="22"/>
      <c r="BG338" s="22" t="str">
        <f t="shared" si="173"/>
        <v/>
      </c>
      <c r="BH338" s="22"/>
      <c r="BI338" s="22"/>
      <c r="BJ338" s="22"/>
      <c r="BK338" s="24" t="str">
        <f t="shared" si="187"/>
        <v/>
      </c>
      <c r="BL338" s="19" t="str">
        <f t="shared" si="174"/>
        <v/>
      </c>
      <c r="BM338" s="39"/>
      <c r="BN338" s="21"/>
      <c r="BO338" s="22"/>
      <c r="BP338" s="22" t="str">
        <f t="shared" si="175"/>
        <v/>
      </c>
      <c r="BQ338" s="22"/>
      <c r="BR338" s="22"/>
      <c r="BS338" s="22"/>
      <c r="BT338" s="24" t="str">
        <f t="shared" si="188"/>
        <v/>
      </c>
      <c r="BU338" s="19" t="str">
        <f t="shared" si="176"/>
        <v/>
      </c>
      <c r="BV338" s="39"/>
      <c r="BW338" s="21"/>
      <c r="BX338" s="22"/>
      <c r="BY338" s="22" t="str">
        <f t="shared" si="177"/>
        <v/>
      </c>
      <c r="BZ338" s="22"/>
      <c r="CA338" s="22"/>
      <c r="CB338" s="22"/>
      <c r="CC338" s="24" t="str">
        <f t="shared" si="189"/>
        <v/>
      </c>
      <c r="CD338" s="19" t="str">
        <f t="shared" si="178"/>
        <v/>
      </c>
      <c r="CE338" s="39"/>
      <c r="CF338" s="21"/>
      <c r="CG338" s="22" t="str">
        <f>IF($A338="","",IF(CF338="","I",LOOKUP(CF338/CH$2,{0,0.4,0.45,0.5,0.55,0.6,0.65,0.7,0.75,0.8,1},{"F","D","C","C+","B-","B","B+","A-","A","A+"})))</f>
        <v/>
      </c>
      <c r="CH338" s="19" t="str">
        <f>IF($A338="","",IF(CF338="","--",LOOKUP(CF338/CH$2,{0,0.4,0.45,0.5,0.55,0.6,0.65,0.7,0.75,0.8,1},{0,2,2.25,2.5,2.75,3,3.25,3.5,3.75,4})))</f>
        <v/>
      </c>
      <c r="CI338" s="22"/>
      <c r="CJ338" s="22"/>
      <c r="CK338" s="58" t="str">
        <f t="shared" si="190"/>
        <v/>
      </c>
      <c r="CL338" s="55"/>
      <c r="CM338" s="24"/>
      <c r="CN338" s="24"/>
      <c r="CO338" s="24" t="str">
        <f t="shared" si="179"/>
        <v/>
      </c>
      <c r="CP338" s="24"/>
      <c r="CQ338" s="25"/>
      <c r="CR338" s="24"/>
      <c r="CS338" s="42" t="str">
        <f t="shared" si="180"/>
        <v/>
      </c>
      <c r="CT338" s="22"/>
      <c r="CU338" s="17"/>
      <c r="CV338" s="7"/>
      <c r="CW338" s="7"/>
      <c r="CX338" s="7"/>
      <c r="CY338" s="7"/>
      <c r="CZ338" s="7"/>
      <c r="DA338" s="7"/>
      <c r="DB338" s="25"/>
      <c r="DC338" s="23"/>
    </row>
    <row r="339" spans="1:107" s="26" customFormat="1" x14ac:dyDescent="0.25">
      <c r="A339" s="19"/>
      <c r="B339" s="20"/>
      <c r="C339" s="21"/>
      <c r="D339" s="22"/>
      <c r="E339" s="22" t="str">
        <f t="shared" si="161"/>
        <v/>
      </c>
      <c r="F339" s="22"/>
      <c r="G339" s="22"/>
      <c r="H339" s="22"/>
      <c r="I339" s="24" t="str">
        <f t="shared" si="181"/>
        <v/>
      </c>
      <c r="J339" s="22" t="str">
        <f t="shared" si="162"/>
        <v/>
      </c>
      <c r="K339" s="39"/>
      <c r="L339" s="27"/>
      <c r="M339" s="22"/>
      <c r="N339" s="22" t="str">
        <f t="shared" si="163"/>
        <v/>
      </c>
      <c r="O339" s="22"/>
      <c r="P339" s="22"/>
      <c r="Q339" s="22"/>
      <c r="R339" s="24" t="str">
        <f t="shared" si="182"/>
        <v/>
      </c>
      <c r="S339" s="19" t="str">
        <f t="shared" si="164"/>
        <v/>
      </c>
      <c r="T339" s="39"/>
      <c r="U339" s="21"/>
      <c r="V339" s="22"/>
      <c r="W339" s="22" t="str">
        <f t="shared" si="165"/>
        <v/>
      </c>
      <c r="X339" s="22"/>
      <c r="Y339" s="22"/>
      <c r="Z339" s="22"/>
      <c r="AA339" s="24" t="str">
        <f t="shared" si="183"/>
        <v/>
      </c>
      <c r="AB339" s="19" t="str">
        <f t="shared" si="166"/>
        <v/>
      </c>
      <c r="AC339" s="39"/>
      <c r="AD339" s="21"/>
      <c r="AE339" s="22"/>
      <c r="AF339" s="22" t="str">
        <f t="shared" si="167"/>
        <v/>
      </c>
      <c r="AG339" s="22"/>
      <c r="AH339" s="22"/>
      <c r="AI339" s="22"/>
      <c r="AJ339" s="24" t="str">
        <f t="shared" si="184"/>
        <v/>
      </c>
      <c r="AK339" s="19" t="str">
        <f t="shared" si="168"/>
        <v/>
      </c>
      <c r="AL339" s="39"/>
      <c r="AM339" s="21"/>
      <c r="AN339" s="22"/>
      <c r="AO339" s="22" t="str">
        <f t="shared" si="169"/>
        <v/>
      </c>
      <c r="AP339" s="22"/>
      <c r="AQ339" s="22"/>
      <c r="AR339" s="22"/>
      <c r="AS339" s="24" t="str">
        <f t="shared" si="185"/>
        <v/>
      </c>
      <c r="AT339" s="19" t="str">
        <f t="shared" si="170"/>
        <v/>
      </c>
      <c r="AU339" s="39"/>
      <c r="AV339" s="21"/>
      <c r="AW339" s="22"/>
      <c r="AX339" s="22" t="str">
        <f t="shared" si="171"/>
        <v/>
      </c>
      <c r="AY339" s="22"/>
      <c r="AZ339" s="22"/>
      <c r="BA339" s="22"/>
      <c r="BB339" s="24" t="str">
        <f t="shared" si="186"/>
        <v/>
      </c>
      <c r="BC339" s="19" t="str">
        <f t="shared" si="172"/>
        <v/>
      </c>
      <c r="BD339" s="39"/>
      <c r="BE339" s="21"/>
      <c r="BF339" s="22"/>
      <c r="BG339" s="22" t="str">
        <f t="shared" si="173"/>
        <v/>
      </c>
      <c r="BH339" s="22"/>
      <c r="BI339" s="22"/>
      <c r="BJ339" s="22"/>
      <c r="BK339" s="24" t="str">
        <f t="shared" si="187"/>
        <v/>
      </c>
      <c r="BL339" s="19" t="str">
        <f t="shared" si="174"/>
        <v/>
      </c>
      <c r="BM339" s="39"/>
      <c r="BN339" s="21"/>
      <c r="BO339" s="22"/>
      <c r="BP339" s="22" t="str">
        <f t="shared" si="175"/>
        <v/>
      </c>
      <c r="BQ339" s="22"/>
      <c r="BR339" s="22"/>
      <c r="BS339" s="22"/>
      <c r="BT339" s="24" t="str">
        <f t="shared" si="188"/>
        <v/>
      </c>
      <c r="BU339" s="19" t="str">
        <f t="shared" si="176"/>
        <v/>
      </c>
      <c r="BV339" s="39"/>
      <c r="BW339" s="21"/>
      <c r="BX339" s="22"/>
      <c r="BY339" s="22" t="str">
        <f t="shared" si="177"/>
        <v/>
      </c>
      <c r="BZ339" s="22"/>
      <c r="CA339" s="22"/>
      <c r="CB339" s="22"/>
      <c r="CC339" s="24" t="str">
        <f t="shared" si="189"/>
        <v/>
      </c>
      <c r="CD339" s="19" t="str">
        <f t="shared" si="178"/>
        <v/>
      </c>
      <c r="CE339" s="39"/>
      <c r="CF339" s="21"/>
      <c r="CG339" s="22" t="str">
        <f>IF($A339="","",IF(CF339="","I",LOOKUP(CF339/CH$2,{0,0.4,0.45,0.5,0.55,0.6,0.65,0.7,0.75,0.8,1},{"F","D","C","C+","B-","B","B+","A-","A","A+"})))</f>
        <v/>
      </c>
      <c r="CH339" s="19" t="str">
        <f>IF($A339="","",IF(CF339="","--",LOOKUP(CF339/CH$2,{0,0.4,0.45,0.5,0.55,0.6,0.65,0.7,0.75,0.8,1},{0,2,2.25,2.5,2.75,3,3.25,3.5,3.75,4})))</f>
        <v/>
      </c>
      <c r="CI339" s="22"/>
      <c r="CJ339" s="22"/>
      <c r="CK339" s="58" t="str">
        <f t="shared" si="190"/>
        <v/>
      </c>
      <c r="CL339" s="55"/>
      <c r="CM339" s="24"/>
      <c r="CN339" s="24"/>
      <c r="CO339" s="24" t="str">
        <f t="shared" si="179"/>
        <v/>
      </c>
      <c r="CP339" s="24"/>
      <c r="CQ339" s="25"/>
      <c r="CR339" s="24"/>
      <c r="CS339" s="42" t="str">
        <f t="shared" si="180"/>
        <v/>
      </c>
      <c r="CT339" s="22"/>
      <c r="CU339" s="17"/>
      <c r="CV339" s="7"/>
      <c r="CW339" s="7"/>
      <c r="CX339" s="7"/>
      <c r="CY339" s="7"/>
      <c r="CZ339" s="7"/>
      <c r="DA339" s="7"/>
      <c r="DB339" s="25"/>
      <c r="DC339" s="23"/>
    </row>
    <row r="340" spans="1:107" s="26" customFormat="1" x14ac:dyDescent="0.25">
      <c r="A340" s="19"/>
      <c r="B340" s="20"/>
      <c r="C340" s="21"/>
      <c r="D340" s="22"/>
      <c r="E340" s="22" t="str">
        <f t="shared" si="161"/>
        <v/>
      </c>
      <c r="F340" s="22"/>
      <c r="G340" s="22"/>
      <c r="H340" s="22"/>
      <c r="I340" s="24" t="str">
        <f t="shared" si="181"/>
        <v/>
      </c>
      <c r="J340" s="22" t="str">
        <f t="shared" si="162"/>
        <v/>
      </c>
      <c r="K340" s="39"/>
      <c r="L340" s="27"/>
      <c r="M340" s="22"/>
      <c r="N340" s="22" t="str">
        <f t="shared" si="163"/>
        <v/>
      </c>
      <c r="O340" s="22"/>
      <c r="P340" s="22"/>
      <c r="Q340" s="22"/>
      <c r="R340" s="24" t="str">
        <f t="shared" si="182"/>
        <v/>
      </c>
      <c r="S340" s="19" t="str">
        <f t="shared" si="164"/>
        <v/>
      </c>
      <c r="T340" s="39"/>
      <c r="U340" s="21"/>
      <c r="V340" s="22"/>
      <c r="W340" s="22" t="str">
        <f t="shared" si="165"/>
        <v/>
      </c>
      <c r="X340" s="22"/>
      <c r="Y340" s="22"/>
      <c r="Z340" s="22"/>
      <c r="AA340" s="24" t="str">
        <f t="shared" si="183"/>
        <v/>
      </c>
      <c r="AB340" s="19" t="str">
        <f t="shared" si="166"/>
        <v/>
      </c>
      <c r="AC340" s="39"/>
      <c r="AD340" s="21"/>
      <c r="AE340" s="22"/>
      <c r="AF340" s="22" t="str">
        <f t="shared" si="167"/>
        <v/>
      </c>
      <c r="AG340" s="22"/>
      <c r="AH340" s="22"/>
      <c r="AI340" s="22"/>
      <c r="AJ340" s="24" t="str">
        <f t="shared" si="184"/>
        <v/>
      </c>
      <c r="AK340" s="19" t="str">
        <f t="shared" si="168"/>
        <v/>
      </c>
      <c r="AL340" s="39"/>
      <c r="AM340" s="21"/>
      <c r="AN340" s="22"/>
      <c r="AO340" s="22" t="str">
        <f t="shared" si="169"/>
        <v/>
      </c>
      <c r="AP340" s="22"/>
      <c r="AQ340" s="22"/>
      <c r="AR340" s="22"/>
      <c r="AS340" s="24" t="str">
        <f t="shared" si="185"/>
        <v/>
      </c>
      <c r="AT340" s="19" t="str">
        <f t="shared" si="170"/>
        <v/>
      </c>
      <c r="AU340" s="39"/>
      <c r="AV340" s="21"/>
      <c r="AW340" s="22"/>
      <c r="AX340" s="22" t="str">
        <f t="shared" si="171"/>
        <v/>
      </c>
      <c r="AY340" s="22"/>
      <c r="AZ340" s="22"/>
      <c r="BA340" s="22"/>
      <c r="BB340" s="24" t="str">
        <f t="shared" si="186"/>
        <v/>
      </c>
      <c r="BC340" s="19" t="str">
        <f t="shared" si="172"/>
        <v/>
      </c>
      <c r="BD340" s="39"/>
      <c r="BE340" s="21"/>
      <c r="BF340" s="22"/>
      <c r="BG340" s="22" t="str">
        <f t="shared" si="173"/>
        <v/>
      </c>
      <c r="BH340" s="22"/>
      <c r="BI340" s="22"/>
      <c r="BJ340" s="22"/>
      <c r="BK340" s="24" t="str">
        <f t="shared" si="187"/>
        <v/>
      </c>
      <c r="BL340" s="19" t="str">
        <f t="shared" si="174"/>
        <v/>
      </c>
      <c r="BM340" s="39"/>
      <c r="BN340" s="21"/>
      <c r="BO340" s="22"/>
      <c r="BP340" s="22" t="str">
        <f t="shared" si="175"/>
        <v/>
      </c>
      <c r="BQ340" s="22"/>
      <c r="BR340" s="22"/>
      <c r="BS340" s="22"/>
      <c r="BT340" s="24" t="str">
        <f t="shared" si="188"/>
        <v/>
      </c>
      <c r="BU340" s="19" t="str">
        <f t="shared" si="176"/>
        <v/>
      </c>
      <c r="BV340" s="39"/>
      <c r="BW340" s="21"/>
      <c r="BX340" s="22"/>
      <c r="BY340" s="22" t="str">
        <f t="shared" si="177"/>
        <v/>
      </c>
      <c r="BZ340" s="22"/>
      <c r="CA340" s="22"/>
      <c r="CB340" s="22"/>
      <c r="CC340" s="24" t="str">
        <f t="shared" si="189"/>
        <v/>
      </c>
      <c r="CD340" s="19" t="str">
        <f t="shared" si="178"/>
        <v/>
      </c>
      <c r="CE340" s="39"/>
      <c r="CF340" s="21"/>
      <c r="CG340" s="22" t="str">
        <f>IF($A340="","",IF(CF340="","I",LOOKUP(CF340/CH$2,{0,0.4,0.45,0.5,0.55,0.6,0.65,0.7,0.75,0.8,1},{"F","D","C","C+","B-","B","B+","A-","A","A+"})))</f>
        <v/>
      </c>
      <c r="CH340" s="19" t="str">
        <f>IF($A340="","",IF(CF340="","--",LOOKUP(CF340/CH$2,{0,0.4,0.45,0.5,0.55,0.6,0.65,0.7,0.75,0.8,1},{0,2,2.25,2.5,2.75,3,3.25,3.5,3.75,4})))</f>
        <v/>
      </c>
      <c r="CI340" s="22"/>
      <c r="CJ340" s="22"/>
      <c r="CK340" s="58" t="str">
        <f t="shared" si="190"/>
        <v/>
      </c>
      <c r="CL340" s="55"/>
      <c r="CM340" s="24"/>
      <c r="CN340" s="24"/>
      <c r="CO340" s="24" t="str">
        <f t="shared" si="179"/>
        <v/>
      </c>
      <c r="CP340" s="24"/>
      <c r="CQ340" s="25"/>
      <c r="CR340" s="24"/>
      <c r="CS340" s="42" t="str">
        <f t="shared" si="180"/>
        <v/>
      </c>
      <c r="CT340" s="22"/>
      <c r="CU340" s="17"/>
      <c r="CV340" s="7"/>
      <c r="CW340" s="7"/>
      <c r="CX340" s="7"/>
      <c r="CY340" s="7"/>
      <c r="CZ340" s="7"/>
      <c r="DA340" s="7"/>
      <c r="DB340" s="25"/>
      <c r="DC340" s="23"/>
    </row>
    <row r="341" spans="1:107" s="26" customFormat="1" x14ac:dyDescent="0.25">
      <c r="A341" s="19"/>
      <c r="B341" s="20"/>
      <c r="C341" s="21"/>
      <c r="D341" s="22"/>
      <c r="E341" s="22" t="str">
        <f t="shared" si="161"/>
        <v/>
      </c>
      <c r="F341" s="22"/>
      <c r="G341" s="22"/>
      <c r="H341" s="22"/>
      <c r="I341" s="24" t="str">
        <f t="shared" si="181"/>
        <v/>
      </c>
      <c r="J341" s="22" t="str">
        <f t="shared" si="162"/>
        <v/>
      </c>
      <c r="K341" s="39"/>
      <c r="L341" s="27"/>
      <c r="M341" s="22"/>
      <c r="N341" s="22" t="str">
        <f t="shared" si="163"/>
        <v/>
      </c>
      <c r="O341" s="22"/>
      <c r="P341" s="22"/>
      <c r="Q341" s="22"/>
      <c r="R341" s="24" t="str">
        <f t="shared" si="182"/>
        <v/>
      </c>
      <c r="S341" s="19" t="str">
        <f t="shared" si="164"/>
        <v/>
      </c>
      <c r="T341" s="39"/>
      <c r="U341" s="21"/>
      <c r="V341" s="22"/>
      <c r="W341" s="22" t="str">
        <f t="shared" si="165"/>
        <v/>
      </c>
      <c r="X341" s="22"/>
      <c r="Y341" s="22"/>
      <c r="Z341" s="22"/>
      <c r="AA341" s="24" t="str">
        <f t="shared" si="183"/>
        <v/>
      </c>
      <c r="AB341" s="19" t="str">
        <f t="shared" si="166"/>
        <v/>
      </c>
      <c r="AC341" s="39"/>
      <c r="AD341" s="21"/>
      <c r="AE341" s="22"/>
      <c r="AF341" s="22" t="str">
        <f t="shared" si="167"/>
        <v/>
      </c>
      <c r="AG341" s="22"/>
      <c r="AH341" s="22"/>
      <c r="AI341" s="22"/>
      <c r="AJ341" s="24" t="str">
        <f t="shared" si="184"/>
        <v/>
      </c>
      <c r="AK341" s="19" t="str">
        <f t="shared" si="168"/>
        <v/>
      </c>
      <c r="AL341" s="39"/>
      <c r="AM341" s="21"/>
      <c r="AN341" s="22"/>
      <c r="AO341" s="22" t="str">
        <f t="shared" si="169"/>
        <v/>
      </c>
      <c r="AP341" s="22"/>
      <c r="AQ341" s="22"/>
      <c r="AR341" s="22"/>
      <c r="AS341" s="24" t="str">
        <f t="shared" si="185"/>
        <v/>
      </c>
      <c r="AT341" s="19" t="str">
        <f t="shared" si="170"/>
        <v/>
      </c>
      <c r="AU341" s="39"/>
      <c r="AV341" s="21"/>
      <c r="AW341" s="22"/>
      <c r="AX341" s="22" t="str">
        <f t="shared" si="171"/>
        <v/>
      </c>
      <c r="AY341" s="22"/>
      <c r="AZ341" s="22"/>
      <c r="BA341" s="22"/>
      <c r="BB341" s="24" t="str">
        <f t="shared" si="186"/>
        <v/>
      </c>
      <c r="BC341" s="19" t="str">
        <f t="shared" si="172"/>
        <v/>
      </c>
      <c r="BD341" s="39"/>
      <c r="BE341" s="21"/>
      <c r="BF341" s="22"/>
      <c r="BG341" s="22" t="str">
        <f t="shared" si="173"/>
        <v/>
      </c>
      <c r="BH341" s="22"/>
      <c r="BI341" s="22"/>
      <c r="BJ341" s="22"/>
      <c r="BK341" s="24" t="str">
        <f t="shared" si="187"/>
        <v/>
      </c>
      <c r="BL341" s="19" t="str">
        <f t="shared" si="174"/>
        <v/>
      </c>
      <c r="BM341" s="39"/>
      <c r="BN341" s="21"/>
      <c r="BO341" s="22"/>
      <c r="BP341" s="22" t="str">
        <f t="shared" si="175"/>
        <v/>
      </c>
      <c r="BQ341" s="22"/>
      <c r="BR341" s="22"/>
      <c r="BS341" s="22"/>
      <c r="BT341" s="24" t="str">
        <f t="shared" si="188"/>
        <v/>
      </c>
      <c r="BU341" s="19" t="str">
        <f t="shared" si="176"/>
        <v/>
      </c>
      <c r="BV341" s="39"/>
      <c r="BW341" s="21"/>
      <c r="BX341" s="22"/>
      <c r="BY341" s="22" t="str">
        <f t="shared" si="177"/>
        <v/>
      </c>
      <c r="BZ341" s="22"/>
      <c r="CA341" s="22"/>
      <c r="CB341" s="22"/>
      <c r="CC341" s="24" t="str">
        <f t="shared" si="189"/>
        <v/>
      </c>
      <c r="CD341" s="19" t="str">
        <f t="shared" si="178"/>
        <v/>
      </c>
      <c r="CE341" s="39"/>
      <c r="CF341" s="21"/>
      <c r="CG341" s="22" t="str">
        <f>IF($A341="","",IF(CF341="","I",LOOKUP(CF341/CH$2,{0,0.4,0.45,0.5,0.55,0.6,0.65,0.7,0.75,0.8,1},{"F","D","C","C+","B-","B","B+","A-","A","A+"})))</f>
        <v/>
      </c>
      <c r="CH341" s="19" t="str">
        <f>IF($A341="","",IF(CF341="","--",LOOKUP(CF341/CH$2,{0,0.4,0.45,0.5,0.55,0.6,0.65,0.7,0.75,0.8,1},{0,2,2.25,2.5,2.75,3,3.25,3.5,3.75,4})))</f>
        <v/>
      </c>
      <c r="CI341" s="22"/>
      <c r="CJ341" s="22"/>
      <c r="CK341" s="58" t="str">
        <f t="shared" si="190"/>
        <v/>
      </c>
      <c r="CL341" s="55"/>
      <c r="CM341" s="24"/>
      <c r="CN341" s="24"/>
      <c r="CO341" s="24" t="str">
        <f t="shared" si="179"/>
        <v/>
      </c>
      <c r="CP341" s="24"/>
      <c r="CQ341" s="25"/>
      <c r="CR341" s="24"/>
      <c r="CS341" s="42" t="str">
        <f t="shared" si="180"/>
        <v/>
      </c>
      <c r="CT341" s="22"/>
      <c r="CU341" s="17"/>
      <c r="CV341" s="7"/>
      <c r="CW341" s="7"/>
      <c r="CX341" s="7"/>
      <c r="CY341" s="7"/>
      <c r="CZ341" s="7"/>
      <c r="DA341" s="7"/>
      <c r="DB341" s="25"/>
      <c r="DC341" s="23"/>
    </row>
    <row r="342" spans="1:107" s="26" customFormat="1" x14ac:dyDescent="0.25">
      <c r="A342" s="19"/>
      <c r="B342" s="20"/>
      <c r="C342" s="21"/>
      <c r="D342" s="22"/>
      <c r="E342" s="22" t="str">
        <f t="shared" si="161"/>
        <v/>
      </c>
      <c r="F342" s="22"/>
      <c r="G342" s="22"/>
      <c r="H342" s="22"/>
      <c r="I342" s="24" t="str">
        <f t="shared" si="181"/>
        <v/>
      </c>
      <c r="J342" s="22" t="str">
        <f t="shared" si="162"/>
        <v/>
      </c>
      <c r="K342" s="39"/>
      <c r="L342" s="27"/>
      <c r="M342" s="22"/>
      <c r="N342" s="22" t="str">
        <f t="shared" si="163"/>
        <v/>
      </c>
      <c r="O342" s="22"/>
      <c r="P342" s="22"/>
      <c r="Q342" s="22"/>
      <c r="R342" s="24" t="str">
        <f t="shared" si="182"/>
        <v/>
      </c>
      <c r="S342" s="19" t="str">
        <f t="shared" si="164"/>
        <v/>
      </c>
      <c r="T342" s="39"/>
      <c r="U342" s="21"/>
      <c r="V342" s="22"/>
      <c r="W342" s="22" t="str">
        <f t="shared" si="165"/>
        <v/>
      </c>
      <c r="X342" s="22"/>
      <c r="Y342" s="22"/>
      <c r="Z342" s="22"/>
      <c r="AA342" s="24" t="str">
        <f t="shared" si="183"/>
        <v/>
      </c>
      <c r="AB342" s="19" t="str">
        <f t="shared" si="166"/>
        <v/>
      </c>
      <c r="AC342" s="39"/>
      <c r="AD342" s="21"/>
      <c r="AE342" s="22"/>
      <c r="AF342" s="22" t="str">
        <f t="shared" si="167"/>
        <v/>
      </c>
      <c r="AG342" s="22"/>
      <c r="AH342" s="22"/>
      <c r="AI342" s="22"/>
      <c r="AJ342" s="24" t="str">
        <f t="shared" si="184"/>
        <v/>
      </c>
      <c r="AK342" s="19" t="str">
        <f t="shared" si="168"/>
        <v/>
      </c>
      <c r="AL342" s="39"/>
      <c r="AM342" s="21"/>
      <c r="AN342" s="22"/>
      <c r="AO342" s="22" t="str">
        <f t="shared" si="169"/>
        <v/>
      </c>
      <c r="AP342" s="22"/>
      <c r="AQ342" s="22"/>
      <c r="AR342" s="22"/>
      <c r="AS342" s="24" t="str">
        <f t="shared" si="185"/>
        <v/>
      </c>
      <c r="AT342" s="19" t="str">
        <f t="shared" si="170"/>
        <v/>
      </c>
      <c r="AU342" s="39"/>
      <c r="AV342" s="21"/>
      <c r="AW342" s="22"/>
      <c r="AX342" s="22" t="str">
        <f t="shared" si="171"/>
        <v/>
      </c>
      <c r="AY342" s="22"/>
      <c r="AZ342" s="22"/>
      <c r="BA342" s="22"/>
      <c r="BB342" s="24" t="str">
        <f t="shared" si="186"/>
        <v/>
      </c>
      <c r="BC342" s="19" t="str">
        <f t="shared" si="172"/>
        <v/>
      </c>
      <c r="BD342" s="39"/>
      <c r="BE342" s="21"/>
      <c r="BF342" s="22"/>
      <c r="BG342" s="22" t="str">
        <f t="shared" si="173"/>
        <v/>
      </c>
      <c r="BH342" s="22"/>
      <c r="BI342" s="22"/>
      <c r="BJ342" s="22"/>
      <c r="BK342" s="24" t="str">
        <f t="shared" si="187"/>
        <v/>
      </c>
      <c r="BL342" s="19" t="str">
        <f t="shared" si="174"/>
        <v/>
      </c>
      <c r="BM342" s="39"/>
      <c r="BN342" s="21"/>
      <c r="BO342" s="22"/>
      <c r="BP342" s="22" t="str">
        <f t="shared" si="175"/>
        <v/>
      </c>
      <c r="BQ342" s="22"/>
      <c r="BR342" s="22"/>
      <c r="BS342" s="22"/>
      <c r="BT342" s="24" t="str">
        <f t="shared" si="188"/>
        <v/>
      </c>
      <c r="BU342" s="19" t="str">
        <f t="shared" si="176"/>
        <v/>
      </c>
      <c r="BV342" s="39"/>
      <c r="BW342" s="21"/>
      <c r="BX342" s="22"/>
      <c r="BY342" s="22" t="str">
        <f t="shared" si="177"/>
        <v/>
      </c>
      <c r="BZ342" s="22"/>
      <c r="CA342" s="22"/>
      <c r="CB342" s="22"/>
      <c r="CC342" s="24" t="str">
        <f t="shared" si="189"/>
        <v/>
      </c>
      <c r="CD342" s="19" t="str">
        <f t="shared" si="178"/>
        <v/>
      </c>
      <c r="CE342" s="39"/>
      <c r="CF342" s="21"/>
      <c r="CG342" s="22" t="str">
        <f>IF($A342="","",IF(CF342="","I",LOOKUP(CF342/CH$2,{0,0.4,0.45,0.5,0.55,0.6,0.65,0.7,0.75,0.8,1},{"F","D","C","C+","B-","B","B+","A-","A","A+"})))</f>
        <v/>
      </c>
      <c r="CH342" s="19" t="str">
        <f>IF($A342="","",IF(CF342="","--",LOOKUP(CF342/CH$2,{0,0.4,0.45,0.5,0.55,0.6,0.65,0.7,0.75,0.8,1},{0,2,2.25,2.5,2.75,3,3.25,3.5,3.75,4})))</f>
        <v/>
      </c>
      <c r="CI342" s="22"/>
      <c r="CJ342" s="22"/>
      <c r="CK342" s="58" t="str">
        <f t="shared" si="190"/>
        <v/>
      </c>
      <c r="CL342" s="55"/>
      <c r="CM342" s="24"/>
      <c r="CN342" s="24"/>
      <c r="CO342" s="24" t="str">
        <f t="shared" si="179"/>
        <v/>
      </c>
      <c r="CP342" s="24"/>
      <c r="CQ342" s="25"/>
      <c r="CR342" s="24"/>
      <c r="CS342" s="42" t="str">
        <f t="shared" si="180"/>
        <v/>
      </c>
      <c r="CT342" s="22"/>
      <c r="CU342" s="17"/>
      <c r="CV342" s="7"/>
      <c r="CW342" s="7"/>
      <c r="CX342" s="7"/>
      <c r="CY342" s="7"/>
      <c r="CZ342" s="7"/>
      <c r="DA342" s="7"/>
      <c r="DB342" s="25"/>
      <c r="DC342" s="23"/>
    </row>
    <row r="343" spans="1:107" s="26" customFormat="1" x14ac:dyDescent="0.25">
      <c r="A343" s="19"/>
      <c r="B343" s="20"/>
      <c r="C343" s="21"/>
      <c r="D343" s="22"/>
      <c r="E343" s="22" t="str">
        <f t="shared" si="161"/>
        <v/>
      </c>
      <c r="F343" s="22"/>
      <c r="G343" s="22"/>
      <c r="H343" s="22"/>
      <c r="I343" s="24" t="str">
        <f t="shared" si="181"/>
        <v/>
      </c>
      <c r="J343" s="22" t="str">
        <f t="shared" si="162"/>
        <v/>
      </c>
      <c r="K343" s="39"/>
      <c r="L343" s="27"/>
      <c r="M343" s="22"/>
      <c r="N343" s="22" t="str">
        <f t="shared" si="163"/>
        <v/>
      </c>
      <c r="O343" s="22"/>
      <c r="P343" s="22"/>
      <c r="Q343" s="22"/>
      <c r="R343" s="24" t="str">
        <f t="shared" si="182"/>
        <v/>
      </c>
      <c r="S343" s="19" t="str">
        <f t="shared" si="164"/>
        <v/>
      </c>
      <c r="T343" s="39"/>
      <c r="U343" s="21"/>
      <c r="V343" s="22"/>
      <c r="W343" s="22" t="str">
        <f t="shared" si="165"/>
        <v/>
      </c>
      <c r="X343" s="22"/>
      <c r="Y343" s="22"/>
      <c r="Z343" s="22"/>
      <c r="AA343" s="24" t="str">
        <f t="shared" si="183"/>
        <v/>
      </c>
      <c r="AB343" s="19" t="str">
        <f t="shared" si="166"/>
        <v/>
      </c>
      <c r="AC343" s="39"/>
      <c r="AD343" s="21"/>
      <c r="AE343" s="22"/>
      <c r="AF343" s="22" t="str">
        <f t="shared" si="167"/>
        <v/>
      </c>
      <c r="AG343" s="22"/>
      <c r="AH343" s="22"/>
      <c r="AI343" s="22"/>
      <c r="AJ343" s="24" t="str">
        <f t="shared" si="184"/>
        <v/>
      </c>
      <c r="AK343" s="19" t="str">
        <f t="shared" si="168"/>
        <v/>
      </c>
      <c r="AL343" s="39"/>
      <c r="AM343" s="21"/>
      <c r="AN343" s="22"/>
      <c r="AO343" s="22" t="str">
        <f t="shared" si="169"/>
        <v/>
      </c>
      <c r="AP343" s="22"/>
      <c r="AQ343" s="22"/>
      <c r="AR343" s="22"/>
      <c r="AS343" s="24" t="str">
        <f t="shared" si="185"/>
        <v/>
      </c>
      <c r="AT343" s="19" t="str">
        <f t="shared" si="170"/>
        <v/>
      </c>
      <c r="AU343" s="39"/>
      <c r="AV343" s="21"/>
      <c r="AW343" s="22"/>
      <c r="AX343" s="22" t="str">
        <f t="shared" si="171"/>
        <v/>
      </c>
      <c r="AY343" s="22"/>
      <c r="AZ343" s="22"/>
      <c r="BA343" s="22"/>
      <c r="BB343" s="24" t="str">
        <f t="shared" si="186"/>
        <v/>
      </c>
      <c r="BC343" s="19" t="str">
        <f t="shared" si="172"/>
        <v/>
      </c>
      <c r="BD343" s="39"/>
      <c r="BE343" s="21"/>
      <c r="BF343" s="22"/>
      <c r="BG343" s="22" t="str">
        <f t="shared" si="173"/>
        <v/>
      </c>
      <c r="BH343" s="22"/>
      <c r="BI343" s="22"/>
      <c r="BJ343" s="22"/>
      <c r="BK343" s="24" t="str">
        <f t="shared" si="187"/>
        <v/>
      </c>
      <c r="BL343" s="19" t="str">
        <f t="shared" si="174"/>
        <v/>
      </c>
      <c r="BM343" s="39"/>
      <c r="BN343" s="21"/>
      <c r="BO343" s="22"/>
      <c r="BP343" s="22" t="str">
        <f t="shared" si="175"/>
        <v/>
      </c>
      <c r="BQ343" s="22"/>
      <c r="BR343" s="22"/>
      <c r="BS343" s="22"/>
      <c r="BT343" s="24" t="str">
        <f t="shared" si="188"/>
        <v/>
      </c>
      <c r="BU343" s="19" t="str">
        <f t="shared" si="176"/>
        <v/>
      </c>
      <c r="BV343" s="39"/>
      <c r="BW343" s="21"/>
      <c r="BX343" s="22"/>
      <c r="BY343" s="22" t="str">
        <f t="shared" si="177"/>
        <v/>
      </c>
      <c r="BZ343" s="22"/>
      <c r="CA343" s="22"/>
      <c r="CB343" s="22"/>
      <c r="CC343" s="24" t="str">
        <f t="shared" si="189"/>
        <v/>
      </c>
      <c r="CD343" s="19" t="str">
        <f t="shared" si="178"/>
        <v/>
      </c>
      <c r="CE343" s="39"/>
      <c r="CF343" s="21"/>
      <c r="CG343" s="22" t="str">
        <f>IF($A343="","",IF(CF343="","I",LOOKUP(CF343/CH$2,{0,0.4,0.45,0.5,0.55,0.6,0.65,0.7,0.75,0.8,1},{"F","D","C","C+","B-","B","B+","A-","A","A+"})))</f>
        <v/>
      </c>
      <c r="CH343" s="19" t="str">
        <f>IF($A343="","",IF(CF343="","--",LOOKUP(CF343/CH$2,{0,0.4,0.45,0.5,0.55,0.6,0.65,0.7,0.75,0.8,1},{0,2,2.25,2.5,2.75,3,3.25,3.5,3.75,4})))</f>
        <v/>
      </c>
      <c r="CI343" s="22"/>
      <c r="CJ343" s="22"/>
      <c r="CK343" s="58" t="str">
        <f t="shared" si="190"/>
        <v/>
      </c>
      <c r="CL343" s="55"/>
      <c r="CM343" s="24"/>
      <c r="CN343" s="24"/>
      <c r="CO343" s="24" t="str">
        <f t="shared" si="179"/>
        <v/>
      </c>
      <c r="CP343" s="24"/>
      <c r="CQ343" s="25"/>
      <c r="CR343" s="24"/>
      <c r="CS343" s="42" t="str">
        <f t="shared" si="180"/>
        <v/>
      </c>
      <c r="CT343" s="22"/>
      <c r="CU343" s="17"/>
      <c r="CV343" s="7"/>
      <c r="CW343" s="7"/>
      <c r="CX343" s="7"/>
      <c r="CY343" s="7"/>
      <c r="CZ343" s="7"/>
      <c r="DA343" s="7"/>
      <c r="DB343" s="25"/>
      <c r="DC343" s="23"/>
    </row>
    <row r="344" spans="1:107" s="26" customFormat="1" x14ac:dyDescent="0.25">
      <c r="A344" s="19"/>
      <c r="B344" s="20"/>
      <c r="C344" s="21"/>
      <c r="D344" s="22"/>
      <c r="E344" s="22" t="str">
        <f t="shared" si="161"/>
        <v/>
      </c>
      <c r="F344" s="22"/>
      <c r="G344" s="22"/>
      <c r="H344" s="22"/>
      <c r="I344" s="24" t="str">
        <f t="shared" si="181"/>
        <v/>
      </c>
      <c r="J344" s="22" t="str">
        <f t="shared" si="162"/>
        <v/>
      </c>
      <c r="K344" s="39"/>
      <c r="L344" s="27"/>
      <c r="M344" s="22"/>
      <c r="N344" s="22" t="str">
        <f t="shared" si="163"/>
        <v/>
      </c>
      <c r="O344" s="22"/>
      <c r="P344" s="22"/>
      <c r="Q344" s="22"/>
      <c r="R344" s="24" t="str">
        <f t="shared" si="182"/>
        <v/>
      </c>
      <c r="S344" s="19" t="str">
        <f t="shared" si="164"/>
        <v/>
      </c>
      <c r="T344" s="39"/>
      <c r="U344" s="21"/>
      <c r="V344" s="22"/>
      <c r="W344" s="22" t="str">
        <f t="shared" si="165"/>
        <v/>
      </c>
      <c r="X344" s="22"/>
      <c r="Y344" s="22"/>
      <c r="Z344" s="22"/>
      <c r="AA344" s="24" t="str">
        <f t="shared" si="183"/>
        <v/>
      </c>
      <c r="AB344" s="19" t="str">
        <f t="shared" si="166"/>
        <v/>
      </c>
      <c r="AC344" s="39"/>
      <c r="AD344" s="21"/>
      <c r="AE344" s="22"/>
      <c r="AF344" s="22" t="str">
        <f t="shared" si="167"/>
        <v/>
      </c>
      <c r="AG344" s="22"/>
      <c r="AH344" s="22"/>
      <c r="AI344" s="22"/>
      <c r="AJ344" s="24" t="str">
        <f t="shared" si="184"/>
        <v/>
      </c>
      <c r="AK344" s="19" t="str">
        <f t="shared" si="168"/>
        <v/>
      </c>
      <c r="AL344" s="39"/>
      <c r="AM344" s="21"/>
      <c r="AN344" s="22"/>
      <c r="AO344" s="22" t="str">
        <f t="shared" si="169"/>
        <v/>
      </c>
      <c r="AP344" s="22"/>
      <c r="AQ344" s="22"/>
      <c r="AR344" s="22"/>
      <c r="AS344" s="24" t="str">
        <f t="shared" si="185"/>
        <v/>
      </c>
      <c r="AT344" s="19" t="str">
        <f t="shared" si="170"/>
        <v/>
      </c>
      <c r="AU344" s="39"/>
      <c r="AV344" s="21"/>
      <c r="AW344" s="22"/>
      <c r="AX344" s="22" t="str">
        <f t="shared" si="171"/>
        <v/>
      </c>
      <c r="AY344" s="22"/>
      <c r="AZ344" s="22"/>
      <c r="BA344" s="22"/>
      <c r="BB344" s="24" t="str">
        <f t="shared" si="186"/>
        <v/>
      </c>
      <c r="BC344" s="19" t="str">
        <f t="shared" si="172"/>
        <v/>
      </c>
      <c r="BD344" s="39"/>
      <c r="BE344" s="21"/>
      <c r="BF344" s="22"/>
      <c r="BG344" s="22" t="str">
        <f t="shared" si="173"/>
        <v/>
      </c>
      <c r="BH344" s="22"/>
      <c r="BI344" s="22"/>
      <c r="BJ344" s="22"/>
      <c r="BK344" s="24" t="str">
        <f t="shared" si="187"/>
        <v/>
      </c>
      <c r="BL344" s="19" t="str">
        <f t="shared" si="174"/>
        <v/>
      </c>
      <c r="BM344" s="39"/>
      <c r="BN344" s="21"/>
      <c r="BO344" s="22"/>
      <c r="BP344" s="22" t="str">
        <f t="shared" si="175"/>
        <v/>
      </c>
      <c r="BQ344" s="22"/>
      <c r="BR344" s="22"/>
      <c r="BS344" s="22"/>
      <c r="BT344" s="24" t="str">
        <f t="shared" si="188"/>
        <v/>
      </c>
      <c r="BU344" s="19" t="str">
        <f t="shared" si="176"/>
        <v/>
      </c>
      <c r="BV344" s="39"/>
      <c r="BW344" s="21"/>
      <c r="BX344" s="22"/>
      <c r="BY344" s="22" t="str">
        <f t="shared" si="177"/>
        <v/>
      </c>
      <c r="BZ344" s="22"/>
      <c r="CA344" s="22"/>
      <c r="CB344" s="22"/>
      <c r="CC344" s="24" t="str">
        <f t="shared" si="189"/>
        <v/>
      </c>
      <c r="CD344" s="19" t="str">
        <f t="shared" si="178"/>
        <v/>
      </c>
      <c r="CE344" s="39"/>
      <c r="CF344" s="21"/>
      <c r="CG344" s="22" t="str">
        <f>IF($A344="","",IF(CF344="","I",LOOKUP(CF344/CH$2,{0,0.4,0.45,0.5,0.55,0.6,0.65,0.7,0.75,0.8,1},{"F","D","C","C+","B-","B","B+","A-","A","A+"})))</f>
        <v/>
      </c>
      <c r="CH344" s="19" t="str">
        <f>IF($A344="","",IF(CF344="","--",LOOKUP(CF344/CH$2,{0,0.4,0.45,0.5,0.55,0.6,0.65,0.7,0.75,0.8,1},{0,2,2.25,2.5,2.75,3,3.25,3.5,3.75,4})))</f>
        <v/>
      </c>
      <c r="CI344" s="22"/>
      <c r="CJ344" s="22"/>
      <c r="CK344" s="58" t="str">
        <f t="shared" si="190"/>
        <v/>
      </c>
      <c r="CL344" s="55"/>
      <c r="CM344" s="24"/>
      <c r="CN344" s="24"/>
      <c r="CO344" s="24" t="str">
        <f t="shared" si="179"/>
        <v/>
      </c>
      <c r="CP344" s="24"/>
      <c r="CQ344" s="25"/>
      <c r="CR344" s="24"/>
      <c r="CS344" s="42" t="str">
        <f t="shared" si="180"/>
        <v/>
      </c>
      <c r="CT344" s="22"/>
      <c r="CU344" s="17"/>
      <c r="CV344" s="7"/>
      <c r="CW344" s="7"/>
      <c r="CX344" s="7"/>
      <c r="CY344" s="7"/>
      <c r="CZ344" s="7"/>
      <c r="DA344" s="7"/>
      <c r="DB344" s="25"/>
      <c r="DC344" s="23"/>
    </row>
    <row r="345" spans="1:107" s="26" customFormat="1" x14ac:dyDescent="0.25">
      <c r="A345" s="19"/>
      <c r="B345" s="20"/>
      <c r="C345" s="21"/>
      <c r="D345" s="22"/>
      <c r="E345" s="22" t="str">
        <f t="shared" si="161"/>
        <v/>
      </c>
      <c r="F345" s="22"/>
      <c r="G345" s="22"/>
      <c r="H345" s="22"/>
      <c r="I345" s="24" t="str">
        <f t="shared" si="181"/>
        <v/>
      </c>
      <c r="J345" s="22" t="str">
        <f t="shared" si="162"/>
        <v/>
      </c>
      <c r="K345" s="39"/>
      <c r="L345" s="27"/>
      <c r="M345" s="22"/>
      <c r="N345" s="22" t="str">
        <f t="shared" si="163"/>
        <v/>
      </c>
      <c r="O345" s="22"/>
      <c r="P345" s="22"/>
      <c r="Q345" s="22"/>
      <c r="R345" s="24" t="str">
        <f t="shared" si="182"/>
        <v/>
      </c>
      <c r="S345" s="19" t="str">
        <f t="shared" si="164"/>
        <v/>
      </c>
      <c r="T345" s="39"/>
      <c r="U345" s="21"/>
      <c r="V345" s="22"/>
      <c r="W345" s="22" t="str">
        <f t="shared" si="165"/>
        <v/>
      </c>
      <c r="X345" s="22"/>
      <c r="Y345" s="22"/>
      <c r="Z345" s="22"/>
      <c r="AA345" s="24" t="str">
        <f t="shared" si="183"/>
        <v/>
      </c>
      <c r="AB345" s="19" t="str">
        <f t="shared" si="166"/>
        <v/>
      </c>
      <c r="AC345" s="39"/>
      <c r="AD345" s="21"/>
      <c r="AE345" s="22"/>
      <c r="AF345" s="22" t="str">
        <f t="shared" si="167"/>
        <v/>
      </c>
      <c r="AG345" s="22"/>
      <c r="AH345" s="22"/>
      <c r="AI345" s="22"/>
      <c r="AJ345" s="24" t="str">
        <f t="shared" si="184"/>
        <v/>
      </c>
      <c r="AK345" s="19" t="str">
        <f t="shared" si="168"/>
        <v/>
      </c>
      <c r="AL345" s="39"/>
      <c r="AM345" s="21"/>
      <c r="AN345" s="22"/>
      <c r="AO345" s="22" t="str">
        <f t="shared" si="169"/>
        <v/>
      </c>
      <c r="AP345" s="22"/>
      <c r="AQ345" s="22"/>
      <c r="AR345" s="22"/>
      <c r="AS345" s="24" t="str">
        <f t="shared" si="185"/>
        <v/>
      </c>
      <c r="AT345" s="19" t="str">
        <f t="shared" si="170"/>
        <v/>
      </c>
      <c r="AU345" s="39"/>
      <c r="AV345" s="21"/>
      <c r="AW345" s="22"/>
      <c r="AX345" s="22" t="str">
        <f t="shared" si="171"/>
        <v/>
      </c>
      <c r="AY345" s="22"/>
      <c r="AZ345" s="22"/>
      <c r="BA345" s="22"/>
      <c r="BB345" s="24" t="str">
        <f t="shared" si="186"/>
        <v/>
      </c>
      <c r="BC345" s="19" t="str">
        <f t="shared" si="172"/>
        <v/>
      </c>
      <c r="BD345" s="39"/>
      <c r="BE345" s="21"/>
      <c r="BF345" s="22"/>
      <c r="BG345" s="22" t="str">
        <f t="shared" si="173"/>
        <v/>
      </c>
      <c r="BH345" s="22"/>
      <c r="BI345" s="22"/>
      <c r="BJ345" s="22"/>
      <c r="BK345" s="24" t="str">
        <f t="shared" si="187"/>
        <v/>
      </c>
      <c r="BL345" s="19" t="str">
        <f t="shared" si="174"/>
        <v/>
      </c>
      <c r="BM345" s="39"/>
      <c r="BN345" s="21"/>
      <c r="BO345" s="22"/>
      <c r="BP345" s="22" t="str">
        <f t="shared" si="175"/>
        <v/>
      </c>
      <c r="BQ345" s="22"/>
      <c r="BR345" s="22"/>
      <c r="BS345" s="22"/>
      <c r="BT345" s="24" t="str">
        <f t="shared" si="188"/>
        <v/>
      </c>
      <c r="BU345" s="19" t="str">
        <f t="shared" si="176"/>
        <v/>
      </c>
      <c r="BV345" s="39"/>
      <c r="BW345" s="21"/>
      <c r="BX345" s="22"/>
      <c r="BY345" s="22" t="str">
        <f t="shared" si="177"/>
        <v/>
      </c>
      <c r="BZ345" s="22"/>
      <c r="CA345" s="22"/>
      <c r="CB345" s="22"/>
      <c r="CC345" s="24" t="str">
        <f t="shared" si="189"/>
        <v/>
      </c>
      <c r="CD345" s="19" t="str">
        <f t="shared" si="178"/>
        <v/>
      </c>
      <c r="CE345" s="39"/>
      <c r="CF345" s="21"/>
      <c r="CG345" s="22" t="str">
        <f>IF($A345="","",IF(CF345="","I",LOOKUP(CF345/CH$2,{0,0.4,0.45,0.5,0.55,0.6,0.65,0.7,0.75,0.8,1},{"F","D","C","C+","B-","B","B+","A-","A","A+"})))</f>
        <v/>
      </c>
      <c r="CH345" s="19" t="str">
        <f>IF($A345="","",IF(CF345="","--",LOOKUP(CF345/CH$2,{0,0.4,0.45,0.5,0.55,0.6,0.65,0.7,0.75,0.8,1},{0,2,2.25,2.5,2.75,3,3.25,3.5,3.75,4})))</f>
        <v/>
      </c>
      <c r="CI345" s="22"/>
      <c r="CJ345" s="22"/>
      <c r="CK345" s="58" t="str">
        <f t="shared" si="190"/>
        <v/>
      </c>
      <c r="CL345" s="55"/>
      <c r="CM345" s="24"/>
      <c r="CN345" s="24"/>
      <c r="CO345" s="24" t="str">
        <f t="shared" si="179"/>
        <v/>
      </c>
      <c r="CP345" s="24"/>
      <c r="CQ345" s="25"/>
      <c r="CR345" s="24"/>
      <c r="CS345" s="42" t="str">
        <f t="shared" si="180"/>
        <v/>
      </c>
      <c r="CT345" s="22"/>
      <c r="CU345" s="17"/>
      <c r="CV345" s="7"/>
      <c r="CW345" s="7"/>
      <c r="CX345" s="7"/>
      <c r="CY345" s="7"/>
      <c r="CZ345" s="7"/>
      <c r="DA345" s="7"/>
      <c r="DB345" s="25"/>
      <c r="DC345" s="23"/>
    </row>
    <row r="346" spans="1:107" s="26" customFormat="1" x14ac:dyDescent="0.25">
      <c r="A346" s="19"/>
      <c r="B346" s="20"/>
      <c r="C346" s="21"/>
      <c r="D346" s="22"/>
      <c r="E346" s="22" t="str">
        <f t="shared" si="161"/>
        <v/>
      </c>
      <c r="F346" s="22"/>
      <c r="G346" s="22"/>
      <c r="H346" s="22"/>
      <c r="I346" s="24" t="str">
        <f t="shared" si="181"/>
        <v/>
      </c>
      <c r="J346" s="22" t="str">
        <f t="shared" si="162"/>
        <v/>
      </c>
      <c r="K346" s="39"/>
      <c r="L346" s="27"/>
      <c r="M346" s="22"/>
      <c r="N346" s="22" t="str">
        <f t="shared" si="163"/>
        <v/>
      </c>
      <c r="O346" s="22"/>
      <c r="P346" s="22"/>
      <c r="Q346" s="22"/>
      <c r="R346" s="24" t="str">
        <f t="shared" si="182"/>
        <v/>
      </c>
      <c r="S346" s="19" t="str">
        <f t="shared" si="164"/>
        <v/>
      </c>
      <c r="T346" s="39"/>
      <c r="U346" s="21"/>
      <c r="V346" s="22"/>
      <c r="W346" s="22" t="str">
        <f t="shared" si="165"/>
        <v/>
      </c>
      <c r="X346" s="22"/>
      <c r="Y346" s="22"/>
      <c r="Z346" s="22"/>
      <c r="AA346" s="24" t="str">
        <f t="shared" si="183"/>
        <v/>
      </c>
      <c r="AB346" s="19" t="str">
        <f t="shared" si="166"/>
        <v/>
      </c>
      <c r="AC346" s="39"/>
      <c r="AD346" s="21"/>
      <c r="AE346" s="22"/>
      <c r="AF346" s="22" t="str">
        <f t="shared" si="167"/>
        <v/>
      </c>
      <c r="AG346" s="22"/>
      <c r="AH346" s="22"/>
      <c r="AI346" s="22"/>
      <c r="AJ346" s="24" t="str">
        <f t="shared" si="184"/>
        <v/>
      </c>
      <c r="AK346" s="19" t="str">
        <f t="shared" si="168"/>
        <v/>
      </c>
      <c r="AL346" s="39"/>
      <c r="AM346" s="21"/>
      <c r="AN346" s="22"/>
      <c r="AO346" s="22" t="str">
        <f t="shared" si="169"/>
        <v/>
      </c>
      <c r="AP346" s="22"/>
      <c r="AQ346" s="22"/>
      <c r="AR346" s="22"/>
      <c r="AS346" s="24" t="str">
        <f t="shared" si="185"/>
        <v/>
      </c>
      <c r="AT346" s="19" t="str">
        <f t="shared" si="170"/>
        <v/>
      </c>
      <c r="AU346" s="39"/>
      <c r="AV346" s="21"/>
      <c r="AW346" s="22"/>
      <c r="AX346" s="22" t="str">
        <f t="shared" si="171"/>
        <v/>
      </c>
      <c r="AY346" s="22"/>
      <c r="AZ346" s="22"/>
      <c r="BA346" s="22"/>
      <c r="BB346" s="24" t="str">
        <f t="shared" si="186"/>
        <v/>
      </c>
      <c r="BC346" s="19" t="str">
        <f t="shared" si="172"/>
        <v/>
      </c>
      <c r="BD346" s="39"/>
      <c r="BE346" s="21"/>
      <c r="BF346" s="22"/>
      <c r="BG346" s="22" t="str">
        <f t="shared" si="173"/>
        <v/>
      </c>
      <c r="BH346" s="22"/>
      <c r="BI346" s="22"/>
      <c r="BJ346" s="22"/>
      <c r="BK346" s="24" t="str">
        <f t="shared" si="187"/>
        <v/>
      </c>
      <c r="BL346" s="19" t="str">
        <f t="shared" si="174"/>
        <v/>
      </c>
      <c r="BM346" s="39"/>
      <c r="BN346" s="21"/>
      <c r="BO346" s="22"/>
      <c r="BP346" s="22" t="str">
        <f t="shared" si="175"/>
        <v/>
      </c>
      <c r="BQ346" s="22"/>
      <c r="BR346" s="22"/>
      <c r="BS346" s="22"/>
      <c r="BT346" s="24" t="str">
        <f t="shared" si="188"/>
        <v/>
      </c>
      <c r="BU346" s="19" t="str">
        <f t="shared" si="176"/>
        <v/>
      </c>
      <c r="BV346" s="39"/>
      <c r="BW346" s="21"/>
      <c r="BX346" s="22"/>
      <c r="BY346" s="22" t="str">
        <f t="shared" si="177"/>
        <v/>
      </c>
      <c r="BZ346" s="22"/>
      <c r="CA346" s="22"/>
      <c r="CB346" s="22"/>
      <c r="CC346" s="24" t="str">
        <f t="shared" si="189"/>
        <v/>
      </c>
      <c r="CD346" s="19" t="str">
        <f t="shared" si="178"/>
        <v/>
      </c>
      <c r="CE346" s="39"/>
      <c r="CF346" s="21"/>
      <c r="CG346" s="22" t="str">
        <f>IF($A346="","",IF(CF346="","I",LOOKUP(CF346/CH$2,{0,0.4,0.45,0.5,0.55,0.6,0.65,0.7,0.75,0.8,1},{"F","D","C","C+","B-","B","B+","A-","A","A+"})))</f>
        <v/>
      </c>
      <c r="CH346" s="19" t="str">
        <f>IF($A346="","",IF(CF346="","--",LOOKUP(CF346/CH$2,{0,0.4,0.45,0.5,0.55,0.6,0.65,0.7,0.75,0.8,1},{0,2,2.25,2.5,2.75,3,3.25,3.5,3.75,4})))</f>
        <v/>
      </c>
      <c r="CI346" s="22"/>
      <c r="CJ346" s="22"/>
      <c r="CK346" s="58" t="str">
        <f t="shared" si="190"/>
        <v/>
      </c>
      <c r="CL346" s="55"/>
      <c r="CM346" s="24"/>
      <c r="CN346" s="24"/>
      <c r="CO346" s="24" t="str">
        <f t="shared" si="179"/>
        <v/>
      </c>
      <c r="CP346" s="24"/>
      <c r="CQ346" s="25"/>
      <c r="CR346" s="24"/>
      <c r="CS346" s="42" t="str">
        <f t="shared" si="180"/>
        <v/>
      </c>
      <c r="CT346" s="22"/>
      <c r="CU346" s="17"/>
      <c r="CV346" s="7"/>
      <c r="CW346" s="7"/>
      <c r="CX346" s="7"/>
      <c r="CY346" s="7"/>
      <c r="CZ346" s="7"/>
      <c r="DA346" s="7"/>
      <c r="DB346" s="25"/>
      <c r="DC346" s="23"/>
    </row>
    <row r="347" spans="1:107" s="26" customFormat="1" x14ac:dyDescent="0.25">
      <c r="A347" s="19"/>
      <c r="B347" s="20"/>
      <c r="C347" s="21"/>
      <c r="D347" s="22"/>
      <c r="E347" s="22" t="str">
        <f t="shared" si="161"/>
        <v/>
      </c>
      <c r="F347" s="22"/>
      <c r="G347" s="22"/>
      <c r="H347" s="22"/>
      <c r="I347" s="24" t="str">
        <f t="shared" si="181"/>
        <v/>
      </c>
      <c r="J347" s="22" t="str">
        <f t="shared" si="162"/>
        <v/>
      </c>
      <c r="K347" s="39"/>
      <c r="L347" s="27"/>
      <c r="M347" s="22"/>
      <c r="N347" s="22" t="str">
        <f t="shared" si="163"/>
        <v/>
      </c>
      <c r="O347" s="22"/>
      <c r="P347" s="22"/>
      <c r="Q347" s="22"/>
      <c r="R347" s="24" t="str">
        <f t="shared" si="182"/>
        <v/>
      </c>
      <c r="S347" s="19" t="str">
        <f t="shared" si="164"/>
        <v/>
      </c>
      <c r="T347" s="39"/>
      <c r="U347" s="21"/>
      <c r="V347" s="22"/>
      <c r="W347" s="22" t="str">
        <f t="shared" si="165"/>
        <v/>
      </c>
      <c r="X347" s="22"/>
      <c r="Y347" s="22"/>
      <c r="Z347" s="22"/>
      <c r="AA347" s="24" t="str">
        <f t="shared" si="183"/>
        <v/>
      </c>
      <c r="AB347" s="19" t="str">
        <f t="shared" si="166"/>
        <v/>
      </c>
      <c r="AC347" s="39"/>
      <c r="AD347" s="21"/>
      <c r="AE347" s="22"/>
      <c r="AF347" s="22" t="str">
        <f t="shared" si="167"/>
        <v/>
      </c>
      <c r="AG347" s="22"/>
      <c r="AH347" s="22"/>
      <c r="AI347" s="22"/>
      <c r="AJ347" s="24" t="str">
        <f t="shared" si="184"/>
        <v/>
      </c>
      <c r="AK347" s="19" t="str">
        <f t="shared" si="168"/>
        <v/>
      </c>
      <c r="AL347" s="39"/>
      <c r="AM347" s="21"/>
      <c r="AN347" s="22"/>
      <c r="AO347" s="22" t="str">
        <f t="shared" si="169"/>
        <v/>
      </c>
      <c r="AP347" s="22"/>
      <c r="AQ347" s="22"/>
      <c r="AR347" s="22"/>
      <c r="AS347" s="24" t="str">
        <f t="shared" si="185"/>
        <v/>
      </c>
      <c r="AT347" s="19" t="str">
        <f t="shared" si="170"/>
        <v/>
      </c>
      <c r="AU347" s="39"/>
      <c r="AV347" s="21"/>
      <c r="AW347" s="22"/>
      <c r="AX347" s="22" t="str">
        <f t="shared" si="171"/>
        <v/>
      </c>
      <c r="AY347" s="22"/>
      <c r="AZ347" s="22"/>
      <c r="BA347" s="22"/>
      <c r="BB347" s="24" t="str">
        <f t="shared" si="186"/>
        <v/>
      </c>
      <c r="BC347" s="19" t="str">
        <f t="shared" si="172"/>
        <v/>
      </c>
      <c r="BD347" s="39"/>
      <c r="BE347" s="21"/>
      <c r="BF347" s="22"/>
      <c r="BG347" s="22" t="str">
        <f t="shared" si="173"/>
        <v/>
      </c>
      <c r="BH347" s="22"/>
      <c r="BI347" s="22"/>
      <c r="BJ347" s="22"/>
      <c r="BK347" s="24" t="str">
        <f t="shared" si="187"/>
        <v/>
      </c>
      <c r="BL347" s="19" t="str">
        <f t="shared" si="174"/>
        <v/>
      </c>
      <c r="BM347" s="39"/>
      <c r="BN347" s="21"/>
      <c r="BO347" s="22"/>
      <c r="BP347" s="22" t="str">
        <f t="shared" si="175"/>
        <v/>
      </c>
      <c r="BQ347" s="22"/>
      <c r="BR347" s="22"/>
      <c r="BS347" s="22"/>
      <c r="BT347" s="24" t="str">
        <f t="shared" si="188"/>
        <v/>
      </c>
      <c r="BU347" s="19" t="str">
        <f t="shared" si="176"/>
        <v/>
      </c>
      <c r="BV347" s="39"/>
      <c r="BW347" s="21"/>
      <c r="BX347" s="22"/>
      <c r="BY347" s="22" t="str">
        <f t="shared" si="177"/>
        <v/>
      </c>
      <c r="BZ347" s="22"/>
      <c r="CA347" s="22"/>
      <c r="CB347" s="22"/>
      <c r="CC347" s="24" t="str">
        <f t="shared" si="189"/>
        <v/>
      </c>
      <c r="CD347" s="19" t="str">
        <f t="shared" si="178"/>
        <v/>
      </c>
      <c r="CE347" s="39"/>
      <c r="CF347" s="21"/>
      <c r="CG347" s="22" t="str">
        <f>IF($A347="","",IF(CF347="","I",LOOKUP(CF347/CH$2,{0,0.4,0.45,0.5,0.55,0.6,0.65,0.7,0.75,0.8,1},{"F","D","C","C+","B-","B","B+","A-","A","A+"})))</f>
        <v/>
      </c>
      <c r="CH347" s="19" t="str">
        <f>IF($A347="","",IF(CF347="","--",LOOKUP(CF347/CH$2,{0,0.4,0.45,0.5,0.55,0.6,0.65,0.7,0.75,0.8,1},{0,2,2.25,2.5,2.75,3,3.25,3.5,3.75,4})))</f>
        <v/>
      </c>
      <c r="CI347" s="22"/>
      <c r="CJ347" s="22"/>
      <c r="CK347" s="58" t="str">
        <f t="shared" si="190"/>
        <v/>
      </c>
      <c r="CL347" s="55"/>
      <c r="CM347" s="24"/>
      <c r="CN347" s="24"/>
      <c r="CO347" s="24" t="str">
        <f t="shared" si="179"/>
        <v/>
      </c>
      <c r="CP347" s="24"/>
      <c r="CQ347" s="25"/>
      <c r="CR347" s="24"/>
      <c r="CS347" s="42" t="str">
        <f t="shared" si="180"/>
        <v/>
      </c>
      <c r="CT347" s="22"/>
      <c r="CU347" s="17"/>
      <c r="CV347" s="7"/>
      <c r="CW347" s="7"/>
      <c r="CX347" s="7"/>
      <c r="CY347" s="7"/>
      <c r="CZ347" s="7"/>
      <c r="DA347" s="7"/>
      <c r="DB347" s="25"/>
      <c r="DC347" s="23"/>
    </row>
    <row r="348" spans="1:107" s="26" customFormat="1" x14ac:dyDescent="0.25">
      <c r="A348" s="19"/>
      <c r="B348" s="20"/>
      <c r="C348" s="21"/>
      <c r="D348" s="22"/>
      <c r="E348" s="22" t="str">
        <f t="shared" si="161"/>
        <v/>
      </c>
      <c r="F348" s="22"/>
      <c r="G348" s="22"/>
      <c r="H348" s="22"/>
      <c r="I348" s="24" t="str">
        <f t="shared" si="181"/>
        <v/>
      </c>
      <c r="J348" s="22" t="str">
        <f t="shared" si="162"/>
        <v/>
      </c>
      <c r="K348" s="39"/>
      <c r="L348" s="27"/>
      <c r="M348" s="22"/>
      <c r="N348" s="22" t="str">
        <f t="shared" si="163"/>
        <v/>
      </c>
      <c r="O348" s="22"/>
      <c r="P348" s="22"/>
      <c r="Q348" s="22"/>
      <c r="R348" s="24" t="str">
        <f t="shared" si="182"/>
        <v/>
      </c>
      <c r="S348" s="19" t="str">
        <f t="shared" si="164"/>
        <v/>
      </c>
      <c r="T348" s="39"/>
      <c r="U348" s="21"/>
      <c r="V348" s="22"/>
      <c r="W348" s="22" t="str">
        <f t="shared" si="165"/>
        <v/>
      </c>
      <c r="X348" s="22"/>
      <c r="Y348" s="22"/>
      <c r="Z348" s="22"/>
      <c r="AA348" s="24" t="str">
        <f t="shared" si="183"/>
        <v/>
      </c>
      <c r="AB348" s="19" t="str">
        <f t="shared" si="166"/>
        <v/>
      </c>
      <c r="AC348" s="39"/>
      <c r="AD348" s="21"/>
      <c r="AE348" s="22"/>
      <c r="AF348" s="22" t="str">
        <f t="shared" si="167"/>
        <v/>
      </c>
      <c r="AG348" s="22"/>
      <c r="AH348" s="22"/>
      <c r="AI348" s="22"/>
      <c r="AJ348" s="24" t="str">
        <f t="shared" si="184"/>
        <v/>
      </c>
      <c r="AK348" s="19" t="str">
        <f t="shared" si="168"/>
        <v/>
      </c>
      <c r="AL348" s="39"/>
      <c r="AM348" s="21"/>
      <c r="AN348" s="22"/>
      <c r="AO348" s="22" t="str">
        <f t="shared" si="169"/>
        <v/>
      </c>
      <c r="AP348" s="22"/>
      <c r="AQ348" s="22"/>
      <c r="AR348" s="22"/>
      <c r="AS348" s="24" t="str">
        <f t="shared" si="185"/>
        <v/>
      </c>
      <c r="AT348" s="19" t="str">
        <f t="shared" si="170"/>
        <v/>
      </c>
      <c r="AU348" s="39"/>
      <c r="AV348" s="21"/>
      <c r="AW348" s="22"/>
      <c r="AX348" s="22" t="str">
        <f t="shared" si="171"/>
        <v/>
      </c>
      <c r="AY348" s="22"/>
      <c r="AZ348" s="22"/>
      <c r="BA348" s="22"/>
      <c r="BB348" s="24" t="str">
        <f t="shared" si="186"/>
        <v/>
      </c>
      <c r="BC348" s="19" t="str">
        <f t="shared" si="172"/>
        <v/>
      </c>
      <c r="BD348" s="39"/>
      <c r="BE348" s="21"/>
      <c r="BF348" s="22"/>
      <c r="BG348" s="22" t="str">
        <f t="shared" si="173"/>
        <v/>
      </c>
      <c r="BH348" s="22"/>
      <c r="BI348" s="22"/>
      <c r="BJ348" s="22"/>
      <c r="BK348" s="24" t="str">
        <f t="shared" si="187"/>
        <v/>
      </c>
      <c r="BL348" s="19" t="str">
        <f t="shared" si="174"/>
        <v/>
      </c>
      <c r="BM348" s="39"/>
      <c r="BN348" s="21"/>
      <c r="BO348" s="22"/>
      <c r="BP348" s="22" t="str">
        <f t="shared" si="175"/>
        <v/>
      </c>
      <c r="BQ348" s="22"/>
      <c r="BR348" s="22"/>
      <c r="BS348" s="22"/>
      <c r="BT348" s="24" t="str">
        <f t="shared" si="188"/>
        <v/>
      </c>
      <c r="BU348" s="19" t="str">
        <f t="shared" si="176"/>
        <v/>
      </c>
      <c r="BV348" s="39"/>
      <c r="BW348" s="21"/>
      <c r="BX348" s="22"/>
      <c r="BY348" s="22" t="str">
        <f t="shared" si="177"/>
        <v/>
      </c>
      <c r="BZ348" s="22"/>
      <c r="CA348" s="22"/>
      <c r="CB348" s="22"/>
      <c r="CC348" s="24" t="str">
        <f t="shared" si="189"/>
        <v/>
      </c>
      <c r="CD348" s="19" t="str">
        <f t="shared" si="178"/>
        <v/>
      </c>
      <c r="CE348" s="39"/>
      <c r="CF348" s="21"/>
      <c r="CG348" s="22" t="str">
        <f>IF($A348="","",IF(CF348="","I",LOOKUP(CF348/CH$2,{0,0.4,0.45,0.5,0.55,0.6,0.65,0.7,0.75,0.8,1},{"F","D","C","C+","B-","B","B+","A-","A","A+"})))</f>
        <v/>
      </c>
      <c r="CH348" s="19" t="str">
        <f>IF($A348="","",IF(CF348="","--",LOOKUP(CF348/CH$2,{0,0.4,0.45,0.5,0.55,0.6,0.65,0.7,0.75,0.8,1},{0,2,2.25,2.5,2.75,3,3.25,3.5,3.75,4})))</f>
        <v/>
      </c>
      <c r="CI348" s="22"/>
      <c r="CJ348" s="22"/>
      <c r="CK348" s="58" t="str">
        <f t="shared" si="190"/>
        <v/>
      </c>
      <c r="CL348" s="55"/>
      <c r="CM348" s="24"/>
      <c r="CN348" s="24"/>
      <c r="CO348" s="24" t="str">
        <f t="shared" si="179"/>
        <v/>
      </c>
      <c r="CP348" s="24"/>
      <c r="CQ348" s="25"/>
      <c r="CR348" s="24"/>
      <c r="CS348" s="42" t="str">
        <f t="shared" si="180"/>
        <v/>
      </c>
      <c r="CT348" s="22"/>
      <c r="CU348" s="17"/>
      <c r="CV348" s="7"/>
      <c r="CW348" s="7"/>
      <c r="CX348" s="7"/>
      <c r="CY348" s="7"/>
      <c r="CZ348" s="7"/>
      <c r="DA348" s="7"/>
      <c r="DB348" s="25"/>
      <c r="DC348" s="23"/>
    </row>
    <row r="349" spans="1:107" s="26" customFormat="1" x14ac:dyDescent="0.25">
      <c r="A349" s="19"/>
      <c r="B349" s="20"/>
      <c r="C349" s="21"/>
      <c r="D349" s="22"/>
      <c r="E349" s="22" t="str">
        <f t="shared" si="161"/>
        <v/>
      </c>
      <c r="F349" s="22"/>
      <c r="G349" s="22"/>
      <c r="H349" s="22"/>
      <c r="I349" s="24" t="str">
        <f t="shared" si="181"/>
        <v/>
      </c>
      <c r="J349" s="22" t="str">
        <f t="shared" si="162"/>
        <v/>
      </c>
      <c r="K349" s="39"/>
      <c r="L349" s="27"/>
      <c r="M349" s="22"/>
      <c r="N349" s="22" t="str">
        <f t="shared" si="163"/>
        <v/>
      </c>
      <c r="O349" s="22"/>
      <c r="P349" s="22"/>
      <c r="Q349" s="22"/>
      <c r="R349" s="24" t="str">
        <f t="shared" si="182"/>
        <v/>
      </c>
      <c r="S349" s="19" t="str">
        <f t="shared" si="164"/>
        <v/>
      </c>
      <c r="T349" s="39"/>
      <c r="U349" s="21"/>
      <c r="V349" s="22"/>
      <c r="W349" s="22" t="str">
        <f t="shared" si="165"/>
        <v/>
      </c>
      <c r="X349" s="22"/>
      <c r="Y349" s="22"/>
      <c r="Z349" s="22"/>
      <c r="AA349" s="24" t="str">
        <f t="shared" si="183"/>
        <v/>
      </c>
      <c r="AB349" s="19" t="str">
        <f t="shared" si="166"/>
        <v/>
      </c>
      <c r="AC349" s="39"/>
      <c r="AD349" s="21"/>
      <c r="AE349" s="22"/>
      <c r="AF349" s="22" t="str">
        <f t="shared" si="167"/>
        <v/>
      </c>
      <c r="AG349" s="22"/>
      <c r="AH349" s="22"/>
      <c r="AI349" s="22"/>
      <c r="AJ349" s="24" t="str">
        <f t="shared" si="184"/>
        <v/>
      </c>
      <c r="AK349" s="19" t="str">
        <f t="shared" si="168"/>
        <v/>
      </c>
      <c r="AL349" s="39"/>
      <c r="AM349" s="21"/>
      <c r="AN349" s="22"/>
      <c r="AO349" s="22" t="str">
        <f t="shared" si="169"/>
        <v/>
      </c>
      <c r="AP349" s="22"/>
      <c r="AQ349" s="22"/>
      <c r="AR349" s="22"/>
      <c r="AS349" s="24" t="str">
        <f t="shared" si="185"/>
        <v/>
      </c>
      <c r="AT349" s="19" t="str">
        <f t="shared" si="170"/>
        <v/>
      </c>
      <c r="AU349" s="39"/>
      <c r="AV349" s="21"/>
      <c r="AW349" s="22"/>
      <c r="AX349" s="22" t="str">
        <f t="shared" si="171"/>
        <v/>
      </c>
      <c r="AY349" s="22"/>
      <c r="AZ349" s="22"/>
      <c r="BA349" s="22"/>
      <c r="BB349" s="24" t="str">
        <f t="shared" si="186"/>
        <v/>
      </c>
      <c r="BC349" s="19" t="str">
        <f t="shared" si="172"/>
        <v/>
      </c>
      <c r="BD349" s="39"/>
      <c r="BE349" s="21"/>
      <c r="BF349" s="22"/>
      <c r="BG349" s="22" t="str">
        <f t="shared" si="173"/>
        <v/>
      </c>
      <c r="BH349" s="22"/>
      <c r="BI349" s="22"/>
      <c r="BJ349" s="22"/>
      <c r="BK349" s="24" t="str">
        <f t="shared" si="187"/>
        <v/>
      </c>
      <c r="BL349" s="19" t="str">
        <f t="shared" si="174"/>
        <v/>
      </c>
      <c r="BM349" s="39"/>
      <c r="BN349" s="21"/>
      <c r="BO349" s="22"/>
      <c r="BP349" s="22" t="str">
        <f t="shared" si="175"/>
        <v/>
      </c>
      <c r="BQ349" s="22"/>
      <c r="BR349" s="22"/>
      <c r="BS349" s="22"/>
      <c r="BT349" s="24" t="str">
        <f t="shared" si="188"/>
        <v/>
      </c>
      <c r="BU349" s="19" t="str">
        <f t="shared" si="176"/>
        <v/>
      </c>
      <c r="BV349" s="39"/>
      <c r="BW349" s="21"/>
      <c r="BX349" s="22"/>
      <c r="BY349" s="22" t="str">
        <f t="shared" si="177"/>
        <v/>
      </c>
      <c r="BZ349" s="22"/>
      <c r="CA349" s="22"/>
      <c r="CB349" s="22"/>
      <c r="CC349" s="24" t="str">
        <f t="shared" si="189"/>
        <v/>
      </c>
      <c r="CD349" s="19" t="str">
        <f t="shared" si="178"/>
        <v/>
      </c>
      <c r="CE349" s="39"/>
      <c r="CF349" s="21"/>
      <c r="CG349" s="22" t="str">
        <f>IF($A349="","",IF(CF349="","I",LOOKUP(CF349/CH$2,{0,0.4,0.45,0.5,0.55,0.6,0.65,0.7,0.75,0.8,1},{"F","D","C","C+","B-","B","B+","A-","A","A+"})))</f>
        <v/>
      </c>
      <c r="CH349" s="19" t="str">
        <f>IF($A349="","",IF(CF349="","--",LOOKUP(CF349/CH$2,{0,0.4,0.45,0.5,0.55,0.6,0.65,0.7,0.75,0.8,1},{0,2,2.25,2.5,2.75,3,3.25,3.5,3.75,4})))</f>
        <v/>
      </c>
      <c r="CI349" s="22"/>
      <c r="CJ349" s="22"/>
      <c r="CK349" s="58" t="str">
        <f t="shared" si="190"/>
        <v/>
      </c>
      <c r="CL349" s="55"/>
      <c r="CM349" s="24"/>
      <c r="CN349" s="24"/>
      <c r="CO349" s="24" t="str">
        <f t="shared" si="179"/>
        <v/>
      </c>
      <c r="CP349" s="24"/>
      <c r="CQ349" s="25"/>
      <c r="CR349" s="24"/>
      <c r="CS349" s="42" t="str">
        <f t="shared" si="180"/>
        <v/>
      </c>
      <c r="CT349" s="22"/>
      <c r="CU349" s="17"/>
      <c r="CV349" s="7"/>
      <c r="CW349" s="7"/>
      <c r="CX349" s="7"/>
      <c r="CY349" s="7"/>
      <c r="CZ349" s="7"/>
      <c r="DA349" s="7"/>
      <c r="DB349" s="25"/>
      <c r="DC349" s="23"/>
    </row>
    <row r="350" spans="1:107" s="26" customFormat="1" x14ac:dyDescent="0.25">
      <c r="A350" s="19"/>
      <c r="B350" s="20"/>
      <c r="C350" s="21"/>
      <c r="D350" s="22"/>
      <c r="E350" s="22" t="str">
        <f t="shared" si="161"/>
        <v/>
      </c>
      <c r="F350" s="22"/>
      <c r="G350" s="22"/>
      <c r="H350" s="22"/>
      <c r="I350" s="24" t="str">
        <f t="shared" si="181"/>
        <v/>
      </c>
      <c r="J350" s="22" t="str">
        <f t="shared" si="162"/>
        <v/>
      </c>
      <c r="K350" s="39"/>
      <c r="L350" s="27"/>
      <c r="M350" s="22"/>
      <c r="N350" s="22" t="str">
        <f t="shared" si="163"/>
        <v/>
      </c>
      <c r="O350" s="22"/>
      <c r="P350" s="22"/>
      <c r="Q350" s="22"/>
      <c r="R350" s="24" t="str">
        <f t="shared" si="182"/>
        <v/>
      </c>
      <c r="S350" s="19" t="str">
        <f t="shared" si="164"/>
        <v/>
      </c>
      <c r="T350" s="39"/>
      <c r="U350" s="21"/>
      <c r="V350" s="22"/>
      <c r="W350" s="22" t="str">
        <f t="shared" si="165"/>
        <v/>
      </c>
      <c r="X350" s="22"/>
      <c r="Y350" s="22"/>
      <c r="Z350" s="22"/>
      <c r="AA350" s="24" t="str">
        <f t="shared" si="183"/>
        <v/>
      </c>
      <c r="AB350" s="19" t="str">
        <f t="shared" si="166"/>
        <v/>
      </c>
      <c r="AC350" s="39"/>
      <c r="AD350" s="21"/>
      <c r="AE350" s="22"/>
      <c r="AF350" s="22" t="str">
        <f t="shared" si="167"/>
        <v/>
      </c>
      <c r="AG350" s="22"/>
      <c r="AH350" s="22"/>
      <c r="AI350" s="22"/>
      <c r="AJ350" s="24" t="str">
        <f t="shared" si="184"/>
        <v/>
      </c>
      <c r="AK350" s="19" t="str">
        <f t="shared" si="168"/>
        <v/>
      </c>
      <c r="AL350" s="39"/>
      <c r="AM350" s="21"/>
      <c r="AN350" s="22"/>
      <c r="AO350" s="22" t="str">
        <f t="shared" si="169"/>
        <v/>
      </c>
      <c r="AP350" s="22"/>
      <c r="AQ350" s="22"/>
      <c r="AR350" s="22"/>
      <c r="AS350" s="24" t="str">
        <f t="shared" si="185"/>
        <v/>
      </c>
      <c r="AT350" s="19" t="str">
        <f t="shared" si="170"/>
        <v/>
      </c>
      <c r="AU350" s="39"/>
      <c r="AV350" s="21"/>
      <c r="AW350" s="22"/>
      <c r="AX350" s="22" t="str">
        <f t="shared" si="171"/>
        <v/>
      </c>
      <c r="AY350" s="22"/>
      <c r="AZ350" s="22"/>
      <c r="BA350" s="22"/>
      <c r="BB350" s="24" t="str">
        <f t="shared" si="186"/>
        <v/>
      </c>
      <c r="BC350" s="19" t="str">
        <f t="shared" si="172"/>
        <v/>
      </c>
      <c r="BD350" s="39"/>
      <c r="BE350" s="21"/>
      <c r="BF350" s="22"/>
      <c r="BG350" s="22" t="str">
        <f t="shared" si="173"/>
        <v/>
      </c>
      <c r="BH350" s="22"/>
      <c r="BI350" s="22"/>
      <c r="BJ350" s="22"/>
      <c r="BK350" s="24" t="str">
        <f t="shared" si="187"/>
        <v/>
      </c>
      <c r="BL350" s="19" t="str">
        <f t="shared" si="174"/>
        <v/>
      </c>
      <c r="BM350" s="39"/>
      <c r="BN350" s="21"/>
      <c r="BO350" s="22"/>
      <c r="BP350" s="22" t="str">
        <f t="shared" si="175"/>
        <v/>
      </c>
      <c r="BQ350" s="22"/>
      <c r="BR350" s="22"/>
      <c r="BS350" s="22"/>
      <c r="BT350" s="24" t="str">
        <f t="shared" si="188"/>
        <v/>
      </c>
      <c r="BU350" s="19" t="str">
        <f t="shared" si="176"/>
        <v/>
      </c>
      <c r="BV350" s="39"/>
      <c r="BW350" s="21"/>
      <c r="BX350" s="22"/>
      <c r="BY350" s="22" t="str">
        <f t="shared" si="177"/>
        <v/>
      </c>
      <c r="BZ350" s="22"/>
      <c r="CA350" s="22"/>
      <c r="CB350" s="22"/>
      <c r="CC350" s="24" t="str">
        <f t="shared" si="189"/>
        <v/>
      </c>
      <c r="CD350" s="19" t="str">
        <f t="shared" si="178"/>
        <v/>
      </c>
      <c r="CE350" s="39"/>
      <c r="CF350" s="21"/>
      <c r="CG350" s="22" t="str">
        <f>IF($A350="","",IF(CF350="","I",LOOKUP(CF350/CH$2,{0,0.4,0.45,0.5,0.55,0.6,0.65,0.7,0.75,0.8,1},{"F","D","C","C+","B-","B","B+","A-","A","A+"})))</f>
        <v/>
      </c>
      <c r="CH350" s="19" t="str">
        <f>IF($A350="","",IF(CF350="","--",LOOKUP(CF350/CH$2,{0,0.4,0.45,0.5,0.55,0.6,0.65,0.7,0.75,0.8,1},{0,2,2.25,2.5,2.75,3,3.25,3.5,3.75,4})))</f>
        <v/>
      </c>
      <c r="CI350" s="22"/>
      <c r="CJ350" s="22"/>
      <c r="CK350" s="58" t="str">
        <f t="shared" si="190"/>
        <v/>
      </c>
      <c r="CL350" s="55"/>
      <c r="CM350" s="24"/>
      <c r="CN350" s="24"/>
      <c r="CO350" s="24" t="str">
        <f t="shared" si="179"/>
        <v/>
      </c>
      <c r="CP350" s="24"/>
      <c r="CQ350" s="25"/>
      <c r="CR350" s="24"/>
      <c r="CS350" s="42" t="str">
        <f t="shared" si="180"/>
        <v/>
      </c>
      <c r="CT350" s="22"/>
      <c r="CU350" s="17"/>
      <c r="CV350" s="7"/>
      <c r="CW350" s="7"/>
      <c r="CX350" s="7"/>
      <c r="CY350" s="7"/>
      <c r="CZ350" s="7"/>
      <c r="DA350" s="7"/>
      <c r="DB350" s="25"/>
      <c r="DC350" s="23"/>
    </row>
    <row r="351" spans="1:107" s="26" customFormat="1" x14ac:dyDescent="0.25">
      <c r="A351" s="19"/>
      <c r="B351" s="20"/>
      <c r="C351" s="21"/>
      <c r="D351" s="22"/>
      <c r="E351" s="22" t="str">
        <f t="shared" si="161"/>
        <v/>
      </c>
      <c r="F351" s="22"/>
      <c r="G351" s="22"/>
      <c r="H351" s="22"/>
      <c r="I351" s="24" t="str">
        <f t="shared" si="181"/>
        <v/>
      </c>
      <c r="J351" s="22" t="str">
        <f t="shared" si="162"/>
        <v/>
      </c>
      <c r="K351" s="39"/>
      <c r="L351" s="27"/>
      <c r="M351" s="22"/>
      <c r="N351" s="22" t="str">
        <f t="shared" si="163"/>
        <v/>
      </c>
      <c r="O351" s="22"/>
      <c r="P351" s="22"/>
      <c r="Q351" s="22"/>
      <c r="R351" s="24" t="str">
        <f t="shared" si="182"/>
        <v/>
      </c>
      <c r="S351" s="19" t="str">
        <f t="shared" si="164"/>
        <v/>
      </c>
      <c r="T351" s="39"/>
      <c r="U351" s="21"/>
      <c r="V351" s="22"/>
      <c r="W351" s="22" t="str">
        <f t="shared" si="165"/>
        <v/>
      </c>
      <c r="X351" s="22"/>
      <c r="Y351" s="22"/>
      <c r="Z351" s="22"/>
      <c r="AA351" s="24" t="str">
        <f t="shared" si="183"/>
        <v/>
      </c>
      <c r="AB351" s="19" t="str">
        <f t="shared" si="166"/>
        <v/>
      </c>
      <c r="AC351" s="39"/>
      <c r="AD351" s="21"/>
      <c r="AE351" s="22"/>
      <c r="AF351" s="22" t="str">
        <f t="shared" si="167"/>
        <v/>
      </c>
      <c r="AG351" s="22"/>
      <c r="AH351" s="22"/>
      <c r="AI351" s="22"/>
      <c r="AJ351" s="24" t="str">
        <f t="shared" si="184"/>
        <v/>
      </c>
      <c r="AK351" s="19" t="str">
        <f t="shared" si="168"/>
        <v/>
      </c>
      <c r="AL351" s="39"/>
      <c r="AM351" s="21"/>
      <c r="AN351" s="22"/>
      <c r="AO351" s="22" t="str">
        <f t="shared" si="169"/>
        <v/>
      </c>
      <c r="AP351" s="22"/>
      <c r="AQ351" s="22"/>
      <c r="AR351" s="22"/>
      <c r="AS351" s="24" t="str">
        <f t="shared" si="185"/>
        <v/>
      </c>
      <c r="AT351" s="19" t="str">
        <f t="shared" si="170"/>
        <v/>
      </c>
      <c r="AU351" s="39"/>
      <c r="AV351" s="21"/>
      <c r="AW351" s="22"/>
      <c r="AX351" s="22" t="str">
        <f t="shared" si="171"/>
        <v/>
      </c>
      <c r="AY351" s="22"/>
      <c r="AZ351" s="22"/>
      <c r="BA351" s="22"/>
      <c r="BB351" s="24" t="str">
        <f t="shared" si="186"/>
        <v/>
      </c>
      <c r="BC351" s="19" t="str">
        <f t="shared" si="172"/>
        <v/>
      </c>
      <c r="BD351" s="39"/>
      <c r="BE351" s="21"/>
      <c r="BF351" s="22"/>
      <c r="BG351" s="22" t="str">
        <f t="shared" si="173"/>
        <v/>
      </c>
      <c r="BH351" s="22"/>
      <c r="BI351" s="22"/>
      <c r="BJ351" s="22"/>
      <c r="BK351" s="24" t="str">
        <f t="shared" si="187"/>
        <v/>
      </c>
      <c r="BL351" s="19" t="str">
        <f t="shared" si="174"/>
        <v/>
      </c>
      <c r="BM351" s="39"/>
      <c r="BN351" s="21"/>
      <c r="BO351" s="22"/>
      <c r="BP351" s="22" t="str">
        <f t="shared" si="175"/>
        <v/>
      </c>
      <c r="BQ351" s="22"/>
      <c r="BR351" s="22"/>
      <c r="BS351" s="22"/>
      <c r="BT351" s="24" t="str">
        <f t="shared" si="188"/>
        <v/>
      </c>
      <c r="BU351" s="19" t="str">
        <f t="shared" si="176"/>
        <v/>
      </c>
      <c r="BV351" s="39"/>
      <c r="BW351" s="21"/>
      <c r="BX351" s="22"/>
      <c r="BY351" s="22" t="str">
        <f t="shared" si="177"/>
        <v/>
      </c>
      <c r="BZ351" s="22"/>
      <c r="CA351" s="22"/>
      <c r="CB351" s="22"/>
      <c r="CC351" s="24" t="str">
        <f t="shared" si="189"/>
        <v/>
      </c>
      <c r="CD351" s="19" t="str">
        <f t="shared" si="178"/>
        <v/>
      </c>
      <c r="CE351" s="39"/>
      <c r="CF351" s="21"/>
      <c r="CG351" s="22" t="str">
        <f>IF($A351="","",IF(CF351="","I",LOOKUP(CF351/CH$2,{0,0.4,0.45,0.5,0.55,0.6,0.65,0.7,0.75,0.8,1},{"F","D","C","C+","B-","B","B+","A-","A","A+"})))</f>
        <v/>
      </c>
      <c r="CH351" s="19" t="str">
        <f>IF($A351="","",IF(CF351="","--",LOOKUP(CF351/CH$2,{0,0.4,0.45,0.5,0.55,0.6,0.65,0.7,0.75,0.8,1},{0,2,2.25,2.5,2.75,3,3.25,3.5,3.75,4})))</f>
        <v/>
      </c>
      <c r="CI351" s="22"/>
      <c r="CJ351" s="22"/>
      <c r="CK351" s="58" t="str">
        <f t="shared" si="190"/>
        <v/>
      </c>
      <c r="CL351" s="55"/>
      <c r="CM351" s="24"/>
      <c r="CN351" s="24"/>
      <c r="CO351" s="24" t="str">
        <f t="shared" si="179"/>
        <v/>
      </c>
      <c r="CP351" s="24"/>
      <c r="CQ351" s="25"/>
      <c r="CR351" s="24"/>
      <c r="CS351" s="42" t="str">
        <f t="shared" si="180"/>
        <v/>
      </c>
      <c r="CT351" s="22"/>
      <c r="CU351" s="17"/>
      <c r="CV351" s="7"/>
      <c r="CW351" s="7"/>
      <c r="CX351" s="7"/>
      <c r="CY351" s="7"/>
      <c r="CZ351" s="7"/>
      <c r="DA351" s="7"/>
      <c r="DB351" s="25"/>
      <c r="DC351" s="23"/>
    </row>
    <row r="352" spans="1:107" s="26" customFormat="1" x14ac:dyDescent="0.25">
      <c r="A352" s="19"/>
      <c r="B352" s="20"/>
      <c r="C352" s="21"/>
      <c r="D352" s="22"/>
      <c r="E352" s="22" t="str">
        <f t="shared" si="161"/>
        <v/>
      </c>
      <c r="F352" s="22"/>
      <c r="G352" s="22"/>
      <c r="H352" s="22"/>
      <c r="I352" s="24" t="str">
        <f t="shared" si="181"/>
        <v/>
      </c>
      <c r="J352" s="22" t="str">
        <f t="shared" si="162"/>
        <v/>
      </c>
      <c r="K352" s="39"/>
      <c r="L352" s="27"/>
      <c r="M352" s="22"/>
      <c r="N352" s="22" t="str">
        <f t="shared" si="163"/>
        <v/>
      </c>
      <c r="O352" s="22"/>
      <c r="P352" s="22"/>
      <c r="Q352" s="22"/>
      <c r="R352" s="24" t="str">
        <f t="shared" si="182"/>
        <v/>
      </c>
      <c r="S352" s="19" t="str">
        <f t="shared" si="164"/>
        <v/>
      </c>
      <c r="T352" s="39"/>
      <c r="U352" s="21"/>
      <c r="V352" s="22"/>
      <c r="W352" s="22" t="str">
        <f t="shared" si="165"/>
        <v/>
      </c>
      <c r="X352" s="22"/>
      <c r="Y352" s="22"/>
      <c r="Z352" s="22"/>
      <c r="AA352" s="24" t="str">
        <f t="shared" si="183"/>
        <v/>
      </c>
      <c r="AB352" s="19" t="str">
        <f t="shared" si="166"/>
        <v/>
      </c>
      <c r="AC352" s="39"/>
      <c r="AD352" s="21"/>
      <c r="AE352" s="22"/>
      <c r="AF352" s="22" t="str">
        <f t="shared" si="167"/>
        <v/>
      </c>
      <c r="AG352" s="22"/>
      <c r="AH352" s="22"/>
      <c r="AI352" s="22"/>
      <c r="AJ352" s="24" t="str">
        <f t="shared" si="184"/>
        <v/>
      </c>
      <c r="AK352" s="19" t="str">
        <f t="shared" si="168"/>
        <v/>
      </c>
      <c r="AL352" s="39"/>
      <c r="AM352" s="21"/>
      <c r="AN352" s="22"/>
      <c r="AO352" s="22" t="str">
        <f t="shared" si="169"/>
        <v/>
      </c>
      <c r="AP352" s="22"/>
      <c r="AQ352" s="22"/>
      <c r="AR352" s="22"/>
      <c r="AS352" s="24" t="str">
        <f t="shared" si="185"/>
        <v/>
      </c>
      <c r="AT352" s="19" t="str">
        <f t="shared" si="170"/>
        <v/>
      </c>
      <c r="AU352" s="39"/>
      <c r="AV352" s="21"/>
      <c r="AW352" s="22"/>
      <c r="AX352" s="22" t="str">
        <f t="shared" si="171"/>
        <v/>
      </c>
      <c r="AY352" s="22"/>
      <c r="AZ352" s="22"/>
      <c r="BA352" s="22"/>
      <c r="BB352" s="24" t="str">
        <f t="shared" si="186"/>
        <v/>
      </c>
      <c r="BC352" s="19" t="str">
        <f t="shared" si="172"/>
        <v/>
      </c>
      <c r="BD352" s="39"/>
      <c r="BE352" s="21"/>
      <c r="BF352" s="22"/>
      <c r="BG352" s="22" t="str">
        <f t="shared" si="173"/>
        <v/>
      </c>
      <c r="BH352" s="22"/>
      <c r="BI352" s="22"/>
      <c r="BJ352" s="22"/>
      <c r="BK352" s="24" t="str">
        <f t="shared" si="187"/>
        <v/>
      </c>
      <c r="BL352" s="19" t="str">
        <f t="shared" si="174"/>
        <v/>
      </c>
      <c r="BM352" s="39"/>
      <c r="BN352" s="21"/>
      <c r="BO352" s="22"/>
      <c r="BP352" s="22" t="str">
        <f t="shared" si="175"/>
        <v/>
      </c>
      <c r="BQ352" s="22"/>
      <c r="BR352" s="22"/>
      <c r="BS352" s="22"/>
      <c r="BT352" s="24" t="str">
        <f t="shared" si="188"/>
        <v/>
      </c>
      <c r="BU352" s="19" t="str">
        <f t="shared" si="176"/>
        <v/>
      </c>
      <c r="BV352" s="39"/>
      <c r="BW352" s="21"/>
      <c r="BX352" s="22"/>
      <c r="BY352" s="22" t="str">
        <f t="shared" si="177"/>
        <v/>
      </c>
      <c r="BZ352" s="22"/>
      <c r="CA352" s="22"/>
      <c r="CB352" s="22"/>
      <c r="CC352" s="24" t="str">
        <f t="shared" si="189"/>
        <v/>
      </c>
      <c r="CD352" s="19" t="str">
        <f t="shared" si="178"/>
        <v/>
      </c>
      <c r="CE352" s="39"/>
      <c r="CF352" s="21"/>
      <c r="CG352" s="22" t="str">
        <f>IF($A352="","",IF(CF352="","I",LOOKUP(CF352/CH$2,{0,0.4,0.45,0.5,0.55,0.6,0.65,0.7,0.75,0.8,1},{"F","D","C","C+","B-","B","B+","A-","A","A+"})))</f>
        <v/>
      </c>
      <c r="CH352" s="19" t="str">
        <f>IF($A352="","",IF(CF352="","--",LOOKUP(CF352/CH$2,{0,0.4,0.45,0.5,0.55,0.6,0.65,0.7,0.75,0.8,1},{0,2,2.25,2.5,2.75,3,3.25,3.5,3.75,4})))</f>
        <v/>
      </c>
      <c r="CI352" s="22"/>
      <c r="CJ352" s="22"/>
      <c r="CK352" s="58" t="str">
        <f t="shared" si="190"/>
        <v/>
      </c>
      <c r="CL352" s="55"/>
      <c r="CM352" s="24"/>
      <c r="CN352" s="24"/>
      <c r="CO352" s="24" t="str">
        <f t="shared" si="179"/>
        <v/>
      </c>
      <c r="CP352" s="24"/>
      <c r="CQ352" s="25"/>
      <c r="CR352" s="24"/>
      <c r="CS352" s="42" t="str">
        <f t="shared" si="180"/>
        <v/>
      </c>
      <c r="CT352" s="22"/>
      <c r="CU352" s="17"/>
      <c r="CV352" s="7"/>
      <c r="CW352" s="7"/>
      <c r="CX352" s="7"/>
      <c r="CY352" s="7"/>
      <c r="CZ352" s="7"/>
      <c r="DA352" s="7"/>
      <c r="DB352" s="25"/>
      <c r="DC352" s="23"/>
    </row>
    <row r="353" spans="1:107" s="26" customFormat="1" x14ac:dyDescent="0.25">
      <c r="A353" s="19"/>
      <c r="B353" s="20"/>
      <c r="C353" s="21"/>
      <c r="D353" s="22"/>
      <c r="E353" s="22" t="str">
        <f t="shared" si="161"/>
        <v/>
      </c>
      <c r="F353" s="22"/>
      <c r="G353" s="22"/>
      <c r="H353" s="22"/>
      <c r="I353" s="24" t="str">
        <f t="shared" si="181"/>
        <v/>
      </c>
      <c r="J353" s="22" t="str">
        <f t="shared" si="162"/>
        <v/>
      </c>
      <c r="K353" s="39"/>
      <c r="L353" s="27"/>
      <c r="M353" s="22"/>
      <c r="N353" s="22" t="str">
        <f t="shared" si="163"/>
        <v/>
      </c>
      <c r="O353" s="22"/>
      <c r="P353" s="22"/>
      <c r="Q353" s="22"/>
      <c r="R353" s="24" t="str">
        <f t="shared" si="182"/>
        <v/>
      </c>
      <c r="S353" s="19" t="str">
        <f t="shared" si="164"/>
        <v/>
      </c>
      <c r="T353" s="39"/>
      <c r="U353" s="21"/>
      <c r="V353" s="22"/>
      <c r="W353" s="22" t="str">
        <f t="shared" si="165"/>
        <v/>
      </c>
      <c r="X353" s="22"/>
      <c r="Y353" s="22"/>
      <c r="Z353" s="22"/>
      <c r="AA353" s="24" t="str">
        <f t="shared" si="183"/>
        <v/>
      </c>
      <c r="AB353" s="19" t="str">
        <f t="shared" si="166"/>
        <v/>
      </c>
      <c r="AC353" s="39"/>
      <c r="AD353" s="21"/>
      <c r="AE353" s="22"/>
      <c r="AF353" s="22" t="str">
        <f t="shared" si="167"/>
        <v/>
      </c>
      <c r="AG353" s="22"/>
      <c r="AH353" s="22"/>
      <c r="AI353" s="22"/>
      <c r="AJ353" s="24" t="str">
        <f t="shared" si="184"/>
        <v/>
      </c>
      <c r="AK353" s="19" t="str">
        <f t="shared" si="168"/>
        <v/>
      </c>
      <c r="AL353" s="39"/>
      <c r="AM353" s="21"/>
      <c r="AN353" s="22"/>
      <c r="AO353" s="22" t="str">
        <f t="shared" si="169"/>
        <v/>
      </c>
      <c r="AP353" s="22"/>
      <c r="AQ353" s="22"/>
      <c r="AR353" s="22"/>
      <c r="AS353" s="24" t="str">
        <f t="shared" si="185"/>
        <v/>
      </c>
      <c r="AT353" s="19" t="str">
        <f t="shared" si="170"/>
        <v/>
      </c>
      <c r="AU353" s="39"/>
      <c r="AV353" s="21"/>
      <c r="AW353" s="22"/>
      <c r="AX353" s="22" t="str">
        <f t="shared" si="171"/>
        <v/>
      </c>
      <c r="AY353" s="22"/>
      <c r="AZ353" s="22"/>
      <c r="BA353" s="22"/>
      <c r="BB353" s="24" t="str">
        <f t="shared" si="186"/>
        <v/>
      </c>
      <c r="BC353" s="19" t="str">
        <f t="shared" si="172"/>
        <v/>
      </c>
      <c r="BD353" s="39"/>
      <c r="BE353" s="21"/>
      <c r="BF353" s="22"/>
      <c r="BG353" s="22" t="str">
        <f t="shared" si="173"/>
        <v/>
      </c>
      <c r="BH353" s="22"/>
      <c r="BI353" s="22"/>
      <c r="BJ353" s="22"/>
      <c r="BK353" s="24" t="str">
        <f t="shared" si="187"/>
        <v/>
      </c>
      <c r="BL353" s="19" t="str">
        <f t="shared" si="174"/>
        <v/>
      </c>
      <c r="BM353" s="39"/>
      <c r="BN353" s="21"/>
      <c r="BO353" s="22"/>
      <c r="BP353" s="22" t="str">
        <f t="shared" si="175"/>
        <v/>
      </c>
      <c r="BQ353" s="22"/>
      <c r="BR353" s="22"/>
      <c r="BS353" s="22"/>
      <c r="BT353" s="24" t="str">
        <f t="shared" si="188"/>
        <v/>
      </c>
      <c r="BU353" s="19" t="str">
        <f t="shared" si="176"/>
        <v/>
      </c>
      <c r="BV353" s="39"/>
      <c r="BW353" s="21"/>
      <c r="BX353" s="22"/>
      <c r="BY353" s="22" t="str">
        <f t="shared" si="177"/>
        <v/>
      </c>
      <c r="BZ353" s="22"/>
      <c r="CA353" s="22"/>
      <c r="CB353" s="22"/>
      <c r="CC353" s="24" t="str">
        <f t="shared" si="189"/>
        <v/>
      </c>
      <c r="CD353" s="19" t="str">
        <f t="shared" si="178"/>
        <v/>
      </c>
      <c r="CE353" s="39"/>
      <c r="CF353" s="21"/>
      <c r="CG353" s="22" t="str">
        <f>IF($A353="","",IF(CF353="","I",LOOKUP(CF353/CH$2,{0,0.4,0.45,0.5,0.55,0.6,0.65,0.7,0.75,0.8,1},{"F","D","C","C+","B-","B","B+","A-","A","A+"})))</f>
        <v/>
      </c>
      <c r="CH353" s="19" t="str">
        <f>IF($A353="","",IF(CF353="","--",LOOKUP(CF353/CH$2,{0,0.4,0.45,0.5,0.55,0.6,0.65,0.7,0.75,0.8,1},{0,2,2.25,2.5,2.75,3,3.25,3.5,3.75,4})))</f>
        <v/>
      </c>
      <c r="CI353" s="22"/>
      <c r="CJ353" s="22"/>
      <c r="CK353" s="58" t="str">
        <f t="shared" si="190"/>
        <v/>
      </c>
      <c r="CL353" s="55"/>
      <c r="CM353" s="24"/>
      <c r="CN353" s="24"/>
      <c r="CO353" s="24" t="str">
        <f t="shared" si="179"/>
        <v/>
      </c>
      <c r="CP353" s="24"/>
      <c r="CQ353" s="25"/>
      <c r="CR353" s="24"/>
      <c r="CS353" s="42" t="str">
        <f t="shared" si="180"/>
        <v/>
      </c>
      <c r="CT353" s="22"/>
      <c r="CU353" s="17"/>
      <c r="CV353" s="7"/>
      <c r="CW353" s="7"/>
      <c r="CX353" s="7"/>
      <c r="CY353" s="7"/>
      <c r="CZ353" s="7"/>
      <c r="DA353" s="7"/>
      <c r="DB353" s="25"/>
      <c r="DC353" s="23"/>
    </row>
    <row r="354" spans="1:107" s="26" customFormat="1" x14ac:dyDescent="0.25">
      <c r="A354" s="19"/>
      <c r="B354" s="20"/>
      <c r="C354" s="21"/>
      <c r="D354" s="22"/>
      <c r="E354" s="22" t="str">
        <f t="shared" si="161"/>
        <v/>
      </c>
      <c r="F354" s="22"/>
      <c r="G354" s="22"/>
      <c r="H354" s="22"/>
      <c r="I354" s="24" t="str">
        <f t="shared" si="181"/>
        <v/>
      </c>
      <c r="J354" s="22" t="str">
        <f t="shared" si="162"/>
        <v/>
      </c>
      <c r="K354" s="39"/>
      <c r="L354" s="27"/>
      <c r="M354" s="22"/>
      <c r="N354" s="22" t="str">
        <f t="shared" si="163"/>
        <v/>
      </c>
      <c r="O354" s="22"/>
      <c r="P354" s="22"/>
      <c r="Q354" s="22"/>
      <c r="R354" s="24" t="str">
        <f t="shared" si="182"/>
        <v/>
      </c>
      <c r="S354" s="19" t="str">
        <f t="shared" si="164"/>
        <v/>
      </c>
      <c r="T354" s="39"/>
      <c r="U354" s="21"/>
      <c r="V354" s="22"/>
      <c r="W354" s="22" t="str">
        <f t="shared" si="165"/>
        <v/>
      </c>
      <c r="X354" s="22"/>
      <c r="Y354" s="22"/>
      <c r="Z354" s="22"/>
      <c r="AA354" s="24" t="str">
        <f t="shared" si="183"/>
        <v/>
      </c>
      <c r="AB354" s="19" t="str">
        <f t="shared" si="166"/>
        <v/>
      </c>
      <c r="AC354" s="39"/>
      <c r="AD354" s="21"/>
      <c r="AE354" s="22"/>
      <c r="AF354" s="22" t="str">
        <f t="shared" si="167"/>
        <v/>
      </c>
      <c r="AG354" s="22"/>
      <c r="AH354" s="22"/>
      <c r="AI354" s="22"/>
      <c r="AJ354" s="24" t="str">
        <f t="shared" si="184"/>
        <v/>
      </c>
      <c r="AK354" s="19" t="str">
        <f t="shared" si="168"/>
        <v/>
      </c>
      <c r="AL354" s="39"/>
      <c r="AM354" s="21"/>
      <c r="AN354" s="22"/>
      <c r="AO354" s="22" t="str">
        <f t="shared" si="169"/>
        <v/>
      </c>
      <c r="AP354" s="22"/>
      <c r="AQ354" s="22"/>
      <c r="AR354" s="22"/>
      <c r="AS354" s="24" t="str">
        <f t="shared" si="185"/>
        <v/>
      </c>
      <c r="AT354" s="19" t="str">
        <f t="shared" si="170"/>
        <v/>
      </c>
      <c r="AU354" s="39"/>
      <c r="AV354" s="21"/>
      <c r="AW354" s="22"/>
      <c r="AX354" s="22" t="str">
        <f t="shared" si="171"/>
        <v/>
      </c>
      <c r="AY354" s="22"/>
      <c r="AZ354" s="22"/>
      <c r="BA354" s="22"/>
      <c r="BB354" s="24" t="str">
        <f t="shared" si="186"/>
        <v/>
      </c>
      <c r="BC354" s="19" t="str">
        <f t="shared" si="172"/>
        <v/>
      </c>
      <c r="BD354" s="39"/>
      <c r="BE354" s="21"/>
      <c r="BF354" s="22"/>
      <c r="BG354" s="22" t="str">
        <f t="shared" si="173"/>
        <v/>
      </c>
      <c r="BH354" s="22"/>
      <c r="BI354" s="22"/>
      <c r="BJ354" s="22"/>
      <c r="BK354" s="24" t="str">
        <f t="shared" si="187"/>
        <v/>
      </c>
      <c r="BL354" s="19" t="str">
        <f t="shared" si="174"/>
        <v/>
      </c>
      <c r="BM354" s="39"/>
      <c r="BN354" s="21"/>
      <c r="BO354" s="22"/>
      <c r="BP354" s="22" t="str">
        <f t="shared" si="175"/>
        <v/>
      </c>
      <c r="BQ354" s="22"/>
      <c r="BR354" s="22"/>
      <c r="BS354" s="22"/>
      <c r="BT354" s="24" t="str">
        <f t="shared" si="188"/>
        <v/>
      </c>
      <c r="BU354" s="19" t="str">
        <f t="shared" si="176"/>
        <v/>
      </c>
      <c r="BV354" s="39"/>
      <c r="BW354" s="21"/>
      <c r="BX354" s="22"/>
      <c r="BY354" s="22" t="str">
        <f t="shared" si="177"/>
        <v/>
      </c>
      <c r="BZ354" s="22"/>
      <c r="CA354" s="22"/>
      <c r="CB354" s="22"/>
      <c r="CC354" s="24" t="str">
        <f t="shared" si="189"/>
        <v/>
      </c>
      <c r="CD354" s="19" t="str">
        <f t="shared" si="178"/>
        <v/>
      </c>
      <c r="CE354" s="39"/>
      <c r="CF354" s="21"/>
      <c r="CG354" s="22" t="str">
        <f>IF($A354="","",IF(CF354="","I",LOOKUP(CF354/CH$2,{0,0.4,0.45,0.5,0.55,0.6,0.65,0.7,0.75,0.8,1},{"F","D","C","C+","B-","B","B+","A-","A","A+"})))</f>
        <v/>
      </c>
      <c r="CH354" s="19" t="str">
        <f>IF($A354="","",IF(CF354="","--",LOOKUP(CF354/CH$2,{0,0.4,0.45,0.5,0.55,0.6,0.65,0.7,0.75,0.8,1},{0,2,2.25,2.5,2.75,3,3.25,3.5,3.75,4})))</f>
        <v/>
      </c>
      <c r="CI354" s="22"/>
      <c r="CJ354" s="22"/>
      <c r="CK354" s="58" t="str">
        <f t="shared" si="190"/>
        <v/>
      </c>
      <c r="CL354" s="55"/>
      <c r="CM354" s="24"/>
      <c r="CN354" s="24"/>
      <c r="CO354" s="24" t="str">
        <f t="shared" si="179"/>
        <v/>
      </c>
      <c r="CP354" s="24"/>
      <c r="CQ354" s="25"/>
      <c r="CR354" s="24"/>
      <c r="CS354" s="42" t="str">
        <f t="shared" si="180"/>
        <v/>
      </c>
      <c r="CT354" s="22"/>
      <c r="CU354" s="17"/>
      <c r="CV354" s="7"/>
      <c r="CW354" s="7"/>
      <c r="CX354" s="7"/>
      <c r="CY354" s="7"/>
      <c r="CZ354" s="7"/>
      <c r="DA354" s="7"/>
      <c r="DB354" s="25"/>
      <c r="DC354" s="23"/>
    </row>
    <row r="355" spans="1:107" s="26" customFormat="1" x14ac:dyDescent="0.25">
      <c r="A355" s="19"/>
      <c r="B355" s="20"/>
      <c r="C355" s="21"/>
      <c r="D355" s="22"/>
      <c r="E355" s="22" t="str">
        <f t="shared" si="161"/>
        <v/>
      </c>
      <c r="F355" s="22"/>
      <c r="G355" s="22"/>
      <c r="H355" s="22"/>
      <c r="I355" s="24" t="str">
        <f t="shared" si="181"/>
        <v/>
      </c>
      <c r="J355" s="22" t="str">
        <f t="shared" si="162"/>
        <v/>
      </c>
      <c r="K355" s="39"/>
      <c r="L355" s="27"/>
      <c r="M355" s="22"/>
      <c r="N355" s="22" t="str">
        <f t="shared" si="163"/>
        <v/>
      </c>
      <c r="O355" s="22"/>
      <c r="P355" s="22"/>
      <c r="Q355" s="22"/>
      <c r="R355" s="24" t="str">
        <f t="shared" si="182"/>
        <v/>
      </c>
      <c r="S355" s="19" t="str">
        <f t="shared" si="164"/>
        <v/>
      </c>
      <c r="T355" s="39"/>
      <c r="U355" s="21"/>
      <c r="V355" s="22"/>
      <c r="W355" s="22" t="str">
        <f t="shared" si="165"/>
        <v/>
      </c>
      <c r="X355" s="22"/>
      <c r="Y355" s="22"/>
      <c r="Z355" s="22"/>
      <c r="AA355" s="24" t="str">
        <f t="shared" si="183"/>
        <v/>
      </c>
      <c r="AB355" s="19" t="str">
        <f t="shared" si="166"/>
        <v/>
      </c>
      <c r="AC355" s="39"/>
      <c r="AD355" s="21"/>
      <c r="AE355" s="22"/>
      <c r="AF355" s="22" t="str">
        <f t="shared" si="167"/>
        <v/>
      </c>
      <c r="AG355" s="22"/>
      <c r="AH355" s="22"/>
      <c r="AI355" s="22"/>
      <c r="AJ355" s="24" t="str">
        <f t="shared" si="184"/>
        <v/>
      </c>
      <c r="AK355" s="19" t="str">
        <f t="shared" si="168"/>
        <v/>
      </c>
      <c r="AL355" s="39"/>
      <c r="AM355" s="21"/>
      <c r="AN355" s="22"/>
      <c r="AO355" s="22" t="str">
        <f t="shared" si="169"/>
        <v/>
      </c>
      <c r="AP355" s="22"/>
      <c r="AQ355" s="22"/>
      <c r="AR355" s="22"/>
      <c r="AS355" s="24" t="str">
        <f t="shared" si="185"/>
        <v/>
      </c>
      <c r="AT355" s="19" t="str">
        <f t="shared" si="170"/>
        <v/>
      </c>
      <c r="AU355" s="39"/>
      <c r="AV355" s="21"/>
      <c r="AW355" s="22"/>
      <c r="AX355" s="22" t="str">
        <f t="shared" si="171"/>
        <v/>
      </c>
      <c r="AY355" s="22"/>
      <c r="AZ355" s="22"/>
      <c r="BA355" s="22"/>
      <c r="BB355" s="24" t="str">
        <f t="shared" si="186"/>
        <v/>
      </c>
      <c r="BC355" s="19" t="str">
        <f t="shared" si="172"/>
        <v/>
      </c>
      <c r="BD355" s="39"/>
      <c r="BE355" s="21"/>
      <c r="BF355" s="22"/>
      <c r="BG355" s="22" t="str">
        <f t="shared" si="173"/>
        <v/>
      </c>
      <c r="BH355" s="22"/>
      <c r="BI355" s="22"/>
      <c r="BJ355" s="22"/>
      <c r="BK355" s="24" t="str">
        <f t="shared" si="187"/>
        <v/>
      </c>
      <c r="BL355" s="19" t="str">
        <f t="shared" si="174"/>
        <v/>
      </c>
      <c r="BM355" s="39"/>
      <c r="BN355" s="21"/>
      <c r="BO355" s="22"/>
      <c r="BP355" s="22" t="str">
        <f t="shared" si="175"/>
        <v/>
      </c>
      <c r="BQ355" s="22"/>
      <c r="BR355" s="22"/>
      <c r="BS355" s="22"/>
      <c r="BT355" s="24" t="str">
        <f t="shared" si="188"/>
        <v/>
      </c>
      <c r="BU355" s="19" t="str">
        <f t="shared" si="176"/>
        <v/>
      </c>
      <c r="BV355" s="39"/>
      <c r="BW355" s="21"/>
      <c r="BX355" s="22"/>
      <c r="BY355" s="22" t="str">
        <f t="shared" si="177"/>
        <v/>
      </c>
      <c r="BZ355" s="22"/>
      <c r="CA355" s="22"/>
      <c r="CB355" s="22"/>
      <c r="CC355" s="24" t="str">
        <f t="shared" si="189"/>
        <v/>
      </c>
      <c r="CD355" s="19" t="str">
        <f t="shared" si="178"/>
        <v/>
      </c>
      <c r="CE355" s="39"/>
      <c r="CF355" s="21"/>
      <c r="CG355" s="22" t="str">
        <f>IF($A355="","",IF(CF355="","I",LOOKUP(CF355/CH$2,{0,0.4,0.45,0.5,0.55,0.6,0.65,0.7,0.75,0.8,1},{"F","D","C","C+","B-","B","B+","A-","A","A+"})))</f>
        <v/>
      </c>
      <c r="CH355" s="19" t="str">
        <f>IF($A355="","",IF(CF355="","--",LOOKUP(CF355/CH$2,{0,0.4,0.45,0.5,0.55,0.6,0.65,0.7,0.75,0.8,1},{0,2,2.25,2.5,2.75,3,3.25,3.5,3.75,4})))</f>
        <v/>
      </c>
      <c r="CI355" s="22"/>
      <c r="CJ355" s="22"/>
      <c r="CK355" s="58" t="str">
        <f t="shared" si="190"/>
        <v/>
      </c>
      <c r="CL355" s="55"/>
      <c r="CM355" s="24"/>
      <c r="CN355" s="24"/>
      <c r="CO355" s="24" t="str">
        <f t="shared" si="179"/>
        <v/>
      </c>
      <c r="CP355" s="24"/>
      <c r="CQ355" s="25"/>
      <c r="CR355" s="24"/>
      <c r="CS355" s="42" t="str">
        <f t="shared" si="180"/>
        <v/>
      </c>
      <c r="CT355" s="22"/>
      <c r="CU355" s="17"/>
      <c r="CV355" s="7"/>
      <c r="CW355" s="7"/>
      <c r="CX355" s="7"/>
      <c r="CY355" s="7"/>
      <c r="CZ355" s="7"/>
      <c r="DA355" s="7"/>
      <c r="DB355" s="25"/>
      <c r="DC355" s="23"/>
    </row>
    <row r="356" spans="1:107" s="26" customFormat="1" x14ac:dyDescent="0.25">
      <c r="A356" s="19"/>
      <c r="B356" s="20"/>
      <c r="C356" s="21"/>
      <c r="D356" s="22"/>
      <c r="E356" s="22" t="str">
        <f t="shared" si="161"/>
        <v/>
      </c>
      <c r="F356" s="22"/>
      <c r="G356" s="22"/>
      <c r="H356" s="22"/>
      <c r="I356" s="24" t="str">
        <f t="shared" si="181"/>
        <v/>
      </c>
      <c r="J356" s="22" t="str">
        <f t="shared" si="162"/>
        <v/>
      </c>
      <c r="K356" s="39"/>
      <c r="L356" s="27"/>
      <c r="M356" s="22"/>
      <c r="N356" s="22" t="str">
        <f t="shared" si="163"/>
        <v/>
      </c>
      <c r="O356" s="22"/>
      <c r="P356" s="22"/>
      <c r="Q356" s="22"/>
      <c r="R356" s="24" t="str">
        <f t="shared" si="182"/>
        <v/>
      </c>
      <c r="S356" s="19" t="str">
        <f t="shared" si="164"/>
        <v/>
      </c>
      <c r="T356" s="39"/>
      <c r="U356" s="21"/>
      <c r="V356" s="22"/>
      <c r="W356" s="22" t="str">
        <f t="shared" si="165"/>
        <v/>
      </c>
      <c r="X356" s="22"/>
      <c r="Y356" s="22"/>
      <c r="Z356" s="22"/>
      <c r="AA356" s="24" t="str">
        <f t="shared" si="183"/>
        <v/>
      </c>
      <c r="AB356" s="19" t="str">
        <f t="shared" si="166"/>
        <v/>
      </c>
      <c r="AC356" s="39"/>
      <c r="AD356" s="21"/>
      <c r="AE356" s="22"/>
      <c r="AF356" s="22" t="str">
        <f t="shared" si="167"/>
        <v/>
      </c>
      <c r="AG356" s="22"/>
      <c r="AH356" s="22"/>
      <c r="AI356" s="22"/>
      <c r="AJ356" s="24" t="str">
        <f t="shared" si="184"/>
        <v/>
      </c>
      <c r="AK356" s="19" t="str">
        <f t="shared" si="168"/>
        <v/>
      </c>
      <c r="AL356" s="39"/>
      <c r="AM356" s="21"/>
      <c r="AN356" s="22"/>
      <c r="AO356" s="22" t="str">
        <f t="shared" si="169"/>
        <v/>
      </c>
      <c r="AP356" s="22"/>
      <c r="AQ356" s="22"/>
      <c r="AR356" s="22"/>
      <c r="AS356" s="24" t="str">
        <f t="shared" si="185"/>
        <v/>
      </c>
      <c r="AT356" s="19" t="str">
        <f t="shared" si="170"/>
        <v/>
      </c>
      <c r="AU356" s="39"/>
      <c r="AV356" s="21"/>
      <c r="AW356" s="22"/>
      <c r="AX356" s="22" t="str">
        <f t="shared" si="171"/>
        <v/>
      </c>
      <c r="AY356" s="22"/>
      <c r="AZ356" s="22"/>
      <c r="BA356" s="22"/>
      <c r="BB356" s="24" t="str">
        <f t="shared" si="186"/>
        <v/>
      </c>
      <c r="BC356" s="19" t="str">
        <f t="shared" si="172"/>
        <v/>
      </c>
      <c r="BD356" s="39"/>
      <c r="BE356" s="21"/>
      <c r="BF356" s="22"/>
      <c r="BG356" s="22" t="str">
        <f t="shared" si="173"/>
        <v/>
      </c>
      <c r="BH356" s="22"/>
      <c r="BI356" s="22"/>
      <c r="BJ356" s="22"/>
      <c r="BK356" s="24" t="str">
        <f t="shared" si="187"/>
        <v/>
      </c>
      <c r="BL356" s="19" t="str">
        <f t="shared" si="174"/>
        <v/>
      </c>
      <c r="BM356" s="39"/>
      <c r="BN356" s="21"/>
      <c r="BO356" s="22"/>
      <c r="BP356" s="22" t="str">
        <f t="shared" si="175"/>
        <v/>
      </c>
      <c r="BQ356" s="22"/>
      <c r="BR356" s="22"/>
      <c r="BS356" s="22"/>
      <c r="BT356" s="24" t="str">
        <f t="shared" si="188"/>
        <v/>
      </c>
      <c r="BU356" s="19" t="str">
        <f t="shared" si="176"/>
        <v/>
      </c>
      <c r="BV356" s="39"/>
      <c r="BW356" s="21"/>
      <c r="BX356" s="22"/>
      <c r="BY356" s="22" t="str">
        <f t="shared" si="177"/>
        <v/>
      </c>
      <c r="BZ356" s="22"/>
      <c r="CA356" s="22"/>
      <c r="CB356" s="22"/>
      <c r="CC356" s="24" t="str">
        <f t="shared" si="189"/>
        <v/>
      </c>
      <c r="CD356" s="19" t="str">
        <f t="shared" si="178"/>
        <v/>
      </c>
      <c r="CE356" s="39"/>
      <c r="CF356" s="21"/>
      <c r="CG356" s="22" t="str">
        <f>IF($A356="","",IF(CF356="","I",LOOKUP(CF356/CH$2,{0,0.4,0.45,0.5,0.55,0.6,0.65,0.7,0.75,0.8,1},{"F","D","C","C+","B-","B","B+","A-","A","A+"})))</f>
        <v/>
      </c>
      <c r="CH356" s="19" t="str">
        <f>IF($A356="","",IF(CF356="","--",LOOKUP(CF356/CH$2,{0,0.4,0.45,0.5,0.55,0.6,0.65,0.7,0.75,0.8,1},{0,2,2.25,2.5,2.75,3,3.25,3.5,3.75,4})))</f>
        <v/>
      </c>
      <c r="CI356" s="22"/>
      <c r="CJ356" s="22"/>
      <c r="CK356" s="58" t="str">
        <f t="shared" si="190"/>
        <v/>
      </c>
      <c r="CL356" s="55"/>
      <c r="CM356" s="24"/>
      <c r="CN356" s="24"/>
      <c r="CO356" s="24" t="str">
        <f t="shared" si="179"/>
        <v/>
      </c>
      <c r="CP356" s="24"/>
      <c r="CQ356" s="25"/>
      <c r="CR356" s="24"/>
      <c r="CS356" s="42" t="str">
        <f t="shared" si="180"/>
        <v/>
      </c>
      <c r="CT356" s="22"/>
      <c r="CU356" s="17"/>
      <c r="CV356" s="7"/>
      <c r="CW356" s="7"/>
      <c r="CX356" s="7"/>
      <c r="CY356" s="7"/>
      <c r="CZ356" s="7"/>
      <c r="DA356" s="7"/>
      <c r="DB356" s="25"/>
      <c r="DC356" s="23"/>
    </row>
    <row r="357" spans="1:107" s="26" customFormat="1" x14ac:dyDescent="0.25">
      <c r="A357" s="19"/>
      <c r="B357" s="20"/>
      <c r="C357" s="21"/>
      <c r="D357" s="22"/>
      <c r="E357" s="22" t="str">
        <f t="shared" si="161"/>
        <v/>
      </c>
      <c r="F357" s="22"/>
      <c r="G357" s="22"/>
      <c r="H357" s="22"/>
      <c r="I357" s="24" t="str">
        <f t="shared" si="181"/>
        <v/>
      </c>
      <c r="J357" s="22" t="str">
        <f t="shared" si="162"/>
        <v/>
      </c>
      <c r="K357" s="39"/>
      <c r="L357" s="27"/>
      <c r="M357" s="22"/>
      <c r="N357" s="22" t="str">
        <f t="shared" si="163"/>
        <v/>
      </c>
      <c r="O357" s="22"/>
      <c r="P357" s="22"/>
      <c r="Q357" s="22"/>
      <c r="R357" s="24" t="str">
        <f t="shared" si="182"/>
        <v/>
      </c>
      <c r="S357" s="19" t="str">
        <f t="shared" si="164"/>
        <v/>
      </c>
      <c r="T357" s="39"/>
      <c r="U357" s="21"/>
      <c r="V357" s="22"/>
      <c r="W357" s="22" t="str">
        <f t="shared" si="165"/>
        <v/>
      </c>
      <c r="X357" s="22"/>
      <c r="Y357" s="22"/>
      <c r="Z357" s="22"/>
      <c r="AA357" s="24" t="str">
        <f t="shared" si="183"/>
        <v/>
      </c>
      <c r="AB357" s="19" t="str">
        <f t="shared" si="166"/>
        <v/>
      </c>
      <c r="AC357" s="39"/>
      <c r="AD357" s="21"/>
      <c r="AE357" s="22"/>
      <c r="AF357" s="22" t="str">
        <f t="shared" si="167"/>
        <v/>
      </c>
      <c r="AG357" s="22"/>
      <c r="AH357" s="22"/>
      <c r="AI357" s="22"/>
      <c r="AJ357" s="24" t="str">
        <f t="shared" si="184"/>
        <v/>
      </c>
      <c r="AK357" s="19" t="str">
        <f t="shared" si="168"/>
        <v/>
      </c>
      <c r="AL357" s="39"/>
      <c r="AM357" s="21"/>
      <c r="AN357" s="22"/>
      <c r="AO357" s="22" t="str">
        <f t="shared" si="169"/>
        <v/>
      </c>
      <c r="AP357" s="22"/>
      <c r="AQ357" s="22"/>
      <c r="AR357" s="22"/>
      <c r="AS357" s="24" t="str">
        <f t="shared" si="185"/>
        <v/>
      </c>
      <c r="AT357" s="19" t="str">
        <f t="shared" si="170"/>
        <v/>
      </c>
      <c r="AU357" s="39"/>
      <c r="AV357" s="21"/>
      <c r="AW357" s="22"/>
      <c r="AX357" s="22" t="str">
        <f t="shared" si="171"/>
        <v/>
      </c>
      <c r="AY357" s="22"/>
      <c r="AZ357" s="22"/>
      <c r="BA357" s="22"/>
      <c r="BB357" s="24" t="str">
        <f t="shared" si="186"/>
        <v/>
      </c>
      <c r="BC357" s="19" t="str">
        <f t="shared" si="172"/>
        <v/>
      </c>
      <c r="BD357" s="39"/>
      <c r="BE357" s="21"/>
      <c r="BF357" s="22"/>
      <c r="BG357" s="22" t="str">
        <f t="shared" si="173"/>
        <v/>
      </c>
      <c r="BH357" s="22"/>
      <c r="BI357" s="22"/>
      <c r="BJ357" s="22"/>
      <c r="BK357" s="24" t="str">
        <f t="shared" si="187"/>
        <v/>
      </c>
      <c r="BL357" s="19" t="str">
        <f t="shared" si="174"/>
        <v/>
      </c>
      <c r="BM357" s="39"/>
      <c r="BN357" s="21"/>
      <c r="BO357" s="22"/>
      <c r="BP357" s="22" t="str">
        <f t="shared" si="175"/>
        <v/>
      </c>
      <c r="BQ357" s="22"/>
      <c r="BR357" s="22"/>
      <c r="BS357" s="22"/>
      <c r="BT357" s="24" t="str">
        <f t="shared" si="188"/>
        <v/>
      </c>
      <c r="BU357" s="19" t="str">
        <f t="shared" si="176"/>
        <v/>
      </c>
      <c r="BV357" s="39"/>
      <c r="BW357" s="21"/>
      <c r="BX357" s="22"/>
      <c r="BY357" s="22" t="str">
        <f t="shared" si="177"/>
        <v/>
      </c>
      <c r="BZ357" s="22"/>
      <c r="CA357" s="22"/>
      <c r="CB357" s="22"/>
      <c r="CC357" s="24" t="str">
        <f t="shared" si="189"/>
        <v/>
      </c>
      <c r="CD357" s="19" t="str">
        <f t="shared" si="178"/>
        <v/>
      </c>
      <c r="CE357" s="39"/>
      <c r="CF357" s="21"/>
      <c r="CG357" s="22" t="str">
        <f>IF($A357="","",IF(CF357="","I",LOOKUP(CF357/CH$2,{0,0.4,0.45,0.5,0.55,0.6,0.65,0.7,0.75,0.8,1},{"F","D","C","C+","B-","B","B+","A-","A","A+"})))</f>
        <v/>
      </c>
      <c r="CH357" s="19" t="str">
        <f>IF($A357="","",IF(CF357="","--",LOOKUP(CF357/CH$2,{0,0.4,0.45,0.5,0.55,0.6,0.65,0.7,0.75,0.8,1},{0,2,2.25,2.5,2.75,3,3.25,3.5,3.75,4})))</f>
        <v/>
      </c>
      <c r="CI357" s="22"/>
      <c r="CJ357" s="22"/>
      <c r="CK357" s="58" t="str">
        <f t="shared" si="190"/>
        <v/>
      </c>
      <c r="CL357" s="55"/>
      <c r="CM357" s="24"/>
      <c r="CN357" s="24"/>
      <c r="CO357" s="24" t="str">
        <f t="shared" si="179"/>
        <v/>
      </c>
      <c r="CP357" s="24"/>
      <c r="CQ357" s="25"/>
      <c r="CR357" s="24"/>
      <c r="CS357" s="42" t="str">
        <f t="shared" si="180"/>
        <v/>
      </c>
      <c r="CT357" s="22"/>
      <c r="CU357" s="17"/>
      <c r="CV357" s="7"/>
      <c r="CW357" s="7"/>
      <c r="CX357" s="7"/>
      <c r="CY357" s="7"/>
      <c r="CZ357" s="7"/>
      <c r="DA357" s="7"/>
      <c r="DB357" s="25"/>
      <c r="DC357" s="23"/>
    </row>
    <row r="358" spans="1:107" s="26" customFormat="1" x14ac:dyDescent="0.25">
      <c r="A358" s="19"/>
      <c r="B358" s="20"/>
      <c r="C358" s="21"/>
      <c r="D358" s="22"/>
      <c r="E358" s="22" t="str">
        <f t="shared" si="161"/>
        <v/>
      </c>
      <c r="F358" s="22"/>
      <c r="G358" s="22"/>
      <c r="H358" s="22"/>
      <c r="I358" s="24" t="str">
        <f t="shared" si="181"/>
        <v/>
      </c>
      <c r="J358" s="22" t="str">
        <f t="shared" si="162"/>
        <v/>
      </c>
      <c r="K358" s="39"/>
      <c r="L358" s="27"/>
      <c r="M358" s="22"/>
      <c r="N358" s="22" t="str">
        <f t="shared" si="163"/>
        <v/>
      </c>
      <c r="O358" s="22"/>
      <c r="P358" s="22"/>
      <c r="Q358" s="22"/>
      <c r="R358" s="24" t="str">
        <f t="shared" si="182"/>
        <v/>
      </c>
      <c r="S358" s="19" t="str">
        <f t="shared" si="164"/>
        <v/>
      </c>
      <c r="T358" s="39"/>
      <c r="U358" s="21"/>
      <c r="V358" s="22"/>
      <c r="W358" s="22" t="str">
        <f t="shared" si="165"/>
        <v/>
      </c>
      <c r="X358" s="22"/>
      <c r="Y358" s="22"/>
      <c r="Z358" s="22"/>
      <c r="AA358" s="24" t="str">
        <f t="shared" si="183"/>
        <v/>
      </c>
      <c r="AB358" s="19" t="str">
        <f t="shared" si="166"/>
        <v/>
      </c>
      <c r="AC358" s="39"/>
      <c r="AD358" s="21"/>
      <c r="AE358" s="22"/>
      <c r="AF358" s="22" t="str">
        <f t="shared" si="167"/>
        <v/>
      </c>
      <c r="AG358" s="22"/>
      <c r="AH358" s="22"/>
      <c r="AI358" s="22"/>
      <c r="AJ358" s="24" t="str">
        <f t="shared" si="184"/>
        <v/>
      </c>
      <c r="AK358" s="19" t="str">
        <f t="shared" si="168"/>
        <v/>
      </c>
      <c r="AL358" s="39"/>
      <c r="AM358" s="21"/>
      <c r="AN358" s="22"/>
      <c r="AO358" s="22" t="str">
        <f t="shared" si="169"/>
        <v/>
      </c>
      <c r="AP358" s="22"/>
      <c r="AQ358" s="22"/>
      <c r="AR358" s="22"/>
      <c r="AS358" s="24" t="str">
        <f t="shared" si="185"/>
        <v/>
      </c>
      <c r="AT358" s="19" t="str">
        <f t="shared" si="170"/>
        <v/>
      </c>
      <c r="AU358" s="39"/>
      <c r="AV358" s="21"/>
      <c r="AW358" s="22"/>
      <c r="AX358" s="22" t="str">
        <f t="shared" si="171"/>
        <v/>
      </c>
      <c r="AY358" s="22"/>
      <c r="AZ358" s="22"/>
      <c r="BA358" s="22"/>
      <c r="BB358" s="24" t="str">
        <f t="shared" si="186"/>
        <v/>
      </c>
      <c r="BC358" s="19" t="str">
        <f t="shared" si="172"/>
        <v/>
      </c>
      <c r="BD358" s="39"/>
      <c r="BE358" s="21"/>
      <c r="BF358" s="22"/>
      <c r="BG358" s="22" t="str">
        <f t="shared" si="173"/>
        <v/>
      </c>
      <c r="BH358" s="22"/>
      <c r="BI358" s="22"/>
      <c r="BJ358" s="22"/>
      <c r="BK358" s="24" t="str">
        <f t="shared" si="187"/>
        <v/>
      </c>
      <c r="BL358" s="19" t="str">
        <f t="shared" si="174"/>
        <v/>
      </c>
      <c r="BM358" s="39"/>
      <c r="BN358" s="21"/>
      <c r="BO358" s="22"/>
      <c r="BP358" s="22" t="str">
        <f t="shared" si="175"/>
        <v/>
      </c>
      <c r="BQ358" s="22"/>
      <c r="BR358" s="22"/>
      <c r="BS358" s="22"/>
      <c r="BT358" s="24" t="str">
        <f t="shared" si="188"/>
        <v/>
      </c>
      <c r="BU358" s="19" t="str">
        <f t="shared" si="176"/>
        <v/>
      </c>
      <c r="BV358" s="39"/>
      <c r="BW358" s="21"/>
      <c r="BX358" s="22"/>
      <c r="BY358" s="22" t="str">
        <f t="shared" si="177"/>
        <v/>
      </c>
      <c r="BZ358" s="22"/>
      <c r="CA358" s="22"/>
      <c r="CB358" s="22"/>
      <c r="CC358" s="24" t="str">
        <f t="shared" si="189"/>
        <v/>
      </c>
      <c r="CD358" s="19" t="str">
        <f t="shared" si="178"/>
        <v/>
      </c>
      <c r="CE358" s="39"/>
      <c r="CF358" s="21"/>
      <c r="CG358" s="22" t="str">
        <f>IF($A358="","",IF(CF358="","I",LOOKUP(CF358/CH$2,{0,0.4,0.45,0.5,0.55,0.6,0.65,0.7,0.75,0.8,1},{"F","D","C","C+","B-","B","B+","A-","A","A+"})))</f>
        <v/>
      </c>
      <c r="CH358" s="19" t="str">
        <f>IF($A358="","",IF(CF358="","--",LOOKUP(CF358/CH$2,{0,0.4,0.45,0.5,0.55,0.6,0.65,0.7,0.75,0.8,1},{0,2,2.25,2.5,2.75,3,3.25,3.5,3.75,4})))</f>
        <v/>
      </c>
      <c r="CI358" s="22"/>
      <c r="CJ358" s="22"/>
      <c r="CK358" s="58" t="str">
        <f t="shared" si="190"/>
        <v/>
      </c>
      <c r="CL358" s="55"/>
      <c r="CM358" s="24"/>
      <c r="CN358" s="24"/>
      <c r="CO358" s="24" t="str">
        <f t="shared" si="179"/>
        <v/>
      </c>
      <c r="CP358" s="24"/>
      <c r="CQ358" s="25"/>
      <c r="CR358" s="24"/>
      <c r="CS358" s="42" t="str">
        <f t="shared" si="180"/>
        <v/>
      </c>
      <c r="CT358" s="22"/>
      <c r="CU358" s="17"/>
      <c r="CV358" s="7"/>
      <c r="CW358" s="7"/>
      <c r="CX358" s="7"/>
      <c r="CY358" s="7"/>
      <c r="CZ358" s="7"/>
      <c r="DA358" s="7"/>
      <c r="DB358" s="25"/>
      <c r="DC358" s="23"/>
    </row>
    <row r="359" spans="1:107" s="26" customFormat="1" x14ac:dyDescent="0.25">
      <c r="A359" s="19"/>
      <c r="B359" s="20"/>
      <c r="C359" s="21"/>
      <c r="D359" s="22"/>
      <c r="E359" s="22" t="str">
        <f t="shared" si="161"/>
        <v/>
      </c>
      <c r="F359" s="22"/>
      <c r="G359" s="22"/>
      <c r="H359" s="22"/>
      <c r="I359" s="24" t="str">
        <f t="shared" si="181"/>
        <v/>
      </c>
      <c r="J359" s="22" t="str">
        <f t="shared" si="162"/>
        <v/>
      </c>
      <c r="K359" s="39"/>
      <c r="L359" s="27"/>
      <c r="M359" s="22"/>
      <c r="N359" s="22" t="str">
        <f t="shared" si="163"/>
        <v/>
      </c>
      <c r="O359" s="22"/>
      <c r="P359" s="22"/>
      <c r="Q359" s="22"/>
      <c r="R359" s="24" t="str">
        <f t="shared" si="182"/>
        <v/>
      </c>
      <c r="S359" s="19" t="str">
        <f t="shared" si="164"/>
        <v/>
      </c>
      <c r="T359" s="39"/>
      <c r="U359" s="21"/>
      <c r="V359" s="22"/>
      <c r="W359" s="22" t="str">
        <f t="shared" si="165"/>
        <v/>
      </c>
      <c r="X359" s="22"/>
      <c r="Y359" s="22"/>
      <c r="Z359" s="22"/>
      <c r="AA359" s="24" t="str">
        <f t="shared" si="183"/>
        <v/>
      </c>
      <c r="AB359" s="19" t="str">
        <f t="shared" si="166"/>
        <v/>
      </c>
      <c r="AC359" s="39"/>
      <c r="AD359" s="21"/>
      <c r="AE359" s="22"/>
      <c r="AF359" s="22" t="str">
        <f t="shared" si="167"/>
        <v/>
      </c>
      <c r="AG359" s="22"/>
      <c r="AH359" s="22"/>
      <c r="AI359" s="22"/>
      <c r="AJ359" s="24" t="str">
        <f t="shared" si="184"/>
        <v/>
      </c>
      <c r="AK359" s="19" t="str">
        <f t="shared" si="168"/>
        <v/>
      </c>
      <c r="AL359" s="39"/>
      <c r="AM359" s="21"/>
      <c r="AN359" s="22"/>
      <c r="AO359" s="22" t="str">
        <f t="shared" si="169"/>
        <v/>
      </c>
      <c r="AP359" s="22"/>
      <c r="AQ359" s="22"/>
      <c r="AR359" s="22"/>
      <c r="AS359" s="24" t="str">
        <f t="shared" si="185"/>
        <v/>
      </c>
      <c r="AT359" s="19" t="str">
        <f t="shared" si="170"/>
        <v/>
      </c>
      <c r="AU359" s="39"/>
      <c r="AV359" s="21"/>
      <c r="AW359" s="22"/>
      <c r="AX359" s="22" t="str">
        <f t="shared" si="171"/>
        <v/>
      </c>
      <c r="AY359" s="22"/>
      <c r="AZ359" s="22"/>
      <c r="BA359" s="22"/>
      <c r="BB359" s="24" t="str">
        <f t="shared" si="186"/>
        <v/>
      </c>
      <c r="BC359" s="19" t="str">
        <f t="shared" si="172"/>
        <v/>
      </c>
      <c r="BD359" s="39"/>
      <c r="BE359" s="21"/>
      <c r="BF359" s="22"/>
      <c r="BG359" s="22" t="str">
        <f t="shared" si="173"/>
        <v/>
      </c>
      <c r="BH359" s="22"/>
      <c r="BI359" s="22"/>
      <c r="BJ359" s="22"/>
      <c r="BK359" s="24" t="str">
        <f t="shared" si="187"/>
        <v/>
      </c>
      <c r="BL359" s="19" t="str">
        <f t="shared" si="174"/>
        <v/>
      </c>
      <c r="BM359" s="39"/>
      <c r="BN359" s="21"/>
      <c r="BO359" s="22"/>
      <c r="BP359" s="22" t="str">
        <f t="shared" si="175"/>
        <v/>
      </c>
      <c r="BQ359" s="22"/>
      <c r="BR359" s="22"/>
      <c r="BS359" s="22"/>
      <c r="BT359" s="24" t="str">
        <f t="shared" si="188"/>
        <v/>
      </c>
      <c r="BU359" s="19" t="str">
        <f t="shared" si="176"/>
        <v/>
      </c>
      <c r="BV359" s="39"/>
      <c r="BW359" s="21"/>
      <c r="BX359" s="22"/>
      <c r="BY359" s="22" t="str">
        <f t="shared" si="177"/>
        <v/>
      </c>
      <c r="BZ359" s="22"/>
      <c r="CA359" s="22"/>
      <c r="CB359" s="22"/>
      <c r="CC359" s="24" t="str">
        <f t="shared" si="189"/>
        <v/>
      </c>
      <c r="CD359" s="19" t="str">
        <f t="shared" si="178"/>
        <v/>
      </c>
      <c r="CE359" s="39"/>
      <c r="CF359" s="21"/>
      <c r="CG359" s="22" t="str">
        <f>IF($A359="","",IF(CF359="","I",LOOKUP(CF359/CH$2,{0,0.4,0.45,0.5,0.55,0.6,0.65,0.7,0.75,0.8,1},{"F","D","C","C+","B-","B","B+","A-","A","A+"})))</f>
        <v/>
      </c>
      <c r="CH359" s="19" t="str">
        <f>IF($A359="","",IF(CF359="","--",LOOKUP(CF359/CH$2,{0,0.4,0.45,0.5,0.55,0.6,0.65,0.7,0.75,0.8,1},{0,2,2.25,2.5,2.75,3,3.25,3.5,3.75,4})))</f>
        <v/>
      </c>
      <c r="CI359" s="22"/>
      <c r="CJ359" s="22"/>
      <c r="CK359" s="58" t="str">
        <f t="shared" si="190"/>
        <v/>
      </c>
      <c r="CL359" s="55"/>
      <c r="CM359" s="24"/>
      <c r="CN359" s="24"/>
      <c r="CO359" s="24" t="str">
        <f t="shared" si="179"/>
        <v/>
      </c>
      <c r="CP359" s="24"/>
      <c r="CQ359" s="25"/>
      <c r="CR359" s="24"/>
      <c r="CS359" s="42" t="str">
        <f t="shared" si="180"/>
        <v/>
      </c>
      <c r="CT359" s="22"/>
      <c r="CU359" s="17"/>
      <c r="CV359" s="7"/>
      <c r="CW359" s="7"/>
      <c r="CX359" s="7"/>
      <c r="CY359" s="7"/>
      <c r="CZ359" s="7"/>
      <c r="DA359" s="7"/>
      <c r="DB359" s="25"/>
      <c r="DC359" s="23"/>
    </row>
    <row r="360" spans="1:107" s="26" customFormat="1" x14ac:dyDescent="0.25">
      <c r="A360" s="19"/>
      <c r="B360" s="20"/>
      <c r="C360" s="21"/>
      <c r="D360" s="22"/>
      <c r="E360" s="22" t="str">
        <f t="shared" si="161"/>
        <v/>
      </c>
      <c r="F360" s="22"/>
      <c r="G360" s="22"/>
      <c r="H360" s="22"/>
      <c r="I360" s="24" t="str">
        <f t="shared" si="181"/>
        <v/>
      </c>
      <c r="J360" s="22" t="str">
        <f t="shared" si="162"/>
        <v/>
      </c>
      <c r="K360" s="39"/>
      <c r="L360" s="27"/>
      <c r="M360" s="22"/>
      <c r="N360" s="22" t="str">
        <f t="shared" si="163"/>
        <v/>
      </c>
      <c r="O360" s="22"/>
      <c r="P360" s="22"/>
      <c r="Q360" s="22"/>
      <c r="R360" s="24" t="str">
        <f t="shared" si="182"/>
        <v/>
      </c>
      <c r="S360" s="19" t="str">
        <f t="shared" si="164"/>
        <v/>
      </c>
      <c r="T360" s="39"/>
      <c r="U360" s="21"/>
      <c r="V360" s="22"/>
      <c r="W360" s="22" t="str">
        <f t="shared" si="165"/>
        <v/>
      </c>
      <c r="X360" s="22"/>
      <c r="Y360" s="22"/>
      <c r="Z360" s="22"/>
      <c r="AA360" s="24" t="str">
        <f t="shared" si="183"/>
        <v/>
      </c>
      <c r="AB360" s="19" t="str">
        <f t="shared" si="166"/>
        <v/>
      </c>
      <c r="AC360" s="39"/>
      <c r="AD360" s="21"/>
      <c r="AE360" s="22"/>
      <c r="AF360" s="22" t="str">
        <f t="shared" si="167"/>
        <v/>
      </c>
      <c r="AG360" s="22"/>
      <c r="AH360" s="22"/>
      <c r="AI360" s="22"/>
      <c r="AJ360" s="24" t="str">
        <f t="shared" si="184"/>
        <v/>
      </c>
      <c r="AK360" s="19" t="str">
        <f t="shared" si="168"/>
        <v/>
      </c>
      <c r="AL360" s="39"/>
      <c r="AM360" s="21"/>
      <c r="AN360" s="22"/>
      <c r="AO360" s="22" t="str">
        <f t="shared" si="169"/>
        <v/>
      </c>
      <c r="AP360" s="22"/>
      <c r="AQ360" s="22"/>
      <c r="AR360" s="22"/>
      <c r="AS360" s="24" t="str">
        <f t="shared" si="185"/>
        <v/>
      </c>
      <c r="AT360" s="19" t="str">
        <f t="shared" si="170"/>
        <v/>
      </c>
      <c r="AU360" s="39"/>
      <c r="AV360" s="21"/>
      <c r="AW360" s="22"/>
      <c r="AX360" s="22" t="str">
        <f t="shared" si="171"/>
        <v/>
      </c>
      <c r="AY360" s="22"/>
      <c r="AZ360" s="22"/>
      <c r="BA360" s="22"/>
      <c r="BB360" s="24" t="str">
        <f t="shared" si="186"/>
        <v/>
      </c>
      <c r="BC360" s="19" t="str">
        <f t="shared" si="172"/>
        <v/>
      </c>
      <c r="BD360" s="39"/>
      <c r="BE360" s="21"/>
      <c r="BF360" s="22"/>
      <c r="BG360" s="22" t="str">
        <f t="shared" si="173"/>
        <v/>
      </c>
      <c r="BH360" s="22"/>
      <c r="BI360" s="22"/>
      <c r="BJ360" s="22"/>
      <c r="BK360" s="24" t="str">
        <f t="shared" si="187"/>
        <v/>
      </c>
      <c r="BL360" s="19" t="str">
        <f t="shared" si="174"/>
        <v/>
      </c>
      <c r="BM360" s="39"/>
      <c r="BN360" s="21"/>
      <c r="BO360" s="22"/>
      <c r="BP360" s="22" t="str">
        <f t="shared" si="175"/>
        <v/>
      </c>
      <c r="BQ360" s="22"/>
      <c r="BR360" s="22"/>
      <c r="BS360" s="22"/>
      <c r="BT360" s="24" t="str">
        <f t="shared" si="188"/>
        <v/>
      </c>
      <c r="BU360" s="19" t="str">
        <f t="shared" si="176"/>
        <v/>
      </c>
      <c r="BV360" s="39"/>
      <c r="BW360" s="21"/>
      <c r="BX360" s="22"/>
      <c r="BY360" s="22" t="str">
        <f t="shared" si="177"/>
        <v/>
      </c>
      <c r="BZ360" s="22"/>
      <c r="CA360" s="22"/>
      <c r="CB360" s="22"/>
      <c r="CC360" s="24" t="str">
        <f t="shared" si="189"/>
        <v/>
      </c>
      <c r="CD360" s="19" t="str">
        <f t="shared" si="178"/>
        <v/>
      </c>
      <c r="CE360" s="39"/>
      <c r="CF360" s="21"/>
      <c r="CG360" s="22" t="str">
        <f>IF($A360="","",IF(CF360="","I",LOOKUP(CF360/CH$2,{0,0.4,0.45,0.5,0.55,0.6,0.65,0.7,0.75,0.8,1},{"F","D","C","C+","B-","B","B+","A-","A","A+"})))</f>
        <v/>
      </c>
      <c r="CH360" s="19" t="str">
        <f>IF($A360="","",IF(CF360="","--",LOOKUP(CF360/CH$2,{0,0.4,0.45,0.5,0.55,0.6,0.65,0.7,0.75,0.8,1},{0,2,2.25,2.5,2.75,3,3.25,3.5,3.75,4})))</f>
        <v/>
      </c>
      <c r="CI360" s="22"/>
      <c r="CJ360" s="22"/>
      <c r="CK360" s="58" t="str">
        <f t="shared" si="190"/>
        <v/>
      </c>
      <c r="CL360" s="55"/>
      <c r="CM360" s="24"/>
      <c r="CN360" s="24"/>
      <c r="CO360" s="24" t="str">
        <f t="shared" si="179"/>
        <v/>
      </c>
      <c r="CP360" s="24"/>
      <c r="CQ360" s="25"/>
      <c r="CR360" s="24"/>
      <c r="CS360" s="42" t="str">
        <f t="shared" si="180"/>
        <v/>
      </c>
      <c r="CT360" s="22"/>
      <c r="CU360" s="17"/>
      <c r="CV360" s="7"/>
      <c r="CW360" s="7"/>
      <c r="CX360" s="7"/>
      <c r="CY360" s="7"/>
      <c r="CZ360" s="7"/>
      <c r="DA360" s="7"/>
      <c r="DB360" s="25"/>
      <c r="DC360" s="23"/>
    </row>
    <row r="361" spans="1:107" s="26" customFormat="1" x14ac:dyDescent="0.25">
      <c r="A361" s="19"/>
      <c r="B361" s="20"/>
      <c r="C361" s="21"/>
      <c r="D361" s="22"/>
      <c r="E361" s="22" t="str">
        <f t="shared" si="161"/>
        <v/>
      </c>
      <c r="F361" s="22"/>
      <c r="G361" s="22"/>
      <c r="H361" s="22"/>
      <c r="I361" s="24" t="str">
        <f t="shared" si="181"/>
        <v/>
      </c>
      <c r="J361" s="22" t="str">
        <f t="shared" si="162"/>
        <v/>
      </c>
      <c r="K361" s="39"/>
      <c r="L361" s="27"/>
      <c r="M361" s="22"/>
      <c r="N361" s="22" t="str">
        <f t="shared" si="163"/>
        <v/>
      </c>
      <c r="O361" s="22"/>
      <c r="P361" s="22"/>
      <c r="Q361" s="22"/>
      <c r="R361" s="24" t="str">
        <f t="shared" si="182"/>
        <v/>
      </c>
      <c r="S361" s="19" t="str">
        <f t="shared" si="164"/>
        <v/>
      </c>
      <c r="T361" s="39"/>
      <c r="U361" s="21"/>
      <c r="V361" s="22"/>
      <c r="W361" s="22" t="str">
        <f t="shared" si="165"/>
        <v/>
      </c>
      <c r="X361" s="22"/>
      <c r="Y361" s="22"/>
      <c r="Z361" s="22"/>
      <c r="AA361" s="24" t="str">
        <f t="shared" si="183"/>
        <v/>
      </c>
      <c r="AB361" s="19" t="str">
        <f t="shared" si="166"/>
        <v/>
      </c>
      <c r="AC361" s="39"/>
      <c r="AD361" s="21"/>
      <c r="AE361" s="22"/>
      <c r="AF361" s="22" t="str">
        <f t="shared" si="167"/>
        <v/>
      </c>
      <c r="AG361" s="22"/>
      <c r="AH361" s="22"/>
      <c r="AI361" s="22"/>
      <c r="AJ361" s="24" t="str">
        <f t="shared" si="184"/>
        <v/>
      </c>
      <c r="AK361" s="19" t="str">
        <f t="shared" si="168"/>
        <v/>
      </c>
      <c r="AL361" s="39"/>
      <c r="AM361" s="21"/>
      <c r="AN361" s="22"/>
      <c r="AO361" s="22" t="str">
        <f t="shared" si="169"/>
        <v/>
      </c>
      <c r="AP361" s="22"/>
      <c r="AQ361" s="22"/>
      <c r="AR361" s="22"/>
      <c r="AS361" s="24" t="str">
        <f t="shared" si="185"/>
        <v/>
      </c>
      <c r="AT361" s="19" t="str">
        <f t="shared" si="170"/>
        <v/>
      </c>
      <c r="AU361" s="39"/>
      <c r="AV361" s="21"/>
      <c r="AW361" s="22"/>
      <c r="AX361" s="22" t="str">
        <f t="shared" si="171"/>
        <v/>
      </c>
      <c r="AY361" s="22"/>
      <c r="AZ361" s="22"/>
      <c r="BA361" s="22"/>
      <c r="BB361" s="24" t="str">
        <f t="shared" si="186"/>
        <v/>
      </c>
      <c r="BC361" s="19" t="str">
        <f t="shared" si="172"/>
        <v/>
      </c>
      <c r="BD361" s="39"/>
      <c r="BE361" s="21"/>
      <c r="BF361" s="22"/>
      <c r="BG361" s="22" t="str">
        <f t="shared" si="173"/>
        <v/>
      </c>
      <c r="BH361" s="22"/>
      <c r="BI361" s="22"/>
      <c r="BJ361" s="22"/>
      <c r="BK361" s="24" t="str">
        <f t="shared" si="187"/>
        <v/>
      </c>
      <c r="BL361" s="19" t="str">
        <f t="shared" si="174"/>
        <v/>
      </c>
      <c r="BM361" s="39"/>
      <c r="BN361" s="21"/>
      <c r="BO361" s="22"/>
      <c r="BP361" s="22" t="str">
        <f t="shared" si="175"/>
        <v/>
      </c>
      <c r="BQ361" s="22"/>
      <c r="BR361" s="22"/>
      <c r="BS361" s="22"/>
      <c r="BT361" s="24" t="str">
        <f t="shared" si="188"/>
        <v/>
      </c>
      <c r="BU361" s="19" t="str">
        <f t="shared" si="176"/>
        <v/>
      </c>
      <c r="BV361" s="39"/>
      <c r="BW361" s="21"/>
      <c r="BX361" s="22"/>
      <c r="BY361" s="22" t="str">
        <f t="shared" si="177"/>
        <v/>
      </c>
      <c r="BZ361" s="22"/>
      <c r="CA361" s="22"/>
      <c r="CB361" s="22"/>
      <c r="CC361" s="24" t="str">
        <f t="shared" si="189"/>
        <v/>
      </c>
      <c r="CD361" s="19" t="str">
        <f t="shared" si="178"/>
        <v/>
      </c>
      <c r="CE361" s="39"/>
      <c r="CF361" s="21"/>
      <c r="CG361" s="22" t="str">
        <f>IF($A361="","",IF(CF361="","I",LOOKUP(CF361/CH$2,{0,0.4,0.45,0.5,0.55,0.6,0.65,0.7,0.75,0.8,1},{"F","D","C","C+","B-","B","B+","A-","A","A+"})))</f>
        <v/>
      </c>
      <c r="CH361" s="19" t="str">
        <f>IF($A361="","",IF(CF361="","--",LOOKUP(CF361/CH$2,{0,0.4,0.45,0.5,0.55,0.6,0.65,0.7,0.75,0.8,1},{0,2,2.25,2.5,2.75,3,3.25,3.5,3.75,4})))</f>
        <v/>
      </c>
      <c r="CI361" s="22"/>
      <c r="CJ361" s="22"/>
      <c r="CK361" s="58" t="str">
        <f t="shared" si="190"/>
        <v/>
      </c>
      <c r="CL361" s="55"/>
      <c r="CM361" s="24"/>
      <c r="CN361" s="24"/>
      <c r="CO361" s="24" t="str">
        <f t="shared" si="179"/>
        <v/>
      </c>
      <c r="CP361" s="24"/>
      <c r="CQ361" s="25"/>
      <c r="CR361" s="24"/>
      <c r="CS361" s="42" t="str">
        <f t="shared" si="180"/>
        <v/>
      </c>
      <c r="CT361" s="22"/>
      <c r="CU361" s="17"/>
      <c r="CV361" s="7"/>
      <c r="CW361" s="7"/>
      <c r="CX361" s="7"/>
      <c r="CY361" s="7"/>
      <c r="CZ361" s="7"/>
      <c r="DA361" s="7"/>
      <c r="DB361" s="25"/>
      <c r="DC361" s="23"/>
    </row>
    <row r="362" spans="1:107" s="26" customFormat="1" x14ac:dyDescent="0.25">
      <c r="A362" s="19"/>
      <c r="B362" s="20"/>
      <c r="C362" s="21"/>
      <c r="D362" s="22"/>
      <c r="E362" s="22" t="str">
        <f t="shared" si="161"/>
        <v/>
      </c>
      <c r="F362" s="22"/>
      <c r="G362" s="22"/>
      <c r="H362" s="22"/>
      <c r="I362" s="24" t="str">
        <f t="shared" si="181"/>
        <v/>
      </c>
      <c r="J362" s="22" t="str">
        <f t="shared" si="162"/>
        <v/>
      </c>
      <c r="K362" s="39"/>
      <c r="L362" s="27"/>
      <c r="M362" s="22"/>
      <c r="N362" s="22" t="str">
        <f t="shared" si="163"/>
        <v/>
      </c>
      <c r="O362" s="22"/>
      <c r="P362" s="22"/>
      <c r="Q362" s="22"/>
      <c r="R362" s="24" t="str">
        <f t="shared" si="182"/>
        <v/>
      </c>
      <c r="S362" s="19" t="str">
        <f t="shared" si="164"/>
        <v/>
      </c>
      <c r="T362" s="39"/>
      <c r="U362" s="21"/>
      <c r="V362" s="22"/>
      <c r="W362" s="22" t="str">
        <f t="shared" si="165"/>
        <v/>
      </c>
      <c r="X362" s="22"/>
      <c r="Y362" s="22"/>
      <c r="Z362" s="22"/>
      <c r="AA362" s="24" t="str">
        <f t="shared" si="183"/>
        <v/>
      </c>
      <c r="AB362" s="19" t="str">
        <f t="shared" si="166"/>
        <v/>
      </c>
      <c r="AC362" s="39"/>
      <c r="AD362" s="21"/>
      <c r="AE362" s="22"/>
      <c r="AF362" s="22" t="str">
        <f t="shared" si="167"/>
        <v/>
      </c>
      <c r="AG362" s="22"/>
      <c r="AH362" s="22"/>
      <c r="AI362" s="22"/>
      <c r="AJ362" s="24" t="str">
        <f t="shared" si="184"/>
        <v/>
      </c>
      <c r="AK362" s="19" t="str">
        <f t="shared" si="168"/>
        <v/>
      </c>
      <c r="AL362" s="39"/>
      <c r="AM362" s="21"/>
      <c r="AN362" s="22"/>
      <c r="AO362" s="22" t="str">
        <f t="shared" si="169"/>
        <v/>
      </c>
      <c r="AP362" s="22"/>
      <c r="AQ362" s="22"/>
      <c r="AR362" s="22"/>
      <c r="AS362" s="24" t="str">
        <f t="shared" si="185"/>
        <v/>
      </c>
      <c r="AT362" s="19" t="str">
        <f t="shared" si="170"/>
        <v/>
      </c>
      <c r="AU362" s="39"/>
      <c r="AV362" s="21"/>
      <c r="AW362" s="22"/>
      <c r="AX362" s="22" t="str">
        <f t="shared" si="171"/>
        <v/>
      </c>
      <c r="AY362" s="22"/>
      <c r="AZ362" s="22"/>
      <c r="BA362" s="22"/>
      <c r="BB362" s="24" t="str">
        <f t="shared" si="186"/>
        <v/>
      </c>
      <c r="BC362" s="19" t="str">
        <f t="shared" si="172"/>
        <v/>
      </c>
      <c r="BD362" s="39"/>
      <c r="BE362" s="21"/>
      <c r="BF362" s="22"/>
      <c r="BG362" s="22" t="str">
        <f t="shared" si="173"/>
        <v/>
      </c>
      <c r="BH362" s="22"/>
      <c r="BI362" s="22"/>
      <c r="BJ362" s="22"/>
      <c r="BK362" s="24" t="str">
        <f t="shared" si="187"/>
        <v/>
      </c>
      <c r="BL362" s="19" t="str">
        <f t="shared" si="174"/>
        <v/>
      </c>
      <c r="BM362" s="39"/>
      <c r="BN362" s="21"/>
      <c r="BO362" s="22"/>
      <c r="BP362" s="22" t="str">
        <f t="shared" si="175"/>
        <v/>
      </c>
      <c r="BQ362" s="22"/>
      <c r="BR362" s="22"/>
      <c r="BS362" s="22"/>
      <c r="BT362" s="24" t="str">
        <f t="shared" si="188"/>
        <v/>
      </c>
      <c r="BU362" s="19" t="str">
        <f t="shared" si="176"/>
        <v/>
      </c>
      <c r="BV362" s="39"/>
      <c r="BW362" s="21"/>
      <c r="BX362" s="22"/>
      <c r="BY362" s="22" t="str">
        <f t="shared" si="177"/>
        <v/>
      </c>
      <c r="BZ362" s="22"/>
      <c r="CA362" s="22"/>
      <c r="CB362" s="22"/>
      <c r="CC362" s="24" t="str">
        <f t="shared" si="189"/>
        <v/>
      </c>
      <c r="CD362" s="19" t="str">
        <f t="shared" si="178"/>
        <v/>
      </c>
      <c r="CE362" s="39"/>
      <c r="CF362" s="21"/>
      <c r="CG362" s="22" t="str">
        <f>IF($A362="","",IF(CF362="","I",LOOKUP(CF362/CH$2,{0,0.4,0.45,0.5,0.55,0.6,0.65,0.7,0.75,0.8,1},{"F","D","C","C+","B-","B","B+","A-","A","A+"})))</f>
        <v/>
      </c>
      <c r="CH362" s="19" t="str">
        <f>IF($A362="","",IF(CF362="","--",LOOKUP(CF362/CH$2,{0,0.4,0.45,0.5,0.55,0.6,0.65,0.7,0.75,0.8,1},{0,2,2.25,2.5,2.75,3,3.25,3.5,3.75,4})))</f>
        <v/>
      </c>
      <c r="CI362" s="22"/>
      <c r="CJ362" s="22"/>
      <c r="CK362" s="58" t="str">
        <f t="shared" si="190"/>
        <v/>
      </c>
      <c r="CL362" s="55"/>
      <c r="CM362" s="24"/>
      <c r="CN362" s="24"/>
      <c r="CO362" s="24" t="str">
        <f t="shared" si="179"/>
        <v/>
      </c>
      <c r="CP362" s="24"/>
      <c r="CQ362" s="25"/>
      <c r="CR362" s="24"/>
      <c r="CS362" s="42" t="str">
        <f t="shared" si="180"/>
        <v/>
      </c>
      <c r="CT362" s="22"/>
      <c r="CU362" s="17"/>
      <c r="CV362" s="7"/>
      <c r="CW362" s="7"/>
      <c r="CX362" s="7"/>
      <c r="CY362" s="7"/>
      <c r="CZ362" s="7"/>
      <c r="DA362" s="7"/>
      <c r="DB362" s="25"/>
      <c r="DC362" s="23"/>
    </row>
    <row r="363" spans="1:107" s="26" customFormat="1" x14ac:dyDescent="0.25">
      <c r="A363" s="19"/>
      <c r="B363" s="20"/>
      <c r="C363" s="21"/>
      <c r="D363" s="22"/>
      <c r="E363" s="22" t="str">
        <f t="shared" si="161"/>
        <v/>
      </c>
      <c r="F363" s="22"/>
      <c r="G363" s="22"/>
      <c r="H363" s="22"/>
      <c r="I363" s="24" t="str">
        <f t="shared" si="181"/>
        <v/>
      </c>
      <c r="J363" s="22" t="str">
        <f t="shared" si="162"/>
        <v/>
      </c>
      <c r="K363" s="39"/>
      <c r="L363" s="27"/>
      <c r="M363" s="22"/>
      <c r="N363" s="22" t="str">
        <f t="shared" si="163"/>
        <v/>
      </c>
      <c r="O363" s="22"/>
      <c r="P363" s="22"/>
      <c r="Q363" s="22"/>
      <c r="R363" s="24" t="str">
        <f t="shared" si="182"/>
        <v/>
      </c>
      <c r="S363" s="19" t="str">
        <f t="shared" si="164"/>
        <v/>
      </c>
      <c r="T363" s="39"/>
      <c r="U363" s="21"/>
      <c r="V363" s="22"/>
      <c r="W363" s="22" t="str">
        <f t="shared" si="165"/>
        <v/>
      </c>
      <c r="X363" s="22"/>
      <c r="Y363" s="22"/>
      <c r="Z363" s="22"/>
      <c r="AA363" s="24" t="str">
        <f t="shared" si="183"/>
        <v/>
      </c>
      <c r="AB363" s="19" t="str">
        <f t="shared" si="166"/>
        <v/>
      </c>
      <c r="AC363" s="39"/>
      <c r="AD363" s="21"/>
      <c r="AE363" s="22"/>
      <c r="AF363" s="22" t="str">
        <f t="shared" si="167"/>
        <v/>
      </c>
      <c r="AG363" s="22"/>
      <c r="AH363" s="22"/>
      <c r="AI363" s="22"/>
      <c r="AJ363" s="24" t="str">
        <f t="shared" si="184"/>
        <v/>
      </c>
      <c r="AK363" s="19" t="str">
        <f t="shared" si="168"/>
        <v/>
      </c>
      <c r="AL363" s="39"/>
      <c r="AM363" s="21"/>
      <c r="AN363" s="22"/>
      <c r="AO363" s="22" t="str">
        <f t="shared" si="169"/>
        <v/>
      </c>
      <c r="AP363" s="22"/>
      <c r="AQ363" s="22"/>
      <c r="AR363" s="22"/>
      <c r="AS363" s="24" t="str">
        <f t="shared" si="185"/>
        <v/>
      </c>
      <c r="AT363" s="19" t="str">
        <f t="shared" si="170"/>
        <v/>
      </c>
      <c r="AU363" s="39"/>
      <c r="AV363" s="21"/>
      <c r="AW363" s="22"/>
      <c r="AX363" s="22" t="str">
        <f t="shared" si="171"/>
        <v/>
      </c>
      <c r="AY363" s="22"/>
      <c r="AZ363" s="22"/>
      <c r="BA363" s="22"/>
      <c r="BB363" s="24" t="str">
        <f t="shared" si="186"/>
        <v/>
      </c>
      <c r="BC363" s="19" t="str">
        <f t="shared" si="172"/>
        <v/>
      </c>
      <c r="BD363" s="39"/>
      <c r="BE363" s="21"/>
      <c r="BF363" s="22"/>
      <c r="BG363" s="22" t="str">
        <f t="shared" si="173"/>
        <v/>
      </c>
      <c r="BH363" s="22"/>
      <c r="BI363" s="22"/>
      <c r="BJ363" s="22"/>
      <c r="BK363" s="24" t="str">
        <f t="shared" si="187"/>
        <v/>
      </c>
      <c r="BL363" s="19" t="str">
        <f t="shared" si="174"/>
        <v/>
      </c>
      <c r="BM363" s="39"/>
      <c r="BN363" s="21"/>
      <c r="BO363" s="22"/>
      <c r="BP363" s="22" t="str">
        <f t="shared" si="175"/>
        <v/>
      </c>
      <c r="BQ363" s="22"/>
      <c r="BR363" s="22"/>
      <c r="BS363" s="22"/>
      <c r="BT363" s="24" t="str">
        <f t="shared" si="188"/>
        <v/>
      </c>
      <c r="BU363" s="19" t="str">
        <f t="shared" si="176"/>
        <v/>
      </c>
      <c r="BV363" s="39"/>
      <c r="BW363" s="21"/>
      <c r="BX363" s="22"/>
      <c r="BY363" s="22" t="str">
        <f t="shared" si="177"/>
        <v/>
      </c>
      <c r="BZ363" s="22"/>
      <c r="CA363" s="22"/>
      <c r="CB363" s="22"/>
      <c r="CC363" s="24" t="str">
        <f t="shared" si="189"/>
        <v/>
      </c>
      <c r="CD363" s="19" t="str">
        <f t="shared" si="178"/>
        <v/>
      </c>
      <c r="CE363" s="39"/>
      <c r="CF363" s="21"/>
      <c r="CG363" s="22" t="str">
        <f>IF($A363="","",IF(CF363="","I",LOOKUP(CF363/CH$2,{0,0.4,0.45,0.5,0.55,0.6,0.65,0.7,0.75,0.8,1},{"F","D","C","C+","B-","B","B+","A-","A","A+"})))</f>
        <v/>
      </c>
      <c r="CH363" s="19" t="str">
        <f>IF($A363="","",IF(CF363="","--",LOOKUP(CF363/CH$2,{0,0.4,0.45,0.5,0.55,0.6,0.65,0.7,0.75,0.8,1},{0,2,2.25,2.5,2.75,3,3.25,3.5,3.75,4})))</f>
        <v/>
      </c>
      <c r="CI363" s="22"/>
      <c r="CJ363" s="22"/>
      <c r="CK363" s="58" t="str">
        <f t="shared" si="190"/>
        <v/>
      </c>
      <c r="CL363" s="55"/>
      <c r="CM363" s="24"/>
      <c r="CN363" s="24"/>
      <c r="CO363" s="24" t="str">
        <f t="shared" si="179"/>
        <v/>
      </c>
      <c r="CP363" s="24"/>
      <c r="CQ363" s="25"/>
      <c r="CR363" s="24"/>
      <c r="CS363" s="42" t="str">
        <f t="shared" si="180"/>
        <v/>
      </c>
      <c r="CT363" s="22"/>
      <c r="CU363" s="17"/>
      <c r="CV363" s="7"/>
      <c r="CW363" s="7"/>
      <c r="CX363" s="7"/>
      <c r="CY363" s="7"/>
      <c r="CZ363" s="7"/>
      <c r="DA363" s="7"/>
      <c r="DB363" s="25"/>
      <c r="DC363" s="23"/>
    </row>
    <row r="364" spans="1:107" s="26" customFormat="1" x14ac:dyDescent="0.25">
      <c r="A364" s="19"/>
      <c r="B364" s="20"/>
      <c r="C364" s="21"/>
      <c r="D364" s="22"/>
      <c r="E364" s="22" t="str">
        <f t="shared" si="161"/>
        <v/>
      </c>
      <c r="F364" s="22"/>
      <c r="G364" s="22"/>
      <c r="H364" s="22"/>
      <c r="I364" s="24" t="str">
        <f t="shared" si="181"/>
        <v/>
      </c>
      <c r="J364" s="22" t="str">
        <f t="shared" si="162"/>
        <v/>
      </c>
      <c r="K364" s="39"/>
      <c r="L364" s="27"/>
      <c r="M364" s="22"/>
      <c r="N364" s="22" t="str">
        <f t="shared" si="163"/>
        <v/>
      </c>
      <c r="O364" s="22"/>
      <c r="P364" s="22"/>
      <c r="Q364" s="22"/>
      <c r="R364" s="24" t="str">
        <f t="shared" si="182"/>
        <v/>
      </c>
      <c r="S364" s="19" t="str">
        <f t="shared" si="164"/>
        <v/>
      </c>
      <c r="T364" s="39"/>
      <c r="U364" s="21"/>
      <c r="V364" s="22"/>
      <c r="W364" s="22" t="str">
        <f t="shared" si="165"/>
        <v/>
      </c>
      <c r="X364" s="22"/>
      <c r="Y364" s="22"/>
      <c r="Z364" s="22"/>
      <c r="AA364" s="24" t="str">
        <f t="shared" si="183"/>
        <v/>
      </c>
      <c r="AB364" s="19" t="str">
        <f t="shared" si="166"/>
        <v/>
      </c>
      <c r="AC364" s="39"/>
      <c r="AD364" s="21"/>
      <c r="AE364" s="22"/>
      <c r="AF364" s="22" t="str">
        <f t="shared" si="167"/>
        <v/>
      </c>
      <c r="AG364" s="22"/>
      <c r="AH364" s="22"/>
      <c r="AI364" s="22"/>
      <c r="AJ364" s="24" t="str">
        <f t="shared" si="184"/>
        <v/>
      </c>
      <c r="AK364" s="19" t="str">
        <f t="shared" si="168"/>
        <v/>
      </c>
      <c r="AL364" s="39"/>
      <c r="AM364" s="21"/>
      <c r="AN364" s="22"/>
      <c r="AO364" s="22" t="str">
        <f t="shared" si="169"/>
        <v/>
      </c>
      <c r="AP364" s="22"/>
      <c r="AQ364" s="22"/>
      <c r="AR364" s="22"/>
      <c r="AS364" s="24" t="str">
        <f t="shared" si="185"/>
        <v/>
      </c>
      <c r="AT364" s="19" t="str">
        <f t="shared" si="170"/>
        <v/>
      </c>
      <c r="AU364" s="39"/>
      <c r="AV364" s="21"/>
      <c r="AW364" s="22"/>
      <c r="AX364" s="22" t="str">
        <f t="shared" si="171"/>
        <v/>
      </c>
      <c r="AY364" s="22"/>
      <c r="AZ364" s="22"/>
      <c r="BA364" s="22"/>
      <c r="BB364" s="24" t="str">
        <f t="shared" si="186"/>
        <v/>
      </c>
      <c r="BC364" s="19" t="str">
        <f t="shared" si="172"/>
        <v/>
      </c>
      <c r="BD364" s="39"/>
      <c r="BE364" s="21"/>
      <c r="BF364" s="22"/>
      <c r="BG364" s="22" t="str">
        <f t="shared" si="173"/>
        <v/>
      </c>
      <c r="BH364" s="22"/>
      <c r="BI364" s="22"/>
      <c r="BJ364" s="22"/>
      <c r="BK364" s="24" t="str">
        <f t="shared" si="187"/>
        <v/>
      </c>
      <c r="BL364" s="19" t="str">
        <f t="shared" si="174"/>
        <v/>
      </c>
      <c r="BM364" s="39"/>
      <c r="BN364" s="21"/>
      <c r="BO364" s="22"/>
      <c r="BP364" s="22" t="str">
        <f t="shared" si="175"/>
        <v/>
      </c>
      <c r="BQ364" s="22"/>
      <c r="BR364" s="22"/>
      <c r="BS364" s="22"/>
      <c r="BT364" s="24" t="str">
        <f t="shared" si="188"/>
        <v/>
      </c>
      <c r="BU364" s="19" t="str">
        <f t="shared" si="176"/>
        <v/>
      </c>
      <c r="BV364" s="39"/>
      <c r="BW364" s="21"/>
      <c r="BX364" s="22"/>
      <c r="BY364" s="22" t="str">
        <f t="shared" si="177"/>
        <v/>
      </c>
      <c r="BZ364" s="22"/>
      <c r="CA364" s="22"/>
      <c r="CB364" s="22"/>
      <c r="CC364" s="24" t="str">
        <f t="shared" si="189"/>
        <v/>
      </c>
      <c r="CD364" s="19" t="str">
        <f t="shared" si="178"/>
        <v/>
      </c>
      <c r="CE364" s="39"/>
      <c r="CF364" s="21"/>
      <c r="CG364" s="22" t="str">
        <f>IF($A364="","",IF(CF364="","I",LOOKUP(CF364/CH$2,{0,0.4,0.45,0.5,0.55,0.6,0.65,0.7,0.75,0.8,1},{"F","D","C","C+","B-","B","B+","A-","A","A+"})))</f>
        <v/>
      </c>
      <c r="CH364" s="19" t="str">
        <f>IF($A364="","",IF(CF364="","--",LOOKUP(CF364/CH$2,{0,0.4,0.45,0.5,0.55,0.6,0.65,0.7,0.75,0.8,1},{0,2,2.25,2.5,2.75,3,3.25,3.5,3.75,4})))</f>
        <v/>
      </c>
      <c r="CI364" s="22"/>
      <c r="CJ364" s="22"/>
      <c r="CK364" s="58" t="str">
        <f t="shared" si="190"/>
        <v/>
      </c>
      <c r="CL364" s="55"/>
      <c r="CM364" s="24"/>
      <c r="CN364" s="24"/>
      <c r="CO364" s="24" t="str">
        <f t="shared" si="179"/>
        <v/>
      </c>
      <c r="CP364" s="24"/>
      <c r="CQ364" s="25"/>
      <c r="CR364" s="24"/>
      <c r="CS364" s="42" t="str">
        <f t="shared" si="180"/>
        <v/>
      </c>
      <c r="CT364" s="22"/>
      <c r="CU364" s="17"/>
      <c r="CV364" s="7"/>
      <c r="CW364" s="7"/>
      <c r="CX364" s="7"/>
      <c r="CY364" s="7"/>
      <c r="CZ364" s="7"/>
      <c r="DA364" s="7"/>
      <c r="DB364" s="25"/>
      <c r="DC364" s="23"/>
    </row>
    <row r="365" spans="1:107" s="26" customFormat="1" x14ac:dyDescent="0.25">
      <c r="A365" s="19"/>
      <c r="B365" s="20"/>
      <c r="C365" s="21"/>
      <c r="D365" s="22"/>
      <c r="E365" s="22" t="str">
        <f t="shared" si="161"/>
        <v/>
      </c>
      <c r="F365" s="22"/>
      <c r="G365" s="22"/>
      <c r="H365" s="22"/>
      <c r="I365" s="24" t="str">
        <f t="shared" si="181"/>
        <v/>
      </c>
      <c r="J365" s="22" t="str">
        <f t="shared" si="162"/>
        <v/>
      </c>
      <c r="K365" s="39"/>
      <c r="L365" s="27"/>
      <c r="M365" s="22"/>
      <c r="N365" s="22" t="str">
        <f t="shared" si="163"/>
        <v/>
      </c>
      <c r="O365" s="22"/>
      <c r="P365" s="22"/>
      <c r="Q365" s="22"/>
      <c r="R365" s="24" t="str">
        <f t="shared" si="182"/>
        <v/>
      </c>
      <c r="S365" s="19" t="str">
        <f t="shared" si="164"/>
        <v/>
      </c>
      <c r="T365" s="39"/>
      <c r="U365" s="21"/>
      <c r="V365" s="22"/>
      <c r="W365" s="22" t="str">
        <f t="shared" si="165"/>
        <v/>
      </c>
      <c r="X365" s="22"/>
      <c r="Y365" s="22"/>
      <c r="Z365" s="22"/>
      <c r="AA365" s="24" t="str">
        <f t="shared" si="183"/>
        <v/>
      </c>
      <c r="AB365" s="19" t="str">
        <f t="shared" si="166"/>
        <v/>
      </c>
      <c r="AC365" s="39"/>
      <c r="AD365" s="21"/>
      <c r="AE365" s="22"/>
      <c r="AF365" s="22" t="str">
        <f t="shared" si="167"/>
        <v/>
      </c>
      <c r="AG365" s="22"/>
      <c r="AH365" s="22"/>
      <c r="AI365" s="22"/>
      <c r="AJ365" s="24" t="str">
        <f t="shared" si="184"/>
        <v/>
      </c>
      <c r="AK365" s="19" t="str">
        <f t="shared" si="168"/>
        <v/>
      </c>
      <c r="AL365" s="39"/>
      <c r="AM365" s="21"/>
      <c r="AN365" s="22"/>
      <c r="AO365" s="22" t="str">
        <f t="shared" si="169"/>
        <v/>
      </c>
      <c r="AP365" s="22"/>
      <c r="AQ365" s="22"/>
      <c r="AR365" s="22"/>
      <c r="AS365" s="24" t="str">
        <f t="shared" si="185"/>
        <v/>
      </c>
      <c r="AT365" s="19" t="str">
        <f t="shared" si="170"/>
        <v/>
      </c>
      <c r="AU365" s="39"/>
      <c r="AV365" s="21"/>
      <c r="AW365" s="22"/>
      <c r="AX365" s="22" t="str">
        <f t="shared" si="171"/>
        <v/>
      </c>
      <c r="AY365" s="22"/>
      <c r="AZ365" s="22"/>
      <c r="BA365" s="22"/>
      <c r="BB365" s="24" t="str">
        <f t="shared" si="186"/>
        <v/>
      </c>
      <c r="BC365" s="19" t="str">
        <f t="shared" si="172"/>
        <v/>
      </c>
      <c r="BD365" s="39"/>
      <c r="BE365" s="21"/>
      <c r="BF365" s="22"/>
      <c r="BG365" s="22" t="str">
        <f t="shared" si="173"/>
        <v/>
      </c>
      <c r="BH365" s="22"/>
      <c r="BI365" s="22"/>
      <c r="BJ365" s="22"/>
      <c r="BK365" s="24" t="str">
        <f t="shared" si="187"/>
        <v/>
      </c>
      <c r="BL365" s="19" t="str">
        <f t="shared" si="174"/>
        <v/>
      </c>
      <c r="BM365" s="39"/>
      <c r="BN365" s="21"/>
      <c r="BO365" s="22"/>
      <c r="BP365" s="22" t="str">
        <f t="shared" si="175"/>
        <v/>
      </c>
      <c r="BQ365" s="22"/>
      <c r="BR365" s="22"/>
      <c r="BS365" s="22"/>
      <c r="BT365" s="24" t="str">
        <f t="shared" si="188"/>
        <v/>
      </c>
      <c r="BU365" s="19" t="str">
        <f t="shared" si="176"/>
        <v/>
      </c>
      <c r="BV365" s="39"/>
      <c r="BW365" s="21"/>
      <c r="BX365" s="22"/>
      <c r="BY365" s="22" t="str">
        <f t="shared" si="177"/>
        <v/>
      </c>
      <c r="BZ365" s="22"/>
      <c r="CA365" s="22"/>
      <c r="CB365" s="22"/>
      <c r="CC365" s="24" t="str">
        <f t="shared" si="189"/>
        <v/>
      </c>
      <c r="CD365" s="19" t="str">
        <f t="shared" si="178"/>
        <v/>
      </c>
      <c r="CE365" s="39"/>
      <c r="CF365" s="21"/>
      <c r="CG365" s="22" t="str">
        <f>IF($A365="","",IF(CF365="","I",LOOKUP(CF365/CH$2,{0,0.4,0.45,0.5,0.55,0.6,0.65,0.7,0.75,0.8,1},{"F","D","C","C+","B-","B","B+","A-","A","A+"})))</f>
        <v/>
      </c>
      <c r="CH365" s="19" t="str">
        <f>IF($A365="","",IF(CF365="","--",LOOKUP(CF365/CH$2,{0,0.4,0.45,0.5,0.55,0.6,0.65,0.7,0.75,0.8,1},{0,2,2.25,2.5,2.75,3,3.25,3.5,3.75,4})))</f>
        <v/>
      </c>
      <c r="CI365" s="22"/>
      <c r="CJ365" s="22"/>
      <c r="CK365" s="58" t="str">
        <f t="shared" si="190"/>
        <v/>
      </c>
      <c r="CL365" s="55"/>
      <c r="CM365" s="24"/>
      <c r="CN365" s="24"/>
      <c r="CO365" s="24" t="str">
        <f t="shared" si="179"/>
        <v/>
      </c>
      <c r="CP365" s="24"/>
      <c r="CQ365" s="25"/>
      <c r="CR365" s="24"/>
      <c r="CS365" s="42" t="str">
        <f t="shared" si="180"/>
        <v/>
      </c>
      <c r="CT365" s="22"/>
      <c r="CU365" s="17"/>
      <c r="CV365" s="7"/>
      <c r="CW365" s="7"/>
      <c r="CX365" s="7"/>
      <c r="CY365" s="7"/>
      <c r="CZ365" s="7"/>
      <c r="DA365" s="7"/>
      <c r="DB365" s="25"/>
      <c r="DC365" s="23"/>
    </row>
    <row r="366" spans="1:107" s="26" customFormat="1" x14ac:dyDescent="0.25">
      <c r="A366" s="19"/>
      <c r="B366" s="28"/>
      <c r="C366" s="21"/>
      <c r="D366" s="22"/>
      <c r="E366" s="22"/>
      <c r="F366" s="22"/>
      <c r="G366" s="22"/>
      <c r="H366" s="22"/>
      <c r="I366" s="22"/>
      <c r="J366" s="22"/>
      <c r="K366" s="39"/>
      <c r="L366" s="27"/>
      <c r="M366" s="22"/>
      <c r="N366" s="22"/>
      <c r="O366" s="22"/>
      <c r="P366" s="22"/>
      <c r="Q366" s="22"/>
      <c r="R366" s="22"/>
      <c r="S366" s="19"/>
      <c r="T366" s="39"/>
      <c r="U366" s="21"/>
      <c r="V366" s="22"/>
      <c r="W366" s="22"/>
      <c r="X366" s="22"/>
      <c r="Y366" s="22"/>
      <c r="Z366" s="22"/>
      <c r="AA366" s="22"/>
      <c r="AB366" s="19"/>
      <c r="AC366" s="39"/>
      <c r="AD366" s="21"/>
      <c r="AE366" s="22"/>
      <c r="AF366" s="22"/>
      <c r="AG366" s="22"/>
      <c r="AH366" s="22"/>
      <c r="AI366" s="22"/>
      <c r="AJ366" s="22"/>
      <c r="AK366" s="19"/>
      <c r="AL366" s="39"/>
      <c r="AM366" s="21"/>
      <c r="AN366" s="22"/>
      <c r="AO366" s="22"/>
      <c r="AP366" s="22"/>
      <c r="AQ366" s="22"/>
      <c r="AR366" s="22"/>
      <c r="AS366" s="22"/>
      <c r="AT366" s="19"/>
      <c r="AU366" s="39"/>
      <c r="AV366" s="21"/>
      <c r="AW366" s="22"/>
      <c r="AX366" s="22"/>
      <c r="AY366" s="22"/>
      <c r="AZ366" s="22"/>
      <c r="BA366" s="22"/>
      <c r="BB366" s="22"/>
      <c r="BC366" s="19"/>
      <c r="BD366" s="39"/>
      <c r="BE366" s="21"/>
      <c r="BF366" s="22"/>
      <c r="BG366" s="22"/>
      <c r="BH366" s="22"/>
      <c r="BI366" s="22"/>
      <c r="BJ366" s="22"/>
      <c r="BK366" s="22"/>
      <c r="BL366" s="19"/>
      <c r="BM366" s="39"/>
      <c r="BN366" s="21"/>
      <c r="BO366" s="22"/>
      <c r="BP366" s="22"/>
      <c r="BQ366" s="22"/>
      <c r="BR366" s="22"/>
      <c r="BS366" s="22"/>
      <c r="BT366" s="22"/>
      <c r="BU366" s="19"/>
      <c r="BV366" s="39"/>
      <c r="BW366" s="21"/>
      <c r="BX366" s="22"/>
      <c r="BY366" s="22"/>
      <c r="BZ366" s="22"/>
      <c r="CA366" s="22"/>
      <c r="CB366" s="22"/>
      <c r="CC366" s="22"/>
      <c r="CD366" s="19"/>
      <c r="CE366" s="39"/>
      <c r="CF366" s="21"/>
      <c r="CG366" s="22"/>
      <c r="CH366" s="19"/>
      <c r="CI366" s="22"/>
      <c r="CJ366" s="22"/>
      <c r="CK366" s="58"/>
      <c r="CL366" s="27"/>
      <c r="CM366" s="22"/>
      <c r="CN366" s="22"/>
      <c r="CO366" s="25"/>
      <c r="CP366" s="25"/>
      <c r="CQ366" s="25"/>
      <c r="CR366" s="25"/>
      <c r="CS366" s="44"/>
      <c r="CT366" s="25"/>
      <c r="CU366" s="17"/>
      <c r="CV366" s="7"/>
      <c r="CW366" s="7"/>
      <c r="CX366" s="7"/>
      <c r="CY366" s="7"/>
      <c r="CZ366" s="7"/>
      <c r="DA366" s="7"/>
      <c r="DB366" s="25"/>
      <c r="DC366" s="23"/>
    </row>
  </sheetData>
  <mergeCells count="133">
    <mergeCell ref="CT3:CT6"/>
    <mergeCell ref="CL1:CT1"/>
    <mergeCell ref="CS2:CT2"/>
    <mergeCell ref="CQ2:CR2"/>
    <mergeCell ref="CO2:CP2"/>
    <mergeCell ref="CU1:DC2"/>
    <mergeCell ref="CU3:CW4"/>
    <mergeCell ref="CX3:CY4"/>
    <mergeCell ref="CZ3:DA4"/>
    <mergeCell ref="CU5:CU6"/>
    <mergeCell ref="CV5:CV6"/>
    <mergeCell ref="CW5:CW6"/>
    <mergeCell ref="CX5:CX6"/>
    <mergeCell ref="CY5:CY6"/>
    <mergeCell ref="CZ5:CZ6"/>
    <mergeCell ref="DA5:DA6"/>
    <mergeCell ref="X3:AA3"/>
    <mergeCell ref="W4:W5"/>
    <mergeCell ref="AA4:AA5"/>
    <mergeCell ref="C1:K1"/>
    <mergeCell ref="I2:K2"/>
    <mergeCell ref="CL2:CN2"/>
    <mergeCell ref="C2:D2"/>
    <mergeCell ref="CF1:CH1"/>
    <mergeCell ref="BE1:BM1"/>
    <mergeCell ref="BN2:BO2"/>
    <mergeCell ref="AG2:AI2"/>
    <mergeCell ref="L2:M2"/>
    <mergeCell ref="L1:T1"/>
    <mergeCell ref="R2:T2"/>
    <mergeCell ref="U1:AC1"/>
    <mergeCell ref="AA2:AC2"/>
    <mergeCell ref="AD1:AL1"/>
    <mergeCell ref="AJ2:AL2"/>
    <mergeCell ref="AM1:AU1"/>
    <mergeCell ref="AS2:AU2"/>
    <mergeCell ref="AV1:BD1"/>
    <mergeCell ref="AM2:AN2"/>
    <mergeCell ref="AP2:AR2"/>
    <mergeCell ref="AD2:AE2"/>
    <mergeCell ref="CC4:CC5"/>
    <mergeCell ref="BN1:BV1"/>
    <mergeCell ref="BT2:BV2"/>
    <mergeCell ref="BW1:CE1"/>
    <mergeCell ref="CC2:CE2"/>
    <mergeCell ref="AL3:AL5"/>
    <mergeCell ref="AU3:AU5"/>
    <mergeCell ref="BD3:BD5"/>
    <mergeCell ref="BM3:BM5"/>
    <mergeCell ref="BL3:BL5"/>
    <mergeCell ref="AF4:AF5"/>
    <mergeCell ref="AJ4:AJ5"/>
    <mergeCell ref="AD3:AF3"/>
    <mergeCell ref="AG3:AJ3"/>
    <mergeCell ref="BU3:BU5"/>
    <mergeCell ref="CD3:CD5"/>
    <mergeCell ref="BP4:BP5"/>
    <mergeCell ref="BT4:BT5"/>
    <mergeCell ref="BW2:BX2"/>
    <mergeCell ref="BZ2:CB2"/>
    <mergeCell ref="CI1:CK1"/>
    <mergeCell ref="O2:Q2"/>
    <mergeCell ref="L3:N3"/>
    <mergeCell ref="O3:R3"/>
    <mergeCell ref="E4:E5"/>
    <mergeCell ref="I4:I5"/>
    <mergeCell ref="C3:E3"/>
    <mergeCell ref="F3:I3"/>
    <mergeCell ref="CL4:CL6"/>
    <mergeCell ref="CM4:CM6"/>
    <mergeCell ref="N4:N5"/>
    <mergeCell ref="R4:R5"/>
    <mergeCell ref="U2:V2"/>
    <mergeCell ref="X2:Z2"/>
    <mergeCell ref="U3:W3"/>
    <mergeCell ref="CF2:CG2"/>
    <mergeCell ref="CF3:CG3"/>
    <mergeCell ref="AT3:AT5"/>
    <mergeCell ref="BB2:BD2"/>
    <mergeCell ref="BK2:BM2"/>
    <mergeCell ref="AM3:AO3"/>
    <mergeCell ref="AP3:AS3"/>
    <mergeCell ref="AO4:AO5"/>
    <mergeCell ref="BW3:BY3"/>
    <mergeCell ref="BZ3:CC3"/>
    <mergeCell ref="A5:B5"/>
    <mergeCell ref="A1:B4"/>
    <mergeCell ref="F2:H2"/>
    <mergeCell ref="AS4:AS5"/>
    <mergeCell ref="AX4:AX5"/>
    <mergeCell ref="BB4:BB5"/>
    <mergeCell ref="BE2:BF2"/>
    <mergeCell ref="BH2:BJ2"/>
    <mergeCell ref="BE3:BG3"/>
    <mergeCell ref="BH3:BK3"/>
    <mergeCell ref="BG4:BG5"/>
    <mergeCell ref="BK4:BK5"/>
    <mergeCell ref="AV2:AW2"/>
    <mergeCell ref="AY2:BA2"/>
    <mergeCell ref="AV3:AX3"/>
    <mergeCell ref="AY3:BB3"/>
    <mergeCell ref="BC3:BC5"/>
    <mergeCell ref="J3:J5"/>
    <mergeCell ref="S3:S5"/>
    <mergeCell ref="AB3:AB5"/>
    <mergeCell ref="AK3:AK5"/>
    <mergeCell ref="K3:K5"/>
    <mergeCell ref="T3:T5"/>
    <mergeCell ref="AC3:AC5"/>
    <mergeCell ref="DJ5:DL5"/>
    <mergeCell ref="DM5:DO5"/>
    <mergeCell ref="BQ2:BS2"/>
    <mergeCell ref="BN3:BP3"/>
    <mergeCell ref="BQ3:BT3"/>
    <mergeCell ref="CP3:CS3"/>
    <mergeCell ref="CP4:CP6"/>
    <mergeCell ref="CQ4:CQ6"/>
    <mergeCell ref="CR4:CR6"/>
    <mergeCell ref="CS4:CS6"/>
    <mergeCell ref="CN4:CN6"/>
    <mergeCell ref="CL3:CO3"/>
    <mergeCell ref="CO4:CO6"/>
    <mergeCell ref="BV3:BV5"/>
    <mergeCell ref="CE3:CE5"/>
    <mergeCell ref="BY4:BY5"/>
    <mergeCell ref="CI2:CJ2"/>
    <mergeCell ref="CI3:CJ3"/>
    <mergeCell ref="CI4:CI6"/>
    <mergeCell ref="CJ4:CJ6"/>
    <mergeCell ref="CK4:CK6"/>
    <mergeCell ref="DB5:DB6"/>
    <mergeCell ref="DC5:DC6"/>
    <mergeCell ref="DB3:DC4"/>
  </mergeCells>
  <conditionalFormatting sqref="A1:DC1048576">
    <cfRule type="expression" dxfId="5" priority="15">
      <formula>_xlfn.ISFORMULA(INDIRECT("rc",FALSE))</formula>
    </cfRule>
  </conditionalFormatting>
  <conditionalFormatting sqref="A1:C1 L1 U1 AD1 AM1 AV1 BE1 BN1 BW1 CL1 CF1:CI3 A2:I2 L2:R2 U2:AA2 AD2:AJ2 AM2:AS2 AV2:BB2 BE2:BK2 BN2:BT2 BW2:CC2 CK2:CO2 A3:T3 AC3 AL3 AU3 BD3 BM3 BV3 CE3 CK3:CT3 U3:AB1048576 AD3:AK1048576 AM3:AT1048576 AV3:BC1048576 BE3:BL1048576 BN3:BU1048576 BW3:CD1048576 CF4:CS4 A4:J5 L4:S5 CF5:CH6 CL5:CS6 AC6:AC1048576 AL6:AL1048576 AU6:AU1048576 BD6:BD1048576 BM6:BM1048576 BV6:BV1048576 CE6:CE1048576 CF7:CT1048576 A6:T1048576">
    <cfRule type="containsText" dxfId="4" priority="6" operator="containsText" text="3E">
      <formula>NOT(ISERROR(SEARCH("3E",A1)))</formula>
    </cfRule>
  </conditionalFormatting>
  <conditionalFormatting sqref="CU1 CU3 CX3 CZ3 CF7:DA1048576">
    <cfRule type="expression" dxfId="3" priority="3">
      <formula>_xlfn.ISFORMULA(INDIRECT("rc",FALSE))</formula>
    </cfRule>
  </conditionalFormatting>
  <conditionalFormatting sqref="CV5:DA5">
    <cfRule type="expression" dxfId="2" priority="1">
      <formula>_xlfn.ISFORMULA(INDIRECT("rc",FALSE))</formula>
    </cfRule>
  </conditionalFormatting>
  <conditionalFormatting sqref="DD7:DD104">
    <cfRule type="containsText" dxfId="1" priority="5" operator="containsText" text="3E">
      <formula>NOT(ISERROR(SEARCH("3E",DD7)))</formula>
    </cfRule>
  </conditionalFormatting>
  <conditionalFormatting sqref="DF7:DF104">
    <cfRule type="containsText" dxfId="0" priority="4" operator="containsText" text="3E">
      <formula>NOT(ISERROR(SEARCH("3E",DF7)))</formula>
    </cfRule>
  </conditionalFormatting>
  <pageMargins left="0.7" right="0.7" top="0.75" bottom="0.75" header="0.3" footer="0.3"/>
  <pageSetup paperSize="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76"/>
  <sheetViews>
    <sheetView topLeftCell="K1" zoomScale="90" zoomScaleNormal="90" workbookViewId="0">
      <pane ySplit="4" topLeftCell="A5" activePane="bottomLeft" state="frozen"/>
      <selection pane="bottomLeft" activeCell="AS1" sqref="AS1:AS1048576"/>
    </sheetView>
  </sheetViews>
  <sheetFormatPr defaultColWidth="9.140625" defaultRowHeight="18.95" customHeight="1" x14ac:dyDescent="0.25"/>
  <cols>
    <col min="1" max="1" width="12.28515625" style="2" customWidth="1"/>
    <col min="2" max="3" width="4.7109375" style="2" customWidth="1"/>
    <col min="4" max="4" width="4.7109375" style="1" customWidth="1"/>
    <col min="5" max="6" width="4.7109375" style="2" customWidth="1"/>
    <col min="7" max="7" width="4.7109375" style="1" customWidth="1"/>
    <col min="8" max="9" width="4.7109375" style="2" customWidth="1"/>
    <col min="10" max="10" width="4.7109375" style="1" customWidth="1"/>
    <col min="11" max="12" width="4.7109375" style="2" customWidth="1"/>
    <col min="13" max="13" width="4.7109375" style="1" customWidth="1"/>
    <col min="14" max="15" width="4.7109375" style="2" customWidth="1"/>
    <col min="16" max="16" width="4.7109375" style="1" customWidth="1"/>
    <col min="17" max="18" width="4.7109375" style="2" customWidth="1"/>
    <col min="19" max="19" width="4.7109375" style="1" customWidth="1"/>
    <col min="20" max="21" width="4.7109375" style="2" customWidth="1"/>
    <col min="22" max="22" width="4.7109375" style="1" customWidth="1"/>
    <col min="23" max="24" width="4.7109375" style="2" customWidth="1"/>
    <col min="25" max="25" width="4.7109375" style="1" customWidth="1"/>
    <col min="26" max="27" width="4.7109375" style="2" customWidth="1"/>
    <col min="28" max="28" width="4.7109375" style="1" customWidth="1"/>
    <col min="29" max="30" width="4.7109375" style="2" customWidth="1"/>
    <col min="31" max="31" width="4.7109375" style="1" customWidth="1"/>
    <col min="32" max="33" width="4.7109375" style="2" customWidth="1"/>
    <col min="34" max="34" width="4.7109375" style="1" customWidth="1"/>
    <col min="35" max="36" width="4.7109375" style="2" customWidth="1"/>
    <col min="37" max="37" width="4.7109375" style="1" customWidth="1"/>
    <col min="38" max="38" width="5.42578125" style="4" bestFit="1" customWidth="1"/>
    <col min="39" max="39" width="4.7109375" style="2" customWidth="1"/>
    <col min="40" max="40" width="4.7109375" style="67" customWidth="1"/>
    <col min="41" max="41" width="4.7109375" style="2" customWidth="1"/>
    <col min="42" max="42" width="6.140625" style="2" customWidth="1"/>
    <col min="43" max="43" width="16" style="2" bestFit="1" customWidth="1"/>
    <col min="44" max="44" width="10.42578125" style="2" bestFit="1" customWidth="1"/>
    <col min="45" max="45" width="3.5703125" style="2" bestFit="1" customWidth="1"/>
    <col min="46" max="16384" width="9.140625" style="68"/>
  </cols>
  <sheetData>
    <row r="1" spans="1:45" ht="18" customHeight="1" x14ac:dyDescent="0.25">
      <c r="A1" s="122" t="s">
        <v>42</v>
      </c>
      <c r="B1" s="124" t="str">
        <f>DRAFT!C1</f>
        <v>CHEM 411F</v>
      </c>
      <c r="C1" s="124"/>
      <c r="D1" s="124"/>
      <c r="E1" s="124" t="str">
        <f>DRAFT!L1</f>
        <v>CHEM 412F</v>
      </c>
      <c r="F1" s="124"/>
      <c r="G1" s="124"/>
      <c r="H1" s="124" t="str">
        <f>DRAFT!U1</f>
        <v>CHEM 413F</v>
      </c>
      <c r="I1" s="124"/>
      <c r="J1" s="124"/>
      <c r="K1" s="124" t="str">
        <f>DRAFT!AD1</f>
        <v>CHEM 421F</v>
      </c>
      <c r="L1" s="124"/>
      <c r="M1" s="124"/>
      <c r="N1" s="124" t="str">
        <f>DRAFT!AM1</f>
        <v>CHEM 422F</v>
      </c>
      <c r="O1" s="124"/>
      <c r="P1" s="124"/>
      <c r="Q1" s="124" t="str">
        <f>DRAFT!AV1</f>
        <v>CHEM 423F</v>
      </c>
      <c r="R1" s="124"/>
      <c r="S1" s="124"/>
      <c r="T1" s="124" t="str">
        <f>DRAFT!BE1</f>
        <v>CHEM 431F</v>
      </c>
      <c r="U1" s="124"/>
      <c r="V1" s="124"/>
      <c r="W1" s="124" t="str">
        <f>DRAFT!BN1</f>
        <v>CHEM 432F</v>
      </c>
      <c r="X1" s="124"/>
      <c r="Y1" s="124"/>
      <c r="Z1" s="124" t="str">
        <f>DRAFT!BW1</f>
        <v>CHEM 433F</v>
      </c>
      <c r="AA1" s="124"/>
      <c r="AB1" s="124"/>
      <c r="AC1" s="124" t="str">
        <f>DRAFT!CF1</f>
        <v>CHEM 401VF</v>
      </c>
      <c r="AD1" s="124"/>
      <c r="AE1" s="124"/>
      <c r="AF1" s="124" t="str">
        <f>DRAFT!CI1</f>
        <v>COMP 402LH</v>
      </c>
      <c r="AG1" s="124"/>
      <c r="AH1" s="124"/>
      <c r="AI1" s="124" t="str">
        <f>DRAFT!CL1</f>
        <v>CHEM 401LF</v>
      </c>
      <c r="AJ1" s="124"/>
      <c r="AK1" s="124"/>
      <c r="AL1" s="127" t="s">
        <v>5</v>
      </c>
      <c r="AM1" s="125" t="s">
        <v>6</v>
      </c>
      <c r="AN1" s="128" t="s">
        <v>77</v>
      </c>
      <c r="AO1" s="128"/>
      <c r="AP1" s="128"/>
      <c r="AQ1" s="126" t="s">
        <v>10</v>
      </c>
      <c r="AR1" s="126" t="s">
        <v>11</v>
      </c>
      <c r="AS1" s="125" t="s">
        <v>56</v>
      </c>
    </row>
    <row r="2" spans="1:45" ht="18" customHeight="1" x14ac:dyDescent="0.25">
      <c r="A2" s="122"/>
      <c r="B2" s="123" t="str">
        <f>DRAFT!C2</f>
        <v>MARKS</v>
      </c>
      <c r="C2" s="123"/>
      <c r="D2" s="2">
        <f>DRAFT!E2</f>
        <v>100</v>
      </c>
      <c r="E2" s="123" t="str">
        <f>DRAFT!L2</f>
        <v>MARKS</v>
      </c>
      <c r="F2" s="123"/>
      <c r="G2" s="2">
        <f>DRAFT!N2</f>
        <v>75</v>
      </c>
      <c r="H2" s="123" t="str">
        <f>DRAFT!U2</f>
        <v>MARKS</v>
      </c>
      <c r="I2" s="123"/>
      <c r="J2" s="2">
        <f>DRAFT!W2</f>
        <v>75</v>
      </c>
      <c r="K2" s="123" t="str">
        <f>DRAFT!AD2</f>
        <v>MARKS</v>
      </c>
      <c r="L2" s="123"/>
      <c r="M2" s="2">
        <f>DRAFT!AF2</f>
        <v>100</v>
      </c>
      <c r="N2" s="123" t="str">
        <f>DRAFT!AM2</f>
        <v>MARKS</v>
      </c>
      <c r="O2" s="123"/>
      <c r="P2" s="2">
        <f>DRAFT!AO2</f>
        <v>75</v>
      </c>
      <c r="Q2" s="123" t="str">
        <f>DRAFT!AV2</f>
        <v>MARKS</v>
      </c>
      <c r="R2" s="123"/>
      <c r="S2" s="2">
        <f>DRAFT!AX2</f>
        <v>75</v>
      </c>
      <c r="T2" s="123" t="str">
        <f>DRAFT!BE2</f>
        <v>MARKS</v>
      </c>
      <c r="U2" s="123"/>
      <c r="V2" s="2">
        <f>DRAFT!BG2</f>
        <v>100</v>
      </c>
      <c r="W2" s="123" t="str">
        <f>DRAFT!BN2</f>
        <v>MARKS</v>
      </c>
      <c r="X2" s="123"/>
      <c r="Y2" s="2">
        <f>DRAFT!BP2</f>
        <v>75</v>
      </c>
      <c r="Z2" s="123" t="str">
        <f>DRAFT!BW2</f>
        <v>MARKS</v>
      </c>
      <c r="AA2" s="123"/>
      <c r="AB2" s="2">
        <f>DRAFT!BY2</f>
        <v>75</v>
      </c>
      <c r="AC2" s="123" t="str">
        <f>DRAFT!CF2</f>
        <v>MARKS</v>
      </c>
      <c r="AD2" s="123"/>
      <c r="AE2" s="2">
        <f>DRAFT!CH2</f>
        <v>75</v>
      </c>
      <c r="AF2" s="123" t="str">
        <f>DRAFT!CI2</f>
        <v>MARKS</v>
      </c>
      <c r="AG2" s="123"/>
      <c r="AH2" s="2">
        <f>DRAFT!CK2</f>
        <v>50</v>
      </c>
      <c r="AI2" s="123" t="str">
        <f>DRAFT!CL2</f>
        <v>MARKS</v>
      </c>
      <c r="AJ2" s="123"/>
      <c r="AK2" s="2">
        <f>DRAFT!CO2</f>
        <v>175</v>
      </c>
      <c r="AL2" s="127"/>
      <c r="AM2" s="125"/>
      <c r="AN2" s="128"/>
      <c r="AO2" s="128"/>
      <c r="AP2" s="128"/>
      <c r="AQ2" s="126"/>
      <c r="AR2" s="126"/>
      <c r="AS2" s="125"/>
    </row>
    <row r="3" spans="1:45" ht="18" customHeight="1" x14ac:dyDescent="0.25">
      <c r="A3" s="122"/>
      <c r="B3" s="123" t="str">
        <f>DRAFT!F2</f>
        <v>CREDIT</v>
      </c>
      <c r="C3" s="123"/>
      <c r="D3" s="2">
        <f>DRAFT!I2</f>
        <v>4</v>
      </c>
      <c r="E3" s="123" t="str">
        <f>DRAFT!O2</f>
        <v>CREDIT</v>
      </c>
      <c r="F3" s="123"/>
      <c r="G3" s="2">
        <f>DRAFT!R2</f>
        <v>3</v>
      </c>
      <c r="H3" s="123" t="str">
        <f>DRAFT!X2</f>
        <v>CREDIT</v>
      </c>
      <c r="I3" s="123"/>
      <c r="J3" s="2">
        <f>DRAFT!AA2</f>
        <v>3</v>
      </c>
      <c r="K3" s="123" t="str">
        <f>DRAFT!AG2</f>
        <v>CREDIT</v>
      </c>
      <c r="L3" s="123"/>
      <c r="M3" s="2">
        <f>DRAFT!AJ2</f>
        <v>4</v>
      </c>
      <c r="N3" s="123" t="str">
        <f>DRAFT!AP2</f>
        <v>CREDIT</v>
      </c>
      <c r="O3" s="123"/>
      <c r="P3" s="2">
        <f>DRAFT!AS2</f>
        <v>3</v>
      </c>
      <c r="Q3" s="123" t="str">
        <f>DRAFT!AY2</f>
        <v>CREDIT</v>
      </c>
      <c r="R3" s="123"/>
      <c r="S3" s="2">
        <f>DRAFT!BB2</f>
        <v>3</v>
      </c>
      <c r="T3" s="123" t="str">
        <f>DRAFT!BH2</f>
        <v>CREDIT</v>
      </c>
      <c r="U3" s="123"/>
      <c r="V3" s="2">
        <f>DRAFT!BK2</f>
        <v>4</v>
      </c>
      <c r="W3" s="123" t="str">
        <f>DRAFT!BQ2</f>
        <v>CREDIT</v>
      </c>
      <c r="X3" s="123"/>
      <c r="Y3" s="2">
        <f>DRAFT!BT2</f>
        <v>3</v>
      </c>
      <c r="Z3" s="123" t="str">
        <f>DRAFT!BZ2</f>
        <v>CREDIT</v>
      </c>
      <c r="AA3" s="123"/>
      <c r="AB3" s="2">
        <f>DRAFT!CC2</f>
        <v>3</v>
      </c>
      <c r="AC3" s="123" t="str">
        <f>DRAFT!CF3</f>
        <v>CREDIT</v>
      </c>
      <c r="AD3" s="123"/>
      <c r="AE3" s="2">
        <f>DRAFT!CH3</f>
        <v>3</v>
      </c>
      <c r="AF3" s="123" t="str">
        <f>DRAFT!CI3</f>
        <v>CREDIT</v>
      </c>
      <c r="AG3" s="123"/>
      <c r="AH3" s="2">
        <f>DRAFT!CK3</f>
        <v>2</v>
      </c>
      <c r="AI3" s="126" t="str">
        <f>DRAFT!CQ2</f>
        <v>CREDIT</v>
      </c>
      <c r="AJ3" s="126"/>
      <c r="AK3" s="2">
        <f>DRAFT!CS2</f>
        <v>7</v>
      </c>
      <c r="AL3" s="127"/>
      <c r="AM3" s="125"/>
      <c r="AN3" s="129" t="s">
        <v>78</v>
      </c>
      <c r="AO3" s="121" t="s">
        <v>4</v>
      </c>
      <c r="AP3" s="121" t="s">
        <v>79</v>
      </c>
      <c r="AQ3" s="126"/>
      <c r="AR3" s="126"/>
      <c r="AS3" s="125"/>
    </row>
    <row r="4" spans="1:45" ht="18" customHeight="1" x14ac:dyDescent="0.25">
      <c r="A4" s="2" t="s">
        <v>26</v>
      </c>
      <c r="B4" s="2" t="s">
        <v>9</v>
      </c>
      <c r="C4" s="2" t="s">
        <v>4</v>
      </c>
      <c r="D4" s="1" t="s">
        <v>3</v>
      </c>
      <c r="E4" s="2" t="s">
        <v>9</v>
      </c>
      <c r="F4" s="2" t="s">
        <v>4</v>
      </c>
      <c r="G4" s="1" t="s">
        <v>3</v>
      </c>
      <c r="H4" s="2" t="s">
        <v>9</v>
      </c>
      <c r="I4" s="2" t="s">
        <v>4</v>
      </c>
      <c r="J4" s="1" t="s">
        <v>3</v>
      </c>
      <c r="K4" s="2" t="s">
        <v>9</v>
      </c>
      <c r="L4" s="2" t="s">
        <v>4</v>
      </c>
      <c r="M4" s="1" t="s">
        <v>3</v>
      </c>
      <c r="N4" s="2" t="s">
        <v>9</v>
      </c>
      <c r="O4" s="2" t="s">
        <v>4</v>
      </c>
      <c r="P4" s="1" t="s">
        <v>3</v>
      </c>
      <c r="Q4" s="2" t="s">
        <v>9</v>
      </c>
      <c r="R4" s="2" t="s">
        <v>4</v>
      </c>
      <c r="S4" s="1" t="s">
        <v>3</v>
      </c>
      <c r="T4" s="2" t="s">
        <v>9</v>
      </c>
      <c r="U4" s="2" t="s">
        <v>4</v>
      </c>
      <c r="V4" s="1" t="s">
        <v>3</v>
      </c>
      <c r="W4" s="2" t="s">
        <v>9</v>
      </c>
      <c r="X4" s="2" t="s">
        <v>4</v>
      </c>
      <c r="Y4" s="1" t="s">
        <v>3</v>
      </c>
      <c r="Z4" s="2" t="s">
        <v>9</v>
      </c>
      <c r="AA4" s="2" t="s">
        <v>4</v>
      </c>
      <c r="AB4" s="1" t="s">
        <v>3</v>
      </c>
      <c r="AC4" s="2" t="s">
        <v>9</v>
      </c>
      <c r="AD4" s="2" t="s">
        <v>4</v>
      </c>
      <c r="AE4" s="1" t="s">
        <v>3</v>
      </c>
      <c r="AF4" s="2" t="s">
        <v>9</v>
      </c>
      <c r="AG4" s="2" t="s">
        <v>4</v>
      </c>
      <c r="AH4" s="1" t="s">
        <v>3</v>
      </c>
      <c r="AI4" s="2" t="s">
        <v>9</v>
      </c>
      <c r="AJ4" s="2" t="s">
        <v>4</v>
      </c>
      <c r="AK4" s="1" t="s">
        <v>3</v>
      </c>
      <c r="AL4" s="127"/>
      <c r="AM4" s="69">
        <f>SUM(B3:AK3)</f>
        <v>42</v>
      </c>
      <c r="AN4" s="129"/>
      <c r="AO4" s="121"/>
      <c r="AP4" s="121"/>
      <c r="AQ4" s="126"/>
      <c r="AR4" s="126"/>
      <c r="AS4" s="125"/>
    </row>
    <row r="5" spans="1:45" ht="18.95" customHeight="1" x14ac:dyDescent="0.25">
      <c r="A5" s="3">
        <f>IF(DRAFT!$B7="","",DRAFT!$B7)</f>
        <v>233123</v>
      </c>
      <c r="B5" s="2">
        <f>IF(COUNT($A5)=0,"",IF($A5&lt;&gt;DRAFT!$B7,"ERR",IF(DRAFT!I7="3E","3E",IF(COUNT(DRAFT!E7,DRAFT!I7)&gt;0,DRAFT!J7,""))))</f>
        <v>87</v>
      </c>
      <c r="C5" s="2" t="str">
        <f>IF(COUNT($A5)=0,"",IF(B5="3E","3E",IF(B5="","I",LOOKUP(B5/D$2,{0,0.4,0.45,0.5,0.55,0.6,0.65,0.7,0.75,0.8,1},{"F","D","C","C+","B-","B","B+","A-","A","A+"}))))</f>
        <v>A+</v>
      </c>
      <c r="D5" s="1">
        <f>IF(COUNT($A5)=0,"",IF(B5="","--",IF(B5="3E","3E",LOOKUP(B5/D$2,{0,0.4,0.45,0.5,0.55,0.6,0.65,0.7,0.75,0.8,1},{0,2,2.25,2.5,2.75,3,3.25,3.5,3.75,4}))))</f>
        <v>4</v>
      </c>
      <c r="E5" s="2">
        <f>IF(COUNT($A5)=0,"",IF($A5&lt;&gt;DRAFT!$B7,"ERR",IF(DRAFT!R7="3E","3E",IF(COUNT(DRAFT!N7,DRAFT!R7)&gt;0,DRAFT!S7,""))))</f>
        <v>64</v>
      </c>
      <c r="F5" s="2" t="str">
        <f>IF(COUNT($A5)=0,"",IF(E5="3E","3E",IF(E5="","I",LOOKUP(E5/G$2,{0,0.4,0.45,0.5,0.55,0.6,0.65,0.7,0.75,0.8,1},{"F","D","C","C+","B-","B","B+","A-","A","A+"}))))</f>
        <v>A+</v>
      </c>
      <c r="G5" s="1">
        <f>IF(COUNT($A5)=0,"",IF(E5="","--",IF(E5="3E","3E",LOOKUP(E5/G$2,{0,0.4,0.45,0.5,0.55,0.6,0.65,0.7,0.75,0.8,1},{0,2,2.25,2.5,2.75,3,3.25,3.5,3.75,4}))))</f>
        <v>4</v>
      </c>
      <c r="H5" s="2">
        <f>IF(COUNT($A5)=0,"",IF($A5&lt;&gt;DRAFT!$B7,"ERR",IF(DRAFT!AA7="3E","3E",IF(COUNT(DRAFT!W7,DRAFT!AA7)&gt;0,DRAFT!AB7,""))))</f>
        <v>67</v>
      </c>
      <c r="I5" s="2" t="str">
        <f>IF(COUNT($A5)=0,"",IF(H5="3E","3E",IF(H5="","I",LOOKUP(H5/J$2,{0,0.4,0.45,0.5,0.55,0.6,0.65,0.7,0.75,0.8,1},{"F","D","C","C+","B-","B","B+","A-","A","A+"}))))</f>
        <v>A+</v>
      </c>
      <c r="J5" s="1">
        <f>IF(COUNT($A5)=0,"",IF(H5="","--",IF(H5="3E","3E",LOOKUP(H5/J$2,{0,0.4,0.45,0.5,0.55,0.6,0.65,0.7,0.75,0.8,1},{0,2,2.25,2.5,2.75,3,3.25,3.5,3.75,4}))))</f>
        <v>4</v>
      </c>
      <c r="K5" s="2">
        <f>IF(COUNT($A5)=0,"",IF($A5&lt;&gt;DRAFT!$B7,"ERR",IF(DRAFT!AJ7="3E","3E",IF(COUNT(DRAFT!AF7,DRAFT!AJ7)&gt;0,DRAFT!AK7,""))))</f>
        <v>87</v>
      </c>
      <c r="L5" s="2" t="str">
        <f>IF(COUNT($A5)=0,"",IF(K5="3E","3E",IF(K5="","I",LOOKUP(K5/M$2,{0,0.4,0.45,0.5,0.55,0.6,0.65,0.7,0.75,0.8,1},{"F","D","C","C+","B-","B","B+","A-","A","A+"}))))</f>
        <v>A+</v>
      </c>
      <c r="M5" s="1">
        <f>IF(COUNT($A5)=0,"",IF(K5="","--",IF(K5="3E","3E",LOOKUP(K5/M$2,{0,0.4,0.45,0.5,0.55,0.6,0.65,0.7,0.75,0.8,1},{0,2,2.25,2.5,2.75,3,3.25,3.5,3.75,4}))))</f>
        <v>4</v>
      </c>
      <c r="N5" s="2">
        <f>IF(COUNT($A5)=0,"",IF($A5&lt;&gt;DRAFT!$B7,"ERR",IF(DRAFT!AS7="3E","3E",IF(COUNT(DRAFT!AO7,DRAFT!AS7)&gt;0,DRAFT!AT7,""))))</f>
        <v>61</v>
      </c>
      <c r="O5" s="2" t="str">
        <f>IF(COUNT($A5)=0,"",IF(N5="3E","3E",IF(N5="","I",LOOKUP(N5/P$2,{0,0.4,0.45,0.5,0.55,0.6,0.65,0.7,0.75,0.8,1},{"F","D","C","C+","B-","B","B+","A-","A","A+"}))))</f>
        <v>A+</v>
      </c>
      <c r="P5" s="1">
        <f>IF(COUNT($A5)=0,"",IF(N5="","--",IF(N5="3E","3E",LOOKUP(N5/P$2,{0,0.4,0.45,0.5,0.55,0.6,0.65,0.7,0.75,0.8,1},{0,2,2.25,2.5,2.75,3,3.25,3.5,3.75,4}))))</f>
        <v>4</v>
      </c>
      <c r="Q5" s="2">
        <f>IF(COUNT($A5)=0,"",IF($A5&lt;&gt;DRAFT!$B7,"ERR",IF(DRAFT!BB7="3E","3E",IF(COUNT(DRAFT!AX7,DRAFT!BB7)&gt;0,DRAFT!BC7,""))))</f>
        <v>61</v>
      </c>
      <c r="R5" s="2" t="str">
        <f>IF(COUNT($A5)=0,"",IF(Q5="3E","3E",IF(Q5="","I",LOOKUP(Q5/S$2,{0,0.4,0.45,0.5,0.55,0.6,0.65,0.7,0.75,0.8,1},{"F","D","C","C+","B-","B","B+","A-","A","A+"}))))</f>
        <v>A+</v>
      </c>
      <c r="S5" s="1">
        <f>IF(COUNT($A5)=0,"",IF(Q5="","--",IF(Q5="3E","3E",LOOKUP(Q5/S$2,{0,0.4,0.45,0.5,0.55,0.6,0.65,0.7,0.75,0.8,1},{0,2,2.25,2.5,2.75,3,3.25,3.5,3.75,4}))))</f>
        <v>4</v>
      </c>
      <c r="T5" s="2">
        <f>IF(COUNT($A5)=0,"",IF($A5&lt;&gt;DRAFT!$B7,"ERR",IF(DRAFT!BK7="3E","3E",IF(COUNT(DRAFT!BG7,DRAFT!BK7)&gt;0,DRAFT!BL7,""))))</f>
        <v>95</v>
      </c>
      <c r="U5" s="2" t="str">
        <f>IF(COUNT($A5)=0,"",IF(T5="3E","3E",IF(T5="","I",LOOKUP(T5/V$2,{0,0.4,0.45,0.5,0.55,0.6,0.65,0.7,0.75,0.8,1},{"F","D","C","C+","B-","B","B+","A-","A","A+"}))))</f>
        <v>A+</v>
      </c>
      <c r="V5" s="1">
        <f>IF(COUNT($A5)=0,"",IF(T5="","--",IF(T5="3E","3E",LOOKUP(T5/V$2,{0,0.4,0.45,0.5,0.55,0.6,0.65,0.7,0.75,0.8,1},{0,2,2.25,2.5,2.75,3,3.25,3.5,3.75,4}))))</f>
        <v>4</v>
      </c>
      <c r="W5" s="2">
        <f>IF(COUNT($A5)=0,"",IF($A5&lt;&gt;DRAFT!$B7,"ERR",IF(DRAFT!BT7="3E","3E",IF(COUNT(DRAFT!BP7,DRAFT!BT7)&gt;0,DRAFT!BU7,""))))</f>
        <v>71</v>
      </c>
      <c r="X5" s="2" t="str">
        <f>IF(COUNT($A5)=0,"",IF(W5="3E","3E",IF(W5="","I",LOOKUP(W5/Y$2,{0,0.4,0.45,0.5,0.55,0.6,0.65,0.7,0.75,0.8,1},{"F","D","C","C+","B-","B","B+","A-","A","A+"}))))</f>
        <v>A+</v>
      </c>
      <c r="Y5" s="1">
        <f>IF(COUNT($A5)=0,"",IF(W5="","--",IF(W5="3E","3E",LOOKUP(W5/Y$2,{0,0.4,0.45,0.5,0.55,0.6,0.65,0.7,0.75,0.8,1},{0,2,2.25,2.5,2.75,3,3.25,3.5,3.75,4}))))</f>
        <v>4</v>
      </c>
      <c r="Z5" s="2">
        <f>IF(COUNT($A5)=0,"",IF($A5&lt;&gt;DRAFT!$B7,"ERR",IF(DRAFT!CC7="3E","3E",IF(COUNT(DRAFT!BY7,DRAFT!CC7)&gt;0,DRAFT!CD7,""))))</f>
        <v>62</v>
      </c>
      <c r="AA5" s="2" t="str">
        <f>IF(COUNT($A5)=0,"",IF(Z5="3E","3E",IF(Z5="","I",LOOKUP(Z5/AB$2,{0,0.4,0.45,0.5,0.55,0.6,0.65,0.7,0.75,0.8,1},{"F","D","C","C+","B-","B","B+","A-","A","A+"}))))</f>
        <v>A+</v>
      </c>
      <c r="AB5" s="1">
        <f>IF(COUNT($A5)=0,"",IF(Z5="","--",IF(Z5="3E","3E",LOOKUP(Z5/AB$2,{0,0.4,0.45,0.5,0.55,0.6,0.65,0.7,0.75,0.8,1},{0,2,2.25,2.5,2.75,3,3.25,3.5,3.75,4}))))</f>
        <v>4</v>
      </c>
      <c r="AC5" s="2">
        <f>IF(COUNT($A5)=0,"",IF($A5&lt;&gt;DRAFT!$B7,"ERR",IF(DRAFT!CF7&gt;0,DRAFT!CF7,"")))</f>
        <v>60</v>
      </c>
      <c r="AD5" s="2" t="str">
        <f>IF(COUNT($A5)=0,"",IF(AC5="3E","3E",IF(AC5="","I",LOOKUP(AC5/AE$2,{0,0.4,0.45,0.5,0.55,0.6,0.65,0.7,0.75,0.8,1},{"F","D","C","C+","B-","B","B+","A-","A","A+"}))))</f>
        <v>A+</v>
      </c>
      <c r="AE5" s="1">
        <f>IF(COUNT($A5)=0,"",IF(AC5="","--",IF(AC5="3E","3E",LOOKUP(AC5/AE$2,{0,0.4,0.45,0.5,0.55,0.6,0.65,0.7,0.75,0.8,1},{0,2,2.25,2.5,2.75,3,3.25,3.5,3.75,4}))))</f>
        <v>4</v>
      </c>
      <c r="AF5" s="2">
        <f>IF(COUNT($A5)=0,"",IF($A5&lt;&gt;DRAFT!$B7,"ERR",IF(DRAFT!CI7&gt;0,DRAFT!CK7,"")))</f>
        <v>42</v>
      </c>
      <c r="AG5" s="2" t="str">
        <f>IF(COUNT($A5)=0,"",IF(AF5="3E","3E",IF(AF5="","I",LOOKUP(AF5/AH$2,{0,0.4,0.45,0.5,0.55,0.6,0.65,0.7,0.75,0.8,1},{"F","D","C","C+","B-","B","B+","A-","A","A+"}))))</f>
        <v>A+</v>
      </c>
      <c r="AH5" s="1">
        <f>IF(COUNT($A5)=0,"",IF(AF5="","--",IF(AF5="3E","3E",LOOKUP(AF5/AH$2,{0,0.4,0.45,0.5,0.55,0.6,0.65,0.7,0.75,0.8,1},{0,2,2.25,2.5,2.75,3,3.25,3.5,3.75,4}))))</f>
        <v>4</v>
      </c>
      <c r="AI5" s="2">
        <f>IF($A5&lt;&gt;DRAFT!$B7,"ERR",IF(OR(COUNT($A5)=0,COUNT(DRAFT!CL7:CN7,DRAFT!CP7:CR7)=0),"",CEILING(SUM(DRAFT!CO7,DRAFT!CS7,DRAFT!CT7),1)))</f>
        <v>170</v>
      </c>
      <c r="AJ5" s="2" t="str">
        <f>IF(COUNT($A5)=0,"",IF(AI5="3E","3E",IF(AI5="","I",LOOKUP(AI5/AK$2,{0,0.4,0.45,0.5,0.55,0.6,0.65,0.7,0.75,0.8,1},{"F","D","C","C+","B-","B","B+","A-","A","A+"}))))</f>
        <v>A+</v>
      </c>
      <c r="AK5" s="1">
        <f>IF(COUNT($A5)=0,"",IF(AI5="","--",IF(AI5="3E","3E",LOOKUP(AI5/AK$2,{0,0.4,0.45,0.5,0.55,0.6,0.65,0.7,0.75,0.8,1},{0,2,2.25,2.5,2.75,3,3.25,3.5,3.75,4}))))</f>
        <v>4</v>
      </c>
      <c r="AL5" s="4">
        <f>IF(OR(COUNT($A5)=0,COUNT(B5:AK5)=0),"",IF(COUNTIF(B5:AK5,"3E")&gt;0,"3E",IF(DRAFT!$A7="R",TRUNC(SUMPRODUCT(RGP,RCP)/TCP,3),TRUNC((SUMPRODUCT(--(IMDGP&gt;0)*IMDGP,IMCP)+CEILING(DRAFT!$DB7*42,0.25))/TCP,3))))</f>
        <v>4</v>
      </c>
      <c r="AM5" s="2">
        <f>IF(OR(COUNT($A5)=0,COUNT(B5:AK5)=0),"",IF(COUNTIF(B5:AK5,"3E")&gt;0,"3E",IF(DRAFT!$A7="R",SUMPRODUCT(--(RGP&gt;=2),RCP),SUMPRODUCT(--(IMDGP&gt;0),--(IMGP=0),IMCP)+DRAFT!$DC7)))</f>
        <v>42</v>
      </c>
      <c r="AN5" s="67">
        <f>IF(AL5="3E","3E",IF(COUNT($A5)=0,"",IF(COUNT(AI5)=0,"--",ROUND(((CEILING(DRAFT!$CV7*38,0.25)+CEILING(DRAFT!$CX7*38,0.25)+CEILING(DRAFT!$CZ7*42,0.25)+CEILING($AL5*42,0.25))/160),2))))</f>
        <v>3.9</v>
      </c>
      <c r="AO5" s="2" t="str">
        <f>IF(AN5="3E","3E",IF(COUNT($A5)=0,"",IF(COUNT(AN5)=0,"I",LOOKUP(AN5,{0,2,2.25,2.5,2.75,3,3.25,3.5,3.75,4},{"F","D","C","C+","B-","B","B+","A-","A","A+"}))))</f>
        <v>A</v>
      </c>
      <c r="AP5" s="2">
        <f>IF(AN5="3E","3E",IF(OR(COUNT(A5)=0,COUNT(AN5)=0),"",DRAFT!CW7+DRAFT!CY7+DRAFT!DA7+N(TABULATION!AM5)))</f>
        <v>160</v>
      </c>
      <c r="AQ5" s="2" t="str">
        <f>IF(OR(COUNT($A5)=0,COUNT(B5:AK5)=0),"",IF(COUNTIF(B5:AM5,"3E")&gt;0,"3E",IF(AND(DRAFT!$A7="IM",OR($AL5&gt;DRAFT!$DB7,$AM5&gt;DRAFT!$DC7)),"IMPROVED",IF(AND(DRAFT!$A7="IM",$AL5&lt;=DRAFT!$DB7,$AM5&lt;=DRAFT!$DC7),"NOT IMPROVED",IF(AND(DRAFT!CU7="S",AH5&gt;=2,AK5&gt;=2,AN5&gt;=2.5,AP5&gt;=144),"PASS","FAIL")))))</f>
        <v>PASS</v>
      </c>
      <c r="AR5" s="2" t="str">
        <f>IF(COUNT($A5)=0,"",IF(AQ5="3E","3E",IF(AQ5="PASS",CONCATENATE(IF(N(D5)&lt;2,"411F,",""),IF(N(G5)&lt;2,"412F,",""),IF(N(J5)&lt;2,"413F,",""),IF(N(M5)&lt;2,"421F,",""),IF(N(P5)&lt;2,"422F,",""),IF(N(S5)&lt;2,"423F,",""),IF(N(V5)&lt;2,"431F,",""),IF(N(Y5)&lt;2,"432F,",""),IF(N(AB5)&lt;2,"433F,","")),"")))</f>
        <v/>
      </c>
      <c r="AS5" s="2">
        <f>IF(OR(COUNT($A5)=0,COUNT(AF5)=0,COUNT(AI5)=0),"",IF($AL5="3E","3E",RANK(AN5,$AN$5:$AN$200,0)))</f>
        <v>1</v>
      </c>
    </row>
    <row r="6" spans="1:45" ht="18.95" customHeight="1" x14ac:dyDescent="0.25">
      <c r="A6" s="3" t="str">
        <f>IF(DRAFT!$B8="","",DRAFT!$B8)</f>
        <v/>
      </c>
      <c r="B6" s="2" t="str">
        <f>IF(COUNT($A6)=0,"",IF($A6&lt;&gt;DRAFT!$B8,"ERR",IF(DRAFT!I8="3E","3E",IF(COUNT(DRAFT!E8,DRAFT!I8)&gt;0,DRAFT!J8,""))))</f>
        <v/>
      </c>
      <c r="C6" s="2" t="str">
        <f>IF(COUNT($A6)=0,"",IF(B6="3E","3E",IF(B6="","I",LOOKUP(B6/D$2,{0,0.4,0.45,0.5,0.55,0.6,0.65,0.7,0.75,0.8,1},{"F","D","C","C+","B-","B","B+","A-","A","A+"}))))</f>
        <v/>
      </c>
      <c r="D6" s="1" t="str">
        <f>IF(COUNT($A6)=0,"",IF(B6="","--",IF(B6="3E","3E",LOOKUP(B6/D$2,{0,0.4,0.45,0.5,0.55,0.6,0.65,0.7,0.75,0.8,1},{0,2,2.25,2.5,2.75,3,3.25,3.5,3.75,4}))))</f>
        <v/>
      </c>
      <c r="E6" s="2" t="str">
        <f>IF(COUNT($A6)=0,"",IF($A6&lt;&gt;DRAFT!$B8,"ERR",IF(DRAFT!R8="3E","3E",IF(COUNT(DRAFT!N8,DRAFT!R8)&gt;0,DRAFT!S8,""))))</f>
        <v/>
      </c>
      <c r="F6" s="2" t="str">
        <f>IF(COUNT($A6)=0,"",IF(E6="3E","3E",IF(E6="","I",LOOKUP(E6/G$2,{0,0.4,0.45,0.5,0.55,0.6,0.65,0.7,0.75,0.8,1},{"F","D","C","C+","B-","B","B+","A-","A","A+"}))))</f>
        <v/>
      </c>
      <c r="G6" s="1" t="str">
        <f>IF(COUNT($A6)=0,"",IF(E6="","--",IF(E6="3E","3E",LOOKUP(E6/G$2,{0,0.4,0.45,0.5,0.55,0.6,0.65,0.7,0.75,0.8,1},{0,2,2.25,2.5,2.75,3,3.25,3.5,3.75,4}))))</f>
        <v/>
      </c>
      <c r="H6" s="2" t="str">
        <f>IF(COUNT($A6)=0,"",IF($A6&lt;&gt;DRAFT!$B8,"ERR",IF(DRAFT!AA8="3E","3E",IF(COUNT(DRAFT!W8,DRAFT!AA8)&gt;0,DRAFT!AB8,""))))</f>
        <v/>
      </c>
      <c r="I6" s="2" t="str">
        <f>IF(COUNT($A6)=0,"",IF(H6="3E","3E",IF(H6="","I",LOOKUP(H6/J$2,{0,0.4,0.45,0.5,0.55,0.6,0.65,0.7,0.75,0.8,1},{"F","D","C","C+","B-","B","B+","A-","A","A+"}))))</f>
        <v/>
      </c>
      <c r="J6" s="1" t="str">
        <f>IF(COUNT($A6)=0,"",IF(H6="","--",IF(H6="3E","3E",LOOKUP(H6/J$2,{0,0.4,0.45,0.5,0.55,0.6,0.65,0.7,0.75,0.8,1},{0,2,2.25,2.5,2.75,3,3.25,3.5,3.75,4}))))</f>
        <v/>
      </c>
      <c r="K6" s="2" t="str">
        <f>IF(COUNT($A6)=0,"",IF($A6&lt;&gt;DRAFT!$B8,"ERR",IF(DRAFT!AJ8="3E","3E",IF(COUNT(DRAFT!AF8,DRAFT!AJ8)&gt;0,DRAFT!AK8,""))))</f>
        <v/>
      </c>
      <c r="L6" s="2" t="str">
        <f>IF(COUNT($A6)=0,"",IF(K6="3E","3E",IF(K6="","I",LOOKUP(K6/M$2,{0,0.4,0.45,0.5,0.55,0.6,0.65,0.7,0.75,0.8,1},{"F","D","C","C+","B-","B","B+","A-","A","A+"}))))</f>
        <v/>
      </c>
      <c r="M6" s="1" t="str">
        <f>IF(COUNT($A6)=0,"",IF(K6="","--",IF(K6="3E","3E",LOOKUP(K6/M$2,{0,0.4,0.45,0.5,0.55,0.6,0.65,0.7,0.75,0.8,1},{0,2,2.25,2.5,2.75,3,3.25,3.5,3.75,4}))))</f>
        <v/>
      </c>
      <c r="N6" s="2" t="str">
        <f>IF(COUNT($A6)=0,"",IF($A6&lt;&gt;DRAFT!$B8,"ERR",IF(DRAFT!AS8="3E","3E",IF(COUNT(DRAFT!AO8,DRAFT!AS8)&gt;0,DRAFT!AT8,""))))</f>
        <v/>
      </c>
      <c r="O6" s="2" t="str">
        <f>IF(COUNT($A6)=0,"",IF(N6="3E","3E",IF(N6="","I",LOOKUP(N6/P$2,{0,0.4,0.45,0.5,0.55,0.6,0.65,0.7,0.75,0.8,1},{"F","D","C","C+","B-","B","B+","A-","A","A+"}))))</f>
        <v/>
      </c>
      <c r="P6" s="1" t="str">
        <f>IF(COUNT($A6)=0,"",IF(N6="","--",IF(N6="3E","3E",LOOKUP(N6/P$2,{0,0.4,0.45,0.5,0.55,0.6,0.65,0.7,0.75,0.8,1},{0,2,2.25,2.5,2.75,3,3.25,3.5,3.75,4}))))</f>
        <v/>
      </c>
      <c r="Q6" s="2" t="str">
        <f>IF(COUNT($A6)=0,"",IF($A6&lt;&gt;DRAFT!$B8,"ERR",IF(DRAFT!BB8="3E","3E",IF(COUNT(DRAFT!AX8,DRAFT!BB8)&gt;0,DRAFT!BC8,""))))</f>
        <v/>
      </c>
      <c r="R6" s="2" t="str">
        <f>IF(COUNT($A6)=0,"",IF(Q6="3E","3E",IF(Q6="","I",LOOKUP(Q6/S$2,{0,0.4,0.45,0.5,0.55,0.6,0.65,0.7,0.75,0.8,1},{"F","D","C","C+","B-","B","B+","A-","A","A+"}))))</f>
        <v/>
      </c>
      <c r="S6" s="1" t="str">
        <f>IF(COUNT($A6)=0,"",IF(Q6="","--",IF(Q6="3E","3E",LOOKUP(Q6/S$2,{0,0.4,0.45,0.5,0.55,0.6,0.65,0.7,0.75,0.8,1},{0,2,2.25,2.5,2.75,3,3.25,3.5,3.75,4}))))</f>
        <v/>
      </c>
      <c r="T6" s="2" t="str">
        <f>IF(COUNT($A6)=0,"",IF($A6&lt;&gt;DRAFT!$B8,"ERR",IF(DRAFT!BK8="3E","3E",IF(COUNT(DRAFT!BG8,DRAFT!BK8)&gt;0,DRAFT!BL8,""))))</f>
        <v/>
      </c>
      <c r="U6" s="2" t="str">
        <f>IF(COUNT($A6)=0,"",IF(T6="3E","3E",IF(T6="","I",LOOKUP(T6/V$2,{0,0.4,0.45,0.5,0.55,0.6,0.65,0.7,0.75,0.8,1},{"F","D","C","C+","B-","B","B+","A-","A","A+"}))))</f>
        <v/>
      </c>
      <c r="V6" s="1" t="str">
        <f>IF(COUNT($A6)=0,"",IF(T6="","--",IF(T6="3E","3E",LOOKUP(T6/V$2,{0,0.4,0.45,0.5,0.55,0.6,0.65,0.7,0.75,0.8,1},{0,2,2.25,2.5,2.75,3,3.25,3.5,3.75,4}))))</f>
        <v/>
      </c>
      <c r="W6" s="2" t="str">
        <f>IF(COUNT($A6)=0,"",IF($A6&lt;&gt;DRAFT!$B8,"ERR",IF(DRAFT!BT8="3E","3E",IF(COUNT(DRAFT!BP8,DRAFT!BT8)&gt;0,DRAFT!BU8,""))))</f>
        <v/>
      </c>
      <c r="X6" s="2" t="str">
        <f>IF(COUNT($A6)=0,"",IF(W6="3E","3E",IF(W6="","I",LOOKUP(W6/Y$2,{0,0.4,0.45,0.5,0.55,0.6,0.65,0.7,0.75,0.8,1},{"F","D","C","C+","B-","B","B+","A-","A","A+"}))))</f>
        <v/>
      </c>
      <c r="Y6" s="1" t="str">
        <f>IF(COUNT($A6)=0,"",IF(W6="","--",IF(W6="3E","3E",LOOKUP(W6/Y$2,{0,0.4,0.45,0.5,0.55,0.6,0.65,0.7,0.75,0.8,1},{0,2,2.25,2.5,2.75,3,3.25,3.5,3.75,4}))))</f>
        <v/>
      </c>
      <c r="Z6" s="2" t="str">
        <f>IF(COUNT($A6)=0,"",IF($A6&lt;&gt;DRAFT!$B8,"ERR",IF(DRAFT!CC8="3E","3E",IF(COUNT(DRAFT!BY8,DRAFT!CC8)&gt;0,DRAFT!CD8,""))))</f>
        <v/>
      </c>
      <c r="AA6" s="2" t="str">
        <f>IF(COUNT($A6)=0,"",IF(Z6="3E","3E",IF(Z6="","I",LOOKUP(Z6/AB$2,{0,0.4,0.45,0.5,0.55,0.6,0.65,0.7,0.75,0.8,1},{"F","D","C","C+","B-","B","B+","A-","A","A+"}))))</f>
        <v/>
      </c>
      <c r="AB6" s="1" t="str">
        <f>IF(COUNT($A6)=0,"",IF(Z6="","--",IF(Z6="3E","3E",LOOKUP(Z6/AB$2,{0,0.4,0.45,0.5,0.55,0.6,0.65,0.7,0.75,0.8,1},{0,2,2.25,2.5,2.75,3,3.25,3.5,3.75,4}))))</f>
        <v/>
      </c>
      <c r="AC6" s="2" t="str">
        <f>IF(COUNT($A6)=0,"",IF($A6&lt;&gt;DRAFT!$B8,"ERR",IF(DRAFT!CF8&gt;0,DRAFT!CF8,"")))</f>
        <v/>
      </c>
      <c r="AD6" s="2" t="str">
        <f>IF(COUNT($A6)=0,"",IF(AC6="3E","3E",IF(AC6="","I",LOOKUP(AC6/AE$2,{0,0.4,0.45,0.5,0.55,0.6,0.65,0.7,0.75,0.8,1},{"F","D","C","C+","B-","B","B+","A-","A","A+"}))))</f>
        <v/>
      </c>
      <c r="AE6" s="1" t="str">
        <f>IF(COUNT($A6)=0,"",IF(AC6="","--",IF(AC6="3E","3E",LOOKUP(AC6/AE$2,{0,0.4,0.45,0.5,0.55,0.6,0.65,0.7,0.75,0.8,1},{0,2,2.25,2.5,2.75,3,3.25,3.5,3.75,4}))))</f>
        <v/>
      </c>
      <c r="AF6" s="2" t="str">
        <f>IF(COUNT($A6)=0,"",IF($A6&lt;&gt;DRAFT!$B8,"ERR",IF(DRAFT!CI8&gt;0,DRAFT!CK8,"")))</f>
        <v/>
      </c>
      <c r="AG6" s="2" t="str">
        <f>IF(COUNT($A6)=0,"",IF(AF6="3E","3E",IF(AF6="","I",LOOKUP(AF6/AH$2,{0,0.4,0.45,0.5,0.55,0.6,0.65,0.7,0.75,0.8,1},{"F","D","C","C+","B-","B","B+","A-","A","A+"}))))</f>
        <v/>
      </c>
      <c r="AH6" s="1" t="str">
        <f>IF(COUNT($A6)=0,"",IF(AF6="","--",IF(AF6="3E","3E",LOOKUP(AF6/AH$2,{0,0.4,0.45,0.5,0.55,0.6,0.65,0.7,0.75,0.8,1},{0,2,2.25,2.5,2.75,3,3.25,3.5,3.75,4}))))</f>
        <v/>
      </c>
      <c r="AI6" s="2" t="str">
        <f>IF($A6&lt;&gt;DRAFT!$B8,"ERR",IF(OR(COUNT($A6)=0,COUNT(DRAFT!CL8:CN8,DRAFT!CP8:CR8)=0),"",CEILING(SUM(DRAFT!CO8,DRAFT!CS8,DRAFT!CT8),1)))</f>
        <v/>
      </c>
      <c r="AJ6" s="2" t="str">
        <f>IF(COUNT($A6)=0,"",IF(AI6="3E","3E",IF(AI6="","I",LOOKUP(AI6/AK$2,{0,0.4,0.45,0.5,0.55,0.6,0.65,0.7,0.75,0.8,1},{"F","D","C","C+","B-","B","B+","A-","A","A+"}))))</f>
        <v/>
      </c>
      <c r="AK6" s="1" t="str">
        <f>IF(COUNT($A6)=0,"",IF(AI6="","--",IF(AI6="3E","3E",LOOKUP(AI6/AK$2,{0,0.4,0.45,0.5,0.55,0.6,0.65,0.7,0.75,0.8,1},{0,2,2.25,2.5,2.75,3,3.25,3.5,3.75,4}))))</f>
        <v/>
      </c>
      <c r="AL6" s="4" t="str">
        <f>IF(OR(COUNT($A6)=0,COUNT(B6:AK6)=0),"",IF(COUNTIF(B6:AK6,"3E")&gt;0,"3E",IF(DRAFT!$A8="R",TRUNC(SUMPRODUCT(RGP,RCP)/TCP,3),TRUNC((SUMPRODUCT(--(IMDGP&gt;0)*IMDGP,IMCP)+CEILING(DRAFT!$DB8*42,0.25))/TCP,3))))</f>
        <v/>
      </c>
      <c r="AM6" s="2" t="str">
        <f>IF(OR(COUNT($A6)=0,COUNT(B6:AK6)=0),"",IF(COUNTIF(B6:AK6,"3E")&gt;0,"3E",IF(DRAFT!$A8="R",SUMPRODUCT(--(RGP&gt;=2),RCP),SUMPRODUCT(--(IMDGP&gt;0),--(IMGP=0),IMCP)+DRAFT!$DC8)))</f>
        <v/>
      </c>
      <c r="AN6" s="67" t="str">
        <f>IF(AL6="3E","3E",IF(COUNT($A6)=0,"",IF(COUNT(AI6)=0,"--",ROUND(((CEILING(DRAFT!$CV8*38,0.25)+CEILING(DRAFT!$CX8*38,0.25)+CEILING(DRAFT!$CZ8*42,0.25)+CEILING($AL6*42,0.25))/160),2))))</f>
        <v/>
      </c>
      <c r="AO6" s="2" t="str">
        <f>IF(AN6="3E","3E",IF(COUNT($A6)=0,"",IF(COUNT(AN6)=0,"I",LOOKUP(AN6,{0,2,2.25,2.5,2.75,3,3.25,3.5,3.75,4},{"F","D","C","C+","B-","B","B+","A-","A","A+"}))))</f>
        <v/>
      </c>
      <c r="AP6" s="2" t="str">
        <f>IF(AN6="3E","3E",IF(OR(COUNT(A6)=0,COUNT(AN6)=0),"",DRAFT!CW8+DRAFT!CY8+DRAFT!DA8+N(TABULATION!AM6)))</f>
        <v/>
      </c>
      <c r="AQ6" s="2" t="str">
        <f>IF(OR(COUNT($A6)=0,COUNT(B6:AK6)=0),"",IF(COUNTIF(B6:AM6,"3E")&gt;0,"3E",IF(AND(DRAFT!$A8="IM",OR($AL6&gt;DRAFT!$DB8,$AM6&gt;DRAFT!$DC8)),"IMPROVED",IF(AND(DRAFT!$A8="IM",$AL6&lt;=DRAFT!$DB8,$AM6&lt;=DRAFT!$DC8),"NOT IMPROVED",IF(AND(DRAFT!CU8="S",AH6&gt;=2,AK6&gt;=2,AN6&gt;=2.5,AP6&gt;=144),"PASS","FAIL")))))</f>
        <v/>
      </c>
      <c r="AR6" s="2" t="str">
        <f t="shared" ref="AR6:AR69" si="0">IF(COUNT($A6)=0,"",IF(AQ6="3E","3E",IF(AQ6="PASS",CONCATENATE(IF(N(D6)&lt;2,"411F,",""),IF(N(G6)&lt;2,"412F,",""),IF(N(J6)&lt;2,"413F,",""),IF(N(M6)&lt;2,"421F,",""),IF(N(P6)&lt;2,"422F,",""),IF(N(S6)&lt;2,"423F,",""),IF(N(V6)&lt;2,"431F,",""),IF(N(Y6)&lt;2,"432F,",""),IF(N(AB6)&lt;2,"433F,","")),"")))</f>
        <v/>
      </c>
      <c r="AS6" s="2" t="str">
        <f t="shared" ref="AS6:AS69" si="1">IF(OR(COUNT($A6)=0,COUNT(AF6)=0,COUNT(AI6)=0),"",IF($AL6="3E","3E",RANK(AN6,$AN$5:$AN$200,0)))</f>
        <v/>
      </c>
    </row>
    <row r="7" spans="1:45" ht="18.95" customHeight="1" x14ac:dyDescent="0.25">
      <c r="A7" s="3" t="str">
        <f>IF(DRAFT!$B9="","",DRAFT!$B9)</f>
        <v/>
      </c>
      <c r="B7" s="2" t="str">
        <f>IF(COUNT($A7)=0,"",IF($A7&lt;&gt;DRAFT!$B9,"ERR",IF(DRAFT!I9="3E","3E",IF(COUNT(DRAFT!E9,DRAFT!I9)&gt;0,DRAFT!J9,""))))</f>
        <v/>
      </c>
      <c r="C7" s="2" t="str">
        <f>IF(COUNT($A7)=0,"",IF(B7="3E","3E",IF(B7="","I",LOOKUP(B7/D$2,{0,0.4,0.45,0.5,0.55,0.6,0.65,0.7,0.75,0.8,1},{"F","D","C","C+","B-","B","B+","A-","A","A+"}))))</f>
        <v/>
      </c>
      <c r="D7" s="1" t="str">
        <f>IF(COUNT($A7)=0,"",IF(B7="","--",IF(B7="3E","3E",LOOKUP(B7/D$2,{0,0.4,0.45,0.5,0.55,0.6,0.65,0.7,0.75,0.8,1},{0,2,2.25,2.5,2.75,3,3.25,3.5,3.75,4}))))</f>
        <v/>
      </c>
      <c r="E7" s="2" t="str">
        <f>IF(COUNT($A7)=0,"",IF($A7&lt;&gt;DRAFT!$B9,"ERR",IF(DRAFT!R9="3E","3E",IF(COUNT(DRAFT!N9,DRAFT!R9)&gt;0,DRAFT!S9,""))))</f>
        <v/>
      </c>
      <c r="F7" s="2" t="str">
        <f>IF(COUNT($A7)=0,"",IF(E7="3E","3E",IF(E7="","I",LOOKUP(E7/G$2,{0,0.4,0.45,0.5,0.55,0.6,0.65,0.7,0.75,0.8,1},{"F","D","C","C+","B-","B","B+","A-","A","A+"}))))</f>
        <v/>
      </c>
      <c r="G7" s="1" t="str">
        <f>IF(COUNT($A7)=0,"",IF(E7="","--",IF(E7="3E","3E",LOOKUP(E7/G$2,{0,0.4,0.45,0.5,0.55,0.6,0.65,0.7,0.75,0.8,1},{0,2,2.25,2.5,2.75,3,3.25,3.5,3.75,4}))))</f>
        <v/>
      </c>
      <c r="H7" s="2" t="str">
        <f>IF(COUNT($A7)=0,"",IF($A7&lt;&gt;DRAFT!$B9,"ERR",IF(DRAFT!AA9="3E","3E",IF(COUNT(DRAFT!W9,DRAFT!AA9)&gt;0,DRAFT!AB9,""))))</f>
        <v/>
      </c>
      <c r="I7" s="2" t="str">
        <f>IF(COUNT($A7)=0,"",IF(H7="3E","3E",IF(H7="","I",LOOKUP(H7/J$2,{0,0.4,0.45,0.5,0.55,0.6,0.65,0.7,0.75,0.8,1},{"F","D","C","C+","B-","B","B+","A-","A","A+"}))))</f>
        <v/>
      </c>
      <c r="J7" s="1" t="str">
        <f>IF(COUNT($A7)=0,"",IF(H7="","--",IF(H7="3E","3E",LOOKUP(H7/J$2,{0,0.4,0.45,0.5,0.55,0.6,0.65,0.7,0.75,0.8,1},{0,2,2.25,2.5,2.75,3,3.25,3.5,3.75,4}))))</f>
        <v/>
      </c>
      <c r="K7" s="2" t="str">
        <f>IF(COUNT($A7)=0,"",IF($A7&lt;&gt;DRAFT!$B9,"ERR",IF(DRAFT!AJ9="3E","3E",IF(COUNT(DRAFT!AF9,DRAFT!AJ9)&gt;0,DRAFT!AK9,""))))</f>
        <v/>
      </c>
      <c r="L7" s="2" t="str">
        <f>IF(COUNT($A7)=0,"",IF(K7="3E","3E",IF(K7="","I",LOOKUP(K7/M$2,{0,0.4,0.45,0.5,0.55,0.6,0.65,0.7,0.75,0.8,1},{"F","D","C","C+","B-","B","B+","A-","A","A+"}))))</f>
        <v/>
      </c>
      <c r="M7" s="1" t="str">
        <f>IF(COUNT($A7)=0,"",IF(K7="","--",IF(K7="3E","3E",LOOKUP(K7/M$2,{0,0.4,0.45,0.5,0.55,0.6,0.65,0.7,0.75,0.8,1},{0,2,2.25,2.5,2.75,3,3.25,3.5,3.75,4}))))</f>
        <v/>
      </c>
      <c r="N7" s="2" t="str">
        <f>IF(COUNT($A7)=0,"",IF($A7&lt;&gt;DRAFT!$B9,"ERR",IF(DRAFT!AS9="3E","3E",IF(COUNT(DRAFT!AO9,DRAFT!AS9)&gt;0,DRAFT!AT9,""))))</f>
        <v/>
      </c>
      <c r="O7" s="2" t="str">
        <f>IF(COUNT($A7)=0,"",IF(N7="3E","3E",IF(N7="","I",LOOKUP(N7/P$2,{0,0.4,0.45,0.5,0.55,0.6,0.65,0.7,0.75,0.8,1},{"F","D","C","C+","B-","B","B+","A-","A","A+"}))))</f>
        <v/>
      </c>
      <c r="P7" s="1" t="str">
        <f>IF(COUNT($A7)=0,"",IF(N7="","--",IF(N7="3E","3E",LOOKUP(N7/P$2,{0,0.4,0.45,0.5,0.55,0.6,0.65,0.7,0.75,0.8,1},{0,2,2.25,2.5,2.75,3,3.25,3.5,3.75,4}))))</f>
        <v/>
      </c>
      <c r="Q7" s="2" t="str">
        <f>IF(COUNT($A7)=0,"",IF($A7&lt;&gt;DRAFT!$B9,"ERR",IF(DRAFT!BB9="3E","3E",IF(COUNT(DRAFT!AX9,DRAFT!BB9)&gt;0,DRAFT!BC9,""))))</f>
        <v/>
      </c>
      <c r="R7" s="2" t="str">
        <f>IF(COUNT($A7)=0,"",IF(Q7="3E","3E",IF(Q7="","I",LOOKUP(Q7/S$2,{0,0.4,0.45,0.5,0.55,0.6,0.65,0.7,0.75,0.8,1},{"F","D","C","C+","B-","B","B+","A-","A","A+"}))))</f>
        <v/>
      </c>
      <c r="S7" s="1" t="str">
        <f>IF(COUNT($A7)=0,"",IF(Q7="","--",IF(Q7="3E","3E",LOOKUP(Q7/S$2,{0,0.4,0.45,0.5,0.55,0.6,0.65,0.7,0.75,0.8,1},{0,2,2.25,2.5,2.75,3,3.25,3.5,3.75,4}))))</f>
        <v/>
      </c>
      <c r="T7" s="2" t="str">
        <f>IF(COUNT($A7)=0,"",IF($A7&lt;&gt;DRAFT!$B9,"ERR",IF(DRAFT!BK9="3E","3E",IF(COUNT(DRAFT!BG9,DRAFT!BK9)&gt;0,DRAFT!BL9,""))))</f>
        <v/>
      </c>
      <c r="U7" s="2" t="str">
        <f>IF(COUNT($A7)=0,"",IF(T7="3E","3E",IF(T7="","I",LOOKUP(T7/V$2,{0,0.4,0.45,0.5,0.55,0.6,0.65,0.7,0.75,0.8,1},{"F","D","C","C+","B-","B","B+","A-","A","A+"}))))</f>
        <v/>
      </c>
      <c r="V7" s="1" t="str">
        <f>IF(COUNT($A7)=0,"",IF(T7="","--",IF(T7="3E","3E",LOOKUP(T7/V$2,{0,0.4,0.45,0.5,0.55,0.6,0.65,0.7,0.75,0.8,1},{0,2,2.25,2.5,2.75,3,3.25,3.5,3.75,4}))))</f>
        <v/>
      </c>
      <c r="W7" s="2" t="str">
        <f>IF(COUNT($A7)=0,"",IF($A7&lt;&gt;DRAFT!$B9,"ERR",IF(DRAFT!BT9="3E","3E",IF(COUNT(DRAFT!BP9,DRAFT!BT9)&gt;0,DRAFT!BU9,""))))</f>
        <v/>
      </c>
      <c r="X7" s="2" t="str">
        <f>IF(COUNT($A7)=0,"",IF(W7="3E","3E",IF(W7="","I",LOOKUP(W7/Y$2,{0,0.4,0.45,0.5,0.55,0.6,0.65,0.7,0.75,0.8,1},{"F","D","C","C+","B-","B","B+","A-","A","A+"}))))</f>
        <v/>
      </c>
      <c r="Y7" s="1" t="str">
        <f>IF(COUNT($A7)=0,"",IF(W7="","--",IF(W7="3E","3E",LOOKUP(W7/Y$2,{0,0.4,0.45,0.5,0.55,0.6,0.65,0.7,0.75,0.8,1},{0,2,2.25,2.5,2.75,3,3.25,3.5,3.75,4}))))</f>
        <v/>
      </c>
      <c r="Z7" s="2" t="str">
        <f>IF(COUNT($A7)=0,"",IF($A7&lt;&gt;DRAFT!$B9,"ERR",IF(DRAFT!CC9="3E","3E",IF(COUNT(DRAFT!BY9,DRAFT!CC9)&gt;0,DRAFT!CD9,""))))</f>
        <v/>
      </c>
      <c r="AA7" s="2" t="str">
        <f>IF(COUNT($A7)=0,"",IF(Z7="3E","3E",IF(Z7="","I",LOOKUP(Z7/AB$2,{0,0.4,0.45,0.5,0.55,0.6,0.65,0.7,0.75,0.8,1},{"F","D","C","C+","B-","B","B+","A-","A","A+"}))))</f>
        <v/>
      </c>
      <c r="AB7" s="1" t="str">
        <f>IF(COUNT($A7)=0,"",IF(Z7="","--",IF(Z7="3E","3E",LOOKUP(Z7/AB$2,{0,0.4,0.45,0.5,0.55,0.6,0.65,0.7,0.75,0.8,1},{0,2,2.25,2.5,2.75,3,3.25,3.5,3.75,4}))))</f>
        <v/>
      </c>
      <c r="AC7" s="2" t="str">
        <f>IF(COUNT($A7)=0,"",IF($A7&lt;&gt;DRAFT!$B9,"ERR",IF(DRAFT!CF9&gt;0,DRAFT!CF9,"")))</f>
        <v/>
      </c>
      <c r="AD7" s="2" t="str">
        <f>IF(COUNT($A7)=0,"",IF(AC7="3E","3E",IF(AC7="","I",LOOKUP(AC7/AE$2,{0,0.4,0.45,0.5,0.55,0.6,0.65,0.7,0.75,0.8,1},{"F","D","C","C+","B-","B","B+","A-","A","A+"}))))</f>
        <v/>
      </c>
      <c r="AE7" s="1" t="str">
        <f>IF(COUNT($A7)=0,"",IF(AC7="","--",IF(AC7="3E","3E",LOOKUP(AC7/AE$2,{0,0.4,0.45,0.5,0.55,0.6,0.65,0.7,0.75,0.8,1},{0,2,2.25,2.5,2.75,3,3.25,3.5,3.75,4}))))</f>
        <v/>
      </c>
      <c r="AF7" s="2" t="str">
        <f>IF(COUNT($A7)=0,"",IF($A7&lt;&gt;DRAFT!$B9,"ERR",IF(DRAFT!CI9&gt;0,DRAFT!CK9,"")))</f>
        <v/>
      </c>
      <c r="AG7" s="2" t="str">
        <f>IF(COUNT($A7)=0,"",IF(AF7="3E","3E",IF(AF7="","I",LOOKUP(AF7/AH$2,{0,0.4,0.45,0.5,0.55,0.6,0.65,0.7,0.75,0.8,1},{"F","D","C","C+","B-","B","B+","A-","A","A+"}))))</f>
        <v/>
      </c>
      <c r="AH7" s="1" t="str">
        <f>IF(COUNT($A7)=0,"",IF(AF7="","--",IF(AF7="3E","3E",LOOKUP(AF7/AH$2,{0,0.4,0.45,0.5,0.55,0.6,0.65,0.7,0.75,0.8,1},{0,2,2.25,2.5,2.75,3,3.25,3.5,3.75,4}))))</f>
        <v/>
      </c>
      <c r="AI7" s="2" t="str">
        <f>IF($A7&lt;&gt;DRAFT!$B9,"ERR",IF(OR(COUNT($A7)=0,COUNT(DRAFT!CL9:CN9,DRAFT!CP9:CR9)=0),"",CEILING(SUM(DRAFT!CO9,DRAFT!CS9,DRAFT!CT9),1)))</f>
        <v/>
      </c>
      <c r="AJ7" s="2" t="str">
        <f>IF(COUNT($A7)=0,"",IF(AI7="3E","3E",IF(AI7="","I",LOOKUP(AI7/AK$2,{0,0.4,0.45,0.5,0.55,0.6,0.65,0.7,0.75,0.8,1},{"F","D","C","C+","B-","B","B+","A-","A","A+"}))))</f>
        <v/>
      </c>
      <c r="AK7" s="1" t="str">
        <f>IF(COUNT($A7)=0,"",IF(AI7="","--",IF(AI7="3E","3E",LOOKUP(AI7/AK$2,{0,0.4,0.45,0.5,0.55,0.6,0.65,0.7,0.75,0.8,1},{0,2,2.25,2.5,2.75,3,3.25,3.5,3.75,4}))))</f>
        <v/>
      </c>
      <c r="AL7" s="4" t="str">
        <f>IF(OR(COUNT($A7)=0,COUNT(B7:AK7)=0),"",IF(COUNTIF(B7:AK7,"3E")&gt;0,"3E",IF(DRAFT!$A9="R",TRUNC(SUMPRODUCT(RGP,RCP)/TCP,3),TRUNC((SUMPRODUCT(--(IMDGP&gt;0)*IMDGP,IMCP)+CEILING(DRAFT!$DB9*42,0.25))/TCP,3))))</f>
        <v/>
      </c>
      <c r="AM7" s="2" t="str">
        <f>IF(OR(COUNT($A7)=0,COUNT(B7:AK7)=0),"",IF(COUNTIF(B7:AK7,"3E")&gt;0,"3E",IF(DRAFT!$A9="R",SUMPRODUCT(--(RGP&gt;=2),RCP),SUMPRODUCT(--(IMDGP&gt;0),--(IMGP=0),IMCP)+DRAFT!$DC9)))</f>
        <v/>
      </c>
      <c r="AN7" s="67" t="str">
        <f>IF(AL7="3E","3E",IF(COUNT($A7)=0,"",IF(COUNT(AI7)=0,"--",ROUND(((CEILING(DRAFT!$CV9*38,0.25)+CEILING(DRAFT!$CX9*38,0.25)+CEILING(DRAFT!$CZ9*42,0.25)+CEILING($AL7*42,0.25))/160),2))))</f>
        <v/>
      </c>
      <c r="AO7" s="2" t="str">
        <f>IF(AN7="3E","3E",IF(COUNT($A7)=0,"",IF(COUNT(AN7)=0,"I",LOOKUP(AN7,{0,2,2.25,2.5,2.75,3,3.25,3.5,3.75,4},{"F","D","C","C+","B-","B","B+","A-","A","A+"}))))</f>
        <v/>
      </c>
      <c r="AP7" s="2" t="str">
        <f>IF(AN7="3E","3E",IF(OR(COUNT(A7)=0,COUNT(AN7)=0),"",DRAFT!CW9+DRAFT!CY9+DRAFT!DA9+N(TABULATION!AM7)))</f>
        <v/>
      </c>
      <c r="AQ7" s="2" t="str">
        <f>IF(OR(COUNT($A7)=0,COUNT(B7:AK7)=0),"",IF(COUNTIF(B7:AM7,"3E")&gt;0,"3E",IF(AND(DRAFT!$A9="IM",OR($AL7&gt;DRAFT!$DB9,$AM7&gt;DRAFT!$DC9)),"IMPROVED",IF(AND(DRAFT!$A9="IM",$AL7&lt;=DRAFT!$DB9,$AM7&lt;=DRAFT!$DC9),"NOT IMPROVED",IF(AND(DRAFT!CU9="S",AH7&gt;=2,AK7&gt;=2,AN7&gt;=2.5,AP7&gt;=144),"PASS","FAIL")))))</f>
        <v/>
      </c>
      <c r="AR7" s="2" t="str">
        <f t="shared" si="0"/>
        <v/>
      </c>
      <c r="AS7" s="2" t="str">
        <f t="shared" si="1"/>
        <v/>
      </c>
    </row>
    <row r="8" spans="1:45" ht="18.95" customHeight="1" x14ac:dyDescent="0.25">
      <c r="A8" s="3" t="str">
        <f>IF(DRAFT!$B10="","",DRAFT!$B10)</f>
        <v/>
      </c>
      <c r="B8" s="2" t="str">
        <f>IF(COUNT($A8)=0,"",IF($A8&lt;&gt;DRAFT!$B10,"ERR",IF(DRAFT!I10="3E","3E",IF(COUNT(DRAFT!E10,DRAFT!I10)&gt;0,DRAFT!J10,""))))</f>
        <v/>
      </c>
      <c r="C8" s="2" t="str">
        <f>IF(COUNT($A8)=0,"",IF(B8="3E","3E",IF(B8="","I",LOOKUP(B8/D$2,{0,0.4,0.45,0.5,0.55,0.6,0.65,0.7,0.75,0.8,1},{"F","D","C","C+","B-","B","B+","A-","A","A+"}))))</f>
        <v/>
      </c>
      <c r="D8" s="1" t="str">
        <f>IF(COUNT($A8)=0,"",IF(B8="","--",IF(B8="3E","3E",LOOKUP(B8/D$2,{0,0.4,0.45,0.5,0.55,0.6,0.65,0.7,0.75,0.8,1},{0,2,2.25,2.5,2.75,3,3.25,3.5,3.75,4}))))</f>
        <v/>
      </c>
      <c r="E8" s="2" t="str">
        <f>IF(COUNT($A8)=0,"",IF($A8&lt;&gt;DRAFT!$B10,"ERR",IF(DRAFT!R10="3E","3E",IF(COUNT(DRAFT!N10,DRAFT!R10)&gt;0,DRAFT!S10,""))))</f>
        <v/>
      </c>
      <c r="F8" s="2" t="str">
        <f>IF(COUNT($A8)=0,"",IF(E8="3E","3E",IF(E8="","I",LOOKUP(E8/G$2,{0,0.4,0.45,0.5,0.55,0.6,0.65,0.7,0.75,0.8,1},{"F","D","C","C+","B-","B","B+","A-","A","A+"}))))</f>
        <v/>
      </c>
      <c r="G8" s="1" t="str">
        <f>IF(COUNT($A8)=0,"",IF(E8="","--",IF(E8="3E","3E",LOOKUP(E8/G$2,{0,0.4,0.45,0.5,0.55,0.6,0.65,0.7,0.75,0.8,1},{0,2,2.25,2.5,2.75,3,3.25,3.5,3.75,4}))))</f>
        <v/>
      </c>
      <c r="H8" s="2" t="str">
        <f>IF(COUNT($A8)=0,"",IF($A8&lt;&gt;DRAFT!$B10,"ERR",IF(DRAFT!AA10="3E","3E",IF(COUNT(DRAFT!W10,DRAFT!AA10)&gt;0,DRAFT!AB10,""))))</f>
        <v/>
      </c>
      <c r="I8" s="2" t="str">
        <f>IF(COUNT($A8)=0,"",IF(H8="3E","3E",IF(H8="","I",LOOKUP(H8/J$2,{0,0.4,0.45,0.5,0.55,0.6,0.65,0.7,0.75,0.8,1},{"F","D","C","C+","B-","B","B+","A-","A","A+"}))))</f>
        <v/>
      </c>
      <c r="J8" s="1" t="str">
        <f>IF(COUNT($A8)=0,"",IF(H8="","--",IF(H8="3E","3E",LOOKUP(H8/J$2,{0,0.4,0.45,0.5,0.55,0.6,0.65,0.7,0.75,0.8,1},{0,2,2.25,2.5,2.75,3,3.25,3.5,3.75,4}))))</f>
        <v/>
      </c>
      <c r="K8" s="2" t="str">
        <f>IF(COUNT($A8)=0,"",IF($A8&lt;&gt;DRAFT!$B10,"ERR",IF(DRAFT!AJ10="3E","3E",IF(COUNT(DRAFT!AF10,DRAFT!AJ10)&gt;0,DRAFT!AK10,""))))</f>
        <v/>
      </c>
      <c r="L8" s="2" t="str">
        <f>IF(COUNT($A8)=0,"",IF(K8="3E","3E",IF(K8="","I",LOOKUP(K8/M$2,{0,0.4,0.45,0.5,0.55,0.6,0.65,0.7,0.75,0.8,1},{"F","D","C","C+","B-","B","B+","A-","A","A+"}))))</f>
        <v/>
      </c>
      <c r="M8" s="1" t="str">
        <f>IF(COUNT($A8)=0,"",IF(K8="","--",IF(K8="3E","3E",LOOKUP(K8/M$2,{0,0.4,0.45,0.5,0.55,0.6,0.65,0.7,0.75,0.8,1},{0,2,2.25,2.5,2.75,3,3.25,3.5,3.75,4}))))</f>
        <v/>
      </c>
      <c r="N8" s="2" t="str">
        <f>IF(COUNT($A8)=0,"",IF($A8&lt;&gt;DRAFT!$B10,"ERR",IF(DRAFT!AS10="3E","3E",IF(COUNT(DRAFT!AO10,DRAFT!AS10)&gt;0,DRAFT!AT10,""))))</f>
        <v/>
      </c>
      <c r="O8" s="2" t="str">
        <f>IF(COUNT($A8)=0,"",IF(N8="3E","3E",IF(N8="","I",LOOKUP(N8/P$2,{0,0.4,0.45,0.5,0.55,0.6,0.65,0.7,0.75,0.8,1},{"F","D","C","C+","B-","B","B+","A-","A","A+"}))))</f>
        <v/>
      </c>
      <c r="P8" s="1" t="str">
        <f>IF(COUNT($A8)=0,"",IF(N8="","--",IF(N8="3E","3E",LOOKUP(N8/P$2,{0,0.4,0.45,0.5,0.55,0.6,0.65,0.7,0.75,0.8,1},{0,2,2.25,2.5,2.75,3,3.25,3.5,3.75,4}))))</f>
        <v/>
      </c>
      <c r="Q8" s="2" t="str">
        <f>IF(COUNT($A8)=0,"",IF($A8&lt;&gt;DRAFT!$B10,"ERR",IF(DRAFT!BB10="3E","3E",IF(COUNT(DRAFT!AX10,DRAFT!BB10)&gt;0,DRAFT!BC10,""))))</f>
        <v/>
      </c>
      <c r="R8" s="2" t="str">
        <f>IF(COUNT($A8)=0,"",IF(Q8="3E","3E",IF(Q8="","I",LOOKUP(Q8/S$2,{0,0.4,0.45,0.5,0.55,0.6,0.65,0.7,0.75,0.8,1},{"F","D","C","C+","B-","B","B+","A-","A","A+"}))))</f>
        <v/>
      </c>
      <c r="S8" s="1" t="str">
        <f>IF(COUNT($A8)=0,"",IF(Q8="","--",IF(Q8="3E","3E",LOOKUP(Q8/S$2,{0,0.4,0.45,0.5,0.55,0.6,0.65,0.7,0.75,0.8,1},{0,2,2.25,2.5,2.75,3,3.25,3.5,3.75,4}))))</f>
        <v/>
      </c>
      <c r="T8" s="2" t="str">
        <f>IF(COUNT($A8)=0,"",IF($A8&lt;&gt;DRAFT!$B10,"ERR",IF(DRAFT!BK10="3E","3E",IF(COUNT(DRAFT!BG10,DRAFT!BK10)&gt;0,DRAFT!BL10,""))))</f>
        <v/>
      </c>
      <c r="U8" s="2" t="str">
        <f>IF(COUNT($A8)=0,"",IF(T8="3E","3E",IF(T8="","I",LOOKUP(T8/V$2,{0,0.4,0.45,0.5,0.55,0.6,0.65,0.7,0.75,0.8,1},{"F","D","C","C+","B-","B","B+","A-","A","A+"}))))</f>
        <v/>
      </c>
      <c r="V8" s="1" t="str">
        <f>IF(COUNT($A8)=0,"",IF(T8="","--",IF(T8="3E","3E",LOOKUP(T8/V$2,{0,0.4,0.45,0.5,0.55,0.6,0.65,0.7,0.75,0.8,1},{0,2,2.25,2.5,2.75,3,3.25,3.5,3.75,4}))))</f>
        <v/>
      </c>
      <c r="W8" s="2" t="str">
        <f>IF(COUNT($A8)=0,"",IF($A8&lt;&gt;DRAFT!$B10,"ERR",IF(DRAFT!BT10="3E","3E",IF(COUNT(DRAFT!BP10,DRAFT!BT10)&gt;0,DRAFT!BU10,""))))</f>
        <v/>
      </c>
      <c r="X8" s="2" t="str">
        <f>IF(COUNT($A8)=0,"",IF(W8="3E","3E",IF(W8="","I",LOOKUP(W8/Y$2,{0,0.4,0.45,0.5,0.55,0.6,0.65,0.7,0.75,0.8,1},{"F","D","C","C+","B-","B","B+","A-","A","A+"}))))</f>
        <v/>
      </c>
      <c r="Y8" s="1" t="str">
        <f>IF(COUNT($A8)=0,"",IF(W8="","--",IF(W8="3E","3E",LOOKUP(W8/Y$2,{0,0.4,0.45,0.5,0.55,0.6,0.65,0.7,0.75,0.8,1},{0,2,2.25,2.5,2.75,3,3.25,3.5,3.75,4}))))</f>
        <v/>
      </c>
      <c r="Z8" s="2" t="str">
        <f>IF(COUNT($A8)=0,"",IF($A8&lt;&gt;DRAFT!$B10,"ERR",IF(DRAFT!CC10="3E","3E",IF(COUNT(DRAFT!BY10,DRAFT!CC10)&gt;0,DRAFT!CD10,""))))</f>
        <v/>
      </c>
      <c r="AA8" s="2" t="str">
        <f>IF(COUNT($A8)=0,"",IF(Z8="3E","3E",IF(Z8="","I",LOOKUP(Z8/AB$2,{0,0.4,0.45,0.5,0.55,0.6,0.65,0.7,0.75,0.8,1},{"F","D","C","C+","B-","B","B+","A-","A","A+"}))))</f>
        <v/>
      </c>
      <c r="AB8" s="1" t="str">
        <f>IF(COUNT($A8)=0,"",IF(Z8="","--",IF(Z8="3E","3E",LOOKUP(Z8/AB$2,{0,0.4,0.45,0.5,0.55,0.6,0.65,0.7,0.75,0.8,1},{0,2,2.25,2.5,2.75,3,3.25,3.5,3.75,4}))))</f>
        <v/>
      </c>
      <c r="AC8" s="2" t="str">
        <f>IF(COUNT($A8)=0,"",IF($A8&lt;&gt;DRAFT!$B10,"ERR",IF(DRAFT!CF10&gt;0,DRAFT!CF10,"")))</f>
        <v/>
      </c>
      <c r="AD8" s="2" t="str">
        <f>IF(COUNT($A8)=0,"",IF(AC8="3E","3E",IF(AC8="","I",LOOKUP(AC8/AE$2,{0,0.4,0.45,0.5,0.55,0.6,0.65,0.7,0.75,0.8,1},{"F","D","C","C+","B-","B","B+","A-","A","A+"}))))</f>
        <v/>
      </c>
      <c r="AE8" s="1" t="str">
        <f>IF(COUNT($A8)=0,"",IF(AC8="","--",IF(AC8="3E","3E",LOOKUP(AC8/AE$2,{0,0.4,0.45,0.5,0.55,0.6,0.65,0.7,0.75,0.8,1},{0,2,2.25,2.5,2.75,3,3.25,3.5,3.75,4}))))</f>
        <v/>
      </c>
      <c r="AF8" s="2" t="str">
        <f>IF(COUNT($A8)=0,"",IF($A8&lt;&gt;DRAFT!$B10,"ERR",IF(DRAFT!CI10&gt;0,DRAFT!CK10,"")))</f>
        <v/>
      </c>
      <c r="AG8" s="2" t="str">
        <f>IF(COUNT($A8)=0,"",IF(AF8="3E","3E",IF(AF8="","I",LOOKUP(AF8/AH$2,{0,0.4,0.45,0.5,0.55,0.6,0.65,0.7,0.75,0.8,1},{"F","D","C","C+","B-","B","B+","A-","A","A+"}))))</f>
        <v/>
      </c>
      <c r="AH8" s="1" t="str">
        <f>IF(COUNT($A8)=0,"",IF(AF8="","--",IF(AF8="3E","3E",LOOKUP(AF8/AH$2,{0,0.4,0.45,0.5,0.55,0.6,0.65,0.7,0.75,0.8,1},{0,2,2.25,2.5,2.75,3,3.25,3.5,3.75,4}))))</f>
        <v/>
      </c>
      <c r="AI8" s="2" t="str">
        <f>IF($A8&lt;&gt;DRAFT!$B10,"ERR",IF(OR(COUNT($A8)=0,COUNT(DRAFT!CL10:CN10,DRAFT!CP10:CR10)=0),"",CEILING(SUM(DRAFT!CO10,DRAFT!CS10,DRAFT!CT10),1)))</f>
        <v/>
      </c>
      <c r="AJ8" s="2" t="str">
        <f>IF(COUNT($A8)=0,"",IF(AI8="3E","3E",IF(AI8="","I",LOOKUP(AI8/AK$2,{0,0.4,0.45,0.5,0.55,0.6,0.65,0.7,0.75,0.8,1},{"F","D","C","C+","B-","B","B+","A-","A","A+"}))))</f>
        <v/>
      </c>
      <c r="AK8" s="1" t="str">
        <f>IF(COUNT($A8)=0,"",IF(AI8="","--",IF(AI8="3E","3E",LOOKUP(AI8/AK$2,{0,0.4,0.45,0.5,0.55,0.6,0.65,0.7,0.75,0.8,1},{0,2,2.25,2.5,2.75,3,3.25,3.5,3.75,4}))))</f>
        <v/>
      </c>
      <c r="AL8" s="4" t="str">
        <f>IF(OR(COUNT($A8)=0,COUNT(B8:AK8)=0),"",IF(COUNTIF(B8:AK8,"3E")&gt;0,"3E",IF(DRAFT!$A10="R",TRUNC(SUMPRODUCT(RGP,RCP)/TCP,3),TRUNC((SUMPRODUCT(--(IMDGP&gt;0)*IMDGP,IMCP)+CEILING(DRAFT!$DB10*42,0.25))/TCP,3))))</f>
        <v/>
      </c>
      <c r="AM8" s="2" t="str">
        <f>IF(OR(COUNT($A8)=0,COUNT(B8:AK8)=0),"",IF(COUNTIF(B8:AK8,"3E")&gt;0,"3E",IF(DRAFT!$A10="R",SUMPRODUCT(--(RGP&gt;=2),RCP),SUMPRODUCT(--(IMDGP&gt;0),--(IMGP=0),IMCP)+DRAFT!$DC10)))</f>
        <v/>
      </c>
      <c r="AN8" s="67" t="str">
        <f>IF(AL8="3E","3E",IF(COUNT($A8)=0,"",IF(COUNT(AI8)=0,"--",ROUND(((CEILING(DRAFT!$CV10*38,0.25)+CEILING(DRAFT!$CX10*38,0.25)+CEILING(DRAFT!$CZ10*42,0.25)+CEILING($AL8*42,0.25))/160),2))))</f>
        <v/>
      </c>
      <c r="AO8" s="2" t="str">
        <f>IF(AN8="3E","3E",IF(COUNT($A8)=0,"",IF(COUNT(AN8)=0,"I",LOOKUP(AN8,{0,2,2.25,2.5,2.75,3,3.25,3.5,3.75,4},{"F","D","C","C+","B-","B","B+","A-","A","A+"}))))</f>
        <v/>
      </c>
      <c r="AP8" s="2" t="str">
        <f>IF(AN8="3E","3E",IF(OR(COUNT(A8)=0,COUNT(AN8)=0),"",DRAFT!CW10+DRAFT!CY10+DRAFT!DA10+N(TABULATION!AM8)))</f>
        <v/>
      </c>
      <c r="AQ8" s="2" t="str">
        <f>IF(OR(COUNT($A8)=0,COUNT(B8:AK8)=0),"",IF(COUNTIF(B8:AM8,"3E")&gt;0,"3E",IF(AND(DRAFT!$A10="IM",OR($AL8&gt;DRAFT!$DB10,$AM8&gt;DRAFT!$DC10)),"IMPROVED",IF(AND(DRAFT!$A10="IM",$AL8&lt;=DRAFT!$DB10,$AM8&lt;=DRAFT!$DC10),"NOT IMPROVED",IF(AND(DRAFT!CU10="S",AH8&gt;=2,AK8&gt;=2,AN8&gt;=2.5,AP8&gt;=144),"PASS","FAIL")))))</f>
        <v/>
      </c>
      <c r="AR8" s="2" t="str">
        <f t="shared" si="0"/>
        <v/>
      </c>
      <c r="AS8" s="2" t="str">
        <f t="shared" si="1"/>
        <v/>
      </c>
    </row>
    <row r="9" spans="1:45" ht="18.95" customHeight="1" x14ac:dyDescent="0.25">
      <c r="A9" s="3" t="str">
        <f>IF(DRAFT!$B11="","",DRAFT!$B11)</f>
        <v/>
      </c>
      <c r="B9" s="2" t="str">
        <f>IF(COUNT($A9)=0,"",IF($A9&lt;&gt;DRAFT!$B11,"ERR",IF(DRAFT!I11="3E","3E",IF(COUNT(DRAFT!E11,DRAFT!I11)&gt;0,DRAFT!J11,""))))</f>
        <v/>
      </c>
      <c r="C9" s="2" t="str">
        <f>IF(COUNT($A9)=0,"",IF(B9="3E","3E",IF(B9="","I",LOOKUP(B9/D$2,{0,0.4,0.45,0.5,0.55,0.6,0.65,0.7,0.75,0.8,1},{"F","D","C","C+","B-","B","B+","A-","A","A+"}))))</f>
        <v/>
      </c>
      <c r="D9" s="1" t="str">
        <f>IF(COUNT($A9)=0,"",IF(B9="","--",IF(B9="3E","3E",LOOKUP(B9/D$2,{0,0.4,0.45,0.5,0.55,0.6,0.65,0.7,0.75,0.8,1},{0,2,2.25,2.5,2.75,3,3.25,3.5,3.75,4}))))</f>
        <v/>
      </c>
      <c r="E9" s="2" t="str">
        <f>IF(COUNT($A9)=0,"",IF($A9&lt;&gt;DRAFT!$B11,"ERR",IF(DRAFT!R11="3E","3E",IF(COUNT(DRAFT!N11,DRAFT!R11)&gt;0,DRAFT!S11,""))))</f>
        <v/>
      </c>
      <c r="F9" s="2" t="str">
        <f>IF(COUNT($A9)=0,"",IF(E9="3E","3E",IF(E9="","I",LOOKUP(E9/G$2,{0,0.4,0.45,0.5,0.55,0.6,0.65,0.7,0.75,0.8,1},{"F","D","C","C+","B-","B","B+","A-","A","A+"}))))</f>
        <v/>
      </c>
      <c r="G9" s="1" t="str">
        <f>IF(COUNT($A9)=0,"",IF(E9="","--",IF(E9="3E","3E",LOOKUP(E9/G$2,{0,0.4,0.45,0.5,0.55,0.6,0.65,0.7,0.75,0.8,1},{0,2,2.25,2.5,2.75,3,3.25,3.5,3.75,4}))))</f>
        <v/>
      </c>
      <c r="H9" s="2" t="str">
        <f>IF(COUNT($A9)=0,"",IF($A9&lt;&gt;DRAFT!$B11,"ERR",IF(DRAFT!AA11="3E","3E",IF(COUNT(DRAFT!W11,DRAFT!AA11)&gt;0,DRAFT!AB11,""))))</f>
        <v/>
      </c>
      <c r="I9" s="2" t="str">
        <f>IF(COUNT($A9)=0,"",IF(H9="3E","3E",IF(H9="","I",LOOKUP(H9/J$2,{0,0.4,0.45,0.5,0.55,0.6,0.65,0.7,0.75,0.8,1},{"F","D","C","C+","B-","B","B+","A-","A","A+"}))))</f>
        <v/>
      </c>
      <c r="J9" s="1" t="str">
        <f>IF(COUNT($A9)=0,"",IF(H9="","--",IF(H9="3E","3E",LOOKUP(H9/J$2,{0,0.4,0.45,0.5,0.55,0.6,0.65,0.7,0.75,0.8,1},{0,2,2.25,2.5,2.75,3,3.25,3.5,3.75,4}))))</f>
        <v/>
      </c>
      <c r="K9" s="2" t="str">
        <f>IF(COUNT($A9)=0,"",IF($A9&lt;&gt;DRAFT!$B11,"ERR",IF(DRAFT!AJ11="3E","3E",IF(COUNT(DRAFT!AF11,DRAFT!AJ11)&gt;0,DRAFT!AK11,""))))</f>
        <v/>
      </c>
      <c r="L9" s="2" t="str">
        <f>IF(COUNT($A9)=0,"",IF(K9="3E","3E",IF(K9="","I",LOOKUP(K9/M$2,{0,0.4,0.45,0.5,0.55,0.6,0.65,0.7,0.75,0.8,1},{"F","D","C","C+","B-","B","B+","A-","A","A+"}))))</f>
        <v/>
      </c>
      <c r="M9" s="1" t="str">
        <f>IF(COUNT($A9)=0,"",IF(K9="","--",IF(K9="3E","3E",LOOKUP(K9/M$2,{0,0.4,0.45,0.5,0.55,0.6,0.65,0.7,0.75,0.8,1},{0,2,2.25,2.5,2.75,3,3.25,3.5,3.75,4}))))</f>
        <v/>
      </c>
      <c r="N9" s="2" t="str">
        <f>IF(COUNT($A9)=0,"",IF($A9&lt;&gt;DRAFT!$B11,"ERR",IF(DRAFT!AS11="3E","3E",IF(COUNT(DRAFT!AO11,DRAFT!AS11)&gt;0,DRAFT!AT11,""))))</f>
        <v/>
      </c>
      <c r="O9" s="2" t="str">
        <f>IF(COUNT($A9)=0,"",IF(N9="3E","3E",IF(N9="","I",LOOKUP(N9/P$2,{0,0.4,0.45,0.5,0.55,0.6,0.65,0.7,0.75,0.8,1},{"F","D","C","C+","B-","B","B+","A-","A","A+"}))))</f>
        <v/>
      </c>
      <c r="P9" s="1" t="str">
        <f>IF(COUNT($A9)=0,"",IF(N9="","--",IF(N9="3E","3E",LOOKUP(N9/P$2,{0,0.4,0.45,0.5,0.55,0.6,0.65,0.7,0.75,0.8,1},{0,2,2.25,2.5,2.75,3,3.25,3.5,3.75,4}))))</f>
        <v/>
      </c>
      <c r="Q9" s="2" t="str">
        <f>IF(COUNT($A9)=0,"",IF($A9&lt;&gt;DRAFT!$B11,"ERR",IF(DRAFT!BB11="3E","3E",IF(COUNT(DRAFT!AX11,DRAFT!BB11)&gt;0,DRAFT!BC11,""))))</f>
        <v/>
      </c>
      <c r="R9" s="2" t="str">
        <f>IF(COUNT($A9)=0,"",IF(Q9="3E","3E",IF(Q9="","I",LOOKUP(Q9/S$2,{0,0.4,0.45,0.5,0.55,0.6,0.65,0.7,0.75,0.8,1},{"F","D","C","C+","B-","B","B+","A-","A","A+"}))))</f>
        <v/>
      </c>
      <c r="S9" s="1" t="str">
        <f>IF(COUNT($A9)=0,"",IF(Q9="","--",IF(Q9="3E","3E",LOOKUP(Q9/S$2,{0,0.4,0.45,0.5,0.55,0.6,0.65,0.7,0.75,0.8,1},{0,2,2.25,2.5,2.75,3,3.25,3.5,3.75,4}))))</f>
        <v/>
      </c>
      <c r="T9" s="2" t="str">
        <f>IF(COUNT($A9)=0,"",IF($A9&lt;&gt;DRAFT!$B11,"ERR",IF(DRAFT!BK11="3E","3E",IF(COUNT(DRAFT!BG11,DRAFT!BK11)&gt;0,DRAFT!BL11,""))))</f>
        <v/>
      </c>
      <c r="U9" s="2" t="str">
        <f>IF(COUNT($A9)=0,"",IF(T9="3E","3E",IF(T9="","I",LOOKUP(T9/V$2,{0,0.4,0.45,0.5,0.55,0.6,0.65,0.7,0.75,0.8,1},{"F","D","C","C+","B-","B","B+","A-","A","A+"}))))</f>
        <v/>
      </c>
      <c r="V9" s="1" t="str">
        <f>IF(COUNT($A9)=0,"",IF(T9="","--",IF(T9="3E","3E",LOOKUP(T9/V$2,{0,0.4,0.45,0.5,0.55,0.6,0.65,0.7,0.75,0.8,1},{0,2,2.25,2.5,2.75,3,3.25,3.5,3.75,4}))))</f>
        <v/>
      </c>
      <c r="W9" s="2" t="str">
        <f>IF(COUNT($A9)=0,"",IF($A9&lt;&gt;DRAFT!$B11,"ERR",IF(DRAFT!BT11="3E","3E",IF(COUNT(DRAFT!BP11,DRAFT!BT11)&gt;0,DRAFT!BU11,""))))</f>
        <v/>
      </c>
      <c r="X9" s="2" t="str">
        <f>IF(COUNT($A9)=0,"",IF(W9="3E","3E",IF(W9="","I",LOOKUP(W9/Y$2,{0,0.4,0.45,0.5,0.55,0.6,0.65,0.7,0.75,0.8,1},{"F","D","C","C+","B-","B","B+","A-","A","A+"}))))</f>
        <v/>
      </c>
      <c r="Y9" s="1" t="str">
        <f>IF(COUNT($A9)=0,"",IF(W9="","--",IF(W9="3E","3E",LOOKUP(W9/Y$2,{0,0.4,0.45,0.5,0.55,0.6,0.65,0.7,0.75,0.8,1},{0,2,2.25,2.5,2.75,3,3.25,3.5,3.75,4}))))</f>
        <v/>
      </c>
      <c r="Z9" s="2" t="str">
        <f>IF(COUNT($A9)=0,"",IF($A9&lt;&gt;DRAFT!$B11,"ERR",IF(DRAFT!CC11="3E","3E",IF(COUNT(DRAFT!BY11,DRAFT!CC11)&gt;0,DRAFT!CD11,""))))</f>
        <v/>
      </c>
      <c r="AA9" s="2" t="str">
        <f>IF(COUNT($A9)=0,"",IF(Z9="3E","3E",IF(Z9="","I",LOOKUP(Z9/AB$2,{0,0.4,0.45,0.5,0.55,0.6,0.65,0.7,0.75,0.8,1},{"F","D","C","C+","B-","B","B+","A-","A","A+"}))))</f>
        <v/>
      </c>
      <c r="AB9" s="1" t="str">
        <f>IF(COUNT($A9)=0,"",IF(Z9="","--",IF(Z9="3E","3E",LOOKUP(Z9/AB$2,{0,0.4,0.45,0.5,0.55,0.6,0.65,0.7,0.75,0.8,1},{0,2,2.25,2.5,2.75,3,3.25,3.5,3.75,4}))))</f>
        <v/>
      </c>
      <c r="AC9" s="2" t="str">
        <f>IF(COUNT($A9)=0,"",IF($A9&lt;&gt;DRAFT!$B11,"ERR",IF(DRAFT!CF11&gt;0,DRAFT!CF11,"")))</f>
        <v/>
      </c>
      <c r="AD9" s="2" t="str">
        <f>IF(COUNT($A9)=0,"",IF(AC9="3E","3E",IF(AC9="","I",LOOKUP(AC9/AE$2,{0,0.4,0.45,0.5,0.55,0.6,0.65,0.7,0.75,0.8,1},{"F","D","C","C+","B-","B","B+","A-","A","A+"}))))</f>
        <v/>
      </c>
      <c r="AE9" s="1" t="str">
        <f>IF(COUNT($A9)=0,"",IF(AC9="","--",IF(AC9="3E","3E",LOOKUP(AC9/AE$2,{0,0.4,0.45,0.5,0.55,0.6,0.65,0.7,0.75,0.8,1},{0,2,2.25,2.5,2.75,3,3.25,3.5,3.75,4}))))</f>
        <v/>
      </c>
      <c r="AF9" s="2" t="str">
        <f>IF(COUNT($A9)=0,"",IF($A9&lt;&gt;DRAFT!$B11,"ERR",IF(DRAFT!CI11&gt;0,DRAFT!CK11,"")))</f>
        <v/>
      </c>
      <c r="AG9" s="2" t="str">
        <f>IF(COUNT($A9)=0,"",IF(AF9="3E","3E",IF(AF9="","I",LOOKUP(AF9/AH$2,{0,0.4,0.45,0.5,0.55,0.6,0.65,0.7,0.75,0.8,1},{"F","D","C","C+","B-","B","B+","A-","A","A+"}))))</f>
        <v/>
      </c>
      <c r="AH9" s="1" t="str">
        <f>IF(COUNT($A9)=0,"",IF(AF9="","--",IF(AF9="3E","3E",LOOKUP(AF9/AH$2,{0,0.4,0.45,0.5,0.55,0.6,0.65,0.7,0.75,0.8,1},{0,2,2.25,2.5,2.75,3,3.25,3.5,3.75,4}))))</f>
        <v/>
      </c>
      <c r="AI9" s="2" t="str">
        <f>IF($A9&lt;&gt;DRAFT!$B11,"ERR",IF(OR(COUNT($A9)=0,COUNT(DRAFT!CL11:CN11,DRAFT!CP11:CR11)=0),"",CEILING(SUM(DRAFT!CO11,DRAFT!CS11,DRAFT!CT11),1)))</f>
        <v/>
      </c>
      <c r="AJ9" s="2" t="str">
        <f>IF(COUNT($A9)=0,"",IF(AI9="3E","3E",IF(AI9="","I",LOOKUP(AI9/AK$2,{0,0.4,0.45,0.5,0.55,0.6,0.65,0.7,0.75,0.8,1},{"F","D","C","C+","B-","B","B+","A-","A","A+"}))))</f>
        <v/>
      </c>
      <c r="AK9" s="1" t="str">
        <f>IF(COUNT($A9)=0,"",IF(AI9="","--",IF(AI9="3E","3E",LOOKUP(AI9/AK$2,{0,0.4,0.45,0.5,0.55,0.6,0.65,0.7,0.75,0.8,1},{0,2,2.25,2.5,2.75,3,3.25,3.5,3.75,4}))))</f>
        <v/>
      </c>
      <c r="AL9" s="4" t="str">
        <f>IF(OR(COUNT($A9)=0,COUNT(B9:AK9)=0),"",IF(COUNTIF(B9:AK9,"3E")&gt;0,"3E",IF(DRAFT!$A11="R",TRUNC(SUMPRODUCT(RGP,RCP)/TCP,3),TRUNC((SUMPRODUCT(--(IMDGP&gt;0)*IMDGP,IMCP)+CEILING(DRAFT!$DB11*42,0.25))/TCP,3))))</f>
        <v/>
      </c>
      <c r="AM9" s="2" t="str">
        <f>IF(OR(COUNT($A9)=0,COUNT(B9:AK9)=0),"",IF(COUNTIF(B9:AK9,"3E")&gt;0,"3E",IF(DRAFT!$A11="R",SUMPRODUCT(--(RGP&gt;=2),RCP),SUMPRODUCT(--(IMDGP&gt;0),--(IMGP=0),IMCP)+DRAFT!$DC11)))</f>
        <v/>
      </c>
      <c r="AN9" s="67" t="str">
        <f>IF(AL9="3E","3E",IF(COUNT($A9)=0,"",IF(COUNT(AI9)=0,"--",ROUND(((CEILING(DRAFT!$CV11*38,0.25)+CEILING(DRAFT!$CX11*38,0.25)+CEILING(DRAFT!$CZ11*42,0.25)+CEILING($AL9*42,0.25))/160),2))))</f>
        <v/>
      </c>
      <c r="AO9" s="2" t="str">
        <f>IF(AN9="3E","3E",IF(COUNT($A9)=0,"",IF(COUNT(AN9)=0,"I",LOOKUP(AN9,{0,2,2.25,2.5,2.75,3,3.25,3.5,3.75,4},{"F","D","C","C+","B-","B","B+","A-","A","A+"}))))</f>
        <v/>
      </c>
      <c r="AP9" s="2" t="str">
        <f>IF(AN9="3E","3E",IF(OR(COUNT(A9)=0,COUNT(AN9)=0),"",DRAFT!CW11+DRAFT!CY11+DRAFT!DA11+N(TABULATION!AM9)))</f>
        <v/>
      </c>
      <c r="AQ9" s="2" t="str">
        <f>IF(OR(COUNT($A9)=0,COUNT(B9:AK9)=0),"",IF(COUNTIF(B9:AM9,"3E")&gt;0,"3E",IF(AND(DRAFT!$A11="IM",OR($AL9&gt;DRAFT!$DB11,$AM9&gt;DRAFT!$DC11)),"IMPROVED",IF(AND(DRAFT!$A11="IM",$AL9&lt;=DRAFT!$DB11,$AM9&lt;=DRAFT!$DC11),"NOT IMPROVED",IF(AND(DRAFT!CU11="S",AH9&gt;=2,AK9&gt;=2,AN9&gt;=2.5,AP9&gt;=144),"PASS","FAIL")))))</f>
        <v/>
      </c>
      <c r="AR9" s="2" t="str">
        <f t="shared" si="0"/>
        <v/>
      </c>
      <c r="AS9" s="2" t="str">
        <f t="shared" si="1"/>
        <v/>
      </c>
    </row>
    <row r="10" spans="1:45" ht="18.95" customHeight="1" x14ac:dyDescent="0.25">
      <c r="A10" s="3" t="str">
        <f>IF(DRAFT!$B12="","",DRAFT!$B12)</f>
        <v/>
      </c>
      <c r="B10" s="2" t="str">
        <f>IF(COUNT($A10)=0,"",IF($A10&lt;&gt;DRAFT!$B12,"ERR",IF(DRAFT!I12="3E","3E",IF(COUNT(DRAFT!E12,DRAFT!I12)&gt;0,DRAFT!J12,""))))</f>
        <v/>
      </c>
      <c r="C10" s="2" t="str">
        <f>IF(COUNT($A10)=0,"",IF(B10="3E","3E",IF(B10="","I",LOOKUP(B10/D$2,{0,0.4,0.45,0.5,0.55,0.6,0.65,0.7,0.75,0.8,1},{"F","D","C","C+","B-","B","B+","A-","A","A+"}))))</f>
        <v/>
      </c>
      <c r="D10" s="1" t="str">
        <f>IF(COUNT($A10)=0,"",IF(B10="","--",IF(B10="3E","3E",LOOKUP(B10/D$2,{0,0.4,0.45,0.5,0.55,0.6,0.65,0.7,0.75,0.8,1},{0,2,2.25,2.5,2.75,3,3.25,3.5,3.75,4}))))</f>
        <v/>
      </c>
      <c r="E10" s="2" t="str">
        <f>IF(COUNT($A10)=0,"",IF($A10&lt;&gt;DRAFT!$B12,"ERR",IF(DRAFT!R12="3E","3E",IF(COUNT(DRAFT!N12,DRAFT!R12)&gt;0,DRAFT!S12,""))))</f>
        <v/>
      </c>
      <c r="F10" s="2" t="str">
        <f>IF(COUNT($A10)=0,"",IF(E10="3E","3E",IF(E10="","I",LOOKUP(E10/G$2,{0,0.4,0.45,0.5,0.55,0.6,0.65,0.7,0.75,0.8,1},{"F","D","C","C+","B-","B","B+","A-","A","A+"}))))</f>
        <v/>
      </c>
      <c r="G10" s="1" t="str">
        <f>IF(COUNT($A10)=0,"",IF(E10="","--",IF(E10="3E","3E",LOOKUP(E10/G$2,{0,0.4,0.45,0.5,0.55,0.6,0.65,0.7,0.75,0.8,1},{0,2,2.25,2.5,2.75,3,3.25,3.5,3.75,4}))))</f>
        <v/>
      </c>
      <c r="H10" s="2" t="str">
        <f>IF(COUNT($A10)=0,"",IF($A10&lt;&gt;DRAFT!$B12,"ERR",IF(DRAFT!AA12="3E","3E",IF(COUNT(DRAFT!W12,DRAFT!AA12)&gt;0,DRAFT!AB12,""))))</f>
        <v/>
      </c>
      <c r="I10" s="2" t="str">
        <f>IF(COUNT($A10)=0,"",IF(H10="3E","3E",IF(H10="","I",LOOKUP(H10/J$2,{0,0.4,0.45,0.5,0.55,0.6,0.65,0.7,0.75,0.8,1},{"F","D","C","C+","B-","B","B+","A-","A","A+"}))))</f>
        <v/>
      </c>
      <c r="J10" s="1" t="str">
        <f>IF(COUNT($A10)=0,"",IF(H10="","--",IF(H10="3E","3E",LOOKUP(H10/J$2,{0,0.4,0.45,0.5,0.55,0.6,0.65,0.7,0.75,0.8,1},{0,2,2.25,2.5,2.75,3,3.25,3.5,3.75,4}))))</f>
        <v/>
      </c>
      <c r="K10" s="2" t="str">
        <f>IF(COUNT($A10)=0,"",IF($A10&lt;&gt;DRAFT!$B12,"ERR",IF(DRAFT!AJ12="3E","3E",IF(COUNT(DRAFT!AF12,DRAFT!AJ12)&gt;0,DRAFT!AK12,""))))</f>
        <v/>
      </c>
      <c r="L10" s="2" t="str">
        <f>IF(COUNT($A10)=0,"",IF(K10="3E","3E",IF(K10="","I",LOOKUP(K10/M$2,{0,0.4,0.45,0.5,0.55,0.6,0.65,0.7,0.75,0.8,1},{"F","D","C","C+","B-","B","B+","A-","A","A+"}))))</f>
        <v/>
      </c>
      <c r="M10" s="1" t="str">
        <f>IF(COUNT($A10)=0,"",IF(K10="","--",IF(K10="3E","3E",LOOKUP(K10/M$2,{0,0.4,0.45,0.5,0.55,0.6,0.65,0.7,0.75,0.8,1},{0,2,2.25,2.5,2.75,3,3.25,3.5,3.75,4}))))</f>
        <v/>
      </c>
      <c r="N10" s="2" t="str">
        <f>IF(COUNT($A10)=0,"",IF($A10&lt;&gt;DRAFT!$B12,"ERR",IF(DRAFT!AS12="3E","3E",IF(COUNT(DRAFT!AO12,DRAFT!AS12)&gt;0,DRAFT!AT12,""))))</f>
        <v/>
      </c>
      <c r="O10" s="2" t="str">
        <f>IF(COUNT($A10)=0,"",IF(N10="3E","3E",IF(N10="","I",LOOKUP(N10/P$2,{0,0.4,0.45,0.5,0.55,0.6,0.65,0.7,0.75,0.8,1},{"F","D","C","C+","B-","B","B+","A-","A","A+"}))))</f>
        <v/>
      </c>
      <c r="P10" s="1" t="str">
        <f>IF(COUNT($A10)=0,"",IF(N10="","--",IF(N10="3E","3E",LOOKUP(N10/P$2,{0,0.4,0.45,0.5,0.55,0.6,0.65,0.7,0.75,0.8,1},{0,2,2.25,2.5,2.75,3,3.25,3.5,3.75,4}))))</f>
        <v/>
      </c>
      <c r="Q10" s="2" t="str">
        <f>IF(COUNT($A10)=0,"",IF($A10&lt;&gt;DRAFT!$B12,"ERR",IF(DRAFT!BB12="3E","3E",IF(COUNT(DRAFT!AX12,DRAFT!BB12)&gt;0,DRAFT!BC12,""))))</f>
        <v/>
      </c>
      <c r="R10" s="2" t="str">
        <f>IF(COUNT($A10)=0,"",IF(Q10="3E","3E",IF(Q10="","I",LOOKUP(Q10/S$2,{0,0.4,0.45,0.5,0.55,0.6,0.65,0.7,0.75,0.8,1},{"F","D","C","C+","B-","B","B+","A-","A","A+"}))))</f>
        <v/>
      </c>
      <c r="S10" s="1" t="str">
        <f>IF(COUNT($A10)=0,"",IF(Q10="","--",IF(Q10="3E","3E",LOOKUP(Q10/S$2,{0,0.4,0.45,0.5,0.55,0.6,0.65,0.7,0.75,0.8,1},{0,2,2.25,2.5,2.75,3,3.25,3.5,3.75,4}))))</f>
        <v/>
      </c>
      <c r="T10" s="2" t="str">
        <f>IF(COUNT($A10)=0,"",IF($A10&lt;&gt;DRAFT!$B12,"ERR",IF(DRAFT!BK12="3E","3E",IF(COUNT(DRAFT!BG12,DRAFT!BK12)&gt;0,DRAFT!BL12,""))))</f>
        <v/>
      </c>
      <c r="U10" s="2" t="str">
        <f>IF(COUNT($A10)=0,"",IF(T10="3E","3E",IF(T10="","I",LOOKUP(T10/V$2,{0,0.4,0.45,0.5,0.55,0.6,0.65,0.7,0.75,0.8,1},{"F","D","C","C+","B-","B","B+","A-","A","A+"}))))</f>
        <v/>
      </c>
      <c r="V10" s="1" t="str">
        <f>IF(COUNT($A10)=0,"",IF(T10="","--",IF(T10="3E","3E",LOOKUP(T10/V$2,{0,0.4,0.45,0.5,0.55,0.6,0.65,0.7,0.75,0.8,1},{0,2,2.25,2.5,2.75,3,3.25,3.5,3.75,4}))))</f>
        <v/>
      </c>
      <c r="W10" s="2" t="str">
        <f>IF(COUNT($A10)=0,"",IF($A10&lt;&gt;DRAFT!$B12,"ERR",IF(DRAFT!BT12="3E","3E",IF(COUNT(DRAFT!BP12,DRAFT!BT12)&gt;0,DRAFT!BU12,""))))</f>
        <v/>
      </c>
      <c r="X10" s="2" t="str">
        <f>IF(COUNT($A10)=0,"",IF(W10="3E","3E",IF(W10="","I",LOOKUP(W10/Y$2,{0,0.4,0.45,0.5,0.55,0.6,0.65,0.7,0.75,0.8,1},{"F","D","C","C+","B-","B","B+","A-","A","A+"}))))</f>
        <v/>
      </c>
      <c r="Y10" s="1" t="str">
        <f>IF(COUNT($A10)=0,"",IF(W10="","--",IF(W10="3E","3E",LOOKUP(W10/Y$2,{0,0.4,0.45,0.5,0.55,0.6,0.65,0.7,0.75,0.8,1},{0,2,2.25,2.5,2.75,3,3.25,3.5,3.75,4}))))</f>
        <v/>
      </c>
      <c r="Z10" s="2" t="str">
        <f>IF(COUNT($A10)=0,"",IF($A10&lt;&gt;DRAFT!$B12,"ERR",IF(DRAFT!CC12="3E","3E",IF(COUNT(DRAFT!BY12,DRAFT!CC12)&gt;0,DRAFT!CD12,""))))</f>
        <v/>
      </c>
      <c r="AA10" s="2" t="str">
        <f>IF(COUNT($A10)=0,"",IF(Z10="3E","3E",IF(Z10="","I",LOOKUP(Z10/AB$2,{0,0.4,0.45,0.5,0.55,0.6,0.65,0.7,0.75,0.8,1},{"F","D","C","C+","B-","B","B+","A-","A","A+"}))))</f>
        <v/>
      </c>
      <c r="AB10" s="1" t="str">
        <f>IF(COUNT($A10)=0,"",IF(Z10="","--",IF(Z10="3E","3E",LOOKUP(Z10/AB$2,{0,0.4,0.45,0.5,0.55,0.6,0.65,0.7,0.75,0.8,1},{0,2,2.25,2.5,2.75,3,3.25,3.5,3.75,4}))))</f>
        <v/>
      </c>
      <c r="AC10" s="2" t="str">
        <f>IF(COUNT($A10)=0,"",IF($A10&lt;&gt;DRAFT!$B12,"ERR",IF(DRAFT!CF12&gt;0,DRAFT!CF12,"")))</f>
        <v/>
      </c>
      <c r="AD10" s="2" t="str">
        <f>IF(COUNT($A10)=0,"",IF(AC10="3E","3E",IF(AC10="","I",LOOKUP(AC10/AE$2,{0,0.4,0.45,0.5,0.55,0.6,0.65,0.7,0.75,0.8,1},{"F","D","C","C+","B-","B","B+","A-","A","A+"}))))</f>
        <v/>
      </c>
      <c r="AE10" s="1" t="str">
        <f>IF(COUNT($A10)=0,"",IF(AC10="","--",IF(AC10="3E","3E",LOOKUP(AC10/AE$2,{0,0.4,0.45,0.5,0.55,0.6,0.65,0.7,0.75,0.8,1},{0,2,2.25,2.5,2.75,3,3.25,3.5,3.75,4}))))</f>
        <v/>
      </c>
      <c r="AF10" s="2" t="str">
        <f>IF(COUNT($A10)=0,"",IF($A10&lt;&gt;DRAFT!$B12,"ERR",IF(DRAFT!CI12&gt;0,DRAFT!CK12,"")))</f>
        <v/>
      </c>
      <c r="AG10" s="2" t="str">
        <f>IF(COUNT($A10)=0,"",IF(AF10="3E","3E",IF(AF10="","I",LOOKUP(AF10/AH$2,{0,0.4,0.45,0.5,0.55,0.6,0.65,0.7,0.75,0.8,1},{"F","D","C","C+","B-","B","B+","A-","A","A+"}))))</f>
        <v/>
      </c>
      <c r="AH10" s="1" t="str">
        <f>IF(COUNT($A10)=0,"",IF(AF10="","--",IF(AF10="3E","3E",LOOKUP(AF10/AH$2,{0,0.4,0.45,0.5,0.55,0.6,0.65,0.7,0.75,0.8,1},{0,2,2.25,2.5,2.75,3,3.25,3.5,3.75,4}))))</f>
        <v/>
      </c>
      <c r="AI10" s="2" t="str">
        <f>IF($A10&lt;&gt;DRAFT!$B12,"ERR",IF(OR(COUNT($A10)=0,COUNT(DRAFT!CL12:CN12,DRAFT!CP12:CR12)=0),"",CEILING(SUM(DRAFT!CO12,DRAFT!CS12,DRAFT!CT12),1)))</f>
        <v/>
      </c>
      <c r="AJ10" s="2" t="str">
        <f>IF(COUNT($A10)=0,"",IF(AI10="3E","3E",IF(AI10="","I",LOOKUP(AI10/AK$2,{0,0.4,0.45,0.5,0.55,0.6,0.65,0.7,0.75,0.8,1},{"F","D","C","C+","B-","B","B+","A-","A","A+"}))))</f>
        <v/>
      </c>
      <c r="AK10" s="1" t="str">
        <f>IF(COUNT($A10)=0,"",IF(AI10="","--",IF(AI10="3E","3E",LOOKUP(AI10/AK$2,{0,0.4,0.45,0.5,0.55,0.6,0.65,0.7,0.75,0.8,1},{0,2,2.25,2.5,2.75,3,3.25,3.5,3.75,4}))))</f>
        <v/>
      </c>
      <c r="AL10" s="4" t="str">
        <f>IF(OR(COUNT($A10)=0,COUNT(B10:AK10)=0),"",IF(COUNTIF(B10:AK10,"3E")&gt;0,"3E",IF(DRAFT!$A12="R",TRUNC(SUMPRODUCT(RGP,RCP)/TCP,3),TRUNC((SUMPRODUCT(--(IMDGP&gt;0)*IMDGP,IMCP)+CEILING(DRAFT!$DB12*42,0.25))/TCP,3))))</f>
        <v/>
      </c>
      <c r="AM10" s="2" t="str">
        <f>IF(OR(COUNT($A10)=0,COUNT(B10:AK10)=0),"",IF(COUNTIF(B10:AK10,"3E")&gt;0,"3E",IF(DRAFT!$A12="R",SUMPRODUCT(--(RGP&gt;=2),RCP),SUMPRODUCT(--(IMDGP&gt;0),--(IMGP=0),IMCP)+DRAFT!$DC12)))</f>
        <v/>
      </c>
      <c r="AN10" s="67" t="str">
        <f>IF(AL10="3E","3E",IF(COUNT($A10)=0,"",IF(COUNT(AI10)=0,"--",ROUND(((CEILING(DRAFT!$CV12*38,0.25)+CEILING(DRAFT!$CX12*38,0.25)+CEILING(DRAFT!$CZ12*42,0.25)+CEILING($AL10*42,0.25))/160),2))))</f>
        <v/>
      </c>
      <c r="AO10" s="2" t="str">
        <f>IF(AN10="3E","3E",IF(COUNT($A10)=0,"",IF(COUNT(AN10)=0,"I",LOOKUP(AN10,{0,2,2.25,2.5,2.75,3,3.25,3.5,3.75,4},{"F","D","C","C+","B-","B","B+","A-","A","A+"}))))</f>
        <v/>
      </c>
      <c r="AP10" s="2" t="str">
        <f>IF(AN10="3E","3E",IF(OR(COUNT(A10)=0,COUNT(AN10)=0),"",DRAFT!CW12+DRAFT!CY12+DRAFT!DA12+N(TABULATION!AM10)))</f>
        <v/>
      </c>
      <c r="AQ10" s="2" t="str">
        <f>IF(OR(COUNT($A10)=0,COUNT(B10:AK10)=0),"",IF(COUNTIF(B10:AM10,"3E")&gt;0,"3E",IF(AND(DRAFT!$A12="IM",OR($AL10&gt;DRAFT!$DB12,$AM10&gt;DRAFT!$DC12)),"IMPROVED",IF(AND(DRAFT!$A12="IM",$AL10&lt;=DRAFT!$DB12,$AM10&lt;=DRAFT!$DC12),"NOT IMPROVED",IF(AND(DRAFT!CU12="S",AH10&gt;=2,AK10&gt;=2,AN10&gt;=2.5,AP10&gt;=144),"PASS","FAIL")))))</f>
        <v/>
      </c>
      <c r="AR10" s="2" t="str">
        <f t="shared" si="0"/>
        <v/>
      </c>
      <c r="AS10" s="2" t="str">
        <f t="shared" si="1"/>
        <v/>
      </c>
    </row>
    <row r="11" spans="1:45" ht="18.95" customHeight="1" x14ac:dyDescent="0.25">
      <c r="A11" s="3" t="str">
        <f>IF(DRAFT!$B13="","",DRAFT!$B13)</f>
        <v/>
      </c>
      <c r="B11" s="2" t="str">
        <f>IF(COUNT($A11)=0,"",IF($A11&lt;&gt;DRAFT!$B13,"ERR",IF(DRAFT!I13="3E","3E",IF(COUNT(DRAFT!E13,DRAFT!I13)&gt;0,DRAFT!J13,""))))</f>
        <v/>
      </c>
      <c r="C11" s="2" t="str">
        <f>IF(COUNT($A11)=0,"",IF(B11="3E","3E",IF(B11="","I",LOOKUP(B11/D$2,{0,0.4,0.45,0.5,0.55,0.6,0.65,0.7,0.75,0.8,1},{"F","D","C","C+","B-","B","B+","A-","A","A+"}))))</f>
        <v/>
      </c>
      <c r="D11" s="1" t="str">
        <f>IF(COUNT($A11)=0,"",IF(B11="","--",IF(B11="3E","3E",LOOKUP(B11/D$2,{0,0.4,0.45,0.5,0.55,0.6,0.65,0.7,0.75,0.8,1},{0,2,2.25,2.5,2.75,3,3.25,3.5,3.75,4}))))</f>
        <v/>
      </c>
      <c r="E11" s="2" t="str">
        <f>IF(COUNT($A11)=0,"",IF($A11&lt;&gt;DRAFT!$B13,"ERR",IF(DRAFT!R13="3E","3E",IF(COUNT(DRAFT!N13,DRAFT!R13)&gt;0,DRAFT!S13,""))))</f>
        <v/>
      </c>
      <c r="F11" s="2" t="str">
        <f>IF(COUNT($A11)=0,"",IF(E11="3E","3E",IF(E11="","I",LOOKUP(E11/G$2,{0,0.4,0.45,0.5,0.55,0.6,0.65,0.7,0.75,0.8,1},{"F","D","C","C+","B-","B","B+","A-","A","A+"}))))</f>
        <v/>
      </c>
      <c r="G11" s="1" t="str">
        <f>IF(COUNT($A11)=0,"",IF(E11="","--",IF(E11="3E","3E",LOOKUP(E11/G$2,{0,0.4,0.45,0.5,0.55,0.6,0.65,0.7,0.75,0.8,1},{0,2,2.25,2.5,2.75,3,3.25,3.5,3.75,4}))))</f>
        <v/>
      </c>
      <c r="H11" s="2" t="str">
        <f>IF(COUNT($A11)=0,"",IF($A11&lt;&gt;DRAFT!$B13,"ERR",IF(DRAFT!AA13="3E","3E",IF(COUNT(DRAFT!W13,DRAFT!AA13)&gt;0,DRAFT!AB13,""))))</f>
        <v/>
      </c>
      <c r="I11" s="2" t="str">
        <f>IF(COUNT($A11)=0,"",IF(H11="3E","3E",IF(H11="","I",LOOKUP(H11/J$2,{0,0.4,0.45,0.5,0.55,0.6,0.65,0.7,0.75,0.8,1},{"F","D","C","C+","B-","B","B+","A-","A","A+"}))))</f>
        <v/>
      </c>
      <c r="J11" s="1" t="str">
        <f>IF(COUNT($A11)=0,"",IF(H11="","--",IF(H11="3E","3E",LOOKUP(H11/J$2,{0,0.4,0.45,0.5,0.55,0.6,0.65,0.7,0.75,0.8,1},{0,2,2.25,2.5,2.75,3,3.25,3.5,3.75,4}))))</f>
        <v/>
      </c>
      <c r="K11" s="2" t="str">
        <f>IF(COUNT($A11)=0,"",IF($A11&lt;&gt;DRAFT!$B13,"ERR",IF(DRAFT!AJ13="3E","3E",IF(COUNT(DRAFT!AF13,DRAFT!AJ13)&gt;0,DRAFT!AK13,""))))</f>
        <v/>
      </c>
      <c r="L11" s="2" t="str">
        <f>IF(COUNT($A11)=0,"",IF(K11="3E","3E",IF(K11="","I",LOOKUP(K11/M$2,{0,0.4,0.45,0.5,0.55,0.6,0.65,0.7,0.75,0.8,1},{"F","D","C","C+","B-","B","B+","A-","A","A+"}))))</f>
        <v/>
      </c>
      <c r="M11" s="1" t="str">
        <f>IF(COUNT($A11)=0,"",IF(K11="","--",IF(K11="3E","3E",LOOKUP(K11/M$2,{0,0.4,0.45,0.5,0.55,0.6,0.65,0.7,0.75,0.8,1},{0,2,2.25,2.5,2.75,3,3.25,3.5,3.75,4}))))</f>
        <v/>
      </c>
      <c r="N11" s="2" t="str">
        <f>IF(COUNT($A11)=0,"",IF($A11&lt;&gt;DRAFT!$B13,"ERR",IF(DRAFT!AS13="3E","3E",IF(COUNT(DRAFT!AO13,DRAFT!AS13)&gt;0,DRAFT!AT13,""))))</f>
        <v/>
      </c>
      <c r="O11" s="2" t="str">
        <f>IF(COUNT($A11)=0,"",IF(N11="3E","3E",IF(N11="","I",LOOKUP(N11/P$2,{0,0.4,0.45,0.5,0.55,0.6,0.65,0.7,0.75,0.8,1},{"F","D","C","C+","B-","B","B+","A-","A","A+"}))))</f>
        <v/>
      </c>
      <c r="P11" s="1" t="str">
        <f>IF(COUNT($A11)=0,"",IF(N11="","--",IF(N11="3E","3E",LOOKUP(N11/P$2,{0,0.4,0.45,0.5,0.55,0.6,0.65,0.7,0.75,0.8,1},{0,2,2.25,2.5,2.75,3,3.25,3.5,3.75,4}))))</f>
        <v/>
      </c>
      <c r="Q11" s="2" t="str">
        <f>IF(COUNT($A11)=0,"",IF($A11&lt;&gt;DRAFT!$B13,"ERR",IF(DRAFT!BB13="3E","3E",IF(COUNT(DRAFT!AX13,DRAFT!BB13)&gt;0,DRAFT!BC13,""))))</f>
        <v/>
      </c>
      <c r="R11" s="2" t="str">
        <f>IF(COUNT($A11)=0,"",IF(Q11="3E","3E",IF(Q11="","I",LOOKUP(Q11/S$2,{0,0.4,0.45,0.5,0.55,0.6,0.65,0.7,0.75,0.8,1},{"F","D","C","C+","B-","B","B+","A-","A","A+"}))))</f>
        <v/>
      </c>
      <c r="S11" s="1" t="str">
        <f>IF(COUNT($A11)=0,"",IF(Q11="","--",IF(Q11="3E","3E",LOOKUP(Q11/S$2,{0,0.4,0.45,0.5,0.55,0.6,0.65,0.7,0.75,0.8,1},{0,2,2.25,2.5,2.75,3,3.25,3.5,3.75,4}))))</f>
        <v/>
      </c>
      <c r="T11" s="2" t="str">
        <f>IF(COUNT($A11)=0,"",IF($A11&lt;&gt;DRAFT!$B13,"ERR",IF(DRAFT!BK13="3E","3E",IF(COUNT(DRAFT!BG13,DRAFT!BK13)&gt;0,DRAFT!BL13,""))))</f>
        <v/>
      </c>
      <c r="U11" s="2" t="str">
        <f>IF(COUNT($A11)=0,"",IF(T11="3E","3E",IF(T11="","I",LOOKUP(T11/V$2,{0,0.4,0.45,0.5,0.55,0.6,0.65,0.7,0.75,0.8,1},{"F","D","C","C+","B-","B","B+","A-","A","A+"}))))</f>
        <v/>
      </c>
      <c r="V11" s="1" t="str">
        <f>IF(COUNT($A11)=0,"",IF(T11="","--",IF(T11="3E","3E",LOOKUP(T11/V$2,{0,0.4,0.45,0.5,0.55,0.6,0.65,0.7,0.75,0.8,1},{0,2,2.25,2.5,2.75,3,3.25,3.5,3.75,4}))))</f>
        <v/>
      </c>
      <c r="W11" s="2" t="str">
        <f>IF(COUNT($A11)=0,"",IF($A11&lt;&gt;DRAFT!$B13,"ERR",IF(DRAFT!BT13="3E","3E",IF(COUNT(DRAFT!BP13,DRAFT!BT13)&gt;0,DRAFT!BU13,""))))</f>
        <v/>
      </c>
      <c r="X11" s="2" t="str">
        <f>IF(COUNT($A11)=0,"",IF(W11="3E","3E",IF(W11="","I",LOOKUP(W11/Y$2,{0,0.4,0.45,0.5,0.55,0.6,0.65,0.7,0.75,0.8,1},{"F","D","C","C+","B-","B","B+","A-","A","A+"}))))</f>
        <v/>
      </c>
      <c r="Y11" s="1" t="str">
        <f>IF(COUNT($A11)=0,"",IF(W11="","--",IF(W11="3E","3E",LOOKUP(W11/Y$2,{0,0.4,0.45,0.5,0.55,0.6,0.65,0.7,0.75,0.8,1},{0,2,2.25,2.5,2.75,3,3.25,3.5,3.75,4}))))</f>
        <v/>
      </c>
      <c r="Z11" s="2" t="str">
        <f>IF(COUNT($A11)=0,"",IF($A11&lt;&gt;DRAFT!$B13,"ERR",IF(DRAFT!CC13="3E","3E",IF(COUNT(DRAFT!BY13,DRAFT!CC13)&gt;0,DRAFT!CD13,""))))</f>
        <v/>
      </c>
      <c r="AA11" s="2" t="str">
        <f>IF(COUNT($A11)=0,"",IF(Z11="3E","3E",IF(Z11="","I",LOOKUP(Z11/AB$2,{0,0.4,0.45,0.5,0.55,0.6,0.65,0.7,0.75,0.8,1},{"F","D","C","C+","B-","B","B+","A-","A","A+"}))))</f>
        <v/>
      </c>
      <c r="AB11" s="1" t="str">
        <f>IF(COUNT($A11)=0,"",IF(Z11="","--",IF(Z11="3E","3E",LOOKUP(Z11/AB$2,{0,0.4,0.45,0.5,0.55,0.6,0.65,0.7,0.75,0.8,1},{0,2,2.25,2.5,2.75,3,3.25,3.5,3.75,4}))))</f>
        <v/>
      </c>
      <c r="AC11" s="2" t="str">
        <f>IF(COUNT($A11)=0,"",IF($A11&lt;&gt;DRAFT!$B13,"ERR",IF(DRAFT!CF13&gt;0,DRAFT!CF13,"")))</f>
        <v/>
      </c>
      <c r="AD11" s="2" t="str">
        <f>IF(COUNT($A11)=0,"",IF(AC11="3E","3E",IF(AC11="","I",LOOKUP(AC11/AE$2,{0,0.4,0.45,0.5,0.55,0.6,0.65,0.7,0.75,0.8,1},{"F","D","C","C+","B-","B","B+","A-","A","A+"}))))</f>
        <v/>
      </c>
      <c r="AE11" s="1" t="str">
        <f>IF(COUNT($A11)=0,"",IF(AC11="","--",IF(AC11="3E","3E",LOOKUP(AC11/AE$2,{0,0.4,0.45,0.5,0.55,0.6,0.65,0.7,0.75,0.8,1},{0,2,2.25,2.5,2.75,3,3.25,3.5,3.75,4}))))</f>
        <v/>
      </c>
      <c r="AF11" s="2" t="str">
        <f>IF(COUNT($A11)=0,"",IF($A11&lt;&gt;DRAFT!$B13,"ERR",IF(DRAFT!CI13&gt;0,DRAFT!CK13,"")))</f>
        <v/>
      </c>
      <c r="AG11" s="2" t="str">
        <f>IF(COUNT($A11)=0,"",IF(AF11="3E","3E",IF(AF11="","I",LOOKUP(AF11/AH$2,{0,0.4,0.45,0.5,0.55,0.6,0.65,0.7,0.75,0.8,1},{"F","D","C","C+","B-","B","B+","A-","A","A+"}))))</f>
        <v/>
      </c>
      <c r="AH11" s="1" t="str">
        <f>IF(COUNT($A11)=0,"",IF(AF11="","--",IF(AF11="3E","3E",LOOKUP(AF11/AH$2,{0,0.4,0.45,0.5,0.55,0.6,0.65,0.7,0.75,0.8,1},{0,2,2.25,2.5,2.75,3,3.25,3.5,3.75,4}))))</f>
        <v/>
      </c>
      <c r="AI11" s="2" t="str">
        <f>IF($A11&lt;&gt;DRAFT!$B13,"ERR",IF(OR(COUNT($A11)=0,COUNT(DRAFT!CL13:CN13,DRAFT!CP13:CR13)=0),"",CEILING(SUM(DRAFT!CO13,DRAFT!CS13,DRAFT!CT13),1)))</f>
        <v/>
      </c>
      <c r="AJ11" s="2" t="str">
        <f>IF(COUNT($A11)=0,"",IF(AI11="3E","3E",IF(AI11="","I",LOOKUP(AI11/AK$2,{0,0.4,0.45,0.5,0.55,0.6,0.65,0.7,0.75,0.8,1},{"F","D","C","C+","B-","B","B+","A-","A","A+"}))))</f>
        <v/>
      </c>
      <c r="AK11" s="1" t="str">
        <f>IF(COUNT($A11)=0,"",IF(AI11="","--",IF(AI11="3E","3E",LOOKUP(AI11/AK$2,{0,0.4,0.45,0.5,0.55,0.6,0.65,0.7,0.75,0.8,1},{0,2,2.25,2.5,2.75,3,3.25,3.5,3.75,4}))))</f>
        <v/>
      </c>
      <c r="AL11" s="4" t="str">
        <f>IF(OR(COUNT($A11)=0,COUNT(B11:AK11)=0),"",IF(COUNTIF(B11:AK11,"3E")&gt;0,"3E",IF(DRAFT!$A13="R",TRUNC(SUMPRODUCT(RGP,RCP)/TCP,3),TRUNC((SUMPRODUCT(--(IMDGP&gt;0)*IMDGP,IMCP)+CEILING(DRAFT!$DB13*42,0.25))/TCP,3))))</f>
        <v/>
      </c>
      <c r="AM11" s="2" t="str">
        <f>IF(OR(COUNT($A11)=0,COUNT(B11:AK11)=0),"",IF(COUNTIF(B11:AK11,"3E")&gt;0,"3E",IF(DRAFT!$A13="R",SUMPRODUCT(--(RGP&gt;=2),RCP),SUMPRODUCT(--(IMDGP&gt;0),--(IMGP=0),IMCP)+DRAFT!$DC13)))</f>
        <v/>
      </c>
      <c r="AN11" s="67" t="str">
        <f>IF(AL11="3E","3E",IF(COUNT($A11)=0,"",IF(COUNT(AI11)=0,"--",ROUND(((CEILING(DRAFT!$CV13*38,0.25)+CEILING(DRAFT!$CX13*38,0.25)+CEILING(DRAFT!$CZ13*42,0.25)+CEILING($AL11*42,0.25))/160),2))))</f>
        <v/>
      </c>
      <c r="AO11" s="2" t="str">
        <f>IF(AN11="3E","3E",IF(COUNT($A11)=0,"",IF(COUNT(AN11)=0,"I",LOOKUP(AN11,{0,2,2.25,2.5,2.75,3,3.25,3.5,3.75,4},{"F","D","C","C+","B-","B","B+","A-","A","A+"}))))</f>
        <v/>
      </c>
      <c r="AP11" s="2" t="str">
        <f>IF(AN11="3E","3E",IF(OR(COUNT(A11)=0,COUNT(AN11)=0),"",DRAFT!CW13+DRAFT!CY13+DRAFT!DA13+N(TABULATION!AM11)))</f>
        <v/>
      </c>
      <c r="AQ11" s="2" t="str">
        <f>IF(OR(COUNT($A11)=0,COUNT(B11:AK11)=0),"",IF(COUNTIF(B11:AM11,"3E")&gt;0,"3E",IF(AND(DRAFT!$A13="IM",OR($AL11&gt;DRAFT!$DB13,$AM11&gt;DRAFT!$DC13)),"IMPROVED",IF(AND(DRAFT!$A13="IM",$AL11&lt;=DRAFT!$DB13,$AM11&lt;=DRAFT!$DC13),"NOT IMPROVED",IF(AND(DRAFT!CU13="S",AH11&gt;=2,AK11&gt;=2,AN11&gt;=2.5,AP11&gt;=144),"PASS","FAIL")))))</f>
        <v/>
      </c>
      <c r="AR11" s="2" t="str">
        <f t="shared" si="0"/>
        <v/>
      </c>
      <c r="AS11" s="2" t="str">
        <f t="shared" si="1"/>
        <v/>
      </c>
    </row>
    <row r="12" spans="1:45" ht="18.95" customHeight="1" x14ac:dyDescent="0.25">
      <c r="A12" s="3" t="str">
        <f>IF(DRAFT!$B14="","",DRAFT!$B14)</f>
        <v/>
      </c>
      <c r="B12" s="2" t="str">
        <f>IF(COUNT($A12)=0,"",IF($A12&lt;&gt;DRAFT!$B14,"ERR",IF(DRAFT!I14="3E","3E",IF(COUNT(DRAFT!E14,DRAFT!I14)&gt;0,DRAFT!J14,""))))</f>
        <v/>
      </c>
      <c r="C12" s="2" t="str">
        <f>IF(COUNT($A12)=0,"",IF(B12="3E","3E",IF(B12="","I",LOOKUP(B12/D$2,{0,0.4,0.45,0.5,0.55,0.6,0.65,0.7,0.75,0.8,1},{"F","D","C","C+","B-","B","B+","A-","A","A+"}))))</f>
        <v/>
      </c>
      <c r="D12" s="1" t="str">
        <f>IF(COUNT($A12)=0,"",IF(B12="","--",IF(B12="3E","3E",LOOKUP(B12/D$2,{0,0.4,0.45,0.5,0.55,0.6,0.65,0.7,0.75,0.8,1},{0,2,2.25,2.5,2.75,3,3.25,3.5,3.75,4}))))</f>
        <v/>
      </c>
      <c r="E12" s="2" t="str">
        <f>IF(COUNT($A12)=0,"",IF($A12&lt;&gt;DRAFT!$B14,"ERR",IF(DRAFT!R14="3E","3E",IF(COUNT(DRAFT!N14,DRAFT!R14)&gt;0,DRAFT!S14,""))))</f>
        <v/>
      </c>
      <c r="F12" s="2" t="str">
        <f>IF(COUNT($A12)=0,"",IF(E12="3E","3E",IF(E12="","I",LOOKUP(E12/G$2,{0,0.4,0.45,0.5,0.55,0.6,0.65,0.7,0.75,0.8,1},{"F","D","C","C+","B-","B","B+","A-","A","A+"}))))</f>
        <v/>
      </c>
      <c r="G12" s="1" t="str">
        <f>IF(COUNT($A12)=0,"",IF(E12="","--",IF(E12="3E","3E",LOOKUP(E12/G$2,{0,0.4,0.45,0.5,0.55,0.6,0.65,0.7,0.75,0.8,1},{0,2,2.25,2.5,2.75,3,3.25,3.5,3.75,4}))))</f>
        <v/>
      </c>
      <c r="H12" s="2" t="str">
        <f>IF(COUNT($A12)=0,"",IF($A12&lt;&gt;DRAFT!$B14,"ERR",IF(DRAFT!AA14="3E","3E",IF(COUNT(DRAFT!W14,DRAFT!AA14)&gt;0,DRAFT!AB14,""))))</f>
        <v/>
      </c>
      <c r="I12" s="2" t="str">
        <f>IF(COUNT($A12)=0,"",IF(H12="3E","3E",IF(H12="","I",LOOKUP(H12/J$2,{0,0.4,0.45,0.5,0.55,0.6,0.65,0.7,0.75,0.8,1},{"F","D","C","C+","B-","B","B+","A-","A","A+"}))))</f>
        <v/>
      </c>
      <c r="J12" s="1" t="str">
        <f>IF(COUNT($A12)=0,"",IF(H12="","--",IF(H12="3E","3E",LOOKUP(H12/J$2,{0,0.4,0.45,0.5,0.55,0.6,0.65,0.7,0.75,0.8,1},{0,2,2.25,2.5,2.75,3,3.25,3.5,3.75,4}))))</f>
        <v/>
      </c>
      <c r="K12" s="2" t="str">
        <f>IF(COUNT($A12)=0,"",IF($A12&lt;&gt;DRAFT!$B14,"ERR",IF(DRAFT!AJ14="3E","3E",IF(COUNT(DRAFT!AF14,DRAFT!AJ14)&gt;0,DRAFT!AK14,""))))</f>
        <v/>
      </c>
      <c r="L12" s="2" t="str">
        <f>IF(COUNT($A12)=0,"",IF(K12="3E","3E",IF(K12="","I",LOOKUP(K12/M$2,{0,0.4,0.45,0.5,0.55,0.6,0.65,0.7,0.75,0.8,1},{"F","D","C","C+","B-","B","B+","A-","A","A+"}))))</f>
        <v/>
      </c>
      <c r="M12" s="1" t="str">
        <f>IF(COUNT($A12)=0,"",IF(K12="","--",IF(K12="3E","3E",LOOKUP(K12/M$2,{0,0.4,0.45,0.5,0.55,0.6,0.65,0.7,0.75,0.8,1},{0,2,2.25,2.5,2.75,3,3.25,3.5,3.75,4}))))</f>
        <v/>
      </c>
      <c r="N12" s="2" t="str">
        <f>IF(COUNT($A12)=0,"",IF($A12&lt;&gt;DRAFT!$B14,"ERR",IF(DRAFT!AS14="3E","3E",IF(COUNT(DRAFT!AO14,DRAFT!AS14)&gt;0,DRAFT!AT14,""))))</f>
        <v/>
      </c>
      <c r="O12" s="2" t="str">
        <f>IF(COUNT($A12)=0,"",IF(N12="3E","3E",IF(N12="","I",LOOKUP(N12/P$2,{0,0.4,0.45,0.5,0.55,0.6,0.65,0.7,0.75,0.8,1},{"F","D","C","C+","B-","B","B+","A-","A","A+"}))))</f>
        <v/>
      </c>
      <c r="P12" s="1" t="str">
        <f>IF(COUNT($A12)=0,"",IF(N12="","--",IF(N12="3E","3E",LOOKUP(N12/P$2,{0,0.4,0.45,0.5,0.55,0.6,0.65,0.7,0.75,0.8,1},{0,2,2.25,2.5,2.75,3,3.25,3.5,3.75,4}))))</f>
        <v/>
      </c>
      <c r="Q12" s="2" t="str">
        <f>IF(COUNT($A12)=0,"",IF($A12&lt;&gt;DRAFT!$B14,"ERR",IF(DRAFT!BB14="3E","3E",IF(COUNT(DRAFT!AX14,DRAFT!BB14)&gt;0,DRAFT!BC14,""))))</f>
        <v/>
      </c>
      <c r="R12" s="2" t="str">
        <f>IF(COUNT($A12)=0,"",IF(Q12="3E","3E",IF(Q12="","I",LOOKUP(Q12/S$2,{0,0.4,0.45,0.5,0.55,0.6,0.65,0.7,0.75,0.8,1},{"F","D","C","C+","B-","B","B+","A-","A","A+"}))))</f>
        <v/>
      </c>
      <c r="S12" s="1" t="str">
        <f>IF(COUNT($A12)=0,"",IF(Q12="","--",IF(Q12="3E","3E",LOOKUP(Q12/S$2,{0,0.4,0.45,0.5,0.55,0.6,0.65,0.7,0.75,0.8,1},{0,2,2.25,2.5,2.75,3,3.25,3.5,3.75,4}))))</f>
        <v/>
      </c>
      <c r="T12" s="2" t="str">
        <f>IF(COUNT($A12)=0,"",IF($A12&lt;&gt;DRAFT!$B14,"ERR",IF(DRAFT!BK14="3E","3E",IF(COUNT(DRAFT!BG14,DRAFT!BK14)&gt;0,DRAFT!BL14,""))))</f>
        <v/>
      </c>
      <c r="U12" s="2" t="str">
        <f>IF(COUNT($A12)=0,"",IF(T12="3E","3E",IF(T12="","I",LOOKUP(T12/V$2,{0,0.4,0.45,0.5,0.55,0.6,0.65,0.7,0.75,0.8,1},{"F","D","C","C+","B-","B","B+","A-","A","A+"}))))</f>
        <v/>
      </c>
      <c r="V12" s="1" t="str">
        <f>IF(COUNT($A12)=0,"",IF(T12="","--",IF(T12="3E","3E",LOOKUP(T12/V$2,{0,0.4,0.45,0.5,0.55,0.6,0.65,0.7,0.75,0.8,1},{0,2,2.25,2.5,2.75,3,3.25,3.5,3.75,4}))))</f>
        <v/>
      </c>
      <c r="W12" s="2" t="str">
        <f>IF(COUNT($A12)=0,"",IF($A12&lt;&gt;DRAFT!$B14,"ERR",IF(DRAFT!BT14="3E","3E",IF(COUNT(DRAFT!BP14,DRAFT!BT14)&gt;0,DRAFT!BU14,""))))</f>
        <v/>
      </c>
      <c r="X12" s="2" t="str">
        <f>IF(COUNT($A12)=0,"",IF(W12="3E","3E",IF(W12="","I",LOOKUP(W12/Y$2,{0,0.4,0.45,0.5,0.55,0.6,0.65,0.7,0.75,0.8,1},{"F","D","C","C+","B-","B","B+","A-","A","A+"}))))</f>
        <v/>
      </c>
      <c r="Y12" s="1" t="str">
        <f>IF(COUNT($A12)=0,"",IF(W12="","--",IF(W12="3E","3E",LOOKUP(W12/Y$2,{0,0.4,0.45,0.5,0.55,0.6,0.65,0.7,0.75,0.8,1},{0,2,2.25,2.5,2.75,3,3.25,3.5,3.75,4}))))</f>
        <v/>
      </c>
      <c r="Z12" s="2" t="str">
        <f>IF(COUNT($A12)=0,"",IF($A12&lt;&gt;DRAFT!$B14,"ERR",IF(DRAFT!CC14="3E","3E",IF(COUNT(DRAFT!BY14,DRAFT!CC14)&gt;0,DRAFT!CD14,""))))</f>
        <v/>
      </c>
      <c r="AA12" s="2" t="str">
        <f>IF(COUNT($A12)=0,"",IF(Z12="3E","3E",IF(Z12="","I",LOOKUP(Z12/AB$2,{0,0.4,0.45,0.5,0.55,0.6,0.65,0.7,0.75,0.8,1},{"F","D","C","C+","B-","B","B+","A-","A","A+"}))))</f>
        <v/>
      </c>
      <c r="AB12" s="1" t="str">
        <f>IF(COUNT($A12)=0,"",IF(Z12="","--",IF(Z12="3E","3E",LOOKUP(Z12/AB$2,{0,0.4,0.45,0.5,0.55,0.6,0.65,0.7,0.75,0.8,1},{0,2,2.25,2.5,2.75,3,3.25,3.5,3.75,4}))))</f>
        <v/>
      </c>
      <c r="AC12" s="2" t="str">
        <f>IF(COUNT($A12)=0,"",IF($A12&lt;&gt;DRAFT!$B14,"ERR",IF(DRAFT!CF14&gt;0,DRAFT!CF14,"")))</f>
        <v/>
      </c>
      <c r="AD12" s="2" t="str">
        <f>IF(COUNT($A12)=0,"",IF(AC12="3E","3E",IF(AC12="","I",LOOKUP(AC12/AE$2,{0,0.4,0.45,0.5,0.55,0.6,0.65,0.7,0.75,0.8,1},{"F","D","C","C+","B-","B","B+","A-","A","A+"}))))</f>
        <v/>
      </c>
      <c r="AE12" s="1" t="str">
        <f>IF(COUNT($A12)=0,"",IF(AC12="","--",IF(AC12="3E","3E",LOOKUP(AC12/AE$2,{0,0.4,0.45,0.5,0.55,0.6,0.65,0.7,0.75,0.8,1},{0,2,2.25,2.5,2.75,3,3.25,3.5,3.75,4}))))</f>
        <v/>
      </c>
      <c r="AF12" s="2" t="str">
        <f>IF(COUNT($A12)=0,"",IF($A12&lt;&gt;DRAFT!$B14,"ERR",IF(DRAFT!CI14&gt;0,DRAFT!CK14,"")))</f>
        <v/>
      </c>
      <c r="AG12" s="2" t="str">
        <f>IF(COUNT($A12)=0,"",IF(AF12="3E","3E",IF(AF12="","I",LOOKUP(AF12/AH$2,{0,0.4,0.45,0.5,0.55,0.6,0.65,0.7,0.75,0.8,1},{"F","D","C","C+","B-","B","B+","A-","A","A+"}))))</f>
        <v/>
      </c>
      <c r="AH12" s="1" t="str">
        <f>IF(COUNT($A12)=0,"",IF(AF12="","--",IF(AF12="3E","3E",LOOKUP(AF12/AH$2,{0,0.4,0.45,0.5,0.55,0.6,0.65,0.7,0.75,0.8,1},{0,2,2.25,2.5,2.75,3,3.25,3.5,3.75,4}))))</f>
        <v/>
      </c>
      <c r="AI12" s="2" t="str">
        <f>IF($A12&lt;&gt;DRAFT!$B14,"ERR",IF(OR(COUNT($A12)=0,COUNT(DRAFT!CL14:CN14,DRAFT!CP14:CR14)=0),"",CEILING(SUM(DRAFT!CO14,DRAFT!CS14,DRAFT!CT14),1)))</f>
        <v/>
      </c>
      <c r="AJ12" s="2" t="str">
        <f>IF(COUNT($A12)=0,"",IF(AI12="3E","3E",IF(AI12="","I",LOOKUP(AI12/AK$2,{0,0.4,0.45,0.5,0.55,0.6,0.65,0.7,0.75,0.8,1},{"F","D","C","C+","B-","B","B+","A-","A","A+"}))))</f>
        <v/>
      </c>
      <c r="AK12" s="1" t="str">
        <f>IF(COUNT($A12)=0,"",IF(AI12="","--",IF(AI12="3E","3E",LOOKUP(AI12/AK$2,{0,0.4,0.45,0.5,0.55,0.6,0.65,0.7,0.75,0.8,1},{0,2,2.25,2.5,2.75,3,3.25,3.5,3.75,4}))))</f>
        <v/>
      </c>
      <c r="AL12" s="4" t="str">
        <f>IF(OR(COUNT($A12)=0,COUNT(B12:AK12)=0),"",IF(COUNTIF(B12:AK12,"3E")&gt;0,"3E",IF(DRAFT!$A14="R",TRUNC(SUMPRODUCT(RGP,RCP)/TCP,3),TRUNC((SUMPRODUCT(--(IMDGP&gt;0)*IMDGP,IMCP)+CEILING(DRAFT!$DB14*42,0.25))/TCP,3))))</f>
        <v/>
      </c>
      <c r="AM12" s="2" t="str">
        <f>IF(OR(COUNT($A12)=0,COUNT(B12:AK12)=0),"",IF(COUNTIF(B12:AK12,"3E")&gt;0,"3E",IF(DRAFT!$A14="R",SUMPRODUCT(--(RGP&gt;=2),RCP),SUMPRODUCT(--(IMDGP&gt;0),--(IMGP=0),IMCP)+DRAFT!$DC14)))</f>
        <v/>
      </c>
      <c r="AN12" s="67" t="str">
        <f>IF(AL12="3E","3E",IF(COUNT($A12)=0,"",IF(COUNT(AI12)=0,"--",ROUND(((CEILING(DRAFT!$CV14*38,0.25)+CEILING(DRAFT!$CX14*38,0.25)+CEILING(DRAFT!$CZ14*42,0.25)+CEILING($AL12*42,0.25))/160),2))))</f>
        <v/>
      </c>
      <c r="AO12" s="2" t="str">
        <f>IF(AN12="3E","3E",IF(COUNT($A12)=0,"",IF(COUNT(AN12)=0,"I",LOOKUP(AN12,{0,2,2.25,2.5,2.75,3,3.25,3.5,3.75,4},{"F","D","C","C+","B-","B","B+","A-","A","A+"}))))</f>
        <v/>
      </c>
      <c r="AP12" s="2" t="str">
        <f>IF(AN12="3E","3E",IF(OR(COUNT(A12)=0,COUNT(AN12)=0),"",DRAFT!CW14+DRAFT!CY14+DRAFT!DA14+N(TABULATION!AM12)))</f>
        <v/>
      </c>
      <c r="AQ12" s="2" t="str">
        <f>IF(OR(COUNT($A12)=0,COUNT(B12:AK12)=0),"",IF(COUNTIF(B12:AM12,"3E")&gt;0,"3E",IF(AND(DRAFT!$A14="IM",OR($AL12&gt;DRAFT!$DB14,$AM12&gt;DRAFT!$DC14)),"IMPROVED",IF(AND(DRAFT!$A14="IM",$AL12&lt;=DRAFT!$DB14,$AM12&lt;=DRAFT!$DC14),"NOT IMPROVED",IF(AND(DRAFT!CU14="S",AH12&gt;=2,AK12&gt;=2,AN12&gt;=2.5,AP12&gt;=144),"PASS","FAIL")))))</f>
        <v/>
      </c>
      <c r="AR12" s="2" t="str">
        <f t="shared" si="0"/>
        <v/>
      </c>
      <c r="AS12" s="2" t="str">
        <f t="shared" si="1"/>
        <v/>
      </c>
    </row>
    <row r="13" spans="1:45" ht="18.95" customHeight="1" x14ac:dyDescent="0.25">
      <c r="A13" s="3" t="str">
        <f>IF(DRAFT!$B15="","",DRAFT!$B15)</f>
        <v/>
      </c>
      <c r="B13" s="2" t="str">
        <f>IF(COUNT($A13)=0,"",IF($A13&lt;&gt;DRAFT!$B15,"ERR",IF(DRAFT!I15="3E","3E",IF(COUNT(DRAFT!E15,DRAFT!I15)&gt;0,DRAFT!J15,""))))</f>
        <v/>
      </c>
      <c r="C13" s="2" t="str">
        <f>IF(COUNT($A13)=0,"",IF(B13="3E","3E",IF(B13="","I",LOOKUP(B13/D$2,{0,0.4,0.45,0.5,0.55,0.6,0.65,0.7,0.75,0.8,1},{"F","D","C","C+","B-","B","B+","A-","A","A+"}))))</f>
        <v/>
      </c>
      <c r="D13" s="1" t="str">
        <f>IF(COUNT($A13)=0,"",IF(B13="","--",IF(B13="3E","3E",LOOKUP(B13/D$2,{0,0.4,0.45,0.5,0.55,0.6,0.65,0.7,0.75,0.8,1},{0,2,2.25,2.5,2.75,3,3.25,3.5,3.75,4}))))</f>
        <v/>
      </c>
      <c r="E13" s="2" t="str">
        <f>IF(COUNT($A13)=0,"",IF($A13&lt;&gt;DRAFT!$B15,"ERR",IF(DRAFT!R15="3E","3E",IF(COUNT(DRAFT!N15,DRAFT!R15)&gt;0,DRAFT!S15,""))))</f>
        <v/>
      </c>
      <c r="F13" s="2" t="str">
        <f>IF(COUNT($A13)=0,"",IF(E13="3E","3E",IF(E13="","I",LOOKUP(E13/G$2,{0,0.4,0.45,0.5,0.55,0.6,0.65,0.7,0.75,0.8,1},{"F","D","C","C+","B-","B","B+","A-","A","A+"}))))</f>
        <v/>
      </c>
      <c r="G13" s="1" t="str">
        <f>IF(COUNT($A13)=0,"",IF(E13="","--",IF(E13="3E","3E",LOOKUP(E13/G$2,{0,0.4,0.45,0.5,0.55,0.6,0.65,0.7,0.75,0.8,1},{0,2,2.25,2.5,2.75,3,3.25,3.5,3.75,4}))))</f>
        <v/>
      </c>
      <c r="H13" s="2" t="str">
        <f>IF(COUNT($A13)=0,"",IF($A13&lt;&gt;DRAFT!$B15,"ERR",IF(DRAFT!AA15="3E","3E",IF(COUNT(DRAFT!W15,DRAFT!AA15)&gt;0,DRAFT!AB15,""))))</f>
        <v/>
      </c>
      <c r="I13" s="2" t="str">
        <f>IF(COUNT($A13)=0,"",IF(H13="3E","3E",IF(H13="","I",LOOKUP(H13/J$2,{0,0.4,0.45,0.5,0.55,0.6,0.65,0.7,0.75,0.8,1},{"F","D","C","C+","B-","B","B+","A-","A","A+"}))))</f>
        <v/>
      </c>
      <c r="J13" s="1" t="str">
        <f>IF(COUNT($A13)=0,"",IF(H13="","--",IF(H13="3E","3E",LOOKUP(H13/J$2,{0,0.4,0.45,0.5,0.55,0.6,0.65,0.7,0.75,0.8,1},{0,2,2.25,2.5,2.75,3,3.25,3.5,3.75,4}))))</f>
        <v/>
      </c>
      <c r="K13" s="2" t="str">
        <f>IF(COUNT($A13)=0,"",IF($A13&lt;&gt;DRAFT!$B15,"ERR",IF(DRAFT!AJ15="3E","3E",IF(COUNT(DRAFT!AF15,DRAFT!AJ15)&gt;0,DRAFT!AK15,""))))</f>
        <v/>
      </c>
      <c r="L13" s="2" t="str">
        <f>IF(COUNT($A13)=0,"",IF(K13="3E","3E",IF(K13="","I",LOOKUP(K13/M$2,{0,0.4,0.45,0.5,0.55,0.6,0.65,0.7,0.75,0.8,1},{"F","D","C","C+","B-","B","B+","A-","A","A+"}))))</f>
        <v/>
      </c>
      <c r="M13" s="1" t="str">
        <f>IF(COUNT($A13)=0,"",IF(K13="","--",IF(K13="3E","3E",LOOKUP(K13/M$2,{0,0.4,0.45,0.5,0.55,0.6,0.65,0.7,0.75,0.8,1},{0,2,2.25,2.5,2.75,3,3.25,3.5,3.75,4}))))</f>
        <v/>
      </c>
      <c r="N13" s="2" t="str">
        <f>IF(COUNT($A13)=0,"",IF($A13&lt;&gt;DRAFT!$B15,"ERR",IF(DRAFT!AS15="3E","3E",IF(COUNT(DRAFT!AO15,DRAFT!AS15)&gt;0,DRAFT!AT15,""))))</f>
        <v/>
      </c>
      <c r="O13" s="2" t="str">
        <f>IF(COUNT($A13)=0,"",IF(N13="3E","3E",IF(N13="","I",LOOKUP(N13/P$2,{0,0.4,0.45,0.5,0.55,0.6,0.65,0.7,0.75,0.8,1},{"F","D","C","C+","B-","B","B+","A-","A","A+"}))))</f>
        <v/>
      </c>
      <c r="P13" s="1" t="str">
        <f>IF(COUNT($A13)=0,"",IF(N13="","--",IF(N13="3E","3E",LOOKUP(N13/P$2,{0,0.4,0.45,0.5,0.55,0.6,0.65,0.7,0.75,0.8,1},{0,2,2.25,2.5,2.75,3,3.25,3.5,3.75,4}))))</f>
        <v/>
      </c>
      <c r="Q13" s="2" t="str">
        <f>IF(COUNT($A13)=0,"",IF($A13&lt;&gt;DRAFT!$B15,"ERR",IF(DRAFT!BB15="3E","3E",IF(COUNT(DRAFT!AX15,DRAFT!BB15)&gt;0,DRAFT!BC15,""))))</f>
        <v/>
      </c>
      <c r="R13" s="2" t="str">
        <f>IF(COUNT($A13)=0,"",IF(Q13="3E","3E",IF(Q13="","I",LOOKUP(Q13/S$2,{0,0.4,0.45,0.5,0.55,0.6,0.65,0.7,0.75,0.8,1},{"F","D","C","C+","B-","B","B+","A-","A","A+"}))))</f>
        <v/>
      </c>
      <c r="S13" s="1" t="str">
        <f>IF(COUNT($A13)=0,"",IF(Q13="","--",IF(Q13="3E","3E",LOOKUP(Q13/S$2,{0,0.4,0.45,0.5,0.55,0.6,0.65,0.7,0.75,0.8,1},{0,2,2.25,2.5,2.75,3,3.25,3.5,3.75,4}))))</f>
        <v/>
      </c>
      <c r="T13" s="2" t="str">
        <f>IF(COUNT($A13)=0,"",IF($A13&lt;&gt;DRAFT!$B15,"ERR",IF(DRAFT!BK15="3E","3E",IF(COUNT(DRAFT!BG15,DRAFT!BK15)&gt;0,DRAFT!BL15,""))))</f>
        <v/>
      </c>
      <c r="U13" s="2" t="str">
        <f>IF(COUNT($A13)=0,"",IF(T13="3E","3E",IF(T13="","I",LOOKUP(T13/V$2,{0,0.4,0.45,0.5,0.55,0.6,0.65,0.7,0.75,0.8,1},{"F","D","C","C+","B-","B","B+","A-","A","A+"}))))</f>
        <v/>
      </c>
      <c r="V13" s="1" t="str">
        <f>IF(COUNT($A13)=0,"",IF(T13="","--",IF(T13="3E","3E",LOOKUP(T13/V$2,{0,0.4,0.45,0.5,0.55,0.6,0.65,0.7,0.75,0.8,1},{0,2,2.25,2.5,2.75,3,3.25,3.5,3.75,4}))))</f>
        <v/>
      </c>
      <c r="W13" s="2" t="str">
        <f>IF(COUNT($A13)=0,"",IF($A13&lt;&gt;DRAFT!$B15,"ERR",IF(DRAFT!BT15="3E","3E",IF(COUNT(DRAFT!BP15,DRAFT!BT15)&gt;0,DRAFT!BU15,""))))</f>
        <v/>
      </c>
      <c r="X13" s="2" t="str">
        <f>IF(COUNT($A13)=0,"",IF(W13="3E","3E",IF(W13="","I",LOOKUP(W13/Y$2,{0,0.4,0.45,0.5,0.55,0.6,0.65,0.7,0.75,0.8,1},{"F","D","C","C+","B-","B","B+","A-","A","A+"}))))</f>
        <v/>
      </c>
      <c r="Y13" s="1" t="str">
        <f>IF(COUNT($A13)=0,"",IF(W13="","--",IF(W13="3E","3E",LOOKUP(W13/Y$2,{0,0.4,0.45,0.5,0.55,0.6,0.65,0.7,0.75,0.8,1},{0,2,2.25,2.5,2.75,3,3.25,3.5,3.75,4}))))</f>
        <v/>
      </c>
      <c r="Z13" s="2" t="str">
        <f>IF(COUNT($A13)=0,"",IF($A13&lt;&gt;DRAFT!$B15,"ERR",IF(DRAFT!CC15="3E","3E",IF(COUNT(DRAFT!BY15,DRAFT!CC15)&gt;0,DRAFT!CD15,""))))</f>
        <v/>
      </c>
      <c r="AA13" s="2" t="str">
        <f>IF(COUNT($A13)=0,"",IF(Z13="3E","3E",IF(Z13="","I",LOOKUP(Z13/AB$2,{0,0.4,0.45,0.5,0.55,0.6,0.65,0.7,0.75,0.8,1},{"F","D","C","C+","B-","B","B+","A-","A","A+"}))))</f>
        <v/>
      </c>
      <c r="AB13" s="1" t="str">
        <f>IF(COUNT($A13)=0,"",IF(Z13="","--",IF(Z13="3E","3E",LOOKUP(Z13/AB$2,{0,0.4,0.45,0.5,0.55,0.6,0.65,0.7,0.75,0.8,1},{0,2,2.25,2.5,2.75,3,3.25,3.5,3.75,4}))))</f>
        <v/>
      </c>
      <c r="AC13" s="2" t="str">
        <f>IF(COUNT($A13)=0,"",IF($A13&lt;&gt;DRAFT!$B15,"ERR",IF(DRAFT!CF15&gt;0,DRAFT!CF15,"")))</f>
        <v/>
      </c>
      <c r="AD13" s="2" t="str">
        <f>IF(COUNT($A13)=0,"",IF(AC13="3E","3E",IF(AC13="","I",LOOKUP(AC13/AE$2,{0,0.4,0.45,0.5,0.55,0.6,0.65,0.7,0.75,0.8,1},{"F","D","C","C+","B-","B","B+","A-","A","A+"}))))</f>
        <v/>
      </c>
      <c r="AE13" s="1" t="str">
        <f>IF(COUNT($A13)=0,"",IF(AC13="","--",IF(AC13="3E","3E",LOOKUP(AC13/AE$2,{0,0.4,0.45,0.5,0.55,0.6,0.65,0.7,0.75,0.8,1},{0,2,2.25,2.5,2.75,3,3.25,3.5,3.75,4}))))</f>
        <v/>
      </c>
      <c r="AF13" s="2" t="str">
        <f>IF(COUNT($A13)=0,"",IF($A13&lt;&gt;DRAFT!$B15,"ERR",IF(DRAFT!CI15&gt;0,DRAFT!CK15,"")))</f>
        <v/>
      </c>
      <c r="AG13" s="2" t="str">
        <f>IF(COUNT($A13)=0,"",IF(AF13="3E","3E",IF(AF13="","I",LOOKUP(AF13/AH$2,{0,0.4,0.45,0.5,0.55,0.6,0.65,0.7,0.75,0.8,1},{"F","D","C","C+","B-","B","B+","A-","A","A+"}))))</f>
        <v/>
      </c>
      <c r="AH13" s="1" t="str">
        <f>IF(COUNT($A13)=0,"",IF(AF13="","--",IF(AF13="3E","3E",LOOKUP(AF13/AH$2,{0,0.4,0.45,0.5,0.55,0.6,0.65,0.7,0.75,0.8,1},{0,2,2.25,2.5,2.75,3,3.25,3.5,3.75,4}))))</f>
        <v/>
      </c>
      <c r="AI13" s="2" t="str">
        <f>IF($A13&lt;&gt;DRAFT!$B15,"ERR",IF(OR(COUNT($A13)=0,COUNT(DRAFT!CL15:CN15,DRAFT!CP15:CR15)=0),"",CEILING(SUM(DRAFT!CO15,DRAFT!CS15,DRAFT!CT15),1)))</f>
        <v/>
      </c>
      <c r="AJ13" s="2" t="str">
        <f>IF(COUNT($A13)=0,"",IF(AI13="3E","3E",IF(AI13="","I",LOOKUP(AI13/AK$2,{0,0.4,0.45,0.5,0.55,0.6,0.65,0.7,0.75,0.8,1},{"F","D","C","C+","B-","B","B+","A-","A","A+"}))))</f>
        <v/>
      </c>
      <c r="AK13" s="1" t="str">
        <f>IF(COUNT($A13)=0,"",IF(AI13="","--",IF(AI13="3E","3E",LOOKUP(AI13/AK$2,{0,0.4,0.45,0.5,0.55,0.6,0.65,0.7,0.75,0.8,1},{0,2,2.25,2.5,2.75,3,3.25,3.5,3.75,4}))))</f>
        <v/>
      </c>
      <c r="AL13" s="4" t="str">
        <f>IF(OR(COUNT($A13)=0,COUNT(B13:AK13)=0),"",IF(COUNTIF(B13:AK13,"3E")&gt;0,"3E",IF(DRAFT!$A15="R",TRUNC(SUMPRODUCT(RGP,RCP)/TCP,3),TRUNC((SUMPRODUCT(--(IMDGP&gt;0)*IMDGP,IMCP)+CEILING(DRAFT!$DB15*42,0.25))/TCP,3))))</f>
        <v/>
      </c>
      <c r="AM13" s="2" t="str">
        <f>IF(OR(COUNT($A13)=0,COUNT(B13:AK13)=0),"",IF(COUNTIF(B13:AK13,"3E")&gt;0,"3E",IF(DRAFT!$A15="R",SUMPRODUCT(--(RGP&gt;=2),RCP),SUMPRODUCT(--(IMDGP&gt;0),--(IMGP=0),IMCP)+DRAFT!$DC15)))</f>
        <v/>
      </c>
      <c r="AN13" s="67" t="str">
        <f>IF(AL13="3E","3E",IF(COUNT($A13)=0,"",IF(COUNT(AI13)=0,"--",ROUND(((CEILING(DRAFT!$CV15*38,0.25)+CEILING(DRAFT!$CX15*38,0.25)+CEILING(DRAFT!$CZ15*42,0.25)+CEILING($AL13*42,0.25))/160),2))))</f>
        <v/>
      </c>
      <c r="AO13" s="2" t="str">
        <f>IF(AN13="3E","3E",IF(COUNT($A13)=0,"",IF(COUNT(AN13)=0,"I",LOOKUP(AN13,{0,2,2.25,2.5,2.75,3,3.25,3.5,3.75,4},{"F","D","C","C+","B-","B","B+","A-","A","A+"}))))</f>
        <v/>
      </c>
      <c r="AP13" s="2" t="str">
        <f>IF(AN13="3E","3E",IF(OR(COUNT(A13)=0,COUNT(AN13)=0),"",DRAFT!CW15+DRAFT!CY15+DRAFT!DA15+N(TABULATION!AM13)))</f>
        <v/>
      </c>
      <c r="AQ13" s="2" t="str">
        <f>IF(OR(COUNT($A13)=0,COUNT(B13:AK13)=0),"",IF(COUNTIF(B13:AM13,"3E")&gt;0,"3E",IF(AND(DRAFT!$A15="IM",OR($AL13&gt;DRAFT!$DB15,$AM13&gt;DRAFT!$DC15)),"IMPROVED",IF(AND(DRAFT!$A15="IM",$AL13&lt;=DRAFT!$DB15,$AM13&lt;=DRAFT!$DC15),"NOT IMPROVED",IF(AND(DRAFT!CU15="S",AH13&gt;=2,AK13&gt;=2,AN13&gt;=2.5,AP13&gt;=144),"PASS","FAIL")))))</f>
        <v/>
      </c>
      <c r="AR13" s="2" t="str">
        <f t="shared" si="0"/>
        <v/>
      </c>
      <c r="AS13" s="2" t="str">
        <f t="shared" si="1"/>
        <v/>
      </c>
    </row>
    <row r="14" spans="1:45" ht="18.95" customHeight="1" x14ac:dyDescent="0.25">
      <c r="A14" s="3" t="str">
        <f>IF(DRAFT!$B16="","",DRAFT!$B16)</f>
        <v/>
      </c>
      <c r="B14" s="2" t="str">
        <f>IF(COUNT($A14)=0,"",IF($A14&lt;&gt;DRAFT!$B16,"ERR",IF(DRAFT!I16="3E","3E",IF(COUNT(DRAFT!E16,DRAFT!I16)&gt;0,DRAFT!J16,""))))</f>
        <v/>
      </c>
      <c r="C14" s="2" t="str">
        <f>IF(COUNT($A14)=0,"",IF(B14="3E","3E",IF(B14="","I",LOOKUP(B14/D$2,{0,0.4,0.45,0.5,0.55,0.6,0.65,0.7,0.75,0.8,1},{"F","D","C","C+","B-","B","B+","A-","A","A+"}))))</f>
        <v/>
      </c>
      <c r="D14" s="1" t="str">
        <f>IF(COUNT($A14)=0,"",IF(B14="","--",IF(B14="3E","3E",LOOKUP(B14/D$2,{0,0.4,0.45,0.5,0.55,0.6,0.65,0.7,0.75,0.8,1},{0,2,2.25,2.5,2.75,3,3.25,3.5,3.75,4}))))</f>
        <v/>
      </c>
      <c r="E14" s="2" t="str">
        <f>IF(COUNT($A14)=0,"",IF($A14&lt;&gt;DRAFT!$B16,"ERR",IF(DRAFT!R16="3E","3E",IF(COUNT(DRAFT!N16,DRAFT!R16)&gt;0,DRAFT!S16,""))))</f>
        <v/>
      </c>
      <c r="F14" s="2" t="str">
        <f>IF(COUNT($A14)=0,"",IF(E14="3E","3E",IF(E14="","I",LOOKUP(E14/G$2,{0,0.4,0.45,0.5,0.55,0.6,0.65,0.7,0.75,0.8,1},{"F","D","C","C+","B-","B","B+","A-","A","A+"}))))</f>
        <v/>
      </c>
      <c r="G14" s="1" t="str">
        <f>IF(COUNT($A14)=0,"",IF(E14="","--",IF(E14="3E","3E",LOOKUP(E14/G$2,{0,0.4,0.45,0.5,0.55,0.6,0.65,0.7,0.75,0.8,1},{0,2,2.25,2.5,2.75,3,3.25,3.5,3.75,4}))))</f>
        <v/>
      </c>
      <c r="H14" s="2" t="str">
        <f>IF(COUNT($A14)=0,"",IF($A14&lt;&gt;DRAFT!$B16,"ERR",IF(DRAFT!AA16="3E","3E",IF(COUNT(DRAFT!W16,DRAFT!AA16)&gt;0,DRAFT!AB16,""))))</f>
        <v/>
      </c>
      <c r="I14" s="2" t="str">
        <f>IF(COUNT($A14)=0,"",IF(H14="3E","3E",IF(H14="","I",LOOKUP(H14/J$2,{0,0.4,0.45,0.5,0.55,0.6,0.65,0.7,0.75,0.8,1},{"F","D","C","C+","B-","B","B+","A-","A","A+"}))))</f>
        <v/>
      </c>
      <c r="J14" s="1" t="str">
        <f>IF(COUNT($A14)=0,"",IF(H14="","--",IF(H14="3E","3E",LOOKUP(H14/J$2,{0,0.4,0.45,0.5,0.55,0.6,0.65,0.7,0.75,0.8,1},{0,2,2.25,2.5,2.75,3,3.25,3.5,3.75,4}))))</f>
        <v/>
      </c>
      <c r="K14" s="2" t="str">
        <f>IF(COUNT($A14)=0,"",IF($A14&lt;&gt;DRAFT!$B16,"ERR",IF(DRAFT!AJ16="3E","3E",IF(COUNT(DRAFT!AF16,DRAFT!AJ16)&gt;0,DRAFT!AK16,""))))</f>
        <v/>
      </c>
      <c r="L14" s="2" t="str">
        <f>IF(COUNT($A14)=0,"",IF(K14="3E","3E",IF(K14="","I",LOOKUP(K14/M$2,{0,0.4,0.45,0.5,0.55,0.6,0.65,0.7,0.75,0.8,1},{"F","D","C","C+","B-","B","B+","A-","A","A+"}))))</f>
        <v/>
      </c>
      <c r="M14" s="1" t="str">
        <f>IF(COUNT($A14)=0,"",IF(K14="","--",IF(K14="3E","3E",LOOKUP(K14/M$2,{0,0.4,0.45,0.5,0.55,0.6,0.65,0.7,0.75,0.8,1},{0,2,2.25,2.5,2.75,3,3.25,3.5,3.75,4}))))</f>
        <v/>
      </c>
      <c r="N14" s="2" t="str">
        <f>IF(COUNT($A14)=0,"",IF($A14&lt;&gt;DRAFT!$B16,"ERR",IF(DRAFT!AS16="3E","3E",IF(COUNT(DRAFT!AO16,DRAFT!AS16)&gt;0,DRAFT!AT16,""))))</f>
        <v/>
      </c>
      <c r="O14" s="2" t="str">
        <f>IF(COUNT($A14)=0,"",IF(N14="3E","3E",IF(N14="","I",LOOKUP(N14/P$2,{0,0.4,0.45,0.5,0.55,0.6,0.65,0.7,0.75,0.8,1},{"F","D","C","C+","B-","B","B+","A-","A","A+"}))))</f>
        <v/>
      </c>
      <c r="P14" s="1" t="str">
        <f>IF(COUNT($A14)=0,"",IF(N14="","--",IF(N14="3E","3E",LOOKUP(N14/P$2,{0,0.4,0.45,0.5,0.55,0.6,0.65,0.7,0.75,0.8,1},{0,2,2.25,2.5,2.75,3,3.25,3.5,3.75,4}))))</f>
        <v/>
      </c>
      <c r="Q14" s="2" t="str">
        <f>IF(COUNT($A14)=0,"",IF($A14&lt;&gt;DRAFT!$B16,"ERR",IF(DRAFT!BB16="3E","3E",IF(COUNT(DRAFT!AX16,DRAFT!BB16)&gt;0,DRAFT!BC16,""))))</f>
        <v/>
      </c>
      <c r="R14" s="2" t="str">
        <f>IF(COUNT($A14)=0,"",IF(Q14="3E","3E",IF(Q14="","I",LOOKUP(Q14/S$2,{0,0.4,0.45,0.5,0.55,0.6,0.65,0.7,0.75,0.8,1},{"F","D","C","C+","B-","B","B+","A-","A","A+"}))))</f>
        <v/>
      </c>
      <c r="S14" s="1" t="str">
        <f>IF(COUNT($A14)=0,"",IF(Q14="","--",IF(Q14="3E","3E",LOOKUP(Q14/S$2,{0,0.4,0.45,0.5,0.55,0.6,0.65,0.7,0.75,0.8,1},{0,2,2.25,2.5,2.75,3,3.25,3.5,3.75,4}))))</f>
        <v/>
      </c>
      <c r="T14" s="2" t="str">
        <f>IF(COUNT($A14)=0,"",IF($A14&lt;&gt;DRAFT!$B16,"ERR",IF(DRAFT!BK16="3E","3E",IF(COUNT(DRAFT!BG16,DRAFT!BK16)&gt;0,DRAFT!BL16,""))))</f>
        <v/>
      </c>
      <c r="U14" s="2" t="str">
        <f>IF(COUNT($A14)=0,"",IF(T14="3E","3E",IF(T14="","I",LOOKUP(T14/V$2,{0,0.4,0.45,0.5,0.55,0.6,0.65,0.7,0.75,0.8,1},{"F","D","C","C+","B-","B","B+","A-","A","A+"}))))</f>
        <v/>
      </c>
      <c r="V14" s="1" t="str">
        <f>IF(COUNT($A14)=0,"",IF(T14="","--",IF(T14="3E","3E",LOOKUP(T14/V$2,{0,0.4,0.45,0.5,0.55,0.6,0.65,0.7,0.75,0.8,1},{0,2,2.25,2.5,2.75,3,3.25,3.5,3.75,4}))))</f>
        <v/>
      </c>
      <c r="W14" s="2" t="str">
        <f>IF(COUNT($A14)=0,"",IF($A14&lt;&gt;DRAFT!$B16,"ERR",IF(DRAFT!BT16="3E","3E",IF(COUNT(DRAFT!BP16,DRAFT!BT16)&gt;0,DRAFT!BU16,""))))</f>
        <v/>
      </c>
      <c r="X14" s="2" t="str">
        <f>IF(COUNT($A14)=0,"",IF(W14="3E","3E",IF(W14="","I",LOOKUP(W14/Y$2,{0,0.4,0.45,0.5,0.55,0.6,0.65,0.7,0.75,0.8,1},{"F","D","C","C+","B-","B","B+","A-","A","A+"}))))</f>
        <v/>
      </c>
      <c r="Y14" s="1" t="str">
        <f>IF(COUNT($A14)=0,"",IF(W14="","--",IF(W14="3E","3E",LOOKUP(W14/Y$2,{0,0.4,0.45,0.5,0.55,0.6,0.65,0.7,0.75,0.8,1},{0,2,2.25,2.5,2.75,3,3.25,3.5,3.75,4}))))</f>
        <v/>
      </c>
      <c r="Z14" s="2" t="str">
        <f>IF(COUNT($A14)=0,"",IF($A14&lt;&gt;DRAFT!$B16,"ERR",IF(DRAFT!CC16="3E","3E",IF(COUNT(DRAFT!BY16,DRAFT!CC16)&gt;0,DRAFT!CD16,""))))</f>
        <v/>
      </c>
      <c r="AA14" s="2" t="str">
        <f>IF(COUNT($A14)=0,"",IF(Z14="3E","3E",IF(Z14="","I",LOOKUP(Z14/AB$2,{0,0.4,0.45,0.5,0.55,0.6,0.65,0.7,0.75,0.8,1},{"F","D","C","C+","B-","B","B+","A-","A","A+"}))))</f>
        <v/>
      </c>
      <c r="AB14" s="1" t="str">
        <f>IF(COUNT($A14)=0,"",IF(Z14="","--",IF(Z14="3E","3E",LOOKUP(Z14/AB$2,{0,0.4,0.45,0.5,0.55,0.6,0.65,0.7,0.75,0.8,1},{0,2,2.25,2.5,2.75,3,3.25,3.5,3.75,4}))))</f>
        <v/>
      </c>
      <c r="AC14" s="2" t="str">
        <f>IF(COUNT($A14)=0,"",IF($A14&lt;&gt;DRAFT!$B16,"ERR",IF(DRAFT!CF16&gt;0,DRAFT!CF16,"")))</f>
        <v/>
      </c>
      <c r="AD14" s="2" t="str">
        <f>IF(COUNT($A14)=0,"",IF(AC14="3E","3E",IF(AC14="","I",LOOKUP(AC14/AE$2,{0,0.4,0.45,0.5,0.55,0.6,0.65,0.7,0.75,0.8,1},{"F","D","C","C+","B-","B","B+","A-","A","A+"}))))</f>
        <v/>
      </c>
      <c r="AE14" s="1" t="str">
        <f>IF(COUNT($A14)=0,"",IF(AC14="","--",IF(AC14="3E","3E",LOOKUP(AC14/AE$2,{0,0.4,0.45,0.5,0.55,0.6,0.65,0.7,0.75,0.8,1},{0,2,2.25,2.5,2.75,3,3.25,3.5,3.75,4}))))</f>
        <v/>
      </c>
      <c r="AF14" s="2" t="str">
        <f>IF(COUNT($A14)=0,"",IF($A14&lt;&gt;DRAFT!$B16,"ERR",IF(DRAFT!CI16&gt;0,DRAFT!CK16,"")))</f>
        <v/>
      </c>
      <c r="AG14" s="2" t="str">
        <f>IF(COUNT($A14)=0,"",IF(AF14="3E","3E",IF(AF14="","I",LOOKUP(AF14/AH$2,{0,0.4,0.45,0.5,0.55,0.6,0.65,0.7,0.75,0.8,1},{"F","D","C","C+","B-","B","B+","A-","A","A+"}))))</f>
        <v/>
      </c>
      <c r="AH14" s="1" t="str">
        <f>IF(COUNT($A14)=0,"",IF(AF14="","--",IF(AF14="3E","3E",LOOKUP(AF14/AH$2,{0,0.4,0.45,0.5,0.55,0.6,0.65,0.7,0.75,0.8,1},{0,2,2.25,2.5,2.75,3,3.25,3.5,3.75,4}))))</f>
        <v/>
      </c>
      <c r="AI14" s="2" t="str">
        <f>IF($A14&lt;&gt;DRAFT!$B16,"ERR",IF(OR(COUNT($A14)=0,COUNT(DRAFT!CL16:CN16,DRAFT!CP16:CR16)=0),"",CEILING(SUM(DRAFT!CO16,DRAFT!CS16,DRAFT!CT16),1)))</f>
        <v/>
      </c>
      <c r="AJ14" s="2" t="str">
        <f>IF(COUNT($A14)=0,"",IF(AI14="3E","3E",IF(AI14="","I",LOOKUP(AI14/AK$2,{0,0.4,0.45,0.5,0.55,0.6,0.65,0.7,0.75,0.8,1},{"F","D","C","C+","B-","B","B+","A-","A","A+"}))))</f>
        <v/>
      </c>
      <c r="AK14" s="1" t="str">
        <f>IF(COUNT($A14)=0,"",IF(AI14="","--",IF(AI14="3E","3E",LOOKUP(AI14/AK$2,{0,0.4,0.45,0.5,0.55,0.6,0.65,0.7,0.75,0.8,1},{0,2,2.25,2.5,2.75,3,3.25,3.5,3.75,4}))))</f>
        <v/>
      </c>
      <c r="AL14" s="4" t="str">
        <f>IF(OR(COUNT($A14)=0,COUNT(B14:AK14)=0),"",IF(COUNTIF(B14:AK14,"3E")&gt;0,"3E",IF(DRAFT!$A16="R",TRUNC(SUMPRODUCT(RGP,RCP)/TCP,3),TRUNC((SUMPRODUCT(--(IMDGP&gt;0)*IMDGP,IMCP)+CEILING(DRAFT!$DB16*42,0.25))/TCP,3))))</f>
        <v/>
      </c>
      <c r="AM14" s="2" t="str">
        <f>IF(OR(COUNT($A14)=0,COUNT(B14:AK14)=0),"",IF(COUNTIF(B14:AK14,"3E")&gt;0,"3E",IF(DRAFT!$A16="R",SUMPRODUCT(--(RGP&gt;=2),RCP),SUMPRODUCT(--(IMDGP&gt;0),--(IMGP=0),IMCP)+DRAFT!$DC16)))</f>
        <v/>
      </c>
      <c r="AN14" s="67" t="str">
        <f>IF(AL14="3E","3E",IF(COUNT($A14)=0,"",IF(COUNT(AI14)=0,"--",ROUND(((CEILING(DRAFT!$CV16*38,0.25)+CEILING(DRAFT!$CX16*38,0.25)+CEILING(DRAFT!$CZ16*42,0.25)+CEILING($AL14*42,0.25))/160),2))))</f>
        <v/>
      </c>
      <c r="AO14" s="2" t="str">
        <f>IF(AN14="3E","3E",IF(COUNT($A14)=0,"",IF(COUNT(AN14)=0,"I",LOOKUP(AN14,{0,2,2.25,2.5,2.75,3,3.25,3.5,3.75,4},{"F","D","C","C+","B-","B","B+","A-","A","A+"}))))</f>
        <v/>
      </c>
      <c r="AP14" s="2" t="str">
        <f>IF(AN14="3E","3E",IF(OR(COUNT(A14)=0,COUNT(AN14)=0),"",DRAFT!CW16+DRAFT!CY16+DRAFT!DA16+N(TABULATION!AM14)))</f>
        <v/>
      </c>
      <c r="AQ14" s="2" t="str">
        <f>IF(OR(COUNT($A14)=0,COUNT(B14:AK14)=0),"",IF(COUNTIF(B14:AM14,"3E")&gt;0,"3E",IF(AND(DRAFT!$A16="IM",OR($AL14&gt;DRAFT!$DB16,$AM14&gt;DRAFT!$DC16)),"IMPROVED",IF(AND(DRAFT!$A16="IM",$AL14&lt;=DRAFT!$DB16,$AM14&lt;=DRAFT!$DC16),"NOT IMPROVED",IF(AND(DRAFT!CU16="S",AH14&gt;=2,AK14&gt;=2,AN14&gt;=2.5,AP14&gt;=144),"PASS","FAIL")))))</f>
        <v/>
      </c>
      <c r="AR14" s="2" t="str">
        <f t="shared" si="0"/>
        <v/>
      </c>
      <c r="AS14" s="2" t="str">
        <f t="shared" si="1"/>
        <v/>
      </c>
    </row>
    <row r="15" spans="1:45" ht="18.95" customHeight="1" x14ac:dyDescent="0.25">
      <c r="A15" s="3" t="str">
        <f>IF(DRAFT!$B17="","",DRAFT!$B17)</f>
        <v/>
      </c>
      <c r="B15" s="2" t="str">
        <f>IF(COUNT($A15)=0,"",IF($A15&lt;&gt;DRAFT!$B17,"ERR",IF(DRAFT!I17="3E","3E",IF(COUNT(DRAFT!E17,DRAFT!I17)&gt;0,DRAFT!J17,""))))</f>
        <v/>
      </c>
      <c r="C15" s="2" t="str">
        <f>IF(COUNT($A15)=0,"",IF(B15="3E","3E",IF(B15="","I",LOOKUP(B15/D$2,{0,0.4,0.45,0.5,0.55,0.6,0.65,0.7,0.75,0.8,1},{"F","D","C","C+","B-","B","B+","A-","A","A+"}))))</f>
        <v/>
      </c>
      <c r="D15" s="1" t="str">
        <f>IF(COUNT($A15)=0,"",IF(B15="","--",IF(B15="3E","3E",LOOKUP(B15/D$2,{0,0.4,0.45,0.5,0.55,0.6,0.65,0.7,0.75,0.8,1},{0,2,2.25,2.5,2.75,3,3.25,3.5,3.75,4}))))</f>
        <v/>
      </c>
      <c r="E15" s="2" t="str">
        <f>IF(COUNT($A15)=0,"",IF($A15&lt;&gt;DRAFT!$B17,"ERR",IF(DRAFT!R17="3E","3E",IF(COUNT(DRAFT!N17,DRAFT!R17)&gt;0,DRAFT!S17,""))))</f>
        <v/>
      </c>
      <c r="F15" s="2" t="str">
        <f>IF(COUNT($A15)=0,"",IF(E15="3E","3E",IF(E15="","I",LOOKUP(E15/G$2,{0,0.4,0.45,0.5,0.55,0.6,0.65,0.7,0.75,0.8,1},{"F","D","C","C+","B-","B","B+","A-","A","A+"}))))</f>
        <v/>
      </c>
      <c r="G15" s="1" t="str">
        <f>IF(COUNT($A15)=0,"",IF(E15="","--",IF(E15="3E","3E",LOOKUP(E15/G$2,{0,0.4,0.45,0.5,0.55,0.6,0.65,0.7,0.75,0.8,1},{0,2,2.25,2.5,2.75,3,3.25,3.5,3.75,4}))))</f>
        <v/>
      </c>
      <c r="H15" s="2" t="str">
        <f>IF(COUNT($A15)=0,"",IF($A15&lt;&gt;DRAFT!$B17,"ERR",IF(DRAFT!AA17="3E","3E",IF(COUNT(DRAFT!W17,DRAFT!AA17)&gt;0,DRAFT!AB17,""))))</f>
        <v/>
      </c>
      <c r="I15" s="2" t="str">
        <f>IF(COUNT($A15)=0,"",IF(H15="3E","3E",IF(H15="","I",LOOKUP(H15/J$2,{0,0.4,0.45,0.5,0.55,0.6,0.65,0.7,0.75,0.8,1},{"F","D","C","C+","B-","B","B+","A-","A","A+"}))))</f>
        <v/>
      </c>
      <c r="J15" s="1" t="str">
        <f>IF(COUNT($A15)=0,"",IF(H15="","--",IF(H15="3E","3E",LOOKUP(H15/J$2,{0,0.4,0.45,0.5,0.55,0.6,0.65,0.7,0.75,0.8,1},{0,2,2.25,2.5,2.75,3,3.25,3.5,3.75,4}))))</f>
        <v/>
      </c>
      <c r="K15" s="2" t="str">
        <f>IF(COUNT($A15)=0,"",IF($A15&lt;&gt;DRAFT!$B17,"ERR",IF(DRAFT!AJ17="3E","3E",IF(COUNT(DRAFT!AF17,DRAFT!AJ17)&gt;0,DRAFT!AK17,""))))</f>
        <v/>
      </c>
      <c r="L15" s="2" t="str">
        <f>IF(COUNT($A15)=0,"",IF(K15="3E","3E",IF(K15="","I",LOOKUP(K15/M$2,{0,0.4,0.45,0.5,0.55,0.6,0.65,0.7,0.75,0.8,1},{"F","D","C","C+","B-","B","B+","A-","A","A+"}))))</f>
        <v/>
      </c>
      <c r="M15" s="1" t="str">
        <f>IF(COUNT($A15)=0,"",IF(K15="","--",IF(K15="3E","3E",LOOKUP(K15/M$2,{0,0.4,0.45,0.5,0.55,0.6,0.65,0.7,0.75,0.8,1},{0,2,2.25,2.5,2.75,3,3.25,3.5,3.75,4}))))</f>
        <v/>
      </c>
      <c r="N15" s="2" t="str">
        <f>IF(COUNT($A15)=0,"",IF($A15&lt;&gt;DRAFT!$B17,"ERR",IF(DRAFT!AS17="3E","3E",IF(COUNT(DRAFT!AO17,DRAFT!AS17)&gt;0,DRAFT!AT17,""))))</f>
        <v/>
      </c>
      <c r="O15" s="2" t="str">
        <f>IF(COUNT($A15)=0,"",IF(N15="3E","3E",IF(N15="","I",LOOKUP(N15/P$2,{0,0.4,0.45,0.5,0.55,0.6,0.65,0.7,0.75,0.8,1},{"F","D","C","C+","B-","B","B+","A-","A","A+"}))))</f>
        <v/>
      </c>
      <c r="P15" s="1" t="str">
        <f>IF(COUNT($A15)=0,"",IF(N15="","--",IF(N15="3E","3E",LOOKUP(N15/P$2,{0,0.4,0.45,0.5,0.55,0.6,0.65,0.7,0.75,0.8,1},{0,2,2.25,2.5,2.75,3,3.25,3.5,3.75,4}))))</f>
        <v/>
      </c>
      <c r="Q15" s="2" t="str">
        <f>IF(COUNT($A15)=0,"",IF($A15&lt;&gt;DRAFT!$B17,"ERR",IF(DRAFT!BB17="3E","3E",IF(COUNT(DRAFT!AX17,DRAFT!BB17)&gt;0,DRAFT!BC17,""))))</f>
        <v/>
      </c>
      <c r="R15" s="2" t="str">
        <f>IF(COUNT($A15)=0,"",IF(Q15="3E","3E",IF(Q15="","I",LOOKUP(Q15/S$2,{0,0.4,0.45,0.5,0.55,0.6,0.65,0.7,0.75,0.8,1},{"F","D","C","C+","B-","B","B+","A-","A","A+"}))))</f>
        <v/>
      </c>
      <c r="S15" s="1" t="str">
        <f>IF(COUNT($A15)=0,"",IF(Q15="","--",IF(Q15="3E","3E",LOOKUP(Q15/S$2,{0,0.4,0.45,0.5,0.55,0.6,0.65,0.7,0.75,0.8,1},{0,2,2.25,2.5,2.75,3,3.25,3.5,3.75,4}))))</f>
        <v/>
      </c>
      <c r="T15" s="2" t="str">
        <f>IF(COUNT($A15)=0,"",IF($A15&lt;&gt;DRAFT!$B17,"ERR",IF(DRAFT!BK17="3E","3E",IF(COUNT(DRAFT!BG17,DRAFT!BK17)&gt;0,DRAFT!BL17,""))))</f>
        <v/>
      </c>
      <c r="U15" s="2" t="str">
        <f>IF(COUNT($A15)=0,"",IF(T15="3E","3E",IF(T15="","I",LOOKUP(T15/V$2,{0,0.4,0.45,0.5,0.55,0.6,0.65,0.7,0.75,0.8,1},{"F","D","C","C+","B-","B","B+","A-","A","A+"}))))</f>
        <v/>
      </c>
      <c r="V15" s="1" t="str">
        <f>IF(COUNT($A15)=0,"",IF(T15="","--",IF(T15="3E","3E",LOOKUP(T15/V$2,{0,0.4,0.45,0.5,0.55,0.6,0.65,0.7,0.75,0.8,1},{0,2,2.25,2.5,2.75,3,3.25,3.5,3.75,4}))))</f>
        <v/>
      </c>
      <c r="W15" s="2" t="str">
        <f>IF(COUNT($A15)=0,"",IF($A15&lt;&gt;DRAFT!$B17,"ERR",IF(DRAFT!BT17="3E","3E",IF(COUNT(DRAFT!BP17,DRAFT!BT17)&gt;0,DRAFT!BU17,""))))</f>
        <v/>
      </c>
      <c r="X15" s="2" t="str">
        <f>IF(COUNT($A15)=0,"",IF(W15="3E","3E",IF(W15="","I",LOOKUP(W15/Y$2,{0,0.4,0.45,0.5,0.55,0.6,0.65,0.7,0.75,0.8,1},{"F","D","C","C+","B-","B","B+","A-","A","A+"}))))</f>
        <v/>
      </c>
      <c r="Y15" s="1" t="str">
        <f>IF(COUNT($A15)=0,"",IF(W15="","--",IF(W15="3E","3E",LOOKUP(W15/Y$2,{0,0.4,0.45,0.5,0.55,0.6,0.65,0.7,0.75,0.8,1},{0,2,2.25,2.5,2.75,3,3.25,3.5,3.75,4}))))</f>
        <v/>
      </c>
      <c r="Z15" s="2" t="str">
        <f>IF(COUNT($A15)=0,"",IF($A15&lt;&gt;DRAFT!$B17,"ERR",IF(DRAFT!CC17="3E","3E",IF(COUNT(DRAFT!BY17,DRAFT!CC17)&gt;0,DRAFT!CD17,""))))</f>
        <v/>
      </c>
      <c r="AA15" s="2" t="str">
        <f>IF(COUNT($A15)=0,"",IF(Z15="3E","3E",IF(Z15="","I",LOOKUP(Z15/AB$2,{0,0.4,0.45,0.5,0.55,0.6,0.65,0.7,0.75,0.8,1},{"F","D","C","C+","B-","B","B+","A-","A","A+"}))))</f>
        <v/>
      </c>
      <c r="AB15" s="1" t="str">
        <f>IF(COUNT($A15)=0,"",IF(Z15="","--",IF(Z15="3E","3E",LOOKUP(Z15/AB$2,{0,0.4,0.45,0.5,0.55,0.6,0.65,0.7,0.75,0.8,1},{0,2,2.25,2.5,2.75,3,3.25,3.5,3.75,4}))))</f>
        <v/>
      </c>
      <c r="AC15" s="2" t="str">
        <f>IF(COUNT($A15)=0,"",IF($A15&lt;&gt;DRAFT!$B17,"ERR",IF(DRAFT!CF17&gt;0,DRAFT!CF17,"")))</f>
        <v/>
      </c>
      <c r="AD15" s="2" t="str">
        <f>IF(COUNT($A15)=0,"",IF(AC15="3E","3E",IF(AC15="","I",LOOKUP(AC15/AE$2,{0,0.4,0.45,0.5,0.55,0.6,0.65,0.7,0.75,0.8,1},{"F","D","C","C+","B-","B","B+","A-","A","A+"}))))</f>
        <v/>
      </c>
      <c r="AE15" s="1" t="str">
        <f>IF(COUNT($A15)=0,"",IF(AC15="","--",IF(AC15="3E","3E",LOOKUP(AC15/AE$2,{0,0.4,0.45,0.5,0.55,0.6,0.65,0.7,0.75,0.8,1},{0,2,2.25,2.5,2.75,3,3.25,3.5,3.75,4}))))</f>
        <v/>
      </c>
      <c r="AF15" s="2" t="str">
        <f>IF(COUNT($A15)=0,"",IF($A15&lt;&gt;DRAFT!$B17,"ERR",IF(DRAFT!CI17&gt;0,DRAFT!CK17,"")))</f>
        <v/>
      </c>
      <c r="AG15" s="2" t="str">
        <f>IF(COUNT($A15)=0,"",IF(AF15="3E","3E",IF(AF15="","I",LOOKUP(AF15/AH$2,{0,0.4,0.45,0.5,0.55,0.6,0.65,0.7,0.75,0.8,1},{"F","D","C","C+","B-","B","B+","A-","A","A+"}))))</f>
        <v/>
      </c>
      <c r="AH15" s="1" t="str">
        <f>IF(COUNT($A15)=0,"",IF(AF15="","--",IF(AF15="3E","3E",LOOKUP(AF15/AH$2,{0,0.4,0.45,0.5,0.55,0.6,0.65,0.7,0.75,0.8,1},{0,2,2.25,2.5,2.75,3,3.25,3.5,3.75,4}))))</f>
        <v/>
      </c>
      <c r="AI15" s="2" t="str">
        <f>IF($A15&lt;&gt;DRAFT!$B17,"ERR",IF(OR(COUNT($A15)=0,COUNT(DRAFT!CL17:CN17,DRAFT!CP17:CR17)=0),"",CEILING(SUM(DRAFT!CO17,DRAFT!CS17,DRAFT!CT17),1)))</f>
        <v/>
      </c>
      <c r="AJ15" s="2" t="str">
        <f>IF(COUNT($A15)=0,"",IF(AI15="3E","3E",IF(AI15="","I",LOOKUP(AI15/AK$2,{0,0.4,0.45,0.5,0.55,0.6,0.65,0.7,0.75,0.8,1},{"F","D","C","C+","B-","B","B+","A-","A","A+"}))))</f>
        <v/>
      </c>
      <c r="AK15" s="1" t="str">
        <f>IF(COUNT($A15)=0,"",IF(AI15="","--",IF(AI15="3E","3E",LOOKUP(AI15/AK$2,{0,0.4,0.45,0.5,0.55,0.6,0.65,0.7,0.75,0.8,1},{0,2,2.25,2.5,2.75,3,3.25,3.5,3.75,4}))))</f>
        <v/>
      </c>
      <c r="AL15" s="4" t="str">
        <f>IF(OR(COUNT($A15)=0,COUNT(B15:AK15)=0),"",IF(COUNTIF(B15:AK15,"3E")&gt;0,"3E",IF(DRAFT!$A17="R",TRUNC(SUMPRODUCT(RGP,RCP)/TCP,3),TRUNC((SUMPRODUCT(--(IMDGP&gt;0)*IMDGP,IMCP)+CEILING(DRAFT!$DB17*42,0.25))/TCP,3))))</f>
        <v/>
      </c>
      <c r="AM15" s="2" t="str">
        <f>IF(OR(COUNT($A15)=0,COUNT(B15:AK15)=0),"",IF(COUNTIF(B15:AK15,"3E")&gt;0,"3E",IF(DRAFT!$A17="R",SUMPRODUCT(--(RGP&gt;=2),RCP),SUMPRODUCT(--(IMDGP&gt;0),--(IMGP=0),IMCP)+DRAFT!$DC17)))</f>
        <v/>
      </c>
      <c r="AN15" s="67" t="str">
        <f>IF(AL15="3E","3E",IF(COUNT($A15)=0,"",IF(COUNT(AI15)=0,"--",ROUND(((CEILING(DRAFT!$CV17*38,0.25)+CEILING(DRAFT!$CX17*38,0.25)+CEILING(DRAFT!$CZ17*42,0.25)+CEILING($AL15*42,0.25))/160),2))))</f>
        <v/>
      </c>
      <c r="AO15" s="2" t="str">
        <f>IF(AN15="3E","3E",IF(COUNT($A15)=0,"",IF(COUNT(AN15)=0,"I",LOOKUP(AN15,{0,2,2.25,2.5,2.75,3,3.25,3.5,3.75,4},{"F","D","C","C+","B-","B","B+","A-","A","A+"}))))</f>
        <v/>
      </c>
      <c r="AP15" s="2" t="str">
        <f>IF(AN15="3E","3E",IF(OR(COUNT(A15)=0,COUNT(AN15)=0),"",DRAFT!CW17+DRAFT!CY17+DRAFT!DA17+N(TABULATION!AM15)))</f>
        <v/>
      </c>
      <c r="AQ15" s="2" t="str">
        <f>IF(OR(COUNT($A15)=0,COUNT(B15:AK15)=0),"",IF(COUNTIF(B15:AM15,"3E")&gt;0,"3E",IF(AND(DRAFT!$A17="IM",OR($AL15&gt;DRAFT!$DB17,$AM15&gt;DRAFT!$DC17)),"IMPROVED",IF(AND(DRAFT!$A17="IM",$AL15&lt;=DRAFT!$DB17,$AM15&lt;=DRAFT!$DC17),"NOT IMPROVED",IF(AND(DRAFT!CU17="S",AH15&gt;=2,AK15&gt;=2,AN15&gt;=2.5,AP15&gt;=144),"PASS","FAIL")))))</f>
        <v/>
      </c>
      <c r="AR15" s="2" t="str">
        <f t="shared" si="0"/>
        <v/>
      </c>
      <c r="AS15" s="2" t="str">
        <f t="shared" si="1"/>
        <v/>
      </c>
    </row>
    <row r="16" spans="1:45" ht="18.95" customHeight="1" x14ac:dyDescent="0.25">
      <c r="A16" s="3" t="str">
        <f>IF(DRAFT!$B18="","",DRAFT!$B18)</f>
        <v/>
      </c>
      <c r="B16" s="2" t="str">
        <f>IF(COUNT($A16)=0,"",IF($A16&lt;&gt;DRAFT!$B18,"ERR",IF(DRAFT!I18="3E","3E",IF(COUNT(DRAFT!E18,DRAFT!I18)&gt;0,DRAFT!J18,""))))</f>
        <v/>
      </c>
      <c r="C16" s="2" t="str">
        <f>IF(COUNT($A16)=0,"",IF(B16="3E","3E",IF(B16="","I",LOOKUP(B16/D$2,{0,0.4,0.45,0.5,0.55,0.6,0.65,0.7,0.75,0.8,1},{"F","D","C","C+","B-","B","B+","A-","A","A+"}))))</f>
        <v/>
      </c>
      <c r="D16" s="1" t="str">
        <f>IF(COUNT($A16)=0,"",IF(B16="","--",IF(B16="3E","3E",LOOKUP(B16/D$2,{0,0.4,0.45,0.5,0.55,0.6,0.65,0.7,0.75,0.8,1},{0,2,2.25,2.5,2.75,3,3.25,3.5,3.75,4}))))</f>
        <v/>
      </c>
      <c r="E16" s="2" t="str">
        <f>IF(COUNT($A16)=0,"",IF($A16&lt;&gt;DRAFT!$B18,"ERR",IF(DRAFT!R18="3E","3E",IF(COUNT(DRAFT!N18,DRAFT!R18)&gt;0,DRAFT!S18,""))))</f>
        <v/>
      </c>
      <c r="F16" s="2" t="str">
        <f>IF(COUNT($A16)=0,"",IF(E16="3E","3E",IF(E16="","I",LOOKUP(E16/G$2,{0,0.4,0.45,0.5,0.55,0.6,0.65,0.7,0.75,0.8,1},{"F","D","C","C+","B-","B","B+","A-","A","A+"}))))</f>
        <v/>
      </c>
      <c r="G16" s="1" t="str">
        <f>IF(COUNT($A16)=0,"",IF(E16="","--",IF(E16="3E","3E",LOOKUP(E16/G$2,{0,0.4,0.45,0.5,0.55,0.6,0.65,0.7,0.75,0.8,1},{0,2,2.25,2.5,2.75,3,3.25,3.5,3.75,4}))))</f>
        <v/>
      </c>
      <c r="H16" s="2" t="str">
        <f>IF(COUNT($A16)=0,"",IF($A16&lt;&gt;DRAFT!$B18,"ERR",IF(DRAFT!AA18="3E","3E",IF(COUNT(DRAFT!W18,DRAFT!AA18)&gt;0,DRAFT!AB18,""))))</f>
        <v/>
      </c>
      <c r="I16" s="2" t="str">
        <f>IF(COUNT($A16)=0,"",IF(H16="3E","3E",IF(H16="","I",LOOKUP(H16/J$2,{0,0.4,0.45,0.5,0.55,0.6,0.65,0.7,0.75,0.8,1},{"F","D","C","C+","B-","B","B+","A-","A","A+"}))))</f>
        <v/>
      </c>
      <c r="J16" s="1" t="str">
        <f>IF(COUNT($A16)=0,"",IF(H16="","--",IF(H16="3E","3E",LOOKUP(H16/J$2,{0,0.4,0.45,0.5,0.55,0.6,0.65,0.7,0.75,0.8,1},{0,2,2.25,2.5,2.75,3,3.25,3.5,3.75,4}))))</f>
        <v/>
      </c>
      <c r="K16" s="2" t="str">
        <f>IF(COUNT($A16)=0,"",IF($A16&lt;&gt;DRAFT!$B18,"ERR",IF(DRAFT!AJ18="3E","3E",IF(COUNT(DRAFT!AF18,DRAFT!AJ18)&gt;0,DRAFT!AK18,""))))</f>
        <v/>
      </c>
      <c r="L16" s="2" t="str">
        <f>IF(COUNT($A16)=0,"",IF(K16="3E","3E",IF(K16="","I",LOOKUP(K16/M$2,{0,0.4,0.45,0.5,0.55,0.6,0.65,0.7,0.75,0.8,1},{"F","D","C","C+","B-","B","B+","A-","A","A+"}))))</f>
        <v/>
      </c>
      <c r="M16" s="1" t="str">
        <f>IF(COUNT($A16)=0,"",IF(K16="","--",IF(K16="3E","3E",LOOKUP(K16/M$2,{0,0.4,0.45,0.5,0.55,0.6,0.65,0.7,0.75,0.8,1},{0,2,2.25,2.5,2.75,3,3.25,3.5,3.75,4}))))</f>
        <v/>
      </c>
      <c r="N16" s="2" t="str">
        <f>IF(COUNT($A16)=0,"",IF($A16&lt;&gt;DRAFT!$B18,"ERR",IF(DRAFT!AS18="3E","3E",IF(COUNT(DRAFT!AO18,DRAFT!AS18)&gt;0,DRAFT!AT18,""))))</f>
        <v/>
      </c>
      <c r="O16" s="2" t="str">
        <f>IF(COUNT($A16)=0,"",IF(N16="3E","3E",IF(N16="","I",LOOKUP(N16/P$2,{0,0.4,0.45,0.5,0.55,0.6,0.65,0.7,0.75,0.8,1},{"F","D","C","C+","B-","B","B+","A-","A","A+"}))))</f>
        <v/>
      </c>
      <c r="P16" s="1" t="str">
        <f>IF(COUNT($A16)=0,"",IF(N16="","--",IF(N16="3E","3E",LOOKUP(N16/P$2,{0,0.4,0.45,0.5,0.55,0.6,0.65,0.7,0.75,0.8,1},{0,2,2.25,2.5,2.75,3,3.25,3.5,3.75,4}))))</f>
        <v/>
      </c>
      <c r="Q16" s="2" t="str">
        <f>IF(COUNT($A16)=0,"",IF($A16&lt;&gt;DRAFT!$B18,"ERR",IF(DRAFT!BB18="3E","3E",IF(COUNT(DRAFT!AX18,DRAFT!BB18)&gt;0,DRAFT!BC18,""))))</f>
        <v/>
      </c>
      <c r="R16" s="2" t="str">
        <f>IF(COUNT($A16)=0,"",IF(Q16="3E","3E",IF(Q16="","I",LOOKUP(Q16/S$2,{0,0.4,0.45,0.5,0.55,0.6,0.65,0.7,0.75,0.8,1},{"F","D","C","C+","B-","B","B+","A-","A","A+"}))))</f>
        <v/>
      </c>
      <c r="S16" s="1" t="str">
        <f>IF(COUNT($A16)=0,"",IF(Q16="","--",IF(Q16="3E","3E",LOOKUP(Q16/S$2,{0,0.4,0.45,0.5,0.55,0.6,0.65,0.7,0.75,0.8,1},{0,2,2.25,2.5,2.75,3,3.25,3.5,3.75,4}))))</f>
        <v/>
      </c>
      <c r="T16" s="2" t="str">
        <f>IF(COUNT($A16)=0,"",IF($A16&lt;&gt;DRAFT!$B18,"ERR",IF(DRAFT!BK18="3E","3E",IF(COUNT(DRAFT!BG18,DRAFT!BK18)&gt;0,DRAFT!BL18,""))))</f>
        <v/>
      </c>
      <c r="U16" s="2" t="str">
        <f>IF(COUNT($A16)=0,"",IF(T16="3E","3E",IF(T16="","I",LOOKUP(T16/V$2,{0,0.4,0.45,0.5,0.55,0.6,0.65,0.7,0.75,0.8,1},{"F","D","C","C+","B-","B","B+","A-","A","A+"}))))</f>
        <v/>
      </c>
      <c r="V16" s="1" t="str">
        <f>IF(COUNT($A16)=0,"",IF(T16="","--",IF(T16="3E","3E",LOOKUP(T16/V$2,{0,0.4,0.45,0.5,0.55,0.6,0.65,0.7,0.75,0.8,1},{0,2,2.25,2.5,2.75,3,3.25,3.5,3.75,4}))))</f>
        <v/>
      </c>
      <c r="W16" s="2" t="str">
        <f>IF(COUNT($A16)=0,"",IF($A16&lt;&gt;DRAFT!$B18,"ERR",IF(DRAFT!BT18="3E","3E",IF(COUNT(DRAFT!BP18,DRAFT!BT18)&gt;0,DRAFT!BU18,""))))</f>
        <v/>
      </c>
      <c r="X16" s="2" t="str">
        <f>IF(COUNT($A16)=0,"",IF(W16="3E","3E",IF(W16="","I",LOOKUP(W16/Y$2,{0,0.4,0.45,0.5,0.55,0.6,0.65,0.7,0.75,0.8,1},{"F","D","C","C+","B-","B","B+","A-","A","A+"}))))</f>
        <v/>
      </c>
      <c r="Y16" s="1" t="str">
        <f>IF(COUNT($A16)=0,"",IF(W16="","--",IF(W16="3E","3E",LOOKUP(W16/Y$2,{0,0.4,0.45,0.5,0.55,0.6,0.65,0.7,0.75,0.8,1},{0,2,2.25,2.5,2.75,3,3.25,3.5,3.75,4}))))</f>
        <v/>
      </c>
      <c r="Z16" s="2" t="str">
        <f>IF(COUNT($A16)=0,"",IF($A16&lt;&gt;DRAFT!$B18,"ERR",IF(DRAFT!CC18="3E","3E",IF(COUNT(DRAFT!BY18,DRAFT!CC18)&gt;0,DRAFT!CD18,""))))</f>
        <v/>
      </c>
      <c r="AA16" s="2" t="str">
        <f>IF(COUNT($A16)=0,"",IF(Z16="3E","3E",IF(Z16="","I",LOOKUP(Z16/AB$2,{0,0.4,0.45,0.5,0.55,0.6,0.65,0.7,0.75,0.8,1},{"F","D","C","C+","B-","B","B+","A-","A","A+"}))))</f>
        <v/>
      </c>
      <c r="AB16" s="1" t="str">
        <f>IF(COUNT($A16)=0,"",IF(Z16="","--",IF(Z16="3E","3E",LOOKUP(Z16/AB$2,{0,0.4,0.45,0.5,0.55,0.6,0.65,0.7,0.75,0.8,1},{0,2,2.25,2.5,2.75,3,3.25,3.5,3.75,4}))))</f>
        <v/>
      </c>
      <c r="AC16" s="2" t="str">
        <f>IF(COUNT($A16)=0,"",IF($A16&lt;&gt;DRAFT!$B18,"ERR",IF(DRAFT!CF18&gt;0,DRAFT!CF18,"")))</f>
        <v/>
      </c>
      <c r="AD16" s="2" t="str">
        <f>IF(COUNT($A16)=0,"",IF(AC16="3E","3E",IF(AC16="","I",LOOKUP(AC16/AE$2,{0,0.4,0.45,0.5,0.55,0.6,0.65,0.7,0.75,0.8,1},{"F","D","C","C+","B-","B","B+","A-","A","A+"}))))</f>
        <v/>
      </c>
      <c r="AE16" s="1" t="str">
        <f>IF(COUNT($A16)=0,"",IF(AC16="","--",IF(AC16="3E","3E",LOOKUP(AC16/AE$2,{0,0.4,0.45,0.5,0.55,0.6,0.65,0.7,0.75,0.8,1},{0,2,2.25,2.5,2.75,3,3.25,3.5,3.75,4}))))</f>
        <v/>
      </c>
      <c r="AF16" s="2" t="str">
        <f>IF(COUNT($A16)=0,"",IF($A16&lt;&gt;DRAFT!$B18,"ERR",IF(DRAFT!CI18&gt;0,DRAFT!CK18,"")))</f>
        <v/>
      </c>
      <c r="AG16" s="2" t="str">
        <f>IF(COUNT($A16)=0,"",IF(AF16="3E","3E",IF(AF16="","I",LOOKUP(AF16/AH$2,{0,0.4,0.45,0.5,0.55,0.6,0.65,0.7,0.75,0.8,1},{"F","D","C","C+","B-","B","B+","A-","A","A+"}))))</f>
        <v/>
      </c>
      <c r="AH16" s="1" t="str">
        <f>IF(COUNT($A16)=0,"",IF(AF16="","--",IF(AF16="3E","3E",LOOKUP(AF16/AH$2,{0,0.4,0.45,0.5,0.55,0.6,0.65,0.7,0.75,0.8,1},{0,2,2.25,2.5,2.75,3,3.25,3.5,3.75,4}))))</f>
        <v/>
      </c>
      <c r="AI16" s="2" t="str">
        <f>IF($A16&lt;&gt;DRAFT!$B18,"ERR",IF(OR(COUNT($A16)=0,COUNT(DRAFT!CL18:CN18,DRAFT!CP18:CR18)=0),"",CEILING(SUM(DRAFT!CO18,DRAFT!CS18,DRAFT!CT18),1)))</f>
        <v/>
      </c>
      <c r="AJ16" s="2" t="str">
        <f>IF(COUNT($A16)=0,"",IF(AI16="3E","3E",IF(AI16="","I",LOOKUP(AI16/AK$2,{0,0.4,0.45,0.5,0.55,0.6,0.65,0.7,0.75,0.8,1},{"F","D","C","C+","B-","B","B+","A-","A","A+"}))))</f>
        <v/>
      </c>
      <c r="AK16" s="1" t="str">
        <f>IF(COUNT($A16)=0,"",IF(AI16="","--",IF(AI16="3E","3E",LOOKUP(AI16/AK$2,{0,0.4,0.45,0.5,0.55,0.6,0.65,0.7,0.75,0.8,1},{0,2,2.25,2.5,2.75,3,3.25,3.5,3.75,4}))))</f>
        <v/>
      </c>
      <c r="AL16" s="4" t="str">
        <f>IF(OR(COUNT($A16)=0,COUNT(B16:AK16)=0),"",IF(COUNTIF(B16:AK16,"3E")&gt;0,"3E",IF(DRAFT!$A18="R",TRUNC(SUMPRODUCT(RGP,RCP)/TCP,3),TRUNC((SUMPRODUCT(--(IMDGP&gt;0)*IMDGP,IMCP)+CEILING(DRAFT!$DB18*42,0.25))/TCP,3))))</f>
        <v/>
      </c>
      <c r="AM16" s="2" t="str">
        <f>IF(OR(COUNT($A16)=0,COUNT(B16:AK16)=0),"",IF(COUNTIF(B16:AK16,"3E")&gt;0,"3E",IF(DRAFT!$A18="R",SUMPRODUCT(--(RGP&gt;=2),RCP),SUMPRODUCT(--(IMDGP&gt;0),--(IMGP=0),IMCP)+DRAFT!$DC18)))</f>
        <v/>
      </c>
      <c r="AN16" s="67" t="str">
        <f>IF(AL16="3E","3E",IF(COUNT($A16)=0,"",IF(COUNT(AI16)=0,"--",ROUND(((CEILING(DRAFT!$CV18*38,0.25)+CEILING(DRAFT!$CX18*38,0.25)+CEILING(DRAFT!$CZ18*42,0.25)+CEILING($AL16*42,0.25))/160),2))))</f>
        <v/>
      </c>
      <c r="AO16" s="2" t="str">
        <f>IF(AN16="3E","3E",IF(COUNT($A16)=0,"",IF(COUNT(AN16)=0,"I",LOOKUP(AN16,{0,2,2.25,2.5,2.75,3,3.25,3.5,3.75,4},{"F","D","C","C+","B-","B","B+","A-","A","A+"}))))</f>
        <v/>
      </c>
      <c r="AP16" s="2" t="str">
        <f>IF(AN16="3E","3E",IF(OR(COUNT(A16)=0,COUNT(AN16)=0),"",DRAFT!CW18+DRAFT!CY18+DRAFT!DA18+N(TABULATION!AM16)))</f>
        <v/>
      </c>
      <c r="AQ16" s="2" t="str">
        <f>IF(OR(COUNT($A16)=0,COUNT(B16:AK16)=0),"",IF(COUNTIF(B16:AM16,"3E")&gt;0,"3E",IF(AND(DRAFT!$A18="IM",OR($AL16&gt;DRAFT!$DB18,$AM16&gt;DRAFT!$DC18)),"IMPROVED",IF(AND(DRAFT!$A18="IM",$AL16&lt;=DRAFT!$DB18,$AM16&lt;=DRAFT!$DC18),"NOT IMPROVED",IF(AND(DRAFT!CU18="S",AH16&gt;=2,AK16&gt;=2,AN16&gt;=2.5,AP16&gt;=144),"PASS","FAIL")))))</f>
        <v/>
      </c>
      <c r="AR16" s="2" t="str">
        <f t="shared" si="0"/>
        <v/>
      </c>
      <c r="AS16" s="2" t="str">
        <f t="shared" si="1"/>
        <v/>
      </c>
    </row>
    <row r="17" spans="1:45" ht="18.95" customHeight="1" x14ac:dyDescent="0.25">
      <c r="A17" s="3" t="str">
        <f>IF(DRAFT!$B19="","",DRAFT!$B19)</f>
        <v/>
      </c>
      <c r="B17" s="2" t="str">
        <f>IF(COUNT($A17)=0,"",IF($A17&lt;&gt;DRAFT!$B19,"ERR",IF(DRAFT!I19="3E","3E",IF(COUNT(DRAFT!E19,DRAFT!I19)&gt;0,DRAFT!J19,""))))</f>
        <v/>
      </c>
      <c r="C17" s="2" t="str">
        <f>IF(COUNT($A17)=0,"",IF(B17="3E","3E",IF(B17="","I",LOOKUP(B17/D$2,{0,0.4,0.45,0.5,0.55,0.6,0.65,0.7,0.75,0.8,1},{"F","D","C","C+","B-","B","B+","A-","A","A+"}))))</f>
        <v/>
      </c>
      <c r="D17" s="1" t="str">
        <f>IF(COUNT($A17)=0,"",IF(B17="","--",IF(B17="3E","3E",LOOKUP(B17/D$2,{0,0.4,0.45,0.5,0.55,0.6,0.65,0.7,0.75,0.8,1},{0,2,2.25,2.5,2.75,3,3.25,3.5,3.75,4}))))</f>
        <v/>
      </c>
      <c r="E17" s="2" t="str">
        <f>IF(COUNT($A17)=0,"",IF($A17&lt;&gt;DRAFT!$B19,"ERR",IF(DRAFT!R19="3E","3E",IF(COUNT(DRAFT!N19,DRAFT!R19)&gt;0,DRAFT!S19,""))))</f>
        <v/>
      </c>
      <c r="F17" s="2" t="str">
        <f>IF(COUNT($A17)=0,"",IF(E17="3E","3E",IF(E17="","I",LOOKUP(E17/G$2,{0,0.4,0.45,0.5,0.55,0.6,0.65,0.7,0.75,0.8,1},{"F","D","C","C+","B-","B","B+","A-","A","A+"}))))</f>
        <v/>
      </c>
      <c r="G17" s="1" t="str">
        <f>IF(COUNT($A17)=0,"",IF(E17="","--",IF(E17="3E","3E",LOOKUP(E17/G$2,{0,0.4,0.45,0.5,0.55,0.6,0.65,0.7,0.75,0.8,1},{0,2,2.25,2.5,2.75,3,3.25,3.5,3.75,4}))))</f>
        <v/>
      </c>
      <c r="H17" s="2" t="str">
        <f>IF(COUNT($A17)=0,"",IF($A17&lt;&gt;DRAFT!$B19,"ERR",IF(DRAFT!AA19="3E","3E",IF(COUNT(DRAFT!W19,DRAFT!AA19)&gt;0,DRAFT!AB19,""))))</f>
        <v/>
      </c>
      <c r="I17" s="2" t="str">
        <f>IF(COUNT($A17)=0,"",IF(H17="3E","3E",IF(H17="","I",LOOKUP(H17/J$2,{0,0.4,0.45,0.5,0.55,0.6,0.65,0.7,0.75,0.8,1},{"F","D","C","C+","B-","B","B+","A-","A","A+"}))))</f>
        <v/>
      </c>
      <c r="J17" s="1" t="str">
        <f>IF(COUNT($A17)=0,"",IF(H17="","--",IF(H17="3E","3E",LOOKUP(H17/J$2,{0,0.4,0.45,0.5,0.55,0.6,0.65,0.7,0.75,0.8,1},{0,2,2.25,2.5,2.75,3,3.25,3.5,3.75,4}))))</f>
        <v/>
      </c>
      <c r="K17" s="2" t="str">
        <f>IF(COUNT($A17)=0,"",IF($A17&lt;&gt;DRAFT!$B19,"ERR",IF(DRAFT!AJ19="3E","3E",IF(COUNT(DRAFT!AF19,DRAFT!AJ19)&gt;0,DRAFT!AK19,""))))</f>
        <v/>
      </c>
      <c r="L17" s="2" t="str">
        <f>IF(COUNT($A17)=0,"",IF(K17="3E","3E",IF(K17="","I",LOOKUP(K17/M$2,{0,0.4,0.45,0.5,0.55,0.6,0.65,0.7,0.75,0.8,1},{"F","D","C","C+","B-","B","B+","A-","A","A+"}))))</f>
        <v/>
      </c>
      <c r="M17" s="1" t="str">
        <f>IF(COUNT($A17)=0,"",IF(K17="","--",IF(K17="3E","3E",LOOKUP(K17/M$2,{0,0.4,0.45,0.5,0.55,0.6,0.65,0.7,0.75,0.8,1},{0,2,2.25,2.5,2.75,3,3.25,3.5,3.75,4}))))</f>
        <v/>
      </c>
      <c r="N17" s="2" t="str">
        <f>IF(COUNT($A17)=0,"",IF($A17&lt;&gt;DRAFT!$B19,"ERR",IF(DRAFT!AS19="3E","3E",IF(COUNT(DRAFT!AO19,DRAFT!AS19)&gt;0,DRAFT!AT19,""))))</f>
        <v/>
      </c>
      <c r="O17" s="2" t="str">
        <f>IF(COUNT($A17)=0,"",IF(N17="3E","3E",IF(N17="","I",LOOKUP(N17/P$2,{0,0.4,0.45,0.5,0.55,0.6,0.65,0.7,0.75,0.8,1},{"F","D","C","C+","B-","B","B+","A-","A","A+"}))))</f>
        <v/>
      </c>
      <c r="P17" s="1" t="str">
        <f>IF(COUNT($A17)=0,"",IF(N17="","--",IF(N17="3E","3E",LOOKUP(N17/P$2,{0,0.4,0.45,0.5,0.55,0.6,0.65,0.7,0.75,0.8,1},{0,2,2.25,2.5,2.75,3,3.25,3.5,3.75,4}))))</f>
        <v/>
      </c>
      <c r="Q17" s="2" t="str">
        <f>IF(COUNT($A17)=0,"",IF($A17&lt;&gt;DRAFT!$B19,"ERR",IF(DRAFT!BB19="3E","3E",IF(COUNT(DRAFT!AX19,DRAFT!BB19)&gt;0,DRAFT!BC19,""))))</f>
        <v/>
      </c>
      <c r="R17" s="2" t="str">
        <f>IF(COUNT($A17)=0,"",IF(Q17="3E","3E",IF(Q17="","I",LOOKUP(Q17/S$2,{0,0.4,0.45,0.5,0.55,0.6,0.65,0.7,0.75,0.8,1},{"F","D","C","C+","B-","B","B+","A-","A","A+"}))))</f>
        <v/>
      </c>
      <c r="S17" s="1" t="str">
        <f>IF(COUNT($A17)=0,"",IF(Q17="","--",IF(Q17="3E","3E",LOOKUP(Q17/S$2,{0,0.4,0.45,0.5,0.55,0.6,0.65,0.7,0.75,0.8,1},{0,2,2.25,2.5,2.75,3,3.25,3.5,3.75,4}))))</f>
        <v/>
      </c>
      <c r="T17" s="2" t="str">
        <f>IF(COUNT($A17)=0,"",IF($A17&lt;&gt;DRAFT!$B19,"ERR",IF(DRAFT!BK19="3E","3E",IF(COUNT(DRAFT!BG19,DRAFT!BK19)&gt;0,DRAFT!BL19,""))))</f>
        <v/>
      </c>
      <c r="U17" s="2" t="str">
        <f>IF(COUNT($A17)=0,"",IF(T17="3E","3E",IF(T17="","I",LOOKUP(T17/V$2,{0,0.4,0.45,0.5,0.55,0.6,0.65,0.7,0.75,0.8,1},{"F","D","C","C+","B-","B","B+","A-","A","A+"}))))</f>
        <v/>
      </c>
      <c r="V17" s="1" t="str">
        <f>IF(COUNT($A17)=0,"",IF(T17="","--",IF(T17="3E","3E",LOOKUP(T17/V$2,{0,0.4,0.45,0.5,0.55,0.6,0.65,0.7,0.75,0.8,1},{0,2,2.25,2.5,2.75,3,3.25,3.5,3.75,4}))))</f>
        <v/>
      </c>
      <c r="W17" s="2" t="str">
        <f>IF(COUNT($A17)=0,"",IF($A17&lt;&gt;DRAFT!$B19,"ERR",IF(DRAFT!BT19="3E","3E",IF(COUNT(DRAFT!BP19,DRAFT!BT19)&gt;0,DRAFT!BU19,""))))</f>
        <v/>
      </c>
      <c r="X17" s="2" t="str">
        <f>IF(COUNT($A17)=0,"",IF(W17="3E","3E",IF(W17="","I",LOOKUP(W17/Y$2,{0,0.4,0.45,0.5,0.55,0.6,0.65,0.7,0.75,0.8,1},{"F","D","C","C+","B-","B","B+","A-","A","A+"}))))</f>
        <v/>
      </c>
      <c r="Y17" s="1" t="str">
        <f>IF(COUNT($A17)=0,"",IF(W17="","--",IF(W17="3E","3E",LOOKUP(W17/Y$2,{0,0.4,0.45,0.5,0.55,0.6,0.65,0.7,0.75,0.8,1},{0,2,2.25,2.5,2.75,3,3.25,3.5,3.75,4}))))</f>
        <v/>
      </c>
      <c r="Z17" s="2" t="str">
        <f>IF(COUNT($A17)=0,"",IF($A17&lt;&gt;DRAFT!$B19,"ERR",IF(DRAFT!CC19="3E","3E",IF(COUNT(DRAFT!BY19,DRAFT!CC19)&gt;0,DRAFT!CD19,""))))</f>
        <v/>
      </c>
      <c r="AA17" s="2" t="str">
        <f>IF(COUNT($A17)=0,"",IF(Z17="3E","3E",IF(Z17="","I",LOOKUP(Z17/AB$2,{0,0.4,0.45,0.5,0.55,0.6,0.65,0.7,0.75,0.8,1},{"F","D","C","C+","B-","B","B+","A-","A","A+"}))))</f>
        <v/>
      </c>
      <c r="AB17" s="1" t="str">
        <f>IF(COUNT($A17)=0,"",IF(Z17="","--",IF(Z17="3E","3E",LOOKUP(Z17/AB$2,{0,0.4,0.45,0.5,0.55,0.6,0.65,0.7,0.75,0.8,1},{0,2,2.25,2.5,2.75,3,3.25,3.5,3.75,4}))))</f>
        <v/>
      </c>
      <c r="AC17" s="2" t="str">
        <f>IF(COUNT($A17)=0,"",IF($A17&lt;&gt;DRAFT!$B19,"ERR",IF(DRAFT!CF19&gt;0,DRAFT!CF19,"")))</f>
        <v/>
      </c>
      <c r="AD17" s="2" t="str">
        <f>IF(COUNT($A17)=0,"",IF(AC17="3E","3E",IF(AC17="","I",LOOKUP(AC17/AE$2,{0,0.4,0.45,0.5,0.55,0.6,0.65,0.7,0.75,0.8,1},{"F","D","C","C+","B-","B","B+","A-","A","A+"}))))</f>
        <v/>
      </c>
      <c r="AE17" s="1" t="str">
        <f>IF(COUNT($A17)=0,"",IF(AC17="","--",IF(AC17="3E","3E",LOOKUP(AC17/AE$2,{0,0.4,0.45,0.5,0.55,0.6,0.65,0.7,0.75,0.8,1},{0,2,2.25,2.5,2.75,3,3.25,3.5,3.75,4}))))</f>
        <v/>
      </c>
      <c r="AF17" s="2" t="str">
        <f>IF(COUNT($A17)=0,"",IF($A17&lt;&gt;DRAFT!$B19,"ERR",IF(DRAFT!CI19&gt;0,DRAFT!CK19,"")))</f>
        <v/>
      </c>
      <c r="AG17" s="2" t="str">
        <f>IF(COUNT($A17)=0,"",IF(AF17="3E","3E",IF(AF17="","I",LOOKUP(AF17/AH$2,{0,0.4,0.45,0.5,0.55,0.6,0.65,0.7,0.75,0.8,1},{"F","D","C","C+","B-","B","B+","A-","A","A+"}))))</f>
        <v/>
      </c>
      <c r="AH17" s="1" t="str">
        <f>IF(COUNT($A17)=0,"",IF(AF17="","--",IF(AF17="3E","3E",LOOKUP(AF17/AH$2,{0,0.4,0.45,0.5,0.55,0.6,0.65,0.7,0.75,0.8,1},{0,2,2.25,2.5,2.75,3,3.25,3.5,3.75,4}))))</f>
        <v/>
      </c>
      <c r="AI17" s="2" t="str">
        <f>IF($A17&lt;&gt;DRAFT!$B19,"ERR",IF(OR(COUNT($A17)=0,COUNT(DRAFT!CL19:CN19,DRAFT!CP19:CR19)=0),"",CEILING(SUM(DRAFT!CO19,DRAFT!CS19,DRAFT!CT19),1)))</f>
        <v/>
      </c>
      <c r="AJ17" s="2" t="str">
        <f>IF(COUNT($A17)=0,"",IF(AI17="3E","3E",IF(AI17="","I",LOOKUP(AI17/AK$2,{0,0.4,0.45,0.5,0.55,0.6,0.65,0.7,0.75,0.8,1},{"F","D","C","C+","B-","B","B+","A-","A","A+"}))))</f>
        <v/>
      </c>
      <c r="AK17" s="1" t="str">
        <f>IF(COUNT($A17)=0,"",IF(AI17="","--",IF(AI17="3E","3E",LOOKUP(AI17/AK$2,{0,0.4,0.45,0.5,0.55,0.6,0.65,0.7,0.75,0.8,1},{0,2,2.25,2.5,2.75,3,3.25,3.5,3.75,4}))))</f>
        <v/>
      </c>
      <c r="AL17" s="4" t="str">
        <f>IF(OR(COUNT($A17)=0,COUNT(B17:AK17)=0),"",IF(COUNTIF(B17:AK17,"3E")&gt;0,"3E",IF(DRAFT!$A19="R",TRUNC(SUMPRODUCT(RGP,RCP)/TCP,3),TRUNC((SUMPRODUCT(--(IMDGP&gt;0)*IMDGP,IMCP)+CEILING(DRAFT!$DB19*42,0.25))/TCP,3))))</f>
        <v/>
      </c>
      <c r="AM17" s="2" t="str">
        <f>IF(OR(COUNT($A17)=0,COUNT(B17:AK17)=0),"",IF(COUNTIF(B17:AK17,"3E")&gt;0,"3E",IF(DRAFT!$A19="R",SUMPRODUCT(--(RGP&gt;=2),RCP),SUMPRODUCT(--(IMDGP&gt;0),--(IMGP=0),IMCP)+DRAFT!$DC19)))</f>
        <v/>
      </c>
      <c r="AN17" s="67" t="str">
        <f>IF(AL17="3E","3E",IF(COUNT($A17)=0,"",IF(COUNT(AI17)=0,"--",ROUND(((CEILING(DRAFT!$CV19*38,0.25)+CEILING(DRAFT!$CX19*38,0.25)+CEILING(DRAFT!$CZ19*42,0.25)+CEILING($AL17*42,0.25))/160),2))))</f>
        <v/>
      </c>
      <c r="AO17" s="2" t="str">
        <f>IF(AN17="3E","3E",IF(COUNT($A17)=0,"",IF(COUNT(AN17)=0,"I",LOOKUP(AN17,{0,2,2.25,2.5,2.75,3,3.25,3.5,3.75,4},{"F","D","C","C+","B-","B","B+","A-","A","A+"}))))</f>
        <v/>
      </c>
      <c r="AP17" s="2" t="str">
        <f>IF(AN17="3E","3E",IF(OR(COUNT(A17)=0,COUNT(AN17)=0),"",DRAFT!CW19+DRAFT!CY19+DRAFT!DA19+N(TABULATION!AM17)))</f>
        <v/>
      </c>
      <c r="AQ17" s="2" t="str">
        <f>IF(OR(COUNT($A17)=0,COUNT(B17:AK17)=0),"",IF(COUNTIF(B17:AM17,"3E")&gt;0,"3E",IF(AND(DRAFT!$A19="IM",OR($AL17&gt;DRAFT!$DB19,$AM17&gt;DRAFT!$DC19)),"IMPROVED",IF(AND(DRAFT!$A19="IM",$AL17&lt;=DRAFT!$DB19,$AM17&lt;=DRAFT!$DC19),"NOT IMPROVED",IF(AND(DRAFT!CU19="S",AH17&gt;=2,AK17&gt;=2,AN17&gt;=2.5,AP17&gt;=144),"PASS","FAIL")))))</f>
        <v/>
      </c>
      <c r="AR17" s="2" t="str">
        <f t="shared" si="0"/>
        <v/>
      </c>
      <c r="AS17" s="2" t="str">
        <f t="shared" si="1"/>
        <v/>
      </c>
    </row>
    <row r="18" spans="1:45" ht="18.95" customHeight="1" x14ac:dyDescent="0.25">
      <c r="A18" s="3" t="str">
        <f>IF(DRAFT!$B20="","",DRAFT!$B20)</f>
        <v/>
      </c>
      <c r="B18" s="2" t="str">
        <f>IF(COUNT($A18)=0,"",IF($A18&lt;&gt;DRAFT!$B20,"ERR",IF(DRAFT!I20="3E","3E",IF(COUNT(DRAFT!E20,DRAFT!I20)&gt;0,DRAFT!J20,""))))</f>
        <v/>
      </c>
      <c r="C18" s="2" t="str">
        <f>IF(COUNT($A18)=0,"",IF(B18="3E","3E",IF(B18="","I",LOOKUP(B18/D$2,{0,0.4,0.45,0.5,0.55,0.6,0.65,0.7,0.75,0.8,1},{"F","D","C","C+","B-","B","B+","A-","A","A+"}))))</f>
        <v/>
      </c>
      <c r="D18" s="1" t="str">
        <f>IF(COUNT($A18)=0,"",IF(B18="","--",IF(B18="3E","3E",LOOKUP(B18/D$2,{0,0.4,0.45,0.5,0.55,0.6,0.65,0.7,0.75,0.8,1},{0,2,2.25,2.5,2.75,3,3.25,3.5,3.75,4}))))</f>
        <v/>
      </c>
      <c r="E18" s="2" t="str">
        <f>IF(COUNT($A18)=0,"",IF($A18&lt;&gt;DRAFT!$B20,"ERR",IF(DRAFT!R20="3E","3E",IF(COUNT(DRAFT!N20,DRAFT!R20)&gt;0,DRAFT!S20,""))))</f>
        <v/>
      </c>
      <c r="F18" s="2" t="str">
        <f>IF(COUNT($A18)=0,"",IF(E18="3E","3E",IF(E18="","I",LOOKUP(E18/G$2,{0,0.4,0.45,0.5,0.55,0.6,0.65,0.7,0.75,0.8,1},{"F","D","C","C+","B-","B","B+","A-","A","A+"}))))</f>
        <v/>
      </c>
      <c r="G18" s="1" t="str">
        <f>IF(COUNT($A18)=0,"",IF(E18="","--",IF(E18="3E","3E",LOOKUP(E18/G$2,{0,0.4,0.45,0.5,0.55,0.6,0.65,0.7,0.75,0.8,1},{0,2,2.25,2.5,2.75,3,3.25,3.5,3.75,4}))))</f>
        <v/>
      </c>
      <c r="H18" s="2" t="str">
        <f>IF(COUNT($A18)=0,"",IF($A18&lt;&gt;DRAFT!$B20,"ERR",IF(DRAFT!AA20="3E","3E",IF(COUNT(DRAFT!W20,DRAFT!AA20)&gt;0,DRAFT!AB20,""))))</f>
        <v/>
      </c>
      <c r="I18" s="2" t="str">
        <f>IF(COUNT($A18)=0,"",IF(H18="3E","3E",IF(H18="","I",LOOKUP(H18/J$2,{0,0.4,0.45,0.5,0.55,0.6,0.65,0.7,0.75,0.8,1},{"F","D","C","C+","B-","B","B+","A-","A","A+"}))))</f>
        <v/>
      </c>
      <c r="J18" s="1" t="str">
        <f>IF(COUNT($A18)=0,"",IF(H18="","--",IF(H18="3E","3E",LOOKUP(H18/J$2,{0,0.4,0.45,0.5,0.55,0.6,0.65,0.7,0.75,0.8,1},{0,2,2.25,2.5,2.75,3,3.25,3.5,3.75,4}))))</f>
        <v/>
      </c>
      <c r="K18" s="2" t="str">
        <f>IF(COUNT($A18)=0,"",IF($A18&lt;&gt;DRAFT!$B20,"ERR",IF(DRAFT!AJ20="3E","3E",IF(COUNT(DRAFT!AF20,DRAFT!AJ20)&gt;0,DRAFT!AK20,""))))</f>
        <v/>
      </c>
      <c r="L18" s="2" t="str">
        <f>IF(COUNT($A18)=0,"",IF(K18="3E","3E",IF(K18="","I",LOOKUP(K18/M$2,{0,0.4,0.45,0.5,0.55,0.6,0.65,0.7,0.75,0.8,1},{"F","D","C","C+","B-","B","B+","A-","A","A+"}))))</f>
        <v/>
      </c>
      <c r="M18" s="1" t="str">
        <f>IF(COUNT($A18)=0,"",IF(K18="","--",IF(K18="3E","3E",LOOKUP(K18/M$2,{0,0.4,0.45,0.5,0.55,0.6,0.65,0.7,0.75,0.8,1},{0,2,2.25,2.5,2.75,3,3.25,3.5,3.75,4}))))</f>
        <v/>
      </c>
      <c r="N18" s="2" t="str">
        <f>IF(COUNT($A18)=0,"",IF($A18&lt;&gt;DRAFT!$B20,"ERR",IF(DRAFT!AS20="3E","3E",IF(COUNT(DRAFT!AO20,DRAFT!AS20)&gt;0,DRAFT!AT20,""))))</f>
        <v/>
      </c>
      <c r="O18" s="2" t="str">
        <f>IF(COUNT($A18)=0,"",IF(N18="3E","3E",IF(N18="","I",LOOKUP(N18/P$2,{0,0.4,0.45,0.5,0.55,0.6,0.65,0.7,0.75,0.8,1},{"F","D","C","C+","B-","B","B+","A-","A","A+"}))))</f>
        <v/>
      </c>
      <c r="P18" s="1" t="str">
        <f>IF(COUNT($A18)=0,"",IF(N18="","--",IF(N18="3E","3E",LOOKUP(N18/P$2,{0,0.4,0.45,0.5,0.55,0.6,0.65,0.7,0.75,0.8,1},{0,2,2.25,2.5,2.75,3,3.25,3.5,3.75,4}))))</f>
        <v/>
      </c>
      <c r="Q18" s="2" t="str">
        <f>IF(COUNT($A18)=0,"",IF($A18&lt;&gt;DRAFT!$B20,"ERR",IF(DRAFT!BB20="3E","3E",IF(COUNT(DRAFT!AX20,DRAFT!BB20)&gt;0,DRAFT!BC20,""))))</f>
        <v/>
      </c>
      <c r="R18" s="2" t="str">
        <f>IF(COUNT($A18)=0,"",IF(Q18="3E","3E",IF(Q18="","I",LOOKUP(Q18/S$2,{0,0.4,0.45,0.5,0.55,0.6,0.65,0.7,0.75,0.8,1},{"F","D","C","C+","B-","B","B+","A-","A","A+"}))))</f>
        <v/>
      </c>
      <c r="S18" s="1" t="str">
        <f>IF(COUNT($A18)=0,"",IF(Q18="","--",IF(Q18="3E","3E",LOOKUP(Q18/S$2,{0,0.4,0.45,0.5,0.55,0.6,0.65,0.7,0.75,0.8,1},{0,2,2.25,2.5,2.75,3,3.25,3.5,3.75,4}))))</f>
        <v/>
      </c>
      <c r="T18" s="2" t="str">
        <f>IF(COUNT($A18)=0,"",IF($A18&lt;&gt;DRAFT!$B20,"ERR",IF(DRAFT!BK20="3E","3E",IF(COUNT(DRAFT!BG20,DRAFT!BK20)&gt;0,DRAFT!BL20,""))))</f>
        <v/>
      </c>
      <c r="U18" s="2" t="str">
        <f>IF(COUNT($A18)=0,"",IF(T18="3E","3E",IF(T18="","I",LOOKUP(T18/V$2,{0,0.4,0.45,0.5,0.55,0.6,0.65,0.7,0.75,0.8,1},{"F","D","C","C+","B-","B","B+","A-","A","A+"}))))</f>
        <v/>
      </c>
      <c r="V18" s="1" t="str">
        <f>IF(COUNT($A18)=0,"",IF(T18="","--",IF(T18="3E","3E",LOOKUP(T18/V$2,{0,0.4,0.45,0.5,0.55,0.6,0.65,0.7,0.75,0.8,1},{0,2,2.25,2.5,2.75,3,3.25,3.5,3.75,4}))))</f>
        <v/>
      </c>
      <c r="W18" s="2" t="str">
        <f>IF(COUNT($A18)=0,"",IF($A18&lt;&gt;DRAFT!$B20,"ERR",IF(DRAFT!BT20="3E","3E",IF(COUNT(DRAFT!BP20,DRAFT!BT20)&gt;0,DRAFT!BU20,""))))</f>
        <v/>
      </c>
      <c r="X18" s="2" t="str">
        <f>IF(COUNT($A18)=0,"",IF(W18="3E","3E",IF(W18="","I",LOOKUP(W18/Y$2,{0,0.4,0.45,0.5,0.55,0.6,0.65,0.7,0.75,0.8,1},{"F","D","C","C+","B-","B","B+","A-","A","A+"}))))</f>
        <v/>
      </c>
      <c r="Y18" s="1" t="str">
        <f>IF(COUNT($A18)=0,"",IF(W18="","--",IF(W18="3E","3E",LOOKUP(W18/Y$2,{0,0.4,0.45,0.5,0.55,0.6,0.65,0.7,0.75,0.8,1},{0,2,2.25,2.5,2.75,3,3.25,3.5,3.75,4}))))</f>
        <v/>
      </c>
      <c r="Z18" s="2" t="str">
        <f>IF(COUNT($A18)=0,"",IF($A18&lt;&gt;DRAFT!$B20,"ERR",IF(DRAFT!CC20="3E","3E",IF(COUNT(DRAFT!BY20,DRAFT!CC20)&gt;0,DRAFT!CD20,""))))</f>
        <v/>
      </c>
      <c r="AA18" s="2" t="str">
        <f>IF(COUNT($A18)=0,"",IF(Z18="3E","3E",IF(Z18="","I",LOOKUP(Z18/AB$2,{0,0.4,0.45,0.5,0.55,0.6,0.65,0.7,0.75,0.8,1},{"F","D","C","C+","B-","B","B+","A-","A","A+"}))))</f>
        <v/>
      </c>
      <c r="AB18" s="1" t="str">
        <f>IF(COUNT($A18)=0,"",IF(Z18="","--",IF(Z18="3E","3E",LOOKUP(Z18/AB$2,{0,0.4,0.45,0.5,0.55,0.6,0.65,0.7,0.75,0.8,1},{0,2,2.25,2.5,2.75,3,3.25,3.5,3.75,4}))))</f>
        <v/>
      </c>
      <c r="AC18" s="2" t="str">
        <f>IF(COUNT($A18)=0,"",IF($A18&lt;&gt;DRAFT!$B20,"ERR",IF(DRAFT!CF20&gt;0,DRAFT!CF20,"")))</f>
        <v/>
      </c>
      <c r="AD18" s="2" t="str">
        <f>IF(COUNT($A18)=0,"",IF(AC18="3E","3E",IF(AC18="","I",LOOKUP(AC18/AE$2,{0,0.4,0.45,0.5,0.55,0.6,0.65,0.7,0.75,0.8,1},{"F","D","C","C+","B-","B","B+","A-","A","A+"}))))</f>
        <v/>
      </c>
      <c r="AE18" s="1" t="str">
        <f>IF(COUNT($A18)=0,"",IF(AC18="","--",IF(AC18="3E","3E",LOOKUP(AC18/AE$2,{0,0.4,0.45,0.5,0.55,0.6,0.65,0.7,0.75,0.8,1},{0,2,2.25,2.5,2.75,3,3.25,3.5,3.75,4}))))</f>
        <v/>
      </c>
      <c r="AF18" s="2" t="str">
        <f>IF(COUNT($A18)=0,"",IF($A18&lt;&gt;DRAFT!$B20,"ERR",IF(DRAFT!CI20&gt;0,DRAFT!CK20,"")))</f>
        <v/>
      </c>
      <c r="AG18" s="2" t="str">
        <f>IF(COUNT($A18)=0,"",IF(AF18="3E","3E",IF(AF18="","I",LOOKUP(AF18/AH$2,{0,0.4,0.45,0.5,0.55,0.6,0.65,0.7,0.75,0.8,1},{"F","D","C","C+","B-","B","B+","A-","A","A+"}))))</f>
        <v/>
      </c>
      <c r="AH18" s="1" t="str">
        <f>IF(COUNT($A18)=0,"",IF(AF18="","--",IF(AF18="3E","3E",LOOKUP(AF18/AH$2,{0,0.4,0.45,0.5,0.55,0.6,0.65,0.7,0.75,0.8,1},{0,2,2.25,2.5,2.75,3,3.25,3.5,3.75,4}))))</f>
        <v/>
      </c>
      <c r="AI18" s="2" t="str">
        <f>IF($A18&lt;&gt;DRAFT!$B20,"ERR",IF(OR(COUNT($A18)=0,COUNT(DRAFT!CL20:CN20,DRAFT!CP20:CR20)=0),"",CEILING(SUM(DRAFT!CO20,DRAFT!CS20,DRAFT!CT20),1)))</f>
        <v/>
      </c>
      <c r="AJ18" s="2" t="str">
        <f>IF(COUNT($A18)=0,"",IF(AI18="3E","3E",IF(AI18="","I",LOOKUP(AI18/AK$2,{0,0.4,0.45,0.5,0.55,0.6,0.65,0.7,0.75,0.8,1},{"F","D","C","C+","B-","B","B+","A-","A","A+"}))))</f>
        <v/>
      </c>
      <c r="AK18" s="1" t="str">
        <f>IF(COUNT($A18)=0,"",IF(AI18="","--",IF(AI18="3E","3E",LOOKUP(AI18/AK$2,{0,0.4,0.45,0.5,0.55,0.6,0.65,0.7,0.75,0.8,1},{0,2,2.25,2.5,2.75,3,3.25,3.5,3.75,4}))))</f>
        <v/>
      </c>
      <c r="AL18" s="4" t="str">
        <f>IF(OR(COUNT($A18)=0,COUNT(B18:AK18)=0),"",IF(COUNTIF(B18:AK18,"3E")&gt;0,"3E",IF(DRAFT!$A20="R",TRUNC(SUMPRODUCT(RGP,RCP)/TCP,3),TRUNC((SUMPRODUCT(--(IMDGP&gt;0)*IMDGP,IMCP)+CEILING(DRAFT!$DB20*42,0.25))/TCP,3))))</f>
        <v/>
      </c>
      <c r="AM18" s="2" t="str">
        <f>IF(OR(COUNT($A18)=0,COUNT(B18:AK18)=0),"",IF(COUNTIF(B18:AK18,"3E")&gt;0,"3E",IF(DRAFT!$A20="R",SUMPRODUCT(--(RGP&gt;=2),RCP),SUMPRODUCT(--(IMDGP&gt;0),--(IMGP=0),IMCP)+DRAFT!$DC20)))</f>
        <v/>
      </c>
      <c r="AN18" s="67" t="str">
        <f>IF(AL18="3E","3E",IF(COUNT($A18)=0,"",IF(COUNT(AI18)=0,"--",ROUND(((CEILING(DRAFT!$CV20*38,0.25)+CEILING(DRAFT!$CX20*38,0.25)+CEILING(DRAFT!$CZ20*42,0.25)+CEILING($AL18*42,0.25))/160),2))))</f>
        <v/>
      </c>
      <c r="AO18" s="2" t="str">
        <f>IF(AN18="3E","3E",IF(COUNT($A18)=0,"",IF(COUNT(AN18)=0,"I",LOOKUP(AN18,{0,2,2.25,2.5,2.75,3,3.25,3.5,3.75,4},{"F","D","C","C+","B-","B","B+","A-","A","A+"}))))</f>
        <v/>
      </c>
      <c r="AP18" s="2" t="str">
        <f>IF(AN18="3E","3E",IF(OR(COUNT(A18)=0,COUNT(AN18)=0),"",DRAFT!CW20+DRAFT!CY20+DRAFT!DA20+N(TABULATION!AM18)))</f>
        <v/>
      </c>
      <c r="AQ18" s="2" t="str">
        <f>IF(OR(COUNT($A18)=0,COUNT(B18:AK18)=0),"",IF(COUNTIF(B18:AM18,"3E")&gt;0,"3E",IF(AND(DRAFT!$A20="IM",OR($AL18&gt;DRAFT!$DB20,$AM18&gt;DRAFT!$DC20)),"IMPROVED",IF(AND(DRAFT!$A20="IM",$AL18&lt;=DRAFT!$DB20,$AM18&lt;=DRAFT!$DC20),"NOT IMPROVED",IF(AND(DRAFT!CU20="S",AH18&gt;=2,AK18&gt;=2,AN18&gt;=2.5,AP18&gt;=144),"PASS","FAIL")))))</f>
        <v/>
      </c>
      <c r="AR18" s="2" t="str">
        <f t="shared" si="0"/>
        <v/>
      </c>
      <c r="AS18" s="2" t="str">
        <f t="shared" si="1"/>
        <v/>
      </c>
    </row>
    <row r="19" spans="1:45" ht="18.95" customHeight="1" x14ac:dyDescent="0.25">
      <c r="A19" s="3" t="str">
        <f>IF(DRAFT!$B21="","",DRAFT!$B21)</f>
        <v/>
      </c>
      <c r="B19" s="2" t="str">
        <f>IF(COUNT($A19)=0,"",IF($A19&lt;&gt;DRAFT!$B21,"ERR",IF(DRAFT!I21="3E","3E",IF(COUNT(DRAFT!E21,DRAFT!I21)&gt;0,DRAFT!J21,""))))</f>
        <v/>
      </c>
      <c r="C19" s="2" t="str">
        <f>IF(COUNT($A19)=0,"",IF(B19="3E","3E",IF(B19="","I",LOOKUP(B19/D$2,{0,0.4,0.45,0.5,0.55,0.6,0.65,0.7,0.75,0.8,1},{"F","D","C","C+","B-","B","B+","A-","A","A+"}))))</f>
        <v/>
      </c>
      <c r="D19" s="1" t="str">
        <f>IF(COUNT($A19)=0,"",IF(B19="","--",IF(B19="3E","3E",LOOKUP(B19/D$2,{0,0.4,0.45,0.5,0.55,0.6,0.65,0.7,0.75,0.8,1},{0,2,2.25,2.5,2.75,3,3.25,3.5,3.75,4}))))</f>
        <v/>
      </c>
      <c r="E19" s="2" t="str">
        <f>IF(COUNT($A19)=0,"",IF($A19&lt;&gt;DRAFT!$B21,"ERR",IF(DRAFT!R21="3E","3E",IF(COUNT(DRAFT!N21,DRAFT!R21)&gt;0,DRAFT!S21,""))))</f>
        <v/>
      </c>
      <c r="F19" s="2" t="str">
        <f>IF(COUNT($A19)=0,"",IF(E19="3E","3E",IF(E19="","I",LOOKUP(E19/G$2,{0,0.4,0.45,0.5,0.55,0.6,0.65,0.7,0.75,0.8,1},{"F","D","C","C+","B-","B","B+","A-","A","A+"}))))</f>
        <v/>
      </c>
      <c r="G19" s="1" t="str">
        <f>IF(COUNT($A19)=0,"",IF(E19="","--",IF(E19="3E","3E",LOOKUP(E19/G$2,{0,0.4,0.45,0.5,0.55,0.6,0.65,0.7,0.75,0.8,1},{0,2,2.25,2.5,2.75,3,3.25,3.5,3.75,4}))))</f>
        <v/>
      </c>
      <c r="H19" s="2" t="str">
        <f>IF(COUNT($A19)=0,"",IF($A19&lt;&gt;DRAFT!$B21,"ERR",IF(DRAFT!AA21="3E","3E",IF(COUNT(DRAFT!W21,DRAFT!AA21)&gt;0,DRAFT!AB21,""))))</f>
        <v/>
      </c>
      <c r="I19" s="2" t="str">
        <f>IF(COUNT($A19)=0,"",IF(H19="3E","3E",IF(H19="","I",LOOKUP(H19/J$2,{0,0.4,0.45,0.5,0.55,0.6,0.65,0.7,0.75,0.8,1},{"F","D","C","C+","B-","B","B+","A-","A","A+"}))))</f>
        <v/>
      </c>
      <c r="J19" s="1" t="str">
        <f>IF(COUNT($A19)=0,"",IF(H19="","--",IF(H19="3E","3E",LOOKUP(H19/J$2,{0,0.4,0.45,0.5,0.55,0.6,0.65,0.7,0.75,0.8,1},{0,2,2.25,2.5,2.75,3,3.25,3.5,3.75,4}))))</f>
        <v/>
      </c>
      <c r="K19" s="2" t="str">
        <f>IF(COUNT($A19)=0,"",IF($A19&lt;&gt;DRAFT!$B21,"ERR",IF(DRAFT!AJ21="3E","3E",IF(COUNT(DRAFT!AF21,DRAFT!AJ21)&gt;0,DRAFT!AK21,""))))</f>
        <v/>
      </c>
      <c r="L19" s="2" t="str">
        <f>IF(COUNT($A19)=0,"",IF(K19="3E","3E",IF(K19="","I",LOOKUP(K19/M$2,{0,0.4,0.45,0.5,0.55,0.6,0.65,0.7,0.75,0.8,1},{"F","D","C","C+","B-","B","B+","A-","A","A+"}))))</f>
        <v/>
      </c>
      <c r="M19" s="1" t="str">
        <f>IF(COUNT($A19)=0,"",IF(K19="","--",IF(K19="3E","3E",LOOKUP(K19/M$2,{0,0.4,0.45,0.5,0.55,0.6,0.65,0.7,0.75,0.8,1},{0,2,2.25,2.5,2.75,3,3.25,3.5,3.75,4}))))</f>
        <v/>
      </c>
      <c r="N19" s="2" t="str">
        <f>IF(COUNT($A19)=0,"",IF($A19&lt;&gt;DRAFT!$B21,"ERR",IF(DRAFT!AS21="3E","3E",IF(COUNT(DRAFT!AO21,DRAFT!AS21)&gt;0,DRAFT!AT21,""))))</f>
        <v/>
      </c>
      <c r="O19" s="2" t="str">
        <f>IF(COUNT($A19)=0,"",IF(N19="3E","3E",IF(N19="","I",LOOKUP(N19/P$2,{0,0.4,0.45,0.5,0.55,0.6,0.65,0.7,0.75,0.8,1},{"F","D","C","C+","B-","B","B+","A-","A","A+"}))))</f>
        <v/>
      </c>
      <c r="P19" s="1" t="str">
        <f>IF(COUNT($A19)=0,"",IF(N19="","--",IF(N19="3E","3E",LOOKUP(N19/P$2,{0,0.4,0.45,0.5,0.55,0.6,0.65,0.7,0.75,0.8,1},{0,2,2.25,2.5,2.75,3,3.25,3.5,3.75,4}))))</f>
        <v/>
      </c>
      <c r="Q19" s="2" t="str">
        <f>IF(COUNT($A19)=0,"",IF($A19&lt;&gt;DRAFT!$B21,"ERR",IF(DRAFT!BB21="3E","3E",IF(COUNT(DRAFT!AX21,DRAFT!BB21)&gt;0,DRAFT!BC21,""))))</f>
        <v/>
      </c>
      <c r="R19" s="2" t="str">
        <f>IF(COUNT($A19)=0,"",IF(Q19="3E","3E",IF(Q19="","I",LOOKUP(Q19/S$2,{0,0.4,0.45,0.5,0.55,0.6,0.65,0.7,0.75,0.8,1},{"F","D","C","C+","B-","B","B+","A-","A","A+"}))))</f>
        <v/>
      </c>
      <c r="S19" s="1" t="str">
        <f>IF(COUNT($A19)=0,"",IF(Q19="","--",IF(Q19="3E","3E",LOOKUP(Q19/S$2,{0,0.4,0.45,0.5,0.55,0.6,0.65,0.7,0.75,0.8,1},{0,2,2.25,2.5,2.75,3,3.25,3.5,3.75,4}))))</f>
        <v/>
      </c>
      <c r="T19" s="2" t="str">
        <f>IF(COUNT($A19)=0,"",IF($A19&lt;&gt;DRAFT!$B21,"ERR",IF(DRAFT!BK21="3E","3E",IF(COUNT(DRAFT!BG21,DRAFT!BK21)&gt;0,DRAFT!BL21,""))))</f>
        <v/>
      </c>
      <c r="U19" s="2" t="str">
        <f>IF(COUNT($A19)=0,"",IF(T19="3E","3E",IF(T19="","I",LOOKUP(T19/V$2,{0,0.4,0.45,0.5,0.55,0.6,0.65,0.7,0.75,0.8,1},{"F","D","C","C+","B-","B","B+","A-","A","A+"}))))</f>
        <v/>
      </c>
      <c r="V19" s="1" t="str">
        <f>IF(COUNT($A19)=0,"",IF(T19="","--",IF(T19="3E","3E",LOOKUP(T19/V$2,{0,0.4,0.45,0.5,0.55,0.6,0.65,0.7,0.75,0.8,1},{0,2,2.25,2.5,2.75,3,3.25,3.5,3.75,4}))))</f>
        <v/>
      </c>
      <c r="W19" s="2" t="str">
        <f>IF(COUNT($A19)=0,"",IF($A19&lt;&gt;DRAFT!$B21,"ERR",IF(DRAFT!BT21="3E","3E",IF(COUNT(DRAFT!BP21,DRAFT!BT21)&gt;0,DRAFT!BU21,""))))</f>
        <v/>
      </c>
      <c r="X19" s="2" t="str">
        <f>IF(COUNT($A19)=0,"",IF(W19="3E","3E",IF(W19="","I",LOOKUP(W19/Y$2,{0,0.4,0.45,0.5,0.55,0.6,0.65,0.7,0.75,0.8,1},{"F","D","C","C+","B-","B","B+","A-","A","A+"}))))</f>
        <v/>
      </c>
      <c r="Y19" s="1" t="str">
        <f>IF(COUNT($A19)=0,"",IF(W19="","--",IF(W19="3E","3E",LOOKUP(W19/Y$2,{0,0.4,0.45,0.5,0.55,0.6,0.65,0.7,0.75,0.8,1},{0,2,2.25,2.5,2.75,3,3.25,3.5,3.75,4}))))</f>
        <v/>
      </c>
      <c r="Z19" s="2" t="str">
        <f>IF(COUNT($A19)=0,"",IF($A19&lt;&gt;DRAFT!$B21,"ERR",IF(DRAFT!CC21="3E","3E",IF(COUNT(DRAFT!BY21,DRAFT!CC21)&gt;0,DRAFT!CD21,""))))</f>
        <v/>
      </c>
      <c r="AA19" s="2" t="str">
        <f>IF(COUNT($A19)=0,"",IF(Z19="3E","3E",IF(Z19="","I",LOOKUP(Z19/AB$2,{0,0.4,0.45,0.5,0.55,0.6,0.65,0.7,0.75,0.8,1},{"F","D","C","C+","B-","B","B+","A-","A","A+"}))))</f>
        <v/>
      </c>
      <c r="AB19" s="1" t="str">
        <f>IF(COUNT($A19)=0,"",IF(Z19="","--",IF(Z19="3E","3E",LOOKUP(Z19/AB$2,{0,0.4,0.45,0.5,0.55,0.6,0.65,0.7,0.75,0.8,1},{0,2,2.25,2.5,2.75,3,3.25,3.5,3.75,4}))))</f>
        <v/>
      </c>
      <c r="AC19" s="2" t="str">
        <f>IF(COUNT($A19)=0,"",IF($A19&lt;&gt;DRAFT!$B21,"ERR",IF(DRAFT!CF21&gt;0,DRAFT!CF21,"")))</f>
        <v/>
      </c>
      <c r="AD19" s="2" t="str">
        <f>IF(COUNT($A19)=0,"",IF(AC19="3E","3E",IF(AC19="","I",LOOKUP(AC19/AE$2,{0,0.4,0.45,0.5,0.55,0.6,0.65,0.7,0.75,0.8,1},{"F","D","C","C+","B-","B","B+","A-","A","A+"}))))</f>
        <v/>
      </c>
      <c r="AE19" s="1" t="str">
        <f>IF(COUNT($A19)=0,"",IF(AC19="","--",IF(AC19="3E","3E",LOOKUP(AC19/AE$2,{0,0.4,0.45,0.5,0.55,0.6,0.65,0.7,0.75,0.8,1},{0,2,2.25,2.5,2.75,3,3.25,3.5,3.75,4}))))</f>
        <v/>
      </c>
      <c r="AF19" s="2" t="str">
        <f>IF(COUNT($A19)=0,"",IF($A19&lt;&gt;DRAFT!$B21,"ERR",IF(DRAFT!CI21&gt;0,DRAFT!CK21,"")))</f>
        <v/>
      </c>
      <c r="AG19" s="2" t="str">
        <f>IF(COUNT($A19)=0,"",IF(AF19="3E","3E",IF(AF19="","I",LOOKUP(AF19/AH$2,{0,0.4,0.45,0.5,0.55,0.6,0.65,0.7,0.75,0.8,1},{"F","D","C","C+","B-","B","B+","A-","A","A+"}))))</f>
        <v/>
      </c>
      <c r="AH19" s="1" t="str">
        <f>IF(COUNT($A19)=0,"",IF(AF19="","--",IF(AF19="3E","3E",LOOKUP(AF19/AH$2,{0,0.4,0.45,0.5,0.55,0.6,0.65,0.7,0.75,0.8,1},{0,2,2.25,2.5,2.75,3,3.25,3.5,3.75,4}))))</f>
        <v/>
      </c>
      <c r="AI19" s="2" t="str">
        <f>IF($A19&lt;&gt;DRAFT!$B21,"ERR",IF(OR(COUNT($A19)=0,COUNT(DRAFT!CL21:CN21,DRAFT!CP21:CR21)=0),"",CEILING(SUM(DRAFT!CO21,DRAFT!CS21,DRAFT!CT21),1)))</f>
        <v/>
      </c>
      <c r="AJ19" s="2" t="str">
        <f>IF(COUNT($A19)=0,"",IF(AI19="3E","3E",IF(AI19="","I",LOOKUP(AI19/AK$2,{0,0.4,0.45,0.5,0.55,0.6,0.65,0.7,0.75,0.8,1},{"F","D","C","C+","B-","B","B+","A-","A","A+"}))))</f>
        <v/>
      </c>
      <c r="AK19" s="1" t="str">
        <f>IF(COUNT($A19)=0,"",IF(AI19="","--",IF(AI19="3E","3E",LOOKUP(AI19/AK$2,{0,0.4,0.45,0.5,0.55,0.6,0.65,0.7,0.75,0.8,1},{0,2,2.25,2.5,2.75,3,3.25,3.5,3.75,4}))))</f>
        <v/>
      </c>
      <c r="AL19" s="4" t="str">
        <f>IF(OR(COUNT($A19)=0,COUNT(B19:AK19)=0),"",IF(COUNTIF(B19:AK19,"3E")&gt;0,"3E",IF(DRAFT!$A21="R",TRUNC(SUMPRODUCT(RGP,RCP)/TCP,3),TRUNC((SUMPRODUCT(--(IMDGP&gt;0)*IMDGP,IMCP)+CEILING(DRAFT!$DB21*42,0.25))/TCP,3))))</f>
        <v/>
      </c>
      <c r="AM19" s="2" t="str">
        <f>IF(OR(COUNT($A19)=0,COUNT(B19:AK19)=0),"",IF(COUNTIF(B19:AK19,"3E")&gt;0,"3E",IF(DRAFT!$A21="R",SUMPRODUCT(--(RGP&gt;=2),RCP),SUMPRODUCT(--(IMDGP&gt;0),--(IMGP=0),IMCP)+DRAFT!$DC21)))</f>
        <v/>
      </c>
      <c r="AN19" s="67" t="str">
        <f>IF(AL19="3E","3E",IF(COUNT($A19)=0,"",IF(COUNT(AI19)=0,"--",ROUND(((CEILING(DRAFT!$CV21*38,0.25)+CEILING(DRAFT!$CX21*38,0.25)+CEILING(DRAFT!$CZ21*42,0.25)+CEILING($AL19*42,0.25))/160),2))))</f>
        <v/>
      </c>
      <c r="AO19" s="2" t="str">
        <f>IF(AN19="3E","3E",IF(COUNT($A19)=0,"",IF(COUNT(AN19)=0,"I",LOOKUP(AN19,{0,2,2.25,2.5,2.75,3,3.25,3.5,3.75,4},{"F","D","C","C+","B-","B","B+","A-","A","A+"}))))</f>
        <v/>
      </c>
      <c r="AP19" s="2" t="str">
        <f>IF(AN19="3E","3E",IF(OR(COUNT(A19)=0,COUNT(AN19)=0),"",DRAFT!CW21+DRAFT!CY21+DRAFT!DA21+N(TABULATION!AM19)))</f>
        <v/>
      </c>
      <c r="AQ19" s="2" t="str">
        <f>IF(OR(COUNT($A19)=0,COUNT(B19:AK19)=0),"",IF(COUNTIF(B19:AM19,"3E")&gt;0,"3E",IF(AND(DRAFT!$A21="IM",OR($AL19&gt;DRAFT!$DB21,$AM19&gt;DRAFT!$DC21)),"IMPROVED",IF(AND(DRAFT!$A21="IM",$AL19&lt;=DRAFT!$DB21,$AM19&lt;=DRAFT!$DC21),"NOT IMPROVED",IF(AND(DRAFT!CU21="S",AH19&gt;=2,AK19&gt;=2,AN19&gt;=2.5,AP19&gt;=144),"PASS","FAIL")))))</f>
        <v/>
      </c>
      <c r="AR19" s="2" t="str">
        <f t="shared" si="0"/>
        <v/>
      </c>
      <c r="AS19" s="2" t="str">
        <f t="shared" si="1"/>
        <v/>
      </c>
    </row>
    <row r="20" spans="1:45" ht="18.95" customHeight="1" x14ac:dyDescent="0.25">
      <c r="A20" s="3" t="str">
        <f>IF(DRAFT!$B22="","",DRAFT!$B22)</f>
        <v/>
      </c>
      <c r="B20" s="2" t="str">
        <f>IF(COUNT($A20)=0,"",IF($A20&lt;&gt;DRAFT!$B22,"ERR",IF(DRAFT!I22="3E","3E",IF(COUNT(DRAFT!E22,DRAFT!I22)&gt;0,DRAFT!J22,""))))</f>
        <v/>
      </c>
      <c r="C20" s="2" t="str">
        <f>IF(COUNT($A20)=0,"",IF(B20="3E","3E",IF(B20="","I",LOOKUP(B20/D$2,{0,0.4,0.45,0.5,0.55,0.6,0.65,0.7,0.75,0.8,1},{"F","D","C","C+","B-","B","B+","A-","A","A+"}))))</f>
        <v/>
      </c>
      <c r="D20" s="1" t="str">
        <f>IF(COUNT($A20)=0,"",IF(B20="","--",IF(B20="3E","3E",LOOKUP(B20/D$2,{0,0.4,0.45,0.5,0.55,0.6,0.65,0.7,0.75,0.8,1},{0,2,2.25,2.5,2.75,3,3.25,3.5,3.75,4}))))</f>
        <v/>
      </c>
      <c r="E20" s="2" t="str">
        <f>IF(COUNT($A20)=0,"",IF($A20&lt;&gt;DRAFT!$B22,"ERR",IF(DRAFT!R22="3E","3E",IF(COUNT(DRAFT!N22,DRAFT!R22)&gt;0,DRAFT!S22,""))))</f>
        <v/>
      </c>
      <c r="F20" s="2" t="str">
        <f>IF(COUNT($A20)=0,"",IF(E20="3E","3E",IF(E20="","I",LOOKUP(E20/G$2,{0,0.4,0.45,0.5,0.55,0.6,0.65,0.7,0.75,0.8,1},{"F","D","C","C+","B-","B","B+","A-","A","A+"}))))</f>
        <v/>
      </c>
      <c r="G20" s="1" t="str">
        <f>IF(COUNT($A20)=0,"",IF(E20="","--",IF(E20="3E","3E",LOOKUP(E20/G$2,{0,0.4,0.45,0.5,0.55,0.6,0.65,0.7,0.75,0.8,1},{0,2,2.25,2.5,2.75,3,3.25,3.5,3.75,4}))))</f>
        <v/>
      </c>
      <c r="H20" s="2" t="str">
        <f>IF(COUNT($A20)=0,"",IF($A20&lt;&gt;DRAFT!$B22,"ERR",IF(DRAFT!AA22="3E","3E",IF(COUNT(DRAFT!W22,DRAFT!AA22)&gt;0,DRAFT!AB22,""))))</f>
        <v/>
      </c>
      <c r="I20" s="2" t="str">
        <f>IF(COUNT($A20)=0,"",IF(H20="3E","3E",IF(H20="","I",LOOKUP(H20/J$2,{0,0.4,0.45,0.5,0.55,0.6,0.65,0.7,0.75,0.8,1},{"F","D","C","C+","B-","B","B+","A-","A","A+"}))))</f>
        <v/>
      </c>
      <c r="J20" s="1" t="str">
        <f>IF(COUNT($A20)=0,"",IF(H20="","--",IF(H20="3E","3E",LOOKUP(H20/J$2,{0,0.4,0.45,0.5,0.55,0.6,0.65,0.7,0.75,0.8,1},{0,2,2.25,2.5,2.75,3,3.25,3.5,3.75,4}))))</f>
        <v/>
      </c>
      <c r="K20" s="2" t="str">
        <f>IF(COUNT($A20)=0,"",IF($A20&lt;&gt;DRAFT!$B22,"ERR",IF(DRAFT!AJ22="3E","3E",IF(COUNT(DRAFT!AF22,DRAFT!AJ22)&gt;0,DRAFT!AK22,""))))</f>
        <v/>
      </c>
      <c r="L20" s="2" t="str">
        <f>IF(COUNT($A20)=0,"",IF(K20="3E","3E",IF(K20="","I",LOOKUP(K20/M$2,{0,0.4,0.45,0.5,0.55,0.6,0.65,0.7,0.75,0.8,1},{"F","D","C","C+","B-","B","B+","A-","A","A+"}))))</f>
        <v/>
      </c>
      <c r="M20" s="1" t="str">
        <f>IF(COUNT($A20)=0,"",IF(K20="","--",IF(K20="3E","3E",LOOKUP(K20/M$2,{0,0.4,0.45,0.5,0.55,0.6,0.65,0.7,0.75,0.8,1},{0,2,2.25,2.5,2.75,3,3.25,3.5,3.75,4}))))</f>
        <v/>
      </c>
      <c r="N20" s="2" t="str">
        <f>IF(COUNT($A20)=0,"",IF($A20&lt;&gt;DRAFT!$B22,"ERR",IF(DRAFT!AS22="3E","3E",IF(COUNT(DRAFT!AO22,DRAFT!AS22)&gt;0,DRAFT!AT22,""))))</f>
        <v/>
      </c>
      <c r="O20" s="2" t="str">
        <f>IF(COUNT($A20)=0,"",IF(N20="3E","3E",IF(N20="","I",LOOKUP(N20/P$2,{0,0.4,0.45,0.5,0.55,0.6,0.65,0.7,0.75,0.8,1},{"F","D","C","C+","B-","B","B+","A-","A","A+"}))))</f>
        <v/>
      </c>
      <c r="P20" s="1" t="str">
        <f>IF(COUNT($A20)=0,"",IF(N20="","--",IF(N20="3E","3E",LOOKUP(N20/P$2,{0,0.4,0.45,0.5,0.55,0.6,0.65,0.7,0.75,0.8,1},{0,2,2.25,2.5,2.75,3,3.25,3.5,3.75,4}))))</f>
        <v/>
      </c>
      <c r="Q20" s="2" t="str">
        <f>IF(COUNT($A20)=0,"",IF($A20&lt;&gt;DRAFT!$B22,"ERR",IF(DRAFT!BB22="3E","3E",IF(COUNT(DRAFT!AX22,DRAFT!BB22)&gt;0,DRAFT!BC22,""))))</f>
        <v/>
      </c>
      <c r="R20" s="2" t="str">
        <f>IF(COUNT($A20)=0,"",IF(Q20="3E","3E",IF(Q20="","I",LOOKUP(Q20/S$2,{0,0.4,0.45,0.5,0.55,0.6,0.65,0.7,0.75,0.8,1},{"F","D","C","C+","B-","B","B+","A-","A","A+"}))))</f>
        <v/>
      </c>
      <c r="S20" s="1" t="str">
        <f>IF(COUNT($A20)=0,"",IF(Q20="","--",IF(Q20="3E","3E",LOOKUP(Q20/S$2,{0,0.4,0.45,0.5,0.55,0.6,0.65,0.7,0.75,0.8,1},{0,2,2.25,2.5,2.75,3,3.25,3.5,3.75,4}))))</f>
        <v/>
      </c>
      <c r="T20" s="2" t="str">
        <f>IF(COUNT($A20)=0,"",IF($A20&lt;&gt;DRAFT!$B22,"ERR",IF(DRAFT!BK22="3E","3E",IF(COUNT(DRAFT!BG22,DRAFT!BK22)&gt;0,DRAFT!BL22,""))))</f>
        <v/>
      </c>
      <c r="U20" s="2" t="str">
        <f>IF(COUNT($A20)=0,"",IF(T20="3E","3E",IF(T20="","I",LOOKUP(T20/V$2,{0,0.4,0.45,0.5,0.55,0.6,0.65,0.7,0.75,0.8,1},{"F","D","C","C+","B-","B","B+","A-","A","A+"}))))</f>
        <v/>
      </c>
      <c r="V20" s="1" t="str">
        <f>IF(COUNT($A20)=0,"",IF(T20="","--",IF(T20="3E","3E",LOOKUP(T20/V$2,{0,0.4,0.45,0.5,0.55,0.6,0.65,0.7,0.75,0.8,1},{0,2,2.25,2.5,2.75,3,3.25,3.5,3.75,4}))))</f>
        <v/>
      </c>
      <c r="W20" s="2" t="str">
        <f>IF(COUNT($A20)=0,"",IF($A20&lt;&gt;DRAFT!$B22,"ERR",IF(DRAFT!BT22="3E","3E",IF(COUNT(DRAFT!BP22,DRAFT!BT22)&gt;0,DRAFT!BU22,""))))</f>
        <v/>
      </c>
      <c r="X20" s="2" t="str">
        <f>IF(COUNT($A20)=0,"",IF(W20="3E","3E",IF(W20="","I",LOOKUP(W20/Y$2,{0,0.4,0.45,0.5,0.55,0.6,0.65,0.7,0.75,0.8,1},{"F","D","C","C+","B-","B","B+","A-","A","A+"}))))</f>
        <v/>
      </c>
      <c r="Y20" s="1" t="str">
        <f>IF(COUNT($A20)=0,"",IF(W20="","--",IF(W20="3E","3E",LOOKUP(W20/Y$2,{0,0.4,0.45,0.5,0.55,0.6,0.65,0.7,0.75,0.8,1},{0,2,2.25,2.5,2.75,3,3.25,3.5,3.75,4}))))</f>
        <v/>
      </c>
      <c r="Z20" s="2" t="str">
        <f>IF(COUNT($A20)=0,"",IF($A20&lt;&gt;DRAFT!$B22,"ERR",IF(DRAFT!CC22="3E","3E",IF(COUNT(DRAFT!BY22,DRAFT!CC22)&gt;0,DRAFT!CD22,""))))</f>
        <v/>
      </c>
      <c r="AA20" s="2" t="str">
        <f>IF(COUNT($A20)=0,"",IF(Z20="3E","3E",IF(Z20="","I",LOOKUP(Z20/AB$2,{0,0.4,0.45,0.5,0.55,0.6,0.65,0.7,0.75,0.8,1},{"F","D","C","C+","B-","B","B+","A-","A","A+"}))))</f>
        <v/>
      </c>
      <c r="AB20" s="1" t="str">
        <f>IF(COUNT($A20)=0,"",IF(Z20="","--",IF(Z20="3E","3E",LOOKUP(Z20/AB$2,{0,0.4,0.45,0.5,0.55,0.6,0.65,0.7,0.75,0.8,1},{0,2,2.25,2.5,2.75,3,3.25,3.5,3.75,4}))))</f>
        <v/>
      </c>
      <c r="AC20" s="2" t="str">
        <f>IF(COUNT($A20)=0,"",IF($A20&lt;&gt;DRAFT!$B22,"ERR",IF(DRAFT!CF22&gt;0,DRAFT!CF22,"")))</f>
        <v/>
      </c>
      <c r="AD20" s="2" t="str">
        <f>IF(COUNT($A20)=0,"",IF(AC20="3E","3E",IF(AC20="","I",LOOKUP(AC20/AE$2,{0,0.4,0.45,0.5,0.55,0.6,0.65,0.7,0.75,0.8,1},{"F","D","C","C+","B-","B","B+","A-","A","A+"}))))</f>
        <v/>
      </c>
      <c r="AE20" s="1" t="str">
        <f>IF(COUNT($A20)=0,"",IF(AC20="","--",IF(AC20="3E","3E",LOOKUP(AC20/AE$2,{0,0.4,0.45,0.5,0.55,0.6,0.65,0.7,0.75,0.8,1},{0,2,2.25,2.5,2.75,3,3.25,3.5,3.75,4}))))</f>
        <v/>
      </c>
      <c r="AF20" s="2" t="str">
        <f>IF(COUNT($A20)=0,"",IF($A20&lt;&gt;DRAFT!$B22,"ERR",IF(DRAFT!CI22&gt;0,DRAFT!CK22,"")))</f>
        <v/>
      </c>
      <c r="AG20" s="2" t="str">
        <f>IF(COUNT($A20)=0,"",IF(AF20="3E","3E",IF(AF20="","I",LOOKUP(AF20/AH$2,{0,0.4,0.45,0.5,0.55,0.6,0.65,0.7,0.75,0.8,1},{"F","D","C","C+","B-","B","B+","A-","A","A+"}))))</f>
        <v/>
      </c>
      <c r="AH20" s="1" t="str">
        <f>IF(COUNT($A20)=0,"",IF(AF20="","--",IF(AF20="3E","3E",LOOKUP(AF20/AH$2,{0,0.4,0.45,0.5,0.55,0.6,0.65,0.7,0.75,0.8,1},{0,2,2.25,2.5,2.75,3,3.25,3.5,3.75,4}))))</f>
        <v/>
      </c>
      <c r="AI20" s="2" t="str">
        <f>IF($A20&lt;&gt;DRAFT!$B22,"ERR",IF(OR(COUNT($A20)=0,COUNT(DRAFT!CL22:CN22,DRAFT!CP22:CR22)=0),"",CEILING(SUM(DRAFT!CO22,DRAFT!CS22,DRAFT!CT22),1)))</f>
        <v/>
      </c>
      <c r="AJ20" s="2" t="str">
        <f>IF(COUNT($A20)=0,"",IF(AI20="3E","3E",IF(AI20="","I",LOOKUP(AI20/AK$2,{0,0.4,0.45,0.5,0.55,0.6,0.65,0.7,0.75,0.8,1},{"F","D","C","C+","B-","B","B+","A-","A","A+"}))))</f>
        <v/>
      </c>
      <c r="AK20" s="1" t="str">
        <f>IF(COUNT($A20)=0,"",IF(AI20="","--",IF(AI20="3E","3E",LOOKUP(AI20/AK$2,{0,0.4,0.45,0.5,0.55,0.6,0.65,0.7,0.75,0.8,1},{0,2,2.25,2.5,2.75,3,3.25,3.5,3.75,4}))))</f>
        <v/>
      </c>
      <c r="AL20" s="4" t="str">
        <f>IF(OR(COUNT($A20)=0,COUNT(B20:AK20)=0),"",IF(COUNTIF(B20:AK20,"3E")&gt;0,"3E",IF(DRAFT!$A22="R",TRUNC(SUMPRODUCT(RGP,RCP)/TCP,3),TRUNC((SUMPRODUCT(--(IMDGP&gt;0)*IMDGP,IMCP)+CEILING(DRAFT!$DB22*42,0.25))/TCP,3))))</f>
        <v/>
      </c>
      <c r="AM20" s="2" t="str">
        <f>IF(OR(COUNT($A20)=0,COUNT(B20:AK20)=0),"",IF(COUNTIF(B20:AK20,"3E")&gt;0,"3E",IF(DRAFT!$A22="R",SUMPRODUCT(--(RGP&gt;=2),RCP),SUMPRODUCT(--(IMDGP&gt;0),--(IMGP=0),IMCP)+DRAFT!$DC22)))</f>
        <v/>
      </c>
      <c r="AN20" s="67" t="str">
        <f>IF(AL20="3E","3E",IF(COUNT($A20)=0,"",IF(COUNT(AI20)=0,"--",ROUND(((CEILING(DRAFT!$CV22*38,0.25)+CEILING(DRAFT!$CX22*38,0.25)+CEILING(DRAFT!$CZ22*42,0.25)+CEILING($AL20*42,0.25))/160),2))))</f>
        <v/>
      </c>
      <c r="AO20" s="2" t="str">
        <f>IF(AN20="3E","3E",IF(COUNT($A20)=0,"",IF(COUNT(AN20)=0,"I",LOOKUP(AN20,{0,2,2.25,2.5,2.75,3,3.25,3.5,3.75,4},{"F","D","C","C+","B-","B","B+","A-","A","A+"}))))</f>
        <v/>
      </c>
      <c r="AP20" s="2" t="str">
        <f>IF(AN20="3E","3E",IF(OR(COUNT(A20)=0,COUNT(AN20)=0),"",DRAFT!CW22+DRAFT!CY22+DRAFT!DA22+N(TABULATION!AM20)))</f>
        <v/>
      </c>
      <c r="AQ20" s="2" t="str">
        <f>IF(OR(COUNT($A20)=0,COUNT(B20:AK20)=0),"",IF(COUNTIF(B20:AM20,"3E")&gt;0,"3E",IF(AND(DRAFT!$A22="IM",OR($AL20&gt;DRAFT!$DB22,$AM20&gt;DRAFT!$DC22)),"IMPROVED",IF(AND(DRAFT!$A22="IM",$AL20&lt;=DRAFT!$DB22,$AM20&lt;=DRAFT!$DC22),"NOT IMPROVED",IF(AND(DRAFT!CU22="S",AH20&gt;=2,AK20&gt;=2,AN20&gt;=2.5,AP20&gt;=144),"PASS","FAIL")))))</f>
        <v/>
      </c>
      <c r="AR20" s="2" t="str">
        <f t="shared" si="0"/>
        <v/>
      </c>
      <c r="AS20" s="2" t="str">
        <f t="shared" si="1"/>
        <v/>
      </c>
    </row>
    <row r="21" spans="1:45" ht="18.95" customHeight="1" x14ac:dyDescent="0.25">
      <c r="A21" s="3" t="str">
        <f>IF(DRAFT!$B23="","",DRAFT!$B23)</f>
        <v/>
      </c>
      <c r="B21" s="2" t="str">
        <f>IF(COUNT($A21)=0,"",IF($A21&lt;&gt;DRAFT!$B23,"ERR",IF(DRAFT!I23="3E","3E",IF(COUNT(DRAFT!E23,DRAFT!I23)&gt;0,DRAFT!J23,""))))</f>
        <v/>
      </c>
      <c r="C21" s="2" t="str">
        <f>IF(COUNT($A21)=0,"",IF(B21="3E","3E",IF(B21="","I",LOOKUP(B21/D$2,{0,0.4,0.45,0.5,0.55,0.6,0.65,0.7,0.75,0.8,1},{"F","D","C","C+","B-","B","B+","A-","A","A+"}))))</f>
        <v/>
      </c>
      <c r="D21" s="1" t="str">
        <f>IF(COUNT($A21)=0,"",IF(B21="","--",IF(B21="3E","3E",LOOKUP(B21/D$2,{0,0.4,0.45,0.5,0.55,0.6,0.65,0.7,0.75,0.8,1},{0,2,2.25,2.5,2.75,3,3.25,3.5,3.75,4}))))</f>
        <v/>
      </c>
      <c r="E21" s="2" t="str">
        <f>IF(COUNT($A21)=0,"",IF($A21&lt;&gt;DRAFT!$B23,"ERR",IF(DRAFT!R23="3E","3E",IF(COUNT(DRAFT!N23,DRAFT!R23)&gt;0,DRAFT!S23,""))))</f>
        <v/>
      </c>
      <c r="F21" s="2" t="str">
        <f>IF(COUNT($A21)=0,"",IF(E21="3E","3E",IF(E21="","I",LOOKUP(E21/G$2,{0,0.4,0.45,0.5,0.55,0.6,0.65,0.7,0.75,0.8,1},{"F","D","C","C+","B-","B","B+","A-","A","A+"}))))</f>
        <v/>
      </c>
      <c r="G21" s="1" t="str">
        <f>IF(COUNT($A21)=0,"",IF(E21="","--",IF(E21="3E","3E",LOOKUP(E21/G$2,{0,0.4,0.45,0.5,0.55,0.6,0.65,0.7,0.75,0.8,1},{0,2,2.25,2.5,2.75,3,3.25,3.5,3.75,4}))))</f>
        <v/>
      </c>
      <c r="H21" s="2" t="str">
        <f>IF(COUNT($A21)=0,"",IF($A21&lt;&gt;DRAFT!$B23,"ERR",IF(DRAFT!AA23="3E","3E",IF(COUNT(DRAFT!W23,DRAFT!AA23)&gt;0,DRAFT!AB23,""))))</f>
        <v/>
      </c>
      <c r="I21" s="2" t="str">
        <f>IF(COUNT($A21)=0,"",IF(H21="3E","3E",IF(H21="","I",LOOKUP(H21/J$2,{0,0.4,0.45,0.5,0.55,0.6,0.65,0.7,0.75,0.8,1},{"F","D","C","C+","B-","B","B+","A-","A","A+"}))))</f>
        <v/>
      </c>
      <c r="J21" s="1" t="str">
        <f>IF(COUNT($A21)=0,"",IF(H21="","--",IF(H21="3E","3E",LOOKUP(H21/J$2,{0,0.4,0.45,0.5,0.55,0.6,0.65,0.7,0.75,0.8,1},{0,2,2.25,2.5,2.75,3,3.25,3.5,3.75,4}))))</f>
        <v/>
      </c>
      <c r="K21" s="2" t="str">
        <f>IF(COUNT($A21)=0,"",IF($A21&lt;&gt;DRAFT!$B23,"ERR",IF(DRAFT!AJ23="3E","3E",IF(COUNT(DRAFT!AF23,DRAFT!AJ23)&gt;0,DRAFT!AK23,""))))</f>
        <v/>
      </c>
      <c r="L21" s="2" t="str">
        <f>IF(COUNT($A21)=0,"",IF(K21="3E","3E",IF(K21="","I",LOOKUP(K21/M$2,{0,0.4,0.45,0.5,0.55,0.6,0.65,0.7,0.75,0.8,1},{"F","D","C","C+","B-","B","B+","A-","A","A+"}))))</f>
        <v/>
      </c>
      <c r="M21" s="1" t="str">
        <f>IF(COUNT($A21)=0,"",IF(K21="","--",IF(K21="3E","3E",LOOKUP(K21/M$2,{0,0.4,0.45,0.5,0.55,0.6,0.65,0.7,0.75,0.8,1},{0,2,2.25,2.5,2.75,3,3.25,3.5,3.75,4}))))</f>
        <v/>
      </c>
      <c r="N21" s="2" t="str">
        <f>IF(COUNT($A21)=0,"",IF($A21&lt;&gt;DRAFT!$B23,"ERR",IF(DRAFT!AS23="3E","3E",IF(COUNT(DRAFT!AO23,DRAFT!AS23)&gt;0,DRAFT!AT23,""))))</f>
        <v/>
      </c>
      <c r="O21" s="2" t="str">
        <f>IF(COUNT($A21)=0,"",IF(N21="3E","3E",IF(N21="","I",LOOKUP(N21/P$2,{0,0.4,0.45,0.5,0.55,0.6,0.65,0.7,0.75,0.8,1},{"F","D","C","C+","B-","B","B+","A-","A","A+"}))))</f>
        <v/>
      </c>
      <c r="P21" s="1" t="str">
        <f>IF(COUNT($A21)=0,"",IF(N21="","--",IF(N21="3E","3E",LOOKUP(N21/P$2,{0,0.4,0.45,0.5,0.55,0.6,0.65,0.7,0.75,0.8,1},{0,2,2.25,2.5,2.75,3,3.25,3.5,3.75,4}))))</f>
        <v/>
      </c>
      <c r="Q21" s="2" t="str">
        <f>IF(COUNT($A21)=0,"",IF($A21&lt;&gt;DRAFT!$B23,"ERR",IF(DRAFT!BB23="3E","3E",IF(COUNT(DRAFT!AX23,DRAFT!BB23)&gt;0,DRAFT!BC23,""))))</f>
        <v/>
      </c>
      <c r="R21" s="2" t="str">
        <f>IF(COUNT($A21)=0,"",IF(Q21="3E","3E",IF(Q21="","I",LOOKUP(Q21/S$2,{0,0.4,0.45,0.5,0.55,0.6,0.65,0.7,0.75,0.8,1},{"F","D","C","C+","B-","B","B+","A-","A","A+"}))))</f>
        <v/>
      </c>
      <c r="S21" s="1" t="str">
        <f>IF(COUNT($A21)=0,"",IF(Q21="","--",IF(Q21="3E","3E",LOOKUP(Q21/S$2,{0,0.4,0.45,0.5,0.55,0.6,0.65,0.7,0.75,0.8,1},{0,2,2.25,2.5,2.75,3,3.25,3.5,3.75,4}))))</f>
        <v/>
      </c>
      <c r="T21" s="2" t="str">
        <f>IF(COUNT($A21)=0,"",IF($A21&lt;&gt;DRAFT!$B23,"ERR",IF(DRAFT!BK23="3E","3E",IF(COUNT(DRAFT!BG23,DRAFT!BK23)&gt;0,DRAFT!BL23,""))))</f>
        <v/>
      </c>
      <c r="U21" s="2" t="str">
        <f>IF(COUNT($A21)=0,"",IF(T21="3E","3E",IF(T21="","I",LOOKUP(T21/V$2,{0,0.4,0.45,0.5,0.55,0.6,0.65,0.7,0.75,0.8,1},{"F","D","C","C+","B-","B","B+","A-","A","A+"}))))</f>
        <v/>
      </c>
      <c r="V21" s="1" t="str">
        <f>IF(COUNT($A21)=0,"",IF(T21="","--",IF(T21="3E","3E",LOOKUP(T21/V$2,{0,0.4,0.45,0.5,0.55,0.6,0.65,0.7,0.75,0.8,1},{0,2,2.25,2.5,2.75,3,3.25,3.5,3.75,4}))))</f>
        <v/>
      </c>
      <c r="W21" s="2" t="str">
        <f>IF(COUNT($A21)=0,"",IF($A21&lt;&gt;DRAFT!$B23,"ERR",IF(DRAFT!BT23="3E","3E",IF(COUNT(DRAFT!BP23,DRAFT!BT23)&gt;0,DRAFT!BU23,""))))</f>
        <v/>
      </c>
      <c r="X21" s="2" t="str">
        <f>IF(COUNT($A21)=0,"",IF(W21="3E","3E",IF(W21="","I",LOOKUP(W21/Y$2,{0,0.4,0.45,0.5,0.55,0.6,0.65,0.7,0.75,0.8,1},{"F","D","C","C+","B-","B","B+","A-","A","A+"}))))</f>
        <v/>
      </c>
      <c r="Y21" s="1" t="str">
        <f>IF(COUNT($A21)=0,"",IF(W21="","--",IF(W21="3E","3E",LOOKUP(W21/Y$2,{0,0.4,0.45,0.5,0.55,0.6,0.65,0.7,0.75,0.8,1},{0,2,2.25,2.5,2.75,3,3.25,3.5,3.75,4}))))</f>
        <v/>
      </c>
      <c r="Z21" s="2" t="str">
        <f>IF(COUNT($A21)=0,"",IF($A21&lt;&gt;DRAFT!$B23,"ERR",IF(DRAFT!CC23="3E","3E",IF(COUNT(DRAFT!BY23,DRAFT!CC23)&gt;0,DRAFT!CD23,""))))</f>
        <v/>
      </c>
      <c r="AA21" s="2" t="str">
        <f>IF(COUNT($A21)=0,"",IF(Z21="3E","3E",IF(Z21="","I",LOOKUP(Z21/AB$2,{0,0.4,0.45,0.5,0.55,0.6,0.65,0.7,0.75,0.8,1},{"F","D","C","C+","B-","B","B+","A-","A","A+"}))))</f>
        <v/>
      </c>
      <c r="AB21" s="1" t="str">
        <f>IF(COUNT($A21)=0,"",IF(Z21="","--",IF(Z21="3E","3E",LOOKUP(Z21/AB$2,{0,0.4,0.45,0.5,0.55,0.6,0.65,0.7,0.75,0.8,1},{0,2,2.25,2.5,2.75,3,3.25,3.5,3.75,4}))))</f>
        <v/>
      </c>
      <c r="AC21" s="2" t="str">
        <f>IF(COUNT($A21)=0,"",IF($A21&lt;&gt;DRAFT!$B23,"ERR",IF(DRAFT!CF23&gt;0,DRAFT!CF23,"")))</f>
        <v/>
      </c>
      <c r="AD21" s="2" t="str">
        <f>IF(COUNT($A21)=0,"",IF(AC21="3E","3E",IF(AC21="","I",LOOKUP(AC21/AE$2,{0,0.4,0.45,0.5,0.55,0.6,0.65,0.7,0.75,0.8,1},{"F","D","C","C+","B-","B","B+","A-","A","A+"}))))</f>
        <v/>
      </c>
      <c r="AE21" s="1" t="str">
        <f>IF(COUNT($A21)=0,"",IF(AC21="","--",IF(AC21="3E","3E",LOOKUP(AC21/AE$2,{0,0.4,0.45,0.5,0.55,0.6,0.65,0.7,0.75,0.8,1},{0,2,2.25,2.5,2.75,3,3.25,3.5,3.75,4}))))</f>
        <v/>
      </c>
      <c r="AF21" s="2" t="str">
        <f>IF(COUNT($A21)=0,"",IF($A21&lt;&gt;DRAFT!$B23,"ERR",IF(DRAFT!CI23&gt;0,DRAFT!CK23,"")))</f>
        <v/>
      </c>
      <c r="AG21" s="2" t="str">
        <f>IF(COUNT($A21)=0,"",IF(AF21="3E","3E",IF(AF21="","I",LOOKUP(AF21/AH$2,{0,0.4,0.45,0.5,0.55,0.6,0.65,0.7,0.75,0.8,1},{"F","D","C","C+","B-","B","B+","A-","A","A+"}))))</f>
        <v/>
      </c>
      <c r="AH21" s="1" t="str">
        <f>IF(COUNT($A21)=0,"",IF(AF21="","--",IF(AF21="3E","3E",LOOKUP(AF21/AH$2,{0,0.4,0.45,0.5,0.55,0.6,0.65,0.7,0.75,0.8,1},{0,2,2.25,2.5,2.75,3,3.25,3.5,3.75,4}))))</f>
        <v/>
      </c>
      <c r="AI21" s="2" t="str">
        <f>IF($A21&lt;&gt;DRAFT!$B23,"ERR",IF(OR(COUNT($A21)=0,COUNT(DRAFT!CL23:CN23,DRAFT!CP23:CR23)=0),"",CEILING(SUM(DRAFT!CO23,DRAFT!CS23,DRAFT!CT23),1)))</f>
        <v/>
      </c>
      <c r="AJ21" s="2" t="str">
        <f>IF(COUNT($A21)=0,"",IF(AI21="3E","3E",IF(AI21="","I",LOOKUP(AI21/AK$2,{0,0.4,0.45,0.5,0.55,0.6,0.65,0.7,0.75,0.8,1},{"F","D","C","C+","B-","B","B+","A-","A","A+"}))))</f>
        <v/>
      </c>
      <c r="AK21" s="1" t="str">
        <f>IF(COUNT($A21)=0,"",IF(AI21="","--",IF(AI21="3E","3E",LOOKUP(AI21/AK$2,{0,0.4,0.45,0.5,0.55,0.6,0.65,0.7,0.75,0.8,1},{0,2,2.25,2.5,2.75,3,3.25,3.5,3.75,4}))))</f>
        <v/>
      </c>
      <c r="AL21" s="4" t="str">
        <f>IF(OR(COUNT($A21)=0,COUNT(B21:AK21)=0),"",IF(COUNTIF(B21:AK21,"3E")&gt;0,"3E",IF(DRAFT!$A23="R",TRUNC(SUMPRODUCT(RGP,RCP)/TCP,3),TRUNC((SUMPRODUCT(--(IMDGP&gt;0)*IMDGP,IMCP)+CEILING(DRAFT!$DB23*42,0.25))/TCP,3))))</f>
        <v/>
      </c>
      <c r="AM21" s="2" t="str">
        <f>IF(OR(COUNT($A21)=0,COUNT(B21:AK21)=0),"",IF(COUNTIF(B21:AK21,"3E")&gt;0,"3E",IF(DRAFT!$A23="R",SUMPRODUCT(--(RGP&gt;=2),RCP),SUMPRODUCT(--(IMDGP&gt;0),--(IMGP=0),IMCP)+DRAFT!$DC23)))</f>
        <v/>
      </c>
      <c r="AN21" s="67" t="str">
        <f>IF(AL21="3E","3E",IF(COUNT($A21)=0,"",IF(COUNT(AI21)=0,"--",ROUND(((CEILING(DRAFT!$CV23*38,0.25)+CEILING(DRAFT!$CX23*38,0.25)+CEILING(DRAFT!$CZ23*42,0.25)+CEILING($AL21*42,0.25))/160),2))))</f>
        <v/>
      </c>
      <c r="AO21" s="2" t="str">
        <f>IF(AN21="3E","3E",IF(COUNT($A21)=0,"",IF(COUNT(AN21)=0,"I",LOOKUP(AN21,{0,2,2.25,2.5,2.75,3,3.25,3.5,3.75,4},{"F","D","C","C+","B-","B","B+","A-","A","A+"}))))</f>
        <v/>
      </c>
      <c r="AP21" s="2" t="str">
        <f>IF(AN21="3E","3E",IF(OR(COUNT(A21)=0,COUNT(AN21)=0),"",DRAFT!CW23+DRAFT!CY23+DRAFT!DA23+N(TABULATION!AM21)))</f>
        <v/>
      </c>
      <c r="AQ21" s="2" t="str">
        <f>IF(OR(COUNT($A21)=0,COUNT(B21:AK21)=0),"",IF(COUNTIF(B21:AM21,"3E")&gt;0,"3E",IF(AND(DRAFT!$A23="IM",OR($AL21&gt;DRAFT!$DB23,$AM21&gt;DRAFT!$DC23)),"IMPROVED",IF(AND(DRAFT!$A23="IM",$AL21&lt;=DRAFT!$DB23,$AM21&lt;=DRAFT!$DC23),"NOT IMPROVED",IF(AND(DRAFT!CU23="S",AH21&gt;=2,AK21&gt;=2,AN21&gt;=2.5,AP21&gt;=144),"PASS","FAIL")))))</f>
        <v/>
      </c>
      <c r="AR21" s="2" t="str">
        <f t="shared" si="0"/>
        <v/>
      </c>
      <c r="AS21" s="2" t="str">
        <f t="shared" si="1"/>
        <v/>
      </c>
    </row>
    <row r="22" spans="1:45" ht="18.95" customHeight="1" x14ac:dyDescent="0.25">
      <c r="A22" s="3" t="str">
        <f>IF(DRAFT!$B24="","",DRAFT!$B24)</f>
        <v/>
      </c>
      <c r="B22" s="2" t="str">
        <f>IF(COUNT($A22)=0,"",IF($A22&lt;&gt;DRAFT!$B24,"ERR",IF(DRAFT!I24="3E","3E",IF(COUNT(DRAFT!E24,DRAFT!I24)&gt;0,DRAFT!J24,""))))</f>
        <v/>
      </c>
      <c r="C22" s="2" t="str">
        <f>IF(COUNT($A22)=0,"",IF(B22="3E","3E",IF(B22="","I",LOOKUP(B22/D$2,{0,0.4,0.45,0.5,0.55,0.6,0.65,0.7,0.75,0.8,1},{"F","D","C","C+","B-","B","B+","A-","A","A+"}))))</f>
        <v/>
      </c>
      <c r="D22" s="1" t="str">
        <f>IF(COUNT($A22)=0,"",IF(B22="","--",IF(B22="3E","3E",LOOKUP(B22/D$2,{0,0.4,0.45,0.5,0.55,0.6,0.65,0.7,0.75,0.8,1},{0,2,2.25,2.5,2.75,3,3.25,3.5,3.75,4}))))</f>
        <v/>
      </c>
      <c r="E22" s="2" t="str">
        <f>IF(COUNT($A22)=0,"",IF($A22&lt;&gt;DRAFT!$B24,"ERR",IF(DRAFT!R24="3E","3E",IF(COUNT(DRAFT!N24,DRAFT!R24)&gt;0,DRAFT!S24,""))))</f>
        <v/>
      </c>
      <c r="F22" s="2" t="str">
        <f>IF(COUNT($A22)=0,"",IF(E22="3E","3E",IF(E22="","I",LOOKUP(E22/G$2,{0,0.4,0.45,0.5,0.55,0.6,0.65,0.7,0.75,0.8,1},{"F","D","C","C+","B-","B","B+","A-","A","A+"}))))</f>
        <v/>
      </c>
      <c r="G22" s="1" t="str">
        <f>IF(COUNT($A22)=0,"",IF(E22="","--",IF(E22="3E","3E",LOOKUP(E22/G$2,{0,0.4,0.45,0.5,0.55,0.6,0.65,0.7,0.75,0.8,1},{0,2,2.25,2.5,2.75,3,3.25,3.5,3.75,4}))))</f>
        <v/>
      </c>
      <c r="H22" s="2" t="str">
        <f>IF(COUNT($A22)=0,"",IF($A22&lt;&gt;DRAFT!$B24,"ERR",IF(DRAFT!AA24="3E","3E",IF(COUNT(DRAFT!W24,DRAFT!AA24)&gt;0,DRAFT!AB24,""))))</f>
        <v/>
      </c>
      <c r="I22" s="2" t="str">
        <f>IF(COUNT($A22)=0,"",IF(H22="3E","3E",IF(H22="","I",LOOKUP(H22/J$2,{0,0.4,0.45,0.5,0.55,0.6,0.65,0.7,0.75,0.8,1},{"F","D","C","C+","B-","B","B+","A-","A","A+"}))))</f>
        <v/>
      </c>
      <c r="J22" s="1" t="str">
        <f>IF(COUNT($A22)=0,"",IF(H22="","--",IF(H22="3E","3E",LOOKUP(H22/J$2,{0,0.4,0.45,0.5,0.55,0.6,0.65,0.7,0.75,0.8,1},{0,2,2.25,2.5,2.75,3,3.25,3.5,3.75,4}))))</f>
        <v/>
      </c>
      <c r="K22" s="2" t="str">
        <f>IF(COUNT($A22)=0,"",IF($A22&lt;&gt;DRAFT!$B24,"ERR",IF(DRAFT!AJ24="3E","3E",IF(COUNT(DRAFT!AF24,DRAFT!AJ24)&gt;0,DRAFT!AK24,""))))</f>
        <v/>
      </c>
      <c r="L22" s="2" t="str">
        <f>IF(COUNT($A22)=0,"",IF(K22="3E","3E",IF(K22="","I",LOOKUP(K22/M$2,{0,0.4,0.45,0.5,0.55,0.6,0.65,0.7,0.75,0.8,1},{"F","D","C","C+","B-","B","B+","A-","A","A+"}))))</f>
        <v/>
      </c>
      <c r="M22" s="1" t="str">
        <f>IF(COUNT($A22)=0,"",IF(K22="","--",IF(K22="3E","3E",LOOKUP(K22/M$2,{0,0.4,0.45,0.5,0.55,0.6,0.65,0.7,0.75,0.8,1},{0,2,2.25,2.5,2.75,3,3.25,3.5,3.75,4}))))</f>
        <v/>
      </c>
      <c r="N22" s="2" t="str">
        <f>IF(COUNT($A22)=0,"",IF($A22&lt;&gt;DRAFT!$B24,"ERR",IF(DRAFT!AS24="3E","3E",IF(COUNT(DRAFT!AO24,DRAFT!AS24)&gt;0,DRAFT!AT24,""))))</f>
        <v/>
      </c>
      <c r="O22" s="2" t="str">
        <f>IF(COUNT($A22)=0,"",IF(N22="3E","3E",IF(N22="","I",LOOKUP(N22/P$2,{0,0.4,0.45,0.5,0.55,0.6,0.65,0.7,0.75,0.8,1},{"F","D","C","C+","B-","B","B+","A-","A","A+"}))))</f>
        <v/>
      </c>
      <c r="P22" s="1" t="str">
        <f>IF(COUNT($A22)=0,"",IF(N22="","--",IF(N22="3E","3E",LOOKUP(N22/P$2,{0,0.4,0.45,0.5,0.55,0.6,0.65,0.7,0.75,0.8,1},{0,2,2.25,2.5,2.75,3,3.25,3.5,3.75,4}))))</f>
        <v/>
      </c>
      <c r="Q22" s="2" t="str">
        <f>IF(COUNT($A22)=0,"",IF($A22&lt;&gt;DRAFT!$B24,"ERR",IF(DRAFT!BB24="3E","3E",IF(COUNT(DRAFT!AX24,DRAFT!BB24)&gt;0,DRAFT!BC24,""))))</f>
        <v/>
      </c>
      <c r="R22" s="2" t="str">
        <f>IF(COUNT($A22)=0,"",IF(Q22="3E","3E",IF(Q22="","I",LOOKUP(Q22/S$2,{0,0.4,0.45,0.5,0.55,0.6,0.65,0.7,0.75,0.8,1},{"F","D","C","C+","B-","B","B+","A-","A","A+"}))))</f>
        <v/>
      </c>
      <c r="S22" s="1" t="str">
        <f>IF(COUNT($A22)=0,"",IF(Q22="","--",IF(Q22="3E","3E",LOOKUP(Q22/S$2,{0,0.4,0.45,0.5,0.55,0.6,0.65,0.7,0.75,0.8,1},{0,2,2.25,2.5,2.75,3,3.25,3.5,3.75,4}))))</f>
        <v/>
      </c>
      <c r="T22" s="2" t="str">
        <f>IF(COUNT($A22)=0,"",IF($A22&lt;&gt;DRAFT!$B24,"ERR",IF(DRAFT!BK24="3E","3E",IF(COUNT(DRAFT!BG24,DRAFT!BK24)&gt;0,DRAFT!BL24,""))))</f>
        <v/>
      </c>
      <c r="U22" s="2" t="str">
        <f>IF(COUNT($A22)=0,"",IF(T22="3E","3E",IF(T22="","I",LOOKUP(T22/V$2,{0,0.4,0.45,0.5,0.55,0.6,0.65,0.7,0.75,0.8,1},{"F","D","C","C+","B-","B","B+","A-","A","A+"}))))</f>
        <v/>
      </c>
      <c r="V22" s="1" t="str">
        <f>IF(COUNT($A22)=0,"",IF(T22="","--",IF(T22="3E","3E",LOOKUP(T22/V$2,{0,0.4,0.45,0.5,0.55,0.6,0.65,0.7,0.75,0.8,1},{0,2,2.25,2.5,2.75,3,3.25,3.5,3.75,4}))))</f>
        <v/>
      </c>
      <c r="W22" s="2" t="str">
        <f>IF(COUNT($A22)=0,"",IF($A22&lt;&gt;DRAFT!$B24,"ERR",IF(DRAFT!BT24="3E","3E",IF(COUNT(DRAFT!BP24,DRAFT!BT24)&gt;0,DRAFT!BU24,""))))</f>
        <v/>
      </c>
      <c r="X22" s="2" t="str">
        <f>IF(COUNT($A22)=0,"",IF(W22="3E","3E",IF(W22="","I",LOOKUP(W22/Y$2,{0,0.4,0.45,0.5,0.55,0.6,0.65,0.7,0.75,0.8,1},{"F","D","C","C+","B-","B","B+","A-","A","A+"}))))</f>
        <v/>
      </c>
      <c r="Y22" s="1" t="str">
        <f>IF(COUNT($A22)=0,"",IF(W22="","--",IF(W22="3E","3E",LOOKUP(W22/Y$2,{0,0.4,0.45,0.5,0.55,0.6,0.65,0.7,0.75,0.8,1},{0,2,2.25,2.5,2.75,3,3.25,3.5,3.75,4}))))</f>
        <v/>
      </c>
      <c r="Z22" s="2" t="str">
        <f>IF(COUNT($A22)=0,"",IF($A22&lt;&gt;DRAFT!$B24,"ERR",IF(DRAFT!CC24="3E","3E",IF(COUNT(DRAFT!BY24,DRAFT!CC24)&gt;0,DRAFT!CD24,""))))</f>
        <v/>
      </c>
      <c r="AA22" s="2" t="str">
        <f>IF(COUNT($A22)=0,"",IF(Z22="3E","3E",IF(Z22="","I",LOOKUP(Z22/AB$2,{0,0.4,0.45,0.5,0.55,0.6,0.65,0.7,0.75,0.8,1},{"F","D","C","C+","B-","B","B+","A-","A","A+"}))))</f>
        <v/>
      </c>
      <c r="AB22" s="1" t="str">
        <f>IF(COUNT($A22)=0,"",IF(Z22="","--",IF(Z22="3E","3E",LOOKUP(Z22/AB$2,{0,0.4,0.45,0.5,0.55,0.6,0.65,0.7,0.75,0.8,1},{0,2,2.25,2.5,2.75,3,3.25,3.5,3.75,4}))))</f>
        <v/>
      </c>
      <c r="AC22" s="2" t="str">
        <f>IF(COUNT($A22)=0,"",IF($A22&lt;&gt;DRAFT!$B24,"ERR",IF(DRAFT!CF24&gt;0,DRAFT!CF24,"")))</f>
        <v/>
      </c>
      <c r="AD22" s="2" t="str">
        <f>IF(COUNT($A22)=0,"",IF(AC22="3E","3E",IF(AC22="","I",LOOKUP(AC22/AE$2,{0,0.4,0.45,0.5,0.55,0.6,0.65,0.7,0.75,0.8,1},{"F","D","C","C+","B-","B","B+","A-","A","A+"}))))</f>
        <v/>
      </c>
      <c r="AE22" s="1" t="str">
        <f>IF(COUNT($A22)=0,"",IF(AC22="","--",IF(AC22="3E","3E",LOOKUP(AC22/AE$2,{0,0.4,0.45,0.5,0.55,0.6,0.65,0.7,0.75,0.8,1},{0,2,2.25,2.5,2.75,3,3.25,3.5,3.75,4}))))</f>
        <v/>
      </c>
      <c r="AF22" s="2" t="str">
        <f>IF(COUNT($A22)=0,"",IF($A22&lt;&gt;DRAFT!$B24,"ERR",IF(DRAFT!CI24&gt;0,DRAFT!CK24,"")))</f>
        <v/>
      </c>
      <c r="AG22" s="2" t="str">
        <f>IF(COUNT($A22)=0,"",IF(AF22="3E","3E",IF(AF22="","I",LOOKUP(AF22/AH$2,{0,0.4,0.45,0.5,0.55,0.6,0.65,0.7,0.75,0.8,1},{"F","D","C","C+","B-","B","B+","A-","A","A+"}))))</f>
        <v/>
      </c>
      <c r="AH22" s="1" t="str">
        <f>IF(COUNT($A22)=0,"",IF(AF22="","--",IF(AF22="3E","3E",LOOKUP(AF22/AH$2,{0,0.4,0.45,0.5,0.55,0.6,0.65,0.7,0.75,0.8,1},{0,2,2.25,2.5,2.75,3,3.25,3.5,3.75,4}))))</f>
        <v/>
      </c>
      <c r="AI22" s="2" t="str">
        <f>IF($A22&lt;&gt;DRAFT!$B24,"ERR",IF(OR(COUNT($A22)=0,COUNT(DRAFT!CL24:CN24,DRAFT!CP24:CR24)=0),"",CEILING(SUM(DRAFT!CO24,DRAFT!CS24,DRAFT!CT24),1)))</f>
        <v/>
      </c>
      <c r="AJ22" s="2" t="str">
        <f>IF(COUNT($A22)=0,"",IF(AI22="3E","3E",IF(AI22="","I",LOOKUP(AI22/AK$2,{0,0.4,0.45,0.5,0.55,0.6,0.65,0.7,0.75,0.8,1},{"F","D","C","C+","B-","B","B+","A-","A","A+"}))))</f>
        <v/>
      </c>
      <c r="AK22" s="1" t="str">
        <f>IF(COUNT($A22)=0,"",IF(AI22="","--",IF(AI22="3E","3E",LOOKUP(AI22/AK$2,{0,0.4,0.45,0.5,0.55,0.6,0.65,0.7,0.75,0.8,1},{0,2,2.25,2.5,2.75,3,3.25,3.5,3.75,4}))))</f>
        <v/>
      </c>
      <c r="AL22" s="4" t="str">
        <f>IF(OR(COUNT($A22)=0,COUNT(B22:AK22)=0),"",IF(COUNTIF(B22:AK22,"3E")&gt;0,"3E",IF(DRAFT!$A24="R",TRUNC(SUMPRODUCT(RGP,RCP)/TCP,3),TRUNC((SUMPRODUCT(--(IMDGP&gt;0)*IMDGP,IMCP)+CEILING(DRAFT!$DB24*42,0.25))/TCP,3))))</f>
        <v/>
      </c>
      <c r="AM22" s="2" t="str">
        <f>IF(OR(COUNT($A22)=0,COUNT(B22:AK22)=0),"",IF(COUNTIF(B22:AK22,"3E")&gt;0,"3E",IF(DRAFT!$A24="R",SUMPRODUCT(--(RGP&gt;=2),RCP),SUMPRODUCT(--(IMDGP&gt;0),--(IMGP=0),IMCP)+DRAFT!$DC24)))</f>
        <v/>
      </c>
      <c r="AN22" s="67" t="str">
        <f>IF(AL22="3E","3E",IF(COUNT($A22)=0,"",IF(COUNT(AI22)=0,"--",ROUND(((CEILING(DRAFT!$CV24*38,0.25)+CEILING(DRAFT!$CX24*38,0.25)+CEILING(DRAFT!$CZ24*42,0.25)+CEILING($AL22*42,0.25))/160),2))))</f>
        <v/>
      </c>
      <c r="AO22" s="2" t="str">
        <f>IF(AN22="3E","3E",IF(COUNT($A22)=0,"",IF(COUNT(AN22)=0,"I",LOOKUP(AN22,{0,2,2.25,2.5,2.75,3,3.25,3.5,3.75,4},{"F","D","C","C+","B-","B","B+","A-","A","A+"}))))</f>
        <v/>
      </c>
      <c r="AP22" s="2" t="str">
        <f>IF(AN22="3E","3E",IF(OR(COUNT(A22)=0,COUNT(AN22)=0),"",DRAFT!CW24+DRAFT!CY24+DRAFT!DA24+N(TABULATION!AM22)))</f>
        <v/>
      </c>
      <c r="AQ22" s="2" t="str">
        <f>IF(OR(COUNT($A22)=0,COUNT(B22:AK22)=0),"",IF(COUNTIF(B22:AM22,"3E")&gt;0,"3E",IF(AND(DRAFT!$A24="IM",OR($AL22&gt;DRAFT!$DB24,$AM22&gt;DRAFT!$DC24)),"IMPROVED",IF(AND(DRAFT!$A24="IM",$AL22&lt;=DRAFT!$DB24,$AM22&lt;=DRAFT!$DC24),"NOT IMPROVED",IF(AND(DRAFT!CU24="S",AH22&gt;=2,AK22&gt;=2,AN22&gt;=2.5,AP22&gt;=144),"PASS","FAIL")))))</f>
        <v/>
      </c>
      <c r="AR22" s="2" t="str">
        <f t="shared" si="0"/>
        <v/>
      </c>
      <c r="AS22" s="2" t="str">
        <f t="shared" si="1"/>
        <v/>
      </c>
    </row>
    <row r="23" spans="1:45" ht="18.95" customHeight="1" x14ac:dyDescent="0.25">
      <c r="A23" s="3" t="str">
        <f>IF(DRAFT!$B25="","",DRAFT!$B25)</f>
        <v/>
      </c>
      <c r="B23" s="2" t="str">
        <f>IF(COUNT($A23)=0,"",IF($A23&lt;&gt;DRAFT!$B25,"ERR",IF(DRAFT!I25="3E","3E",IF(COUNT(DRAFT!E25,DRAFT!I25)&gt;0,DRAFT!J25,""))))</f>
        <v/>
      </c>
      <c r="C23" s="2" t="str">
        <f>IF(COUNT($A23)=0,"",IF(B23="3E","3E",IF(B23="","I",LOOKUP(B23/D$2,{0,0.4,0.45,0.5,0.55,0.6,0.65,0.7,0.75,0.8,1},{"F","D","C","C+","B-","B","B+","A-","A","A+"}))))</f>
        <v/>
      </c>
      <c r="D23" s="1" t="str">
        <f>IF(COUNT($A23)=0,"",IF(B23="","--",IF(B23="3E","3E",LOOKUP(B23/D$2,{0,0.4,0.45,0.5,0.55,0.6,0.65,0.7,0.75,0.8,1},{0,2,2.25,2.5,2.75,3,3.25,3.5,3.75,4}))))</f>
        <v/>
      </c>
      <c r="E23" s="2" t="str">
        <f>IF(COUNT($A23)=0,"",IF($A23&lt;&gt;DRAFT!$B25,"ERR",IF(DRAFT!R25="3E","3E",IF(COUNT(DRAFT!N25,DRAFT!R25)&gt;0,DRAFT!S25,""))))</f>
        <v/>
      </c>
      <c r="F23" s="2" t="str">
        <f>IF(COUNT($A23)=0,"",IF(E23="3E","3E",IF(E23="","I",LOOKUP(E23/G$2,{0,0.4,0.45,0.5,0.55,0.6,0.65,0.7,0.75,0.8,1},{"F","D","C","C+","B-","B","B+","A-","A","A+"}))))</f>
        <v/>
      </c>
      <c r="G23" s="1" t="str">
        <f>IF(COUNT($A23)=0,"",IF(E23="","--",IF(E23="3E","3E",LOOKUP(E23/G$2,{0,0.4,0.45,0.5,0.55,0.6,0.65,0.7,0.75,0.8,1},{0,2,2.25,2.5,2.75,3,3.25,3.5,3.75,4}))))</f>
        <v/>
      </c>
      <c r="H23" s="2" t="str">
        <f>IF(COUNT($A23)=0,"",IF($A23&lt;&gt;DRAFT!$B25,"ERR",IF(DRAFT!AA25="3E","3E",IF(COUNT(DRAFT!W25,DRAFT!AA25)&gt;0,DRAFT!AB25,""))))</f>
        <v/>
      </c>
      <c r="I23" s="2" t="str">
        <f>IF(COUNT($A23)=0,"",IF(H23="3E","3E",IF(H23="","I",LOOKUP(H23/J$2,{0,0.4,0.45,0.5,0.55,0.6,0.65,0.7,0.75,0.8,1},{"F","D","C","C+","B-","B","B+","A-","A","A+"}))))</f>
        <v/>
      </c>
      <c r="J23" s="1" t="str">
        <f>IF(COUNT($A23)=0,"",IF(H23="","--",IF(H23="3E","3E",LOOKUP(H23/J$2,{0,0.4,0.45,0.5,0.55,0.6,0.65,0.7,0.75,0.8,1},{0,2,2.25,2.5,2.75,3,3.25,3.5,3.75,4}))))</f>
        <v/>
      </c>
      <c r="K23" s="2" t="str">
        <f>IF(COUNT($A23)=0,"",IF($A23&lt;&gt;DRAFT!$B25,"ERR",IF(DRAFT!AJ25="3E","3E",IF(COUNT(DRAFT!AF25,DRAFT!AJ25)&gt;0,DRAFT!AK25,""))))</f>
        <v/>
      </c>
      <c r="L23" s="2" t="str">
        <f>IF(COUNT($A23)=0,"",IF(K23="3E","3E",IF(K23="","I",LOOKUP(K23/M$2,{0,0.4,0.45,0.5,0.55,0.6,0.65,0.7,0.75,0.8,1},{"F","D","C","C+","B-","B","B+","A-","A","A+"}))))</f>
        <v/>
      </c>
      <c r="M23" s="1" t="str">
        <f>IF(COUNT($A23)=0,"",IF(K23="","--",IF(K23="3E","3E",LOOKUP(K23/M$2,{0,0.4,0.45,0.5,0.55,0.6,0.65,0.7,0.75,0.8,1},{0,2,2.25,2.5,2.75,3,3.25,3.5,3.75,4}))))</f>
        <v/>
      </c>
      <c r="N23" s="2" t="str">
        <f>IF(COUNT($A23)=0,"",IF($A23&lt;&gt;DRAFT!$B25,"ERR",IF(DRAFT!AS25="3E","3E",IF(COUNT(DRAFT!AO25,DRAFT!AS25)&gt;0,DRAFT!AT25,""))))</f>
        <v/>
      </c>
      <c r="O23" s="2" t="str">
        <f>IF(COUNT($A23)=0,"",IF(N23="3E","3E",IF(N23="","I",LOOKUP(N23/P$2,{0,0.4,0.45,0.5,0.55,0.6,0.65,0.7,0.75,0.8,1},{"F","D","C","C+","B-","B","B+","A-","A","A+"}))))</f>
        <v/>
      </c>
      <c r="P23" s="1" t="str">
        <f>IF(COUNT($A23)=0,"",IF(N23="","--",IF(N23="3E","3E",LOOKUP(N23/P$2,{0,0.4,0.45,0.5,0.55,0.6,0.65,0.7,0.75,0.8,1},{0,2,2.25,2.5,2.75,3,3.25,3.5,3.75,4}))))</f>
        <v/>
      </c>
      <c r="Q23" s="2" t="str">
        <f>IF(COUNT($A23)=0,"",IF($A23&lt;&gt;DRAFT!$B25,"ERR",IF(DRAFT!BB25="3E","3E",IF(COUNT(DRAFT!AX25,DRAFT!BB25)&gt;0,DRAFT!BC25,""))))</f>
        <v/>
      </c>
      <c r="R23" s="2" t="str">
        <f>IF(COUNT($A23)=0,"",IF(Q23="3E","3E",IF(Q23="","I",LOOKUP(Q23/S$2,{0,0.4,0.45,0.5,0.55,0.6,0.65,0.7,0.75,0.8,1},{"F","D","C","C+","B-","B","B+","A-","A","A+"}))))</f>
        <v/>
      </c>
      <c r="S23" s="1" t="str">
        <f>IF(COUNT($A23)=0,"",IF(Q23="","--",IF(Q23="3E","3E",LOOKUP(Q23/S$2,{0,0.4,0.45,0.5,0.55,0.6,0.65,0.7,0.75,0.8,1},{0,2,2.25,2.5,2.75,3,3.25,3.5,3.75,4}))))</f>
        <v/>
      </c>
      <c r="T23" s="2" t="str">
        <f>IF(COUNT($A23)=0,"",IF($A23&lt;&gt;DRAFT!$B25,"ERR",IF(DRAFT!BK25="3E","3E",IF(COUNT(DRAFT!BG25,DRAFT!BK25)&gt;0,DRAFT!BL25,""))))</f>
        <v/>
      </c>
      <c r="U23" s="2" t="str">
        <f>IF(COUNT($A23)=0,"",IF(T23="3E","3E",IF(T23="","I",LOOKUP(T23/V$2,{0,0.4,0.45,0.5,0.55,0.6,0.65,0.7,0.75,0.8,1},{"F","D","C","C+","B-","B","B+","A-","A","A+"}))))</f>
        <v/>
      </c>
      <c r="V23" s="1" t="str">
        <f>IF(COUNT($A23)=0,"",IF(T23="","--",IF(T23="3E","3E",LOOKUP(T23/V$2,{0,0.4,0.45,0.5,0.55,0.6,0.65,0.7,0.75,0.8,1},{0,2,2.25,2.5,2.75,3,3.25,3.5,3.75,4}))))</f>
        <v/>
      </c>
      <c r="W23" s="2" t="str">
        <f>IF(COUNT($A23)=0,"",IF($A23&lt;&gt;DRAFT!$B25,"ERR",IF(DRAFT!BT25="3E","3E",IF(COUNT(DRAFT!BP25,DRAFT!BT25)&gt;0,DRAFT!BU25,""))))</f>
        <v/>
      </c>
      <c r="X23" s="2" t="str">
        <f>IF(COUNT($A23)=0,"",IF(W23="3E","3E",IF(W23="","I",LOOKUP(W23/Y$2,{0,0.4,0.45,0.5,0.55,0.6,0.65,0.7,0.75,0.8,1},{"F","D","C","C+","B-","B","B+","A-","A","A+"}))))</f>
        <v/>
      </c>
      <c r="Y23" s="1" t="str">
        <f>IF(COUNT($A23)=0,"",IF(W23="","--",IF(W23="3E","3E",LOOKUP(W23/Y$2,{0,0.4,0.45,0.5,0.55,0.6,0.65,0.7,0.75,0.8,1},{0,2,2.25,2.5,2.75,3,3.25,3.5,3.75,4}))))</f>
        <v/>
      </c>
      <c r="Z23" s="2" t="str">
        <f>IF(COUNT($A23)=0,"",IF($A23&lt;&gt;DRAFT!$B25,"ERR",IF(DRAFT!CC25="3E","3E",IF(COUNT(DRAFT!BY25,DRAFT!CC25)&gt;0,DRAFT!CD25,""))))</f>
        <v/>
      </c>
      <c r="AA23" s="2" t="str">
        <f>IF(COUNT($A23)=0,"",IF(Z23="3E","3E",IF(Z23="","I",LOOKUP(Z23/AB$2,{0,0.4,0.45,0.5,0.55,0.6,0.65,0.7,0.75,0.8,1},{"F","D","C","C+","B-","B","B+","A-","A","A+"}))))</f>
        <v/>
      </c>
      <c r="AB23" s="1" t="str">
        <f>IF(COUNT($A23)=0,"",IF(Z23="","--",IF(Z23="3E","3E",LOOKUP(Z23/AB$2,{0,0.4,0.45,0.5,0.55,0.6,0.65,0.7,0.75,0.8,1},{0,2,2.25,2.5,2.75,3,3.25,3.5,3.75,4}))))</f>
        <v/>
      </c>
      <c r="AC23" s="2" t="str">
        <f>IF(COUNT($A23)=0,"",IF($A23&lt;&gt;DRAFT!$B25,"ERR",IF(DRAFT!CF25&gt;0,DRAFT!CF25,"")))</f>
        <v/>
      </c>
      <c r="AD23" s="2" t="str">
        <f>IF(COUNT($A23)=0,"",IF(AC23="3E","3E",IF(AC23="","I",LOOKUP(AC23/AE$2,{0,0.4,0.45,0.5,0.55,0.6,0.65,0.7,0.75,0.8,1},{"F","D","C","C+","B-","B","B+","A-","A","A+"}))))</f>
        <v/>
      </c>
      <c r="AE23" s="1" t="str">
        <f>IF(COUNT($A23)=0,"",IF(AC23="","--",IF(AC23="3E","3E",LOOKUP(AC23/AE$2,{0,0.4,0.45,0.5,0.55,0.6,0.65,0.7,0.75,0.8,1},{0,2,2.25,2.5,2.75,3,3.25,3.5,3.75,4}))))</f>
        <v/>
      </c>
      <c r="AF23" s="2" t="str">
        <f>IF(COUNT($A23)=0,"",IF($A23&lt;&gt;DRAFT!$B25,"ERR",IF(DRAFT!CI25&gt;0,DRAFT!CK25,"")))</f>
        <v/>
      </c>
      <c r="AG23" s="2" t="str">
        <f>IF(COUNT($A23)=0,"",IF(AF23="3E","3E",IF(AF23="","I",LOOKUP(AF23/AH$2,{0,0.4,0.45,0.5,0.55,0.6,0.65,0.7,0.75,0.8,1},{"F","D","C","C+","B-","B","B+","A-","A","A+"}))))</f>
        <v/>
      </c>
      <c r="AH23" s="1" t="str">
        <f>IF(COUNT($A23)=0,"",IF(AF23="","--",IF(AF23="3E","3E",LOOKUP(AF23/AH$2,{0,0.4,0.45,0.5,0.55,0.6,0.65,0.7,0.75,0.8,1},{0,2,2.25,2.5,2.75,3,3.25,3.5,3.75,4}))))</f>
        <v/>
      </c>
      <c r="AI23" s="2" t="str">
        <f>IF($A23&lt;&gt;DRAFT!$B25,"ERR",IF(OR(COUNT($A23)=0,COUNT(DRAFT!CL25:CN25,DRAFT!CP25:CR25)=0),"",CEILING(SUM(DRAFT!CO25,DRAFT!CS25,DRAFT!CT25),1)))</f>
        <v/>
      </c>
      <c r="AJ23" s="2" t="str">
        <f>IF(COUNT($A23)=0,"",IF(AI23="3E","3E",IF(AI23="","I",LOOKUP(AI23/AK$2,{0,0.4,0.45,0.5,0.55,0.6,0.65,0.7,0.75,0.8,1},{"F","D","C","C+","B-","B","B+","A-","A","A+"}))))</f>
        <v/>
      </c>
      <c r="AK23" s="1" t="str">
        <f>IF(COUNT($A23)=0,"",IF(AI23="","--",IF(AI23="3E","3E",LOOKUP(AI23/AK$2,{0,0.4,0.45,0.5,0.55,0.6,0.65,0.7,0.75,0.8,1},{0,2,2.25,2.5,2.75,3,3.25,3.5,3.75,4}))))</f>
        <v/>
      </c>
      <c r="AL23" s="4" t="str">
        <f>IF(OR(COUNT($A23)=0,COUNT(B23:AK23)=0),"",IF(COUNTIF(B23:AK23,"3E")&gt;0,"3E",IF(DRAFT!$A25="R",TRUNC(SUMPRODUCT(RGP,RCP)/TCP,3),TRUNC((SUMPRODUCT(--(IMDGP&gt;0)*IMDGP,IMCP)+CEILING(DRAFT!$DB25*42,0.25))/TCP,3))))</f>
        <v/>
      </c>
      <c r="AM23" s="2" t="str">
        <f>IF(OR(COUNT($A23)=0,COUNT(B23:AK23)=0),"",IF(COUNTIF(B23:AK23,"3E")&gt;0,"3E",IF(DRAFT!$A25="R",SUMPRODUCT(--(RGP&gt;=2),RCP),SUMPRODUCT(--(IMDGP&gt;0),--(IMGP=0),IMCP)+DRAFT!$DC25)))</f>
        <v/>
      </c>
      <c r="AN23" s="67" t="str">
        <f>IF(AL23="3E","3E",IF(COUNT($A23)=0,"",IF(COUNT(AI23)=0,"--",ROUND(((CEILING(DRAFT!$CV25*38,0.25)+CEILING(DRAFT!$CX25*38,0.25)+CEILING(DRAFT!$CZ25*42,0.25)+CEILING($AL23*42,0.25))/160),2))))</f>
        <v/>
      </c>
      <c r="AO23" s="2" t="str">
        <f>IF(AN23="3E","3E",IF(COUNT($A23)=0,"",IF(COUNT(AN23)=0,"I",LOOKUP(AN23,{0,2,2.25,2.5,2.75,3,3.25,3.5,3.75,4},{"F","D","C","C+","B-","B","B+","A-","A","A+"}))))</f>
        <v/>
      </c>
      <c r="AP23" s="2" t="str">
        <f>IF(AN23="3E","3E",IF(OR(COUNT(A23)=0,COUNT(AN23)=0),"",DRAFT!CW25+DRAFT!CY25+DRAFT!DA25+N(TABULATION!AM23)))</f>
        <v/>
      </c>
      <c r="AQ23" s="2" t="str">
        <f>IF(OR(COUNT($A23)=0,COUNT(B23:AK23)=0),"",IF(COUNTIF(B23:AM23,"3E")&gt;0,"3E",IF(AND(DRAFT!$A25="IM",OR($AL23&gt;DRAFT!$DB25,$AM23&gt;DRAFT!$DC25)),"IMPROVED",IF(AND(DRAFT!$A25="IM",$AL23&lt;=DRAFT!$DB25,$AM23&lt;=DRAFT!$DC25),"NOT IMPROVED",IF(AND(DRAFT!CU25="S",AH23&gt;=2,AK23&gt;=2,AN23&gt;=2.5,AP23&gt;=144),"PASS","FAIL")))))</f>
        <v/>
      </c>
      <c r="AR23" s="2" t="str">
        <f t="shared" si="0"/>
        <v/>
      </c>
      <c r="AS23" s="2" t="str">
        <f t="shared" si="1"/>
        <v/>
      </c>
    </row>
    <row r="24" spans="1:45" ht="18.95" customHeight="1" x14ac:dyDescent="0.25">
      <c r="A24" s="3" t="str">
        <f>IF(DRAFT!$B26="","",DRAFT!$B26)</f>
        <v/>
      </c>
      <c r="B24" s="2" t="str">
        <f>IF(COUNT($A24)=0,"",IF($A24&lt;&gt;DRAFT!$B26,"ERR",IF(DRAFT!I26="3E","3E",IF(COUNT(DRAFT!E26,DRAFT!I26)&gt;0,DRAFT!J26,""))))</f>
        <v/>
      </c>
      <c r="C24" s="2" t="str">
        <f>IF(COUNT($A24)=0,"",IF(B24="3E","3E",IF(B24="","I",LOOKUP(B24/D$2,{0,0.4,0.45,0.5,0.55,0.6,0.65,0.7,0.75,0.8,1},{"F","D","C","C+","B-","B","B+","A-","A","A+"}))))</f>
        <v/>
      </c>
      <c r="D24" s="1" t="str">
        <f>IF(COUNT($A24)=0,"",IF(B24="","--",IF(B24="3E","3E",LOOKUP(B24/D$2,{0,0.4,0.45,0.5,0.55,0.6,0.65,0.7,0.75,0.8,1},{0,2,2.25,2.5,2.75,3,3.25,3.5,3.75,4}))))</f>
        <v/>
      </c>
      <c r="E24" s="2" t="str">
        <f>IF(COUNT($A24)=0,"",IF($A24&lt;&gt;DRAFT!$B26,"ERR",IF(DRAFT!R26="3E","3E",IF(COUNT(DRAFT!N26,DRAFT!R26)&gt;0,DRAFT!S26,""))))</f>
        <v/>
      </c>
      <c r="F24" s="2" t="str">
        <f>IF(COUNT($A24)=0,"",IF(E24="3E","3E",IF(E24="","I",LOOKUP(E24/G$2,{0,0.4,0.45,0.5,0.55,0.6,0.65,0.7,0.75,0.8,1},{"F","D","C","C+","B-","B","B+","A-","A","A+"}))))</f>
        <v/>
      </c>
      <c r="G24" s="1" t="str">
        <f>IF(COUNT($A24)=0,"",IF(E24="","--",IF(E24="3E","3E",LOOKUP(E24/G$2,{0,0.4,0.45,0.5,0.55,0.6,0.65,0.7,0.75,0.8,1},{0,2,2.25,2.5,2.75,3,3.25,3.5,3.75,4}))))</f>
        <v/>
      </c>
      <c r="H24" s="2" t="str">
        <f>IF(COUNT($A24)=0,"",IF($A24&lt;&gt;DRAFT!$B26,"ERR",IF(DRAFT!AA26="3E","3E",IF(COUNT(DRAFT!W26,DRAFT!AA26)&gt;0,DRAFT!AB26,""))))</f>
        <v/>
      </c>
      <c r="I24" s="2" t="str">
        <f>IF(COUNT($A24)=0,"",IF(H24="3E","3E",IF(H24="","I",LOOKUP(H24/J$2,{0,0.4,0.45,0.5,0.55,0.6,0.65,0.7,0.75,0.8,1},{"F","D","C","C+","B-","B","B+","A-","A","A+"}))))</f>
        <v/>
      </c>
      <c r="J24" s="1" t="str">
        <f>IF(COUNT($A24)=0,"",IF(H24="","--",IF(H24="3E","3E",LOOKUP(H24/J$2,{0,0.4,0.45,0.5,0.55,0.6,0.65,0.7,0.75,0.8,1},{0,2,2.25,2.5,2.75,3,3.25,3.5,3.75,4}))))</f>
        <v/>
      </c>
      <c r="K24" s="2" t="str">
        <f>IF(COUNT($A24)=0,"",IF($A24&lt;&gt;DRAFT!$B26,"ERR",IF(DRAFT!AJ26="3E","3E",IF(COUNT(DRAFT!AF26,DRAFT!AJ26)&gt;0,DRAFT!AK26,""))))</f>
        <v/>
      </c>
      <c r="L24" s="2" t="str">
        <f>IF(COUNT($A24)=0,"",IF(K24="3E","3E",IF(K24="","I",LOOKUP(K24/M$2,{0,0.4,0.45,0.5,0.55,0.6,0.65,0.7,0.75,0.8,1},{"F","D","C","C+","B-","B","B+","A-","A","A+"}))))</f>
        <v/>
      </c>
      <c r="M24" s="1" t="str">
        <f>IF(COUNT($A24)=0,"",IF(K24="","--",IF(K24="3E","3E",LOOKUP(K24/M$2,{0,0.4,0.45,0.5,0.55,0.6,0.65,0.7,0.75,0.8,1},{0,2,2.25,2.5,2.75,3,3.25,3.5,3.75,4}))))</f>
        <v/>
      </c>
      <c r="N24" s="2" t="str">
        <f>IF(COUNT($A24)=0,"",IF($A24&lt;&gt;DRAFT!$B26,"ERR",IF(DRAFT!AS26="3E","3E",IF(COUNT(DRAFT!AO26,DRAFT!AS26)&gt;0,DRAFT!AT26,""))))</f>
        <v/>
      </c>
      <c r="O24" s="2" t="str">
        <f>IF(COUNT($A24)=0,"",IF(N24="3E","3E",IF(N24="","I",LOOKUP(N24/P$2,{0,0.4,0.45,0.5,0.55,0.6,0.65,0.7,0.75,0.8,1},{"F","D","C","C+","B-","B","B+","A-","A","A+"}))))</f>
        <v/>
      </c>
      <c r="P24" s="1" t="str">
        <f>IF(COUNT($A24)=0,"",IF(N24="","--",IF(N24="3E","3E",LOOKUP(N24/P$2,{0,0.4,0.45,0.5,0.55,0.6,0.65,0.7,0.75,0.8,1},{0,2,2.25,2.5,2.75,3,3.25,3.5,3.75,4}))))</f>
        <v/>
      </c>
      <c r="Q24" s="2" t="str">
        <f>IF(COUNT($A24)=0,"",IF($A24&lt;&gt;DRAFT!$B26,"ERR",IF(DRAFT!BB26="3E","3E",IF(COUNT(DRAFT!AX26,DRAFT!BB26)&gt;0,DRAFT!BC26,""))))</f>
        <v/>
      </c>
      <c r="R24" s="2" t="str">
        <f>IF(COUNT($A24)=0,"",IF(Q24="3E","3E",IF(Q24="","I",LOOKUP(Q24/S$2,{0,0.4,0.45,0.5,0.55,0.6,0.65,0.7,0.75,0.8,1},{"F","D","C","C+","B-","B","B+","A-","A","A+"}))))</f>
        <v/>
      </c>
      <c r="S24" s="1" t="str">
        <f>IF(COUNT($A24)=0,"",IF(Q24="","--",IF(Q24="3E","3E",LOOKUP(Q24/S$2,{0,0.4,0.45,0.5,0.55,0.6,0.65,0.7,0.75,0.8,1},{0,2,2.25,2.5,2.75,3,3.25,3.5,3.75,4}))))</f>
        <v/>
      </c>
      <c r="T24" s="2" t="str">
        <f>IF(COUNT($A24)=0,"",IF($A24&lt;&gt;DRAFT!$B26,"ERR",IF(DRAFT!BK26="3E","3E",IF(COUNT(DRAFT!BG26,DRAFT!BK26)&gt;0,DRAFT!BL26,""))))</f>
        <v/>
      </c>
      <c r="U24" s="2" t="str">
        <f>IF(COUNT($A24)=0,"",IF(T24="3E","3E",IF(T24="","I",LOOKUP(T24/V$2,{0,0.4,0.45,0.5,0.55,0.6,0.65,0.7,0.75,0.8,1},{"F","D","C","C+","B-","B","B+","A-","A","A+"}))))</f>
        <v/>
      </c>
      <c r="V24" s="1" t="str">
        <f>IF(COUNT($A24)=0,"",IF(T24="","--",IF(T24="3E","3E",LOOKUP(T24/V$2,{0,0.4,0.45,0.5,0.55,0.6,0.65,0.7,0.75,0.8,1},{0,2,2.25,2.5,2.75,3,3.25,3.5,3.75,4}))))</f>
        <v/>
      </c>
      <c r="W24" s="2" t="str">
        <f>IF(COUNT($A24)=0,"",IF($A24&lt;&gt;DRAFT!$B26,"ERR",IF(DRAFT!BT26="3E","3E",IF(COUNT(DRAFT!BP26,DRAFT!BT26)&gt;0,DRAFT!BU26,""))))</f>
        <v/>
      </c>
      <c r="X24" s="2" t="str">
        <f>IF(COUNT($A24)=0,"",IF(W24="3E","3E",IF(W24="","I",LOOKUP(W24/Y$2,{0,0.4,0.45,0.5,0.55,0.6,0.65,0.7,0.75,0.8,1},{"F","D","C","C+","B-","B","B+","A-","A","A+"}))))</f>
        <v/>
      </c>
      <c r="Y24" s="1" t="str">
        <f>IF(COUNT($A24)=0,"",IF(W24="","--",IF(W24="3E","3E",LOOKUP(W24/Y$2,{0,0.4,0.45,0.5,0.55,0.6,0.65,0.7,0.75,0.8,1},{0,2,2.25,2.5,2.75,3,3.25,3.5,3.75,4}))))</f>
        <v/>
      </c>
      <c r="Z24" s="2" t="str">
        <f>IF(COUNT($A24)=0,"",IF($A24&lt;&gt;DRAFT!$B26,"ERR",IF(DRAFT!CC26="3E","3E",IF(COUNT(DRAFT!BY26,DRAFT!CC26)&gt;0,DRAFT!CD26,""))))</f>
        <v/>
      </c>
      <c r="AA24" s="2" t="str">
        <f>IF(COUNT($A24)=0,"",IF(Z24="3E","3E",IF(Z24="","I",LOOKUP(Z24/AB$2,{0,0.4,0.45,0.5,0.55,0.6,0.65,0.7,0.75,0.8,1},{"F","D","C","C+","B-","B","B+","A-","A","A+"}))))</f>
        <v/>
      </c>
      <c r="AB24" s="1" t="str">
        <f>IF(COUNT($A24)=0,"",IF(Z24="","--",IF(Z24="3E","3E",LOOKUP(Z24/AB$2,{0,0.4,0.45,0.5,0.55,0.6,0.65,0.7,0.75,0.8,1},{0,2,2.25,2.5,2.75,3,3.25,3.5,3.75,4}))))</f>
        <v/>
      </c>
      <c r="AC24" s="2" t="str">
        <f>IF(COUNT($A24)=0,"",IF($A24&lt;&gt;DRAFT!$B26,"ERR",IF(DRAFT!CF26&gt;0,DRAFT!CF26,"")))</f>
        <v/>
      </c>
      <c r="AD24" s="2" t="str">
        <f>IF(COUNT($A24)=0,"",IF(AC24="3E","3E",IF(AC24="","I",LOOKUP(AC24/AE$2,{0,0.4,0.45,0.5,0.55,0.6,0.65,0.7,0.75,0.8,1},{"F","D","C","C+","B-","B","B+","A-","A","A+"}))))</f>
        <v/>
      </c>
      <c r="AE24" s="1" t="str">
        <f>IF(COUNT($A24)=0,"",IF(AC24="","--",IF(AC24="3E","3E",LOOKUP(AC24/AE$2,{0,0.4,0.45,0.5,0.55,0.6,0.65,0.7,0.75,0.8,1},{0,2,2.25,2.5,2.75,3,3.25,3.5,3.75,4}))))</f>
        <v/>
      </c>
      <c r="AF24" s="2" t="str">
        <f>IF(COUNT($A24)=0,"",IF($A24&lt;&gt;DRAFT!$B26,"ERR",IF(DRAFT!CI26&gt;0,DRAFT!CK26,"")))</f>
        <v/>
      </c>
      <c r="AG24" s="2" t="str">
        <f>IF(COUNT($A24)=0,"",IF(AF24="3E","3E",IF(AF24="","I",LOOKUP(AF24/AH$2,{0,0.4,0.45,0.5,0.55,0.6,0.65,0.7,0.75,0.8,1},{"F","D","C","C+","B-","B","B+","A-","A","A+"}))))</f>
        <v/>
      </c>
      <c r="AH24" s="1" t="str">
        <f>IF(COUNT($A24)=0,"",IF(AF24="","--",IF(AF24="3E","3E",LOOKUP(AF24/AH$2,{0,0.4,0.45,0.5,0.55,0.6,0.65,0.7,0.75,0.8,1},{0,2,2.25,2.5,2.75,3,3.25,3.5,3.75,4}))))</f>
        <v/>
      </c>
      <c r="AI24" s="2" t="str">
        <f>IF($A24&lt;&gt;DRAFT!$B26,"ERR",IF(OR(COUNT($A24)=0,COUNT(DRAFT!CL26:CN26,DRAFT!CP26:CR26)=0),"",CEILING(SUM(DRAFT!CO26,DRAFT!CS26,DRAFT!CT26),1)))</f>
        <v/>
      </c>
      <c r="AJ24" s="2" t="str">
        <f>IF(COUNT($A24)=0,"",IF(AI24="3E","3E",IF(AI24="","I",LOOKUP(AI24/AK$2,{0,0.4,0.45,0.5,0.55,0.6,0.65,0.7,0.75,0.8,1},{"F","D","C","C+","B-","B","B+","A-","A","A+"}))))</f>
        <v/>
      </c>
      <c r="AK24" s="1" t="str">
        <f>IF(COUNT($A24)=0,"",IF(AI24="","--",IF(AI24="3E","3E",LOOKUP(AI24/AK$2,{0,0.4,0.45,0.5,0.55,0.6,0.65,0.7,0.75,0.8,1},{0,2,2.25,2.5,2.75,3,3.25,3.5,3.75,4}))))</f>
        <v/>
      </c>
      <c r="AL24" s="4" t="str">
        <f>IF(OR(COUNT($A24)=0,COUNT(B24:AK24)=0),"",IF(COUNTIF(B24:AK24,"3E")&gt;0,"3E",IF(DRAFT!$A26="R",TRUNC(SUMPRODUCT(RGP,RCP)/TCP,3),TRUNC((SUMPRODUCT(--(IMDGP&gt;0)*IMDGP,IMCP)+CEILING(DRAFT!$DB26*42,0.25))/TCP,3))))</f>
        <v/>
      </c>
      <c r="AM24" s="2" t="str">
        <f>IF(OR(COUNT($A24)=0,COUNT(B24:AK24)=0),"",IF(COUNTIF(B24:AK24,"3E")&gt;0,"3E",IF(DRAFT!$A26="R",SUMPRODUCT(--(RGP&gt;=2),RCP),SUMPRODUCT(--(IMDGP&gt;0),--(IMGP=0),IMCP)+DRAFT!$DC26)))</f>
        <v/>
      </c>
      <c r="AN24" s="67" t="str">
        <f>IF(AL24="3E","3E",IF(COUNT($A24)=0,"",IF(COUNT(AI24)=0,"--",ROUND(((CEILING(DRAFT!$CV26*38,0.25)+CEILING(DRAFT!$CX26*38,0.25)+CEILING(DRAFT!$CZ26*42,0.25)+CEILING($AL24*42,0.25))/160),2))))</f>
        <v/>
      </c>
      <c r="AO24" s="2" t="str">
        <f>IF(AN24="3E","3E",IF(COUNT($A24)=0,"",IF(COUNT(AN24)=0,"I",LOOKUP(AN24,{0,2,2.25,2.5,2.75,3,3.25,3.5,3.75,4},{"F","D","C","C+","B-","B","B+","A-","A","A+"}))))</f>
        <v/>
      </c>
      <c r="AP24" s="2" t="str">
        <f>IF(AN24="3E","3E",IF(OR(COUNT(A24)=0,COUNT(AN24)=0),"",DRAFT!CW26+DRAFT!CY26+DRAFT!DA26+N(TABULATION!AM24)))</f>
        <v/>
      </c>
      <c r="AQ24" s="2" t="str">
        <f>IF(OR(COUNT($A24)=0,COUNT(B24:AK24)=0),"",IF(COUNTIF(B24:AM24,"3E")&gt;0,"3E",IF(AND(DRAFT!$A26="IM",OR($AL24&gt;DRAFT!$DB26,$AM24&gt;DRAFT!$DC26)),"IMPROVED",IF(AND(DRAFT!$A26="IM",$AL24&lt;=DRAFT!$DB26,$AM24&lt;=DRAFT!$DC26),"NOT IMPROVED",IF(AND(DRAFT!CU26="S",AH24&gt;=2,AK24&gt;=2,AN24&gt;=2.5,AP24&gt;=144),"PASS","FAIL")))))</f>
        <v/>
      </c>
      <c r="AR24" s="2" t="str">
        <f t="shared" si="0"/>
        <v/>
      </c>
      <c r="AS24" s="2" t="str">
        <f t="shared" si="1"/>
        <v/>
      </c>
    </row>
    <row r="25" spans="1:45" ht="18.95" customHeight="1" x14ac:dyDescent="0.25">
      <c r="A25" s="3" t="str">
        <f>IF(DRAFT!$B27="","",DRAFT!$B27)</f>
        <v/>
      </c>
      <c r="B25" s="2" t="str">
        <f>IF(COUNT($A25)=0,"",IF($A25&lt;&gt;DRAFT!$B27,"ERR",IF(DRAFT!I27="3E","3E",IF(COUNT(DRAFT!E27,DRAFT!I27)&gt;0,DRAFT!J27,""))))</f>
        <v/>
      </c>
      <c r="C25" s="2" t="str">
        <f>IF(COUNT($A25)=0,"",IF(B25="3E","3E",IF(B25="","I",LOOKUP(B25/D$2,{0,0.4,0.45,0.5,0.55,0.6,0.65,0.7,0.75,0.8,1},{"F","D","C","C+","B-","B","B+","A-","A","A+"}))))</f>
        <v/>
      </c>
      <c r="D25" s="1" t="str">
        <f>IF(COUNT($A25)=0,"",IF(B25="","--",IF(B25="3E","3E",LOOKUP(B25/D$2,{0,0.4,0.45,0.5,0.55,0.6,0.65,0.7,0.75,0.8,1},{0,2,2.25,2.5,2.75,3,3.25,3.5,3.75,4}))))</f>
        <v/>
      </c>
      <c r="E25" s="2" t="str">
        <f>IF(COUNT($A25)=0,"",IF($A25&lt;&gt;DRAFT!$B27,"ERR",IF(DRAFT!R27="3E","3E",IF(COUNT(DRAFT!N27,DRAFT!R27)&gt;0,DRAFT!S27,""))))</f>
        <v/>
      </c>
      <c r="F25" s="2" t="str">
        <f>IF(COUNT($A25)=0,"",IF(E25="3E","3E",IF(E25="","I",LOOKUP(E25/G$2,{0,0.4,0.45,0.5,0.55,0.6,0.65,0.7,0.75,0.8,1},{"F","D","C","C+","B-","B","B+","A-","A","A+"}))))</f>
        <v/>
      </c>
      <c r="G25" s="1" t="str">
        <f>IF(COUNT($A25)=0,"",IF(E25="","--",IF(E25="3E","3E",LOOKUP(E25/G$2,{0,0.4,0.45,0.5,0.55,0.6,0.65,0.7,0.75,0.8,1},{0,2,2.25,2.5,2.75,3,3.25,3.5,3.75,4}))))</f>
        <v/>
      </c>
      <c r="H25" s="2" t="str">
        <f>IF(COUNT($A25)=0,"",IF($A25&lt;&gt;DRAFT!$B27,"ERR",IF(DRAFT!AA27="3E","3E",IF(COUNT(DRAFT!W27,DRAFT!AA27)&gt;0,DRAFT!AB27,""))))</f>
        <v/>
      </c>
      <c r="I25" s="2" t="str">
        <f>IF(COUNT($A25)=0,"",IF(H25="3E","3E",IF(H25="","I",LOOKUP(H25/J$2,{0,0.4,0.45,0.5,0.55,0.6,0.65,0.7,0.75,0.8,1},{"F","D","C","C+","B-","B","B+","A-","A","A+"}))))</f>
        <v/>
      </c>
      <c r="J25" s="1" t="str">
        <f>IF(COUNT($A25)=0,"",IF(H25="","--",IF(H25="3E","3E",LOOKUP(H25/J$2,{0,0.4,0.45,0.5,0.55,0.6,0.65,0.7,0.75,0.8,1},{0,2,2.25,2.5,2.75,3,3.25,3.5,3.75,4}))))</f>
        <v/>
      </c>
      <c r="K25" s="2" t="str">
        <f>IF(COUNT($A25)=0,"",IF($A25&lt;&gt;DRAFT!$B27,"ERR",IF(DRAFT!AJ27="3E","3E",IF(COUNT(DRAFT!AF27,DRAFT!AJ27)&gt;0,DRAFT!AK27,""))))</f>
        <v/>
      </c>
      <c r="L25" s="2" t="str">
        <f>IF(COUNT($A25)=0,"",IF(K25="3E","3E",IF(K25="","I",LOOKUP(K25/M$2,{0,0.4,0.45,0.5,0.55,0.6,0.65,0.7,0.75,0.8,1},{"F","D","C","C+","B-","B","B+","A-","A","A+"}))))</f>
        <v/>
      </c>
      <c r="M25" s="1" t="str">
        <f>IF(COUNT($A25)=0,"",IF(K25="","--",IF(K25="3E","3E",LOOKUP(K25/M$2,{0,0.4,0.45,0.5,0.55,0.6,0.65,0.7,0.75,0.8,1},{0,2,2.25,2.5,2.75,3,3.25,3.5,3.75,4}))))</f>
        <v/>
      </c>
      <c r="N25" s="2" t="str">
        <f>IF(COUNT($A25)=0,"",IF($A25&lt;&gt;DRAFT!$B27,"ERR",IF(DRAFT!AS27="3E","3E",IF(COUNT(DRAFT!AO27,DRAFT!AS27)&gt;0,DRAFT!AT27,""))))</f>
        <v/>
      </c>
      <c r="O25" s="2" t="str">
        <f>IF(COUNT($A25)=0,"",IF(N25="3E","3E",IF(N25="","I",LOOKUP(N25/P$2,{0,0.4,0.45,0.5,0.55,0.6,0.65,0.7,0.75,0.8,1},{"F","D","C","C+","B-","B","B+","A-","A","A+"}))))</f>
        <v/>
      </c>
      <c r="P25" s="1" t="str">
        <f>IF(COUNT($A25)=0,"",IF(N25="","--",IF(N25="3E","3E",LOOKUP(N25/P$2,{0,0.4,0.45,0.5,0.55,0.6,0.65,0.7,0.75,0.8,1},{0,2,2.25,2.5,2.75,3,3.25,3.5,3.75,4}))))</f>
        <v/>
      </c>
      <c r="Q25" s="2" t="str">
        <f>IF(COUNT($A25)=0,"",IF($A25&lt;&gt;DRAFT!$B27,"ERR",IF(DRAFT!BB27="3E","3E",IF(COUNT(DRAFT!AX27,DRAFT!BB27)&gt;0,DRAFT!BC27,""))))</f>
        <v/>
      </c>
      <c r="R25" s="2" t="str">
        <f>IF(COUNT($A25)=0,"",IF(Q25="3E","3E",IF(Q25="","I",LOOKUP(Q25/S$2,{0,0.4,0.45,0.5,0.55,0.6,0.65,0.7,0.75,0.8,1},{"F","D","C","C+","B-","B","B+","A-","A","A+"}))))</f>
        <v/>
      </c>
      <c r="S25" s="1" t="str">
        <f>IF(COUNT($A25)=0,"",IF(Q25="","--",IF(Q25="3E","3E",LOOKUP(Q25/S$2,{0,0.4,0.45,0.5,0.55,0.6,0.65,0.7,0.75,0.8,1},{0,2,2.25,2.5,2.75,3,3.25,3.5,3.75,4}))))</f>
        <v/>
      </c>
      <c r="T25" s="2" t="str">
        <f>IF(COUNT($A25)=0,"",IF($A25&lt;&gt;DRAFT!$B27,"ERR",IF(DRAFT!BK27="3E","3E",IF(COUNT(DRAFT!BG27,DRAFT!BK27)&gt;0,DRAFT!BL27,""))))</f>
        <v/>
      </c>
      <c r="U25" s="2" t="str">
        <f>IF(COUNT($A25)=0,"",IF(T25="3E","3E",IF(T25="","I",LOOKUP(T25/V$2,{0,0.4,0.45,0.5,0.55,0.6,0.65,0.7,0.75,0.8,1},{"F","D","C","C+","B-","B","B+","A-","A","A+"}))))</f>
        <v/>
      </c>
      <c r="V25" s="1" t="str">
        <f>IF(COUNT($A25)=0,"",IF(T25="","--",IF(T25="3E","3E",LOOKUP(T25/V$2,{0,0.4,0.45,0.5,0.55,0.6,0.65,0.7,0.75,0.8,1},{0,2,2.25,2.5,2.75,3,3.25,3.5,3.75,4}))))</f>
        <v/>
      </c>
      <c r="W25" s="2" t="str">
        <f>IF(COUNT($A25)=0,"",IF($A25&lt;&gt;DRAFT!$B27,"ERR",IF(DRAFT!BT27="3E","3E",IF(COUNT(DRAFT!BP27,DRAFT!BT27)&gt;0,DRAFT!BU27,""))))</f>
        <v/>
      </c>
      <c r="X25" s="2" t="str">
        <f>IF(COUNT($A25)=0,"",IF(W25="3E","3E",IF(W25="","I",LOOKUP(W25/Y$2,{0,0.4,0.45,0.5,0.55,0.6,0.65,0.7,0.75,0.8,1},{"F","D","C","C+","B-","B","B+","A-","A","A+"}))))</f>
        <v/>
      </c>
      <c r="Y25" s="1" t="str">
        <f>IF(COUNT($A25)=0,"",IF(W25="","--",IF(W25="3E","3E",LOOKUP(W25/Y$2,{0,0.4,0.45,0.5,0.55,0.6,0.65,0.7,0.75,0.8,1},{0,2,2.25,2.5,2.75,3,3.25,3.5,3.75,4}))))</f>
        <v/>
      </c>
      <c r="Z25" s="2" t="str">
        <f>IF(COUNT($A25)=0,"",IF($A25&lt;&gt;DRAFT!$B27,"ERR",IF(DRAFT!CC27="3E","3E",IF(COUNT(DRAFT!BY27,DRAFT!CC27)&gt;0,DRAFT!CD27,""))))</f>
        <v/>
      </c>
      <c r="AA25" s="2" t="str">
        <f>IF(COUNT($A25)=0,"",IF(Z25="3E","3E",IF(Z25="","I",LOOKUP(Z25/AB$2,{0,0.4,0.45,0.5,0.55,0.6,0.65,0.7,0.75,0.8,1},{"F","D","C","C+","B-","B","B+","A-","A","A+"}))))</f>
        <v/>
      </c>
      <c r="AB25" s="1" t="str">
        <f>IF(COUNT($A25)=0,"",IF(Z25="","--",IF(Z25="3E","3E",LOOKUP(Z25/AB$2,{0,0.4,0.45,0.5,0.55,0.6,0.65,0.7,0.75,0.8,1},{0,2,2.25,2.5,2.75,3,3.25,3.5,3.75,4}))))</f>
        <v/>
      </c>
      <c r="AC25" s="2" t="str">
        <f>IF(COUNT($A25)=0,"",IF($A25&lt;&gt;DRAFT!$B27,"ERR",IF(DRAFT!CF27&gt;0,DRAFT!CF27,"")))</f>
        <v/>
      </c>
      <c r="AD25" s="2" t="str">
        <f>IF(COUNT($A25)=0,"",IF(AC25="3E","3E",IF(AC25="","I",LOOKUP(AC25/AE$2,{0,0.4,0.45,0.5,0.55,0.6,0.65,0.7,0.75,0.8,1},{"F","D","C","C+","B-","B","B+","A-","A","A+"}))))</f>
        <v/>
      </c>
      <c r="AE25" s="1" t="str">
        <f>IF(COUNT($A25)=0,"",IF(AC25="","--",IF(AC25="3E","3E",LOOKUP(AC25/AE$2,{0,0.4,0.45,0.5,0.55,0.6,0.65,0.7,0.75,0.8,1},{0,2,2.25,2.5,2.75,3,3.25,3.5,3.75,4}))))</f>
        <v/>
      </c>
      <c r="AF25" s="2" t="str">
        <f>IF(COUNT($A25)=0,"",IF($A25&lt;&gt;DRAFT!$B27,"ERR",IF(DRAFT!CI27&gt;0,DRAFT!CK27,"")))</f>
        <v/>
      </c>
      <c r="AG25" s="2" t="str">
        <f>IF(COUNT($A25)=0,"",IF(AF25="3E","3E",IF(AF25="","I",LOOKUP(AF25/AH$2,{0,0.4,0.45,0.5,0.55,0.6,0.65,0.7,0.75,0.8,1},{"F","D","C","C+","B-","B","B+","A-","A","A+"}))))</f>
        <v/>
      </c>
      <c r="AH25" s="1" t="str">
        <f>IF(COUNT($A25)=0,"",IF(AF25="","--",IF(AF25="3E","3E",LOOKUP(AF25/AH$2,{0,0.4,0.45,0.5,0.55,0.6,0.65,0.7,0.75,0.8,1},{0,2,2.25,2.5,2.75,3,3.25,3.5,3.75,4}))))</f>
        <v/>
      </c>
      <c r="AI25" s="2" t="str">
        <f>IF($A25&lt;&gt;DRAFT!$B27,"ERR",IF(OR(COUNT($A25)=0,COUNT(DRAFT!CL27:CN27,DRAFT!CP27:CR27)=0),"",CEILING(SUM(DRAFT!CO27,DRAFT!CS27,DRAFT!CT27),1)))</f>
        <v/>
      </c>
      <c r="AJ25" s="2" t="str">
        <f>IF(COUNT($A25)=0,"",IF(AI25="3E","3E",IF(AI25="","I",LOOKUP(AI25/AK$2,{0,0.4,0.45,0.5,0.55,0.6,0.65,0.7,0.75,0.8,1},{"F","D","C","C+","B-","B","B+","A-","A","A+"}))))</f>
        <v/>
      </c>
      <c r="AK25" s="1" t="str">
        <f>IF(COUNT($A25)=0,"",IF(AI25="","--",IF(AI25="3E","3E",LOOKUP(AI25/AK$2,{0,0.4,0.45,0.5,0.55,0.6,0.65,0.7,0.75,0.8,1},{0,2,2.25,2.5,2.75,3,3.25,3.5,3.75,4}))))</f>
        <v/>
      </c>
      <c r="AL25" s="4" t="str">
        <f>IF(OR(COUNT($A25)=0,COUNT(B25:AK25)=0),"",IF(COUNTIF(B25:AK25,"3E")&gt;0,"3E",IF(DRAFT!$A27="R",TRUNC(SUMPRODUCT(RGP,RCP)/TCP,3),TRUNC((SUMPRODUCT(--(IMDGP&gt;0)*IMDGP,IMCP)+CEILING(DRAFT!$DB27*42,0.25))/TCP,3))))</f>
        <v/>
      </c>
      <c r="AM25" s="2" t="str">
        <f>IF(OR(COUNT($A25)=0,COUNT(B25:AK25)=0),"",IF(COUNTIF(B25:AK25,"3E")&gt;0,"3E",IF(DRAFT!$A27="R",SUMPRODUCT(--(RGP&gt;=2),RCP),SUMPRODUCT(--(IMDGP&gt;0),--(IMGP=0),IMCP)+DRAFT!$DC27)))</f>
        <v/>
      </c>
      <c r="AN25" s="67" t="str">
        <f>IF(AL25="3E","3E",IF(COUNT($A25)=0,"",IF(COUNT(AI25)=0,"--",ROUND(((CEILING(DRAFT!$CV27*38,0.25)+CEILING(DRAFT!$CX27*38,0.25)+CEILING(DRAFT!$CZ27*42,0.25)+CEILING($AL25*42,0.25))/160),2))))</f>
        <v/>
      </c>
      <c r="AO25" s="2" t="str">
        <f>IF(AN25="3E","3E",IF(COUNT($A25)=0,"",IF(COUNT(AN25)=0,"I",LOOKUP(AN25,{0,2,2.25,2.5,2.75,3,3.25,3.5,3.75,4},{"F","D","C","C+","B-","B","B+","A-","A","A+"}))))</f>
        <v/>
      </c>
      <c r="AP25" s="2" t="str">
        <f>IF(AN25="3E","3E",IF(OR(COUNT(A25)=0,COUNT(AN25)=0),"",DRAFT!CW27+DRAFT!CY27+DRAFT!DA27+N(TABULATION!AM25)))</f>
        <v/>
      </c>
      <c r="AQ25" s="2" t="str">
        <f>IF(OR(COUNT($A25)=0,COUNT(B25:AK25)=0),"",IF(COUNTIF(B25:AM25,"3E")&gt;0,"3E",IF(AND(DRAFT!$A27="IM",OR($AL25&gt;DRAFT!$DB27,$AM25&gt;DRAFT!$DC27)),"IMPROVED",IF(AND(DRAFT!$A27="IM",$AL25&lt;=DRAFT!$DB27,$AM25&lt;=DRAFT!$DC27),"NOT IMPROVED",IF(AND(DRAFT!CU27="S",AH25&gt;=2,AK25&gt;=2,AN25&gt;=2.5,AP25&gt;=144),"PASS","FAIL")))))</f>
        <v/>
      </c>
      <c r="AR25" s="2" t="str">
        <f t="shared" si="0"/>
        <v/>
      </c>
      <c r="AS25" s="2" t="str">
        <f t="shared" si="1"/>
        <v/>
      </c>
    </row>
    <row r="26" spans="1:45" ht="18.95" customHeight="1" x14ac:dyDescent="0.25">
      <c r="A26" s="3" t="str">
        <f>IF(DRAFT!$B28="","",DRAFT!$B28)</f>
        <v/>
      </c>
      <c r="B26" s="2" t="str">
        <f>IF(COUNT($A26)=0,"",IF($A26&lt;&gt;DRAFT!$B28,"ERR",IF(DRAFT!I28="3E","3E",IF(COUNT(DRAFT!E28,DRAFT!I28)&gt;0,DRAFT!J28,""))))</f>
        <v/>
      </c>
      <c r="C26" s="2" t="str">
        <f>IF(COUNT($A26)=0,"",IF(B26="3E","3E",IF(B26="","I",LOOKUP(B26/D$2,{0,0.4,0.45,0.5,0.55,0.6,0.65,0.7,0.75,0.8,1},{"F","D","C","C+","B-","B","B+","A-","A","A+"}))))</f>
        <v/>
      </c>
      <c r="D26" s="1" t="str">
        <f>IF(COUNT($A26)=0,"",IF(B26="","--",IF(B26="3E","3E",LOOKUP(B26/D$2,{0,0.4,0.45,0.5,0.55,0.6,0.65,0.7,0.75,0.8,1},{0,2,2.25,2.5,2.75,3,3.25,3.5,3.75,4}))))</f>
        <v/>
      </c>
      <c r="E26" s="2" t="str">
        <f>IF(COUNT($A26)=0,"",IF($A26&lt;&gt;DRAFT!$B28,"ERR",IF(DRAFT!R28="3E","3E",IF(COUNT(DRAFT!N28,DRAFT!R28)&gt;0,DRAFT!S28,""))))</f>
        <v/>
      </c>
      <c r="F26" s="2" t="str">
        <f>IF(COUNT($A26)=0,"",IF(E26="3E","3E",IF(E26="","I",LOOKUP(E26/G$2,{0,0.4,0.45,0.5,0.55,0.6,0.65,0.7,0.75,0.8,1},{"F","D","C","C+","B-","B","B+","A-","A","A+"}))))</f>
        <v/>
      </c>
      <c r="G26" s="1" t="str">
        <f>IF(COUNT($A26)=0,"",IF(E26="","--",IF(E26="3E","3E",LOOKUP(E26/G$2,{0,0.4,0.45,0.5,0.55,0.6,0.65,0.7,0.75,0.8,1},{0,2,2.25,2.5,2.75,3,3.25,3.5,3.75,4}))))</f>
        <v/>
      </c>
      <c r="H26" s="2" t="str">
        <f>IF(COUNT($A26)=0,"",IF($A26&lt;&gt;DRAFT!$B28,"ERR",IF(DRAFT!AA28="3E","3E",IF(COUNT(DRAFT!W28,DRAFT!AA28)&gt;0,DRAFT!AB28,""))))</f>
        <v/>
      </c>
      <c r="I26" s="2" t="str">
        <f>IF(COUNT($A26)=0,"",IF(H26="3E","3E",IF(H26="","I",LOOKUP(H26/J$2,{0,0.4,0.45,0.5,0.55,0.6,0.65,0.7,0.75,0.8,1},{"F","D","C","C+","B-","B","B+","A-","A","A+"}))))</f>
        <v/>
      </c>
      <c r="J26" s="1" t="str">
        <f>IF(COUNT($A26)=0,"",IF(H26="","--",IF(H26="3E","3E",LOOKUP(H26/J$2,{0,0.4,0.45,0.5,0.55,0.6,0.65,0.7,0.75,0.8,1},{0,2,2.25,2.5,2.75,3,3.25,3.5,3.75,4}))))</f>
        <v/>
      </c>
      <c r="K26" s="2" t="str">
        <f>IF(COUNT($A26)=0,"",IF($A26&lt;&gt;DRAFT!$B28,"ERR",IF(DRAFT!AJ28="3E","3E",IF(COUNT(DRAFT!AF28,DRAFT!AJ28)&gt;0,DRAFT!AK28,""))))</f>
        <v/>
      </c>
      <c r="L26" s="2" t="str">
        <f>IF(COUNT($A26)=0,"",IF(K26="3E","3E",IF(K26="","I",LOOKUP(K26/M$2,{0,0.4,0.45,0.5,0.55,0.6,0.65,0.7,0.75,0.8,1},{"F","D","C","C+","B-","B","B+","A-","A","A+"}))))</f>
        <v/>
      </c>
      <c r="M26" s="1" t="str">
        <f>IF(COUNT($A26)=0,"",IF(K26="","--",IF(K26="3E","3E",LOOKUP(K26/M$2,{0,0.4,0.45,0.5,0.55,0.6,0.65,0.7,0.75,0.8,1},{0,2,2.25,2.5,2.75,3,3.25,3.5,3.75,4}))))</f>
        <v/>
      </c>
      <c r="N26" s="2" t="str">
        <f>IF(COUNT($A26)=0,"",IF($A26&lt;&gt;DRAFT!$B28,"ERR",IF(DRAFT!AS28="3E","3E",IF(COUNT(DRAFT!AO28,DRAFT!AS28)&gt;0,DRAFT!AT28,""))))</f>
        <v/>
      </c>
      <c r="O26" s="2" t="str">
        <f>IF(COUNT($A26)=0,"",IF(N26="3E","3E",IF(N26="","I",LOOKUP(N26/P$2,{0,0.4,0.45,0.5,0.55,0.6,0.65,0.7,0.75,0.8,1},{"F","D","C","C+","B-","B","B+","A-","A","A+"}))))</f>
        <v/>
      </c>
      <c r="P26" s="1" t="str">
        <f>IF(COUNT($A26)=0,"",IF(N26="","--",IF(N26="3E","3E",LOOKUP(N26/P$2,{0,0.4,0.45,0.5,0.55,0.6,0.65,0.7,0.75,0.8,1},{0,2,2.25,2.5,2.75,3,3.25,3.5,3.75,4}))))</f>
        <v/>
      </c>
      <c r="Q26" s="2" t="str">
        <f>IF(COUNT($A26)=0,"",IF($A26&lt;&gt;DRAFT!$B28,"ERR",IF(DRAFT!BB28="3E","3E",IF(COUNT(DRAFT!AX28,DRAFT!BB28)&gt;0,DRAFT!BC28,""))))</f>
        <v/>
      </c>
      <c r="R26" s="2" t="str">
        <f>IF(COUNT($A26)=0,"",IF(Q26="3E","3E",IF(Q26="","I",LOOKUP(Q26/S$2,{0,0.4,0.45,0.5,0.55,0.6,0.65,0.7,0.75,0.8,1},{"F","D","C","C+","B-","B","B+","A-","A","A+"}))))</f>
        <v/>
      </c>
      <c r="S26" s="1" t="str">
        <f>IF(COUNT($A26)=0,"",IF(Q26="","--",IF(Q26="3E","3E",LOOKUP(Q26/S$2,{0,0.4,0.45,0.5,0.55,0.6,0.65,0.7,0.75,0.8,1},{0,2,2.25,2.5,2.75,3,3.25,3.5,3.75,4}))))</f>
        <v/>
      </c>
      <c r="T26" s="2" t="str">
        <f>IF(COUNT($A26)=0,"",IF($A26&lt;&gt;DRAFT!$B28,"ERR",IF(DRAFT!BK28="3E","3E",IF(COUNT(DRAFT!BG28,DRAFT!BK28)&gt;0,DRAFT!BL28,""))))</f>
        <v/>
      </c>
      <c r="U26" s="2" t="str">
        <f>IF(COUNT($A26)=0,"",IF(T26="3E","3E",IF(T26="","I",LOOKUP(T26/V$2,{0,0.4,0.45,0.5,0.55,0.6,0.65,0.7,0.75,0.8,1},{"F","D","C","C+","B-","B","B+","A-","A","A+"}))))</f>
        <v/>
      </c>
      <c r="V26" s="1" t="str">
        <f>IF(COUNT($A26)=0,"",IF(T26="","--",IF(T26="3E","3E",LOOKUP(T26/V$2,{0,0.4,0.45,0.5,0.55,0.6,0.65,0.7,0.75,0.8,1},{0,2,2.25,2.5,2.75,3,3.25,3.5,3.75,4}))))</f>
        <v/>
      </c>
      <c r="W26" s="2" t="str">
        <f>IF(COUNT($A26)=0,"",IF($A26&lt;&gt;DRAFT!$B28,"ERR",IF(DRAFT!BT28="3E","3E",IF(COUNT(DRAFT!BP28,DRAFT!BT28)&gt;0,DRAFT!BU28,""))))</f>
        <v/>
      </c>
      <c r="X26" s="2" t="str">
        <f>IF(COUNT($A26)=0,"",IF(W26="3E","3E",IF(W26="","I",LOOKUP(W26/Y$2,{0,0.4,0.45,0.5,0.55,0.6,0.65,0.7,0.75,0.8,1},{"F","D","C","C+","B-","B","B+","A-","A","A+"}))))</f>
        <v/>
      </c>
      <c r="Y26" s="1" t="str">
        <f>IF(COUNT($A26)=0,"",IF(W26="","--",IF(W26="3E","3E",LOOKUP(W26/Y$2,{0,0.4,0.45,0.5,0.55,0.6,0.65,0.7,0.75,0.8,1},{0,2,2.25,2.5,2.75,3,3.25,3.5,3.75,4}))))</f>
        <v/>
      </c>
      <c r="Z26" s="2" t="str">
        <f>IF(COUNT($A26)=0,"",IF($A26&lt;&gt;DRAFT!$B28,"ERR",IF(DRAFT!CC28="3E","3E",IF(COUNT(DRAFT!BY28,DRAFT!CC28)&gt;0,DRAFT!CD28,""))))</f>
        <v/>
      </c>
      <c r="AA26" s="2" t="str">
        <f>IF(COUNT($A26)=0,"",IF(Z26="3E","3E",IF(Z26="","I",LOOKUP(Z26/AB$2,{0,0.4,0.45,0.5,0.55,0.6,0.65,0.7,0.75,0.8,1},{"F","D","C","C+","B-","B","B+","A-","A","A+"}))))</f>
        <v/>
      </c>
      <c r="AB26" s="1" t="str">
        <f>IF(COUNT($A26)=0,"",IF(Z26="","--",IF(Z26="3E","3E",LOOKUP(Z26/AB$2,{0,0.4,0.45,0.5,0.55,0.6,0.65,0.7,0.75,0.8,1},{0,2,2.25,2.5,2.75,3,3.25,3.5,3.75,4}))))</f>
        <v/>
      </c>
      <c r="AC26" s="2" t="str">
        <f>IF(COUNT($A26)=0,"",IF($A26&lt;&gt;DRAFT!$B28,"ERR",IF(DRAFT!CF28&gt;0,DRAFT!CF28,"")))</f>
        <v/>
      </c>
      <c r="AD26" s="2" t="str">
        <f>IF(COUNT($A26)=0,"",IF(AC26="3E","3E",IF(AC26="","I",LOOKUP(AC26/AE$2,{0,0.4,0.45,0.5,0.55,0.6,0.65,0.7,0.75,0.8,1},{"F","D","C","C+","B-","B","B+","A-","A","A+"}))))</f>
        <v/>
      </c>
      <c r="AE26" s="1" t="str">
        <f>IF(COUNT($A26)=0,"",IF(AC26="","--",IF(AC26="3E","3E",LOOKUP(AC26/AE$2,{0,0.4,0.45,0.5,0.55,0.6,0.65,0.7,0.75,0.8,1},{0,2,2.25,2.5,2.75,3,3.25,3.5,3.75,4}))))</f>
        <v/>
      </c>
      <c r="AF26" s="2" t="str">
        <f>IF(COUNT($A26)=0,"",IF($A26&lt;&gt;DRAFT!$B28,"ERR",IF(DRAFT!CI28&gt;0,DRAFT!CK28,"")))</f>
        <v/>
      </c>
      <c r="AG26" s="2" t="str">
        <f>IF(COUNT($A26)=0,"",IF(AF26="3E","3E",IF(AF26="","I",LOOKUP(AF26/AH$2,{0,0.4,0.45,0.5,0.55,0.6,0.65,0.7,0.75,0.8,1},{"F","D","C","C+","B-","B","B+","A-","A","A+"}))))</f>
        <v/>
      </c>
      <c r="AH26" s="1" t="str">
        <f>IF(COUNT($A26)=0,"",IF(AF26="","--",IF(AF26="3E","3E",LOOKUP(AF26/AH$2,{0,0.4,0.45,0.5,0.55,0.6,0.65,0.7,0.75,0.8,1},{0,2,2.25,2.5,2.75,3,3.25,3.5,3.75,4}))))</f>
        <v/>
      </c>
      <c r="AI26" s="2" t="str">
        <f>IF($A26&lt;&gt;DRAFT!$B28,"ERR",IF(OR(COUNT($A26)=0,COUNT(DRAFT!CL28:CN28,DRAFT!CP28:CR28)=0),"",CEILING(SUM(DRAFT!CO28,DRAFT!CS28,DRAFT!CT28),1)))</f>
        <v/>
      </c>
      <c r="AJ26" s="2" t="str">
        <f>IF(COUNT($A26)=0,"",IF(AI26="3E","3E",IF(AI26="","I",LOOKUP(AI26/AK$2,{0,0.4,0.45,0.5,0.55,0.6,0.65,0.7,0.75,0.8,1},{"F","D","C","C+","B-","B","B+","A-","A","A+"}))))</f>
        <v/>
      </c>
      <c r="AK26" s="1" t="str">
        <f>IF(COUNT($A26)=0,"",IF(AI26="","--",IF(AI26="3E","3E",LOOKUP(AI26/AK$2,{0,0.4,0.45,0.5,0.55,0.6,0.65,0.7,0.75,0.8,1},{0,2,2.25,2.5,2.75,3,3.25,3.5,3.75,4}))))</f>
        <v/>
      </c>
      <c r="AL26" s="4" t="str">
        <f>IF(OR(COUNT($A26)=0,COUNT(B26:AK26)=0),"",IF(COUNTIF(B26:AK26,"3E")&gt;0,"3E",IF(DRAFT!$A28="R",TRUNC(SUMPRODUCT(RGP,RCP)/TCP,3),TRUNC((SUMPRODUCT(--(IMDGP&gt;0)*IMDGP,IMCP)+CEILING(DRAFT!$DB28*42,0.25))/TCP,3))))</f>
        <v/>
      </c>
      <c r="AM26" s="2" t="str">
        <f>IF(OR(COUNT($A26)=0,COUNT(B26:AK26)=0),"",IF(COUNTIF(B26:AK26,"3E")&gt;0,"3E",IF(DRAFT!$A28="R",SUMPRODUCT(--(RGP&gt;=2),RCP),SUMPRODUCT(--(IMDGP&gt;0),--(IMGP=0),IMCP)+DRAFT!$DC28)))</f>
        <v/>
      </c>
      <c r="AN26" s="67" t="str">
        <f>IF(AL26="3E","3E",IF(COUNT($A26)=0,"",IF(COUNT(AI26)=0,"--",ROUND(((CEILING(DRAFT!$CV28*38,0.25)+CEILING(DRAFT!$CX28*38,0.25)+CEILING(DRAFT!$CZ28*42,0.25)+CEILING($AL26*42,0.25))/160),2))))</f>
        <v/>
      </c>
      <c r="AO26" s="2" t="str">
        <f>IF(AN26="3E","3E",IF(COUNT($A26)=0,"",IF(COUNT(AN26)=0,"I",LOOKUP(AN26,{0,2,2.25,2.5,2.75,3,3.25,3.5,3.75,4},{"F","D","C","C+","B-","B","B+","A-","A","A+"}))))</f>
        <v/>
      </c>
      <c r="AP26" s="2" t="str">
        <f>IF(AN26="3E","3E",IF(OR(COUNT(A26)=0,COUNT(AN26)=0),"",DRAFT!CW28+DRAFT!CY28+DRAFT!DA28+N(TABULATION!AM26)))</f>
        <v/>
      </c>
      <c r="AQ26" s="2" t="str">
        <f>IF(OR(COUNT($A26)=0,COUNT(B26:AK26)=0),"",IF(COUNTIF(B26:AM26,"3E")&gt;0,"3E",IF(AND(DRAFT!$A28="IM",OR($AL26&gt;DRAFT!$DB28,$AM26&gt;DRAFT!$DC28)),"IMPROVED",IF(AND(DRAFT!$A28="IM",$AL26&lt;=DRAFT!$DB28,$AM26&lt;=DRAFT!$DC28),"NOT IMPROVED",IF(AND(DRAFT!CU28="S",AH26&gt;=2,AK26&gt;=2,AN26&gt;=2.5,AP26&gt;=144),"PASS","FAIL")))))</f>
        <v/>
      </c>
      <c r="AR26" s="2" t="str">
        <f t="shared" si="0"/>
        <v/>
      </c>
      <c r="AS26" s="2" t="str">
        <f t="shared" si="1"/>
        <v/>
      </c>
    </row>
    <row r="27" spans="1:45" ht="18.95" customHeight="1" x14ac:dyDescent="0.25">
      <c r="A27" s="3" t="str">
        <f>IF(DRAFT!$B29="","",DRAFT!$B29)</f>
        <v/>
      </c>
      <c r="B27" s="2" t="str">
        <f>IF(COUNT($A27)=0,"",IF($A27&lt;&gt;DRAFT!$B29,"ERR",IF(DRAFT!I29="3E","3E",IF(COUNT(DRAFT!E29,DRAFT!I29)&gt;0,DRAFT!J29,""))))</f>
        <v/>
      </c>
      <c r="C27" s="2" t="str">
        <f>IF(COUNT($A27)=0,"",IF(B27="3E","3E",IF(B27="","I",LOOKUP(B27/D$2,{0,0.4,0.45,0.5,0.55,0.6,0.65,0.7,0.75,0.8,1},{"F","D","C","C+","B-","B","B+","A-","A","A+"}))))</f>
        <v/>
      </c>
      <c r="D27" s="1" t="str">
        <f>IF(COUNT($A27)=0,"",IF(B27="","--",IF(B27="3E","3E",LOOKUP(B27/D$2,{0,0.4,0.45,0.5,0.55,0.6,0.65,0.7,0.75,0.8,1},{0,2,2.25,2.5,2.75,3,3.25,3.5,3.75,4}))))</f>
        <v/>
      </c>
      <c r="E27" s="2" t="str">
        <f>IF(COUNT($A27)=0,"",IF($A27&lt;&gt;DRAFT!$B29,"ERR",IF(DRAFT!R29="3E","3E",IF(COUNT(DRAFT!N29,DRAFT!R29)&gt;0,DRAFT!S29,""))))</f>
        <v/>
      </c>
      <c r="F27" s="2" t="str">
        <f>IF(COUNT($A27)=0,"",IF(E27="3E","3E",IF(E27="","I",LOOKUP(E27/G$2,{0,0.4,0.45,0.5,0.55,0.6,0.65,0.7,0.75,0.8,1},{"F","D","C","C+","B-","B","B+","A-","A","A+"}))))</f>
        <v/>
      </c>
      <c r="G27" s="1" t="str">
        <f>IF(COUNT($A27)=0,"",IF(E27="","--",IF(E27="3E","3E",LOOKUP(E27/G$2,{0,0.4,0.45,0.5,0.55,0.6,0.65,0.7,0.75,0.8,1},{0,2,2.25,2.5,2.75,3,3.25,3.5,3.75,4}))))</f>
        <v/>
      </c>
      <c r="H27" s="2" t="str">
        <f>IF(COUNT($A27)=0,"",IF($A27&lt;&gt;DRAFT!$B29,"ERR",IF(DRAFT!AA29="3E","3E",IF(COUNT(DRAFT!W29,DRAFT!AA29)&gt;0,DRAFT!AB29,""))))</f>
        <v/>
      </c>
      <c r="I27" s="2" t="str">
        <f>IF(COUNT($A27)=0,"",IF(H27="3E","3E",IF(H27="","I",LOOKUP(H27/J$2,{0,0.4,0.45,0.5,0.55,0.6,0.65,0.7,0.75,0.8,1},{"F","D","C","C+","B-","B","B+","A-","A","A+"}))))</f>
        <v/>
      </c>
      <c r="J27" s="1" t="str">
        <f>IF(COUNT($A27)=0,"",IF(H27="","--",IF(H27="3E","3E",LOOKUP(H27/J$2,{0,0.4,0.45,0.5,0.55,0.6,0.65,0.7,0.75,0.8,1},{0,2,2.25,2.5,2.75,3,3.25,3.5,3.75,4}))))</f>
        <v/>
      </c>
      <c r="K27" s="2" t="str">
        <f>IF(COUNT($A27)=0,"",IF($A27&lt;&gt;DRAFT!$B29,"ERR",IF(DRAFT!AJ29="3E","3E",IF(COUNT(DRAFT!AF29,DRAFT!AJ29)&gt;0,DRAFT!AK29,""))))</f>
        <v/>
      </c>
      <c r="L27" s="2" t="str">
        <f>IF(COUNT($A27)=0,"",IF(K27="3E","3E",IF(K27="","I",LOOKUP(K27/M$2,{0,0.4,0.45,0.5,0.55,0.6,0.65,0.7,0.75,0.8,1},{"F","D","C","C+","B-","B","B+","A-","A","A+"}))))</f>
        <v/>
      </c>
      <c r="M27" s="1" t="str">
        <f>IF(COUNT($A27)=0,"",IF(K27="","--",IF(K27="3E","3E",LOOKUP(K27/M$2,{0,0.4,0.45,0.5,0.55,0.6,0.65,0.7,0.75,0.8,1},{0,2,2.25,2.5,2.75,3,3.25,3.5,3.75,4}))))</f>
        <v/>
      </c>
      <c r="N27" s="2" t="str">
        <f>IF(COUNT($A27)=0,"",IF($A27&lt;&gt;DRAFT!$B29,"ERR",IF(DRAFT!AS29="3E","3E",IF(COUNT(DRAFT!AO29,DRAFT!AS29)&gt;0,DRAFT!AT29,""))))</f>
        <v/>
      </c>
      <c r="O27" s="2" t="str">
        <f>IF(COUNT($A27)=0,"",IF(N27="3E","3E",IF(N27="","I",LOOKUP(N27/P$2,{0,0.4,0.45,0.5,0.55,0.6,0.65,0.7,0.75,0.8,1},{"F","D","C","C+","B-","B","B+","A-","A","A+"}))))</f>
        <v/>
      </c>
      <c r="P27" s="1" t="str">
        <f>IF(COUNT($A27)=0,"",IF(N27="","--",IF(N27="3E","3E",LOOKUP(N27/P$2,{0,0.4,0.45,0.5,0.55,0.6,0.65,0.7,0.75,0.8,1},{0,2,2.25,2.5,2.75,3,3.25,3.5,3.75,4}))))</f>
        <v/>
      </c>
      <c r="Q27" s="2" t="str">
        <f>IF(COUNT($A27)=0,"",IF($A27&lt;&gt;DRAFT!$B29,"ERR",IF(DRAFT!BB29="3E","3E",IF(COUNT(DRAFT!AX29,DRAFT!BB29)&gt;0,DRAFT!BC29,""))))</f>
        <v/>
      </c>
      <c r="R27" s="2" t="str">
        <f>IF(COUNT($A27)=0,"",IF(Q27="3E","3E",IF(Q27="","I",LOOKUP(Q27/S$2,{0,0.4,0.45,0.5,0.55,0.6,0.65,0.7,0.75,0.8,1},{"F","D","C","C+","B-","B","B+","A-","A","A+"}))))</f>
        <v/>
      </c>
      <c r="S27" s="1" t="str">
        <f>IF(COUNT($A27)=0,"",IF(Q27="","--",IF(Q27="3E","3E",LOOKUP(Q27/S$2,{0,0.4,0.45,0.5,0.55,0.6,0.65,0.7,0.75,0.8,1},{0,2,2.25,2.5,2.75,3,3.25,3.5,3.75,4}))))</f>
        <v/>
      </c>
      <c r="T27" s="2" t="str">
        <f>IF(COUNT($A27)=0,"",IF($A27&lt;&gt;DRAFT!$B29,"ERR",IF(DRAFT!BK29="3E","3E",IF(COUNT(DRAFT!BG29,DRAFT!BK29)&gt;0,DRAFT!BL29,""))))</f>
        <v/>
      </c>
      <c r="U27" s="2" t="str">
        <f>IF(COUNT($A27)=0,"",IF(T27="3E","3E",IF(T27="","I",LOOKUP(T27/V$2,{0,0.4,0.45,0.5,0.55,0.6,0.65,0.7,0.75,0.8,1},{"F","D","C","C+","B-","B","B+","A-","A","A+"}))))</f>
        <v/>
      </c>
      <c r="V27" s="1" t="str">
        <f>IF(COUNT($A27)=0,"",IF(T27="","--",IF(T27="3E","3E",LOOKUP(T27/V$2,{0,0.4,0.45,0.5,0.55,0.6,0.65,0.7,0.75,0.8,1},{0,2,2.25,2.5,2.75,3,3.25,3.5,3.75,4}))))</f>
        <v/>
      </c>
      <c r="W27" s="2" t="str">
        <f>IF(COUNT($A27)=0,"",IF($A27&lt;&gt;DRAFT!$B29,"ERR",IF(DRAFT!BT29="3E","3E",IF(COUNT(DRAFT!BP29,DRAFT!BT29)&gt;0,DRAFT!BU29,""))))</f>
        <v/>
      </c>
      <c r="X27" s="2" t="str">
        <f>IF(COUNT($A27)=0,"",IF(W27="3E","3E",IF(W27="","I",LOOKUP(W27/Y$2,{0,0.4,0.45,0.5,0.55,0.6,0.65,0.7,0.75,0.8,1},{"F","D","C","C+","B-","B","B+","A-","A","A+"}))))</f>
        <v/>
      </c>
      <c r="Y27" s="1" t="str">
        <f>IF(COUNT($A27)=0,"",IF(W27="","--",IF(W27="3E","3E",LOOKUP(W27/Y$2,{0,0.4,0.45,0.5,0.55,0.6,0.65,0.7,0.75,0.8,1},{0,2,2.25,2.5,2.75,3,3.25,3.5,3.75,4}))))</f>
        <v/>
      </c>
      <c r="Z27" s="2" t="str">
        <f>IF(COUNT($A27)=0,"",IF($A27&lt;&gt;DRAFT!$B29,"ERR",IF(DRAFT!CC29="3E","3E",IF(COUNT(DRAFT!BY29,DRAFT!CC29)&gt;0,DRAFT!CD29,""))))</f>
        <v/>
      </c>
      <c r="AA27" s="2" t="str">
        <f>IF(COUNT($A27)=0,"",IF(Z27="3E","3E",IF(Z27="","I",LOOKUP(Z27/AB$2,{0,0.4,0.45,0.5,0.55,0.6,0.65,0.7,0.75,0.8,1},{"F","D","C","C+","B-","B","B+","A-","A","A+"}))))</f>
        <v/>
      </c>
      <c r="AB27" s="1" t="str">
        <f>IF(COUNT($A27)=0,"",IF(Z27="","--",IF(Z27="3E","3E",LOOKUP(Z27/AB$2,{0,0.4,0.45,0.5,0.55,0.6,0.65,0.7,0.75,0.8,1},{0,2,2.25,2.5,2.75,3,3.25,3.5,3.75,4}))))</f>
        <v/>
      </c>
      <c r="AC27" s="2" t="str">
        <f>IF(COUNT($A27)=0,"",IF($A27&lt;&gt;DRAFT!$B29,"ERR",IF(DRAFT!CF29&gt;0,DRAFT!CF29,"")))</f>
        <v/>
      </c>
      <c r="AD27" s="2" t="str">
        <f>IF(COUNT($A27)=0,"",IF(AC27="3E","3E",IF(AC27="","I",LOOKUP(AC27/AE$2,{0,0.4,0.45,0.5,0.55,0.6,0.65,0.7,0.75,0.8,1},{"F","D","C","C+","B-","B","B+","A-","A","A+"}))))</f>
        <v/>
      </c>
      <c r="AE27" s="1" t="str">
        <f>IF(COUNT($A27)=0,"",IF(AC27="","--",IF(AC27="3E","3E",LOOKUP(AC27/AE$2,{0,0.4,0.45,0.5,0.55,0.6,0.65,0.7,0.75,0.8,1},{0,2,2.25,2.5,2.75,3,3.25,3.5,3.75,4}))))</f>
        <v/>
      </c>
      <c r="AF27" s="2" t="str">
        <f>IF(COUNT($A27)=0,"",IF($A27&lt;&gt;DRAFT!$B29,"ERR",IF(DRAFT!CI29&gt;0,DRAFT!CK29,"")))</f>
        <v/>
      </c>
      <c r="AG27" s="2" t="str">
        <f>IF(COUNT($A27)=0,"",IF(AF27="3E","3E",IF(AF27="","I",LOOKUP(AF27/AH$2,{0,0.4,0.45,0.5,0.55,0.6,0.65,0.7,0.75,0.8,1},{"F","D","C","C+","B-","B","B+","A-","A","A+"}))))</f>
        <v/>
      </c>
      <c r="AH27" s="1" t="str">
        <f>IF(COUNT($A27)=0,"",IF(AF27="","--",IF(AF27="3E","3E",LOOKUP(AF27/AH$2,{0,0.4,0.45,0.5,0.55,0.6,0.65,0.7,0.75,0.8,1},{0,2,2.25,2.5,2.75,3,3.25,3.5,3.75,4}))))</f>
        <v/>
      </c>
      <c r="AI27" s="2" t="str">
        <f>IF($A27&lt;&gt;DRAFT!$B29,"ERR",IF(OR(COUNT($A27)=0,COUNT(DRAFT!CL29:CN29,DRAFT!CP29:CR29)=0),"",CEILING(SUM(DRAFT!CO29,DRAFT!CS29,DRAFT!CT29),1)))</f>
        <v/>
      </c>
      <c r="AJ27" s="2" t="str">
        <f>IF(COUNT($A27)=0,"",IF(AI27="3E","3E",IF(AI27="","I",LOOKUP(AI27/AK$2,{0,0.4,0.45,0.5,0.55,0.6,0.65,0.7,0.75,0.8,1},{"F","D","C","C+","B-","B","B+","A-","A","A+"}))))</f>
        <v/>
      </c>
      <c r="AK27" s="1" t="str">
        <f>IF(COUNT($A27)=0,"",IF(AI27="","--",IF(AI27="3E","3E",LOOKUP(AI27/AK$2,{0,0.4,0.45,0.5,0.55,0.6,0.65,0.7,0.75,0.8,1},{0,2,2.25,2.5,2.75,3,3.25,3.5,3.75,4}))))</f>
        <v/>
      </c>
      <c r="AL27" s="4" t="str">
        <f>IF(OR(COUNT($A27)=0,COUNT(B27:AK27)=0),"",IF(COUNTIF(B27:AK27,"3E")&gt;0,"3E",IF(DRAFT!$A29="R",TRUNC(SUMPRODUCT(RGP,RCP)/TCP,3),TRUNC((SUMPRODUCT(--(IMDGP&gt;0)*IMDGP,IMCP)+CEILING(DRAFT!$DB29*42,0.25))/TCP,3))))</f>
        <v/>
      </c>
      <c r="AM27" s="2" t="str">
        <f>IF(OR(COUNT($A27)=0,COUNT(B27:AK27)=0),"",IF(COUNTIF(B27:AK27,"3E")&gt;0,"3E",IF(DRAFT!$A29="R",SUMPRODUCT(--(RGP&gt;=2),RCP),SUMPRODUCT(--(IMDGP&gt;0),--(IMGP=0),IMCP)+DRAFT!$DC29)))</f>
        <v/>
      </c>
      <c r="AN27" s="67" t="str">
        <f>IF(AL27="3E","3E",IF(COUNT($A27)=0,"",IF(COUNT(AI27)=0,"--",ROUND(((CEILING(DRAFT!$CV29*38,0.25)+CEILING(DRAFT!$CX29*38,0.25)+CEILING(DRAFT!$CZ29*42,0.25)+CEILING($AL27*42,0.25))/160),2))))</f>
        <v/>
      </c>
      <c r="AO27" s="2" t="str">
        <f>IF(AN27="3E","3E",IF(COUNT($A27)=0,"",IF(COUNT(AN27)=0,"I",LOOKUP(AN27,{0,2,2.25,2.5,2.75,3,3.25,3.5,3.75,4},{"F","D","C","C+","B-","B","B+","A-","A","A+"}))))</f>
        <v/>
      </c>
      <c r="AP27" s="2" t="str">
        <f>IF(AN27="3E","3E",IF(OR(COUNT(A27)=0,COUNT(AN27)=0),"",DRAFT!CW29+DRAFT!CY29+DRAFT!DA29+N(TABULATION!AM27)))</f>
        <v/>
      </c>
      <c r="AQ27" s="2" t="str">
        <f>IF(OR(COUNT($A27)=0,COUNT(B27:AK27)=0),"",IF(COUNTIF(B27:AM27,"3E")&gt;0,"3E",IF(AND(DRAFT!$A29="IM",OR($AL27&gt;DRAFT!$DB29,$AM27&gt;DRAFT!$DC29)),"IMPROVED",IF(AND(DRAFT!$A29="IM",$AL27&lt;=DRAFT!$DB29,$AM27&lt;=DRAFT!$DC29),"NOT IMPROVED",IF(AND(DRAFT!CU29="S",AH27&gt;=2,AK27&gt;=2,AN27&gt;=2.5,AP27&gt;=144),"PASS","FAIL")))))</f>
        <v/>
      </c>
      <c r="AR27" s="2" t="str">
        <f t="shared" si="0"/>
        <v/>
      </c>
      <c r="AS27" s="2" t="str">
        <f t="shared" si="1"/>
        <v/>
      </c>
    </row>
    <row r="28" spans="1:45" ht="18.95" customHeight="1" x14ac:dyDescent="0.25">
      <c r="A28" s="3" t="str">
        <f>IF(DRAFT!$B30="","",DRAFT!$B30)</f>
        <v/>
      </c>
      <c r="B28" s="2" t="str">
        <f>IF(COUNT($A28)=0,"",IF($A28&lt;&gt;DRAFT!$B30,"ERR",IF(DRAFT!I30="3E","3E",IF(COUNT(DRAFT!E30,DRAFT!I30)&gt;0,DRAFT!J30,""))))</f>
        <v/>
      </c>
      <c r="C28" s="2" t="str">
        <f>IF(COUNT($A28)=0,"",IF(B28="3E","3E",IF(B28="","I",LOOKUP(B28/D$2,{0,0.4,0.45,0.5,0.55,0.6,0.65,0.7,0.75,0.8,1},{"F","D","C","C+","B-","B","B+","A-","A","A+"}))))</f>
        <v/>
      </c>
      <c r="D28" s="1" t="str">
        <f>IF(COUNT($A28)=0,"",IF(B28="","--",IF(B28="3E","3E",LOOKUP(B28/D$2,{0,0.4,0.45,0.5,0.55,0.6,0.65,0.7,0.75,0.8,1},{0,2,2.25,2.5,2.75,3,3.25,3.5,3.75,4}))))</f>
        <v/>
      </c>
      <c r="E28" s="2" t="str">
        <f>IF(COUNT($A28)=0,"",IF($A28&lt;&gt;DRAFT!$B30,"ERR",IF(DRAFT!R30="3E","3E",IF(COUNT(DRAFT!N30,DRAFT!R30)&gt;0,DRAFT!S30,""))))</f>
        <v/>
      </c>
      <c r="F28" s="2" t="str">
        <f>IF(COUNT($A28)=0,"",IF(E28="3E","3E",IF(E28="","I",LOOKUP(E28/G$2,{0,0.4,0.45,0.5,0.55,0.6,0.65,0.7,0.75,0.8,1},{"F","D","C","C+","B-","B","B+","A-","A","A+"}))))</f>
        <v/>
      </c>
      <c r="G28" s="1" t="str">
        <f>IF(COUNT($A28)=0,"",IF(E28="","--",IF(E28="3E","3E",LOOKUP(E28/G$2,{0,0.4,0.45,0.5,0.55,0.6,0.65,0.7,0.75,0.8,1},{0,2,2.25,2.5,2.75,3,3.25,3.5,3.75,4}))))</f>
        <v/>
      </c>
      <c r="H28" s="2" t="str">
        <f>IF(COUNT($A28)=0,"",IF($A28&lt;&gt;DRAFT!$B30,"ERR",IF(DRAFT!AA30="3E","3E",IF(COUNT(DRAFT!W30,DRAFT!AA30)&gt;0,DRAFT!AB30,""))))</f>
        <v/>
      </c>
      <c r="I28" s="2" t="str">
        <f>IF(COUNT($A28)=0,"",IF(H28="3E","3E",IF(H28="","I",LOOKUP(H28/J$2,{0,0.4,0.45,0.5,0.55,0.6,0.65,0.7,0.75,0.8,1},{"F","D","C","C+","B-","B","B+","A-","A","A+"}))))</f>
        <v/>
      </c>
      <c r="J28" s="1" t="str">
        <f>IF(COUNT($A28)=0,"",IF(H28="","--",IF(H28="3E","3E",LOOKUP(H28/J$2,{0,0.4,0.45,0.5,0.55,0.6,0.65,0.7,0.75,0.8,1},{0,2,2.25,2.5,2.75,3,3.25,3.5,3.75,4}))))</f>
        <v/>
      </c>
      <c r="K28" s="2" t="str">
        <f>IF(COUNT($A28)=0,"",IF($A28&lt;&gt;DRAFT!$B30,"ERR",IF(DRAFT!AJ30="3E","3E",IF(COUNT(DRAFT!AF30,DRAFT!AJ30)&gt;0,DRAFT!AK30,""))))</f>
        <v/>
      </c>
      <c r="L28" s="2" t="str">
        <f>IF(COUNT($A28)=0,"",IF(K28="3E","3E",IF(K28="","I",LOOKUP(K28/M$2,{0,0.4,0.45,0.5,0.55,0.6,0.65,0.7,0.75,0.8,1},{"F","D","C","C+","B-","B","B+","A-","A","A+"}))))</f>
        <v/>
      </c>
      <c r="M28" s="1" t="str">
        <f>IF(COUNT($A28)=0,"",IF(K28="","--",IF(K28="3E","3E",LOOKUP(K28/M$2,{0,0.4,0.45,0.5,0.55,0.6,0.65,0.7,0.75,0.8,1},{0,2,2.25,2.5,2.75,3,3.25,3.5,3.75,4}))))</f>
        <v/>
      </c>
      <c r="N28" s="2" t="str">
        <f>IF(COUNT($A28)=0,"",IF($A28&lt;&gt;DRAFT!$B30,"ERR",IF(DRAFT!AS30="3E","3E",IF(COUNT(DRAFT!AO30,DRAFT!AS30)&gt;0,DRAFT!AT30,""))))</f>
        <v/>
      </c>
      <c r="O28" s="2" t="str">
        <f>IF(COUNT($A28)=0,"",IF(N28="3E","3E",IF(N28="","I",LOOKUP(N28/P$2,{0,0.4,0.45,0.5,0.55,0.6,0.65,0.7,0.75,0.8,1},{"F","D","C","C+","B-","B","B+","A-","A","A+"}))))</f>
        <v/>
      </c>
      <c r="P28" s="1" t="str">
        <f>IF(COUNT($A28)=0,"",IF(N28="","--",IF(N28="3E","3E",LOOKUP(N28/P$2,{0,0.4,0.45,0.5,0.55,0.6,0.65,0.7,0.75,0.8,1},{0,2,2.25,2.5,2.75,3,3.25,3.5,3.75,4}))))</f>
        <v/>
      </c>
      <c r="Q28" s="2" t="str">
        <f>IF(COUNT($A28)=0,"",IF($A28&lt;&gt;DRAFT!$B30,"ERR",IF(DRAFT!BB30="3E","3E",IF(COUNT(DRAFT!AX30,DRAFT!BB30)&gt;0,DRAFT!BC30,""))))</f>
        <v/>
      </c>
      <c r="R28" s="2" t="str">
        <f>IF(COUNT($A28)=0,"",IF(Q28="3E","3E",IF(Q28="","I",LOOKUP(Q28/S$2,{0,0.4,0.45,0.5,0.55,0.6,0.65,0.7,0.75,0.8,1},{"F","D","C","C+","B-","B","B+","A-","A","A+"}))))</f>
        <v/>
      </c>
      <c r="S28" s="1" t="str">
        <f>IF(COUNT($A28)=0,"",IF(Q28="","--",IF(Q28="3E","3E",LOOKUP(Q28/S$2,{0,0.4,0.45,0.5,0.55,0.6,0.65,0.7,0.75,0.8,1},{0,2,2.25,2.5,2.75,3,3.25,3.5,3.75,4}))))</f>
        <v/>
      </c>
      <c r="T28" s="2" t="str">
        <f>IF(COUNT($A28)=0,"",IF($A28&lt;&gt;DRAFT!$B30,"ERR",IF(DRAFT!BK30="3E","3E",IF(COUNT(DRAFT!BG30,DRAFT!BK30)&gt;0,DRAFT!BL30,""))))</f>
        <v/>
      </c>
      <c r="U28" s="2" t="str">
        <f>IF(COUNT($A28)=0,"",IF(T28="3E","3E",IF(T28="","I",LOOKUP(T28/V$2,{0,0.4,0.45,0.5,0.55,0.6,0.65,0.7,0.75,0.8,1},{"F","D","C","C+","B-","B","B+","A-","A","A+"}))))</f>
        <v/>
      </c>
      <c r="V28" s="1" t="str">
        <f>IF(COUNT($A28)=0,"",IF(T28="","--",IF(T28="3E","3E",LOOKUP(T28/V$2,{0,0.4,0.45,0.5,0.55,0.6,0.65,0.7,0.75,0.8,1},{0,2,2.25,2.5,2.75,3,3.25,3.5,3.75,4}))))</f>
        <v/>
      </c>
      <c r="W28" s="2" t="str">
        <f>IF(COUNT($A28)=0,"",IF($A28&lt;&gt;DRAFT!$B30,"ERR",IF(DRAFT!BT30="3E","3E",IF(COUNT(DRAFT!BP30,DRAFT!BT30)&gt;0,DRAFT!BU30,""))))</f>
        <v/>
      </c>
      <c r="X28" s="2" t="str">
        <f>IF(COUNT($A28)=0,"",IF(W28="3E","3E",IF(W28="","I",LOOKUP(W28/Y$2,{0,0.4,0.45,0.5,0.55,0.6,0.65,0.7,0.75,0.8,1},{"F","D","C","C+","B-","B","B+","A-","A","A+"}))))</f>
        <v/>
      </c>
      <c r="Y28" s="1" t="str">
        <f>IF(COUNT($A28)=0,"",IF(W28="","--",IF(W28="3E","3E",LOOKUP(W28/Y$2,{0,0.4,0.45,0.5,0.55,0.6,0.65,0.7,0.75,0.8,1},{0,2,2.25,2.5,2.75,3,3.25,3.5,3.75,4}))))</f>
        <v/>
      </c>
      <c r="Z28" s="2" t="str">
        <f>IF(COUNT($A28)=0,"",IF($A28&lt;&gt;DRAFT!$B30,"ERR",IF(DRAFT!CC30="3E","3E",IF(COUNT(DRAFT!BY30,DRAFT!CC30)&gt;0,DRAFT!CD30,""))))</f>
        <v/>
      </c>
      <c r="AA28" s="2" t="str">
        <f>IF(COUNT($A28)=0,"",IF(Z28="3E","3E",IF(Z28="","I",LOOKUP(Z28/AB$2,{0,0.4,0.45,0.5,0.55,0.6,0.65,0.7,0.75,0.8,1},{"F","D","C","C+","B-","B","B+","A-","A","A+"}))))</f>
        <v/>
      </c>
      <c r="AB28" s="1" t="str">
        <f>IF(COUNT($A28)=0,"",IF(Z28="","--",IF(Z28="3E","3E",LOOKUP(Z28/AB$2,{0,0.4,0.45,0.5,0.55,0.6,0.65,0.7,0.75,0.8,1},{0,2,2.25,2.5,2.75,3,3.25,3.5,3.75,4}))))</f>
        <v/>
      </c>
      <c r="AC28" s="2" t="str">
        <f>IF(COUNT($A28)=0,"",IF($A28&lt;&gt;DRAFT!$B30,"ERR",IF(DRAFT!CF30&gt;0,DRAFT!CF30,"")))</f>
        <v/>
      </c>
      <c r="AD28" s="2" t="str">
        <f>IF(COUNT($A28)=0,"",IF(AC28="3E","3E",IF(AC28="","I",LOOKUP(AC28/AE$2,{0,0.4,0.45,0.5,0.55,0.6,0.65,0.7,0.75,0.8,1},{"F","D","C","C+","B-","B","B+","A-","A","A+"}))))</f>
        <v/>
      </c>
      <c r="AE28" s="1" t="str">
        <f>IF(COUNT($A28)=0,"",IF(AC28="","--",IF(AC28="3E","3E",LOOKUP(AC28/AE$2,{0,0.4,0.45,0.5,0.55,0.6,0.65,0.7,0.75,0.8,1},{0,2,2.25,2.5,2.75,3,3.25,3.5,3.75,4}))))</f>
        <v/>
      </c>
      <c r="AF28" s="2" t="str">
        <f>IF(COUNT($A28)=0,"",IF($A28&lt;&gt;DRAFT!$B30,"ERR",IF(DRAFT!CI30&gt;0,DRAFT!CK30,"")))</f>
        <v/>
      </c>
      <c r="AG28" s="2" t="str">
        <f>IF(COUNT($A28)=0,"",IF(AF28="3E","3E",IF(AF28="","I",LOOKUP(AF28/AH$2,{0,0.4,0.45,0.5,0.55,0.6,0.65,0.7,0.75,0.8,1},{"F","D","C","C+","B-","B","B+","A-","A","A+"}))))</f>
        <v/>
      </c>
      <c r="AH28" s="1" t="str">
        <f>IF(COUNT($A28)=0,"",IF(AF28="","--",IF(AF28="3E","3E",LOOKUP(AF28/AH$2,{0,0.4,0.45,0.5,0.55,0.6,0.65,0.7,0.75,0.8,1},{0,2,2.25,2.5,2.75,3,3.25,3.5,3.75,4}))))</f>
        <v/>
      </c>
      <c r="AI28" s="2" t="str">
        <f>IF($A28&lt;&gt;DRAFT!$B30,"ERR",IF(OR(COUNT($A28)=0,COUNT(DRAFT!CL30:CN30,DRAFT!CP30:CR30)=0),"",CEILING(SUM(DRAFT!CO30,DRAFT!CS30,DRAFT!CT30),1)))</f>
        <v/>
      </c>
      <c r="AJ28" s="2" t="str">
        <f>IF(COUNT($A28)=0,"",IF(AI28="3E","3E",IF(AI28="","I",LOOKUP(AI28/AK$2,{0,0.4,0.45,0.5,0.55,0.6,0.65,0.7,0.75,0.8,1},{"F","D","C","C+","B-","B","B+","A-","A","A+"}))))</f>
        <v/>
      </c>
      <c r="AK28" s="1" t="str">
        <f>IF(COUNT($A28)=0,"",IF(AI28="","--",IF(AI28="3E","3E",LOOKUP(AI28/AK$2,{0,0.4,0.45,0.5,0.55,0.6,0.65,0.7,0.75,0.8,1},{0,2,2.25,2.5,2.75,3,3.25,3.5,3.75,4}))))</f>
        <v/>
      </c>
      <c r="AL28" s="4" t="str">
        <f>IF(OR(COUNT($A28)=0,COUNT(B28:AK28)=0),"",IF(COUNTIF(B28:AK28,"3E")&gt;0,"3E",IF(DRAFT!$A30="R",TRUNC(SUMPRODUCT(RGP,RCP)/TCP,3),TRUNC((SUMPRODUCT(--(IMDGP&gt;0)*IMDGP,IMCP)+CEILING(DRAFT!$DB30*42,0.25))/TCP,3))))</f>
        <v/>
      </c>
      <c r="AM28" s="2" t="str">
        <f>IF(OR(COUNT($A28)=0,COUNT(B28:AK28)=0),"",IF(COUNTIF(B28:AK28,"3E")&gt;0,"3E",IF(DRAFT!$A30="R",SUMPRODUCT(--(RGP&gt;=2),RCP),SUMPRODUCT(--(IMDGP&gt;0),--(IMGP=0),IMCP)+DRAFT!$DC30)))</f>
        <v/>
      </c>
      <c r="AN28" s="67" t="str">
        <f>IF(AL28="3E","3E",IF(COUNT($A28)=0,"",IF(COUNT(AI28)=0,"--",ROUND(((CEILING(DRAFT!$CV30*38,0.25)+CEILING(DRAFT!$CX30*38,0.25)+CEILING(DRAFT!$CZ30*42,0.25)+CEILING($AL28*42,0.25))/160),2))))</f>
        <v/>
      </c>
      <c r="AO28" s="2" t="str">
        <f>IF(AN28="3E","3E",IF(COUNT($A28)=0,"",IF(COUNT(AN28)=0,"I",LOOKUP(AN28,{0,2,2.25,2.5,2.75,3,3.25,3.5,3.75,4},{"F","D","C","C+","B-","B","B+","A-","A","A+"}))))</f>
        <v/>
      </c>
      <c r="AP28" s="2" t="str">
        <f>IF(AN28="3E","3E",IF(OR(COUNT(A28)=0,COUNT(AN28)=0),"",DRAFT!CW30+DRAFT!CY30+DRAFT!DA30+N(TABULATION!AM28)))</f>
        <v/>
      </c>
      <c r="AQ28" s="2" t="str">
        <f>IF(OR(COUNT($A28)=0,COUNT(B28:AK28)=0),"",IF(COUNTIF(B28:AM28,"3E")&gt;0,"3E",IF(AND(DRAFT!$A30="IM",OR($AL28&gt;DRAFT!$DB30,$AM28&gt;DRAFT!$DC30)),"IMPROVED",IF(AND(DRAFT!$A30="IM",$AL28&lt;=DRAFT!$DB30,$AM28&lt;=DRAFT!$DC30),"NOT IMPROVED",IF(AND(DRAFT!CU30="S",AH28&gt;=2,AK28&gt;=2,AN28&gt;=2.5,AP28&gt;=144),"PASS","FAIL")))))</f>
        <v/>
      </c>
      <c r="AR28" s="2" t="str">
        <f t="shared" si="0"/>
        <v/>
      </c>
      <c r="AS28" s="2" t="str">
        <f t="shared" si="1"/>
        <v/>
      </c>
    </row>
    <row r="29" spans="1:45" ht="18.95" customHeight="1" x14ac:dyDescent="0.25">
      <c r="A29" s="3" t="str">
        <f>IF(DRAFT!$B31="","",DRAFT!$B31)</f>
        <v/>
      </c>
      <c r="B29" s="2" t="str">
        <f>IF(COUNT($A29)=0,"",IF($A29&lt;&gt;DRAFT!$B31,"ERR",IF(DRAFT!I31="3E","3E",IF(COUNT(DRAFT!E31,DRAFT!I31)&gt;0,DRAFT!J31,""))))</f>
        <v/>
      </c>
      <c r="C29" s="2" t="str">
        <f>IF(COUNT($A29)=0,"",IF(B29="3E","3E",IF(B29="","I",LOOKUP(B29/D$2,{0,0.4,0.45,0.5,0.55,0.6,0.65,0.7,0.75,0.8,1},{"F","D","C","C+","B-","B","B+","A-","A","A+"}))))</f>
        <v/>
      </c>
      <c r="D29" s="1" t="str">
        <f>IF(COUNT($A29)=0,"",IF(B29="","--",IF(B29="3E","3E",LOOKUP(B29/D$2,{0,0.4,0.45,0.5,0.55,0.6,0.65,0.7,0.75,0.8,1},{0,2,2.25,2.5,2.75,3,3.25,3.5,3.75,4}))))</f>
        <v/>
      </c>
      <c r="E29" s="2" t="str">
        <f>IF(COUNT($A29)=0,"",IF($A29&lt;&gt;DRAFT!$B31,"ERR",IF(DRAFT!R31="3E","3E",IF(COUNT(DRAFT!N31,DRAFT!R31)&gt;0,DRAFT!S31,""))))</f>
        <v/>
      </c>
      <c r="F29" s="2" t="str">
        <f>IF(COUNT($A29)=0,"",IF(E29="3E","3E",IF(E29="","I",LOOKUP(E29/G$2,{0,0.4,0.45,0.5,0.55,0.6,0.65,0.7,0.75,0.8,1},{"F","D","C","C+","B-","B","B+","A-","A","A+"}))))</f>
        <v/>
      </c>
      <c r="G29" s="1" t="str">
        <f>IF(COUNT($A29)=0,"",IF(E29="","--",IF(E29="3E","3E",LOOKUP(E29/G$2,{0,0.4,0.45,0.5,0.55,0.6,0.65,0.7,0.75,0.8,1},{0,2,2.25,2.5,2.75,3,3.25,3.5,3.75,4}))))</f>
        <v/>
      </c>
      <c r="H29" s="2" t="str">
        <f>IF(COUNT($A29)=0,"",IF($A29&lt;&gt;DRAFT!$B31,"ERR",IF(DRAFT!AA31="3E","3E",IF(COUNT(DRAFT!W31,DRAFT!AA31)&gt;0,DRAFT!AB31,""))))</f>
        <v/>
      </c>
      <c r="I29" s="2" t="str">
        <f>IF(COUNT($A29)=0,"",IF(H29="3E","3E",IF(H29="","I",LOOKUP(H29/J$2,{0,0.4,0.45,0.5,0.55,0.6,0.65,0.7,0.75,0.8,1},{"F","D","C","C+","B-","B","B+","A-","A","A+"}))))</f>
        <v/>
      </c>
      <c r="J29" s="1" t="str">
        <f>IF(COUNT($A29)=0,"",IF(H29="","--",IF(H29="3E","3E",LOOKUP(H29/J$2,{0,0.4,0.45,0.5,0.55,0.6,0.65,0.7,0.75,0.8,1},{0,2,2.25,2.5,2.75,3,3.25,3.5,3.75,4}))))</f>
        <v/>
      </c>
      <c r="K29" s="2" t="str">
        <f>IF(COUNT($A29)=0,"",IF($A29&lt;&gt;DRAFT!$B31,"ERR",IF(DRAFT!AJ31="3E","3E",IF(COUNT(DRAFT!AF31,DRAFT!AJ31)&gt;0,DRAFT!AK31,""))))</f>
        <v/>
      </c>
      <c r="L29" s="2" t="str">
        <f>IF(COUNT($A29)=0,"",IF(K29="3E","3E",IF(K29="","I",LOOKUP(K29/M$2,{0,0.4,0.45,0.5,0.55,0.6,0.65,0.7,0.75,0.8,1},{"F","D","C","C+","B-","B","B+","A-","A","A+"}))))</f>
        <v/>
      </c>
      <c r="M29" s="1" t="str">
        <f>IF(COUNT($A29)=0,"",IF(K29="","--",IF(K29="3E","3E",LOOKUP(K29/M$2,{0,0.4,0.45,0.5,0.55,0.6,0.65,0.7,0.75,0.8,1},{0,2,2.25,2.5,2.75,3,3.25,3.5,3.75,4}))))</f>
        <v/>
      </c>
      <c r="N29" s="2" t="str">
        <f>IF(COUNT($A29)=0,"",IF($A29&lt;&gt;DRAFT!$B31,"ERR",IF(DRAFT!AS31="3E","3E",IF(COUNT(DRAFT!AO31,DRAFT!AS31)&gt;0,DRAFT!AT31,""))))</f>
        <v/>
      </c>
      <c r="O29" s="2" t="str">
        <f>IF(COUNT($A29)=0,"",IF(N29="3E","3E",IF(N29="","I",LOOKUP(N29/P$2,{0,0.4,0.45,0.5,0.55,0.6,0.65,0.7,0.75,0.8,1},{"F","D","C","C+","B-","B","B+","A-","A","A+"}))))</f>
        <v/>
      </c>
      <c r="P29" s="1" t="str">
        <f>IF(COUNT($A29)=0,"",IF(N29="","--",IF(N29="3E","3E",LOOKUP(N29/P$2,{0,0.4,0.45,0.5,0.55,0.6,0.65,0.7,0.75,0.8,1},{0,2,2.25,2.5,2.75,3,3.25,3.5,3.75,4}))))</f>
        <v/>
      </c>
      <c r="Q29" s="2" t="str">
        <f>IF(COUNT($A29)=0,"",IF($A29&lt;&gt;DRAFT!$B31,"ERR",IF(DRAFT!BB31="3E","3E",IF(COUNT(DRAFT!AX31,DRAFT!BB31)&gt;0,DRAFT!BC31,""))))</f>
        <v/>
      </c>
      <c r="R29" s="2" t="str">
        <f>IF(COUNT($A29)=0,"",IF(Q29="3E","3E",IF(Q29="","I",LOOKUP(Q29/S$2,{0,0.4,0.45,0.5,0.55,0.6,0.65,0.7,0.75,0.8,1},{"F","D","C","C+","B-","B","B+","A-","A","A+"}))))</f>
        <v/>
      </c>
      <c r="S29" s="1" t="str">
        <f>IF(COUNT($A29)=0,"",IF(Q29="","--",IF(Q29="3E","3E",LOOKUP(Q29/S$2,{0,0.4,0.45,0.5,0.55,0.6,0.65,0.7,0.75,0.8,1},{0,2,2.25,2.5,2.75,3,3.25,3.5,3.75,4}))))</f>
        <v/>
      </c>
      <c r="T29" s="2" t="str">
        <f>IF(COUNT($A29)=0,"",IF($A29&lt;&gt;DRAFT!$B31,"ERR",IF(DRAFT!BK31="3E","3E",IF(COUNT(DRAFT!BG31,DRAFT!BK31)&gt;0,DRAFT!BL31,""))))</f>
        <v/>
      </c>
      <c r="U29" s="2" t="str">
        <f>IF(COUNT($A29)=0,"",IF(T29="3E","3E",IF(T29="","I",LOOKUP(T29/V$2,{0,0.4,0.45,0.5,0.55,0.6,0.65,0.7,0.75,0.8,1},{"F","D","C","C+","B-","B","B+","A-","A","A+"}))))</f>
        <v/>
      </c>
      <c r="V29" s="1" t="str">
        <f>IF(COUNT($A29)=0,"",IF(T29="","--",IF(T29="3E","3E",LOOKUP(T29/V$2,{0,0.4,0.45,0.5,0.55,0.6,0.65,0.7,0.75,0.8,1},{0,2,2.25,2.5,2.75,3,3.25,3.5,3.75,4}))))</f>
        <v/>
      </c>
      <c r="W29" s="2" t="str">
        <f>IF(COUNT($A29)=0,"",IF($A29&lt;&gt;DRAFT!$B31,"ERR",IF(DRAFT!BT31="3E","3E",IF(COUNT(DRAFT!BP31,DRAFT!BT31)&gt;0,DRAFT!BU31,""))))</f>
        <v/>
      </c>
      <c r="X29" s="2" t="str">
        <f>IF(COUNT($A29)=0,"",IF(W29="3E","3E",IF(W29="","I",LOOKUP(W29/Y$2,{0,0.4,0.45,0.5,0.55,0.6,0.65,0.7,0.75,0.8,1},{"F","D","C","C+","B-","B","B+","A-","A","A+"}))))</f>
        <v/>
      </c>
      <c r="Y29" s="1" t="str">
        <f>IF(COUNT($A29)=0,"",IF(W29="","--",IF(W29="3E","3E",LOOKUP(W29/Y$2,{0,0.4,0.45,0.5,0.55,0.6,0.65,0.7,0.75,0.8,1},{0,2,2.25,2.5,2.75,3,3.25,3.5,3.75,4}))))</f>
        <v/>
      </c>
      <c r="Z29" s="2" t="str">
        <f>IF(COUNT($A29)=0,"",IF($A29&lt;&gt;DRAFT!$B31,"ERR",IF(DRAFT!CC31="3E","3E",IF(COUNT(DRAFT!BY31,DRAFT!CC31)&gt;0,DRAFT!CD31,""))))</f>
        <v/>
      </c>
      <c r="AA29" s="2" t="str">
        <f>IF(COUNT($A29)=0,"",IF(Z29="3E","3E",IF(Z29="","I",LOOKUP(Z29/AB$2,{0,0.4,0.45,0.5,0.55,0.6,0.65,0.7,0.75,0.8,1},{"F","D","C","C+","B-","B","B+","A-","A","A+"}))))</f>
        <v/>
      </c>
      <c r="AB29" s="1" t="str">
        <f>IF(COUNT($A29)=0,"",IF(Z29="","--",IF(Z29="3E","3E",LOOKUP(Z29/AB$2,{0,0.4,0.45,0.5,0.55,0.6,0.65,0.7,0.75,0.8,1},{0,2,2.25,2.5,2.75,3,3.25,3.5,3.75,4}))))</f>
        <v/>
      </c>
      <c r="AC29" s="2" t="str">
        <f>IF(COUNT($A29)=0,"",IF($A29&lt;&gt;DRAFT!$B31,"ERR",IF(DRAFT!CF31&gt;0,DRAFT!CF31,"")))</f>
        <v/>
      </c>
      <c r="AD29" s="2" t="str">
        <f>IF(COUNT($A29)=0,"",IF(AC29="3E","3E",IF(AC29="","I",LOOKUP(AC29/AE$2,{0,0.4,0.45,0.5,0.55,0.6,0.65,0.7,0.75,0.8,1},{"F","D","C","C+","B-","B","B+","A-","A","A+"}))))</f>
        <v/>
      </c>
      <c r="AE29" s="1" t="str">
        <f>IF(COUNT($A29)=0,"",IF(AC29="","--",IF(AC29="3E","3E",LOOKUP(AC29/AE$2,{0,0.4,0.45,0.5,0.55,0.6,0.65,0.7,0.75,0.8,1},{0,2,2.25,2.5,2.75,3,3.25,3.5,3.75,4}))))</f>
        <v/>
      </c>
      <c r="AF29" s="2" t="str">
        <f>IF(COUNT($A29)=0,"",IF($A29&lt;&gt;DRAFT!$B31,"ERR",IF(DRAFT!CI31&gt;0,DRAFT!CK31,"")))</f>
        <v/>
      </c>
      <c r="AG29" s="2" t="str">
        <f>IF(COUNT($A29)=0,"",IF(AF29="3E","3E",IF(AF29="","I",LOOKUP(AF29/AH$2,{0,0.4,0.45,0.5,0.55,0.6,0.65,0.7,0.75,0.8,1},{"F","D","C","C+","B-","B","B+","A-","A","A+"}))))</f>
        <v/>
      </c>
      <c r="AH29" s="1" t="str">
        <f>IF(COUNT($A29)=0,"",IF(AF29="","--",IF(AF29="3E","3E",LOOKUP(AF29/AH$2,{0,0.4,0.45,0.5,0.55,0.6,0.65,0.7,0.75,0.8,1},{0,2,2.25,2.5,2.75,3,3.25,3.5,3.75,4}))))</f>
        <v/>
      </c>
      <c r="AI29" s="2" t="str">
        <f>IF($A29&lt;&gt;DRAFT!$B31,"ERR",IF(OR(COUNT($A29)=0,COUNT(DRAFT!CL31:CN31,DRAFT!CP31:CR31)=0),"",CEILING(SUM(DRAFT!CO31,DRAFT!CS31,DRAFT!CT31),1)))</f>
        <v/>
      </c>
      <c r="AJ29" s="2" t="str">
        <f>IF(COUNT($A29)=0,"",IF(AI29="3E","3E",IF(AI29="","I",LOOKUP(AI29/AK$2,{0,0.4,0.45,0.5,0.55,0.6,0.65,0.7,0.75,0.8,1},{"F","D","C","C+","B-","B","B+","A-","A","A+"}))))</f>
        <v/>
      </c>
      <c r="AK29" s="1" t="str">
        <f>IF(COUNT($A29)=0,"",IF(AI29="","--",IF(AI29="3E","3E",LOOKUP(AI29/AK$2,{0,0.4,0.45,0.5,0.55,0.6,0.65,0.7,0.75,0.8,1},{0,2,2.25,2.5,2.75,3,3.25,3.5,3.75,4}))))</f>
        <v/>
      </c>
      <c r="AL29" s="4" t="str">
        <f>IF(OR(COUNT($A29)=0,COUNT(B29:AK29)=0),"",IF(COUNTIF(B29:AK29,"3E")&gt;0,"3E",IF(DRAFT!$A31="R",TRUNC(SUMPRODUCT(RGP,RCP)/TCP,3),TRUNC((SUMPRODUCT(--(IMDGP&gt;0)*IMDGP,IMCP)+CEILING(DRAFT!$DB31*42,0.25))/TCP,3))))</f>
        <v/>
      </c>
      <c r="AM29" s="2" t="str">
        <f>IF(OR(COUNT($A29)=0,COUNT(B29:AK29)=0),"",IF(COUNTIF(B29:AK29,"3E")&gt;0,"3E",IF(DRAFT!$A31="R",SUMPRODUCT(--(RGP&gt;=2),RCP),SUMPRODUCT(--(IMDGP&gt;0),--(IMGP=0),IMCP)+DRAFT!$DC31)))</f>
        <v/>
      </c>
      <c r="AN29" s="67" t="str">
        <f>IF(AL29="3E","3E",IF(COUNT($A29)=0,"",IF(COUNT(AI29)=0,"--",ROUND(((CEILING(DRAFT!$CV31*38,0.25)+CEILING(DRAFT!$CX31*38,0.25)+CEILING(DRAFT!$CZ31*42,0.25)+CEILING($AL29*42,0.25))/160),2))))</f>
        <v/>
      </c>
      <c r="AO29" s="2" t="str">
        <f>IF(AN29="3E","3E",IF(COUNT($A29)=0,"",IF(COUNT(AN29)=0,"I",LOOKUP(AN29,{0,2,2.25,2.5,2.75,3,3.25,3.5,3.75,4},{"F","D","C","C+","B-","B","B+","A-","A","A+"}))))</f>
        <v/>
      </c>
      <c r="AP29" s="2" t="str">
        <f>IF(AN29="3E","3E",IF(OR(COUNT(A29)=0,COUNT(AN29)=0),"",DRAFT!CW31+DRAFT!CY31+DRAFT!DA31+N(TABULATION!AM29)))</f>
        <v/>
      </c>
      <c r="AQ29" s="2" t="str">
        <f>IF(OR(COUNT($A29)=0,COUNT(B29:AK29)=0),"",IF(COUNTIF(B29:AM29,"3E")&gt;0,"3E",IF(AND(DRAFT!$A31="IM",OR($AL29&gt;DRAFT!$DB31,$AM29&gt;DRAFT!$DC31)),"IMPROVED",IF(AND(DRAFT!$A31="IM",$AL29&lt;=DRAFT!$DB31,$AM29&lt;=DRAFT!$DC31),"NOT IMPROVED",IF(AND(DRAFT!CU31="S",AH29&gt;=2,AK29&gt;=2,AN29&gt;=2.5,AP29&gt;=144),"PASS","FAIL")))))</f>
        <v/>
      </c>
      <c r="AR29" s="2" t="str">
        <f t="shared" si="0"/>
        <v/>
      </c>
      <c r="AS29" s="2" t="str">
        <f t="shared" si="1"/>
        <v/>
      </c>
    </row>
    <row r="30" spans="1:45" ht="18.95" customHeight="1" x14ac:dyDescent="0.25">
      <c r="A30" s="3" t="str">
        <f>IF(DRAFT!$B32="","",DRAFT!$B32)</f>
        <v/>
      </c>
      <c r="B30" s="2" t="str">
        <f>IF(COUNT($A30)=0,"",IF($A30&lt;&gt;DRAFT!$B32,"ERR",IF(DRAFT!I32="3E","3E",IF(COUNT(DRAFT!E32,DRAFT!I32)&gt;0,DRAFT!J32,""))))</f>
        <v/>
      </c>
      <c r="C30" s="2" t="str">
        <f>IF(COUNT($A30)=0,"",IF(B30="3E","3E",IF(B30="","I",LOOKUP(B30/D$2,{0,0.4,0.45,0.5,0.55,0.6,0.65,0.7,0.75,0.8,1},{"F","D","C","C+","B-","B","B+","A-","A","A+"}))))</f>
        <v/>
      </c>
      <c r="D30" s="1" t="str">
        <f>IF(COUNT($A30)=0,"",IF(B30="","--",IF(B30="3E","3E",LOOKUP(B30/D$2,{0,0.4,0.45,0.5,0.55,0.6,0.65,0.7,0.75,0.8,1},{0,2,2.25,2.5,2.75,3,3.25,3.5,3.75,4}))))</f>
        <v/>
      </c>
      <c r="E30" s="2" t="str">
        <f>IF(COUNT($A30)=0,"",IF($A30&lt;&gt;DRAFT!$B32,"ERR",IF(DRAFT!R32="3E","3E",IF(COUNT(DRAFT!N32,DRAFT!R32)&gt;0,DRAFT!S32,""))))</f>
        <v/>
      </c>
      <c r="F30" s="2" t="str">
        <f>IF(COUNT($A30)=0,"",IF(E30="3E","3E",IF(E30="","I",LOOKUP(E30/G$2,{0,0.4,0.45,0.5,0.55,0.6,0.65,0.7,0.75,0.8,1},{"F","D","C","C+","B-","B","B+","A-","A","A+"}))))</f>
        <v/>
      </c>
      <c r="G30" s="1" t="str">
        <f>IF(COUNT($A30)=0,"",IF(E30="","--",IF(E30="3E","3E",LOOKUP(E30/G$2,{0,0.4,0.45,0.5,0.55,0.6,0.65,0.7,0.75,0.8,1},{0,2,2.25,2.5,2.75,3,3.25,3.5,3.75,4}))))</f>
        <v/>
      </c>
      <c r="H30" s="2" t="str">
        <f>IF(COUNT($A30)=0,"",IF($A30&lt;&gt;DRAFT!$B32,"ERR",IF(DRAFT!AA32="3E","3E",IF(COUNT(DRAFT!W32,DRAFT!AA32)&gt;0,DRAFT!AB32,""))))</f>
        <v/>
      </c>
      <c r="I30" s="2" t="str">
        <f>IF(COUNT($A30)=0,"",IF(H30="3E","3E",IF(H30="","I",LOOKUP(H30/J$2,{0,0.4,0.45,0.5,0.55,0.6,0.65,0.7,0.75,0.8,1},{"F","D","C","C+","B-","B","B+","A-","A","A+"}))))</f>
        <v/>
      </c>
      <c r="J30" s="1" t="str">
        <f>IF(COUNT($A30)=0,"",IF(H30="","--",IF(H30="3E","3E",LOOKUP(H30/J$2,{0,0.4,0.45,0.5,0.55,0.6,0.65,0.7,0.75,0.8,1},{0,2,2.25,2.5,2.75,3,3.25,3.5,3.75,4}))))</f>
        <v/>
      </c>
      <c r="K30" s="2" t="str">
        <f>IF(COUNT($A30)=0,"",IF($A30&lt;&gt;DRAFT!$B32,"ERR",IF(DRAFT!AJ32="3E","3E",IF(COUNT(DRAFT!AF32,DRAFT!AJ32)&gt;0,DRAFT!AK32,""))))</f>
        <v/>
      </c>
      <c r="L30" s="2" t="str">
        <f>IF(COUNT($A30)=0,"",IF(K30="3E","3E",IF(K30="","I",LOOKUP(K30/M$2,{0,0.4,0.45,0.5,0.55,0.6,0.65,0.7,0.75,0.8,1},{"F","D","C","C+","B-","B","B+","A-","A","A+"}))))</f>
        <v/>
      </c>
      <c r="M30" s="1" t="str">
        <f>IF(COUNT($A30)=0,"",IF(K30="","--",IF(K30="3E","3E",LOOKUP(K30/M$2,{0,0.4,0.45,0.5,0.55,0.6,0.65,0.7,0.75,0.8,1},{0,2,2.25,2.5,2.75,3,3.25,3.5,3.75,4}))))</f>
        <v/>
      </c>
      <c r="N30" s="2" t="str">
        <f>IF(COUNT($A30)=0,"",IF($A30&lt;&gt;DRAFT!$B32,"ERR",IF(DRAFT!AS32="3E","3E",IF(COUNT(DRAFT!AO32,DRAFT!AS32)&gt;0,DRAFT!AT32,""))))</f>
        <v/>
      </c>
      <c r="O30" s="2" t="str">
        <f>IF(COUNT($A30)=0,"",IF(N30="3E","3E",IF(N30="","I",LOOKUP(N30/P$2,{0,0.4,0.45,0.5,0.55,0.6,0.65,0.7,0.75,0.8,1},{"F","D","C","C+","B-","B","B+","A-","A","A+"}))))</f>
        <v/>
      </c>
      <c r="P30" s="1" t="str">
        <f>IF(COUNT($A30)=0,"",IF(N30="","--",IF(N30="3E","3E",LOOKUP(N30/P$2,{0,0.4,0.45,0.5,0.55,0.6,0.65,0.7,0.75,0.8,1},{0,2,2.25,2.5,2.75,3,3.25,3.5,3.75,4}))))</f>
        <v/>
      </c>
      <c r="Q30" s="2" t="str">
        <f>IF(COUNT($A30)=0,"",IF($A30&lt;&gt;DRAFT!$B32,"ERR",IF(DRAFT!BB32="3E","3E",IF(COUNT(DRAFT!AX32,DRAFT!BB32)&gt;0,DRAFT!BC32,""))))</f>
        <v/>
      </c>
      <c r="R30" s="2" t="str">
        <f>IF(COUNT($A30)=0,"",IF(Q30="3E","3E",IF(Q30="","I",LOOKUP(Q30/S$2,{0,0.4,0.45,0.5,0.55,0.6,0.65,0.7,0.75,0.8,1},{"F","D","C","C+","B-","B","B+","A-","A","A+"}))))</f>
        <v/>
      </c>
      <c r="S30" s="1" t="str">
        <f>IF(COUNT($A30)=0,"",IF(Q30="","--",IF(Q30="3E","3E",LOOKUP(Q30/S$2,{0,0.4,0.45,0.5,0.55,0.6,0.65,0.7,0.75,0.8,1},{0,2,2.25,2.5,2.75,3,3.25,3.5,3.75,4}))))</f>
        <v/>
      </c>
      <c r="T30" s="2" t="str">
        <f>IF(COUNT($A30)=0,"",IF($A30&lt;&gt;DRAFT!$B32,"ERR",IF(DRAFT!BK32="3E","3E",IF(COUNT(DRAFT!BG32,DRAFT!BK32)&gt;0,DRAFT!BL32,""))))</f>
        <v/>
      </c>
      <c r="U30" s="2" t="str">
        <f>IF(COUNT($A30)=0,"",IF(T30="3E","3E",IF(T30="","I",LOOKUP(T30/V$2,{0,0.4,0.45,0.5,0.55,0.6,0.65,0.7,0.75,0.8,1},{"F","D","C","C+","B-","B","B+","A-","A","A+"}))))</f>
        <v/>
      </c>
      <c r="V30" s="1" t="str">
        <f>IF(COUNT($A30)=0,"",IF(T30="","--",IF(T30="3E","3E",LOOKUP(T30/V$2,{0,0.4,0.45,0.5,0.55,0.6,0.65,0.7,0.75,0.8,1},{0,2,2.25,2.5,2.75,3,3.25,3.5,3.75,4}))))</f>
        <v/>
      </c>
      <c r="W30" s="2" t="str">
        <f>IF(COUNT($A30)=0,"",IF($A30&lt;&gt;DRAFT!$B32,"ERR",IF(DRAFT!BT32="3E","3E",IF(COUNT(DRAFT!BP32,DRAFT!BT32)&gt;0,DRAFT!BU32,""))))</f>
        <v/>
      </c>
      <c r="X30" s="2" t="str">
        <f>IF(COUNT($A30)=0,"",IF(W30="3E","3E",IF(W30="","I",LOOKUP(W30/Y$2,{0,0.4,0.45,0.5,0.55,0.6,0.65,0.7,0.75,0.8,1},{"F","D","C","C+","B-","B","B+","A-","A","A+"}))))</f>
        <v/>
      </c>
      <c r="Y30" s="1" t="str">
        <f>IF(COUNT($A30)=0,"",IF(W30="","--",IF(W30="3E","3E",LOOKUP(W30/Y$2,{0,0.4,0.45,0.5,0.55,0.6,0.65,0.7,0.75,0.8,1},{0,2,2.25,2.5,2.75,3,3.25,3.5,3.75,4}))))</f>
        <v/>
      </c>
      <c r="Z30" s="2" t="str">
        <f>IF(COUNT($A30)=0,"",IF($A30&lt;&gt;DRAFT!$B32,"ERR",IF(DRAFT!CC32="3E","3E",IF(COUNT(DRAFT!BY32,DRAFT!CC32)&gt;0,DRAFT!CD32,""))))</f>
        <v/>
      </c>
      <c r="AA30" s="2" t="str">
        <f>IF(COUNT($A30)=0,"",IF(Z30="3E","3E",IF(Z30="","I",LOOKUP(Z30/AB$2,{0,0.4,0.45,0.5,0.55,0.6,0.65,0.7,0.75,0.8,1},{"F","D","C","C+","B-","B","B+","A-","A","A+"}))))</f>
        <v/>
      </c>
      <c r="AB30" s="1" t="str">
        <f>IF(COUNT($A30)=0,"",IF(Z30="","--",IF(Z30="3E","3E",LOOKUP(Z30/AB$2,{0,0.4,0.45,0.5,0.55,0.6,0.65,0.7,0.75,0.8,1},{0,2,2.25,2.5,2.75,3,3.25,3.5,3.75,4}))))</f>
        <v/>
      </c>
      <c r="AC30" s="2" t="str">
        <f>IF(COUNT($A30)=0,"",IF($A30&lt;&gt;DRAFT!$B32,"ERR",IF(DRAFT!CF32&gt;0,DRAFT!CF32,"")))</f>
        <v/>
      </c>
      <c r="AD30" s="2" t="str">
        <f>IF(COUNT($A30)=0,"",IF(AC30="3E","3E",IF(AC30="","I",LOOKUP(AC30/AE$2,{0,0.4,0.45,0.5,0.55,0.6,0.65,0.7,0.75,0.8,1},{"F","D","C","C+","B-","B","B+","A-","A","A+"}))))</f>
        <v/>
      </c>
      <c r="AE30" s="1" t="str">
        <f>IF(COUNT($A30)=0,"",IF(AC30="","--",IF(AC30="3E","3E",LOOKUP(AC30/AE$2,{0,0.4,0.45,0.5,0.55,0.6,0.65,0.7,0.75,0.8,1},{0,2,2.25,2.5,2.75,3,3.25,3.5,3.75,4}))))</f>
        <v/>
      </c>
      <c r="AF30" s="2" t="str">
        <f>IF(COUNT($A30)=0,"",IF($A30&lt;&gt;DRAFT!$B32,"ERR",IF(DRAFT!CI32&gt;0,DRAFT!CK32,"")))</f>
        <v/>
      </c>
      <c r="AG30" s="2" t="str">
        <f>IF(COUNT($A30)=0,"",IF(AF30="3E","3E",IF(AF30="","I",LOOKUP(AF30/AH$2,{0,0.4,0.45,0.5,0.55,0.6,0.65,0.7,0.75,0.8,1},{"F","D","C","C+","B-","B","B+","A-","A","A+"}))))</f>
        <v/>
      </c>
      <c r="AH30" s="1" t="str">
        <f>IF(COUNT($A30)=0,"",IF(AF30="","--",IF(AF30="3E","3E",LOOKUP(AF30/AH$2,{0,0.4,0.45,0.5,0.55,0.6,0.65,0.7,0.75,0.8,1},{0,2,2.25,2.5,2.75,3,3.25,3.5,3.75,4}))))</f>
        <v/>
      </c>
      <c r="AI30" s="2" t="str">
        <f>IF($A30&lt;&gt;DRAFT!$B32,"ERR",IF(OR(COUNT($A30)=0,COUNT(DRAFT!CL32:CN32,DRAFT!CP32:CR32)=0),"",CEILING(SUM(DRAFT!CO32,DRAFT!CS32,DRAFT!CT32),1)))</f>
        <v/>
      </c>
      <c r="AJ30" s="2" t="str">
        <f>IF(COUNT($A30)=0,"",IF(AI30="3E","3E",IF(AI30="","I",LOOKUP(AI30/AK$2,{0,0.4,0.45,0.5,0.55,0.6,0.65,0.7,0.75,0.8,1},{"F","D","C","C+","B-","B","B+","A-","A","A+"}))))</f>
        <v/>
      </c>
      <c r="AK30" s="1" t="str">
        <f>IF(COUNT($A30)=0,"",IF(AI30="","--",IF(AI30="3E","3E",LOOKUP(AI30/AK$2,{0,0.4,0.45,0.5,0.55,0.6,0.65,0.7,0.75,0.8,1},{0,2,2.25,2.5,2.75,3,3.25,3.5,3.75,4}))))</f>
        <v/>
      </c>
      <c r="AL30" s="4" t="str">
        <f>IF(OR(COUNT($A30)=0,COUNT(B30:AK30)=0),"",IF(COUNTIF(B30:AK30,"3E")&gt;0,"3E",IF(DRAFT!$A32="R",TRUNC(SUMPRODUCT(RGP,RCP)/TCP,3),TRUNC((SUMPRODUCT(--(IMDGP&gt;0)*IMDGP,IMCP)+CEILING(DRAFT!$DB32*42,0.25))/TCP,3))))</f>
        <v/>
      </c>
      <c r="AM30" s="2" t="str">
        <f>IF(OR(COUNT($A30)=0,COUNT(B30:AK30)=0),"",IF(COUNTIF(B30:AK30,"3E")&gt;0,"3E",IF(DRAFT!$A32="R",SUMPRODUCT(--(RGP&gt;=2),RCP),SUMPRODUCT(--(IMDGP&gt;0),--(IMGP=0),IMCP)+DRAFT!$DC32)))</f>
        <v/>
      </c>
      <c r="AN30" s="67" t="str">
        <f>IF(AL30="3E","3E",IF(COUNT($A30)=0,"",IF(COUNT(AI30)=0,"--",ROUND(((CEILING(DRAFT!$CV32*38,0.25)+CEILING(DRAFT!$CX32*38,0.25)+CEILING(DRAFT!$CZ32*42,0.25)+CEILING($AL30*42,0.25))/160),2))))</f>
        <v/>
      </c>
      <c r="AO30" s="2" t="str">
        <f>IF(AN30="3E","3E",IF(COUNT($A30)=0,"",IF(COUNT(AN30)=0,"I",LOOKUP(AN30,{0,2,2.25,2.5,2.75,3,3.25,3.5,3.75,4},{"F","D","C","C+","B-","B","B+","A-","A","A+"}))))</f>
        <v/>
      </c>
      <c r="AP30" s="2" t="str">
        <f>IF(AN30="3E","3E",IF(OR(COUNT(A30)=0,COUNT(AN30)=0),"",DRAFT!CW32+DRAFT!CY32+DRAFT!DA32+N(TABULATION!AM30)))</f>
        <v/>
      </c>
      <c r="AQ30" s="2" t="str">
        <f>IF(OR(COUNT($A30)=0,COUNT(B30:AK30)=0),"",IF(COUNTIF(B30:AM30,"3E")&gt;0,"3E",IF(AND(DRAFT!$A32="IM",OR($AL30&gt;DRAFT!$DB32,$AM30&gt;DRAFT!$DC32)),"IMPROVED",IF(AND(DRAFT!$A32="IM",$AL30&lt;=DRAFT!$DB32,$AM30&lt;=DRAFT!$DC32),"NOT IMPROVED",IF(AND(DRAFT!CU32="S",AH30&gt;=2,AK30&gt;=2,AN30&gt;=2.5,AP30&gt;=144),"PASS","FAIL")))))</f>
        <v/>
      </c>
      <c r="AR30" s="2" t="str">
        <f t="shared" si="0"/>
        <v/>
      </c>
      <c r="AS30" s="2" t="str">
        <f t="shared" si="1"/>
        <v/>
      </c>
    </row>
    <row r="31" spans="1:45" ht="18.95" customHeight="1" x14ac:dyDescent="0.25">
      <c r="A31" s="3" t="str">
        <f>IF(DRAFT!$B33="","",DRAFT!$B33)</f>
        <v/>
      </c>
      <c r="B31" s="2" t="str">
        <f>IF(COUNT($A31)=0,"",IF($A31&lt;&gt;DRAFT!$B33,"ERR",IF(DRAFT!I33="3E","3E",IF(COUNT(DRAFT!E33,DRAFT!I33)&gt;0,DRAFT!J33,""))))</f>
        <v/>
      </c>
      <c r="C31" s="2" t="str">
        <f>IF(COUNT($A31)=0,"",IF(B31="3E","3E",IF(B31="","I",LOOKUP(B31/D$2,{0,0.4,0.45,0.5,0.55,0.6,0.65,0.7,0.75,0.8,1},{"F","D","C","C+","B-","B","B+","A-","A","A+"}))))</f>
        <v/>
      </c>
      <c r="D31" s="1" t="str">
        <f>IF(COUNT($A31)=0,"",IF(B31="","--",IF(B31="3E","3E",LOOKUP(B31/D$2,{0,0.4,0.45,0.5,0.55,0.6,0.65,0.7,0.75,0.8,1},{0,2,2.25,2.5,2.75,3,3.25,3.5,3.75,4}))))</f>
        <v/>
      </c>
      <c r="E31" s="2" t="str">
        <f>IF(COUNT($A31)=0,"",IF($A31&lt;&gt;DRAFT!$B33,"ERR",IF(DRAFT!R33="3E","3E",IF(COUNT(DRAFT!N33,DRAFT!R33)&gt;0,DRAFT!S33,""))))</f>
        <v/>
      </c>
      <c r="F31" s="2" t="str">
        <f>IF(COUNT($A31)=0,"",IF(E31="3E","3E",IF(E31="","I",LOOKUP(E31/G$2,{0,0.4,0.45,0.5,0.55,0.6,0.65,0.7,0.75,0.8,1},{"F","D","C","C+","B-","B","B+","A-","A","A+"}))))</f>
        <v/>
      </c>
      <c r="G31" s="1" t="str">
        <f>IF(COUNT($A31)=0,"",IF(E31="","--",IF(E31="3E","3E",LOOKUP(E31/G$2,{0,0.4,0.45,0.5,0.55,0.6,0.65,0.7,0.75,0.8,1},{0,2,2.25,2.5,2.75,3,3.25,3.5,3.75,4}))))</f>
        <v/>
      </c>
      <c r="H31" s="2" t="str">
        <f>IF(COUNT($A31)=0,"",IF($A31&lt;&gt;DRAFT!$B33,"ERR",IF(DRAFT!AA33="3E","3E",IF(COUNT(DRAFT!W33,DRAFT!AA33)&gt;0,DRAFT!AB33,""))))</f>
        <v/>
      </c>
      <c r="I31" s="2" t="str">
        <f>IF(COUNT($A31)=0,"",IF(H31="3E","3E",IF(H31="","I",LOOKUP(H31/J$2,{0,0.4,0.45,0.5,0.55,0.6,0.65,0.7,0.75,0.8,1},{"F","D","C","C+","B-","B","B+","A-","A","A+"}))))</f>
        <v/>
      </c>
      <c r="J31" s="1" t="str">
        <f>IF(COUNT($A31)=0,"",IF(H31="","--",IF(H31="3E","3E",LOOKUP(H31/J$2,{0,0.4,0.45,0.5,0.55,0.6,0.65,0.7,0.75,0.8,1},{0,2,2.25,2.5,2.75,3,3.25,3.5,3.75,4}))))</f>
        <v/>
      </c>
      <c r="K31" s="2" t="str">
        <f>IF(COUNT($A31)=0,"",IF($A31&lt;&gt;DRAFT!$B33,"ERR",IF(DRAFT!AJ33="3E","3E",IF(COUNT(DRAFT!AF33,DRAFT!AJ33)&gt;0,DRAFT!AK33,""))))</f>
        <v/>
      </c>
      <c r="L31" s="2" t="str">
        <f>IF(COUNT($A31)=0,"",IF(K31="3E","3E",IF(K31="","I",LOOKUP(K31/M$2,{0,0.4,0.45,0.5,0.55,0.6,0.65,0.7,0.75,0.8,1},{"F","D","C","C+","B-","B","B+","A-","A","A+"}))))</f>
        <v/>
      </c>
      <c r="M31" s="1" t="str">
        <f>IF(COUNT($A31)=0,"",IF(K31="","--",IF(K31="3E","3E",LOOKUP(K31/M$2,{0,0.4,0.45,0.5,0.55,0.6,0.65,0.7,0.75,0.8,1},{0,2,2.25,2.5,2.75,3,3.25,3.5,3.75,4}))))</f>
        <v/>
      </c>
      <c r="N31" s="2" t="str">
        <f>IF(COUNT($A31)=0,"",IF($A31&lt;&gt;DRAFT!$B33,"ERR",IF(DRAFT!AS33="3E","3E",IF(COUNT(DRAFT!AO33,DRAFT!AS33)&gt;0,DRAFT!AT33,""))))</f>
        <v/>
      </c>
      <c r="O31" s="2" t="str">
        <f>IF(COUNT($A31)=0,"",IF(N31="3E","3E",IF(N31="","I",LOOKUP(N31/P$2,{0,0.4,0.45,0.5,0.55,0.6,0.65,0.7,0.75,0.8,1},{"F","D","C","C+","B-","B","B+","A-","A","A+"}))))</f>
        <v/>
      </c>
      <c r="P31" s="1" t="str">
        <f>IF(COUNT($A31)=0,"",IF(N31="","--",IF(N31="3E","3E",LOOKUP(N31/P$2,{0,0.4,0.45,0.5,0.55,0.6,0.65,0.7,0.75,0.8,1},{0,2,2.25,2.5,2.75,3,3.25,3.5,3.75,4}))))</f>
        <v/>
      </c>
      <c r="Q31" s="2" t="str">
        <f>IF(COUNT($A31)=0,"",IF($A31&lt;&gt;DRAFT!$B33,"ERR",IF(DRAFT!BB33="3E","3E",IF(COUNT(DRAFT!AX33,DRAFT!BB33)&gt;0,DRAFT!BC33,""))))</f>
        <v/>
      </c>
      <c r="R31" s="2" t="str">
        <f>IF(COUNT($A31)=0,"",IF(Q31="3E","3E",IF(Q31="","I",LOOKUP(Q31/S$2,{0,0.4,0.45,0.5,0.55,0.6,0.65,0.7,0.75,0.8,1},{"F","D","C","C+","B-","B","B+","A-","A","A+"}))))</f>
        <v/>
      </c>
      <c r="S31" s="1" t="str">
        <f>IF(COUNT($A31)=0,"",IF(Q31="","--",IF(Q31="3E","3E",LOOKUP(Q31/S$2,{0,0.4,0.45,0.5,0.55,0.6,0.65,0.7,0.75,0.8,1},{0,2,2.25,2.5,2.75,3,3.25,3.5,3.75,4}))))</f>
        <v/>
      </c>
      <c r="T31" s="2" t="str">
        <f>IF(COUNT($A31)=0,"",IF($A31&lt;&gt;DRAFT!$B33,"ERR",IF(DRAFT!BK33="3E","3E",IF(COUNT(DRAFT!BG33,DRAFT!BK33)&gt;0,DRAFT!BL33,""))))</f>
        <v/>
      </c>
      <c r="U31" s="2" t="str">
        <f>IF(COUNT($A31)=0,"",IF(T31="3E","3E",IF(T31="","I",LOOKUP(T31/V$2,{0,0.4,0.45,0.5,0.55,0.6,0.65,0.7,0.75,0.8,1},{"F","D","C","C+","B-","B","B+","A-","A","A+"}))))</f>
        <v/>
      </c>
      <c r="V31" s="1" t="str">
        <f>IF(COUNT($A31)=0,"",IF(T31="","--",IF(T31="3E","3E",LOOKUP(T31/V$2,{0,0.4,0.45,0.5,0.55,0.6,0.65,0.7,0.75,0.8,1},{0,2,2.25,2.5,2.75,3,3.25,3.5,3.75,4}))))</f>
        <v/>
      </c>
      <c r="W31" s="2" t="str">
        <f>IF(COUNT($A31)=0,"",IF($A31&lt;&gt;DRAFT!$B33,"ERR",IF(DRAFT!BT33="3E","3E",IF(COUNT(DRAFT!BP33,DRAFT!BT33)&gt;0,DRAFT!BU33,""))))</f>
        <v/>
      </c>
      <c r="X31" s="2" t="str">
        <f>IF(COUNT($A31)=0,"",IF(W31="3E","3E",IF(W31="","I",LOOKUP(W31/Y$2,{0,0.4,0.45,0.5,0.55,0.6,0.65,0.7,0.75,0.8,1},{"F","D","C","C+","B-","B","B+","A-","A","A+"}))))</f>
        <v/>
      </c>
      <c r="Y31" s="1" t="str">
        <f>IF(COUNT($A31)=0,"",IF(W31="","--",IF(W31="3E","3E",LOOKUP(W31/Y$2,{0,0.4,0.45,0.5,0.55,0.6,0.65,0.7,0.75,0.8,1},{0,2,2.25,2.5,2.75,3,3.25,3.5,3.75,4}))))</f>
        <v/>
      </c>
      <c r="Z31" s="2" t="str">
        <f>IF(COUNT($A31)=0,"",IF($A31&lt;&gt;DRAFT!$B33,"ERR",IF(DRAFT!CC33="3E","3E",IF(COUNT(DRAFT!BY33,DRAFT!CC33)&gt;0,DRAFT!CD33,""))))</f>
        <v/>
      </c>
      <c r="AA31" s="2" t="str">
        <f>IF(COUNT($A31)=0,"",IF(Z31="3E","3E",IF(Z31="","I",LOOKUP(Z31/AB$2,{0,0.4,0.45,0.5,0.55,0.6,0.65,0.7,0.75,0.8,1},{"F","D","C","C+","B-","B","B+","A-","A","A+"}))))</f>
        <v/>
      </c>
      <c r="AB31" s="1" t="str">
        <f>IF(COUNT($A31)=0,"",IF(Z31="","--",IF(Z31="3E","3E",LOOKUP(Z31/AB$2,{0,0.4,0.45,0.5,0.55,0.6,0.65,0.7,0.75,0.8,1},{0,2,2.25,2.5,2.75,3,3.25,3.5,3.75,4}))))</f>
        <v/>
      </c>
      <c r="AC31" s="2" t="str">
        <f>IF(COUNT($A31)=0,"",IF($A31&lt;&gt;DRAFT!$B33,"ERR",IF(DRAFT!CF33&gt;0,DRAFT!CF33,"")))</f>
        <v/>
      </c>
      <c r="AD31" s="2" t="str">
        <f>IF(COUNT($A31)=0,"",IF(AC31="3E","3E",IF(AC31="","I",LOOKUP(AC31/AE$2,{0,0.4,0.45,0.5,0.55,0.6,0.65,0.7,0.75,0.8,1},{"F","D","C","C+","B-","B","B+","A-","A","A+"}))))</f>
        <v/>
      </c>
      <c r="AE31" s="1" t="str">
        <f>IF(COUNT($A31)=0,"",IF(AC31="","--",IF(AC31="3E","3E",LOOKUP(AC31/AE$2,{0,0.4,0.45,0.5,0.55,0.6,0.65,0.7,0.75,0.8,1},{0,2,2.25,2.5,2.75,3,3.25,3.5,3.75,4}))))</f>
        <v/>
      </c>
      <c r="AF31" s="2" t="str">
        <f>IF(COUNT($A31)=0,"",IF($A31&lt;&gt;DRAFT!$B33,"ERR",IF(DRAFT!CI33&gt;0,DRAFT!CK33,"")))</f>
        <v/>
      </c>
      <c r="AG31" s="2" t="str">
        <f>IF(COUNT($A31)=0,"",IF(AF31="3E","3E",IF(AF31="","I",LOOKUP(AF31/AH$2,{0,0.4,0.45,0.5,0.55,0.6,0.65,0.7,0.75,0.8,1},{"F","D","C","C+","B-","B","B+","A-","A","A+"}))))</f>
        <v/>
      </c>
      <c r="AH31" s="1" t="str">
        <f>IF(COUNT($A31)=0,"",IF(AF31="","--",IF(AF31="3E","3E",LOOKUP(AF31/AH$2,{0,0.4,0.45,0.5,0.55,0.6,0.65,0.7,0.75,0.8,1},{0,2,2.25,2.5,2.75,3,3.25,3.5,3.75,4}))))</f>
        <v/>
      </c>
      <c r="AI31" s="2" t="str">
        <f>IF($A31&lt;&gt;DRAFT!$B33,"ERR",IF(OR(COUNT($A31)=0,COUNT(DRAFT!CL33:CN33,DRAFT!CP33:CR33)=0),"",CEILING(SUM(DRAFT!CO33,DRAFT!CS33,DRAFT!CT33),1)))</f>
        <v/>
      </c>
      <c r="AJ31" s="2" t="str">
        <f>IF(COUNT($A31)=0,"",IF(AI31="3E","3E",IF(AI31="","I",LOOKUP(AI31/AK$2,{0,0.4,0.45,0.5,0.55,0.6,0.65,0.7,0.75,0.8,1},{"F","D","C","C+","B-","B","B+","A-","A","A+"}))))</f>
        <v/>
      </c>
      <c r="AK31" s="1" t="str">
        <f>IF(COUNT($A31)=0,"",IF(AI31="","--",IF(AI31="3E","3E",LOOKUP(AI31/AK$2,{0,0.4,0.45,0.5,0.55,0.6,0.65,0.7,0.75,0.8,1},{0,2,2.25,2.5,2.75,3,3.25,3.5,3.75,4}))))</f>
        <v/>
      </c>
      <c r="AL31" s="4" t="str">
        <f>IF(OR(COUNT($A31)=0,COUNT(B31:AK31)=0),"",IF(COUNTIF(B31:AK31,"3E")&gt;0,"3E",IF(DRAFT!$A33="R",TRUNC(SUMPRODUCT(RGP,RCP)/TCP,3),TRUNC((SUMPRODUCT(--(IMDGP&gt;0)*IMDGP,IMCP)+CEILING(DRAFT!$DB33*42,0.25))/TCP,3))))</f>
        <v/>
      </c>
      <c r="AM31" s="2" t="str">
        <f>IF(OR(COUNT($A31)=0,COUNT(B31:AK31)=0),"",IF(COUNTIF(B31:AK31,"3E")&gt;0,"3E",IF(DRAFT!$A33="R",SUMPRODUCT(--(RGP&gt;=2),RCP),SUMPRODUCT(--(IMDGP&gt;0),--(IMGP=0),IMCP)+DRAFT!$DC33)))</f>
        <v/>
      </c>
      <c r="AN31" s="67" t="str">
        <f>IF(AL31="3E","3E",IF(COUNT($A31)=0,"",IF(COUNT(AI31)=0,"--",ROUND(((CEILING(DRAFT!$CV33*38,0.25)+CEILING(DRAFT!$CX33*38,0.25)+CEILING(DRAFT!$CZ33*42,0.25)+CEILING($AL31*42,0.25))/160),2))))</f>
        <v/>
      </c>
      <c r="AO31" s="2" t="str">
        <f>IF(AN31="3E","3E",IF(COUNT($A31)=0,"",IF(COUNT(AN31)=0,"I",LOOKUP(AN31,{0,2,2.25,2.5,2.75,3,3.25,3.5,3.75,4},{"F","D","C","C+","B-","B","B+","A-","A","A+"}))))</f>
        <v/>
      </c>
      <c r="AP31" s="2" t="str">
        <f>IF(AN31="3E","3E",IF(OR(COUNT(A31)=0,COUNT(AN31)=0),"",DRAFT!CW33+DRAFT!CY33+DRAFT!DA33+N(TABULATION!AM31)))</f>
        <v/>
      </c>
      <c r="AQ31" s="2" t="str">
        <f>IF(OR(COUNT($A31)=0,COUNT(B31:AK31)=0),"",IF(COUNTIF(B31:AM31,"3E")&gt;0,"3E",IF(AND(DRAFT!$A33="IM",OR($AL31&gt;DRAFT!$DB33,$AM31&gt;DRAFT!$DC33)),"IMPROVED",IF(AND(DRAFT!$A33="IM",$AL31&lt;=DRAFT!$DB33,$AM31&lt;=DRAFT!$DC33),"NOT IMPROVED",IF(AND(DRAFT!CU33="S",AH31&gt;=2,AK31&gt;=2,AN31&gt;=2.5,AP31&gt;=144),"PASS","FAIL")))))</f>
        <v/>
      </c>
      <c r="AR31" s="2" t="str">
        <f t="shared" si="0"/>
        <v/>
      </c>
      <c r="AS31" s="2" t="str">
        <f t="shared" si="1"/>
        <v/>
      </c>
    </row>
    <row r="32" spans="1:45" ht="18.95" customHeight="1" x14ac:dyDescent="0.25">
      <c r="A32" s="3" t="str">
        <f>IF(DRAFT!$B34="","",DRAFT!$B34)</f>
        <v/>
      </c>
      <c r="B32" s="2" t="str">
        <f>IF(COUNT($A32)=0,"",IF($A32&lt;&gt;DRAFT!$B34,"ERR",IF(DRAFT!I34="3E","3E",IF(COUNT(DRAFT!E34,DRAFT!I34)&gt;0,DRAFT!J34,""))))</f>
        <v/>
      </c>
      <c r="C32" s="2" t="str">
        <f>IF(COUNT($A32)=0,"",IF(B32="3E","3E",IF(B32="","I",LOOKUP(B32/D$2,{0,0.4,0.45,0.5,0.55,0.6,0.65,0.7,0.75,0.8,1},{"F","D","C","C+","B-","B","B+","A-","A","A+"}))))</f>
        <v/>
      </c>
      <c r="D32" s="1" t="str">
        <f>IF(COUNT($A32)=0,"",IF(B32="","--",IF(B32="3E","3E",LOOKUP(B32/D$2,{0,0.4,0.45,0.5,0.55,0.6,0.65,0.7,0.75,0.8,1},{0,2,2.25,2.5,2.75,3,3.25,3.5,3.75,4}))))</f>
        <v/>
      </c>
      <c r="E32" s="2" t="str">
        <f>IF(COUNT($A32)=0,"",IF($A32&lt;&gt;DRAFT!$B34,"ERR",IF(DRAFT!R34="3E","3E",IF(COUNT(DRAFT!N34,DRAFT!R34)&gt;0,DRAFT!S34,""))))</f>
        <v/>
      </c>
      <c r="F32" s="2" t="str">
        <f>IF(COUNT($A32)=0,"",IF(E32="3E","3E",IF(E32="","I",LOOKUP(E32/G$2,{0,0.4,0.45,0.5,0.55,0.6,0.65,0.7,0.75,0.8,1},{"F","D","C","C+","B-","B","B+","A-","A","A+"}))))</f>
        <v/>
      </c>
      <c r="G32" s="1" t="str">
        <f>IF(COUNT($A32)=0,"",IF(E32="","--",IF(E32="3E","3E",LOOKUP(E32/G$2,{0,0.4,0.45,0.5,0.55,0.6,0.65,0.7,0.75,0.8,1},{0,2,2.25,2.5,2.75,3,3.25,3.5,3.75,4}))))</f>
        <v/>
      </c>
      <c r="H32" s="2" t="str">
        <f>IF(COUNT($A32)=0,"",IF($A32&lt;&gt;DRAFT!$B34,"ERR",IF(DRAFT!AA34="3E","3E",IF(COUNT(DRAFT!W34,DRAFT!AA34)&gt;0,DRAFT!AB34,""))))</f>
        <v/>
      </c>
      <c r="I32" s="2" t="str">
        <f>IF(COUNT($A32)=0,"",IF(H32="3E","3E",IF(H32="","I",LOOKUP(H32/J$2,{0,0.4,0.45,0.5,0.55,0.6,0.65,0.7,0.75,0.8,1},{"F","D","C","C+","B-","B","B+","A-","A","A+"}))))</f>
        <v/>
      </c>
      <c r="J32" s="1" t="str">
        <f>IF(COUNT($A32)=0,"",IF(H32="","--",IF(H32="3E","3E",LOOKUP(H32/J$2,{0,0.4,0.45,0.5,0.55,0.6,0.65,0.7,0.75,0.8,1},{0,2,2.25,2.5,2.75,3,3.25,3.5,3.75,4}))))</f>
        <v/>
      </c>
      <c r="K32" s="2" t="str">
        <f>IF(COUNT($A32)=0,"",IF($A32&lt;&gt;DRAFT!$B34,"ERR",IF(DRAFT!AJ34="3E","3E",IF(COUNT(DRAFT!AF34,DRAFT!AJ34)&gt;0,DRAFT!AK34,""))))</f>
        <v/>
      </c>
      <c r="L32" s="2" t="str">
        <f>IF(COUNT($A32)=0,"",IF(K32="3E","3E",IF(K32="","I",LOOKUP(K32/M$2,{0,0.4,0.45,0.5,0.55,0.6,0.65,0.7,0.75,0.8,1},{"F","D","C","C+","B-","B","B+","A-","A","A+"}))))</f>
        <v/>
      </c>
      <c r="M32" s="1" t="str">
        <f>IF(COUNT($A32)=0,"",IF(K32="","--",IF(K32="3E","3E",LOOKUP(K32/M$2,{0,0.4,0.45,0.5,0.55,0.6,0.65,0.7,0.75,0.8,1},{0,2,2.25,2.5,2.75,3,3.25,3.5,3.75,4}))))</f>
        <v/>
      </c>
      <c r="N32" s="2" t="str">
        <f>IF(COUNT($A32)=0,"",IF($A32&lt;&gt;DRAFT!$B34,"ERR",IF(DRAFT!AS34="3E","3E",IF(COUNT(DRAFT!AO34,DRAFT!AS34)&gt;0,DRAFT!AT34,""))))</f>
        <v/>
      </c>
      <c r="O32" s="2" t="str">
        <f>IF(COUNT($A32)=0,"",IF(N32="3E","3E",IF(N32="","I",LOOKUP(N32/P$2,{0,0.4,0.45,0.5,0.55,0.6,0.65,0.7,0.75,0.8,1},{"F","D","C","C+","B-","B","B+","A-","A","A+"}))))</f>
        <v/>
      </c>
      <c r="P32" s="1" t="str">
        <f>IF(COUNT($A32)=0,"",IF(N32="","--",IF(N32="3E","3E",LOOKUP(N32/P$2,{0,0.4,0.45,0.5,0.55,0.6,0.65,0.7,0.75,0.8,1},{0,2,2.25,2.5,2.75,3,3.25,3.5,3.75,4}))))</f>
        <v/>
      </c>
      <c r="Q32" s="2" t="str">
        <f>IF(COUNT($A32)=0,"",IF($A32&lt;&gt;DRAFT!$B34,"ERR",IF(DRAFT!BB34="3E","3E",IF(COUNT(DRAFT!AX34,DRAFT!BB34)&gt;0,DRAFT!BC34,""))))</f>
        <v/>
      </c>
      <c r="R32" s="2" t="str">
        <f>IF(COUNT($A32)=0,"",IF(Q32="3E","3E",IF(Q32="","I",LOOKUP(Q32/S$2,{0,0.4,0.45,0.5,0.55,0.6,0.65,0.7,0.75,0.8,1},{"F","D","C","C+","B-","B","B+","A-","A","A+"}))))</f>
        <v/>
      </c>
      <c r="S32" s="1" t="str">
        <f>IF(COUNT($A32)=0,"",IF(Q32="","--",IF(Q32="3E","3E",LOOKUP(Q32/S$2,{0,0.4,0.45,0.5,0.55,0.6,0.65,0.7,0.75,0.8,1},{0,2,2.25,2.5,2.75,3,3.25,3.5,3.75,4}))))</f>
        <v/>
      </c>
      <c r="T32" s="2" t="str">
        <f>IF(COUNT($A32)=0,"",IF($A32&lt;&gt;DRAFT!$B34,"ERR",IF(DRAFT!BK34="3E","3E",IF(COUNT(DRAFT!BG34,DRAFT!BK34)&gt;0,DRAFT!BL34,""))))</f>
        <v/>
      </c>
      <c r="U32" s="2" t="str">
        <f>IF(COUNT($A32)=0,"",IF(T32="3E","3E",IF(T32="","I",LOOKUP(T32/V$2,{0,0.4,0.45,0.5,0.55,0.6,0.65,0.7,0.75,0.8,1},{"F","D","C","C+","B-","B","B+","A-","A","A+"}))))</f>
        <v/>
      </c>
      <c r="V32" s="1" t="str">
        <f>IF(COUNT($A32)=0,"",IF(T32="","--",IF(T32="3E","3E",LOOKUP(T32/V$2,{0,0.4,0.45,0.5,0.55,0.6,0.65,0.7,0.75,0.8,1},{0,2,2.25,2.5,2.75,3,3.25,3.5,3.75,4}))))</f>
        <v/>
      </c>
      <c r="W32" s="2" t="str">
        <f>IF(COUNT($A32)=0,"",IF($A32&lt;&gt;DRAFT!$B34,"ERR",IF(DRAFT!BT34="3E","3E",IF(COUNT(DRAFT!BP34,DRAFT!BT34)&gt;0,DRAFT!BU34,""))))</f>
        <v/>
      </c>
      <c r="X32" s="2" t="str">
        <f>IF(COUNT($A32)=0,"",IF(W32="3E","3E",IF(W32="","I",LOOKUP(W32/Y$2,{0,0.4,0.45,0.5,0.55,0.6,0.65,0.7,0.75,0.8,1},{"F","D","C","C+","B-","B","B+","A-","A","A+"}))))</f>
        <v/>
      </c>
      <c r="Y32" s="1" t="str">
        <f>IF(COUNT($A32)=0,"",IF(W32="","--",IF(W32="3E","3E",LOOKUP(W32/Y$2,{0,0.4,0.45,0.5,0.55,0.6,0.65,0.7,0.75,0.8,1},{0,2,2.25,2.5,2.75,3,3.25,3.5,3.75,4}))))</f>
        <v/>
      </c>
      <c r="Z32" s="2" t="str">
        <f>IF(COUNT($A32)=0,"",IF($A32&lt;&gt;DRAFT!$B34,"ERR",IF(DRAFT!CC34="3E","3E",IF(COUNT(DRAFT!BY34,DRAFT!CC34)&gt;0,DRAFT!CD34,""))))</f>
        <v/>
      </c>
      <c r="AA32" s="2" t="str">
        <f>IF(COUNT($A32)=0,"",IF(Z32="3E","3E",IF(Z32="","I",LOOKUP(Z32/AB$2,{0,0.4,0.45,0.5,0.55,0.6,0.65,0.7,0.75,0.8,1},{"F","D","C","C+","B-","B","B+","A-","A","A+"}))))</f>
        <v/>
      </c>
      <c r="AB32" s="1" t="str">
        <f>IF(COUNT($A32)=0,"",IF(Z32="","--",IF(Z32="3E","3E",LOOKUP(Z32/AB$2,{0,0.4,0.45,0.5,0.55,0.6,0.65,0.7,0.75,0.8,1},{0,2,2.25,2.5,2.75,3,3.25,3.5,3.75,4}))))</f>
        <v/>
      </c>
      <c r="AC32" s="2" t="str">
        <f>IF(COUNT($A32)=0,"",IF($A32&lt;&gt;DRAFT!$B34,"ERR",IF(DRAFT!CF34&gt;0,DRAFT!CF34,"")))</f>
        <v/>
      </c>
      <c r="AD32" s="2" t="str">
        <f>IF(COUNT($A32)=0,"",IF(AC32="3E","3E",IF(AC32="","I",LOOKUP(AC32/AE$2,{0,0.4,0.45,0.5,0.55,0.6,0.65,0.7,0.75,0.8,1},{"F","D","C","C+","B-","B","B+","A-","A","A+"}))))</f>
        <v/>
      </c>
      <c r="AE32" s="1" t="str">
        <f>IF(COUNT($A32)=0,"",IF(AC32="","--",IF(AC32="3E","3E",LOOKUP(AC32/AE$2,{0,0.4,0.45,0.5,0.55,0.6,0.65,0.7,0.75,0.8,1},{0,2,2.25,2.5,2.75,3,3.25,3.5,3.75,4}))))</f>
        <v/>
      </c>
      <c r="AF32" s="2" t="str">
        <f>IF(COUNT($A32)=0,"",IF($A32&lt;&gt;DRAFT!$B34,"ERR",IF(DRAFT!CI34&gt;0,DRAFT!CK34,"")))</f>
        <v/>
      </c>
      <c r="AG32" s="2" t="str">
        <f>IF(COUNT($A32)=0,"",IF(AF32="3E","3E",IF(AF32="","I",LOOKUP(AF32/AH$2,{0,0.4,0.45,0.5,0.55,0.6,0.65,0.7,0.75,0.8,1},{"F","D","C","C+","B-","B","B+","A-","A","A+"}))))</f>
        <v/>
      </c>
      <c r="AH32" s="1" t="str">
        <f>IF(COUNT($A32)=0,"",IF(AF32="","--",IF(AF32="3E","3E",LOOKUP(AF32/AH$2,{0,0.4,0.45,0.5,0.55,0.6,0.65,0.7,0.75,0.8,1},{0,2,2.25,2.5,2.75,3,3.25,3.5,3.75,4}))))</f>
        <v/>
      </c>
      <c r="AI32" s="2" t="str">
        <f>IF($A32&lt;&gt;DRAFT!$B34,"ERR",IF(OR(COUNT($A32)=0,COUNT(DRAFT!CL34:CN34,DRAFT!CP34:CR34)=0),"",CEILING(SUM(DRAFT!CO34,DRAFT!CS34,DRAFT!CT34),1)))</f>
        <v/>
      </c>
      <c r="AJ32" s="2" t="str">
        <f>IF(COUNT($A32)=0,"",IF(AI32="3E","3E",IF(AI32="","I",LOOKUP(AI32/AK$2,{0,0.4,0.45,0.5,0.55,0.6,0.65,0.7,0.75,0.8,1},{"F","D","C","C+","B-","B","B+","A-","A","A+"}))))</f>
        <v/>
      </c>
      <c r="AK32" s="1" t="str">
        <f>IF(COUNT($A32)=0,"",IF(AI32="","--",IF(AI32="3E","3E",LOOKUP(AI32/AK$2,{0,0.4,0.45,0.5,0.55,0.6,0.65,0.7,0.75,0.8,1},{0,2,2.25,2.5,2.75,3,3.25,3.5,3.75,4}))))</f>
        <v/>
      </c>
      <c r="AL32" s="4" t="str">
        <f>IF(OR(COUNT($A32)=0,COUNT(B32:AK32)=0),"",IF(COUNTIF(B32:AK32,"3E")&gt;0,"3E",IF(DRAFT!$A34="R",TRUNC(SUMPRODUCT(RGP,RCP)/TCP,3),TRUNC((SUMPRODUCT(--(IMDGP&gt;0)*IMDGP,IMCP)+CEILING(DRAFT!$DB34*42,0.25))/TCP,3))))</f>
        <v/>
      </c>
      <c r="AM32" s="2" t="str">
        <f>IF(OR(COUNT($A32)=0,COUNT(B32:AK32)=0),"",IF(COUNTIF(B32:AK32,"3E")&gt;0,"3E",IF(DRAFT!$A34="R",SUMPRODUCT(--(RGP&gt;=2),RCP),SUMPRODUCT(--(IMDGP&gt;0),--(IMGP=0),IMCP)+DRAFT!$DC34)))</f>
        <v/>
      </c>
      <c r="AN32" s="67" t="str">
        <f>IF(AL32="3E","3E",IF(COUNT($A32)=0,"",IF(COUNT(AI32)=0,"--",ROUND(((CEILING(DRAFT!$CV34*38,0.25)+CEILING(DRAFT!$CX34*38,0.25)+CEILING(DRAFT!$CZ34*42,0.25)+CEILING($AL32*42,0.25))/160),2))))</f>
        <v/>
      </c>
      <c r="AO32" s="2" t="str">
        <f>IF(AN32="3E","3E",IF(COUNT($A32)=0,"",IF(COUNT(AN32)=0,"I",LOOKUP(AN32,{0,2,2.25,2.5,2.75,3,3.25,3.5,3.75,4},{"F","D","C","C+","B-","B","B+","A-","A","A+"}))))</f>
        <v/>
      </c>
      <c r="AP32" s="2" t="str">
        <f>IF(AN32="3E","3E",IF(OR(COUNT(A32)=0,COUNT(AN32)=0),"",DRAFT!CW34+DRAFT!CY34+DRAFT!DA34+N(TABULATION!AM32)))</f>
        <v/>
      </c>
      <c r="AQ32" s="2" t="str">
        <f>IF(OR(COUNT($A32)=0,COUNT(B32:AK32)=0),"",IF(COUNTIF(B32:AM32,"3E")&gt;0,"3E",IF(AND(DRAFT!$A34="IM",OR($AL32&gt;DRAFT!$DB34,$AM32&gt;DRAFT!$DC34)),"IMPROVED",IF(AND(DRAFT!$A34="IM",$AL32&lt;=DRAFT!$DB34,$AM32&lt;=DRAFT!$DC34),"NOT IMPROVED",IF(AND(DRAFT!CU34="S",AH32&gt;=2,AK32&gt;=2,AN32&gt;=2.5,AP32&gt;=144),"PASS","FAIL")))))</f>
        <v/>
      </c>
      <c r="AR32" s="2" t="str">
        <f t="shared" si="0"/>
        <v/>
      </c>
      <c r="AS32" s="2" t="str">
        <f t="shared" si="1"/>
        <v/>
      </c>
    </row>
    <row r="33" spans="1:45" ht="18.95" customHeight="1" x14ac:dyDescent="0.25">
      <c r="A33" s="3" t="str">
        <f>IF(DRAFT!$B35="","",DRAFT!$B35)</f>
        <v/>
      </c>
      <c r="B33" s="2" t="str">
        <f>IF(COUNT($A33)=0,"",IF($A33&lt;&gt;DRAFT!$B35,"ERR",IF(DRAFT!I35="3E","3E",IF(COUNT(DRAFT!E35,DRAFT!I35)&gt;0,DRAFT!J35,""))))</f>
        <v/>
      </c>
      <c r="C33" s="2" t="str">
        <f>IF(COUNT($A33)=0,"",IF(B33="3E","3E",IF(B33="","I",LOOKUP(B33/D$2,{0,0.4,0.45,0.5,0.55,0.6,0.65,0.7,0.75,0.8,1},{"F","D","C","C+","B-","B","B+","A-","A","A+"}))))</f>
        <v/>
      </c>
      <c r="D33" s="1" t="str">
        <f>IF(COUNT($A33)=0,"",IF(B33="","--",IF(B33="3E","3E",LOOKUP(B33/D$2,{0,0.4,0.45,0.5,0.55,0.6,0.65,0.7,0.75,0.8,1},{0,2,2.25,2.5,2.75,3,3.25,3.5,3.75,4}))))</f>
        <v/>
      </c>
      <c r="E33" s="2" t="str">
        <f>IF(COUNT($A33)=0,"",IF($A33&lt;&gt;DRAFT!$B35,"ERR",IF(DRAFT!R35="3E","3E",IF(COUNT(DRAFT!N35,DRAFT!R35)&gt;0,DRAFT!S35,""))))</f>
        <v/>
      </c>
      <c r="F33" s="2" t="str">
        <f>IF(COUNT($A33)=0,"",IF(E33="3E","3E",IF(E33="","I",LOOKUP(E33/G$2,{0,0.4,0.45,0.5,0.55,0.6,0.65,0.7,0.75,0.8,1},{"F","D","C","C+","B-","B","B+","A-","A","A+"}))))</f>
        <v/>
      </c>
      <c r="G33" s="1" t="str">
        <f>IF(COUNT($A33)=0,"",IF(E33="","--",IF(E33="3E","3E",LOOKUP(E33/G$2,{0,0.4,0.45,0.5,0.55,0.6,0.65,0.7,0.75,0.8,1},{0,2,2.25,2.5,2.75,3,3.25,3.5,3.75,4}))))</f>
        <v/>
      </c>
      <c r="H33" s="2" t="str">
        <f>IF(COUNT($A33)=0,"",IF($A33&lt;&gt;DRAFT!$B35,"ERR",IF(DRAFT!AA35="3E","3E",IF(COUNT(DRAFT!W35,DRAFT!AA35)&gt;0,DRAFT!AB35,""))))</f>
        <v/>
      </c>
      <c r="I33" s="2" t="str">
        <f>IF(COUNT($A33)=0,"",IF(H33="3E","3E",IF(H33="","I",LOOKUP(H33/J$2,{0,0.4,0.45,0.5,0.55,0.6,0.65,0.7,0.75,0.8,1},{"F","D","C","C+","B-","B","B+","A-","A","A+"}))))</f>
        <v/>
      </c>
      <c r="J33" s="1" t="str">
        <f>IF(COUNT($A33)=0,"",IF(H33="","--",IF(H33="3E","3E",LOOKUP(H33/J$2,{0,0.4,0.45,0.5,0.55,0.6,0.65,0.7,0.75,0.8,1},{0,2,2.25,2.5,2.75,3,3.25,3.5,3.75,4}))))</f>
        <v/>
      </c>
      <c r="K33" s="2" t="str">
        <f>IF(COUNT($A33)=0,"",IF($A33&lt;&gt;DRAFT!$B35,"ERR",IF(DRAFT!AJ35="3E","3E",IF(COUNT(DRAFT!AF35,DRAFT!AJ35)&gt;0,DRAFT!AK35,""))))</f>
        <v/>
      </c>
      <c r="L33" s="2" t="str">
        <f>IF(COUNT($A33)=0,"",IF(K33="3E","3E",IF(K33="","I",LOOKUP(K33/M$2,{0,0.4,0.45,0.5,0.55,0.6,0.65,0.7,0.75,0.8,1},{"F","D","C","C+","B-","B","B+","A-","A","A+"}))))</f>
        <v/>
      </c>
      <c r="M33" s="1" t="str">
        <f>IF(COUNT($A33)=0,"",IF(K33="","--",IF(K33="3E","3E",LOOKUP(K33/M$2,{0,0.4,0.45,0.5,0.55,0.6,0.65,0.7,0.75,0.8,1},{0,2,2.25,2.5,2.75,3,3.25,3.5,3.75,4}))))</f>
        <v/>
      </c>
      <c r="N33" s="2" t="str">
        <f>IF(COUNT($A33)=0,"",IF($A33&lt;&gt;DRAFT!$B35,"ERR",IF(DRAFT!AS35="3E","3E",IF(COUNT(DRAFT!AO35,DRAFT!AS35)&gt;0,DRAFT!AT35,""))))</f>
        <v/>
      </c>
      <c r="O33" s="2" t="str">
        <f>IF(COUNT($A33)=0,"",IF(N33="3E","3E",IF(N33="","I",LOOKUP(N33/P$2,{0,0.4,0.45,0.5,0.55,0.6,0.65,0.7,0.75,0.8,1},{"F","D","C","C+","B-","B","B+","A-","A","A+"}))))</f>
        <v/>
      </c>
      <c r="P33" s="1" t="str">
        <f>IF(COUNT($A33)=0,"",IF(N33="","--",IF(N33="3E","3E",LOOKUP(N33/P$2,{0,0.4,0.45,0.5,0.55,0.6,0.65,0.7,0.75,0.8,1},{0,2,2.25,2.5,2.75,3,3.25,3.5,3.75,4}))))</f>
        <v/>
      </c>
      <c r="Q33" s="2" t="str">
        <f>IF(COUNT($A33)=0,"",IF($A33&lt;&gt;DRAFT!$B35,"ERR",IF(DRAFT!BB35="3E","3E",IF(COUNT(DRAFT!AX35,DRAFT!BB35)&gt;0,DRAFT!BC35,""))))</f>
        <v/>
      </c>
      <c r="R33" s="2" t="str">
        <f>IF(COUNT($A33)=0,"",IF(Q33="3E","3E",IF(Q33="","I",LOOKUP(Q33/S$2,{0,0.4,0.45,0.5,0.55,0.6,0.65,0.7,0.75,0.8,1},{"F","D","C","C+","B-","B","B+","A-","A","A+"}))))</f>
        <v/>
      </c>
      <c r="S33" s="1" t="str">
        <f>IF(COUNT($A33)=0,"",IF(Q33="","--",IF(Q33="3E","3E",LOOKUP(Q33/S$2,{0,0.4,0.45,0.5,0.55,0.6,0.65,0.7,0.75,0.8,1},{0,2,2.25,2.5,2.75,3,3.25,3.5,3.75,4}))))</f>
        <v/>
      </c>
      <c r="T33" s="2" t="str">
        <f>IF(COUNT($A33)=0,"",IF($A33&lt;&gt;DRAFT!$B35,"ERR",IF(DRAFT!BK35="3E","3E",IF(COUNT(DRAFT!BG35,DRAFT!BK35)&gt;0,DRAFT!BL35,""))))</f>
        <v/>
      </c>
      <c r="U33" s="2" t="str">
        <f>IF(COUNT($A33)=0,"",IF(T33="3E","3E",IF(T33="","I",LOOKUP(T33/V$2,{0,0.4,0.45,0.5,0.55,0.6,0.65,0.7,0.75,0.8,1},{"F","D","C","C+","B-","B","B+","A-","A","A+"}))))</f>
        <v/>
      </c>
      <c r="V33" s="1" t="str">
        <f>IF(COUNT($A33)=0,"",IF(T33="","--",IF(T33="3E","3E",LOOKUP(T33/V$2,{0,0.4,0.45,0.5,0.55,0.6,0.65,0.7,0.75,0.8,1},{0,2,2.25,2.5,2.75,3,3.25,3.5,3.75,4}))))</f>
        <v/>
      </c>
      <c r="W33" s="2" t="str">
        <f>IF(COUNT($A33)=0,"",IF($A33&lt;&gt;DRAFT!$B35,"ERR",IF(DRAFT!BT35="3E","3E",IF(COUNT(DRAFT!BP35,DRAFT!BT35)&gt;0,DRAFT!BU35,""))))</f>
        <v/>
      </c>
      <c r="X33" s="2" t="str">
        <f>IF(COUNT($A33)=0,"",IF(W33="3E","3E",IF(W33="","I",LOOKUP(W33/Y$2,{0,0.4,0.45,0.5,0.55,0.6,0.65,0.7,0.75,0.8,1},{"F","D","C","C+","B-","B","B+","A-","A","A+"}))))</f>
        <v/>
      </c>
      <c r="Y33" s="1" t="str">
        <f>IF(COUNT($A33)=0,"",IF(W33="","--",IF(W33="3E","3E",LOOKUP(W33/Y$2,{0,0.4,0.45,0.5,0.55,0.6,0.65,0.7,0.75,0.8,1},{0,2,2.25,2.5,2.75,3,3.25,3.5,3.75,4}))))</f>
        <v/>
      </c>
      <c r="Z33" s="2" t="str">
        <f>IF(COUNT($A33)=0,"",IF($A33&lt;&gt;DRAFT!$B35,"ERR",IF(DRAFT!CC35="3E","3E",IF(COUNT(DRAFT!BY35,DRAFT!CC35)&gt;0,DRAFT!CD35,""))))</f>
        <v/>
      </c>
      <c r="AA33" s="2" t="str">
        <f>IF(COUNT($A33)=0,"",IF(Z33="3E","3E",IF(Z33="","I",LOOKUP(Z33/AB$2,{0,0.4,0.45,0.5,0.55,0.6,0.65,0.7,0.75,0.8,1},{"F","D","C","C+","B-","B","B+","A-","A","A+"}))))</f>
        <v/>
      </c>
      <c r="AB33" s="1" t="str">
        <f>IF(COUNT($A33)=0,"",IF(Z33="","--",IF(Z33="3E","3E",LOOKUP(Z33/AB$2,{0,0.4,0.45,0.5,0.55,0.6,0.65,0.7,0.75,0.8,1},{0,2,2.25,2.5,2.75,3,3.25,3.5,3.75,4}))))</f>
        <v/>
      </c>
      <c r="AC33" s="2" t="str">
        <f>IF(COUNT($A33)=0,"",IF($A33&lt;&gt;DRAFT!$B35,"ERR",IF(DRAFT!CF35&gt;0,DRAFT!CF35,"")))</f>
        <v/>
      </c>
      <c r="AD33" s="2" t="str">
        <f>IF(COUNT($A33)=0,"",IF(AC33="3E","3E",IF(AC33="","I",LOOKUP(AC33/AE$2,{0,0.4,0.45,0.5,0.55,0.6,0.65,0.7,0.75,0.8,1},{"F","D","C","C+","B-","B","B+","A-","A","A+"}))))</f>
        <v/>
      </c>
      <c r="AE33" s="1" t="str">
        <f>IF(COUNT($A33)=0,"",IF(AC33="","--",IF(AC33="3E","3E",LOOKUP(AC33/AE$2,{0,0.4,0.45,0.5,0.55,0.6,0.65,0.7,0.75,0.8,1},{0,2,2.25,2.5,2.75,3,3.25,3.5,3.75,4}))))</f>
        <v/>
      </c>
      <c r="AF33" s="2" t="str">
        <f>IF(COUNT($A33)=0,"",IF($A33&lt;&gt;DRAFT!$B35,"ERR",IF(DRAFT!CI35&gt;0,DRAFT!CK35,"")))</f>
        <v/>
      </c>
      <c r="AG33" s="2" t="str">
        <f>IF(COUNT($A33)=0,"",IF(AF33="3E","3E",IF(AF33="","I",LOOKUP(AF33/AH$2,{0,0.4,0.45,0.5,0.55,0.6,0.65,0.7,0.75,0.8,1},{"F","D","C","C+","B-","B","B+","A-","A","A+"}))))</f>
        <v/>
      </c>
      <c r="AH33" s="1" t="str">
        <f>IF(COUNT($A33)=0,"",IF(AF33="","--",IF(AF33="3E","3E",LOOKUP(AF33/AH$2,{0,0.4,0.45,0.5,0.55,0.6,0.65,0.7,0.75,0.8,1},{0,2,2.25,2.5,2.75,3,3.25,3.5,3.75,4}))))</f>
        <v/>
      </c>
      <c r="AI33" s="2" t="str">
        <f>IF($A33&lt;&gt;DRAFT!$B35,"ERR",IF(OR(COUNT($A33)=0,COUNT(DRAFT!CL35:CN35,DRAFT!CP35:CR35)=0),"",CEILING(SUM(DRAFT!CO35,DRAFT!CS35,DRAFT!CT35),1)))</f>
        <v/>
      </c>
      <c r="AJ33" s="2" t="str">
        <f>IF(COUNT($A33)=0,"",IF(AI33="3E","3E",IF(AI33="","I",LOOKUP(AI33/AK$2,{0,0.4,0.45,0.5,0.55,0.6,0.65,0.7,0.75,0.8,1},{"F","D","C","C+","B-","B","B+","A-","A","A+"}))))</f>
        <v/>
      </c>
      <c r="AK33" s="1" t="str">
        <f>IF(COUNT($A33)=0,"",IF(AI33="","--",IF(AI33="3E","3E",LOOKUP(AI33/AK$2,{0,0.4,0.45,0.5,0.55,0.6,0.65,0.7,0.75,0.8,1},{0,2,2.25,2.5,2.75,3,3.25,3.5,3.75,4}))))</f>
        <v/>
      </c>
      <c r="AL33" s="4" t="str">
        <f>IF(OR(COUNT($A33)=0,COUNT(B33:AK33)=0),"",IF(COUNTIF(B33:AK33,"3E")&gt;0,"3E",IF(DRAFT!$A35="R",TRUNC(SUMPRODUCT(RGP,RCP)/TCP,3),TRUNC((SUMPRODUCT(--(IMDGP&gt;0)*IMDGP,IMCP)+CEILING(DRAFT!$DB35*42,0.25))/TCP,3))))</f>
        <v/>
      </c>
      <c r="AM33" s="2" t="str">
        <f>IF(OR(COUNT($A33)=0,COUNT(B33:AK33)=0),"",IF(COUNTIF(B33:AK33,"3E")&gt;0,"3E",IF(DRAFT!$A35="R",SUMPRODUCT(--(RGP&gt;=2),RCP),SUMPRODUCT(--(IMDGP&gt;0),--(IMGP=0),IMCP)+DRAFT!$DC35)))</f>
        <v/>
      </c>
      <c r="AN33" s="67" t="str">
        <f>IF(AL33="3E","3E",IF(COUNT($A33)=0,"",IF(COUNT(AI33)=0,"--",ROUND(((CEILING(DRAFT!$CV35*38,0.25)+CEILING(DRAFT!$CX35*38,0.25)+CEILING(DRAFT!$CZ35*42,0.25)+CEILING($AL33*42,0.25))/160),2))))</f>
        <v/>
      </c>
      <c r="AO33" s="2" t="str">
        <f>IF(AN33="3E","3E",IF(COUNT($A33)=0,"",IF(COUNT(AN33)=0,"I",LOOKUP(AN33,{0,2,2.25,2.5,2.75,3,3.25,3.5,3.75,4},{"F","D","C","C+","B-","B","B+","A-","A","A+"}))))</f>
        <v/>
      </c>
      <c r="AP33" s="2" t="str">
        <f>IF(AN33="3E","3E",IF(OR(COUNT(A33)=0,COUNT(AN33)=0),"",DRAFT!CW35+DRAFT!CY35+DRAFT!DA35+N(TABULATION!AM33)))</f>
        <v/>
      </c>
      <c r="AQ33" s="2" t="str">
        <f>IF(OR(COUNT($A33)=0,COUNT(B33:AK33)=0),"",IF(COUNTIF(B33:AM33,"3E")&gt;0,"3E",IF(AND(DRAFT!$A35="IM",OR($AL33&gt;DRAFT!$DB35,$AM33&gt;DRAFT!$DC35)),"IMPROVED",IF(AND(DRAFT!$A35="IM",$AL33&lt;=DRAFT!$DB35,$AM33&lt;=DRAFT!$DC35),"NOT IMPROVED",IF(AND(DRAFT!CU35="S",AH33&gt;=2,AK33&gt;=2,AN33&gt;=2.5,AP33&gt;=144),"PASS","FAIL")))))</f>
        <v/>
      </c>
      <c r="AR33" s="2" t="str">
        <f t="shared" si="0"/>
        <v/>
      </c>
      <c r="AS33" s="2" t="str">
        <f t="shared" si="1"/>
        <v/>
      </c>
    </row>
    <row r="34" spans="1:45" ht="18.95" customHeight="1" x14ac:dyDescent="0.25">
      <c r="A34" s="3" t="str">
        <f>IF(DRAFT!$B36="","",DRAFT!$B36)</f>
        <v/>
      </c>
      <c r="B34" s="2" t="str">
        <f>IF(COUNT($A34)=0,"",IF($A34&lt;&gt;DRAFT!$B36,"ERR",IF(DRAFT!I36="3E","3E",IF(COUNT(DRAFT!E36,DRAFT!I36)&gt;0,DRAFT!J36,""))))</f>
        <v/>
      </c>
      <c r="C34" s="2" t="str">
        <f>IF(COUNT($A34)=0,"",IF(B34="3E","3E",IF(B34="","I",LOOKUP(B34/D$2,{0,0.4,0.45,0.5,0.55,0.6,0.65,0.7,0.75,0.8,1},{"F","D","C","C+","B-","B","B+","A-","A","A+"}))))</f>
        <v/>
      </c>
      <c r="D34" s="1" t="str">
        <f>IF(COUNT($A34)=0,"",IF(B34="","--",IF(B34="3E","3E",LOOKUP(B34/D$2,{0,0.4,0.45,0.5,0.55,0.6,0.65,0.7,0.75,0.8,1},{0,2,2.25,2.5,2.75,3,3.25,3.5,3.75,4}))))</f>
        <v/>
      </c>
      <c r="E34" s="2" t="str">
        <f>IF(COUNT($A34)=0,"",IF($A34&lt;&gt;DRAFT!$B36,"ERR",IF(DRAFT!R36="3E","3E",IF(COUNT(DRAFT!N36,DRAFT!R36)&gt;0,DRAFT!S36,""))))</f>
        <v/>
      </c>
      <c r="F34" s="2" t="str">
        <f>IF(COUNT($A34)=0,"",IF(E34="3E","3E",IF(E34="","I",LOOKUP(E34/G$2,{0,0.4,0.45,0.5,0.55,0.6,0.65,0.7,0.75,0.8,1},{"F","D","C","C+","B-","B","B+","A-","A","A+"}))))</f>
        <v/>
      </c>
      <c r="G34" s="1" t="str">
        <f>IF(COUNT($A34)=0,"",IF(E34="","--",IF(E34="3E","3E",LOOKUP(E34/G$2,{0,0.4,0.45,0.5,0.55,0.6,0.65,0.7,0.75,0.8,1},{0,2,2.25,2.5,2.75,3,3.25,3.5,3.75,4}))))</f>
        <v/>
      </c>
      <c r="H34" s="2" t="str">
        <f>IF(COUNT($A34)=0,"",IF($A34&lt;&gt;DRAFT!$B36,"ERR",IF(DRAFT!AA36="3E","3E",IF(COUNT(DRAFT!W36,DRAFT!AA36)&gt;0,DRAFT!AB36,""))))</f>
        <v/>
      </c>
      <c r="I34" s="2" t="str">
        <f>IF(COUNT($A34)=0,"",IF(H34="3E","3E",IF(H34="","I",LOOKUP(H34/J$2,{0,0.4,0.45,0.5,0.55,0.6,0.65,0.7,0.75,0.8,1},{"F","D","C","C+","B-","B","B+","A-","A","A+"}))))</f>
        <v/>
      </c>
      <c r="J34" s="1" t="str">
        <f>IF(COUNT($A34)=0,"",IF(H34="","--",IF(H34="3E","3E",LOOKUP(H34/J$2,{0,0.4,0.45,0.5,0.55,0.6,0.65,0.7,0.75,0.8,1},{0,2,2.25,2.5,2.75,3,3.25,3.5,3.75,4}))))</f>
        <v/>
      </c>
      <c r="K34" s="2" t="str">
        <f>IF(COUNT($A34)=0,"",IF($A34&lt;&gt;DRAFT!$B36,"ERR",IF(DRAFT!AJ36="3E","3E",IF(COUNT(DRAFT!AF36,DRAFT!AJ36)&gt;0,DRAFT!AK36,""))))</f>
        <v/>
      </c>
      <c r="L34" s="2" t="str">
        <f>IF(COUNT($A34)=0,"",IF(K34="3E","3E",IF(K34="","I",LOOKUP(K34/M$2,{0,0.4,0.45,0.5,0.55,0.6,0.65,0.7,0.75,0.8,1},{"F","D","C","C+","B-","B","B+","A-","A","A+"}))))</f>
        <v/>
      </c>
      <c r="M34" s="1" t="str">
        <f>IF(COUNT($A34)=0,"",IF(K34="","--",IF(K34="3E","3E",LOOKUP(K34/M$2,{0,0.4,0.45,0.5,0.55,0.6,0.65,0.7,0.75,0.8,1},{0,2,2.25,2.5,2.75,3,3.25,3.5,3.75,4}))))</f>
        <v/>
      </c>
      <c r="N34" s="2" t="str">
        <f>IF(COUNT($A34)=0,"",IF($A34&lt;&gt;DRAFT!$B36,"ERR",IF(DRAFT!AS36="3E","3E",IF(COUNT(DRAFT!AO36,DRAFT!AS36)&gt;0,DRAFT!AT36,""))))</f>
        <v/>
      </c>
      <c r="O34" s="2" t="str">
        <f>IF(COUNT($A34)=0,"",IF(N34="3E","3E",IF(N34="","I",LOOKUP(N34/P$2,{0,0.4,0.45,0.5,0.55,0.6,0.65,0.7,0.75,0.8,1},{"F","D","C","C+","B-","B","B+","A-","A","A+"}))))</f>
        <v/>
      </c>
      <c r="P34" s="1" t="str">
        <f>IF(COUNT($A34)=0,"",IF(N34="","--",IF(N34="3E","3E",LOOKUP(N34/P$2,{0,0.4,0.45,0.5,0.55,0.6,0.65,0.7,0.75,0.8,1},{0,2,2.25,2.5,2.75,3,3.25,3.5,3.75,4}))))</f>
        <v/>
      </c>
      <c r="Q34" s="2" t="str">
        <f>IF(COUNT($A34)=0,"",IF($A34&lt;&gt;DRAFT!$B36,"ERR",IF(DRAFT!BB36="3E","3E",IF(COUNT(DRAFT!AX36,DRAFT!BB36)&gt;0,DRAFT!BC36,""))))</f>
        <v/>
      </c>
      <c r="R34" s="2" t="str">
        <f>IF(COUNT($A34)=0,"",IF(Q34="3E","3E",IF(Q34="","I",LOOKUP(Q34/S$2,{0,0.4,0.45,0.5,0.55,0.6,0.65,0.7,0.75,0.8,1},{"F","D","C","C+","B-","B","B+","A-","A","A+"}))))</f>
        <v/>
      </c>
      <c r="S34" s="1" t="str">
        <f>IF(COUNT($A34)=0,"",IF(Q34="","--",IF(Q34="3E","3E",LOOKUP(Q34/S$2,{0,0.4,0.45,0.5,0.55,0.6,0.65,0.7,0.75,0.8,1},{0,2,2.25,2.5,2.75,3,3.25,3.5,3.75,4}))))</f>
        <v/>
      </c>
      <c r="T34" s="2" t="str">
        <f>IF(COUNT($A34)=0,"",IF($A34&lt;&gt;DRAFT!$B36,"ERR",IF(DRAFT!BK36="3E","3E",IF(COUNT(DRAFT!BG36,DRAFT!BK36)&gt;0,DRAFT!BL36,""))))</f>
        <v/>
      </c>
      <c r="U34" s="2" t="str">
        <f>IF(COUNT($A34)=0,"",IF(T34="3E","3E",IF(T34="","I",LOOKUP(T34/V$2,{0,0.4,0.45,0.5,0.55,0.6,0.65,0.7,0.75,0.8,1},{"F","D","C","C+","B-","B","B+","A-","A","A+"}))))</f>
        <v/>
      </c>
      <c r="V34" s="1" t="str">
        <f>IF(COUNT($A34)=0,"",IF(T34="","--",IF(T34="3E","3E",LOOKUP(T34/V$2,{0,0.4,0.45,0.5,0.55,0.6,0.65,0.7,0.75,0.8,1},{0,2,2.25,2.5,2.75,3,3.25,3.5,3.75,4}))))</f>
        <v/>
      </c>
      <c r="W34" s="2" t="str">
        <f>IF(COUNT($A34)=0,"",IF($A34&lt;&gt;DRAFT!$B36,"ERR",IF(DRAFT!BT36="3E","3E",IF(COUNT(DRAFT!BP36,DRAFT!BT36)&gt;0,DRAFT!BU36,""))))</f>
        <v/>
      </c>
      <c r="X34" s="2" t="str">
        <f>IF(COUNT($A34)=0,"",IF(W34="3E","3E",IF(W34="","I",LOOKUP(W34/Y$2,{0,0.4,0.45,0.5,0.55,0.6,0.65,0.7,0.75,0.8,1},{"F","D","C","C+","B-","B","B+","A-","A","A+"}))))</f>
        <v/>
      </c>
      <c r="Y34" s="1" t="str">
        <f>IF(COUNT($A34)=0,"",IF(W34="","--",IF(W34="3E","3E",LOOKUP(W34/Y$2,{0,0.4,0.45,0.5,0.55,0.6,0.65,0.7,0.75,0.8,1},{0,2,2.25,2.5,2.75,3,3.25,3.5,3.75,4}))))</f>
        <v/>
      </c>
      <c r="Z34" s="2" t="str">
        <f>IF(COUNT($A34)=0,"",IF($A34&lt;&gt;DRAFT!$B36,"ERR",IF(DRAFT!CC36="3E","3E",IF(COUNT(DRAFT!BY36,DRAFT!CC36)&gt;0,DRAFT!CD36,""))))</f>
        <v/>
      </c>
      <c r="AA34" s="2" t="str">
        <f>IF(COUNT($A34)=0,"",IF(Z34="3E","3E",IF(Z34="","I",LOOKUP(Z34/AB$2,{0,0.4,0.45,0.5,0.55,0.6,0.65,0.7,0.75,0.8,1},{"F","D","C","C+","B-","B","B+","A-","A","A+"}))))</f>
        <v/>
      </c>
      <c r="AB34" s="1" t="str">
        <f>IF(COUNT($A34)=0,"",IF(Z34="","--",IF(Z34="3E","3E",LOOKUP(Z34/AB$2,{0,0.4,0.45,0.5,0.55,0.6,0.65,0.7,0.75,0.8,1},{0,2,2.25,2.5,2.75,3,3.25,3.5,3.75,4}))))</f>
        <v/>
      </c>
      <c r="AC34" s="2" t="str">
        <f>IF(COUNT($A34)=0,"",IF($A34&lt;&gt;DRAFT!$B36,"ERR",IF(DRAFT!CF36&gt;0,DRAFT!CF36,"")))</f>
        <v/>
      </c>
      <c r="AD34" s="2" t="str">
        <f>IF(COUNT($A34)=0,"",IF(AC34="3E","3E",IF(AC34="","I",LOOKUP(AC34/AE$2,{0,0.4,0.45,0.5,0.55,0.6,0.65,0.7,0.75,0.8,1},{"F","D","C","C+","B-","B","B+","A-","A","A+"}))))</f>
        <v/>
      </c>
      <c r="AE34" s="1" t="str">
        <f>IF(COUNT($A34)=0,"",IF(AC34="","--",IF(AC34="3E","3E",LOOKUP(AC34/AE$2,{0,0.4,0.45,0.5,0.55,0.6,0.65,0.7,0.75,0.8,1},{0,2,2.25,2.5,2.75,3,3.25,3.5,3.75,4}))))</f>
        <v/>
      </c>
      <c r="AF34" s="2" t="str">
        <f>IF(COUNT($A34)=0,"",IF($A34&lt;&gt;DRAFT!$B36,"ERR",IF(DRAFT!CI36&gt;0,DRAFT!CK36,"")))</f>
        <v/>
      </c>
      <c r="AG34" s="2" t="str">
        <f>IF(COUNT($A34)=0,"",IF(AF34="3E","3E",IF(AF34="","I",LOOKUP(AF34/AH$2,{0,0.4,0.45,0.5,0.55,0.6,0.65,0.7,0.75,0.8,1},{"F","D","C","C+","B-","B","B+","A-","A","A+"}))))</f>
        <v/>
      </c>
      <c r="AH34" s="1" t="str">
        <f>IF(COUNT($A34)=0,"",IF(AF34="","--",IF(AF34="3E","3E",LOOKUP(AF34/AH$2,{0,0.4,0.45,0.5,0.55,0.6,0.65,0.7,0.75,0.8,1},{0,2,2.25,2.5,2.75,3,3.25,3.5,3.75,4}))))</f>
        <v/>
      </c>
      <c r="AI34" s="2" t="str">
        <f>IF($A34&lt;&gt;DRAFT!$B36,"ERR",IF(OR(COUNT($A34)=0,COUNT(DRAFT!CL36:CN36,DRAFT!CP36:CR36)=0),"",CEILING(SUM(DRAFT!CO36,DRAFT!CS36,DRAFT!CT36),1)))</f>
        <v/>
      </c>
      <c r="AJ34" s="2" t="str">
        <f>IF(COUNT($A34)=0,"",IF(AI34="3E","3E",IF(AI34="","I",LOOKUP(AI34/AK$2,{0,0.4,0.45,0.5,0.55,0.6,0.65,0.7,0.75,0.8,1},{"F","D","C","C+","B-","B","B+","A-","A","A+"}))))</f>
        <v/>
      </c>
      <c r="AK34" s="1" t="str">
        <f>IF(COUNT($A34)=0,"",IF(AI34="","--",IF(AI34="3E","3E",LOOKUP(AI34/AK$2,{0,0.4,0.45,0.5,0.55,0.6,0.65,0.7,0.75,0.8,1},{0,2,2.25,2.5,2.75,3,3.25,3.5,3.75,4}))))</f>
        <v/>
      </c>
      <c r="AL34" s="4" t="str">
        <f>IF(OR(COUNT($A34)=0,COUNT(B34:AK34)=0),"",IF(COUNTIF(B34:AK34,"3E")&gt;0,"3E",IF(DRAFT!$A36="R",TRUNC(SUMPRODUCT(RGP,RCP)/TCP,3),TRUNC((SUMPRODUCT(--(IMDGP&gt;0)*IMDGP,IMCP)+CEILING(DRAFT!$DB36*42,0.25))/TCP,3))))</f>
        <v/>
      </c>
      <c r="AM34" s="2" t="str">
        <f>IF(OR(COUNT($A34)=0,COUNT(B34:AK34)=0),"",IF(COUNTIF(B34:AK34,"3E")&gt;0,"3E",IF(DRAFT!$A36="R",SUMPRODUCT(--(RGP&gt;=2),RCP),SUMPRODUCT(--(IMDGP&gt;0),--(IMGP=0),IMCP)+DRAFT!$DC36)))</f>
        <v/>
      </c>
      <c r="AN34" s="67" t="str">
        <f>IF(AL34="3E","3E",IF(COUNT($A34)=0,"",IF(COUNT(AI34)=0,"--",ROUND(((CEILING(DRAFT!$CV36*38,0.25)+CEILING(DRAFT!$CX36*38,0.25)+CEILING(DRAFT!$CZ36*42,0.25)+CEILING($AL34*42,0.25))/160),2))))</f>
        <v/>
      </c>
      <c r="AO34" s="2" t="str">
        <f>IF(AN34="3E","3E",IF(COUNT($A34)=0,"",IF(COUNT(AN34)=0,"I",LOOKUP(AN34,{0,2,2.25,2.5,2.75,3,3.25,3.5,3.75,4},{"F","D","C","C+","B-","B","B+","A-","A","A+"}))))</f>
        <v/>
      </c>
      <c r="AP34" s="2" t="str">
        <f>IF(AN34="3E","3E",IF(OR(COUNT(A34)=0,COUNT(AN34)=0),"",DRAFT!CW36+DRAFT!CY36+DRAFT!DA36+N(TABULATION!AM34)))</f>
        <v/>
      </c>
      <c r="AQ34" s="2" t="str">
        <f>IF(OR(COUNT($A34)=0,COUNT(B34:AK34)=0),"",IF(COUNTIF(B34:AM34,"3E")&gt;0,"3E",IF(AND(DRAFT!$A36="IM",OR($AL34&gt;DRAFT!$DB36,$AM34&gt;DRAFT!$DC36)),"IMPROVED",IF(AND(DRAFT!$A36="IM",$AL34&lt;=DRAFT!$DB36,$AM34&lt;=DRAFT!$DC36),"NOT IMPROVED",IF(AND(DRAFT!CU36="S",AH34&gt;=2,AK34&gt;=2,AN34&gt;=2.5,AP34&gt;=144),"PASS","FAIL")))))</f>
        <v/>
      </c>
      <c r="AR34" s="2" t="str">
        <f t="shared" si="0"/>
        <v/>
      </c>
      <c r="AS34" s="2" t="str">
        <f t="shared" si="1"/>
        <v/>
      </c>
    </row>
    <row r="35" spans="1:45" ht="18.95" customHeight="1" x14ac:dyDescent="0.25">
      <c r="A35" s="3" t="str">
        <f>IF(DRAFT!$B37="","",DRAFT!$B37)</f>
        <v/>
      </c>
      <c r="B35" s="2" t="str">
        <f>IF(COUNT($A35)=0,"",IF($A35&lt;&gt;DRAFT!$B37,"ERR",IF(DRAFT!I37="3E","3E",IF(COUNT(DRAFT!E37,DRAFT!I37)&gt;0,DRAFT!J37,""))))</f>
        <v/>
      </c>
      <c r="C35" s="2" t="str">
        <f>IF(COUNT($A35)=0,"",IF(B35="3E","3E",IF(B35="","I",LOOKUP(B35/D$2,{0,0.4,0.45,0.5,0.55,0.6,0.65,0.7,0.75,0.8,1},{"F","D","C","C+","B-","B","B+","A-","A","A+"}))))</f>
        <v/>
      </c>
      <c r="D35" s="1" t="str">
        <f>IF(COUNT($A35)=0,"",IF(B35="","--",IF(B35="3E","3E",LOOKUP(B35/D$2,{0,0.4,0.45,0.5,0.55,0.6,0.65,0.7,0.75,0.8,1},{0,2,2.25,2.5,2.75,3,3.25,3.5,3.75,4}))))</f>
        <v/>
      </c>
      <c r="E35" s="2" t="str">
        <f>IF(COUNT($A35)=0,"",IF($A35&lt;&gt;DRAFT!$B37,"ERR",IF(DRAFT!R37="3E","3E",IF(COUNT(DRAFT!N37,DRAFT!R37)&gt;0,DRAFT!S37,""))))</f>
        <v/>
      </c>
      <c r="F35" s="2" t="str">
        <f>IF(COUNT($A35)=0,"",IF(E35="3E","3E",IF(E35="","I",LOOKUP(E35/G$2,{0,0.4,0.45,0.5,0.55,0.6,0.65,0.7,0.75,0.8,1},{"F","D","C","C+","B-","B","B+","A-","A","A+"}))))</f>
        <v/>
      </c>
      <c r="G35" s="1" t="str">
        <f>IF(COUNT($A35)=0,"",IF(E35="","--",IF(E35="3E","3E",LOOKUP(E35/G$2,{0,0.4,0.45,0.5,0.55,0.6,0.65,0.7,0.75,0.8,1},{0,2,2.25,2.5,2.75,3,3.25,3.5,3.75,4}))))</f>
        <v/>
      </c>
      <c r="H35" s="2" t="str">
        <f>IF(COUNT($A35)=0,"",IF($A35&lt;&gt;DRAFT!$B37,"ERR",IF(DRAFT!AA37="3E","3E",IF(COUNT(DRAFT!W37,DRAFT!AA37)&gt;0,DRAFT!AB37,""))))</f>
        <v/>
      </c>
      <c r="I35" s="2" t="str">
        <f>IF(COUNT($A35)=0,"",IF(H35="3E","3E",IF(H35="","I",LOOKUP(H35/J$2,{0,0.4,0.45,0.5,0.55,0.6,0.65,0.7,0.75,0.8,1},{"F","D","C","C+","B-","B","B+","A-","A","A+"}))))</f>
        <v/>
      </c>
      <c r="J35" s="1" t="str">
        <f>IF(COUNT($A35)=0,"",IF(H35="","--",IF(H35="3E","3E",LOOKUP(H35/J$2,{0,0.4,0.45,0.5,0.55,0.6,0.65,0.7,0.75,0.8,1},{0,2,2.25,2.5,2.75,3,3.25,3.5,3.75,4}))))</f>
        <v/>
      </c>
      <c r="K35" s="2" t="str">
        <f>IF(COUNT($A35)=0,"",IF($A35&lt;&gt;DRAFT!$B37,"ERR",IF(DRAFT!AJ37="3E","3E",IF(COUNT(DRAFT!AF37,DRAFT!AJ37)&gt;0,DRAFT!AK37,""))))</f>
        <v/>
      </c>
      <c r="L35" s="2" t="str">
        <f>IF(COUNT($A35)=0,"",IF(K35="3E","3E",IF(K35="","I",LOOKUP(K35/M$2,{0,0.4,0.45,0.5,0.55,0.6,0.65,0.7,0.75,0.8,1},{"F","D","C","C+","B-","B","B+","A-","A","A+"}))))</f>
        <v/>
      </c>
      <c r="M35" s="1" t="str">
        <f>IF(COUNT($A35)=0,"",IF(K35="","--",IF(K35="3E","3E",LOOKUP(K35/M$2,{0,0.4,0.45,0.5,0.55,0.6,0.65,0.7,0.75,0.8,1},{0,2,2.25,2.5,2.75,3,3.25,3.5,3.75,4}))))</f>
        <v/>
      </c>
      <c r="N35" s="2" t="str">
        <f>IF(COUNT($A35)=0,"",IF($A35&lt;&gt;DRAFT!$B37,"ERR",IF(DRAFT!AS37="3E","3E",IF(COUNT(DRAFT!AO37,DRAFT!AS37)&gt;0,DRAFT!AT37,""))))</f>
        <v/>
      </c>
      <c r="O35" s="2" t="str">
        <f>IF(COUNT($A35)=0,"",IF(N35="3E","3E",IF(N35="","I",LOOKUP(N35/P$2,{0,0.4,0.45,0.5,0.55,0.6,0.65,0.7,0.75,0.8,1},{"F","D","C","C+","B-","B","B+","A-","A","A+"}))))</f>
        <v/>
      </c>
      <c r="P35" s="1" t="str">
        <f>IF(COUNT($A35)=0,"",IF(N35="","--",IF(N35="3E","3E",LOOKUP(N35/P$2,{0,0.4,0.45,0.5,0.55,0.6,0.65,0.7,0.75,0.8,1},{0,2,2.25,2.5,2.75,3,3.25,3.5,3.75,4}))))</f>
        <v/>
      </c>
      <c r="Q35" s="2" t="str">
        <f>IF(COUNT($A35)=0,"",IF($A35&lt;&gt;DRAFT!$B37,"ERR",IF(DRAFT!BB37="3E","3E",IF(COUNT(DRAFT!AX37,DRAFT!BB37)&gt;0,DRAFT!BC37,""))))</f>
        <v/>
      </c>
      <c r="R35" s="2" t="str">
        <f>IF(COUNT($A35)=0,"",IF(Q35="3E","3E",IF(Q35="","I",LOOKUP(Q35/S$2,{0,0.4,0.45,0.5,0.55,0.6,0.65,0.7,0.75,0.8,1},{"F","D","C","C+","B-","B","B+","A-","A","A+"}))))</f>
        <v/>
      </c>
      <c r="S35" s="1" t="str">
        <f>IF(COUNT($A35)=0,"",IF(Q35="","--",IF(Q35="3E","3E",LOOKUP(Q35/S$2,{0,0.4,0.45,0.5,0.55,0.6,0.65,0.7,0.75,0.8,1},{0,2,2.25,2.5,2.75,3,3.25,3.5,3.75,4}))))</f>
        <v/>
      </c>
      <c r="T35" s="2" t="str">
        <f>IF(COUNT($A35)=0,"",IF($A35&lt;&gt;DRAFT!$B37,"ERR",IF(DRAFT!BK37="3E","3E",IF(COUNT(DRAFT!BG37,DRAFT!BK37)&gt;0,DRAFT!BL37,""))))</f>
        <v/>
      </c>
      <c r="U35" s="2" t="str">
        <f>IF(COUNT($A35)=0,"",IF(T35="3E","3E",IF(T35="","I",LOOKUP(T35/V$2,{0,0.4,0.45,0.5,0.55,0.6,0.65,0.7,0.75,0.8,1},{"F","D","C","C+","B-","B","B+","A-","A","A+"}))))</f>
        <v/>
      </c>
      <c r="V35" s="1" t="str">
        <f>IF(COUNT($A35)=0,"",IF(T35="","--",IF(T35="3E","3E",LOOKUP(T35/V$2,{0,0.4,0.45,0.5,0.55,0.6,0.65,0.7,0.75,0.8,1},{0,2,2.25,2.5,2.75,3,3.25,3.5,3.75,4}))))</f>
        <v/>
      </c>
      <c r="W35" s="2" t="str">
        <f>IF(COUNT($A35)=0,"",IF($A35&lt;&gt;DRAFT!$B37,"ERR",IF(DRAFT!BT37="3E","3E",IF(COUNT(DRAFT!BP37,DRAFT!BT37)&gt;0,DRAFT!BU37,""))))</f>
        <v/>
      </c>
      <c r="X35" s="2" t="str">
        <f>IF(COUNT($A35)=0,"",IF(W35="3E","3E",IF(W35="","I",LOOKUP(W35/Y$2,{0,0.4,0.45,0.5,0.55,0.6,0.65,0.7,0.75,0.8,1},{"F","D","C","C+","B-","B","B+","A-","A","A+"}))))</f>
        <v/>
      </c>
      <c r="Y35" s="1" t="str">
        <f>IF(COUNT($A35)=0,"",IF(W35="","--",IF(W35="3E","3E",LOOKUP(W35/Y$2,{0,0.4,0.45,0.5,0.55,0.6,0.65,0.7,0.75,0.8,1},{0,2,2.25,2.5,2.75,3,3.25,3.5,3.75,4}))))</f>
        <v/>
      </c>
      <c r="Z35" s="2" t="str">
        <f>IF(COUNT($A35)=0,"",IF($A35&lt;&gt;DRAFT!$B37,"ERR",IF(DRAFT!CC37="3E","3E",IF(COUNT(DRAFT!BY37,DRAFT!CC37)&gt;0,DRAFT!CD37,""))))</f>
        <v/>
      </c>
      <c r="AA35" s="2" t="str">
        <f>IF(COUNT($A35)=0,"",IF(Z35="3E","3E",IF(Z35="","I",LOOKUP(Z35/AB$2,{0,0.4,0.45,0.5,0.55,0.6,0.65,0.7,0.75,0.8,1},{"F","D","C","C+","B-","B","B+","A-","A","A+"}))))</f>
        <v/>
      </c>
      <c r="AB35" s="1" t="str">
        <f>IF(COUNT($A35)=0,"",IF(Z35="","--",IF(Z35="3E","3E",LOOKUP(Z35/AB$2,{0,0.4,0.45,0.5,0.55,0.6,0.65,0.7,0.75,0.8,1},{0,2,2.25,2.5,2.75,3,3.25,3.5,3.75,4}))))</f>
        <v/>
      </c>
      <c r="AC35" s="2" t="str">
        <f>IF(COUNT($A35)=0,"",IF($A35&lt;&gt;DRAFT!$B37,"ERR",IF(DRAFT!CF37&gt;0,DRAFT!CF37,"")))</f>
        <v/>
      </c>
      <c r="AD35" s="2" t="str">
        <f>IF(COUNT($A35)=0,"",IF(AC35="3E","3E",IF(AC35="","I",LOOKUP(AC35/AE$2,{0,0.4,0.45,0.5,0.55,0.6,0.65,0.7,0.75,0.8,1},{"F","D","C","C+","B-","B","B+","A-","A","A+"}))))</f>
        <v/>
      </c>
      <c r="AE35" s="1" t="str">
        <f>IF(COUNT($A35)=0,"",IF(AC35="","--",IF(AC35="3E","3E",LOOKUP(AC35/AE$2,{0,0.4,0.45,0.5,0.55,0.6,0.65,0.7,0.75,0.8,1},{0,2,2.25,2.5,2.75,3,3.25,3.5,3.75,4}))))</f>
        <v/>
      </c>
      <c r="AF35" s="2" t="str">
        <f>IF(COUNT($A35)=0,"",IF($A35&lt;&gt;DRAFT!$B37,"ERR",IF(DRAFT!CI37&gt;0,DRAFT!CK37,"")))</f>
        <v/>
      </c>
      <c r="AG35" s="2" t="str">
        <f>IF(COUNT($A35)=0,"",IF(AF35="3E","3E",IF(AF35="","I",LOOKUP(AF35/AH$2,{0,0.4,0.45,0.5,0.55,0.6,0.65,0.7,0.75,0.8,1},{"F","D","C","C+","B-","B","B+","A-","A","A+"}))))</f>
        <v/>
      </c>
      <c r="AH35" s="1" t="str">
        <f>IF(COUNT($A35)=0,"",IF(AF35="","--",IF(AF35="3E","3E",LOOKUP(AF35/AH$2,{0,0.4,0.45,0.5,0.55,0.6,0.65,0.7,0.75,0.8,1},{0,2,2.25,2.5,2.75,3,3.25,3.5,3.75,4}))))</f>
        <v/>
      </c>
      <c r="AI35" s="2" t="str">
        <f>IF($A35&lt;&gt;DRAFT!$B37,"ERR",IF(OR(COUNT($A35)=0,COUNT(DRAFT!CL37:CN37,DRAFT!CP37:CR37)=0),"",CEILING(SUM(DRAFT!CO37,DRAFT!CS37,DRAFT!CT37),1)))</f>
        <v/>
      </c>
      <c r="AJ35" s="2" t="str">
        <f>IF(COUNT($A35)=0,"",IF(AI35="3E","3E",IF(AI35="","I",LOOKUP(AI35/AK$2,{0,0.4,0.45,0.5,0.55,0.6,0.65,0.7,0.75,0.8,1},{"F","D","C","C+","B-","B","B+","A-","A","A+"}))))</f>
        <v/>
      </c>
      <c r="AK35" s="1" t="str">
        <f>IF(COUNT($A35)=0,"",IF(AI35="","--",IF(AI35="3E","3E",LOOKUP(AI35/AK$2,{0,0.4,0.45,0.5,0.55,0.6,0.65,0.7,0.75,0.8,1},{0,2,2.25,2.5,2.75,3,3.25,3.5,3.75,4}))))</f>
        <v/>
      </c>
      <c r="AL35" s="4" t="str">
        <f>IF(OR(COUNT($A35)=0,COUNT(B35:AK35)=0),"",IF(COUNTIF(B35:AK35,"3E")&gt;0,"3E",IF(DRAFT!$A37="R",TRUNC(SUMPRODUCT(RGP,RCP)/TCP,3),TRUNC((SUMPRODUCT(--(IMDGP&gt;0)*IMDGP,IMCP)+CEILING(DRAFT!$DB37*42,0.25))/TCP,3))))</f>
        <v/>
      </c>
      <c r="AM35" s="2" t="str">
        <f>IF(OR(COUNT($A35)=0,COUNT(B35:AK35)=0),"",IF(COUNTIF(B35:AK35,"3E")&gt;0,"3E",IF(DRAFT!$A37="R",SUMPRODUCT(--(RGP&gt;=2),RCP),SUMPRODUCT(--(IMDGP&gt;0),--(IMGP=0),IMCP)+DRAFT!$DC37)))</f>
        <v/>
      </c>
      <c r="AN35" s="67" t="str">
        <f>IF(AL35="3E","3E",IF(COUNT($A35)=0,"",IF(COUNT(AI35)=0,"--",ROUND(((CEILING(DRAFT!$CV37*38,0.25)+CEILING(DRAFT!$CX37*38,0.25)+CEILING(DRAFT!$CZ37*42,0.25)+CEILING($AL35*42,0.25))/160),2))))</f>
        <v/>
      </c>
      <c r="AO35" s="2" t="str">
        <f>IF(AN35="3E","3E",IF(COUNT($A35)=0,"",IF(COUNT(AN35)=0,"I",LOOKUP(AN35,{0,2,2.25,2.5,2.75,3,3.25,3.5,3.75,4},{"F","D","C","C+","B-","B","B+","A-","A","A+"}))))</f>
        <v/>
      </c>
      <c r="AP35" s="2" t="str">
        <f>IF(AN35="3E","3E",IF(OR(COUNT(A35)=0,COUNT(AN35)=0),"",DRAFT!CW37+DRAFT!CY37+DRAFT!DA37+N(TABULATION!AM35)))</f>
        <v/>
      </c>
      <c r="AQ35" s="2" t="str">
        <f>IF(OR(COUNT($A35)=0,COUNT(B35:AK35)=0),"",IF(COUNTIF(B35:AM35,"3E")&gt;0,"3E",IF(AND(DRAFT!$A37="IM",OR($AL35&gt;DRAFT!$DB37,$AM35&gt;DRAFT!$DC37)),"IMPROVED",IF(AND(DRAFT!$A37="IM",$AL35&lt;=DRAFT!$DB37,$AM35&lt;=DRAFT!$DC37),"NOT IMPROVED",IF(AND(DRAFT!CU37="S",AH35&gt;=2,AK35&gt;=2,AN35&gt;=2.5,AP35&gt;=144),"PASS","FAIL")))))</f>
        <v/>
      </c>
      <c r="AR35" s="2" t="str">
        <f t="shared" si="0"/>
        <v/>
      </c>
      <c r="AS35" s="2" t="str">
        <f t="shared" si="1"/>
        <v/>
      </c>
    </row>
    <row r="36" spans="1:45" ht="18.95" customHeight="1" x14ac:dyDescent="0.25">
      <c r="A36" s="3" t="str">
        <f>IF(DRAFT!$B38="","",DRAFT!$B38)</f>
        <v/>
      </c>
      <c r="B36" s="2" t="str">
        <f>IF(COUNT($A36)=0,"",IF($A36&lt;&gt;DRAFT!$B38,"ERR",IF(DRAFT!I38="3E","3E",IF(COUNT(DRAFT!E38,DRAFT!I38)&gt;0,DRAFT!J38,""))))</f>
        <v/>
      </c>
      <c r="C36" s="2" t="str">
        <f>IF(COUNT($A36)=0,"",IF(B36="3E","3E",IF(B36="","I",LOOKUP(B36/D$2,{0,0.4,0.45,0.5,0.55,0.6,0.65,0.7,0.75,0.8,1},{"F","D","C","C+","B-","B","B+","A-","A","A+"}))))</f>
        <v/>
      </c>
      <c r="D36" s="1" t="str">
        <f>IF(COUNT($A36)=0,"",IF(B36="","--",IF(B36="3E","3E",LOOKUP(B36/D$2,{0,0.4,0.45,0.5,0.55,0.6,0.65,0.7,0.75,0.8,1},{0,2,2.25,2.5,2.75,3,3.25,3.5,3.75,4}))))</f>
        <v/>
      </c>
      <c r="E36" s="2" t="str">
        <f>IF(COUNT($A36)=0,"",IF($A36&lt;&gt;DRAFT!$B38,"ERR",IF(DRAFT!R38="3E","3E",IF(COUNT(DRAFT!N38,DRAFT!R38)&gt;0,DRAFT!S38,""))))</f>
        <v/>
      </c>
      <c r="F36" s="2" t="str">
        <f>IF(COUNT($A36)=0,"",IF(E36="3E","3E",IF(E36="","I",LOOKUP(E36/G$2,{0,0.4,0.45,0.5,0.55,0.6,0.65,0.7,0.75,0.8,1},{"F","D","C","C+","B-","B","B+","A-","A","A+"}))))</f>
        <v/>
      </c>
      <c r="G36" s="1" t="str">
        <f>IF(COUNT($A36)=0,"",IF(E36="","--",IF(E36="3E","3E",LOOKUP(E36/G$2,{0,0.4,0.45,0.5,0.55,0.6,0.65,0.7,0.75,0.8,1},{0,2,2.25,2.5,2.75,3,3.25,3.5,3.75,4}))))</f>
        <v/>
      </c>
      <c r="H36" s="2" t="str">
        <f>IF(COUNT($A36)=0,"",IF($A36&lt;&gt;DRAFT!$B38,"ERR",IF(DRAFT!AA38="3E","3E",IF(COUNT(DRAFT!W38,DRAFT!AA38)&gt;0,DRAFT!AB38,""))))</f>
        <v/>
      </c>
      <c r="I36" s="2" t="str">
        <f>IF(COUNT($A36)=0,"",IF(H36="3E","3E",IF(H36="","I",LOOKUP(H36/J$2,{0,0.4,0.45,0.5,0.55,0.6,0.65,0.7,0.75,0.8,1},{"F","D","C","C+","B-","B","B+","A-","A","A+"}))))</f>
        <v/>
      </c>
      <c r="J36" s="1" t="str">
        <f>IF(COUNT($A36)=0,"",IF(H36="","--",IF(H36="3E","3E",LOOKUP(H36/J$2,{0,0.4,0.45,0.5,0.55,0.6,0.65,0.7,0.75,0.8,1},{0,2,2.25,2.5,2.75,3,3.25,3.5,3.75,4}))))</f>
        <v/>
      </c>
      <c r="K36" s="2" t="str">
        <f>IF(COUNT($A36)=0,"",IF($A36&lt;&gt;DRAFT!$B38,"ERR",IF(DRAFT!AJ38="3E","3E",IF(COUNT(DRAFT!AF38,DRAFT!AJ38)&gt;0,DRAFT!AK38,""))))</f>
        <v/>
      </c>
      <c r="L36" s="2" t="str">
        <f>IF(COUNT($A36)=0,"",IF(K36="3E","3E",IF(K36="","I",LOOKUP(K36/M$2,{0,0.4,0.45,0.5,0.55,0.6,0.65,0.7,0.75,0.8,1},{"F","D","C","C+","B-","B","B+","A-","A","A+"}))))</f>
        <v/>
      </c>
      <c r="M36" s="1" t="str">
        <f>IF(COUNT($A36)=0,"",IF(K36="","--",IF(K36="3E","3E",LOOKUP(K36/M$2,{0,0.4,0.45,0.5,0.55,0.6,0.65,0.7,0.75,0.8,1},{0,2,2.25,2.5,2.75,3,3.25,3.5,3.75,4}))))</f>
        <v/>
      </c>
      <c r="N36" s="2" t="str">
        <f>IF(COUNT($A36)=0,"",IF($A36&lt;&gt;DRAFT!$B38,"ERR",IF(DRAFT!AS38="3E","3E",IF(COUNT(DRAFT!AO38,DRAFT!AS38)&gt;0,DRAFT!AT38,""))))</f>
        <v/>
      </c>
      <c r="O36" s="2" t="str">
        <f>IF(COUNT($A36)=0,"",IF(N36="3E","3E",IF(N36="","I",LOOKUP(N36/P$2,{0,0.4,0.45,0.5,0.55,0.6,0.65,0.7,0.75,0.8,1},{"F","D","C","C+","B-","B","B+","A-","A","A+"}))))</f>
        <v/>
      </c>
      <c r="P36" s="1" t="str">
        <f>IF(COUNT($A36)=0,"",IF(N36="","--",IF(N36="3E","3E",LOOKUP(N36/P$2,{0,0.4,0.45,0.5,0.55,0.6,0.65,0.7,0.75,0.8,1},{0,2,2.25,2.5,2.75,3,3.25,3.5,3.75,4}))))</f>
        <v/>
      </c>
      <c r="Q36" s="2" t="str">
        <f>IF(COUNT($A36)=0,"",IF($A36&lt;&gt;DRAFT!$B38,"ERR",IF(DRAFT!BB38="3E","3E",IF(COUNT(DRAFT!AX38,DRAFT!BB38)&gt;0,DRAFT!BC38,""))))</f>
        <v/>
      </c>
      <c r="R36" s="2" t="str">
        <f>IF(COUNT($A36)=0,"",IF(Q36="3E","3E",IF(Q36="","I",LOOKUP(Q36/S$2,{0,0.4,0.45,0.5,0.55,0.6,0.65,0.7,0.75,0.8,1},{"F","D","C","C+","B-","B","B+","A-","A","A+"}))))</f>
        <v/>
      </c>
      <c r="S36" s="1" t="str">
        <f>IF(COUNT($A36)=0,"",IF(Q36="","--",IF(Q36="3E","3E",LOOKUP(Q36/S$2,{0,0.4,0.45,0.5,0.55,0.6,0.65,0.7,0.75,0.8,1},{0,2,2.25,2.5,2.75,3,3.25,3.5,3.75,4}))))</f>
        <v/>
      </c>
      <c r="T36" s="2" t="str">
        <f>IF(COUNT($A36)=0,"",IF($A36&lt;&gt;DRAFT!$B38,"ERR",IF(DRAFT!BK38="3E","3E",IF(COUNT(DRAFT!BG38,DRAFT!BK38)&gt;0,DRAFT!BL38,""))))</f>
        <v/>
      </c>
      <c r="U36" s="2" t="str">
        <f>IF(COUNT($A36)=0,"",IF(T36="3E","3E",IF(T36="","I",LOOKUP(T36/V$2,{0,0.4,0.45,0.5,0.55,0.6,0.65,0.7,0.75,0.8,1},{"F","D","C","C+","B-","B","B+","A-","A","A+"}))))</f>
        <v/>
      </c>
      <c r="V36" s="1" t="str">
        <f>IF(COUNT($A36)=0,"",IF(T36="","--",IF(T36="3E","3E",LOOKUP(T36/V$2,{0,0.4,0.45,0.5,0.55,0.6,0.65,0.7,0.75,0.8,1},{0,2,2.25,2.5,2.75,3,3.25,3.5,3.75,4}))))</f>
        <v/>
      </c>
      <c r="W36" s="2" t="str">
        <f>IF(COUNT($A36)=0,"",IF($A36&lt;&gt;DRAFT!$B38,"ERR",IF(DRAFT!BT38="3E","3E",IF(COUNT(DRAFT!BP38,DRAFT!BT38)&gt;0,DRAFT!BU38,""))))</f>
        <v/>
      </c>
      <c r="X36" s="2" t="str">
        <f>IF(COUNT($A36)=0,"",IF(W36="3E","3E",IF(W36="","I",LOOKUP(W36/Y$2,{0,0.4,0.45,0.5,0.55,0.6,0.65,0.7,0.75,0.8,1},{"F","D","C","C+","B-","B","B+","A-","A","A+"}))))</f>
        <v/>
      </c>
      <c r="Y36" s="1" t="str">
        <f>IF(COUNT($A36)=0,"",IF(W36="","--",IF(W36="3E","3E",LOOKUP(W36/Y$2,{0,0.4,0.45,0.5,0.55,0.6,0.65,0.7,0.75,0.8,1},{0,2,2.25,2.5,2.75,3,3.25,3.5,3.75,4}))))</f>
        <v/>
      </c>
      <c r="Z36" s="2" t="str">
        <f>IF(COUNT($A36)=0,"",IF($A36&lt;&gt;DRAFT!$B38,"ERR",IF(DRAFT!CC38="3E","3E",IF(COUNT(DRAFT!BY38,DRAFT!CC38)&gt;0,DRAFT!CD38,""))))</f>
        <v/>
      </c>
      <c r="AA36" s="2" t="str">
        <f>IF(COUNT($A36)=0,"",IF(Z36="3E","3E",IF(Z36="","I",LOOKUP(Z36/AB$2,{0,0.4,0.45,0.5,0.55,0.6,0.65,0.7,0.75,0.8,1},{"F","D","C","C+","B-","B","B+","A-","A","A+"}))))</f>
        <v/>
      </c>
      <c r="AB36" s="1" t="str">
        <f>IF(COUNT($A36)=0,"",IF(Z36="","--",IF(Z36="3E","3E",LOOKUP(Z36/AB$2,{0,0.4,0.45,0.5,0.55,0.6,0.65,0.7,0.75,0.8,1},{0,2,2.25,2.5,2.75,3,3.25,3.5,3.75,4}))))</f>
        <v/>
      </c>
      <c r="AC36" s="2" t="str">
        <f>IF(COUNT($A36)=0,"",IF($A36&lt;&gt;DRAFT!$B38,"ERR",IF(DRAFT!CF38&gt;0,DRAFT!CF38,"")))</f>
        <v/>
      </c>
      <c r="AD36" s="2" t="str">
        <f>IF(COUNT($A36)=0,"",IF(AC36="3E","3E",IF(AC36="","I",LOOKUP(AC36/AE$2,{0,0.4,0.45,0.5,0.55,0.6,0.65,0.7,0.75,0.8,1},{"F","D","C","C+","B-","B","B+","A-","A","A+"}))))</f>
        <v/>
      </c>
      <c r="AE36" s="1" t="str">
        <f>IF(COUNT($A36)=0,"",IF(AC36="","--",IF(AC36="3E","3E",LOOKUP(AC36/AE$2,{0,0.4,0.45,0.5,0.55,0.6,0.65,0.7,0.75,0.8,1},{0,2,2.25,2.5,2.75,3,3.25,3.5,3.75,4}))))</f>
        <v/>
      </c>
      <c r="AF36" s="2" t="str">
        <f>IF(COUNT($A36)=0,"",IF($A36&lt;&gt;DRAFT!$B38,"ERR",IF(DRAFT!CI38&gt;0,DRAFT!CK38,"")))</f>
        <v/>
      </c>
      <c r="AG36" s="2" t="str">
        <f>IF(COUNT($A36)=0,"",IF(AF36="3E","3E",IF(AF36="","I",LOOKUP(AF36/AH$2,{0,0.4,0.45,0.5,0.55,0.6,0.65,0.7,0.75,0.8,1},{"F","D","C","C+","B-","B","B+","A-","A","A+"}))))</f>
        <v/>
      </c>
      <c r="AH36" s="1" t="str">
        <f>IF(COUNT($A36)=0,"",IF(AF36="","--",IF(AF36="3E","3E",LOOKUP(AF36/AH$2,{0,0.4,0.45,0.5,0.55,0.6,0.65,0.7,0.75,0.8,1},{0,2,2.25,2.5,2.75,3,3.25,3.5,3.75,4}))))</f>
        <v/>
      </c>
      <c r="AI36" s="2" t="str">
        <f>IF($A36&lt;&gt;DRAFT!$B38,"ERR",IF(OR(COUNT($A36)=0,COUNT(DRAFT!CL38:CN38,DRAFT!CP38:CR38)=0),"",CEILING(SUM(DRAFT!CO38,DRAFT!CS38,DRAFT!CT38),1)))</f>
        <v/>
      </c>
      <c r="AJ36" s="2" t="str">
        <f>IF(COUNT($A36)=0,"",IF(AI36="3E","3E",IF(AI36="","I",LOOKUP(AI36/AK$2,{0,0.4,0.45,0.5,0.55,0.6,0.65,0.7,0.75,0.8,1},{"F","D","C","C+","B-","B","B+","A-","A","A+"}))))</f>
        <v/>
      </c>
      <c r="AK36" s="1" t="str">
        <f>IF(COUNT($A36)=0,"",IF(AI36="","--",IF(AI36="3E","3E",LOOKUP(AI36/AK$2,{0,0.4,0.45,0.5,0.55,0.6,0.65,0.7,0.75,0.8,1},{0,2,2.25,2.5,2.75,3,3.25,3.5,3.75,4}))))</f>
        <v/>
      </c>
      <c r="AL36" s="4" t="str">
        <f>IF(OR(COUNT($A36)=0,COUNT(B36:AK36)=0),"",IF(COUNTIF(B36:AK36,"3E")&gt;0,"3E",IF(DRAFT!$A38="R",TRUNC(SUMPRODUCT(RGP,RCP)/TCP,3),TRUNC((SUMPRODUCT(--(IMDGP&gt;0)*IMDGP,IMCP)+CEILING(DRAFT!$DB38*42,0.25))/TCP,3))))</f>
        <v/>
      </c>
      <c r="AM36" s="2" t="str">
        <f>IF(OR(COUNT($A36)=0,COUNT(B36:AK36)=0),"",IF(COUNTIF(B36:AK36,"3E")&gt;0,"3E",IF(DRAFT!$A38="R",SUMPRODUCT(--(RGP&gt;=2),RCP),SUMPRODUCT(--(IMDGP&gt;0),--(IMGP=0),IMCP)+DRAFT!$DC38)))</f>
        <v/>
      </c>
      <c r="AN36" s="67" t="str">
        <f>IF(AL36="3E","3E",IF(COUNT($A36)=0,"",IF(COUNT(AI36)=0,"--",ROUND(((CEILING(DRAFT!$CV38*38,0.25)+CEILING(DRAFT!$CX38*38,0.25)+CEILING(DRAFT!$CZ38*42,0.25)+CEILING($AL36*42,0.25))/160),2))))</f>
        <v/>
      </c>
      <c r="AO36" s="2" t="str">
        <f>IF(AN36="3E","3E",IF(COUNT($A36)=0,"",IF(COUNT(AN36)=0,"I",LOOKUP(AN36,{0,2,2.25,2.5,2.75,3,3.25,3.5,3.75,4},{"F","D","C","C+","B-","B","B+","A-","A","A+"}))))</f>
        <v/>
      </c>
      <c r="AP36" s="2" t="str">
        <f>IF(AN36="3E","3E",IF(OR(COUNT(A36)=0,COUNT(AN36)=0),"",DRAFT!CW38+DRAFT!CY38+DRAFT!DA38+N(TABULATION!AM36)))</f>
        <v/>
      </c>
      <c r="AQ36" s="2" t="str">
        <f>IF(OR(COUNT($A36)=0,COUNT(B36:AK36)=0),"",IF(COUNTIF(B36:AM36,"3E")&gt;0,"3E",IF(AND(DRAFT!$A38="IM",OR($AL36&gt;DRAFT!$DB38,$AM36&gt;DRAFT!$DC38)),"IMPROVED",IF(AND(DRAFT!$A38="IM",$AL36&lt;=DRAFT!$DB38,$AM36&lt;=DRAFT!$DC38),"NOT IMPROVED",IF(AND(DRAFT!CU38="S",AH36&gt;=2,AK36&gt;=2,AN36&gt;=2.5,AP36&gt;=144),"PASS","FAIL")))))</f>
        <v/>
      </c>
      <c r="AR36" s="2" t="str">
        <f t="shared" si="0"/>
        <v/>
      </c>
      <c r="AS36" s="2" t="str">
        <f t="shared" si="1"/>
        <v/>
      </c>
    </row>
    <row r="37" spans="1:45" ht="18.95" customHeight="1" x14ac:dyDescent="0.25">
      <c r="A37" s="3" t="str">
        <f>IF(DRAFT!$B39="","",DRAFT!$B39)</f>
        <v/>
      </c>
      <c r="B37" s="2" t="str">
        <f>IF(COUNT($A37)=0,"",IF($A37&lt;&gt;DRAFT!$B39,"ERR",IF(DRAFT!I39="3E","3E",IF(COUNT(DRAFT!E39,DRAFT!I39)&gt;0,DRAFT!J39,""))))</f>
        <v/>
      </c>
      <c r="C37" s="2" t="str">
        <f>IF(COUNT($A37)=0,"",IF(B37="3E","3E",IF(B37="","I",LOOKUP(B37/D$2,{0,0.4,0.45,0.5,0.55,0.6,0.65,0.7,0.75,0.8,1},{"F","D","C","C+","B-","B","B+","A-","A","A+"}))))</f>
        <v/>
      </c>
      <c r="D37" s="1" t="str">
        <f>IF(COUNT($A37)=0,"",IF(B37="","--",IF(B37="3E","3E",LOOKUP(B37/D$2,{0,0.4,0.45,0.5,0.55,0.6,0.65,0.7,0.75,0.8,1},{0,2,2.25,2.5,2.75,3,3.25,3.5,3.75,4}))))</f>
        <v/>
      </c>
      <c r="E37" s="2" t="str">
        <f>IF(COUNT($A37)=0,"",IF($A37&lt;&gt;DRAFT!$B39,"ERR",IF(DRAFT!R39="3E","3E",IF(COUNT(DRAFT!N39,DRAFT!R39)&gt;0,DRAFT!S39,""))))</f>
        <v/>
      </c>
      <c r="F37" s="2" t="str">
        <f>IF(COUNT($A37)=0,"",IF(E37="3E","3E",IF(E37="","I",LOOKUP(E37/G$2,{0,0.4,0.45,0.5,0.55,0.6,0.65,0.7,0.75,0.8,1},{"F","D","C","C+","B-","B","B+","A-","A","A+"}))))</f>
        <v/>
      </c>
      <c r="G37" s="1" t="str">
        <f>IF(COUNT($A37)=0,"",IF(E37="","--",IF(E37="3E","3E",LOOKUP(E37/G$2,{0,0.4,0.45,0.5,0.55,0.6,0.65,0.7,0.75,0.8,1},{0,2,2.25,2.5,2.75,3,3.25,3.5,3.75,4}))))</f>
        <v/>
      </c>
      <c r="H37" s="2" t="str">
        <f>IF(COUNT($A37)=0,"",IF($A37&lt;&gt;DRAFT!$B39,"ERR",IF(DRAFT!AA39="3E","3E",IF(COUNT(DRAFT!W39,DRAFT!AA39)&gt;0,DRAFT!AB39,""))))</f>
        <v/>
      </c>
      <c r="I37" s="2" t="str">
        <f>IF(COUNT($A37)=0,"",IF(H37="3E","3E",IF(H37="","I",LOOKUP(H37/J$2,{0,0.4,0.45,0.5,0.55,0.6,0.65,0.7,0.75,0.8,1},{"F","D","C","C+","B-","B","B+","A-","A","A+"}))))</f>
        <v/>
      </c>
      <c r="J37" s="1" t="str">
        <f>IF(COUNT($A37)=0,"",IF(H37="","--",IF(H37="3E","3E",LOOKUP(H37/J$2,{0,0.4,0.45,0.5,0.55,0.6,0.65,0.7,0.75,0.8,1},{0,2,2.25,2.5,2.75,3,3.25,3.5,3.75,4}))))</f>
        <v/>
      </c>
      <c r="K37" s="2" t="str">
        <f>IF(COUNT($A37)=0,"",IF($A37&lt;&gt;DRAFT!$B39,"ERR",IF(DRAFT!AJ39="3E","3E",IF(COUNT(DRAFT!AF39,DRAFT!AJ39)&gt;0,DRAFT!AK39,""))))</f>
        <v/>
      </c>
      <c r="L37" s="2" t="str">
        <f>IF(COUNT($A37)=0,"",IF(K37="3E","3E",IF(K37="","I",LOOKUP(K37/M$2,{0,0.4,0.45,0.5,0.55,0.6,0.65,0.7,0.75,0.8,1},{"F","D","C","C+","B-","B","B+","A-","A","A+"}))))</f>
        <v/>
      </c>
      <c r="M37" s="1" t="str">
        <f>IF(COUNT($A37)=0,"",IF(K37="","--",IF(K37="3E","3E",LOOKUP(K37/M$2,{0,0.4,0.45,0.5,0.55,0.6,0.65,0.7,0.75,0.8,1},{0,2,2.25,2.5,2.75,3,3.25,3.5,3.75,4}))))</f>
        <v/>
      </c>
      <c r="N37" s="2" t="str">
        <f>IF(COUNT($A37)=0,"",IF($A37&lt;&gt;DRAFT!$B39,"ERR",IF(DRAFT!AS39="3E","3E",IF(COUNT(DRAFT!AO39,DRAFT!AS39)&gt;0,DRAFT!AT39,""))))</f>
        <v/>
      </c>
      <c r="O37" s="2" t="str">
        <f>IF(COUNT($A37)=0,"",IF(N37="3E","3E",IF(N37="","I",LOOKUP(N37/P$2,{0,0.4,0.45,0.5,0.55,0.6,0.65,0.7,0.75,0.8,1},{"F","D","C","C+","B-","B","B+","A-","A","A+"}))))</f>
        <v/>
      </c>
      <c r="P37" s="1" t="str">
        <f>IF(COUNT($A37)=0,"",IF(N37="","--",IF(N37="3E","3E",LOOKUP(N37/P$2,{0,0.4,0.45,0.5,0.55,0.6,0.65,0.7,0.75,0.8,1},{0,2,2.25,2.5,2.75,3,3.25,3.5,3.75,4}))))</f>
        <v/>
      </c>
      <c r="Q37" s="2" t="str">
        <f>IF(COUNT($A37)=0,"",IF($A37&lt;&gt;DRAFT!$B39,"ERR",IF(DRAFT!BB39="3E","3E",IF(COUNT(DRAFT!AX39,DRAFT!BB39)&gt;0,DRAFT!BC39,""))))</f>
        <v/>
      </c>
      <c r="R37" s="2" t="str">
        <f>IF(COUNT($A37)=0,"",IF(Q37="3E","3E",IF(Q37="","I",LOOKUP(Q37/S$2,{0,0.4,0.45,0.5,0.55,0.6,0.65,0.7,0.75,0.8,1},{"F","D","C","C+","B-","B","B+","A-","A","A+"}))))</f>
        <v/>
      </c>
      <c r="S37" s="1" t="str">
        <f>IF(COUNT($A37)=0,"",IF(Q37="","--",IF(Q37="3E","3E",LOOKUP(Q37/S$2,{0,0.4,0.45,0.5,0.55,0.6,0.65,0.7,0.75,0.8,1},{0,2,2.25,2.5,2.75,3,3.25,3.5,3.75,4}))))</f>
        <v/>
      </c>
      <c r="T37" s="2" t="str">
        <f>IF(COUNT($A37)=0,"",IF($A37&lt;&gt;DRAFT!$B39,"ERR",IF(DRAFT!BK39="3E","3E",IF(COUNT(DRAFT!BG39,DRAFT!BK39)&gt;0,DRAFT!BL39,""))))</f>
        <v/>
      </c>
      <c r="U37" s="2" t="str">
        <f>IF(COUNT($A37)=0,"",IF(T37="3E","3E",IF(T37="","I",LOOKUP(T37/V$2,{0,0.4,0.45,0.5,0.55,0.6,0.65,0.7,0.75,0.8,1},{"F","D","C","C+","B-","B","B+","A-","A","A+"}))))</f>
        <v/>
      </c>
      <c r="V37" s="1" t="str">
        <f>IF(COUNT($A37)=0,"",IF(T37="","--",IF(T37="3E","3E",LOOKUP(T37/V$2,{0,0.4,0.45,0.5,0.55,0.6,0.65,0.7,0.75,0.8,1},{0,2,2.25,2.5,2.75,3,3.25,3.5,3.75,4}))))</f>
        <v/>
      </c>
      <c r="W37" s="2" t="str">
        <f>IF(COUNT($A37)=0,"",IF($A37&lt;&gt;DRAFT!$B39,"ERR",IF(DRAFT!BT39="3E","3E",IF(COUNT(DRAFT!BP39,DRAFT!BT39)&gt;0,DRAFT!BU39,""))))</f>
        <v/>
      </c>
      <c r="X37" s="2" t="str">
        <f>IF(COUNT($A37)=0,"",IF(W37="3E","3E",IF(W37="","I",LOOKUP(W37/Y$2,{0,0.4,0.45,0.5,0.55,0.6,0.65,0.7,0.75,0.8,1},{"F","D","C","C+","B-","B","B+","A-","A","A+"}))))</f>
        <v/>
      </c>
      <c r="Y37" s="1" t="str">
        <f>IF(COUNT($A37)=0,"",IF(W37="","--",IF(W37="3E","3E",LOOKUP(W37/Y$2,{0,0.4,0.45,0.5,0.55,0.6,0.65,0.7,0.75,0.8,1},{0,2,2.25,2.5,2.75,3,3.25,3.5,3.75,4}))))</f>
        <v/>
      </c>
      <c r="Z37" s="2" t="str">
        <f>IF(COUNT($A37)=0,"",IF($A37&lt;&gt;DRAFT!$B39,"ERR",IF(DRAFT!CC39="3E","3E",IF(COUNT(DRAFT!BY39,DRAFT!CC39)&gt;0,DRAFT!CD39,""))))</f>
        <v/>
      </c>
      <c r="AA37" s="2" t="str">
        <f>IF(COUNT($A37)=0,"",IF(Z37="3E","3E",IF(Z37="","I",LOOKUP(Z37/AB$2,{0,0.4,0.45,0.5,0.55,0.6,0.65,0.7,0.75,0.8,1},{"F","D","C","C+","B-","B","B+","A-","A","A+"}))))</f>
        <v/>
      </c>
      <c r="AB37" s="1" t="str">
        <f>IF(COUNT($A37)=0,"",IF(Z37="","--",IF(Z37="3E","3E",LOOKUP(Z37/AB$2,{0,0.4,0.45,0.5,0.55,0.6,0.65,0.7,0.75,0.8,1},{0,2,2.25,2.5,2.75,3,3.25,3.5,3.75,4}))))</f>
        <v/>
      </c>
      <c r="AC37" s="2" t="str">
        <f>IF(COUNT($A37)=0,"",IF($A37&lt;&gt;DRAFT!$B39,"ERR",IF(DRAFT!CF39&gt;0,DRAFT!CF39,"")))</f>
        <v/>
      </c>
      <c r="AD37" s="2" t="str">
        <f>IF(COUNT($A37)=0,"",IF(AC37="3E","3E",IF(AC37="","I",LOOKUP(AC37/AE$2,{0,0.4,0.45,0.5,0.55,0.6,0.65,0.7,0.75,0.8,1},{"F","D","C","C+","B-","B","B+","A-","A","A+"}))))</f>
        <v/>
      </c>
      <c r="AE37" s="1" t="str">
        <f>IF(COUNT($A37)=0,"",IF(AC37="","--",IF(AC37="3E","3E",LOOKUP(AC37/AE$2,{0,0.4,0.45,0.5,0.55,0.6,0.65,0.7,0.75,0.8,1},{0,2,2.25,2.5,2.75,3,3.25,3.5,3.75,4}))))</f>
        <v/>
      </c>
      <c r="AF37" s="2" t="str">
        <f>IF(COUNT($A37)=0,"",IF($A37&lt;&gt;DRAFT!$B39,"ERR",IF(DRAFT!CI39&gt;0,DRAFT!CK39,"")))</f>
        <v/>
      </c>
      <c r="AG37" s="2" t="str">
        <f>IF(COUNT($A37)=0,"",IF(AF37="3E","3E",IF(AF37="","I",LOOKUP(AF37/AH$2,{0,0.4,0.45,0.5,0.55,0.6,0.65,0.7,0.75,0.8,1},{"F","D","C","C+","B-","B","B+","A-","A","A+"}))))</f>
        <v/>
      </c>
      <c r="AH37" s="1" t="str">
        <f>IF(COUNT($A37)=0,"",IF(AF37="","--",IF(AF37="3E","3E",LOOKUP(AF37/AH$2,{0,0.4,0.45,0.5,0.55,0.6,0.65,0.7,0.75,0.8,1},{0,2,2.25,2.5,2.75,3,3.25,3.5,3.75,4}))))</f>
        <v/>
      </c>
      <c r="AI37" s="2" t="str">
        <f>IF($A37&lt;&gt;DRAFT!$B39,"ERR",IF(OR(COUNT($A37)=0,COUNT(DRAFT!CL39:CN39,DRAFT!CP39:CR39)=0),"",CEILING(SUM(DRAFT!CO39,DRAFT!CS39,DRAFT!CT39),1)))</f>
        <v/>
      </c>
      <c r="AJ37" s="2" t="str">
        <f>IF(COUNT($A37)=0,"",IF(AI37="3E","3E",IF(AI37="","I",LOOKUP(AI37/AK$2,{0,0.4,0.45,0.5,0.55,0.6,0.65,0.7,0.75,0.8,1},{"F","D","C","C+","B-","B","B+","A-","A","A+"}))))</f>
        <v/>
      </c>
      <c r="AK37" s="1" t="str">
        <f>IF(COUNT($A37)=0,"",IF(AI37="","--",IF(AI37="3E","3E",LOOKUP(AI37/AK$2,{0,0.4,0.45,0.5,0.55,0.6,0.65,0.7,0.75,0.8,1},{0,2,2.25,2.5,2.75,3,3.25,3.5,3.75,4}))))</f>
        <v/>
      </c>
      <c r="AL37" s="4" t="str">
        <f>IF(OR(COUNT($A37)=0,COUNT(B37:AK37)=0),"",IF(COUNTIF(B37:AK37,"3E")&gt;0,"3E",IF(DRAFT!$A39="R",TRUNC(SUMPRODUCT(RGP,RCP)/TCP,3),TRUNC((SUMPRODUCT(--(IMDGP&gt;0)*IMDGP,IMCP)+CEILING(DRAFT!$DB39*42,0.25))/TCP,3))))</f>
        <v/>
      </c>
      <c r="AM37" s="2" t="str">
        <f>IF(OR(COUNT($A37)=0,COUNT(B37:AK37)=0),"",IF(COUNTIF(B37:AK37,"3E")&gt;0,"3E",IF(DRAFT!$A39="R",SUMPRODUCT(--(RGP&gt;=2),RCP),SUMPRODUCT(--(IMDGP&gt;0),--(IMGP=0),IMCP)+DRAFT!$DC39)))</f>
        <v/>
      </c>
      <c r="AN37" s="67" t="str">
        <f>IF(AL37="3E","3E",IF(COUNT($A37)=0,"",IF(COUNT(AI37)=0,"--",ROUND(((CEILING(DRAFT!$CV39*38,0.25)+CEILING(DRAFT!$CX39*38,0.25)+CEILING(DRAFT!$CZ39*42,0.25)+CEILING($AL37*42,0.25))/160),2))))</f>
        <v/>
      </c>
      <c r="AO37" s="2" t="str">
        <f>IF(AN37="3E","3E",IF(COUNT($A37)=0,"",IF(COUNT(AN37)=0,"I",LOOKUP(AN37,{0,2,2.25,2.5,2.75,3,3.25,3.5,3.75,4},{"F","D","C","C+","B-","B","B+","A-","A","A+"}))))</f>
        <v/>
      </c>
      <c r="AP37" s="2" t="str">
        <f>IF(AN37="3E","3E",IF(OR(COUNT(A37)=0,COUNT(AN37)=0),"",DRAFT!CW39+DRAFT!CY39+DRAFT!DA39+N(TABULATION!AM37)))</f>
        <v/>
      </c>
      <c r="AQ37" s="2" t="str">
        <f>IF(OR(COUNT($A37)=0,COUNT(B37:AK37)=0),"",IF(COUNTIF(B37:AM37,"3E")&gt;0,"3E",IF(AND(DRAFT!$A39="IM",OR($AL37&gt;DRAFT!$DB39,$AM37&gt;DRAFT!$DC39)),"IMPROVED",IF(AND(DRAFT!$A39="IM",$AL37&lt;=DRAFT!$DB39,$AM37&lt;=DRAFT!$DC39),"NOT IMPROVED",IF(AND(DRAFT!CU39="S",AH37&gt;=2,AK37&gt;=2,AN37&gt;=2.5,AP37&gt;=144),"PASS","FAIL")))))</f>
        <v/>
      </c>
      <c r="AR37" s="2" t="str">
        <f t="shared" si="0"/>
        <v/>
      </c>
      <c r="AS37" s="2" t="str">
        <f t="shared" si="1"/>
        <v/>
      </c>
    </row>
    <row r="38" spans="1:45" ht="18.95" customHeight="1" x14ac:dyDescent="0.25">
      <c r="A38" s="3" t="str">
        <f>IF(DRAFT!$B40="","",DRAFT!$B40)</f>
        <v/>
      </c>
      <c r="B38" s="2" t="str">
        <f>IF(COUNT($A38)=0,"",IF($A38&lt;&gt;DRAFT!$B40,"ERR",IF(DRAFT!I40="3E","3E",IF(COUNT(DRAFT!E40,DRAFT!I40)&gt;0,DRAFT!J40,""))))</f>
        <v/>
      </c>
      <c r="C38" s="2" t="str">
        <f>IF(COUNT($A38)=0,"",IF(B38="3E","3E",IF(B38="","I",LOOKUP(B38/D$2,{0,0.4,0.45,0.5,0.55,0.6,0.65,0.7,0.75,0.8,1},{"F","D","C","C+","B-","B","B+","A-","A","A+"}))))</f>
        <v/>
      </c>
      <c r="D38" s="1" t="str">
        <f>IF(COUNT($A38)=0,"",IF(B38="","--",IF(B38="3E","3E",LOOKUP(B38/D$2,{0,0.4,0.45,0.5,0.55,0.6,0.65,0.7,0.75,0.8,1},{0,2,2.25,2.5,2.75,3,3.25,3.5,3.75,4}))))</f>
        <v/>
      </c>
      <c r="E38" s="2" t="str">
        <f>IF(COUNT($A38)=0,"",IF($A38&lt;&gt;DRAFT!$B40,"ERR",IF(DRAFT!R40="3E","3E",IF(COUNT(DRAFT!N40,DRAFT!R40)&gt;0,DRAFT!S40,""))))</f>
        <v/>
      </c>
      <c r="F38" s="2" t="str">
        <f>IF(COUNT($A38)=0,"",IF(E38="3E","3E",IF(E38="","I",LOOKUP(E38/G$2,{0,0.4,0.45,0.5,0.55,0.6,0.65,0.7,0.75,0.8,1},{"F","D","C","C+","B-","B","B+","A-","A","A+"}))))</f>
        <v/>
      </c>
      <c r="G38" s="1" t="str">
        <f>IF(COUNT($A38)=0,"",IF(E38="","--",IF(E38="3E","3E",LOOKUP(E38/G$2,{0,0.4,0.45,0.5,0.55,0.6,0.65,0.7,0.75,0.8,1},{0,2,2.25,2.5,2.75,3,3.25,3.5,3.75,4}))))</f>
        <v/>
      </c>
      <c r="H38" s="2" t="str">
        <f>IF(COUNT($A38)=0,"",IF($A38&lt;&gt;DRAFT!$B40,"ERR",IF(DRAFT!AA40="3E","3E",IF(COUNT(DRAFT!W40,DRAFT!AA40)&gt;0,DRAFT!AB40,""))))</f>
        <v/>
      </c>
      <c r="I38" s="2" t="str">
        <f>IF(COUNT($A38)=0,"",IF(H38="3E","3E",IF(H38="","I",LOOKUP(H38/J$2,{0,0.4,0.45,0.5,0.55,0.6,0.65,0.7,0.75,0.8,1},{"F","D","C","C+","B-","B","B+","A-","A","A+"}))))</f>
        <v/>
      </c>
      <c r="J38" s="1" t="str">
        <f>IF(COUNT($A38)=0,"",IF(H38="","--",IF(H38="3E","3E",LOOKUP(H38/J$2,{0,0.4,0.45,0.5,0.55,0.6,0.65,0.7,0.75,0.8,1},{0,2,2.25,2.5,2.75,3,3.25,3.5,3.75,4}))))</f>
        <v/>
      </c>
      <c r="K38" s="2" t="str">
        <f>IF(COUNT($A38)=0,"",IF($A38&lt;&gt;DRAFT!$B40,"ERR",IF(DRAFT!AJ40="3E","3E",IF(COUNT(DRAFT!AF40,DRAFT!AJ40)&gt;0,DRAFT!AK40,""))))</f>
        <v/>
      </c>
      <c r="L38" s="2" t="str">
        <f>IF(COUNT($A38)=0,"",IF(K38="3E","3E",IF(K38="","I",LOOKUP(K38/M$2,{0,0.4,0.45,0.5,0.55,0.6,0.65,0.7,0.75,0.8,1},{"F","D","C","C+","B-","B","B+","A-","A","A+"}))))</f>
        <v/>
      </c>
      <c r="M38" s="1" t="str">
        <f>IF(COUNT($A38)=0,"",IF(K38="","--",IF(K38="3E","3E",LOOKUP(K38/M$2,{0,0.4,0.45,0.5,0.55,0.6,0.65,0.7,0.75,0.8,1},{0,2,2.25,2.5,2.75,3,3.25,3.5,3.75,4}))))</f>
        <v/>
      </c>
      <c r="N38" s="2" t="str">
        <f>IF(COUNT($A38)=0,"",IF($A38&lt;&gt;DRAFT!$B40,"ERR",IF(DRAFT!AS40="3E","3E",IF(COUNT(DRAFT!AO40,DRAFT!AS40)&gt;0,DRAFT!AT40,""))))</f>
        <v/>
      </c>
      <c r="O38" s="2" t="str">
        <f>IF(COUNT($A38)=0,"",IF(N38="3E","3E",IF(N38="","I",LOOKUP(N38/P$2,{0,0.4,0.45,0.5,0.55,0.6,0.65,0.7,0.75,0.8,1},{"F","D","C","C+","B-","B","B+","A-","A","A+"}))))</f>
        <v/>
      </c>
      <c r="P38" s="1" t="str">
        <f>IF(COUNT($A38)=0,"",IF(N38="","--",IF(N38="3E","3E",LOOKUP(N38/P$2,{0,0.4,0.45,0.5,0.55,0.6,0.65,0.7,0.75,0.8,1},{0,2,2.25,2.5,2.75,3,3.25,3.5,3.75,4}))))</f>
        <v/>
      </c>
      <c r="Q38" s="2" t="str">
        <f>IF(COUNT($A38)=0,"",IF($A38&lt;&gt;DRAFT!$B40,"ERR",IF(DRAFT!BB40="3E","3E",IF(COUNT(DRAFT!AX40,DRAFT!BB40)&gt;0,DRAFT!BC40,""))))</f>
        <v/>
      </c>
      <c r="R38" s="2" t="str">
        <f>IF(COUNT($A38)=0,"",IF(Q38="3E","3E",IF(Q38="","I",LOOKUP(Q38/S$2,{0,0.4,0.45,0.5,0.55,0.6,0.65,0.7,0.75,0.8,1},{"F","D","C","C+","B-","B","B+","A-","A","A+"}))))</f>
        <v/>
      </c>
      <c r="S38" s="1" t="str">
        <f>IF(COUNT($A38)=0,"",IF(Q38="","--",IF(Q38="3E","3E",LOOKUP(Q38/S$2,{0,0.4,0.45,0.5,0.55,0.6,0.65,0.7,0.75,0.8,1},{0,2,2.25,2.5,2.75,3,3.25,3.5,3.75,4}))))</f>
        <v/>
      </c>
      <c r="T38" s="2" t="str">
        <f>IF(COUNT($A38)=0,"",IF($A38&lt;&gt;DRAFT!$B40,"ERR",IF(DRAFT!BK40="3E","3E",IF(COUNT(DRAFT!BG40,DRAFT!BK40)&gt;0,DRAFT!BL40,""))))</f>
        <v/>
      </c>
      <c r="U38" s="2" t="str">
        <f>IF(COUNT($A38)=0,"",IF(T38="3E","3E",IF(T38="","I",LOOKUP(T38/V$2,{0,0.4,0.45,0.5,0.55,0.6,0.65,0.7,0.75,0.8,1},{"F","D","C","C+","B-","B","B+","A-","A","A+"}))))</f>
        <v/>
      </c>
      <c r="V38" s="1" t="str">
        <f>IF(COUNT($A38)=0,"",IF(T38="","--",IF(T38="3E","3E",LOOKUP(T38/V$2,{0,0.4,0.45,0.5,0.55,0.6,0.65,0.7,0.75,0.8,1},{0,2,2.25,2.5,2.75,3,3.25,3.5,3.75,4}))))</f>
        <v/>
      </c>
      <c r="W38" s="2" t="str">
        <f>IF(COUNT($A38)=0,"",IF($A38&lt;&gt;DRAFT!$B40,"ERR",IF(DRAFT!BT40="3E","3E",IF(COUNT(DRAFT!BP40,DRAFT!BT40)&gt;0,DRAFT!BU40,""))))</f>
        <v/>
      </c>
      <c r="X38" s="2" t="str">
        <f>IF(COUNT($A38)=0,"",IF(W38="3E","3E",IF(W38="","I",LOOKUP(W38/Y$2,{0,0.4,0.45,0.5,0.55,0.6,0.65,0.7,0.75,0.8,1},{"F","D","C","C+","B-","B","B+","A-","A","A+"}))))</f>
        <v/>
      </c>
      <c r="Y38" s="1" t="str">
        <f>IF(COUNT($A38)=0,"",IF(W38="","--",IF(W38="3E","3E",LOOKUP(W38/Y$2,{0,0.4,0.45,0.5,0.55,0.6,0.65,0.7,0.75,0.8,1},{0,2,2.25,2.5,2.75,3,3.25,3.5,3.75,4}))))</f>
        <v/>
      </c>
      <c r="Z38" s="2" t="str">
        <f>IF(COUNT($A38)=0,"",IF($A38&lt;&gt;DRAFT!$B40,"ERR",IF(DRAFT!CC40="3E","3E",IF(COUNT(DRAFT!BY40,DRAFT!CC40)&gt;0,DRAFT!CD40,""))))</f>
        <v/>
      </c>
      <c r="AA38" s="2" t="str">
        <f>IF(COUNT($A38)=0,"",IF(Z38="3E","3E",IF(Z38="","I",LOOKUP(Z38/AB$2,{0,0.4,0.45,0.5,0.55,0.6,0.65,0.7,0.75,0.8,1},{"F","D","C","C+","B-","B","B+","A-","A","A+"}))))</f>
        <v/>
      </c>
      <c r="AB38" s="1" t="str">
        <f>IF(COUNT($A38)=0,"",IF(Z38="","--",IF(Z38="3E","3E",LOOKUP(Z38/AB$2,{0,0.4,0.45,0.5,0.55,0.6,0.65,0.7,0.75,0.8,1},{0,2,2.25,2.5,2.75,3,3.25,3.5,3.75,4}))))</f>
        <v/>
      </c>
      <c r="AC38" s="2" t="str">
        <f>IF(COUNT($A38)=0,"",IF($A38&lt;&gt;DRAFT!$B40,"ERR",IF(DRAFT!CF40&gt;0,DRAFT!CF40,"")))</f>
        <v/>
      </c>
      <c r="AD38" s="2" t="str">
        <f>IF(COUNT($A38)=0,"",IF(AC38="3E","3E",IF(AC38="","I",LOOKUP(AC38/AE$2,{0,0.4,0.45,0.5,0.55,0.6,0.65,0.7,0.75,0.8,1},{"F","D","C","C+","B-","B","B+","A-","A","A+"}))))</f>
        <v/>
      </c>
      <c r="AE38" s="1" t="str">
        <f>IF(COUNT($A38)=0,"",IF(AC38="","--",IF(AC38="3E","3E",LOOKUP(AC38/AE$2,{0,0.4,0.45,0.5,0.55,0.6,0.65,0.7,0.75,0.8,1},{0,2,2.25,2.5,2.75,3,3.25,3.5,3.75,4}))))</f>
        <v/>
      </c>
      <c r="AF38" s="2" t="str">
        <f>IF(COUNT($A38)=0,"",IF($A38&lt;&gt;DRAFT!$B40,"ERR",IF(DRAFT!CI40&gt;0,DRAFT!CK40,"")))</f>
        <v/>
      </c>
      <c r="AG38" s="2" t="str">
        <f>IF(COUNT($A38)=0,"",IF(AF38="3E","3E",IF(AF38="","I",LOOKUP(AF38/AH$2,{0,0.4,0.45,0.5,0.55,0.6,0.65,0.7,0.75,0.8,1},{"F","D","C","C+","B-","B","B+","A-","A","A+"}))))</f>
        <v/>
      </c>
      <c r="AH38" s="1" t="str">
        <f>IF(COUNT($A38)=0,"",IF(AF38="","--",IF(AF38="3E","3E",LOOKUP(AF38/AH$2,{0,0.4,0.45,0.5,0.55,0.6,0.65,0.7,0.75,0.8,1},{0,2,2.25,2.5,2.75,3,3.25,3.5,3.75,4}))))</f>
        <v/>
      </c>
      <c r="AI38" s="2" t="str">
        <f>IF($A38&lt;&gt;DRAFT!$B40,"ERR",IF(OR(COUNT($A38)=0,COUNT(DRAFT!CL40:CN40,DRAFT!CP40:CR40)=0),"",CEILING(SUM(DRAFT!CO40,DRAFT!CS40,DRAFT!CT40),1)))</f>
        <v/>
      </c>
      <c r="AJ38" s="2" t="str">
        <f>IF(COUNT($A38)=0,"",IF(AI38="3E","3E",IF(AI38="","I",LOOKUP(AI38/AK$2,{0,0.4,0.45,0.5,0.55,0.6,0.65,0.7,0.75,0.8,1},{"F","D","C","C+","B-","B","B+","A-","A","A+"}))))</f>
        <v/>
      </c>
      <c r="AK38" s="1" t="str">
        <f>IF(COUNT($A38)=0,"",IF(AI38="","--",IF(AI38="3E","3E",LOOKUP(AI38/AK$2,{0,0.4,0.45,0.5,0.55,0.6,0.65,0.7,0.75,0.8,1},{0,2,2.25,2.5,2.75,3,3.25,3.5,3.75,4}))))</f>
        <v/>
      </c>
      <c r="AL38" s="4" t="str">
        <f>IF(OR(COUNT($A38)=0,COUNT(B38:AK38)=0),"",IF(COUNTIF(B38:AK38,"3E")&gt;0,"3E",IF(DRAFT!$A40="R",TRUNC(SUMPRODUCT(RGP,RCP)/TCP,3),TRUNC((SUMPRODUCT(--(IMDGP&gt;0)*IMDGP,IMCP)+CEILING(DRAFT!$DB40*42,0.25))/TCP,3))))</f>
        <v/>
      </c>
      <c r="AM38" s="2" t="str">
        <f>IF(OR(COUNT($A38)=0,COUNT(B38:AK38)=0),"",IF(COUNTIF(B38:AK38,"3E")&gt;0,"3E",IF(DRAFT!$A40="R",SUMPRODUCT(--(RGP&gt;=2),RCP),SUMPRODUCT(--(IMDGP&gt;0),--(IMGP=0),IMCP)+DRAFT!$DC40)))</f>
        <v/>
      </c>
      <c r="AN38" s="67" t="str">
        <f>IF(AL38="3E","3E",IF(COUNT($A38)=0,"",IF(COUNT(AI38)=0,"--",ROUND(((CEILING(DRAFT!$CV40*38,0.25)+CEILING(DRAFT!$CX40*38,0.25)+CEILING(DRAFT!$CZ40*42,0.25)+CEILING($AL38*42,0.25))/160),2))))</f>
        <v/>
      </c>
      <c r="AO38" s="2" t="str">
        <f>IF(AN38="3E","3E",IF(COUNT($A38)=0,"",IF(COUNT(AN38)=0,"I",LOOKUP(AN38,{0,2,2.25,2.5,2.75,3,3.25,3.5,3.75,4},{"F","D","C","C+","B-","B","B+","A-","A","A+"}))))</f>
        <v/>
      </c>
      <c r="AP38" s="2" t="str">
        <f>IF(AN38="3E","3E",IF(OR(COUNT(A38)=0,COUNT(AN38)=0),"",DRAFT!CW40+DRAFT!CY40+DRAFT!DA40+N(TABULATION!AM38)))</f>
        <v/>
      </c>
      <c r="AQ38" s="2" t="str">
        <f>IF(OR(COUNT($A38)=0,COUNT(B38:AK38)=0),"",IF(COUNTIF(B38:AM38,"3E")&gt;0,"3E",IF(AND(DRAFT!$A40="IM",OR($AL38&gt;DRAFT!$DB40,$AM38&gt;DRAFT!$DC40)),"IMPROVED",IF(AND(DRAFT!$A40="IM",$AL38&lt;=DRAFT!$DB40,$AM38&lt;=DRAFT!$DC40),"NOT IMPROVED",IF(AND(DRAFT!CU40="S",AH38&gt;=2,AK38&gt;=2,AN38&gt;=2.5,AP38&gt;=144),"PASS","FAIL")))))</f>
        <v/>
      </c>
      <c r="AR38" s="2" t="str">
        <f t="shared" si="0"/>
        <v/>
      </c>
      <c r="AS38" s="2" t="str">
        <f t="shared" si="1"/>
        <v/>
      </c>
    </row>
    <row r="39" spans="1:45" ht="18.95" customHeight="1" x14ac:dyDescent="0.25">
      <c r="A39" s="3" t="str">
        <f>IF(DRAFT!$B41="","",DRAFT!$B41)</f>
        <v/>
      </c>
      <c r="B39" s="2" t="str">
        <f>IF(COUNT($A39)=0,"",IF($A39&lt;&gt;DRAFT!$B41,"ERR",IF(DRAFT!I41="3E","3E",IF(COUNT(DRAFT!E41,DRAFT!I41)&gt;0,DRAFT!J41,""))))</f>
        <v/>
      </c>
      <c r="C39" s="2" t="str">
        <f>IF(COUNT($A39)=0,"",IF(B39="3E","3E",IF(B39="","I",LOOKUP(B39/D$2,{0,0.4,0.45,0.5,0.55,0.6,0.65,0.7,0.75,0.8,1},{"F","D","C","C+","B-","B","B+","A-","A","A+"}))))</f>
        <v/>
      </c>
      <c r="D39" s="1" t="str">
        <f>IF(COUNT($A39)=0,"",IF(B39="","--",IF(B39="3E","3E",LOOKUP(B39/D$2,{0,0.4,0.45,0.5,0.55,0.6,0.65,0.7,0.75,0.8,1},{0,2,2.25,2.5,2.75,3,3.25,3.5,3.75,4}))))</f>
        <v/>
      </c>
      <c r="E39" s="2" t="str">
        <f>IF(COUNT($A39)=0,"",IF($A39&lt;&gt;DRAFT!$B41,"ERR",IF(DRAFT!R41="3E","3E",IF(COUNT(DRAFT!N41,DRAFT!R41)&gt;0,DRAFT!S41,""))))</f>
        <v/>
      </c>
      <c r="F39" s="2" t="str">
        <f>IF(COUNT($A39)=0,"",IF(E39="3E","3E",IF(E39="","I",LOOKUP(E39/G$2,{0,0.4,0.45,0.5,0.55,0.6,0.65,0.7,0.75,0.8,1},{"F","D","C","C+","B-","B","B+","A-","A","A+"}))))</f>
        <v/>
      </c>
      <c r="G39" s="1" t="str">
        <f>IF(COUNT($A39)=0,"",IF(E39="","--",IF(E39="3E","3E",LOOKUP(E39/G$2,{0,0.4,0.45,0.5,0.55,0.6,0.65,0.7,0.75,0.8,1},{0,2,2.25,2.5,2.75,3,3.25,3.5,3.75,4}))))</f>
        <v/>
      </c>
      <c r="H39" s="2" t="str">
        <f>IF(COUNT($A39)=0,"",IF($A39&lt;&gt;DRAFT!$B41,"ERR",IF(DRAFT!AA41="3E","3E",IF(COUNT(DRAFT!W41,DRAFT!AA41)&gt;0,DRAFT!AB41,""))))</f>
        <v/>
      </c>
      <c r="I39" s="2" t="str">
        <f>IF(COUNT($A39)=0,"",IF(H39="3E","3E",IF(H39="","I",LOOKUP(H39/J$2,{0,0.4,0.45,0.5,0.55,0.6,0.65,0.7,0.75,0.8,1},{"F","D","C","C+","B-","B","B+","A-","A","A+"}))))</f>
        <v/>
      </c>
      <c r="J39" s="1" t="str">
        <f>IF(COUNT($A39)=0,"",IF(H39="","--",IF(H39="3E","3E",LOOKUP(H39/J$2,{0,0.4,0.45,0.5,0.55,0.6,0.65,0.7,0.75,0.8,1},{0,2,2.25,2.5,2.75,3,3.25,3.5,3.75,4}))))</f>
        <v/>
      </c>
      <c r="K39" s="2" t="str">
        <f>IF(COUNT($A39)=0,"",IF($A39&lt;&gt;DRAFT!$B41,"ERR",IF(DRAFT!AJ41="3E","3E",IF(COUNT(DRAFT!AF41,DRAFT!AJ41)&gt;0,DRAFT!AK41,""))))</f>
        <v/>
      </c>
      <c r="L39" s="2" t="str">
        <f>IF(COUNT($A39)=0,"",IF(K39="3E","3E",IF(K39="","I",LOOKUP(K39/M$2,{0,0.4,0.45,0.5,0.55,0.6,0.65,0.7,0.75,0.8,1},{"F","D","C","C+","B-","B","B+","A-","A","A+"}))))</f>
        <v/>
      </c>
      <c r="M39" s="1" t="str">
        <f>IF(COUNT($A39)=0,"",IF(K39="","--",IF(K39="3E","3E",LOOKUP(K39/M$2,{0,0.4,0.45,0.5,0.55,0.6,0.65,0.7,0.75,0.8,1},{0,2,2.25,2.5,2.75,3,3.25,3.5,3.75,4}))))</f>
        <v/>
      </c>
      <c r="N39" s="2" t="str">
        <f>IF(COUNT($A39)=0,"",IF($A39&lt;&gt;DRAFT!$B41,"ERR",IF(DRAFT!AS41="3E","3E",IF(COUNT(DRAFT!AO41,DRAFT!AS41)&gt;0,DRAFT!AT41,""))))</f>
        <v/>
      </c>
      <c r="O39" s="2" t="str">
        <f>IF(COUNT($A39)=0,"",IF(N39="3E","3E",IF(N39="","I",LOOKUP(N39/P$2,{0,0.4,0.45,0.5,0.55,0.6,0.65,0.7,0.75,0.8,1},{"F","D","C","C+","B-","B","B+","A-","A","A+"}))))</f>
        <v/>
      </c>
      <c r="P39" s="1" t="str">
        <f>IF(COUNT($A39)=0,"",IF(N39="","--",IF(N39="3E","3E",LOOKUP(N39/P$2,{0,0.4,0.45,0.5,0.55,0.6,0.65,0.7,0.75,0.8,1},{0,2,2.25,2.5,2.75,3,3.25,3.5,3.75,4}))))</f>
        <v/>
      </c>
      <c r="Q39" s="2" t="str">
        <f>IF(COUNT($A39)=0,"",IF($A39&lt;&gt;DRAFT!$B41,"ERR",IF(DRAFT!BB41="3E","3E",IF(COUNT(DRAFT!AX41,DRAFT!BB41)&gt;0,DRAFT!BC41,""))))</f>
        <v/>
      </c>
      <c r="R39" s="2" t="str">
        <f>IF(COUNT($A39)=0,"",IF(Q39="3E","3E",IF(Q39="","I",LOOKUP(Q39/S$2,{0,0.4,0.45,0.5,0.55,0.6,0.65,0.7,0.75,0.8,1},{"F","D","C","C+","B-","B","B+","A-","A","A+"}))))</f>
        <v/>
      </c>
      <c r="S39" s="1" t="str">
        <f>IF(COUNT($A39)=0,"",IF(Q39="","--",IF(Q39="3E","3E",LOOKUP(Q39/S$2,{0,0.4,0.45,0.5,0.55,0.6,0.65,0.7,0.75,0.8,1},{0,2,2.25,2.5,2.75,3,3.25,3.5,3.75,4}))))</f>
        <v/>
      </c>
      <c r="T39" s="2" t="str">
        <f>IF(COUNT($A39)=0,"",IF($A39&lt;&gt;DRAFT!$B41,"ERR",IF(DRAFT!BK41="3E","3E",IF(COUNT(DRAFT!BG41,DRAFT!BK41)&gt;0,DRAFT!BL41,""))))</f>
        <v/>
      </c>
      <c r="U39" s="2" t="str">
        <f>IF(COUNT($A39)=0,"",IF(T39="3E","3E",IF(T39="","I",LOOKUP(T39/V$2,{0,0.4,0.45,0.5,0.55,0.6,0.65,0.7,0.75,0.8,1},{"F","D","C","C+","B-","B","B+","A-","A","A+"}))))</f>
        <v/>
      </c>
      <c r="V39" s="1" t="str">
        <f>IF(COUNT($A39)=0,"",IF(T39="","--",IF(T39="3E","3E",LOOKUP(T39/V$2,{0,0.4,0.45,0.5,0.55,0.6,0.65,0.7,0.75,0.8,1},{0,2,2.25,2.5,2.75,3,3.25,3.5,3.75,4}))))</f>
        <v/>
      </c>
      <c r="W39" s="2" t="str">
        <f>IF(COUNT($A39)=0,"",IF($A39&lt;&gt;DRAFT!$B41,"ERR",IF(DRAFT!BT41="3E","3E",IF(COUNT(DRAFT!BP41,DRAFT!BT41)&gt;0,DRAFT!BU41,""))))</f>
        <v/>
      </c>
      <c r="X39" s="2" t="str">
        <f>IF(COUNT($A39)=0,"",IF(W39="3E","3E",IF(W39="","I",LOOKUP(W39/Y$2,{0,0.4,0.45,0.5,0.55,0.6,0.65,0.7,0.75,0.8,1},{"F","D","C","C+","B-","B","B+","A-","A","A+"}))))</f>
        <v/>
      </c>
      <c r="Y39" s="1" t="str">
        <f>IF(COUNT($A39)=0,"",IF(W39="","--",IF(W39="3E","3E",LOOKUP(W39/Y$2,{0,0.4,0.45,0.5,0.55,0.6,0.65,0.7,0.75,0.8,1},{0,2,2.25,2.5,2.75,3,3.25,3.5,3.75,4}))))</f>
        <v/>
      </c>
      <c r="Z39" s="2" t="str">
        <f>IF(COUNT($A39)=0,"",IF($A39&lt;&gt;DRAFT!$B41,"ERR",IF(DRAFT!CC41="3E","3E",IF(COUNT(DRAFT!BY41,DRAFT!CC41)&gt;0,DRAFT!CD41,""))))</f>
        <v/>
      </c>
      <c r="AA39" s="2" t="str">
        <f>IF(COUNT($A39)=0,"",IF(Z39="3E","3E",IF(Z39="","I",LOOKUP(Z39/AB$2,{0,0.4,0.45,0.5,0.55,0.6,0.65,0.7,0.75,0.8,1},{"F","D","C","C+","B-","B","B+","A-","A","A+"}))))</f>
        <v/>
      </c>
      <c r="AB39" s="1" t="str">
        <f>IF(COUNT($A39)=0,"",IF(Z39="","--",IF(Z39="3E","3E",LOOKUP(Z39/AB$2,{0,0.4,0.45,0.5,0.55,0.6,0.65,0.7,0.75,0.8,1},{0,2,2.25,2.5,2.75,3,3.25,3.5,3.75,4}))))</f>
        <v/>
      </c>
      <c r="AC39" s="2" t="str">
        <f>IF(COUNT($A39)=0,"",IF($A39&lt;&gt;DRAFT!$B41,"ERR",IF(DRAFT!CF41&gt;0,DRAFT!CF41,"")))</f>
        <v/>
      </c>
      <c r="AD39" s="2" t="str">
        <f>IF(COUNT($A39)=0,"",IF(AC39="3E","3E",IF(AC39="","I",LOOKUP(AC39/AE$2,{0,0.4,0.45,0.5,0.55,0.6,0.65,0.7,0.75,0.8,1},{"F","D","C","C+","B-","B","B+","A-","A","A+"}))))</f>
        <v/>
      </c>
      <c r="AE39" s="1" t="str">
        <f>IF(COUNT($A39)=0,"",IF(AC39="","--",IF(AC39="3E","3E",LOOKUP(AC39/AE$2,{0,0.4,0.45,0.5,0.55,0.6,0.65,0.7,0.75,0.8,1},{0,2,2.25,2.5,2.75,3,3.25,3.5,3.75,4}))))</f>
        <v/>
      </c>
      <c r="AF39" s="2" t="str">
        <f>IF(COUNT($A39)=0,"",IF($A39&lt;&gt;DRAFT!$B41,"ERR",IF(DRAFT!CI41&gt;0,DRAFT!CK41,"")))</f>
        <v/>
      </c>
      <c r="AG39" s="2" t="str">
        <f>IF(COUNT($A39)=0,"",IF(AF39="3E","3E",IF(AF39="","I",LOOKUP(AF39/AH$2,{0,0.4,0.45,0.5,0.55,0.6,0.65,0.7,0.75,0.8,1},{"F","D","C","C+","B-","B","B+","A-","A","A+"}))))</f>
        <v/>
      </c>
      <c r="AH39" s="1" t="str">
        <f>IF(COUNT($A39)=0,"",IF(AF39="","--",IF(AF39="3E","3E",LOOKUP(AF39/AH$2,{0,0.4,0.45,0.5,0.55,0.6,0.65,0.7,0.75,0.8,1},{0,2,2.25,2.5,2.75,3,3.25,3.5,3.75,4}))))</f>
        <v/>
      </c>
      <c r="AI39" s="2" t="str">
        <f>IF($A39&lt;&gt;DRAFT!$B41,"ERR",IF(OR(COUNT($A39)=0,COUNT(DRAFT!CL41:CN41,DRAFT!CP41:CR41)=0),"",CEILING(SUM(DRAFT!CO41,DRAFT!CS41,DRAFT!CT41),1)))</f>
        <v/>
      </c>
      <c r="AJ39" s="2" t="str">
        <f>IF(COUNT($A39)=0,"",IF(AI39="3E","3E",IF(AI39="","I",LOOKUP(AI39/AK$2,{0,0.4,0.45,0.5,0.55,0.6,0.65,0.7,0.75,0.8,1},{"F","D","C","C+","B-","B","B+","A-","A","A+"}))))</f>
        <v/>
      </c>
      <c r="AK39" s="1" t="str">
        <f>IF(COUNT($A39)=0,"",IF(AI39="","--",IF(AI39="3E","3E",LOOKUP(AI39/AK$2,{0,0.4,0.45,0.5,0.55,0.6,0.65,0.7,0.75,0.8,1},{0,2,2.25,2.5,2.75,3,3.25,3.5,3.75,4}))))</f>
        <v/>
      </c>
      <c r="AL39" s="4" t="str">
        <f>IF(OR(COUNT($A39)=0,COUNT(B39:AK39)=0),"",IF(COUNTIF(B39:AK39,"3E")&gt;0,"3E",IF(DRAFT!$A41="R",TRUNC(SUMPRODUCT(RGP,RCP)/TCP,3),TRUNC((SUMPRODUCT(--(IMDGP&gt;0)*IMDGP,IMCP)+CEILING(DRAFT!$DB41*42,0.25))/TCP,3))))</f>
        <v/>
      </c>
      <c r="AM39" s="2" t="str">
        <f>IF(OR(COUNT($A39)=0,COUNT(B39:AK39)=0),"",IF(COUNTIF(B39:AK39,"3E")&gt;0,"3E",IF(DRAFT!$A41="R",SUMPRODUCT(--(RGP&gt;=2),RCP),SUMPRODUCT(--(IMDGP&gt;0),--(IMGP=0),IMCP)+DRAFT!$DC41)))</f>
        <v/>
      </c>
      <c r="AN39" s="67" t="str">
        <f>IF(AL39="3E","3E",IF(COUNT($A39)=0,"",IF(COUNT(AI39)=0,"--",ROUND(((CEILING(DRAFT!$CV41*38,0.25)+CEILING(DRAFT!$CX41*38,0.25)+CEILING(DRAFT!$CZ41*42,0.25)+CEILING($AL39*42,0.25))/160),2))))</f>
        <v/>
      </c>
      <c r="AO39" s="2" t="str">
        <f>IF(AN39="3E","3E",IF(COUNT($A39)=0,"",IF(COUNT(AN39)=0,"I",LOOKUP(AN39,{0,2,2.25,2.5,2.75,3,3.25,3.5,3.75,4},{"F","D","C","C+","B-","B","B+","A-","A","A+"}))))</f>
        <v/>
      </c>
      <c r="AP39" s="2" t="str">
        <f>IF(AN39="3E","3E",IF(OR(COUNT(A39)=0,COUNT(AN39)=0),"",DRAFT!CW41+DRAFT!CY41+DRAFT!DA41+N(TABULATION!AM39)))</f>
        <v/>
      </c>
      <c r="AQ39" s="2" t="str">
        <f>IF(OR(COUNT($A39)=0,COUNT(B39:AK39)=0),"",IF(COUNTIF(B39:AM39,"3E")&gt;0,"3E",IF(AND(DRAFT!$A41="IM",OR($AL39&gt;DRAFT!$DB41,$AM39&gt;DRAFT!$DC41)),"IMPROVED",IF(AND(DRAFT!$A41="IM",$AL39&lt;=DRAFT!$DB41,$AM39&lt;=DRAFT!$DC41),"NOT IMPROVED",IF(AND(DRAFT!CU41="S",AH39&gt;=2,AK39&gt;=2,AN39&gt;=2.5,AP39&gt;=144),"PASS","FAIL")))))</f>
        <v/>
      </c>
      <c r="AR39" s="2" t="str">
        <f t="shared" si="0"/>
        <v/>
      </c>
      <c r="AS39" s="2" t="str">
        <f t="shared" si="1"/>
        <v/>
      </c>
    </row>
    <row r="40" spans="1:45" ht="18.95" customHeight="1" x14ac:dyDescent="0.25">
      <c r="A40" s="3" t="str">
        <f>IF(DRAFT!$B42="","",DRAFT!$B42)</f>
        <v/>
      </c>
      <c r="B40" s="2" t="str">
        <f>IF(COUNT($A40)=0,"",IF($A40&lt;&gt;DRAFT!$B42,"ERR",IF(DRAFT!I42="3E","3E",IF(COUNT(DRAFT!E42,DRAFT!I42)&gt;0,DRAFT!J42,""))))</f>
        <v/>
      </c>
      <c r="C40" s="2" t="str">
        <f>IF(COUNT($A40)=0,"",IF(B40="3E","3E",IF(B40="","I",LOOKUP(B40/D$2,{0,0.4,0.45,0.5,0.55,0.6,0.65,0.7,0.75,0.8,1},{"F","D","C","C+","B-","B","B+","A-","A","A+"}))))</f>
        <v/>
      </c>
      <c r="D40" s="1" t="str">
        <f>IF(COUNT($A40)=0,"",IF(B40="","--",IF(B40="3E","3E",LOOKUP(B40/D$2,{0,0.4,0.45,0.5,0.55,0.6,0.65,0.7,0.75,0.8,1},{0,2,2.25,2.5,2.75,3,3.25,3.5,3.75,4}))))</f>
        <v/>
      </c>
      <c r="E40" s="2" t="str">
        <f>IF(COUNT($A40)=0,"",IF($A40&lt;&gt;DRAFT!$B42,"ERR",IF(DRAFT!R42="3E","3E",IF(COUNT(DRAFT!N42,DRAFT!R42)&gt;0,DRAFT!S42,""))))</f>
        <v/>
      </c>
      <c r="F40" s="2" t="str">
        <f>IF(COUNT($A40)=0,"",IF(E40="3E","3E",IF(E40="","I",LOOKUP(E40/G$2,{0,0.4,0.45,0.5,0.55,0.6,0.65,0.7,0.75,0.8,1},{"F","D","C","C+","B-","B","B+","A-","A","A+"}))))</f>
        <v/>
      </c>
      <c r="G40" s="1" t="str">
        <f>IF(COUNT($A40)=0,"",IF(E40="","--",IF(E40="3E","3E",LOOKUP(E40/G$2,{0,0.4,0.45,0.5,0.55,0.6,0.65,0.7,0.75,0.8,1},{0,2,2.25,2.5,2.75,3,3.25,3.5,3.75,4}))))</f>
        <v/>
      </c>
      <c r="H40" s="2" t="str">
        <f>IF(COUNT($A40)=0,"",IF($A40&lt;&gt;DRAFT!$B42,"ERR",IF(DRAFT!AA42="3E","3E",IF(COUNT(DRAFT!W42,DRAFT!AA42)&gt;0,DRAFT!AB42,""))))</f>
        <v/>
      </c>
      <c r="I40" s="2" t="str">
        <f>IF(COUNT($A40)=0,"",IF(H40="3E","3E",IF(H40="","I",LOOKUP(H40/J$2,{0,0.4,0.45,0.5,0.55,0.6,0.65,0.7,0.75,0.8,1},{"F","D","C","C+","B-","B","B+","A-","A","A+"}))))</f>
        <v/>
      </c>
      <c r="J40" s="1" t="str">
        <f>IF(COUNT($A40)=0,"",IF(H40="","--",IF(H40="3E","3E",LOOKUP(H40/J$2,{0,0.4,0.45,0.5,0.55,0.6,0.65,0.7,0.75,0.8,1},{0,2,2.25,2.5,2.75,3,3.25,3.5,3.75,4}))))</f>
        <v/>
      </c>
      <c r="K40" s="2" t="str">
        <f>IF(COUNT($A40)=0,"",IF($A40&lt;&gt;DRAFT!$B42,"ERR",IF(DRAFT!AJ42="3E","3E",IF(COUNT(DRAFT!AF42,DRAFT!AJ42)&gt;0,DRAFT!AK42,""))))</f>
        <v/>
      </c>
      <c r="L40" s="2" t="str">
        <f>IF(COUNT($A40)=0,"",IF(K40="3E","3E",IF(K40="","I",LOOKUP(K40/M$2,{0,0.4,0.45,0.5,0.55,0.6,0.65,0.7,0.75,0.8,1},{"F","D","C","C+","B-","B","B+","A-","A","A+"}))))</f>
        <v/>
      </c>
      <c r="M40" s="1" t="str">
        <f>IF(COUNT($A40)=0,"",IF(K40="","--",IF(K40="3E","3E",LOOKUP(K40/M$2,{0,0.4,0.45,0.5,0.55,0.6,0.65,0.7,0.75,0.8,1},{0,2,2.25,2.5,2.75,3,3.25,3.5,3.75,4}))))</f>
        <v/>
      </c>
      <c r="N40" s="2" t="str">
        <f>IF(COUNT($A40)=0,"",IF($A40&lt;&gt;DRAFT!$B42,"ERR",IF(DRAFT!AS42="3E","3E",IF(COUNT(DRAFT!AO42,DRAFT!AS42)&gt;0,DRAFT!AT42,""))))</f>
        <v/>
      </c>
      <c r="O40" s="2" t="str">
        <f>IF(COUNT($A40)=0,"",IF(N40="3E","3E",IF(N40="","I",LOOKUP(N40/P$2,{0,0.4,0.45,0.5,0.55,0.6,0.65,0.7,0.75,0.8,1},{"F","D","C","C+","B-","B","B+","A-","A","A+"}))))</f>
        <v/>
      </c>
      <c r="P40" s="1" t="str">
        <f>IF(COUNT($A40)=0,"",IF(N40="","--",IF(N40="3E","3E",LOOKUP(N40/P$2,{0,0.4,0.45,0.5,0.55,0.6,0.65,0.7,0.75,0.8,1},{0,2,2.25,2.5,2.75,3,3.25,3.5,3.75,4}))))</f>
        <v/>
      </c>
      <c r="Q40" s="2" t="str">
        <f>IF(COUNT($A40)=0,"",IF($A40&lt;&gt;DRAFT!$B42,"ERR",IF(DRAFT!BB42="3E","3E",IF(COUNT(DRAFT!AX42,DRAFT!BB42)&gt;0,DRAFT!BC42,""))))</f>
        <v/>
      </c>
      <c r="R40" s="2" t="str">
        <f>IF(COUNT($A40)=0,"",IF(Q40="3E","3E",IF(Q40="","I",LOOKUP(Q40/S$2,{0,0.4,0.45,0.5,0.55,0.6,0.65,0.7,0.75,0.8,1},{"F","D","C","C+","B-","B","B+","A-","A","A+"}))))</f>
        <v/>
      </c>
      <c r="S40" s="1" t="str">
        <f>IF(COUNT($A40)=0,"",IF(Q40="","--",IF(Q40="3E","3E",LOOKUP(Q40/S$2,{0,0.4,0.45,0.5,0.55,0.6,0.65,0.7,0.75,0.8,1},{0,2,2.25,2.5,2.75,3,3.25,3.5,3.75,4}))))</f>
        <v/>
      </c>
      <c r="T40" s="2" t="str">
        <f>IF(COUNT($A40)=0,"",IF($A40&lt;&gt;DRAFT!$B42,"ERR",IF(DRAFT!BK42="3E","3E",IF(COUNT(DRAFT!BG42,DRAFT!BK42)&gt;0,DRAFT!BL42,""))))</f>
        <v/>
      </c>
      <c r="U40" s="2" t="str">
        <f>IF(COUNT($A40)=0,"",IF(T40="3E","3E",IF(T40="","I",LOOKUP(T40/V$2,{0,0.4,0.45,0.5,0.55,0.6,0.65,0.7,0.75,0.8,1},{"F","D","C","C+","B-","B","B+","A-","A","A+"}))))</f>
        <v/>
      </c>
      <c r="V40" s="1" t="str">
        <f>IF(COUNT($A40)=0,"",IF(T40="","--",IF(T40="3E","3E",LOOKUP(T40/V$2,{0,0.4,0.45,0.5,0.55,0.6,0.65,0.7,0.75,0.8,1},{0,2,2.25,2.5,2.75,3,3.25,3.5,3.75,4}))))</f>
        <v/>
      </c>
      <c r="W40" s="2" t="str">
        <f>IF(COUNT($A40)=0,"",IF($A40&lt;&gt;DRAFT!$B42,"ERR",IF(DRAFT!BT42="3E","3E",IF(COUNT(DRAFT!BP42,DRAFT!BT42)&gt;0,DRAFT!BU42,""))))</f>
        <v/>
      </c>
      <c r="X40" s="2" t="str">
        <f>IF(COUNT($A40)=0,"",IF(W40="3E","3E",IF(W40="","I",LOOKUP(W40/Y$2,{0,0.4,0.45,0.5,0.55,0.6,0.65,0.7,0.75,0.8,1},{"F","D","C","C+","B-","B","B+","A-","A","A+"}))))</f>
        <v/>
      </c>
      <c r="Y40" s="1" t="str">
        <f>IF(COUNT($A40)=0,"",IF(W40="","--",IF(W40="3E","3E",LOOKUP(W40/Y$2,{0,0.4,0.45,0.5,0.55,0.6,0.65,0.7,0.75,0.8,1},{0,2,2.25,2.5,2.75,3,3.25,3.5,3.75,4}))))</f>
        <v/>
      </c>
      <c r="Z40" s="2" t="str">
        <f>IF(COUNT($A40)=0,"",IF($A40&lt;&gt;DRAFT!$B42,"ERR",IF(DRAFT!CC42="3E","3E",IF(COUNT(DRAFT!BY42,DRAFT!CC42)&gt;0,DRAFT!CD42,""))))</f>
        <v/>
      </c>
      <c r="AA40" s="2" t="str">
        <f>IF(COUNT($A40)=0,"",IF(Z40="3E","3E",IF(Z40="","I",LOOKUP(Z40/AB$2,{0,0.4,0.45,0.5,0.55,0.6,0.65,0.7,0.75,0.8,1},{"F","D","C","C+","B-","B","B+","A-","A","A+"}))))</f>
        <v/>
      </c>
      <c r="AB40" s="1" t="str">
        <f>IF(COUNT($A40)=0,"",IF(Z40="","--",IF(Z40="3E","3E",LOOKUP(Z40/AB$2,{0,0.4,0.45,0.5,0.55,0.6,0.65,0.7,0.75,0.8,1},{0,2,2.25,2.5,2.75,3,3.25,3.5,3.75,4}))))</f>
        <v/>
      </c>
      <c r="AC40" s="2" t="str">
        <f>IF(COUNT($A40)=0,"",IF($A40&lt;&gt;DRAFT!$B42,"ERR",IF(DRAFT!CF42&gt;0,DRAFT!CF42,"")))</f>
        <v/>
      </c>
      <c r="AD40" s="2" t="str">
        <f>IF(COUNT($A40)=0,"",IF(AC40="3E","3E",IF(AC40="","I",LOOKUP(AC40/AE$2,{0,0.4,0.45,0.5,0.55,0.6,0.65,0.7,0.75,0.8,1},{"F","D","C","C+","B-","B","B+","A-","A","A+"}))))</f>
        <v/>
      </c>
      <c r="AE40" s="1" t="str">
        <f>IF(COUNT($A40)=0,"",IF(AC40="","--",IF(AC40="3E","3E",LOOKUP(AC40/AE$2,{0,0.4,0.45,0.5,0.55,0.6,0.65,0.7,0.75,0.8,1},{0,2,2.25,2.5,2.75,3,3.25,3.5,3.75,4}))))</f>
        <v/>
      </c>
      <c r="AF40" s="2" t="str">
        <f>IF(COUNT($A40)=0,"",IF($A40&lt;&gt;DRAFT!$B42,"ERR",IF(DRAFT!CI42&gt;0,DRAFT!CK42,"")))</f>
        <v/>
      </c>
      <c r="AG40" s="2" t="str">
        <f>IF(COUNT($A40)=0,"",IF(AF40="3E","3E",IF(AF40="","I",LOOKUP(AF40/AH$2,{0,0.4,0.45,0.5,0.55,0.6,0.65,0.7,0.75,0.8,1},{"F","D","C","C+","B-","B","B+","A-","A","A+"}))))</f>
        <v/>
      </c>
      <c r="AH40" s="1" t="str">
        <f>IF(COUNT($A40)=0,"",IF(AF40="","--",IF(AF40="3E","3E",LOOKUP(AF40/AH$2,{0,0.4,0.45,0.5,0.55,0.6,0.65,0.7,0.75,0.8,1},{0,2,2.25,2.5,2.75,3,3.25,3.5,3.75,4}))))</f>
        <v/>
      </c>
      <c r="AI40" s="2" t="str">
        <f>IF($A40&lt;&gt;DRAFT!$B42,"ERR",IF(OR(COUNT($A40)=0,COUNT(DRAFT!CL42:CN42,DRAFT!CP42:CR42)=0),"",CEILING(SUM(DRAFT!CO42,DRAFT!CS42,DRAFT!CT42),1)))</f>
        <v/>
      </c>
      <c r="AJ40" s="2" t="str">
        <f>IF(COUNT($A40)=0,"",IF(AI40="3E","3E",IF(AI40="","I",LOOKUP(AI40/AK$2,{0,0.4,0.45,0.5,0.55,0.6,0.65,0.7,0.75,0.8,1},{"F","D","C","C+","B-","B","B+","A-","A","A+"}))))</f>
        <v/>
      </c>
      <c r="AK40" s="1" t="str">
        <f>IF(COUNT($A40)=0,"",IF(AI40="","--",IF(AI40="3E","3E",LOOKUP(AI40/AK$2,{0,0.4,0.45,0.5,0.55,0.6,0.65,0.7,0.75,0.8,1},{0,2,2.25,2.5,2.75,3,3.25,3.5,3.75,4}))))</f>
        <v/>
      </c>
      <c r="AL40" s="4" t="str">
        <f>IF(OR(COUNT($A40)=0,COUNT(B40:AK40)=0),"",IF(COUNTIF(B40:AK40,"3E")&gt;0,"3E",IF(DRAFT!$A42="R",TRUNC(SUMPRODUCT(RGP,RCP)/TCP,3),TRUNC((SUMPRODUCT(--(IMDGP&gt;0)*IMDGP,IMCP)+CEILING(DRAFT!$DB42*42,0.25))/TCP,3))))</f>
        <v/>
      </c>
      <c r="AM40" s="2" t="str">
        <f>IF(OR(COUNT($A40)=0,COUNT(B40:AK40)=0),"",IF(COUNTIF(B40:AK40,"3E")&gt;0,"3E",IF(DRAFT!$A42="R",SUMPRODUCT(--(RGP&gt;=2),RCP),SUMPRODUCT(--(IMDGP&gt;0),--(IMGP=0),IMCP)+DRAFT!$DC42)))</f>
        <v/>
      </c>
      <c r="AN40" s="67" t="str">
        <f>IF(AL40="3E","3E",IF(COUNT($A40)=0,"",IF(COUNT(AI40)=0,"--",ROUND(((CEILING(DRAFT!$CV42*38,0.25)+CEILING(DRAFT!$CX42*38,0.25)+CEILING(DRAFT!$CZ42*42,0.25)+CEILING($AL40*42,0.25))/160),2))))</f>
        <v/>
      </c>
      <c r="AO40" s="2" t="str">
        <f>IF(AN40="3E","3E",IF(COUNT($A40)=0,"",IF(COUNT(AN40)=0,"I",LOOKUP(AN40,{0,2,2.25,2.5,2.75,3,3.25,3.5,3.75,4},{"F","D","C","C+","B-","B","B+","A-","A","A+"}))))</f>
        <v/>
      </c>
      <c r="AP40" s="2" t="str">
        <f>IF(AN40="3E","3E",IF(OR(COUNT(A40)=0,COUNT(AN40)=0),"",DRAFT!CW42+DRAFT!CY42+DRAFT!DA42+N(TABULATION!AM40)))</f>
        <v/>
      </c>
      <c r="AQ40" s="2" t="str">
        <f>IF(OR(COUNT($A40)=0,COUNT(B40:AK40)=0),"",IF(COUNTIF(B40:AM40,"3E")&gt;0,"3E",IF(AND(DRAFT!$A42="IM",OR($AL40&gt;DRAFT!$DB42,$AM40&gt;DRAFT!$DC42)),"IMPROVED",IF(AND(DRAFT!$A42="IM",$AL40&lt;=DRAFT!$DB42,$AM40&lt;=DRAFT!$DC42),"NOT IMPROVED",IF(AND(DRAFT!CU42="S",AH40&gt;=2,AK40&gt;=2,AN40&gt;=2.5,AP40&gt;=144),"PASS","FAIL")))))</f>
        <v/>
      </c>
      <c r="AR40" s="2" t="str">
        <f t="shared" si="0"/>
        <v/>
      </c>
      <c r="AS40" s="2" t="str">
        <f t="shared" si="1"/>
        <v/>
      </c>
    </row>
    <row r="41" spans="1:45" ht="18.95" customHeight="1" x14ac:dyDescent="0.25">
      <c r="A41" s="3" t="str">
        <f>IF(DRAFT!$B43="","",DRAFT!$B43)</f>
        <v/>
      </c>
      <c r="B41" s="2" t="str">
        <f>IF(COUNT($A41)=0,"",IF($A41&lt;&gt;DRAFT!$B43,"ERR",IF(DRAFT!I43="3E","3E",IF(COUNT(DRAFT!E43,DRAFT!I43)&gt;0,DRAFT!J43,""))))</f>
        <v/>
      </c>
      <c r="C41" s="2" t="str">
        <f>IF(COUNT($A41)=0,"",IF(B41="3E","3E",IF(B41="","I",LOOKUP(B41/D$2,{0,0.4,0.45,0.5,0.55,0.6,0.65,0.7,0.75,0.8,1},{"F","D","C","C+","B-","B","B+","A-","A","A+"}))))</f>
        <v/>
      </c>
      <c r="D41" s="1" t="str">
        <f>IF(COUNT($A41)=0,"",IF(B41="","--",IF(B41="3E","3E",LOOKUP(B41/D$2,{0,0.4,0.45,0.5,0.55,0.6,0.65,0.7,0.75,0.8,1},{0,2,2.25,2.5,2.75,3,3.25,3.5,3.75,4}))))</f>
        <v/>
      </c>
      <c r="E41" s="2" t="str">
        <f>IF(COUNT($A41)=0,"",IF($A41&lt;&gt;DRAFT!$B43,"ERR",IF(DRAFT!R43="3E","3E",IF(COUNT(DRAFT!N43,DRAFT!R43)&gt;0,DRAFT!S43,""))))</f>
        <v/>
      </c>
      <c r="F41" s="2" t="str">
        <f>IF(COUNT($A41)=0,"",IF(E41="3E","3E",IF(E41="","I",LOOKUP(E41/G$2,{0,0.4,0.45,0.5,0.55,0.6,0.65,0.7,0.75,0.8,1},{"F","D","C","C+","B-","B","B+","A-","A","A+"}))))</f>
        <v/>
      </c>
      <c r="G41" s="1" t="str">
        <f>IF(COUNT($A41)=0,"",IF(E41="","--",IF(E41="3E","3E",LOOKUP(E41/G$2,{0,0.4,0.45,0.5,0.55,0.6,0.65,0.7,0.75,0.8,1},{0,2,2.25,2.5,2.75,3,3.25,3.5,3.75,4}))))</f>
        <v/>
      </c>
      <c r="H41" s="2" t="str">
        <f>IF(COUNT($A41)=0,"",IF($A41&lt;&gt;DRAFT!$B43,"ERR",IF(DRAFT!AA43="3E","3E",IF(COUNT(DRAFT!W43,DRAFT!AA43)&gt;0,DRAFT!AB43,""))))</f>
        <v/>
      </c>
      <c r="I41" s="2" t="str">
        <f>IF(COUNT($A41)=0,"",IF(H41="3E","3E",IF(H41="","I",LOOKUP(H41/J$2,{0,0.4,0.45,0.5,0.55,0.6,0.65,0.7,0.75,0.8,1},{"F","D","C","C+","B-","B","B+","A-","A","A+"}))))</f>
        <v/>
      </c>
      <c r="J41" s="1" t="str">
        <f>IF(COUNT($A41)=0,"",IF(H41="","--",IF(H41="3E","3E",LOOKUP(H41/J$2,{0,0.4,0.45,0.5,0.55,0.6,0.65,0.7,0.75,0.8,1},{0,2,2.25,2.5,2.75,3,3.25,3.5,3.75,4}))))</f>
        <v/>
      </c>
      <c r="K41" s="2" t="str">
        <f>IF(COUNT($A41)=0,"",IF($A41&lt;&gt;DRAFT!$B43,"ERR",IF(DRAFT!AJ43="3E","3E",IF(COUNT(DRAFT!AF43,DRAFT!AJ43)&gt;0,DRAFT!AK43,""))))</f>
        <v/>
      </c>
      <c r="L41" s="2" t="str">
        <f>IF(COUNT($A41)=0,"",IF(K41="3E","3E",IF(K41="","I",LOOKUP(K41/M$2,{0,0.4,0.45,0.5,0.55,0.6,0.65,0.7,0.75,0.8,1},{"F","D","C","C+","B-","B","B+","A-","A","A+"}))))</f>
        <v/>
      </c>
      <c r="M41" s="1" t="str">
        <f>IF(COUNT($A41)=0,"",IF(K41="","--",IF(K41="3E","3E",LOOKUP(K41/M$2,{0,0.4,0.45,0.5,0.55,0.6,0.65,0.7,0.75,0.8,1},{0,2,2.25,2.5,2.75,3,3.25,3.5,3.75,4}))))</f>
        <v/>
      </c>
      <c r="N41" s="2" t="str">
        <f>IF(COUNT($A41)=0,"",IF($A41&lt;&gt;DRAFT!$B43,"ERR",IF(DRAFT!AS43="3E","3E",IF(COUNT(DRAFT!AO43,DRAFT!AS43)&gt;0,DRAFT!AT43,""))))</f>
        <v/>
      </c>
      <c r="O41" s="2" t="str">
        <f>IF(COUNT($A41)=0,"",IF(N41="3E","3E",IF(N41="","I",LOOKUP(N41/P$2,{0,0.4,0.45,0.5,0.55,0.6,0.65,0.7,0.75,0.8,1},{"F","D","C","C+","B-","B","B+","A-","A","A+"}))))</f>
        <v/>
      </c>
      <c r="P41" s="1" t="str">
        <f>IF(COUNT($A41)=0,"",IF(N41="","--",IF(N41="3E","3E",LOOKUP(N41/P$2,{0,0.4,0.45,0.5,0.55,0.6,0.65,0.7,0.75,0.8,1},{0,2,2.25,2.5,2.75,3,3.25,3.5,3.75,4}))))</f>
        <v/>
      </c>
      <c r="Q41" s="2" t="str">
        <f>IF(COUNT($A41)=0,"",IF($A41&lt;&gt;DRAFT!$B43,"ERR",IF(DRAFT!BB43="3E","3E",IF(COUNT(DRAFT!AX43,DRAFT!BB43)&gt;0,DRAFT!BC43,""))))</f>
        <v/>
      </c>
      <c r="R41" s="2" t="str">
        <f>IF(COUNT($A41)=0,"",IF(Q41="3E","3E",IF(Q41="","I",LOOKUP(Q41/S$2,{0,0.4,0.45,0.5,0.55,0.6,0.65,0.7,0.75,0.8,1},{"F","D","C","C+","B-","B","B+","A-","A","A+"}))))</f>
        <v/>
      </c>
      <c r="S41" s="1" t="str">
        <f>IF(COUNT($A41)=0,"",IF(Q41="","--",IF(Q41="3E","3E",LOOKUP(Q41/S$2,{0,0.4,0.45,0.5,0.55,0.6,0.65,0.7,0.75,0.8,1},{0,2,2.25,2.5,2.75,3,3.25,3.5,3.75,4}))))</f>
        <v/>
      </c>
      <c r="T41" s="2" t="str">
        <f>IF(COUNT($A41)=0,"",IF($A41&lt;&gt;DRAFT!$B43,"ERR",IF(DRAFT!BK43="3E","3E",IF(COUNT(DRAFT!BG43,DRAFT!BK43)&gt;0,DRAFT!BL43,""))))</f>
        <v/>
      </c>
      <c r="U41" s="2" t="str">
        <f>IF(COUNT($A41)=0,"",IF(T41="3E","3E",IF(T41="","I",LOOKUP(T41/V$2,{0,0.4,0.45,0.5,0.55,0.6,0.65,0.7,0.75,0.8,1},{"F","D","C","C+","B-","B","B+","A-","A","A+"}))))</f>
        <v/>
      </c>
      <c r="V41" s="1" t="str">
        <f>IF(COUNT($A41)=0,"",IF(T41="","--",IF(T41="3E","3E",LOOKUP(T41/V$2,{0,0.4,0.45,0.5,0.55,0.6,0.65,0.7,0.75,0.8,1},{0,2,2.25,2.5,2.75,3,3.25,3.5,3.75,4}))))</f>
        <v/>
      </c>
      <c r="W41" s="2" t="str">
        <f>IF(COUNT($A41)=0,"",IF($A41&lt;&gt;DRAFT!$B43,"ERR",IF(DRAFT!BT43="3E","3E",IF(COUNT(DRAFT!BP43,DRAFT!BT43)&gt;0,DRAFT!BU43,""))))</f>
        <v/>
      </c>
      <c r="X41" s="2" t="str">
        <f>IF(COUNT($A41)=0,"",IF(W41="3E","3E",IF(W41="","I",LOOKUP(W41/Y$2,{0,0.4,0.45,0.5,0.55,0.6,0.65,0.7,0.75,0.8,1},{"F","D","C","C+","B-","B","B+","A-","A","A+"}))))</f>
        <v/>
      </c>
      <c r="Y41" s="1" t="str">
        <f>IF(COUNT($A41)=0,"",IF(W41="","--",IF(W41="3E","3E",LOOKUP(W41/Y$2,{0,0.4,0.45,0.5,0.55,0.6,0.65,0.7,0.75,0.8,1},{0,2,2.25,2.5,2.75,3,3.25,3.5,3.75,4}))))</f>
        <v/>
      </c>
      <c r="Z41" s="2" t="str">
        <f>IF(COUNT($A41)=0,"",IF($A41&lt;&gt;DRAFT!$B43,"ERR",IF(DRAFT!CC43="3E","3E",IF(COUNT(DRAFT!BY43,DRAFT!CC43)&gt;0,DRAFT!CD43,""))))</f>
        <v/>
      </c>
      <c r="AA41" s="2" t="str">
        <f>IF(COUNT($A41)=0,"",IF(Z41="3E","3E",IF(Z41="","I",LOOKUP(Z41/AB$2,{0,0.4,0.45,0.5,0.55,0.6,0.65,0.7,0.75,0.8,1},{"F","D","C","C+","B-","B","B+","A-","A","A+"}))))</f>
        <v/>
      </c>
      <c r="AB41" s="1" t="str">
        <f>IF(COUNT($A41)=0,"",IF(Z41="","--",IF(Z41="3E","3E",LOOKUP(Z41/AB$2,{0,0.4,0.45,0.5,0.55,0.6,0.65,0.7,0.75,0.8,1},{0,2,2.25,2.5,2.75,3,3.25,3.5,3.75,4}))))</f>
        <v/>
      </c>
      <c r="AC41" s="2" t="str">
        <f>IF(COUNT($A41)=0,"",IF($A41&lt;&gt;DRAFT!$B43,"ERR",IF(DRAFT!CF43&gt;0,DRAFT!CF43,"")))</f>
        <v/>
      </c>
      <c r="AD41" s="2" t="str">
        <f>IF(COUNT($A41)=0,"",IF(AC41="3E","3E",IF(AC41="","I",LOOKUP(AC41/AE$2,{0,0.4,0.45,0.5,0.55,0.6,0.65,0.7,0.75,0.8,1},{"F","D","C","C+","B-","B","B+","A-","A","A+"}))))</f>
        <v/>
      </c>
      <c r="AE41" s="1" t="str">
        <f>IF(COUNT($A41)=0,"",IF(AC41="","--",IF(AC41="3E","3E",LOOKUP(AC41/AE$2,{0,0.4,0.45,0.5,0.55,0.6,0.65,0.7,0.75,0.8,1},{0,2,2.25,2.5,2.75,3,3.25,3.5,3.75,4}))))</f>
        <v/>
      </c>
      <c r="AF41" s="2" t="str">
        <f>IF(COUNT($A41)=0,"",IF($A41&lt;&gt;DRAFT!$B43,"ERR",IF(DRAFT!CI43&gt;0,DRAFT!CK43,"")))</f>
        <v/>
      </c>
      <c r="AG41" s="2" t="str">
        <f>IF(COUNT($A41)=0,"",IF(AF41="3E","3E",IF(AF41="","I",LOOKUP(AF41/AH$2,{0,0.4,0.45,0.5,0.55,0.6,0.65,0.7,0.75,0.8,1},{"F","D","C","C+","B-","B","B+","A-","A","A+"}))))</f>
        <v/>
      </c>
      <c r="AH41" s="1" t="str">
        <f>IF(COUNT($A41)=0,"",IF(AF41="","--",IF(AF41="3E","3E",LOOKUP(AF41/AH$2,{0,0.4,0.45,0.5,0.55,0.6,0.65,0.7,0.75,0.8,1},{0,2,2.25,2.5,2.75,3,3.25,3.5,3.75,4}))))</f>
        <v/>
      </c>
      <c r="AI41" s="2" t="str">
        <f>IF($A41&lt;&gt;DRAFT!$B43,"ERR",IF(OR(COUNT($A41)=0,COUNT(DRAFT!CL43:CN43,DRAFT!CP43:CR43)=0),"",CEILING(SUM(DRAFT!CO43,DRAFT!CS43,DRAFT!CT43),1)))</f>
        <v/>
      </c>
      <c r="AJ41" s="2" t="str">
        <f>IF(COUNT($A41)=0,"",IF(AI41="3E","3E",IF(AI41="","I",LOOKUP(AI41/AK$2,{0,0.4,0.45,0.5,0.55,0.6,0.65,0.7,0.75,0.8,1},{"F","D","C","C+","B-","B","B+","A-","A","A+"}))))</f>
        <v/>
      </c>
      <c r="AK41" s="1" t="str">
        <f>IF(COUNT($A41)=0,"",IF(AI41="","--",IF(AI41="3E","3E",LOOKUP(AI41/AK$2,{0,0.4,0.45,0.5,0.55,0.6,0.65,0.7,0.75,0.8,1},{0,2,2.25,2.5,2.75,3,3.25,3.5,3.75,4}))))</f>
        <v/>
      </c>
      <c r="AL41" s="4" t="str">
        <f>IF(OR(COUNT($A41)=0,COUNT(B41:AK41)=0),"",IF(COUNTIF(B41:AK41,"3E")&gt;0,"3E",IF(DRAFT!$A43="R",TRUNC(SUMPRODUCT(RGP,RCP)/TCP,3),TRUNC((SUMPRODUCT(--(IMDGP&gt;0)*IMDGP,IMCP)+CEILING(DRAFT!$DB43*42,0.25))/TCP,3))))</f>
        <v/>
      </c>
      <c r="AM41" s="2" t="str">
        <f>IF(OR(COUNT($A41)=0,COUNT(B41:AK41)=0),"",IF(COUNTIF(B41:AK41,"3E")&gt;0,"3E",IF(DRAFT!$A43="R",SUMPRODUCT(--(RGP&gt;=2),RCP),SUMPRODUCT(--(IMDGP&gt;0),--(IMGP=0),IMCP)+DRAFT!$DC43)))</f>
        <v/>
      </c>
      <c r="AN41" s="67" t="str">
        <f>IF(AL41="3E","3E",IF(COUNT($A41)=0,"",IF(COUNT(AI41)=0,"--",ROUND(((CEILING(DRAFT!$CV43*38,0.25)+CEILING(DRAFT!$CX43*38,0.25)+CEILING(DRAFT!$CZ43*42,0.25)+CEILING($AL41*42,0.25))/160),2))))</f>
        <v/>
      </c>
      <c r="AO41" s="2" t="str">
        <f>IF(AN41="3E","3E",IF(COUNT($A41)=0,"",IF(COUNT(AN41)=0,"I",LOOKUP(AN41,{0,2,2.25,2.5,2.75,3,3.25,3.5,3.75,4},{"F","D","C","C+","B-","B","B+","A-","A","A+"}))))</f>
        <v/>
      </c>
      <c r="AP41" s="2" t="str">
        <f>IF(AN41="3E","3E",IF(OR(COUNT(A41)=0,COUNT(AN41)=0),"",DRAFT!CW43+DRAFT!CY43+DRAFT!DA43+N(TABULATION!AM41)))</f>
        <v/>
      </c>
      <c r="AQ41" s="2" t="str">
        <f>IF(OR(COUNT($A41)=0,COUNT(B41:AK41)=0),"",IF(COUNTIF(B41:AM41,"3E")&gt;0,"3E",IF(AND(DRAFT!$A43="IM",OR($AL41&gt;DRAFT!$DB43,$AM41&gt;DRAFT!$DC43)),"IMPROVED",IF(AND(DRAFT!$A43="IM",$AL41&lt;=DRAFT!$DB43,$AM41&lt;=DRAFT!$DC43),"NOT IMPROVED",IF(AND(DRAFT!CU43="S",AH41&gt;=2,AK41&gt;=2,AN41&gt;=2.5,AP41&gt;=144),"PASS","FAIL")))))</f>
        <v/>
      </c>
      <c r="AR41" s="2" t="str">
        <f t="shared" si="0"/>
        <v/>
      </c>
      <c r="AS41" s="2" t="str">
        <f t="shared" si="1"/>
        <v/>
      </c>
    </row>
    <row r="42" spans="1:45" ht="18.95" customHeight="1" x14ac:dyDescent="0.25">
      <c r="A42" s="3" t="str">
        <f>IF(DRAFT!$B44="","",DRAFT!$B44)</f>
        <v/>
      </c>
      <c r="B42" s="2" t="str">
        <f>IF(COUNT($A42)=0,"",IF($A42&lt;&gt;DRAFT!$B44,"ERR",IF(DRAFT!I44="3E","3E",IF(COUNT(DRAFT!E44,DRAFT!I44)&gt;0,DRAFT!J44,""))))</f>
        <v/>
      </c>
      <c r="C42" s="2" t="str">
        <f>IF(COUNT($A42)=0,"",IF(B42="3E","3E",IF(B42="","I",LOOKUP(B42/D$2,{0,0.4,0.45,0.5,0.55,0.6,0.65,0.7,0.75,0.8,1},{"F","D","C","C+","B-","B","B+","A-","A","A+"}))))</f>
        <v/>
      </c>
      <c r="D42" s="1" t="str">
        <f>IF(COUNT($A42)=0,"",IF(B42="","--",IF(B42="3E","3E",LOOKUP(B42/D$2,{0,0.4,0.45,0.5,0.55,0.6,0.65,0.7,0.75,0.8,1},{0,2,2.25,2.5,2.75,3,3.25,3.5,3.75,4}))))</f>
        <v/>
      </c>
      <c r="E42" s="2" t="str">
        <f>IF(COUNT($A42)=0,"",IF($A42&lt;&gt;DRAFT!$B44,"ERR",IF(DRAFT!R44="3E","3E",IF(COUNT(DRAFT!N44,DRAFT!R44)&gt;0,DRAFT!S44,""))))</f>
        <v/>
      </c>
      <c r="F42" s="2" t="str">
        <f>IF(COUNT($A42)=0,"",IF(E42="3E","3E",IF(E42="","I",LOOKUP(E42/G$2,{0,0.4,0.45,0.5,0.55,0.6,0.65,0.7,0.75,0.8,1},{"F","D","C","C+","B-","B","B+","A-","A","A+"}))))</f>
        <v/>
      </c>
      <c r="G42" s="1" t="str">
        <f>IF(COUNT($A42)=0,"",IF(E42="","--",IF(E42="3E","3E",LOOKUP(E42/G$2,{0,0.4,0.45,0.5,0.55,0.6,0.65,0.7,0.75,0.8,1},{0,2,2.25,2.5,2.75,3,3.25,3.5,3.75,4}))))</f>
        <v/>
      </c>
      <c r="H42" s="2" t="str">
        <f>IF(COUNT($A42)=0,"",IF($A42&lt;&gt;DRAFT!$B44,"ERR",IF(DRAFT!AA44="3E","3E",IF(COUNT(DRAFT!W44,DRAFT!AA44)&gt;0,DRAFT!AB44,""))))</f>
        <v/>
      </c>
      <c r="I42" s="2" t="str">
        <f>IF(COUNT($A42)=0,"",IF(H42="3E","3E",IF(H42="","I",LOOKUP(H42/J$2,{0,0.4,0.45,0.5,0.55,0.6,0.65,0.7,0.75,0.8,1},{"F","D","C","C+","B-","B","B+","A-","A","A+"}))))</f>
        <v/>
      </c>
      <c r="J42" s="1" t="str">
        <f>IF(COUNT($A42)=0,"",IF(H42="","--",IF(H42="3E","3E",LOOKUP(H42/J$2,{0,0.4,0.45,0.5,0.55,0.6,0.65,0.7,0.75,0.8,1},{0,2,2.25,2.5,2.75,3,3.25,3.5,3.75,4}))))</f>
        <v/>
      </c>
      <c r="K42" s="2" t="str">
        <f>IF(COUNT($A42)=0,"",IF($A42&lt;&gt;DRAFT!$B44,"ERR",IF(DRAFT!AJ44="3E","3E",IF(COUNT(DRAFT!AF44,DRAFT!AJ44)&gt;0,DRAFT!AK44,""))))</f>
        <v/>
      </c>
      <c r="L42" s="2" t="str">
        <f>IF(COUNT($A42)=0,"",IF(K42="3E","3E",IF(K42="","I",LOOKUP(K42/M$2,{0,0.4,0.45,0.5,0.55,0.6,0.65,0.7,0.75,0.8,1},{"F","D","C","C+","B-","B","B+","A-","A","A+"}))))</f>
        <v/>
      </c>
      <c r="M42" s="1" t="str">
        <f>IF(COUNT($A42)=0,"",IF(K42="","--",IF(K42="3E","3E",LOOKUP(K42/M$2,{0,0.4,0.45,0.5,0.55,0.6,0.65,0.7,0.75,0.8,1},{0,2,2.25,2.5,2.75,3,3.25,3.5,3.75,4}))))</f>
        <v/>
      </c>
      <c r="N42" s="2" t="str">
        <f>IF(COUNT($A42)=0,"",IF($A42&lt;&gt;DRAFT!$B44,"ERR",IF(DRAFT!AS44="3E","3E",IF(COUNT(DRAFT!AO44,DRAFT!AS44)&gt;0,DRAFT!AT44,""))))</f>
        <v/>
      </c>
      <c r="O42" s="2" t="str">
        <f>IF(COUNT($A42)=0,"",IF(N42="3E","3E",IF(N42="","I",LOOKUP(N42/P$2,{0,0.4,0.45,0.5,0.55,0.6,0.65,0.7,0.75,0.8,1},{"F","D","C","C+","B-","B","B+","A-","A","A+"}))))</f>
        <v/>
      </c>
      <c r="P42" s="1" t="str">
        <f>IF(COUNT($A42)=0,"",IF(N42="","--",IF(N42="3E","3E",LOOKUP(N42/P$2,{0,0.4,0.45,0.5,0.55,0.6,0.65,0.7,0.75,0.8,1},{0,2,2.25,2.5,2.75,3,3.25,3.5,3.75,4}))))</f>
        <v/>
      </c>
      <c r="Q42" s="2" t="str">
        <f>IF(COUNT($A42)=0,"",IF($A42&lt;&gt;DRAFT!$B44,"ERR",IF(DRAFT!BB44="3E","3E",IF(COUNT(DRAFT!AX44,DRAFT!BB44)&gt;0,DRAFT!BC44,""))))</f>
        <v/>
      </c>
      <c r="R42" s="2" t="str">
        <f>IF(COUNT($A42)=0,"",IF(Q42="3E","3E",IF(Q42="","I",LOOKUP(Q42/S$2,{0,0.4,0.45,0.5,0.55,0.6,0.65,0.7,0.75,0.8,1},{"F","D","C","C+","B-","B","B+","A-","A","A+"}))))</f>
        <v/>
      </c>
      <c r="S42" s="1" t="str">
        <f>IF(COUNT($A42)=0,"",IF(Q42="","--",IF(Q42="3E","3E",LOOKUP(Q42/S$2,{0,0.4,0.45,0.5,0.55,0.6,0.65,0.7,0.75,0.8,1},{0,2,2.25,2.5,2.75,3,3.25,3.5,3.75,4}))))</f>
        <v/>
      </c>
      <c r="T42" s="2" t="str">
        <f>IF(COUNT($A42)=0,"",IF($A42&lt;&gt;DRAFT!$B44,"ERR",IF(DRAFT!BK44="3E","3E",IF(COUNT(DRAFT!BG44,DRAFT!BK44)&gt;0,DRAFT!BL44,""))))</f>
        <v/>
      </c>
      <c r="U42" s="2" t="str">
        <f>IF(COUNT($A42)=0,"",IF(T42="3E","3E",IF(T42="","I",LOOKUP(T42/V$2,{0,0.4,0.45,0.5,0.55,0.6,0.65,0.7,0.75,0.8,1},{"F","D","C","C+","B-","B","B+","A-","A","A+"}))))</f>
        <v/>
      </c>
      <c r="V42" s="1" t="str">
        <f>IF(COUNT($A42)=0,"",IF(T42="","--",IF(T42="3E","3E",LOOKUP(T42/V$2,{0,0.4,0.45,0.5,0.55,0.6,0.65,0.7,0.75,0.8,1},{0,2,2.25,2.5,2.75,3,3.25,3.5,3.75,4}))))</f>
        <v/>
      </c>
      <c r="W42" s="2" t="str">
        <f>IF(COUNT($A42)=0,"",IF($A42&lt;&gt;DRAFT!$B44,"ERR",IF(DRAFT!BT44="3E","3E",IF(COUNT(DRAFT!BP44,DRAFT!BT44)&gt;0,DRAFT!BU44,""))))</f>
        <v/>
      </c>
      <c r="X42" s="2" t="str">
        <f>IF(COUNT($A42)=0,"",IF(W42="3E","3E",IF(W42="","I",LOOKUP(W42/Y$2,{0,0.4,0.45,0.5,0.55,0.6,0.65,0.7,0.75,0.8,1},{"F","D","C","C+","B-","B","B+","A-","A","A+"}))))</f>
        <v/>
      </c>
      <c r="Y42" s="1" t="str">
        <f>IF(COUNT($A42)=0,"",IF(W42="","--",IF(W42="3E","3E",LOOKUP(W42/Y$2,{0,0.4,0.45,0.5,0.55,0.6,0.65,0.7,0.75,0.8,1},{0,2,2.25,2.5,2.75,3,3.25,3.5,3.75,4}))))</f>
        <v/>
      </c>
      <c r="Z42" s="2" t="str">
        <f>IF(COUNT($A42)=0,"",IF($A42&lt;&gt;DRAFT!$B44,"ERR",IF(DRAFT!CC44="3E","3E",IF(COUNT(DRAFT!BY44,DRAFT!CC44)&gt;0,DRAFT!CD44,""))))</f>
        <v/>
      </c>
      <c r="AA42" s="2" t="str">
        <f>IF(COUNT($A42)=0,"",IF(Z42="3E","3E",IF(Z42="","I",LOOKUP(Z42/AB$2,{0,0.4,0.45,0.5,0.55,0.6,0.65,0.7,0.75,0.8,1},{"F","D","C","C+","B-","B","B+","A-","A","A+"}))))</f>
        <v/>
      </c>
      <c r="AB42" s="1" t="str">
        <f>IF(COUNT($A42)=0,"",IF(Z42="","--",IF(Z42="3E","3E",LOOKUP(Z42/AB$2,{0,0.4,0.45,0.5,0.55,0.6,0.65,0.7,0.75,0.8,1},{0,2,2.25,2.5,2.75,3,3.25,3.5,3.75,4}))))</f>
        <v/>
      </c>
      <c r="AC42" s="2" t="str">
        <f>IF(COUNT($A42)=0,"",IF($A42&lt;&gt;DRAFT!$B44,"ERR",IF(DRAFT!CF44&gt;0,DRAFT!CF44,"")))</f>
        <v/>
      </c>
      <c r="AD42" s="2" t="str">
        <f>IF(COUNT($A42)=0,"",IF(AC42="3E","3E",IF(AC42="","I",LOOKUP(AC42/AE$2,{0,0.4,0.45,0.5,0.55,0.6,0.65,0.7,0.75,0.8,1},{"F","D","C","C+","B-","B","B+","A-","A","A+"}))))</f>
        <v/>
      </c>
      <c r="AE42" s="1" t="str">
        <f>IF(COUNT($A42)=0,"",IF(AC42="","--",IF(AC42="3E","3E",LOOKUP(AC42/AE$2,{0,0.4,0.45,0.5,0.55,0.6,0.65,0.7,0.75,0.8,1},{0,2,2.25,2.5,2.75,3,3.25,3.5,3.75,4}))))</f>
        <v/>
      </c>
      <c r="AF42" s="2" t="str">
        <f>IF(COUNT($A42)=0,"",IF($A42&lt;&gt;DRAFT!$B44,"ERR",IF(DRAFT!CI44&gt;0,DRAFT!CK44,"")))</f>
        <v/>
      </c>
      <c r="AG42" s="2" t="str">
        <f>IF(COUNT($A42)=0,"",IF(AF42="3E","3E",IF(AF42="","I",LOOKUP(AF42/AH$2,{0,0.4,0.45,0.5,0.55,0.6,0.65,0.7,0.75,0.8,1},{"F","D","C","C+","B-","B","B+","A-","A","A+"}))))</f>
        <v/>
      </c>
      <c r="AH42" s="1" t="str">
        <f>IF(COUNT($A42)=0,"",IF(AF42="","--",IF(AF42="3E","3E",LOOKUP(AF42/AH$2,{0,0.4,0.45,0.5,0.55,0.6,0.65,0.7,0.75,0.8,1},{0,2,2.25,2.5,2.75,3,3.25,3.5,3.75,4}))))</f>
        <v/>
      </c>
      <c r="AI42" s="2" t="str">
        <f>IF($A42&lt;&gt;DRAFT!$B44,"ERR",IF(OR(COUNT($A42)=0,COUNT(DRAFT!CL44:CN44,DRAFT!CP44:CR44)=0),"",CEILING(SUM(DRAFT!CO44,DRAFT!CS44,DRAFT!CT44),1)))</f>
        <v/>
      </c>
      <c r="AJ42" s="2" t="str">
        <f>IF(COUNT($A42)=0,"",IF(AI42="3E","3E",IF(AI42="","I",LOOKUP(AI42/AK$2,{0,0.4,0.45,0.5,0.55,0.6,0.65,0.7,0.75,0.8,1},{"F","D","C","C+","B-","B","B+","A-","A","A+"}))))</f>
        <v/>
      </c>
      <c r="AK42" s="1" t="str">
        <f>IF(COUNT($A42)=0,"",IF(AI42="","--",IF(AI42="3E","3E",LOOKUP(AI42/AK$2,{0,0.4,0.45,0.5,0.55,0.6,0.65,0.7,0.75,0.8,1},{0,2,2.25,2.5,2.75,3,3.25,3.5,3.75,4}))))</f>
        <v/>
      </c>
      <c r="AL42" s="4" t="str">
        <f>IF(OR(COUNT($A42)=0,COUNT(B42:AK42)=0),"",IF(COUNTIF(B42:AK42,"3E")&gt;0,"3E",IF(DRAFT!$A44="R",TRUNC(SUMPRODUCT(RGP,RCP)/TCP,3),TRUNC((SUMPRODUCT(--(IMDGP&gt;0)*IMDGP,IMCP)+CEILING(DRAFT!$DB44*42,0.25))/TCP,3))))</f>
        <v/>
      </c>
      <c r="AM42" s="2" t="str">
        <f>IF(OR(COUNT($A42)=0,COUNT(B42:AK42)=0),"",IF(COUNTIF(B42:AK42,"3E")&gt;0,"3E",IF(DRAFT!$A44="R",SUMPRODUCT(--(RGP&gt;=2),RCP),SUMPRODUCT(--(IMDGP&gt;0),--(IMGP=0),IMCP)+DRAFT!$DC44)))</f>
        <v/>
      </c>
      <c r="AN42" s="67" t="str">
        <f>IF(AL42="3E","3E",IF(COUNT($A42)=0,"",IF(COUNT(AI42)=0,"--",ROUND(((CEILING(DRAFT!$CV44*38,0.25)+CEILING(DRAFT!$CX44*38,0.25)+CEILING(DRAFT!$CZ44*42,0.25)+CEILING($AL42*42,0.25))/160),2))))</f>
        <v/>
      </c>
      <c r="AO42" s="2" t="str">
        <f>IF(AN42="3E","3E",IF(COUNT($A42)=0,"",IF(COUNT(AN42)=0,"I",LOOKUP(AN42,{0,2,2.25,2.5,2.75,3,3.25,3.5,3.75,4},{"F","D","C","C+","B-","B","B+","A-","A","A+"}))))</f>
        <v/>
      </c>
      <c r="AP42" s="2" t="str">
        <f>IF(AN42="3E","3E",IF(OR(COUNT(A42)=0,COUNT(AN42)=0),"",DRAFT!CW44+DRAFT!CY44+DRAFT!DA44+N(TABULATION!AM42)))</f>
        <v/>
      </c>
      <c r="AQ42" s="2" t="str">
        <f>IF(OR(COUNT($A42)=0,COUNT(B42:AK42)=0),"",IF(COUNTIF(B42:AM42,"3E")&gt;0,"3E",IF(AND(DRAFT!$A44="IM",OR($AL42&gt;DRAFT!$DB44,$AM42&gt;DRAFT!$DC44)),"IMPROVED",IF(AND(DRAFT!$A44="IM",$AL42&lt;=DRAFT!$DB44,$AM42&lt;=DRAFT!$DC44),"NOT IMPROVED",IF(AND(DRAFT!CU44="S",AH42&gt;=2,AK42&gt;=2,AN42&gt;=2.5,AP42&gt;=144),"PASS","FAIL")))))</f>
        <v/>
      </c>
      <c r="AR42" s="2" t="str">
        <f t="shared" si="0"/>
        <v/>
      </c>
      <c r="AS42" s="2" t="str">
        <f t="shared" si="1"/>
        <v/>
      </c>
    </row>
    <row r="43" spans="1:45" ht="18.95" customHeight="1" x14ac:dyDescent="0.25">
      <c r="A43" s="3" t="str">
        <f>IF(DRAFT!$B45="","",DRAFT!$B45)</f>
        <v/>
      </c>
      <c r="B43" s="2" t="str">
        <f>IF(COUNT($A43)=0,"",IF($A43&lt;&gt;DRAFT!$B45,"ERR",IF(DRAFT!I45="3E","3E",IF(COUNT(DRAFT!E45,DRAFT!I45)&gt;0,DRAFT!J45,""))))</f>
        <v/>
      </c>
      <c r="C43" s="2" t="str">
        <f>IF(COUNT($A43)=0,"",IF(B43="3E","3E",IF(B43="","I",LOOKUP(B43/D$2,{0,0.4,0.45,0.5,0.55,0.6,0.65,0.7,0.75,0.8,1},{"F","D","C","C+","B-","B","B+","A-","A","A+"}))))</f>
        <v/>
      </c>
      <c r="D43" s="1" t="str">
        <f>IF(COUNT($A43)=0,"",IF(B43="","--",IF(B43="3E","3E",LOOKUP(B43/D$2,{0,0.4,0.45,0.5,0.55,0.6,0.65,0.7,0.75,0.8,1},{0,2,2.25,2.5,2.75,3,3.25,3.5,3.75,4}))))</f>
        <v/>
      </c>
      <c r="E43" s="2" t="str">
        <f>IF(COUNT($A43)=0,"",IF($A43&lt;&gt;DRAFT!$B45,"ERR",IF(DRAFT!R45="3E","3E",IF(COUNT(DRAFT!N45,DRAFT!R45)&gt;0,DRAFT!S45,""))))</f>
        <v/>
      </c>
      <c r="F43" s="2" t="str">
        <f>IF(COUNT($A43)=0,"",IF(E43="3E","3E",IF(E43="","I",LOOKUP(E43/G$2,{0,0.4,0.45,0.5,0.55,0.6,0.65,0.7,0.75,0.8,1},{"F","D","C","C+","B-","B","B+","A-","A","A+"}))))</f>
        <v/>
      </c>
      <c r="G43" s="1" t="str">
        <f>IF(COUNT($A43)=0,"",IF(E43="","--",IF(E43="3E","3E",LOOKUP(E43/G$2,{0,0.4,0.45,0.5,0.55,0.6,0.65,0.7,0.75,0.8,1},{0,2,2.25,2.5,2.75,3,3.25,3.5,3.75,4}))))</f>
        <v/>
      </c>
      <c r="H43" s="2" t="str">
        <f>IF(COUNT($A43)=0,"",IF($A43&lt;&gt;DRAFT!$B45,"ERR",IF(DRAFT!AA45="3E","3E",IF(COUNT(DRAFT!W45,DRAFT!AA45)&gt;0,DRAFT!AB45,""))))</f>
        <v/>
      </c>
      <c r="I43" s="2" t="str">
        <f>IF(COUNT($A43)=0,"",IF(H43="3E","3E",IF(H43="","I",LOOKUP(H43/J$2,{0,0.4,0.45,0.5,0.55,0.6,0.65,0.7,0.75,0.8,1},{"F","D","C","C+","B-","B","B+","A-","A","A+"}))))</f>
        <v/>
      </c>
      <c r="J43" s="1" t="str">
        <f>IF(COUNT($A43)=0,"",IF(H43="","--",IF(H43="3E","3E",LOOKUP(H43/J$2,{0,0.4,0.45,0.5,0.55,0.6,0.65,0.7,0.75,0.8,1},{0,2,2.25,2.5,2.75,3,3.25,3.5,3.75,4}))))</f>
        <v/>
      </c>
      <c r="K43" s="2" t="str">
        <f>IF(COUNT($A43)=0,"",IF($A43&lt;&gt;DRAFT!$B45,"ERR",IF(DRAFT!AJ45="3E","3E",IF(COUNT(DRAFT!AF45,DRAFT!AJ45)&gt;0,DRAFT!AK45,""))))</f>
        <v/>
      </c>
      <c r="L43" s="2" t="str">
        <f>IF(COUNT($A43)=0,"",IF(K43="3E","3E",IF(K43="","I",LOOKUP(K43/M$2,{0,0.4,0.45,0.5,0.55,0.6,0.65,0.7,0.75,0.8,1},{"F","D","C","C+","B-","B","B+","A-","A","A+"}))))</f>
        <v/>
      </c>
      <c r="M43" s="1" t="str">
        <f>IF(COUNT($A43)=0,"",IF(K43="","--",IF(K43="3E","3E",LOOKUP(K43/M$2,{0,0.4,0.45,0.5,0.55,0.6,0.65,0.7,0.75,0.8,1},{0,2,2.25,2.5,2.75,3,3.25,3.5,3.75,4}))))</f>
        <v/>
      </c>
      <c r="N43" s="2" t="str">
        <f>IF(COUNT($A43)=0,"",IF($A43&lt;&gt;DRAFT!$B45,"ERR",IF(DRAFT!AS45="3E","3E",IF(COUNT(DRAFT!AO45,DRAFT!AS45)&gt;0,DRAFT!AT45,""))))</f>
        <v/>
      </c>
      <c r="O43" s="2" t="str">
        <f>IF(COUNT($A43)=0,"",IF(N43="3E","3E",IF(N43="","I",LOOKUP(N43/P$2,{0,0.4,0.45,0.5,0.55,0.6,0.65,0.7,0.75,0.8,1},{"F","D","C","C+","B-","B","B+","A-","A","A+"}))))</f>
        <v/>
      </c>
      <c r="P43" s="1" t="str">
        <f>IF(COUNT($A43)=0,"",IF(N43="","--",IF(N43="3E","3E",LOOKUP(N43/P$2,{0,0.4,0.45,0.5,0.55,0.6,0.65,0.7,0.75,0.8,1},{0,2,2.25,2.5,2.75,3,3.25,3.5,3.75,4}))))</f>
        <v/>
      </c>
      <c r="Q43" s="2" t="str">
        <f>IF(COUNT($A43)=0,"",IF($A43&lt;&gt;DRAFT!$B45,"ERR",IF(DRAFT!BB45="3E","3E",IF(COUNT(DRAFT!AX45,DRAFT!BB45)&gt;0,DRAFT!BC45,""))))</f>
        <v/>
      </c>
      <c r="R43" s="2" t="str">
        <f>IF(COUNT($A43)=0,"",IF(Q43="3E","3E",IF(Q43="","I",LOOKUP(Q43/S$2,{0,0.4,0.45,0.5,0.55,0.6,0.65,0.7,0.75,0.8,1},{"F","D","C","C+","B-","B","B+","A-","A","A+"}))))</f>
        <v/>
      </c>
      <c r="S43" s="1" t="str">
        <f>IF(COUNT($A43)=0,"",IF(Q43="","--",IF(Q43="3E","3E",LOOKUP(Q43/S$2,{0,0.4,0.45,0.5,0.55,0.6,0.65,0.7,0.75,0.8,1},{0,2,2.25,2.5,2.75,3,3.25,3.5,3.75,4}))))</f>
        <v/>
      </c>
      <c r="T43" s="2" t="str">
        <f>IF(COUNT($A43)=0,"",IF($A43&lt;&gt;DRAFT!$B45,"ERR",IF(DRAFT!BK45="3E","3E",IF(COUNT(DRAFT!BG45,DRAFT!BK45)&gt;0,DRAFT!BL45,""))))</f>
        <v/>
      </c>
      <c r="U43" s="2" t="str">
        <f>IF(COUNT($A43)=0,"",IF(T43="3E","3E",IF(T43="","I",LOOKUP(T43/V$2,{0,0.4,0.45,0.5,0.55,0.6,0.65,0.7,0.75,0.8,1},{"F","D","C","C+","B-","B","B+","A-","A","A+"}))))</f>
        <v/>
      </c>
      <c r="V43" s="1" t="str">
        <f>IF(COUNT($A43)=0,"",IF(T43="","--",IF(T43="3E","3E",LOOKUP(T43/V$2,{0,0.4,0.45,0.5,0.55,0.6,0.65,0.7,0.75,0.8,1},{0,2,2.25,2.5,2.75,3,3.25,3.5,3.75,4}))))</f>
        <v/>
      </c>
      <c r="W43" s="2" t="str">
        <f>IF(COUNT($A43)=0,"",IF($A43&lt;&gt;DRAFT!$B45,"ERR",IF(DRAFT!BT45="3E","3E",IF(COUNT(DRAFT!BP45,DRAFT!BT45)&gt;0,DRAFT!BU45,""))))</f>
        <v/>
      </c>
      <c r="X43" s="2" t="str">
        <f>IF(COUNT($A43)=0,"",IF(W43="3E","3E",IF(W43="","I",LOOKUP(W43/Y$2,{0,0.4,0.45,0.5,0.55,0.6,0.65,0.7,0.75,0.8,1},{"F","D","C","C+","B-","B","B+","A-","A","A+"}))))</f>
        <v/>
      </c>
      <c r="Y43" s="1" t="str">
        <f>IF(COUNT($A43)=0,"",IF(W43="","--",IF(W43="3E","3E",LOOKUP(W43/Y$2,{0,0.4,0.45,0.5,0.55,0.6,0.65,0.7,0.75,0.8,1},{0,2,2.25,2.5,2.75,3,3.25,3.5,3.75,4}))))</f>
        <v/>
      </c>
      <c r="Z43" s="2" t="str">
        <f>IF(COUNT($A43)=0,"",IF($A43&lt;&gt;DRAFT!$B45,"ERR",IF(DRAFT!CC45="3E","3E",IF(COUNT(DRAFT!BY45,DRAFT!CC45)&gt;0,DRAFT!CD45,""))))</f>
        <v/>
      </c>
      <c r="AA43" s="2" t="str">
        <f>IF(COUNT($A43)=0,"",IF(Z43="3E","3E",IF(Z43="","I",LOOKUP(Z43/AB$2,{0,0.4,0.45,0.5,0.55,0.6,0.65,0.7,0.75,0.8,1},{"F","D","C","C+","B-","B","B+","A-","A","A+"}))))</f>
        <v/>
      </c>
      <c r="AB43" s="1" t="str">
        <f>IF(COUNT($A43)=0,"",IF(Z43="","--",IF(Z43="3E","3E",LOOKUP(Z43/AB$2,{0,0.4,0.45,0.5,0.55,0.6,0.65,0.7,0.75,0.8,1},{0,2,2.25,2.5,2.75,3,3.25,3.5,3.75,4}))))</f>
        <v/>
      </c>
      <c r="AC43" s="2" t="str">
        <f>IF(COUNT($A43)=0,"",IF($A43&lt;&gt;DRAFT!$B45,"ERR",IF(DRAFT!CF45&gt;0,DRAFT!CF45,"")))</f>
        <v/>
      </c>
      <c r="AD43" s="2" t="str">
        <f>IF(COUNT($A43)=0,"",IF(AC43="3E","3E",IF(AC43="","I",LOOKUP(AC43/AE$2,{0,0.4,0.45,0.5,0.55,0.6,0.65,0.7,0.75,0.8,1},{"F","D","C","C+","B-","B","B+","A-","A","A+"}))))</f>
        <v/>
      </c>
      <c r="AE43" s="1" t="str">
        <f>IF(COUNT($A43)=0,"",IF(AC43="","--",IF(AC43="3E","3E",LOOKUP(AC43/AE$2,{0,0.4,0.45,0.5,0.55,0.6,0.65,0.7,0.75,0.8,1},{0,2,2.25,2.5,2.75,3,3.25,3.5,3.75,4}))))</f>
        <v/>
      </c>
      <c r="AF43" s="2" t="str">
        <f>IF(COUNT($A43)=0,"",IF($A43&lt;&gt;DRAFT!$B45,"ERR",IF(DRAFT!CI45&gt;0,DRAFT!CK45,"")))</f>
        <v/>
      </c>
      <c r="AG43" s="2" t="str">
        <f>IF(COUNT($A43)=0,"",IF(AF43="3E","3E",IF(AF43="","I",LOOKUP(AF43/AH$2,{0,0.4,0.45,0.5,0.55,0.6,0.65,0.7,0.75,0.8,1},{"F","D","C","C+","B-","B","B+","A-","A","A+"}))))</f>
        <v/>
      </c>
      <c r="AH43" s="1" t="str">
        <f>IF(COUNT($A43)=0,"",IF(AF43="","--",IF(AF43="3E","3E",LOOKUP(AF43/AH$2,{0,0.4,0.45,0.5,0.55,0.6,0.65,0.7,0.75,0.8,1},{0,2,2.25,2.5,2.75,3,3.25,3.5,3.75,4}))))</f>
        <v/>
      </c>
      <c r="AI43" s="2" t="str">
        <f>IF($A43&lt;&gt;DRAFT!$B45,"ERR",IF(OR(COUNT($A43)=0,COUNT(DRAFT!CL45:CN45,DRAFT!CP45:CR45)=0),"",CEILING(SUM(DRAFT!CO45,DRAFT!CS45,DRAFT!CT45),1)))</f>
        <v/>
      </c>
      <c r="AJ43" s="2" t="str">
        <f>IF(COUNT($A43)=0,"",IF(AI43="3E","3E",IF(AI43="","I",LOOKUP(AI43/AK$2,{0,0.4,0.45,0.5,0.55,0.6,0.65,0.7,0.75,0.8,1},{"F","D","C","C+","B-","B","B+","A-","A","A+"}))))</f>
        <v/>
      </c>
      <c r="AK43" s="1" t="str">
        <f>IF(COUNT($A43)=0,"",IF(AI43="","--",IF(AI43="3E","3E",LOOKUP(AI43/AK$2,{0,0.4,0.45,0.5,0.55,0.6,0.65,0.7,0.75,0.8,1},{0,2,2.25,2.5,2.75,3,3.25,3.5,3.75,4}))))</f>
        <v/>
      </c>
      <c r="AL43" s="4" t="str">
        <f>IF(OR(COUNT($A43)=0,COUNT(B43:AK43)=0),"",IF(COUNTIF(B43:AK43,"3E")&gt;0,"3E",IF(DRAFT!$A45="R",TRUNC(SUMPRODUCT(RGP,RCP)/TCP,3),TRUNC((SUMPRODUCT(--(IMDGP&gt;0)*IMDGP,IMCP)+CEILING(DRAFT!$DB45*42,0.25))/TCP,3))))</f>
        <v/>
      </c>
      <c r="AM43" s="2" t="str">
        <f>IF(OR(COUNT($A43)=0,COUNT(B43:AK43)=0),"",IF(COUNTIF(B43:AK43,"3E")&gt;0,"3E",IF(DRAFT!$A45="R",SUMPRODUCT(--(RGP&gt;=2),RCP),SUMPRODUCT(--(IMDGP&gt;0),--(IMGP=0),IMCP)+DRAFT!$DC45)))</f>
        <v/>
      </c>
      <c r="AN43" s="67" t="str">
        <f>IF(AL43="3E","3E",IF(COUNT($A43)=0,"",IF(COUNT(AI43)=0,"--",ROUND(((CEILING(DRAFT!$CV45*38,0.25)+CEILING(DRAFT!$CX45*38,0.25)+CEILING(DRAFT!$CZ45*42,0.25)+CEILING($AL43*42,0.25))/160),2))))</f>
        <v/>
      </c>
      <c r="AO43" s="2" t="str">
        <f>IF(AN43="3E","3E",IF(COUNT($A43)=0,"",IF(COUNT(AN43)=0,"I",LOOKUP(AN43,{0,2,2.25,2.5,2.75,3,3.25,3.5,3.75,4},{"F","D","C","C+","B-","B","B+","A-","A","A+"}))))</f>
        <v/>
      </c>
      <c r="AP43" s="2" t="str">
        <f>IF(AN43="3E","3E",IF(OR(COUNT(A43)=0,COUNT(AN43)=0),"",DRAFT!CW45+DRAFT!CY45+DRAFT!DA45+N(TABULATION!AM43)))</f>
        <v/>
      </c>
      <c r="AQ43" s="2" t="str">
        <f>IF(OR(COUNT($A43)=0,COUNT(B43:AK43)=0),"",IF(COUNTIF(B43:AM43,"3E")&gt;0,"3E",IF(AND(DRAFT!$A45="IM",OR($AL43&gt;DRAFT!$DB45,$AM43&gt;DRAFT!$DC45)),"IMPROVED",IF(AND(DRAFT!$A45="IM",$AL43&lt;=DRAFT!$DB45,$AM43&lt;=DRAFT!$DC45),"NOT IMPROVED",IF(AND(DRAFT!CU45="S",AH43&gt;=2,AK43&gt;=2,AN43&gt;=2.5,AP43&gt;=144),"PASS","FAIL")))))</f>
        <v/>
      </c>
      <c r="AR43" s="2" t="str">
        <f t="shared" si="0"/>
        <v/>
      </c>
      <c r="AS43" s="2" t="str">
        <f t="shared" si="1"/>
        <v/>
      </c>
    </row>
    <row r="44" spans="1:45" ht="18.95" customHeight="1" x14ac:dyDescent="0.25">
      <c r="A44" s="3" t="str">
        <f>IF(DRAFT!$B46="","",DRAFT!$B46)</f>
        <v/>
      </c>
      <c r="B44" s="2" t="str">
        <f>IF(COUNT($A44)=0,"",IF($A44&lt;&gt;DRAFT!$B46,"ERR",IF(DRAFT!I46="3E","3E",IF(COUNT(DRAFT!E46,DRAFT!I46)&gt;0,DRAFT!J46,""))))</f>
        <v/>
      </c>
      <c r="C44" s="2" t="str">
        <f>IF(COUNT($A44)=0,"",IF(B44="3E","3E",IF(B44="","I",LOOKUP(B44/D$2,{0,0.4,0.45,0.5,0.55,0.6,0.65,0.7,0.75,0.8,1},{"F","D","C","C+","B-","B","B+","A-","A","A+"}))))</f>
        <v/>
      </c>
      <c r="D44" s="1" t="str">
        <f>IF(COUNT($A44)=0,"",IF(B44="","--",IF(B44="3E","3E",LOOKUP(B44/D$2,{0,0.4,0.45,0.5,0.55,0.6,0.65,0.7,0.75,0.8,1},{0,2,2.25,2.5,2.75,3,3.25,3.5,3.75,4}))))</f>
        <v/>
      </c>
      <c r="E44" s="2" t="str">
        <f>IF(COUNT($A44)=0,"",IF($A44&lt;&gt;DRAFT!$B46,"ERR",IF(DRAFT!R46="3E","3E",IF(COUNT(DRAFT!N46,DRAFT!R46)&gt;0,DRAFT!S46,""))))</f>
        <v/>
      </c>
      <c r="F44" s="2" t="str">
        <f>IF(COUNT($A44)=0,"",IF(E44="3E","3E",IF(E44="","I",LOOKUP(E44/G$2,{0,0.4,0.45,0.5,0.55,0.6,0.65,0.7,0.75,0.8,1},{"F","D","C","C+","B-","B","B+","A-","A","A+"}))))</f>
        <v/>
      </c>
      <c r="G44" s="1" t="str">
        <f>IF(COUNT($A44)=0,"",IF(E44="","--",IF(E44="3E","3E",LOOKUP(E44/G$2,{0,0.4,0.45,0.5,0.55,0.6,0.65,0.7,0.75,0.8,1},{0,2,2.25,2.5,2.75,3,3.25,3.5,3.75,4}))))</f>
        <v/>
      </c>
      <c r="H44" s="2" t="str">
        <f>IF(COUNT($A44)=0,"",IF($A44&lt;&gt;DRAFT!$B46,"ERR",IF(DRAFT!AA46="3E","3E",IF(COUNT(DRAFT!W46,DRAFT!AA46)&gt;0,DRAFT!AB46,""))))</f>
        <v/>
      </c>
      <c r="I44" s="2" t="str">
        <f>IF(COUNT($A44)=0,"",IF(H44="3E","3E",IF(H44="","I",LOOKUP(H44/J$2,{0,0.4,0.45,0.5,0.55,0.6,0.65,0.7,0.75,0.8,1},{"F","D","C","C+","B-","B","B+","A-","A","A+"}))))</f>
        <v/>
      </c>
      <c r="J44" s="1" t="str">
        <f>IF(COUNT($A44)=0,"",IF(H44="","--",IF(H44="3E","3E",LOOKUP(H44/J$2,{0,0.4,0.45,0.5,0.55,0.6,0.65,0.7,0.75,0.8,1},{0,2,2.25,2.5,2.75,3,3.25,3.5,3.75,4}))))</f>
        <v/>
      </c>
      <c r="K44" s="2" t="str">
        <f>IF(COUNT($A44)=0,"",IF($A44&lt;&gt;DRAFT!$B46,"ERR",IF(DRAFT!AJ46="3E","3E",IF(COUNT(DRAFT!AF46,DRAFT!AJ46)&gt;0,DRAFT!AK46,""))))</f>
        <v/>
      </c>
      <c r="L44" s="2" t="str">
        <f>IF(COUNT($A44)=0,"",IF(K44="3E","3E",IF(K44="","I",LOOKUP(K44/M$2,{0,0.4,0.45,0.5,0.55,0.6,0.65,0.7,0.75,0.8,1},{"F","D","C","C+","B-","B","B+","A-","A","A+"}))))</f>
        <v/>
      </c>
      <c r="M44" s="1" t="str">
        <f>IF(COUNT($A44)=0,"",IF(K44="","--",IF(K44="3E","3E",LOOKUP(K44/M$2,{0,0.4,0.45,0.5,0.55,0.6,0.65,0.7,0.75,0.8,1},{0,2,2.25,2.5,2.75,3,3.25,3.5,3.75,4}))))</f>
        <v/>
      </c>
      <c r="N44" s="2" t="str">
        <f>IF(COUNT($A44)=0,"",IF($A44&lt;&gt;DRAFT!$B46,"ERR",IF(DRAFT!AS46="3E","3E",IF(COUNT(DRAFT!AO46,DRAFT!AS46)&gt;0,DRAFT!AT46,""))))</f>
        <v/>
      </c>
      <c r="O44" s="2" t="str">
        <f>IF(COUNT($A44)=0,"",IF(N44="3E","3E",IF(N44="","I",LOOKUP(N44/P$2,{0,0.4,0.45,0.5,0.55,0.6,0.65,0.7,0.75,0.8,1},{"F","D","C","C+","B-","B","B+","A-","A","A+"}))))</f>
        <v/>
      </c>
      <c r="P44" s="1" t="str">
        <f>IF(COUNT($A44)=0,"",IF(N44="","--",IF(N44="3E","3E",LOOKUP(N44/P$2,{0,0.4,0.45,0.5,0.55,0.6,0.65,0.7,0.75,0.8,1},{0,2,2.25,2.5,2.75,3,3.25,3.5,3.75,4}))))</f>
        <v/>
      </c>
      <c r="Q44" s="2" t="str">
        <f>IF(COUNT($A44)=0,"",IF($A44&lt;&gt;DRAFT!$B46,"ERR",IF(DRAFT!BB46="3E","3E",IF(COUNT(DRAFT!AX46,DRAFT!BB46)&gt;0,DRAFT!BC46,""))))</f>
        <v/>
      </c>
      <c r="R44" s="2" t="str">
        <f>IF(COUNT($A44)=0,"",IF(Q44="3E","3E",IF(Q44="","I",LOOKUP(Q44/S$2,{0,0.4,0.45,0.5,0.55,0.6,0.65,0.7,0.75,0.8,1},{"F","D","C","C+","B-","B","B+","A-","A","A+"}))))</f>
        <v/>
      </c>
      <c r="S44" s="1" t="str">
        <f>IF(COUNT($A44)=0,"",IF(Q44="","--",IF(Q44="3E","3E",LOOKUP(Q44/S$2,{0,0.4,0.45,0.5,0.55,0.6,0.65,0.7,0.75,0.8,1},{0,2,2.25,2.5,2.75,3,3.25,3.5,3.75,4}))))</f>
        <v/>
      </c>
      <c r="T44" s="2" t="str">
        <f>IF(COUNT($A44)=0,"",IF($A44&lt;&gt;DRAFT!$B46,"ERR",IF(DRAFT!BK46="3E","3E",IF(COUNT(DRAFT!BG46,DRAFT!BK46)&gt;0,DRAFT!BL46,""))))</f>
        <v/>
      </c>
      <c r="U44" s="2" t="str">
        <f>IF(COUNT($A44)=0,"",IF(T44="3E","3E",IF(T44="","I",LOOKUP(T44/V$2,{0,0.4,0.45,0.5,0.55,0.6,0.65,0.7,0.75,0.8,1},{"F","D","C","C+","B-","B","B+","A-","A","A+"}))))</f>
        <v/>
      </c>
      <c r="V44" s="1" t="str">
        <f>IF(COUNT($A44)=0,"",IF(T44="","--",IF(T44="3E","3E",LOOKUP(T44/V$2,{0,0.4,0.45,0.5,0.55,0.6,0.65,0.7,0.75,0.8,1},{0,2,2.25,2.5,2.75,3,3.25,3.5,3.75,4}))))</f>
        <v/>
      </c>
      <c r="W44" s="2" t="str">
        <f>IF(COUNT($A44)=0,"",IF($A44&lt;&gt;DRAFT!$B46,"ERR",IF(DRAFT!BT46="3E","3E",IF(COUNT(DRAFT!BP46,DRAFT!BT46)&gt;0,DRAFT!BU46,""))))</f>
        <v/>
      </c>
      <c r="X44" s="2" t="str">
        <f>IF(COUNT($A44)=0,"",IF(W44="3E","3E",IF(W44="","I",LOOKUP(W44/Y$2,{0,0.4,0.45,0.5,0.55,0.6,0.65,0.7,0.75,0.8,1},{"F","D","C","C+","B-","B","B+","A-","A","A+"}))))</f>
        <v/>
      </c>
      <c r="Y44" s="1" t="str">
        <f>IF(COUNT($A44)=0,"",IF(W44="","--",IF(W44="3E","3E",LOOKUP(W44/Y$2,{0,0.4,0.45,0.5,0.55,0.6,0.65,0.7,0.75,0.8,1},{0,2,2.25,2.5,2.75,3,3.25,3.5,3.75,4}))))</f>
        <v/>
      </c>
      <c r="Z44" s="2" t="str">
        <f>IF(COUNT($A44)=0,"",IF($A44&lt;&gt;DRAFT!$B46,"ERR",IF(DRAFT!CC46="3E","3E",IF(COUNT(DRAFT!BY46,DRAFT!CC46)&gt;0,DRAFT!CD46,""))))</f>
        <v/>
      </c>
      <c r="AA44" s="2" t="str">
        <f>IF(COUNT($A44)=0,"",IF(Z44="3E","3E",IF(Z44="","I",LOOKUP(Z44/AB$2,{0,0.4,0.45,0.5,0.55,0.6,0.65,0.7,0.75,0.8,1},{"F","D","C","C+","B-","B","B+","A-","A","A+"}))))</f>
        <v/>
      </c>
      <c r="AB44" s="1" t="str">
        <f>IF(COUNT($A44)=0,"",IF(Z44="","--",IF(Z44="3E","3E",LOOKUP(Z44/AB$2,{0,0.4,0.45,0.5,0.55,0.6,0.65,0.7,0.75,0.8,1},{0,2,2.25,2.5,2.75,3,3.25,3.5,3.75,4}))))</f>
        <v/>
      </c>
      <c r="AC44" s="2" t="str">
        <f>IF(COUNT($A44)=0,"",IF($A44&lt;&gt;DRAFT!$B46,"ERR",IF(DRAFT!CF46&gt;0,DRAFT!CF46,"")))</f>
        <v/>
      </c>
      <c r="AD44" s="2" t="str">
        <f>IF(COUNT($A44)=0,"",IF(AC44="3E","3E",IF(AC44="","I",LOOKUP(AC44/AE$2,{0,0.4,0.45,0.5,0.55,0.6,0.65,0.7,0.75,0.8,1},{"F","D","C","C+","B-","B","B+","A-","A","A+"}))))</f>
        <v/>
      </c>
      <c r="AE44" s="1" t="str">
        <f>IF(COUNT($A44)=0,"",IF(AC44="","--",IF(AC44="3E","3E",LOOKUP(AC44/AE$2,{0,0.4,0.45,0.5,0.55,0.6,0.65,0.7,0.75,0.8,1},{0,2,2.25,2.5,2.75,3,3.25,3.5,3.75,4}))))</f>
        <v/>
      </c>
      <c r="AF44" s="2" t="str">
        <f>IF(COUNT($A44)=0,"",IF($A44&lt;&gt;DRAFT!$B46,"ERR",IF(DRAFT!CI46&gt;0,DRAFT!CK46,"")))</f>
        <v/>
      </c>
      <c r="AG44" s="2" t="str">
        <f>IF(COUNT($A44)=0,"",IF(AF44="3E","3E",IF(AF44="","I",LOOKUP(AF44/AH$2,{0,0.4,0.45,0.5,0.55,0.6,0.65,0.7,0.75,0.8,1},{"F","D","C","C+","B-","B","B+","A-","A","A+"}))))</f>
        <v/>
      </c>
      <c r="AH44" s="1" t="str">
        <f>IF(COUNT($A44)=0,"",IF(AF44="","--",IF(AF44="3E","3E",LOOKUP(AF44/AH$2,{0,0.4,0.45,0.5,0.55,0.6,0.65,0.7,0.75,0.8,1},{0,2,2.25,2.5,2.75,3,3.25,3.5,3.75,4}))))</f>
        <v/>
      </c>
      <c r="AI44" s="2" t="str">
        <f>IF($A44&lt;&gt;DRAFT!$B46,"ERR",IF(OR(COUNT($A44)=0,COUNT(DRAFT!CL46:CN46,DRAFT!CP46:CR46)=0),"",CEILING(SUM(DRAFT!CO46,DRAFT!CS46,DRAFT!CT46),1)))</f>
        <v/>
      </c>
      <c r="AJ44" s="2" t="str">
        <f>IF(COUNT($A44)=0,"",IF(AI44="3E","3E",IF(AI44="","I",LOOKUP(AI44/AK$2,{0,0.4,0.45,0.5,0.55,0.6,0.65,0.7,0.75,0.8,1},{"F","D","C","C+","B-","B","B+","A-","A","A+"}))))</f>
        <v/>
      </c>
      <c r="AK44" s="1" t="str">
        <f>IF(COUNT($A44)=0,"",IF(AI44="","--",IF(AI44="3E","3E",LOOKUP(AI44/AK$2,{0,0.4,0.45,0.5,0.55,0.6,0.65,0.7,0.75,0.8,1},{0,2,2.25,2.5,2.75,3,3.25,3.5,3.75,4}))))</f>
        <v/>
      </c>
      <c r="AL44" s="4" t="str">
        <f>IF(OR(COUNT($A44)=0,COUNT(B44:AK44)=0),"",IF(COUNTIF(B44:AK44,"3E")&gt;0,"3E",IF(DRAFT!$A46="R",TRUNC(SUMPRODUCT(RGP,RCP)/TCP,3),TRUNC((SUMPRODUCT(--(IMDGP&gt;0)*IMDGP,IMCP)+CEILING(DRAFT!$DB46*42,0.25))/TCP,3))))</f>
        <v/>
      </c>
      <c r="AM44" s="2" t="str">
        <f>IF(OR(COUNT($A44)=0,COUNT(B44:AK44)=0),"",IF(COUNTIF(B44:AK44,"3E")&gt;0,"3E",IF(DRAFT!$A46="R",SUMPRODUCT(--(RGP&gt;=2),RCP),SUMPRODUCT(--(IMDGP&gt;0),--(IMGP=0),IMCP)+DRAFT!$DC46)))</f>
        <v/>
      </c>
      <c r="AN44" s="67" t="str">
        <f>IF(AL44="3E","3E",IF(COUNT($A44)=0,"",IF(COUNT(AI44)=0,"--",ROUND(((CEILING(DRAFT!$CV46*38,0.25)+CEILING(DRAFT!$CX46*38,0.25)+CEILING(DRAFT!$CZ46*42,0.25)+CEILING($AL44*42,0.25))/160),2))))</f>
        <v/>
      </c>
      <c r="AO44" s="2" t="str">
        <f>IF(AN44="3E","3E",IF(COUNT($A44)=0,"",IF(COUNT(AN44)=0,"I",LOOKUP(AN44,{0,2,2.25,2.5,2.75,3,3.25,3.5,3.75,4},{"F","D","C","C+","B-","B","B+","A-","A","A+"}))))</f>
        <v/>
      </c>
      <c r="AP44" s="2" t="str">
        <f>IF(AN44="3E","3E",IF(OR(COUNT(A44)=0,COUNT(AN44)=0),"",DRAFT!CW46+DRAFT!CY46+DRAFT!DA46+N(TABULATION!AM44)))</f>
        <v/>
      </c>
      <c r="AQ44" s="2" t="str">
        <f>IF(OR(COUNT($A44)=0,COUNT(B44:AK44)=0),"",IF(COUNTIF(B44:AM44,"3E")&gt;0,"3E",IF(AND(DRAFT!$A46="IM",OR($AL44&gt;DRAFT!$DB46,$AM44&gt;DRAFT!$DC46)),"IMPROVED",IF(AND(DRAFT!$A46="IM",$AL44&lt;=DRAFT!$DB46,$AM44&lt;=DRAFT!$DC46),"NOT IMPROVED",IF(AND(DRAFT!CU46="S",AH44&gt;=2,AK44&gt;=2,AN44&gt;=2.5,AP44&gt;=144),"PASS","FAIL")))))</f>
        <v/>
      </c>
      <c r="AR44" s="2" t="str">
        <f t="shared" si="0"/>
        <v/>
      </c>
      <c r="AS44" s="2" t="str">
        <f t="shared" si="1"/>
        <v/>
      </c>
    </row>
    <row r="45" spans="1:45" ht="18.95" customHeight="1" x14ac:dyDescent="0.25">
      <c r="A45" s="3" t="str">
        <f>IF(DRAFT!$B47="","",DRAFT!$B47)</f>
        <v/>
      </c>
      <c r="B45" s="2" t="str">
        <f>IF(COUNT($A45)=0,"",IF($A45&lt;&gt;DRAFT!$B47,"ERR",IF(DRAFT!I47="3E","3E",IF(COUNT(DRAFT!E47,DRAFT!I47)&gt;0,DRAFT!J47,""))))</f>
        <v/>
      </c>
      <c r="C45" s="2" t="str">
        <f>IF(COUNT($A45)=0,"",IF(B45="3E","3E",IF(B45="","I",LOOKUP(B45/D$2,{0,0.4,0.45,0.5,0.55,0.6,0.65,0.7,0.75,0.8,1},{"F","D","C","C+","B-","B","B+","A-","A","A+"}))))</f>
        <v/>
      </c>
      <c r="D45" s="1" t="str">
        <f>IF(COUNT($A45)=0,"",IF(B45="","--",IF(B45="3E","3E",LOOKUP(B45/D$2,{0,0.4,0.45,0.5,0.55,0.6,0.65,0.7,0.75,0.8,1},{0,2,2.25,2.5,2.75,3,3.25,3.5,3.75,4}))))</f>
        <v/>
      </c>
      <c r="E45" s="2" t="str">
        <f>IF(COUNT($A45)=0,"",IF($A45&lt;&gt;DRAFT!$B47,"ERR",IF(DRAFT!R47="3E","3E",IF(COUNT(DRAFT!N47,DRAFT!R47)&gt;0,DRAFT!S47,""))))</f>
        <v/>
      </c>
      <c r="F45" s="2" t="str">
        <f>IF(COUNT($A45)=0,"",IF(E45="3E","3E",IF(E45="","I",LOOKUP(E45/G$2,{0,0.4,0.45,0.5,0.55,0.6,0.65,0.7,0.75,0.8,1},{"F","D","C","C+","B-","B","B+","A-","A","A+"}))))</f>
        <v/>
      </c>
      <c r="G45" s="1" t="str">
        <f>IF(COUNT($A45)=0,"",IF(E45="","--",IF(E45="3E","3E",LOOKUP(E45/G$2,{0,0.4,0.45,0.5,0.55,0.6,0.65,0.7,0.75,0.8,1},{0,2,2.25,2.5,2.75,3,3.25,3.5,3.75,4}))))</f>
        <v/>
      </c>
      <c r="H45" s="2" t="str">
        <f>IF(COUNT($A45)=0,"",IF($A45&lt;&gt;DRAFT!$B47,"ERR",IF(DRAFT!AA47="3E","3E",IF(COUNT(DRAFT!W47,DRAFT!AA47)&gt;0,DRAFT!AB47,""))))</f>
        <v/>
      </c>
      <c r="I45" s="2" t="str">
        <f>IF(COUNT($A45)=0,"",IF(H45="3E","3E",IF(H45="","I",LOOKUP(H45/J$2,{0,0.4,0.45,0.5,0.55,0.6,0.65,0.7,0.75,0.8,1},{"F","D","C","C+","B-","B","B+","A-","A","A+"}))))</f>
        <v/>
      </c>
      <c r="J45" s="1" t="str">
        <f>IF(COUNT($A45)=0,"",IF(H45="","--",IF(H45="3E","3E",LOOKUP(H45/J$2,{0,0.4,0.45,0.5,0.55,0.6,0.65,0.7,0.75,0.8,1},{0,2,2.25,2.5,2.75,3,3.25,3.5,3.75,4}))))</f>
        <v/>
      </c>
      <c r="K45" s="2" t="str">
        <f>IF(COUNT($A45)=0,"",IF($A45&lt;&gt;DRAFT!$B47,"ERR",IF(DRAFT!AJ47="3E","3E",IF(COUNT(DRAFT!AF47,DRAFT!AJ47)&gt;0,DRAFT!AK47,""))))</f>
        <v/>
      </c>
      <c r="L45" s="2" t="str">
        <f>IF(COUNT($A45)=0,"",IF(K45="3E","3E",IF(K45="","I",LOOKUP(K45/M$2,{0,0.4,0.45,0.5,0.55,0.6,0.65,0.7,0.75,0.8,1},{"F","D","C","C+","B-","B","B+","A-","A","A+"}))))</f>
        <v/>
      </c>
      <c r="M45" s="1" t="str">
        <f>IF(COUNT($A45)=0,"",IF(K45="","--",IF(K45="3E","3E",LOOKUP(K45/M$2,{0,0.4,0.45,0.5,0.55,0.6,0.65,0.7,0.75,0.8,1},{0,2,2.25,2.5,2.75,3,3.25,3.5,3.75,4}))))</f>
        <v/>
      </c>
      <c r="N45" s="2" t="str">
        <f>IF(COUNT($A45)=0,"",IF($A45&lt;&gt;DRAFT!$B47,"ERR",IF(DRAFT!AS47="3E","3E",IF(COUNT(DRAFT!AO47,DRAFT!AS47)&gt;0,DRAFT!AT47,""))))</f>
        <v/>
      </c>
      <c r="O45" s="2" t="str">
        <f>IF(COUNT($A45)=0,"",IF(N45="3E","3E",IF(N45="","I",LOOKUP(N45/P$2,{0,0.4,0.45,0.5,0.55,0.6,0.65,0.7,0.75,0.8,1},{"F","D","C","C+","B-","B","B+","A-","A","A+"}))))</f>
        <v/>
      </c>
      <c r="P45" s="1" t="str">
        <f>IF(COUNT($A45)=0,"",IF(N45="","--",IF(N45="3E","3E",LOOKUP(N45/P$2,{0,0.4,0.45,0.5,0.55,0.6,0.65,0.7,0.75,0.8,1},{0,2,2.25,2.5,2.75,3,3.25,3.5,3.75,4}))))</f>
        <v/>
      </c>
      <c r="Q45" s="2" t="str">
        <f>IF(COUNT($A45)=0,"",IF($A45&lt;&gt;DRAFT!$B47,"ERR",IF(DRAFT!BB47="3E","3E",IF(COUNT(DRAFT!AX47,DRAFT!BB47)&gt;0,DRAFT!BC47,""))))</f>
        <v/>
      </c>
      <c r="R45" s="2" t="str">
        <f>IF(COUNT($A45)=0,"",IF(Q45="3E","3E",IF(Q45="","I",LOOKUP(Q45/S$2,{0,0.4,0.45,0.5,0.55,0.6,0.65,0.7,0.75,0.8,1},{"F","D","C","C+","B-","B","B+","A-","A","A+"}))))</f>
        <v/>
      </c>
      <c r="S45" s="1" t="str">
        <f>IF(COUNT($A45)=0,"",IF(Q45="","--",IF(Q45="3E","3E",LOOKUP(Q45/S$2,{0,0.4,0.45,0.5,0.55,0.6,0.65,0.7,0.75,0.8,1},{0,2,2.25,2.5,2.75,3,3.25,3.5,3.75,4}))))</f>
        <v/>
      </c>
      <c r="T45" s="2" t="str">
        <f>IF(COUNT($A45)=0,"",IF($A45&lt;&gt;DRAFT!$B47,"ERR",IF(DRAFT!BK47="3E","3E",IF(COUNT(DRAFT!BG47,DRAFT!BK47)&gt;0,DRAFT!BL47,""))))</f>
        <v/>
      </c>
      <c r="U45" s="2" t="str">
        <f>IF(COUNT($A45)=0,"",IF(T45="3E","3E",IF(T45="","I",LOOKUP(T45/V$2,{0,0.4,0.45,0.5,0.55,0.6,0.65,0.7,0.75,0.8,1},{"F","D","C","C+","B-","B","B+","A-","A","A+"}))))</f>
        <v/>
      </c>
      <c r="V45" s="1" t="str">
        <f>IF(COUNT($A45)=0,"",IF(T45="","--",IF(T45="3E","3E",LOOKUP(T45/V$2,{0,0.4,0.45,0.5,0.55,0.6,0.65,0.7,0.75,0.8,1},{0,2,2.25,2.5,2.75,3,3.25,3.5,3.75,4}))))</f>
        <v/>
      </c>
      <c r="W45" s="2" t="str">
        <f>IF(COUNT($A45)=0,"",IF($A45&lt;&gt;DRAFT!$B47,"ERR",IF(DRAFT!BT47="3E","3E",IF(COUNT(DRAFT!BP47,DRAFT!BT47)&gt;0,DRAFT!BU47,""))))</f>
        <v/>
      </c>
      <c r="X45" s="2" t="str">
        <f>IF(COUNT($A45)=0,"",IF(W45="3E","3E",IF(W45="","I",LOOKUP(W45/Y$2,{0,0.4,0.45,0.5,0.55,0.6,0.65,0.7,0.75,0.8,1},{"F","D","C","C+","B-","B","B+","A-","A","A+"}))))</f>
        <v/>
      </c>
      <c r="Y45" s="1" t="str">
        <f>IF(COUNT($A45)=0,"",IF(W45="","--",IF(W45="3E","3E",LOOKUP(W45/Y$2,{0,0.4,0.45,0.5,0.55,0.6,0.65,0.7,0.75,0.8,1},{0,2,2.25,2.5,2.75,3,3.25,3.5,3.75,4}))))</f>
        <v/>
      </c>
      <c r="Z45" s="2" t="str">
        <f>IF(COUNT($A45)=0,"",IF($A45&lt;&gt;DRAFT!$B47,"ERR",IF(DRAFT!CC47="3E","3E",IF(COUNT(DRAFT!BY47,DRAFT!CC47)&gt;0,DRAFT!CD47,""))))</f>
        <v/>
      </c>
      <c r="AA45" s="2" t="str">
        <f>IF(COUNT($A45)=0,"",IF(Z45="3E","3E",IF(Z45="","I",LOOKUP(Z45/AB$2,{0,0.4,0.45,0.5,0.55,0.6,0.65,0.7,0.75,0.8,1},{"F","D","C","C+","B-","B","B+","A-","A","A+"}))))</f>
        <v/>
      </c>
      <c r="AB45" s="1" t="str">
        <f>IF(COUNT($A45)=0,"",IF(Z45="","--",IF(Z45="3E","3E",LOOKUP(Z45/AB$2,{0,0.4,0.45,0.5,0.55,0.6,0.65,0.7,0.75,0.8,1},{0,2,2.25,2.5,2.75,3,3.25,3.5,3.75,4}))))</f>
        <v/>
      </c>
      <c r="AC45" s="2" t="str">
        <f>IF(COUNT($A45)=0,"",IF($A45&lt;&gt;DRAFT!$B47,"ERR",IF(DRAFT!CF47&gt;0,DRAFT!CF47,"")))</f>
        <v/>
      </c>
      <c r="AD45" s="2" t="str">
        <f>IF(COUNT($A45)=0,"",IF(AC45="3E","3E",IF(AC45="","I",LOOKUP(AC45/AE$2,{0,0.4,0.45,0.5,0.55,0.6,0.65,0.7,0.75,0.8,1},{"F","D","C","C+","B-","B","B+","A-","A","A+"}))))</f>
        <v/>
      </c>
      <c r="AE45" s="1" t="str">
        <f>IF(COUNT($A45)=0,"",IF(AC45="","--",IF(AC45="3E","3E",LOOKUP(AC45/AE$2,{0,0.4,0.45,0.5,0.55,0.6,0.65,0.7,0.75,0.8,1},{0,2,2.25,2.5,2.75,3,3.25,3.5,3.75,4}))))</f>
        <v/>
      </c>
      <c r="AF45" s="2" t="str">
        <f>IF(COUNT($A45)=0,"",IF($A45&lt;&gt;DRAFT!$B47,"ERR",IF(DRAFT!CI47&gt;0,DRAFT!CK47,"")))</f>
        <v/>
      </c>
      <c r="AG45" s="2" t="str">
        <f>IF(COUNT($A45)=0,"",IF(AF45="3E","3E",IF(AF45="","I",LOOKUP(AF45/AH$2,{0,0.4,0.45,0.5,0.55,0.6,0.65,0.7,0.75,0.8,1},{"F","D","C","C+","B-","B","B+","A-","A","A+"}))))</f>
        <v/>
      </c>
      <c r="AH45" s="1" t="str">
        <f>IF(COUNT($A45)=0,"",IF(AF45="","--",IF(AF45="3E","3E",LOOKUP(AF45/AH$2,{0,0.4,0.45,0.5,0.55,0.6,0.65,0.7,0.75,0.8,1},{0,2,2.25,2.5,2.75,3,3.25,3.5,3.75,4}))))</f>
        <v/>
      </c>
      <c r="AI45" s="2" t="str">
        <f>IF($A45&lt;&gt;DRAFT!$B47,"ERR",IF(OR(COUNT($A45)=0,COUNT(DRAFT!CL47:CN47,DRAFT!CP47:CR47)=0),"",CEILING(SUM(DRAFT!CO47,DRAFT!CS47,DRAFT!CT47),1)))</f>
        <v/>
      </c>
      <c r="AJ45" s="2" t="str">
        <f>IF(COUNT($A45)=0,"",IF(AI45="3E","3E",IF(AI45="","I",LOOKUP(AI45/AK$2,{0,0.4,0.45,0.5,0.55,0.6,0.65,0.7,0.75,0.8,1},{"F","D","C","C+","B-","B","B+","A-","A","A+"}))))</f>
        <v/>
      </c>
      <c r="AK45" s="1" t="str">
        <f>IF(COUNT($A45)=0,"",IF(AI45="","--",IF(AI45="3E","3E",LOOKUP(AI45/AK$2,{0,0.4,0.45,0.5,0.55,0.6,0.65,0.7,0.75,0.8,1},{0,2,2.25,2.5,2.75,3,3.25,3.5,3.75,4}))))</f>
        <v/>
      </c>
      <c r="AL45" s="4" t="str">
        <f>IF(OR(COUNT($A45)=0,COUNT(B45:AK45)=0),"",IF(COUNTIF(B45:AK45,"3E")&gt;0,"3E",IF(DRAFT!$A47="R",TRUNC(SUMPRODUCT(RGP,RCP)/TCP,3),TRUNC((SUMPRODUCT(--(IMDGP&gt;0)*IMDGP,IMCP)+CEILING(DRAFT!$DB47*42,0.25))/TCP,3))))</f>
        <v/>
      </c>
      <c r="AM45" s="2" t="str">
        <f>IF(OR(COUNT($A45)=0,COUNT(B45:AK45)=0),"",IF(COUNTIF(B45:AK45,"3E")&gt;0,"3E",IF(DRAFT!$A47="R",SUMPRODUCT(--(RGP&gt;=2),RCP),SUMPRODUCT(--(IMDGP&gt;0),--(IMGP=0),IMCP)+DRAFT!$DC47)))</f>
        <v/>
      </c>
      <c r="AN45" s="67" t="str">
        <f>IF(AL45="3E","3E",IF(COUNT($A45)=0,"",IF(COUNT(AI45)=0,"--",ROUND(((CEILING(DRAFT!$CV47*38,0.25)+CEILING(DRAFT!$CX47*38,0.25)+CEILING(DRAFT!$CZ47*42,0.25)+CEILING($AL45*42,0.25))/160),2))))</f>
        <v/>
      </c>
      <c r="AO45" s="2" t="str">
        <f>IF(AN45="3E","3E",IF(COUNT($A45)=0,"",IF(COUNT(AN45)=0,"I",LOOKUP(AN45,{0,2,2.25,2.5,2.75,3,3.25,3.5,3.75,4},{"F","D","C","C+","B-","B","B+","A-","A","A+"}))))</f>
        <v/>
      </c>
      <c r="AP45" s="2" t="str">
        <f>IF(AN45="3E","3E",IF(OR(COUNT(A45)=0,COUNT(AN45)=0),"",DRAFT!CW47+DRAFT!CY47+DRAFT!DA47+N(TABULATION!AM45)))</f>
        <v/>
      </c>
      <c r="AQ45" s="2" t="str">
        <f>IF(OR(COUNT($A45)=0,COUNT(B45:AK45)=0),"",IF(COUNTIF(B45:AM45,"3E")&gt;0,"3E",IF(AND(DRAFT!$A47="IM",OR($AL45&gt;DRAFT!$DB47,$AM45&gt;DRAFT!$DC47)),"IMPROVED",IF(AND(DRAFT!$A47="IM",$AL45&lt;=DRAFT!$DB47,$AM45&lt;=DRAFT!$DC47),"NOT IMPROVED",IF(AND(DRAFT!CU47="S",AH45&gt;=2,AK45&gt;=2,AN45&gt;=2.5,AP45&gt;=144),"PASS","FAIL")))))</f>
        <v/>
      </c>
      <c r="AR45" s="2" t="str">
        <f t="shared" si="0"/>
        <v/>
      </c>
      <c r="AS45" s="2" t="str">
        <f t="shared" si="1"/>
        <v/>
      </c>
    </row>
    <row r="46" spans="1:45" ht="18.95" customHeight="1" x14ac:dyDescent="0.25">
      <c r="A46" s="3" t="str">
        <f>IF(DRAFT!$B48="","",DRAFT!$B48)</f>
        <v/>
      </c>
      <c r="B46" s="2" t="str">
        <f>IF(COUNT($A46)=0,"",IF($A46&lt;&gt;DRAFT!$B48,"ERR",IF(DRAFT!I48="3E","3E",IF(COUNT(DRAFT!E48,DRAFT!I48)&gt;0,DRAFT!J48,""))))</f>
        <v/>
      </c>
      <c r="C46" s="2" t="str">
        <f>IF(COUNT($A46)=0,"",IF(B46="3E","3E",IF(B46="","I",LOOKUP(B46/D$2,{0,0.4,0.45,0.5,0.55,0.6,0.65,0.7,0.75,0.8,1},{"F","D","C","C+","B-","B","B+","A-","A","A+"}))))</f>
        <v/>
      </c>
      <c r="D46" s="1" t="str">
        <f>IF(COUNT($A46)=0,"",IF(B46="","--",IF(B46="3E","3E",LOOKUP(B46/D$2,{0,0.4,0.45,0.5,0.55,0.6,0.65,0.7,0.75,0.8,1},{0,2,2.25,2.5,2.75,3,3.25,3.5,3.75,4}))))</f>
        <v/>
      </c>
      <c r="E46" s="2" t="str">
        <f>IF(COUNT($A46)=0,"",IF($A46&lt;&gt;DRAFT!$B48,"ERR",IF(DRAFT!R48="3E","3E",IF(COUNT(DRAFT!N48,DRAFT!R48)&gt;0,DRAFT!S48,""))))</f>
        <v/>
      </c>
      <c r="F46" s="2" t="str">
        <f>IF(COUNT($A46)=0,"",IF(E46="3E","3E",IF(E46="","I",LOOKUP(E46/G$2,{0,0.4,0.45,0.5,0.55,0.6,0.65,0.7,0.75,0.8,1},{"F","D","C","C+","B-","B","B+","A-","A","A+"}))))</f>
        <v/>
      </c>
      <c r="G46" s="1" t="str">
        <f>IF(COUNT($A46)=0,"",IF(E46="","--",IF(E46="3E","3E",LOOKUP(E46/G$2,{0,0.4,0.45,0.5,0.55,0.6,0.65,0.7,0.75,0.8,1},{0,2,2.25,2.5,2.75,3,3.25,3.5,3.75,4}))))</f>
        <v/>
      </c>
      <c r="H46" s="2" t="str">
        <f>IF(COUNT($A46)=0,"",IF($A46&lt;&gt;DRAFT!$B48,"ERR",IF(DRAFT!AA48="3E","3E",IF(COUNT(DRAFT!W48,DRAFT!AA48)&gt;0,DRAFT!AB48,""))))</f>
        <v/>
      </c>
      <c r="I46" s="2" t="str">
        <f>IF(COUNT($A46)=0,"",IF(H46="3E","3E",IF(H46="","I",LOOKUP(H46/J$2,{0,0.4,0.45,0.5,0.55,0.6,0.65,0.7,0.75,0.8,1},{"F","D","C","C+","B-","B","B+","A-","A","A+"}))))</f>
        <v/>
      </c>
      <c r="J46" s="1" t="str">
        <f>IF(COUNT($A46)=0,"",IF(H46="","--",IF(H46="3E","3E",LOOKUP(H46/J$2,{0,0.4,0.45,0.5,0.55,0.6,0.65,0.7,0.75,0.8,1},{0,2,2.25,2.5,2.75,3,3.25,3.5,3.75,4}))))</f>
        <v/>
      </c>
      <c r="K46" s="2" t="str">
        <f>IF(COUNT($A46)=0,"",IF($A46&lt;&gt;DRAFT!$B48,"ERR",IF(DRAFT!AJ48="3E","3E",IF(COUNT(DRAFT!AF48,DRAFT!AJ48)&gt;0,DRAFT!AK48,""))))</f>
        <v/>
      </c>
      <c r="L46" s="2" t="str">
        <f>IF(COUNT($A46)=0,"",IF(K46="3E","3E",IF(K46="","I",LOOKUP(K46/M$2,{0,0.4,0.45,0.5,0.55,0.6,0.65,0.7,0.75,0.8,1},{"F","D","C","C+","B-","B","B+","A-","A","A+"}))))</f>
        <v/>
      </c>
      <c r="M46" s="1" t="str">
        <f>IF(COUNT($A46)=0,"",IF(K46="","--",IF(K46="3E","3E",LOOKUP(K46/M$2,{0,0.4,0.45,0.5,0.55,0.6,0.65,0.7,0.75,0.8,1},{0,2,2.25,2.5,2.75,3,3.25,3.5,3.75,4}))))</f>
        <v/>
      </c>
      <c r="N46" s="2" t="str">
        <f>IF(COUNT($A46)=0,"",IF($A46&lt;&gt;DRAFT!$B48,"ERR",IF(DRAFT!AS48="3E","3E",IF(COUNT(DRAFT!AO48,DRAFT!AS48)&gt;0,DRAFT!AT48,""))))</f>
        <v/>
      </c>
      <c r="O46" s="2" t="str">
        <f>IF(COUNT($A46)=0,"",IF(N46="3E","3E",IF(N46="","I",LOOKUP(N46/P$2,{0,0.4,0.45,0.5,0.55,0.6,0.65,0.7,0.75,0.8,1},{"F","D","C","C+","B-","B","B+","A-","A","A+"}))))</f>
        <v/>
      </c>
      <c r="P46" s="1" t="str">
        <f>IF(COUNT($A46)=0,"",IF(N46="","--",IF(N46="3E","3E",LOOKUP(N46/P$2,{0,0.4,0.45,0.5,0.55,0.6,0.65,0.7,0.75,0.8,1},{0,2,2.25,2.5,2.75,3,3.25,3.5,3.75,4}))))</f>
        <v/>
      </c>
      <c r="Q46" s="2" t="str">
        <f>IF(COUNT($A46)=0,"",IF($A46&lt;&gt;DRAFT!$B48,"ERR",IF(DRAFT!BB48="3E","3E",IF(COUNT(DRAFT!AX48,DRAFT!BB48)&gt;0,DRAFT!BC48,""))))</f>
        <v/>
      </c>
      <c r="R46" s="2" t="str">
        <f>IF(COUNT($A46)=0,"",IF(Q46="3E","3E",IF(Q46="","I",LOOKUP(Q46/S$2,{0,0.4,0.45,0.5,0.55,0.6,0.65,0.7,0.75,0.8,1},{"F","D","C","C+","B-","B","B+","A-","A","A+"}))))</f>
        <v/>
      </c>
      <c r="S46" s="1" t="str">
        <f>IF(COUNT($A46)=0,"",IF(Q46="","--",IF(Q46="3E","3E",LOOKUP(Q46/S$2,{0,0.4,0.45,0.5,0.55,0.6,0.65,0.7,0.75,0.8,1},{0,2,2.25,2.5,2.75,3,3.25,3.5,3.75,4}))))</f>
        <v/>
      </c>
      <c r="T46" s="2" t="str">
        <f>IF(COUNT($A46)=0,"",IF($A46&lt;&gt;DRAFT!$B48,"ERR",IF(DRAFT!BK48="3E","3E",IF(COUNT(DRAFT!BG48,DRAFT!BK48)&gt;0,DRAFT!BL48,""))))</f>
        <v/>
      </c>
      <c r="U46" s="2" t="str">
        <f>IF(COUNT($A46)=0,"",IF(T46="3E","3E",IF(T46="","I",LOOKUP(T46/V$2,{0,0.4,0.45,0.5,0.55,0.6,0.65,0.7,0.75,0.8,1},{"F","D","C","C+","B-","B","B+","A-","A","A+"}))))</f>
        <v/>
      </c>
      <c r="V46" s="1" t="str">
        <f>IF(COUNT($A46)=0,"",IF(T46="","--",IF(T46="3E","3E",LOOKUP(T46/V$2,{0,0.4,0.45,0.5,0.55,0.6,0.65,0.7,0.75,0.8,1},{0,2,2.25,2.5,2.75,3,3.25,3.5,3.75,4}))))</f>
        <v/>
      </c>
      <c r="W46" s="2" t="str">
        <f>IF(COUNT($A46)=0,"",IF($A46&lt;&gt;DRAFT!$B48,"ERR",IF(DRAFT!BT48="3E","3E",IF(COUNT(DRAFT!BP48,DRAFT!BT48)&gt;0,DRAFT!BU48,""))))</f>
        <v/>
      </c>
      <c r="X46" s="2" t="str">
        <f>IF(COUNT($A46)=0,"",IF(W46="3E","3E",IF(W46="","I",LOOKUP(W46/Y$2,{0,0.4,0.45,0.5,0.55,0.6,0.65,0.7,0.75,0.8,1},{"F","D","C","C+","B-","B","B+","A-","A","A+"}))))</f>
        <v/>
      </c>
      <c r="Y46" s="1" t="str">
        <f>IF(COUNT($A46)=0,"",IF(W46="","--",IF(W46="3E","3E",LOOKUP(W46/Y$2,{0,0.4,0.45,0.5,0.55,0.6,0.65,0.7,0.75,0.8,1},{0,2,2.25,2.5,2.75,3,3.25,3.5,3.75,4}))))</f>
        <v/>
      </c>
      <c r="Z46" s="2" t="str">
        <f>IF(COUNT($A46)=0,"",IF($A46&lt;&gt;DRAFT!$B48,"ERR",IF(DRAFT!CC48="3E","3E",IF(COUNT(DRAFT!BY48,DRAFT!CC48)&gt;0,DRAFT!CD48,""))))</f>
        <v/>
      </c>
      <c r="AA46" s="2" t="str">
        <f>IF(COUNT($A46)=0,"",IF(Z46="3E","3E",IF(Z46="","I",LOOKUP(Z46/AB$2,{0,0.4,0.45,0.5,0.55,0.6,0.65,0.7,0.75,0.8,1},{"F","D","C","C+","B-","B","B+","A-","A","A+"}))))</f>
        <v/>
      </c>
      <c r="AB46" s="1" t="str">
        <f>IF(COUNT($A46)=0,"",IF(Z46="","--",IF(Z46="3E","3E",LOOKUP(Z46/AB$2,{0,0.4,0.45,0.5,0.55,0.6,0.65,0.7,0.75,0.8,1},{0,2,2.25,2.5,2.75,3,3.25,3.5,3.75,4}))))</f>
        <v/>
      </c>
      <c r="AC46" s="2" t="str">
        <f>IF(COUNT($A46)=0,"",IF($A46&lt;&gt;DRAFT!$B48,"ERR",IF(DRAFT!CF48&gt;0,DRAFT!CF48,"")))</f>
        <v/>
      </c>
      <c r="AD46" s="2" t="str">
        <f>IF(COUNT($A46)=0,"",IF(AC46="3E","3E",IF(AC46="","I",LOOKUP(AC46/AE$2,{0,0.4,0.45,0.5,0.55,0.6,0.65,0.7,0.75,0.8,1},{"F","D","C","C+","B-","B","B+","A-","A","A+"}))))</f>
        <v/>
      </c>
      <c r="AE46" s="1" t="str">
        <f>IF(COUNT($A46)=0,"",IF(AC46="","--",IF(AC46="3E","3E",LOOKUP(AC46/AE$2,{0,0.4,0.45,0.5,0.55,0.6,0.65,0.7,0.75,0.8,1},{0,2,2.25,2.5,2.75,3,3.25,3.5,3.75,4}))))</f>
        <v/>
      </c>
      <c r="AF46" s="2" t="str">
        <f>IF(COUNT($A46)=0,"",IF($A46&lt;&gt;DRAFT!$B48,"ERR",IF(DRAFT!CI48&gt;0,DRAFT!CK48,"")))</f>
        <v/>
      </c>
      <c r="AG46" s="2" t="str">
        <f>IF(COUNT($A46)=0,"",IF(AF46="3E","3E",IF(AF46="","I",LOOKUP(AF46/AH$2,{0,0.4,0.45,0.5,0.55,0.6,0.65,0.7,0.75,0.8,1},{"F","D","C","C+","B-","B","B+","A-","A","A+"}))))</f>
        <v/>
      </c>
      <c r="AH46" s="1" t="str">
        <f>IF(COUNT($A46)=0,"",IF(AF46="","--",IF(AF46="3E","3E",LOOKUP(AF46/AH$2,{0,0.4,0.45,0.5,0.55,0.6,0.65,0.7,0.75,0.8,1},{0,2,2.25,2.5,2.75,3,3.25,3.5,3.75,4}))))</f>
        <v/>
      </c>
      <c r="AI46" s="2" t="str">
        <f>IF($A46&lt;&gt;DRAFT!$B48,"ERR",IF(OR(COUNT($A46)=0,COUNT(DRAFT!CL48:CN48,DRAFT!CP48:CR48)=0),"",CEILING(SUM(DRAFT!CO48,DRAFT!CS48,DRAFT!CT48),1)))</f>
        <v/>
      </c>
      <c r="AJ46" s="2" t="str">
        <f>IF(COUNT($A46)=0,"",IF(AI46="3E","3E",IF(AI46="","I",LOOKUP(AI46/AK$2,{0,0.4,0.45,0.5,0.55,0.6,0.65,0.7,0.75,0.8,1},{"F","D","C","C+","B-","B","B+","A-","A","A+"}))))</f>
        <v/>
      </c>
      <c r="AK46" s="1" t="str">
        <f>IF(COUNT($A46)=0,"",IF(AI46="","--",IF(AI46="3E","3E",LOOKUP(AI46/AK$2,{0,0.4,0.45,0.5,0.55,0.6,0.65,0.7,0.75,0.8,1},{0,2,2.25,2.5,2.75,3,3.25,3.5,3.75,4}))))</f>
        <v/>
      </c>
      <c r="AL46" s="4" t="str">
        <f>IF(OR(COUNT($A46)=0,COUNT(B46:AK46)=0),"",IF(COUNTIF(B46:AK46,"3E")&gt;0,"3E",IF(DRAFT!$A48="R",TRUNC(SUMPRODUCT(RGP,RCP)/TCP,3),TRUNC((SUMPRODUCT(--(IMDGP&gt;0)*IMDGP,IMCP)+CEILING(DRAFT!$DB48*42,0.25))/TCP,3))))</f>
        <v/>
      </c>
      <c r="AM46" s="2" t="str">
        <f>IF(OR(COUNT($A46)=0,COUNT(B46:AK46)=0),"",IF(COUNTIF(B46:AK46,"3E")&gt;0,"3E",IF(DRAFT!$A48="R",SUMPRODUCT(--(RGP&gt;=2),RCP),SUMPRODUCT(--(IMDGP&gt;0),--(IMGP=0),IMCP)+DRAFT!$DC48)))</f>
        <v/>
      </c>
      <c r="AN46" s="67" t="str">
        <f>IF(AL46="3E","3E",IF(COUNT($A46)=0,"",IF(COUNT(AI46)=0,"--",ROUND(((CEILING(DRAFT!$CV48*38,0.25)+CEILING(DRAFT!$CX48*38,0.25)+CEILING(DRAFT!$CZ48*42,0.25)+CEILING($AL46*42,0.25))/160),2))))</f>
        <v/>
      </c>
      <c r="AO46" s="2" t="str">
        <f>IF(AN46="3E","3E",IF(COUNT($A46)=0,"",IF(COUNT(AN46)=0,"I",LOOKUP(AN46,{0,2,2.25,2.5,2.75,3,3.25,3.5,3.75,4},{"F","D","C","C+","B-","B","B+","A-","A","A+"}))))</f>
        <v/>
      </c>
      <c r="AP46" s="2" t="str">
        <f>IF(AN46="3E","3E",IF(OR(COUNT(A46)=0,COUNT(AN46)=0),"",DRAFT!CW48+DRAFT!CY48+DRAFT!DA48+N(TABULATION!AM46)))</f>
        <v/>
      </c>
      <c r="AQ46" s="2" t="str">
        <f>IF(OR(COUNT($A46)=0,COUNT(B46:AK46)=0),"",IF(COUNTIF(B46:AM46,"3E")&gt;0,"3E",IF(AND(DRAFT!$A48="IM",OR($AL46&gt;DRAFT!$DB48,$AM46&gt;DRAFT!$DC48)),"IMPROVED",IF(AND(DRAFT!$A48="IM",$AL46&lt;=DRAFT!$DB48,$AM46&lt;=DRAFT!$DC48),"NOT IMPROVED",IF(AND(DRAFT!CU48="S",AH46&gt;=2,AK46&gt;=2,AN46&gt;=2.5,AP46&gt;=144),"PASS","FAIL")))))</f>
        <v/>
      </c>
      <c r="AR46" s="2" t="str">
        <f t="shared" si="0"/>
        <v/>
      </c>
      <c r="AS46" s="2" t="str">
        <f t="shared" si="1"/>
        <v/>
      </c>
    </row>
    <row r="47" spans="1:45" ht="18.95" customHeight="1" x14ac:dyDescent="0.25">
      <c r="A47" s="3" t="str">
        <f>IF(DRAFT!$B49="","",DRAFT!$B49)</f>
        <v/>
      </c>
      <c r="B47" s="2" t="str">
        <f>IF(COUNT($A47)=0,"",IF($A47&lt;&gt;DRAFT!$B49,"ERR",IF(DRAFT!I49="3E","3E",IF(COUNT(DRAFT!E49,DRAFT!I49)&gt;0,DRAFT!J49,""))))</f>
        <v/>
      </c>
      <c r="C47" s="2" t="str">
        <f>IF(COUNT($A47)=0,"",IF(B47="3E","3E",IF(B47="","I",LOOKUP(B47/D$2,{0,0.4,0.45,0.5,0.55,0.6,0.65,0.7,0.75,0.8,1},{"F","D","C","C+","B-","B","B+","A-","A","A+"}))))</f>
        <v/>
      </c>
      <c r="D47" s="1" t="str">
        <f>IF(COUNT($A47)=0,"",IF(B47="","--",IF(B47="3E","3E",LOOKUP(B47/D$2,{0,0.4,0.45,0.5,0.55,0.6,0.65,0.7,0.75,0.8,1},{0,2,2.25,2.5,2.75,3,3.25,3.5,3.75,4}))))</f>
        <v/>
      </c>
      <c r="E47" s="2" t="str">
        <f>IF(COUNT($A47)=0,"",IF($A47&lt;&gt;DRAFT!$B49,"ERR",IF(DRAFT!R49="3E","3E",IF(COUNT(DRAFT!N49,DRAFT!R49)&gt;0,DRAFT!S49,""))))</f>
        <v/>
      </c>
      <c r="F47" s="2" t="str">
        <f>IF(COUNT($A47)=0,"",IF(E47="3E","3E",IF(E47="","I",LOOKUP(E47/G$2,{0,0.4,0.45,0.5,0.55,0.6,0.65,0.7,0.75,0.8,1},{"F","D","C","C+","B-","B","B+","A-","A","A+"}))))</f>
        <v/>
      </c>
      <c r="G47" s="1" t="str">
        <f>IF(COUNT($A47)=0,"",IF(E47="","--",IF(E47="3E","3E",LOOKUP(E47/G$2,{0,0.4,0.45,0.5,0.55,0.6,0.65,0.7,0.75,0.8,1},{0,2,2.25,2.5,2.75,3,3.25,3.5,3.75,4}))))</f>
        <v/>
      </c>
      <c r="H47" s="2" t="str">
        <f>IF(COUNT($A47)=0,"",IF($A47&lt;&gt;DRAFT!$B49,"ERR",IF(DRAFT!AA49="3E","3E",IF(COUNT(DRAFT!W49,DRAFT!AA49)&gt;0,DRAFT!AB49,""))))</f>
        <v/>
      </c>
      <c r="I47" s="2" t="str">
        <f>IF(COUNT($A47)=0,"",IF(H47="3E","3E",IF(H47="","I",LOOKUP(H47/J$2,{0,0.4,0.45,0.5,0.55,0.6,0.65,0.7,0.75,0.8,1},{"F","D","C","C+","B-","B","B+","A-","A","A+"}))))</f>
        <v/>
      </c>
      <c r="J47" s="1" t="str">
        <f>IF(COUNT($A47)=0,"",IF(H47="","--",IF(H47="3E","3E",LOOKUP(H47/J$2,{0,0.4,0.45,0.5,0.55,0.6,0.65,0.7,0.75,0.8,1},{0,2,2.25,2.5,2.75,3,3.25,3.5,3.75,4}))))</f>
        <v/>
      </c>
      <c r="K47" s="2" t="str">
        <f>IF(COUNT($A47)=0,"",IF($A47&lt;&gt;DRAFT!$B49,"ERR",IF(DRAFT!AJ49="3E","3E",IF(COUNT(DRAFT!AF49,DRAFT!AJ49)&gt;0,DRAFT!AK49,""))))</f>
        <v/>
      </c>
      <c r="L47" s="2" t="str">
        <f>IF(COUNT($A47)=0,"",IF(K47="3E","3E",IF(K47="","I",LOOKUP(K47/M$2,{0,0.4,0.45,0.5,0.55,0.6,0.65,0.7,0.75,0.8,1},{"F","D","C","C+","B-","B","B+","A-","A","A+"}))))</f>
        <v/>
      </c>
      <c r="M47" s="1" t="str">
        <f>IF(COUNT($A47)=0,"",IF(K47="","--",IF(K47="3E","3E",LOOKUP(K47/M$2,{0,0.4,0.45,0.5,0.55,0.6,0.65,0.7,0.75,0.8,1},{0,2,2.25,2.5,2.75,3,3.25,3.5,3.75,4}))))</f>
        <v/>
      </c>
      <c r="N47" s="2" t="str">
        <f>IF(COUNT($A47)=0,"",IF($A47&lt;&gt;DRAFT!$B49,"ERR",IF(DRAFT!AS49="3E","3E",IF(COUNT(DRAFT!AO49,DRAFT!AS49)&gt;0,DRAFT!AT49,""))))</f>
        <v/>
      </c>
      <c r="O47" s="2" t="str">
        <f>IF(COUNT($A47)=0,"",IF(N47="3E","3E",IF(N47="","I",LOOKUP(N47/P$2,{0,0.4,0.45,0.5,0.55,0.6,0.65,0.7,0.75,0.8,1},{"F","D","C","C+","B-","B","B+","A-","A","A+"}))))</f>
        <v/>
      </c>
      <c r="P47" s="1" t="str">
        <f>IF(COUNT($A47)=0,"",IF(N47="","--",IF(N47="3E","3E",LOOKUP(N47/P$2,{0,0.4,0.45,0.5,0.55,0.6,0.65,0.7,0.75,0.8,1},{0,2,2.25,2.5,2.75,3,3.25,3.5,3.75,4}))))</f>
        <v/>
      </c>
      <c r="Q47" s="2" t="str">
        <f>IF(COUNT($A47)=0,"",IF($A47&lt;&gt;DRAFT!$B49,"ERR",IF(DRAFT!BB49="3E","3E",IF(COUNT(DRAFT!AX49,DRAFT!BB49)&gt;0,DRAFT!BC49,""))))</f>
        <v/>
      </c>
      <c r="R47" s="2" t="str">
        <f>IF(COUNT($A47)=0,"",IF(Q47="3E","3E",IF(Q47="","I",LOOKUP(Q47/S$2,{0,0.4,0.45,0.5,0.55,0.6,0.65,0.7,0.75,0.8,1},{"F","D","C","C+","B-","B","B+","A-","A","A+"}))))</f>
        <v/>
      </c>
      <c r="S47" s="1" t="str">
        <f>IF(COUNT($A47)=0,"",IF(Q47="","--",IF(Q47="3E","3E",LOOKUP(Q47/S$2,{0,0.4,0.45,0.5,0.55,0.6,0.65,0.7,0.75,0.8,1},{0,2,2.25,2.5,2.75,3,3.25,3.5,3.75,4}))))</f>
        <v/>
      </c>
      <c r="T47" s="2" t="str">
        <f>IF(COUNT($A47)=0,"",IF($A47&lt;&gt;DRAFT!$B49,"ERR",IF(DRAFT!BK49="3E","3E",IF(COUNT(DRAFT!BG49,DRAFT!BK49)&gt;0,DRAFT!BL49,""))))</f>
        <v/>
      </c>
      <c r="U47" s="2" t="str">
        <f>IF(COUNT($A47)=0,"",IF(T47="3E","3E",IF(T47="","I",LOOKUP(T47/V$2,{0,0.4,0.45,0.5,0.55,0.6,0.65,0.7,0.75,0.8,1},{"F","D","C","C+","B-","B","B+","A-","A","A+"}))))</f>
        <v/>
      </c>
      <c r="V47" s="1" t="str">
        <f>IF(COUNT($A47)=0,"",IF(T47="","--",IF(T47="3E","3E",LOOKUP(T47/V$2,{0,0.4,0.45,0.5,0.55,0.6,0.65,0.7,0.75,0.8,1},{0,2,2.25,2.5,2.75,3,3.25,3.5,3.75,4}))))</f>
        <v/>
      </c>
      <c r="W47" s="2" t="str">
        <f>IF(COUNT($A47)=0,"",IF($A47&lt;&gt;DRAFT!$B49,"ERR",IF(DRAFT!BT49="3E","3E",IF(COUNT(DRAFT!BP49,DRAFT!BT49)&gt;0,DRAFT!BU49,""))))</f>
        <v/>
      </c>
      <c r="X47" s="2" t="str">
        <f>IF(COUNT($A47)=0,"",IF(W47="3E","3E",IF(W47="","I",LOOKUP(W47/Y$2,{0,0.4,0.45,0.5,0.55,0.6,0.65,0.7,0.75,0.8,1},{"F","D","C","C+","B-","B","B+","A-","A","A+"}))))</f>
        <v/>
      </c>
      <c r="Y47" s="1" t="str">
        <f>IF(COUNT($A47)=0,"",IF(W47="","--",IF(W47="3E","3E",LOOKUP(W47/Y$2,{0,0.4,0.45,0.5,0.55,0.6,0.65,0.7,0.75,0.8,1},{0,2,2.25,2.5,2.75,3,3.25,3.5,3.75,4}))))</f>
        <v/>
      </c>
      <c r="Z47" s="2" t="str">
        <f>IF(COUNT($A47)=0,"",IF($A47&lt;&gt;DRAFT!$B49,"ERR",IF(DRAFT!CC49="3E","3E",IF(COUNT(DRAFT!BY49,DRAFT!CC49)&gt;0,DRAFT!CD49,""))))</f>
        <v/>
      </c>
      <c r="AA47" s="2" t="str">
        <f>IF(COUNT($A47)=0,"",IF(Z47="3E","3E",IF(Z47="","I",LOOKUP(Z47/AB$2,{0,0.4,0.45,0.5,0.55,0.6,0.65,0.7,0.75,0.8,1},{"F","D","C","C+","B-","B","B+","A-","A","A+"}))))</f>
        <v/>
      </c>
      <c r="AB47" s="1" t="str">
        <f>IF(COUNT($A47)=0,"",IF(Z47="","--",IF(Z47="3E","3E",LOOKUP(Z47/AB$2,{0,0.4,0.45,0.5,0.55,0.6,0.65,0.7,0.75,0.8,1},{0,2,2.25,2.5,2.75,3,3.25,3.5,3.75,4}))))</f>
        <v/>
      </c>
      <c r="AC47" s="2" t="str">
        <f>IF(COUNT($A47)=0,"",IF($A47&lt;&gt;DRAFT!$B49,"ERR",IF(DRAFT!CF49&gt;0,DRAFT!CF49,"")))</f>
        <v/>
      </c>
      <c r="AD47" s="2" t="str">
        <f>IF(COUNT($A47)=0,"",IF(AC47="3E","3E",IF(AC47="","I",LOOKUP(AC47/AE$2,{0,0.4,0.45,0.5,0.55,0.6,0.65,0.7,0.75,0.8,1},{"F","D","C","C+","B-","B","B+","A-","A","A+"}))))</f>
        <v/>
      </c>
      <c r="AE47" s="1" t="str">
        <f>IF(COUNT($A47)=0,"",IF(AC47="","--",IF(AC47="3E","3E",LOOKUP(AC47/AE$2,{0,0.4,0.45,0.5,0.55,0.6,0.65,0.7,0.75,0.8,1},{0,2,2.25,2.5,2.75,3,3.25,3.5,3.75,4}))))</f>
        <v/>
      </c>
      <c r="AF47" s="2" t="str">
        <f>IF(COUNT($A47)=0,"",IF($A47&lt;&gt;DRAFT!$B49,"ERR",IF(DRAFT!CI49&gt;0,DRAFT!CK49,"")))</f>
        <v/>
      </c>
      <c r="AG47" s="2" t="str">
        <f>IF(COUNT($A47)=0,"",IF(AF47="3E","3E",IF(AF47="","I",LOOKUP(AF47/AH$2,{0,0.4,0.45,0.5,0.55,0.6,0.65,0.7,0.75,0.8,1},{"F","D","C","C+","B-","B","B+","A-","A","A+"}))))</f>
        <v/>
      </c>
      <c r="AH47" s="1" t="str">
        <f>IF(COUNT($A47)=0,"",IF(AF47="","--",IF(AF47="3E","3E",LOOKUP(AF47/AH$2,{0,0.4,0.45,0.5,0.55,0.6,0.65,0.7,0.75,0.8,1},{0,2,2.25,2.5,2.75,3,3.25,3.5,3.75,4}))))</f>
        <v/>
      </c>
      <c r="AI47" s="2" t="str">
        <f>IF($A47&lt;&gt;DRAFT!$B49,"ERR",IF(OR(COUNT($A47)=0,COUNT(DRAFT!CL49:CN49,DRAFT!CP49:CR49)=0),"",CEILING(SUM(DRAFT!CO49,DRAFT!CS49,DRAFT!CT49),1)))</f>
        <v/>
      </c>
      <c r="AJ47" s="2" t="str">
        <f>IF(COUNT($A47)=0,"",IF(AI47="3E","3E",IF(AI47="","I",LOOKUP(AI47/AK$2,{0,0.4,0.45,0.5,0.55,0.6,0.65,0.7,0.75,0.8,1},{"F","D","C","C+","B-","B","B+","A-","A","A+"}))))</f>
        <v/>
      </c>
      <c r="AK47" s="1" t="str">
        <f>IF(COUNT($A47)=0,"",IF(AI47="","--",IF(AI47="3E","3E",LOOKUP(AI47/AK$2,{0,0.4,0.45,0.5,0.55,0.6,0.65,0.7,0.75,0.8,1},{0,2,2.25,2.5,2.75,3,3.25,3.5,3.75,4}))))</f>
        <v/>
      </c>
      <c r="AL47" s="4" t="str">
        <f>IF(OR(COUNT($A47)=0,COUNT(B47:AK47)=0),"",IF(COUNTIF(B47:AK47,"3E")&gt;0,"3E",IF(DRAFT!$A49="R",TRUNC(SUMPRODUCT(RGP,RCP)/TCP,3),TRUNC((SUMPRODUCT(--(IMDGP&gt;0)*IMDGP,IMCP)+CEILING(DRAFT!$DB49*42,0.25))/TCP,3))))</f>
        <v/>
      </c>
      <c r="AM47" s="2" t="str">
        <f>IF(OR(COUNT($A47)=0,COUNT(B47:AK47)=0),"",IF(COUNTIF(B47:AK47,"3E")&gt;0,"3E",IF(DRAFT!$A49="R",SUMPRODUCT(--(RGP&gt;=2),RCP),SUMPRODUCT(--(IMDGP&gt;0),--(IMGP=0),IMCP)+DRAFT!$DC49)))</f>
        <v/>
      </c>
      <c r="AN47" s="67" t="str">
        <f>IF(AL47="3E","3E",IF(COUNT($A47)=0,"",IF(COUNT(AI47)=0,"--",ROUND(((CEILING(DRAFT!$CV49*38,0.25)+CEILING(DRAFT!$CX49*38,0.25)+CEILING(DRAFT!$CZ49*42,0.25)+CEILING($AL47*42,0.25))/160),2))))</f>
        <v/>
      </c>
      <c r="AO47" s="2" t="str">
        <f>IF(AN47="3E","3E",IF(COUNT($A47)=0,"",IF(COUNT(AN47)=0,"I",LOOKUP(AN47,{0,2,2.25,2.5,2.75,3,3.25,3.5,3.75,4},{"F","D","C","C+","B-","B","B+","A-","A","A+"}))))</f>
        <v/>
      </c>
      <c r="AP47" s="2" t="str">
        <f>IF(AN47="3E","3E",IF(OR(COUNT(A47)=0,COUNT(AN47)=0),"",DRAFT!CW49+DRAFT!CY49+DRAFT!DA49+N(TABULATION!AM47)))</f>
        <v/>
      </c>
      <c r="AQ47" s="2" t="str">
        <f>IF(OR(COUNT($A47)=0,COUNT(B47:AK47)=0),"",IF(COUNTIF(B47:AM47,"3E")&gt;0,"3E",IF(AND(DRAFT!$A49="IM",OR($AL47&gt;DRAFT!$DB49,$AM47&gt;DRAFT!$DC49)),"IMPROVED",IF(AND(DRAFT!$A49="IM",$AL47&lt;=DRAFT!$DB49,$AM47&lt;=DRAFT!$DC49),"NOT IMPROVED",IF(AND(DRAFT!CU49="S",AH47&gt;=2,AK47&gt;=2,AN47&gt;=2.5,AP47&gt;=144),"PASS","FAIL")))))</f>
        <v/>
      </c>
      <c r="AR47" s="2" t="str">
        <f t="shared" si="0"/>
        <v/>
      </c>
      <c r="AS47" s="2" t="str">
        <f t="shared" si="1"/>
        <v/>
      </c>
    </row>
    <row r="48" spans="1:45" ht="18.95" customHeight="1" x14ac:dyDescent="0.25">
      <c r="A48" s="3" t="str">
        <f>IF(DRAFT!$B50="","",DRAFT!$B50)</f>
        <v/>
      </c>
      <c r="B48" s="2" t="str">
        <f>IF(COUNT($A48)=0,"",IF($A48&lt;&gt;DRAFT!$B50,"ERR",IF(DRAFT!I50="3E","3E",IF(COUNT(DRAFT!E50,DRAFT!I50)&gt;0,DRAFT!J50,""))))</f>
        <v/>
      </c>
      <c r="C48" s="2" t="str">
        <f>IF(COUNT($A48)=0,"",IF(B48="3E","3E",IF(B48="","I",LOOKUP(B48/D$2,{0,0.4,0.45,0.5,0.55,0.6,0.65,0.7,0.75,0.8,1},{"F","D","C","C+","B-","B","B+","A-","A","A+"}))))</f>
        <v/>
      </c>
      <c r="D48" s="1" t="str">
        <f>IF(COUNT($A48)=0,"",IF(B48="","--",IF(B48="3E","3E",LOOKUP(B48/D$2,{0,0.4,0.45,0.5,0.55,0.6,0.65,0.7,0.75,0.8,1},{0,2,2.25,2.5,2.75,3,3.25,3.5,3.75,4}))))</f>
        <v/>
      </c>
      <c r="E48" s="2" t="str">
        <f>IF(COUNT($A48)=0,"",IF($A48&lt;&gt;DRAFT!$B50,"ERR",IF(DRAFT!R50="3E","3E",IF(COUNT(DRAFT!N50,DRAFT!R50)&gt;0,DRAFT!S50,""))))</f>
        <v/>
      </c>
      <c r="F48" s="2" t="str">
        <f>IF(COUNT($A48)=0,"",IF(E48="3E","3E",IF(E48="","I",LOOKUP(E48/G$2,{0,0.4,0.45,0.5,0.55,0.6,0.65,0.7,0.75,0.8,1},{"F","D","C","C+","B-","B","B+","A-","A","A+"}))))</f>
        <v/>
      </c>
      <c r="G48" s="1" t="str">
        <f>IF(COUNT($A48)=0,"",IF(E48="","--",IF(E48="3E","3E",LOOKUP(E48/G$2,{0,0.4,0.45,0.5,0.55,0.6,0.65,0.7,0.75,0.8,1},{0,2,2.25,2.5,2.75,3,3.25,3.5,3.75,4}))))</f>
        <v/>
      </c>
      <c r="H48" s="2" t="str">
        <f>IF(COUNT($A48)=0,"",IF($A48&lt;&gt;DRAFT!$B50,"ERR",IF(DRAFT!AA50="3E","3E",IF(COUNT(DRAFT!W50,DRAFT!AA50)&gt;0,DRAFT!AB50,""))))</f>
        <v/>
      </c>
      <c r="I48" s="2" t="str">
        <f>IF(COUNT($A48)=0,"",IF(H48="3E","3E",IF(H48="","I",LOOKUP(H48/J$2,{0,0.4,0.45,0.5,0.55,0.6,0.65,0.7,0.75,0.8,1},{"F","D","C","C+","B-","B","B+","A-","A","A+"}))))</f>
        <v/>
      </c>
      <c r="J48" s="1" t="str">
        <f>IF(COUNT($A48)=0,"",IF(H48="","--",IF(H48="3E","3E",LOOKUP(H48/J$2,{0,0.4,0.45,0.5,0.55,0.6,0.65,0.7,0.75,0.8,1},{0,2,2.25,2.5,2.75,3,3.25,3.5,3.75,4}))))</f>
        <v/>
      </c>
      <c r="K48" s="2" t="str">
        <f>IF(COUNT($A48)=0,"",IF($A48&lt;&gt;DRAFT!$B50,"ERR",IF(DRAFT!AJ50="3E","3E",IF(COUNT(DRAFT!AF50,DRAFT!AJ50)&gt;0,DRAFT!AK50,""))))</f>
        <v/>
      </c>
      <c r="L48" s="2" t="str">
        <f>IF(COUNT($A48)=0,"",IF(K48="3E","3E",IF(K48="","I",LOOKUP(K48/M$2,{0,0.4,0.45,0.5,0.55,0.6,0.65,0.7,0.75,0.8,1},{"F","D","C","C+","B-","B","B+","A-","A","A+"}))))</f>
        <v/>
      </c>
      <c r="M48" s="1" t="str">
        <f>IF(COUNT($A48)=0,"",IF(K48="","--",IF(K48="3E","3E",LOOKUP(K48/M$2,{0,0.4,0.45,0.5,0.55,0.6,0.65,0.7,0.75,0.8,1},{0,2,2.25,2.5,2.75,3,3.25,3.5,3.75,4}))))</f>
        <v/>
      </c>
      <c r="N48" s="2" t="str">
        <f>IF(COUNT($A48)=0,"",IF($A48&lt;&gt;DRAFT!$B50,"ERR",IF(DRAFT!AS50="3E","3E",IF(COUNT(DRAFT!AO50,DRAFT!AS50)&gt;0,DRAFT!AT50,""))))</f>
        <v/>
      </c>
      <c r="O48" s="2" t="str">
        <f>IF(COUNT($A48)=0,"",IF(N48="3E","3E",IF(N48="","I",LOOKUP(N48/P$2,{0,0.4,0.45,0.5,0.55,0.6,0.65,0.7,0.75,0.8,1},{"F","D","C","C+","B-","B","B+","A-","A","A+"}))))</f>
        <v/>
      </c>
      <c r="P48" s="1" t="str">
        <f>IF(COUNT($A48)=0,"",IF(N48="","--",IF(N48="3E","3E",LOOKUP(N48/P$2,{0,0.4,0.45,0.5,0.55,0.6,0.65,0.7,0.75,0.8,1},{0,2,2.25,2.5,2.75,3,3.25,3.5,3.75,4}))))</f>
        <v/>
      </c>
      <c r="Q48" s="2" t="str">
        <f>IF(COUNT($A48)=0,"",IF($A48&lt;&gt;DRAFT!$B50,"ERR",IF(DRAFT!BB50="3E","3E",IF(COUNT(DRAFT!AX50,DRAFT!BB50)&gt;0,DRAFT!BC50,""))))</f>
        <v/>
      </c>
      <c r="R48" s="2" t="str">
        <f>IF(COUNT($A48)=0,"",IF(Q48="3E","3E",IF(Q48="","I",LOOKUP(Q48/S$2,{0,0.4,0.45,0.5,0.55,0.6,0.65,0.7,0.75,0.8,1},{"F","D","C","C+","B-","B","B+","A-","A","A+"}))))</f>
        <v/>
      </c>
      <c r="S48" s="1" t="str">
        <f>IF(COUNT($A48)=0,"",IF(Q48="","--",IF(Q48="3E","3E",LOOKUP(Q48/S$2,{0,0.4,0.45,0.5,0.55,0.6,0.65,0.7,0.75,0.8,1},{0,2,2.25,2.5,2.75,3,3.25,3.5,3.75,4}))))</f>
        <v/>
      </c>
      <c r="T48" s="2" t="str">
        <f>IF(COUNT($A48)=0,"",IF($A48&lt;&gt;DRAFT!$B50,"ERR",IF(DRAFT!BK50="3E","3E",IF(COUNT(DRAFT!BG50,DRAFT!BK50)&gt;0,DRAFT!BL50,""))))</f>
        <v/>
      </c>
      <c r="U48" s="2" t="str">
        <f>IF(COUNT($A48)=0,"",IF(T48="3E","3E",IF(T48="","I",LOOKUP(T48/V$2,{0,0.4,0.45,0.5,0.55,0.6,0.65,0.7,0.75,0.8,1},{"F","D","C","C+","B-","B","B+","A-","A","A+"}))))</f>
        <v/>
      </c>
      <c r="V48" s="1" t="str">
        <f>IF(COUNT($A48)=0,"",IF(T48="","--",IF(T48="3E","3E",LOOKUP(T48/V$2,{0,0.4,0.45,0.5,0.55,0.6,0.65,0.7,0.75,0.8,1},{0,2,2.25,2.5,2.75,3,3.25,3.5,3.75,4}))))</f>
        <v/>
      </c>
      <c r="W48" s="2" t="str">
        <f>IF(COUNT($A48)=0,"",IF($A48&lt;&gt;DRAFT!$B50,"ERR",IF(DRAFT!BT50="3E","3E",IF(COUNT(DRAFT!BP50,DRAFT!BT50)&gt;0,DRAFT!BU50,""))))</f>
        <v/>
      </c>
      <c r="X48" s="2" t="str">
        <f>IF(COUNT($A48)=0,"",IF(W48="3E","3E",IF(W48="","I",LOOKUP(W48/Y$2,{0,0.4,0.45,0.5,0.55,0.6,0.65,0.7,0.75,0.8,1},{"F","D","C","C+","B-","B","B+","A-","A","A+"}))))</f>
        <v/>
      </c>
      <c r="Y48" s="1" t="str">
        <f>IF(COUNT($A48)=0,"",IF(W48="","--",IF(W48="3E","3E",LOOKUP(W48/Y$2,{0,0.4,0.45,0.5,0.55,0.6,0.65,0.7,0.75,0.8,1},{0,2,2.25,2.5,2.75,3,3.25,3.5,3.75,4}))))</f>
        <v/>
      </c>
      <c r="Z48" s="2" t="str">
        <f>IF(COUNT($A48)=0,"",IF($A48&lt;&gt;DRAFT!$B50,"ERR",IF(DRAFT!CC50="3E","3E",IF(COUNT(DRAFT!BY50,DRAFT!CC50)&gt;0,DRAFT!CD50,""))))</f>
        <v/>
      </c>
      <c r="AA48" s="2" t="str">
        <f>IF(COUNT($A48)=0,"",IF(Z48="3E","3E",IF(Z48="","I",LOOKUP(Z48/AB$2,{0,0.4,0.45,0.5,0.55,0.6,0.65,0.7,0.75,0.8,1},{"F","D","C","C+","B-","B","B+","A-","A","A+"}))))</f>
        <v/>
      </c>
      <c r="AB48" s="1" t="str">
        <f>IF(COUNT($A48)=0,"",IF(Z48="","--",IF(Z48="3E","3E",LOOKUP(Z48/AB$2,{0,0.4,0.45,0.5,0.55,0.6,0.65,0.7,0.75,0.8,1},{0,2,2.25,2.5,2.75,3,3.25,3.5,3.75,4}))))</f>
        <v/>
      </c>
      <c r="AC48" s="2" t="str">
        <f>IF(COUNT($A48)=0,"",IF($A48&lt;&gt;DRAFT!$B50,"ERR",IF(DRAFT!CF50&gt;0,DRAFT!CF50,"")))</f>
        <v/>
      </c>
      <c r="AD48" s="2" t="str">
        <f>IF(COUNT($A48)=0,"",IF(AC48="3E","3E",IF(AC48="","I",LOOKUP(AC48/AE$2,{0,0.4,0.45,0.5,0.55,0.6,0.65,0.7,0.75,0.8,1},{"F","D","C","C+","B-","B","B+","A-","A","A+"}))))</f>
        <v/>
      </c>
      <c r="AE48" s="1" t="str">
        <f>IF(COUNT($A48)=0,"",IF(AC48="","--",IF(AC48="3E","3E",LOOKUP(AC48/AE$2,{0,0.4,0.45,0.5,0.55,0.6,0.65,0.7,0.75,0.8,1},{0,2,2.25,2.5,2.75,3,3.25,3.5,3.75,4}))))</f>
        <v/>
      </c>
      <c r="AF48" s="2" t="str">
        <f>IF(COUNT($A48)=0,"",IF($A48&lt;&gt;DRAFT!$B50,"ERR",IF(DRAFT!CI50&gt;0,DRAFT!CK50,"")))</f>
        <v/>
      </c>
      <c r="AG48" s="2" t="str">
        <f>IF(COUNT($A48)=0,"",IF(AF48="3E","3E",IF(AF48="","I",LOOKUP(AF48/AH$2,{0,0.4,0.45,0.5,0.55,0.6,0.65,0.7,0.75,0.8,1},{"F","D","C","C+","B-","B","B+","A-","A","A+"}))))</f>
        <v/>
      </c>
      <c r="AH48" s="1" t="str">
        <f>IF(COUNT($A48)=0,"",IF(AF48="","--",IF(AF48="3E","3E",LOOKUP(AF48/AH$2,{0,0.4,0.45,0.5,0.55,0.6,0.65,0.7,0.75,0.8,1},{0,2,2.25,2.5,2.75,3,3.25,3.5,3.75,4}))))</f>
        <v/>
      </c>
      <c r="AI48" s="2" t="str">
        <f>IF($A48&lt;&gt;DRAFT!$B50,"ERR",IF(OR(COUNT($A48)=0,COUNT(DRAFT!CL50:CN50,DRAFT!CP50:CR50)=0),"",CEILING(SUM(DRAFT!CO50,DRAFT!CS50,DRAFT!CT50),1)))</f>
        <v/>
      </c>
      <c r="AJ48" s="2" t="str">
        <f>IF(COUNT($A48)=0,"",IF(AI48="3E","3E",IF(AI48="","I",LOOKUP(AI48/AK$2,{0,0.4,0.45,0.5,0.55,0.6,0.65,0.7,0.75,0.8,1},{"F","D","C","C+","B-","B","B+","A-","A","A+"}))))</f>
        <v/>
      </c>
      <c r="AK48" s="1" t="str">
        <f>IF(COUNT($A48)=0,"",IF(AI48="","--",IF(AI48="3E","3E",LOOKUP(AI48/AK$2,{0,0.4,0.45,0.5,0.55,0.6,0.65,0.7,0.75,0.8,1},{0,2,2.25,2.5,2.75,3,3.25,3.5,3.75,4}))))</f>
        <v/>
      </c>
      <c r="AL48" s="4" t="str">
        <f>IF(OR(COUNT($A48)=0,COUNT(B48:AK48)=0),"",IF(COUNTIF(B48:AK48,"3E")&gt;0,"3E",IF(DRAFT!$A50="R",TRUNC(SUMPRODUCT(RGP,RCP)/TCP,3),TRUNC((SUMPRODUCT(--(IMDGP&gt;0)*IMDGP,IMCP)+CEILING(DRAFT!$DB50*42,0.25))/TCP,3))))</f>
        <v/>
      </c>
      <c r="AM48" s="2" t="str">
        <f>IF(OR(COUNT($A48)=0,COUNT(B48:AK48)=0),"",IF(COUNTIF(B48:AK48,"3E")&gt;0,"3E",IF(DRAFT!$A50="R",SUMPRODUCT(--(RGP&gt;=2),RCP),SUMPRODUCT(--(IMDGP&gt;0),--(IMGP=0),IMCP)+DRAFT!$DC50)))</f>
        <v/>
      </c>
      <c r="AN48" s="67" t="str">
        <f>IF(AL48="3E","3E",IF(COUNT($A48)=0,"",IF(COUNT(AI48)=0,"--",ROUND(((CEILING(DRAFT!$CV50*38,0.25)+CEILING(DRAFT!$CX50*38,0.25)+CEILING(DRAFT!$CZ50*42,0.25)+CEILING($AL48*42,0.25))/160),2))))</f>
        <v/>
      </c>
      <c r="AO48" s="2" t="str">
        <f>IF(AN48="3E","3E",IF(COUNT($A48)=0,"",IF(COUNT(AN48)=0,"I",LOOKUP(AN48,{0,2,2.25,2.5,2.75,3,3.25,3.5,3.75,4},{"F","D","C","C+","B-","B","B+","A-","A","A+"}))))</f>
        <v/>
      </c>
      <c r="AP48" s="2" t="str">
        <f>IF(AN48="3E","3E",IF(OR(COUNT(A48)=0,COUNT(AN48)=0),"",DRAFT!CW50+DRAFT!CY50+DRAFT!DA50+N(TABULATION!AM48)))</f>
        <v/>
      </c>
      <c r="AQ48" s="2" t="str">
        <f>IF(OR(COUNT($A48)=0,COUNT(B48:AK48)=0),"",IF(COUNTIF(B48:AM48,"3E")&gt;0,"3E",IF(AND(DRAFT!$A50="IM",OR($AL48&gt;DRAFT!$DB50,$AM48&gt;DRAFT!$DC50)),"IMPROVED",IF(AND(DRAFT!$A50="IM",$AL48&lt;=DRAFT!$DB50,$AM48&lt;=DRAFT!$DC50),"NOT IMPROVED",IF(AND(DRAFT!CU50="S",AH48&gt;=2,AK48&gt;=2,AN48&gt;=2.5,AP48&gt;=144),"PASS","FAIL")))))</f>
        <v/>
      </c>
      <c r="AR48" s="2" t="str">
        <f t="shared" si="0"/>
        <v/>
      </c>
      <c r="AS48" s="2" t="str">
        <f t="shared" si="1"/>
        <v/>
      </c>
    </row>
    <row r="49" spans="1:45" ht="18.95" customHeight="1" x14ac:dyDescent="0.25">
      <c r="A49" s="3" t="str">
        <f>IF(DRAFT!$B51="","",DRAFT!$B51)</f>
        <v/>
      </c>
      <c r="B49" s="2" t="str">
        <f>IF(COUNT($A49)=0,"",IF($A49&lt;&gt;DRAFT!$B51,"ERR",IF(DRAFT!I51="3E","3E",IF(COUNT(DRAFT!E51,DRAFT!I51)&gt;0,DRAFT!J51,""))))</f>
        <v/>
      </c>
      <c r="C49" s="2" t="str">
        <f>IF(COUNT($A49)=0,"",IF(B49="3E","3E",IF(B49="","I",LOOKUP(B49/D$2,{0,0.4,0.45,0.5,0.55,0.6,0.65,0.7,0.75,0.8,1},{"F","D","C","C+","B-","B","B+","A-","A","A+"}))))</f>
        <v/>
      </c>
      <c r="D49" s="1" t="str">
        <f>IF(COUNT($A49)=0,"",IF(B49="","--",IF(B49="3E","3E",LOOKUP(B49/D$2,{0,0.4,0.45,0.5,0.55,0.6,0.65,0.7,0.75,0.8,1},{0,2,2.25,2.5,2.75,3,3.25,3.5,3.75,4}))))</f>
        <v/>
      </c>
      <c r="E49" s="2" t="str">
        <f>IF(COUNT($A49)=0,"",IF($A49&lt;&gt;DRAFT!$B51,"ERR",IF(DRAFT!R51="3E","3E",IF(COUNT(DRAFT!N51,DRAFT!R51)&gt;0,DRAFT!S51,""))))</f>
        <v/>
      </c>
      <c r="F49" s="2" t="str">
        <f>IF(COUNT($A49)=0,"",IF(E49="3E","3E",IF(E49="","I",LOOKUP(E49/G$2,{0,0.4,0.45,0.5,0.55,0.6,0.65,0.7,0.75,0.8,1},{"F","D","C","C+","B-","B","B+","A-","A","A+"}))))</f>
        <v/>
      </c>
      <c r="G49" s="1" t="str">
        <f>IF(COUNT($A49)=0,"",IF(E49="","--",IF(E49="3E","3E",LOOKUP(E49/G$2,{0,0.4,0.45,0.5,0.55,0.6,0.65,0.7,0.75,0.8,1},{0,2,2.25,2.5,2.75,3,3.25,3.5,3.75,4}))))</f>
        <v/>
      </c>
      <c r="H49" s="2" t="str">
        <f>IF(COUNT($A49)=0,"",IF($A49&lt;&gt;DRAFT!$B51,"ERR",IF(DRAFT!AA51="3E","3E",IF(COUNT(DRAFT!W51,DRAFT!AA51)&gt;0,DRAFT!AB51,""))))</f>
        <v/>
      </c>
      <c r="I49" s="2" t="str">
        <f>IF(COUNT($A49)=0,"",IF(H49="3E","3E",IF(H49="","I",LOOKUP(H49/J$2,{0,0.4,0.45,0.5,0.55,0.6,0.65,0.7,0.75,0.8,1},{"F","D","C","C+","B-","B","B+","A-","A","A+"}))))</f>
        <v/>
      </c>
      <c r="J49" s="1" t="str">
        <f>IF(COUNT($A49)=0,"",IF(H49="","--",IF(H49="3E","3E",LOOKUP(H49/J$2,{0,0.4,0.45,0.5,0.55,0.6,0.65,0.7,0.75,0.8,1},{0,2,2.25,2.5,2.75,3,3.25,3.5,3.75,4}))))</f>
        <v/>
      </c>
      <c r="K49" s="2" t="str">
        <f>IF(COUNT($A49)=0,"",IF($A49&lt;&gt;DRAFT!$B51,"ERR",IF(DRAFT!AJ51="3E","3E",IF(COUNT(DRAFT!AF51,DRAFT!AJ51)&gt;0,DRAFT!AK51,""))))</f>
        <v/>
      </c>
      <c r="L49" s="2" t="str">
        <f>IF(COUNT($A49)=0,"",IF(K49="3E","3E",IF(K49="","I",LOOKUP(K49/M$2,{0,0.4,0.45,0.5,0.55,0.6,0.65,0.7,0.75,0.8,1},{"F","D","C","C+","B-","B","B+","A-","A","A+"}))))</f>
        <v/>
      </c>
      <c r="M49" s="1" t="str">
        <f>IF(COUNT($A49)=0,"",IF(K49="","--",IF(K49="3E","3E",LOOKUP(K49/M$2,{0,0.4,0.45,0.5,0.55,0.6,0.65,0.7,0.75,0.8,1},{0,2,2.25,2.5,2.75,3,3.25,3.5,3.75,4}))))</f>
        <v/>
      </c>
      <c r="N49" s="2" t="str">
        <f>IF(COUNT($A49)=0,"",IF($A49&lt;&gt;DRAFT!$B51,"ERR",IF(DRAFT!AS51="3E","3E",IF(COUNT(DRAFT!AO51,DRAFT!AS51)&gt;0,DRAFT!AT51,""))))</f>
        <v/>
      </c>
      <c r="O49" s="2" t="str">
        <f>IF(COUNT($A49)=0,"",IF(N49="3E","3E",IF(N49="","I",LOOKUP(N49/P$2,{0,0.4,0.45,0.5,0.55,0.6,0.65,0.7,0.75,0.8,1},{"F","D","C","C+","B-","B","B+","A-","A","A+"}))))</f>
        <v/>
      </c>
      <c r="P49" s="1" t="str">
        <f>IF(COUNT($A49)=0,"",IF(N49="","--",IF(N49="3E","3E",LOOKUP(N49/P$2,{0,0.4,0.45,0.5,0.55,0.6,0.65,0.7,0.75,0.8,1},{0,2,2.25,2.5,2.75,3,3.25,3.5,3.75,4}))))</f>
        <v/>
      </c>
      <c r="Q49" s="2" t="str">
        <f>IF(COUNT($A49)=0,"",IF($A49&lt;&gt;DRAFT!$B51,"ERR",IF(DRAFT!BB51="3E","3E",IF(COUNT(DRAFT!AX51,DRAFT!BB51)&gt;0,DRAFT!BC51,""))))</f>
        <v/>
      </c>
      <c r="R49" s="2" t="str">
        <f>IF(COUNT($A49)=0,"",IF(Q49="3E","3E",IF(Q49="","I",LOOKUP(Q49/S$2,{0,0.4,0.45,0.5,0.55,0.6,0.65,0.7,0.75,0.8,1},{"F","D","C","C+","B-","B","B+","A-","A","A+"}))))</f>
        <v/>
      </c>
      <c r="S49" s="1" t="str">
        <f>IF(COUNT($A49)=0,"",IF(Q49="","--",IF(Q49="3E","3E",LOOKUP(Q49/S$2,{0,0.4,0.45,0.5,0.55,0.6,0.65,0.7,0.75,0.8,1},{0,2,2.25,2.5,2.75,3,3.25,3.5,3.75,4}))))</f>
        <v/>
      </c>
      <c r="T49" s="2" t="str">
        <f>IF(COUNT($A49)=0,"",IF($A49&lt;&gt;DRAFT!$B51,"ERR",IF(DRAFT!BK51="3E","3E",IF(COUNT(DRAFT!BG51,DRAFT!BK51)&gt;0,DRAFT!BL51,""))))</f>
        <v/>
      </c>
      <c r="U49" s="2" t="str">
        <f>IF(COUNT($A49)=0,"",IF(T49="3E","3E",IF(T49="","I",LOOKUP(T49/V$2,{0,0.4,0.45,0.5,0.55,0.6,0.65,0.7,0.75,0.8,1},{"F","D","C","C+","B-","B","B+","A-","A","A+"}))))</f>
        <v/>
      </c>
      <c r="V49" s="1" t="str">
        <f>IF(COUNT($A49)=0,"",IF(T49="","--",IF(T49="3E","3E",LOOKUP(T49/V$2,{0,0.4,0.45,0.5,0.55,0.6,0.65,0.7,0.75,0.8,1},{0,2,2.25,2.5,2.75,3,3.25,3.5,3.75,4}))))</f>
        <v/>
      </c>
      <c r="W49" s="2" t="str">
        <f>IF(COUNT($A49)=0,"",IF($A49&lt;&gt;DRAFT!$B51,"ERR",IF(DRAFT!BT51="3E","3E",IF(COUNT(DRAFT!BP51,DRAFT!BT51)&gt;0,DRAFT!BU51,""))))</f>
        <v/>
      </c>
      <c r="X49" s="2" t="str">
        <f>IF(COUNT($A49)=0,"",IF(W49="3E","3E",IF(W49="","I",LOOKUP(W49/Y$2,{0,0.4,0.45,0.5,0.55,0.6,0.65,0.7,0.75,0.8,1},{"F","D","C","C+","B-","B","B+","A-","A","A+"}))))</f>
        <v/>
      </c>
      <c r="Y49" s="1" t="str">
        <f>IF(COUNT($A49)=0,"",IF(W49="","--",IF(W49="3E","3E",LOOKUP(W49/Y$2,{0,0.4,0.45,0.5,0.55,0.6,0.65,0.7,0.75,0.8,1},{0,2,2.25,2.5,2.75,3,3.25,3.5,3.75,4}))))</f>
        <v/>
      </c>
      <c r="Z49" s="2" t="str">
        <f>IF(COUNT($A49)=0,"",IF($A49&lt;&gt;DRAFT!$B51,"ERR",IF(DRAFT!CC51="3E","3E",IF(COUNT(DRAFT!BY51,DRAFT!CC51)&gt;0,DRAFT!CD51,""))))</f>
        <v/>
      </c>
      <c r="AA49" s="2" t="str">
        <f>IF(COUNT($A49)=0,"",IF(Z49="3E","3E",IF(Z49="","I",LOOKUP(Z49/AB$2,{0,0.4,0.45,0.5,0.55,0.6,0.65,0.7,0.75,0.8,1},{"F","D","C","C+","B-","B","B+","A-","A","A+"}))))</f>
        <v/>
      </c>
      <c r="AB49" s="1" t="str">
        <f>IF(COUNT($A49)=0,"",IF(Z49="","--",IF(Z49="3E","3E",LOOKUP(Z49/AB$2,{0,0.4,0.45,0.5,0.55,0.6,0.65,0.7,0.75,0.8,1},{0,2,2.25,2.5,2.75,3,3.25,3.5,3.75,4}))))</f>
        <v/>
      </c>
      <c r="AC49" s="2" t="str">
        <f>IF(COUNT($A49)=0,"",IF($A49&lt;&gt;DRAFT!$B51,"ERR",IF(DRAFT!CF51&gt;0,DRAFT!CF51,"")))</f>
        <v/>
      </c>
      <c r="AD49" s="2" t="str">
        <f>IF(COUNT($A49)=0,"",IF(AC49="3E","3E",IF(AC49="","I",LOOKUP(AC49/AE$2,{0,0.4,0.45,0.5,0.55,0.6,0.65,0.7,0.75,0.8,1},{"F","D","C","C+","B-","B","B+","A-","A","A+"}))))</f>
        <v/>
      </c>
      <c r="AE49" s="1" t="str">
        <f>IF(COUNT($A49)=0,"",IF(AC49="","--",IF(AC49="3E","3E",LOOKUP(AC49/AE$2,{0,0.4,0.45,0.5,0.55,0.6,0.65,0.7,0.75,0.8,1},{0,2,2.25,2.5,2.75,3,3.25,3.5,3.75,4}))))</f>
        <v/>
      </c>
      <c r="AF49" s="2" t="str">
        <f>IF(COUNT($A49)=0,"",IF($A49&lt;&gt;DRAFT!$B51,"ERR",IF(DRAFT!CI51&gt;0,DRAFT!CK51,"")))</f>
        <v/>
      </c>
      <c r="AG49" s="2" t="str">
        <f>IF(COUNT($A49)=0,"",IF(AF49="3E","3E",IF(AF49="","I",LOOKUP(AF49/AH$2,{0,0.4,0.45,0.5,0.55,0.6,0.65,0.7,0.75,0.8,1},{"F","D","C","C+","B-","B","B+","A-","A","A+"}))))</f>
        <v/>
      </c>
      <c r="AH49" s="1" t="str">
        <f>IF(COUNT($A49)=0,"",IF(AF49="","--",IF(AF49="3E","3E",LOOKUP(AF49/AH$2,{0,0.4,0.45,0.5,0.55,0.6,0.65,0.7,0.75,0.8,1},{0,2,2.25,2.5,2.75,3,3.25,3.5,3.75,4}))))</f>
        <v/>
      </c>
      <c r="AI49" s="2" t="str">
        <f>IF($A49&lt;&gt;DRAFT!$B51,"ERR",IF(OR(COUNT($A49)=0,COUNT(DRAFT!CL51:CN51,DRAFT!CP51:CR51)=0),"",CEILING(SUM(DRAFT!CO51,DRAFT!CS51,DRAFT!CT51),1)))</f>
        <v/>
      </c>
      <c r="AJ49" s="2" t="str">
        <f>IF(COUNT($A49)=0,"",IF(AI49="3E","3E",IF(AI49="","I",LOOKUP(AI49/AK$2,{0,0.4,0.45,0.5,0.55,0.6,0.65,0.7,0.75,0.8,1},{"F","D","C","C+","B-","B","B+","A-","A","A+"}))))</f>
        <v/>
      </c>
      <c r="AK49" s="1" t="str">
        <f>IF(COUNT($A49)=0,"",IF(AI49="","--",IF(AI49="3E","3E",LOOKUP(AI49/AK$2,{0,0.4,0.45,0.5,0.55,0.6,0.65,0.7,0.75,0.8,1},{0,2,2.25,2.5,2.75,3,3.25,3.5,3.75,4}))))</f>
        <v/>
      </c>
      <c r="AL49" s="4" t="str">
        <f>IF(OR(COUNT($A49)=0,COUNT(B49:AK49)=0),"",IF(COUNTIF(B49:AK49,"3E")&gt;0,"3E",IF(DRAFT!$A51="R",TRUNC(SUMPRODUCT(RGP,RCP)/TCP,3),TRUNC((SUMPRODUCT(--(IMDGP&gt;0)*IMDGP,IMCP)+CEILING(DRAFT!$DB51*42,0.25))/TCP,3))))</f>
        <v/>
      </c>
      <c r="AM49" s="2" t="str">
        <f>IF(OR(COUNT($A49)=0,COUNT(B49:AK49)=0),"",IF(COUNTIF(B49:AK49,"3E")&gt;0,"3E",IF(DRAFT!$A51="R",SUMPRODUCT(--(RGP&gt;=2),RCP),SUMPRODUCT(--(IMDGP&gt;0),--(IMGP=0),IMCP)+DRAFT!$DC51)))</f>
        <v/>
      </c>
      <c r="AN49" s="67" t="str">
        <f>IF(AL49="3E","3E",IF(COUNT($A49)=0,"",IF(COUNT(AI49)=0,"--",ROUND(((CEILING(DRAFT!$CV51*38,0.25)+CEILING(DRAFT!$CX51*38,0.25)+CEILING(DRAFT!$CZ51*42,0.25)+CEILING($AL49*42,0.25))/160),2))))</f>
        <v/>
      </c>
      <c r="AO49" s="2" t="str">
        <f>IF(AN49="3E","3E",IF(COUNT($A49)=0,"",IF(COUNT(AN49)=0,"I",LOOKUP(AN49,{0,2,2.25,2.5,2.75,3,3.25,3.5,3.75,4},{"F","D","C","C+","B-","B","B+","A-","A","A+"}))))</f>
        <v/>
      </c>
      <c r="AP49" s="2" t="str">
        <f>IF(AN49="3E","3E",IF(OR(COUNT(A49)=0,COUNT(AN49)=0),"",DRAFT!CW51+DRAFT!CY51+DRAFT!DA51+N(TABULATION!AM49)))</f>
        <v/>
      </c>
      <c r="AQ49" s="2" t="str">
        <f>IF(OR(COUNT($A49)=0,COUNT(B49:AK49)=0),"",IF(COUNTIF(B49:AM49,"3E")&gt;0,"3E",IF(AND(DRAFT!$A51="IM",OR($AL49&gt;DRAFT!$DB51,$AM49&gt;DRAFT!$DC51)),"IMPROVED",IF(AND(DRAFT!$A51="IM",$AL49&lt;=DRAFT!$DB51,$AM49&lt;=DRAFT!$DC51),"NOT IMPROVED",IF(AND(DRAFT!CU51="S",AH49&gt;=2,AK49&gt;=2,AN49&gt;=2.5,AP49&gt;=144),"PASS","FAIL")))))</f>
        <v/>
      </c>
      <c r="AR49" s="2" t="str">
        <f t="shared" si="0"/>
        <v/>
      </c>
      <c r="AS49" s="2" t="str">
        <f t="shared" si="1"/>
        <v/>
      </c>
    </row>
    <row r="50" spans="1:45" ht="18.95" customHeight="1" x14ac:dyDescent="0.25">
      <c r="A50" s="3" t="str">
        <f>IF(DRAFT!$B52="","",DRAFT!$B52)</f>
        <v/>
      </c>
      <c r="B50" s="2" t="str">
        <f>IF(COUNT($A50)=0,"",IF($A50&lt;&gt;DRAFT!$B52,"ERR",IF(DRAFT!I52="3E","3E",IF(COUNT(DRAFT!E52,DRAFT!I52)&gt;0,DRAFT!J52,""))))</f>
        <v/>
      </c>
      <c r="C50" s="2" t="str">
        <f>IF(COUNT($A50)=0,"",IF(B50="3E","3E",IF(B50="","I",LOOKUP(B50/D$2,{0,0.4,0.45,0.5,0.55,0.6,0.65,0.7,0.75,0.8,1},{"F","D","C","C+","B-","B","B+","A-","A","A+"}))))</f>
        <v/>
      </c>
      <c r="D50" s="1" t="str">
        <f>IF(COUNT($A50)=0,"",IF(B50="","--",IF(B50="3E","3E",LOOKUP(B50/D$2,{0,0.4,0.45,0.5,0.55,0.6,0.65,0.7,0.75,0.8,1},{0,2,2.25,2.5,2.75,3,3.25,3.5,3.75,4}))))</f>
        <v/>
      </c>
      <c r="E50" s="2" t="str">
        <f>IF(COUNT($A50)=0,"",IF($A50&lt;&gt;DRAFT!$B52,"ERR",IF(DRAFT!R52="3E","3E",IF(COUNT(DRAFT!N52,DRAFT!R52)&gt;0,DRAFT!S52,""))))</f>
        <v/>
      </c>
      <c r="F50" s="2" t="str">
        <f>IF(COUNT($A50)=0,"",IF(E50="3E","3E",IF(E50="","I",LOOKUP(E50/G$2,{0,0.4,0.45,0.5,0.55,0.6,0.65,0.7,0.75,0.8,1},{"F","D","C","C+","B-","B","B+","A-","A","A+"}))))</f>
        <v/>
      </c>
      <c r="G50" s="1" t="str">
        <f>IF(COUNT($A50)=0,"",IF(E50="","--",IF(E50="3E","3E",LOOKUP(E50/G$2,{0,0.4,0.45,0.5,0.55,0.6,0.65,0.7,0.75,0.8,1},{0,2,2.25,2.5,2.75,3,3.25,3.5,3.75,4}))))</f>
        <v/>
      </c>
      <c r="H50" s="2" t="str">
        <f>IF(COUNT($A50)=0,"",IF($A50&lt;&gt;DRAFT!$B52,"ERR",IF(DRAFT!AA52="3E","3E",IF(COUNT(DRAFT!W52,DRAFT!AA52)&gt;0,DRAFT!AB52,""))))</f>
        <v/>
      </c>
      <c r="I50" s="2" t="str">
        <f>IF(COUNT($A50)=0,"",IF(H50="3E","3E",IF(H50="","I",LOOKUP(H50/J$2,{0,0.4,0.45,0.5,0.55,0.6,0.65,0.7,0.75,0.8,1},{"F","D","C","C+","B-","B","B+","A-","A","A+"}))))</f>
        <v/>
      </c>
      <c r="J50" s="1" t="str">
        <f>IF(COUNT($A50)=0,"",IF(H50="","--",IF(H50="3E","3E",LOOKUP(H50/J$2,{0,0.4,0.45,0.5,0.55,0.6,0.65,0.7,0.75,0.8,1},{0,2,2.25,2.5,2.75,3,3.25,3.5,3.75,4}))))</f>
        <v/>
      </c>
      <c r="K50" s="2" t="str">
        <f>IF(COUNT($A50)=0,"",IF($A50&lt;&gt;DRAFT!$B52,"ERR",IF(DRAFT!AJ52="3E","3E",IF(COUNT(DRAFT!AF52,DRAFT!AJ52)&gt;0,DRAFT!AK52,""))))</f>
        <v/>
      </c>
      <c r="L50" s="2" t="str">
        <f>IF(COUNT($A50)=0,"",IF(K50="3E","3E",IF(K50="","I",LOOKUP(K50/M$2,{0,0.4,0.45,0.5,0.55,0.6,0.65,0.7,0.75,0.8,1},{"F","D","C","C+","B-","B","B+","A-","A","A+"}))))</f>
        <v/>
      </c>
      <c r="M50" s="1" t="str">
        <f>IF(COUNT($A50)=0,"",IF(K50="","--",IF(K50="3E","3E",LOOKUP(K50/M$2,{0,0.4,0.45,0.5,0.55,0.6,0.65,0.7,0.75,0.8,1},{0,2,2.25,2.5,2.75,3,3.25,3.5,3.75,4}))))</f>
        <v/>
      </c>
      <c r="N50" s="2" t="str">
        <f>IF(COUNT($A50)=0,"",IF($A50&lt;&gt;DRAFT!$B52,"ERR",IF(DRAFT!AS52="3E","3E",IF(COUNT(DRAFT!AO52,DRAFT!AS52)&gt;0,DRAFT!AT52,""))))</f>
        <v/>
      </c>
      <c r="O50" s="2" t="str">
        <f>IF(COUNT($A50)=0,"",IF(N50="3E","3E",IF(N50="","I",LOOKUP(N50/P$2,{0,0.4,0.45,0.5,0.55,0.6,0.65,0.7,0.75,0.8,1},{"F","D","C","C+","B-","B","B+","A-","A","A+"}))))</f>
        <v/>
      </c>
      <c r="P50" s="1" t="str">
        <f>IF(COUNT($A50)=0,"",IF(N50="","--",IF(N50="3E","3E",LOOKUP(N50/P$2,{0,0.4,0.45,0.5,0.55,0.6,0.65,0.7,0.75,0.8,1},{0,2,2.25,2.5,2.75,3,3.25,3.5,3.75,4}))))</f>
        <v/>
      </c>
      <c r="Q50" s="2" t="str">
        <f>IF(COUNT($A50)=0,"",IF($A50&lt;&gt;DRAFT!$B52,"ERR",IF(DRAFT!BB52="3E","3E",IF(COUNT(DRAFT!AX52,DRAFT!BB52)&gt;0,DRAFT!BC52,""))))</f>
        <v/>
      </c>
      <c r="R50" s="2" t="str">
        <f>IF(COUNT($A50)=0,"",IF(Q50="3E","3E",IF(Q50="","I",LOOKUP(Q50/S$2,{0,0.4,0.45,0.5,0.55,0.6,0.65,0.7,0.75,0.8,1},{"F","D","C","C+","B-","B","B+","A-","A","A+"}))))</f>
        <v/>
      </c>
      <c r="S50" s="1" t="str">
        <f>IF(COUNT($A50)=0,"",IF(Q50="","--",IF(Q50="3E","3E",LOOKUP(Q50/S$2,{0,0.4,0.45,0.5,0.55,0.6,0.65,0.7,0.75,0.8,1},{0,2,2.25,2.5,2.75,3,3.25,3.5,3.75,4}))))</f>
        <v/>
      </c>
      <c r="T50" s="2" t="str">
        <f>IF(COUNT($A50)=0,"",IF($A50&lt;&gt;DRAFT!$B52,"ERR",IF(DRAFT!BK52="3E","3E",IF(COUNT(DRAFT!BG52,DRAFT!BK52)&gt;0,DRAFT!BL52,""))))</f>
        <v/>
      </c>
      <c r="U50" s="2" t="str">
        <f>IF(COUNT($A50)=0,"",IF(T50="3E","3E",IF(T50="","I",LOOKUP(T50/V$2,{0,0.4,0.45,0.5,0.55,0.6,0.65,0.7,0.75,0.8,1},{"F","D","C","C+","B-","B","B+","A-","A","A+"}))))</f>
        <v/>
      </c>
      <c r="V50" s="1" t="str">
        <f>IF(COUNT($A50)=0,"",IF(T50="","--",IF(T50="3E","3E",LOOKUP(T50/V$2,{0,0.4,0.45,0.5,0.55,0.6,0.65,0.7,0.75,0.8,1},{0,2,2.25,2.5,2.75,3,3.25,3.5,3.75,4}))))</f>
        <v/>
      </c>
      <c r="W50" s="2" t="str">
        <f>IF(COUNT($A50)=0,"",IF($A50&lt;&gt;DRAFT!$B52,"ERR",IF(DRAFT!BT52="3E","3E",IF(COUNT(DRAFT!BP52,DRAFT!BT52)&gt;0,DRAFT!BU52,""))))</f>
        <v/>
      </c>
      <c r="X50" s="2" t="str">
        <f>IF(COUNT($A50)=0,"",IF(W50="3E","3E",IF(W50="","I",LOOKUP(W50/Y$2,{0,0.4,0.45,0.5,0.55,0.6,0.65,0.7,0.75,0.8,1},{"F","D","C","C+","B-","B","B+","A-","A","A+"}))))</f>
        <v/>
      </c>
      <c r="Y50" s="1" t="str">
        <f>IF(COUNT($A50)=0,"",IF(W50="","--",IF(W50="3E","3E",LOOKUP(W50/Y$2,{0,0.4,0.45,0.5,0.55,0.6,0.65,0.7,0.75,0.8,1},{0,2,2.25,2.5,2.75,3,3.25,3.5,3.75,4}))))</f>
        <v/>
      </c>
      <c r="Z50" s="2" t="str">
        <f>IF(COUNT($A50)=0,"",IF($A50&lt;&gt;DRAFT!$B52,"ERR",IF(DRAFT!CC52="3E","3E",IF(COUNT(DRAFT!BY52,DRAFT!CC52)&gt;0,DRAFT!CD52,""))))</f>
        <v/>
      </c>
      <c r="AA50" s="2" t="str">
        <f>IF(COUNT($A50)=0,"",IF(Z50="3E","3E",IF(Z50="","I",LOOKUP(Z50/AB$2,{0,0.4,0.45,0.5,0.55,0.6,0.65,0.7,0.75,0.8,1},{"F","D","C","C+","B-","B","B+","A-","A","A+"}))))</f>
        <v/>
      </c>
      <c r="AB50" s="1" t="str">
        <f>IF(COUNT($A50)=0,"",IF(Z50="","--",IF(Z50="3E","3E",LOOKUP(Z50/AB$2,{0,0.4,0.45,0.5,0.55,0.6,0.65,0.7,0.75,0.8,1},{0,2,2.25,2.5,2.75,3,3.25,3.5,3.75,4}))))</f>
        <v/>
      </c>
      <c r="AC50" s="2" t="str">
        <f>IF(COUNT($A50)=0,"",IF($A50&lt;&gt;DRAFT!$B52,"ERR",IF(DRAFT!CF52&gt;0,DRAFT!CF52,"")))</f>
        <v/>
      </c>
      <c r="AD50" s="2" t="str">
        <f>IF(COUNT($A50)=0,"",IF(AC50="3E","3E",IF(AC50="","I",LOOKUP(AC50/AE$2,{0,0.4,0.45,0.5,0.55,0.6,0.65,0.7,0.75,0.8,1},{"F","D","C","C+","B-","B","B+","A-","A","A+"}))))</f>
        <v/>
      </c>
      <c r="AE50" s="1" t="str">
        <f>IF(COUNT($A50)=0,"",IF(AC50="","--",IF(AC50="3E","3E",LOOKUP(AC50/AE$2,{0,0.4,0.45,0.5,0.55,0.6,0.65,0.7,0.75,0.8,1},{0,2,2.25,2.5,2.75,3,3.25,3.5,3.75,4}))))</f>
        <v/>
      </c>
      <c r="AF50" s="2" t="str">
        <f>IF(COUNT($A50)=0,"",IF($A50&lt;&gt;DRAFT!$B52,"ERR",IF(DRAFT!CI52&gt;0,DRAFT!CK52,"")))</f>
        <v/>
      </c>
      <c r="AG50" s="2" t="str">
        <f>IF(COUNT($A50)=0,"",IF(AF50="3E","3E",IF(AF50="","I",LOOKUP(AF50/AH$2,{0,0.4,0.45,0.5,0.55,0.6,0.65,0.7,0.75,0.8,1},{"F","D","C","C+","B-","B","B+","A-","A","A+"}))))</f>
        <v/>
      </c>
      <c r="AH50" s="1" t="str">
        <f>IF(COUNT($A50)=0,"",IF(AF50="","--",IF(AF50="3E","3E",LOOKUP(AF50/AH$2,{0,0.4,0.45,0.5,0.55,0.6,0.65,0.7,0.75,0.8,1},{0,2,2.25,2.5,2.75,3,3.25,3.5,3.75,4}))))</f>
        <v/>
      </c>
      <c r="AI50" s="2" t="str">
        <f>IF($A50&lt;&gt;DRAFT!$B52,"ERR",IF(OR(COUNT($A50)=0,COUNT(DRAFT!CL52:CN52,DRAFT!CP52:CR52)=0),"",CEILING(SUM(DRAFT!CO52,DRAFT!CS52,DRAFT!CT52),1)))</f>
        <v/>
      </c>
      <c r="AJ50" s="2" t="str">
        <f>IF(COUNT($A50)=0,"",IF(AI50="3E","3E",IF(AI50="","I",LOOKUP(AI50/AK$2,{0,0.4,0.45,0.5,0.55,0.6,0.65,0.7,0.75,0.8,1},{"F","D","C","C+","B-","B","B+","A-","A","A+"}))))</f>
        <v/>
      </c>
      <c r="AK50" s="1" t="str">
        <f>IF(COUNT($A50)=0,"",IF(AI50="","--",IF(AI50="3E","3E",LOOKUP(AI50/AK$2,{0,0.4,0.45,0.5,0.55,0.6,0.65,0.7,0.75,0.8,1},{0,2,2.25,2.5,2.75,3,3.25,3.5,3.75,4}))))</f>
        <v/>
      </c>
      <c r="AL50" s="4" t="str">
        <f>IF(OR(COUNT($A50)=0,COUNT(B50:AK50)=0),"",IF(COUNTIF(B50:AK50,"3E")&gt;0,"3E",IF(DRAFT!$A52="R",TRUNC(SUMPRODUCT(RGP,RCP)/TCP,3),TRUNC((SUMPRODUCT(--(IMDGP&gt;0)*IMDGP,IMCP)+CEILING(DRAFT!$DB52*42,0.25))/TCP,3))))</f>
        <v/>
      </c>
      <c r="AM50" s="2" t="str">
        <f>IF(OR(COUNT($A50)=0,COUNT(B50:AK50)=0),"",IF(COUNTIF(B50:AK50,"3E")&gt;0,"3E",IF(DRAFT!$A52="R",SUMPRODUCT(--(RGP&gt;=2),RCP),SUMPRODUCT(--(IMDGP&gt;0),--(IMGP=0),IMCP)+DRAFT!$DC52)))</f>
        <v/>
      </c>
      <c r="AN50" s="67" t="str">
        <f>IF(AL50="3E","3E",IF(COUNT($A50)=0,"",IF(COUNT(AI50)=0,"--",ROUND(((CEILING(DRAFT!$CV52*38,0.25)+CEILING(DRAFT!$CX52*38,0.25)+CEILING(DRAFT!$CZ52*42,0.25)+CEILING($AL50*42,0.25))/160),2))))</f>
        <v/>
      </c>
      <c r="AO50" s="2" t="str">
        <f>IF(AN50="3E","3E",IF(COUNT($A50)=0,"",IF(COUNT(AN50)=0,"I",LOOKUP(AN50,{0,2,2.25,2.5,2.75,3,3.25,3.5,3.75,4},{"F","D","C","C+","B-","B","B+","A-","A","A+"}))))</f>
        <v/>
      </c>
      <c r="AP50" s="2" t="str">
        <f>IF(AN50="3E","3E",IF(OR(COUNT(A50)=0,COUNT(AN50)=0),"",DRAFT!CW52+DRAFT!CY52+DRAFT!DA52+N(TABULATION!AM50)))</f>
        <v/>
      </c>
      <c r="AQ50" s="2" t="str">
        <f>IF(OR(COUNT($A50)=0,COUNT(B50:AK50)=0),"",IF(COUNTIF(B50:AM50,"3E")&gt;0,"3E",IF(AND(DRAFT!$A52="IM",OR($AL50&gt;DRAFT!$DB52,$AM50&gt;DRAFT!$DC52)),"IMPROVED",IF(AND(DRAFT!$A52="IM",$AL50&lt;=DRAFT!$DB52,$AM50&lt;=DRAFT!$DC52),"NOT IMPROVED",IF(AND(DRAFT!CU52="S",AH50&gt;=2,AK50&gt;=2,AN50&gt;=2.5,AP50&gt;=144),"PASS","FAIL")))))</f>
        <v/>
      </c>
      <c r="AR50" s="2" t="str">
        <f t="shared" si="0"/>
        <v/>
      </c>
      <c r="AS50" s="2" t="str">
        <f t="shared" si="1"/>
        <v/>
      </c>
    </row>
    <row r="51" spans="1:45" ht="18.95" customHeight="1" x14ac:dyDescent="0.25">
      <c r="A51" s="3" t="str">
        <f>IF(DRAFT!$B53="","",DRAFT!$B53)</f>
        <v/>
      </c>
      <c r="B51" s="2" t="str">
        <f>IF(COUNT($A51)=0,"",IF($A51&lt;&gt;DRAFT!$B53,"ERR",IF(DRAFT!I53="3E","3E",IF(COUNT(DRAFT!E53,DRAFT!I53)&gt;0,DRAFT!J53,""))))</f>
        <v/>
      </c>
      <c r="C51" s="2" t="str">
        <f>IF(COUNT($A51)=0,"",IF(B51="3E","3E",IF(B51="","I",LOOKUP(B51/D$2,{0,0.4,0.45,0.5,0.55,0.6,0.65,0.7,0.75,0.8,1},{"F","D","C","C+","B-","B","B+","A-","A","A+"}))))</f>
        <v/>
      </c>
      <c r="D51" s="1" t="str">
        <f>IF(COUNT($A51)=0,"",IF(B51="","--",IF(B51="3E","3E",LOOKUP(B51/D$2,{0,0.4,0.45,0.5,0.55,0.6,0.65,0.7,0.75,0.8,1},{0,2,2.25,2.5,2.75,3,3.25,3.5,3.75,4}))))</f>
        <v/>
      </c>
      <c r="E51" s="2" t="str">
        <f>IF(COUNT($A51)=0,"",IF($A51&lt;&gt;DRAFT!$B53,"ERR",IF(DRAFT!R53="3E","3E",IF(COUNT(DRAFT!N53,DRAFT!R53)&gt;0,DRAFT!S53,""))))</f>
        <v/>
      </c>
      <c r="F51" s="2" t="str">
        <f>IF(COUNT($A51)=0,"",IF(E51="3E","3E",IF(E51="","I",LOOKUP(E51/G$2,{0,0.4,0.45,0.5,0.55,0.6,0.65,0.7,0.75,0.8,1},{"F","D","C","C+","B-","B","B+","A-","A","A+"}))))</f>
        <v/>
      </c>
      <c r="G51" s="1" t="str">
        <f>IF(COUNT($A51)=0,"",IF(E51="","--",IF(E51="3E","3E",LOOKUP(E51/G$2,{0,0.4,0.45,0.5,0.55,0.6,0.65,0.7,0.75,0.8,1},{0,2,2.25,2.5,2.75,3,3.25,3.5,3.75,4}))))</f>
        <v/>
      </c>
      <c r="H51" s="2" t="str">
        <f>IF(COUNT($A51)=0,"",IF($A51&lt;&gt;DRAFT!$B53,"ERR",IF(DRAFT!AA53="3E","3E",IF(COUNT(DRAFT!W53,DRAFT!AA53)&gt;0,DRAFT!AB53,""))))</f>
        <v/>
      </c>
      <c r="I51" s="2" t="str">
        <f>IF(COUNT($A51)=0,"",IF(H51="3E","3E",IF(H51="","I",LOOKUP(H51/J$2,{0,0.4,0.45,0.5,0.55,0.6,0.65,0.7,0.75,0.8,1},{"F","D","C","C+","B-","B","B+","A-","A","A+"}))))</f>
        <v/>
      </c>
      <c r="J51" s="1" t="str">
        <f>IF(COUNT($A51)=0,"",IF(H51="","--",IF(H51="3E","3E",LOOKUP(H51/J$2,{0,0.4,0.45,0.5,0.55,0.6,0.65,0.7,0.75,0.8,1},{0,2,2.25,2.5,2.75,3,3.25,3.5,3.75,4}))))</f>
        <v/>
      </c>
      <c r="K51" s="2" t="str">
        <f>IF(COUNT($A51)=0,"",IF($A51&lt;&gt;DRAFT!$B53,"ERR",IF(DRAFT!AJ53="3E","3E",IF(COUNT(DRAFT!AF53,DRAFT!AJ53)&gt;0,DRAFT!AK53,""))))</f>
        <v/>
      </c>
      <c r="L51" s="2" t="str">
        <f>IF(COUNT($A51)=0,"",IF(K51="3E","3E",IF(K51="","I",LOOKUP(K51/M$2,{0,0.4,0.45,0.5,0.55,0.6,0.65,0.7,0.75,0.8,1},{"F","D","C","C+","B-","B","B+","A-","A","A+"}))))</f>
        <v/>
      </c>
      <c r="M51" s="1" t="str">
        <f>IF(COUNT($A51)=0,"",IF(K51="","--",IF(K51="3E","3E",LOOKUP(K51/M$2,{0,0.4,0.45,0.5,0.55,0.6,0.65,0.7,0.75,0.8,1},{0,2,2.25,2.5,2.75,3,3.25,3.5,3.75,4}))))</f>
        <v/>
      </c>
      <c r="N51" s="2" t="str">
        <f>IF(COUNT($A51)=0,"",IF($A51&lt;&gt;DRAFT!$B53,"ERR",IF(DRAFT!AS53="3E","3E",IF(COUNT(DRAFT!AO53,DRAFT!AS53)&gt;0,DRAFT!AT53,""))))</f>
        <v/>
      </c>
      <c r="O51" s="2" t="str">
        <f>IF(COUNT($A51)=0,"",IF(N51="3E","3E",IF(N51="","I",LOOKUP(N51/P$2,{0,0.4,0.45,0.5,0.55,0.6,0.65,0.7,0.75,0.8,1},{"F","D","C","C+","B-","B","B+","A-","A","A+"}))))</f>
        <v/>
      </c>
      <c r="P51" s="1" t="str">
        <f>IF(COUNT($A51)=0,"",IF(N51="","--",IF(N51="3E","3E",LOOKUP(N51/P$2,{0,0.4,0.45,0.5,0.55,0.6,0.65,0.7,0.75,0.8,1},{0,2,2.25,2.5,2.75,3,3.25,3.5,3.75,4}))))</f>
        <v/>
      </c>
      <c r="Q51" s="2" t="str">
        <f>IF(COUNT($A51)=0,"",IF($A51&lt;&gt;DRAFT!$B53,"ERR",IF(DRAFT!BB53="3E","3E",IF(COUNT(DRAFT!AX53,DRAFT!BB53)&gt;0,DRAFT!BC53,""))))</f>
        <v/>
      </c>
      <c r="R51" s="2" t="str">
        <f>IF(COUNT($A51)=0,"",IF(Q51="3E","3E",IF(Q51="","I",LOOKUP(Q51/S$2,{0,0.4,0.45,0.5,0.55,0.6,0.65,0.7,0.75,0.8,1},{"F","D","C","C+","B-","B","B+","A-","A","A+"}))))</f>
        <v/>
      </c>
      <c r="S51" s="1" t="str">
        <f>IF(COUNT($A51)=0,"",IF(Q51="","--",IF(Q51="3E","3E",LOOKUP(Q51/S$2,{0,0.4,0.45,0.5,0.55,0.6,0.65,0.7,0.75,0.8,1},{0,2,2.25,2.5,2.75,3,3.25,3.5,3.75,4}))))</f>
        <v/>
      </c>
      <c r="T51" s="2" t="str">
        <f>IF(COUNT($A51)=0,"",IF($A51&lt;&gt;DRAFT!$B53,"ERR",IF(DRAFT!BK53="3E","3E",IF(COUNT(DRAFT!BG53,DRAFT!BK53)&gt;0,DRAFT!BL53,""))))</f>
        <v/>
      </c>
      <c r="U51" s="2" t="str">
        <f>IF(COUNT($A51)=0,"",IF(T51="3E","3E",IF(T51="","I",LOOKUP(T51/V$2,{0,0.4,0.45,0.5,0.55,0.6,0.65,0.7,0.75,0.8,1},{"F","D","C","C+","B-","B","B+","A-","A","A+"}))))</f>
        <v/>
      </c>
      <c r="V51" s="1" t="str">
        <f>IF(COUNT($A51)=0,"",IF(T51="","--",IF(T51="3E","3E",LOOKUP(T51/V$2,{0,0.4,0.45,0.5,0.55,0.6,0.65,0.7,0.75,0.8,1},{0,2,2.25,2.5,2.75,3,3.25,3.5,3.75,4}))))</f>
        <v/>
      </c>
      <c r="W51" s="2" t="str">
        <f>IF(COUNT($A51)=0,"",IF($A51&lt;&gt;DRAFT!$B53,"ERR",IF(DRAFT!BT53="3E","3E",IF(COUNT(DRAFT!BP53,DRAFT!BT53)&gt;0,DRAFT!BU53,""))))</f>
        <v/>
      </c>
      <c r="X51" s="2" t="str">
        <f>IF(COUNT($A51)=0,"",IF(W51="3E","3E",IF(W51="","I",LOOKUP(W51/Y$2,{0,0.4,0.45,0.5,0.55,0.6,0.65,0.7,0.75,0.8,1},{"F","D","C","C+","B-","B","B+","A-","A","A+"}))))</f>
        <v/>
      </c>
      <c r="Y51" s="1" t="str">
        <f>IF(COUNT($A51)=0,"",IF(W51="","--",IF(W51="3E","3E",LOOKUP(W51/Y$2,{0,0.4,0.45,0.5,0.55,0.6,0.65,0.7,0.75,0.8,1},{0,2,2.25,2.5,2.75,3,3.25,3.5,3.75,4}))))</f>
        <v/>
      </c>
      <c r="Z51" s="2" t="str">
        <f>IF(COUNT($A51)=0,"",IF($A51&lt;&gt;DRAFT!$B53,"ERR",IF(DRAFT!CC53="3E","3E",IF(COUNT(DRAFT!BY53,DRAFT!CC53)&gt;0,DRAFT!CD53,""))))</f>
        <v/>
      </c>
      <c r="AA51" s="2" t="str">
        <f>IF(COUNT($A51)=0,"",IF(Z51="3E","3E",IF(Z51="","I",LOOKUP(Z51/AB$2,{0,0.4,0.45,0.5,0.55,0.6,0.65,0.7,0.75,0.8,1},{"F","D","C","C+","B-","B","B+","A-","A","A+"}))))</f>
        <v/>
      </c>
      <c r="AB51" s="1" t="str">
        <f>IF(COUNT($A51)=0,"",IF(Z51="","--",IF(Z51="3E","3E",LOOKUP(Z51/AB$2,{0,0.4,0.45,0.5,0.55,0.6,0.65,0.7,0.75,0.8,1},{0,2,2.25,2.5,2.75,3,3.25,3.5,3.75,4}))))</f>
        <v/>
      </c>
      <c r="AC51" s="2" t="str">
        <f>IF(COUNT($A51)=0,"",IF($A51&lt;&gt;DRAFT!$B53,"ERR",IF(DRAFT!CF53&gt;0,DRAFT!CF53,"")))</f>
        <v/>
      </c>
      <c r="AD51" s="2" t="str">
        <f>IF(COUNT($A51)=0,"",IF(AC51="3E","3E",IF(AC51="","I",LOOKUP(AC51/AE$2,{0,0.4,0.45,0.5,0.55,0.6,0.65,0.7,0.75,0.8,1},{"F","D","C","C+","B-","B","B+","A-","A","A+"}))))</f>
        <v/>
      </c>
      <c r="AE51" s="1" t="str">
        <f>IF(COUNT($A51)=0,"",IF(AC51="","--",IF(AC51="3E","3E",LOOKUP(AC51/AE$2,{0,0.4,0.45,0.5,0.55,0.6,0.65,0.7,0.75,0.8,1},{0,2,2.25,2.5,2.75,3,3.25,3.5,3.75,4}))))</f>
        <v/>
      </c>
      <c r="AF51" s="2" t="str">
        <f>IF(COUNT($A51)=0,"",IF($A51&lt;&gt;DRAFT!$B53,"ERR",IF(DRAFT!CI53&gt;0,DRAFT!CK53,"")))</f>
        <v/>
      </c>
      <c r="AG51" s="2" t="str">
        <f>IF(COUNT($A51)=0,"",IF(AF51="3E","3E",IF(AF51="","I",LOOKUP(AF51/AH$2,{0,0.4,0.45,0.5,0.55,0.6,0.65,0.7,0.75,0.8,1},{"F","D","C","C+","B-","B","B+","A-","A","A+"}))))</f>
        <v/>
      </c>
      <c r="AH51" s="1" t="str">
        <f>IF(COUNT($A51)=0,"",IF(AF51="","--",IF(AF51="3E","3E",LOOKUP(AF51/AH$2,{0,0.4,0.45,0.5,0.55,0.6,0.65,0.7,0.75,0.8,1},{0,2,2.25,2.5,2.75,3,3.25,3.5,3.75,4}))))</f>
        <v/>
      </c>
      <c r="AI51" s="2" t="str">
        <f>IF($A51&lt;&gt;DRAFT!$B53,"ERR",IF(OR(COUNT($A51)=0,COUNT(DRAFT!CL53:CN53,DRAFT!CP53:CR53)=0),"",CEILING(SUM(DRAFT!CO53,DRAFT!CS53,DRAFT!CT53),1)))</f>
        <v/>
      </c>
      <c r="AJ51" s="2" t="str">
        <f>IF(COUNT($A51)=0,"",IF(AI51="3E","3E",IF(AI51="","I",LOOKUP(AI51/AK$2,{0,0.4,0.45,0.5,0.55,0.6,0.65,0.7,0.75,0.8,1},{"F","D","C","C+","B-","B","B+","A-","A","A+"}))))</f>
        <v/>
      </c>
      <c r="AK51" s="1" t="str">
        <f>IF(COUNT($A51)=0,"",IF(AI51="","--",IF(AI51="3E","3E",LOOKUP(AI51/AK$2,{0,0.4,0.45,0.5,0.55,0.6,0.65,0.7,0.75,0.8,1},{0,2,2.25,2.5,2.75,3,3.25,3.5,3.75,4}))))</f>
        <v/>
      </c>
      <c r="AL51" s="4" t="str">
        <f>IF(OR(COUNT($A51)=0,COUNT(B51:AK51)=0),"",IF(COUNTIF(B51:AK51,"3E")&gt;0,"3E",IF(DRAFT!$A53="R",TRUNC(SUMPRODUCT(RGP,RCP)/TCP,3),TRUNC((SUMPRODUCT(--(IMDGP&gt;0)*IMDGP,IMCP)+CEILING(DRAFT!$DB53*42,0.25))/TCP,3))))</f>
        <v/>
      </c>
      <c r="AM51" s="2" t="str">
        <f>IF(OR(COUNT($A51)=0,COUNT(B51:AK51)=0),"",IF(COUNTIF(B51:AK51,"3E")&gt;0,"3E",IF(DRAFT!$A53="R",SUMPRODUCT(--(RGP&gt;=2),RCP),SUMPRODUCT(--(IMDGP&gt;0),--(IMGP=0),IMCP)+DRAFT!$DC53)))</f>
        <v/>
      </c>
      <c r="AN51" s="67" t="str">
        <f>IF(AL51="3E","3E",IF(COUNT($A51)=0,"",IF(COUNT(AI51)=0,"--",ROUND(((CEILING(DRAFT!$CV53*38,0.25)+CEILING(DRAFT!$CX53*38,0.25)+CEILING(DRAFT!$CZ53*42,0.25)+CEILING($AL51*42,0.25))/160),2))))</f>
        <v/>
      </c>
      <c r="AO51" s="2" t="str">
        <f>IF(AN51="3E","3E",IF(COUNT($A51)=0,"",IF(COUNT(AN51)=0,"I",LOOKUP(AN51,{0,2,2.25,2.5,2.75,3,3.25,3.5,3.75,4},{"F","D","C","C+","B-","B","B+","A-","A","A+"}))))</f>
        <v/>
      </c>
      <c r="AP51" s="2" t="str">
        <f>IF(AN51="3E","3E",IF(OR(COUNT(A51)=0,COUNT(AN51)=0),"",DRAFT!CW53+DRAFT!CY53+DRAFT!DA53+N(TABULATION!AM51)))</f>
        <v/>
      </c>
      <c r="AQ51" s="2" t="str">
        <f>IF(OR(COUNT($A51)=0,COUNT(B51:AK51)=0),"",IF(COUNTIF(B51:AM51,"3E")&gt;0,"3E",IF(AND(DRAFT!$A53="IM",OR($AL51&gt;DRAFT!$DB53,$AM51&gt;DRAFT!$DC53)),"IMPROVED",IF(AND(DRAFT!$A53="IM",$AL51&lt;=DRAFT!$DB53,$AM51&lt;=DRAFT!$DC53),"NOT IMPROVED",IF(AND(DRAFT!CU53="S",AH51&gt;=2,AK51&gt;=2,AN51&gt;=2.5,AP51&gt;=144),"PASS","FAIL")))))</f>
        <v/>
      </c>
      <c r="AR51" s="2" t="str">
        <f t="shared" si="0"/>
        <v/>
      </c>
      <c r="AS51" s="2" t="str">
        <f t="shared" si="1"/>
        <v/>
      </c>
    </row>
    <row r="52" spans="1:45" ht="18.95" customHeight="1" x14ac:dyDescent="0.25">
      <c r="A52" s="3" t="str">
        <f>IF(DRAFT!$B54="","",DRAFT!$B54)</f>
        <v/>
      </c>
      <c r="B52" s="2" t="str">
        <f>IF(COUNT($A52)=0,"",IF($A52&lt;&gt;DRAFT!$B54,"ERR",IF(DRAFT!I54="3E","3E",IF(COUNT(DRAFT!E54,DRAFT!I54)&gt;0,DRAFT!J54,""))))</f>
        <v/>
      </c>
      <c r="C52" s="2" t="str">
        <f>IF(COUNT($A52)=0,"",IF(B52="3E","3E",IF(B52="","I",LOOKUP(B52/D$2,{0,0.4,0.45,0.5,0.55,0.6,0.65,0.7,0.75,0.8,1},{"F","D","C","C+","B-","B","B+","A-","A","A+"}))))</f>
        <v/>
      </c>
      <c r="D52" s="1" t="str">
        <f>IF(COUNT($A52)=0,"",IF(B52="","--",IF(B52="3E","3E",LOOKUP(B52/D$2,{0,0.4,0.45,0.5,0.55,0.6,0.65,0.7,0.75,0.8,1},{0,2,2.25,2.5,2.75,3,3.25,3.5,3.75,4}))))</f>
        <v/>
      </c>
      <c r="E52" s="2" t="str">
        <f>IF(COUNT($A52)=0,"",IF($A52&lt;&gt;DRAFT!$B54,"ERR",IF(DRAFT!R54="3E","3E",IF(COUNT(DRAFT!N54,DRAFT!R54)&gt;0,DRAFT!S54,""))))</f>
        <v/>
      </c>
      <c r="F52" s="2" t="str">
        <f>IF(COUNT($A52)=0,"",IF(E52="3E","3E",IF(E52="","I",LOOKUP(E52/G$2,{0,0.4,0.45,0.5,0.55,0.6,0.65,0.7,0.75,0.8,1},{"F","D","C","C+","B-","B","B+","A-","A","A+"}))))</f>
        <v/>
      </c>
      <c r="G52" s="1" t="str">
        <f>IF(COUNT($A52)=0,"",IF(E52="","--",IF(E52="3E","3E",LOOKUP(E52/G$2,{0,0.4,0.45,0.5,0.55,0.6,0.65,0.7,0.75,0.8,1},{0,2,2.25,2.5,2.75,3,3.25,3.5,3.75,4}))))</f>
        <v/>
      </c>
      <c r="H52" s="2" t="str">
        <f>IF(COUNT($A52)=0,"",IF($A52&lt;&gt;DRAFT!$B54,"ERR",IF(DRAFT!AA54="3E","3E",IF(COUNT(DRAFT!W54,DRAFT!AA54)&gt;0,DRAFT!AB54,""))))</f>
        <v/>
      </c>
      <c r="I52" s="2" t="str">
        <f>IF(COUNT($A52)=0,"",IF(H52="3E","3E",IF(H52="","I",LOOKUP(H52/J$2,{0,0.4,0.45,0.5,0.55,0.6,0.65,0.7,0.75,0.8,1},{"F","D","C","C+","B-","B","B+","A-","A","A+"}))))</f>
        <v/>
      </c>
      <c r="J52" s="1" t="str">
        <f>IF(COUNT($A52)=0,"",IF(H52="","--",IF(H52="3E","3E",LOOKUP(H52/J$2,{0,0.4,0.45,0.5,0.55,0.6,0.65,0.7,0.75,0.8,1},{0,2,2.25,2.5,2.75,3,3.25,3.5,3.75,4}))))</f>
        <v/>
      </c>
      <c r="K52" s="2" t="str">
        <f>IF(COUNT($A52)=0,"",IF($A52&lt;&gt;DRAFT!$B54,"ERR",IF(DRAFT!AJ54="3E","3E",IF(COUNT(DRAFT!AF54,DRAFT!AJ54)&gt;0,DRAFT!AK54,""))))</f>
        <v/>
      </c>
      <c r="L52" s="2" t="str">
        <f>IF(COUNT($A52)=0,"",IF(K52="3E","3E",IF(K52="","I",LOOKUP(K52/M$2,{0,0.4,0.45,0.5,0.55,0.6,0.65,0.7,0.75,0.8,1},{"F","D","C","C+","B-","B","B+","A-","A","A+"}))))</f>
        <v/>
      </c>
      <c r="M52" s="1" t="str">
        <f>IF(COUNT($A52)=0,"",IF(K52="","--",IF(K52="3E","3E",LOOKUP(K52/M$2,{0,0.4,0.45,0.5,0.55,0.6,0.65,0.7,0.75,0.8,1},{0,2,2.25,2.5,2.75,3,3.25,3.5,3.75,4}))))</f>
        <v/>
      </c>
      <c r="N52" s="2" t="str">
        <f>IF(COUNT($A52)=0,"",IF($A52&lt;&gt;DRAFT!$B54,"ERR",IF(DRAFT!AS54="3E","3E",IF(COUNT(DRAFT!AO54,DRAFT!AS54)&gt;0,DRAFT!AT54,""))))</f>
        <v/>
      </c>
      <c r="O52" s="2" t="str">
        <f>IF(COUNT($A52)=0,"",IF(N52="3E","3E",IF(N52="","I",LOOKUP(N52/P$2,{0,0.4,0.45,0.5,0.55,0.6,0.65,0.7,0.75,0.8,1},{"F","D","C","C+","B-","B","B+","A-","A","A+"}))))</f>
        <v/>
      </c>
      <c r="P52" s="1" t="str">
        <f>IF(COUNT($A52)=0,"",IF(N52="","--",IF(N52="3E","3E",LOOKUP(N52/P$2,{0,0.4,0.45,0.5,0.55,0.6,0.65,0.7,0.75,0.8,1},{0,2,2.25,2.5,2.75,3,3.25,3.5,3.75,4}))))</f>
        <v/>
      </c>
      <c r="Q52" s="2" t="str">
        <f>IF(COUNT($A52)=0,"",IF($A52&lt;&gt;DRAFT!$B54,"ERR",IF(DRAFT!BB54="3E","3E",IF(COUNT(DRAFT!AX54,DRAFT!BB54)&gt;0,DRAFT!BC54,""))))</f>
        <v/>
      </c>
      <c r="R52" s="2" t="str">
        <f>IF(COUNT($A52)=0,"",IF(Q52="3E","3E",IF(Q52="","I",LOOKUP(Q52/S$2,{0,0.4,0.45,0.5,0.55,0.6,0.65,0.7,0.75,0.8,1},{"F","D","C","C+","B-","B","B+","A-","A","A+"}))))</f>
        <v/>
      </c>
      <c r="S52" s="1" t="str">
        <f>IF(COUNT($A52)=0,"",IF(Q52="","--",IF(Q52="3E","3E",LOOKUP(Q52/S$2,{0,0.4,0.45,0.5,0.55,0.6,0.65,0.7,0.75,0.8,1},{0,2,2.25,2.5,2.75,3,3.25,3.5,3.75,4}))))</f>
        <v/>
      </c>
      <c r="T52" s="2" t="str">
        <f>IF(COUNT($A52)=0,"",IF($A52&lt;&gt;DRAFT!$B54,"ERR",IF(DRAFT!BK54="3E","3E",IF(COUNT(DRAFT!BG54,DRAFT!BK54)&gt;0,DRAFT!BL54,""))))</f>
        <v/>
      </c>
      <c r="U52" s="2" t="str">
        <f>IF(COUNT($A52)=0,"",IF(T52="3E","3E",IF(T52="","I",LOOKUP(T52/V$2,{0,0.4,0.45,0.5,0.55,0.6,0.65,0.7,0.75,0.8,1},{"F","D","C","C+","B-","B","B+","A-","A","A+"}))))</f>
        <v/>
      </c>
      <c r="V52" s="1" t="str">
        <f>IF(COUNT($A52)=0,"",IF(T52="","--",IF(T52="3E","3E",LOOKUP(T52/V$2,{0,0.4,0.45,0.5,0.55,0.6,0.65,0.7,0.75,0.8,1},{0,2,2.25,2.5,2.75,3,3.25,3.5,3.75,4}))))</f>
        <v/>
      </c>
      <c r="W52" s="2" t="str">
        <f>IF(COUNT($A52)=0,"",IF($A52&lt;&gt;DRAFT!$B54,"ERR",IF(DRAFT!BT54="3E","3E",IF(COUNT(DRAFT!BP54,DRAFT!BT54)&gt;0,DRAFT!BU54,""))))</f>
        <v/>
      </c>
      <c r="X52" s="2" t="str">
        <f>IF(COUNT($A52)=0,"",IF(W52="3E","3E",IF(W52="","I",LOOKUP(W52/Y$2,{0,0.4,0.45,0.5,0.55,0.6,0.65,0.7,0.75,0.8,1},{"F","D","C","C+","B-","B","B+","A-","A","A+"}))))</f>
        <v/>
      </c>
      <c r="Y52" s="1" t="str">
        <f>IF(COUNT($A52)=0,"",IF(W52="","--",IF(W52="3E","3E",LOOKUP(W52/Y$2,{0,0.4,0.45,0.5,0.55,0.6,0.65,0.7,0.75,0.8,1},{0,2,2.25,2.5,2.75,3,3.25,3.5,3.75,4}))))</f>
        <v/>
      </c>
      <c r="Z52" s="2" t="str">
        <f>IF(COUNT($A52)=0,"",IF($A52&lt;&gt;DRAFT!$B54,"ERR",IF(DRAFT!CC54="3E","3E",IF(COUNT(DRAFT!BY54,DRAFT!CC54)&gt;0,DRAFT!CD54,""))))</f>
        <v/>
      </c>
      <c r="AA52" s="2" t="str">
        <f>IF(COUNT($A52)=0,"",IF(Z52="3E","3E",IF(Z52="","I",LOOKUP(Z52/AB$2,{0,0.4,0.45,0.5,0.55,0.6,0.65,0.7,0.75,0.8,1},{"F","D","C","C+","B-","B","B+","A-","A","A+"}))))</f>
        <v/>
      </c>
      <c r="AB52" s="1" t="str">
        <f>IF(COUNT($A52)=0,"",IF(Z52="","--",IF(Z52="3E","3E",LOOKUP(Z52/AB$2,{0,0.4,0.45,0.5,0.55,0.6,0.65,0.7,0.75,0.8,1},{0,2,2.25,2.5,2.75,3,3.25,3.5,3.75,4}))))</f>
        <v/>
      </c>
      <c r="AC52" s="2" t="str">
        <f>IF(COUNT($A52)=0,"",IF($A52&lt;&gt;DRAFT!$B54,"ERR",IF(DRAFT!CF54&gt;0,DRAFT!CF54,"")))</f>
        <v/>
      </c>
      <c r="AD52" s="2" t="str">
        <f>IF(COUNT($A52)=0,"",IF(AC52="3E","3E",IF(AC52="","I",LOOKUP(AC52/AE$2,{0,0.4,0.45,0.5,0.55,0.6,0.65,0.7,0.75,0.8,1},{"F","D","C","C+","B-","B","B+","A-","A","A+"}))))</f>
        <v/>
      </c>
      <c r="AE52" s="1" t="str">
        <f>IF(COUNT($A52)=0,"",IF(AC52="","--",IF(AC52="3E","3E",LOOKUP(AC52/AE$2,{0,0.4,0.45,0.5,0.55,0.6,0.65,0.7,0.75,0.8,1},{0,2,2.25,2.5,2.75,3,3.25,3.5,3.75,4}))))</f>
        <v/>
      </c>
      <c r="AF52" s="2" t="str">
        <f>IF(COUNT($A52)=0,"",IF($A52&lt;&gt;DRAFT!$B54,"ERR",IF(DRAFT!CI54&gt;0,DRAFT!CK54,"")))</f>
        <v/>
      </c>
      <c r="AG52" s="2" t="str">
        <f>IF(COUNT($A52)=0,"",IF(AF52="3E","3E",IF(AF52="","I",LOOKUP(AF52/AH$2,{0,0.4,0.45,0.5,0.55,0.6,0.65,0.7,0.75,0.8,1},{"F","D","C","C+","B-","B","B+","A-","A","A+"}))))</f>
        <v/>
      </c>
      <c r="AH52" s="1" t="str">
        <f>IF(COUNT($A52)=0,"",IF(AF52="","--",IF(AF52="3E","3E",LOOKUP(AF52/AH$2,{0,0.4,0.45,0.5,0.55,0.6,0.65,0.7,0.75,0.8,1},{0,2,2.25,2.5,2.75,3,3.25,3.5,3.75,4}))))</f>
        <v/>
      </c>
      <c r="AI52" s="2" t="str">
        <f>IF($A52&lt;&gt;DRAFT!$B54,"ERR",IF(OR(COUNT($A52)=0,COUNT(DRAFT!CL54:CN54,DRAFT!CP54:CR54)=0),"",CEILING(SUM(DRAFT!CO54,DRAFT!CS54,DRAFT!CT54),1)))</f>
        <v/>
      </c>
      <c r="AJ52" s="2" t="str">
        <f>IF(COUNT($A52)=0,"",IF(AI52="3E","3E",IF(AI52="","I",LOOKUP(AI52/AK$2,{0,0.4,0.45,0.5,0.55,0.6,0.65,0.7,0.75,0.8,1},{"F","D","C","C+","B-","B","B+","A-","A","A+"}))))</f>
        <v/>
      </c>
      <c r="AK52" s="1" t="str">
        <f>IF(COUNT($A52)=0,"",IF(AI52="","--",IF(AI52="3E","3E",LOOKUP(AI52/AK$2,{0,0.4,0.45,0.5,0.55,0.6,0.65,0.7,0.75,0.8,1},{0,2,2.25,2.5,2.75,3,3.25,3.5,3.75,4}))))</f>
        <v/>
      </c>
      <c r="AL52" s="4" t="str">
        <f>IF(OR(COUNT($A52)=0,COUNT(B52:AK52)=0),"",IF(COUNTIF(B52:AK52,"3E")&gt;0,"3E",IF(DRAFT!$A54="R",TRUNC(SUMPRODUCT(RGP,RCP)/TCP,3),TRUNC((SUMPRODUCT(--(IMDGP&gt;0)*IMDGP,IMCP)+CEILING(DRAFT!$DB54*42,0.25))/TCP,3))))</f>
        <v/>
      </c>
      <c r="AM52" s="2" t="str">
        <f>IF(OR(COUNT($A52)=0,COUNT(B52:AK52)=0),"",IF(COUNTIF(B52:AK52,"3E")&gt;0,"3E",IF(DRAFT!$A54="R",SUMPRODUCT(--(RGP&gt;=2),RCP),SUMPRODUCT(--(IMDGP&gt;0),--(IMGP=0),IMCP)+DRAFT!$DC54)))</f>
        <v/>
      </c>
      <c r="AN52" s="67" t="str">
        <f>IF(AL52="3E","3E",IF(COUNT($A52)=0,"",IF(COUNT(AI52)=0,"--",ROUND(((CEILING(DRAFT!$CV54*38,0.25)+CEILING(DRAFT!$CX54*38,0.25)+CEILING(DRAFT!$CZ54*42,0.25)+CEILING($AL52*42,0.25))/160),2))))</f>
        <v/>
      </c>
      <c r="AO52" s="2" t="str">
        <f>IF(AN52="3E","3E",IF(COUNT($A52)=0,"",IF(COUNT(AN52)=0,"I",LOOKUP(AN52,{0,2,2.25,2.5,2.75,3,3.25,3.5,3.75,4},{"F","D","C","C+","B-","B","B+","A-","A","A+"}))))</f>
        <v/>
      </c>
      <c r="AP52" s="2" t="str">
        <f>IF(AN52="3E","3E",IF(OR(COUNT(A52)=0,COUNT(AN52)=0),"",DRAFT!CW54+DRAFT!CY54+DRAFT!DA54+N(TABULATION!AM52)))</f>
        <v/>
      </c>
      <c r="AQ52" s="2" t="str">
        <f>IF(OR(COUNT($A52)=0,COUNT(B52:AK52)=0),"",IF(COUNTIF(B52:AM52,"3E")&gt;0,"3E",IF(AND(DRAFT!$A54="IM",OR($AL52&gt;DRAFT!$DB54,$AM52&gt;DRAFT!$DC54)),"IMPROVED",IF(AND(DRAFT!$A54="IM",$AL52&lt;=DRAFT!$DB54,$AM52&lt;=DRAFT!$DC54),"NOT IMPROVED",IF(AND(DRAFT!CU54="S",AH52&gt;=2,AK52&gt;=2,AN52&gt;=2.5,AP52&gt;=144),"PASS","FAIL")))))</f>
        <v/>
      </c>
      <c r="AR52" s="2" t="str">
        <f t="shared" si="0"/>
        <v/>
      </c>
      <c r="AS52" s="2" t="str">
        <f t="shared" si="1"/>
        <v/>
      </c>
    </row>
    <row r="53" spans="1:45" ht="18.95" customHeight="1" x14ac:dyDescent="0.25">
      <c r="A53" s="3" t="str">
        <f>IF(DRAFT!$B55="","",DRAFT!$B55)</f>
        <v/>
      </c>
      <c r="B53" s="2" t="str">
        <f>IF(COUNT($A53)=0,"",IF($A53&lt;&gt;DRAFT!$B55,"ERR",IF(DRAFT!I55="3E","3E",IF(COUNT(DRAFT!E55,DRAFT!I55)&gt;0,DRAFT!J55,""))))</f>
        <v/>
      </c>
      <c r="C53" s="2" t="str">
        <f>IF(COUNT($A53)=0,"",IF(B53="3E","3E",IF(B53="","I",LOOKUP(B53/D$2,{0,0.4,0.45,0.5,0.55,0.6,0.65,0.7,0.75,0.8,1},{"F","D","C","C+","B-","B","B+","A-","A","A+"}))))</f>
        <v/>
      </c>
      <c r="D53" s="1" t="str">
        <f>IF(COUNT($A53)=0,"",IF(B53="","--",IF(B53="3E","3E",LOOKUP(B53/D$2,{0,0.4,0.45,0.5,0.55,0.6,0.65,0.7,0.75,0.8,1},{0,2,2.25,2.5,2.75,3,3.25,3.5,3.75,4}))))</f>
        <v/>
      </c>
      <c r="E53" s="2" t="str">
        <f>IF(COUNT($A53)=0,"",IF($A53&lt;&gt;DRAFT!$B55,"ERR",IF(DRAFT!R55="3E","3E",IF(COUNT(DRAFT!N55,DRAFT!R55)&gt;0,DRAFT!S55,""))))</f>
        <v/>
      </c>
      <c r="F53" s="2" t="str">
        <f>IF(COUNT($A53)=0,"",IF(E53="3E","3E",IF(E53="","I",LOOKUP(E53/G$2,{0,0.4,0.45,0.5,0.55,0.6,0.65,0.7,0.75,0.8,1},{"F","D","C","C+","B-","B","B+","A-","A","A+"}))))</f>
        <v/>
      </c>
      <c r="G53" s="1" t="str">
        <f>IF(COUNT($A53)=0,"",IF(E53="","--",IF(E53="3E","3E",LOOKUP(E53/G$2,{0,0.4,0.45,0.5,0.55,0.6,0.65,0.7,0.75,0.8,1},{0,2,2.25,2.5,2.75,3,3.25,3.5,3.75,4}))))</f>
        <v/>
      </c>
      <c r="H53" s="2" t="str">
        <f>IF(COUNT($A53)=0,"",IF($A53&lt;&gt;DRAFT!$B55,"ERR",IF(DRAFT!AA55="3E","3E",IF(COUNT(DRAFT!W55,DRAFT!AA55)&gt;0,DRAFT!AB55,""))))</f>
        <v/>
      </c>
      <c r="I53" s="2" t="str">
        <f>IF(COUNT($A53)=0,"",IF(H53="3E","3E",IF(H53="","I",LOOKUP(H53/J$2,{0,0.4,0.45,0.5,0.55,0.6,0.65,0.7,0.75,0.8,1},{"F","D","C","C+","B-","B","B+","A-","A","A+"}))))</f>
        <v/>
      </c>
      <c r="J53" s="1" t="str">
        <f>IF(COUNT($A53)=0,"",IF(H53="","--",IF(H53="3E","3E",LOOKUP(H53/J$2,{0,0.4,0.45,0.5,0.55,0.6,0.65,0.7,0.75,0.8,1},{0,2,2.25,2.5,2.75,3,3.25,3.5,3.75,4}))))</f>
        <v/>
      </c>
      <c r="K53" s="2" t="str">
        <f>IF(COUNT($A53)=0,"",IF($A53&lt;&gt;DRAFT!$B55,"ERR",IF(DRAFT!AJ55="3E","3E",IF(COUNT(DRAFT!AF55,DRAFT!AJ55)&gt;0,DRAFT!AK55,""))))</f>
        <v/>
      </c>
      <c r="L53" s="2" t="str">
        <f>IF(COUNT($A53)=0,"",IF(K53="3E","3E",IF(K53="","I",LOOKUP(K53/M$2,{0,0.4,0.45,0.5,0.55,0.6,0.65,0.7,0.75,0.8,1},{"F","D","C","C+","B-","B","B+","A-","A","A+"}))))</f>
        <v/>
      </c>
      <c r="M53" s="1" t="str">
        <f>IF(COUNT($A53)=0,"",IF(K53="","--",IF(K53="3E","3E",LOOKUP(K53/M$2,{0,0.4,0.45,0.5,0.55,0.6,0.65,0.7,0.75,0.8,1},{0,2,2.25,2.5,2.75,3,3.25,3.5,3.75,4}))))</f>
        <v/>
      </c>
      <c r="N53" s="2" t="str">
        <f>IF(COUNT($A53)=0,"",IF($A53&lt;&gt;DRAFT!$B55,"ERR",IF(DRAFT!AS55="3E","3E",IF(COUNT(DRAFT!AO55,DRAFT!AS55)&gt;0,DRAFT!AT55,""))))</f>
        <v/>
      </c>
      <c r="O53" s="2" t="str">
        <f>IF(COUNT($A53)=0,"",IF(N53="3E","3E",IF(N53="","I",LOOKUP(N53/P$2,{0,0.4,0.45,0.5,0.55,0.6,0.65,0.7,0.75,0.8,1},{"F","D","C","C+","B-","B","B+","A-","A","A+"}))))</f>
        <v/>
      </c>
      <c r="P53" s="1" t="str">
        <f>IF(COUNT($A53)=0,"",IF(N53="","--",IF(N53="3E","3E",LOOKUP(N53/P$2,{0,0.4,0.45,0.5,0.55,0.6,0.65,0.7,0.75,0.8,1},{0,2,2.25,2.5,2.75,3,3.25,3.5,3.75,4}))))</f>
        <v/>
      </c>
      <c r="Q53" s="2" t="str">
        <f>IF(COUNT($A53)=0,"",IF($A53&lt;&gt;DRAFT!$B55,"ERR",IF(DRAFT!BB55="3E","3E",IF(COUNT(DRAFT!AX55,DRAFT!BB55)&gt;0,DRAFT!BC55,""))))</f>
        <v/>
      </c>
      <c r="R53" s="2" t="str">
        <f>IF(COUNT($A53)=0,"",IF(Q53="3E","3E",IF(Q53="","I",LOOKUP(Q53/S$2,{0,0.4,0.45,0.5,0.55,0.6,0.65,0.7,0.75,0.8,1},{"F","D","C","C+","B-","B","B+","A-","A","A+"}))))</f>
        <v/>
      </c>
      <c r="S53" s="1" t="str">
        <f>IF(COUNT($A53)=0,"",IF(Q53="","--",IF(Q53="3E","3E",LOOKUP(Q53/S$2,{0,0.4,0.45,0.5,0.55,0.6,0.65,0.7,0.75,0.8,1},{0,2,2.25,2.5,2.75,3,3.25,3.5,3.75,4}))))</f>
        <v/>
      </c>
      <c r="T53" s="2" t="str">
        <f>IF(COUNT($A53)=0,"",IF($A53&lt;&gt;DRAFT!$B55,"ERR",IF(DRAFT!BK55="3E","3E",IF(COUNT(DRAFT!BG55,DRAFT!BK55)&gt;0,DRAFT!BL55,""))))</f>
        <v/>
      </c>
      <c r="U53" s="2" t="str">
        <f>IF(COUNT($A53)=0,"",IF(T53="3E","3E",IF(T53="","I",LOOKUP(T53/V$2,{0,0.4,0.45,0.5,0.55,0.6,0.65,0.7,0.75,0.8,1},{"F","D","C","C+","B-","B","B+","A-","A","A+"}))))</f>
        <v/>
      </c>
      <c r="V53" s="1" t="str">
        <f>IF(COUNT($A53)=0,"",IF(T53="","--",IF(T53="3E","3E",LOOKUP(T53/V$2,{0,0.4,0.45,0.5,0.55,0.6,0.65,0.7,0.75,0.8,1},{0,2,2.25,2.5,2.75,3,3.25,3.5,3.75,4}))))</f>
        <v/>
      </c>
      <c r="W53" s="2" t="str">
        <f>IF(COUNT($A53)=0,"",IF($A53&lt;&gt;DRAFT!$B55,"ERR",IF(DRAFT!BT55="3E","3E",IF(COUNT(DRAFT!BP55,DRAFT!BT55)&gt;0,DRAFT!BU55,""))))</f>
        <v/>
      </c>
      <c r="X53" s="2" t="str">
        <f>IF(COUNT($A53)=0,"",IF(W53="3E","3E",IF(W53="","I",LOOKUP(W53/Y$2,{0,0.4,0.45,0.5,0.55,0.6,0.65,0.7,0.75,0.8,1},{"F","D","C","C+","B-","B","B+","A-","A","A+"}))))</f>
        <v/>
      </c>
      <c r="Y53" s="1" t="str">
        <f>IF(COUNT($A53)=0,"",IF(W53="","--",IF(W53="3E","3E",LOOKUP(W53/Y$2,{0,0.4,0.45,0.5,0.55,0.6,0.65,0.7,0.75,0.8,1},{0,2,2.25,2.5,2.75,3,3.25,3.5,3.75,4}))))</f>
        <v/>
      </c>
      <c r="Z53" s="2" t="str">
        <f>IF(COUNT($A53)=0,"",IF($A53&lt;&gt;DRAFT!$B55,"ERR",IF(DRAFT!CC55="3E","3E",IF(COUNT(DRAFT!BY55,DRAFT!CC55)&gt;0,DRAFT!CD55,""))))</f>
        <v/>
      </c>
      <c r="AA53" s="2" t="str">
        <f>IF(COUNT($A53)=0,"",IF(Z53="3E","3E",IF(Z53="","I",LOOKUP(Z53/AB$2,{0,0.4,0.45,0.5,0.55,0.6,0.65,0.7,0.75,0.8,1},{"F","D","C","C+","B-","B","B+","A-","A","A+"}))))</f>
        <v/>
      </c>
      <c r="AB53" s="1" t="str">
        <f>IF(COUNT($A53)=0,"",IF(Z53="","--",IF(Z53="3E","3E",LOOKUP(Z53/AB$2,{0,0.4,0.45,0.5,0.55,0.6,0.65,0.7,0.75,0.8,1},{0,2,2.25,2.5,2.75,3,3.25,3.5,3.75,4}))))</f>
        <v/>
      </c>
      <c r="AC53" s="2" t="str">
        <f>IF(COUNT($A53)=0,"",IF($A53&lt;&gt;DRAFT!$B55,"ERR",IF(DRAFT!CF55&gt;0,DRAFT!CF55,"")))</f>
        <v/>
      </c>
      <c r="AD53" s="2" t="str">
        <f>IF(COUNT($A53)=0,"",IF(AC53="3E","3E",IF(AC53="","I",LOOKUP(AC53/AE$2,{0,0.4,0.45,0.5,0.55,0.6,0.65,0.7,0.75,0.8,1},{"F","D","C","C+","B-","B","B+","A-","A","A+"}))))</f>
        <v/>
      </c>
      <c r="AE53" s="1" t="str">
        <f>IF(COUNT($A53)=0,"",IF(AC53="","--",IF(AC53="3E","3E",LOOKUP(AC53/AE$2,{0,0.4,0.45,0.5,0.55,0.6,0.65,0.7,0.75,0.8,1},{0,2,2.25,2.5,2.75,3,3.25,3.5,3.75,4}))))</f>
        <v/>
      </c>
      <c r="AF53" s="2" t="str">
        <f>IF(COUNT($A53)=0,"",IF($A53&lt;&gt;DRAFT!$B55,"ERR",IF(DRAFT!CI55&gt;0,DRAFT!CK55,"")))</f>
        <v/>
      </c>
      <c r="AG53" s="2" t="str">
        <f>IF(COUNT($A53)=0,"",IF(AF53="3E","3E",IF(AF53="","I",LOOKUP(AF53/AH$2,{0,0.4,0.45,0.5,0.55,0.6,0.65,0.7,0.75,0.8,1},{"F","D","C","C+","B-","B","B+","A-","A","A+"}))))</f>
        <v/>
      </c>
      <c r="AH53" s="1" t="str">
        <f>IF(COUNT($A53)=0,"",IF(AF53="","--",IF(AF53="3E","3E",LOOKUP(AF53/AH$2,{0,0.4,0.45,0.5,0.55,0.6,0.65,0.7,0.75,0.8,1},{0,2,2.25,2.5,2.75,3,3.25,3.5,3.75,4}))))</f>
        <v/>
      </c>
      <c r="AI53" s="2" t="str">
        <f>IF($A53&lt;&gt;DRAFT!$B55,"ERR",IF(OR(COUNT($A53)=0,COUNT(DRAFT!CL55:CN55,DRAFT!CP55:CR55)=0),"",CEILING(SUM(DRAFT!CO55,DRAFT!CS55,DRAFT!CT55),1)))</f>
        <v/>
      </c>
      <c r="AJ53" s="2" t="str">
        <f>IF(COUNT($A53)=0,"",IF(AI53="3E","3E",IF(AI53="","I",LOOKUP(AI53/AK$2,{0,0.4,0.45,0.5,0.55,0.6,0.65,0.7,0.75,0.8,1},{"F","D","C","C+","B-","B","B+","A-","A","A+"}))))</f>
        <v/>
      </c>
      <c r="AK53" s="1" t="str">
        <f>IF(COUNT($A53)=0,"",IF(AI53="","--",IF(AI53="3E","3E",LOOKUP(AI53/AK$2,{0,0.4,0.45,0.5,0.55,0.6,0.65,0.7,0.75,0.8,1},{0,2,2.25,2.5,2.75,3,3.25,3.5,3.75,4}))))</f>
        <v/>
      </c>
      <c r="AL53" s="4" t="str">
        <f>IF(OR(COUNT($A53)=0,COUNT(B53:AK53)=0),"",IF(COUNTIF(B53:AK53,"3E")&gt;0,"3E",IF(DRAFT!$A55="R",TRUNC(SUMPRODUCT(RGP,RCP)/TCP,3),TRUNC((SUMPRODUCT(--(IMDGP&gt;0)*IMDGP,IMCP)+CEILING(DRAFT!$DB55*42,0.25))/TCP,3))))</f>
        <v/>
      </c>
      <c r="AM53" s="2" t="str">
        <f>IF(OR(COUNT($A53)=0,COUNT(B53:AK53)=0),"",IF(COUNTIF(B53:AK53,"3E")&gt;0,"3E",IF(DRAFT!$A55="R",SUMPRODUCT(--(RGP&gt;=2),RCP),SUMPRODUCT(--(IMDGP&gt;0),--(IMGP=0),IMCP)+DRAFT!$DC55)))</f>
        <v/>
      </c>
      <c r="AN53" s="67" t="str">
        <f>IF(AL53="3E","3E",IF(COUNT($A53)=0,"",IF(COUNT(AI53)=0,"--",ROUND(((CEILING(DRAFT!$CV55*38,0.25)+CEILING(DRAFT!$CX55*38,0.25)+CEILING(DRAFT!$CZ55*42,0.25)+CEILING($AL53*42,0.25))/160),2))))</f>
        <v/>
      </c>
      <c r="AO53" s="2" t="str">
        <f>IF(AN53="3E","3E",IF(COUNT($A53)=0,"",IF(COUNT(AN53)=0,"I",LOOKUP(AN53,{0,2,2.25,2.5,2.75,3,3.25,3.5,3.75,4},{"F","D","C","C+","B-","B","B+","A-","A","A+"}))))</f>
        <v/>
      </c>
      <c r="AP53" s="2" t="str">
        <f>IF(AN53="3E","3E",IF(OR(COUNT(A53)=0,COUNT(AN53)=0),"",DRAFT!CW55+DRAFT!CY55+DRAFT!DA55+N(TABULATION!AM53)))</f>
        <v/>
      </c>
      <c r="AQ53" s="2" t="str">
        <f>IF(OR(COUNT($A53)=0,COUNT(B53:AK53)=0),"",IF(COUNTIF(B53:AM53,"3E")&gt;0,"3E",IF(AND(DRAFT!$A55="IM",OR($AL53&gt;DRAFT!$DB55,$AM53&gt;DRAFT!$DC55)),"IMPROVED",IF(AND(DRAFT!$A55="IM",$AL53&lt;=DRAFT!$DB55,$AM53&lt;=DRAFT!$DC55),"NOT IMPROVED",IF(AND(DRAFT!CU55="S",AH53&gt;=2,AK53&gt;=2,AN53&gt;=2.5,AP53&gt;=144),"PASS","FAIL")))))</f>
        <v/>
      </c>
      <c r="AR53" s="2" t="str">
        <f t="shared" si="0"/>
        <v/>
      </c>
      <c r="AS53" s="2" t="str">
        <f t="shared" si="1"/>
        <v/>
      </c>
    </row>
    <row r="54" spans="1:45" ht="18.95" customHeight="1" x14ac:dyDescent="0.25">
      <c r="A54" s="3" t="str">
        <f>IF(DRAFT!$B56="","",DRAFT!$B56)</f>
        <v/>
      </c>
      <c r="B54" s="2" t="str">
        <f>IF(COUNT($A54)=0,"",IF($A54&lt;&gt;DRAFT!$B56,"ERR",IF(DRAFT!I56="3E","3E",IF(COUNT(DRAFT!E56,DRAFT!I56)&gt;0,DRAFT!J56,""))))</f>
        <v/>
      </c>
      <c r="C54" s="2" t="str">
        <f>IF(COUNT($A54)=0,"",IF(B54="3E","3E",IF(B54="","I",LOOKUP(B54/D$2,{0,0.4,0.45,0.5,0.55,0.6,0.65,0.7,0.75,0.8,1},{"F","D","C","C+","B-","B","B+","A-","A","A+"}))))</f>
        <v/>
      </c>
      <c r="D54" s="1" t="str">
        <f>IF(COUNT($A54)=0,"",IF(B54="","--",IF(B54="3E","3E",LOOKUP(B54/D$2,{0,0.4,0.45,0.5,0.55,0.6,0.65,0.7,0.75,0.8,1},{0,2,2.25,2.5,2.75,3,3.25,3.5,3.75,4}))))</f>
        <v/>
      </c>
      <c r="E54" s="2" t="str">
        <f>IF(COUNT($A54)=0,"",IF($A54&lt;&gt;DRAFT!$B56,"ERR",IF(DRAFT!R56="3E","3E",IF(COUNT(DRAFT!N56,DRAFT!R56)&gt;0,DRAFT!S56,""))))</f>
        <v/>
      </c>
      <c r="F54" s="2" t="str">
        <f>IF(COUNT($A54)=0,"",IF(E54="3E","3E",IF(E54="","I",LOOKUP(E54/G$2,{0,0.4,0.45,0.5,0.55,0.6,0.65,0.7,0.75,0.8,1},{"F","D","C","C+","B-","B","B+","A-","A","A+"}))))</f>
        <v/>
      </c>
      <c r="G54" s="1" t="str">
        <f>IF(COUNT($A54)=0,"",IF(E54="","--",IF(E54="3E","3E",LOOKUP(E54/G$2,{0,0.4,0.45,0.5,0.55,0.6,0.65,0.7,0.75,0.8,1},{0,2,2.25,2.5,2.75,3,3.25,3.5,3.75,4}))))</f>
        <v/>
      </c>
      <c r="H54" s="2" t="str">
        <f>IF(COUNT($A54)=0,"",IF($A54&lt;&gt;DRAFT!$B56,"ERR",IF(DRAFT!AA56="3E","3E",IF(COUNT(DRAFT!W56,DRAFT!AA56)&gt;0,DRAFT!AB56,""))))</f>
        <v/>
      </c>
      <c r="I54" s="2" t="str">
        <f>IF(COUNT($A54)=0,"",IF(H54="3E","3E",IF(H54="","I",LOOKUP(H54/J$2,{0,0.4,0.45,0.5,0.55,0.6,0.65,0.7,0.75,0.8,1},{"F","D","C","C+","B-","B","B+","A-","A","A+"}))))</f>
        <v/>
      </c>
      <c r="J54" s="1" t="str">
        <f>IF(COUNT($A54)=0,"",IF(H54="","--",IF(H54="3E","3E",LOOKUP(H54/J$2,{0,0.4,0.45,0.5,0.55,0.6,0.65,0.7,0.75,0.8,1},{0,2,2.25,2.5,2.75,3,3.25,3.5,3.75,4}))))</f>
        <v/>
      </c>
      <c r="K54" s="2" t="str">
        <f>IF(COUNT($A54)=0,"",IF($A54&lt;&gt;DRAFT!$B56,"ERR",IF(DRAFT!AJ56="3E","3E",IF(COUNT(DRAFT!AF56,DRAFT!AJ56)&gt;0,DRAFT!AK56,""))))</f>
        <v/>
      </c>
      <c r="L54" s="2" t="str">
        <f>IF(COUNT($A54)=0,"",IF(K54="3E","3E",IF(K54="","I",LOOKUP(K54/M$2,{0,0.4,0.45,0.5,0.55,0.6,0.65,0.7,0.75,0.8,1},{"F","D","C","C+","B-","B","B+","A-","A","A+"}))))</f>
        <v/>
      </c>
      <c r="M54" s="1" t="str">
        <f>IF(COUNT($A54)=0,"",IF(K54="","--",IF(K54="3E","3E",LOOKUP(K54/M$2,{0,0.4,0.45,0.5,0.55,0.6,0.65,0.7,0.75,0.8,1},{0,2,2.25,2.5,2.75,3,3.25,3.5,3.75,4}))))</f>
        <v/>
      </c>
      <c r="N54" s="2" t="str">
        <f>IF(COUNT($A54)=0,"",IF($A54&lt;&gt;DRAFT!$B56,"ERR",IF(DRAFT!AS56="3E","3E",IF(COUNT(DRAFT!AO56,DRAFT!AS56)&gt;0,DRAFT!AT56,""))))</f>
        <v/>
      </c>
      <c r="O54" s="2" t="str">
        <f>IF(COUNT($A54)=0,"",IF(N54="3E","3E",IF(N54="","I",LOOKUP(N54/P$2,{0,0.4,0.45,0.5,0.55,0.6,0.65,0.7,0.75,0.8,1},{"F","D","C","C+","B-","B","B+","A-","A","A+"}))))</f>
        <v/>
      </c>
      <c r="P54" s="1" t="str">
        <f>IF(COUNT($A54)=0,"",IF(N54="","--",IF(N54="3E","3E",LOOKUP(N54/P$2,{0,0.4,0.45,0.5,0.55,0.6,0.65,0.7,0.75,0.8,1},{0,2,2.25,2.5,2.75,3,3.25,3.5,3.75,4}))))</f>
        <v/>
      </c>
      <c r="Q54" s="2" t="str">
        <f>IF(COUNT($A54)=0,"",IF($A54&lt;&gt;DRAFT!$B56,"ERR",IF(DRAFT!BB56="3E","3E",IF(COUNT(DRAFT!AX56,DRAFT!BB56)&gt;0,DRAFT!BC56,""))))</f>
        <v/>
      </c>
      <c r="R54" s="2" t="str">
        <f>IF(COUNT($A54)=0,"",IF(Q54="3E","3E",IF(Q54="","I",LOOKUP(Q54/S$2,{0,0.4,0.45,0.5,0.55,0.6,0.65,0.7,0.75,0.8,1},{"F","D","C","C+","B-","B","B+","A-","A","A+"}))))</f>
        <v/>
      </c>
      <c r="S54" s="1" t="str">
        <f>IF(COUNT($A54)=0,"",IF(Q54="","--",IF(Q54="3E","3E",LOOKUP(Q54/S$2,{0,0.4,0.45,0.5,0.55,0.6,0.65,0.7,0.75,0.8,1},{0,2,2.25,2.5,2.75,3,3.25,3.5,3.75,4}))))</f>
        <v/>
      </c>
      <c r="T54" s="2" t="str">
        <f>IF(COUNT($A54)=0,"",IF($A54&lt;&gt;DRAFT!$B56,"ERR",IF(DRAFT!BK56="3E","3E",IF(COUNT(DRAFT!BG56,DRAFT!BK56)&gt;0,DRAFT!BL56,""))))</f>
        <v/>
      </c>
      <c r="U54" s="2" t="str">
        <f>IF(COUNT($A54)=0,"",IF(T54="3E","3E",IF(T54="","I",LOOKUP(T54/V$2,{0,0.4,0.45,0.5,0.55,0.6,0.65,0.7,0.75,0.8,1},{"F","D","C","C+","B-","B","B+","A-","A","A+"}))))</f>
        <v/>
      </c>
      <c r="V54" s="1" t="str">
        <f>IF(COUNT($A54)=0,"",IF(T54="","--",IF(T54="3E","3E",LOOKUP(T54/V$2,{0,0.4,0.45,0.5,0.55,0.6,0.65,0.7,0.75,0.8,1},{0,2,2.25,2.5,2.75,3,3.25,3.5,3.75,4}))))</f>
        <v/>
      </c>
      <c r="W54" s="2" t="str">
        <f>IF(COUNT($A54)=0,"",IF($A54&lt;&gt;DRAFT!$B56,"ERR",IF(DRAFT!BT56="3E","3E",IF(COUNT(DRAFT!BP56,DRAFT!BT56)&gt;0,DRAFT!BU56,""))))</f>
        <v/>
      </c>
      <c r="X54" s="2" t="str">
        <f>IF(COUNT($A54)=0,"",IF(W54="3E","3E",IF(W54="","I",LOOKUP(W54/Y$2,{0,0.4,0.45,0.5,0.55,0.6,0.65,0.7,0.75,0.8,1},{"F","D","C","C+","B-","B","B+","A-","A","A+"}))))</f>
        <v/>
      </c>
      <c r="Y54" s="1" t="str">
        <f>IF(COUNT($A54)=0,"",IF(W54="","--",IF(W54="3E","3E",LOOKUP(W54/Y$2,{0,0.4,0.45,0.5,0.55,0.6,0.65,0.7,0.75,0.8,1},{0,2,2.25,2.5,2.75,3,3.25,3.5,3.75,4}))))</f>
        <v/>
      </c>
      <c r="Z54" s="2" t="str">
        <f>IF(COUNT($A54)=0,"",IF($A54&lt;&gt;DRAFT!$B56,"ERR",IF(DRAFT!CC56="3E","3E",IF(COUNT(DRAFT!BY56,DRAFT!CC56)&gt;0,DRAFT!CD56,""))))</f>
        <v/>
      </c>
      <c r="AA54" s="2" t="str">
        <f>IF(COUNT($A54)=0,"",IF(Z54="3E","3E",IF(Z54="","I",LOOKUP(Z54/AB$2,{0,0.4,0.45,0.5,0.55,0.6,0.65,0.7,0.75,0.8,1},{"F","D","C","C+","B-","B","B+","A-","A","A+"}))))</f>
        <v/>
      </c>
      <c r="AB54" s="1" t="str">
        <f>IF(COUNT($A54)=0,"",IF(Z54="","--",IF(Z54="3E","3E",LOOKUP(Z54/AB$2,{0,0.4,0.45,0.5,0.55,0.6,0.65,0.7,0.75,0.8,1},{0,2,2.25,2.5,2.75,3,3.25,3.5,3.75,4}))))</f>
        <v/>
      </c>
      <c r="AC54" s="2" t="str">
        <f>IF(COUNT($A54)=0,"",IF($A54&lt;&gt;DRAFT!$B56,"ERR",IF(DRAFT!CF56&gt;0,DRAFT!CF56,"")))</f>
        <v/>
      </c>
      <c r="AD54" s="2" t="str">
        <f>IF(COUNT($A54)=0,"",IF(AC54="3E","3E",IF(AC54="","I",LOOKUP(AC54/AE$2,{0,0.4,0.45,0.5,0.55,0.6,0.65,0.7,0.75,0.8,1},{"F","D","C","C+","B-","B","B+","A-","A","A+"}))))</f>
        <v/>
      </c>
      <c r="AE54" s="1" t="str">
        <f>IF(COUNT($A54)=0,"",IF(AC54="","--",IF(AC54="3E","3E",LOOKUP(AC54/AE$2,{0,0.4,0.45,0.5,0.55,0.6,0.65,0.7,0.75,0.8,1},{0,2,2.25,2.5,2.75,3,3.25,3.5,3.75,4}))))</f>
        <v/>
      </c>
      <c r="AF54" s="2" t="str">
        <f>IF(COUNT($A54)=0,"",IF($A54&lt;&gt;DRAFT!$B56,"ERR",IF(DRAFT!CI56&gt;0,DRAFT!CK56,"")))</f>
        <v/>
      </c>
      <c r="AG54" s="2" t="str">
        <f>IF(COUNT($A54)=0,"",IF(AF54="3E","3E",IF(AF54="","I",LOOKUP(AF54/AH$2,{0,0.4,0.45,0.5,0.55,0.6,0.65,0.7,0.75,0.8,1},{"F","D","C","C+","B-","B","B+","A-","A","A+"}))))</f>
        <v/>
      </c>
      <c r="AH54" s="1" t="str">
        <f>IF(COUNT($A54)=0,"",IF(AF54="","--",IF(AF54="3E","3E",LOOKUP(AF54/AH$2,{0,0.4,0.45,0.5,0.55,0.6,0.65,0.7,0.75,0.8,1},{0,2,2.25,2.5,2.75,3,3.25,3.5,3.75,4}))))</f>
        <v/>
      </c>
      <c r="AI54" s="2" t="str">
        <f>IF($A54&lt;&gt;DRAFT!$B56,"ERR",IF(OR(COUNT($A54)=0,COUNT(DRAFT!CL56:CN56,DRAFT!CP56:CR56)=0),"",CEILING(SUM(DRAFT!CO56,DRAFT!CS56,DRAFT!CT56),1)))</f>
        <v/>
      </c>
      <c r="AJ54" s="2" t="str">
        <f>IF(COUNT($A54)=0,"",IF(AI54="3E","3E",IF(AI54="","I",LOOKUP(AI54/AK$2,{0,0.4,0.45,0.5,0.55,0.6,0.65,0.7,0.75,0.8,1},{"F","D","C","C+","B-","B","B+","A-","A","A+"}))))</f>
        <v/>
      </c>
      <c r="AK54" s="1" t="str">
        <f>IF(COUNT($A54)=0,"",IF(AI54="","--",IF(AI54="3E","3E",LOOKUP(AI54/AK$2,{0,0.4,0.45,0.5,0.55,0.6,0.65,0.7,0.75,0.8,1},{0,2,2.25,2.5,2.75,3,3.25,3.5,3.75,4}))))</f>
        <v/>
      </c>
      <c r="AL54" s="4" t="str">
        <f>IF(OR(COUNT($A54)=0,COUNT(B54:AK54)=0),"",IF(COUNTIF(B54:AK54,"3E")&gt;0,"3E",IF(DRAFT!$A56="R",TRUNC(SUMPRODUCT(RGP,RCP)/TCP,3),TRUNC((SUMPRODUCT(--(IMDGP&gt;0)*IMDGP,IMCP)+CEILING(DRAFT!$DB56*42,0.25))/TCP,3))))</f>
        <v/>
      </c>
      <c r="AM54" s="2" t="str">
        <f>IF(OR(COUNT($A54)=0,COUNT(B54:AK54)=0),"",IF(COUNTIF(B54:AK54,"3E")&gt;0,"3E",IF(DRAFT!$A56="R",SUMPRODUCT(--(RGP&gt;=2),RCP),SUMPRODUCT(--(IMDGP&gt;0),--(IMGP=0),IMCP)+DRAFT!$DC56)))</f>
        <v/>
      </c>
      <c r="AN54" s="67" t="str">
        <f>IF(AL54="3E","3E",IF(COUNT($A54)=0,"",IF(COUNT(AI54)=0,"--",ROUND(((CEILING(DRAFT!$CV56*38,0.25)+CEILING(DRAFT!$CX56*38,0.25)+CEILING(DRAFT!$CZ56*42,0.25)+CEILING($AL54*42,0.25))/160),2))))</f>
        <v/>
      </c>
      <c r="AO54" s="2" t="str">
        <f>IF(AN54="3E","3E",IF(COUNT($A54)=0,"",IF(COUNT(AN54)=0,"I",LOOKUP(AN54,{0,2,2.25,2.5,2.75,3,3.25,3.5,3.75,4},{"F","D","C","C+","B-","B","B+","A-","A","A+"}))))</f>
        <v/>
      </c>
      <c r="AP54" s="2" t="str">
        <f>IF(AN54="3E","3E",IF(OR(COUNT(A54)=0,COUNT(AN54)=0),"",DRAFT!CW56+DRAFT!CY56+DRAFT!DA56+N(TABULATION!AM54)))</f>
        <v/>
      </c>
      <c r="AQ54" s="2" t="str">
        <f>IF(OR(COUNT($A54)=0,COUNT(B54:AK54)=0),"",IF(COUNTIF(B54:AM54,"3E")&gt;0,"3E",IF(AND(DRAFT!$A56="IM",OR($AL54&gt;DRAFT!$DB56,$AM54&gt;DRAFT!$DC56)),"IMPROVED",IF(AND(DRAFT!$A56="IM",$AL54&lt;=DRAFT!$DB56,$AM54&lt;=DRAFT!$DC56),"NOT IMPROVED",IF(AND(DRAFT!CU56="S",AH54&gt;=2,AK54&gt;=2,AN54&gt;=2.5,AP54&gt;=144),"PASS","FAIL")))))</f>
        <v/>
      </c>
      <c r="AR54" s="2" t="str">
        <f t="shared" si="0"/>
        <v/>
      </c>
      <c r="AS54" s="2" t="str">
        <f t="shared" si="1"/>
        <v/>
      </c>
    </row>
    <row r="55" spans="1:45" ht="18.95" customHeight="1" x14ac:dyDescent="0.25">
      <c r="A55" s="3" t="str">
        <f>IF(DRAFT!$B57="","",DRAFT!$B57)</f>
        <v/>
      </c>
      <c r="B55" s="2" t="str">
        <f>IF(COUNT($A55)=0,"",IF($A55&lt;&gt;DRAFT!$B57,"ERR",IF(DRAFT!I57="3E","3E",IF(COUNT(DRAFT!E57,DRAFT!I57)&gt;0,DRAFT!J57,""))))</f>
        <v/>
      </c>
      <c r="C55" s="2" t="str">
        <f>IF(COUNT($A55)=0,"",IF(B55="3E","3E",IF(B55="","I",LOOKUP(B55/D$2,{0,0.4,0.45,0.5,0.55,0.6,0.65,0.7,0.75,0.8,1},{"F","D","C","C+","B-","B","B+","A-","A","A+"}))))</f>
        <v/>
      </c>
      <c r="D55" s="1" t="str">
        <f>IF(COUNT($A55)=0,"",IF(B55="","--",IF(B55="3E","3E",LOOKUP(B55/D$2,{0,0.4,0.45,0.5,0.55,0.6,0.65,0.7,0.75,0.8,1},{0,2,2.25,2.5,2.75,3,3.25,3.5,3.75,4}))))</f>
        <v/>
      </c>
      <c r="E55" s="2" t="str">
        <f>IF(COUNT($A55)=0,"",IF($A55&lt;&gt;DRAFT!$B57,"ERR",IF(DRAFT!R57="3E","3E",IF(COUNT(DRAFT!N57,DRAFT!R57)&gt;0,DRAFT!S57,""))))</f>
        <v/>
      </c>
      <c r="F55" s="2" t="str">
        <f>IF(COUNT($A55)=0,"",IF(E55="3E","3E",IF(E55="","I",LOOKUP(E55/G$2,{0,0.4,0.45,0.5,0.55,0.6,0.65,0.7,0.75,0.8,1},{"F","D","C","C+","B-","B","B+","A-","A","A+"}))))</f>
        <v/>
      </c>
      <c r="G55" s="1" t="str">
        <f>IF(COUNT($A55)=0,"",IF(E55="","--",IF(E55="3E","3E",LOOKUP(E55/G$2,{0,0.4,0.45,0.5,0.55,0.6,0.65,0.7,0.75,0.8,1},{0,2,2.25,2.5,2.75,3,3.25,3.5,3.75,4}))))</f>
        <v/>
      </c>
      <c r="H55" s="2" t="str">
        <f>IF(COUNT($A55)=0,"",IF($A55&lt;&gt;DRAFT!$B57,"ERR",IF(DRAFT!AA57="3E","3E",IF(COUNT(DRAFT!W57,DRAFT!AA57)&gt;0,DRAFT!AB57,""))))</f>
        <v/>
      </c>
      <c r="I55" s="2" t="str">
        <f>IF(COUNT($A55)=0,"",IF(H55="3E","3E",IF(H55="","I",LOOKUP(H55/J$2,{0,0.4,0.45,0.5,0.55,0.6,0.65,0.7,0.75,0.8,1},{"F","D","C","C+","B-","B","B+","A-","A","A+"}))))</f>
        <v/>
      </c>
      <c r="J55" s="1" t="str">
        <f>IF(COUNT($A55)=0,"",IF(H55="","--",IF(H55="3E","3E",LOOKUP(H55/J$2,{0,0.4,0.45,0.5,0.55,0.6,0.65,0.7,0.75,0.8,1},{0,2,2.25,2.5,2.75,3,3.25,3.5,3.75,4}))))</f>
        <v/>
      </c>
      <c r="K55" s="2" t="str">
        <f>IF(COUNT($A55)=0,"",IF($A55&lt;&gt;DRAFT!$B57,"ERR",IF(DRAFT!AJ57="3E","3E",IF(COUNT(DRAFT!AF57,DRAFT!AJ57)&gt;0,DRAFT!AK57,""))))</f>
        <v/>
      </c>
      <c r="L55" s="2" t="str">
        <f>IF(COUNT($A55)=0,"",IF(K55="3E","3E",IF(K55="","I",LOOKUP(K55/M$2,{0,0.4,0.45,0.5,0.55,0.6,0.65,0.7,0.75,0.8,1},{"F","D","C","C+","B-","B","B+","A-","A","A+"}))))</f>
        <v/>
      </c>
      <c r="M55" s="1" t="str">
        <f>IF(COUNT($A55)=0,"",IF(K55="","--",IF(K55="3E","3E",LOOKUP(K55/M$2,{0,0.4,0.45,0.5,0.55,0.6,0.65,0.7,0.75,0.8,1},{0,2,2.25,2.5,2.75,3,3.25,3.5,3.75,4}))))</f>
        <v/>
      </c>
      <c r="N55" s="2" t="str">
        <f>IF(COUNT($A55)=0,"",IF($A55&lt;&gt;DRAFT!$B57,"ERR",IF(DRAFT!AS57="3E","3E",IF(COUNT(DRAFT!AO57,DRAFT!AS57)&gt;0,DRAFT!AT57,""))))</f>
        <v/>
      </c>
      <c r="O55" s="2" t="str">
        <f>IF(COUNT($A55)=0,"",IF(N55="3E","3E",IF(N55="","I",LOOKUP(N55/P$2,{0,0.4,0.45,0.5,0.55,0.6,0.65,0.7,0.75,0.8,1},{"F","D","C","C+","B-","B","B+","A-","A","A+"}))))</f>
        <v/>
      </c>
      <c r="P55" s="1" t="str">
        <f>IF(COUNT($A55)=0,"",IF(N55="","--",IF(N55="3E","3E",LOOKUP(N55/P$2,{0,0.4,0.45,0.5,0.55,0.6,0.65,0.7,0.75,0.8,1},{0,2,2.25,2.5,2.75,3,3.25,3.5,3.75,4}))))</f>
        <v/>
      </c>
      <c r="Q55" s="2" t="str">
        <f>IF(COUNT($A55)=0,"",IF($A55&lt;&gt;DRAFT!$B57,"ERR",IF(DRAFT!BB57="3E","3E",IF(COUNT(DRAFT!AX57,DRAFT!BB57)&gt;0,DRAFT!BC57,""))))</f>
        <v/>
      </c>
      <c r="R55" s="2" t="str">
        <f>IF(COUNT($A55)=0,"",IF(Q55="3E","3E",IF(Q55="","I",LOOKUP(Q55/S$2,{0,0.4,0.45,0.5,0.55,0.6,0.65,0.7,0.75,0.8,1},{"F","D","C","C+","B-","B","B+","A-","A","A+"}))))</f>
        <v/>
      </c>
      <c r="S55" s="1" t="str">
        <f>IF(COUNT($A55)=0,"",IF(Q55="","--",IF(Q55="3E","3E",LOOKUP(Q55/S$2,{0,0.4,0.45,0.5,0.55,0.6,0.65,0.7,0.75,0.8,1},{0,2,2.25,2.5,2.75,3,3.25,3.5,3.75,4}))))</f>
        <v/>
      </c>
      <c r="T55" s="2" t="str">
        <f>IF(COUNT($A55)=0,"",IF($A55&lt;&gt;DRAFT!$B57,"ERR",IF(DRAFT!BK57="3E","3E",IF(COUNT(DRAFT!BG57,DRAFT!BK57)&gt;0,DRAFT!BL57,""))))</f>
        <v/>
      </c>
      <c r="U55" s="2" t="str">
        <f>IF(COUNT($A55)=0,"",IF(T55="3E","3E",IF(T55="","I",LOOKUP(T55/V$2,{0,0.4,0.45,0.5,0.55,0.6,0.65,0.7,0.75,0.8,1},{"F","D","C","C+","B-","B","B+","A-","A","A+"}))))</f>
        <v/>
      </c>
      <c r="V55" s="1" t="str">
        <f>IF(COUNT($A55)=0,"",IF(T55="","--",IF(T55="3E","3E",LOOKUP(T55/V$2,{0,0.4,0.45,0.5,0.55,0.6,0.65,0.7,0.75,0.8,1},{0,2,2.25,2.5,2.75,3,3.25,3.5,3.75,4}))))</f>
        <v/>
      </c>
      <c r="W55" s="2" t="str">
        <f>IF(COUNT($A55)=0,"",IF($A55&lt;&gt;DRAFT!$B57,"ERR",IF(DRAFT!BT57="3E","3E",IF(COUNT(DRAFT!BP57,DRAFT!BT57)&gt;0,DRAFT!BU57,""))))</f>
        <v/>
      </c>
      <c r="X55" s="2" t="str">
        <f>IF(COUNT($A55)=0,"",IF(W55="3E","3E",IF(W55="","I",LOOKUP(W55/Y$2,{0,0.4,0.45,0.5,0.55,0.6,0.65,0.7,0.75,0.8,1},{"F","D","C","C+","B-","B","B+","A-","A","A+"}))))</f>
        <v/>
      </c>
      <c r="Y55" s="1" t="str">
        <f>IF(COUNT($A55)=0,"",IF(W55="","--",IF(W55="3E","3E",LOOKUP(W55/Y$2,{0,0.4,0.45,0.5,0.55,0.6,0.65,0.7,0.75,0.8,1},{0,2,2.25,2.5,2.75,3,3.25,3.5,3.75,4}))))</f>
        <v/>
      </c>
      <c r="Z55" s="2" t="str">
        <f>IF(COUNT($A55)=0,"",IF($A55&lt;&gt;DRAFT!$B57,"ERR",IF(DRAFT!CC57="3E","3E",IF(COUNT(DRAFT!BY57,DRAFT!CC57)&gt;0,DRAFT!CD57,""))))</f>
        <v/>
      </c>
      <c r="AA55" s="2" t="str">
        <f>IF(COUNT($A55)=0,"",IF(Z55="3E","3E",IF(Z55="","I",LOOKUP(Z55/AB$2,{0,0.4,0.45,0.5,0.55,0.6,0.65,0.7,0.75,0.8,1},{"F","D","C","C+","B-","B","B+","A-","A","A+"}))))</f>
        <v/>
      </c>
      <c r="AB55" s="1" t="str">
        <f>IF(COUNT($A55)=0,"",IF(Z55="","--",IF(Z55="3E","3E",LOOKUP(Z55/AB$2,{0,0.4,0.45,0.5,0.55,0.6,0.65,0.7,0.75,0.8,1},{0,2,2.25,2.5,2.75,3,3.25,3.5,3.75,4}))))</f>
        <v/>
      </c>
      <c r="AC55" s="2" t="str">
        <f>IF(COUNT($A55)=0,"",IF($A55&lt;&gt;DRAFT!$B57,"ERR",IF(DRAFT!CF57&gt;0,DRAFT!CF57,"")))</f>
        <v/>
      </c>
      <c r="AD55" s="2" t="str">
        <f>IF(COUNT($A55)=0,"",IF(AC55="3E","3E",IF(AC55="","I",LOOKUP(AC55/AE$2,{0,0.4,0.45,0.5,0.55,0.6,0.65,0.7,0.75,0.8,1},{"F","D","C","C+","B-","B","B+","A-","A","A+"}))))</f>
        <v/>
      </c>
      <c r="AE55" s="1" t="str">
        <f>IF(COUNT($A55)=0,"",IF(AC55="","--",IF(AC55="3E","3E",LOOKUP(AC55/AE$2,{0,0.4,0.45,0.5,0.55,0.6,0.65,0.7,0.75,0.8,1},{0,2,2.25,2.5,2.75,3,3.25,3.5,3.75,4}))))</f>
        <v/>
      </c>
      <c r="AF55" s="2" t="str">
        <f>IF(COUNT($A55)=0,"",IF($A55&lt;&gt;DRAFT!$B57,"ERR",IF(DRAFT!CI57&gt;0,DRAFT!CK57,"")))</f>
        <v/>
      </c>
      <c r="AG55" s="2" t="str">
        <f>IF(COUNT($A55)=0,"",IF(AF55="3E","3E",IF(AF55="","I",LOOKUP(AF55/AH$2,{0,0.4,0.45,0.5,0.55,0.6,0.65,0.7,0.75,0.8,1},{"F","D","C","C+","B-","B","B+","A-","A","A+"}))))</f>
        <v/>
      </c>
      <c r="AH55" s="1" t="str">
        <f>IF(COUNT($A55)=0,"",IF(AF55="","--",IF(AF55="3E","3E",LOOKUP(AF55/AH$2,{0,0.4,0.45,0.5,0.55,0.6,0.65,0.7,0.75,0.8,1},{0,2,2.25,2.5,2.75,3,3.25,3.5,3.75,4}))))</f>
        <v/>
      </c>
      <c r="AI55" s="2" t="str">
        <f>IF($A55&lt;&gt;DRAFT!$B57,"ERR",IF(OR(COUNT($A55)=0,COUNT(DRAFT!CL57:CN57,DRAFT!CP57:CR57)=0),"",CEILING(SUM(DRAFT!CO57,DRAFT!CS57,DRAFT!CT57),1)))</f>
        <v/>
      </c>
      <c r="AJ55" s="2" t="str">
        <f>IF(COUNT($A55)=0,"",IF(AI55="3E","3E",IF(AI55="","I",LOOKUP(AI55/AK$2,{0,0.4,0.45,0.5,0.55,0.6,0.65,0.7,0.75,0.8,1},{"F","D","C","C+","B-","B","B+","A-","A","A+"}))))</f>
        <v/>
      </c>
      <c r="AK55" s="1" t="str">
        <f>IF(COUNT($A55)=0,"",IF(AI55="","--",IF(AI55="3E","3E",LOOKUP(AI55/AK$2,{0,0.4,0.45,0.5,0.55,0.6,0.65,0.7,0.75,0.8,1},{0,2,2.25,2.5,2.75,3,3.25,3.5,3.75,4}))))</f>
        <v/>
      </c>
      <c r="AL55" s="4" t="str">
        <f>IF(OR(COUNT($A55)=0,COUNT(B55:AK55)=0),"",IF(COUNTIF(B55:AK55,"3E")&gt;0,"3E",IF(DRAFT!$A57="R",TRUNC(SUMPRODUCT(RGP,RCP)/TCP,3),TRUNC((SUMPRODUCT(--(IMDGP&gt;0)*IMDGP,IMCP)+CEILING(DRAFT!$DB57*42,0.25))/TCP,3))))</f>
        <v/>
      </c>
      <c r="AM55" s="2" t="str">
        <f>IF(OR(COUNT($A55)=0,COUNT(B55:AK55)=0),"",IF(COUNTIF(B55:AK55,"3E")&gt;0,"3E",IF(DRAFT!$A57="R",SUMPRODUCT(--(RGP&gt;=2),RCP),SUMPRODUCT(--(IMDGP&gt;0),--(IMGP=0),IMCP)+DRAFT!$DC57)))</f>
        <v/>
      </c>
      <c r="AN55" s="67" t="str">
        <f>IF(AL55="3E","3E",IF(COUNT($A55)=0,"",IF(COUNT(AI55)=0,"--",ROUND(((CEILING(DRAFT!$CV57*38,0.25)+CEILING(DRAFT!$CX57*38,0.25)+CEILING(DRAFT!$CZ57*42,0.25)+CEILING($AL55*42,0.25))/160),2))))</f>
        <v/>
      </c>
      <c r="AO55" s="2" t="str">
        <f>IF(AN55="3E","3E",IF(COUNT($A55)=0,"",IF(COUNT(AN55)=0,"I",LOOKUP(AN55,{0,2,2.25,2.5,2.75,3,3.25,3.5,3.75,4},{"F","D","C","C+","B-","B","B+","A-","A","A+"}))))</f>
        <v/>
      </c>
      <c r="AP55" s="2" t="str">
        <f>IF(AN55="3E","3E",IF(OR(COUNT(A55)=0,COUNT(AN55)=0),"",DRAFT!CW57+DRAFT!CY57+DRAFT!DA57+N(TABULATION!AM55)))</f>
        <v/>
      </c>
      <c r="AQ55" s="2" t="str">
        <f>IF(OR(COUNT($A55)=0,COUNT(B55:AK55)=0),"",IF(COUNTIF(B55:AM55,"3E")&gt;0,"3E",IF(AND(DRAFT!$A57="IM",OR($AL55&gt;DRAFT!$DB57,$AM55&gt;DRAFT!$DC57)),"IMPROVED",IF(AND(DRAFT!$A57="IM",$AL55&lt;=DRAFT!$DB57,$AM55&lt;=DRAFT!$DC57),"NOT IMPROVED",IF(AND(DRAFT!CU57="S",AH55&gt;=2,AK55&gt;=2,AN55&gt;=2.5,AP55&gt;=144),"PASS","FAIL")))))</f>
        <v/>
      </c>
      <c r="AR55" s="2" t="str">
        <f t="shared" si="0"/>
        <v/>
      </c>
      <c r="AS55" s="2" t="str">
        <f t="shared" si="1"/>
        <v/>
      </c>
    </row>
    <row r="56" spans="1:45" ht="18.95" customHeight="1" x14ac:dyDescent="0.25">
      <c r="A56" s="3" t="str">
        <f>IF(DRAFT!$B58="","",DRAFT!$B58)</f>
        <v/>
      </c>
      <c r="B56" s="2" t="str">
        <f>IF(COUNT($A56)=0,"",IF($A56&lt;&gt;DRAFT!$B58,"ERR",IF(DRAFT!I58="3E","3E",IF(COUNT(DRAFT!E58,DRAFT!I58)&gt;0,DRAFT!J58,""))))</f>
        <v/>
      </c>
      <c r="C56" s="2" t="str">
        <f>IF(COUNT($A56)=0,"",IF(B56="3E","3E",IF(B56="","I",LOOKUP(B56/D$2,{0,0.4,0.45,0.5,0.55,0.6,0.65,0.7,0.75,0.8,1},{"F","D","C","C+","B-","B","B+","A-","A","A+"}))))</f>
        <v/>
      </c>
      <c r="D56" s="1" t="str">
        <f>IF(COUNT($A56)=0,"",IF(B56="","--",IF(B56="3E","3E",LOOKUP(B56/D$2,{0,0.4,0.45,0.5,0.55,0.6,0.65,0.7,0.75,0.8,1},{0,2,2.25,2.5,2.75,3,3.25,3.5,3.75,4}))))</f>
        <v/>
      </c>
      <c r="E56" s="2" t="str">
        <f>IF(COUNT($A56)=0,"",IF($A56&lt;&gt;DRAFT!$B58,"ERR",IF(DRAFT!R58="3E","3E",IF(COUNT(DRAFT!N58,DRAFT!R58)&gt;0,DRAFT!S58,""))))</f>
        <v/>
      </c>
      <c r="F56" s="2" t="str">
        <f>IF(COUNT($A56)=0,"",IF(E56="3E","3E",IF(E56="","I",LOOKUP(E56/G$2,{0,0.4,0.45,0.5,0.55,0.6,0.65,0.7,0.75,0.8,1},{"F","D","C","C+","B-","B","B+","A-","A","A+"}))))</f>
        <v/>
      </c>
      <c r="G56" s="1" t="str">
        <f>IF(COUNT($A56)=0,"",IF(E56="","--",IF(E56="3E","3E",LOOKUP(E56/G$2,{0,0.4,0.45,0.5,0.55,0.6,0.65,0.7,0.75,0.8,1},{0,2,2.25,2.5,2.75,3,3.25,3.5,3.75,4}))))</f>
        <v/>
      </c>
      <c r="H56" s="2" t="str">
        <f>IF(COUNT($A56)=0,"",IF($A56&lt;&gt;DRAFT!$B58,"ERR",IF(DRAFT!AA58="3E","3E",IF(COUNT(DRAFT!W58,DRAFT!AA58)&gt;0,DRAFT!AB58,""))))</f>
        <v/>
      </c>
      <c r="I56" s="2" t="str">
        <f>IF(COUNT($A56)=0,"",IF(H56="3E","3E",IF(H56="","I",LOOKUP(H56/J$2,{0,0.4,0.45,0.5,0.55,0.6,0.65,0.7,0.75,0.8,1},{"F","D","C","C+","B-","B","B+","A-","A","A+"}))))</f>
        <v/>
      </c>
      <c r="J56" s="1" t="str">
        <f>IF(COUNT($A56)=0,"",IF(H56="","--",IF(H56="3E","3E",LOOKUP(H56/J$2,{0,0.4,0.45,0.5,0.55,0.6,0.65,0.7,0.75,0.8,1},{0,2,2.25,2.5,2.75,3,3.25,3.5,3.75,4}))))</f>
        <v/>
      </c>
      <c r="K56" s="2" t="str">
        <f>IF(COUNT($A56)=0,"",IF($A56&lt;&gt;DRAFT!$B58,"ERR",IF(DRAFT!AJ58="3E","3E",IF(COUNT(DRAFT!AF58,DRAFT!AJ58)&gt;0,DRAFT!AK58,""))))</f>
        <v/>
      </c>
      <c r="L56" s="2" t="str">
        <f>IF(COUNT($A56)=0,"",IF(K56="3E","3E",IF(K56="","I",LOOKUP(K56/M$2,{0,0.4,0.45,0.5,0.55,0.6,0.65,0.7,0.75,0.8,1},{"F","D","C","C+","B-","B","B+","A-","A","A+"}))))</f>
        <v/>
      </c>
      <c r="M56" s="1" t="str">
        <f>IF(COUNT($A56)=0,"",IF(K56="","--",IF(K56="3E","3E",LOOKUP(K56/M$2,{0,0.4,0.45,0.5,0.55,0.6,0.65,0.7,0.75,0.8,1},{0,2,2.25,2.5,2.75,3,3.25,3.5,3.75,4}))))</f>
        <v/>
      </c>
      <c r="N56" s="2" t="str">
        <f>IF(COUNT($A56)=0,"",IF($A56&lt;&gt;DRAFT!$B58,"ERR",IF(DRAFT!AS58="3E","3E",IF(COUNT(DRAFT!AO58,DRAFT!AS58)&gt;0,DRAFT!AT58,""))))</f>
        <v/>
      </c>
      <c r="O56" s="2" t="str">
        <f>IF(COUNT($A56)=0,"",IF(N56="3E","3E",IF(N56="","I",LOOKUP(N56/P$2,{0,0.4,0.45,0.5,0.55,0.6,0.65,0.7,0.75,0.8,1},{"F","D","C","C+","B-","B","B+","A-","A","A+"}))))</f>
        <v/>
      </c>
      <c r="P56" s="1" t="str">
        <f>IF(COUNT($A56)=0,"",IF(N56="","--",IF(N56="3E","3E",LOOKUP(N56/P$2,{0,0.4,0.45,0.5,0.55,0.6,0.65,0.7,0.75,0.8,1},{0,2,2.25,2.5,2.75,3,3.25,3.5,3.75,4}))))</f>
        <v/>
      </c>
      <c r="Q56" s="2" t="str">
        <f>IF(COUNT($A56)=0,"",IF($A56&lt;&gt;DRAFT!$B58,"ERR",IF(DRAFT!BB58="3E","3E",IF(COUNT(DRAFT!AX58,DRAFT!BB58)&gt;0,DRAFT!BC58,""))))</f>
        <v/>
      </c>
      <c r="R56" s="2" t="str">
        <f>IF(COUNT($A56)=0,"",IF(Q56="3E","3E",IF(Q56="","I",LOOKUP(Q56/S$2,{0,0.4,0.45,0.5,0.55,0.6,0.65,0.7,0.75,0.8,1},{"F","D","C","C+","B-","B","B+","A-","A","A+"}))))</f>
        <v/>
      </c>
      <c r="S56" s="1" t="str">
        <f>IF(COUNT($A56)=0,"",IF(Q56="","--",IF(Q56="3E","3E",LOOKUP(Q56/S$2,{0,0.4,0.45,0.5,0.55,0.6,0.65,0.7,0.75,0.8,1},{0,2,2.25,2.5,2.75,3,3.25,3.5,3.75,4}))))</f>
        <v/>
      </c>
      <c r="T56" s="2" t="str">
        <f>IF(COUNT($A56)=0,"",IF($A56&lt;&gt;DRAFT!$B58,"ERR",IF(DRAFT!BK58="3E","3E",IF(COUNT(DRAFT!BG58,DRAFT!BK58)&gt;0,DRAFT!BL58,""))))</f>
        <v/>
      </c>
      <c r="U56" s="2" t="str">
        <f>IF(COUNT($A56)=0,"",IF(T56="3E","3E",IF(T56="","I",LOOKUP(T56/V$2,{0,0.4,0.45,0.5,0.55,0.6,0.65,0.7,0.75,0.8,1},{"F","D","C","C+","B-","B","B+","A-","A","A+"}))))</f>
        <v/>
      </c>
      <c r="V56" s="1" t="str">
        <f>IF(COUNT($A56)=0,"",IF(T56="","--",IF(T56="3E","3E",LOOKUP(T56/V$2,{0,0.4,0.45,0.5,0.55,0.6,0.65,0.7,0.75,0.8,1},{0,2,2.25,2.5,2.75,3,3.25,3.5,3.75,4}))))</f>
        <v/>
      </c>
      <c r="W56" s="2" t="str">
        <f>IF(COUNT($A56)=0,"",IF($A56&lt;&gt;DRAFT!$B58,"ERR",IF(DRAFT!BT58="3E","3E",IF(COUNT(DRAFT!BP58,DRAFT!BT58)&gt;0,DRAFT!BU58,""))))</f>
        <v/>
      </c>
      <c r="X56" s="2" t="str">
        <f>IF(COUNT($A56)=0,"",IF(W56="3E","3E",IF(W56="","I",LOOKUP(W56/Y$2,{0,0.4,0.45,0.5,0.55,0.6,0.65,0.7,0.75,0.8,1},{"F","D","C","C+","B-","B","B+","A-","A","A+"}))))</f>
        <v/>
      </c>
      <c r="Y56" s="1" t="str">
        <f>IF(COUNT($A56)=0,"",IF(W56="","--",IF(W56="3E","3E",LOOKUP(W56/Y$2,{0,0.4,0.45,0.5,0.55,0.6,0.65,0.7,0.75,0.8,1},{0,2,2.25,2.5,2.75,3,3.25,3.5,3.75,4}))))</f>
        <v/>
      </c>
      <c r="Z56" s="2" t="str">
        <f>IF(COUNT($A56)=0,"",IF($A56&lt;&gt;DRAFT!$B58,"ERR",IF(DRAFT!CC58="3E","3E",IF(COUNT(DRAFT!BY58,DRAFT!CC58)&gt;0,DRAFT!CD58,""))))</f>
        <v/>
      </c>
      <c r="AA56" s="2" t="str">
        <f>IF(COUNT($A56)=0,"",IF(Z56="3E","3E",IF(Z56="","I",LOOKUP(Z56/AB$2,{0,0.4,0.45,0.5,0.55,0.6,0.65,0.7,0.75,0.8,1},{"F","D","C","C+","B-","B","B+","A-","A","A+"}))))</f>
        <v/>
      </c>
      <c r="AB56" s="1" t="str">
        <f>IF(COUNT($A56)=0,"",IF(Z56="","--",IF(Z56="3E","3E",LOOKUP(Z56/AB$2,{0,0.4,0.45,0.5,0.55,0.6,0.65,0.7,0.75,0.8,1},{0,2,2.25,2.5,2.75,3,3.25,3.5,3.75,4}))))</f>
        <v/>
      </c>
      <c r="AC56" s="2" t="str">
        <f>IF(COUNT($A56)=0,"",IF($A56&lt;&gt;DRAFT!$B58,"ERR",IF(DRAFT!CF58&gt;0,DRAFT!CF58,"")))</f>
        <v/>
      </c>
      <c r="AD56" s="2" t="str">
        <f>IF(COUNT($A56)=0,"",IF(AC56="3E","3E",IF(AC56="","I",LOOKUP(AC56/AE$2,{0,0.4,0.45,0.5,0.55,0.6,0.65,0.7,0.75,0.8,1},{"F","D","C","C+","B-","B","B+","A-","A","A+"}))))</f>
        <v/>
      </c>
      <c r="AE56" s="1" t="str">
        <f>IF(COUNT($A56)=0,"",IF(AC56="","--",IF(AC56="3E","3E",LOOKUP(AC56/AE$2,{0,0.4,0.45,0.5,0.55,0.6,0.65,0.7,0.75,0.8,1},{0,2,2.25,2.5,2.75,3,3.25,3.5,3.75,4}))))</f>
        <v/>
      </c>
      <c r="AF56" s="2" t="str">
        <f>IF(COUNT($A56)=0,"",IF($A56&lt;&gt;DRAFT!$B58,"ERR",IF(DRAFT!CI58&gt;0,DRAFT!CK58,"")))</f>
        <v/>
      </c>
      <c r="AG56" s="2" t="str">
        <f>IF(COUNT($A56)=0,"",IF(AF56="3E","3E",IF(AF56="","I",LOOKUP(AF56/AH$2,{0,0.4,0.45,0.5,0.55,0.6,0.65,0.7,0.75,0.8,1},{"F","D","C","C+","B-","B","B+","A-","A","A+"}))))</f>
        <v/>
      </c>
      <c r="AH56" s="1" t="str">
        <f>IF(COUNT($A56)=0,"",IF(AF56="","--",IF(AF56="3E","3E",LOOKUP(AF56/AH$2,{0,0.4,0.45,0.5,0.55,0.6,0.65,0.7,0.75,0.8,1},{0,2,2.25,2.5,2.75,3,3.25,3.5,3.75,4}))))</f>
        <v/>
      </c>
      <c r="AI56" s="2" t="str">
        <f>IF($A56&lt;&gt;DRAFT!$B58,"ERR",IF(OR(COUNT($A56)=0,COUNT(DRAFT!CL58:CN58,DRAFT!CP58:CR58)=0),"",CEILING(SUM(DRAFT!CO58,DRAFT!CS58,DRAFT!CT58),1)))</f>
        <v/>
      </c>
      <c r="AJ56" s="2" t="str">
        <f>IF(COUNT($A56)=0,"",IF(AI56="3E","3E",IF(AI56="","I",LOOKUP(AI56/AK$2,{0,0.4,0.45,0.5,0.55,0.6,0.65,0.7,0.75,0.8,1},{"F","D","C","C+","B-","B","B+","A-","A","A+"}))))</f>
        <v/>
      </c>
      <c r="AK56" s="1" t="str">
        <f>IF(COUNT($A56)=0,"",IF(AI56="","--",IF(AI56="3E","3E",LOOKUP(AI56/AK$2,{0,0.4,0.45,0.5,0.55,0.6,0.65,0.7,0.75,0.8,1},{0,2,2.25,2.5,2.75,3,3.25,3.5,3.75,4}))))</f>
        <v/>
      </c>
      <c r="AL56" s="4" t="str">
        <f>IF(OR(COUNT($A56)=0,COUNT(B56:AK56)=0),"",IF(COUNTIF(B56:AK56,"3E")&gt;0,"3E",IF(DRAFT!$A58="R",TRUNC(SUMPRODUCT(RGP,RCP)/TCP,3),TRUNC((SUMPRODUCT(--(IMDGP&gt;0)*IMDGP,IMCP)+CEILING(DRAFT!$DB58*42,0.25))/TCP,3))))</f>
        <v/>
      </c>
      <c r="AM56" s="2" t="str">
        <f>IF(OR(COUNT($A56)=0,COUNT(B56:AK56)=0),"",IF(COUNTIF(B56:AK56,"3E")&gt;0,"3E",IF(DRAFT!$A58="R",SUMPRODUCT(--(RGP&gt;=2),RCP),SUMPRODUCT(--(IMDGP&gt;0),--(IMGP=0),IMCP)+DRAFT!$DC58)))</f>
        <v/>
      </c>
      <c r="AN56" s="67" t="str">
        <f>IF(AL56="3E","3E",IF(COUNT($A56)=0,"",IF(COUNT(AI56)=0,"--",ROUND(((CEILING(DRAFT!$CV58*38,0.25)+CEILING(DRAFT!$CX58*38,0.25)+CEILING(DRAFT!$CZ58*42,0.25)+CEILING($AL56*42,0.25))/160),2))))</f>
        <v/>
      </c>
      <c r="AO56" s="2" t="str">
        <f>IF(AN56="3E","3E",IF(COUNT($A56)=0,"",IF(COUNT(AN56)=0,"I",LOOKUP(AN56,{0,2,2.25,2.5,2.75,3,3.25,3.5,3.75,4},{"F","D","C","C+","B-","B","B+","A-","A","A+"}))))</f>
        <v/>
      </c>
      <c r="AP56" s="2" t="str">
        <f>IF(AN56="3E","3E",IF(OR(COUNT(A56)=0,COUNT(AN56)=0),"",DRAFT!CW58+DRAFT!CY58+DRAFT!DA58+N(TABULATION!AM56)))</f>
        <v/>
      </c>
      <c r="AQ56" s="2" t="str">
        <f>IF(OR(COUNT($A56)=0,COUNT(B56:AK56)=0),"",IF(COUNTIF(B56:AM56,"3E")&gt;0,"3E",IF(AND(DRAFT!$A58="IM",OR($AL56&gt;DRAFT!$DB58,$AM56&gt;DRAFT!$DC58)),"IMPROVED",IF(AND(DRAFT!$A58="IM",$AL56&lt;=DRAFT!$DB58,$AM56&lt;=DRAFT!$DC58),"NOT IMPROVED",IF(AND(DRAFT!CU58="S",AH56&gt;=2,AK56&gt;=2,AN56&gt;=2.5,AP56&gt;=144),"PASS","FAIL")))))</f>
        <v/>
      </c>
      <c r="AR56" s="2" t="str">
        <f t="shared" si="0"/>
        <v/>
      </c>
      <c r="AS56" s="2" t="str">
        <f t="shared" si="1"/>
        <v/>
      </c>
    </row>
    <row r="57" spans="1:45" ht="18.95" customHeight="1" x14ac:dyDescent="0.25">
      <c r="A57" s="3" t="str">
        <f>IF(DRAFT!$B59="","",DRAFT!$B59)</f>
        <v/>
      </c>
      <c r="B57" s="2" t="str">
        <f>IF(COUNT($A57)=0,"",IF($A57&lt;&gt;DRAFT!$B59,"ERR",IF(DRAFT!I59="3E","3E",IF(COUNT(DRAFT!E59,DRAFT!I59)&gt;0,DRAFT!J59,""))))</f>
        <v/>
      </c>
      <c r="C57" s="2" t="str">
        <f>IF(COUNT($A57)=0,"",IF(B57="3E","3E",IF(B57="","I",LOOKUP(B57/D$2,{0,0.4,0.45,0.5,0.55,0.6,0.65,0.7,0.75,0.8,1},{"F","D","C","C+","B-","B","B+","A-","A","A+"}))))</f>
        <v/>
      </c>
      <c r="D57" s="1" t="str">
        <f>IF(COUNT($A57)=0,"",IF(B57="","--",IF(B57="3E","3E",LOOKUP(B57/D$2,{0,0.4,0.45,0.5,0.55,0.6,0.65,0.7,0.75,0.8,1},{0,2,2.25,2.5,2.75,3,3.25,3.5,3.75,4}))))</f>
        <v/>
      </c>
      <c r="E57" s="2" t="str">
        <f>IF(COUNT($A57)=0,"",IF($A57&lt;&gt;DRAFT!$B59,"ERR",IF(DRAFT!R59="3E","3E",IF(COUNT(DRAFT!N59,DRAFT!R59)&gt;0,DRAFT!S59,""))))</f>
        <v/>
      </c>
      <c r="F57" s="2" t="str">
        <f>IF(COUNT($A57)=0,"",IF(E57="3E","3E",IF(E57="","I",LOOKUP(E57/G$2,{0,0.4,0.45,0.5,0.55,0.6,0.65,0.7,0.75,0.8,1},{"F","D","C","C+","B-","B","B+","A-","A","A+"}))))</f>
        <v/>
      </c>
      <c r="G57" s="1" t="str">
        <f>IF(COUNT($A57)=0,"",IF(E57="","--",IF(E57="3E","3E",LOOKUP(E57/G$2,{0,0.4,0.45,0.5,0.55,0.6,0.65,0.7,0.75,0.8,1},{0,2,2.25,2.5,2.75,3,3.25,3.5,3.75,4}))))</f>
        <v/>
      </c>
      <c r="H57" s="2" t="str">
        <f>IF(COUNT($A57)=0,"",IF($A57&lt;&gt;DRAFT!$B59,"ERR",IF(DRAFT!AA59="3E","3E",IF(COUNT(DRAFT!W59,DRAFT!AA59)&gt;0,DRAFT!AB59,""))))</f>
        <v/>
      </c>
      <c r="I57" s="2" t="str">
        <f>IF(COUNT($A57)=0,"",IF(H57="3E","3E",IF(H57="","I",LOOKUP(H57/J$2,{0,0.4,0.45,0.5,0.55,0.6,0.65,0.7,0.75,0.8,1},{"F","D","C","C+","B-","B","B+","A-","A","A+"}))))</f>
        <v/>
      </c>
      <c r="J57" s="1" t="str">
        <f>IF(COUNT($A57)=0,"",IF(H57="","--",IF(H57="3E","3E",LOOKUP(H57/J$2,{0,0.4,0.45,0.5,0.55,0.6,0.65,0.7,0.75,0.8,1},{0,2,2.25,2.5,2.75,3,3.25,3.5,3.75,4}))))</f>
        <v/>
      </c>
      <c r="K57" s="2" t="str">
        <f>IF(COUNT($A57)=0,"",IF($A57&lt;&gt;DRAFT!$B59,"ERR",IF(DRAFT!AJ59="3E","3E",IF(COUNT(DRAFT!AF59,DRAFT!AJ59)&gt;0,DRAFT!AK59,""))))</f>
        <v/>
      </c>
      <c r="L57" s="2" t="str">
        <f>IF(COUNT($A57)=0,"",IF(K57="3E","3E",IF(K57="","I",LOOKUP(K57/M$2,{0,0.4,0.45,0.5,0.55,0.6,0.65,0.7,0.75,0.8,1},{"F","D","C","C+","B-","B","B+","A-","A","A+"}))))</f>
        <v/>
      </c>
      <c r="M57" s="1" t="str">
        <f>IF(COUNT($A57)=0,"",IF(K57="","--",IF(K57="3E","3E",LOOKUP(K57/M$2,{0,0.4,0.45,0.5,0.55,0.6,0.65,0.7,0.75,0.8,1},{0,2,2.25,2.5,2.75,3,3.25,3.5,3.75,4}))))</f>
        <v/>
      </c>
      <c r="N57" s="2" t="str">
        <f>IF(COUNT($A57)=0,"",IF($A57&lt;&gt;DRAFT!$B59,"ERR",IF(DRAFT!AS59="3E","3E",IF(COUNT(DRAFT!AO59,DRAFT!AS59)&gt;0,DRAFT!AT59,""))))</f>
        <v/>
      </c>
      <c r="O57" s="2" t="str">
        <f>IF(COUNT($A57)=0,"",IF(N57="3E","3E",IF(N57="","I",LOOKUP(N57/P$2,{0,0.4,0.45,0.5,0.55,0.6,0.65,0.7,0.75,0.8,1},{"F","D","C","C+","B-","B","B+","A-","A","A+"}))))</f>
        <v/>
      </c>
      <c r="P57" s="1" t="str">
        <f>IF(COUNT($A57)=0,"",IF(N57="","--",IF(N57="3E","3E",LOOKUP(N57/P$2,{0,0.4,0.45,0.5,0.55,0.6,0.65,0.7,0.75,0.8,1},{0,2,2.25,2.5,2.75,3,3.25,3.5,3.75,4}))))</f>
        <v/>
      </c>
      <c r="Q57" s="2" t="str">
        <f>IF(COUNT($A57)=0,"",IF($A57&lt;&gt;DRAFT!$B59,"ERR",IF(DRAFT!BB59="3E","3E",IF(COUNT(DRAFT!AX59,DRAFT!BB59)&gt;0,DRAFT!BC59,""))))</f>
        <v/>
      </c>
      <c r="R57" s="2" t="str">
        <f>IF(COUNT($A57)=0,"",IF(Q57="3E","3E",IF(Q57="","I",LOOKUP(Q57/S$2,{0,0.4,0.45,0.5,0.55,0.6,0.65,0.7,0.75,0.8,1},{"F","D","C","C+","B-","B","B+","A-","A","A+"}))))</f>
        <v/>
      </c>
      <c r="S57" s="1" t="str">
        <f>IF(COUNT($A57)=0,"",IF(Q57="","--",IF(Q57="3E","3E",LOOKUP(Q57/S$2,{0,0.4,0.45,0.5,0.55,0.6,0.65,0.7,0.75,0.8,1},{0,2,2.25,2.5,2.75,3,3.25,3.5,3.75,4}))))</f>
        <v/>
      </c>
      <c r="T57" s="2" t="str">
        <f>IF(COUNT($A57)=0,"",IF($A57&lt;&gt;DRAFT!$B59,"ERR",IF(DRAFT!BK59="3E","3E",IF(COUNT(DRAFT!BG59,DRAFT!BK59)&gt;0,DRAFT!BL59,""))))</f>
        <v/>
      </c>
      <c r="U57" s="2" t="str">
        <f>IF(COUNT($A57)=0,"",IF(T57="3E","3E",IF(T57="","I",LOOKUP(T57/V$2,{0,0.4,0.45,0.5,0.55,0.6,0.65,0.7,0.75,0.8,1},{"F","D","C","C+","B-","B","B+","A-","A","A+"}))))</f>
        <v/>
      </c>
      <c r="V57" s="1" t="str">
        <f>IF(COUNT($A57)=0,"",IF(T57="","--",IF(T57="3E","3E",LOOKUP(T57/V$2,{0,0.4,0.45,0.5,0.55,0.6,0.65,0.7,0.75,0.8,1},{0,2,2.25,2.5,2.75,3,3.25,3.5,3.75,4}))))</f>
        <v/>
      </c>
      <c r="W57" s="2" t="str">
        <f>IF(COUNT($A57)=0,"",IF($A57&lt;&gt;DRAFT!$B59,"ERR",IF(DRAFT!BT59="3E","3E",IF(COUNT(DRAFT!BP59,DRAFT!BT59)&gt;0,DRAFT!BU59,""))))</f>
        <v/>
      </c>
      <c r="X57" s="2" t="str">
        <f>IF(COUNT($A57)=0,"",IF(W57="3E","3E",IF(W57="","I",LOOKUP(W57/Y$2,{0,0.4,0.45,0.5,0.55,0.6,0.65,0.7,0.75,0.8,1},{"F","D","C","C+","B-","B","B+","A-","A","A+"}))))</f>
        <v/>
      </c>
      <c r="Y57" s="1" t="str">
        <f>IF(COUNT($A57)=0,"",IF(W57="","--",IF(W57="3E","3E",LOOKUP(W57/Y$2,{0,0.4,0.45,0.5,0.55,0.6,0.65,0.7,0.75,0.8,1},{0,2,2.25,2.5,2.75,3,3.25,3.5,3.75,4}))))</f>
        <v/>
      </c>
      <c r="Z57" s="2" t="str">
        <f>IF(COUNT($A57)=0,"",IF($A57&lt;&gt;DRAFT!$B59,"ERR",IF(DRAFT!CC59="3E","3E",IF(COUNT(DRAFT!BY59,DRAFT!CC59)&gt;0,DRAFT!CD59,""))))</f>
        <v/>
      </c>
      <c r="AA57" s="2" t="str">
        <f>IF(COUNT($A57)=0,"",IF(Z57="3E","3E",IF(Z57="","I",LOOKUP(Z57/AB$2,{0,0.4,0.45,0.5,0.55,0.6,0.65,0.7,0.75,0.8,1},{"F","D","C","C+","B-","B","B+","A-","A","A+"}))))</f>
        <v/>
      </c>
      <c r="AB57" s="1" t="str">
        <f>IF(COUNT($A57)=0,"",IF(Z57="","--",IF(Z57="3E","3E",LOOKUP(Z57/AB$2,{0,0.4,0.45,0.5,0.55,0.6,0.65,0.7,0.75,0.8,1},{0,2,2.25,2.5,2.75,3,3.25,3.5,3.75,4}))))</f>
        <v/>
      </c>
      <c r="AC57" s="2" t="str">
        <f>IF(COUNT($A57)=0,"",IF($A57&lt;&gt;DRAFT!$B59,"ERR",IF(DRAFT!CF59&gt;0,DRAFT!CF59,"")))</f>
        <v/>
      </c>
      <c r="AD57" s="2" t="str">
        <f>IF(COUNT($A57)=0,"",IF(AC57="3E","3E",IF(AC57="","I",LOOKUP(AC57/AE$2,{0,0.4,0.45,0.5,0.55,0.6,0.65,0.7,0.75,0.8,1},{"F","D","C","C+","B-","B","B+","A-","A","A+"}))))</f>
        <v/>
      </c>
      <c r="AE57" s="1" t="str">
        <f>IF(COUNT($A57)=0,"",IF(AC57="","--",IF(AC57="3E","3E",LOOKUP(AC57/AE$2,{0,0.4,0.45,0.5,0.55,0.6,0.65,0.7,0.75,0.8,1},{0,2,2.25,2.5,2.75,3,3.25,3.5,3.75,4}))))</f>
        <v/>
      </c>
      <c r="AF57" s="2" t="str">
        <f>IF(COUNT($A57)=0,"",IF($A57&lt;&gt;DRAFT!$B59,"ERR",IF(DRAFT!CI59&gt;0,DRAFT!CK59,"")))</f>
        <v/>
      </c>
      <c r="AG57" s="2" t="str">
        <f>IF(COUNT($A57)=0,"",IF(AF57="3E","3E",IF(AF57="","I",LOOKUP(AF57/AH$2,{0,0.4,0.45,0.5,0.55,0.6,0.65,0.7,0.75,0.8,1},{"F","D","C","C+","B-","B","B+","A-","A","A+"}))))</f>
        <v/>
      </c>
      <c r="AH57" s="1" t="str">
        <f>IF(COUNT($A57)=0,"",IF(AF57="","--",IF(AF57="3E","3E",LOOKUP(AF57/AH$2,{0,0.4,0.45,0.5,0.55,0.6,0.65,0.7,0.75,0.8,1},{0,2,2.25,2.5,2.75,3,3.25,3.5,3.75,4}))))</f>
        <v/>
      </c>
      <c r="AI57" s="2" t="str">
        <f>IF($A57&lt;&gt;DRAFT!$B59,"ERR",IF(OR(COUNT($A57)=0,COUNT(DRAFT!CL59:CN59,DRAFT!CP59:CR59)=0),"",CEILING(SUM(DRAFT!CO59,DRAFT!CS59,DRAFT!CT59),1)))</f>
        <v/>
      </c>
      <c r="AJ57" s="2" t="str">
        <f>IF(COUNT($A57)=0,"",IF(AI57="3E","3E",IF(AI57="","I",LOOKUP(AI57/AK$2,{0,0.4,0.45,0.5,0.55,0.6,0.65,0.7,0.75,0.8,1},{"F","D","C","C+","B-","B","B+","A-","A","A+"}))))</f>
        <v/>
      </c>
      <c r="AK57" s="1" t="str">
        <f>IF(COUNT($A57)=0,"",IF(AI57="","--",IF(AI57="3E","3E",LOOKUP(AI57/AK$2,{0,0.4,0.45,0.5,0.55,0.6,0.65,0.7,0.75,0.8,1},{0,2,2.25,2.5,2.75,3,3.25,3.5,3.75,4}))))</f>
        <v/>
      </c>
      <c r="AL57" s="4" t="str">
        <f>IF(OR(COUNT($A57)=0,COUNT(B57:AK57)=0),"",IF(COUNTIF(B57:AK57,"3E")&gt;0,"3E",IF(DRAFT!$A59="R",TRUNC(SUMPRODUCT(RGP,RCP)/TCP,3),TRUNC((SUMPRODUCT(--(IMDGP&gt;0)*IMDGP,IMCP)+CEILING(DRAFT!$DB59*42,0.25))/TCP,3))))</f>
        <v/>
      </c>
      <c r="AM57" s="2" t="str">
        <f>IF(OR(COUNT($A57)=0,COUNT(B57:AK57)=0),"",IF(COUNTIF(B57:AK57,"3E")&gt;0,"3E",IF(DRAFT!$A59="R",SUMPRODUCT(--(RGP&gt;=2),RCP),SUMPRODUCT(--(IMDGP&gt;0),--(IMGP=0),IMCP)+DRAFT!$DC59)))</f>
        <v/>
      </c>
      <c r="AN57" s="67" t="str">
        <f>IF(AL57="3E","3E",IF(COUNT($A57)=0,"",IF(COUNT(AI57)=0,"--",ROUND(((CEILING(DRAFT!$CV59*38,0.25)+CEILING(DRAFT!$CX59*38,0.25)+CEILING(DRAFT!$CZ59*42,0.25)+CEILING($AL57*42,0.25))/160),2))))</f>
        <v/>
      </c>
      <c r="AO57" s="2" t="str">
        <f>IF(AN57="3E","3E",IF(COUNT($A57)=0,"",IF(COUNT(AN57)=0,"I",LOOKUP(AN57,{0,2,2.25,2.5,2.75,3,3.25,3.5,3.75,4},{"F","D","C","C+","B-","B","B+","A-","A","A+"}))))</f>
        <v/>
      </c>
      <c r="AP57" s="2" t="str">
        <f>IF(AN57="3E","3E",IF(OR(COUNT(A57)=0,COUNT(AN57)=0),"",DRAFT!CW59+DRAFT!CY59+DRAFT!DA59+N(TABULATION!AM57)))</f>
        <v/>
      </c>
      <c r="AQ57" s="2" t="str">
        <f>IF(OR(COUNT($A57)=0,COUNT(B57:AK57)=0),"",IF(COUNTIF(B57:AM57,"3E")&gt;0,"3E",IF(AND(DRAFT!$A59="IM",OR($AL57&gt;DRAFT!$DB59,$AM57&gt;DRAFT!$DC59)),"IMPROVED",IF(AND(DRAFT!$A59="IM",$AL57&lt;=DRAFT!$DB59,$AM57&lt;=DRAFT!$DC59),"NOT IMPROVED",IF(AND(DRAFT!CU59="S",AH57&gt;=2,AK57&gt;=2,AN57&gt;=2.5,AP57&gt;=144),"PASS","FAIL")))))</f>
        <v/>
      </c>
      <c r="AR57" s="2" t="str">
        <f t="shared" si="0"/>
        <v/>
      </c>
      <c r="AS57" s="2" t="str">
        <f t="shared" si="1"/>
        <v/>
      </c>
    </row>
    <row r="58" spans="1:45" ht="18.95" customHeight="1" x14ac:dyDescent="0.25">
      <c r="A58" s="3" t="str">
        <f>IF(DRAFT!$B60="","",DRAFT!$B60)</f>
        <v/>
      </c>
      <c r="B58" s="2" t="str">
        <f>IF(COUNT($A58)=0,"",IF($A58&lt;&gt;DRAFT!$B60,"ERR",IF(DRAFT!I60="3E","3E",IF(COUNT(DRAFT!E60,DRAFT!I60)&gt;0,DRAFT!J60,""))))</f>
        <v/>
      </c>
      <c r="C58" s="2" t="str">
        <f>IF(COUNT($A58)=0,"",IF(B58="3E","3E",IF(B58="","I",LOOKUP(B58/D$2,{0,0.4,0.45,0.5,0.55,0.6,0.65,0.7,0.75,0.8,1},{"F","D","C","C+","B-","B","B+","A-","A","A+"}))))</f>
        <v/>
      </c>
      <c r="D58" s="1" t="str">
        <f>IF(COUNT($A58)=0,"",IF(B58="","--",IF(B58="3E","3E",LOOKUP(B58/D$2,{0,0.4,0.45,0.5,0.55,0.6,0.65,0.7,0.75,0.8,1},{0,2,2.25,2.5,2.75,3,3.25,3.5,3.75,4}))))</f>
        <v/>
      </c>
      <c r="E58" s="2" t="str">
        <f>IF(COUNT($A58)=0,"",IF($A58&lt;&gt;DRAFT!$B60,"ERR",IF(DRAFT!R60="3E","3E",IF(COUNT(DRAFT!N60,DRAFT!R60)&gt;0,DRAFT!S60,""))))</f>
        <v/>
      </c>
      <c r="F58" s="2" t="str">
        <f>IF(COUNT($A58)=0,"",IF(E58="3E","3E",IF(E58="","I",LOOKUP(E58/G$2,{0,0.4,0.45,0.5,0.55,0.6,0.65,0.7,0.75,0.8,1},{"F","D","C","C+","B-","B","B+","A-","A","A+"}))))</f>
        <v/>
      </c>
      <c r="G58" s="1" t="str">
        <f>IF(COUNT($A58)=0,"",IF(E58="","--",IF(E58="3E","3E",LOOKUP(E58/G$2,{0,0.4,0.45,0.5,0.55,0.6,0.65,0.7,0.75,0.8,1},{0,2,2.25,2.5,2.75,3,3.25,3.5,3.75,4}))))</f>
        <v/>
      </c>
      <c r="H58" s="2" t="str">
        <f>IF(COUNT($A58)=0,"",IF($A58&lt;&gt;DRAFT!$B60,"ERR",IF(DRAFT!AA60="3E","3E",IF(COUNT(DRAFT!W60,DRAFT!AA60)&gt;0,DRAFT!AB60,""))))</f>
        <v/>
      </c>
      <c r="I58" s="2" t="str">
        <f>IF(COUNT($A58)=0,"",IF(H58="3E","3E",IF(H58="","I",LOOKUP(H58/J$2,{0,0.4,0.45,0.5,0.55,0.6,0.65,0.7,0.75,0.8,1},{"F","D","C","C+","B-","B","B+","A-","A","A+"}))))</f>
        <v/>
      </c>
      <c r="J58" s="1" t="str">
        <f>IF(COUNT($A58)=0,"",IF(H58="","--",IF(H58="3E","3E",LOOKUP(H58/J$2,{0,0.4,0.45,0.5,0.55,0.6,0.65,0.7,0.75,0.8,1},{0,2,2.25,2.5,2.75,3,3.25,3.5,3.75,4}))))</f>
        <v/>
      </c>
      <c r="K58" s="2" t="str">
        <f>IF(COUNT($A58)=0,"",IF($A58&lt;&gt;DRAFT!$B60,"ERR",IF(DRAFT!AJ60="3E","3E",IF(COUNT(DRAFT!AF60,DRAFT!AJ60)&gt;0,DRAFT!AK60,""))))</f>
        <v/>
      </c>
      <c r="L58" s="2" t="str">
        <f>IF(COUNT($A58)=0,"",IF(K58="3E","3E",IF(K58="","I",LOOKUP(K58/M$2,{0,0.4,0.45,0.5,0.55,0.6,0.65,0.7,0.75,0.8,1},{"F","D","C","C+","B-","B","B+","A-","A","A+"}))))</f>
        <v/>
      </c>
      <c r="M58" s="1" t="str">
        <f>IF(COUNT($A58)=0,"",IF(K58="","--",IF(K58="3E","3E",LOOKUP(K58/M$2,{0,0.4,0.45,0.5,0.55,0.6,0.65,0.7,0.75,0.8,1},{0,2,2.25,2.5,2.75,3,3.25,3.5,3.75,4}))))</f>
        <v/>
      </c>
      <c r="N58" s="2" t="str">
        <f>IF(COUNT($A58)=0,"",IF($A58&lt;&gt;DRAFT!$B60,"ERR",IF(DRAFT!AS60="3E","3E",IF(COUNT(DRAFT!AO60,DRAFT!AS60)&gt;0,DRAFT!AT60,""))))</f>
        <v/>
      </c>
      <c r="O58" s="2" t="str">
        <f>IF(COUNT($A58)=0,"",IF(N58="3E","3E",IF(N58="","I",LOOKUP(N58/P$2,{0,0.4,0.45,0.5,0.55,0.6,0.65,0.7,0.75,0.8,1},{"F","D","C","C+","B-","B","B+","A-","A","A+"}))))</f>
        <v/>
      </c>
      <c r="P58" s="1" t="str">
        <f>IF(COUNT($A58)=0,"",IF(N58="","--",IF(N58="3E","3E",LOOKUP(N58/P$2,{0,0.4,0.45,0.5,0.55,0.6,0.65,0.7,0.75,0.8,1},{0,2,2.25,2.5,2.75,3,3.25,3.5,3.75,4}))))</f>
        <v/>
      </c>
      <c r="Q58" s="2" t="str">
        <f>IF(COUNT($A58)=0,"",IF($A58&lt;&gt;DRAFT!$B60,"ERR",IF(DRAFT!BB60="3E","3E",IF(COUNT(DRAFT!AX60,DRAFT!BB60)&gt;0,DRAFT!BC60,""))))</f>
        <v/>
      </c>
      <c r="R58" s="2" t="str">
        <f>IF(COUNT($A58)=0,"",IF(Q58="3E","3E",IF(Q58="","I",LOOKUP(Q58/S$2,{0,0.4,0.45,0.5,0.55,0.6,0.65,0.7,0.75,0.8,1},{"F","D","C","C+","B-","B","B+","A-","A","A+"}))))</f>
        <v/>
      </c>
      <c r="S58" s="1" t="str">
        <f>IF(COUNT($A58)=0,"",IF(Q58="","--",IF(Q58="3E","3E",LOOKUP(Q58/S$2,{0,0.4,0.45,0.5,0.55,0.6,0.65,0.7,0.75,0.8,1},{0,2,2.25,2.5,2.75,3,3.25,3.5,3.75,4}))))</f>
        <v/>
      </c>
      <c r="T58" s="2" t="str">
        <f>IF(COUNT($A58)=0,"",IF($A58&lt;&gt;DRAFT!$B60,"ERR",IF(DRAFT!BK60="3E","3E",IF(COUNT(DRAFT!BG60,DRAFT!BK60)&gt;0,DRAFT!BL60,""))))</f>
        <v/>
      </c>
      <c r="U58" s="2" t="str">
        <f>IF(COUNT($A58)=0,"",IF(T58="3E","3E",IF(T58="","I",LOOKUP(T58/V$2,{0,0.4,0.45,0.5,0.55,0.6,0.65,0.7,0.75,0.8,1},{"F","D","C","C+","B-","B","B+","A-","A","A+"}))))</f>
        <v/>
      </c>
      <c r="V58" s="1" t="str">
        <f>IF(COUNT($A58)=0,"",IF(T58="","--",IF(T58="3E","3E",LOOKUP(T58/V$2,{0,0.4,0.45,0.5,0.55,0.6,0.65,0.7,0.75,0.8,1},{0,2,2.25,2.5,2.75,3,3.25,3.5,3.75,4}))))</f>
        <v/>
      </c>
      <c r="W58" s="2" t="str">
        <f>IF(COUNT($A58)=0,"",IF($A58&lt;&gt;DRAFT!$B60,"ERR",IF(DRAFT!BT60="3E","3E",IF(COUNT(DRAFT!BP60,DRAFT!BT60)&gt;0,DRAFT!BU60,""))))</f>
        <v/>
      </c>
      <c r="X58" s="2" t="str">
        <f>IF(COUNT($A58)=0,"",IF(W58="3E","3E",IF(W58="","I",LOOKUP(W58/Y$2,{0,0.4,0.45,0.5,0.55,0.6,0.65,0.7,0.75,0.8,1},{"F","D","C","C+","B-","B","B+","A-","A","A+"}))))</f>
        <v/>
      </c>
      <c r="Y58" s="1" t="str">
        <f>IF(COUNT($A58)=0,"",IF(W58="","--",IF(W58="3E","3E",LOOKUP(W58/Y$2,{0,0.4,0.45,0.5,0.55,0.6,0.65,0.7,0.75,0.8,1},{0,2,2.25,2.5,2.75,3,3.25,3.5,3.75,4}))))</f>
        <v/>
      </c>
      <c r="Z58" s="2" t="str">
        <f>IF(COUNT($A58)=0,"",IF($A58&lt;&gt;DRAFT!$B60,"ERR",IF(DRAFT!CC60="3E","3E",IF(COUNT(DRAFT!BY60,DRAFT!CC60)&gt;0,DRAFT!CD60,""))))</f>
        <v/>
      </c>
      <c r="AA58" s="2" t="str">
        <f>IF(COUNT($A58)=0,"",IF(Z58="3E","3E",IF(Z58="","I",LOOKUP(Z58/AB$2,{0,0.4,0.45,0.5,0.55,0.6,0.65,0.7,0.75,0.8,1},{"F","D","C","C+","B-","B","B+","A-","A","A+"}))))</f>
        <v/>
      </c>
      <c r="AB58" s="1" t="str">
        <f>IF(COUNT($A58)=0,"",IF(Z58="","--",IF(Z58="3E","3E",LOOKUP(Z58/AB$2,{0,0.4,0.45,0.5,0.55,0.6,0.65,0.7,0.75,0.8,1},{0,2,2.25,2.5,2.75,3,3.25,3.5,3.75,4}))))</f>
        <v/>
      </c>
      <c r="AC58" s="2" t="str">
        <f>IF(COUNT($A58)=0,"",IF($A58&lt;&gt;DRAFT!$B60,"ERR",IF(DRAFT!CF60&gt;0,DRAFT!CF60,"")))</f>
        <v/>
      </c>
      <c r="AD58" s="2" t="str">
        <f>IF(COUNT($A58)=0,"",IF(AC58="3E","3E",IF(AC58="","I",LOOKUP(AC58/AE$2,{0,0.4,0.45,0.5,0.55,0.6,0.65,0.7,0.75,0.8,1},{"F","D","C","C+","B-","B","B+","A-","A","A+"}))))</f>
        <v/>
      </c>
      <c r="AE58" s="1" t="str">
        <f>IF(COUNT($A58)=0,"",IF(AC58="","--",IF(AC58="3E","3E",LOOKUP(AC58/AE$2,{0,0.4,0.45,0.5,0.55,0.6,0.65,0.7,0.75,0.8,1},{0,2,2.25,2.5,2.75,3,3.25,3.5,3.75,4}))))</f>
        <v/>
      </c>
      <c r="AF58" s="2" t="str">
        <f>IF(COUNT($A58)=0,"",IF($A58&lt;&gt;DRAFT!$B60,"ERR",IF(DRAFT!CI60&gt;0,DRAFT!CK60,"")))</f>
        <v/>
      </c>
      <c r="AG58" s="2" t="str">
        <f>IF(COUNT($A58)=0,"",IF(AF58="3E","3E",IF(AF58="","I",LOOKUP(AF58/AH$2,{0,0.4,0.45,0.5,0.55,0.6,0.65,0.7,0.75,0.8,1},{"F","D","C","C+","B-","B","B+","A-","A","A+"}))))</f>
        <v/>
      </c>
      <c r="AH58" s="1" t="str">
        <f>IF(COUNT($A58)=0,"",IF(AF58="","--",IF(AF58="3E","3E",LOOKUP(AF58/AH$2,{0,0.4,0.45,0.5,0.55,0.6,0.65,0.7,0.75,0.8,1},{0,2,2.25,2.5,2.75,3,3.25,3.5,3.75,4}))))</f>
        <v/>
      </c>
      <c r="AI58" s="2" t="str">
        <f>IF($A58&lt;&gt;DRAFT!$B60,"ERR",IF(OR(COUNT($A58)=0,COUNT(DRAFT!CL60:CN60,DRAFT!CP60:CR60)=0),"",CEILING(SUM(DRAFT!CO60,DRAFT!CS60,DRAFT!CT60),1)))</f>
        <v/>
      </c>
      <c r="AJ58" s="2" t="str">
        <f>IF(COUNT($A58)=0,"",IF(AI58="3E","3E",IF(AI58="","I",LOOKUP(AI58/AK$2,{0,0.4,0.45,0.5,0.55,0.6,0.65,0.7,0.75,0.8,1},{"F","D","C","C+","B-","B","B+","A-","A","A+"}))))</f>
        <v/>
      </c>
      <c r="AK58" s="1" t="str">
        <f>IF(COUNT($A58)=0,"",IF(AI58="","--",IF(AI58="3E","3E",LOOKUP(AI58/AK$2,{0,0.4,0.45,0.5,0.55,0.6,0.65,0.7,0.75,0.8,1},{0,2,2.25,2.5,2.75,3,3.25,3.5,3.75,4}))))</f>
        <v/>
      </c>
      <c r="AL58" s="4" t="str">
        <f>IF(OR(COUNT($A58)=0,COUNT(B58:AK58)=0),"",IF(COUNTIF(B58:AK58,"3E")&gt;0,"3E",IF(DRAFT!$A60="R",TRUNC(SUMPRODUCT(RGP,RCP)/TCP,3),TRUNC((SUMPRODUCT(--(IMDGP&gt;0)*IMDGP,IMCP)+CEILING(DRAFT!$DB60*42,0.25))/TCP,3))))</f>
        <v/>
      </c>
      <c r="AM58" s="2" t="str">
        <f>IF(OR(COUNT($A58)=0,COUNT(B58:AK58)=0),"",IF(COUNTIF(B58:AK58,"3E")&gt;0,"3E",IF(DRAFT!$A60="R",SUMPRODUCT(--(RGP&gt;=2),RCP),SUMPRODUCT(--(IMDGP&gt;0),--(IMGP=0),IMCP)+DRAFT!$DC60)))</f>
        <v/>
      </c>
      <c r="AN58" s="67" t="str">
        <f>IF(AL58="3E","3E",IF(COUNT($A58)=0,"",IF(COUNT(AI58)=0,"--",ROUND(((CEILING(DRAFT!$CV60*38,0.25)+CEILING(DRAFT!$CX60*38,0.25)+CEILING(DRAFT!$CZ60*42,0.25)+CEILING($AL58*42,0.25))/160),2))))</f>
        <v/>
      </c>
      <c r="AO58" s="2" t="str">
        <f>IF(AN58="3E","3E",IF(COUNT($A58)=0,"",IF(COUNT(AN58)=0,"I",LOOKUP(AN58,{0,2,2.25,2.5,2.75,3,3.25,3.5,3.75,4},{"F","D","C","C+","B-","B","B+","A-","A","A+"}))))</f>
        <v/>
      </c>
      <c r="AP58" s="2" t="str">
        <f>IF(AN58="3E","3E",IF(OR(COUNT(A58)=0,COUNT(AN58)=0),"",DRAFT!CW60+DRAFT!CY60+DRAFT!DA60+N(TABULATION!AM58)))</f>
        <v/>
      </c>
      <c r="AQ58" s="2" t="str">
        <f>IF(OR(COUNT($A58)=0,COUNT(B58:AK58)=0),"",IF(COUNTIF(B58:AM58,"3E")&gt;0,"3E",IF(AND(DRAFT!$A60="IM",OR($AL58&gt;DRAFT!$DB60,$AM58&gt;DRAFT!$DC60)),"IMPROVED",IF(AND(DRAFT!$A60="IM",$AL58&lt;=DRAFT!$DB60,$AM58&lt;=DRAFT!$DC60),"NOT IMPROVED",IF(AND(DRAFT!CU60="S",AH58&gt;=2,AK58&gt;=2,AN58&gt;=2.5,AP58&gt;=144),"PASS","FAIL")))))</f>
        <v/>
      </c>
      <c r="AR58" s="2" t="str">
        <f t="shared" si="0"/>
        <v/>
      </c>
      <c r="AS58" s="2" t="str">
        <f t="shared" si="1"/>
        <v/>
      </c>
    </row>
    <row r="59" spans="1:45" ht="18.95" customHeight="1" x14ac:dyDescent="0.25">
      <c r="A59" s="3" t="str">
        <f>IF(DRAFT!$B61="","",DRAFT!$B61)</f>
        <v/>
      </c>
      <c r="B59" s="2" t="str">
        <f>IF(COUNT($A59)=0,"",IF($A59&lt;&gt;DRAFT!$B61,"ERR",IF(DRAFT!I61="3E","3E",IF(COUNT(DRAFT!E61,DRAFT!I61)&gt;0,DRAFT!J61,""))))</f>
        <v/>
      </c>
      <c r="C59" s="2" t="str">
        <f>IF(COUNT($A59)=0,"",IF(B59="3E","3E",IF(B59="","I",LOOKUP(B59/D$2,{0,0.4,0.45,0.5,0.55,0.6,0.65,0.7,0.75,0.8,1},{"F","D","C","C+","B-","B","B+","A-","A","A+"}))))</f>
        <v/>
      </c>
      <c r="D59" s="1" t="str">
        <f>IF(COUNT($A59)=0,"",IF(B59="","--",IF(B59="3E","3E",LOOKUP(B59/D$2,{0,0.4,0.45,0.5,0.55,0.6,0.65,0.7,0.75,0.8,1},{0,2,2.25,2.5,2.75,3,3.25,3.5,3.75,4}))))</f>
        <v/>
      </c>
      <c r="E59" s="2" t="str">
        <f>IF(COUNT($A59)=0,"",IF($A59&lt;&gt;DRAFT!$B61,"ERR",IF(DRAFT!R61="3E","3E",IF(COUNT(DRAFT!N61,DRAFT!R61)&gt;0,DRAFT!S61,""))))</f>
        <v/>
      </c>
      <c r="F59" s="2" t="str">
        <f>IF(COUNT($A59)=0,"",IF(E59="3E","3E",IF(E59="","I",LOOKUP(E59/G$2,{0,0.4,0.45,0.5,0.55,0.6,0.65,0.7,0.75,0.8,1},{"F","D","C","C+","B-","B","B+","A-","A","A+"}))))</f>
        <v/>
      </c>
      <c r="G59" s="1" t="str">
        <f>IF(COUNT($A59)=0,"",IF(E59="","--",IF(E59="3E","3E",LOOKUP(E59/G$2,{0,0.4,0.45,0.5,0.55,0.6,0.65,0.7,0.75,0.8,1},{0,2,2.25,2.5,2.75,3,3.25,3.5,3.75,4}))))</f>
        <v/>
      </c>
      <c r="H59" s="2" t="str">
        <f>IF(COUNT($A59)=0,"",IF($A59&lt;&gt;DRAFT!$B61,"ERR",IF(DRAFT!AA61="3E","3E",IF(COUNT(DRAFT!W61,DRAFT!AA61)&gt;0,DRAFT!AB61,""))))</f>
        <v/>
      </c>
      <c r="I59" s="2" t="str">
        <f>IF(COUNT($A59)=0,"",IF(H59="3E","3E",IF(H59="","I",LOOKUP(H59/J$2,{0,0.4,0.45,0.5,0.55,0.6,0.65,0.7,0.75,0.8,1},{"F","D","C","C+","B-","B","B+","A-","A","A+"}))))</f>
        <v/>
      </c>
      <c r="J59" s="1" t="str">
        <f>IF(COUNT($A59)=0,"",IF(H59="","--",IF(H59="3E","3E",LOOKUP(H59/J$2,{0,0.4,0.45,0.5,0.55,0.6,0.65,0.7,0.75,0.8,1},{0,2,2.25,2.5,2.75,3,3.25,3.5,3.75,4}))))</f>
        <v/>
      </c>
      <c r="K59" s="2" t="str">
        <f>IF(COUNT($A59)=0,"",IF($A59&lt;&gt;DRAFT!$B61,"ERR",IF(DRAFT!AJ61="3E","3E",IF(COUNT(DRAFT!AF61,DRAFT!AJ61)&gt;0,DRAFT!AK61,""))))</f>
        <v/>
      </c>
      <c r="L59" s="2" t="str">
        <f>IF(COUNT($A59)=0,"",IF(K59="3E","3E",IF(K59="","I",LOOKUP(K59/M$2,{0,0.4,0.45,0.5,0.55,0.6,0.65,0.7,0.75,0.8,1},{"F","D","C","C+","B-","B","B+","A-","A","A+"}))))</f>
        <v/>
      </c>
      <c r="M59" s="1" t="str">
        <f>IF(COUNT($A59)=0,"",IF(K59="","--",IF(K59="3E","3E",LOOKUP(K59/M$2,{0,0.4,0.45,0.5,0.55,0.6,0.65,0.7,0.75,0.8,1},{0,2,2.25,2.5,2.75,3,3.25,3.5,3.75,4}))))</f>
        <v/>
      </c>
      <c r="N59" s="2" t="str">
        <f>IF(COUNT($A59)=0,"",IF($A59&lt;&gt;DRAFT!$B61,"ERR",IF(DRAFT!AS61="3E","3E",IF(COUNT(DRAFT!AO61,DRAFT!AS61)&gt;0,DRAFT!AT61,""))))</f>
        <v/>
      </c>
      <c r="O59" s="2" t="str">
        <f>IF(COUNT($A59)=0,"",IF(N59="3E","3E",IF(N59="","I",LOOKUP(N59/P$2,{0,0.4,0.45,0.5,0.55,0.6,0.65,0.7,0.75,0.8,1},{"F","D","C","C+","B-","B","B+","A-","A","A+"}))))</f>
        <v/>
      </c>
      <c r="P59" s="1" t="str">
        <f>IF(COUNT($A59)=0,"",IF(N59="","--",IF(N59="3E","3E",LOOKUP(N59/P$2,{0,0.4,0.45,0.5,0.55,0.6,0.65,0.7,0.75,0.8,1},{0,2,2.25,2.5,2.75,3,3.25,3.5,3.75,4}))))</f>
        <v/>
      </c>
      <c r="Q59" s="2" t="str">
        <f>IF(COUNT($A59)=0,"",IF($A59&lt;&gt;DRAFT!$B61,"ERR",IF(DRAFT!BB61="3E","3E",IF(COUNT(DRAFT!AX61,DRAFT!BB61)&gt;0,DRAFT!BC61,""))))</f>
        <v/>
      </c>
      <c r="R59" s="2" t="str">
        <f>IF(COUNT($A59)=0,"",IF(Q59="3E","3E",IF(Q59="","I",LOOKUP(Q59/S$2,{0,0.4,0.45,0.5,0.55,0.6,0.65,0.7,0.75,0.8,1},{"F","D","C","C+","B-","B","B+","A-","A","A+"}))))</f>
        <v/>
      </c>
      <c r="S59" s="1" t="str">
        <f>IF(COUNT($A59)=0,"",IF(Q59="","--",IF(Q59="3E","3E",LOOKUP(Q59/S$2,{0,0.4,0.45,0.5,0.55,0.6,0.65,0.7,0.75,0.8,1},{0,2,2.25,2.5,2.75,3,3.25,3.5,3.75,4}))))</f>
        <v/>
      </c>
      <c r="T59" s="2" t="str">
        <f>IF(COUNT($A59)=0,"",IF($A59&lt;&gt;DRAFT!$B61,"ERR",IF(DRAFT!BK61="3E","3E",IF(COUNT(DRAFT!BG61,DRAFT!BK61)&gt;0,DRAFT!BL61,""))))</f>
        <v/>
      </c>
      <c r="U59" s="2" t="str">
        <f>IF(COUNT($A59)=0,"",IF(T59="3E","3E",IF(T59="","I",LOOKUP(T59/V$2,{0,0.4,0.45,0.5,0.55,0.6,0.65,0.7,0.75,0.8,1},{"F","D","C","C+","B-","B","B+","A-","A","A+"}))))</f>
        <v/>
      </c>
      <c r="V59" s="1" t="str">
        <f>IF(COUNT($A59)=0,"",IF(T59="","--",IF(T59="3E","3E",LOOKUP(T59/V$2,{0,0.4,0.45,0.5,0.55,0.6,0.65,0.7,0.75,0.8,1},{0,2,2.25,2.5,2.75,3,3.25,3.5,3.75,4}))))</f>
        <v/>
      </c>
      <c r="W59" s="2" t="str">
        <f>IF(COUNT($A59)=0,"",IF($A59&lt;&gt;DRAFT!$B61,"ERR",IF(DRAFT!BT61="3E","3E",IF(COUNT(DRAFT!BP61,DRAFT!BT61)&gt;0,DRAFT!BU61,""))))</f>
        <v/>
      </c>
      <c r="X59" s="2" t="str">
        <f>IF(COUNT($A59)=0,"",IF(W59="3E","3E",IF(W59="","I",LOOKUP(W59/Y$2,{0,0.4,0.45,0.5,0.55,0.6,0.65,0.7,0.75,0.8,1},{"F","D","C","C+","B-","B","B+","A-","A","A+"}))))</f>
        <v/>
      </c>
      <c r="Y59" s="1" t="str">
        <f>IF(COUNT($A59)=0,"",IF(W59="","--",IF(W59="3E","3E",LOOKUP(W59/Y$2,{0,0.4,0.45,0.5,0.55,0.6,0.65,0.7,0.75,0.8,1},{0,2,2.25,2.5,2.75,3,3.25,3.5,3.75,4}))))</f>
        <v/>
      </c>
      <c r="Z59" s="2" t="str">
        <f>IF(COUNT($A59)=0,"",IF($A59&lt;&gt;DRAFT!$B61,"ERR",IF(DRAFT!CC61="3E","3E",IF(COUNT(DRAFT!BY61,DRAFT!CC61)&gt;0,DRAFT!CD61,""))))</f>
        <v/>
      </c>
      <c r="AA59" s="2" t="str">
        <f>IF(COUNT($A59)=0,"",IF(Z59="3E","3E",IF(Z59="","I",LOOKUP(Z59/AB$2,{0,0.4,0.45,0.5,0.55,0.6,0.65,0.7,0.75,0.8,1},{"F","D","C","C+","B-","B","B+","A-","A","A+"}))))</f>
        <v/>
      </c>
      <c r="AB59" s="1" t="str">
        <f>IF(COUNT($A59)=0,"",IF(Z59="","--",IF(Z59="3E","3E",LOOKUP(Z59/AB$2,{0,0.4,0.45,0.5,0.55,0.6,0.65,0.7,0.75,0.8,1},{0,2,2.25,2.5,2.75,3,3.25,3.5,3.75,4}))))</f>
        <v/>
      </c>
      <c r="AC59" s="2" t="str">
        <f>IF(COUNT($A59)=0,"",IF($A59&lt;&gt;DRAFT!$B61,"ERR",IF(DRAFT!CF61&gt;0,DRAFT!CF61,"")))</f>
        <v/>
      </c>
      <c r="AD59" s="2" t="str">
        <f>IF(COUNT($A59)=0,"",IF(AC59="3E","3E",IF(AC59="","I",LOOKUP(AC59/AE$2,{0,0.4,0.45,0.5,0.55,0.6,0.65,0.7,0.75,0.8,1},{"F","D","C","C+","B-","B","B+","A-","A","A+"}))))</f>
        <v/>
      </c>
      <c r="AE59" s="1" t="str">
        <f>IF(COUNT($A59)=0,"",IF(AC59="","--",IF(AC59="3E","3E",LOOKUP(AC59/AE$2,{0,0.4,0.45,0.5,0.55,0.6,0.65,0.7,0.75,0.8,1},{0,2,2.25,2.5,2.75,3,3.25,3.5,3.75,4}))))</f>
        <v/>
      </c>
      <c r="AF59" s="2" t="str">
        <f>IF(COUNT($A59)=0,"",IF($A59&lt;&gt;DRAFT!$B61,"ERR",IF(DRAFT!CI61&gt;0,DRAFT!CK61,"")))</f>
        <v/>
      </c>
      <c r="AG59" s="2" t="str">
        <f>IF(COUNT($A59)=0,"",IF(AF59="3E","3E",IF(AF59="","I",LOOKUP(AF59/AH$2,{0,0.4,0.45,0.5,0.55,0.6,0.65,0.7,0.75,0.8,1},{"F","D","C","C+","B-","B","B+","A-","A","A+"}))))</f>
        <v/>
      </c>
      <c r="AH59" s="1" t="str">
        <f>IF(COUNT($A59)=0,"",IF(AF59="","--",IF(AF59="3E","3E",LOOKUP(AF59/AH$2,{0,0.4,0.45,0.5,0.55,0.6,0.65,0.7,0.75,0.8,1},{0,2,2.25,2.5,2.75,3,3.25,3.5,3.75,4}))))</f>
        <v/>
      </c>
      <c r="AI59" s="2" t="str">
        <f>IF($A59&lt;&gt;DRAFT!$B61,"ERR",IF(OR(COUNT($A59)=0,COUNT(DRAFT!CL61:CN61,DRAFT!CP61:CR61)=0),"",CEILING(SUM(DRAFT!CO61,DRAFT!CS61,DRAFT!CT61),1)))</f>
        <v/>
      </c>
      <c r="AJ59" s="2" t="str">
        <f>IF(COUNT($A59)=0,"",IF(AI59="3E","3E",IF(AI59="","I",LOOKUP(AI59/AK$2,{0,0.4,0.45,0.5,0.55,0.6,0.65,0.7,0.75,0.8,1},{"F","D","C","C+","B-","B","B+","A-","A","A+"}))))</f>
        <v/>
      </c>
      <c r="AK59" s="1" t="str">
        <f>IF(COUNT($A59)=0,"",IF(AI59="","--",IF(AI59="3E","3E",LOOKUP(AI59/AK$2,{0,0.4,0.45,0.5,0.55,0.6,0.65,0.7,0.75,0.8,1},{0,2,2.25,2.5,2.75,3,3.25,3.5,3.75,4}))))</f>
        <v/>
      </c>
      <c r="AL59" s="4" t="str">
        <f>IF(OR(COUNT($A59)=0,COUNT(B59:AK59)=0),"",IF(COUNTIF(B59:AK59,"3E")&gt;0,"3E",IF(DRAFT!$A61="R",TRUNC(SUMPRODUCT(RGP,RCP)/TCP,3),TRUNC((SUMPRODUCT(--(IMDGP&gt;0)*IMDGP,IMCP)+CEILING(DRAFT!$DB61*42,0.25))/TCP,3))))</f>
        <v/>
      </c>
      <c r="AM59" s="2" t="str">
        <f>IF(OR(COUNT($A59)=0,COUNT(B59:AK59)=0),"",IF(COUNTIF(B59:AK59,"3E")&gt;0,"3E",IF(DRAFT!$A61="R",SUMPRODUCT(--(RGP&gt;=2),RCP),SUMPRODUCT(--(IMDGP&gt;0),--(IMGP=0),IMCP)+DRAFT!$DC61)))</f>
        <v/>
      </c>
      <c r="AN59" s="67" t="str">
        <f>IF(AL59="3E","3E",IF(COUNT($A59)=0,"",IF(COUNT(AI59)=0,"--",ROUND(((CEILING(DRAFT!$CV61*38,0.25)+CEILING(DRAFT!$CX61*38,0.25)+CEILING(DRAFT!$CZ61*42,0.25)+CEILING($AL59*42,0.25))/160),2))))</f>
        <v/>
      </c>
      <c r="AO59" s="2" t="str">
        <f>IF(AN59="3E","3E",IF(COUNT($A59)=0,"",IF(COUNT(AN59)=0,"I",LOOKUP(AN59,{0,2,2.25,2.5,2.75,3,3.25,3.5,3.75,4},{"F","D","C","C+","B-","B","B+","A-","A","A+"}))))</f>
        <v/>
      </c>
      <c r="AP59" s="2" t="str">
        <f>IF(AN59="3E","3E",IF(OR(COUNT(A59)=0,COUNT(AN59)=0),"",DRAFT!CW61+DRAFT!CY61+DRAFT!DA61+N(TABULATION!AM59)))</f>
        <v/>
      </c>
      <c r="AQ59" s="2" t="str">
        <f>IF(OR(COUNT($A59)=0,COUNT(B59:AK59)=0),"",IF(COUNTIF(B59:AM59,"3E")&gt;0,"3E",IF(AND(DRAFT!$A61="IM",OR($AL59&gt;DRAFT!$DB61,$AM59&gt;DRAFT!$DC61)),"IMPROVED",IF(AND(DRAFT!$A61="IM",$AL59&lt;=DRAFT!$DB61,$AM59&lt;=DRAFT!$DC61),"NOT IMPROVED",IF(AND(DRAFT!CU61="S",AH59&gt;=2,AK59&gt;=2,AN59&gt;=2.5,AP59&gt;=144),"PASS","FAIL")))))</f>
        <v/>
      </c>
      <c r="AR59" s="2" t="str">
        <f t="shared" si="0"/>
        <v/>
      </c>
      <c r="AS59" s="2" t="str">
        <f t="shared" si="1"/>
        <v/>
      </c>
    </row>
    <row r="60" spans="1:45" ht="18.95" customHeight="1" x14ac:dyDescent="0.25">
      <c r="A60" s="3" t="str">
        <f>IF(DRAFT!$B62="","",DRAFT!$B62)</f>
        <v/>
      </c>
      <c r="B60" s="2" t="str">
        <f>IF(COUNT($A60)=0,"",IF($A60&lt;&gt;DRAFT!$B62,"ERR",IF(DRAFT!I62="3E","3E",IF(COUNT(DRAFT!E62,DRAFT!I62)&gt;0,DRAFT!J62,""))))</f>
        <v/>
      </c>
      <c r="C60" s="2" t="str">
        <f>IF(COUNT($A60)=0,"",IF(B60="3E","3E",IF(B60="","I",LOOKUP(B60/D$2,{0,0.4,0.45,0.5,0.55,0.6,0.65,0.7,0.75,0.8,1},{"F","D","C","C+","B-","B","B+","A-","A","A+"}))))</f>
        <v/>
      </c>
      <c r="D60" s="1" t="str">
        <f>IF(COUNT($A60)=0,"",IF(B60="","--",IF(B60="3E","3E",LOOKUP(B60/D$2,{0,0.4,0.45,0.5,0.55,0.6,0.65,0.7,0.75,0.8,1},{0,2,2.25,2.5,2.75,3,3.25,3.5,3.75,4}))))</f>
        <v/>
      </c>
      <c r="E60" s="2" t="str">
        <f>IF(COUNT($A60)=0,"",IF($A60&lt;&gt;DRAFT!$B62,"ERR",IF(DRAFT!R62="3E","3E",IF(COUNT(DRAFT!N62,DRAFT!R62)&gt;0,DRAFT!S62,""))))</f>
        <v/>
      </c>
      <c r="F60" s="2" t="str">
        <f>IF(COUNT($A60)=0,"",IF(E60="3E","3E",IF(E60="","I",LOOKUP(E60/G$2,{0,0.4,0.45,0.5,0.55,0.6,0.65,0.7,0.75,0.8,1},{"F","D","C","C+","B-","B","B+","A-","A","A+"}))))</f>
        <v/>
      </c>
      <c r="G60" s="1" t="str">
        <f>IF(COUNT($A60)=0,"",IF(E60="","--",IF(E60="3E","3E",LOOKUP(E60/G$2,{0,0.4,0.45,0.5,0.55,0.6,0.65,0.7,0.75,0.8,1},{0,2,2.25,2.5,2.75,3,3.25,3.5,3.75,4}))))</f>
        <v/>
      </c>
      <c r="H60" s="2" t="str">
        <f>IF(COUNT($A60)=0,"",IF($A60&lt;&gt;DRAFT!$B62,"ERR",IF(DRAFT!AA62="3E","3E",IF(COUNT(DRAFT!W62,DRAFT!AA62)&gt;0,DRAFT!AB62,""))))</f>
        <v/>
      </c>
      <c r="I60" s="2" t="str">
        <f>IF(COUNT($A60)=0,"",IF(H60="3E","3E",IF(H60="","I",LOOKUP(H60/J$2,{0,0.4,0.45,0.5,0.55,0.6,0.65,0.7,0.75,0.8,1},{"F","D","C","C+","B-","B","B+","A-","A","A+"}))))</f>
        <v/>
      </c>
      <c r="J60" s="1" t="str">
        <f>IF(COUNT($A60)=0,"",IF(H60="","--",IF(H60="3E","3E",LOOKUP(H60/J$2,{0,0.4,0.45,0.5,0.55,0.6,0.65,0.7,0.75,0.8,1},{0,2,2.25,2.5,2.75,3,3.25,3.5,3.75,4}))))</f>
        <v/>
      </c>
      <c r="K60" s="2" t="str">
        <f>IF(COUNT($A60)=0,"",IF($A60&lt;&gt;DRAFT!$B62,"ERR",IF(DRAFT!AJ62="3E","3E",IF(COUNT(DRAFT!AF62,DRAFT!AJ62)&gt;0,DRAFT!AK62,""))))</f>
        <v/>
      </c>
      <c r="L60" s="2" t="str">
        <f>IF(COUNT($A60)=0,"",IF(K60="3E","3E",IF(K60="","I",LOOKUP(K60/M$2,{0,0.4,0.45,0.5,0.55,0.6,0.65,0.7,0.75,0.8,1},{"F","D","C","C+","B-","B","B+","A-","A","A+"}))))</f>
        <v/>
      </c>
      <c r="M60" s="1" t="str">
        <f>IF(COUNT($A60)=0,"",IF(K60="","--",IF(K60="3E","3E",LOOKUP(K60/M$2,{0,0.4,0.45,0.5,0.55,0.6,0.65,0.7,0.75,0.8,1},{0,2,2.25,2.5,2.75,3,3.25,3.5,3.75,4}))))</f>
        <v/>
      </c>
      <c r="N60" s="2" t="str">
        <f>IF(COUNT($A60)=0,"",IF($A60&lt;&gt;DRAFT!$B62,"ERR",IF(DRAFT!AS62="3E","3E",IF(COUNT(DRAFT!AO62,DRAFT!AS62)&gt;0,DRAFT!AT62,""))))</f>
        <v/>
      </c>
      <c r="O60" s="2" t="str">
        <f>IF(COUNT($A60)=0,"",IF(N60="3E","3E",IF(N60="","I",LOOKUP(N60/P$2,{0,0.4,0.45,0.5,0.55,0.6,0.65,0.7,0.75,0.8,1},{"F","D","C","C+","B-","B","B+","A-","A","A+"}))))</f>
        <v/>
      </c>
      <c r="P60" s="1" t="str">
        <f>IF(COUNT($A60)=0,"",IF(N60="","--",IF(N60="3E","3E",LOOKUP(N60/P$2,{0,0.4,0.45,0.5,0.55,0.6,0.65,0.7,0.75,0.8,1},{0,2,2.25,2.5,2.75,3,3.25,3.5,3.75,4}))))</f>
        <v/>
      </c>
      <c r="Q60" s="2" t="str">
        <f>IF(COUNT($A60)=0,"",IF($A60&lt;&gt;DRAFT!$B62,"ERR",IF(DRAFT!BB62="3E","3E",IF(COUNT(DRAFT!AX62,DRAFT!BB62)&gt;0,DRAFT!BC62,""))))</f>
        <v/>
      </c>
      <c r="R60" s="2" t="str">
        <f>IF(COUNT($A60)=0,"",IF(Q60="3E","3E",IF(Q60="","I",LOOKUP(Q60/S$2,{0,0.4,0.45,0.5,0.55,0.6,0.65,0.7,0.75,0.8,1},{"F","D","C","C+","B-","B","B+","A-","A","A+"}))))</f>
        <v/>
      </c>
      <c r="S60" s="1" t="str">
        <f>IF(COUNT($A60)=0,"",IF(Q60="","--",IF(Q60="3E","3E",LOOKUP(Q60/S$2,{0,0.4,0.45,0.5,0.55,0.6,0.65,0.7,0.75,0.8,1},{0,2,2.25,2.5,2.75,3,3.25,3.5,3.75,4}))))</f>
        <v/>
      </c>
      <c r="T60" s="2" t="str">
        <f>IF(COUNT($A60)=0,"",IF($A60&lt;&gt;DRAFT!$B62,"ERR",IF(DRAFT!BK62="3E","3E",IF(COUNT(DRAFT!BG62,DRAFT!BK62)&gt;0,DRAFT!BL62,""))))</f>
        <v/>
      </c>
      <c r="U60" s="2" t="str">
        <f>IF(COUNT($A60)=0,"",IF(T60="3E","3E",IF(T60="","I",LOOKUP(T60/V$2,{0,0.4,0.45,0.5,0.55,0.6,0.65,0.7,0.75,0.8,1},{"F","D","C","C+","B-","B","B+","A-","A","A+"}))))</f>
        <v/>
      </c>
      <c r="V60" s="1" t="str">
        <f>IF(COUNT($A60)=0,"",IF(T60="","--",IF(T60="3E","3E",LOOKUP(T60/V$2,{0,0.4,0.45,0.5,0.55,0.6,0.65,0.7,0.75,0.8,1},{0,2,2.25,2.5,2.75,3,3.25,3.5,3.75,4}))))</f>
        <v/>
      </c>
      <c r="W60" s="2" t="str">
        <f>IF(COUNT($A60)=0,"",IF($A60&lt;&gt;DRAFT!$B62,"ERR",IF(DRAFT!BT62="3E","3E",IF(COUNT(DRAFT!BP62,DRAFT!BT62)&gt;0,DRAFT!BU62,""))))</f>
        <v/>
      </c>
      <c r="X60" s="2" t="str">
        <f>IF(COUNT($A60)=0,"",IF(W60="3E","3E",IF(W60="","I",LOOKUP(W60/Y$2,{0,0.4,0.45,0.5,0.55,0.6,0.65,0.7,0.75,0.8,1},{"F","D","C","C+","B-","B","B+","A-","A","A+"}))))</f>
        <v/>
      </c>
      <c r="Y60" s="1" t="str">
        <f>IF(COUNT($A60)=0,"",IF(W60="","--",IF(W60="3E","3E",LOOKUP(W60/Y$2,{0,0.4,0.45,0.5,0.55,0.6,0.65,0.7,0.75,0.8,1},{0,2,2.25,2.5,2.75,3,3.25,3.5,3.75,4}))))</f>
        <v/>
      </c>
      <c r="Z60" s="2" t="str">
        <f>IF(COUNT($A60)=0,"",IF($A60&lt;&gt;DRAFT!$B62,"ERR",IF(DRAFT!CC62="3E","3E",IF(COUNT(DRAFT!BY62,DRAFT!CC62)&gt;0,DRAFT!CD62,""))))</f>
        <v/>
      </c>
      <c r="AA60" s="2" t="str">
        <f>IF(COUNT($A60)=0,"",IF(Z60="3E","3E",IF(Z60="","I",LOOKUP(Z60/AB$2,{0,0.4,0.45,0.5,0.55,0.6,0.65,0.7,0.75,0.8,1},{"F","D","C","C+","B-","B","B+","A-","A","A+"}))))</f>
        <v/>
      </c>
      <c r="AB60" s="1" t="str">
        <f>IF(COUNT($A60)=0,"",IF(Z60="","--",IF(Z60="3E","3E",LOOKUP(Z60/AB$2,{0,0.4,0.45,0.5,0.55,0.6,0.65,0.7,0.75,0.8,1},{0,2,2.25,2.5,2.75,3,3.25,3.5,3.75,4}))))</f>
        <v/>
      </c>
      <c r="AC60" s="2" t="str">
        <f>IF(COUNT($A60)=0,"",IF($A60&lt;&gt;DRAFT!$B62,"ERR",IF(DRAFT!CF62&gt;0,DRAFT!CF62,"")))</f>
        <v/>
      </c>
      <c r="AD60" s="2" t="str">
        <f>IF(COUNT($A60)=0,"",IF(AC60="3E","3E",IF(AC60="","I",LOOKUP(AC60/AE$2,{0,0.4,0.45,0.5,0.55,0.6,0.65,0.7,0.75,0.8,1},{"F","D","C","C+","B-","B","B+","A-","A","A+"}))))</f>
        <v/>
      </c>
      <c r="AE60" s="1" t="str">
        <f>IF(COUNT($A60)=0,"",IF(AC60="","--",IF(AC60="3E","3E",LOOKUP(AC60/AE$2,{0,0.4,0.45,0.5,0.55,0.6,0.65,0.7,0.75,0.8,1},{0,2,2.25,2.5,2.75,3,3.25,3.5,3.75,4}))))</f>
        <v/>
      </c>
      <c r="AF60" s="2" t="str">
        <f>IF(COUNT($A60)=0,"",IF($A60&lt;&gt;DRAFT!$B62,"ERR",IF(DRAFT!CI62&gt;0,DRAFT!CK62,"")))</f>
        <v/>
      </c>
      <c r="AG60" s="2" t="str">
        <f>IF(COUNT($A60)=0,"",IF(AF60="3E","3E",IF(AF60="","I",LOOKUP(AF60/AH$2,{0,0.4,0.45,0.5,0.55,0.6,0.65,0.7,0.75,0.8,1},{"F","D","C","C+","B-","B","B+","A-","A","A+"}))))</f>
        <v/>
      </c>
      <c r="AH60" s="1" t="str">
        <f>IF(COUNT($A60)=0,"",IF(AF60="","--",IF(AF60="3E","3E",LOOKUP(AF60/AH$2,{0,0.4,0.45,0.5,0.55,0.6,0.65,0.7,0.75,0.8,1},{0,2,2.25,2.5,2.75,3,3.25,3.5,3.75,4}))))</f>
        <v/>
      </c>
      <c r="AI60" s="2" t="str">
        <f>IF($A60&lt;&gt;DRAFT!$B62,"ERR",IF(OR(COUNT($A60)=0,COUNT(DRAFT!CL62:CN62,DRAFT!CP62:CR62)=0),"",CEILING(SUM(DRAFT!CO62,DRAFT!CS62,DRAFT!CT62),1)))</f>
        <v/>
      </c>
      <c r="AJ60" s="2" t="str">
        <f>IF(COUNT($A60)=0,"",IF(AI60="3E","3E",IF(AI60="","I",LOOKUP(AI60/AK$2,{0,0.4,0.45,0.5,0.55,0.6,0.65,0.7,0.75,0.8,1},{"F","D","C","C+","B-","B","B+","A-","A","A+"}))))</f>
        <v/>
      </c>
      <c r="AK60" s="1" t="str">
        <f>IF(COUNT($A60)=0,"",IF(AI60="","--",IF(AI60="3E","3E",LOOKUP(AI60/AK$2,{0,0.4,0.45,0.5,0.55,0.6,0.65,0.7,0.75,0.8,1},{0,2,2.25,2.5,2.75,3,3.25,3.5,3.75,4}))))</f>
        <v/>
      </c>
      <c r="AL60" s="4" t="str">
        <f>IF(OR(COUNT($A60)=0,COUNT(B60:AK60)=0),"",IF(COUNTIF(B60:AK60,"3E")&gt;0,"3E",IF(DRAFT!$A62="R",TRUNC(SUMPRODUCT(RGP,RCP)/TCP,3),TRUNC((SUMPRODUCT(--(IMDGP&gt;0)*IMDGP,IMCP)+CEILING(DRAFT!$DB62*42,0.25))/TCP,3))))</f>
        <v/>
      </c>
      <c r="AM60" s="2" t="str">
        <f>IF(OR(COUNT($A60)=0,COUNT(B60:AK60)=0),"",IF(COUNTIF(B60:AK60,"3E")&gt;0,"3E",IF(DRAFT!$A62="R",SUMPRODUCT(--(RGP&gt;=2),RCP),SUMPRODUCT(--(IMDGP&gt;0),--(IMGP=0),IMCP)+DRAFT!$DC62)))</f>
        <v/>
      </c>
      <c r="AN60" s="67" t="str">
        <f>IF(AL60="3E","3E",IF(COUNT($A60)=0,"",IF(COUNT(AI60)=0,"--",ROUND(((CEILING(DRAFT!$CV62*38,0.25)+CEILING(DRAFT!$CX62*38,0.25)+CEILING(DRAFT!$CZ62*42,0.25)+CEILING($AL60*42,0.25))/160),2))))</f>
        <v/>
      </c>
      <c r="AO60" s="2" t="str">
        <f>IF(AN60="3E","3E",IF(COUNT($A60)=0,"",IF(COUNT(AN60)=0,"I",LOOKUP(AN60,{0,2,2.25,2.5,2.75,3,3.25,3.5,3.75,4},{"F","D","C","C+","B-","B","B+","A-","A","A+"}))))</f>
        <v/>
      </c>
      <c r="AP60" s="2" t="str">
        <f>IF(AN60="3E","3E",IF(OR(COUNT(A60)=0,COUNT(AN60)=0),"",DRAFT!CW62+DRAFT!CY62+DRAFT!DA62+N(TABULATION!AM60)))</f>
        <v/>
      </c>
      <c r="AQ60" s="2" t="str">
        <f>IF(OR(COUNT($A60)=0,COUNT(B60:AK60)=0),"",IF(COUNTIF(B60:AM60,"3E")&gt;0,"3E",IF(AND(DRAFT!$A62="IM",OR($AL60&gt;DRAFT!$DB62,$AM60&gt;DRAFT!$DC62)),"IMPROVED",IF(AND(DRAFT!$A62="IM",$AL60&lt;=DRAFT!$DB62,$AM60&lt;=DRAFT!$DC62),"NOT IMPROVED",IF(AND(DRAFT!CU62="S",AH60&gt;=2,AK60&gt;=2,AN60&gt;=2.5,AP60&gt;=144),"PASS","FAIL")))))</f>
        <v/>
      </c>
      <c r="AR60" s="2" t="str">
        <f t="shared" si="0"/>
        <v/>
      </c>
      <c r="AS60" s="2" t="str">
        <f t="shared" si="1"/>
        <v/>
      </c>
    </row>
    <row r="61" spans="1:45" ht="18.95" customHeight="1" x14ac:dyDescent="0.25">
      <c r="A61" s="3" t="str">
        <f>IF(DRAFT!$B63="","",DRAFT!$B63)</f>
        <v/>
      </c>
      <c r="B61" s="2" t="str">
        <f>IF(COUNT($A61)=0,"",IF($A61&lt;&gt;DRAFT!$B63,"ERR",IF(DRAFT!I63="3E","3E",IF(COUNT(DRAFT!E63,DRAFT!I63)&gt;0,DRAFT!J63,""))))</f>
        <v/>
      </c>
      <c r="C61" s="2" t="str">
        <f>IF(COUNT($A61)=0,"",IF(B61="3E","3E",IF(B61="","I",LOOKUP(B61/D$2,{0,0.4,0.45,0.5,0.55,0.6,0.65,0.7,0.75,0.8,1},{"F","D","C","C+","B-","B","B+","A-","A","A+"}))))</f>
        <v/>
      </c>
      <c r="D61" s="1" t="str">
        <f>IF(COUNT($A61)=0,"",IF(B61="","--",IF(B61="3E","3E",LOOKUP(B61/D$2,{0,0.4,0.45,0.5,0.55,0.6,0.65,0.7,0.75,0.8,1},{0,2,2.25,2.5,2.75,3,3.25,3.5,3.75,4}))))</f>
        <v/>
      </c>
      <c r="E61" s="2" t="str">
        <f>IF(COUNT($A61)=0,"",IF($A61&lt;&gt;DRAFT!$B63,"ERR",IF(DRAFT!R63="3E","3E",IF(COUNT(DRAFT!N63,DRAFT!R63)&gt;0,DRAFT!S63,""))))</f>
        <v/>
      </c>
      <c r="F61" s="2" t="str">
        <f>IF(COUNT($A61)=0,"",IF(E61="3E","3E",IF(E61="","I",LOOKUP(E61/G$2,{0,0.4,0.45,0.5,0.55,0.6,0.65,0.7,0.75,0.8,1},{"F","D","C","C+","B-","B","B+","A-","A","A+"}))))</f>
        <v/>
      </c>
      <c r="G61" s="1" t="str">
        <f>IF(COUNT($A61)=0,"",IF(E61="","--",IF(E61="3E","3E",LOOKUP(E61/G$2,{0,0.4,0.45,0.5,0.55,0.6,0.65,0.7,0.75,0.8,1},{0,2,2.25,2.5,2.75,3,3.25,3.5,3.75,4}))))</f>
        <v/>
      </c>
      <c r="H61" s="2" t="str">
        <f>IF(COUNT($A61)=0,"",IF($A61&lt;&gt;DRAFT!$B63,"ERR",IF(DRAFT!AA63="3E","3E",IF(COUNT(DRAFT!W63,DRAFT!AA63)&gt;0,DRAFT!AB63,""))))</f>
        <v/>
      </c>
      <c r="I61" s="2" t="str">
        <f>IF(COUNT($A61)=0,"",IF(H61="3E","3E",IF(H61="","I",LOOKUP(H61/J$2,{0,0.4,0.45,0.5,0.55,0.6,0.65,0.7,0.75,0.8,1},{"F","D","C","C+","B-","B","B+","A-","A","A+"}))))</f>
        <v/>
      </c>
      <c r="J61" s="1" t="str">
        <f>IF(COUNT($A61)=0,"",IF(H61="","--",IF(H61="3E","3E",LOOKUP(H61/J$2,{0,0.4,0.45,0.5,0.55,0.6,0.65,0.7,0.75,0.8,1},{0,2,2.25,2.5,2.75,3,3.25,3.5,3.75,4}))))</f>
        <v/>
      </c>
      <c r="K61" s="2" t="str">
        <f>IF(COUNT($A61)=0,"",IF($A61&lt;&gt;DRAFT!$B63,"ERR",IF(DRAFT!AJ63="3E","3E",IF(COUNT(DRAFT!AF63,DRAFT!AJ63)&gt;0,DRAFT!AK63,""))))</f>
        <v/>
      </c>
      <c r="L61" s="2" t="str">
        <f>IF(COUNT($A61)=0,"",IF(K61="3E","3E",IF(K61="","I",LOOKUP(K61/M$2,{0,0.4,0.45,0.5,0.55,0.6,0.65,0.7,0.75,0.8,1},{"F","D","C","C+","B-","B","B+","A-","A","A+"}))))</f>
        <v/>
      </c>
      <c r="M61" s="1" t="str">
        <f>IF(COUNT($A61)=0,"",IF(K61="","--",IF(K61="3E","3E",LOOKUP(K61/M$2,{0,0.4,0.45,0.5,0.55,0.6,0.65,0.7,0.75,0.8,1},{0,2,2.25,2.5,2.75,3,3.25,3.5,3.75,4}))))</f>
        <v/>
      </c>
      <c r="N61" s="2" t="str">
        <f>IF(COUNT($A61)=0,"",IF($A61&lt;&gt;DRAFT!$B63,"ERR",IF(DRAFT!AS63="3E","3E",IF(COUNT(DRAFT!AO63,DRAFT!AS63)&gt;0,DRAFT!AT63,""))))</f>
        <v/>
      </c>
      <c r="O61" s="2" t="str">
        <f>IF(COUNT($A61)=0,"",IF(N61="3E","3E",IF(N61="","I",LOOKUP(N61/P$2,{0,0.4,0.45,0.5,0.55,0.6,0.65,0.7,0.75,0.8,1},{"F","D","C","C+","B-","B","B+","A-","A","A+"}))))</f>
        <v/>
      </c>
      <c r="P61" s="1" t="str">
        <f>IF(COUNT($A61)=0,"",IF(N61="","--",IF(N61="3E","3E",LOOKUP(N61/P$2,{0,0.4,0.45,0.5,0.55,0.6,0.65,0.7,0.75,0.8,1},{0,2,2.25,2.5,2.75,3,3.25,3.5,3.75,4}))))</f>
        <v/>
      </c>
      <c r="Q61" s="2" t="str">
        <f>IF(COUNT($A61)=0,"",IF($A61&lt;&gt;DRAFT!$B63,"ERR",IF(DRAFT!BB63="3E","3E",IF(COUNT(DRAFT!AX63,DRAFT!BB63)&gt;0,DRAFT!BC63,""))))</f>
        <v/>
      </c>
      <c r="R61" s="2" t="str">
        <f>IF(COUNT($A61)=0,"",IF(Q61="3E","3E",IF(Q61="","I",LOOKUP(Q61/S$2,{0,0.4,0.45,0.5,0.55,0.6,0.65,0.7,0.75,0.8,1},{"F","D","C","C+","B-","B","B+","A-","A","A+"}))))</f>
        <v/>
      </c>
      <c r="S61" s="1" t="str">
        <f>IF(COUNT($A61)=0,"",IF(Q61="","--",IF(Q61="3E","3E",LOOKUP(Q61/S$2,{0,0.4,0.45,0.5,0.55,0.6,0.65,0.7,0.75,0.8,1},{0,2,2.25,2.5,2.75,3,3.25,3.5,3.75,4}))))</f>
        <v/>
      </c>
      <c r="T61" s="2" t="str">
        <f>IF(COUNT($A61)=0,"",IF($A61&lt;&gt;DRAFT!$B63,"ERR",IF(DRAFT!BK63="3E","3E",IF(COUNT(DRAFT!BG63,DRAFT!BK63)&gt;0,DRAFT!BL63,""))))</f>
        <v/>
      </c>
      <c r="U61" s="2" t="str">
        <f>IF(COUNT($A61)=0,"",IF(T61="3E","3E",IF(T61="","I",LOOKUP(T61/V$2,{0,0.4,0.45,0.5,0.55,0.6,0.65,0.7,0.75,0.8,1},{"F","D","C","C+","B-","B","B+","A-","A","A+"}))))</f>
        <v/>
      </c>
      <c r="V61" s="1" t="str">
        <f>IF(COUNT($A61)=0,"",IF(T61="","--",IF(T61="3E","3E",LOOKUP(T61/V$2,{0,0.4,0.45,0.5,0.55,0.6,0.65,0.7,0.75,0.8,1},{0,2,2.25,2.5,2.75,3,3.25,3.5,3.75,4}))))</f>
        <v/>
      </c>
      <c r="W61" s="2" t="str">
        <f>IF(COUNT($A61)=0,"",IF($A61&lt;&gt;DRAFT!$B63,"ERR",IF(DRAFT!BT63="3E","3E",IF(COUNT(DRAFT!BP63,DRAFT!BT63)&gt;0,DRAFT!BU63,""))))</f>
        <v/>
      </c>
      <c r="X61" s="2" t="str">
        <f>IF(COUNT($A61)=0,"",IF(W61="3E","3E",IF(W61="","I",LOOKUP(W61/Y$2,{0,0.4,0.45,0.5,0.55,0.6,0.65,0.7,0.75,0.8,1},{"F","D","C","C+","B-","B","B+","A-","A","A+"}))))</f>
        <v/>
      </c>
      <c r="Y61" s="1" t="str">
        <f>IF(COUNT($A61)=0,"",IF(W61="","--",IF(W61="3E","3E",LOOKUP(W61/Y$2,{0,0.4,0.45,0.5,0.55,0.6,0.65,0.7,0.75,0.8,1},{0,2,2.25,2.5,2.75,3,3.25,3.5,3.75,4}))))</f>
        <v/>
      </c>
      <c r="Z61" s="2" t="str">
        <f>IF(COUNT($A61)=0,"",IF($A61&lt;&gt;DRAFT!$B63,"ERR",IF(DRAFT!CC63="3E","3E",IF(COUNT(DRAFT!BY63,DRAFT!CC63)&gt;0,DRAFT!CD63,""))))</f>
        <v/>
      </c>
      <c r="AA61" s="2" t="str">
        <f>IF(COUNT($A61)=0,"",IF(Z61="3E","3E",IF(Z61="","I",LOOKUP(Z61/AB$2,{0,0.4,0.45,0.5,0.55,0.6,0.65,0.7,0.75,0.8,1},{"F","D","C","C+","B-","B","B+","A-","A","A+"}))))</f>
        <v/>
      </c>
      <c r="AB61" s="1" t="str">
        <f>IF(COUNT($A61)=0,"",IF(Z61="","--",IF(Z61="3E","3E",LOOKUP(Z61/AB$2,{0,0.4,0.45,0.5,0.55,0.6,0.65,0.7,0.75,0.8,1},{0,2,2.25,2.5,2.75,3,3.25,3.5,3.75,4}))))</f>
        <v/>
      </c>
      <c r="AC61" s="2" t="str">
        <f>IF(COUNT($A61)=0,"",IF($A61&lt;&gt;DRAFT!$B63,"ERR",IF(DRAFT!CF63&gt;0,DRAFT!CF63,"")))</f>
        <v/>
      </c>
      <c r="AD61" s="2" t="str">
        <f>IF(COUNT($A61)=0,"",IF(AC61="3E","3E",IF(AC61="","I",LOOKUP(AC61/AE$2,{0,0.4,0.45,0.5,0.55,0.6,0.65,0.7,0.75,0.8,1},{"F","D","C","C+","B-","B","B+","A-","A","A+"}))))</f>
        <v/>
      </c>
      <c r="AE61" s="1" t="str">
        <f>IF(COUNT($A61)=0,"",IF(AC61="","--",IF(AC61="3E","3E",LOOKUP(AC61/AE$2,{0,0.4,0.45,0.5,0.55,0.6,0.65,0.7,0.75,0.8,1},{0,2,2.25,2.5,2.75,3,3.25,3.5,3.75,4}))))</f>
        <v/>
      </c>
      <c r="AF61" s="2" t="str">
        <f>IF(COUNT($A61)=0,"",IF($A61&lt;&gt;DRAFT!$B63,"ERR",IF(DRAFT!CI63&gt;0,DRAFT!CK63,"")))</f>
        <v/>
      </c>
      <c r="AG61" s="2" t="str">
        <f>IF(COUNT($A61)=0,"",IF(AF61="3E","3E",IF(AF61="","I",LOOKUP(AF61/AH$2,{0,0.4,0.45,0.5,0.55,0.6,0.65,0.7,0.75,0.8,1},{"F","D","C","C+","B-","B","B+","A-","A","A+"}))))</f>
        <v/>
      </c>
      <c r="AH61" s="1" t="str">
        <f>IF(COUNT($A61)=0,"",IF(AF61="","--",IF(AF61="3E","3E",LOOKUP(AF61/AH$2,{0,0.4,0.45,0.5,0.55,0.6,0.65,0.7,0.75,0.8,1},{0,2,2.25,2.5,2.75,3,3.25,3.5,3.75,4}))))</f>
        <v/>
      </c>
      <c r="AI61" s="2" t="str">
        <f>IF($A61&lt;&gt;DRAFT!$B63,"ERR",IF(OR(COUNT($A61)=0,COUNT(DRAFT!CL63:CN63,DRAFT!CP63:CR63)=0),"",CEILING(SUM(DRAFT!CO63,DRAFT!CS63,DRAFT!CT63),1)))</f>
        <v/>
      </c>
      <c r="AJ61" s="2" t="str">
        <f>IF(COUNT($A61)=0,"",IF(AI61="3E","3E",IF(AI61="","I",LOOKUP(AI61/AK$2,{0,0.4,0.45,0.5,0.55,0.6,0.65,0.7,0.75,0.8,1},{"F","D","C","C+","B-","B","B+","A-","A","A+"}))))</f>
        <v/>
      </c>
      <c r="AK61" s="1" t="str">
        <f>IF(COUNT($A61)=0,"",IF(AI61="","--",IF(AI61="3E","3E",LOOKUP(AI61/AK$2,{0,0.4,0.45,0.5,0.55,0.6,0.65,0.7,0.75,0.8,1},{0,2,2.25,2.5,2.75,3,3.25,3.5,3.75,4}))))</f>
        <v/>
      </c>
      <c r="AL61" s="4" t="str">
        <f>IF(OR(COUNT($A61)=0,COUNT(B61:AK61)=0),"",IF(COUNTIF(B61:AK61,"3E")&gt;0,"3E",IF(DRAFT!$A63="R",TRUNC(SUMPRODUCT(RGP,RCP)/TCP,3),TRUNC((SUMPRODUCT(--(IMDGP&gt;0)*IMDGP,IMCP)+CEILING(DRAFT!$DB63*42,0.25))/TCP,3))))</f>
        <v/>
      </c>
      <c r="AM61" s="2" t="str">
        <f>IF(OR(COUNT($A61)=0,COUNT(B61:AK61)=0),"",IF(COUNTIF(B61:AK61,"3E")&gt;0,"3E",IF(DRAFT!$A63="R",SUMPRODUCT(--(RGP&gt;=2),RCP),SUMPRODUCT(--(IMDGP&gt;0),--(IMGP=0),IMCP)+DRAFT!$DC63)))</f>
        <v/>
      </c>
      <c r="AN61" s="67" t="str">
        <f>IF(AL61="3E","3E",IF(COUNT($A61)=0,"",IF(COUNT(AI61)=0,"--",ROUND(((CEILING(DRAFT!$CV63*38,0.25)+CEILING(DRAFT!$CX63*38,0.25)+CEILING(DRAFT!$CZ63*42,0.25)+CEILING($AL61*42,0.25))/160),2))))</f>
        <v/>
      </c>
      <c r="AO61" s="2" t="str">
        <f>IF(AN61="3E","3E",IF(COUNT($A61)=0,"",IF(COUNT(AN61)=0,"I",LOOKUP(AN61,{0,2,2.25,2.5,2.75,3,3.25,3.5,3.75,4},{"F","D","C","C+","B-","B","B+","A-","A","A+"}))))</f>
        <v/>
      </c>
      <c r="AP61" s="2" t="str">
        <f>IF(AN61="3E","3E",IF(OR(COUNT(A61)=0,COUNT(AN61)=0),"",DRAFT!CW63+DRAFT!CY63+DRAFT!DA63+N(TABULATION!AM61)))</f>
        <v/>
      </c>
      <c r="AQ61" s="2" t="str">
        <f>IF(OR(COUNT($A61)=0,COUNT(B61:AK61)=0),"",IF(COUNTIF(B61:AM61,"3E")&gt;0,"3E",IF(AND(DRAFT!$A63="IM",OR($AL61&gt;DRAFT!$DB63,$AM61&gt;DRAFT!$DC63)),"IMPROVED",IF(AND(DRAFT!$A63="IM",$AL61&lt;=DRAFT!$DB63,$AM61&lt;=DRAFT!$DC63),"NOT IMPROVED",IF(AND(DRAFT!CU63="S",AH61&gt;=2,AK61&gt;=2,AN61&gt;=2.5,AP61&gt;=144),"PASS","FAIL")))))</f>
        <v/>
      </c>
      <c r="AR61" s="2" t="str">
        <f t="shared" si="0"/>
        <v/>
      </c>
      <c r="AS61" s="2" t="str">
        <f t="shared" si="1"/>
        <v/>
      </c>
    </row>
    <row r="62" spans="1:45" ht="18.95" customHeight="1" x14ac:dyDescent="0.25">
      <c r="A62" s="3" t="str">
        <f>IF(DRAFT!$B64="","",DRAFT!$B64)</f>
        <v/>
      </c>
      <c r="B62" s="2" t="str">
        <f>IF(COUNT($A62)=0,"",IF($A62&lt;&gt;DRAFT!$B64,"ERR",IF(DRAFT!I64="3E","3E",IF(COUNT(DRAFT!E64,DRAFT!I64)&gt;0,DRAFT!J64,""))))</f>
        <v/>
      </c>
      <c r="C62" s="2" t="str">
        <f>IF(COUNT($A62)=0,"",IF(B62="3E","3E",IF(B62="","I",LOOKUP(B62/D$2,{0,0.4,0.45,0.5,0.55,0.6,0.65,0.7,0.75,0.8,1},{"F","D","C","C+","B-","B","B+","A-","A","A+"}))))</f>
        <v/>
      </c>
      <c r="D62" s="1" t="str">
        <f>IF(COUNT($A62)=0,"",IF(B62="","--",IF(B62="3E","3E",LOOKUP(B62/D$2,{0,0.4,0.45,0.5,0.55,0.6,0.65,0.7,0.75,0.8,1},{0,2,2.25,2.5,2.75,3,3.25,3.5,3.75,4}))))</f>
        <v/>
      </c>
      <c r="E62" s="2" t="str">
        <f>IF(COUNT($A62)=0,"",IF($A62&lt;&gt;DRAFT!$B64,"ERR",IF(DRAFT!R64="3E","3E",IF(COUNT(DRAFT!N64,DRAFT!R64)&gt;0,DRAFT!S64,""))))</f>
        <v/>
      </c>
      <c r="F62" s="2" t="str">
        <f>IF(COUNT($A62)=0,"",IF(E62="3E","3E",IF(E62="","I",LOOKUP(E62/G$2,{0,0.4,0.45,0.5,0.55,0.6,0.65,0.7,0.75,0.8,1},{"F","D","C","C+","B-","B","B+","A-","A","A+"}))))</f>
        <v/>
      </c>
      <c r="G62" s="1" t="str">
        <f>IF(COUNT($A62)=0,"",IF(E62="","--",IF(E62="3E","3E",LOOKUP(E62/G$2,{0,0.4,0.45,0.5,0.55,0.6,0.65,0.7,0.75,0.8,1},{0,2,2.25,2.5,2.75,3,3.25,3.5,3.75,4}))))</f>
        <v/>
      </c>
      <c r="H62" s="2" t="str">
        <f>IF(COUNT($A62)=0,"",IF($A62&lt;&gt;DRAFT!$B64,"ERR",IF(DRAFT!AA64="3E","3E",IF(COUNT(DRAFT!W64,DRAFT!AA64)&gt;0,DRAFT!AB64,""))))</f>
        <v/>
      </c>
      <c r="I62" s="2" t="str">
        <f>IF(COUNT($A62)=0,"",IF(H62="3E","3E",IF(H62="","I",LOOKUP(H62/J$2,{0,0.4,0.45,0.5,0.55,0.6,0.65,0.7,0.75,0.8,1},{"F","D","C","C+","B-","B","B+","A-","A","A+"}))))</f>
        <v/>
      </c>
      <c r="J62" s="1" t="str">
        <f>IF(COUNT($A62)=0,"",IF(H62="","--",IF(H62="3E","3E",LOOKUP(H62/J$2,{0,0.4,0.45,0.5,0.55,0.6,0.65,0.7,0.75,0.8,1},{0,2,2.25,2.5,2.75,3,3.25,3.5,3.75,4}))))</f>
        <v/>
      </c>
      <c r="K62" s="2" t="str">
        <f>IF(COUNT($A62)=0,"",IF($A62&lt;&gt;DRAFT!$B64,"ERR",IF(DRAFT!AJ64="3E","3E",IF(COUNT(DRAFT!AF64,DRAFT!AJ64)&gt;0,DRAFT!AK64,""))))</f>
        <v/>
      </c>
      <c r="L62" s="2" t="str">
        <f>IF(COUNT($A62)=0,"",IF(K62="3E","3E",IF(K62="","I",LOOKUP(K62/M$2,{0,0.4,0.45,0.5,0.55,0.6,0.65,0.7,0.75,0.8,1},{"F","D","C","C+","B-","B","B+","A-","A","A+"}))))</f>
        <v/>
      </c>
      <c r="M62" s="1" t="str">
        <f>IF(COUNT($A62)=0,"",IF(K62="","--",IF(K62="3E","3E",LOOKUP(K62/M$2,{0,0.4,0.45,0.5,0.55,0.6,0.65,0.7,0.75,0.8,1},{0,2,2.25,2.5,2.75,3,3.25,3.5,3.75,4}))))</f>
        <v/>
      </c>
      <c r="N62" s="2" t="str">
        <f>IF(COUNT($A62)=0,"",IF($A62&lt;&gt;DRAFT!$B64,"ERR",IF(DRAFT!AS64="3E","3E",IF(COUNT(DRAFT!AO64,DRAFT!AS64)&gt;0,DRAFT!AT64,""))))</f>
        <v/>
      </c>
      <c r="O62" s="2" t="str">
        <f>IF(COUNT($A62)=0,"",IF(N62="3E","3E",IF(N62="","I",LOOKUP(N62/P$2,{0,0.4,0.45,0.5,0.55,0.6,0.65,0.7,0.75,0.8,1},{"F","D","C","C+","B-","B","B+","A-","A","A+"}))))</f>
        <v/>
      </c>
      <c r="P62" s="1" t="str">
        <f>IF(COUNT($A62)=0,"",IF(N62="","--",IF(N62="3E","3E",LOOKUP(N62/P$2,{0,0.4,0.45,0.5,0.55,0.6,0.65,0.7,0.75,0.8,1},{0,2,2.25,2.5,2.75,3,3.25,3.5,3.75,4}))))</f>
        <v/>
      </c>
      <c r="Q62" s="2" t="str">
        <f>IF(COUNT($A62)=0,"",IF($A62&lt;&gt;DRAFT!$B64,"ERR",IF(DRAFT!BB64="3E","3E",IF(COUNT(DRAFT!AX64,DRAFT!BB64)&gt;0,DRAFT!BC64,""))))</f>
        <v/>
      </c>
      <c r="R62" s="2" t="str">
        <f>IF(COUNT($A62)=0,"",IF(Q62="3E","3E",IF(Q62="","I",LOOKUP(Q62/S$2,{0,0.4,0.45,0.5,0.55,0.6,0.65,0.7,0.75,0.8,1},{"F","D","C","C+","B-","B","B+","A-","A","A+"}))))</f>
        <v/>
      </c>
      <c r="S62" s="1" t="str">
        <f>IF(COUNT($A62)=0,"",IF(Q62="","--",IF(Q62="3E","3E",LOOKUP(Q62/S$2,{0,0.4,0.45,0.5,0.55,0.6,0.65,0.7,0.75,0.8,1},{0,2,2.25,2.5,2.75,3,3.25,3.5,3.75,4}))))</f>
        <v/>
      </c>
      <c r="T62" s="2" t="str">
        <f>IF(COUNT($A62)=0,"",IF($A62&lt;&gt;DRAFT!$B64,"ERR",IF(DRAFT!BK64="3E","3E",IF(COUNT(DRAFT!BG64,DRAFT!BK64)&gt;0,DRAFT!BL64,""))))</f>
        <v/>
      </c>
      <c r="U62" s="2" t="str">
        <f>IF(COUNT($A62)=0,"",IF(T62="3E","3E",IF(T62="","I",LOOKUP(T62/V$2,{0,0.4,0.45,0.5,0.55,0.6,0.65,0.7,0.75,0.8,1},{"F","D","C","C+","B-","B","B+","A-","A","A+"}))))</f>
        <v/>
      </c>
      <c r="V62" s="1" t="str">
        <f>IF(COUNT($A62)=0,"",IF(T62="","--",IF(T62="3E","3E",LOOKUP(T62/V$2,{0,0.4,0.45,0.5,0.55,0.6,0.65,0.7,0.75,0.8,1},{0,2,2.25,2.5,2.75,3,3.25,3.5,3.75,4}))))</f>
        <v/>
      </c>
      <c r="W62" s="2" t="str">
        <f>IF(COUNT($A62)=0,"",IF($A62&lt;&gt;DRAFT!$B64,"ERR",IF(DRAFT!BT64="3E","3E",IF(COUNT(DRAFT!BP64,DRAFT!BT64)&gt;0,DRAFT!BU64,""))))</f>
        <v/>
      </c>
      <c r="X62" s="2" t="str">
        <f>IF(COUNT($A62)=0,"",IF(W62="3E","3E",IF(W62="","I",LOOKUP(W62/Y$2,{0,0.4,0.45,0.5,0.55,0.6,0.65,0.7,0.75,0.8,1},{"F","D","C","C+","B-","B","B+","A-","A","A+"}))))</f>
        <v/>
      </c>
      <c r="Y62" s="1" t="str">
        <f>IF(COUNT($A62)=0,"",IF(W62="","--",IF(W62="3E","3E",LOOKUP(W62/Y$2,{0,0.4,0.45,0.5,0.55,0.6,0.65,0.7,0.75,0.8,1},{0,2,2.25,2.5,2.75,3,3.25,3.5,3.75,4}))))</f>
        <v/>
      </c>
      <c r="Z62" s="2" t="str">
        <f>IF(COUNT($A62)=0,"",IF($A62&lt;&gt;DRAFT!$B64,"ERR",IF(DRAFT!CC64="3E","3E",IF(COUNT(DRAFT!BY64,DRAFT!CC64)&gt;0,DRAFT!CD64,""))))</f>
        <v/>
      </c>
      <c r="AA62" s="2" t="str">
        <f>IF(COUNT($A62)=0,"",IF(Z62="3E","3E",IF(Z62="","I",LOOKUP(Z62/AB$2,{0,0.4,0.45,0.5,0.55,0.6,0.65,0.7,0.75,0.8,1},{"F","D","C","C+","B-","B","B+","A-","A","A+"}))))</f>
        <v/>
      </c>
      <c r="AB62" s="1" t="str">
        <f>IF(COUNT($A62)=0,"",IF(Z62="","--",IF(Z62="3E","3E",LOOKUP(Z62/AB$2,{0,0.4,0.45,0.5,0.55,0.6,0.65,0.7,0.75,0.8,1},{0,2,2.25,2.5,2.75,3,3.25,3.5,3.75,4}))))</f>
        <v/>
      </c>
      <c r="AC62" s="2" t="str">
        <f>IF(COUNT($A62)=0,"",IF($A62&lt;&gt;DRAFT!$B64,"ERR",IF(DRAFT!CF64&gt;0,DRAFT!CF64,"")))</f>
        <v/>
      </c>
      <c r="AD62" s="2" t="str">
        <f>IF(COUNT($A62)=0,"",IF(AC62="3E","3E",IF(AC62="","I",LOOKUP(AC62/AE$2,{0,0.4,0.45,0.5,0.55,0.6,0.65,0.7,0.75,0.8,1},{"F","D","C","C+","B-","B","B+","A-","A","A+"}))))</f>
        <v/>
      </c>
      <c r="AE62" s="1" t="str">
        <f>IF(COUNT($A62)=0,"",IF(AC62="","--",IF(AC62="3E","3E",LOOKUP(AC62/AE$2,{0,0.4,0.45,0.5,0.55,0.6,0.65,0.7,0.75,0.8,1},{0,2,2.25,2.5,2.75,3,3.25,3.5,3.75,4}))))</f>
        <v/>
      </c>
      <c r="AF62" s="2" t="str">
        <f>IF(COUNT($A62)=0,"",IF($A62&lt;&gt;DRAFT!$B64,"ERR",IF(DRAFT!CI64&gt;0,DRAFT!CK64,"")))</f>
        <v/>
      </c>
      <c r="AG62" s="2" t="str">
        <f>IF(COUNT($A62)=0,"",IF(AF62="3E","3E",IF(AF62="","I",LOOKUP(AF62/AH$2,{0,0.4,0.45,0.5,0.55,0.6,0.65,0.7,0.75,0.8,1},{"F","D","C","C+","B-","B","B+","A-","A","A+"}))))</f>
        <v/>
      </c>
      <c r="AH62" s="1" t="str">
        <f>IF(COUNT($A62)=0,"",IF(AF62="","--",IF(AF62="3E","3E",LOOKUP(AF62/AH$2,{0,0.4,0.45,0.5,0.55,0.6,0.65,0.7,0.75,0.8,1},{0,2,2.25,2.5,2.75,3,3.25,3.5,3.75,4}))))</f>
        <v/>
      </c>
      <c r="AI62" s="2" t="str">
        <f>IF($A62&lt;&gt;DRAFT!$B64,"ERR",IF(OR(COUNT($A62)=0,COUNT(DRAFT!CL64:CN64,DRAFT!CP64:CR64)=0),"",CEILING(SUM(DRAFT!CO64,DRAFT!CS64,DRAFT!CT64),1)))</f>
        <v/>
      </c>
      <c r="AJ62" s="2" t="str">
        <f>IF(COUNT($A62)=0,"",IF(AI62="3E","3E",IF(AI62="","I",LOOKUP(AI62/AK$2,{0,0.4,0.45,0.5,0.55,0.6,0.65,0.7,0.75,0.8,1},{"F","D","C","C+","B-","B","B+","A-","A","A+"}))))</f>
        <v/>
      </c>
      <c r="AK62" s="1" t="str">
        <f>IF(COUNT($A62)=0,"",IF(AI62="","--",IF(AI62="3E","3E",LOOKUP(AI62/AK$2,{0,0.4,0.45,0.5,0.55,0.6,0.65,0.7,0.75,0.8,1},{0,2,2.25,2.5,2.75,3,3.25,3.5,3.75,4}))))</f>
        <v/>
      </c>
      <c r="AL62" s="4" t="str">
        <f>IF(OR(COUNT($A62)=0,COUNT(B62:AK62)=0),"",IF(COUNTIF(B62:AK62,"3E")&gt;0,"3E",IF(DRAFT!$A64="R",TRUNC(SUMPRODUCT(RGP,RCP)/TCP,3),TRUNC((SUMPRODUCT(--(IMDGP&gt;0)*IMDGP,IMCP)+CEILING(DRAFT!$DB64*42,0.25))/TCP,3))))</f>
        <v/>
      </c>
      <c r="AM62" s="2" t="str">
        <f>IF(OR(COUNT($A62)=0,COUNT(B62:AK62)=0),"",IF(COUNTIF(B62:AK62,"3E")&gt;0,"3E",IF(DRAFT!$A64="R",SUMPRODUCT(--(RGP&gt;=2),RCP),SUMPRODUCT(--(IMDGP&gt;0),--(IMGP=0),IMCP)+DRAFT!$DC64)))</f>
        <v/>
      </c>
      <c r="AN62" s="67" t="str">
        <f>IF(AL62="3E","3E",IF(COUNT($A62)=0,"",IF(COUNT(AI62)=0,"--",ROUND(((CEILING(DRAFT!$CV64*38,0.25)+CEILING(DRAFT!$CX64*38,0.25)+CEILING(DRAFT!$CZ64*42,0.25)+CEILING($AL62*42,0.25))/160),2))))</f>
        <v/>
      </c>
      <c r="AO62" s="2" t="str">
        <f>IF(AN62="3E","3E",IF(COUNT($A62)=0,"",IF(COUNT(AN62)=0,"I",LOOKUP(AN62,{0,2,2.25,2.5,2.75,3,3.25,3.5,3.75,4},{"F","D","C","C+","B-","B","B+","A-","A","A+"}))))</f>
        <v/>
      </c>
      <c r="AP62" s="2" t="str">
        <f>IF(AN62="3E","3E",IF(OR(COUNT(A62)=0,COUNT(AN62)=0),"",DRAFT!CW64+DRAFT!CY64+DRAFT!DA64+N(TABULATION!AM62)))</f>
        <v/>
      </c>
      <c r="AQ62" s="2" t="str">
        <f>IF(OR(COUNT($A62)=0,COUNT(B62:AK62)=0),"",IF(COUNTIF(B62:AM62,"3E")&gt;0,"3E",IF(AND(DRAFT!$A64="IM",OR($AL62&gt;DRAFT!$DB64,$AM62&gt;DRAFT!$DC64)),"IMPROVED",IF(AND(DRAFT!$A64="IM",$AL62&lt;=DRAFT!$DB64,$AM62&lt;=DRAFT!$DC64),"NOT IMPROVED",IF(AND(DRAFT!CU64="S",AH62&gt;=2,AK62&gt;=2,AN62&gt;=2.5,AP62&gt;=144),"PASS","FAIL")))))</f>
        <v/>
      </c>
      <c r="AR62" s="2" t="str">
        <f t="shared" si="0"/>
        <v/>
      </c>
      <c r="AS62" s="2" t="str">
        <f t="shared" si="1"/>
        <v/>
      </c>
    </row>
    <row r="63" spans="1:45" ht="18.95" customHeight="1" x14ac:dyDescent="0.25">
      <c r="A63" s="3" t="str">
        <f>IF(DRAFT!$B65="","",DRAFT!$B65)</f>
        <v/>
      </c>
      <c r="B63" s="2" t="str">
        <f>IF(COUNT($A63)=0,"",IF($A63&lt;&gt;DRAFT!$B65,"ERR",IF(DRAFT!I65="3E","3E",IF(COUNT(DRAFT!E65,DRAFT!I65)&gt;0,DRAFT!J65,""))))</f>
        <v/>
      </c>
      <c r="C63" s="2" t="str">
        <f>IF(COUNT($A63)=0,"",IF(B63="3E","3E",IF(B63="","I",LOOKUP(B63/D$2,{0,0.4,0.45,0.5,0.55,0.6,0.65,0.7,0.75,0.8,1},{"F","D","C","C+","B-","B","B+","A-","A","A+"}))))</f>
        <v/>
      </c>
      <c r="D63" s="1" t="str">
        <f>IF(COUNT($A63)=0,"",IF(B63="","--",IF(B63="3E","3E",LOOKUP(B63/D$2,{0,0.4,0.45,0.5,0.55,0.6,0.65,0.7,0.75,0.8,1},{0,2,2.25,2.5,2.75,3,3.25,3.5,3.75,4}))))</f>
        <v/>
      </c>
      <c r="E63" s="2" t="str">
        <f>IF(COUNT($A63)=0,"",IF($A63&lt;&gt;DRAFT!$B65,"ERR",IF(DRAFT!R65="3E","3E",IF(COUNT(DRAFT!N65,DRAFT!R65)&gt;0,DRAFT!S65,""))))</f>
        <v/>
      </c>
      <c r="F63" s="2" t="str">
        <f>IF(COUNT($A63)=0,"",IF(E63="3E","3E",IF(E63="","I",LOOKUP(E63/G$2,{0,0.4,0.45,0.5,0.55,0.6,0.65,0.7,0.75,0.8,1},{"F","D","C","C+","B-","B","B+","A-","A","A+"}))))</f>
        <v/>
      </c>
      <c r="G63" s="1" t="str">
        <f>IF(COUNT($A63)=0,"",IF(E63="","--",IF(E63="3E","3E",LOOKUP(E63/G$2,{0,0.4,0.45,0.5,0.55,0.6,0.65,0.7,0.75,0.8,1},{0,2,2.25,2.5,2.75,3,3.25,3.5,3.75,4}))))</f>
        <v/>
      </c>
      <c r="H63" s="2" t="str">
        <f>IF(COUNT($A63)=0,"",IF($A63&lt;&gt;DRAFT!$B65,"ERR",IF(DRAFT!AA65="3E","3E",IF(COUNT(DRAFT!W65,DRAFT!AA65)&gt;0,DRAFT!AB65,""))))</f>
        <v/>
      </c>
      <c r="I63" s="2" t="str">
        <f>IF(COUNT($A63)=0,"",IF(H63="3E","3E",IF(H63="","I",LOOKUP(H63/J$2,{0,0.4,0.45,0.5,0.55,0.6,0.65,0.7,0.75,0.8,1},{"F","D","C","C+","B-","B","B+","A-","A","A+"}))))</f>
        <v/>
      </c>
      <c r="J63" s="1" t="str">
        <f>IF(COUNT($A63)=0,"",IF(H63="","--",IF(H63="3E","3E",LOOKUP(H63/J$2,{0,0.4,0.45,0.5,0.55,0.6,0.65,0.7,0.75,0.8,1},{0,2,2.25,2.5,2.75,3,3.25,3.5,3.75,4}))))</f>
        <v/>
      </c>
      <c r="K63" s="2" t="str">
        <f>IF(COUNT($A63)=0,"",IF($A63&lt;&gt;DRAFT!$B65,"ERR",IF(DRAFT!AJ65="3E","3E",IF(COUNT(DRAFT!AF65,DRAFT!AJ65)&gt;0,DRAFT!AK65,""))))</f>
        <v/>
      </c>
      <c r="L63" s="2" t="str">
        <f>IF(COUNT($A63)=0,"",IF(K63="3E","3E",IF(K63="","I",LOOKUP(K63/M$2,{0,0.4,0.45,0.5,0.55,0.6,0.65,0.7,0.75,0.8,1},{"F","D","C","C+","B-","B","B+","A-","A","A+"}))))</f>
        <v/>
      </c>
      <c r="M63" s="1" t="str">
        <f>IF(COUNT($A63)=0,"",IF(K63="","--",IF(K63="3E","3E",LOOKUP(K63/M$2,{0,0.4,0.45,0.5,0.55,0.6,0.65,0.7,0.75,0.8,1},{0,2,2.25,2.5,2.75,3,3.25,3.5,3.75,4}))))</f>
        <v/>
      </c>
      <c r="N63" s="2" t="str">
        <f>IF(COUNT($A63)=0,"",IF($A63&lt;&gt;DRAFT!$B65,"ERR",IF(DRAFT!AS65="3E","3E",IF(COUNT(DRAFT!AO65,DRAFT!AS65)&gt;0,DRAFT!AT65,""))))</f>
        <v/>
      </c>
      <c r="O63" s="2" t="str">
        <f>IF(COUNT($A63)=0,"",IF(N63="3E","3E",IF(N63="","I",LOOKUP(N63/P$2,{0,0.4,0.45,0.5,0.55,0.6,0.65,0.7,0.75,0.8,1},{"F","D","C","C+","B-","B","B+","A-","A","A+"}))))</f>
        <v/>
      </c>
      <c r="P63" s="1" t="str">
        <f>IF(COUNT($A63)=0,"",IF(N63="","--",IF(N63="3E","3E",LOOKUP(N63/P$2,{0,0.4,0.45,0.5,0.55,0.6,0.65,0.7,0.75,0.8,1},{0,2,2.25,2.5,2.75,3,3.25,3.5,3.75,4}))))</f>
        <v/>
      </c>
      <c r="Q63" s="2" t="str">
        <f>IF(COUNT($A63)=0,"",IF($A63&lt;&gt;DRAFT!$B65,"ERR",IF(DRAFT!BB65="3E","3E",IF(COUNT(DRAFT!AX65,DRAFT!BB65)&gt;0,DRAFT!BC65,""))))</f>
        <v/>
      </c>
      <c r="R63" s="2" t="str">
        <f>IF(COUNT($A63)=0,"",IF(Q63="3E","3E",IF(Q63="","I",LOOKUP(Q63/S$2,{0,0.4,0.45,0.5,0.55,0.6,0.65,0.7,0.75,0.8,1},{"F","D","C","C+","B-","B","B+","A-","A","A+"}))))</f>
        <v/>
      </c>
      <c r="S63" s="1" t="str">
        <f>IF(COUNT($A63)=0,"",IF(Q63="","--",IF(Q63="3E","3E",LOOKUP(Q63/S$2,{0,0.4,0.45,0.5,0.55,0.6,0.65,0.7,0.75,0.8,1},{0,2,2.25,2.5,2.75,3,3.25,3.5,3.75,4}))))</f>
        <v/>
      </c>
      <c r="T63" s="2" t="str">
        <f>IF(COUNT($A63)=0,"",IF($A63&lt;&gt;DRAFT!$B65,"ERR",IF(DRAFT!BK65="3E","3E",IF(COUNT(DRAFT!BG65,DRAFT!BK65)&gt;0,DRAFT!BL65,""))))</f>
        <v/>
      </c>
      <c r="U63" s="2" t="str">
        <f>IF(COUNT($A63)=0,"",IF(T63="3E","3E",IF(T63="","I",LOOKUP(T63/V$2,{0,0.4,0.45,0.5,0.55,0.6,0.65,0.7,0.75,0.8,1},{"F","D","C","C+","B-","B","B+","A-","A","A+"}))))</f>
        <v/>
      </c>
      <c r="V63" s="1" t="str">
        <f>IF(COUNT($A63)=0,"",IF(T63="","--",IF(T63="3E","3E",LOOKUP(T63/V$2,{0,0.4,0.45,0.5,0.55,0.6,0.65,0.7,0.75,0.8,1},{0,2,2.25,2.5,2.75,3,3.25,3.5,3.75,4}))))</f>
        <v/>
      </c>
      <c r="W63" s="2" t="str">
        <f>IF(COUNT($A63)=0,"",IF($A63&lt;&gt;DRAFT!$B65,"ERR",IF(DRAFT!BT65="3E","3E",IF(COUNT(DRAFT!BP65,DRAFT!BT65)&gt;0,DRAFT!BU65,""))))</f>
        <v/>
      </c>
      <c r="X63" s="2" t="str">
        <f>IF(COUNT($A63)=0,"",IF(W63="3E","3E",IF(W63="","I",LOOKUP(W63/Y$2,{0,0.4,0.45,0.5,0.55,0.6,0.65,0.7,0.75,0.8,1},{"F","D","C","C+","B-","B","B+","A-","A","A+"}))))</f>
        <v/>
      </c>
      <c r="Y63" s="1" t="str">
        <f>IF(COUNT($A63)=0,"",IF(W63="","--",IF(W63="3E","3E",LOOKUP(W63/Y$2,{0,0.4,0.45,0.5,0.55,0.6,0.65,0.7,0.75,0.8,1},{0,2,2.25,2.5,2.75,3,3.25,3.5,3.75,4}))))</f>
        <v/>
      </c>
      <c r="Z63" s="2" t="str">
        <f>IF(COUNT($A63)=0,"",IF($A63&lt;&gt;DRAFT!$B65,"ERR",IF(DRAFT!CC65="3E","3E",IF(COUNT(DRAFT!BY65,DRAFT!CC65)&gt;0,DRAFT!CD65,""))))</f>
        <v/>
      </c>
      <c r="AA63" s="2" t="str">
        <f>IF(COUNT($A63)=0,"",IF(Z63="3E","3E",IF(Z63="","I",LOOKUP(Z63/AB$2,{0,0.4,0.45,0.5,0.55,0.6,0.65,0.7,0.75,0.8,1},{"F","D","C","C+","B-","B","B+","A-","A","A+"}))))</f>
        <v/>
      </c>
      <c r="AB63" s="1" t="str">
        <f>IF(COUNT($A63)=0,"",IF(Z63="","--",IF(Z63="3E","3E",LOOKUP(Z63/AB$2,{0,0.4,0.45,0.5,0.55,0.6,0.65,0.7,0.75,0.8,1},{0,2,2.25,2.5,2.75,3,3.25,3.5,3.75,4}))))</f>
        <v/>
      </c>
      <c r="AC63" s="2" t="str">
        <f>IF(COUNT($A63)=0,"",IF($A63&lt;&gt;DRAFT!$B65,"ERR",IF(DRAFT!CF65&gt;0,DRAFT!CF65,"")))</f>
        <v/>
      </c>
      <c r="AD63" s="2" t="str">
        <f>IF(COUNT($A63)=0,"",IF(AC63="3E","3E",IF(AC63="","I",LOOKUP(AC63/AE$2,{0,0.4,0.45,0.5,0.55,0.6,0.65,0.7,0.75,0.8,1},{"F","D","C","C+","B-","B","B+","A-","A","A+"}))))</f>
        <v/>
      </c>
      <c r="AE63" s="1" t="str">
        <f>IF(COUNT($A63)=0,"",IF(AC63="","--",IF(AC63="3E","3E",LOOKUP(AC63/AE$2,{0,0.4,0.45,0.5,0.55,0.6,0.65,0.7,0.75,0.8,1},{0,2,2.25,2.5,2.75,3,3.25,3.5,3.75,4}))))</f>
        <v/>
      </c>
      <c r="AF63" s="2" t="str">
        <f>IF(COUNT($A63)=0,"",IF($A63&lt;&gt;DRAFT!$B65,"ERR",IF(DRAFT!CI65&gt;0,DRAFT!CK65,"")))</f>
        <v/>
      </c>
      <c r="AG63" s="2" t="str">
        <f>IF(COUNT($A63)=0,"",IF(AF63="3E","3E",IF(AF63="","I",LOOKUP(AF63/AH$2,{0,0.4,0.45,0.5,0.55,0.6,0.65,0.7,0.75,0.8,1},{"F","D","C","C+","B-","B","B+","A-","A","A+"}))))</f>
        <v/>
      </c>
      <c r="AH63" s="1" t="str">
        <f>IF(COUNT($A63)=0,"",IF(AF63="","--",IF(AF63="3E","3E",LOOKUP(AF63/AH$2,{0,0.4,0.45,0.5,0.55,0.6,0.65,0.7,0.75,0.8,1},{0,2,2.25,2.5,2.75,3,3.25,3.5,3.75,4}))))</f>
        <v/>
      </c>
      <c r="AI63" s="2" t="str">
        <f>IF($A63&lt;&gt;DRAFT!$B65,"ERR",IF(OR(COUNT($A63)=0,COUNT(DRAFT!CL65:CN65,DRAFT!CP65:CR65)=0),"",CEILING(SUM(DRAFT!CO65,DRAFT!CS65,DRAFT!CT65),1)))</f>
        <v/>
      </c>
      <c r="AJ63" s="2" t="str">
        <f>IF(COUNT($A63)=0,"",IF(AI63="3E","3E",IF(AI63="","I",LOOKUP(AI63/AK$2,{0,0.4,0.45,0.5,0.55,0.6,0.65,0.7,0.75,0.8,1},{"F","D","C","C+","B-","B","B+","A-","A","A+"}))))</f>
        <v/>
      </c>
      <c r="AK63" s="1" t="str">
        <f>IF(COUNT($A63)=0,"",IF(AI63="","--",IF(AI63="3E","3E",LOOKUP(AI63/AK$2,{0,0.4,0.45,0.5,0.55,0.6,0.65,0.7,0.75,0.8,1},{0,2,2.25,2.5,2.75,3,3.25,3.5,3.75,4}))))</f>
        <v/>
      </c>
      <c r="AL63" s="4" t="str">
        <f>IF(OR(COUNT($A63)=0,COUNT(B63:AK63)=0),"",IF(COUNTIF(B63:AK63,"3E")&gt;0,"3E",IF(DRAFT!$A65="R",TRUNC(SUMPRODUCT(RGP,RCP)/TCP,3),TRUNC((SUMPRODUCT(--(IMDGP&gt;0)*IMDGP,IMCP)+CEILING(DRAFT!$DB65*42,0.25))/TCP,3))))</f>
        <v/>
      </c>
      <c r="AM63" s="2" t="str">
        <f>IF(OR(COUNT($A63)=0,COUNT(B63:AK63)=0),"",IF(COUNTIF(B63:AK63,"3E")&gt;0,"3E",IF(DRAFT!$A65="R",SUMPRODUCT(--(RGP&gt;=2),RCP),SUMPRODUCT(--(IMDGP&gt;0),--(IMGP=0),IMCP)+DRAFT!$DC65)))</f>
        <v/>
      </c>
      <c r="AN63" s="67" t="str">
        <f>IF(AL63="3E","3E",IF(COUNT($A63)=0,"",IF(COUNT(AI63)=0,"--",ROUND(((CEILING(DRAFT!$CV65*38,0.25)+CEILING(DRAFT!$CX65*38,0.25)+CEILING(DRAFT!$CZ65*42,0.25)+CEILING($AL63*42,0.25))/160),2))))</f>
        <v/>
      </c>
      <c r="AO63" s="2" t="str">
        <f>IF(AN63="3E","3E",IF(COUNT($A63)=0,"",IF(COUNT(AN63)=0,"I",LOOKUP(AN63,{0,2,2.25,2.5,2.75,3,3.25,3.5,3.75,4},{"F","D","C","C+","B-","B","B+","A-","A","A+"}))))</f>
        <v/>
      </c>
      <c r="AP63" s="2" t="str">
        <f>IF(AN63="3E","3E",IF(OR(COUNT(A63)=0,COUNT(AN63)=0),"",DRAFT!CW65+DRAFT!CY65+DRAFT!DA65+N(TABULATION!AM63)))</f>
        <v/>
      </c>
      <c r="AQ63" s="2" t="str">
        <f>IF(OR(COUNT($A63)=0,COUNT(B63:AK63)=0),"",IF(COUNTIF(B63:AM63,"3E")&gt;0,"3E",IF(AND(DRAFT!$A65="IM",OR($AL63&gt;DRAFT!$DB65,$AM63&gt;DRAFT!$DC65)),"IMPROVED",IF(AND(DRAFT!$A65="IM",$AL63&lt;=DRAFT!$DB65,$AM63&lt;=DRAFT!$DC65),"NOT IMPROVED",IF(AND(DRAFT!CU65="S",AH63&gt;=2,AK63&gt;=2,AN63&gt;=2.5,AP63&gt;=144),"PASS","FAIL")))))</f>
        <v/>
      </c>
      <c r="AR63" s="2" t="str">
        <f t="shared" si="0"/>
        <v/>
      </c>
      <c r="AS63" s="2" t="str">
        <f t="shared" si="1"/>
        <v/>
      </c>
    </row>
    <row r="64" spans="1:45" ht="18.95" customHeight="1" x14ac:dyDescent="0.25">
      <c r="A64" s="3" t="str">
        <f>IF(DRAFT!$B66="","",DRAFT!$B66)</f>
        <v/>
      </c>
      <c r="B64" s="2" t="str">
        <f>IF(COUNT($A64)=0,"",IF($A64&lt;&gt;DRAFT!$B66,"ERR",IF(DRAFT!I66="3E","3E",IF(COUNT(DRAFT!E66,DRAFT!I66)&gt;0,DRAFT!J66,""))))</f>
        <v/>
      </c>
      <c r="C64" s="2" t="str">
        <f>IF(COUNT($A64)=0,"",IF(B64="3E","3E",IF(B64="","I",LOOKUP(B64/D$2,{0,0.4,0.45,0.5,0.55,0.6,0.65,0.7,0.75,0.8,1},{"F","D","C","C+","B-","B","B+","A-","A","A+"}))))</f>
        <v/>
      </c>
      <c r="D64" s="1" t="str">
        <f>IF(COUNT($A64)=0,"",IF(B64="","--",IF(B64="3E","3E",LOOKUP(B64/D$2,{0,0.4,0.45,0.5,0.55,0.6,0.65,0.7,0.75,0.8,1},{0,2,2.25,2.5,2.75,3,3.25,3.5,3.75,4}))))</f>
        <v/>
      </c>
      <c r="E64" s="2" t="str">
        <f>IF(COUNT($A64)=0,"",IF($A64&lt;&gt;DRAFT!$B66,"ERR",IF(DRAFT!R66="3E","3E",IF(COUNT(DRAFT!N66,DRAFT!R66)&gt;0,DRAFT!S66,""))))</f>
        <v/>
      </c>
      <c r="F64" s="2" t="str">
        <f>IF(COUNT($A64)=0,"",IF(E64="3E","3E",IF(E64="","I",LOOKUP(E64/G$2,{0,0.4,0.45,0.5,0.55,0.6,0.65,0.7,0.75,0.8,1},{"F","D","C","C+","B-","B","B+","A-","A","A+"}))))</f>
        <v/>
      </c>
      <c r="G64" s="1" t="str">
        <f>IF(COUNT($A64)=0,"",IF(E64="","--",IF(E64="3E","3E",LOOKUP(E64/G$2,{0,0.4,0.45,0.5,0.55,0.6,0.65,0.7,0.75,0.8,1},{0,2,2.25,2.5,2.75,3,3.25,3.5,3.75,4}))))</f>
        <v/>
      </c>
      <c r="H64" s="2" t="str">
        <f>IF(COUNT($A64)=0,"",IF($A64&lt;&gt;DRAFT!$B66,"ERR",IF(DRAFT!AA66="3E","3E",IF(COUNT(DRAFT!W66,DRAFT!AA66)&gt;0,DRAFT!AB66,""))))</f>
        <v/>
      </c>
      <c r="I64" s="2" t="str">
        <f>IF(COUNT($A64)=0,"",IF(H64="3E","3E",IF(H64="","I",LOOKUP(H64/J$2,{0,0.4,0.45,0.5,0.55,0.6,0.65,0.7,0.75,0.8,1},{"F","D","C","C+","B-","B","B+","A-","A","A+"}))))</f>
        <v/>
      </c>
      <c r="J64" s="1" t="str">
        <f>IF(COUNT($A64)=0,"",IF(H64="","--",IF(H64="3E","3E",LOOKUP(H64/J$2,{0,0.4,0.45,0.5,0.55,0.6,0.65,0.7,0.75,0.8,1},{0,2,2.25,2.5,2.75,3,3.25,3.5,3.75,4}))))</f>
        <v/>
      </c>
      <c r="K64" s="2" t="str">
        <f>IF(COUNT($A64)=0,"",IF($A64&lt;&gt;DRAFT!$B66,"ERR",IF(DRAFT!AJ66="3E","3E",IF(COUNT(DRAFT!AF66,DRAFT!AJ66)&gt;0,DRAFT!AK66,""))))</f>
        <v/>
      </c>
      <c r="L64" s="2" t="str">
        <f>IF(COUNT($A64)=0,"",IF(K64="3E","3E",IF(K64="","I",LOOKUP(K64/M$2,{0,0.4,0.45,0.5,0.55,0.6,0.65,0.7,0.75,0.8,1},{"F","D","C","C+","B-","B","B+","A-","A","A+"}))))</f>
        <v/>
      </c>
      <c r="M64" s="1" t="str">
        <f>IF(COUNT($A64)=0,"",IF(K64="","--",IF(K64="3E","3E",LOOKUP(K64/M$2,{0,0.4,0.45,0.5,0.55,0.6,0.65,0.7,0.75,0.8,1},{0,2,2.25,2.5,2.75,3,3.25,3.5,3.75,4}))))</f>
        <v/>
      </c>
      <c r="N64" s="2" t="str">
        <f>IF(COUNT($A64)=0,"",IF($A64&lt;&gt;DRAFT!$B66,"ERR",IF(DRAFT!AS66="3E","3E",IF(COUNT(DRAFT!AO66,DRAFT!AS66)&gt;0,DRAFT!AT66,""))))</f>
        <v/>
      </c>
      <c r="O64" s="2" t="str">
        <f>IF(COUNT($A64)=0,"",IF(N64="3E","3E",IF(N64="","I",LOOKUP(N64/P$2,{0,0.4,0.45,0.5,0.55,0.6,0.65,0.7,0.75,0.8,1},{"F","D","C","C+","B-","B","B+","A-","A","A+"}))))</f>
        <v/>
      </c>
      <c r="P64" s="1" t="str">
        <f>IF(COUNT($A64)=0,"",IF(N64="","--",IF(N64="3E","3E",LOOKUP(N64/P$2,{0,0.4,0.45,0.5,0.55,0.6,0.65,0.7,0.75,0.8,1},{0,2,2.25,2.5,2.75,3,3.25,3.5,3.75,4}))))</f>
        <v/>
      </c>
      <c r="Q64" s="2" t="str">
        <f>IF(COUNT($A64)=0,"",IF($A64&lt;&gt;DRAFT!$B66,"ERR",IF(DRAFT!BB66="3E","3E",IF(COUNT(DRAFT!AX66,DRAFT!BB66)&gt;0,DRAFT!BC66,""))))</f>
        <v/>
      </c>
      <c r="R64" s="2" t="str">
        <f>IF(COUNT($A64)=0,"",IF(Q64="3E","3E",IF(Q64="","I",LOOKUP(Q64/S$2,{0,0.4,0.45,0.5,0.55,0.6,0.65,0.7,0.75,0.8,1},{"F","D","C","C+","B-","B","B+","A-","A","A+"}))))</f>
        <v/>
      </c>
      <c r="S64" s="1" t="str">
        <f>IF(COUNT($A64)=0,"",IF(Q64="","--",IF(Q64="3E","3E",LOOKUP(Q64/S$2,{0,0.4,0.45,0.5,0.55,0.6,0.65,0.7,0.75,0.8,1},{0,2,2.25,2.5,2.75,3,3.25,3.5,3.75,4}))))</f>
        <v/>
      </c>
      <c r="T64" s="2" t="str">
        <f>IF(COUNT($A64)=0,"",IF($A64&lt;&gt;DRAFT!$B66,"ERR",IF(DRAFT!BK66="3E","3E",IF(COUNT(DRAFT!BG66,DRAFT!BK66)&gt;0,DRAFT!BL66,""))))</f>
        <v/>
      </c>
      <c r="U64" s="2" t="str">
        <f>IF(COUNT($A64)=0,"",IF(T64="3E","3E",IF(T64="","I",LOOKUP(T64/V$2,{0,0.4,0.45,0.5,0.55,0.6,0.65,0.7,0.75,0.8,1},{"F","D","C","C+","B-","B","B+","A-","A","A+"}))))</f>
        <v/>
      </c>
      <c r="V64" s="1" t="str">
        <f>IF(COUNT($A64)=0,"",IF(T64="","--",IF(T64="3E","3E",LOOKUP(T64/V$2,{0,0.4,0.45,0.5,0.55,0.6,0.65,0.7,0.75,0.8,1},{0,2,2.25,2.5,2.75,3,3.25,3.5,3.75,4}))))</f>
        <v/>
      </c>
      <c r="W64" s="2" t="str">
        <f>IF(COUNT($A64)=0,"",IF($A64&lt;&gt;DRAFT!$B66,"ERR",IF(DRAFT!BT66="3E","3E",IF(COUNT(DRAFT!BP66,DRAFT!BT66)&gt;0,DRAFT!BU66,""))))</f>
        <v/>
      </c>
      <c r="X64" s="2" t="str">
        <f>IF(COUNT($A64)=0,"",IF(W64="3E","3E",IF(W64="","I",LOOKUP(W64/Y$2,{0,0.4,0.45,0.5,0.55,0.6,0.65,0.7,0.75,0.8,1},{"F","D","C","C+","B-","B","B+","A-","A","A+"}))))</f>
        <v/>
      </c>
      <c r="Y64" s="1" t="str">
        <f>IF(COUNT($A64)=0,"",IF(W64="","--",IF(W64="3E","3E",LOOKUP(W64/Y$2,{0,0.4,0.45,0.5,0.55,0.6,0.65,0.7,0.75,0.8,1},{0,2,2.25,2.5,2.75,3,3.25,3.5,3.75,4}))))</f>
        <v/>
      </c>
      <c r="Z64" s="2" t="str">
        <f>IF(COUNT($A64)=0,"",IF($A64&lt;&gt;DRAFT!$B66,"ERR",IF(DRAFT!CC66="3E","3E",IF(COUNT(DRAFT!BY66,DRAFT!CC66)&gt;0,DRAFT!CD66,""))))</f>
        <v/>
      </c>
      <c r="AA64" s="2" t="str">
        <f>IF(COUNT($A64)=0,"",IF(Z64="3E","3E",IF(Z64="","I",LOOKUP(Z64/AB$2,{0,0.4,0.45,0.5,0.55,0.6,0.65,0.7,0.75,0.8,1},{"F","D","C","C+","B-","B","B+","A-","A","A+"}))))</f>
        <v/>
      </c>
      <c r="AB64" s="1" t="str">
        <f>IF(COUNT($A64)=0,"",IF(Z64="","--",IF(Z64="3E","3E",LOOKUP(Z64/AB$2,{0,0.4,0.45,0.5,0.55,0.6,0.65,0.7,0.75,0.8,1},{0,2,2.25,2.5,2.75,3,3.25,3.5,3.75,4}))))</f>
        <v/>
      </c>
      <c r="AC64" s="2" t="str">
        <f>IF(COUNT($A64)=0,"",IF($A64&lt;&gt;DRAFT!$B66,"ERR",IF(DRAFT!CF66&gt;0,DRAFT!CF66,"")))</f>
        <v/>
      </c>
      <c r="AD64" s="2" t="str">
        <f>IF(COUNT($A64)=0,"",IF(AC64="3E","3E",IF(AC64="","I",LOOKUP(AC64/AE$2,{0,0.4,0.45,0.5,0.55,0.6,0.65,0.7,0.75,0.8,1},{"F","D","C","C+","B-","B","B+","A-","A","A+"}))))</f>
        <v/>
      </c>
      <c r="AE64" s="1" t="str">
        <f>IF(COUNT($A64)=0,"",IF(AC64="","--",IF(AC64="3E","3E",LOOKUP(AC64/AE$2,{0,0.4,0.45,0.5,0.55,0.6,0.65,0.7,0.75,0.8,1},{0,2,2.25,2.5,2.75,3,3.25,3.5,3.75,4}))))</f>
        <v/>
      </c>
      <c r="AF64" s="2" t="str">
        <f>IF(COUNT($A64)=0,"",IF($A64&lt;&gt;DRAFT!$B66,"ERR",IF(DRAFT!CI66&gt;0,DRAFT!CK66,"")))</f>
        <v/>
      </c>
      <c r="AG64" s="2" t="str">
        <f>IF(COUNT($A64)=0,"",IF(AF64="3E","3E",IF(AF64="","I",LOOKUP(AF64/AH$2,{0,0.4,0.45,0.5,0.55,0.6,0.65,0.7,0.75,0.8,1},{"F","D","C","C+","B-","B","B+","A-","A","A+"}))))</f>
        <v/>
      </c>
      <c r="AH64" s="1" t="str">
        <f>IF(COUNT($A64)=0,"",IF(AF64="","--",IF(AF64="3E","3E",LOOKUP(AF64/AH$2,{0,0.4,0.45,0.5,0.55,0.6,0.65,0.7,0.75,0.8,1},{0,2,2.25,2.5,2.75,3,3.25,3.5,3.75,4}))))</f>
        <v/>
      </c>
      <c r="AI64" s="2" t="str">
        <f>IF($A64&lt;&gt;DRAFT!$B66,"ERR",IF(OR(COUNT($A64)=0,COUNT(DRAFT!CL66:CN66,DRAFT!CP66:CR66)=0),"",CEILING(SUM(DRAFT!CO66,DRAFT!CS66,DRAFT!CT66),1)))</f>
        <v/>
      </c>
      <c r="AJ64" s="2" t="str">
        <f>IF(COUNT($A64)=0,"",IF(AI64="3E","3E",IF(AI64="","I",LOOKUP(AI64/AK$2,{0,0.4,0.45,0.5,0.55,0.6,0.65,0.7,0.75,0.8,1},{"F","D","C","C+","B-","B","B+","A-","A","A+"}))))</f>
        <v/>
      </c>
      <c r="AK64" s="1" t="str">
        <f>IF(COUNT($A64)=0,"",IF(AI64="","--",IF(AI64="3E","3E",LOOKUP(AI64/AK$2,{0,0.4,0.45,0.5,0.55,0.6,0.65,0.7,0.75,0.8,1},{0,2,2.25,2.5,2.75,3,3.25,3.5,3.75,4}))))</f>
        <v/>
      </c>
      <c r="AL64" s="4" t="str">
        <f>IF(OR(COUNT($A64)=0,COUNT(B64:AK64)=0),"",IF(COUNTIF(B64:AK64,"3E")&gt;0,"3E",IF(DRAFT!$A66="R",TRUNC(SUMPRODUCT(RGP,RCP)/TCP,3),TRUNC((SUMPRODUCT(--(IMDGP&gt;0)*IMDGP,IMCP)+CEILING(DRAFT!$DB66*42,0.25))/TCP,3))))</f>
        <v/>
      </c>
      <c r="AM64" s="2" t="str">
        <f>IF(OR(COUNT($A64)=0,COUNT(B64:AK64)=0),"",IF(COUNTIF(B64:AK64,"3E")&gt;0,"3E",IF(DRAFT!$A66="R",SUMPRODUCT(--(RGP&gt;=2),RCP),SUMPRODUCT(--(IMDGP&gt;0),--(IMGP=0),IMCP)+DRAFT!$DC66)))</f>
        <v/>
      </c>
      <c r="AN64" s="67" t="str">
        <f>IF(AL64="3E","3E",IF(COUNT($A64)=0,"",IF(COUNT(AI64)=0,"--",ROUND(((CEILING(DRAFT!$CV66*38,0.25)+CEILING(DRAFT!$CX66*38,0.25)+CEILING(DRAFT!$CZ66*42,0.25)+CEILING($AL64*42,0.25))/160),2))))</f>
        <v/>
      </c>
      <c r="AO64" s="2" t="str">
        <f>IF(AN64="3E","3E",IF(COUNT($A64)=0,"",IF(COUNT(AN64)=0,"I",LOOKUP(AN64,{0,2,2.25,2.5,2.75,3,3.25,3.5,3.75,4},{"F","D","C","C+","B-","B","B+","A-","A","A+"}))))</f>
        <v/>
      </c>
      <c r="AP64" s="2" t="str">
        <f>IF(AN64="3E","3E",IF(OR(COUNT(A64)=0,COUNT(AN64)=0),"",DRAFT!CW66+DRAFT!CY66+DRAFT!DA66+N(TABULATION!AM64)))</f>
        <v/>
      </c>
      <c r="AQ64" s="2" t="str">
        <f>IF(OR(COUNT($A64)=0,COUNT(B64:AK64)=0),"",IF(COUNTIF(B64:AM64,"3E")&gt;0,"3E",IF(AND(DRAFT!$A66="IM",OR($AL64&gt;DRAFT!$DB66,$AM64&gt;DRAFT!$DC66)),"IMPROVED",IF(AND(DRAFT!$A66="IM",$AL64&lt;=DRAFT!$DB66,$AM64&lt;=DRAFT!$DC66),"NOT IMPROVED",IF(AND(DRAFT!CU66="S",AH64&gt;=2,AK64&gt;=2,AN64&gt;=2.5,AP64&gt;=144),"PASS","FAIL")))))</f>
        <v/>
      </c>
      <c r="AR64" s="2" t="str">
        <f t="shared" si="0"/>
        <v/>
      </c>
      <c r="AS64" s="2" t="str">
        <f t="shared" si="1"/>
        <v/>
      </c>
    </row>
    <row r="65" spans="1:45" ht="18.95" customHeight="1" x14ac:dyDescent="0.25">
      <c r="A65" s="3" t="str">
        <f>IF(DRAFT!$B67="","",DRAFT!$B67)</f>
        <v/>
      </c>
      <c r="B65" s="2" t="str">
        <f>IF(COUNT($A65)=0,"",IF($A65&lt;&gt;DRAFT!$B67,"ERR",IF(DRAFT!I67="3E","3E",IF(COUNT(DRAFT!E67,DRAFT!I67)&gt;0,DRAFT!J67,""))))</f>
        <v/>
      </c>
      <c r="C65" s="2" t="str">
        <f>IF(COUNT($A65)=0,"",IF(B65="3E","3E",IF(B65="","I",LOOKUP(B65/D$2,{0,0.4,0.45,0.5,0.55,0.6,0.65,0.7,0.75,0.8,1},{"F","D","C","C+","B-","B","B+","A-","A","A+"}))))</f>
        <v/>
      </c>
      <c r="D65" s="1" t="str">
        <f>IF(COUNT($A65)=0,"",IF(B65="","--",IF(B65="3E","3E",LOOKUP(B65/D$2,{0,0.4,0.45,0.5,0.55,0.6,0.65,0.7,0.75,0.8,1},{0,2,2.25,2.5,2.75,3,3.25,3.5,3.75,4}))))</f>
        <v/>
      </c>
      <c r="E65" s="2" t="str">
        <f>IF(COUNT($A65)=0,"",IF($A65&lt;&gt;DRAFT!$B67,"ERR",IF(DRAFT!R67="3E","3E",IF(COUNT(DRAFT!N67,DRAFT!R67)&gt;0,DRAFT!S67,""))))</f>
        <v/>
      </c>
      <c r="F65" s="2" t="str">
        <f>IF(COUNT($A65)=0,"",IF(E65="3E","3E",IF(E65="","I",LOOKUP(E65/G$2,{0,0.4,0.45,0.5,0.55,0.6,0.65,0.7,0.75,0.8,1},{"F","D","C","C+","B-","B","B+","A-","A","A+"}))))</f>
        <v/>
      </c>
      <c r="G65" s="1" t="str">
        <f>IF(COUNT($A65)=0,"",IF(E65="","--",IF(E65="3E","3E",LOOKUP(E65/G$2,{0,0.4,0.45,0.5,0.55,0.6,0.65,0.7,0.75,0.8,1},{0,2,2.25,2.5,2.75,3,3.25,3.5,3.75,4}))))</f>
        <v/>
      </c>
      <c r="H65" s="2" t="str">
        <f>IF(COUNT($A65)=0,"",IF($A65&lt;&gt;DRAFT!$B67,"ERR",IF(DRAFT!AA67="3E","3E",IF(COUNT(DRAFT!W67,DRAFT!AA67)&gt;0,DRAFT!AB67,""))))</f>
        <v/>
      </c>
      <c r="I65" s="2" t="str">
        <f>IF(COUNT($A65)=0,"",IF(H65="3E","3E",IF(H65="","I",LOOKUP(H65/J$2,{0,0.4,0.45,0.5,0.55,0.6,0.65,0.7,0.75,0.8,1},{"F","D","C","C+","B-","B","B+","A-","A","A+"}))))</f>
        <v/>
      </c>
      <c r="J65" s="1" t="str">
        <f>IF(COUNT($A65)=0,"",IF(H65="","--",IF(H65="3E","3E",LOOKUP(H65/J$2,{0,0.4,0.45,0.5,0.55,0.6,0.65,0.7,0.75,0.8,1},{0,2,2.25,2.5,2.75,3,3.25,3.5,3.75,4}))))</f>
        <v/>
      </c>
      <c r="K65" s="2" t="str">
        <f>IF(COUNT($A65)=0,"",IF($A65&lt;&gt;DRAFT!$B67,"ERR",IF(DRAFT!AJ67="3E","3E",IF(COUNT(DRAFT!AF67,DRAFT!AJ67)&gt;0,DRAFT!AK67,""))))</f>
        <v/>
      </c>
      <c r="L65" s="2" t="str">
        <f>IF(COUNT($A65)=0,"",IF(K65="3E","3E",IF(K65="","I",LOOKUP(K65/M$2,{0,0.4,0.45,0.5,0.55,0.6,0.65,0.7,0.75,0.8,1},{"F","D","C","C+","B-","B","B+","A-","A","A+"}))))</f>
        <v/>
      </c>
      <c r="M65" s="1" t="str">
        <f>IF(COUNT($A65)=0,"",IF(K65="","--",IF(K65="3E","3E",LOOKUP(K65/M$2,{0,0.4,0.45,0.5,0.55,0.6,0.65,0.7,0.75,0.8,1},{0,2,2.25,2.5,2.75,3,3.25,3.5,3.75,4}))))</f>
        <v/>
      </c>
      <c r="N65" s="2" t="str">
        <f>IF(COUNT($A65)=0,"",IF($A65&lt;&gt;DRAFT!$B67,"ERR",IF(DRAFT!AS67="3E","3E",IF(COUNT(DRAFT!AO67,DRAFT!AS67)&gt;0,DRAFT!AT67,""))))</f>
        <v/>
      </c>
      <c r="O65" s="2" t="str">
        <f>IF(COUNT($A65)=0,"",IF(N65="3E","3E",IF(N65="","I",LOOKUP(N65/P$2,{0,0.4,0.45,0.5,0.55,0.6,0.65,0.7,0.75,0.8,1},{"F","D","C","C+","B-","B","B+","A-","A","A+"}))))</f>
        <v/>
      </c>
      <c r="P65" s="1" t="str">
        <f>IF(COUNT($A65)=0,"",IF(N65="","--",IF(N65="3E","3E",LOOKUP(N65/P$2,{0,0.4,0.45,0.5,0.55,0.6,0.65,0.7,0.75,0.8,1},{0,2,2.25,2.5,2.75,3,3.25,3.5,3.75,4}))))</f>
        <v/>
      </c>
      <c r="Q65" s="2" t="str">
        <f>IF(COUNT($A65)=0,"",IF($A65&lt;&gt;DRAFT!$B67,"ERR",IF(DRAFT!BB67="3E","3E",IF(COUNT(DRAFT!AX67,DRAFT!BB67)&gt;0,DRAFT!BC67,""))))</f>
        <v/>
      </c>
      <c r="R65" s="2" t="str">
        <f>IF(COUNT($A65)=0,"",IF(Q65="3E","3E",IF(Q65="","I",LOOKUP(Q65/S$2,{0,0.4,0.45,0.5,0.55,0.6,0.65,0.7,0.75,0.8,1},{"F","D","C","C+","B-","B","B+","A-","A","A+"}))))</f>
        <v/>
      </c>
      <c r="S65" s="1" t="str">
        <f>IF(COUNT($A65)=0,"",IF(Q65="","--",IF(Q65="3E","3E",LOOKUP(Q65/S$2,{0,0.4,0.45,0.5,0.55,0.6,0.65,0.7,0.75,0.8,1},{0,2,2.25,2.5,2.75,3,3.25,3.5,3.75,4}))))</f>
        <v/>
      </c>
      <c r="T65" s="2" t="str">
        <f>IF(COUNT($A65)=0,"",IF($A65&lt;&gt;DRAFT!$B67,"ERR",IF(DRAFT!BK67="3E","3E",IF(COUNT(DRAFT!BG67,DRAFT!BK67)&gt;0,DRAFT!BL67,""))))</f>
        <v/>
      </c>
      <c r="U65" s="2" t="str">
        <f>IF(COUNT($A65)=0,"",IF(T65="3E","3E",IF(T65="","I",LOOKUP(T65/V$2,{0,0.4,0.45,0.5,0.55,0.6,0.65,0.7,0.75,0.8,1},{"F","D","C","C+","B-","B","B+","A-","A","A+"}))))</f>
        <v/>
      </c>
      <c r="V65" s="1" t="str">
        <f>IF(COUNT($A65)=0,"",IF(T65="","--",IF(T65="3E","3E",LOOKUP(T65/V$2,{0,0.4,0.45,0.5,0.55,0.6,0.65,0.7,0.75,0.8,1},{0,2,2.25,2.5,2.75,3,3.25,3.5,3.75,4}))))</f>
        <v/>
      </c>
      <c r="W65" s="2" t="str">
        <f>IF(COUNT($A65)=0,"",IF($A65&lt;&gt;DRAFT!$B67,"ERR",IF(DRAFT!BT67="3E","3E",IF(COUNT(DRAFT!BP67,DRAFT!BT67)&gt;0,DRAFT!BU67,""))))</f>
        <v/>
      </c>
      <c r="X65" s="2" t="str">
        <f>IF(COUNT($A65)=0,"",IF(W65="3E","3E",IF(W65="","I",LOOKUP(W65/Y$2,{0,0.4,0.45,0.5,0.55,0.6,0.65,0.7,0.75,0.8,1},{"F","D","C","C+","B-","B","B+","A-","A","A+"}))))</f>
        <v/>
      </c>
      <c r="Y65" s="1" t="str">
        <f>IF(COUNT($A65)=0,"",IF(W65="","--",IF(W65="3E","3E",LOOKUP(W65/Y$2,{0,0.4,0.45,0.5,0.55,0.6,0.65,0.7,0.75,0.8,1},{0,2,2.25,2.5,2.75,3,3.25,3.5,3.75,4}))))</f>
        <v/>
      </c>
      <c r="Z65" s="2" t="str">
        <f>IF(COUNT($A65)=0,"",IF($A65&lt;&gt;DRAFT!$B67,"ERR",IF(DRAFT!CC67="3E","3E",IF(COUNT(DRAFT!BY67,DRAFT!CC67)&gt;0,DRAFT!CD67,""))))</f>
        <v/>
      </c>
      <c r="AA65" s="2" t="str">
        <f>IF(COUNT($A65)=0,"",IF(Z65="3E","3E",IF(Z65="","I",LOOKUP(Z65/AB$2,{0,0.4,0.45,0.5,0.55,0.6,0.65,0.7,0.75,0.8,1},{"F","D","C","C+","B-","B","B+","A-","A","A+"}))))</f>
        <v/>
      </c>
      <c r="AB65" s="1" t="str">
        <f>IF(COUNT($A65)=0,"",IF(Z65="","--",IF(Z65="3E","3E",LOOKUP(Z65/AB$2,{0,0.4,0.45,0.5,0.55,0.6,0.65,0.7,0.75,0.8,1},{0,2,2.25,2.5,2.75,3,3.25,3.5,3.75,4}))))</f>
        <v/>
      </c>
      <c r="AC65" s="2" t="str">
        <f>IF(COUNT($A65)=0,"",IF($A65&lt;&gt;DRAFT!$B67,"ERR",IF(DRAFT!CF67&gt;0,DRAFT!CF67,"")))</f>
        <v/>
      </c>
      <c r="AD65" s="2" t="str">
        <f>IF(COUNT($A65)=0,"",IF(AC65="3E","3E",IF(AC65="","I",LOOKUP(AC65/AE$2,{0,0.4,0.45,0.5,0.55,0.6,0.65,0.7,0.75,0.8,1},{"F","D","C","C+","B-","B","B+","A-","A","A+"}))))</f>
        <v/>
      </c>
      <c r="AE65" s="1" t="str">
        <f>IF(COUNT($A65)=0,"",IF(AC65="","--",IF(AC65="3E","3E",LOOKUP(AC65/AE$2,{0,0.4,0.45,0.5,0.55,0.6,0.65,0.7,0.75,0.8,1},{0,2,2.25,2.5,2.75,3,3.25,3.5,3.75,4}))))</f>
        <v/>
      </c>
      <c r="AF65" s="2" t="str">
        <f>IF(COUNT($A65)=0,"",IF($A65&lt;&gt;DRAFT!$B67,"ERR",IF(DRAFT!CI67&gt;0,DRAFT!CK67,"")))</f>
        <v/>
      </c>
      <c r="AG65" s="2" t="str">
        <f>IF(COUNT($A65)=0,"",IF(AF65="3E","3E",IF(AF65="","I",LOOKUP(AF65/AH$2,{0,0.4,0.45,0.5,0.55,0.6,0.65,0.7,0.75,0.8,1},{"F","D","C","C+","B-","B","B+","A-","A","A+"}))))</f>
        <v/>
      </c>
      <c r="AH65" s="1" t="str">
        <f>IF(COUNT($A65)=0,"",IF(AF65="","--",IF(AF65="3E","3E",LOOKUP(AF65/AH$2,{0,0.4,0.45,0.5,0.55,0.6,0.65,0.7,0.75,0.8,1},{0,2,2.25,2.5,2.75,3,3.25,3.5,3.75,4}))))</f>
        <v/>
      </c>
      <c r="AI65" s="2" t="str">
        <f>IF($A65&lt;&gt;DRAFT!$B67,"ERR",IF(OR(COUNT($A65)=0,COUNT(DRAFT!CL67:CN67,DRAFT!CP67:CR67)=0),"",CEILING(SUM(DRAFT!CO67,DRAFT!CS67,DRAFT!CT67),1)))</f>
        <v/>
      </c>
      <c r="AJ65" s="2" t="str">
        <f>IF(COUNT($A65)=0,"",IF(AI65="3E","3E",IF(AI65="","I",LOOKUP(AI65/AK$2,{0,0.4,0.45,0.5,0.55,0.6,0.65,0.7,0.75,0.8,1},{"F","D","C","C+","B-","B","B+","A-","A","A+"}))))</f>
        <v/>
      </c>
      <c r="AK65" s="1" t="str">
        <f>IF(COUNT($A65)=0,"",IF(AI65="","--",IF(AI65="3E","3E",LOOKUP(AI65/AK$2,{0,0.4,0.45,0.5,0.55,0.6,0.65,0.7,0.75,0.8,1},{0,2,2.25,2.5,2.75,3,3.25,3.5,3.75,4}))))</f>
        <v/>
      </c>
      <c r="AL65" s="4" t="str">
        <f>IF(OR(COUNT($A65)=0,COUNT(B65:AK65)=0),"",IF(COUNTIF(B65:AK65,"3E")&gt;0,"3E",IF(DRAFT!$A67="R",TRUNC(SUMPRODUCT(RGP,RCP)/TCP,3),TRUNC((SUMPRODUCT(--(IMDGP&gt;0)*IMDGP,IMCP)+CEILING(DRAFT!$DB67*42,0.25))/TCP,3))))</f>
        <v/>
      </c>
      <c r="AM65" s="2" t="str">
        <f>IF(OR(COUNT($A65)=0,COUNT(B65:AK65)=0),"",IF(COUNTIF(B65:AK65,"3E")&gt;0,"3E",IF(DRAFT!$A67="R",SUMPRODUCT(--(RGP&gt;=2),RCP),SUMPRODUCT(--(IMDGP&gt;0),--(IMGP=0),IMCP)+DRAFT!$DC67)))</f>
        <v/>
      </c>
      <c r="AN65" s="67" t="str">
        <f>IF(AL65="3E","3E",IF(COUNT($A65)=0,"",IF(COUNT(AI65)=0,"--",ROUND(((CEILING(DRAFT!$CV67*38,0.25)+CEILING(DRAFT!$CX67*38,0.25)+CEILING(DRAFT!$CZ67*42,0.25)+CEILING($AL65*42,0.25))/160),2))))</f>
        <v/>
      </c>
      <c r="AO65" s="2" t="str">
        <f>IF(AN65="3E","3E",IF(COUNT($A65)=0,"",IF(COUNT(AN65)=0,"I",LOOKUP(AN65,{0,2,2.25,2.5,2.75,3,3.25,3.5,3.75,4},{"F","D","C","C+","B-","B","B+","A-","A","A+"}))))</f>
        <v/>
      </c>
      <c r="AP65" s="2" t="str">
        <f>IF(AN65="3E","3E",IF(OR(COUNT(A65)=0,COUNT(AN65)=0),"",DRAFT!CW67+DRAFT!CY67+DRAFT!DA67+N(TABULATION!AM65)))</f>
        <v/>
      </c>
      <c r="AQ65" s="2" t="str">
        <f>IF(OR(COUNT($A65)=0,COUNT(B65:AK65)=0),"",IF(COUNTIF(B65:AM65,"3E")&gt;0,"3E",IF(AND(DRAFT!$A67="IM",OR($AL65&gt;DRAFT!$DB67,$AM65&gt;DRAFT!$DC67)),"IMPROVED",IF(AND(DRAFT!$A67="IM",$AL65&lt;=DRAFT!$DB67,$AM65&lt;=DRAFT!$DC67),"NOT IMPROVED",IF(AND(DRAFT!CU67="S",AH65&gt;=2,AK65&gt;=2,AN65&gt;=2.5,AP65&gt;=144),"PASS","FAIL")))))</f>
        <v/>
      </c>
      <c r="AR65" s="2" t="str">
        <f t="shared" si="0"/>
        <v/>
      </c>
      <c r="AS65" s="2" t="str">
        <f t="shared" si="1"/>
        <v/>
      </c>
    </row>
    <row r="66" spans="1:45" ht="18.95" customHeight="1" x14ac:dyDescent="0.25">
      <c r="A66" s="3" t="str">
        <f>IF(DRAFT!$B68="","",DRAFT!$B68)</f>
        <v/>
      </c>
      <c r="B66" s="2" t="str">
        <f>IF(COUNT($A66)=0,"",IF($A66&lt;&gt;DRAFT!$B68,"ERR",IF(DRAFT!I68="3E","3E",IF(COUNT(DRAFT!E68,DRAFT!I68)&gt;0,DRAFT!J68,""))))</f>
        <v/>
      </c>
      <c r="C66" s="2" t="str">
        <f>IF(COUNT($A66)=0,"",IF(B66="3E","3E",IF(B66="","I",LOOKUP(B66/D$2,{0,0.4,0.45,0.5,0.55,0.6,0.65,0.7,0.75,0.8,1},{"F","D","C","C+","B-","B","B+","A-","A","A+"}))))</f>
        <v/>
      </c>
      <c r="D66" s="1" t="str">
        <f>IF(COUNT($A66)=0,"",IF(B66="","--",IF(B66="3E","3E",LOOKUP(B66/D$2,{0,0.4,0.45,0.5,0.55,0.6,0.65,0.7,0.75,0.8,1},{0,2,2.25,2.5,2.75,3,3.25,3.5,3.75,4}))))</f>
        <v/>
      </c>
      <c r="E66" s="2" t="str">
        <f>IF(COUNT($A66)=0,"",IF($A66&lt;&gt;DRAFT!$B68,"ERR",IF(DRAFT!R68="3E","3E",IF(COUNT(DRAFT!N68,DRAFT!R68)&gt;0,DRAFT!S68,""))))</f>
        <v/>
      </c>
      <c r="F66" s="2" t="str">
        <f>IF(COUNT($A66)=0,"",IF(E66="3E","3E",IF(E66="","I",LOOKUP(E66/G$2,{0,0.4,0.45,0.5,0.55,0.6,0.65,0.7,0.75,0.8,1},{"F","D","C","C+","B-","B","B+","A-","A","A+"}))))</f>
        <v/>
      </c>
      <c r="G66" s="1" t="str">
        <f>IF(COUNT($A66)=0,"",IF(E66="","--",IF(E66="3E","3E",LOOKUP(E66/G$2,{0,0.4,0.45,0.5,0.55,0.6,0.65,0.7,0.75,0.8,1},{0,2,2.25,2.5,2.75,3,3.25,3.5,3.75,4}))))</f>
        <v/>
      </c>
      <c r="H66" s="2" t="str">
        <f>IF(COUNT($A66)=0,"",IF($A66&lt;&gt;DRAFT!$B68,"ERR",IF(DRAFT!AA68="3E","3E",IF(COUNT(DRAFT!W68,DRAFT!AA68)&gt;0,DRAFT!AB68,""))))</f>
        <v/>
      </c>
      <c r="I66" s="2" t="str">
        <f>IF(COUNT($A66)=0,"",IF(H66="3E","3E",IF(H66="","I",LOOKUP(H66/J$2,{0,0.4,0.45,0.5,0.55,0.6,0.65,0.7,0.75,0.8,1},{"F","D","C","C+","B-","B","B+","A-","A","A+"}))))</f>
        <v/>
      </c>
      <c r="J66" s="1" t="str">
        <f>IF(COUNT($A66)=0,"",IF(H66="","--",IF(H66="3E","3E",LOOKUP(H66/J$2,{0,0.4,0.45,0.5,0.55,0.6,0.65,0.7,0.75,0.8,1},{0,2,2.25,2.5,2.75,3,3.25,3.5,3.75,4}))))</f>
        <v/>
      </c>
      <c r="K66" s="2" t="str">
        <f>IF(COUNT($A66)=0,"",IF($A66&lt;&gt;DRAFT!$B68,"ERR",IF(DRAFT!AJ68="3E","3E",IF(COUNT(DRAFT!AF68,DRAFT!AJ68)&gt;0,DRAFT!AK68,""))))</f>
        <v/>
      </c>
      <c r="L66" s="2" t="str">
        <f>IF(COUNT($A66)=0,"",IF(K66="3E","3E",IF(K66="","I",LOOKUP(K66/M$2,{0,0.4,0.45,0.5,0.55,0.6,0.65,0.7,0.75,0.8,1},{"F","D","C","C+","B-","B","B+","A-","A","A+"}))))</f>
        <v/>
      </c>
      <c r="M66" s="1" t="str">
        <f>IF(COUNT($A66)=0,"",IF(K66="","--",IF(K66="3E","3E",LOOKUP(K66/M$2,{0,0.4,0.45,0.5,0.55,0.6,0.65,0.7,0.75,0.8,1},{0,2,2.25,2.5,2.75,3,3.25,3.5,3.75,4}))))</f>
        <v/>
      </c>
      <c r="N66" s="2" t="str">
        <f>IF(COUNT($A66)=0,"",IF($A66&lt;&gt;DRAFT!$B68,"ERR",IF(DRAFT!AS68="3E","3E",IF(COUNT(DRAFT!AO68,DRAFT!AS68)&gt;0,DRAFT!AT68,""))))</f>
        <v/>
      </c>
      <c r="O66" s="2" t="str">
        <f>IF(COUNT($A66)=0,"",IF(N66="3E","3E",IF(N66="","I",LOOKUP(N66/P$2,{0,0.4,0.45,0.5,0.55,0.6,0.65,0.7,0.75,0.8,1},{"F","D","C","C+","B-","B","B+","A-","A","A+"}))))</f>
        <v/>
      </c>
      <c r="P66" s="1" t="str">
        <f>IF(COUNT($A66)=0,"",IF(N66="","--",IF(N66="3E","3E",LOOKUP(N66/P$2,{0,0.4,0.45,0.5,0.55,0.6,0.65,0.7,0.75,0.8,1},{0,2,2.25,2.5,2.75,3,3.25,3.5,3.75,4}))))</f>
        <v/>
      </c>
      <c r="Q66" s="2" t="str">
        <f>IF(COUNT($A66)=0,"",IF($A66&lt;&gt;DRAFT!$B68,"ERR",IF(DRAFT!BB68="3E","3E",IF(COUNT(DRAFT!AX68,DRAFT!BB68)&gt;0,DRAFT!BC68,""))))</f>
        <v/>
      </c>
      <c r="R66" s="2" t="str">
        <f>IF(COUNT($A66)=0,"",IF(Q66="3E","3E",IF(Q66="","I",LOOKUP(Q66/S$2,{0,0.4,0.45,0.5,0.55,0.6,0.65,0.7,0.75,0.8,1},{"F","D","C","C+","B-","B","B+","A-","A","A+"}))))</f>
        <v/>
      </c>
      <c r="S66" s="1" t="str">
        <f>IF(COUNT($A66)=0,"",IF(Q66="","--",IF(Q66="3E","3E",LOOKUP(Q66/S$2,{0,0.4,0.45,0.5,0.55,0.6,0.65,0.7,0.75,0.8,1},{0,2,2.25,2.5,2.75,3,3.25,3.5,3.75,4}))))</f>
        <v/>
      </c>
      <c r="T66" s="2" t="str">
        <f>IF(COUNT($A66)=0,"",IF($A66&lt;&gt;DRAFT!$B68,"ERR",IF(DRAFT!BK68="3E","3E",IF(COUNT(DRAFT!BG68,DRAFT!BK68)&gt;0,DRAFT!BL68,""))))</f>
        <v/>
      </c>
      <c r="U66" s="2" t="str">
        <f>IF(COUNT($A66)=0,"",IF(T66="3E","3E",IF(T66="","I",LOOKUP(T66/V$2,{0,0.4,0.45,0.5,0.55,0.6,0.65,0.7,0.75,0.8,1},{"F","D","C","C+","B-","B","B+","A-","A","A+"}))))</f>
        <v/>
      </c>
      <c r="V66" s="1" t="str">
        <f>IF(COUNT($A66)=0,"",IF(T66="","--",IF(T66="3E","3E",LOOKUP(T66/V$2,{0,0.4,0.45,0.5,0.55,0.6,0.65,0.7,0.75,0.8,1},{0,2,2.25,2.5,2.75,3,3.25,3.5,3.75,4}))))</f>
        <v/>
      </c>
      <c r="W66" s="2" t="str">
        <f>IF(COUNT($A66)=0,"",IF($A66&lt;&gt;DRAFT!$B68,"ERR",IF(DRAFT!BT68="3E","3E",IF(COUNT(DRAFT!BP68,DRAFT!BT68)&gt;0,DRAFT!BU68,""))))</f>
        <v/>
      </c>
      <c r="X66" s="2" t="str">
        <f>IF(COUNT($A66)=0,"",IF(W66="3E","3E",IF(W66="","I",LOOKUP(W66/Y$2,{0,0.4,0.45,0.5,0.55,0.6,0.65,0.7,0.75,0.8,1},{"F","D","C","C+","B-","B","B+","A-","A","A+"}))))</f>
        <v/>
      </c>
      <c r="Y66" s="1" t="str">
        <f>IF(COUNT($A66)=0,"",IF(W66="","--",IF(W66="3E","3E",LOOKUP(W66/Y$2,{0,0.4,0.45,0.5,0.55,0.6,0.65,0.7,0.75,0.8,1},{0,2,2.25,2.5,2.75,3,3.25,3.5,3.75,4}))))</f>
        <v/>
      </c>
      <c r="Z66" s="2" t="str">
        <f>IF(COUNT($A66)=0,"",IF($A66&lt;&gt;DRAFT!$B68,"ERR",IF(DRAFT!CC68="3E","3E",IF(COUNT(DRAFT!BY68,DRAFT!CC68)&gt;0,DRAFT!CD68,""))))</f>
        <v/>
      </c>
      <c r="AA66" s="2" t="str">
        <f>IF(COUNT($A66)=0,"",IF(Z66="3E","3E",IF(Z66="","I",LOOKUP(Z66/AB$2,{0,0.4,0.45,0.5,0.55,0.6,0.65,0.7,0.75,0.8,1},{"F","D","C","C+","B-","B","B+","A-","A","A+"}))))</f>
        <v/>
      </c>
      <c r="AB66" s="1" t="str">
        <f>IF(COUNT($A66)=0,"",IF(Z66="","--",IF(Z66="3E","3E",LOOKUP(Z66/AB$2,{0,0.4,0.45,0.5,0.55,0.6,0.65,0.7,0.75,0.8,1},{0,2,2.25,2.5,2.75,3,3.25,3.5,3.75,4}))))</f>
        <v/>
      </c>
      <c r="AC66" s="2" t="str">
        <f>IF(COUNT($A66)=0,"",IF($A66&lt;&gt;DRAFT!$B68,"ERR",IF(DRAFT!CF68&gt;0,DRAFT!CF68,"")))</f>
        <v/>
      </c>
      <c r="AD66" s="2" t="str">
        <f>IF(COUNT($A66)=0,"",IF(AC66="3E","3E",IF(AC66="","I",LOOKUP(AC66/AE$2,{0,0.4,0.45,0.5,0.55,0.6,0.65,0.7,0.75,0.8,1},{"F","D","C","C+","B-","B","B+","A-","A","A+"}))))</f>
        <v/>
      </c>
      <c r="AE66" s="1" t="str">
        <f>IF(COUNT($A66)=0,"",IF(AC66="","--",IF(AC66="3E","3E",LOOKUP(AC66/AE$2,{0,0.4,0.45,0.5,0.55,0.6,0.65,0.7,0.75,0.8,1},{0,2,2.25,2.5,2.75,3,3.25,3.5,3.75,4}))))</f>
        <v/>
      </c>
      <c r="AF66" s="2" t="str">
        <f>IF(COUNT($A66)=0,"",IF($A66&lt;&gt;DRAFT!$B68,"ERR",IF(DRAFT!CI68&gt;0,DRAFT!CK68,"")))</f>
        <v/>
      </c>
      <c r="AG66" s="2" t="str">
        <f>IF(COUNT($A66)=0,"",IF(AF66="3E","3E",IF(AF66="","I",LOOKUP(AF66/AH$2,{0,0.4,0.45,0.5,0.55,0.6,0.65,0.7,0.75,0.8,1},{"F","D","C","C+","B-","B","B+","A-","A","A+"}))))</f>
        <v/>
      </c>
      <c r="AH66" s="1" t="str">
        <f>IF(COUNT($A66)=0,"",IF(AF66="","--",IF(AF66="3E","3E",LOOKUP(AF66/AH$2,{0,0.4,0.45,0.5,0.55,0.6,0.65,0.7,0.75,0.8,1},{0,2,2.25,2.5,2.75,3,3.25,3.5,3.75,4}))))</f>
        <v/>
      </c>
      <c r="AI66" s="2" t="str">
        <f>IF($A66&lt;&gt;DRAFT!$B68,"ERR",IF(OR(COUNT($A66)=0,COUNT(DRAFT!CL68:CN68,DRAFT!CP68:CR68)=0),"",CEILING(SUM(DRAFT!CO68,DRAFT!CS68,DRAFT!CT68),1)))</f>
        <v/>
      </c>
      <c r="AJ66" s="2" t="str">
        <f>IF(COUNT($A66)=0,"",IF(AI66="3E","3E",IF(AI66="","I",LOOKUP(AI66/AK$2,{0,0.4,0.45,0.5,0.55,0.6,0.65,0.7,0.75,0.8,1},{"F","D","C","C+","B-","B","B+","A-","A","A+"}))))</f>
        <v/>
      </c>
      <c r="AK66" s="1" t="str">
        <f>IF(COUNT($A66)=0,"",IF(AI66="","--",IF(AI66="3E","3E",LOOKUP(AI66/AK$2,{0,0.4,0.45,0.5,0.55,0.6,0.65,0.7,0.75,0.8,1},{0,2,2.25,2.5,2.75,3,3.25,3.5,3.75,4}))))</f>
        <v/>
      </c>
      <c r="AL66" s="4" t="str">
        <f>IF(OR(COUNT($A66)=0,COUNT(B66:AK66)=0),"",IF(COUNTIF(B66:AK66,"3E")&gt;0,"3E",IF(DRAFT!$A68="R",TRUNC(SUMPRODUCT(RGP,RCP)/TCP,3),TRUNC((SUMPRODUCT(--(IMDGP&gt;0)*IMDGP,IMCP)+CEILING(DRAFT!$DB68*42,0.25))/TCP,3))))</f>
        <v/>
      </c>
      <c r="AM66" s="2" t="str">
        <f>IF(OR(COUNT($A66)=0,COUNT(B66:AK66)=0),"",IF(COUNTIF(B66:AK66,"3E")&gt;0,"3E",IF(DRAFT!$A68="R",SUMPRODUCT(--(RGP&gt;=2),RCP),SUMPRODUCT(--(IMDGP&gt;0),--(IMGP=0),IMCP)+DRAFT!$DC68)))</f>
        <v/>
      </c>
      <c r="AN66" s="67" t="str">
        <f>IF(AL66="3E","3E",IF(COUNT($A66)=0,"",IF(COUNT(AI66)=0,"--",ROUND(((CEILING(DRAFT!$CV68*38,0.25)+CEILING(DRAFT!$CX68*38,0.25)+CEILING(DRAFT!$CZ68*42,0.25)+CEILING($AL66*42,0.25))/160),2))))</f>
        <v/>
      </c>
      <c r="AO66" s="2" t="str">
        <f>IF(AN66="3E","3E",IF(COUNT($A66)=0,"",IF(COUNT(AN66)=0,"I",LOOKUP(AN66,{0,2,2.25,2.5,2.75,3,3.25,3.5,3.75,4},{"F","D","C","C+","B-","B","B+","A-","A","A+"}))))</f>
        <v/>
      </c>
      <c r="AP66" s="2" t="str">
        <f>IF(AN66="3E","3E",IF(OR(COUNT(A66)=0,COUNT(AN66)=0),"",DRAFT!CW68+DRAFT!CY68+DRAFT!DA68+N(TABULATION!AM66)))</f>
        <v/>
      </c>
      <c r="AQ66" s="2" t="str">
        <f>IF(OR(COUNT($A66)=0,COUNT(B66:AK66)=0),"",IF(COUNTIF(B66:AM66,"3E")&gt;0,"3E",IF(AND(DRAFT!$A68="IM",OR($AL66&gt;DRAFT!$DB68,$AM66&gt;DRAFT!$DC68)),"IMPROVED",IF(AND(DRAFT!$A68="IM",$AL66&lt;=DRAFT!$DB68,$AM66&lt;=DRAFT!$DC68),"NOT IMPROVED",IF(AND(DRAFT!CU68="S",AH66&gt;=2,AK66&gt;=2,AN66&gt;=2.5,AP66&gt;=144),"PASS","FAIL")))))</f>
        <v/>
      </c>
      <c r="AR66" s="2" t="str">
        <f t="shared" si="0"/>
        <v/>
      </c>
      <c r="AS66" s="2" t="str">
        <f t="shared" si="1"/>
        <v/>
      </c>
    </row>
    <row r="67" spans="1:45" ht="18.95" customHeight="1" x14ac:dyDescent="0.25">
      <c r="A67" s="3" t="str">
        <f>IF(DRAFT!$B69="","",DRAFT!$B69)</f>
        <v/>
      </c>
      <c r="B67" s="2" t="str">
        <f>IF(COUNT($A67)=0,"",IF($A67&lt;&gt;DRAFT!$B69,"ERR",IF(DRAFT!I69="3E","3E",IF(COUNT(DRAFT!E69,DRAFT!I69)&gt;0,DRAFT!J69,""))))</f>
        <v/>
      </c>
      <c r="C67" s="2" t="str">
        <f>IF(COUNT($A67)=0,"",IF(B67="3E","3E",IF(B67="","I",LOOKUP(B67/D$2,{0,0.4,0.45,0.5,0.55,0.6,0.65,0.7,0.75,0.8,1},{"F","D","C","C+","B-","B","B+","A-","A","A+"}))))</f>
        <v/>
      </c>
      <c r="D67" s="1" t="str">
        <f>IF(COUNT($A67)=0,"",IF(B67="","--",IF(B67="3E","3E",LOOKUP(B67/D$2,{0,0.4,0.45,0.5,0.55,0.6,0.65,0.7,0.75,0.8,1},{0,2,2.25,2.5,2.75,3,3.25,3.5,3.75,4}))))</f>
        <v/>
      </c>
      <c r="E67" s="2" t="str">
        <f>IF(COUNT($A67)=0,"",IF($A67&lt;&gt;DRAFT!$B69,"ERR",IF(DRAFT!R69="3E","3E",IF(COUNT(DRAFT!N69,DRAFT!R69)&gt;0,DRAFT!S69,""))))</f>
        <v/>
      </c>
      <c r="F67" s="2" t="str">
        <f>IF(COUNT($A67)=0,"",IF(E67="3E","3E",IF(E67="","I",LOOKUP(E67/G$2,{0,0.4,0.45,0.5,0.55,0.6,0.65,0.7,0.75,0.8,1},{"F","D","C","C+","B-","B","B+","A-","A","A+"}))))</f>
        <v/>
      </c>
      <c r="G67" s="1" t="str">
        <f>IF(COUNT($A67)=0,"",IF(E67="","--",IF(E67="3E","3E",LOOKUP(E67/G$2,{0,0.4,0.45,0.5,0.55,0.6,0.65,0.7,0.75,0.8,1},{0,2,2.25,2.5,2.75,3,3.25,3.5,3.75,4}))))</f>
        <v/>
      </c>
      <c r="H67" s="2" t="str">
        <f>IF(COUNT($A67)=0,"",IF($A67&lt;&gt;DRAFT!$B69,"ERR",IF(DRAFT!AA69="3E","3E",IF(COUNT(DRAFT!W69,DRAFT!AA69)&gt;0,DRAFT!AB69,""))))</f>
        <v/>
      </c>
      <c r="I67" s="2" t="str">
        <f>IF(COUNT($A67)=0,"",IF(H67="3E","3E",IF(H67="","I",LOOKUP(H67/J$2,{0,0.4,0.45,0.5,0.55,0.6,0.65,0.7,0.75,0.8,1},{"F","D","C","C+","B-","B","B+","A-","A","A+"}))))</f>
        <v/>
      </c>
      <c r="J67" s="1" t="str">
        <f>IF(COUNT($A67)=0,"",IF(H67="","--",IF(H67="3E","3E",LOOKUP(H67/J$2,{0,0.4,0.45,0.5,0.55,0.6,0.65,0.7,0.75,0.8,1},{0,2,2.25,2.5,2.75,3,3.25,3.5,3.75,4}))))</f>
        <v/>
      </c>
      <c r="K67" s="2" t="str">
        <f>IF(COUNT($A67)=0,"",IF($A67&lt;&gt;DRAFT!$B69,"ERR",IF(DRAFT!AJ69="3E","3E",IF(COUNT(DRAFT!AF69,DRAFT!AJ69)&gt;0,DRAFT!AK69,""))))</f>
        <v/>
      </c>
      <c r="L67" s="2" t="str">
        <f>IF(COUNT($A67)=0,"",IF(K67="3E","3E",IF(K67="","I",LOOKUP(K67/M$2,{0,0.4,0.45,0.5,0.55,0.6,0.65,0.7,0.75,0.8,1},{"F","D","C","C+","B-","B","B+","A-","A","A+"}))))</f>
        <v/>
      </c>
      <c r="M67" s="1" t="str">
        <f>IF(COUNT($A67)=0,"",IF(K67="","--",IF(K67="3E","3E",LOOKUP(K67/M$2,{0,0.4,0.45,0.5,0.55,0.6,0.65,0.7,0.75,0.8,1},{0,2,2.25,2.5,2.75,3,3.25,3.5,3.75,4}))))</f>
        <v/>
      </c>
      <c r="N67" s="2" t="str">
        <f>IF(COUNT($A67)=0,"",IF($A67&lt;&gt;DRAFT!$B69,"ERR",IF(DRAFT!AS69="3E","3E",IF(COUNT(DRAFT!AO69,DRAFT!AS69)&gt;0,DRAFT!AT69,""))))</f>
        <v/>
      </c>
      <c r="O67" s="2" t="str">
        <f>IF(COUNT($A67)=0,"",IF(N67="3E","3E",IF(N67="","I",LOOKUP(N67/P$2,{0,0.4,0.45,0.5,0.55,0.6,0.65,0.7,0.75,0.8,1},{"F","D","C","C+","B-","B","B+","A-","A","A+"}))))</f>
        <v/>
      </c>
      <c r="P67" s="1" t="str">
        <f>IF(COUNT($A67)=0,"",IF(N67="","--",IF(N67="3E","3E",LOOKUP(N67/P$2,{0,0.4,0.45,0.5,0.55,0.6,0.65,0.7,0.75,0.8,1},{0,2,2.25,2.5,2.75,3,3.25,3.5,3.75,4}))))</f>
        <v/>
      </c>
      <c r="Q67" s="2" t="str">
        <f>IF(COUNT($A67)=0,"",IF($A67&lt;&gt;DRAFT!$B69,"ERR",IF(DRAFT!BB69="3E","3E",IF(COUNT(DRAFT!AX69,DRAFT!BB69)&gt;0,DRAFT!BC69,""))))</f>
        <v/>
      </c>
      <c r="R67" s="2" t="str">
        <f>IF(COUNT($A67)=0,"",IF(Q67="3E","3E",IF(Q67="","I",LOOKUP(Q67/S$2,{0,0.4,0.45,0.5,0.55,0.6,0.65,0.7,0.75,0.8,1},{"F","D","C","C+","B-","B","B+","A-","A","A+"}))))</f>
        <v/>
      </c>
      <c r="S67" s="1" t="str">
        <f>IF(COUNT($A67)=0,"",IF(Q67="","--",IF(Q67="3E","3E",LOOKUP(Q67/S$2,{0,0.4,0.45,0.5,0.55,0.6,0.65,0.7,0.75,0.8,1},{0,2,2.25,2.5,2.75,3,3.25,3.5,3.75,4}))))</f>
        <v/>
      </c>
      <c r="T67" s="2" t="str">
        <f>IF(COUNT($A67)=0,"",IF($A67&lt;&gt;DRAFT!$B69,"ERR",IF(DRAFT!BK69="3E","3E",IF(COUNT(DRAFT!BG69,DRAFT!BK69)&gt;0,DRAFT!BL69,""))))</f>
        <v/>
      </c>
      <c r="U67" s="2" t="str">
        <f>IF(COUNT($A67)=0,"",IF(T67="3E","3E",IF(T67="","I",LOOKUP(T67/V$2,{0,0.4,0.45,0.5,0.55,0.6,0.65,0.7,0.75,0.8,1},{"F","D","C","C+","B-","B","B+","A-","A","A+"}))))</f>
        <v/>
      </c>
      <c r="V67" s="1" t="str">
        <f>IF(COUNT($A67)=0,"",IF(T67="","--",IF(T67="3E","3E",LOOKUP(T67/V$2,{0,0.4,0.45,0.5,0.55,0.6,0.65,0.7,0.75,0.8,1},{0,2,2.25,2.5,2.75,3,3.25,3.5,3.75,4}))))</f>
        <v/>
      </c>
      <c r="W67" s="2" t="str">
        <f>IF(COUNT($A67)=0,"",IF($A67&lt;&gt;DRAFT!$B69,"ERR",IF(DRAFT!BT69="3E","3E",IF(COUNT(DRAFT!BP69,DRAFT!BT69)&gt;0,DRAFT!BU69,""))))</f>
        <v/>
      </c>
      <c r="X67" s="2" t="str">
        <f>IF(COUNT($A67)=0,"",IF(W67="3E","3E",IF(W67="","I",LOOKUP(W67/Y$2,{0,0.4,0.45,0.5,0.55,0.6,0.65,0.7,0.75,0.8,1},{"F","D","C","C+","B-","B","B+","A-","A","A+"}))))</f>
        <v/>
      </c>
      <c r="Y67" s="1" t="str">
        <f>IF(COUNT($A67)=0,"",IF(W67="","--",IF(W67="3E","3E",LOOKUP(W67/Y$2,{0,0.4,0.45,0.5,0.55,0.6,0.65,0.7,0.75,0.8,1},{0,2,2.25,2.5,2.75,3,3.25,3.5,3.75,4}))))</f>
        <v/>
      </c>
      <c r="Z67" s="2" t="str">
        <f>IF(COUNT($A67)=0,"",IF($A67&lt;&gt;DRAFT!$B69,"ERR",IF(DRAFT!CC69="3E","3E",IF(COUNT(DRAFT!BY69,DRAFT!CC69)&gt;0,DRAFT!CD69,""))))</f>
        <v/>
      </c>
      <c r="AA67" s="2" t="str">
        <f>IF(COUNT($A67)=0,"",IF(Z67="3E","3E",IF(Z67="","I",LOOKUP(Z67/AB$2,{0,0.4,0.45,0.5,0.55,0.6,0.65,0.7,0.75,0.8,1},{"F","D","C","C+","B-","B","B+","A-","A","A+"}))))</f>
        <v/>
      </c>
      <c r="AB67" s="1" t="str">
        <f>IF(COUNT($A67)=0,"",IF(Z67="","--",IF(Z67="3E","3E",LOOKUP(Z67/AB$2,{0,0.4,0.45,0.5,0.55,0.6,0.65,0.7,0.75,0.8,1},{0,2,2.25,2.5,2.75,3,3.25,3.5,3.75,4}))))</f>
        <v/>
      </c>
      <c r="AC67" s="2" t="str">
        <f>IF(COUNT($A67)=0,"",IF($A67&lt;&gt;DRAFT!$B69,"ERR",IF(DRAFT!CF69&gt;0,DRAFT!CF69,"")))</f>
        <v/>
      </c>
      <c r="AD67" s="2" t="str">
        <f>IF(COUNT($A67)=0,"",IF(AC67="3E","3E",IF(AC67="","I",LOOKUP(AC67/AE$2,{0,0.4,0.45,0.5,0.55,0.6,0.65,0.7,0.75,0.8,1},{"F","D","C","C+","B-","B","B+","A-","A","A+"}))))</f>
        <v/>
      </c>
      <c r="AE67" s="1" t="str">
        <f>IF(COUNT($A67)=0,"",IF(AC67="","--",IF(AC67="3E","3E",LOOKUP(AC67/AE$2,{0,0.4,0.45,0.5,0.55,0.6,0.65,0.7,0.75,0.8,1},{0,2,2.25,2.5,2.75,3,3.25,3.5,3.75,4}))))</f>
        <v/>
      </c>
      <c r="AF67" s="2" t="str">
        <f>IF(COUNT($A67)=0,"",IF($A67&lt;&gt;DRAFT!$B69,"ERR",IF(DRAFT!CI69&gt;0,DRAFT!CK69,"")))</f>
        <v/>
      </c>
      <c r="AG67" s="2" t="str">
        <f>IF(COUNT($A67)=0,"",IF(AF67="3E","3E",IF(AF67="","I",LOOKUP(AF67/AH$2,{0,0.4,0.45,0.5,0.55,0.6,0.65,0.7,0.75,0.8,1},{"F","D","C","C+","B-","B","B+","A-","A","A+"}))))</f>
        <v/>
      </c>
      <c r="AH67" s="1" t="str">
        <f>IF(COUNT($A67)=0,"",IF(AF67="","--",IF(AF67="3E","3E",LOOKUP(AF67/AH$2,{0,0.4,0.45,0.5,0.55,0.6,0.65,0.7,0.75,0.8,1},{0,2,2.25,2.5,2.75,3,3.25,3.5,3.75,4}))))</f>
        <v/>
      </c>
      <c r="AI67" s="2" t="str">
        <f>IF($A67&lt;&gt;DRAFT!$B69,"ERR",IF(OR(COUNT($A67)=0,COUNT(DRAFT!CL69:CN69,DRAFT!CP69:CR69)=0),"",CEILING(SUM(DRAFT!CO69,DRAFT!CS69,DRAFT!CT69),1)))</f>
        <v/>
      </c>
      <c r="AJ67" s="2" t="str">
        <f>IF(COUNT($A67)=0,"",IF(AI67="3E","3E",IF(AI67="","I",LOOKUP(AI67/AK$2,{0,0.4,0.45,0.5,0.55,0.6,0.65,0.7,0.75,0.8,1},{"F","D","C","C+","B-","B","B+","A-","A","A+"}))))</f>
        <v/>
      </c>
      <c r="AK67" s="1" t="str">
        <f>IF(COUNT($A67)=0,"",IF(AI67="","--",IF(AI67="3E","3E",LOOKUP(AI67/AK$2,{0,0.4,0.45,0.5,0.55,0.6,0.65,0.7,0.75,0.8,1},{0,2,2.25,2.5,2.75,3,3.25,3.5,3.75,4}))))</f>
        <v/>
      </c>
      <c r="AL67" s="4" t="str">
        <f>IF(OR(COUNT($A67)=0,COUNT(B67:AK67)=0),"",IF(COUNTIF(B67:AK67,"3E")&gt;0,"3E",IF(DRAFT!$A69="R",TRUNC(SUMPRODUCT(RGP,RCP)/TCP,3),TRUNC((SUMPRODUCT(--(IMDGP&gt;0)*IMDGP,IMCP)+CEILING(DRAFT!$DB69*42,0.25))/TCP,3))))</f>
        <v/>
      </c>
      <c r="AM67" s="2" t="str">
        <f>IF(OR(COUNT($A67)=0,COUNT(B67:AK67)=0),"",IF(COUNTIF(B67:AK67,"3E")&gt;0,"3E",IF(DRAFT!$A69="R",SUMPRODUCT(--(RGP&gt;=2),RCP),SUMPRODUCT(--(IMDGP&gt;0),--(IMGP=0),IMCP)+DRAFT!$DC69)))</f>
        <v/>
      </c>
      <c r="AN67" s="67" t="str">
        <f>IF(AL67="3E","3E",IF(COUNT($A67)=0,"",IF(COUNT(AI67)=0,"--",ROUND(((CEILING(DRAFT!$CV69*38,0.25)+CEILING(DRAFT!$CX69*38,0.25)+CEILING(DRAFT!$CZ69*42,0.25)+CEILING($AL67*42,0.25))/160),2))))</f>
        <v/>
      </c>
      <c r="AO67" s="2" t="str">
        <f>IF(AN67="3E","3E",IF(COUNT($A67)=0,"",IF(COUNT(AN67)=0,"I",LOOKUP(AN67,{0,2,2.25,2.5,2.75,3,3.25,3.5,3.75,4},{"F","D","C","C+","B-","B","B+","A-","A","A+"}))))</f>
        <v/>
      </c>
      <c r="AP67" s="2" t="str">
        <f>IF(AN67="3E","3E",IF(OR(COUNT(A67)=0,COUNT(AN67)=0),"",DRAFT!CW69+DRAFT!CY69+DRAFT!DA69+N(TABULATION!AM67)))</f>
        <v/>
      </c>
      <c r="AQ67" s="2" t="str">
        <f>IF(OR(COUNT($A67)=0,COUNT(B67:AK67)=0),"",IF(COUNTIF(B67:AM67,"3E")&gt;0,"3E",IF(AND(DRAFT!$A69="IM",OR($AL67&gt;DRAFT!$DB69,$AM67&gt;DRAFT!$DC69)),"IMPROVED",IF(AND(DRAFT!$A69="IM",$AL67&lt;=DRAFT!$DB69,$AM67&lt;=DRAFT!$DC69),"NOT IMPROVED",IF(AND(DRAFT!CU69="S",AH67&gt;=2,AK67&gt;=2,AN67&gt;=2.5,AP67&gt;=144),"PASS","FAIL")))))</f>
        <v/>
      </c>
      <c r="AR67" s="2" t="str">
        <f t="shared" si="0"/>
        <v/>
      </c>
      <c r="AS67" s="2" t="str">
        <f t="shared" si="1"/>
        <v/>
      </c>
    </row>
    <row r="68" spans="1:45" ht="18.95" customHeight="1" x14ac:dyDescent="0.25">
      <c r="A68" s="3" t="str">
        <f>IF(DRAFT!$B70="","",DRAFT!$B70)</f>
        <v/>
      </c>
      <c r="B68" s="2" t="str">
        <f>IF(COUNT($A68)=0,"",IF($A68&lt;&gt;DRAFT!$B70,"ERR",IF(DRAFT!I70="3E","3E",IF(COUNT(DRAFT!E70,DRAFT!I70)&gt;0,DRAFT!J70,""))))</f>
        <v/>
      </c>
      <c r="C68" s="2" t="str">
        <f>IF(COUNT($A68)=0,"",IF(B68="3E","3E",IF(B68="","I",LOOKUP(B68/D$2,{0,0.4,0.45,0.5,0.55,0.6,0.65,0.7,0.75,0.8,1},{"F","D","C","C+","B-","B","B+","A-","A","A+"}))))</f>
        <v/>
      </c>
      <c r="D68" s="1" t="str">
        <f>IF(COUNT($A68)=0,"",IF(B68="","--",IF(B68="3E","3E",LOOKUP(B68/D$2,{0,0.4,0.45,0.5,0.55,0.6,0.65,0.7,0.75,0.8,1},{0,2,2.25,2.5,2.75,3,3.25,3.5,3.75,4}))))</f>
        <v/>
      </c>
      <c r="E68" s="2" t="str">
        <f>IF(COUNT($A68)=0,"",IF($A68&lt;&gt;DRAFT!$B70,"ERR",IF(DRAFT!R70="3E","3E",IF(COUNT(DRAFT!N70,DRAFT!R70)&gt;0,DRAFT!S70,""))))</f>
        <v/>
      </c>
      <c r="F68" s="2" t="str">
        <f>IF(COUNT($A68)=0,"",IF(E68="3E","3E",IF(E68="","I",LOOKUP(E68/G$2,{0,0.4,0.45,0.5,0.55,0.6,0.65,0.7,0.75,0.8,1},{"F","D","C","C+","B-","B","B+","A-","A","A+"}))))</f>
        <v/>
      </c>
      <c r="G68" s="1" t="str">
        <f>IF(COUNT($A68)=0,"",IF(E68="","--",IF(E68="3E","3E",LOOKUP(E68/G$2,{0,0.4,0.45,0.5,0.55,0.6,0.65,0.7,0.75,0.8,1},{0,2,2.25,2.5,2.75,3,3.25,3.5,3.75,4}))))</f>
        <v/>
      </c>
      <c r="H68" s="2" t="str">
        <f>IF(COUNT($A68)=0,"",IF($A68&lt;&gt;DRAFT!$B70,"ERR",IF(DRAFT!AA70="3E","3E",IF(COUNT(DRAFT!W70,DRAFT!AA70)&gt;0,DRAFT!AB70,""))))</f>
        <v/>
      </c>
      <c r="I68" s="2" t="str">
        <f>IF(COUNT($A68)=0,"",IF(H68="3E","3E",IF(H68="","I",LOOKUP(H68/J$2,{0,0.4,0.45,0.5,0.55,0.6,0.65,0.7,0.75,0.8,1},{"F","D","C","C+","B-","B","B+","A-","A","A+"}))))</f>
        <v/>
      </c>
      <c r="J68" s="1" t="str">
        <f>IF(COUNT($A68)=0,"",IF(H68="","--",IF(H68="3E","3E",LOOKUP(H68/J$2,{0,0.4,0.45,0.5,0.55,0.6,0.65,0.7,0.75,0.8,1},{0,2,2.25,2.5,2.75,3,3.25,3.5,3.75,4}))))</f>
        <v/>
      </c>
      <c r="K68" s="2" t="str">
        <f>IF(COUNT($A68)=0,"",IF($A68&lt;&gt;DRAFT!$B70,"ERR",IF(DRAFT!AJ70="3E","3E",IF(COUNT(DRAFT!AF70,DRAFT!AJ70)&gt;0,DRAFT!AK70,""))))</f>
        <v/>
      </c>
      <c r="L68" s="2" t="str">
        <f>IF(COUNT($A68)=0,"",IF(K68="3E","3E",IF(K68="","I",LOOKUP(K68/M$2,{0,0.4,0.45,0.5,0.55,0.6,0.65,0.7,0.75,0.8,1},{"F","D","C","C+","B-","B","B+","A-","A","A+"}))))</f>
        <v/>
      </c>
      <c r="M68" s="1" t="str">
        <f>IF(COUNT($A68)=0,"",IF(K68="","--",IF(K68="3E","3E",LOOKUP(K68/M$2,{0,0.4,0.45,0.5,0.55,0.6,0.65,0.7,0.75,0.8,1},{0,2,2.25,2.5,2.75,3,3.25,3.5,3.75,4}))))</f>
        <v/>
      </c>
      <c r="N68" s="2" t="str">
        <f>IF(COUNT($A68)=0,"",IF($A68&lt;&gt;DRAFT!$B70,"ERR",IF(DRAFT!AS70="3E","3E",IF(COUNT(DRAFT!AO70,DRAFT!AS70)&gt;0,DRAFT!AT70,""))))</f>
        <v/>
      </c>
      <c r="O68" s="2" t="str">
        <f>IF(COUNT($A68)=0,"",IF(N68="3E","3E",IF(N68="","I",LOOKUP(N68/P$2,{0,0.4,0.45,0.5,0.55,0.6,0.65,0.7,0.75,0.8,1},{"F","D","C","C+","B-","B","B+","A-","A","A+"}))))</f>
        <v/>
      </c>
      <c r="P68" s="1" t="str">
        <f>IF(COUNT($A68)=0,"",IF(N68="","--",IF(N68="3E","3E",LOOKUP(N68/P$2,{0,0.4,0.45,0.5,0.55,0.6,0.65,0.7,0.75,0.8,1},{0,2,2.25,2.5,2.75,3,3.25,3.5,3.75,4}))))</f>
        <v/>
      </c>
      <c r="Q68" s="2" t="str">
        <f>IF(COUNT($A68)=0,"",IF($A68&lt;&gt;DRAFT!$B70,"ERR",IF(DRAFT!BB70="3E","3E",IF(COUNT(DRAFT!AX70,DRAFT!BB70)&gt;0,DRAFT!BC70,""))))</f>
        <v/>
      </c>
      <c r="R68" s="2" t="str">
        <f>IF(COUNT($A68)=0,"",IF(Q68="3E","3E",IF(Q68="","I",LOOKUP(Q68/S$2,{0,0.4,0.45,0.5,0.55,0.6,0.65,0.7,0.75,0.8,1},{"F","D","C","C+","B-","B","B+","A-","A","A+"}))))</f>
        <v/>
      </c>
      <c r="S68" s="1" t="str">
        <f>IF(COUNT($A68)=0,"",IF(Q68="","--",IF(Q68="3E","3E",LOOKUP(Q68/S$2,{0,0.4,0.45,0.5,0.55,0.6,0.65,0.7,0.75,0.8,1},{0,2,2.25,2.5,2.75,3,3.25,3.5,3.75,4}))))</f>
        <v/>
      </c>
      <c r="T68" s="2" t="str">
        <f>IF(COUNT($A68)=0,"",IF($A68&lt;&gt;DRAFT!$B70,"ERR",IF(DRAFT!BK70="3E","3E",IF(COUNT(DRAFT!BG70,DRAFT!BK70)&gt;0,DRAFT!BL70,""))))</f>
        <v/>
      </c>
      <c r="U68" s="2" t="str">
        <f>IF(COUNT($A68)=0,"",IF(T68="3E","3E",IF(T68="","I",LOOKUP(T68/V$2,{0,0.4,0.45,0.5,0.55,0.6,0.65,0.7,0.75,0.8,1},{"F","D","C","C+","B-","B","B+","A-","A","A+"}))))</f>
        <v/>
      </c>
      <c r="V68" s="1" t="str">
        <f>IF(COUNT($A68)=0,"",IF(T68="","--",IF(T68="3E","3E",LOOKUP(T68/V$2,{0,0.4,0.45,0.5,0.55,0.6,0.65,0.7,0.75,0.8,1},{0,2,2.25,2.5,2.75,3,3.25,3.5,3.75,4}))))</f>
        <v/>
      </c>
      <c r="W68" s="2" t="str">
        <f>IF(COUNT($A68)=0,"",IF($A68&lt;&gt;DRAFT!$B70,"ERR",IF(DRAFT!BT70="3E","3E",IF(COUNT(DRAFT!BP70,DRAFT!BT70)&gt;0,DRAFT!BU70,""))))</f>
        <v/>
      </c>
      <c r="X68" s="2" t="str">
        <f>IF(COUNT($A68)=0,"",IF(W68="3E","3E",IF(W68="","I",LOOKUP(W68/Y$2,{0,0.4,0.45,0.5,0.55,0.6,0.65,0.7,0.75,0.8,1},{"F","D","C","C+","B-","B","B+","A-","A","A+"}))))</f>
        <v/>
      </c>
      <c r="Y68" s="1" t="str">
        <f>IF(COUNT($A68)=0,"",IF(W68="","--",IF(W68="3E","3E",LOOKUP(W68/Y$2,{0,0.4,0.45,0.5,0.55,0.6,0.65,0.7,0.75,0.8,1},{0,2,2.25,2.5,2.75,3,3.25,3.5,3.75,4}))))</f>
        <v/>
      </c>
      <c r="Z68" s="2" t="str">
        <f>IF(COUNT($A68)=0,"",IF($A68&lt;&gt;DRAFT!$B70,"ERR",IF(DRAFT!CC70="3E","3E",IF(COUNT(DRAFT!BY70,DRAFT!CC70)&gt;0,DRAFT!CD70,""))))</f>
        <v/>
      </c>
      <c r="AA68" s="2" t="str">
        <f>IF(COUNT($A68)=0,"",IF(Z68="3E","3E",IF(Z68="","I",LOOKUP(Z68/AB$2,{0,0.4,0.45,0.5,0.55,0.6,0.65,0.7,0.75,0.8,1},{"F","D","C","C+","B-","B","B+","A-","A","A+"}))))</f>
        <v/>
      </c>
      <c r="AB68" s="1" t="str">
        <f>IF(COUNT($A68)=0,"",IF(Z68="","--",IF(Z68="3E","3E",LOOKUP(Z68/AB$2,{0,0.4,0.45,0.5,0.55,0.6,0.65,0.7,0.75,0.8,1},{0,2,2.25,2.5,2.75,3,3.25,3.5,3.75,4}))))</f>
        <v/>
      </c>
      <c r="AC68" s="2" t="str">
        <f>IF(COUNT($A68)=0,"",IF($A68&lt;&gt;DRAFT!$B70,"ERR",IF(DRAFT!CF70&gt;0,DRAFT!CF70,"")))</f>
        <v/>
      </c>
      <c r="AD68" s="2" t="str">
        <f>IF(COUNT($A68)=0,"",IF(AC68="3E","3E",IF(AC68="","I",LOOKUP(AC68/AE$2,{0,0.4,0.45,0.5,0.55,0.6,0.65,0.7,0.75,0.8,1},{"F","D","C","C+","B-","B","B+","A-","A","A+"}))))</f>
        <v/>
      </c>
      <c r="AE68" s="1" t="str">
        <f>IF(COUNT($A68)=0,"",IF(AC68="","--",IF(AC68="3E","3E",LOOKUP(AC68/AE$2,{0,0.4,0.45,0.5,0.55,0.6,0.65,0.7,0.75,0.8,1},{0,2,2.25,2.5,2.75,3,3.25,3.5,3.75,4}))))</f>
        <v/>
      </c>
      <c r="AF68" s="2" t="str">
        <f>IF(COUNT($A68)=0,"",IF($A68&lt;&gt;DRAFT!$B70,"ERR",IF(DRAFT!CI70&gt;0,DRAFT!CK70,"")))</f>
        <v/>
      </c>
      <c r="AG68" s="2" t="str">
        <f>IF(COUNT($A68)=0,"",IF(AF68="3E","3E",IF(AF68="","I",LOOKUP(AF68/AH$2,{0,0.4,0.45,0.5,0.55,0.6,0.65,0.7,0.75,0.8,1},{"F","D","C","C+","B-","B","B+","A-","A","A+"}))))</f>
        <v/>
      </c>
      <c r="AH68" s="1" t="str">
        <f>IF(COUNT($A68)=0,"",IF(AF68="","--",IF(AF68="3E","3E",LOOKUP(AF68/AH$2,{0,0.4,0.45,0.5,0.55,0.6,0.65,0.7,0.75,0.8,1},{0,2,2.25,2.5,2.75,3,3.25,3.5,3.75,4}))))</f>
        <v/>
      </c>
      <c r="AI68" s="2" t="str">
        <f>IF($A68&lt;&gt;DRAFT!$B70,"ERR",IF(OR(COUNT($A68)=0,COUNT(DRAFT!CL70:CN70,DRAFT!CP70:CR70)=0),"",CEILING(SUM(DRAFT!CO70,DRAFT!CS70,DRAFT!CT70),1)))</f>
        <v/>
      </c>
      <c r="AJ68" s="2" t="str">
        <f>IF(COUNT($A68)=0,"",IF(AI68="3E","3E",IF(AI68="","I",LOOKUP(AI68/AK$2,{0,0.4,0.45,0.5,0.55,0.6,0.65,0.7,0.75,0.8,1},{"F","D","C","C+","B-","B","B+","A-","A","A+"}))))</f>
        <v/>
      </c>
      <c r="AK68" s="1" t="str">
        <f>IF(COUNT($A68)=0,"",IF(AI68="","--",IF(AI68="3E","3E",LOOKUP(AI68/AK$2,{0,0.4,0.45,0.5,0.55,0.6,0.65,0.7,0.75,0.8,1},{0,2,2.25,2.5,2.75,3,3.25,3.5,3.75,4}))))</f>
        <v/>
      </c>
      <c r="AL68" s="4" t="str">
        <f>IF(OR(COUNT($A68)=0,COUNT(B68:AK68)=0),"",IF(COUNTIF(B68:AK68,"3E")&gt;0,"3E",IF(DRAFT!$A70="R",TRUNC(SUMPRODUCT(RGP,RCP)/TCP,3),TRUNC((SUMPRODUCT(--(IMDGP&gt;0)*IMDGP,IMCP)+CEILING(DRAFT!$DB70*42,0.25))/TCP,3))))</f>
        <v/>
      </c>
      <c r="AM68" s="2" t="str">
        <f>IF(OR(COUNT($A68)=0,COUNT(B68:AK68)=0),"",IF(COUNTIF(B68:AK68,"3E")&gt;0,"3E",IF(DRAFT!$A70="R",SUMPRODUCT(--(RGP&gt;=2),RCP),SUMPRODUCT(--(IMDGP&gt;0),--(IMGP=0),IMCP)+DRAFT!$DC70)))</f>
        <v/>
      </c>
      <c r="AN68" s="67" t="str">
        <f>IF(AL68="3E","3E",IF(COUNT($A68)=0,"",IF(COUNT(AI68)=0,"--",ROUND(((CEILING(DRAFT!$CV70*38,0.25)+CEILING(DRAFT!$CX70*38,0.25)+CEILING(DRAFT!$CZ70*42,0.25)+CEILING($AL68*42,0.25))/160),2))))</f>
        <v/>
      </c>
      <c r="AO68" s="2" t="str">
        <f>IF(AN68="3E","3E",IF(COUNT($A68)=0,"",IF(COUNT(AN68)=0,"I",LOOKUP(AN68,{0,2,2.25,2.5,2.75,3,3.25,3.5,3.75,4},{"F","D","C","C+","B-","B","B+","A-","A","A+"}))))</f>
        <v/>
      </c>
      <c r="AP68" s="2" t="str">
        <f>IF(AN68="3E","3E",IF(OR(COUNT(A68)=0,COUNT(AN68)=0),"",DRAFT!CW70+DRAFT!CY70+DRAFT!DA70+N(TABULATION!AM68)))</f>
        <v/>
      </c>
      <c r="AQ68" s="2" t="str">
        <f>IF(OR(COUNT($A68)=0,COUNT(B68:AK68)=0),"",IF(COUNTIF(B68:AM68,"3E")&gt;0,"3E",IF(AND(DRAFT!$A70="IM",OR($AL68&gt;DRAFT!$DB70,$AM68&gt;DRAFT!$DC70)),"IMPROVED",IF(AND(DRAFT!$A70="IM",$AL68&lt;=DRAFT!$DB70,$AM68&lt;=DRAFT!$DC70),"NOT IMPROVED",IF(AND(DRAFT!CU70="S",AH68&gt;=2,AK68&gt;=2,AN68&gt;=2.5,AP68&gt;=144),"PASS","FAIL")))))</f>
        <v/>
      </c>
      <c r="AR68" s="2" t="str">
        <f t="shared" si="0"/>
        <v/>
      </c>
      <c r="AS68" s="2" t="str">
        <f t="shared" si="1"/>
        <v/>
      </c>
    </row>
    <row r="69" spans="1:45" ht="18.95" customHeight="1" x14ac:dyDescent="0.25">
      <c r="A69" s="3" t="str">
        <f>IF(DRAFT!$B71="","",DRAFT!$B71)</f>
        <v/>
      </c>
      <c r="B69" s="2" t="str">
        <f>IF(COUNT($A69)=0,"",IF($A69&lt;&gt;DRAFT!$B71,"ERR",IF(DRAFT!I71="3E","3E",IF(COUNT(DRAFT!E71,DRAFT!I71)&gt;0,DRAFT!J71,""))))</f>
        <v/>
      </c>
      <c r="C69" s="2" t="str">
        <f>IF(COUNT($A69)=0,"",IF(B69="3E","3E",IF(B69="","I",LOOKUP(B69/D$2,{0,0.4,0.45,0.5,0.55,0.6,0.65,0.7,0.75,0.8,1},{"F","D","C","C+","B-","B","B+","A-","A","A+"}))))</f>
        <v/>
      </c>
      <c r="D69" s="1" t="str">
        <f>IF(COUNT($A69)=0,"",IF(B69="","--",IF(B69="3E","3E",LOOKUP(B69/D$2,{0,0.4,0.45,0.5,0.55,0.6,0.65,0.7,0.75,0.8,1},{0,2,2.25,2.5,2.75,3,3.25,3.5,3.75,4}))))</f>
        <v/>
      </c>
      <c r="E69" s="2" t="str">
        <f>IF(COUNT($A69)=0,"",IF($A69&lt;&gt;DRAFT!$B71,"ERR",IF(DRAFT!R71="3E","3E",IF(COUNT(DRAFT!N71,DRAFT!R71)&gt;0,DRAFT!S71,""))))</f>
        <v/>
      </c>
      <c r="F69" s="2" t="str">
        <f>IF(COUNT($A69)=0,"",IF(E69="3E","3E",IF(E69="","I",LOOKUP(E69/G$2,{0,0.4,0.45,0.5,0.55,0.6,0.65,0.7,0.75,0.8,1},{"F","D","C","C+","B-","B","B+","A-","A","A+"}))))</f>
        <v/>
      </c>
      <c r="G69" s="1" t="str">
        <f>IF(COUNT($A69)=0,"",IF(E69="","--",IF(E69="3E","3E",LOOKUP(E69/G$2,{0,0.4,0.45,0.5,0.55,0.6,0.65,0.7,0.75,0.8,1},{0,2,2.25,2.5,2.75,3,3.25,3.5,3.75,4}))))</f>
        <v/>
      </c>
      <c r="H69" s="2" t="str">
        <f>IF(COUNT($A69)=0,"",IF($A69&lt;&gt;DRAFT!$B71,"ERR",IF(DRAFT!AA71="3E","3E",IF(COUNT(DRAFT!W71,DRAFT!AA71)&gt;0,DRAFT!AB71,""))))</f>
        <v/>
      </c>
      <c r="I69" s="2" t="str">
        <f>IF(COUNT($A69)=0,"",IF(H69="3E","3E",IF(H69="","I",LOOKUP(H69/J$2,{0,0.4,0.45,0.5,0.55,0.6,0.65,0.7,0.75,0.8,1},{"F","D","C","C+","B-","B","B+","A-","A","A+"}))))</f>
        <v/>
      </c>
      <c r="J69" s="1" t="str">
        <f>IF(COUNT($A69)=0,"",IF(H69="","--",IF(H69="3E","3E",LOOKUP(H69/J$2,{0,0.4,0.45,0.5,0.55,0.6,0.65,0.7,0.75,0.8,1},{0,2,2.25,2.5,2.75,3,3.25,3.5,3.75,4}))))</f>
        <v/>
      </c>
      <c r="K69" s="2" t="str">
        <f>IF(COUNT($A69)=0,"",IF($A69&lt;&gt;DRAFT!$B71,"ERR",IF(DRAFT!AJ71="3E","3E",IF(COUNT(DRAFT!AF71,DRAFT!AJ71)&gt;0,DRAFT!AK71,""))))</f>
        <v/>
      </c>
      <c r="L69" s="2" t="str">
        <f>IF(COUNT($A69)=0,"",IF(K69="3E","3E",IF(K69="","I",LOOKUP(K69/M$2,{0,0.4,0.45,0.5,0.55,0.6,0.65,0.7,0.75,0.8,1},{"F","D","C","C+","B-","B","B+","A-","A","A+"}))))</f>
        <v/>
      </c>
      <c r="M69" s="1" t="str">
        <f>IF(COUNT($A69)=0,"",IF(K69="","--",IF(K69="3E","3E",LOOKUP(K69/M$2,{0,0.4,0.45,0.5,0.55,0.6,0.65,0.7,0.75,0.8,1},{0,2,2.25,2.5,2.75,3,3.25,3.5,3.75,4}))))</f>
        <v/>
      </c>
      <c r="N69" s="2" t="str">
        <f>IF(COUNT($A69)=0,"",IF($A69&lt;&gt;DRAFT!$B71,"ERR",IF(DRAFT!AS71="3E","3E",IF(COUNT(DRAFT!AO71,DRAFT!AS71)&gt;0,DRAFT!AT71,""))))</f>
        <v/>
      </c>
      <c r="O69" s="2" t="str">
        <f>IF(COUNT($A69)=0,"",IF(N69="3E","3E",IF(N69="","I",LOOKUP(N69/P$2,{0,0.4,0.45,0.5,0.55,0.6,0.65,0.7,0.75,0.8,1},{"F","D","C","C+","B-","B","B+","A-","A","A+"}))))</f>
        <v/>
      </c>
      <c r="P69" s="1" t="str">
        <f>IF(COUNT($A69)=0,"",IF(N69="","--",IF(N69="3E","3E",LOOKUP(N69/P$2,{0,0.4,0.45,0.5,0.55,0.6,0.65,0.7,0.75,0.8,1},{0,2,2.25,2.5,2.75,3,3.25,3.5,3.75,4}))))</f>
        <v/>
      </c>
      <c r="Q69" s="2" t="str">
        <f>IF(COUNT($A69)=0,"",IF($A69&lt;&gt;DRAFT!$B71,"ERR",IF(DRAFT!BB71="3E","3E",IF(COUNT(DRAFT!AX71,DRAFT!BB71)&gt;0,DRAFT!BC71,""))))</f>
        <v/>
      </c>
      <c r="R69" s="2" t="str">
        <f>IF(COUNT($A69)=0,"",IF(Q69="3E","3E",IF(Q69="","I",LOOKUP(Q69/S$2,{0,0.4,0.45,0.5,0.55,0.6,0.65,0.7,0.75,0.8,1},{"F","D","C","C+","B-","B","B+","A-","A","A+"}))))</f>
        <v/>
      </c>
      <c r="S69" s="1" t="str">
        <f>IF(COUNT($A69)=0,"",IF(Q69="","--",IF(Q69="3E","3E",LOOKUP(Q69/S$2,{0,0.4,0.45,0.5,0.55,0.6,0.65,0.7,0.75,0.8,1},{0,2,2.25,2.5,2.75,3,3.25,3.5,3.75,4}))))</f>
        <v/>
      </c>
      <c r="T69" s="2" t="str">
        <f>IF(COUNT($A69)=0,"",IF($A69&lt;&gt;DRAFT!$B71,"ERR",IF(DRAFT!BK71="3E","3E",IF(COUNT(DRAFT!BG71,DRAFT!BK71)&gt;0,DRAFT!BL71,""))))</f>
        <v/>
      </c>
      <c r="U69" s="2" t="str">
        <f>IF(COUNT($A69)=0,"",IF(T69="3E","3E",IF(T69="","I",LOOKUP(T69/V$2,{0,0.4,0.45,0.5,0.55,0.6,0.65,0.7,0.75,0.8,1},{"F","D","C","C+","B-","B","B+","A-","A","A+"}))))</f>
        <v/>
      </c>
      <c r="V69" s="1" t="str">
        <f>IF(COUNT($A69)=0,"",IF(T69="","--",IF(T69="3E","3E",LOOKUP(T69/V$2,{0,0.4,0.45,0.5,0.55,0.6,0.65,0.7,0.75,0.8,1},{0,2,2.25,2.5,2.75,3,3.25,3.5,3.75,4}))))</f>
        <v/>
      </c>
      <c r="W69" s="2" t="str">
        <f>IF(COUNT($A69)=0,"",IF($A69&lt;&gt;DRAFT!$B71,"ERR",IF(DRAFT!BT71="3E","3E",IF(COUNT(DRAFT!BP71,DRAFT!BT71)&gt;0,DRAFT!BU71,""))))</f>
        <v/>
      </c>
      <c r="X69" s="2" t="str">
        <f>IF(COUNT($A69)=0,"",IF(W69="3E","3E",IF(W69="","I",LOOKUP(W69/Y$2,{0,0.4,0.45,0.5,0.55,0.6,0.65,0.7,0.75,0.8,1},{"F","D","C","C+","B-","B","B+","A-","A","A+"}))))</f>
        <v/>
      </c>
      <c r="Y69" s="1" t="str">
        <f>IF(COUNT($A69)=0,"",IF(W69="","--",IF(W69="3E","3E",LOOKUP(W69/Y$2,{0,0.4,0.45,0.5,0.55,0.6,0.65,0.7,0.75,0.8,1},{0,2,2.25,2.5,2.75,3,3.25,3.5,3.75,4}))))</f>
        <v/>
      </c>
      <c r="Z69" s="2" t="str">
        <f>IF(COUNT($A69)=0,"",IF($A69&lt;&gt;DRAFT!$B71,"ERR",IF(DRAFT!CC71="3E","3E",IF(COUNT(DRAFT!BY71,DRAFT!CC71)&gt;0,DRAFT!CD71,""))))</f>
        <v/>
      </c>
      <c r="AA69" s="2" t="str">
        <f>IF(COUNT($A69)=0,"",IF(Z69="3E","3E",IF(Z69="","I",LOOKUP(Z69/AB$2,{0,0.4,0.45,0.5,0.55,0.6,0.65,0.7,0.75,0.8,1},{"F","D","C","C+","B-","B","B+","A-","A","A+"}))))</f>
        <v/>
      </c>
      <c r="AB69" s="1" t="str">
        <f>IF(COUNT($A69)=0,"",IF(Z69="","--",IF(Z69="3E","3E",LOOKUP(Z69/AB$2,{0,0.4,0.45,0.5,0.55,0.6,0.65,0.7,0.75,0.8,1},{0,2,2.25,2.5,2.75,3,3.25,3.5,3.75,4}))))</f>
        <v/>
      </c>
      <c r="AC69" s="2" t="str">
        <f>IF(COUNT($A69)=0,"",IF($A69&lt;&gt;DRAFT!$B71,"ERR",IF(DRAFT!CF71&gt;0,DRAFT!CF71,"")))</f>
        <v/>
      </c>
      <c r="AD69" s="2" t="str">
        <f>IF(COUNT($A69)=0,"",IF(AC69="3E","3E",IF(AC69="","I",LOOKUP(AC69/AE$2,{0,0.4,0.45,0.5,0.55,0.6,0.65,0.7,0.75,0.8,1},{"F","D","C","C+","B-","B","B+","A-","A","A+"}))))</f>
        <v/>
      </c>
      <c r="AE69" s="1" t="str">
        <f>IF(COUNT($A69)=0,"",IF(AC69="","--",IF(AC69="3E","3E",LOOKUP(AC69/AE$2,{0,0.4,0.45,0.5,0.55,0.6,0.65,0.7,0.75,0.8,1},{0,2,2.25,2.5,2.75,3,3.25,3.5,3.75,4}))))</f>
        <v/>
      </c>
      <c r="AF69" s="2" t="str">
        <f>IF(COUNT($A69)=0,"",IF($A69&lt;&gt;DRAFT!$B71,"ERR",IF(DRAFT!CI71&gt;0,DRAFT!CK71,"")))</f>
        <v/>
      </c>
      <c r="AG69" s="2" t="str">
        <f>IF(COUNT($A69)=0,"",IF(AF69="3E","3E",IF(AF69="","I",LOOKUP(AF69/AH$2,{0,0.4,0.45,0.5,0.55,0.6,0.65,0.7,0.75,0.8,1},{"F","D","C","C+","B-","B","B+","A-","A","A+"}))))</f>
        <v/>
      </c>
      <c r="AH69" s="1" t="str">
        <f>IF(COUNT($A69)=0,"",IF(AF69="","--",IF(AF69="3E","3E",LOOKUP(AF69/AH$2,{0,0.4,0.45,0.5,0.55,0.6,0.65,0.7,0.75,0.8,1},{0,2,2.25,2.5,2.75,3,3.25,3.5,3.75,4}))))</f>
        <v/>
      </c>
      <c r="AI69" s="2" t="str">
        <f>IF($A69&lt;&gt;DRAFT!$B71,"ERR",IF(OR(COUNT($A69)=0,COUNT(DRAFT!CL71:CN71,DRAFT!CP71:CR71)=0),"",CEILING(SUM(DRAFT!CO71,DRAFT!CS71,DRAFT!CT71),1)))</f>
        <v/>
      </c>
      <c r="AJ69" s="2" t="str">
        <f>IF(COUNT($A69)=0,"",IF(AI69="3E","3E",IF(AI69="","I",LOOKUP(AI69/AK$2,{0,0.4,0.45,0.5,0.55,0.6,0.65,0.7,0.75,0.8,1},{"F","D","C","C+","B-","B","B+","A-","A","A+"}))))</f>
        <v/>
      </c>
      <c r="AK69" s="1" t="str">
        <f>IF(COUNT($A69)=0,"",IF(AI69="","--",IF(AI69="3E","3E",LOOKUP(AI69/AK$2,{0,0.4,0.45,0.5,0.55,0.6,0.65,0.7,0.75,0.8,1},{0,2,2.25,2.5,2.75,3,3.25,3.5,3.75,4}))))</f>
        <v/>
      </c>
      <c r="AL69" s="4" t="str">
        <f>IF(OR(COUNT($A69)=0,COUNT(B69:AK69)=0),"",IF(COUNTIF(B69:AK69,"3E")&gt;0,"3E",IF(DRAFT!$A71="R",TRUNC(SUMPRODUCT(RGP,RCP)/TCP,3),TRUNC((SUMPRODUCT(--(IMDGP&gt;0)*IMDGP,IMCP)+CEILING(DRAFT!$DB71*42,0.25))/TCP,3))))</f>
        <v/>
      </c>
      <c r="AM69" s="2" t="str">
        <f>IF(OR(COUNT($A69)=0,COUNT(B69:AK69)=0),"",IF(COUNTIF(B69:AK69,"3E")&gt;0,"3E",IF(DRAFT!$A71="R",SUMPRODUCT(--(RGP&gt;=2),RCP),SUMPRODUCT(--(IMDGP&gt;0),--(IMGP=0),IMCP)+DRAFT!$DC71)))</f>
        <v/>
      </c>
      <c r="AN69" s="67" t="str">
        <f>IF(AL69="3E","3E",IF(COUNT($A69)=0,"",IF(COUNT(AI69)=0,"--",ROUND(((CEILING(DRAFT!$CV71*38,0.25)+CEILING(DRAFT!$CX71*38,0.25)+CEILING(DRAFT!$CZ71*42,0.25)+CEILING($AL69*42,0.25))/160),2))))</f>
        <v/>
      </c>
      <c r="AO69" s="2" t="str">
        <f>IF(AN69="3E","3E",IF(COUNT($A69)=0,"",IF(COUNT(AN69)=0,"I",LOOKUP(AN69,{0,2,2.25,2.5,2.75,3,3.25,3.5,3.75,4},{"F","D","C","C+","B-","B","B+","A-","A","A+"}))))</f>
        <v/>
      </c>
      <c r="AP69" s="2" t="str">
        <f>IF(AN69="3E","3E",IF(OR(COUNT(A69)=0,COUNT(AN69)=0),"",DRAFT!CW71+DRAFT!CY71+DRAFT!DA71+N(TABULATION!AM69)))</f>
        <v/>
      </c>
      <c r="AQ69" s="2" t="str">
        <f>IF(OR(COUNT($A69)=0,COUNT(B69:AK69)=0),"",IF(COUNTIF(B69:AM69,"3E")&gt;0,"3E",IF(AND(DRAFT!$A71="IM",OR($AL69&gt;DRAFT!$DB71,$AM69&gt;DRAFT!$DC71)),"IMPROVED",IF(AND(DRAFT!$A71="IM",$AL69&lt;=DRAFT!$DB71,$AM69&lt;=DRAFT!$DC71),"NOT IMPROVED",IF(AND(DRAFT!CU71="S",AH69&gt;=2,AK69&gt;=2,AN69&gt;=2.5,AP69&gt;=144),"PASS","FAIL")))))</f>
        <v/>
      </c>
      <c r="AR69" s="2" t="str">
        <f t="shared" si="0"/>
        <v/>
      </c>
      <c r="AS69" s="2" t="str">
        <f t="shared" si="1"/>
        <v/>
      </c>
    </row>
    <row r="70" spans="1:45" ht="18.95" customHeight="1" x14ac:dyDescent="0.25">
      <c r="A70" s="3" t="str">
        <f>IF(DRAFT!$B72="","",DRAFT!$B72)</f>
        <v/>
      </c>
      <c r="B70" s="2" t="str">
        <f>IF(COUNT($A70)=0,"",IF($A70&lt;&gt;DRAFT!$B72,"ERR",IF(DRAFT!I72="3E","3E",IF(COUNT(DRAFT!E72,DRAFT!I72)&gt;0,DRAFT!J72,""))))</f>
        <v/>
      </c>
      <c r="C70" s="2" t="str">
        <f>IF(COUNT($A70)=0,"",IF(B70="3E","3E",IF(B70="","I",LOOKUP(B70/D$2,{0,0.4,0.45,0.5,0.55,0.6,0.65,0.7,0.75,0.8,1},{"F","D","C","C+","B-","B","B+","A-","A","A+"}))))</f>
        <v/>
      </c>
      <c r="D70" s="1" t="str">
        <f>IF(COUNT($A70)=0,"",IF(B70="","--",IF(B70="3E","3E",LOOKUP(B70/D$2,{0,0.4,0.45,0.5,0.55,0.6,0.65,0.7,0.75,0.8,1},{0,2,2.25,2.5,2.75,3,3.25,3.5,3.75,4}))))</f>
        <v/>
      </c>
      <c r="E70" s="2" t="str">
        <f>IF(COUNT($A70)=0,"",IF($A70&lt;&gt;DRAFT!$B72,"ERR",IF(DRAFT!R72="3E","3E",IF(COUNT(DRAFT!N72,DRAFT!R72)&gt;0,DRAFT!S72,""))))</f>
        <v/>
      </c>
      <c r="F70" s="2" t="str">
        <f>IF(COUNT($A70)=0,"",IF(E70="3E","3E",IF(E70="","I",LOOKUP(E70/G$2,{0,0.4,0.45,0.5,0.55,0.6,0.65,0.7,0.75,0.8,1},{"F","D","C","C+","B-","B","B+","A-","A","A+"}))))</f>
        <v/>
      </c>
      <c r="G70" s="1" t="str">
        <f>IF(COUNT($A70)=0,"",IF(E70="","--",IF(E70="3E","3E",LOOKUP(E70/G$2,{0,0.4,0.45,0.5,0.55,0.6,0.65,0.7,0.75,0.8,1},{0,2,2.25,2.5,2.75,3,3.25,3.5,3.75,4}))))</f>
        <v/>
      </c>
      <c r="H70" s="2" t="str">
        <f>IF(COUNT($A70)=0,"",IF($A70&lt;&gt;DRAFT!$B72,"ERR",IF(DRAFT!AA72="3E","3E",IF(COUNT(DRAFT!W72,DRAFT!AA72)&gt;0,DRAFT!AB72,""))))</f>
        <v/>
      </c>
      <c r="I70" s="2" t="str">
        <f>IF(COUNT($A70)=0,"",IF(H70="3E","3E",IF(H70="","I",LOOKUP(H70/J$2,{0,0.4,0.45,0.5,0.55,0.6,0.65,0.7,0.75,0.8,1},{"F","D","C","C+","B-","B","B+","A-","A","A+"}))))</f>
        <v/>
      </c>
      <c r="J70" s="1" t="str">
        <f>IF(COUNT($A70)=0,"",IF(H70="","--",IF(H70="3E","3E",LOOKUP(H70/J$2,{0,0.4,0.45,0.5,0.55,0.6,0.65,0.7,0.75,0.8,1},{0,2,2.25,2.5,2.75,3,3.25,3.5,3.75,4}))))</f>
        <v/>
      </c>
      <c r="K70" s="2" t="str">
        <f>IF(COUNT($A70)=0,"",IF($A70&lt;&gt;DRAFT!$B72,"ERR",IF(DRAFT!AJ72="3E","3E",IF(COUNT(DRAFT!AF72,DRAFT!AJ72)&gt;0,DRAFT!AK72,""))))</f>
        <v/>
      </c>
      <c r="L70" s="2" t="str">
        <f>IF(COUNT($A70)=0,"",IF(K70="3E","3E",IF(K70="","I",LOOKUP(K70/M$2,{0,0.4,0.45,0.5,0.55,0.6,0.65,0.7,0.75,0.8,1},{"F","D","C","C+","B-","B","B+","A-","A","A+"}))))</f>
        <v/>
      </c>
      <c r="M70" s="1" t="str">
        <f>IF(COUNT($A70)=0,"",IF(K70="","--",IF(K70="3E","3E",LOOKUP(K70/M$2,{0,0.4,0.45,0.5,0.55,0.6,0.65,0.7,0.75,0.8,1},{0,2,2.25,2.5,2.75,3,3.25,3.5,3.75,4}))))</f>
        <v/>
      </c>
      <c r="N70" s="2" t="str">
        <f>IF(COUNT($A70)=0,"",IF($A70&lt;&gt;DRAFT!$B72,"ERR",IF(DRAFT!AS72="3E","3E",IF(COUNT(DRAFT!AO72,DRAFT!AS72)&gt;0,DRAFT!AT72,""))))</f>
        <v/>
      </c>
      <c r="O70" s="2" t="str">
        <f>IF(COUNT($A70)=0,"",IF(N70="3E","3E",IF(N70="","I",LOOKUP(N70/P$2,{0,0.4,0.45,0.5,0.55,0.6,0.65,0.7,0.75,0.8,1},{"F","D","C","C+","B-","B","B+","A-","A","A+"}))))</f>
        <v/>
      </c>
      <c r="P70" s="1" t="str">
        <f>IF(COUNT($A70)=0,"",IF(N70="","--",IF(N70="3E","3E",LOOKUP(N70/P$2,{0,0.4,0.45,0.5,0.55,0.6,0.65,0.7,0.75,0.8,1},{0,2,2.25,2.5,2.75,3,3.25,3.5,3.75,4}))))</f>
        <v/>
      </c>
      <c r="Q70" s="2" t="str">
        <f>IF(COUNT($A70)=0,"",IF($A70&lt;&gt;DRAFT!$B72,"ERR",IF(DRAFT!BB72="3E","3E",IF(COUNT(DRAFT!AX72,DRAFT!BB72)&gt;0,DRAFT!BC72,""))))</f>
        <v/>
      </c>
      <c r="R70" s="2" t="str">
        <f>IF(COUNT($A70)=0,"",IF(Q70="3E","3E",IF(Q70="","I",LOOKUP(Q70/S$2,{0,0.4,0.45,0.5,0.55,0.6,0.65,0.7,0.75,0.8,1},{"F","D","C","C+","B-","B","B+","A-","A","A+"}))))</f>
        <v/>
      </c>
      <c r="S70" s="1" t="str">
        <f>IF(COUNT($A70)=0,"",IF(Q70="","--",IF(Q70="3E","3E",LOOKUP(Q70/S$2,{0,0.4,0.45,0.5,0.55,0.6,0.65,0.7,0.75,0.8,1},{0,2,2.25,2.5,2.75,3,3.25,3.5,3.75,4}))))</f>
        <v/>
      </c>
      <c r="T70" s="2" t="str">
        <f>IF(COUNT($A70)=0,"",IF($A70&lt;&gt;DRAFT!$B72,"ERR",IF(DRAFT!BK72="3E","3E",IF(COUNT(DRAFT!BG72,DRAFT!BK72)&gt;0,DRAFT!BL72,""))))</f>
        <v/>
      </c>
      <c r="U70" s="2" t="str">
        <f>IF(COUNT($A70)=0,"",IF(T70="3E","3E",IF(T70="","I",LOOKUP(T70/V$2,{0,0.4,0.45,0.5,0.55,0.6,0.65,0.7,0.75,0.8,1},{"F","D","C","C+","B-","B","B+","A-","A","A+"}))))</f>
        <v/>
      </c>
      <c r="V70" s="1" t="str">
        <f>IF(COUNT($A70)=0,"",IF(T70="","--",IF(T70="3E","3E",LOOKUP(T70/V$2,{0,0.4,0.45,0.5,0.55,0.6,0.65,0.7,0.75,0.8,1},{0,2,2.25,2.5,2.75,3,3.25,3.5,3.75,4}))))</f>
        <v/>
      </c>
      <c r="W70" s="2" t="str">
        <f>IF(COUNT($A70)=0,"",IF($A70&lt;&gt;DRAFT!$B72,"ERR",IF(DRAFT!BT72="3E","3E",IF(COUNT(DRAFT!BP72,DRAFT!BT72)&gt;0,DRAFT!BU72,""))))</f>
        <v/>
      </c>
      <c r="X70" s="2" t="str">
        <f>IF(COUNT($A70)=0,"",IF(W70="3E","3E",IF(W70="","I",LOOKUP(W70/Y$2,{0,0.4,0.45,0.5,0.55,0.6,0.65,0.7,0.75,0.8,1},{"F","D","C","C+","B-","B","B+","A-","A","A+"}))))</f>
        <v/>
      </c>
      <c r="Y70" s="1" t="str">
        <f>IF(COUNT($A70)=0,"",IF(W70="","--",IF(W70="3E","3E",LOOKUP(W70/Y$2,{0,0.4,0.45,0.5,0.55,0.6,0.65,0.7,0.75,0.8,1},{0,2,2.25,2.5,2.75,3,3.25,3.5,3.75,4}))))</f>
        <v/>
      </c>
      <c r="Z70" s="2" t="str">
        <f>IF(COUNT($A70)=0,"",IF($A70&lt;&gt;DRAFT!$B72,"ERR",IF(DRAFT!CC72="3E","3E",IF(COUNT(DRAFT!BY72,DRAFT!CC72)&gt;0,DRAFT!CD72,""))))</f>
        <v/>
      </c>
      <c r="AA70" s="2" t="str">
        <f>IF(COUNT($A70)=0,"",IF(Z70="3E","3E",IF(Z70="","I",LOOKUP(Z70/AB$2,{0,0.4,0.45,0.5,0.55,0.6,0.65,0.7,0.75,0.8,1},{"F","D","C","C+","B-","B","B+","A-","A","A+"}))))</f>
        <v/>
      </c>
      <c r="AB70" s="1" t="str">
        <f>IF(COUNT($A70)=0,"",IF(Z70="","--",IF(Z70="3E","3E",LOOKUP(Z70/AB$2,{0,0.4,0.45,0.5,0.55,0.6,0.65,0.7,0.75,0.8,1},{0,2,2.25,2.5,2.75,3,3.25,3.5,3.75,4}))))</f>
        <v/>
      </c>
      <c r="AC70" s="2" t="str">
        <f>IF(COUNT($A70)=0,"",IF($A70&lt;&gt;DRAFT!$B72,"ERR",IF(DRAFT!CF72&gt;0,DRAFT!CF72,"")))</f>
        <v/>
      </c>
      <c r="AD70" s="2" t="str">
        <f>IF(COUNT($A70)=0,"",IF(AC70="3E","3E",IF(AC70="","I",LOOKUP(AC70/AE$2,{0,0.4,0.45,0.5,0.55,0.6,0.65,0.7,0.75,0.8,1},{"F","D","C","C+","B-","B","B+","A-","A","A+"}))))</f>
        <v/>
      </c>
      <c r="AE70" s="1" t="str">
        <f>IF(COUNT($A70)=0,"",IF(AC70="","--",IF(AC70="3E","3E",LOOKUP(AC70/AE$2,{0,0.4,0.45,0.5,0.55,0.6,0.65,0.7,0.75,0.8,1},{0,2,2.25,2.5,2.75,3,3.25,3.5,3.75,4}))))</f>
        <v/>
      </c>
      <c r="AF70" s="2" t="str">
        <f>IF(COUNT($A70)=0,"",IF($A70&lt;&gt;DRAFT!$B72,"ERR",IF(DRAFT!CI72&gt;0,DRAFT!CK72,"")))</f>
        <v/>
      </c>
      <c r="AG70" s="2" t="str">
        <f>IF(COUNT($A70)=0,"",IF(AF70="3E","3E",IF(AF70="","I",LOOKUP(AF70/AH$2,{0,0.4,0.45,0.5,0.55,0.6,0.65,0.7,0.75,0.8,1},{"F","D","C","C+","B-","B","B+","A-","A","A+"}))))</f>
        <v/>
      </c>
      <c r="AH70" s="1" t="str">
        <f>IF(COUNT($A70)=0,"",IF(AF70="","--",IF(AF70="3E","3E",LOOKUP(AF70/AH$2,{0,0.4,0.45,0.5,0.55,0.6,0.65,0.7,0.75,0.8,1},{0,2,2.25,2.5,2.75,3,3.25,3.5,3.75,4}))))</f>
        <v/>
      </c>
      <c r="AI70" s="2" t="str">
        <f>IF($A70&lt;&gt;DRAFT!$B72,"ERR",IF(OR(COUNT($A70)=0,COUNT(DRAFT!CL72:CN72,DRAFT!CP72:CR72)=0),"",CEILING(SUM(DRAFT!CO72,DRAFT!CS72,DRAFT!CT72),1)))</f>
        <v/>
      </c>
      <c r="AJ70" s="2" t="str">
        <f>IF(COUNT($A70)=0,"",IF(AI70="3E","3E",IF(AI70="","I",LOOKUP(AI70/AK$2,{0,0.4,0.45,0.5,0.55,0.6,0.65,0.7,0.75,0.8,1},{"F","D","C","C+","B-","B","B+","A-","A","A+"}))))</f>
        <v/>
      </c>
      <c r="AK70" s="1" t="str">
        <f>IF(COUNT($A70)=0,"",IF(AI70="","--",IF(AI70="3E","3E",LOOKUP(AI70/AK$2,{0,0.4,0.45,0.5,0.55,0.6,0.65,0.7,0.75,0.8,1},{0,2,2.25,2.5,2.75,3,3.25,3.5,3.75,4}))))</f>
        <v/>
      </c>
      <c r="AL70" s="4" t="str">
        <f>IF(OR(COUNT($A70)=0,COUNT(B70:AK70)=0),"",IF(COUNTIF(B70:AK70,"3E")&gt;0,"3E",IF(DRAFT!$A72="R",TRUNC(SUMPRODUCT(RGP,RCP)/TCP,3),TRUNC((SUMPRODUCT(--(IMDGP&gt;0)*IMDGP,IMCP)+CEILING(DRAFT!$DB72*42,0.25))/TCP,3))))</f>
        <v/>
      </c>
      <c r="AM70" s="2" t="str">
        <f>IF(OR(COUNT($A70)=0,COUNT(B70:AK70)=0),"",IF(COUNTIF(B70:AK70,"3E")&gt;0,"3E",IF(DRAFT!$A72="R",SUMPRODUCT(--(RGP&gt;=2),RCP),SUMPRODUCT(--(IMDGP&gt;0),--(IMGP=0),IMCP)+DRAFT!$DC72)))</f>
        <v/>
      </c>
      <c r="AN70" s="67" t="str">
        <f>IF(AL70="3E","3E",IF(COUNT($A70)=0,"",IF(COUNT(AI70)=0,"--",ROUND(((CEILING(DRAFT!$CV72*38,0.25)+CEILING(DRAFT!$CX72*38,0.25)+CEILING(DRAFT!$CZ72*42,0.25)+CEILING($AL70*42,0.25))/160),2))))</f>
        <v/>
      </c>
      <c r="AO70" s="2" t="str">
        <f>IF(AN70="3E","3E",IF(COUNT($A70)=0,"",IF(COUNT(AN70)=0,"I",LOOKUP(AN70,{0,2,2.25,2.5,2.75,3,3.25,3.5,3.75,4},{"F","D","C","C+","B-","B","B+","A-","A","A+"}))))</f>
        <v/>
      </c>
      <c r="AP70" s="2" t="str">
        <f>IF(AN70="3E","3E",IF(OR(COUNT(A70)=0,COUNT(AN70)=0),"",DRAFT!CW72+DRAFT!CY72+DRAFT!DA72+N(TABULATION!AM70)))</f>
        <v/>
      </c>
      <c r="AQ70" s="2" t="str">
        <f>IF(OR(COUNT($A70)=0,COUNT(B70:AK70)=0),"",IF(COUNTIF(B70:AM70,"3E")&gt;0,"3E",IF(AND(DRAFT!$A72="IM",OR($AL70&gt;DRAFT!$DB72,$AM70&gt;DRAFT!$DC72)),"IMPROVED",IF(AND(DRAFT!$A72="IM",$AL70&lt;=DRAFT!$DB72,$AM70&lt;=DRAFT!$DC72),"NOT IMPROVED",IF(AND(DRAFT!CU72="S",AH70&gt;=2,AK70&gt;=2,AN70&gt;=2.5,AP70&gt;=144),"PASS","FAIL")))))</f>
        <v/>
      </c>
      <c r="AR70" s="2" t="str">
        <f t="shared" ref="AR70:AR133" si="2">IF(COUNT($A70)=0,"",IF(AQ70="3E","3E",IF(AQ70="PASS",CONCATENATE(IF(N(D70)&lt;2,"411F,",""),IF(N(G70)&lt;2,"412F,",""),IF(N(J70)&lt;2,"413F,",""),IF(N(M70)&lt;2,"421F,",""),IF(N(P70)&lt;2,"422F,",""),IF(N(S70)&lt;2,"423F,",""),IF(N(V70)&lt;2,"431F,",""),IF(N(Y70)&lt;2,"432F,",""),IF(N(AB70)&lt;2,"433F,","")),"")))</f>
        <v/>
      </c>
      <c r="AS70" s="2" t="str">
        <f t="shared" ref="AS70:AS133" si="3">IF(OR(COUNT($A70)=0,COUNT(AF70)=0,COUNT(AI70)=0),"",IF($AL70="3E","3E",RANK(AN70,$AN$5:$AN$200,0)))</f>
        <v/>
      </c>
    </row>
    <row r="71" spans="1:45" ht="18.95" customHeight="1" x14ac:dyDescent="0.25">
      <c r="A71" s="3" t="str">
        <f>IF(DRAFT!$B73="","",DRAFT!$B73)</f>
        <v/>
      </c>
      <c r="B71" s="2" t="str">
        <f>IF(COUNT($A71)=0,"",IF($A71&lt;&gt;DRAFT!$B73,"ERR",IF(DRAFT!I73="3E","3E",IF(COUNT(DRAFT!E73,DRAFT!I73)&gt;0,DRAFT!J73,""))))</f>
        <v/>
      </c>
      <c r="C71" s="2" t="str">
        <f>IF(COUNT($A71)=0,"",IF(B71="3E","3E",IF(B71="","I",LOOKUP(B71/D$2,{0,0.4,0.45,0.5,0.55,0.6,0.65,0.7,0.75,0.8,1},{"F","D","C","C+","B-","B","B+","A-","A","A+"}))))</f>
        <v/>
      </c>
      <c r="D71" s="1" t="str">
        <f>IF(COUNT($A71)=0,"",IF(B71="","--",IF(B71="3E","3E",LOOKUP(B71/D$2,{0,0.4,0.45,0.5,0.55,0.6,0.65,0.7,0.75,0.8,1},{0,2,2.25,2.5,2.75,3,3.25,3.5,3.75,4}))))</f>
        <v/>
      </c>
      <c r="E71" s="2" t="str">
        <f>IF(COUNT($A71)=0,"",IF($A71&lt;&gt;DRAFT!$B73,"ERR",IF(DRAFT!R73="3E","3E",IF(COUNT(DRAFT!N73,DRAFT!R73)&gt;0,DRAFT!S73,""))))</f>
        <v/>
      </c>
      <c r="F71" s="2" t="str">
        <f>IF(COUNT($A71)=0,"",IF(E71="3E","3E",IF(E71="","I",LOOKUP(E71/G$2,{0,0.4,0.45,0.5,0.55,0.6,0.65,0.7,0.75,0.8,1},{"F","D","C","C+","B-","B","B+","A-","A","A+"}))))</f>
        <v/>
      </c>
      <c r="G71" s="1" t="str">
        <f>IF(COUNT($A71)=0,"",IF(E71="","--",IF(E71="3E","3E",LOOKUP(E71/G$2,{0,0.4,0.45,0.5,0.55,0.6,0.65,0.7,0.75,0.8,1},{0,2,2.25,2.5,2.75,3,3.25,3.5,3.75,4}))))</f>
        <v/>
      </c>
      <c r="H71" s="2" t="str">
        <f>IF(COUNT($A71)=0,"",IF($A71&lt;&gt;DRAFT!$B73,"ERR",IF(DRAFT!AA73="3E","3E",IF(COUNT(DRAFT!W73,DRAFT!AA73)&gt;0,DRAFT!AB73,""))))</f>
        <v/>
      </c>
      <c r="I71" s="2" t="str">
        <f>IF(COUNT($A71)=0,"",IF(H71="3E","3E",IF(H71="","I",LOOKUP(H71/J$2,{0,0.4,0.45,0.5,0.55,0.6,0.65,0.7,0.75,0.8,1},{"F","D","C","C+","B-","B","B+","A-","A","A+"}))))</f>
        <v/>
      </c>
      <c r="J71" s="1" t="str">
        <f>IF(COUNT($A71)=0,"",IF(H71="","--",IF(H71="3E","3E",LOOKUP(H71/J$2,{0,0.4,0.45,0.5,0.55,0.6,0.65,0.7,0.75,0.8,1},{0,2,2.25,2.5,2.75,3,3.25,3.5,3.75,4}))))</f>
        <v/>
      </c>
      <c r="K71" s="2" t="str">
        <f>IF(COUNT($A71)=0,"",IF($A71&lt;&gt;DRAFT!$B73,"ERR",IF(DRAFT!AJ73="3E","3E",IF(COUNT(DRAFT!AF73,DRAFT!AJ73)&gt;0,DRAFT!AK73,""))))</f>
        <v/>
      </c>
      <c r="L71" s="2" t="str">
        <f>IF(COUNT($A71)=0,"",IF(K71="3E","3E",IF(K71="","I",LOOKUP(K71/M$2,{0,0.4,0.45,0.5,0.55,0.6,0.65,0.7,0.75,0.8,1},{"F","D","C","C+","B-","B","B+","A-","A","A+"}))))</f>
        <v/>
      </c>
      <c r="M71" s="1" t="str">
        <f>IF(COUNT($A71)=0,"",IF(K71="","--",IF(K71="3E","3E",LOOKUP(K71/M$2,{0,0.4,0.45,0.5,0.55,0.6,0.65,0.7,0.75,0.8,1},{0,2,2.25,2.5,2.75,3,3.25,3.5,3.75,4}))))</f>
        <v/>
      </c>
      <c r="N71" s="2" t="str">
        <f>IF(COUNT($A71)=0,"",IF($A71&lt;&gt;DRAFT!$B73,"ERR",IF(DRAFT!AS73="3E","3E",IF(COUNT(DRAFT!AO73,DRAFT!AS73)&gt;0,DRAFT!AT73,""))))</f>
        <v/>
      </c>
      <c r="O71" s="2" t="str">
        <f>IF(COUNT($A71)=0,"",IF(N71="3E","3E",IF(N71="","I",LOOKUP(N71/P$2,{0,0.4,0.45,0.5,0.55,0.6,0.65,0.7,0.75,0.8,1},{"F","D","C","C+","B-","B","B+","A-","A","A+"}))))</f>
        <v/>
      </c>
      <c r="P71" s="1" t="str">
        <f>IF(COUNT($A71)=0,"",IF(N71="","--",IF(N71="3E","3E",LOOKUP(N71/P$2,{0,0.4,0.45,0.5,0.55,0.6,0.65,0.7,0.75,0.8,1},{0,2,2.25,2.5,2.75,3,3.25,3.5,3.75,4}))))</f>
        <v/>
      </c>
      <c r="Q71" s="2" t="str">
        <f>IF(COUNT($A71)=0,"",IF($A71&lt;&gt;DRAFT!$B73,"ERR",IF(DRAFT!BB73="3E","3E",IF(COUNT(DRAFT!AX73,DRAFT!BB73)&gt;0,DRAFT!BC73,""))))</f>
        <v/>
      </c>
      <c r="R71" s="2" t="str">
        <f>IF(COUNT($A71)=0,"",IF(Q71="3E","3E",IF(Q71="","I",LOOKUP(Q71/S$2,{0,0.4,0.45,0.5,0.55,0.6,0.65,0.7,0.75,0.8,1},{"F","D","C","C+","B-","B","B+","A-","A","A+"}))))</f>
        <v/>
      </c>
      <c r="S71" s="1" t="str">
        <f>IF(COUNT($A71)=0,"",IF(Q71="","--",IF(Q71="3E","3E",LOOKUP(Q71/S$2,{0,0.4,0.45,0.5,0.55,0.6,0.65,0.7,0.75,0.8,1},{0,2,2.25,2.5,2.75,3,3.25,3.5,3.75,4}))))</f>
        <v/>
      </c>
      <c r="T71" s="2" t="str">
        <f>IF(COUNT($A71)=0,"",IF($A71&lt;&gt;DRAFT!$B73,"ERR",IF(DRAFT!BK73="3E","3E",IF(COUNT(DRAFT!BG73,DRAFT!BK73)&gt;0,DRAFT!BL73,""))))</f>
        <v/>
      </c>
      <c r="U71" s="2" t="str">
        <f>IF(COUNT($A71)=0,"",IF(T71="3E","3E",IF(T71="","I",LOOKUP(T71/V$2,{0,0.4,0.45,0.5,0.55,0.6,0.65,0.7,0.75,0.8,1},{"F","D","C","C+","B-","B","B+","A-","A","A+"}))))</f>
        <v/>
      </c>
      <c r="V71" s="1" t="str">
        <f>IF(COUNT($A71)=0,"",IF(T71="","--",IF(T71="3E","3E",LOOKUP(T71/V$2,{0,0.4,0.45,0.5,0.55,0.6,0.65,0.7,0.75,0.8,1},{0,2,2.25,2.5,2.75,3,3.25,3.5,3.75,4}))))</f>
        <v/>
      </c>
      <c r="W71" s="2" t="str">
        <f>IF(COUNT($A71)=0,"",IF($A71&lt;&gt;DRAFT!$B73,"ERR",IF(DRAFT!BT73="3E","3E",IF(COUNT(DRAFT!BP73,DRAFT!BT73)&gt;0,DRAFT!BU73,""))))</f>
        <v/>
      </c>
      <c r="X71" s="2" t="str">
        <f>IF(COUNT($A71)=0,"",IF(W71="3E","3E",IF(W71="","I",LOOKUP(W71/Y$2,{0,0.4,0.45,0.5,0.55,0.6,0.65,0.7,0.75,0.8,1},{"F","D","C","C+","B-","B","B+","A-","A","A+"}))))</f>
        <v/>
      </c>
      <c r="Y71" s="1" t="str">
        <f>IF(COUNT($A71)=0,"",IF(W71="","--",IF(W71="3E","3E",LOOKUP(W71/Y$2,{0,0.4,0.45,0.5,0.55,0.6,0.65,0.7,0.75,0.8,1},{0,2,2.25,2.5,2.75,3,3.25,3.5,3.75,4}))))</f>
        <v/>
      </c>
      <c r="Z71" s="2" t="str">
        <f>IF(COUNT($A71)=0,"",IF($A71&lt;&gt;DRAFT!$B73,"ERR",IF(DRAFT!CC73="3E","3E",IF(COUNT(DRAFT!BY73,DRAFT!CC73)&gt;0,DRAFT!CD73,""))))</f>
        <v/>
      </c>
      <c r="AA71" s="2" t="str">
        <f>IF(COUNT($A71)=0,"",IF(Z71="3E","3E",IF(Z71="","I",LOOKUP(Z71/AB$2,{0,0.4,0.45,0.5,0.55,0.6,0.65,0.7,0.75,0.8,1},{"F","D","C","C+","B-","B","B+","A-","A","A+"}))))</f>
        <v/>
      </c>
      <c r="AB71" s="1" t="str">
        <f>IF(COUNT($A71)=0,"",IF(Z71="","--",IF(Z71="3E","3E",LOOKUP(Z71/AB$2,{0,0.4,0.45,0.5,0.55,0.6,0.65,0.7,0.75,0.8,1},{0,2,2.25,2.5,2.75,3,3.25,3.5,3.75,4}))))</f>
        <v/>
      </c>
      <c r="AC71" s="2" t="str">
        <f>IF(COUNT($A71)=0,"",IF($A71&lt;&gt;DRAFT!$B73,"ERR",IF(DRAFT!CF73&gt;0,DRAFT!CF73,"")))</f>
        <v/>
      </c>
      <c r="AD71" s="2" t="str">
        <f>IF(COUNT($A71)=0,"",IF(AC71="3E","3E",IF(AC71="","I",LOOKUP(AC71/AE$2,{0,0.4,0.45,0.5,0.55,0.6,0.65,0.7,0.75,0.8,1},{"F","D","C","C+","B-","B","B+","A-","A","A+"}))))</f>
        <v/>
      </c>
      <c r="AE71" s="1" t="str">
        <f>IF(COUNT($A71)=0,"",IF(AC71="","--",IF(AC71="3E","3E",LOOKUP(AC71/AE$2,{0,0.4,0.45,0.5,0.55,0.6,0.65,0.7,0.75,0.8,1},{0,2,2.25,2.5,2.75,3,3.25,3.5,3.75,4}))))</f>
        <v/>
      </c>
      <c r="AF71" s="2" t="str">
        <f>IF(COUNT($A71)=0,"",IF($A71&lt;&gt;DRAFT!$B73,"ERR",IF(DRAFT!CI73&gt;0,DRAFT!CK73,"")))</f>
        <v/>
      </c>
      <c r="AG71" s="2" t="str">
        <f>IF(COUNT($A71)=0,"",IF(AF71="3E","3E",IF(AF71="","I",LOOKUP(AF71/AH$2,{0,0.4,0.45,0.5,0.55,0.6,0.65,0.7,0.75,0.8,1},{"F","D","C","C+","B-","B","B+","A-","A","A+"}))))</f>
        <v/>
      </c>
      <c r="AH71" s="1" t="str">
        <f>IF(COUNT($A71)=0,"",IF(AF71="","--",IF(AF71="3E","3E",LOOKUP(AF71/AH$2,{0,0.4,0.45,0.5,0.55,0.6,0.65,0.7,0.75,0.8,1},{0,2,2.25,2.5,2.75,3,3.25,3.5,3.75,4}))))</f>
        <v/>
      </c>
      <c r="AI71" s="2" t="str">
        <f>IF($A71&lt;&gt;DRAFT!$B73,"ERR",IF(OR(COUNT($A71)=0,COUNT(DRAFT!CL73:CN73,DRAFT!CP73:CR73)=0),"",CEILING(SUM(DRAFT!CO73,DRAFT!CS73,DRAFT!CT73),1)))</f>
        <v/>
      </c>
      <c r="AJ71" s="2" t="str">
        <f>IF(COUNT($A71)=0,"",IF(AI71="3E","3E",IF(AI71="","I",LOOKUP(AI71/AK$2,{0,0.4,0.45,0.5,0.55,0.6,0.65,0.7,0.75,0.8,1},{"F","D","C","C+","B-","B","B+","A-","A","A+"}))))</f>
        <v/>
      </c>
      <c r="AK71" s="1" t="str">
        <f>IF(COUNT($A71)=0,"",IF(AI71="","--",IF(AI71="3E","3E",LOOKUP(AI71/AK$2,{0,0.4,0.45,0.5,0.55,0.6,0.65,0.7,0.75,0.8,1},{0,2,2.25,2.5,2.75,3,3.25,3.5,3.75,4}))))</f>
        <v/>
      </c>
      <c r="AL71" s="4" t="str">
        <f>IF(OR(COUNT($A71)=0,COUNT(B71:AK71)=0),"",IF(COUNTIF(B71:AK71,"3E")&gt;0,"3E",IF(DRAFT!$A73="R",TRUNC(SUMPRODUCT(RGP,RCP)/TCP,3),TRUNC((SUMPRODUCT(--(IMDGP&gt;0)*IMDGP,IMCP)+CEILING(DRAFT!$DB73*42,0.25))/TCP,3))))</f>
        <v/>
      </c>
      <c r="AM71" s="2" t="str">
        <f>IF(OR(COUNT($A71)=0,COUNT(B71:AK71)=0),"",IF(COUNTIF(B71:AK71,"3E")&gt;0,"3E",IF(DRAFT!$A73="R",SUMPRODUCT(--(RGP&gt;=2),RCP),SUMPRODUCT(--(IMDGP&gt;0),--(IMGP=0),IMCP)+DRAFT!$DC73)))</f>
        <v/>
      </c>
      <c r="AN71" s="67" t="str">
        <f>IF(AL71="3E","3E",IF(COUNT($A71)=0,"",IF(COUNT(AI71)=0,"--",ROUND(((CEILING(DRAFT!$CV73*38,0.25)+CEILING(DRAFT!$CX73*38,0.25)+CEILING(DRAFT!$CZ73*42,0.25)+CEILING($AL71*42,0.25))/160),2))))</f>
        <v/>
      </c>
      <c r="AO71" s="2" t="str">
        <f>IF(AN71="3E","3E",IF(COUNT($A71)=0,"",IF(COUNT(AN71)=0,"I",LOOKUP(AN71,{0,2,2.25,2.5,2.75,3,3.25,3.5,3.75,4},{"F","D","C","C+","B-","B","B+","A-","A","A+"}))))</f>
        <v/>
      </c>
      <c r="AP71" s="2" t="str">
        <f>IF(AN71="3E","3E",IF(OR(COUNT(A71)=0,COUNT(AN71)=0),"",DRAFT!CW73+DRAFT!CY73+DRAFT!DA73+N(TABULATION!AM71)))</f>
        <v/>
      </c>
      <c r="AQ71" s="2" t="str">
        <f>IF(OR(COUNT($A71)=0,COUNT(B71:AK71)=0),"",IF(COUNTIF(B71:AM71,"3E")&gt;0,"3E",IF(AND(DRAFT!$A73="IM",OR($AL71&gt;DRAFT!$DB73,$AM71&gt;DRAFT!$DC73)),"IMPROVED",IF(AND(DRAFT!$A73="IM",$AL71&lt;=DRAFT!$DB73,$AM71&lt;=DRAFT!$DC73),"NOT IMPROVED",IF(AND(DRAFT!CU73="S",AH71&gt;=2,AK71&gt;=2,AN71&gt;=2.5,AP71&gt;=144),"PASS","FAIL")))))</f>
        <v/>
      </c>
      <c r="AR71" s="2" t="str">
        <f t="shared" si="2"/>
        <v/>
      </c>
      <c r="AS71" s="2" t="str">
        <f t="shared" si="3"/>
        <v/>
      </c>
    </row>
    <row r="72" spans="1:45" ht="18.95" customHeight="1" x14ac:dyDescent="0.25">
      <c r="A72" s="3" t="str">
        <f>IF(DRAFT!$B74="","",DRAFT!$B74)</f>
        <v/>
      </c>
      <c r="B72" s="2" t="str">
        <f>IF(COUNT($A72)=0,"",IF($A72&lt;&gt;DRAFT!$B74,"ERR",IF(DRAFT!I74="3E","3E",IF(COUNT(DRAFT!E74,DRAFT!I74)&gt;0,DRAFT!J74,""))))</f>
        <v/>
      </c>
      <c r="C72" s="2" t="str">
        <f>IF(COUNT($A72)=0,"",IF(B72="3E","3E",IF(B72="","I",LOOKUP(B72/D$2,{0,0.4,0.45,0.5,0.55,0.6,0.65,0.7,0.75,0.8,1},{"F","D","C","C+","B-","B","B+","A-","A","A+"}))))</f>
        <v/>
      </c>
      <c r="D72" s="1" t="str">
        <f>IF(COUNT($A72)=0,"",IF(B72="","--",IF(B72="3E","3E",LOOKUP(B72/D$2,{0,0.4,0.45,0.5,0.55,0.6,0.65,0.7,0.75,0.8,1},{0,2,2.25,2.5,2.75,3,3.25,3.5,3.75,4}))))</f>
        <v/>
      </c>
      <c r="E72" s="2" t="str">
        <f>IF(COUNT($A72)=0,"",IF($A72&lt;&gt;DRAFT!$B74,"ERR",IF(DRAFT!R74="3E","3E",IF(COUNT(DRAFT!N74,DRAFT!R74)&gt;0,DRAFT!S74,""))))</f>
        <v/>
      </c>
      <c r="F72" s="2" t="str">
        <f>IF(COUNT($A72)=0,"",IF(E72="3E","3E",IF(E72="","I",LOOKUP(E72/G$2,{0,0.4,0.45,0.5,0.55,0.6,0.65,0.7,0.75,0.8,1},{"F","D","C","C+","B-","B","B+","A-","A","A+"}))))</f>
        <v/>
      </c>
      <c r="G72" s="1" t="str">
        <f>IF(COUNT($A72)=0,"",IF(E72="","--",IF(E72="3E","3E",LOOKUP(E72/G$2,{0,0.4,0.45,0.5,0.55,0.6,0.65,0.7,0.75,0.8,1},{0,2,2.25,2.5,2.75,3,3.25,3.5,3.75,4}))))</f>
        <v/>
      </c>
      <c r="H72" s="2" t="str">
        <f>IF(COUNT($A72)=0,"",IF($A72&lt;&gt;DRAFT!$B74,"ERR",IF(DRAFT!AA74="3E","3E",IF(COUNT(DRAFT!W74,DRAFT!AA74)&gt;0,DRAFT!AB74,""))))</f>
        <v/>
      </c>
      <c r="I72" s="2" t="str">
        <f>IF(COUNT($A72)=0,"",IF(H72="3E","3E",IF(H72="","I",LOOKUP(H72/J$2,{0,0.4,0.45,0.5,0.55,0.6,0.65,0.7,0.75,0.8,1},{"F","D","C","C+","B-","B","B+","A-","A","A+"}))))</f>
        <v/>
      </c>
      <c r="J72" s="1" t="str">
        <f>IF(COUNT($A72)=0,"",IF(H72="","--",IF(H72="3E","3E",LOOKUP(H72/J$2,{0,0.4,0.45,0.5,0.55,0.6,0.65,0.7,0.75,0.8,1},{0,2,2.25,2.5,2.75,3,3.25,3.5,3.75,4}))))</f>
        <v/>
      </c>
      <c r="K72" s="2" t="str">
        <f>IF(COUNT($A72)=0,"",IF($A72&lt;&gt;DRAFT!$B74,"ERR",IF(DRAFT!AJ74="3E","3E",IF(COUNT(DRAFT!AF74,DRAFT!AJ74)&gt;0,DRAFT!AK74,""))))</f>
        <v/>
      </c>
      <c r="L72" s="2" t="str">
        <f>IF(COUNT($A72)=0,"",IF(K72="3E","3E",IF(K72="","I",LOOKUP(K72/M$2,{0,0.4,0.45,0.5,0.55,0.6,0.65,0.7,0.75,0.8,1},{"F","D","C","C+","B-","B","B+","A-","A","A+"}))))</f>
        <v/>
      </c>
      <c r="M72" s="1" t="str">
        <f>IF(COUNT($A72)=0,"",IF(K72="","--",IF(K72="3E","3E",LOOKUP(K72/M$2,{0,0.4,0.45,0.5,0.55,0.6,0.65,0.7,0.75,0.8,1},{0,2,2.25,2.5,2.75,3,3.25,3.5,3.75,4}))))</f>
        <v/>
      </c>
      <c r="N72" s="2" t="str">
        <f>IF(COUNT($A72)=0,"",IF($A72&lt;&gt;DRAFT!$B74,"ERR",IF(DRAFT!AS74="3E","3E",IF(COUNT(DRAFT!AO74,DRAFT!AS74)&gt;0,DRAFT!AT74,""))))</f>
        <v/>
      </c>
      <c r="O72" s="2" t="str">
        <f>IF(COUNT($A72)=0,"",IF(N72="3E","3E",IF(N72="","I",LOOKUP(N72/P$2,{0,0.4,0.45,0.5,0.55,0.6,0.65,0.7,0.75,0.8,1},{"F","D","C","C+","B-","B","B+","A-","A","A+"}))))</f>
        <v/>
      </c>
      <c r="P72" s="1" t="str">
        <f>IF(COUNT($A72)=0,"",IF(N72="","--",IF(N72="3E","3E",LOOKUP(N72/P$2,{0,0.4,0.45,0.5,0.55,0.6,0.65,0.7,0.75,0.8,1},{0,2,2.25,2.5,2.75,3,3.25,3.5,3.75,4}))))</f>
        <v/>
      </c>
      <c r="Q72" s="2" t="str">
        <f>IF(COUNT($A72)=0,"",IF($A72&lt;&gt;DRAFT!$B74,"ERR",IF(DRAFT!BB74="3E","3E",IF(COUNT(DRAFT!AX74,DRAFT!BB74)&gt;0,DRAFT!BC74,""))))</f>
        <v/>
      </c>
      <c r="R72" s="2" t="str">
        <f>IF(COUNT($A72)=0,"",IF(Q72="3E","3E",IF(Q72="","I",LOOKUP(Q72/S$2,{0,0.4,0.45,0.5,0.55,0.6,0.65,0.7,0.75,0.8,1},{"F","D","C","C+","B-","B","B+","A-","A","A+"}))))</f>
        <v/>
      </c>
      <c r="S72" s="1" t="str">
        <f>IF(COUNT($A72)=0,"",IF(Q72="","--",IF(Q72="3E","3E",LOOKUP(Q72/S$2,{0,0.4,0.45,0.5,0.55,0.6,0.65,0.7,0.75,0.8,1},{0,2,2.25,2.5,2.75,3,3.25,3.5,3.75,4}))))</f>
        <v/>
      </c>
      <c r="T72" s="2" t="str">
        <f>IF(COUNT($A72)=0,"",IF($A72&lt;&gt;DRAFT!$B74,"ERR",IF(DRAFT!BK74="3E","3E",IF(COUNT(DRAFT!BG74,DRAFT!BK74)&gt;0,DRAFT!BL74,""))))</f>
        <v/>
      </c>
      <c r="U72" s="2" t="str">
        <f>IF(COUNT($A72)=0,"",IF(T72="3E","3E",IF(T72="","I",LOOKUP(T72/V$2,{0,0.4,0.45,0.5,0.55,0.6,0.65,0.7,0.75,0.8,1},{"F","D","C","C+","B-","B","B+","A-","A","A+"}))))</f>
        <v/>
      </c>
      <c r="V72" s="1" t="str">
        <f>IF(COUNT($A72)=0,"",IF(T72="","--",IF(T72="3E","3E",LOOKUP(T72/V$2,{0,0.4,0.45,0.5,0.55,0.6,0.65,0.7,0.75,0.8,1},{0,2,2.25,2.5,2.75,3,3.25,3.5,3.75,4}))))</f>
        <v/>
      </c>
      <c r="W72" s="2" t="str">
        <f>IF(COUNT($A72)=0,"",IF($A72&lt;&gt;DRAFT!$B74,"ERR",IF(DRAFT!BT74="3E","3E",IF(COUNT(DRAFT!BP74,DRAFT!BT74)&gt;0,DRAFT!BU74,""))))</f>
        <v/>
      </c>
      <c r="X72" s="2" t="str">
        <f>IF(COUNT($A72)=0,"",IF(W72="3E","3E",IF(W72="","I",LOOKUP(W72/Y$2,{0,0.4,0.45,0.5,0.55,0.6,0.65,0.7,0.75,0.8,1},{"F","D","C","C+","B-","B","B+","A-","A","A+"}))))</f>
        <v/>
      </c>
      <c r="Y72" s="1" t="str">
        <f>IF(COUNT($A72)=0,"",IF(W72="","--",IF(W72="3E","3E",LOOKUP(W72/Y$2,{0,0.4,0.45,0.5,0.55,0.6,0.65,0.7,0.75,0.8,1},{0,2,2.25,2.5,2.75,3,3.25,3.5,3.75,4}))))</f>
        <v/>
      </c>
      <c r="Z72" s="2" t="str">
        <f>IF(COUNT($A72)=0,"",IF($A72&lt;&gt;DRAFT!$B74,"ERR",IF(DRAFT!CC74="3E","3E",IF(COUNT(DRAFT!BY74,DRAFT!CC74)&gt;0,DRAFT!CD74,""))))</f>
        <v/>
      </c>
      <c r="AA72" s="2" t="str">
        <f>IF(COUNT($A72)=0,"",IF(Z72="3E","3E",IF(Z72="","I",LOOKUP(Z72/AB$2,{0,0.4,0.45,0.5,0.55,0.6,0.65,0.7,0.75,0.8,1},{"F","D","C","C+","B-","B","B+","A-","A","A+"}))))</f>
        <v/>
      </c>
      <c r="AB72" s="1" t="str">
        <f>IF(COUNT($A72)=0,"",IF(Z72="","--",IF(Z72="3E","3E",LOOKUP(Z72/AB$2,{0,0.4,0.45,0.5,0.55,0.6,0.65,0.7,0.75,0.8,1},{0,2,2.25,2.5,2.75,3,3.25,3.5,3.75,4}))))</f>
        <v/>
      </c>
      <c r="AC72" s="2" t="str">
        <f>IF(COUNT($A72)=0,"",IF($A72&lt;&gt;DRAFT!$B74,"ERR",IF(DRAFT!CF74&gt;0,DRAFT!CF74,"")))</f>
        <v/>
      </c>
      <c r="AD72" s="2" t="str">
        <f>IF(COUNT($A72)=0,"",IF(AC72="3E","3E",IF(AC72="","I",LOOKUP(AC72/AE$2,{0,0.4,0.45,0.5,0.55,0.6,0.65,0.7,0.75,0.8,1},{"F","D","C","C+","B-","B","B+","A-","A","A+"}))))</f>
        <v/>
      </c>
      <c r="AE72" s="1" t="str">
        <f>IF(COUNT($A72)=0,"",IF(AC72="","--",IF(AC72="3E","3E",LOOKUP(AC72/AE$2,{0,0.4,0.45,0.5,0.55,0.6,0.65,0.7,0.75,0.8,1},{0,2,2.25,2.5,2.75,3,3.25,3.5,3.75,4}))))</f>
        <v/>
      </c>
      <c r="AF72" s="2" t="str">
        <f>IF(COUNT($A72)=0,"",IF($A72&lt;&gt;DRAFT!$B74,"ERR",IF(DRAFT!CI74&gt;0,DRAFT!CK74,"")))</f>
        <v/>
      </c>
      <c r="AG72" s="2" t="str">
        <f>IF(COUNT($A72)=0,"",IF(AF72="3E","3E",IF(AF72="","I",LOOKUP(AF72/AH$2,{0,0.4,0.45,0.5,0.55,0.6,0.65,0.7,0.75,0.8,1},{"F","D","C","C+","B-","B","B+","A-","A","A+"}))))</f>
        <v/>
      </c>
      <c r="AH72" s="1" t="str">
        <f>IF(COUNT($A72)=0,"",IF(AF72="","--",IF(AF72="3E","3E",LOOKUP(AF72/AH$2,{0,0.4,0.45,0.5,0.55,0.6,0.65,0.7,0.75,0.8,1},{0,2,2.25,2.5,2.75,3,3.25,3.5,3.75,4}))))</f>
        <v/>
      </c>
      <c r="AI72" s="2" t="str">
        <f>IF($A72&lt;&gt;DRAFT!$B74,"ERR",IF(OR(COUNT($A72)=0,COUNT(DRAFT!CL74:CN74,DRAFT!CP74:CR74)=0),"",CEILING(SUM(DRAFT!CO74,DRAFT!CS74,DRAFT!CT74),1)))</f>
        <v/>
      </c>
      <c r="AJ72" s="2" t="str">
        <f>IF(COUNT($A72)=0,"",IF(AI72="3E","3E",IF(AI72="","I",LOOKUP(AI72/AK$2,{0,0.4,0.45,0.5,0.55,0.6,0.65,0.7,0.75,0.8,1},{"F","D","C","C+","B-","B","B+","A-","A","A+"}))))</f>
        <v/>
      </c>
      <c r="AK72" s="1" t="str">
        <f>IF(COUNT($A72)=0,"",IF(AI72="","--",IF(AI72="3E","3E",LOOKUP(AI72/AK$2,{0,0.4,0.45,0.5,0.55,0.6,0.65,0.7,0.75,0.8,1},{0,2,2.25,2.5,2.75,3,3.25,3.5,3.75,4}))))</f>
        <v/>
      </c>
      <c r="AL72" s="4" t="str">
        <f>IF(OR(COUNT($A72)=0,COUNT(B72:AK72)=0),"",IF(COUNTIF(B72:AK72,"3E")&gt;0,"3E",IF(DRAFT!$A74="R",TRUNC(SUMPRODUCT(RGP,RCP)/TCP,3),TRUNC((SUMPRODUCT(--(IMDGP&gt;0)*IMDGP,IMCP)+CEILING(DRAFT!$DB74*42,0.25))/TCP,3))))</f>
        <v/>
      </c>
      <c r="AM72" s="2" t="str">
        <f>IF(OR(COUNT($A72)=0,COUNT(B72:AK72)=0),"",IF(COUNTIF(B72:AK72,"3E")&gt;0,"3E",IF(DRAFT!$A74="R",SUMPRODUCT(--(RGP&gt;=2),RCP),SUMPRODUCT(--(IMDGP&gt;0),--(IMGP=0),IMCP)+DRAFT!$DC74)))</f>
        <v/>
      </c>
      <c r="AN72" s="67" t="str">
        <f>IF(AL72="3E","3E",IF(COUNT($A72)=0,"",IF(COUNT(AI72)=0,"--",ROUND(((CEILING(DRAFT!$CV74*38,0.25)+CEILING(DRAFT!$CX74*38,0.25)+CEILING(DRAFT!$CZ74*42,0.25)+CEILING($AL72*42,0.25))/160),2))))</f>
        <v/>
      </c>
      <c r="AO72" s="2" t="str">
        <f>IF(AN72="3E","3E",IF(COUNT($A72)=0,"",IF(COUNT(AN72)=0,"I",LOOKUP(AN72,{0,2,2.25,2.5,2.75,3,3.25,3.5,3.75,4},{"F","D","C","C+","B-","B","B+","A-","A","A+"}))))</f>
        <v/>
      </c>
      <c r="AP72" s="2" t="str">
        <f>IF(AN72="3E","3E",IF(OR(COUNT(A72)=0,COUNT(AN72)=0),"",DRAFT!CW74+DRAFT!CY74+DRAFT!DA74+N(TABULATION!AM72)))</f>
        <v/>
      </c>
      <c r="AQ72" s="2" t="str">
        <f>IF(OR(COUNT($A72)=0,COUNT(B72:AK72)=0),"",IF(COUNTIF(B72:AM72,"3E")&gt;0,"3E",IF(AND(DRAFT!$A74="IM",OR($AL72&gt;DRAFT!$DB74,$AM72&gt;DRAFT!$DC74)),"IMPROVED",IF(AND(DRAFT!$A74="IM",$AL72&lt;=DRAFT!$DB74,$AM72&lt;=DRAFT!$DC74),"NOT IMPROVED",IF(AND(DRAFT!CU74="S",AH72&gt;=2,AK72&gt;=2,AN72&gt;=2.5,AP72&gt;=144),"PASS","FAIL")))))</f>
        <v/>
      </c>
      <c r="AR72" s="2" t="str">
        <f t="shared" si="2"/>
        <v/>
      </c>
      <c r="AS72" s="2" t="str">
        <f t="shared" si="3"/>
        <v/>
      </c>
    </row>
    <row r="73" spans="1:45" ht="18.95" customHeight="1" x14ac:dyDescent="0.25">
      <c r="A73" s="3" t="str">
        <f>IF(DRAFT!$B75="","",DRAFT!$B75)</f>
        <v/>
      </c>
      <c r="B73" s="2" t="str">
        <f>IF(COUNT($A73)=0,"",IF($A73&lt;&gt;DRAFT!$B75,"ERR",IF(DRAFT!I75="3E","3E",IF(COUNT(DRAFT!E75,DRAFT!I75)&gt;0,DRAFT!J75,""))))</f>
        <v/>
      </c>
      <c r="C73" s="2" t="str">
        <f>IF(COUNT($A73)=0,"",IF(B73="3E","3E",IF(B73="","I",LOOKUP(B73/D$2,{0,0.4,0.45,0.5,0.55,0.6,0.65,0.7,0.75,0.8,1},{"F","D","C","C+","B-","B","B+","A-","A","A+"}))))</f>
        <v/>
      </c>
      <c r="D73" s="1" t="str">
        <f>IF(COUNT($A73)=0,"",IF(B73="","--",IF(B73="3E","3E",LOOKUP(B73/D$2,{0,0.4,0.45,0.5,0.55,0.6,0.65,0.7,0.75,0.8,1},{0,2,2.25,2.5,2.75,3,3.25,3.5,3.75,4}))))</f>
        <v/>
      </c>
      <c r="E73" s="2" t="str">
        <f>IF(COUNT($A73)=0,"",IF($A73&lt;&gt;DRAFT!$B75,"ERR",IF(DRAFT!R75="3E","3E",IF(COUNT(DRAFT!N75,DRAFT!R75)&gt;0,DRAFT!S75,""))))</f>
        <v/>
      </c>
      <c r="F73" s="2" t="str">
        <f>IF(COUNT($A73)=0,"",IF(E73="3E","3E",IF(E73="","I",LOOKUP(E73/G$2,{0,0.4,0.45,0.5,0.55,0.6,0.65,0.7,0.75,0.8,1},{"F","D","C","C+","B-","B","B+","A-","A","A+"}))))</f>
        <v/>
      </c>
      <c r="G73" s="1" t="str">
        <f>IF(COUNT($A73)=0,"",IF(E73="","--",IF(E73="3E","3E",LOOKUP(E73/G$2,{0,0.4,0.45,0.5,0.55,0.6,0.65,0.7,0.75,0.8,1},{0,2,2.25,2.5,2.75,3,3.25,3.5,3.75,4}))))</f>
        <v/>
      </c>
      <c r="H73" s="2" t="str">
        <f>IF(COUNT($A73)=0,"",IF($A73&lt;&gt;DRAFT!$B75,"ERR",IF(DRAFT!AA75="3E","3E",IF(COUNT(DRAFT!W75,DRAFT!AA75)&gt;0,DRAFT!AB75,""))))</f>
        <v/>
      </c>
      <c r="I73" s="2" t="str">
        <f>IF(COUNT($A73)=0,"",IF(H73="3E","3E",IF(H73="","I",LOOKUP(H73/J$2,{0,0.4,0.45,0.5,0.55,0.6,0.65,0.7,0.75,0.8,1},{"F","D","C","C+","B-","B","B+","A-","A","A+"}))))</f>
        <v/>
      </c>
      <c r="J73" s="1" t="str">
        <f>IF(COUNT($A73)=0,"",IF(H73="","--",IF(H73="3E","3E",LOOKUP(H73/J$2,{0,0.4,0.45,0.5,0.55,0.6,0.65,0.7,0.75,0.8,1},{0,2,2.25,2.5,2.75,3,3.25,3.5,3.75,4}))))</f>
        <v/>
      </c>
      <c r="K73" s="2" t="str">
        <f>IF(COUNT($A73)=0,"",IF($A73&lt;&gt;DRAFT!$B75,"ERR",IF(DRAFT!AJ75="3E","3E",IF(COUNT(DRAFT!AF75,DRAFT!AJ75)&gt;0,DRAFT!AK75,""))))</f>
        <v/>
      </c>
      <c r="L73" s="2" t="str">
        <f>IF(COUNT($A73)=0,"",IF(K73="3E","3E",IF(K73="","I",LOOKUP(K73/M$2,{0,0.4,0.45,0.5,0.55,0.6,0.65,0.7,0.75,0.8,1},{"F","D","C","C+","B-","B","B+","A-","A","A+"}))))</f>
        <v/>
      </c>
      <c r="M73" s="1" t="str">
        <f>IF(COUNT($A73)=0,"",IF(K73="","--",IF(K73="3E","3E",LOOKUP(K73/M$2,{0,0.4,0.45,0.5,0.55,0.6,0.65,0.7,0.75,0.8,1},{0,2,2.25,2.5,2.75,3,3.25,3.5,3.75,4}))))</f>
        <v/>
      </c>
      <c r="N73" s="2" t="str">
        <f>IF(COUNT($A73)=0,"",IF($A73&lt;&gt;DRAFT!$B75,"ERR",IF(DRAFT!AS75="3E","3E",IF(COUNT(DRAFT!AO75,DRAFT!AS75)&gt;0,DRAFT!AT75,""))))</f>
        <v/>
      </c>
      <c r="O73" s="2" t="str">
        <f>IF(COUNT($A73)=0,"",IF(N73="3E","3E",IF(N73="","I",LOOKUP(N73/P$2,{0,0.4,0.45,0.5,0.55,0.6,0.65,0.7,0.75,0.8,1},{"F","D","C","C+","B-","B","B+","A-","A","A+"}))))</f>
        <v/>
      </c>
      <c r="P73" s="1" t="str">
        <f>IF(COUNT($A73)=0,"",IF(N73="","--",IF(N73="3E","3E",LOOKUP(N73/P$2,{0,0.4,0.45,0.5,0.55,0.6,0.65,0.7,0.75,0.8,1},{0,2,2.25,2.5,2.75,3,3.25,3.5,3.75,4}))))</f>
        <v/>
      </c>
      <c r="Q73" s="2" t="str">
        <f>IF(COUNT($A73)=0,"",IF($A73&lt;&gt;DRAFT!$B75,"ERR",IF(DRAFT!BB75="3E","3E",IF(COUNT(DRAFT!AX75,DRAFT!BB75)&gt;0,DRAFT!BC75,""))))</f>
        <v/>
      </c>
      <c r="R73" s="2" t="str">
        <f>IF(COUNT($A73)=0,"",IF(Q73="3E","3E",IF(Q73="","I",LOOKUP(Q73/S$2,{0,0.4,0.45,0.5,0.55,0.6,0.65,0.7,0.75,0.8,1},{"F","D","C","C+","B-","B","B+","A-","A","A+"}))))</f>
        <v/>
      </c>
      <c r="S73" s="1" t="str">
        <f>IF(COUNT($A73)=0,"",IF(Q73="","--",IF(Q73="3E","3E",LOOKUP(Q73/S$2,{0,0.4,0.45,0.5,0.55,0.6,0.65,0.7,0.75,0.8,1},{0,2,2.25,2.5,2.75,3,3.25,3.5,3.75,4}))))</f>
        <v/>
      </c>
      <c r="T73" s="2" t="str">
        <f>IF(COUNT($A73)=0,"",IF($A73&lt;&gt;DRAFT!$B75,"ERR",IF(DRAFT!BK75="3E","3E",IF(COUNT(DRAFT!BG75,DRAFT!BK75)&gt;0,DRAFT!BL75,""))))</f>
        <v/>
      </c>
      <c r="U73" s="2" t="str">
        <f>IF(COUNT($A73)=0,"",IF(T73="3E","3E",IF(T73="","I",LOOKUP(T73/V$2,{0,0.4,0.45,0.5,0.55,0.6,0.65,0.7,0.75,0.8,1},{"F","D","C","C+","B-","B","B+","A-","A","A+"}))))</f>
        <v/>
      </c>
      <c r="V73" s="1" t="str">
        <f>IF(COUNT($A73)=0,"",IF(T73="","--",IF(T73="3E","3E",LOOKUP(T73/V$2,{0,0.4,0.45,0.5,0.55,0.6,0.65,0.7,0.75,0.8,1},{0,2,2.25,2.5,2.75,3,3.25,3.5,3.75,4}))))</f>
        <v/>
      </c>
      <c r="W73" s="2" t="str">
        <f>IF(COUNT($A73)=0,"",IF($A73&lt;&gt;DRAFT!$B75,"ERR",IF(DRAFT!BT75="3E","3E",IF(COUNT(DRAFT!BP75,DRAFT!BT75)&gt;0,DRAFT!BU75,""))))</f>
        <v/>
      </c>
      <c r="X73" s="2" t="str">
        <f>IF(COUNT($A73)=0,"",IF(W73="3E","3E",IF(W73="","I",LOOKUP(W73/Y$2,{0,0.4,0.45,0.5,0.55,0.6,0.65,0.7,0.75,0.8,1},{"F","D","C","C+","B-","B","B+","A-","A","A+"}))))</f>
        <v/>
      </c>
      <c r="Y73" s="1" t="str">
        <f>IF(COUNT($A73)=0,"",IF(W73="","--",IF(W73="3E","3E",LOOKUP(W73/Y$2,{0,0.4,0.45,0.5,0.55,0.6,0.65,0.7,0.75,0.8,1},{0,2,2.25,2.5,2.75,3,3.25,3.5,3.75,4}))))</f>
        <v/>
      </c>
      <c r="Z73" s="2" t="str">
        <f>IF(COUNT($A73)=0,"",IF($A73&lt;&gt;DRAFT!$B75,"ERR",IF(DRAFT!CC75="3E","3E",IF(COUNT(DRAFT!BY75,DRAFT!CC75)&gt;0,DRAFT!CD75,""))))</f>
        <v/>
      </c>
      <c r="AA73" s="2" t="str">
        <f>IF(COUNT($A73)=0,"",IF(Z73="3E","3E",IF(Z73="","I",LOOKUP(Z73/AB$2,{0,0.4,0.45,0.5,0.55,0.6,0.65,0.7,0.75,0.8,1},{"F","D","C","C+","B-","B","B+","A-","A","A+"}))))</f>
        <v/>
      </c>
      <c r="AB73" s="1" t="str">
        <f>IF(COUNT($A73)=0,"",IF(Z73="","--",IF(Z73="3E","3E",LOOKUP(Z73/AB$2,{0,0.4,0.45,0.5,0.55,0.6,0.65,0.7,0.75,0.8,1},{0,2,2.25,2.5,2.75,3,3.25,3.5,3.75,4}))))</f>
        <v/>
      </c>
      <c r="AC73" s="2" t="str">
        <f>IF(COUNT($A73)=0,"",IF($A73&lt;&gt;DRAFT!$B75,"ERR",IF(DRAFT!CF75&gt;0,DRAFT!CF75,"")))</f>
        <v/>
      </c>
      <c r="AD73" s="2" t="str">
        <f>IF(COUNT($A73)=0,"",IF(AC73="3E","3E",IF(AC73="","I",LOOKUP(AC73/AE$2,{0,0.4,0.45,0.5,0.55,0.6,0.65,0.7,0.75,0.8,1},{"F","D","C","C+","B-","B","B+","A-","A","A+"}))))</f>
        <v/>
      </c>
      <c r="AE73" s="1" t="str">
        <f>IF(COUNT($A73)=0,"",IF(AC73="","--",IF(AC73="3E","3E",LOOKUP(AC73/AE$2,{0,0.4,0.45,0.5,0.55,0.6,0.65,0.7,0.75,0.8,1},{0,2,2.25,2.5,2.75,3,3.25,3.5,3.75,4}))))</f>
        <v/>
      </c>
      <c r="AF73" s="2" t="str">
        <f>IF(COUNT($A73)=0,"",IF($A73&lt;&gt;DRAFT!$B75,"ERR",IF(DRAFT!CI75&gt;0,DRAFT!CK75,"")))</f>
        <v/>
      </c>
      <c r="AG73" s="2" t="str">
        <f>IF(COUNT($A73)=0,"",IF(AF73="3E","3E",IF(AF73="","I",LOOKUP(AF73/AH$2,{0,0.4,0.45,0.5,0.55,0.6,0.65,0.7,0.75,0.8,1},{"F","D","C","C+","B-","B","B+","A-","A","A+"}))))</f>
        <v/>
      </c>
      <c r="AH73" s="1" t="str">
        <f>IF(COUNT($A73)=0,"",IF(AF73="","--",IF(AF73="3E","3E",LOOKUP(AF73/AH$2,{0,0.4,0.45,0.5,0.55,0.6,0.65,0.7,0.75,0.8,1},{0,2,2.25,2.5,2.75,3,3.25,3.5,3.75,4}))))</f>
        <v/>
      </c>
      <c r="AI73" s="2" t="str">
        <f>IF($A73&lt;&gt;DRAFT!$B75,"ERR",IF(OR(COUNT($A73)=0,COUNT(DRAFT!CL75:CN75,DRAFT!CP75:CR75)=0),"",CEILING(SUM(DRAFT!CO75,DRAFT!CS75,DRAFT!CT75),1)))</f>
        <v/>
      </c>
      <c r="AJ73" s="2" t="str">
        <f>IF(COUNT($A73)=0,"",IF(AI73="3E","3E",IF(AI73="","I",LOOKUP(AI73/AK$2,{0,0.4,0.45,0.5,0.55,0.6,0.65,0.7,0.75,0.8,1},{"F","D","C","C+","B-","B","B+","A-","A","A+"}))))</f>
        <v/>
      </c>
      <c r="AK73" s="1" t="str">
        <f>IF(COUNT($A73)=0,"",IF(AI73="","--",IF(AI73="3E","3E",LOOKUP(AI73/AK$2,{0,0.4,0.45,0.5,0.55,0.6,0.65,0.7,0.75,0.8,1},{0,2,2.25,2.5,2.75,3,3.25,3.5,3.75,4}))))</f>
        <v/>
      </c>
      <c r="AL73" s="4" t="str">
        <f>IF(OR(COUNT($A73)=0,COUNT(B73:AK73)=0),"",IF(COUNTIF(B73:AK73,"3E")&gt;0,"3E",IF(DRAFT!$A75="R",TRUNC(SUMPRODUCT(RGP,RCP)/TCP,3),TRUNC((SUMPRODUCT(--(IMDGP&gt;0)*IMDGP,IMCP)+CEILING(DRAFT!$DB75*42,0.25))/TCP,3))))</f>
        <v/>
      </c>
      <c r="AM73" s="2" t="str">
        <f>IF(OR(COUNT($A73)=0,COUNT(B73:AK73)=0),"",IF(COUNTIF(B73:AK73,"3E")&gt;0,"3E",IF(DRAFT!$A75="R",SUMPRODUCT(--(RGP&gt;=2),RCP),SUMPRODUCT(--(IMDGP&gt;0),--(IMGP=0),IMCP)+DRAFT!$DC75)))</f>
        <v/>
      </c>
      <c r="AN73" s="67" t="str">
        <f>IF(AL73="3E","3E",IF(COUNT($A73)=0,"",IF(COUNT(AI73)=0,"--",ROUND(((CEILING(DRAFT!$CV75*38,0.25)+CEILING(DRAFT!$CX75*38,0.25)+CEILING(DRAFT!$CZ75*42,0.25)+CEILING($AL73*42,0.25))/160),2))))</f>
        <v/>
      </c>
      <c r="AO73" s="2" t="str">
        <f>IF(AN73="3E","3E",IF(COUNT($A73)=0,"",IF(COUNT(AN73)=0,"I",LOOKUP(AN73,{0,2,2.25,2.5,2.75,3,3.25,3.5,3.75,4},{"F","D","C","C+","B-","B","B+","A-","A","A+"}))))</f>
        <v/>
      </c>
      <c r="AP73" s="2" t="str">
        <f>IF(AN73="3E","3E",IF(OR(COUNT(A73)=0,COUNT(AN73)=0),"",DRAFT!CW75+DRAFT!CY75+DRAFT!DA75+N(TABULATION!AM73)))</f>
        <v/>
      </c>
      <c r="AQ73" s="2" t="str">
        <f>IF(OR(COUNT($A73)=0,COUNT(B73:AK73)=0),"",IF(COUNTIF(B73:AM73,"3E")&gt;0,"3E",IF(AND(DRAFT!$A75="IM",OR($AL73&gt;DRAFT!$DB75,$AM73&gt;DRAFT!$DC75)),"IMPROVED",IF(AND(DRAFT!$A75="IM",$AL73&lt;=DRAFT!$DB75,$AM73&lt;=DRAFT!$DC75),"NOT IMPROVED",IF(AND(DRAFT!CU75="S",AH73&gt;=2,AK73&gt;=2,AN73&gt;=2.5,AP73&gt;=144),"PASS","FAIL")))))</f>
        <v/>
      </c>
      <c r="AR73" s="2" t="str">
        <f t="shared" si="2"/>
        <v/>
      </c>
      <c r="AS73" s="2" t="str">
        <f t="shared" si="3"/>
        <v/>
      </c>
    </row>
    <row r="74" spans="1:45" ht="18.95" customHeight="1" x14ac:dyDescent="0.25">
      <c r="A74" s="3" t="str">
        <f>IF(DRAFT!$B76="","",DRAFT!$B76)</f>
        <v/>
      </c>
      <c r="B74" s="2" t="str">
        <f>IF(COUNT($A74)=0,"",IF($A74&lt;&gt;DRAFT!$B76,"ERR",IF(DRAFT!I76="3E","3E",IF(COUNT(DRAFT!E76,DRAFT!I76)&gt;0,DRAFT!J76,""))))</f>
        <v/>
      </c>
      <c r="C74" s="2" t="str">
        <f>IF(COUNT($A74)=0,"",IF(B74="3E","3E",IF(B74="","I",LOOKUP(B74/D$2,{0,0.4,0.45,0.5,0.55,0.6,0.65,0.7,0.75,0.8,1},{"F","D","C","C+","B-","B","B+","A-","A","A+"}))))</f>
        <v/>
      </c>
      <c r="D74" s="1" t="str">
        <f>IF(COUNT($A74)=0,"",IF(B74="","--",IF(B74="3E","3E",LOOKUP(B74/D$2,{0,0.4,0.45,0.5,0.55,0.6,0.65,0.7,0.75,0.8,1},{0,2,2.25,2.5,2.75,3,3.25,3.5,3.75,4}))))</f>
        <v/>
      </c>
      <c r="E74" s="2" t="str">
        <f>IF(COUNT($A74)=0,"",IF($A74&lt;&gt;DRAFT!$B76,"ERR",IF(DRAFT!R76="3E","3E",IF(COUNT(DRAFT!N76,DRAFT!R76)&gt;0,DRAFT!S76,""))))</f>
        <v/>
      </c>
      <c r="F74" s="2" t="str">
        <f>IF(COUNT($A74)=0,"",IF(E74="3E","3E",IF(E74="","I",LOOKUP(E74/G$2,{0,0.4,0.45,0.5,0.55,0.6,0.65,0.7,0.75,0.8,1},{"F","D","C","C+","B-","B","B+","A-","A","A+"}))))</f>
        <v/>
      </c>
      <c r="G74" s="1" t="str">
        <f>IF(COUNT($A74)=0,"",IF(E74="","--",IF(E74="3E","3E",LOOKUP(E74/G$2,{0,0.4,0.45,0.5,0.55,0.6,0.65,0.7,0.75,0.8,1},{0,2,2.25,2.5,2.75,3,3.25,3.5,3.75,4}))))</f>
        <v/>
      </c>
      <c r="H74" s="2" t="str">
        <f>IF(COUNT($A74)=0,"",IF($A74&lt;&gt;DRAFT!$B76,"ERR",IF(DRAFT!AA76="3E","3E",IF(COUNT(DRAFT!W76,DRAFT!AA76)&gt;0,DRAFT!AB76,""))))</f>
        <v/>
      </c>
      <c r="I74" s="2" t="str">
        <f>IF(COUNT($A74)=0,"",IF(H74="3E","3E",IF(H74="","I",LOOKUP(H74/J$2,{0,0.4,0.45,0.5,0.55,0.6,0.65,0.7,0.75,0.8,1},{"F","D","C","C+","B-","B","B+","A-","A","A+"}))))</f>
        <v/>
      </c>
      <c r="J74" s="1" t="str">
        <f>IF(COUNT($A74)=0,"",IF(H74="","--",IF(H74="3E","3E",LOOKUP(H74/J$2,{0,0.4,0.45,0.5,0.55,0.6,0.65,0.7,0.75,0.8,1},{0,2,2.25,2.5,2.75,3,3.25,3.5,3.75,4}))))</f>
        <v/>
      </c>
      <c r="K74" s="2" t="str">
        <f>IF(COUNT($A74)=0,"",IF($A74&lt;&gt;DRAFT!$B76,"ERR",IF(DRAFT!AJ76="3E","3E",IF(COUNT(DRAFT!AF76,DRAFT!AJ76)&gt;0,DRAFT!AK76,""))))</f>
        <v/>
      </c>
      <c r="L74" s="2" t="str">
        <f>IF(COUNT($A74)=0,"",IF(K74="3E","3E",IF(K74="","I",LOOKUP(K74/M$2,{0,0.4,0.45,0.5,0.55,0.6,0.65,0.7,0.75,0.8,1},{"F","D","C","C+","B-","B","B+","A-","A","A+"}))))</f>
        <v/>
      </c>
      <c r="M74" s="1" t="str">
        <f>IF(COUNT($A74)=0,"",IF(K74="","--",IF(K74="3E","3E",LOOKUP(K74/M$2,{0,0.4,0.45,0.5,0.55,0.6,0.65,0.7,0.75,0.8,1},{0,2,2.25,2.5,2.75,3,3.25,3.5,3.75,4}))))</f>
        <v/>
      </c>
      <c r="N74" s="2" t="str">
        <f>IF(COUNT($A74)=0,"",IF($A74&lt;&gt;DRAFT!$B76,"ERR",IF(DRAFT!AS76="3E","3E",IF(COUNT(DRAFT!AO76,DRAFT!AS76)&gt;0,DRAFT!AT76,""))))</f>
        <v/>
      </c>
      <c r="O74" s="2" t="str">
        <f>IF(COUNT($A74)=0,"",IF(N74="3E","3E",IF(N74="","I",LOOKUP(N74/P$2,{0,0.4,0.45,0.5,0.55,0.6,0.65,0.7,0.75,0.8,1},{"F","D","C","C+","B-","B","B+","A-","A","A+"}))))</f>
        <v/>
      </c>
      <c r="P74" s="1" t="str">
        <f>IF(COUNT($A74)=0,"",IF(N74="","--",IF(N74="3E","3E",LOOKUP(N74/P$2,{0,0.4,0.45,0.5,0.55,0.6,0.65,0.7,0.75,0.8,1},{0,2,2.25,2.5,2.75,3,3.25,3.5,3.75,4}))))</f>
        <v/>
      </c>
      <c r="Q74" s="2" t="str">
        <f>IF(COUNT($A74)=0,"",IF($A74&lt;&gt;DRAFT!$B76,"ERR",IF(DRAFT!BB76="3E","3E",IF(COUNT(DRAFT!AX76,DRAFT!BB76)&gt;0,DRAFT!BC76,""))))</f>
        <v/>
      </c>
      <c r="R74" s="2" t="str">
        <f>IF(COUNT($A74)=0,"",IF(Q74="3E","3E",IF(Q74="","I",LOOKUP(Q74/S$2,{0,0.4,0.45,0.5,0.55,0.6,0.65,0.7,0.75,0.8,1},{"F","D","C","C+","B-","B","B+","A-","A","A+"}))))</f>
        <v/>
      </c>
      <c r="S74" s="1" t="str">
        <f>IF(COUNT($A74)=0,"",IF(Q74="","--",IF(Q74="3E","3E",LOOKUP(Q74/S$2,{0,0.4,0.45,0.5,0.55,0.6,0.65,0.7,0.75,0.8,1},{0,2,2.25,2.5,2.75,3,3.25,3.5,3.75,4}))))</f>
        <v/>
      </c>
      <c r="T74" s="2" t="str">
        <f>IF(COUNT($A74)=0,"",IF($A74&lt;&gt;DRAFT!$B76,"ERR",IF(DRAFT!BK76="3E","3E",IF(COUNT(DRAFT!BG76,DRAFT!BK76)&gt;0,DRAFT!BL76,""))))</f>
        <v/>
      </c>
      <c r="U74" s="2" t="str">
        <f>IF(COUNT($A74)=0,"",IF(T74="3E","3E",IF(T74="","I",LOOKUP(T74/V$2,{0,0.4,0.45,0.5,0.55,0.6,0.65,0.7,0.75,0.8,1},{"F","D","C","C+","B-","B","B+","A-","A","A+"}))))</f>
        <v/>
      </c>
      <c r="V74" s="1" t="str">
        <f>IF(COUNT($A74)=0,"",IF(T74="","--",IF(T74="3E","3E",LOOKUP(T74/V$2,{0,0.4,0.45,0.5,0.55,0.6,0.65,0.7,0.75,0.8,1},{0,2,2.25,2.5,2.75,3,3.25,3.5,3.75,4}))))</f>
        <v/>
      </c>
      <c r="W74" s="2" t="str">
        <f>IF(COUNT($A74)=0,"",IF($A74&lt;&gt;DRAFT!$B76,"ERR",IF(DRAFT!BT76="3E","3E",IF(COUNT(DRAFT!BP76,DRAFT!BT76)&gt;0,DRAFT!BU76,""))))</f>
        <v/>
      </c>
      <c r="X74" s="2" t="str">
        <f>IF(COUNT($A74)=0,"",IF(W74="3E","3E",IF(W74="","I",LOOKUP(W74/Y$2,{0,0.4,0.45,0.5,0.55,0.6,0.65,0.7,0.75,0.8,1},{"F","D","C","C+","B-","B","B+","A-","A","A+"}))))</f>
        <v/>
      </c>
      <c r="Y74" s="1" t="str">
        <f>IF(COUNT($A74)=0,"",IF(W74="","--",IF(W74="3E","3E",LOOKUP(W74/Y$2,{0,0.4,0.45,0.5,0.55,0.6,0.65,0.7,0.75,0.8,1},{0,2,2.25,2.5,2.75,3,3.25,3.5,3.75,4}))))</f>
        <v/>
      </c>
      <c r="Z74" s="2" t="str">
        <f>IF(COUNT($A74)=0,"",IF($A74&lt;&gt;DRAFT!$B76,"ERR",IF(DRAFT!CC76="3E","3E",IF(COUNT(DRAFT!BY76,DRAFT!CC76)&gt;0,DRAFT!CD76,""))))</f>
        <v/>
      </c>
      <c r="AA74" s="2" t="str">
        <f>IF(COUNT($A74)=0,"",IF(Z74="3E","3E",IF(Z74="","I",LOOKUP(Z74/AB$2,{0,0.4,0.45,0.5,0.55,0.6,0.65,0.7,0.75,0.8,1},{"F","D","C","C+","B-","B","B+","A-","A","A+"}))))</f>
        <v/>
      </c>
      <c r="AB74" s="1" t="str">
        <f>IF(COUNT($A74)=0,"",IF(Z74="","--",IF(Z74="3E","3E",LOOKUP(Z74/AB$2,{0,0.4,0.45,0.5,0.55,0.6,0.65,0.7,0.75,0.8,1},{0,2,2.25,2.5,2.75,3,3.25,3.5,3.75,4}))))</f>
        <v/>
      </c>
      <c r="AC74" s="2" t="str">
        <f>IF(COUNT($A74)=0,"",IF($A74&lt;&gt;DRAFT!$B76,"ERR",IF(DRAFT!CF76&gt;0,DRAFT!CF76,"")))</f>
        <v/>
      </c>
      <c r="AD74" s="2" t="str">
        <f>IF(COUNT($A74)=0,"",IF(AC74="3E","3E",IF(AC74="","I",LOOKUP(AC74/AE$2,{0,0.4,0.45,0.5,0.55,0.6,0.65,0.7,0.75,0.8,1},{"F","D","C","C+","B-","B","B+","A-","A","A+"}))))</f>
        <v/>
      </c>
      <c r="AE74" s="1" t="str">
        <f>IF(COUNT($A74)=0,"",IF(AC74="","--",IF(AC74="3E","3E",LOOKUP(AC74/AE$2,{0,0.4,0.45,0.5,0.55,0.6,0.65,0.7,0.75,0.8,1},{0,2,2.25,2.5,2.75,3,3.25,3.5,3.75,4}))))</f>
        <v/>
      </c>
      <c r="AF74" s="2" t="str">
        <f>IF(COUNT($A74)=0,"",IF($A74&lt;&gt;DRAFT!$B76,"ERR",IF(DRAFT!CI76&gt;0,DRAFT!CK76,"")))</f>
        <v/>
      </c>
      <c r="AG74" s="2" t="str">
        <f>IF(COUNT($A74)=0,"",IF(AF74="3E","3E",IF(AF74="","I",LOOKUP(AF74/AH$2,{0,0.4,0.45,0.5,0.55,0.6,0.65,0.7,0.75,0.8,1},{"F","D","C","C+","B-","B","B+","A-","A","A+"}))))</f>
        <v/>
      </c>
      <c r="AH74" s="1" t="str">
        <f>IF(COUNT($A74)=0,"",IF(AF74="","--",IF(AF74="3E","3E",LOOKUP(AF74/AH$2,{0,0.4,0.45,0.5,0.55,0.6,0.65,0.7,0.75,0.8,1},{0,2,2.25,2.5,2.75,3,3.25,3.5,3.75,4}))))</f>
        <v/>
      </c>
      <c r="AI74" s="2" t="str">
        <f>IF($A74&lt;&gt;DRAFT!$B76,"ERR",IF(OR(COUNT($A74)=0,COUNT(DRAFT!CL76:CN76,DRAFT!CP76:CR76)=0),"",CEILING(SUM(DRAFT!CO76,DRAFT!CS76,DRAFT!CT76),1)))</f>
        <v/>
      </c>
      <c r="AJ74" s="2" t="str">
        <f>IF(COUNT($A74)=0,"",IF(AI74="3E","3E",IF(AI74="","I",LOOKUP(AI74/AK$2,{0,0.4,0.45,0.5,0.55,0.6,0.65,0.7,0.75,0.8,1},{"F","D","C","C+","B-","B","B+","A-","A","A+"}))))</f>
        <v/>
      </c>
      <c r="AK74" s="1" t="str">
        <f>IF(COUNT($A74)=0,"",IF(AI74="","--",IF(AI74="3E","3E",LOOKUP(AI74/AK$2,{0,0.4,0.45,0.5,0.55,0.6,0.65,0.7,0.75,0.8,1},{0,2,2.25,2.5,2.75,3,3.25,3.5,3.75,4}))))</f>
        <v/>
      </c>
      <c r="AL74" s="4" t="str">
        <f>IF(OR(COUNT($A74)=0,COUNT(B74:AK74)=0),"",IF(COUNTIF(B74:AK74,"3E")&gt;0,"3E",IF(DRAFT!$A76="R",TRUNC(SUMPRODUCT(RGP,RCP)/TCP,3),TRUNC((SUMPRODUCT(--(IMDGP&gt;0)*IMDGP,IMCP)+CEILING(DRAFT!$DB76*42,0.25))/TCP,3))))</f>
        <v/>
      </c>
      <c r="AM74" s="2" t="str">
        <f>IF(OR(COUNT($A74)=0,COUNT(B74:AK74)=0),"",IF(COUNTIF(B74:AK74,"3E")&gt;0,"3E",IF(DRAFT!$A76="R",SUMPRODUCT(--(RGP&gt;=2),RCP),SUMPRODUCT(--(IMDGP&gt;0),--(IMGP=0),IMCP)+DRAFT!$DC76)))</f>
        <v/>
      </c>
      <c r="AN74" s="67" t="str">
        <f>IF(AL74="3E","3E",IF(COUNT($A74)=0,"",IF(COUNT(AI74)=0,"--",ROUND(((CEILING(DRAFT!$CV76*38,0.25)+CEILING(DRAFT!$CX76*38,0.25)+CEILING(DRAFT!$CZ76*42,0.25)+CEILING($AL74*42,0.25))/160),2))))</f>
        <v/>
      </c>
      <c r="AO74" s="2" t="str">
        <f>IF(AN74="3E","3E",IF(COUNT($A74)=0,"",IF(COUNT(AN74)=0,"I",LOOKUP(AN74,{0,2,2.25,2.5,2.75,3,3.25,3.5,3.75,4},{"F","D","C","C+","B-","B","B+","A-","A","A+"}))))</f>
        <v/>
      </c>
      <c r="AP74" s="2" t="str">
        <f>IF(AN74="3E","3E",IF(OR(COUNT(A74)=0,COUNT(AN74)=0),"",DRAFT!CW76+DRAFT!CY76+DRAFT!DA76+N(TABULATION!AM74)))</f>
        <v/>
      </c>
      <c r="AQ74" s="2" t="str">
        <f>IF(OR(COUNT($A74)=0,COUNT(B74:AK74)=0),"",IF(COUNTIF(B74:AM74,"3E")&gt;0,"3E",IF(AND(DRAFT!$A76="IM",OR($AL74&gt;DRAFT!$DB76,$AM74&gt;DRAFT!$DC76)),"IMPROVED",IF(AND(DRAFT!$A76="IM",$AL74&lt;=DRAFT!$DB76,$AM74&lt;=DRAFT!$DC76),"NOT IMPROVED",IF(AND(DRAFT!CU76="S",AH74&gt;=2,AK74&gt;=2,AN74&gt;=2.5,AP74&gt;=144),"PASS","FAIL")))))</f>
        <v/>
      </c>
      <c r="AR74" s="2" t="str">
        <f t="shared" si="2"/>
        <v/>
      </c>
      <c r="AS74" s="2" t="str">
        <f t="shared" si="3"/>
        <v/>
      </c>
    </row>
    <row r="75" spans="1:45" ht="18.95" customHeight="1" x14ac:dyDescent="0.25">
      <c r="A75" s="3" t="str">
        <f>IF(DRAFT!$B77="","",DRAFT!$B77)</f>
        <v/>
      </c>
      <c r="B75" s="2" t="str">
        <f>IF(COUNT($A75)=0,"",IF($A75&lt;&gt;DRAFT!$B77,"ERR",IF(DRAFT!I77="3E","3E",IF(COUNT(DRAFT!E77,DRAFT!I77)&gt;0,DRAFT!J77,""))))</f>
        <v/>
      </c>
      <c r="C75" s="2" t="str">
        <f>IF(COUNT($A75)=0,"",IF(B75="3E","3E",IF(B75="","I",LOOKUP(B75/D$2,{0,0.4,0.45,0.5,0.55,0.6,0.65,0.7,0.75,0.8,1},{"F","D","C","C+","B-","B","B+","A-","A","A+"}))))</f>
        <v/>
      </c>
      <c r="D75" s="1" t="str">
        <f>IF(COUNT($A75)=0,"",IF(B75="","--",IF(B75="3E","3E",LOOKUP(B75/D$2,{0,0.4,0.45,0.5,0.55,0.6,0.65,0.7,0.75,0.8,1},{0,2,2.25,2.5,2.75,3,3.25,3.5,3.75,4}))))</f>
        <v/>
      </c>
      <c r="E75" s="2" t="str">
        <f>IF(COUNT($A75)=0,"",IF($A75&lt;&gt;DRAFT!$B77,"ERR",IF(DRAFT!R77="3E","3E",IF(COUNT(DRAFT!N77,DRAFT!R77)&gt;0,DRAFT!S77,""))))</f>
        <v/>
      </c>
      <c r="F75" s="2" t="str">
        <f>IF(COUNT($A75)=0,"",IF(E75="3E","3E",IF(E75="","I",LOOKUP(E75/G$2,{0,0.4,0.45,0.5,0.55,0.6,0.65,0.7,0.75,0.8,1},{"F","D","C","C+","B-","B","B+","A-","A","A+"}))))</f>
        <v/>
      </c>
      <c r="G75" s="1" t="str">
        <f>IF(COUNT($A75)=0,"",IF(E75="","--",IF(E75="3E","3E",LOOKUP(E75/G$2,{0,0.4,0.45,0.5,0.55,0.6,0.65,0.7,0.75,0.8,1},{0,2,2.25,2.5,2.75,3,3.25,3.5,3.75,4}))))</f>
        <v/>
      </c>
      <c r="H75" s="2" t="str">
        <f>IF(COUNT($A75)=0,"",IF($A75&lt;&gt;DRAFT!$B77,"ERR",IF(DRAFT!AA77="3E","3E",IF(COUNT(DRAFT!W77,DRAFT!AA77)&gt;0,DRAFT!AB77,""))))</f>
        <v/>
      </c>
      <c r="I75" s="2" t="str">
        <f>IF(COUNT($A75)=0,"",IF(H75="3E","3E",IF(H75="","I",LOOKUP(H75/J$2,{0,0.4,0.45,0.5,0.55,0.6,0.65,0.7,0.75,0.8,1},{"F","D","C","C+","B-","B","B+","A-","A","A+"}))))</f>
        <v/>
      </c>
      <c r="J75" s="1" t="str">
        <f>IF(COUNT($A75)=0,"",IF(H75="","--",IF(H75="3E","3E",LOOKUP(H75/J$2,{0,0.4,0.45,0.5,0.55,0.6,0.65,0.7,0.75,0.8,1},{0,2,2.25,2.5,2.75,3,3.25,3.5,3.75,4}))))</f>
        <v/>
      </c>
      <c r="K75" s="2" t="str">
        <f>IF(COUNT($A75)=0,"",IF($A75&lt;&gt;DRAFT!$B77,"ERR",IF(DRAFT!AJ77="3E","3E",IF(COUNT(DRAFT!AF77,DRAFT!AJ77)&gt;0,DRAFT!AK77,""))))</f>
        <v/>
      </c>
      <c r="L75" s="2" t="str">
        <f>IF(COUNT($A75)=0,"",IF(K75="3E","3E",IF(K75="","I",LOOKUP(K75/M$2,{0,0.4,0.45,0.5,0.55,0.6,0.65,0.7,0.75,0.8,1},{"F","D","C","C+","B-","B","B+","A-","A","A+"}))))</f>
        <v/>
      </c>
      <c r="M75" s="1" t="str">
        <f>IF(COUNT($A75)=0,"",IF(K75="","--",IF(K75="3E","3E",LOOKUP(K75/M$2,{0,0.4,0.45,0.5,0.55,0.6,0.65,0.7,0.75,0.8,1},{0,2,2.25,2.5,2.75,3,3.25,3.5,3.75,4}))))</f>
        <v/>
      </c>
      <c r="N75" s="2" t="str">
        <f>IF(COUNT($A75)=0,"",IF($A75&lt;&gt;DRAFT!$B77,"ERR",IF(DRAFT!AS77="3E","3E",IF(COUNT(DRAFT!AO77,DRAFT!AS77)&gt;0,DRAFT!AT77,""))))</f>
        <v/>
      </c>
      <c r="O75" s="2" t="str">
        <f>IF(COUNT($A75)=0,"",IF(N75="3E","3E",IF(N75="","I",LOOKUP(N75/P$2,{0,0.4,0.45,0.5,0.55,0.6,0.65,0.7,0.75,0.8,1},{"F","D","C","C+","B-","B","B+","A-","A","A+"}))))</f>
        <v/>
      </c>
      <c r="P75" s="1" t="str">
        <f>IF(COUNT($A75)=0,"",IF(N75="","--",IF(N75="3E","3E",LOOKUP(N75/P$2,{0,0.4,0.45,0.5,0.55,0.6,0.65,0.7,0.75,0.8,1},{0,2,2.25,2.5,2.75,3,3.25,3.5,3.75,4}))))</f>
        <v/>
      </c>
      <c r="Q75" s="2" t="str">
        <f>IF(COUNT($A75)=0,"",IF($A75&lt;&gt;DRAFT!$B77,"ERR",IF(DRAFT!BB77="3E","3E",IF(COUNT(DRAFT!AX77,DRAFT!BB77)&gt;0,DRAFT!BC77,""))))</f>
        <v/>
      </c>
      <c r="R75" s="2" t="str">
        <f>IF(COUNT($A75)=0,"",IF(Q75="3E","3E",IF(Q75="","I",LOOKUP(Q75/S$2,{0,0.4,0.45,0.5,0.55,0.6,0.65,0.7,0.75,0.8,1},{"F","D","C","C+","B-","B","B+","A-","A","A+"}))))</f>
        <v/>
      </c>
      <c r="S75" s="1" t="str">
        <f>IF(COUNT($A75)=0,"",IF(Q75="","--",IF(Q75="3E","3E",LOOKUP(Q75/S$2,{0,0.4,0.45,0.5,0.55,0.6,0.65,0.7,0.75,0.8,1},{0,2,2.25,2.5,2.75,3,3.25,3.5,3.75,4}))))</f>
        <v/>
      </c>
      <c r="T75" s="2" t="str">
        <f>IF(COUNT($A75)=0,"",IF($A75&lt;&gt;DRAFT!$B77,"ERR",IF(DRAFT!BK77="3E","3E",IF(COUNT(DRAFT!BG77,DRAFT!BK77)&gt;0,DRAFT!BL77,""))))</f>
        <v/>
      </c>
      <c r="U75" s="2" t="str">
        <f>IF(COUNT($A75)=0,"",IF(T75="3E","3E",IF(T75="","I",LOOKUP(T75/V$2,{0,0.4,0.45,0.5,0.55,0.6,0.65,0.7,0.75,0.8,1},{"F","D","C","C+","B-","B","B+","A-","A","A+"}))))</f>
        <v/>
      </c>
      <c r="V75" s="1" t="str">
        <f>IF(COUNT($A75)=0,"",IF(T75="","--",IF(T75="3E","3E",LOOKUP(T75/V$2,{0,0.4,0.45,0.5,0.55,0.6,0.65,0.7,0.75,0.8,1},{0,2,2.25,2.5,2.75,3,3.25,3.5,3.75,4}))))</f>
        <v/>
      </c>
      <c r="W75" s="2" t="str">
        <f>IF(COUNT($A75)=0,"",IF($A75&lt;&gt;DRAFT!$B77,"ERR",IF(DRAFT!BT77="3E","3E",IF(COUNT(DRAFT!BP77,DRAFT!BT77)&gt;0,DRAFT!BU77,""))))</f>
        <v/>
      </c>
      <c r="X75" s="2" t="str">
        <f>IF(COUNT($A75)=0,"",IF(W75="3E","3E",IF(W75="","I",LOOKUP(W75/Y$2,{0,0.4,0.45,0.5,0.55,0.6,0.65,0.7,0.75,0.8,1},{"F","D","C","C+","B-","B","B+","A-","A","A+"}))))</f>
        <v/>
      </c>
      <c r="Y75" s="1" t="str">
        <f>IF(COUNT($A75)=0,"",IF(W75="","--",IF(W75="3E","3E",LOOKUP(W75/Y$2,{0,0.4,0.45,0.5,0.55,0.6,0.65,0.7,0.75,0.8,1},{0,2,2.25,2.5,2.75,3,3.25,3.5,3.75,4}))))</f>
        <v/>
      </c>
      <c r="Z75" s="2" t="str">
        <f>IF(COUNT($A75)=0,"",IF($A75&lt;&gt;DRAFT!$B77,"ERR",IF(DRAFT!CC77="3E","3E",IF(COUNT(DRAFT!BY77,DRAFT!CC77)&gt;0,DRAFT!CD77,""))))</f>
        <v/>
      </c>
      <c r="AA75" s="2" t="str">
        <f>IF(COUNT($A75)=0,"",IF(Z75="3E","3E",IF(Z75="","I",LOOKUP(Z75/AB$2,{0,0.4,0.45,0.5,0.55,0.6,0.65,0.7,0.75,0.8,1},{"F","D","C","C+","B-","B","B+","A-","A","A+"}))))</f>
        <v/>
      </c>
      <c r="AB75" s="1" t="str">
        <f>IF(COUNT($A75)=0,"",IF(Z75="","--",IF(Z75="3E","3E",LOOKUP(Z75/AB$2,{0,0.4,0.45,0.5,0.55,0.6,0.65,0.7,0.75,0.8,1},{0,2,2.25,2.5,2.75,3,3.25,3.5,3.75,4}))))</f>
        <v/>
      </c>
      <c r="AC75" s="2" t="str">
        <f>IF(COUNT($A75)=0,"",IF($A75&lt;&gt;DRAFT!$B77,"ERR",IF(DRAFT!CF77&gt;0,DRAFT!CF77,"")))</f>
        <v/>
      </c>
      <c r="AD75" s="2" t="str">
        <f>IF(COUNT($A75)=0,"",IF(AC75="3E","3E",IF(AC75="","I",LOOKUP(AC75/AE$2,{0,0.4,0.45,0.5,0.55,0.6,0.65,0.7,0.75,0.8,1},{"F","D","C","C+","B-","B","B+","A-","A","A+"}))))</f>
        <v/>
      </c>
      <c r="AE75" s="1" t="str">
        <f>IF(COUNT($A75)=0,"",IF(AC75="","--",IF(AC75="3E","3E",LOOKUP(AC75/AE$2,{0,0.4,0.45,0.5,0.55,0.6,0.65,0.7,0.75,0.8,1},{0,2,2.25,2.5,2.75,3,3.25,3.5,3.75,4}))))</f>
        <v/>
      </c>
      <c r="AF75" s="2" t="str">
        <f>IF(COUNT($A75)=0,"",IF($A75&lt;&gt;DRAFT!$B77,"ERR",IF(DRAFT!CI77&gt;0,DRAFT!CK77,"")))</f>
        <v/>
      </c>
      <c r="AG75" s="2" t="str">
        <f>IF(COUNT($A75)=0,"",IF(AF75="3E","3E",IF(AF75="","I",LOOKUP(AF75/AH$2,{0,0.4,0.45,0.5,0.55,0.6,0.65,0.7,0.75,0.8,1},{"F","D","C","C+","B-","B","B+","A-","A","A+"}))))</f>
        <v/>
      </c>
      <c r="AH75" s="1" t="str">
        <f>IF(COUNT($A75)=0,"",IF(AF75="","--",IF(AF75="3E","3E",LOOKUP(AF75/AH$2,{0,0.4,0.45,0.5,0.55,0.6,0.65,0.7,0.75,0.8,1},{0,2,2.25,2.5,2.75,3,3.25,3.5,3.75,4}))))</f>
        <v/>
      </c>
      <c r="AI75" s="2" t="str">
        <f>IF($A75&lt;&gt;DRAFT!$B77,"ERR",IF(OR(COUNT($A75)=0,COUNT(DRAFT!CL77:CN77,DRAFT!CP77:CR77)=0),"",CEILING(SUM(DRAFT!CO77,DRAFT!CS77,DRAFT!CT77),1)))</f>
        <v/>
      </c>
      <c r="AJ75" s="2" t="str">
        <f>IF(COUNT($A75)=0,"",IF(AI75="3E","3E",IF(AI75="","I",LOOKUP(AI75/AK$2,{0,0.4,0.45,0.5,0.55,0.6,0.65,0.7,0.75,0.8,1},{"F","D","C","C+","B-","B","B+","A-","A","A+"}))))</f>
        <v/>
      </c>
      <c r="AK75" s="1" t="str">
        <f>IF(COUNT($A75)=0,"",IF(AI75="","--",IF(AI75="3E","3E",LOOKUP(AI75/AK$2,{0,0.4,0.45,0.5,0.55,0.6,0.65,0.7,0.75,0.8,1},{0,2,2.25,2.5,2.75,3,3.25,3.5,3.75,4}))))</f>
        <v/>
      </c>
      <c r="AL75" s="4" t="str">
        <f>IF(OR(COUNT($A75)=0,COUNT(B75:AK75)=0),"",IF(COUNTIF(B75:AK75,"3E")&gt;0,"3E",IF(DRAFT!$A77="R",TRUNC(SUMPRODUCT(RGP,RCP)/TCP,3),TRUNC((SUMPRODUCT(--(IMDGP&gt;0)*IMDGP,IMCP)+CEILING(DRAFT!$DB77*42,0.25))/TCP,3))))</f>
        <v/>
      </c>
      <c r="AM75" s="2" t="str">
        <f>IF(OR(COUNT($A75)=0,COUNT(B75:AK75)=0),"",IF(COUNTIF(B75:AK75,"3E")&gt;0,"3E",IF(DRAFT!$A77="R",SUMPRODUCT(--(RGP&gt;=2),RCP),SUMPRODUCT(--(IMDGP&gt;0),--(IMGP=0),IMCP)+DRAFT!$DC77)))</f>
        <v/>
      </c>
      <c r="AN75" s="67" t="str">
        <f>IF(AL75="3E","3E",IF(COUNT($A75)=0,"",IF(COUNT(AI75)=0,"--",ROUND(((CEILING(DRAFT!$CV77*38,0.25)+CEILING(DRAFT!$CX77*38,0.25)+CEILING(DRAFT!$CZ77*42,0.25)+CEILING($AL75*42,0.25))/160),2))))</f>
        <v/>
      </c>
      <c r="AO75" s="2" t="str">
        <f>IF(AN75="3E","3E",IF(COUNT($A75)=0,"",IF(COUNT(AN75)=0,"I",LOOKUP(AN75,{0,2,2.25,2.5,2.75,3,3.25,3.5,3.75,4},{"F","D","C","C+","B-","B","B+","A-","A","A+"}))))</f>
        <v/>
      </c>
      <c r="AP75" s="2" t="str">
        <f>IF(AN75="3E","3E",IF(OR(COUNT(A75)=0,COUNT(AN75)=0),"",DRAFT!CW77+DRAFT!CY77+DRAFT!DA77+N(TABULATION!AM75)))</f>
        <v/>
      </c>
      <c r="AQ75" s="2" t="str">
        <f>IF(OR(COUNT($A75)=0,COUNT(B75:AK75)=0),"",IF(COUNTIF(B75:AM75,"3E")&gt;0,"3E",IF(AND(DRAFT!$A77="IM",OR($AL75&gt;DRAFT!$DB77,$AM75&gt;DRAFT!$DC77)),"IMPROVED",IF(AND(DRAFT!$A77="IM",$AL75&lt;=DRAFT!$DB77,$AM75&lt;=DRAFT!$DC77),"NOT IMPROVED",IF(AND(DRAFT!CU77="S",AH75&gt;=2,AK75&gt;=2,AN75&gt;=2.5,AP75&gt;=144),"PASS","FAIL")))))</f>
        <v/>
      </c>
      <c r="AR75" s="2" t="str">
        <f t="shared" si="2"/>
        <v/>
      </c>
      <c r="AS75" s="2" t="str">
        <f t="shared" si="3"/>
        <v/>
      </c>
    </row>
    <row r="76" spans="1:45" ht="18.95" customHeight="1" x14ac:dyDescent="0.25">
      <c r="A76" s="3" t="str">
        <f>IF(DRAFT!$B78="","",DRAFT!$B78)</f>
        <v/>
      </c>
      <c r="B76" s="2" t="str">
        <f>IF(COUNT($A76)=0,"",IF($A76&lt;&gt;DRAFT!$B78,"ERR",IF(DRAFT!I78="3E","3E",IF(COUNT(DRAFT!E78,DRAFT!I78)&gt;0,DRAFT!J78,""))))</f>
        <v/>
      </c>
      <c r="C76" s="2" t="str">
        <f>IF(COUNT($A76)=0,"",IF(B76="3E","3E",IF(B76="","I",LOOKUP(B76/D$2,{0,0.4,0.45,0.5,0.55,0.6,0.65,0.7,0.75,0.8,1},{"F","D","C","C+","B-","B","B+","A-","A","A+"}))))</f>
        <v/>
      </c>
      <c r="D76" s="1" t="str">
        <f>IF(COUNT($A76)=0,"",IF(B76="","--",IF(B76="3E","3E",LOOKUP(B76/D$2,{0,0.4,0.45,0.5,0.55,0.6,0.65,0.7,0.75,0.8,1},{0,2,2.25,2.5,2.75,3,3.25,3.5,3.75,4}))))</f>
        <v/>
      </c>
      <c r="E76" s="2" t="str">
        <f>IF(COUNT($A76)=0,"",IF($A76&lt;&gt;DRAFT!$B78,"ERR",IF(DRAFT!R78="3E","3E",IF(COUNT(DRAFT!N78,DRAFT!R78)&gt;0,DRAFT!S78,""))))</f>
        <v/>
      </c>
      <c r="F76" s="2" t="str">
        <f>IF(COUNT($A76)=0,"",IF(E76="3E","3E",IF(E76="","I",LOOKUP(E76/G$2,{0,0.4,0.45,0.5,0.55,0.6,0.65,0.7,0.75,0.8,1},{"F","D","C","C+","B-","B","B+","A-","A","A+"}))))</f>
        <v/>
      </c>
      <c r="G76" s="1" t="str">
        <f>IF(COUNT($A76)=0,"",IF(E76="","--",IF(E76="3E","3E",LOOKUP(E76/G$2,{0,0.4,0.45,0.5,0.55,0.6,0.65,0.7,0.75,0.8,1},{0,2,2.25,2.5,2.75,3,3.25,3.5,3.75,4}))))</f>
        <v/>
      </c>
      <c r="H76" s="2" t="str">
        <f>IF(COUNT($A76)=0,"",IF($A76&lt;&gt;DRAFT!$B78,"ERR",IF(DRAFT!AA78="3E","3E",IF(COUNT(DRAFT!W78,DRAFT!AA78)&gt;0,DRAFT!AB78,""))))</f>
        <v/>
      </c>
      <c r="I76" s="2" t="str">
        <f>IF(COUNT($A76)=0,"",IF(H76="3E","3E",IF(H76="","I",LOOKUP(H76/J$2,{0,0.4,0.45,0.5,0.55,0.6,0.65,0.7,0.75,0.8,1},{"F","D","C","C+","B-","B","B+","A-","A","A+"}))))</f>
        <v/>
      </c>
      <c r="J76" s="1" t="str">
        <f>IF(COUNT($A76)=0,"",IF(H76="","--",IF(H76="3E","3E",LOOKUP(H76/J$2,{0,0.4,0.45,0.5,0.55,0.6,0.65,0.7,0.75,0.8,1},{0,2,2.25,2.5,2.75,3,3.25,3.5,3.75,4}))))</f>
        <v/>
      </c>
      <c r="K76" s="2" t="str">
        <f>IF(COUNT($A76)=0,"",IF($A76&lt;&gt;DRAFT!$B78,"ERR",IF(DRAFT!AJ78="3E","3E",IF(COUNT(DRAFT!AF78,DRAFT!AJ78)&gt;0,DRAFT!AK78,""))))</f>
        <v/>
      </c>
      <c r="L76" s="2" t="str">
        <f>IF(COUNT($A76)=0,"",IF(K76="3E","3E",IF(K76="","I",LOOKUP(K76/M$2,{0,0.4,0.45,0.5,0.55,0.6,0.65,0.7,0.75,0.8,1},{"F","D","C","C+","B-","B","B+","A-","A","A+"}))))</f>
        <v/>
      </c>
      <c r="M76" s="1" t="str">
        <f>IF(COUNT($A76)=0,"",IF(K76="","--",IF(K76="3E","3E",LOOKUP(K76/M$2,{0,0.4,0.45,0.5,0.55,0.6,0.65,0.7,0.75,0.8,1},{0,2,2.25,2.5,2.75,3,3.25,3.5,3.75,4}))))</f>
        <v/>
      </c>
      <c r="N76" s="2" t="str">
        <f>IF(COUNT($A76)=0,"",IF($A76&lt;&gt;DRAFT!$B78,"ERR",IF(DRAFT!AS78="3E","3E",IF(COUNT(DRAFT!AO78,DRAFT!AS78)&gt;0,DRAFT!AT78,""))))</f>
        <v/>
      </c>
      <c r="O76" s="2" t="str">
        <f>IF(COUNT($A76)=0,"",IF(N76="3E","3E",IF(N76="","I",LOOKUP(N76/P$2,{0,0.4,0.45,0.5,0.55,0.6,0.65,0.7,0.75,0.8,1},{"F","D","C","C+","B-","B","B+","A-","A","A+"}))))</f>
        <v/>
      </c>
      <c r="P76" s="1" t="str">
        <f>IF(COUNT($A76)=0,"",IF(N76="","--",IF(N76="3E","3E",LOOKUP(N76/P$2,{0,0.4,0.45,0.5,0.55,0.6,0.65,0.7,0.75,0.8,1},{0,2,2.25,2.5,2.75,3,3.25,3.5,3.75,4}))))</f>
        <v/>
      </c>
      <c r="Q76" s="2" t="str">
        <f>IF(COUNT($A76)=0,"",IF($A76&lt;&gt;DRAFT!$B78,"ERR",IF(DRAFT!BB78="3E","3E",IF(COUNT(DRAFT!AX78,DRAFT!BB78)&gt;0,DRAFT!BC78,""))))</f>
        <v/>
      </c>
      <c r="R76" s="2" t="str">
        <f>IF(COUNT($A76)=0,"",IF(Q76="3E","3E",IF(Q76="","I",LOOKUP(Q76/S$2,{0,0.4,0.45,0.5,0.55,0.6,0.65,0.7,0.75,0.8,1},{"F","D","C","C+","B-","B","B+","A-","A","A+"}))))</f>
        <v/>
      </c>
      <c r="S76" s="1" t="str">
        <f>IF(COUNT($A76)=0,"",IF(Q76="","--",IF(Q76="3E","3E",LOOKUP(Q76/S$2,{0,0.4,0.45,0.5,0.55,0.6,0.65,0.7,0.75,0.8,1},{0,2,2.25,2.5,2.75,3,3.25,3.5,3.75,4}))))</f>
        <v/>
      </c>
      <c r="T76" s="2" t="str">
        <f>IF(COUNT($A76)=0,"",IF($A76&lt;&gt;DRAFT!$B78,"ERR",IF(DRAFT!BK78="3E","3E",IF(COUNT(DRAFT!BG78,DRAFT!BK78)&gt;0,DRAFT!BL78,""))))</f>
        <v/>
      </c>
      <c r="U76" s="2" t="str">
        <f>IF(COUNT($A76)=0,"",IF(T76="3E","3E",IF(T76="","I",LOOKUP(T76/V$2,{0,0.4,0.45,0.5,0.55,0.6,0.65,0.7,0.75,0.8,1},{"F","D","C","C+","B-","B","B+","A-","A","A+"}))))</f>
        <v/>
      </c>
      <c r="V76" s="1" t="str">
        <f>IF(COUNT($A76)=0,"",IF(T76="","--",IF(T76="3E","3E",LOOKUP(T76/V$2,{0,0.4,0.45,0.5,0.55,0.6,0.65,0.7,0.75,0.8,1},{0,2,2.25,2.5,2.75,3,3.25,3.5,3.75,4}))))</f>
        <v/>
      </c>
      <c r="W76" s="2" t="str">
        <f>IF(COUNT($A76)=0,"",IF($A76&lt;&gt;DRAFT!$B78,"ERR",IF(DRAFT!BT78="3E","3E",IF(COUNT(DRAFT!BP78,DRAFT!BT78)&gt;0,DRAFT!BU78,""))))</f>
        <v/>
      </c>
      <c r="X76" s="2" t="str">
        <f>IF(COUNT($A76)=0,"",IF(W76="3E","3E",IF(W76="","I",LOOKUP(W76/Y$2,{0,0.4,0.45,0.5,0.55,0.6,0.65,0.7,0.75,0.8,1},{"F","D","C","C+","B-","B","B+","A-","A","A+"}))))</f>
        <v/>
      </c>
      <c r="Y76" s="1" t="str">
        <f>IF(COUNT($A76)=0,"",IF(W76="","--",IF(W76="3E","3E",LOOKUP(W76/Y$2,{0,0.4,0.45,0.5,0.55,0.6,0.65,0.7,0.75,0.8,1},{0,2,2.25,2.5,2.75,3,3.25,3.5,3.75,4}))))</f>
        <v/>
      </c>
      <c r="Z76" s="2" t="str">
        <f>IF(COUNT($A76)=0,"",IF($A76&lt;&gt;DRAFT!$B78,"ERR",IF(DRAFT!CC78="3E","3E",IF(COUNT(DRAFT!BY78,DRAFT!CC78)&gt;0,DRAFT!CD78,""))))</f>
        <v/>
      </c>
      <c r="AA76" s="2" t="str">
        <f>IF(COUNT($A76)=0,"",IF(Z76="3E","3E",IF(Z76="","I",LOOKUP(Z76/AB$2,{0,0.4,0.45,0.5,0.55,0.6,0.65,0.7,0.75,0.8,1},{"F","D","C","C+","B-","B","B+","A-","A","A+"}))))</f>
        <v/>
      </c>
      <c r="AB76" s="1" t="str">
        <f>IF(COUNT($A76)=0,"",IF(Z76="","--",IF(Z76="3E","3E",LOOKUP(Z76/AB$2,{0,0.4,0.45,0.5,0.55,0.6,0.65,0.7,0.75,0.8,1},{0,2,2.25,2.5,2.75,3,3.25,3.5,3.75,4}))))</f>
        <v/>
      </c>
      <c r="AC76" s="2" t="str">
        <f>IF(COUNT($A76)=0,"",IF($A76&lt;&gt;DRAFT!$B78,"ERR",IF(DRAFT!CF78&gt;0,DRAFT!CF78,"")))</f>
        <v/>
      </c>
      <c r="AD76" s="2" t="str">
        <f>IF(COUNT($A76)=0,"",IF(AC76="3E","3E",IF(AC76="","I",LOOKUP(AC76/AE$2,{0,0.4,0.45,0.5,0.55,0.6,0.65,0.7,0.75,0.8,1},{"F","D","C","C+","B-","B","B+","A-","A","A+"}))))</f>
        <v/>
      </c>
      <c r="AE76" s="1" t="str">
        <f>IF(COUNT($A76)=0,"",IF(AC76="","--",IF(AC76="3E","3E",LOOKUP(AC76/AE$2,{0,0.4,0.45,0.5,0.55,0.6,0.65,0.7,0.75,0.8,1},{0,2,2.25,2.5,2.75,3,3.25,3.5,3.75,4}))))</f>
        <v/>
      </c>
      <c r="AF76" s="2" t="str">
        <f>IF(COUNT($A76)=0,"",IF($A76&lt;&gt;DRAFT!$B78,"ERR",IF(DRAFT!CI78&gt;0,DRAFT!CK78,"")))</f>
        <v/>
      </c>
      <c r="AG76" s="2" t="str">
        <f>IF(COUNT($A76)=0,"",IF(AF76="3E","3E",IF(AF76="","I",LOOKUP(AF76/AH$2,{0,0.4,0.45,0.5,0.55,0.6,0.65,0.7,0.75,0.8,1},{"F","D","C","C+","B-","B","B+","A-","A","A+"}))))</f>
        <v/>
      </c>
      <c r="AH76" s="1" t="str">
        <f>IF(COUNT($A76)=0,"",IF(AF76="","--",IF(AF76="3E","3E",LOOKUP(AF76/AH$2,{0,0.4,0.45,0.5,0.55,0.6,0.65,0.7,0.75,0.8,1},{0,2,2.25,2.5,2.75,3,3.25,3.5,3.75,4}))))</f>
        <v/>
      </c>
      <c r="AI76" s="2" t="str">
        <f>IF($A76&lt;&gt;DRAFT!$B78,"ERR",IF(OR(COUNT($A76)=0,COUNT(DRAFT!CL78:CN78,DRAFT!CP78:CR78)=0),"",CEILING(SUM(DRAFT!CO78,DRAFT!CS78,DRAFT!CT78),1)))</f>
        <v/>
      </c>
      <c r="AJ76" s="2" t="str">
        <f>IF(COUNT($A76)=0,"",IF(AI76="3E","3E",IF(AI76="","I",LOOKUP(AI76/AK$2,{0,0.4,0.45,0.5,0.55,0.6,0.65,0.7,0.75,0.8,1},{"F","D","C","C+","B-","B","B+","A-","A","A+"}))))</f>
        <v/>
      </c>
      <c r="AK76" s="1" t="str">
        <f>IF(COUNT($A76)=0,"",IF(AI76="","--",IF(AI76="3E","3E",LOOKUP(AI76/AK$2,{0,0.4,0.45,0.5,0.55,0.6,0.65,0.7,0.75,0.8,1},{0,2,2.25,2.5,2.75,3,3.25,3.5,3.75,4}))))</f>
        <v/>
      </c>
      <c r="AL76" s="4" t="str">
        <f>IF(OR(COUNT($A76)=0,COUNT(B76:AK76)=0),"",IF(COUNTIF(B76:AK76,"3E")&gt;0,"3E",IF(DRAFT!$A78="R",TRUNC(SUMPRODUCT(RGP,RCP)/TCP,3),TRUNC((SUMPRODUCT(--(IMDGP&gt;0)*IMDGP,IMCP)+CEILING(DRAFT!$DB78*42,0.25))/TCP,3))))</f>
        <v/>
      </c>
      <c r="AM76" s="2" t="str">
        <f>IF(OR(COUNT($A76)=0,COUNT(B76:AK76)=0),"",IF(COUNTIF(B76:AK76,"3E")&gt;0,"3E",IF(DRAFT!$A78="R",SUMPRODUCT(--(RGP&gt;=2),RCP),SUMPRODUCT(--(IMDGP&gt;0),--(IMGP=0),IMCP)+DRAFT!$DC78)))</f>
        <v/>
      </c>
      <c r="AN76" s="67" t="str">
        <f>IF(AL76="3E","3E",IF(COUNT($A76)=0,"",IF(COUNT(AI76)=0,"--",ROUND(((CEILING(DRAFT!$CV78*38,0.25)+CEILING(DRAFT!$CX78*38,0.25)+CEILING(DRAFT!$CZ78*42,0.25)+CEILING($AL76*42,0.25))/160),2))))</f>
        <v/>
      </c>
      <c r="AO76" s="2" t="str">
        <f>IF(AN76="3E","3E",IF(COUNT($A76)=0,"",IF(COUNT(AN76)=0,"I",LOOKUP(AN76,{0,2,2.25,2.5,2.75,3,3.25,3.5,3.75,4},{"F","D","C","C+","B-","B","B+","A-","A","A+"}))))</f>
        <v/>
      </c>
      <c r="AP76" s="2" t="str">
        <f>IF(AN76="3E","3E",IF(OR(COUNT(A76)=0,COUNT(AN76)=0),"",DRAFT!CW78+DRAFT!CY78+DRAFT!DA78+N(TABULATION!AM76)))</f>
        <v/>
      </c>
      <c r="AQ76" s="2" t="str">
        <f>IF(OR(COUNT($A76)=0,COUNT(B76:AK76)=0),"",IF(COUNTIF(B76:AM76,"3E")&gt;0,"3E",IF(AND(DRAFT!$A78="IM",OR($AL76&gt;DRAFT!$DB78,$AM76&gt;DRAFT!$DC78)),"IMPROVED",IF(AND(DRAFT!$A78="IM",$AL76&lt;=DRAFT!$DB78,$AM76&lt;=DRAFT!$DC78),"NOT IMPROVED",IF(AND(DRAFT!CU78="S",AH76&gt;=2,AK76&gt;=2,AN76&gt;=2.5,AP76&gt;=144),"PASS","FAIL")))))</f>
        <v/>
      </c>
      <c r="AR76" s="2" t="str">
        <f t="shared" si="2"/>
        <v/>
      </c>
      <c r="AS76" s="2" t="str">
        <f t="shared" si="3"/>
        <v/>
      </c>
    </row>
    <row r="77" spans="1:45" ht="18.95" customHeight="1" x14ac:dyDescent="0.25">
      <c r="A77" s="3" t="str">
        <f>IF(DRAFT!$B79="","",DRAFT!$B79)</f>
        <v/>
      </c>
      <c r="B77" s="2" t="str">
        <f>IF(COUNT($A77)=0,"",IF($A77&lt;&gt;DRAFT!$B79,"ERR",IF(DRAFT!I79="3E","3E",IF(COUNT(DRAFT!E79,DRAFT!I79)&gt;0,DRAFT!J79,""))))</f>
        <v/>
      </c>
      <c r="C77" s="2" t="str">
        <f>IF(COUNT($A77)=0,"",IF(B77="3E","3E",IF(B77="","I",LOOKUP(B77/D$2,{0,0.4,0.45,0.5,0.55,0.6,0.65,0.7,0.75,0.8,1},{"F","D","C","C+","B-","B","B+","A-","A","A+"}))))</f>
        <v/>
      </c>
      <c r="D77" s="1" t="str">
        <f>IF(COUNT($A77)=0,"",IF(B77="","--",IF(B77="3E","3E",LOOKUP(B77/D$2,{0,0.4,0.45,0.5,0.55,0.6,0.65,0.7,0.75,0.8,1},{0,2,2.25,2.5,2.75,3,3.25,3.5,3.75,4}))))</f>
        <v/>
      </c>
      <c r="E77" s="2" t="str">
        <f>IF(COUNT($A77)=0,"",IF($A77&lt;&gt;DRAFT!$B79,"ERR",IF(DRAFT!R79="3E","3E",IF(COUNT(DRAFT!N79,DRAFT!R79)&gt;0,DRAFT!S79,""))))</f>
        <v/>
      </c>
      <c r="F77" s="2" t="str">
        <f>IF(COUNT($A77)=0,"",IF(E77="3E","3E",IF(E77="","I",LOOKUP(E77/G$2,{0,0.4,0.45,0.5,0.55,0.6,0.65,0.7,0.75,0.8,1},{"F","D","C","C+","B-","B","B+","A-","A","A+"}))))</f>
        <v/>
      </c>
      <c r="G77" s="1" t="str">
        <f>IF(COUNT($A77)=0,"",IF(E77="","--",IF(E77="3E","3E",LOOKUP(E77/G$2,{0,0.4,0.45,0.5,0.55,0.6,0.65,0.7,0.75,0.8,1},{0,2,2.25,2.5,2.75,3,3.25,3.5,3.75,4}))))</f>
        <v/>
      </c>
      <c r="H77" s="2" t="str">
        <f>IF(COUNT($A77)=0,"",IF($A77&lt;&gt;DRAFT!$B79,"ERR",IF(DRAFT!AA79="3E","3E",IF(COUNT(DRAFT!W79,DRAFT!AA79)&gt;0,DRAFT!AB79,""))))</f>
        <v/>
      </c>
      <c r="I77" s="2" t="str">
        <f>IF(COUNT($A77)=0,"",IF(H77="3E","3E",IF(H77="","I",LOOKUP(H77/J$2,{0,0.4,0.45,0.5,0.55,0.6,0.65,0.7,0.75,0.8,1},{"F","D","C","C+","B-","B","B+","A-","A","A+"}))))</f>
        <v/>
      </c>
      <c r="J77" s="1" t="str">
        <f>IF(COUNT($A77)=0,"",IF(H77="","--",IF(H77="3E","3E",LOOKUP(H77/J$2,{0,0.4,0.45,0.5,0.55,0.6,0.65,0.7,0.75,0.8,1},{0,2,2.25,2.5,2.75,3,3.25,3.5,3.75,4}))))</f>
        <v/>
      </c>
      <c r="K77" s="2" t="str">
        <f>IF(COUNT($A77)=0,"",IF($A77&lt;&gt;DRAFT!$B79,"ERR",IF(DRAFT!AJ79="3E","3E",IF(COUNT(DRAFT!AF79,DRAFT!AJ79)&gt;0,DRAFT!AK79,""))))</f>
        <v/>
      </c>
      <c r="L77" s="2" t="str">
        <f>IF(COUNT($A77)=0,"",IF(K77="3E","3E",IF(K77="","I",LOOKUP(K77/M$2,{0,0.4,0.45,0.5,0.55,0.6,0.65,0.7,0.75,0.8,1},{"F","D","C","C+","B-","B","B+","A-","A","A+"}))))</f>
        <v/>
      </c>
      <c r="M77" s="1" t="str">
        <f>IF(COUNT($A77)=0,"",IF(K77="","--",IF(K77="3E","3E",LOOKUP(K77/M$2,{0,0.4,0.45,0.5,0.55,0.6,0.65,0.7,0.75,0.8,1},{0,2,2.25,2.5,2.75,3,3.25,3.5,3.75,4}))))</f>
        <v/>
      </c>
      <c r="N77" s="2" t="str">
        <f>IF(COUNT($A77)=0,"",IF($A77&lt;&gt;DRAFT!$B79,"ERR",IF(DRAFT!AS79="3E","3E",IF(COUNT(DRAFT!AO79,DRAFT!AS79)&gt;0,DRAFT!AT79,""))))</f>
        <v/>
      </c>
      <c r="O77" s="2" t="str">
        <f>IF(COUNT($A77)=0,"",IF(N77="3E","3E",IF(N77="","I",LOOKUP(N77/P$2,{0,0.4,0.45,0.5,0.55,0.6,0.65,0.7,0.75,0.8,1},{"F","D","C","C+","B-","B","B+","A-","A","A+"}))))</f>
        <v/>
      </c>
      <c r="P77" s="1" t="str">
        <f>IF(COUNT($A77)=0,"",IF(N77="","--",IF(N77="3E","3E",LOOKUP(N77/P$2,{0,0.4,0.45,0.5,0.55,0.6,0.65,0.7,0.75,0.8,1},{0,2,2.25,2.5,2.75,3,3.25,3.5,3.75,4}))))</f>
        <v/>
      </c>
      <c r="Q77" s="2" t="str">
        <f>IF(COUNT($A77)=0,"",IF($A77&lt;&gt;DRAFT!$B79,"ERR",IF(DRAFT!BB79="3E","3E",IF(COUNT(DRAFT!AX79,DRAFT!BB79)&gt;0,DRAFT!BC79,""))))</f>
        <v/>
      </c>
      <c r="R77" s="2" t="str">
        <f>IF(COUNT($A77)=0,"",IF(Q77="3E","3E",IF(Q77="","I",LOOKUP(Q77/S$2,{0,0.4,0.45,0.5,0.55,0.6,0.65,0.7,0.75,0.8,1},{"F","D","C","C+","B-","B","B+","A-","A","A+"}))))</f>
        <v/>
      </c>
      <c r="S77" s="1" t="str">
        <f>IF(COUNT($A77)=0,"",IF(Q77="","--",IF(Q77="3E","3E",LOOKUP(Q77/S$2,{0,0.4,0.45,0.5,0.55,0.6,0.65,0.7,0.75,0.8,1},{0,2,2.25,2.5,2.75,3,3.25,3.5,3.75,4}))))</f>
        <v/>
      </c>
      <c r="T77" s="2" t="str">
        <f>IF(COUNT($A77)=0,"",IF($A77&lt;&gt;DRAFT!$B79,"ERR",IF(DRAFT!BK79="3E","3E",IF(COUNT(DRAFT!BG79,DRAFT!BK79)&gt;0,DRAFT!BL79,""))))</f>
        <v/>
      </c>
      <c r="U77" s="2" t="str">
        <f>IF(COUNT($A77)=0,"",IF(T77="3E","3E",IF(T77="","I",LOOKUP(T77/V$2,{0,0.4,0.45,0.5,0.55,0.6,0.65,0.7,0.75,0.8,1},{"F","D","C","C+","B-","B","B+","A-","A","A+"}))))</f>
        <v/>
      </c>
      <c r="V77" s="1" t="str">
        <f>IF(COUNT($A77)=0,"",IF(T77="","--",IF(T77="3E","3E",LOOKUP(T77/V$2,{0,0.4,0.45,0.5,0.55,0.6,0.65,0.7,0.75,0.8,1},{0,2,2.25,2.5,2.75,3,3.25,3.5,3.75,4}))))</f>
        <v/>
      </c>
      <c r="W77" s="2" t="str">
        <f>IF(COUNT($A77)=0,"",IF($A77&lt;&gt;DRAFT!$B79,"ERR",IF(DRAFT!BT79="3E","3E",IF(COUNT(DRAFT!BP79,DRAFT!BT79)&gt;0,DRAFT!BU79,""))))</f>
        <v/>
      </c>
      <c r="X77" s="2" t="str">
        <f>IF(COUNT($A77)=0,"",IF(W77="3E","3E",IF(W77="","I",LOOKUP(W77/Y$2,{0,0.4,0.45,0.5,0.55,0.6,0.65,0.7,0.75,0.8,1},{"F","D","C","C+","B-","B","B+","A-","A","A+"}))))</f>
        <v/>
      </c>
      <c r="Y77" s="1" t="str">
        <f>IF(COUNT($A77)=0,"",IF(W77="","--",IF(W77="3E","3E",LOOKUP(W77/Y$2,{0,0.4,0.45,0.5,0.55,0.6,0.65,0.7,0.75,0.8,1},{0,2,2.25,2.5,2.75,3,3.25,3.5,3.75,4}))))</f>
        <v/>
      </c>
      <c r="Z77" s="2" t="str">
        <f>IF(COUNT($A77)=0,"",IF($A77&lt;&gt;DRAFT!$B79,"ERR",IF(DRAFT!CC79="3E","3E",IF(COUNT(DRAFT!BY79,DRAFT!CC79)&gt;0,DRAFT!CD79,""))))</f>
        <v/>
      </c>
      <c r="AA77" s="2" t="str">
        <f>IF(COUNT($A77)=0,"",IF(Z77="3E","3E",IF(Z77="","I",LOOKUP(Z77/AB$2,{0,0.4,0.45,0.5,0.55,0.6,0.65,0.7,0.75,0.8,1},{"F","D","C","C+","B-","B","B+","A-","A","A+"}))))</f>
        <v/>
      </c>
      <c r="AB77" s="1" t="str">
        <f>IF(COUNT($A77)=0,"",IF(Z77="","--",IF(Z77="3E","3E",LOOKUP(Z77/AB$2,{0,0.4,0.45,0.5,0.55,0.6,0.65,0.7,0.75,0.8,1},{0,2,2.25,2.5,2.75,3,3.25,3.5,3.75,4}))))</f>
        <v/>
      </c>
      <c r="AC77" s="2" t="str">
        <f>IF(COUNT($A77)=0,"",IF($A77&lt;&gt;DRAFT!$B79,"ERR",IF(DRAFT!CF79&gt;0,DRAFT!CF79,"")))</f>
        <v/>
      </c>
      <c r="AD77" s="2" t="str">
        <f>IF(COUNT($A77)=0,"",IF(AC77="3E","3E",IF(AC77="","I",LOOKUP(AC77/AE$2,{0,0.4,0.45,0.5,0.55,0.6,0.65,0.7,0.75,0.8,1},{"F","D","C","C+","B-","B","B+","A-","A","A+"}))))</f>
        <v/>
      </c>
      <c r="AE77" s="1" t="str">
        <f>IF(COUNT($A77)=0,"",IF(AC77="","--",IF(AC77="3E","3E",LOOKUP(AC77/AE$2,{0,0.4,0.45,0.5,0.55,0.6,0.65,0.7,0.75,0.8,1},{0,2,2.25,2.5,2.75,3,3.25,3.5,3.75,4}))))</f>
        <v/>
      </c>
      <c r="AF77" s="2" t="str">
        <f>IF(COUNT($A77)=0,"",IF($A77&lt;&gt;DRAFT!$B79,"ERR",IF(DRAFT!CI79&gt;0,DRAFT!CK79,"")))</f>
        <v/>
      </c>
      <c r="AG77" s="2" t="str">
        <f>IF(COUNT($A77)=0,"",IF(AF77="3E","3E",IF(AF77="","I",LOOKUP(AF77/AH$2,{0,0.4,0.45,0.5,0.55,0.6,0.65,0.7,0.75,0.8,1},{"F","D","C","C+","B-","B","B+","A-","A","A+"}))))</f>
        <v/>
      </c>
      <c r="AH77" s="1" t="str">
        <f>IF(COUNT($A77)=0,"",IF(AF77="","--",IF(AF77="3E","3E",LOOKUP(AF77/AH$2,{0,0.4,0.45,0.5,0.55,0.6,0.65,0.7,0.75,0.8,1},{0,2,2.25,2.5,2.75,3,3.25,3.5,3.75,4}))))</f>
        <v/>
      </c>
      <c r="AI77" s="2" t="str">
        <f>IF($A77&lt;&gt;DRAFT!$B79,"ERR",IF(OR(COUNT($A77)=0,COUNT(DRAFT!CL79:CN79,DRAFT!CP79:CR79)=0),"",CEILING(SUM(DRAFT!CO79,DRAFT!CS79,DRAFT!CT79),1)))</f>
        <v/>
      </c>
      <c r="AJ77" s="2" t="str">
        <f>IF(COUNT($A77)=0,"",IF(AI77="3E","3E",IF(AI77="","I",LOOKUP(AI77/AK$2,{0,0.4,0.45,0.5,0.55,0.6,0.65,0.7,0.75,0.8,1},{"F","D","C","C+","B-","B","B+","A-","A","A+"}))))</f>
        <v/>
      </c>
      <c r="AK77" s="1" t="str">
        <f>IF(COUNT($A77)=0,"",IF(AI77="","--",IF(AI77="3E","3E",LOOKUP(AI77/AK$2,{0,0.4,0.45,0.5,0.55,0.6,0.65,0.7,0.75,0.8,1},{0,2,2.25,2.5,2.75,3,3.25,3.5,3.75,4}))))</f>
        <v/>
      </c>
      <c r="AL77" s="4" t="str">
        <f>IF(OR(COUNT($A77)=0,COUNT(B77:AK77)=0),"",IF(COUNTIF(B77:AK77,"3E")&gt;0,"3E",IF(DRAFT!$A79="R",TRUNC(SUMPRODUCT(RGP,RCP)/TCP,3),TRUNC((SUMPRODUCT(--(IMDGP&gt;0)*IMDGP,IMCP)+CEILING(DRAFT!$DB79*42,0.25))/TCP,3))))</f>
        <v/>
      </c>
      <c r="AM77" s="2" t="str">
        <f>IF(OR(COUNT($A77)=0,COUNT(B77:AK77)=0),"",IF(COUNTIF(B77:AK77,"3E")&gt;0,"3E",IF(DRAFT!$A79="R",SUMPRODUCT(--(RGP&gt;=2),RCP),SUMPRODUCT(--(IMDGP&gt;0),--(IMGP=0),IMCP)+DRAFT!$DC79)))</f>
        <v/>
      </c>
      <c r="AN77" s="67" t="str">
        <f>IF(AL77="3E","3E",IF(COUNT($A77)=0,"",IF(COUNT(AI77)=0,"--",ROUND(((CEILING(DRAFT!$CV79*38,0.25)+CEILING(DRAFT!$CX79*38,0.25)+CEILING(DRAFT!$CZ79*42,0.25)+CEILING($AL77*42,0.25))/160),2))))</f>
        <v/>
      </c>
      <c r="AO77" s="2" t="str">
        <f>IF(AN77="3E","3E",IF(COUNT($A77)=0,"",IF(COUNT(AN77)=0,"I",LOOKUP(AN77,{0,2,2.25,2.5,2.75,3,3.25,3.5,3.75,4},{"F","D","C","C+","B-","B","B+","A-","A","A+"}))))</f>
        <v/>
      </c>
      <c r="AP77" s="2" t="str">
        <f>IF(AN77="3E","3E",IF(OR(COUNT(A77)=0,COUNT(AN77)=0),"",DRAFT!CW79+DRAFT!CY79+DRAFT!DA79+N(TABULATION!AM77)))</f>
        <v/>
      </c>
      <c r="AQ77" s="2" t="str">
        <f>IF(OR(COUNT($A77)=0,COUNT(B77:AK77)=0),"",IF(COUNTIF(B77:AM77,"3E")&gt;0,"3E",IF(AND(DRAFT!$A79="IM",OR($AL77&gt;DRAFT!$DB79,$AM77&gt;DRAFT!$DC79)),"IMPROVED",IF(AND(DRAFT!$A79="IM",$AL77&lt;=DRAFT!$DB79,$AM77&lt;=DRAFT!$DC79),"NOT IMPROVED",IF(AND(DRAFT!CU79="S",AH77&gt;=2,AK77&gt;=2,AN77&gt;=2.5,AP77&gt;=144),"PASS","FAIL")))))</f>
        <v/>
      </c>
      <c r="AR77" s="2" t="str">
        <f t="shared" si="2"/>
        <v/>
      </c>
      <c r="AS77" s="2" t="str">
        <f t="shared" si="3"/>
        <v/>
      </c>
    </row>
    <row r="78" spans="1:45" ht="18.95" customHeight="1" x14ac:dyDescent="0.25">
      <c r="A78" s="3" t="str">
        <f>IF(DRAFT!$B80="","",DRAFT!$B80)</f>
        <v/>
      </c>
      <c r="B78" s="2" t="str">
        <f>IF(COUNT($A78)=0,"",IF($A78&lt;&gt;DRAFT!$B80,"ERR",IF(DRAFT!I80="3E","3E",IF(COUNT(DRAFT!E80,DRAFT!I80)&gt;0,DRAFT!J80,""))))</f>
        <v/>
      </c>
      <c r="C78" s="2" t="str">
        <f>IF(COUNT($A78)=0,"",IF(B78="3E","3E",IF(B78="","I",LOOKUP(B78/D$2,{0,0.4,0.45,0.5,0.55,0.6,0.65,0.7,0.75,0.8,1},{"F","D","C","C+","B-","B","B+","A-","A","A+"}))))</f>
        <v/>
      </c>
      <c r="D78" s="1" t="str">
        <f>IF(COUNT($A78)=0,"",IF(B78="","--",IF(B78="3E","3E",LOOKUP(B78/D$2,{0,0.4,0.45,0.5,0.55,0.6,0.65,0.7,0.75,0.8,1},{0,2,2.25,2.5,2.75,3,3.25,3.5,3.75,4}))))</f>
        <v/>
      </c>
      <c r="E78" s="2" t="str">
        <f>IF(COUNT($A78)=0,"",IF($A78&lt;&gt;DRAFT!$B80,"ERR",IF(DRAFT!R80="3E","3E",IF(COUNT(DRAFT!N80,DRAFT!R80)&gt;0,DRAFT!S80,""))))</f>
        <v/>
      </c>
      <c r="F78" s="2" t="str">
        <f>IF(COUNT($A78)=0,"",IF(E78="3E","3E",IF(E78="","I",LOOKUP(E78/G$2,{0,0.4,0.45,0.5,0.55,0.6,0.65,0.7,0.75,0.8,1},{"F","D","C","C+","B-","B","B+","A-","A","A+"}))))</f>
        <v/>
      </c>
      <c r="G78" s="1" t="str">
        <f>IF(COUNT($A78)=0,"",IF(E78="","--",IF(E78="3E","3E",LOOKUP(E78/G$2,{0,0.4,0.45,0.5,0.55,0.6,0.65,0.7,0.75,0.8,1},{0,2,2.25,2.5,2.75,3,3.25,3.5,3.75,4}))))</f>
        <v/>
      </c>
      <c r="H78" s="2" t="str">
        <f>IF(COUNT($A78)=0,"",IF($A78&lt;&gt;DRAFT!$B80,"ERR",IF(DRAFT!AA80="3E","3E",IF(COUNT(DRAFT!W80,DRAFT!AA80)&gt;0,DRAFT!AB80,""))))</f>
        <v/>
      </c>
      <c r="I78" s="2" t="str">
        <f>IF(COUNT($A78)=0,"",IF(H78="3E","3E",IF(H78="","I",LOOKUP(H78/J$2,{0,0.4,0.45,0.5,0.55,0.6,0.65,0.7,0.75,0.8,1},{"F","D","C","C+","B-","B","B+","A-","A","A+"}))))</f>
        <v/>
      </c>
      <c r="J78" s="1" t="str">
        <f>IF(COUNT($A78)=0,"",IF(H78="","--",IF(H78="3E","3E",LOOKUP(H78/J$2,{0,0.4,0.45,0.5,0.55,0.6,0.65,0.7,0.75,0.8,1},{0,2,2.25,2.5,2.75,3,3.25,3.5,3.75,4}))))</f>
        <v/>
      </c>
      <c r="K78" s="2" t="str">
        <f>IF(COUNT($A78)=0,"",IF($A78&lt;&gt;DRAFT!$B80,"ERR",IF(DRAFT!AJ80="3E","3E",IF(COUNT(DRAFT!AF80,DRAFT!AJ80)&gt;0,DRAFT!AK80,""))))</f>
        <v/>
      </c>
      <c r="L78" s="2" t="str">
        <f>IF(COUNT($A78)=0,"",IF(K78="3E","3E",IF(K78="","I",LOOKUP(K78/M$2,{0,0.4,0.45,0.5,0.55,0.6,0.65,0.7,0.75,0.8,1},{"F","D","C","C+","B-","B","B+","A-","A","A+"}))))</f>
        <v/>
      </c>
      <c r="M78" s="1" t="str">
        <f>IF(COUNT($A78)=0,"",IF(K78="","--",IF(K78="3E","3E",LOOKUP(K78/M$2,{0,0.4,0.45,0.5,0.55,0.6,0.65,0.7,0.75,0.8,1},{0,2,2.25,2.5,2.75,3,3.25,3.5,3.75,4}))))</f>
        <v/>
      </c>
      <c r="N78" s="2" t="str">
        <f>IF(COUNT($A78)=0,"",IF($A78&lt;&gt;DRAFT!$B80,"ERR",IF(DRAFT!AS80="3E","3E",IF(COUNT(DRAFT!AO80,DRAFT!AS80)&gt;0,DRAFT!AT80,""))))</f>
        <v/>
      </c>
      <c r="O78" s="2" t="str">
        <f>IF(COUNT($A78)=0,"",IF(N78="3E","3E",IF(N78="","I",LOOKUP(N78/P$2,{0,0.4,0.45,0.5,0.55,0.6,0.65,0.7,0.75,0.8,1},{"F","D","C","C+","B-","B","B+","A-","A","A+"}))))</f>
        <v/>
      </c>
      <c r="P78" s="1" t="str">
        <f>IF(COUNT($A78)=0,"",IF(N78="","--",IF(N78="3E","3E",LOOKUP(N78/P$2,{0,0.4,0.45,0.5,0.55,0.6,0.65,0.7,0.75,0.8,1},{0,2,2.25,2.5,2.75,3,3.25,3.5,3.75,4}))))</f>
        <v/>
      </c>
      <c r="Q78" s="2" t="str">
        <f>IF(COUNT($A78)=0,"",IF($A78&lt;&gt;DRAFT!$B80,"ERR",IF(DRAFT!BB80="3E","3E",IF(COUNT(DRAFT!AX80,DRAFT!BB80)&gt;0,DRAFT!BC80,""))))</f>
        <v/>
      </c>
      <c r="R78" s="2" t="str">
        <f>IF(COUNT($A78)=0,"",IF(Q78="3E","3E",IF(Q78="","I",LOOKUP(Q78/S$2,{0,0.4,0.45,0.5,0.55,0.6,0.65,0.7,0.75,0.8,1},{"F","D","C","C+","B-","B","B+","A-","A","A+"}))))</f>
        <v/>
      </c>
      <c r="S78" s="1" t="str">
        <f>IF(COUNT($A78)=0,"",IF(Q78="","--",IF(Q78="3E","3E",LOOKUP(Q78/S$2,{0,0.4,0.45,0.5,0.55,0.6,0.65,0.7,0.75,0.8,1},{0,2,2.25,2.5,2.75,3,3.25,3.5,3.75,4}))))</f>
        <v/>
      </c>
      <c r="T78" s="2" t="str">
        <f>IF(COUNT($A78)=0,"",IF($A78&lt;&gt;DRAFT!$B80,"ERR",IF(DRAFT!BK80="3E","3E",IF(COUNT(DRAFT!BG80,DRAFT!BK80)&gt;0,DRAFT!BL80,""))))</f>
        <v/>
      </c>
      <c r="U78" s="2" t="str">
        <f>IF(COUNT($A78)=0,"",IF(T78="3E","3E",IF(T78="","I",LOOKUP(T78/V$2,{0,0.4,0.45,0.5,0.55,0.6,0.65,0.7,0.75,0.8,1},{"F","D","C","C+","B-","B","B+","A-","A","A+"}))))</f>
        <v/>
      </c>
      <c r="V78" s="1" t="str">
        <f>IF(COUNT($A78)=0,"",IF(T78="","--",IF(T78="3E","3E",LOOKUP(T78/V$2,{0,0.4,0.45,0.5,0.55,0.6,0.65,0.7,0.75,0.8,1},{0,2,2.25,2.5,2.75,3,3.25,3.5,3.75,4}))))</f>
        <v/>
      </c>
      <c r="W78" s="2" t="str">
        <f>IF(COUNT($A78)=0,"",IF($A78&lt;&gt;DRAFT!$B80,"ERR",IF(DRAFT!BT80="3E","3E",IF(COUNT(DRAFT!BP80,DRAFT!BT80)&gt;0,DRAFT!BU80,""))))</f>
        <v/>
      </c>
      <c r="X78" s="2" t="str">
        <f>IF(COUNT($A78)=0,"",IF(W78="3E","3E",IF(W78="","I",LOOKUP(W78/Y$2,{0,0.4,0.45,0.5,0.55,0.6,0.65,0.7,0.75,0.8,1},{"F","D","C","C+","B-","B","B+","A-","A","A+"}))))</f>
        <v/>
      </c>
      <c r="Y78" s="1" t="str">
        <f>IF(COUNT($A78)=0,"",IF(W78="","--",IF(W78="3E","3E",LOOKUP(W78/Y$2,{0,0.4,0.45,0.5,0.55,0.6,0.65,0.7,0.75,0.8,1},{0,2,2.25,2.5,2.75,3,3.25,3.5,3.75,4}))))</f>
        <v/>
      </c>
      <c r="Z78" s="2" t="str">
        <f>IF(COUNT($A78)=0,"",IF($A78&lt;&gt;DRAFT!$B80,"ERR",IF(DRAFT!CC80="3E","3E",IF(COUNT(DRAFT!BY80,DRAFT!CC80)&gt;0,DRAFT!CD80,""))))</f>
        <v/>
      </c>
      <c r="AA78" s="2" t="str">
        <f>IF(COUNT($A78)=0,"",IF(Z78="3E","3E",IF(Z78="","I",LOOKUP(Z78/AB$2,{0,0.4,0.45,0.5,0.55,0.6,0.65,0.7,0.75,0.8,1},{"F","D","C","C+","B-","B","B+","A-","A","A+"}))))</f>
        <v/>
      </c>
      <c r="AB78" s="1" t="str">
        <f>IF(COUNT($A78)=0,"",IF(Z78="","--",IF(Z78="3E","3E",LOOKUP(Z78/AB$2,{0,0.4,0.45,0.5,0.55,0.6,0.65,0.7,0.75,0.8,1},{0,2,2.25,2.5,2.75,3,3.25,3.5,3.75,4}))))</f>
        <v/>
      </c>
      <c r="AC78" s="2" t="str">
        <f>IF(COUNT($A78)=0,"",IF($A78&lt;&gt;DRAFT!$B80,"ERR",IF(DRAFT!CF80&gt;0,DRAFT!CF80,"")))</f>
        <v/>
      </c>
      <c r="AD78" s="2" t="str">
        <f>IF(COUNT($A78)=0,"",IF(AC78="3E","3E",IF(AC78="","I",LOOKUP(AC78/AE$2,{0,0.4,0.45,0.5,0.55,0.6,0.65,0.7,0.75,0.8,1},{"F","D","C","C+","B-","B","B+","A-","A","A+"}))))</f>
        <v/>
      </c>
      <c r="AE78" s="1" t="str">
        <f>IF(COUNT($A78)=0,"",IF(AC78="","--",IF(AC78="3E","3E",LOOKUP(AC78/AE$2,{0,0.4,0.45,0.5,0.55,0.6,0.65,0.7,0.75,0.8,1},{0,2,2.25,2.5,2.75,3,3.25,3.5,3.75,4}))))</f>
        <v/>
      </c>
      <c r="AF78" s="2" t="str">
        <f>IF(COUNT($A78)=0,"",IF($A78&lt;&gt;DRAFT!$B80,"ERR",IF(DRAFT!CI80&gt;0,DRAFT!CK80,"")))</f>
        <v/>
      </c>
      <c r="AG78" s="2" t="str">
        <f>IF(COUNT($A78)=0,"",IF(AF78="3E","3E",IF(AF78="","I",LOOKUP(AF78/AH$2,{0,0.4,0.45,0.5,0.55,0.6,0.65,0.7,0.75,0.8,1},{"F","D","C","C+","B-","B","B+","A-","A","A+"}))))</f>
        <v/>
      </c>
      <c r="AH78" s="1" t="str">
        <f>IF(COUNT($A78)=0,"",IF(AF78="","--",IF(AF78="3E","3E",LOOKUP(AF78/AH$2,{0,0.4,0.45,0.5,0.55,0.6,0.65,0.7,0.75,0.8,1},{0,2,2.25,2.5,2.75,3,3.25,3.5,3.75,4}))))</f>
        <v/>
      </c>
      <c r="AI78" s="2" t="str">
        <f>IF($A78&lt;&gt;DRAFT!$B80,"ERR",IF(OR(COUNT($A78)=0,COUNT(DRAFT!CL80:CN80,DRAFT!CP80:CR80)=0),"",CEILING(SUM(DRAFT!CO80,DRAFT!CS80,DRAFT!CT80),1)))</f>
        <v/>
      </c>
      <c r="AJ78" s="2" t="str">
        <f>IF(COUNT($A78)=0,"",IF(AI78="3E","3E",IF(AI78="","I",LOOKUP(AI78/AK$2,{0,0.4,0.45,0.5,0.55,0.6,0.65,0.7,0.75,0.8,1},{"F","D","C","C+","B-","B","B+","A-","A","A+"}))))</f>
        <v/>
      </c>
      <c r="AK78" s="1" t="str">
        <f>IF(COUNT($A78)=0,"",IF(AI78="","--",IF(AI78="3E","3E",LOOKUP(AI78/AK$2,{0,0.4,0.45,0.5,0.55,0.6,0.65,0.7,0.75,0.8,1},{0,2,2.25,2.5,2.75,3,3.25,3.5,3.75,4}))))</f>
        <v/>
      </c>
      <c r="AL78" s="4" t="str">
        <f>IF(OR(COUNT($A78)=0,COUNT(B78:AK78)=0),"",IF(COUNTIF(B78:AK78,"3E")&gt;0,"3E",IF(DRAFT!$A80="R",TRUNC(SUMPRODUCT(RGP,RCP)/TCP,3),TRUNC((SUMPRODUCT(--(IMDGP&gt;0)*IMDGP,IMCP)+CEILING(DRAFT!$DB80*42,0.25))/TCP,3))))</f>
        <v/>
      </c>
      <c r="AM78" s="2" t="str">
        <f>IF(OR(COUNT($A78)=0,COUNT(B78:AK78)=0),"",IF(COUNTIF(B78:AK78,"3E")&gt;0,"3E",IF(DRAFT!$A80="R",SUMPRODUCT(--(RGP&gt;=2),RCP),SUMPRODUCT(--(IMDGP&gt;0),--(IMGP=0),IMCP)+DRAFT!$DC80)))</f>
        <v/>
      </c>
      <c r="AN78" s="67" t="str">
        <f>IF(AL78="3E","3E",IF(COUNT($A78)=0,"",IF(COUNT(AI78)=0,"--",ROUND(((CEILING(DRAFT!$CV80*38,0.25)+CEILING(DRAFT!$CX80*38,0.25)+CEILING(DRAFT!$CZ80*42,0.25)+CEILING($AL78*42,0.25))/160),2))))</f>
        <v/>
      </c>
      <c r="AO78" s="2" t="str">
        <f>IF(AN78="3E","3E",IF(COUNT($A78)=0,"",IF(COUNT(AN78)=0,"I",LOOKUP(AN78,{0,2,2.25,2.5,2.75,3,3.25,3.5,3.75,4},{"F","D","C","C+","B-","B","B+","A-","A","A+"}))))</f>
        <v/>
      </c>
      <c r="AP78" s="2" t="str">
        <f>IF(AN78="3E","3E",IF(OR(COUNT(A78)=0,COUNT(AN78)=0),"",DRAFT!CW80+DRAFT!CY80+DRAFT!DA80+N(TABULATION!AM78)))</f>
        <v/>
      </c>
      <c r="AQ78" s="2" t="str">
        <f>IF(OR(COUNT($A78)=0,COUNT(B78:AK78)=0),"",IF(COUNTIF(B78:AM78,"3E")&gt;0,"3E",IF(AND(DRAFT!$A80="IM",OR($AL78&gt;DRAFT!$DB80,$AM78&gt;DRAFT!$DC80)),"IMPROVED",IF(AND(DRAFT!$A80="IM",$AL78&lt;=DRAFT!$DB80,$AM78&lt;=DRAFT!$DC80),"NOT IMPROVED",IF(AND(DRAFT!CU80="S",AH78&gt;=2,AK78&gt;=2,AN78&gt;=2.5,AP78&gt;=144),"PASS","FAIL")))))</f>
        <v/>
      </c>
      <c r="AR78" s="2" t="str">
        <f t="shared" si="2"/>
        <v/>
      </c>
      <c r="AS78" s="2" t="str">
        <f t="shared" si="3"/>
        <v/>
      </c>
    </row>
    <row r="79" spans="1:45" ht="18.95" customHeight="1" x14ac:dyDescent="0.25">
      <c r="A79" s="3" t="str">
        <f>IF(DRAFT!$B81="","",DRAFT!$B81)</f>
        <v/>
      </c>
      <c r="B79" s="2" t="str">
        <f>IF(COUNT($A79)=0,"",IF($A79&lt;&gt;DRAFT!$B81,"ERR",IF(DRAFT!I81="3E","3E",IF(COUNT(DRAFT!E81,DRAFT!I81)&gt;0,DRAFT!J81,""))))</f>
        <v/>
      </c>
      <c r="C79" s="2" t="str">
        <f>IF(COUNT($A79)=0,"",IF(B79="3E","3E",IF(B79="","I",LOOKUP(B79/D$2,{0,0.4,0.45,0.5,0.55,0.6,0.65,0.7,0.75,0.8,1},{"F","D","C","C+","B-","B","B+","A-","A","A+"}))))</f>
        <v/>
      </c>
      <c r="D79" s="1" t="str">
        <f>IF(COUNT($A79)=0,"",IF(B79="","--",IF(B79="3E","3E",LOOKUP(B79/D$2,{0,0.4,0.45,0.5,0.55,0.6,0.65,0.7,0.75,0.8,1},{0,2,2.25,2.5,2.75,3,3.25,3.5,3.75,4}))))</f>
        <v/>
      </c>
      <c r="E79" s="2" t="str">
        <f>IF(COUNT($A79)=0,"",IF($A79&lt;&gt;DRAFT!$B81,"ERR",IF(DRAFT!R81="3E","3E",IF(COUNT(DRAFT!N81,DRAFT!R81)&gt;0,DRAFT!S81,""))))</f>
        <v/>
      </c>
      <c r="F79" s="2" t="str">
        <f>IF(COUNT($A79)=0,"",IF(E79="3E","3E",IF(E79="","I",LOOKUP(E79/G$2,{0,0.4,0.45,0.5,0.55,0.6,0.65,0.7,0.75,0.8,1},{"F","D","C","C+","B-","B","B+","A-","A","A+"}))))</f>
        <v/>
      </c>
      <c r="G79" s="1" t="str">
        <f>IF(COUNT($A79)=0,"",IF(E79="","--",IF(E79="3E","3E",LOOKUP(E79/G$2,{0,0.4,0.45,0.5,0.55,0.6,0.65,0.7,0.75,0.8,1},{0,2,2.25,2.5,2.75,3,3.25,3.5,3.75,4}))))</f>
        <v/>
      </c>
      <c r="H79" s="2" t="str">
        <f>IF(COUNT($A79)=0,"",IF($A79&lt;&gt;DRAFT!$B81,"ERR",IF(DRAFT!AA81="3E","3E",IF(COUNT(DRAFT!W81,DRAFT!AA81)&gt;0,DRAFT!AB81,""))))</f>
        <v/>
      </c>
      <c r="I79" s="2" t="str">
        <f>IF(COUNT($A79)=0,"",IF(H79="3E","3E",IF(H79="","I",LOOKUP(H79/J$2,{0,0.4,0.45,0.5,0.55,0.6,0.65,0.7,0.75,0.8,1},{"F","D","C","C+","B-","B","B+","A-","A","A+"}))))</f>
        <v/>
      </c>
      <c r="J79" s="1" t="str">
        <f>IF(COUNT($A79)=0,"",IF(H79="","--",IF(H79="3E","3E",LOOKUP(H79/J$2,{0,0.4,0.45,0.5,0.55,0.6,0.65,0.7,0.75,0.8,1},{0,2,2.25,2.5,2.75,3,3.25,3.5,3.75,4}))))</f>
        <v/>
      </c>
      <c r="K79" s="2" t="str">
        <f>IF(COUNT($A79)=0,"",IF($A79&lt;&gt;DRAFT!$B81,"ERR",IF(DRAFT!AJ81="3E","3E",IF(COUNT(DRAFT!AF81,DRAFT!AJ81)&gt;0,DRAFT!AK81,""))))</f>
        <v/>
      </c>
      <c r="L79" s="2" t="str">
        <f>IF(COUNT($A79)=0,"",IF(K79="3E","3E",IF(K79="","I",LOOKUP(K79/M$2,{0,0.4,0.45,0.5,0.55,0.6,0.65,0.7,0.75,0.8,1},{"F","D","C","C+","B-","B","B+","A-","A","A+"}))))</f>
        <v/>
      </c>
      <c r="M79" s="1" t="str">
        <f>IF(COUNT($A79)=0,"",IF(K79="","--",IF(K79="3E","3E",LOOKUP(K79/M$2,{0,0.4,0.45,0.5,0.55,0.6,0.65,0.7,0.75,0.8,1},{0,2,2.25,2.5,2.75,3,3.25,3.5,3.75,4}))))</f>
        <v/>
      </c>
      <c r="N79" s="2" t="str">
        <f>IF(COUNT($A79)=0,"",IF($A79&lt;&gt;DRAFT!$B81,"ERR",IF(DRAFT!AS81="3E","3E",IF(COUNT(DRAFT!AO81,DRAFT!AS81)&gt;0,DRAFT!AT81,""))))</f>
        <v/>
      </c>
      <c r="O79" s="2" t="str">
        <f>IF(COUNT($A79)=0,"",IF(N79="3E","3E",IF(N79="","I",LOOKUP(N79/P$2,{0,0.4,0.45,0.5,0.55,0.6,0.65,0.7,0.75,0.8,1},{"F","D","C","C+","B-","B","B+","A-","A","A+"}))))</f>
        <v/>
      </c>
      <c r="P79" s="1" t="str">
        <f>IF(COUNT($A79)=0,"",IF(N79="","--",IF(N79="3E","3E",LOOKUP(N79/P$2,{0,0.4,0.45,0.5,0.55,0.6,0.65,0.7,0.75,0.8,1},{0,2,2.25,2.5,2.75,3,3.25,3.5,3.75,4}))))</f>
        <v/>
      </c>
      <c r="Q79" s="2" t="str">
        <f>IF(COUNT($A79)=0,"",IF($A79&lt;&gt;DRAFT!$B81,"ERR",IF(DRAFT!BB81="3E","3E",IF(COUNT(DRAFT!AX81,DRAFT!BB81)&gt;0,DRAFT!BC81,""))))</f>
        <v/>
      </c>
      <c r="R79" s="2" t="str">
        <f>IF(COUNT($A79)=0,"",IF(Q79="3E","3E",IF(Q79="","I",LOOKUP(Q79/S$2,{0,0.4,0.45,0.5,0.55,0.6,0.65,0.7,0.75,0.8,1},{"F","D","C","C+","B-","B","B+","A-","A","A+"}))))</f>
        <v/>
      </c>
      <c r="S79" s="1" t="str">
        <f>IF(COUNT($A79)=0,"",IF(Q79="","--",IF(Q79="3E","3E",LOOKUP(Q79/S$2,{0,0.4,0.45,0.5,0.55,0.6,0.65,0.7,0.75,0.8,1},{0,2,2.25,2.5,2.75,3,3.25,3.5,3.75,4}))))</f>
        <v/>
      </c>
      <c r="T79" s="2" t="str">
        <f>IF(COUNT($A79)=0,"",IF($A79&lt;&gt;DRAFT!$B81,"ERR",IF(DRAFT!BK81="3E","3E",IF(COUNT(DRAFT!BG81,DRAFT!BK81)&gt;0,DRAFT!BL81,""))))</f>
        <v/>
      </c>
      <c r="U79" s="2" t="str">
        <f>IF(COUNT($A79)=0,"",IF(T79="3E","3E",IF(T79="","I",LOOKUP(T79/V$2,{0,0.4,0.45,0.5,0.55,0.6,0.65,0.7,0.75,0.8,1},{"F","D","C","C+","B-","B","B+","A-","A","A+"}))))</f>
        <v/>
      </c>
      <c r="V79" s="1" t="str">
        <f>IF(COUNT($A79)=0,"",IF(T79="","--",IF(T79="3E","3E",LOOKUP(T79/V$2,{0,0.4,0.45,0.5,0.55,0.6,0.65,0.7,0.75,0.8,1},{0,2,2.25,2.5,2.75,3,3.25,3.5,3.75,4}))))</f>
        <v/>
      </c>
      <c r="W79" s="2" t="str">
        <f>IF(COUNT($A79)=0,"",IF($A79&lt;&gt;DRAFT!$B81,"ERR",IF(DRAFT!BT81="3E","3E",IF(COUNT(DRAFT!BP81,DRAFT!BT81)&gt;0,DRAFT!BU81,""))))</f>
        <v/>
      </c>
      <c r="X79" s="2" t="str">
        <f>IF(COUNT($A79)=0,"",IF(W79="3E","3E",IF(W79="","I",LOOKUP(W79/Y$2,{0,0.4,0.45,0.5,0.55,0.6,0.65,0.7,0.75,0.8,1},{"F","D","C","C+","B-","B","B+","A-","A","A+"}))))</f>
        <v/>
      </c>
      <c r="Y79" s="1" t="str">
        <f>IF(COUNT($A79)=0,"",IF(W79="","--",IF(W79="3E","3E",LOOKUP(W79/Y$2,{0,0.4,0.45,0.5,0.55,0.6,0.65,0.7,0.75,0.8,1},{0,2,2.25,2.5,2.75,3,3.25,3.5,3.75,4}))))</f>
        <v/>
      </c>
      <c r="Z79" s="2" t="str">
        <f>IF(COUNT($A79)=0,"",IF($A79&lt;&gt;DRAFT!$B81,"ERR",IF(DRAFT!CC81="3E","3E",IF(COUNT(DRAFT!BY81,DRAFT!CC81)&gt;0,DRAFT!CD81,""))))</f>
        <v/>
      </c>
      <c r="AA79" s="2" t="str">
        <f>IF(COUNT($A79)=0,"",IF(Z79="3E","3E",IF(Z79="","I",LOOKUP(Z79/AB$2,{0,0.4,0.45,0.5,0.55,0.6,0.65,0.7,0.75,0.8,1},{"F","D","C","C+","B-","B","B+","A-","A","A+"}))))</f>
        <v/>
      </c>
      <c r="AB79" s="1" t="str">
        <f>IF(COUNT($A79)=0,"",IF(Z79="","--",IF(Z79="3E","3E",LOOKUP(Z79/AB$2,{0,0.4,0.45,0.5,0.55,0.6,0.65,0.7,0.75,0.8,1},{0,2,2.25,2.5,2.75,3,3.25,3.5,3.75,4}))))</f>
        <v/>
      </c>
      <c r="AC79" s="2" t="str">
        <f>IF(COUNT($A79)=0,"",IF($A79&lt;&gt;DRAFT!$B81,"ERR",IF(DRAFT!CF81&gt;0,DRAFT!CF81,"")))</f>
        <v/>
      </c>
      <c r="AD79" s="2" t="str">
        <f>IF(COUNT($A79)=0,"",IF(AC79="3E","3E",IF(AC79="","I",LOOKUP(AC79/AE$2,{0,0.4,0.45,0.5,0.55,0.6,0.65,0.7,0.75,0.8,1},{"F","D","C","C+","B-","B","B+","A-","A","A+"}))))</f>
        <v/>
      </c>
      <c r="AE79" s="1" t="str">
        <f>IF(COUNT($A79)=0,"",IF(AC79="","--",IF(AC79="3E","3E",LOOKUP(AC79/AE$2,{0,0.4,0.45,0.5,0.55,0.6,0.65,0.7,0.75,0.8,1},{0,2,2.25,2.5,2.75,3,3.25,3.5,3.75,4}))))</f>
        <v/>
      </c>
      <c r="AF79" s="2" t="str">
        <f>IF(COUNT($A79)=0,"",IF($A79&lt;&gt;DRAFT!$B81,"ERR",IF(DRAFT!CI81&gt;0,DRAFT!CK81,"")))</f>
        <v/>
      </c>
      <c r="AG79" s="2" t="str">
        <f>IF(COUNT($A79)=0,"",IF(AF79="3E","3E",IF(AF79="","I",LOOKUP(AF79/AH$2,{0,0.4,0.45,0.5,0.55,0.6,0.65,0.7,0.75,0.8,1},{"F","D","C","C+","B-","B","B+","A-","A","A+"}))))</f>
        <v/>
      </c>
      <c r="AH79" s="1" t="str">
        <f>IF(COUNT($A79)=0,"",IF(AF79="","--",IF(AF79="3E","3E",LOOKUP(AF79/AH$2,{0,0.4,0.45,0.5,0.55,0.6,0.65,0.7,0.75,0.8,1},{0,2,2.25,2.5,2.75,3,3.25,3.5,3.75,4}))))</f>
        <v/>
      </c>
      <c r="AI79" s="2" t="str">
        <f>IF($A79&lt;&gt;DRAFT!$B81,"ERR",IF(OR(COUNT($A79)=0,COUNT(DRAFT!CL81:CN81,DRAFT!CP81:CR81)=0),"",CEILING(SUM(DRAFT!CO81,DRAFT!CS81,DRAFT!CT81),1)))</f>
        <v/>
      </c>
      <c r="AJ79" s="2" t="str">
        <f>IF(COUNT($A79)=0,"",IF(AI79="3E","3E",IF(AI79="","I",LOOKUP(AI79/AK$2,{0,0.4,0.45,0.5,0.55,0.6,0.65,0.7,0.75,0.8,1},{"F","D","C","C+","B-","B","B+","A-","A","A+"}))))</f>
        <v/>
      </c>
      <c r="AK79" s="1" t="str">
        <f>IF(COUNT($A79)=0,"",IF(AI79="","--",IF(AI79="3E","3E",LOOKUP(AI79/AK$2,{0,0.4,0.45,0.5,0.55,0.6,0.65,0.7,0.75,0.8,1},{0,2,2.25,2.5,2.75,3,3.25,3.5,3.75,4}))))</f>
        <v/>
      </c>
      <c r="AL79" s="4" t="str">
        <f>IF(OR(COUNT($A79)=0,COUNT(B79:AK79)=0),"",IF(COUNTIF(B79:AK79,"3E")&gt;0,"3E",IF(DRAFT!$A81="R",TRUNC(SUMPRODUCT(RGP,RCP)/TCP,3),TRUNC((SUMPRODUCT(--(IMDGP&gt;0)*IMDGP,IMCP)+CEILING(DRAFT!$DB81*42,0.25))/TCP,3))))</f>
        <v/>
      </c>
      <c r="AM79" s="2" t="str">
        <f>IF(OR(COUNT($A79)=0,COUNT(B79:AK79)=0),"",IF(COUNTIF(B79:AK79,"3E")&gt;0,"3E",IF(DRAFT!$A81="R",SUMPRODUCT(--(RGP&gt;=2),RCP),SUMPRODUCT(--(IMDGP&gt;0),--(IMGP=0),IMCP)+DRAFT!$DC81)))</f>
        <v/>
      </c>
      <c r="AN79" s="67" t="str">
        <f>IF(AL79="3E","3E",IF(COUNT($A79)=0,"",IF(COUNT(AI79)=0,"--",ROUND(((CEILING(DRAFT!$CV81*38,0.25)+CEILING(DRAFT!$CX81*38,0.25)+CEILING(DRAFT!$CZ81*42,0.25)+CEILING($AL79*42,0.25))/160),2))))</f>
        <v/>
      </c>
      <c r="AO79" s="2" t="str">
        <f>IF(AN79="3E","3E",IF(COUNT($A79)=0,"",IF(COUNT(AN79)=0,"I",LOOKUP(AN79,{0,2,2.25,2.5,2.75,3,3.25,3.5,3.75,4},{"F","D","C","C+","B-","B","B+","A-","A","A+"}))))</f>
        <v/>
      </c>
      <c r="AP79" s="2" t="str">
        <f>IF(AN79="3E","3E",IF(OR(COUNT(A79)=0,COUNT(AN79)=0),"",DRAFT!CW81+DRAFT!CY81+DRAFT!DA81+N(TABULATION!AM79)))</f>
        <v/>
      </c>
      <c r="AQ79" s="2" t="str">
        <f>IF(OR(COUNT($A79)=0,COUNT(B79:AK79)=0),"",IF(COUNTIF(B79:AM79,"3E")&gt;0,"3E",IF(AND(DRAFT!$A81="IM",OR($AL79&gt;DRAFT!$DB81,$AM79&gt;DRAFT!$DC81)),"IMPROVED",IF(AND(DRAFT!$A81="IM",$AL79&lt;=DRAFT!$DB81,$AM79&lt;=DRAFT!$DC81),"NOT IMPROVED",IF(AND(DRAFT!CU81="S",AH79&gt;=2,AK79&gt;=2,AN79&gt;=2.5,AP79&gt;=144),"PASS","FAIL")))))</f>
        <v/>
      </c>
      <c r="AR79" s="2" t="str">
        <f t="shared" si="2"/>
        <v/>
      </c>
      <c r="AS79" s="2" t="str">
        <f t="shared" si="3"/>
        <v/>
      </c>
    </row>
    <row r="80" spans="1:45" ht="18.95" customHeight="1" x14ac:dyDescent="0.25">
      <c r="A80" s="3" t="str">
        <f>IF(DRAFT!$B82="","",DRAFT!$B82)</f>
        <v/>
      </c>
      <c r="B80" s="2" t="str">
        <f>IF(COUNT($A80)=0,"",IF($A80&lt;&gt;DRAFT!$B82,"ERR",IF(DRAFT!I82="3E","3E",IF(COUNT(DRAFT!E82,DRAFT!I82)&gt;0,DRAFT!J82,""))))</f>
        <v/>
      </c>
      <c r="C80" s="2" t="str">
        <f>IF(COUNT($A80)=0,"",IF(B80="3E","3E",IF(B80="","I",LOOKUP(B80/D$2,{0,0.4,0.45,0.5,0.55,0.6,0.65,0.7,0.75,0.8,1},{"F","D","C","C+","B-","B","B+","A-","A","A+"}))))</f>
        <v/>
      </c>
      <c r="D80" s="1" t="str">
        <f>IF(COUNT($A80)=0,"",IF(B80="","--",IF(B80="3E","3E",LOOKUP(B80/D$2,{0,0.4,0.45,0.5,0.55,0.6,0.65,0.7,0.75,0.8,1},{0,2,2.25,2.5,2.75,3,3.25,3.5,3.75,4}))))</f>
        <v/>
      </c>
      <c r="E80" s="2" t="str">
        <f>IF(COUNT($A80)=0,"",IF($A80&lt;&gt;DRAFT!$B82,"ERR",IF(DRAFT!R82="3E","3E",IF(COUNT(DRAFT!N82,DRAFT!R82)&gt;0,DRAFT!S82,""))))</f>
        <v/>
      </c>
      <c r="F80" s="2" t="str">
        <f>IF(COUNT($A80)=0,"",IF(E80="3E","3E",IF(E80="","I",LOOKUP(E80/G$2,{0,0.4,0.45,0.5,0.55,0.6,0.65,0.7,0.75,0.8,1},{"F","D","C","C+","B-","B","B+","A-","A","A+"}))))</f>
        <v/>
      </c>
      <c r="G80" s="1" t="str">
        <f>IF(COUNT($A80)=0,"",IF(E80="","--",IF(E80="3E","3E",LOOKUP(E80/G$2,{0,0.4,0.45,0.5,0.55,0.6,0.65,0.7,0.75,0.8,1},{0,2,2.25,2.5,2.75,3,3.25,3.5,3.75,4}))))</f>
        <v/>
      </c>
      <c r="H80" s="2" t="str">
        <f>IF(COUNT($A80)=0,"",IF($A80&lt;&gt;DRAFT!$B82,"ERR",IF(DRAFT!AA82="3E","3E",IF(COUNT(DRAFT!W82,DRAFT!AA82)&gt;0,DRAFT!AB82,""))))</f>
        <v/>
      </c>
      <c r="I80" s="2" t="str">
        <f>IF(COUNT($A80)=0,"",IF(H80="3E","3E",IF(H80="","I",LOOKUP(H80/J$2,{0,0.4,0.45,0.5,0.55,0.6,0.65,0.7,0.75,0.8,1},{"F","D","C","C+","B-","B","B+","A-","A","A+"}))))</f>
        <v/>
      </c>
      <c r="J80" s="1" t="str">
        <f>IF(COUNT($A80)=0,"",IF(H80="","--",IF(H80="3E","3E",LOOKUP(H80/J$2,{0,0.4,0.45,0.5,0.55,0.6,0.65,0.7,0.75,0.8,1},{0,2,2.25,2.5,2.75,3,3.25,3.5,3.75,4}))))</f>
        <v/>
      </c>
      <c r="K80" s="2" t="str">
        <f>IF(COUNT($A80)=0,"",IF($A80&lt;&gt;DRAFT!$B82,"ERR",IF(DRAFT!AJ82="3E","3E",IF(COUNT(DRAFT!AF82,DRAFT!AJ82)&gt;0,DRAFT!AK82,""))))</f>
        <v/>
      </c>
      <c r="L80" s="2" t="str">
        <f>IF(COUNT($A80)=0,"",IF(K80="3E","3E",IF(K80="","I",LOOKUP(K80/M$2,{0,0.4,0.45,0.5,0.55,0.6,0.65,0.7,0.75,0.8,1},{"F","D","C","C+","B-","B","B+","A-","A","A+"}))))</f>
        <v/>
      </c>
      <c r="M80" s="1" t="str">
        <f>IF(COUNT($A80)=0,"",IF(K80="","--",IF(K80="3E","3E",LOOKUP(K80/M$2,{0,0.4,0.45,0.5,0.55,0.6,0.65,0.7,0.75,0.8,1},{0,2,2.25,2.5,2.75,3,3.25,3.5,3.75,4}))))</f>
        <v/>
      </c>
      <c r="N80" s="2" t="str">
        <f>IF(COUNT($A80)=0,"",IF($A80&lt;&gt;DRAFT!$B82,"ERR",IF(DRAFT!AS82="3E","3E",IF(COUNT(DRAFT!AO82,DRAFT!AS82)&gt;0,DRAFT!AT82,""))))</f>
        <v/>
      </c>
      <c r="O80" s="2" t="str">
        <f>IF(COUNT($A80)=0,"",IF(N80="3E","3E",IF(N80="","I",LOOKUP(N80/P$2,{0,0.4,0.45,0.5,0.55,0.6,0.65,0.7,0.75,0.8,1},{"F","D","C","C+","B-","B","B+","A-","A","A+"}))))</f>
        <v/>
      </c>
      <c r="P80" s="1" t="str">
        <f>IF(COUNT($A80)=0,"",IF(N80="","--",IF(N80="3E","3E",LOOKUP(N80/P$2,{0,0.4,0.45,0.5,0.55,0.6,0.65,0.7,0.75,0.8,1},{0,2,2.25,2.5,2.75,3,3.25,3.5,3.75,4}))))</f>
        <v/>
      </c>
      <c r="Q80" s="2" t="str">
        <f>IF(COUNT($A80)=0,"",IF($A80&lt;&gt;DRAFT!$B82,"ERR",IF(DRAFT!BB82="3E","3E",IF(COUNT(DRAFT!AX82,DRAFT!BB82)&gt;0,DRAFT!BC82,""))))</f>
        <v/>
      </c>
      <c r="R80" s="2" t="str">
        <f>IF(COUNT($A80)=0,"",IF(Q80="3E","3E",IF(Q80="","I",LOOKUP(Q80/S$2,{0,0.4,0.45,0.5,0.55,0.6,0.65,0.7,0.75,0.8,1},{"F","D","C","C+","B-","B","B+","A-","A","A+"}))))</f>
        <v/>
      </c>
      <c r="S80" s="1" t="str">
        <f>IF(COUNT($A80)=0,"",IF(Q80="","--",IF(Q80="3E","3E",LOOKUP(Q80/S$2,{0,0.4,0.45,0.5,0.55,0.6,0.65,0.7,0.75,0.8,1},{0,2,2.25,2.5,2.75,3,3.25,3.5,3.75,4}))))</f>
        <v/>
      </c>
      <c r="T80" s="2" t="str">
        <f>IF(COUNT($A80)=0,"",IF($A80&lt;&gt;DRAFT!$B82,"ERR",IF(DRAFT!BK82="3E","3E",IF(COUNT(DRAFT!BG82,DRAFT!BK82)&gt;0,DRAFT!BL82,""))))</f>
        <v/>
      </c>
      <c r="U80" s="2" t="str">
        <f>IF(COUNT($A80)=0,"",IF(T80="3E","3E",IF(T80="","I",LOOKUP(T80/V$2,{0,0.4,0.45,0.5,0.55,0.6,0.65,0.7,0.75,0.8,1},{"F","D","C","C+","B-","B","B+","A-","A","A+"}))))</f>
        <v/>
      </c>
      <c r="V80" s="1" t="str">
        <f>IF(COUNT($A80)=0,"",IF(T80="","--",IF(T80="3E","3E",LOOKUP(T80/V$2,{0,0.4,0.45,0.5,0.55,0.6,0.65,0.7,0.75,0.8,1},{0,2,2.25,2.5,2.75,3,3.25,3.5,3.75,4}))))</f>
        <v/>
      </c>
      <c r="W80" s="2" t="str">
        <f>IF(COUNT($A80)=0,"",IF($A80&lt;&gt;DRAFT!$B82,"ERR",IF(DRAFT!BT82="3E","3E",IF(COUNT(DRAFT!BP82,DRAFT!BT82)&gt;0,DRAFT!BU82,""))))</f>
        <v/>
      </c>
      <c r="X80" s="2" t="str">
        <f>IF(COUNT($A80)=0,"",IF(W80="3E","3E",IF(W80="","I",LOOKUP(W80/Y$2,{0,0.4,0.45,0.5,0.55,0.6,0.65,0.7,0.75,0.8,1},{"F","D","C","C+","B-","B","B+","A-","A","A+"}))))</f>
        <v/>
      </c>
      <c r="Y80" s="1" t="str">
        <f>IF(COUNT($A80)=0,"",IF(W80="","--",IF(W80="3E","3E",LOOKUP(W80/Y$2,{0,0.4,0.45,0.5,0.55,0.6,0.65,0.7,0.75,0.8,1},{0,2,2.25,2.5,2.75,3,3.25,3.5,3.75,4}))))</f>
        <v/>
      </c>
      <c r="Z80" s="2" t="str">
        <f>IF(COUNT($A80)=0,"",IF($A80&lt;&gt;DRAFT!$B82,"ERR",IF(DRAFT!CC82="3E","3E",IF(COUNT(DRAFT!BY82,DRAFT!CC82)&gt;0,DRAFT!CD82,""))))</f>
        <v/>
      </c>
      <c r="AA80" s="2" t="str">
        <f>IF(COUNT($A80)=0,"",IF(Z80="3E","3E",IF(Z80="","I",LOOKUP(Z80/AB$2,{0,0.4,0.45,0.5,0.55,0.6,0.65,0.7,0.75,0.8,1},{"F","D","C","C+","B-","B","B+","A-","A","A+"}))))</f>
        <v/>
      </c>
      <c r="AB80" s="1" t="str">
        <f>IF(COUNT($A80)=0,"",IF(Z80="","--",IF(Z80="3E","3E",LOOKUP(Z80/AB$2,{0,0.4,0.45,0.5,0.55,0.6,0.65,0.7,0.75,0.8,1},{0,2,2.25,2.5,2.75,3,3.25,3.5,3.75,4}))))</f>
        <v/>
      </c>
      <c r="AC80" s="2" t="str">
        <f>IF(COUNT($A80)=0,"",IF($A80&lt;&gt;DRAFT!$B82,"ERR",IF(DRAFT!CF82&gt;0,DRAFT!CF82,"")))</f>
        <v/>
      </c>
      <c r="AD80" s="2" t="str">
        <f>IF(COUNT($A80)=0,"",IF(AC80="3E","3E",IF(AC80="","I",LOOKUP(AC80/AE$2,{0,0.4,0.45,0.5,0.55,0.6,0.65,0.7,0.75,0.8,1},{"F","D","C","C+","B-","B","B+","A-","A","A+"}))))</f>
        <v/>
      </c>
      <c r="AE80" s="1" t="str">
        <f>IF(COUNT($A80)=0,"",IF(AC80="","--",IF(AC80="3E","3E",LOOKUP(AC80/AE$2,{0,0.4,0.45,0.5,0.55,0.6,0.65,0.7,0.75,0.8,1},{0,2,2.25,2.5,2.75,3,3.25,3.5,3.75,4}))))</f>
        <v/>
      </c>
      <c r="AF80" s="2" t="str">
        <f>IF(COUNT($A80)=0,"",IF($A80&lt;&gt;DRAFT!$B82,"ERR",IF(DRAFT!CI82&gt;0,DRAFT!CK82,"")))</f>
        <v/>
      </c>
      <c r="AG80" s="2" t="str">
        <f>IF(COUNT($A80)=0,"",IF(AF80="3E","3E",IF(AF80="","I",LOOKUP(AF80/AH$2,{0,0.4,0.45,0.5,0.55,0.6,0.65,0.7,0.75,0.8,1},{"F","D","C","C+","B-","B","B+","A-","A","A+"}))))</f>
        <v/>
      </c>
      <c r="AH80" s="1" t="str">
        <f>IF(COUNT($A80)=0,"",IF(AF80="","--",IF(AF80="3E","3E",LOOKUP(AF80/AH$2,{0,0.4,0.45,0.5,0.55,0.6,0.65,0.7,0.75,0.8,1},{0,2,2.25,2.5,2.75,3,3.25,3.5,3.75,4}))))</f>
        <v/>
      </c>
      <c r="AI80" s="2" t="str">
        <f>IF($A80&lt;&gt;DRAFT!$B82,"ERR",IF(OR(COUNT($A80)=0,COUNT(DRAFT!CL82:CN82,DRAFT!CP82:CR82)=0),"",CEILING(SUM(DRAFT!CO82,DRAFT!CS82,DRAFT!CT82),1)))</f>
        <v/>
      </c>
      <c r="AJ80" s="2" t="str">
        <f>IF(COUNT($A80)=0,"",IF(AI80="3E","3E",IF(AI80="","I",LOOKUP(AI80/AK$2,{0,0.4,0.45,0.5,0.55,0.6,0.65,0.7,0.75,0.8,1},{"F","D","C","C+","B-","B","B+","A-","A","A+"}))))</f>
        <v/>
      </c>
      <c r="AK80" s="1" t="str">
        <f>IF(COUNT($A80)=0,"",IF(AI80="","--",IF(AI80="3E","3E",LOOKUP(AI80/AK$2,{0,0.4,0.45,0.5,0.55,0.6,0.65,0.7,0.75,0.8,1},{0,2,2.25,2.5,2.75,3,3.25,3.5,3.75,4}))))</f>
        <v/>
      </c>
      <c r="AL80" s="4" t="str">
        <f>IF(OR(COUNT($A80)=0,COUNT(B80:AK80)=0),"",IF(COUNTIF(B80:AK80,"3E")&gt;0,"3E",IF(DRAFT!$A82="R",TRUNC(SUMPRODUCT(RGP,RCP)/TCP,3),TRUNC((SUMPRODUCT(--(IMDGP&gt;0)*IMDGP,IMCP)+CEILING(DRAFT!$DB82*42,0.25))/TCP,3))))</f>
        <v/>
      </c>
      <c r="AM80" s="2" t="str">
        <f>IF(OR(COUNT($A80)=0,COUNT(B80:AK80)=0),"",IF(COUNTIF(B80:AK80,"3E")&gt;0,"3E",IF(DRAFT!$A82="R",SUMPRODUCT(--(RGP&gt;=2),RCP),SUMPRODUCT(--(IMDGP&gt;0),--(IMGP=0),IMCP)+DRAFT!$DC82)))</f>
        <v/>
      </c>
      <c r="AN80" s="67" t="str">
        <f>IF(AL80="3E","3E",IF(COUNT($A80)=0,"",IF(COUNT(AI80)=0,"--",ROUND(((CEILING(DRAFT!$CV82*38,0.25)+CEILING(DRAFT!$CX82*38,0.25)+CEILING(DRAFT!$CZ82*42,0.25)+CEILING($AL80*42,0.25))/160),2))))</f>
        <v/>
      </c>
      <c r="AO80" s="2" t="str">
        <f>IF(AN80="3E","3E",IF(COUNT($A80)=0,"",IF(COUNT(AN80)=0,"I",LOOKUP(AN80,{0,2,2.25,2.5,2.75,3,3.25,3.5,3.75,4},{"F","D","C","C+","B-","B","B+","A-","A","A+"}))))</f>
        <v/>
      </c>
      <c r="AP80" s="2" t="str">
        <f>IF(AN80="3E","3E",IF(OR(COUNT(A80)=0,COUNT(AN80)=0),"",DRAFT!CW82+DRAFT!CY82+DRAFT!DA82+N(TABULATION!AM80)))</f>
        <v/>
      </c>
      <c r="AQ80" s="2" t="str">
        <f>IF(OR(COUNT($A80)=0,COUNT(B80:AK80)=0),"",IF(COUNTIF(B80:AM80,"3E")&gt;0,"3E",IF(AND(DRAFT!$A82="IM",OR($AL80&gt;DRAFT!$DB82,$AM80&gt;DRAFT!$DC82)),"IMPROVED",IF(AND(DRAFT!$A82="IM",$AL80&lt;=DRAFT!$DB82,$AM80&lt;=DRAFT!$DC82),"NOT IMPROVED",IF(AND(DRAFT!CU82="S",AH80&gt;=2,AK80&gt;=2,AN80&gt;=2.5,AP80&gt;=144),"PASS","FAIL")))))</f>
        <v/>
      </c>
      <c r="AR80" s="2" t="str">
        <f t="shared" si="2"/>
        <v/>
      </c>
      <c r="AS80" s="2" t="str">
        <f t="shared" si="3"/>
        <v/>
      </c>
    </row>
    <row r="81" spans="1:45" ht="18.95" customHeight="1" x14ac:dyDescent="0.25">
      <c r="A81" s="3" t="str">
        <f>IF(DRAFT!$B83="","",DRAFT!$B83)</f>
        <v/>
      </c>
      <c r="B81" s="2" t="str">
        <f>IF(COUNT($A81)=0,"",IF($A81&lt;&gt;DRAFT!$B83,"ERR",IF(DRAFT!I83="3E","3E",IF(COUNT(DRAFT!E83,DRAFT!I83)&gt;0,DRAFT!J83,""))))</f>
        <v/>
      </c>
      <c r="C81" s="2" t="str">
        <f>IF(COUNT($A81)=0,"",IF(B81="3E","3E",IF(B81="","I",LOOKUP(B81/D$2,{0,0.4,0.45,0.5,0.55,0.6,0.65,0.7,0.75,0.8,1},{"F","D","C","C+","B-","B","B+","A-","A","A+"}))))</f>
        <v/>
      </c>
      <c r="D81" s="1" t="str">
        <f>IF(COUNT($A81)=0,"",IF(B81="","--",IF(B81="3E","3E",LOOKUP(B81/D$2,{0,0.4,0.45,0.5,0.55,0.6,0.65,0.7,0.75,0.8,1},{0,2,2.25,2.5,2.75,3,3.25,3.5,3.75,4}))))</f>
        <v/>
      </c>
      <c r="E81" s="2" t="str">
        <f>IF(COUNT($A81)=0,"",IF($A81&lt;&gt;DRAFT!$B83,"ERR",IF(DRAFT!R83="3E","3E",IF(COUNT(DRAFT!N83,DRAFT!R83)&gt;0,DRAFT!S83,""))))</f>
        <v/>
      </c>
      <c r="F81" s="2" t="str">
        <f>IF(COUNT($A81)=0,"",IF(E81="3E","3E",IF(E81="","I",LOOKUP(E81/G$2,{0,0.4,0.45,0.5,0.55,0.6,0.65,0.7,0.75,0.8,1},{"F","D","C","C+","B-","B","B+","A-","A","A+"}))))</f>
        <v/>
      </c>
      <c r="G81" s="1" t="str">
        <f>IF(COUNT($A81)=0,"",IF(E81="","--",IF(E81="3E","3E",LOOKUP(E81/G$2,{0,0.4,0.45,0.5,0.55,0.6,0.65,0.7,0.75,0.8,1},{0,2,2.25,2.5,2.75,3,3.25,3.5,3.75,4}))))</f>
        <v/>
      </c>
      <c r="H81" s="2" t="str">
        <f>IF(COUNT($A81)=0,"",IF($A81&lt;&gt;DRAFT!$B83,"ERR",IF(DRAFT!AA83="3E","3E",IF(COUNT(DRAFT!W83,DRAFT!AA83)&gt;0,DRAFT!AB83,""))))</f>
        <v/>
      </c>
      <c r="I81" s="2" t="str">
        <f>IF(COUNT($A81)=0,"",IF(H81="3E","3E",IF(H81="","I",LOOKUP(H81/J$2,{0,0.4,0.45,0.5,0.55,0.6,0.65,0.7,0.75,0.8,1},{"F","D","C","C+","B-","B","B+","A-","A","A+"}))))</f>
        <v/>
      </c>
      <c r="J81" s="1" t="str">
        <f>IF(COUNT($A81)=0,"",IF(H81="","--",IF(H81="3E","3E",LOOKUP(H81/J$2,{0,0.4,0.45,0.5,0.55,0.6,0.65,0.7,0.75,0.8,1},{0,2,2.25,2.5,2.75,3,3.25,3.5,3.75,4}))))</f>
        <v/>
      </c>
      <c r="K81" s="2" t="str">
        <f>IF(COUNT($A81)=0,"",IF($A81&lt;&gt;DRAFT!$B83,"ERR",IF(DRAFT!AJ83="3E","3E",IF(COUNT(DRAFT!AF83,DRAFT!AJ83)&gt;0,DRAFT!AK83,""))))</f>
        <v/>
      </c>
      <c r="L81" s="2" t="str">
        <f>IF(COUNT($A81)=0,"",IF(K81="3E","3E",IF(K81="","I",LOOKUP(K81/M$2,{0,0.4,0.45,0.5,0.55,0.6,0.65,0.7,0.75,0.8,1},{"F","D","C","C+","B-","B","B+","A-","A","A+"}))))</f>
        <v/>
      </c>
      <c r="M81" s="1" t="str">
        <f>IF(COUNT($A81)=0,"",IF(K81="","--",IF(K81="3E","3E",LOOKUP(K81/M$2,{0,0.4,0.45,0.5,0.55,0.6,0.65,0.7,0.75,0.8,1},{0,2,2.25,2.5,2.75,3,3.25,3.5,3.75,4}))))</f>
        <v/>
      </c>
      <c r="N81" s="2" t="str">
        <f>IF(COUNT($A81)=0,"",IF($A81&lt;&gt;DRAFT!$B83,"ERR",IF(DRAFT!AS83="3E","3E",IF(COUNT(DRAFT!AO83,DRAFT!AS83)&gt;0,DRAFT!AT83,""))))</f>
        <v/>
      </c>
      <c r="O81" s="2" t="str">
        <f>IF(COUNT($A81)=0,"",IF(N81="3E","3E",IF(N81="","I",LOOKUP(N81/P$2,{0,0.4,0.45,0.5,0.55,0.6,0.65,0.7,0.75,0.8,1},{"F","D","C","C+","B-","B","B+","A-","A","A+"}))))</f>
        <v/>
      </c>
      <c r="P81" s="1" t="str">
        <f>IF(COUNT($A81)=0,"",IF(N81="","--",IF(N81="3E","3E",LOOKUP(N81/P$2,{0,0.4,0.45,0.5,0.55,0.6,0.65,0.7,0.75,0.8,1},{0,2,2.25,2.5,2.75,3,3.25,3.5,3.75,4}))))</f>
        <v/>
      </c>
      <c r="Q81" s="2" t="str">
        <f>IF(COUNT($A81)=0,"",IF($A81&lt;&gt;DRAFT!$B83,"ERR",IF(DRAFT!BB83="3E","3E",IF(COUNT(DRAFT!AX83,DRAFT!BB83)&gt;0,DRAFT!BC83,""))))</f>
        <v/>
      </c>
      <c r="R81" s="2" t="str">
        <f>IF(COUNT($A81)=0,"",IF(Q81="3E","3E",IF(Q81="","I",LOOKUP(Q81/S$2,{0,0.4,0.45,0.5,0.55,0.6,0.65,0.7,0.75,0.8,1},{"F","D","C","C+","B-","B","B+","A-","A","A+"}))))</f>
        <v/>
      </c>
      <c r="S81" s="1" t="str">
        <f>IF(COUNT($A81)=0,"",IF(Q81="","--",IF(Q81="3E","3E",LOOKUP(Q81/S$2,{0,0.4,0.45,0.5,0.55,0.6,0.65,0.7,0.75,0.8,1},{0,2,2.25,2.5,2.75,3,3.25,3.5,3.75,4}))))</f>
        <v/>
      </c>
      <c r="T81" s="2" t="str">
        <f>IF(COUNT($A81)=0,"",IF($A81&lt;&gt;DRAFT!$B83,"ERR",IF(DRAFT!BK83="3E","3E",IF(COUNT(DRAFT!BG83,DRAFT!BK83)&gt;0,DRAFT!BL83,""))))</f>
        <v/>
      </c>
      <c r="U81" s="2" t="str">
        <f>IF(COUNT($A81)=0,"",IF(T81="3E","3E",IF(T81="","I",LOOKUP(T81/V$2,{0,0.4,0.45,0.5,0.55,0.6,0.65,0.7,0.75,0.8,1},{"F","D","C","C+","B-","B","B+","A-","A","A+"}))))</f>
        <v/>
      </c>
      <c r="V81" s="1" t="str">
        <f>IF(COUNT($A81)=0,"",IF(T81="","--",IF(T81="3E","3E",LOOKUP(T81/V$2,{0,0.4,0.45,0.5,0.55,0.6,0.65,0.7,0.75,0.8,1},{0,2,2.25,2.5,2.75,3,3.25,3.5,3.75,4}))))</f>
        <v/>
      </c>
      <c r="W81" s="2" t="str">
        <f>IF(COUNT($A81)=0,"",IF($A81&lt;&gt;DRAFT!$B83,"ERR",IF(DRAFT!BT83="3E","3E",IF(COUNT(DRAFT!BP83,DRAFT!BT83)&gt;0,DRAFT!BU83,""))))</f>
        <v/>
      </c>
      <c r="X81" s="2" t="str">
        <f>IF(COUNT($A81)=0,"",IF(W81="3E","3E",IF(W81="","I",LOOKUP(W81/Y$2,{0,0.4,0.45,0.5,0.55,0.6,0.65,0.7,0.75,0.8,1},{"F","D","C","C+","B-","B","B+","A-","A","A+"}))))</f>
        <v/>
      </c>
      <c r="Y81" s="1" t="str">
        <f>IF(COUNT($A81)=0,"",IF(W81="","--",IF(W81="3E","3E",LOOKUP(W81/Y$2,{0,0.4,0.45,0.5,0.55,0.6,0.65,0.7,0.75,0.8,1},{0,2,2.25,2.5,2.75,3,3.25,3.5,3.75,4}))))</f>
        <v/>
      </c>
      <c r="Z81" s="2" t="str">
        <f>IF(COUNT($A81)=0,"",IF($A81&lt;&gt;DRAFT!$B83,"ERR",IF(DRAFT!CC83="3E","3E",IF(COUNT(DRAFT!BY83,DRAFT!CC83)&gt;0,DRAFT!CD83,""))))</f>
        <v/>
      </c>
      <c r="AA81" s="2" t="str">
        <f>IF(COUNT($A81)=0,"",IF(Z81="3E","3E",IF(Z81="","I",LOOKUP(Z81/AB$2,{0,0.4,0.45,0.5,0.55,0.6,0.65,0.7,0.75,0.8,1},{"F","D","C","C+","B-","B","B+","A-","A","A+"}))))</f>
        <v/>
      </c>
      <c r="AB81" s="1" t="str">
        <f>IF(COUNT($A81)=0,"",IF(Z81="","--",IF(Z81="3E","3E",LOOKUP(Z81/AB$2,{0,0.4,0.45,0.5,0.55,0.6,0.65,0.7,0.75,0.8,1},{0,2,2.25,2.5,2.75,3,3.25,3.5,3.75,4}))))</f>
        <v/>
      </c>
      <c r="AC81" s="2" t="str">
        <f>IF(COUNT($A81)=0,"",IF($A81&lt;&gt;DRAFT!$B83,"ERR",IF(DRAFT!CF83&gt;0,DRAFT!CF83,"")))</f>
        <v/>
      </c>
      <c r="AD81" s="2" t="str">
        <f>IF(COUNT($A81)=0,"",IF(AC81="3E","3E",IF(AC81="","I",LOOKUP(AC81/AE$2,{0,0.4,0.45,0.5,0.55,0.6,0.65,0.7,0.75,0.8,1},{"F","D","C","C+","B-","B","B+","A-","A","A+"}))))</f>
        <v/>
      </c>
      <c r="AE81" s="1" t="str">
        <f>IF(COUNT($A81)=0,"",IF(AC81="","--",IF(AC81="3E","3E",LOOKUP(AC81/AE$2,{0,0.4,0.45,0.5,0.55,0.6,0.65,0.7,0.75,0.8,1},{0,2,2.25,2.5,2.75,3,3.25,3.5,3.75,4}))))</f>
        <v/>
      </c>
      <c r="AF81" s="2" t="str">
        <f>IF(COUNT($A81)=0,"",IF($A81&lt;&gt;DRAFT!$B83,"ERR",IF(DRAFT!CI83&gt;0,DRAFT!CK83,"")))</f>
        <v/>
      </c>
      <c r="AG81" s="2" t="str">
        <f>IF(COUNT($A81)=0,"",IF(AF81="3E","3E",IF(AF81="","I",LOOKUP(AF81/AH$2,{0,0.4,0.45,0.5,0.55,0.6,0.65,0.7,0.75,0.8,1},{"F","D","C","C+","B-","B","B+","A-","A","A+"}))))</f>
        <v/>
      </c>
      <c r="AH81" s="1" t="str">
        <f>IF(COUNT($A81)=0,"",IF(AF81="","--",IF(AF81="3E","3E",LOOKUP(AF81/AH$2,{0,0.4,0.45,0.5,0.55,0.6,0.65,0.7,0.75,0.8,1},{0,2,2.25,2.5,2.75,3,3.25,3.5,3.75,4}))))</f>
        <v/>
      </c>
      <c r="AI81" s="2" t="str">
        <f>IF($A81&lt;&gt;DRAFT!$B83,"ERR",IF(OR(COUNT($A81)=0,COUNT(DRAFT!CL83:CN83,DRAFT!CP83:CR83)=0),"",CEILING(SUM(DRAFT!CO83,DRAFT!CS83,DRAFT!CT83),1)))</f>
        <v/>
      </c>
      <c r="AJ81" s="2" t="str">
        <f>IF(COUNT($A81)=0,"",IF(AI81="3E","3E",IF(AI81="","I",LOOKUP(AI81/AK$2,{0,0.4,0.45,0.5,0.55,0.6,0.65,0.7,0.75,0.8,1},{"F","D","C","C+","B-","B","B+","A-","A","A+"}))))</f>
        <v/>
      </c>
      <c r="AK81" s="1" t="str">
        <f>IF(COUNT($A81)=0,"",IF(AI81="","--",IF(AI81="3E","3E",LOOKUP(AI81/AK$2,{0,0.4,0.45,0.5,0.55,0.6,0.65,0.7,0.75,0.8,1},{0,2,2.25,2.5,2.75,3,3.25,3.5,3.75,4}))))</f>
        <v/>
      </c>
      <c r="AL81" s="4" t="str">
        <f>IF(OR(COUNT($A81)=0,COUNT(B81:AK81)=0),"",IF(COUNTIF(B81:AK81,"3E")&gt;0,"3E",IF(DRAFT!$A83="R",TRUNC(SUMPRODUCT(RGP,RCP)/TCP,3),TRUNC((SUMPRODUCT(--(IMDGP&gt;0)*IMDGP,IMCP)+CEILING(DRAFT!$DB83*42,0.25))/TCP,3))))</f>
        <v/>
      </c>
      <c r="AM81" s="2" t="str">
        <f>IF(OR(COUNT($A81)=0,COUNT(B81:AK81)=0),"",IF(COUNTIF(B81:AK81,"3E")&gt;0,"3E",IF(DRAFT!$A83="R",SUMPRODUCT(--(RGP&gt;=2),RCP),SUMPRODUCT(--(IMDGP&gt;0),--(IMGP=0),IMCP)+DRAFT!$DC83)))</f>
        <v/>
      </c>
      <c r="AN81" s="67" t="str">
        <f>IF(AL81="3E","3E",IF(COUNT($A81)=0,"",IF(COUNT(AI81)=0,"--",ROUND(((CEILING(DRAFT!$CV83*38,0.25)+CEILING(DRAFT!$CX83*38,0.25)+CEILING(DRAFT!$CZ83*42,0.25)+CEILING($AL81*42,0.25))/160),2))))</f>
        <v/>
      </c>
      <c r="AO81" s="2" t="str">
        <f>IF(AN81="3E","3E",IF(COUNT($A81)=0,"",IF(COUNT(AN81)=0,"I",LOOKUP(AN81,{0,2,2.25,2.5,2.75,3,3.25,3.5,3.75,4},{"F","D","C","C+","B-","B","B+","A-","A","A+"}))))</f>
        <v/>
      </c>
      <c r="AP81" s="2" t="str">
        <f>IF(AN81="3E","3E",IF(OR(COUNT(A81)=0,COUNT(AN81)=0),"",DRAFT!CW83+DRAFT!CY83+DRAFT!DA83+N(TABULATION!AM81)))</f>
        <v/>
      </c>
      <c r="AQ81" s="2" t="str">
        <f>IF(OR(COUNT($A81)=0,COUNT(B81:AK81)=0),"",IF(COUNTIF(B81:AM81,"3E")&gt;0,"3E",IF(AND(DRAFT!$A83="IM",OR($AL81&gt;DRAFT!$DB83,$AM81&gt;DRAFT!$DC83)),"IMPROVED",IF(AND(DRAFT!$A83="IM",$AL81&lt;=DRAFT!$DB83,$AM81&lt;=DRAFT!$DC83),"NOT IMPROVED",IF(AND(DRAFT!CU83="S",AH81&gt;=2,AK81&gt;=2,AN81&gt;=2.5,AP81&gt;=144),"PASS","FAIL")))))</f>
        <v/>
      </c>
      <c r="AR81" s="2" t="str">
        <f t="shared" si="2"/>
        <v/>
      </c>
      <c r="AS81" s="2" t="str">
        <f t="shared" si="3"/>
        <v/>
      </c>
    </row>
    <row r="82" spans="1:45" ht="18.95" customHeight="1" x14ac:dyDescent="0.25">
      <c r="A82" s="3" t="str">
        <f>IF(DRAFT!$B84="","",DRAFT!$B84)</f>
        <v/>
      </c>
      <c r="B82" s="2" t="str">
        <f>IF(COUNT($A82)=0,"",IF($A82&lt;&gt;DRAFT!$B84,"ERR",IF(DRAFT!I84="3E","3E",IF(COUNT(DRAFT!E84,DRAFT!I84)&gt;0,DRAFT!J84,""))))</f>
        <v/>
      </c>
      <c r="C82" s="2" t="str">
        <f>IF(COUNT($A82)=0,"",IF(B82="3E","3E",IF(B82="","I",LOOKUP(B82/D$2,{0,0.4,0.45,0.5,0.55,0.6,0.65,0.7,0.75,0.8,1},{"F","D","C","C+","B-","B","B+","A-","A","A+"}))))</f>
        <v/>
      </c>
      <c r="D82" s="1" t="str">
        <f>IF(COUNT($A82)=0,"",IF(B82="","--",IF(B82="3E","3E",LOOKUP(B82/D$2,{0,0.4,0.45,0.5,0.55,0.6,0.65,0.7,0.75,0.8,1},{0,2,2.25,2.5,2.75,3,3.25,3.5,3.75,4}))))</f>
        <v/>
      </c>
      <c r="E82" s="2" t="str">
        <f>IF(COUNT($A82)=0,"",IF($A82&lt;&gt;DRAFT!$B84,"ERR",IF(DRAFT!R84="3E","3E",IF(COUNT(DRAFT!N84,DRAFT!R84)&gt;0,DRAFT!S84,""))))</f>
        <v/>
      </c>
      <c r="F82" s="2" t="str">
        <f>IF(COUNT($A82)=0,"",IF(E82="3E","3E",IF(E82="","I",LOOKUP(E82/G$2,{0,0.4,0.45,0.5,0.55,0.6,0.65,0.7,0.75,0.8,1},{"F","D","C","C+","B-","B","B+","A-","A","A+"}))))</f>
        <v/>
      </c>
      <c r="G82" s="1" t="str">
        <f>IF(COUNT($A82)=0,"",IF(E82="","--",IF(E82="3E","3E",LOOKUP(E82/G$2,{0,0.4,0.45,0.5,0.55,0.6,0.65,0.7,0.75,0.8,1},{0,2,2.25,2.5,2.75,3,3.25,3.5,3.75,4}))))</f>
        <v/>
      </c>
      <c r="H82" s="2" t="str">
        <f>IF(COUNT($A82)=0,"",IF($A82&lt;&gt;DRAFT!$B84,"ERR",IF(DRAFT!AA84="3E","3E",IF(COUNT(DRAFT!W84,DRAFT!AA84)&gt;0,DRAFT!AB84,""))))</f>
        <v/>
      </c>
      <c r="I82" s="2" t="str">
        <f>IF(COUNT($A82)=0,"",IF(H82="3E","3E",IF(H82="","I",LOOKUP(H82/J$2,{0,0.4,0.45,0.5,0.55,0.6,0.65,0.7,0.75,0.8,1},{"F","D","C","C+","B-","B","B+","A-","A","A+"}))))</f>
        <v/>
      </c>
      <c r="J82" s="1" t="str">
        <f>IF(COUNT($A82)=0,"",IF(H82="","--",IF(H82="3E","3E",LOOKUP(H82/J$2,{0,0.4,0.45,0.5,0.55,0.6,0.65,0.7,0.75,0.8,1},{0,2,2.25,2.5,2.75,3,3.25,3.5,3.75,4}))))</f>
        <v/>
      </c>
      <c r="K82" s="2" t="str">
        <f>IF(COUNT($A82)=0,"",IF($A82&lt;&gt;DRAFT!$B84,"ERR",IF(DRAFT!AJ84="3E","3E",IF(COUNT(DRAFT!AF84,DRAFT!AJ84)&gt;0,DRAFT!AK84,""))))</f>
        <v/>
      </c>
      <c r="L82" s="2" t="str">
        <f>IF(COUNT($A82)=0,"",IF(K82="3E","3E",IF(K82="","I",LOOKUP(K82/M$2,{0,0.4,0.45,0.5,0.55,0.6,0.65,0.7,0.75,0.8,1},{"F","D","C","C+","B-","B","B+","A-","A","A+"}))))</f>
        <v/>
      </c>
      <c r="M82" s="1" t="str">
        <f>IF(COUNT($A82)=0,"",IF(K82="","--",IF(K82="3E","3E",LOOKUP(K82/M$2,{0,0.4,0.45,0.5,0.55,0.6,0.65,0.7,0.75,0.8,1},{0,2,2.25,2.5,2.75,3,3.25,3.5,3.75,4}))))</f>
        <v/>
      </c>
      <c r="N82" s="2" t="str">
        <f>IF(COUNT($A82)=0,"",IF($A82&lt;&gt;DRAFT!$B84,"ERR",IF(DRAFT!AS84="3E","3E",IF(COUNT(DRAFT!AO84,DRAFT!AS84)&gt;0,DRAFT!AT84,""))))</f>
        <v/>
      </c>
      <c r="O82" s="2" t="str">
        <f>IF(COUNT($A82)=0,"",IF(N82="3E","3E",IF(N82="","I",LOOKUP(N82/P$2,{0,0.4,0.45,0.5,0.55,0.6,0.65,0.7,0.75,0.8,1},{"F","D","C","C+","B-","B","B+","A-","A","A+"}))))</f>
        <v/>
      </c>
      <c r="P82" s="1" t="str">
        <f>IF(COUNT($A82)=0,"",IF(N82="","--",IF(N82="3E","3E",LOOKUP(N82/P$2,{0,0.4,0.45,0.5,0.55,0.6,0.65,0.7,0.75,0.8,1},{0,2,2.25,2.5,2.75,3,3.25,3.5,3.75,4}))))</f>
        <v/>
      </c>
      <c r="Q82" s="2" t="str">
        <f>IF(COUNT($A82)=0,"",IF($A82&lt;&gt;DRAFT!$B84,"ERR",IF(DRAFT!BB84="3E","3E",IF(COUNT(DRAFT!AX84,DRAFT!BB84)&gt;0,DRAFT!BC84,""))))</f>
        <v/>
      </c>
      <c r="R82" s="2" t="str">
        <f>IF(COUNT($A82)=0,"",IF(Q82="3E","3E",IF(Q82="","I",LOOKUP(Q82/S$2,{0,0.4,0.45,0.5,0.55,0.6,0.65,0.7,0.75,0.8,1},{"F","D","C","C+","B-","B","B+","A-","A","A+"}))))</f>
        <v/>
      </c>
      <c r="S82" s="1" t="str">
        <f>IF(COUNT($A82)=0,"",IF(Q82="","--",IF(Q82="3E","3E",LOOKUP(Q82/S$2,{0,0.4,0.45,0.5,0.55,0.6,0.65,0.7,0.75,0.8,1},{0,2,2.25,2.5,2.75,3,3.25,3.5,3.75,4}))))</f>
        <v/>
      </c>
      <c r="T82" s="2" t="str">
        <f>IF(COUNT($A82)=0,"",IF($A82&lt;&gt;DRAFT!$B84,"ERR",IF(DRAFT!BK84="3E","3E",IF(COUNT(DRAFT!BG84,DRAFT!BK84)&gt;0,DRAFT!BL84,""))))</f>
        <v/>
      </c>
      <c r="U82" s="2" t="str">
        <f>IF(COUNT($A82)=0,"",IF(T82="3E","3E",IF(T82="","I",LOOKUP(T82/V$2,{0,0.4,0.45,0.5,0.55,0.6,0.65,0.7,0.75,0.8,1},{"F","D","C","C+","B-","B","B+","A-","A","A+"}))))</f>
        <v/>
      </c>
      <c r="V82" s="1" t="str">
        <f>IF(COUNT($A82)=0,"",IF(T82="","--",IF(T82="3E","3E",LOOKUP(T82/V$2,{0,0.4,0.45,0.5,0.55,0.6,0.65,0.7,0.75,0.8,1},{0,2,2.25,2.5,2.75,3,3.25,3.5,3.75,4}))))</f>
        <v/>
      </c>
      <c r="W82" s="2" t="str">
        <f>IF(COUNT($A82)=0,"",IF($A82&lt;&gt;DRAFT!$B84,"ERR",IF(DRAFT!BT84="3E","3E",IF(COUNT(DRAFT!BP84,DRAFT!BT84)&gt;0,DRAFT!BU84,""))))</f>
        <v/>
      </c>
      <c r="X82" s="2" t="str">
        <f>IF(COUNT($A82)=0,"",IF(W82="3E","3E",IF(W82="","I",LOOKUP(W82/Y$2,{0,0.4,0.45,0.5,0.55,0.6,0.65,0.7,0.75,0.8,1},{"F","D","C","C+","B-","B","B+","A-","A","A+"}))))</f>
        <v/>
      </c>
      <c r="Y82" s="1" t="str">
        <f>IF(COUNT($A82)=0,"",IF(W82="","--",IF(W82="3E","3E",LOOKUP(W82/Y$2,{0,0.4,0.45,0.5,0.55,0.6,0.65,0.7,0.75,0.8,1},{0,2,2.25,2.5,2.75,3,3.25,3.5,3.75,4}))))</f>
        <v/>
      </c>
      <c r="Z82" s="2" t="str">
        <f>IF(COUNT($A82)=0,"",IF($A82&lt;&gt;DRAFT!$B84,"ERR",IF(DRAFT!CC84="3E","3E",IF(COUNT(DRAFT!BY84,DRAFT!CC84)&gt;0,DRAFT!CD84,""))))</f>
        <v/>
      </c>
      <c r="AA82" s="2" t="str">
        <f>IF(COUNT($A82)=0,"",IF(Z82="3E","3E",IF(Z82="","I",LOOKUP(Z82/AB$2,{0,0.4,0.45,0.5,0.55,0.6,0.65,0.7,0.75,0.8,1},{"F","D","C","C+","B-","B","B+","A-","A","A+"}))))</f>
        <v/>
      </c>
      <c r="AB82" s="1" t="str">
        <f>IF(COUNT($A82)=0,"",IF(Z82="","--",IF(Z82="3E","3E",LOOKUP(Z82/AB$2,{0,0.4,0.45,0.5,0.55,0.6,0.65,0.7,0.75,0.8,1},{0,2,2.25,2.5,2.75,3,3.25,3.5,3.75,4}))))</f>
        <v/>
      </c>
      <c r="AC82" s="2" t="str">
        <f>IF(COUNT($A82)=0,"",IF($A82&lt;&gt;DRAFT!$B84,"ERR",IF(DRAFT!CF84&gt;0,DRAFT!CF84,"")))</f>
        <v/>
      </c>
      <c r="AD82" s="2" t="str">
        <f>IF(COUNT($A82)=0,"",IF(AC82="3E","3E",IF(AC82="","I",LOOKUP(AC82/AE$2,{0,0.4,0.45,0.5,0.55,0.6,0.65,0.7,0.75,0.8,1},{"F","D","C","C+","B-","B","B+","A-","A","A+"}))))</f>
        <v/>
      </c>
      <c r="AE82" s="1" t="str">
        <f>IF(COUNT($A82)=0,"",IF(AC82="","--",IF(AC82="3E","3E",LOOKUP(AC82/AE$2,{0,0.4,0.45,0.5,0.55,0.6,0.65,0.7,0.75,0.8,1},{0,2,2.25,2.5,2.75,3,3.25,3.5,3.75,4}))))</f>
        <v/>
      </c>
      <c r="AF82" s="2" t="str">
        <f>IF(COUNT($A82)=0,"",IF($A82&lt;&gt;DRAFT!$B84,"ERR",IF(DRAFT!CI84&gt;0,DRAFT!CK84,"")))</f>
        <v/>
      </c>
      <c r="AG82" s="2" t="str">
        <f>IF(COUNT($A82)=0,"",IF(AF82="3E","3E",IF(AF82="","I",LOOKUP(AF82/AH$2,{0,0.4,0.45,0.5,0.55,0.6,0.65,0.7,0.75,0.8,1},{"F","D","C","C+","B-","B","B+","A-","A","A+"}))))</f>
        <v/>
      </c>
      <c r="AH82" s="1" t="str">
        <f>IF(COUNT($A82)=0,"",IF(AF82="","--",IF(AF82="3E","3E",LOOKUP(AF82/AH$2,{0,0.4,0.45,0.5,0.55,0.6,0.65,0.7,0.75,0.8,1},{0,2,2.25,2.5,2.75,3,3.25,3.5,3.75,4}))))</f>
        <v/>
      </c>
      <c r="AI82" s="2" t="str">
        <f>IF($A82&lt;&gt;DRAFT!$B84,"ERR",IF(OR(COUNT($A82)=0,COUNT(DRAFT!CL84:CN84,DRAFT!CP84:CR84)=0),"",CEILING(SUM(DRAFT!CO84,DRAFT!CS84,DRAFT!CT84),1)))</f>
        <v/>
      </c>
      <c r="AJ82" s="2" t="str">
        <f>IF(COUNT($A82)=0,"",IF(AI82="3E","3E",IF(AI82="","I",LOOKUP(AI82/AK$2,{0,0.4,0.45,0.5,0.55,0.6,0.65,0.7,0.75,0.8,1},{"F","D","C","C+","B-","B","B+","A-","A","A+"}))))</f>
        <v/>
      </c>
      <c r="AK82" s="1" t="str">
        <f>IF(COUNT($A82)=0,"",IF(AI82="","--",IF(AI82="3E","3E",LOOKUP(AI82/AK$2,{0,0.4,0.45,0.5,0.55,0.6,0.65,0.7,0.75,0.8,1},{0,2,2.25,2.5,2.75,3,3.25,3.5,3.75,4}))))</f>
        <v/>
      </c>
      <c r="AL82" s="4" t="str">
        <f>IF(OR(COUNT($A82)=0,COUNT(B82:AK82)=0),"",IF(COUNTIF(B82:AK82,"3E")&gt;0,"3E",IF(DRAFT!$A84="R",TRUNC(SUMPRODUCT(RGP,RCP)/TCP,3),TRUNC((SUMPRODUCT(--(IMDGP&gt;0)*IMDGP,IMCP)+CEILING(DRAFT!$DB84*42,0.25))/TCP,3))))</f>
        <v/>
      </c>
      <c r="AM82" s="2" t="str">
        <f>IF(OR(COUNT($A82)=0,COUNT(B82:AK82)=0),"",IF(COUNTIF(B82:AK82,"3E")&gt;0,"3E",IF(DRAFT!$A84="R",SUMPRODUCT(--(RGP&gt;=2),RCP),SUMPRODUCT(--(IMDGP&gt;0),--(IMGP=0),IMCP)+DRAFT!$DC84)))</f>
        <v/>
      </c>
      <c r="AN82" s="67" t="str">
        <f>IF(AL82="3E","3E",IF(COUNT($A82)=0,"",IF(COUNT(AI82)=0,"--",ROUND(((CEILING(DRAFT!$CV84*38,0.25)+CEILING(DRAFT!$CX84*38,0.25)+CEILING(DRAFT!$CZ84*42,0.25)+CEILING($AL82*42,0.25))/160),2))))</f>
        <v/>
      </c>
      <c r="AO82" s="2" t="str">
        <f>IF(AN82="3E","3E",IF(COUNT($A82)=0,"",IF(COUNT(AN82)=0,"I",LOOKUP(AN82,{0,2,2.25,2.5,2.75,3,3.25,3.5,3.75,4},{"F","D","C","C+","B-","B","B+","A-","A","A+"}))))</f>
        <v/>
      </c>
      <c r="AP82" s="2" t="str">
        <f>IF(AN82="3E","3E",IF(OR(COUNT(A82)=0,COUNT(AN82)=0),"",DRAFT!CW84+DRAFT!CY84+DRAFT!DA84+N(TABULATION!AM82)))</f>
        <v/>
      </c>
      <c r="AQ82" s="2" t="str">
        <f>IF(OR(COUNT($A82)=0,COUNT(B82:AK82)=0),"",IF(COUNTIF(B82:AM82,"3E")&gt;0,"3E",IF(AND(DRAFT!$A84="IM",OR($AL82&gt;DRAFT!$DB84,$AM82&gt;DRAFT!$DC84)),"IMPROVED",IF(AND(DRAFT!$A84="IM",$AL82&lt;=DRAFT!$DB84,$AM82&lt;=DRAFT!$DC84),"NOT IMPROVED",IF(AND(DRAFT!CU84="S",AH82&gt;=2,AK82&gt;=2,AN82&gt;=2.5,AP82&gt;=144),"PASS","FAIL")))))</f>
        <v/>
      </c>
      <c r="AR82" s="2" t="str">
        <f t="shared" si="2"/>
        <v/>
      </c>
      <c r="AS82" s="2" t="str">
        <f t="shared" si="3"/>
        <v/>
      </c>
    </row>
    <row r="83" spans="1:45" ht="18.95" customHeight="1" x14ac:dyDescent="0.25">
      <c r="A83" s="3" t="str">
        <f>IF(DRAFT!$B85="","",DRAFT!$B85)</f>
        <v/>
      </c>
      <c r="B83" s="2" t="str">
        <f>IF(COUNT($A83)=0,"",IF($A83&lt;&gt;DRAFT!$B85,"ERR",IF(DRAFT!I85="3E","3E",IF(COUNT(DRAFT!E85,DRAFT!I85)&gt;0,DRAFT!J85,""))))</f>
        <v/>
      </c>
      <c r="C83" s="2" t="str">
        <f>IF(COUNT($A83)=0,"",IF(B83="3E","3E",IF(B83="","I",LOOKUP(B83/D$2,{0,0.4,0.45,0.5,0.55,0.6,0.65,0.7,0.75,0.8,1},{"F","D","C","C+","B-","B","B+","A-","A","A+"}))))</f>
        <v/>
      </c>
      <c r="D83" s="1" t="str">
        <f>IF(COUNT($A83)=0,"",IF(B83="","--",IF(B83="3E","3E",LOOKUP(B83/D$2,{0,0.4,0.45,0.5,0.55,0.6,0.65,0.7,0.75,0.8,1},{0,2,2.25,2.5,2.75,3,3.25,3.5,3.75,4}))))</f>
        <v/>
      </c>
      <c r="E83" s="2" t="str">
        <f>IF(COUNT($A83)=0,"",IF($A83&lt;&gt;DRAFT!$B85,"ERR",IF(DRAFT!R85="3E","3E",IF(COUNT(DRAFT!N85,DRAFT!R85)&gt;0,DRAFT!S85,""))))</f>
        <v/>
      </c>
      <c r="F83" s="2" t="str">
        <f>IF(COUNT($A83)=0,"",IF(E83="3E","3E",IF(E83="","I",LOOKUP(E83/G$2,{0,0.4,0.45,0.5,0.55,0.6,0.65,0.7,0.75,0.8,1},{"F","D","C","C+","B-","B","B+","A-","A","A+"}))))</f>
        <v/>
      </c>
      <c r="G83" s="1" t="str">
        <f>IF(COUNT($A83)=0,"",IF(E83="","--",IF(E83="3E","3E",LOOKUP(E83/G$2,{0,0.4,0.45,0.5,0.55,0.6,0.65,0.7,0.75,0.8,1},{0,2,2.25,2.5,2.75,3,3.25,3.5,3.75,4}))))</f>
        <v/>
      </c>
      <c r="H83" s="2" t="str">
        <f>IF(COUNT($A83)=0,"",IF($A83&lt;&gt;DRAFT!$B85,"ERR",IF(DRAFT!AA85="3E","3E",IF(COUNT(DRAFT!W85,DRAFT!AA85)&gt;0,DRAFT!AB85,""))))</f>
        <v/>
      </c>
      <c r="I83" s="2" t="str">
        <f>IF(COUNT($A83)=0,"",IF(H83="3E","3E",IF(H83="","I",LOOKUP(H83/J$2,{0,0.4,0.45,0.5,0.55,0.6,0.65,0.7,0.75,0.8,1},{"F","D","C","C+","B-","B","B+","A-","A","A+"}))))</f>
        <v/>
      </c>
      <c r="J83" s="1" t="str">
        <f>IF(COUNT($A83)=0,"",IF(H83="","--",IF(H83="3E","3E",LOOKUP(H83/J$2,{0,0.4,0.45,0.5,0.55,0.6,0.65,0.7,0.75,0.8,1},{0,2,2.25,2.5,2.75,3,3.25,3.5,3.75,4}))))</f>
        <v/>
      </c>
      <c r="K83" s="2" t="str">
        <f>IF(COUNT($A83)=0,"",IF($A83&lt;&gt;DRAFT!$B85,"ERR",IF(DRAFT!AJ85="3E","3E",IF(COUNT(DRAFT!AF85,DRAFT!AJ85)&gt;0,DRAFT!AK85,""))))</f>
        <v/>
      </c>
      <c r="L83" s="2" t="str">
        <f>IF(COUNT($A83)=0,"",IF(K83="3E","3E",IF(K83="","I",LOOKUP(K83/M$2,{0,0.4,0.45,0.5,0.55,0.6,0.65,0.7,0.75,0.8,1},{"F","D","C","C+","B-","B","B+","A-","A","A+"}))))</f>
        <v/>
      </c>
      <c r="M83" s="1" t="str">
        <f>IF(COUNT($A83)=0,"",IF(K83="","--",IF(K83="3E","3E",LOOKUP(K83/M$2,{0,0.4,0.45,0.5,0.55,0.6,0.65,0.7,0.75,0.8,1},{0,2,2.25,2.5,2.75,3,3.25,3.5,3.75,4}))))</f>
        <v/>
      </c>
      <c r="N83" s="2" t="str">
        <f>IF(COUNT($A83)=0,"",IF($A83&lt;&gt;DRAFT!$B85,"ERR",IF(DRAFT!AS85="3E","3E",IF(COUNT(DRAFT!AO85,DRAFT!AS85)&gt;0,DRAFT!AT85,""))))</f>
        <v/>
      </c>
      <c r="O83" s="2" t="str">
        <f>IF(COUNT($A83)=0,"",IF(N83="3E","3E",IF(N83="","I",LOOKUP(N83/P$2,{0,0.4,0.45,0.5,0.55,0.6,0.65,0.7,0.75,0.8,1},{"F","D","C","C+","B-","B","B+","A-","A","A+"}))))</f>
        <v/>
      </c>
      <c r="P83" s="1" t="str">
        <f>IF(COUNT($A83)=0,"",IF(N83="","--",IF(N83="3E","3E",LOOKUP(N83/P$2,{0,0.4,0.45,0.5,0.55,0.6,0.65,0.7,0.75,0.8,1},{0,2,2.25,2.5,2.75,3,3.25,3.5,3.75,4}))))</f>
        <v/>
      </c>
      <c r="Q83" s="2" t="str">
        <f>IF(COUNT($A83)=0,"",IF($A83&lt;&gt;DRAFT!$B85,"ERR",IF(DRAFT!BB85="3E","3E",IF(COUNT(DRAFT!AX85,DRAFT!BB85)&gt;0,DRAFT!BC85,""))))</f>
        <v/>
      </c>
      <c r="R83" s="2" t="str">
        <f>IF(COUNT($A83)=0,"",IF(Q83="3E","3E",IF(Q83="","I",LOOKUP(Q83/S$2,{0,0.4,0.45,0.5,0.55,0.6,0.65,0.7,0.75,0.8,1},{"F","D","C","C+","B-","B","B+","A-","A","A+"}))))</f>
        <v/>
      </c>
      <c r="S83" s="1" t="str">
        <f>IF(COUNT($A83)=0,"",IF(Q83="","--",IF(Q83="3E","3E",LOOKUP(Q83/S$2,{0,0.4,0.45,0.5,0.55,0.6,0.65,0.7,0.75,0.8,1},{0,2,2.25,2.5,2.75,3,3.25,3.5,3.75,4}))))</f>
        <v/>
      </c>
      <c r="T83" s="2" t="str">
        <f>IF(COUNT($A83)=0,"",IF($A83&lt;&gt;DRAFT!$B85,"ERR",IF(DRAFT!BK85="3E","3E",IF(COUNT(DRAFT!BG85,DRAFT!BK85)&gt;0,DRAFT!BL85,""))))</f>
        <v/>
      </c>
      <c r="U83" s="2" t="str">
        <f>IF(COUNT($A83)=0,"",IF(T83="3E","3E",IF(T83="","I",LOOKUP(T83/V$2,{0,0.4,0.45,0.5,0.55,0.6,0.65,0.7,0.75,0.8,1},{"F","D","C","C+","B-","B","B+","A-","A","A+"}))))</f>
        <v/>
      </c>
      <c r="V83" s="1" t="str">
        <f>IF(COUNT($A83)=0,"",IF(T83="","--",IF(T83="3E","3E",LOOKUP(T83/V$2,{0,0.4,0.45,0.5,0.55,0.6,0.65,0.7,0.75,0.8,1},{0,2,2.25,2.5,2.75,3,3.25,3.5,3.75,4}))))</f>
        <v/>
      </c>
      <c r="W83" s="2" t="str">
        <f>IF(COUNT($A83)=0,"",IF($A83&lt;&gt;DRAFT!$B85,"ERR",IF(DRAFT!BT85="3E","3E",IF(COUNT(DRAFT!BP85,DRAFT!BT85)&gt;0,DRAFT!BU85,""))))</f>
        <v/>
      </c>
      <c r="X83" s="2" t="str">
        <f>IF(COUNT($A83)=0,"",IF(W83="3E","3E",IF(W83="","I",LOOKUP(W83/Y$2,{0,0.4,0.45,0.5,0.55,0.6,0.65,0.7,0.75,0.8,1},{"F","D","C","C+","B-","B","B+","A-","A","A+"}))))</f>
        <v/>
      </c>
      <c r="Y83" s="1" t="str">
        <f>IF(COUNT($A83)=0,"",IF(W83="","--",IF(W83="3E","3E",LOOKUP(W83/Y$2,{0,0.4,0.45,0.5,0.55,0.6,0.65,0.7,0.75,0.8,1},{0,2,2.25,2.5,2.75,3,3.25,3.5,3.75,4}))))</f>
        <v/>
      </c>
      <c r="Z83" s="2" t="str">
        <f>IF(COUNT($A83)=0,"",IF($A83&lt;&gt;DRAFT!$B85,"ERR",IF(DRAFT!CC85="3E","3E",IF(COUNT(DRAFT!BY85,DRAFT!CC85)&gt;0,DRAFT!CD85,""))))</f>
        <v/>
      </c>
      <c r="AA83" s="2" t="str">
        <f>IF(COUNT($A83)=0,"",IF(Z83="3E","3E",IF(Z83="","I",LOOKUP(Z83/AB$2,{0,0.4,0.45,0.5,0.55,0.6,0.65,0.7,0.75,0.8,1},{"F","D","C","C+","B-","B","B+","A-","A","A+"}))))</f>
        <v/>
      </c>
      <c r="AB83" s="1" t="str">
        <f>IF(COUNT($A83)=0,"",IF(Z83="","--",IF(Z83="3E","3E",LOOKUP(Z83/AB$2,{0,0.4,0.45,0.5,0.55,0.6,0.65,0.7,0.75,0.8,1},{0,2,2.25,2.5,2.75,3,3.25,3.5,3.75,4}))))</f>
        <v/>
      </c>
      <c r="AC83" s="2" t="str">
        <f>IF(COUNT($A83)=0,"",IF($A83&lt;&gt;DRAFT!$B85,"ERR",IF(DRAFT!CF85&gt;0,DRAFT!CF85,"")))</f>
        <v/>
      </c>
      <c r="AD83" s="2" t="str">
        <f>IF(COUNT($A83)=0,"",IF(AC83="3E","3E",IF(AC83="","I",LOOKUP(AC83/AE$2,{0,0.4,0.45,0.5,0.55,0.6,0.65,0.7,0.75,0.8,1},{"F","D","C","C+","B-","B","B+","A-","A","A+"}))))</f>
        <v/>
      </c>
      <c r="AE83" s="1" t="str">
        <f>IF(COUNT($A83)=0,"",IF(AC83="","--",IF(AC83="3E","3E",LOOKUP(AC83/AE$2,{0,0.4,0.45,0.5,0.55,0.6,0.65,0.7,0.75,0.8,1},{0,2,2.25,2.5,2.75,3,3.25,3.5,3.75,4}))))</f>
        <v/>
      </c>
      <c r="AF83" s="2" t="str">
        <f>IF(COUNT($A83)=0,"",IF($A83&lt;&gt;DRAFT!$B85,"ERR",IF(DRAFT!CI85&gt;0,DRAFT!CK85,"")))</f>
        <v/>
      </c>
      <c r="AG83" s="2" t="str">
        <f>IF(COUNT($A83)=0,"",IF(AF83="3E","3E",IF(AF83="","I",LOOKUP(AF83/AH$2,{0,0.4,0.45,0.5,0.55,0.6,0.65,0.7,0.75,0.8,1},{"F","D","C","C+","B-","B","B+","A-","A","A+"}))))</f>
        <v/>
      </c>
      <c r="AH83" s="1" t="str">
        <f>IF(COUNT($A83)=0,"",IF(AF83="","--",IF(AF83="3E","3E",LOOKUP(AF83/AH$2,{0,0.4,0.45,0.5,0.55,0.6,0.65,0.7,0.75,0.8,1},{0,2,2.25,2.5,2.75,3,3.25,3.5,3.75,4}))))</f>
        <v/>
      </c>
      <c r="AI83" s="2" t="str">
        <f>IF($A83&lt;&gt;DRAFT!$B85,"ERR",IF(OR(COUNT($A83)=0,COUNT(DRAFT!CL85:CN85,DRAFT!CP85:CR85)=0),"",CEILING(SUM(DRAFT!CO85,DRAFT!CS85,DRAFT!CT85),1)))</f>
        <v/>
      </c>
      <c r="AJ83" s="2" t="str">
        <f>IF(COUNT($A83)=0,"",IF(AI83="3E","3E",IF(AI83="","I",LOOKUP(AI83/AK$2,{0,0.4,0.45,0.5,0.55,0.6,0.65,0.7,0.75,0.8,1},{"F","D","C","C+","B-","B","B+","A-","A","A+"}))))</f>
        <v/>
      </c>
      <c r="AK83" s="1" t="str">
        <f>IF(COUNT($A83)=0,"",IF(AI83="","--",IF(AI83="3E","3E",LOOKUP(AI83/AK$2,{0,0.4,0.45,0.5,0.55,0.6,0.65,0.7,0.75,0.8,1},{0,2,2.25,2.5,2.75,3,3.25,3.5,3.75,4}))))</f>
        <v/>
      </c>
      <c r="AL83" s="4" t="str">
        <f>IF(OR(COUNT($A83)=0,COUNT(B83:AK83)=0),"",IF(COUNTIF(B83:AK83,"3E")&gt;0,"3E",IF(DRAFT!$A85="R",TRUNC(SUMPRODUCT(RGP,RCP)/TCP,3),TRUNC((SUMPRODUCT(--(IMDGP&gt;0)*IMDGP,IMCP)+CEILING(DRAFT!$DB85*42,0.25))/TCP,3))))</f>
        <v/>
      </c>
      <c r="AM83" s="2" t="str">
        <f>IF(OR(COUNT($A83)=0,COUNT(B83:AK83)=0),"",IF(COUNTIF(B83:AK83,"3E")&gt;0,"3E",IF(DRAFT!$A85="R",SUMPRODUCT(--(RGP&gt;=2),RCP),SUMPRODUCT(--(IMDGP&gt;0),--(IMGP=0),IMCP)+DRAFT!$DC85)))</f>
        <v/>
      </c>
      <c r="AN83" s="67" t="str">
        <f>IF(AL83="3E","3E",IF(COUNT($A83)=0,"",IF(COUNT(AI83)=0,"--",ROUND(((CEILING(DRAFT!$CV85*38,0.25)+CEILING(DRAFT!$CX85*38,0.25)+CEILING(DRAFT!$CZ85*42,0.25)+CEILING($AL83*42,0.25))/160),2))))</f>
        <v/>
      </c>
      <c r="AO83" s="2" t="str">
        <f>IF(AN83="3E","3E",IF(COUNT($A83)=0,"",IF(COUNT(AN83)=0,"I",LOOKUP(AN83,{0,2,2.25,2.5,2.75,3,3.25,3.5,3.75,4},{"F","D","C","C+","B-","B","B+","A-","A","A+"}))))</f>
        <v/>
      </c>
      <c r="AP83" s="2" t="str">
        <f>IF(AN83="3E","3E",IF(OR(COUNT(A83)=0,COUNT(AN83)=0),"",DRAFT!CW85+DRAFT!CY85+DRAFT!DA85+N(TABULATION!AM83)))</f>
        <v/>
      </c>
      <c r="AQ83" s="2" t="str">
        <f>IF(OR(COUNT($A83)=0,COUNT(B83:AK83)=0),"",IF(COUNTIF(B83:AM83,"3E")&gt;0,"3E",IF(AND(DRAFT!$A85="IM",OR($AL83&gt;DRAFT!$DB85,$AM83&gt;DRAFT!$DC85)),"IMPROVED",IF(AND(DRAFT!$A85="IM",$AL83&lt;=DRAFT!$DB85,$AM83&lt;=DRAFT!$DC85),"NOT IMPROVED",IF(AND(DRAFT!CU85="S",AH83&gt;=2,AK83&gt;=2,AN83&gt;=2.5,AP83&gt;=144),"PASS","FAIL")))))</f>
        <v/>
      </c>
      <c r="AR83" s="2" t="str">
        <f t="shared" si="2"/>
        <v/>
      </c>
      <c r="AS83" s="2" t="str">
        <f t="shared" si="3"/>
        <v/>
      </c>
    </row>
    <row r="84" spans="1:45" ht="18.95" customHeight="1" x14ac:dyDescent="0.25">
      <c r="A84" s="3" t="str">
        <f>IF(DRAFT!$B86="","",DRAFT!$B86)</f>
        <v/>
      </c>
      <c r="B84" s="2" t="str">
        <f>IF(COUNT($A84)=0,"",IF($A84&lt;&gt;DRAFT!$B86,"ERR",IF(DRAFT!I86="3E","3E",IF(COUNT(DRAFT!E86,DRAFT!I86)&gt;0,DRAFT!J86,""))))</f>
        <v/>
      </c>
      <c r="C84" s="2" t="str">
        <f>IF(COUNT($A84)=0,"",IF(B84="3E","3E",IF(B84="","I",LOOKUP(B84/D$2,{0,0.4,0.45,0.5,0.55,0.6,0.65,0.7,0.75,0.8,1},{"F","D","C","C+","B-","B","B+","A-","A","A+"}))))</f>
        <v/>
      </c>
      <c r="D84" s="1" t="str">
        <f>IF(COUNT($A84)=0,"",IF(B84="","--",IF(B84="3E","3E",LOOKUP(B84/D$2,{0,0.4,0.45,0.5,0.55,0.6,0.65,0.7,0.75,0.8,1},{0,2,2.25,2.5,2.75,3,3.25,3.5,3.75,4}))))</f>
        <v/>
      </c>
      <c r="E84" s="2" t="str">
        <f>IF(COUNT($A84)=0,"",IF($A84&lt;&gt;DRAFT!$B86,"ERR",IF(DRAFT!R86="3E","3E",IF(COUNT(DRAFT!N86,DRAFT!R86)&gt;0,DRAFT!S86,""))))</f>
        <v/>
      </c>
      <c r="F84" s="2" t="str">
        <f>IF(COUNT($A84)=0,"",IF(E84="3E","3E",IF(E84="","I",LOOKUP(E84/G$2,{0,0.4,0.45,0.5,0.55,0.6,0.65,0.7,0.75,0.8,1},{"F","D","C","C+","B-","B","B+","A-","A","A+"}))))</f>
        <v/>
      </c>
      <c r="G84" s="1" t="str">
        <f>IF(COUNT($A84)=0,"",IF(E84="","--",IF(E84="3E","3E",LOOKUP(E84/G$2,{0,0.4,0.45,0.5,0.55,0.6,0.65,0.7,0.75,0.8,1},{0,2,2.25,2.5,2.75,3,3.25,3.5,3.75,4}))))</f>
        <v/>
      </c>
      <c r="H84" s="2" t="str">
        <f>IF(COUNT($A84)=0,"",IF($A84&lt;&gt;DRAFT!$B86,"ERR",IF(DRAFT!AA86="3E","3E",IF(COUNT(DRAFT!W86,DRAFT!AA86)&gt;0,DRAFT!AB86,""))))</f>
        <v/>
      </c>
      <c r="I84" s="2" t="str">
        <f>IF(COUNT($A84)=0,"",IF(H84="3E","3E",IF(H84="","I",LOOKUP(H84/J$2,{0,0.4,0.45,0.5,0.55,0.6,0.65,0.7,0.75,0.8,1},{"F","D","C","C+","B-","B","B+","A-","A","A+"}))))</f>
        <v/>
      </c>
      <c r="J84" s="1" t="str">
        <f>IF(COUNT($A84)=0,"",IF(H84="","--",IF(H84="3E","3E",LOOKUP(H84/J$2,{0,0.4,0.45,0.5,0.55,0.6,0.65,0.7,0.75,0.8,1},{0,2,2.25,2.5,2.75,3,3.25,3.5,3.75,4}))))</f>
        <v/>
      </c>
      <c r="K84" s="2" t="str">
        <f>IF(COUNT($A84)=0,"",IF($A84&lt;&gt;DRAFT!$B86,"ERR",IF(DRAFT!AJ86="3E","3E",IF(COUNT(DRAFT!AF86,DRAFT!AJ86)&gt;0,DRAFT!AK86,""))))</f>
        <v/>
      </c>
      <c r="L84" s="2" t="str">
        <f>IF(COUNT($A84)=0,"",IF(K84="3E","3E",IF(K84="","I",LOOKUP(K84/M$2,{0,0.4,0.45,0.5,0.55,0.6,0.65,0.7,0.75,0.8,1},{"F","D","C","C+","B-","B","B+","A-","A","A+"}))))</f>
        <v/>
      </c>
      <c r="M84" s="1" t="str">
        <f>IF(COUNT($A84)=0,"",IF(K84="","--",IF(K84="3E","3E",LOOKUP(K84/M$2,{0,0.4,0.45,0.5,0.55,0.6,0.65,0.7,0.75,0.8,1},{0,2,2.25,2.5,2.75,3,3.25,3.5,3.75,4}))))</f>
        <v/>
      </c>
      <c r="N84" s="2" t="str">
        <f>IF(COUNT($A84)=0,"",IF($A84&lt;&gt;DRAFT!$B86,"ERR",IF(DRAFT!AS86="3E","3E",IF(COUNT(DRAFT!AO86,DRAFT!AS86)&gt;0,DRAFT!AT86,""))))</f>
        <v/>
      </c>
      <c r="O84" s="2" t="str">
        <f>IF(COUNT($A84)=0,"",IF(N84="3E","3E",IF(N84="","I",LOOKUP(N84/P$2,{0,0.4,0.45,0.5,0.55,0.6,0.65,0.7,0.75,0.8,1},{"F","D","C","C+","B-","B","B+","A-","A","A+"}))))</f>
        <v/>
      </c>
      <c r="P84" s="1" t="str">
        <f>IF(COUNT($A84)=0,"",IF(N84="","--",IF(N84="3E","3E",LOOKUP(N84/P$2,{0,0.4,0.45,0.5,0.55,0.6,0.65,0.7,0.75,0.8,1},{0,2,2.25,2.5,2.75,3,3.25,3.5,3.75,4}))))</f>
        <v/>
      </c>
      <c r="Q84" s="2" t="str">
        <f>IF(COUNT($A84)=0,"",IF($A84&lt;&gt;DRAFT!$B86,"ERR",IF(DRAFT!BB86="3E","3E",IF(COUNT(DRAFT!AX86,DRAFT!BB86)&gt;0,DRAFT!BC86,""))))</f>
        <v/>
      </c>
      <c r="R84" s="2" t="str">
        <f>IF(COUNT($A84)=0,"",IF(Q84="3E","3E",IF(Q84="","I",LOOKUP(Q84/S$2,{0,0.4,0.45,0.5,0.55,0.6,0.65,0.7,0.75,0.8,1},{"F","D","C","C+","B-","B","B+","A-","A","A+"}))))</f>
        <v/>
      </c>
      <c r="S84" s="1" t="str">
        <f>IF(COUNT($A84)=0,"",IF(Q84="","--",IF(Q84="3E","3E",LOOKUP(Q84/S$2,{0,0.4,0.45,0.5,0.55,0.6,0.65,0.7,0.75,0.8,1},{0,2,2.25,2.5,2.75,3,3.25,3.5,3.75,4}))))</f>
        <v/>
      </c>
      <c r="T84" s="2" t="str">
        <f>IF(COUNT($A84)=0,"",IF($A84&lt;&gt;DRAFT!$B86,"ERR",IF(DRAFT!BK86="3E","3E",IF(COUNT(DRAFT!BG86,DRAFT!BK86)&gt;0,DRAFT!BL86,""))))</f>
        <v/>
      </c>
      <c r="U84" s="2" t="str">
        <f>IF(COUNT($A84)=0,"",IF(T84="3E","3E",IF(T84="","I",LOOKUP(T84/V$2,{0,0.4,0.45,0.5,0.55,0.6,0.65,0.7,0.75,0.8,1},{"F","D","C","C+","B-","B","B+","A-","A","A+"}))))</f>
        <v/>
      </c>
      <c r="V84" s="1" t="str">
        <f>IF(COUNT($A84)=0,"",IF(T84="","--",IF(T84="3E","3E",LOOKUP(T84/V$2,{0,0.4,0.45,0.5,0.55,0.6,0.65,0.7,0.75,0.8,1},{0,2,2.25,2.5,2.75,3,3.25,3.5,3.75,4}))))</f>
        <v/>
      </c>
      <c r="W84" s="2" t="str">
        <f>IF(COUNT($A84)=0,"",IF($A84&lt;&gt;DRAFT!$B86,"ERR",IF(DRAFT!BT86="3E","3E",IF(COUNT(DRAFT!BP86,DRAFT!BT86)&gt;0,DRAFT!BU86,""))))</f>
        <v/>
      </c>
      <c r="X84" s="2" t="str">
        <f>IF(COUNT($A84)=0,"",IF(W84="3E","3E",IF(W84="","I",LOOKUP(W84/Y$2,{0,0.4,0.45,0.5,0.55,0.6,0.65,0.7,0.75,0.8,1},{"F","D","C","C+","B-","B","B+","A-","A","A+"}))))</f>
        <v/>
      </c>
      <c r="Y84" s="1" t="str">
        <f>IF(COUNT($A84)=0,"",IF(W84="","--",IF(W84="3E","3E",LOOKUP(W84/Y$2,{0,0.4,0.45,0.5,0.55,0.6,0.65,0.7,0.75,0.8,1},{0,2,2.25,2.5,2.75,3,3.25,3.5,3.75,4}))))</f>
        <v/>
      </c>
      <c r="Z84" s="2" t="str">
        <f>IF(COUNT($A84)=0,"",IF($A84&lt;&gt;DRAFT!$B86,"ERR",IF(DRAFT!CC86="3E","3E",IF(COUNT(DRAFT!BY86,DRAFT!CC86)&gt;0,DRAFT!CD86,""))))</f>
        <v/>
      </c>
      <c r="AA84" s="2" t="str">
        <f>IF(COUNT($A84)=0,"",IF(Z84="3E","3E",IF(Z84="","I",LOOKUP(Z84/AB$2,{0,0.4,0.45,0.5,0.55,0.6,0.65,0.7,0.75,0.8,1},{"F","D","C","C+","B-","B","B+","A-","A","A+"}))))</f>
        <v/>
      </c>
      <c r="AB84" s="1" t="str">
        <f>IF(COUNT($A84)=0,"",IF(Z84="","--",IF(Z84="3E","3E",LOOKUP(Z84/AB$2,{0,0.4,0.45,0.5,0.55,0.6,0.65,0.7,0.75,0.8,1},{0,2,2.25,2.5,2.75,3,3.25,3.5,3.75,4}))))</f>
        <v/>
      </c>
      <c r="AC84" s="2" t="str">
        <f>IF(COUNT($A84)=0,"",IF($A84&lt;&gt;DRAFT!$B86,"ERR",IF(DRAFT!CF86&gt;0,DRAFT!CF86,"")))</f>
        <v/>
      </c>
      <c r="AD84" s="2" t="str">
        <f>IF(COUNT($A84)=0,"",IF(AC84="3E","3E",IF(AC84="","I",LOOKUP(AC84/AE$2,{0,0.4,0.45,0.5,0.55,0.6,0.65,0.7,0.75,0.8,1},{"F","D","C","C+","B-","B","B+","A-","A","A+"}))))</f>
        <v/>
      </c>
      <c r="AE84" s="1" t="str">
        <f>IF(COUNT($A84)=0,"",IF(AC84="","--",IF(AC84="3E","3E",LOOKUP(AC84/AE$2,{0,0.4,0.45,0.5,0.55,0.6,0.65,0.7,0.75,0.8,1},{0,2,2.25,2.5,2.75,3,3.25,3.5,3.75,4}))))</f>
        <v/>
      </c>
      <c r="AF84" s="2" t="str">
        <f>IF(COUNT($A84)=0,"",IF($A84&lt;&gt;DRAFT!$B86,"ERR",IF(DRAFT!CI86&gt;0,DRAFT!CK86,"")))</f>
        <v/>
      </c>
      <c r="AG84" s="2" t="str">
        <f>IF(COUNT($A84)=0,"",IF(AF84="3E","3E",IF(AF84="","I",LOOKUP(AF84/AH$2,{0,0.4,0.45,0.5,0.55,0.6,0.65,0.7,0.75,0.8,1},{"F","D","C","C+","B-","B","B+","A-","A","A+"}))))</f>
        <v/>
      </c>
      <c r="AH84" s="1" t="str">
        <f>IF(COUNT($A84)=0,"",IF(AF84="","--",IF(AF84="3E","3E",LOOKUP(AF84/AH$2,{0,0.4,0.45,0.5,0.55,0.6,0.65,0.7,0.75,0.8,1},{0,2,2.25,2.5,2.75,3,3.25,3.5,3.75,4}))))</f>
        <v/>
      </c>
      <c r="AI84" s="2" t="str">
        <f>IF($A84&lt;&gt;DRAFT!$B86,"ERR",IF(OR(COUNT($A84)=0,COUNT(DRAFT!CL86:CN86,DRAFT!CP86:CR86)=0),"",CEILING(SUM(DRAFT!CO86,DRAFT!CS86,DRAFT!CT86),1)))</f>
        <v/>
      </c>
      <c r="AJ84" s="2" t="str">
        <f>IF(COUNT($A84)=0,"",IF(AI84="3E","3E",IF(AI84="","I",LOOKUP(AI84/AK$2,{0,0.4,0.45,0.5,0.55,0.6,0.65,0.7,0.75,0.8,1},{"F","D","C","C+","B-","B","B+","A-","A","A+"}))))</f>
        <v/>
      </c>
      <c r="AK84" s="1" t="str">
        <f>IF(COUNT($A84)=0,"",IF(AI84="","--",IF(AI84="3E","3E",LOOKUP(AI84/AK$2,{0,0.4,0.45,0.5,0.55,0.6,0.65,0.7,0.75,0.8,1},{0,2,2.25,2.5,2.75,3,3.25,3.5,3.75,4}))))</f>
        <v/>
      </c>
      <c r="AL84" s="4" t="str">
        <f>IF(OR(COUNT($A84)=0,COUNT(B84:AK84)=0),"",IF(COUNTIF(B84:AK84,"3E")&gt;0,"3E",IF(DRAFT!$A86="R",TRUNC(SUMPRODUCT(RGP,RCP)/TCP,3),TRUNC((SUMPRODUCT(--(IMDGP&gt;0)*IMDGP,IMCP)+CEILING(DRAFT!$DB86*42,0.25))/TCP,3))))</f>
        <v/>
      </c>
      <c r="AM84" s="2" t="str">
        <f>IF(OR(COUNT($A84)=0,COUNT(B84:AK84)=0),"",IF(COUNTIF(B84:AK84,"3E")&gt;0,"3E",IF(DRAFT!$A86="R",SUMPRODUCT(--(RGP&gt;=2),RCP),SUMPRODUCT(--(IMDGP&gt;0),--(IMGP=0),IMCP)+DRAFT!$DC86)))</f>
        <v/>
      </c>
      <c r="AN84" s="67" t="str">
        <f>IF(AL84="3E","3E",IF(COUNT($A84)=0,"",IF(COUNT(AI84)=0,"--",ROUND(((CEILING(DRAFT!$CV86*38,0.25)+CEILING(DRAFT!$CX86*38,0.25)+CEILING(DRAFT!$CZ86*42,0.25)+CEILING($AL84*42,0.25))/160),2))))</f>
        <v/>
      </c>
      <c r="AO84" s="2" t="str">
        <f>IF(AN84="3E","3E",IF(COUNT($A84)=0,"",IF(COUNT(AN84)=0,"I",LOOKUP(AN84,{0,2,2.25,2.5,2.75,3,3.25,3.5,3.75,4},{"F","D","C","C+","B-","B","B+","A-","A","A+"}))))</f>
        <v/>
      </c>
      <c r="AP84" s="2" t="str">
        <f>IF(AN84="3E","3E",IF(OR(COUNT(A84)=0,COUNT(AN84)=0),"",DRAFT!CW86+DRAFT!CY86+DRAFT!DA86+N(TABULATION!AM84)))</f>
        <v/>
      </c>
      <c r="AQ84" s="2" t="str">
        <f>IF(OR(COUNT($A84)=0,COUNT(B84:AK84)=0),"",IF(COUNTIF(B84:AM84,"3E")&gt;0,"3E",IF(AND(DRAFT!$A86="IM",OR($AL84&gt;DRAFT!$DB86,$AM84&gt;DRAFT!$DC86)),"IMPROVED",IF(AND(DRAFT!$A86="IM",$AL84&lt;=DRAFT!$DB86,$AM84&lt;=DRAFT!$DC86),"NOT IMPROVED",IF(AND(DRAFT!CU86="S",AH84&gt;=2,AK84&gt;=2,AN84&gt;=2.5,AP84&gt;=144),"PASS","FAIL")))))</f>
        <v/>
      </c>
      <c r="AR84" s="2" t="str">
        <f t="shared" si="2"/>
        <v/>
      </c>
      <c r="AS84" s="2" t="str">
        <f t="shared" si="3"/>
        <v/>
      </c>
    </row>
    <row r="85" spans="1:45" ht="18.95" customHeight="1" x14ac:dyDescent="0.25">
      <c r="A85" s="3" t="str">
        <f>IF(DRAFT!$B87="","",DRAFT!$B87)</f>
        <v/>
      </c>
      <c r="B85" s="2" t="str">
        <f>IF(COUNT($A85)=0,"",IF($A85&lt;&gt;DRAFT!$B87,"ERR",IF(DRAFT!I87="3E","3E",IF(COUNT(DRAFT!E87,DRAFT!I87)&gt;0,DRAFT!J87,""))))</f>
        <v/>
      </c>
      <c r="C85" s="2" t="str">
        <f>IF(COUNT($A85)=0,"",IF(B85="3E","3E",IF(B85="","I",LOOKUP(B85/D$2,{0,0.4,0.45,0.5,0.55,0.6,0.65,0.7,0.75,0.8,1},{"F","D","C","C+","B-","B","B+","A-","A","A+"}))))</f>
        <v/>
      </c>
      <c r="D85" s="1" t="str">
        <f>IF(COUNT($A85)=0,"",IF(B85="","--",IF(B85="3E","3E",LOOKUP(B85/D$2,{0,0.4,0.45,0.5,0.55,0.6,0.65,0.7,0.75,0.8,1},{0,2,2.25,2.5,2.75,3,3.25,3.5,3.75,4}))))</f>
        <v/>
      </c>
      <c r="E85" s="2" t="str">
        <f>IF(COUNT($A85)=0,"",IF($A85&lt;&gt;DRAFT!$B87,"ERR",IF(DRAFT!R87="3E","3E",IF(COUNT(DRAFT!N87,DRAFT!R87)&gt;0,DRAFT!S87,""))))</f>
        <v/>
      </c>
      <c r="F85" s="2" t="str">
        <f>IF(COUNT($A85)=0,"",IF(E85="3E","3E",IF(E85="","I",LOOKUP(E85/G$2,{0,0.4,0.45,0.5,0.55,0.6,0.65,0.7,0.75,0.8,1},{"F","D","C","C+","B-","B","B+","A-","A","A+"}))))</f>
        <v/>
      </c>
      <c r="G85" s="1" t="str">
        <f>IF(COUNT($A85)=0,"",IF(E85="","--",IF(E85="3E","3E",LOOKUP(E85/G$2,{0,0.4,0.45,0.5,0.55,0.6,0.65,0.7,0.75,0.8,1},{0,2,2.25,2.5,2.75,3,3.25,3.5,3.75,4}))))</f>
        <v/>
      </c>
      <c r="H85" s="2" t="str">
        <f>IF(COUNT($A85)=0,"",IF($A85&lt;&gt;DRAFT!$B87,"ERR",IF(DRAFT!AA87="3E","3E",IF(COUNT(DRAFT!W87,DRAFT!AA87)&gt;0,DRAFT!AB87,""))))</f>
        <v/>
      </c>
      <c r="I85" s="2" t="str">
        <f>IF(COUNT($A85)=0,"",IF(H85="3E","3E",IF(H85="","I",LOOKUP(H85/J$2,{0,0.4,0.45,0.5,0.55,0.6,0.65,0.7,0.75,0.8,1},{"F","D","C","C+","B-","B","B+","A-","A","A+"}))))</f>
        <v/>
      </c>
      <c r="J85" s="1" t="str">
        <f>IF(COUNT($A85)=0,"",IF(H85="","--",IF(H85="3E","3E",LOOKUP(H85/J$2,{0,0.4,0.45,0.5,0.55,0.6,0.65,0.7,0.75,0.8,1},{0,2,2.25,2.5,2.75,3,3.25,3.5,3.75,4}))))</f>
        <v/>
      </c>
      <c r="K85" s="2" t="str">
        <f>IF(COUNT($A85)=0,"",IF($A85&lt;&gt;DRAFT!$B87,"ERR",IF(DRAFT!AJ87="3E","3E",IF(COUNT(DRAFT!AF87,DRAFT!AJ87)&gt;0,DRAFT!AK87,""))))</f>
        <v/>
      </c>
      <c r="L85" s="2" t="str">
        <f>IF(COUNT($A85)=0,"",IF(K85="3E","3E",IF(K85="","I",LOOKUP(K85/M$2,{0,0.4,0.45,0.5,0.55,0.6,0.65,0.7,0.75,0.8,1},{"F","D","C","C+","B-","B","B+","A-","A","A+"}))))</f>
        <v/>
      </c>
      <c r="M85" s="1" t="str">
        <f>IF(COUNT($A85)=0,"",IF(K85="","--",IF(K85="3E","3E",LOOKUP(K85/M$2,{0,0.4,0.45,0.5,0.55,0.6,0.65,0.7,0.75,0.8,1},{0,2,2.25,2.5,2.75,3,3.25,3.5,3.75,4}))))</f>
        <v/>
      </c>
      <c r="N85" s="2" t="str">
        <f>IF(COUNT($A85)=0,"",IF($A85&lt;&gt;DRAFT!$B87,"ERR",IF(DRAFT!AS87="3E","3E",IF(COUNT(DRAFT!AO87,DRAFT!AS87)&gt;0,DRAFT!AT87,""))))</f>
        <v/>
      </c>
      <c r="O85" s="2" t="str">
        <f>IF(COUNT($A85)=0,"",IF(N85="3E","3E",IF(N85="","I",LOOKUP(N85/P$2,{0,0.4,0.45,0.5,0.55,0.6,0.65,0.7,0.75,0.8,1},{"F","D","C","C+","B-","B","B+","A-","A","A+"}))))</f>
        <v/>
      </c>
      <c r="P85" s="1" t="str">
        <f>IF(COUNT($A85)=0,"",IF(N85="","--",IF(N85="3E","3E",LOOKUP(N85/P$2,{0,0.4,0.45,0.5,0.55,0.6,0.65,0.7,0.75,0.8,1},{0,2,2.25,2.5,2.75,3,3.25,3.5,3.75,4}))))</f>
        <v/>
      </c>
      <c r="Q85" s="2" t="str">
        <f>IF(COUNT($A85)=0,"",IF($A85&lt;&gt;DRAFT!$B87,"ERR",IF(DRAFT!BB87="3E","3E",IF(COUNT(DRAFT!AX87,DRAFT!BB87)&gt;0,DRAFT!BC87,""))))</f>
        <v/>
      </c>
      <c r="R85" s="2" t="str">
        <f>IF(COUNT($A85)=0,"",IF(Q85="3E","3E",IF(Q85="","I",LOOKUP(Q85/S$2,{0,0.4,0.45,0.5,0.55,0.6,0.65,0.7,0.75,0.8,1},{"F","D","C","C+","B-","B","B+","A-","A","A+"}))))</f>
        <v/>
      </c>
      <c r="S85" s="1" t="str">
        <f>IF(COUNT($A85)=0,"",IF(Q85="","--",IF(Q85="3E","3E",LOOKUP(Q85/S$2,{0,0.4,0.45,0.5,0.55,0.6,0.65,0.7,0.75,0.8,1},{0,2,2.25,2.5,2.75,3,3.25,3.5,3.75,4}))))</f>
        <v/>
      </c>
      <c r="T85" s="2" t="str">
        <f>IF(COUNT($A85)=0,"",IF($A85&lt;&gt;DRAFT!$B87,"ERR",IF(DRAFT!BK87="3E","3E",IF(COUNT(DRAFT!BG87,DRAFT!BK87)&gt;0,DRAFT!BL87,""))))</f>
        <v/>
      </c>
      <c r="U85" s="2" t="str">
        <f>IF(COUNT($A85)=0,"",IF(T85="3E","3E",IF(T85="","I",LOOKUP(T85/V$2,{0,0.4,0.45,0.5,0.55,0.6,0.65,0.7,0.75,0.8,1},{"F","D","C","C+","B-","B","B+","A-","A","A+"}))))</f>
        <v/>
      </c>
      <c r="V85" s="1" t="str">
        <f>IF(COUNT($A85)=0,"",IF(T85="","--",IF(T85="3E","3E",LOOKUP(T85/V$2,{0,0.4,0.45,0.5,0.55,0.6,0.65,0.7,0.75,0.8,1},{0,2,2.25,2.5,2.75,3,3.25,3.5,3.75,4}))))</f>
        <v/>
      </c>
      <c r="W85" s="2" t="str">
        <f>IF(COUNT($A85)=0,"",IF($A85&lt;&gt;DRAFT!$B87,"ERR",IF(DRAFT!BT87="3E","3E",IF(COUNT(DRAFT!BP87,DRAFT!BT87)&gt;0,DRAFT!BU87,""))))</f>
        <v/>
      </c>
      <c r="X85" s="2" t="str">
        <f>IF(COUNT($A85)=0,"",IF(W85="3E","3E",IF(W85="","I",LOOKUP(W85/Y$2,{0,0.4,0.45,0.5,0.55,0.6,0.65,0.7,0.75,0.8,1},{"F","D","C","C+","B-","B","B+","A-","A","A+"}))))</f>
        <v/>
      </c>
      <c r="Y85" s="1" t="str">
        <f>IF(COUNT($A85)=0,"",IF(W85="","--",IF(W85="3E","3E",LOOKUP(W85/Y$2,{0,0.4,0.45,0.5,0.55,0.6,0.65,0.7,0.75,0.8,1},{0,2,2.25,2.5,2.75,3,3.25,3.5,3.75,4}))))</f>
        <v/>
      </c>
      <c r="Z85" s="2" t="str">
        <f>IF(COUNT($A85)=0,"",IF($A85&lt;&gt;DRAFT!$B87,"ERR",IF(DRAFT!CC87="3E","3E",IF(COUNT(DRAFT!BY87,DRAFT!CC87)&gt;0,DRAFT!CD87,""))))</f>
        <v/>
      </c>
      <c r="AA85" s="2" t="str">
        <f>IF(COUNT($A85)=0,"",IF(Z85="3E","3E",IF(Z85="","I",LOOKUP(Z85/AB$2,{0,0.4,0.45,0.5,0.55,0.6,0.65,0.7,0.75,0.8,1},{"F","D","C","C+","B-","B","B+","A-","A","A+"}))))</f>
        <v/>
      </c>
      <c r="AB85" s="1" t="str">
        <f>IF(COUNT($A85)=0,"",IF(Z85="","--",IF(Z85="3E","3E",LOOKUP(Z85/AB$2,{0,0.4,0.45,0.5,0.55,0.6,0.65,0.7,0.75,0.8,1},{0,2,2.25,2.5,2.75,3,3.25,3.5,3.75,4}))))</f>
        <v/>
      </c>
      <c r="AC85" s="2" t="str">
        <f>IF(COUNT($A85)=0,"",IF($A85&lt;&gt;DRAFT!$B87,"ERR",IF(DRAFT!CF87&gt;0,DRAFT!CF87,"")))</f>
        <v/>
      </c>
      <c r="AD85" s="2" t="str">
        <f>IF(COUNT($A85)=0,"",IF(AC85="3E","3E",IF(AC85="","I",LOOKUP(AC85/AE$2,{0,0.4,0.45,0.5,0.55,0.6,0.65,0.7,0.75,0.8,1},{"F","D","C","C+","B-","B","B+","A-","A","A+"}))))</f>
        <v/>
      </c>
      <c r="AE85" s="1" t="str">
        <f>IF(COUNT($A85)=0,"",IF(AC85="","--",IF(AC85="3E","3E",LOOKUP(AC85/AE$2,{0,0.4,0.45,0.5,0.55,0.6,0.65,0.7,0.75,0.8,1},{0,2,2.25,2.5,2.75,3,3.25,3.5,3.75,4}))))</f>
        <v/>
      </c>
      <c r="AF85" s="2" t="str">
        <f>IF(COUNT($A85)=0,"",IF($A85&lt;&gt;DRAFT!$B87,"ERR",IF(DRAFT!CI87&gt;0,DRAFT!CK87,"")))</f>
        <v/>
      </c>
      <c r="AG85" s="2" t="str">
        <f>IF(COUNT($A85)=0,"",IF(AF85="3E","3E",IF(AF85="","I",LOOKUP(AF85/AH$2,{0,0.4,0.45,0.5,0.55,0.6,0.65,0.7,0.75,0.8,1},{"F","D","C","C+","B-","B","B+","A-","A","A+"}))))</f>
        <v/>
      </c>
      <c r="AH85" s="1" t="str">
        <f>IF(COUNT($A85)=0,"",IF(AF85="","--",IF(AF85="3E","3E",LOOKUP(AF85/AH$2,{0,0.4,0.45,0.5,0.55,0.6,0.65,0.7,0.75,0.8,1},{0,2,2.25,2.5,2.75,3,3.25,3.5,3.75,4}))))</f>
        <v/>
      </c>
      <c r="AI85" s="2" t="str">
        <f>IF($A85&lt;&gt;DRAFT!$B87,"ERR",IF(OR(COUNT($A85)=0,COUNT(DRAFT!CL87:CN87,DRAFT!CP87:CR87)=0),"",CEILING(SUM(DRAFT!CO87,DRAFT!CS87,DRAFT!CT87),1)))</f>
        <v/>
      </c>
      <c r="AJ85" s="2" t="str">
        <f>IF(COUNT($A85)=0,"",IF(AI85="3E","3E",IF(AI85="","I",LOOKUP(AI85/AK$2,{0,0.4,0.45,0.5,0.55,0.6,0.65,0.7,0.75,0.8,1},{"F","D","C","C+","B-","B","B+","A-","A","A+"}))))</f>
        <v/>
      </c>
      <c r="AK85" s="1" t="str">
        <f>IF(COUNT($A85)=0,"",IF(AI85="","--",IF(AI85="3E","3E",LOOKUP(AI85/AK$2,{0,0.4,0.45,0.5,0.55,0.6,0.65,0.7,0.75,0.8,1},{0,2,2.25,2.5,2.75,3,3.25,3.5,3.75,4}))))</f>
        <v/>
      </c>
      <c r="AL85" s="4" t="str">
        <f>IF(OR(COUNT($A85)=0,COUNT(B85:AK85)=0),"",IF(COUNTIF(B85:AK85,"3E")&gt;0,"3E",IF(DRAFT!$A87="R",TRUNC(SUMPRODUCT(RGP,RCP)/TCP,3),TRUNC((SUMPRODUCT(--(IMDGP&gt;0)*IMDGP,IMCP)+CEILING(DRAFT!$DB87*42,0.25))/TCP,3))))</f>
        <v/>
      </c>
      <c r="AM85" s="2" t="str">
        <f>IF(OR(COUNT($A85)=0,COUNT(B85:AK85)=0),"",IF(COUNTIF(B85:AK85,"3E")&gt;0,"3E",IF(DRAFT!$A87="R",SUMPRODUCT(--(RGP&gt;=2),RCP),SUMPRODUCT(--(IMDGP&gt;0),--(IMGP=0),IMCP)+DRAFT!$DC87)))</f>
        <v/>
      </c>
      <c r="AN85" s="67" t="str">
        <f>IF(AL85="3E","3E",IF(COUNT($A85)=0,"",IF(COUNT(AI85)=0,"--",ROUND(((CEILING(DRAFT!$CV87*38,0.25)+CEILING(DRAFT!$CX87*38,0.25)+CEILING(DRAFT!$CZ87*42,0.25)+CEILING($AL85*42,0.25))/160),2))))</f>
        <v/>
      </c>
      <c r="AO85" s="2" t="str">
        <f>IF(AN85="3E","3E",IF(COUNT($A85)=0,"",IF(COUNT(AN85)=0,"I",LOOKUP(AN85,{0,2,2.25,2.5,2.75,3,3.25,3.5,3.75,4},{"F","D","C","C+","B-","B","B+","A-","A","A+"}))))</f>
        <v/>
      </c>
      <c r="AP85" s="2" t="str">
        <f>IF(AN85="3E","3E",IF(OR(COUNT(A85)=0,COUNT(AN85)=0),"",DRAFT!CW87+DRAFT!CY87+DRAFT!DA87+N(TABULATION!AM85)))</f>
        <v/>
      </c>
      <c r="AQ85" s="2" t="str">
        <f>IF(OR(COUNT($A85)=0,COUNT(B85:AK85)=0),"",IF(COUNTIF(B85:AM85,"3E")&gt;0,"3E",IF(AND(DRAFT!$A87="IM",OR($AL85&gt;DRAFT!$DB87,$AM85&gt;DRAFT!$DC87)),"IMPROVED",IF(AND(DRAFT!$A87="IM",$AL85&lt;=DRAFT!$DB87,$AM85&lt;=DRAFT!$DC87),"NOT IMPROVED",IF(AND(DRAFT!CU87="S",AH85&gt;=2,AK85&gt;=2,AN85&gt;=2.5,AP85&gt;=144),"PASS","FAIL")))))</f>
        <v/>
      </c>
      <c r="AR85" s="2" t="str">
        <f t="shared" si="2"/>
        <v/>
      </c>
      <c r="AS85" s="2" t="str">
        <f t="shared" si="3"/>
        <v/>
      </c>
    </row>
    <row r="86" spans="1:45" ht="18.95" customHeight="1" x14ac:dyDescent="0.25">
      <c r="A86" s="3" t="str">
        <f>IF(DRAFT!$B88="","",DRAFT!$B88)</f>
        <v/>
      </c>
      <c r="B86" s="2" t="str">
        <f>IF(COUNT($A86)=0,"",IF($A86&lt;&gt;DRAFT!$B88,"ERR",IF(DRAFT!I88="3E","3E",IF(COUNT(DRAFT!E88,DRAFT!I88)&gt;0,DRAFT!J88,""))))</f>
        <v/>
      </c>
      <c r="C86" s="2" t="str">
        <f>IF(COUNT($A86)=0,"",IF(B86="3E","3E",IF(B86="","I",LOOKUP(B86/D$2,{0,0.4,0.45,0.5,0.55,0.6,0.65,0.7,0.75,0.8,1},{"F","D","C","C+","B-","B","B+","A-","A","A+"}))))</f>
        <v/>
      </c>
      <c r="D86" s="1" t="str">
        <f>IF(COUNT($A86)=0,"",IF(B86="","--",IF(B86="3E","3E",LOOKUP(B86/D$2,{0,0.4,0.45,0.5,0.55,0.6,0.65,0.7,0.75,0.8,1},{0,2,2.25,2.5,2.75,3,3.25,3.5,3.75,4}))))</f>
        <v/>
      </c>
      <c r="E86" s="2" t="str">
        <f>IF(COUNT($A86)=0,"",IF($A86&lt;&gt;DRAFT!$B88,"ERR",IF(DRAFT!R88="3E","3E",IF(COUNT(DRAFT!N88,DRAFT!R88)&gt;0,DRAFT!S88,""))))</f>
        <v/>
      </c>
      <c r="F86" s="2" t="str">
        <f>IF(COUNT($A86)=0,"",IF(E86="3E","3E",IF(E86="","I",LOOKUP(E86/G$2,{0,0.4,0.45,0.5,0.55,0.6,0.65,0.7,0.75,0.8,1},{"F","D","C","C+","B-","B","B+","A-","A","A+"}))))</f>
        <v/>
      </c>
      <c r="G86" s="1" t="str">
        <f>IF(COUNT($A86)=0,"",IF(E86="","--",IF(E86="3E","3E",LOOKUP(E86/G$2,{0,0.4,0.45,0.5,0.55,0.6,0.65,0.7,0.75,0.8,1},{0,2,2.25,2.5,2.75,3,3.25,3.5,3.75,4}))))</f>
        <v/>
      </c>
      <c r="H86" s="2" t="str">
        <f>IF(COUNT($A86)=0,"",IF($A86&lt;&gt;DRAFT!$B88,"ERR",IF(DRAFT!AA88="3E","3E",IF(COUNT(DRAFT!W88,DRAFT!AA88)&gt;0,DRAFT!AB88,""))))</f>
        <v/>
      </c>
      <c r="I86" s="2" t="str">
        <f>IF(COUNT($A86)=0,"",IF(H86="3E","3E",IF(H86="","I",LOOKUP(H86/J$2,{0,0.4,0.45,0.5,0.55,0.6,0.65,0.7,0.75,0.8,1},{"F","D","C","C+","B-","B","B+","A-","A","A+"}))))</f>
        <v/>
      </c>
      <c r="J86" s="1" t="str">
        <f>IF(COUNT($A86)=0,"",IF(H86="","--",IF(H86="3E","3E",LOOKUP(H86/J$2,{0,0.4,0.45,0.5,0.55,0.6,0.65,0.7,0.75,0.8,1},{0,2,2.25,2.5,2.75,3,3.25,3.5,3.75,4}))))</f>
        <v/>
      </c>
      <c r="K86" s="2" t="str">
        <f>IF(COUNT($A86)=0,"",IF($A86&lt;&gt;DRAFT!$B88,"ERR",IF(DRAFT!AJ88="3E","3E",IF(COUNT(DRAFT!AF88,DRAFT!AJ88)&gt;0,DRAFT!AK88,""))))</f>
        <v/>
      </c>
      <c r="L86" s="2" t="str">
        <f>IF(COUNT($A86)=0,"",IF(K86="3E","3E",IF(K86="","I",LOOKUP(K86/M$2,{0,0.4,0.45,0.5,0.55,0.6,0.65,0.7,0.75,0.8,1},{"F","D","C","C+","B-","B","B+","A-","A","A+"}))))</f>
        <v/>
      </c>
      <c r="M86" s="1" t="str">
        <f>IF(COUNT($A86)=0,"",IF(K86="","--",IF(K86="3E","3E",LOOKUP(K86/M$2,{0,0.4,0.45,0.5,0.55,0.6,0.65,0.7,0.75,0.8,1},{0,2,2.25,2.5,2.75,3,3.25,3.5,3.75,4}))))</f>
        <v/>
      </c>
      <c r="N86" s="2" t="str">
        <f>IF(COUNT($A86)=0,"",IF($A86&lt;&gt;DRAFT!$B88,"ERR",IF(DRAFT!AS88="3E","3E",IF(COUNT(DRAFT!AO88,DRAFT!AS88)&gt;0,DRAFT!AT88,""))))</f>
        <v/>
      </c>
      <c r="O86" s="2" t="str">
        <f>IF(COUNT($A86)=0,"",IF(N86="3E","3E",IF(N86="","I",LOOKUP(N86/P$2,{0,0.4,0.45,0.5,0.55,0.6,0.65,0.7,0.75,0.8,1},{"F","D","C","C+","B-","B","B+","A-","A","A+"}))))</f>
        <v/>
      </c>
      <c r="P86" s="1" t="str">
        <f>IF(COUNT($A86)=0,"",IF(N86="","--",IF(N86="3E","3E",LOOKUP(N86/P$2,{0,0.4,0.45,0.5,0.55,0.6,0.65,0.7,0.75,0.8,1},{0,2,2.25,2.5,2.75,3,3.25,3.5,3.75,4}))))</f>
        <v/>
      </c>
      <c r="Q86" s="2" t="str">
        <f>IF(COUNT($A86)=0,"",IF($A86&lt;&gt;DRAFT!$B88,"ERR",IF(DRAFT!BB88="3E","3E",IF(COUNT(DRAFT!AX88,DRAFT!BB88)&gt;0,DRAFT!BC88,""))))</f>
        <v/>
      </c>
      <c r="R86" s="2" t="str">
        <f>IF(COUNT($A86)=0,"",IF(Q86="3E","3E",IF(Q86="","I",LOOKUP(Q86/S$2,{0,0.4,0.45,0.5,0.55,0.6,0.65,0.7,0.75,0.8,1},{"F","D","C","C+","B-","B","B+","A-","A","A+"}))))</f>
        <v/>
      </c>
      <c r="S86" s="1" t="str">
        <f>IF(COUNT($A86)=0,"",IF(Q86="","--",IF(Q86="3E","3E",LOOKUP(Q86/S$2,{0,0.4,0.45,0.5,0.55,0.6,0.65,0.7,0.75,0.8,1},{0,2,2.25,2.5,2.75,3,3.25,3.5,3.75,4}))))</f>
        <v/>
      </c>
      <c r="T86" s="2" t="str">
        <f>IF(COUNT($A86)=0,"",IF($A86&lt;&gt;DRAFT!$B88,"ERR",IF(DRAFT!BK88="3E","3E",IF(COUNT(DRAFT!BG88,DRAFT!BK88)&gt;0,DRAFT!BL88,""))))</f>
        <v/>
      </c>
      <c r="U86" s="2" t="str">
        <f>IF(COUNT($A86)=0,"",IF(T86="3E","3E",IF(T86="","I",LOOKUP(T86/V$2,{0,0.4,0.45,0.5,0.55,0.6,0.65,0.7,0.75,0.8,1},{"F","D","C","C+","B-","B","B+","A-","A","A+"}))))</f>
        <v/>
      </c>
      <c r="V86" s="1" t="str">
        <f>IF(COUNT($A86)=0,"",IF(T86="","--",IF(T86="3E","3E",LOOKUP(T86/V$2,{0,0.4,0.45,0.5,0.55,0.6,0.65,0.7,0.75,0.8,1},{0,2,2.25,2.5,2.75,3,3.25,3.5,3.75,4}))))</f>
        <v/>
      </c>
      <c r="W86" s="2" t="str">
        <f>IF(COUNT($A86)=0,"",IF($A86&lt;&gt;DRAFT!$B88,"ERR",IF(DRAFT!BT88="3E","3E",IF(COUNT(DRAFT!BP88,DRAFT!BT88)&gt;0,DRAFT!BU88,""))))</f>
        <v/>
      </c>
      <c r="X86" s="2" t="str">
        <f>IF(COUNT($A86)=0,"",IF(W86="3E","3E",IF(W86="","I",LOOKUP(W86/Y$2,{0,0.4,0.45,0.5,0.55,0.6,0.65,0.7,0.75,0.8,1},{"F","D","C","C+","B-","B","B+","A-","A","A+"}))))</f>
        <v/>
      </c>
      <c r="Y86" s="1" t="str">
        <f>IF(COUNT($A86)=0,"",IF(W86="","--",IF(W86="3E","3E",LOOKUP(W86/Y$2,{0,0.4,0.45,0.5,0.55,0.6,0.65,0.7,0.75,0.8,1},{0,2,2.25,2.5,2.75,3,3.25,3.5,3.75,4}))))</f>
        <v/>
      </c>
      <c r="Z86" s="2" t="str">
        <f>IF(COUNT($A86)=0,"",IF($A86&lt;&gt;DRAFT!$B88,"ERR",IF(DRAFT!CC88="3E","3E",IF(COUNT(DRAFT!BY88,DRAFT!CC88)&gt;0,DRAFT!CD88,""))))</f>
        <v/>
      </c>
      <c r="AA86" s="2" t="str">
        <f>IF(COUNT($A86)=0,"",IF(Z86="3E","3E",IF(Z86="","I",LOOKUP(Z86/AB$2,{0,0.4,0.45,0.5,0.55,0.6,0.65,0.7,0.75,0.8,1},{"F","D","C","C+","B-","B","B+","A-","A","A+"}))))</f>
        <v/>
      </c>
      <c r="AB86" s="1" t="str">
        <f>IF(COUNT($A86)=0,"",IF(Z86="","--",IF(Z86="3E","3E",LOOKUP(Z86/AB$2,{0,0.4,0.45,0.5,0.55,0.6,0.65,0.7,0.75,0.8,1},{0,2,2.25,2.5,2.75,3,3.25,3.5,3.75,4}))))</f>
        <v/>
      </c>
      <c r="AC86" s="2" t="str">
        <f>IF(COUNT($A86)=0,"",IF($A86&lt;&gt;DRAFT!$B88,"ERR",IF(DRAFT!CF88&gt;0,DRAFT!CF88,"")))</f>
        <v/>
      </c>
      <c r="AD86" s="2" t="str">
        <f>IF(COUNT($A86)=0,"",IF(AC86="3E","3E",IF(AC86="","I",LOOKUP(AC86/AE$2,{0,0.4,0.45,0.5,0.55,0.6,0.65,0.7,0.75,0.8,1},{"F","D","C","C+","B-","B","B+","A-","A","A+"}))))</f>
        <v/>
      </c>
      <c r="AE86" s="1" t="str">
        <f>IF(COUNT($A86)=0,"",IF(AC86="","--",IF(AC86="3E","3E",LOOKUP(AC86/AE$2,{0,0.4,0.45,0.5,0.55,0.6,0.65,0.7,0.75,0.8,1},{0,2,2.25,2.5,2.75,3,3.25,3.5,3.75,4}))))</f>
        <v/>
      </c>
      <c r="AF86" s="2" t="str">
        <f>IF(COUNT($A86)=0,"",IF($A86&lt;&gt;DRAFT!$B88,"ERR",IF(DRAFT!CI88&gt;0,DRAFT!CK88,"")))</f>
        <v/>
      </c>
      <c r="AG86" s="2" t="str">
        <f>IF(COUNT($A86)=0,"",IF(AF86="3E","3E",IF(AF86="","I",LOOKUP(AF86/AH$2,{0,0.4,0.45,0.5,0.55,0.6,0.65,0.7,0.75,0.8,1},{"F","D","C","C+","B-","B","B+","A-","A","A+"}))))</f>
        <v/>
      </c>
      <c r="AH86" s="1" t="str">
        <f>IF(COUNT($A86)=0,"",IF(AF86="","--",IF(AF86="3E","3E",LOOKUP(AF86/AH$2,{0,0.4,0.45,0.5,0.55,0.6,0.65,0.7,0.75,0.8,1},{0,2,2.25,2.5,2.75,3,3.25,3.5,3.75,4}))))</f>
        <v/>
      </c>
      <c r="AI86" s="2" t="str">
        <f>IF($A86&lt;&gt;DRAFT!$B88,"ERR",IF(OR(COUNT($A86)=0,COUNT(DRAFT!CL88:CN88,DRAFT!CP88:CR88)=0),"",CEILING(SUM(DRAFT!CO88,DRAFT!CS88,DRAFT!CT88),1)))</f>
        <v/>
      </c>
      <c r="AJ86" s="2" t="str">
        <f>IF(COUNT($A86)=0,"",IF(AI86="3E","3E",IF(AI86="","I",LOOKUP(AI86/AK$2,{0,0.4,0.45,0.5,0.55,0.6,0.65,0.7,0.75,0.8,1},{"F","D","C","C+","B-","B","B+","A-","A","A+"}))))</f>
        <v/>
      </c>
      <c r="AK86" s="1" t="str">
        <f>IF(COUNT($A86)=0,"",IF(AI86="","--",IF(AI86="3E","3E",LOOKUP(AI86/AK$2,{0,0.4,0.45,0.5,0.55,0.6,0.65,0.7,0.75,0.8,1},{0,2,2.25,2.5,2.75,3,3.25,3.5,3.75,4}))))</f>
        <v/>
      </c>
      <c r="AL86" s="4" t="str">
        <f>IF(OR(COUNT($A86)=0,COUNT(B86:AK86)=0),"",IF(COUNTIF(B86:AK86,"3E")&gt;0,"3E",IF(DRAFT!$A88="R",TRUNC(SUMPRODUCT(RGP,RCP)/TCP,3),TRUNC((SUMPRODUCT(--(IMDGP&gt;0)*IMDGP,IMCP)+CEILING(DRAFT!$DB88*42,0.25))/TCP,3))))</f>
        <v/>
      </c>
      <c r="AM86" s="2" t="str">
        <f>IF(OR(COUNT($A86)=0,COUNT(B86:AK86)=0),"",IF(COUNTIF(B86:AK86,"3E")&gt;0,"3E",IF(DRAFT!$A88="R",SUMPRODUCT(--(RGP&gt;=2),RCP),SUMPRODUCT(--(IMDGP&gt;0),--(IMGP=0),IMCP)+DRAFT!$DC88)))</f>
        <v/>
      </c>
      <c r="AN86" s="67" t="str">
        <f>IF(AL86="3E","3E",IF(COUNT($A86)=0,"",IF(COUNT(AI86)=0,"--",ROUND(((CEILING(DRAFT!$CV88*38,0.25)+CEILING(DRAFT!$CX88*38,0.25)+CEILING(DRAFT!$CZ88*42,0.25)+CEILING($AL86*42,0.25))/160),2))))</f>
        <v/>
      </c>
      <c r="AO86" s="2" t="str">
        <f>IF(AN86="3E","3E",IF(COUNT($A86)=0,"",IF(COUNT(AN86)=0,"I",LOOKUP(AN86,{0,2,2.25,2.5,2.75,3,3.25,3.5,3.75,4},{"F","D","C","C+","B-","B","B+","A-","A","A+"}))))</f>
        <v/>
      </c>
      <c r="AP86" s="2" t="str">
        <f>IF(AN86="3E","3E",IF(OR(COUNT(A86)=0,COUNT(AN86)=0),"",DRAFT!CW88+DRAFT!CY88+DRAFT!DA88+N(TABULATION!AM86)))</f>
        <v/>
      </c>
      <c r="AQ86" s="2" t="str">
        <f>IF(OR(COUNT($A86)=0,COUNT(B86:AK86)=0),"",IF(COUNTIF(B86:AM86,"3E")&gt;0,"3E",IF(AND(DRAFT!$A88="IM",OR($AL86&gt;DRAFT!$DB88,$AM86&gt;DRAFT!$DC88)),"IMPROVED",IF(AND(DRAFT!$A88="IM",$AL86&lt;=DRAFT!$DB88,$AM86&lt;=DRAFT!$DC88),"NOT IMPROVED",IF(AND(DRAFT!CU88="S",AH86&gt;=2,AK86&gt;=2,AN86&gt;=2.5,AP86&gt;=144),"PASS","FAIL")))))</f>
        <v/>
      </c>
      <c r="AR86" s="2" t="str">
        <f t="shared" si="2"/>
        <v/>
      </c>
      <c r="AS86" s="2" t="str">
        <f t="shared" si="3"/>
        <v/>
      </c>
    </row>
    <row r="87" spans="1:45" ht="18.95" customHeight="1" x14ac:dyDescent="0.25">
      <c r="A87" s="3" t="str">
        <f>IF(DRAFT!$B89="","",DRAFT!$B89)</f>
        <v/>
      </c>
      <c r="B87" s="2" t="str">
        <f>IF(COUNT($A87)=0,"",IF($A87&lt;&gt;DRAFT!$B89,"ERR",IF(DRAFT!I89="3E","3E",IF(COUNT(DRAFT!E89,DRAFT!I89)&gt;0,DRAFT!J89,""))))</f>
        <v/>
      </c>
      <c r="C87" s="2" t="str">
        <f>IF(COUNT($A87)=0,"",IF(B87="3E","3E",IF(B87="","I",LOOKUP(B87/D$2,{0,0.4,0.45,0.5,0.55,0.6,0.65,0.7,0.75,0.8,1},{"F","D","C","C+","B-","B","B+","A-","A","A+"}))))</f>
        <v/>
      </c>
      <c r="D87" s="1" t="str">
        <f>IF(COUNT($A87)=0,"",IF(B87="","--",IF(B87="3E","3E",LOOKUP(B87/D$2,{0,0.4,0.45,0.5,0.55,0.6,0.65,0.7,0.75,0.8,1},{0,2,2.25,2.5,2.75,3,3.25,3.5,3.75,4}))))</f>
        <v/>
      </c>
      <c r="E87" s="2" t="str">
        <f>IF(COUNT($A87)=0,"",IF($A87&lt;&gt;DRAFT!$B89,"ERR",IF(DRAFT!R89="3E","3E",IF(COUNT(DRAFT!N89,DRAFT!R89)&gt;0,DRAFT!S89,""))))</f>
        <v/>
      </c>
      <c r="F87" s="2" t="str">
        <f>IF(COUNT($A87)=0,"",IF(E87="3E","3E",IF(E87="","I",LOOKUP(E87/G$2,{0,0.4,0.45,0.5,0.55,0.6,0.65,0.7,0.75,0.8,1},{"F","D","C","C+","B-","B","B+","A-","A","A+"}))))</f>
        <v/>
      </c>
      <c r="G87" s="1" t="str">
        <f>IF(COUNT($A87)=0,"",IF(E87="","--",IF(E87="3E","3E",LOOKUP(E87/G$2,{0,0.4,0.45,0.5,0.55,0.6,0.65,0.7,0.75,0.8,1},{0,2,2.25,2.5,2.75,3,3.25,3.5,3.75,4}))))</f>
        <v/>
      </c>
      <c r="H87" s="2" t="str">
        <f>IF(COUNT($A87)=0,"",IF($A87&lt;&gt;DRAFT!$B89,"ERR",IF(DRAFT!AA89="3E","3E",IF(COUNT(DRAFT!W89,DRAFT!AA89)&gt;0,DRAFT!AB89,""))))</f>
        <v/>
      </c>
      <c r="I87" s="2" t="str">
        <f>IF(COUNT($A87)=0,"",IF(H87="3E","3E",IF(H87="","I",LOOKUP(H87/J$2,{0,0.4,0.45,0.5,0.55,0.6,0.65,0.7,0.75,0.8,1},{"F","D","C","C+","B-","B","B+","A-","A","A+"}))))</f>
        <v/>
      </c>
      <c r="J87" s="1" t="str">
        <f>IF(COUNT($A87)=0,"",IF(H87="","--",IF(H87="3E","3E",LOOKUP(H87/J$2,{0,0.4,0.45,0.5,0.55,0.6,0.65,0.7,0.75,0.8,1},{0,2,2.25,2.5,2.75,3,3.25,3.5,3.75,4}))))</f>
        <v/>
      </c>
      <c r="K87" s="2" t="str">
        <f>IF(COUNT($A87)=0,"",IF($A87&lt;&gt;DRAFT!$B89,"ERR",IF(DRAFT!AJ89="3E","3E",IF(COUNT(DRAFT!AF89,DRAFT!AJ89)&gt;0,DRAFT!AK89,""))))</f>
        <v/>
      </c>
      <c r="L87" s="2" t="str">
        <f>IF(COUNT($A87)=0,"",IF(K87="3E","3E",IF(K87="","I",LOOKUP(K87/M$2,{0,0.4,0.45,0.5,0.55,0.6,0.65,0.7,0.75,0.8,1},{"F","D","C","C+","B-","B","B+","A-","A","A+"}))))</f>
        <v/>
      </c>
      <c r="M87" s="1" t="str">
        <f>IF(COUNT($A87)=0,"",IF(K87="","--",IF(K87="3E","3E",LOOKUP(K87/M$2,{0,0.4,0.45,0.5,0.55,0.6,0.65,0.7,0.75,0.8,1},{0,2,2.25,2.5,2.75,3,3.25,3.5,3.75,4}))))</f>
        <v/>
      </c>
      <c r="N87" s="2" t="str">
        <f>IF(COUNT($A87)=0,"",IF($A87&lt;&gt;DRAFT!$B89,"ERR",IF(DRAFT!AS89="3E","3E",IF(COUNT(DRAFT!AO89,DRAFT!AS89)&gt;0,DRAFT!AT89,""))))</f>
        <v/>
      </c>
      <c r="O87" s="2" t="str">
        <f>IF(COUNT($A87)=0,"",IF(N87="3E","3E",IF(N87="","I",LOOKUP(N87/P$2,{0,0.4,0.45,0.5,0.55,0.6,0.65,0.7,0.75,0.8,1},{"F","D","C","C+","B-","B","B+","A-","A","A+"}))))</f>
        <v/>
      </c>
      <c r="P87" s="1" t="str">
        <f>IF(COUNT($A87)=0,"",IF(N87="","--",IF(N87="3E","3E",LOOKUP(N87/P$2,{0,0.4,0.45,0.5,0.55,0.6,0.65,0.7,0.75,0.8,1},{0,2,2.25,2.5,2.75,3,3.25,3.5,3.75,4}))))</f>
        <v/>
      </c>
      <c r="Q87" s="2" t="str">
        <f>IF(COUNT($A87)=0,"",IF($A87&lt;&gt;DRAFT!$B89,"ERR",IF(DRAFT!BB89="3E","3E",IF(COUNT(DRAFT!AX89,DRAFT!BB89)&gt;0,DRAFT!BC89,""))))</f>
        <v/>
      </c>
      <c r="R87" s="2" t="str">
        <f>IF(COUNT($A87)=0,"",IF(Q87="3E","3E",IF(Q87="","I",LOOKUP(Q87/S$2,{0,0.4,0.45,0.5,0.55,0.6,0.65,0.7,0.75,0.8,1},{"F","D","C","C+","B-","B","B+","A-","A","A+"}))))</f>
        <v/>
      </c>
      <c r="S87" s="1" t="str">
        <f>IF(COUNT($A87)=0,"",IF(Q87="","--",IF(Q87="3E","3E",LOOKUP(Q87/S$2,{0,0.4,0.45,0.5,0.55,0.6,0.65,0.7,0.75,0.8,1},{0,2,2.25,2.5,2.75,3,3.25,3.5,3.75,4}))))</f>
        <v/>
      </c>
      <c r="T87" s="2" t="str">
        <f>IF(COUNT($A87)=0,"",IF($A87&lt;&gt;DRAFT!$B89,"ERR",IF(DRAFT!BK89="3E","3E",IF(COUNT(DRAFT!BG89,DRAFT!BK89)&gt;0,DRAFT!BL89,""))))</f>
        <v/>
      </c>
      <c r="U87" s="2" t="str">
        <f>IF(COUNT($A87)=0,"",IF(T87="3E","3E",IF(T87="","I",LOOKUP(T87/V$2,{0,0.4,0.45,0.5,0.55,0.6,0.65,0.7,0.75,0.8,1},{"F","D","C","C+","B-","B","B+","A-","A","A+"}))))</f>
        <v/>
      </c>
      <c r="V87" s="1" t="str">
        <f>IF(COUNT($A87)=0,"",IF(T87="","--",IF(T87="3E","3E",LOOKUP(T87/V$2,{0,0.4,0.45,0.5,0.55,0.6,0.65,0.7,0.75,0.8,1},{0,2,2.25,2.5,2.75,3,3.25,3.5,3.75,4}))))</f>
        <v/>
      </c>
      <c r="W87" s="2" t="str">
        <f>IF(COUNT($A87)=0,"",IF($A87&lt;&gt;DRAFT!$B89,"ERR",IF(DRAFT!BT89="3E","3E",IF(COUNT(DRAFT!BP89,DRAFT!BT89)&gt;0,DRAFT!BU89,""))))</f>
        <v/>
      </c>
      <c r="X87" s="2" t="str">
        <f>IF(COUNT($A87)=0,"",IF(W87="3E","3E",IF(W87="","I",LOOKUP(W87/Y$2,{0,0.4,0.45,0.5,0.55,0.6,0.65,0.7,0.75,0.8,1},{"F","D","C","C+","B-","B","B+","A-","A","A+"}))))</f>
        <v/>
      </c>
      <c r="Y87" s="1" t="str">
        <f>IF(COUNT($A87)=0,"",IF(W87="","--",IF(W87="3E","3E",LOOKUP(W87/Y$2,{0,0.4,0.45,0.5,0.55,0.6,0.65,0.7,0.75,0.8,1},{0,2,2.25,2.5,2.75,3,3.25,3.5,3.75,4}))))</f>
        <v/>
      </c>
      <c r="Z87" s="2" t="str">
        <f>IF(COUNT($A87)=0,"",IF($A87&lt;&gt;DRAFT!$B89,"ERR",IF(DRAFT!CC89="3E","3E",IF(COUNT(DRAFT!BY89,DRAFT!CC89)&gt;0,DRAFT!CD89,""))))</f>
        <v/>
      </c>
      <c r="AA87" s="2" t="str">
        <f>IF(COUNT($A87)=0,"",IF(Z87="3E","3E",IF(Z87="","I",LOOKUP(Z87/AB$2,{0,0.4,0.45,0.5,0.55,0.6,0.65,0.7,0.75,0.8,1},{"F","D","C","C+","B-","B","B+","A-","A","A+"}))))</f>
        <v/>
      </c>
      <c r="AB87" s="1" t="str">
        <f>IF(COUNT($A87)=0,"",IF(Z87="","--",IF(Z87="3E","3E",LOOKUP(Z87/AB$2,{0,0.4,0.45,0.5,0.55,0.6,0.65,0.7,0.75,0.8,1},{0,2,2.25,2.5,2.75,3,3.25,3.5,3.75,4}))))</f>
        <v/>
      </c>
      <c r="AC87" s="2" t="str">
        <f>IF(COUNT($A87)=0,"",IF($A87&lt;&gt;DRAFT!$B89,"ERR",IF(DRAFT!CF89&gt;0,DRAFT!CF89,"")))</f>
        <v/>
      </c>
      <c r="AD87" s="2" t="str">
        <f>IF(COUNT($A87)=0,"",IF(AC87="3E","3E",IF(AC87="","I",LOOKUP(AC87/AE$2,{0,0.4,0.45,0.5,0.55,0.6,0.65,0.7,0.75,0.8,1},{"F","D","C","C+","B-","B","B+","A-","A","A+"}))))</f>
        <v/>
      </c>
      <c r="AE87" s="1" t="str">
        <f>IF(COUNT($A87)=0,"",IF(AC87="","--",IF(AC87="3E","3E",LOOKUP(AC87/AE$2,{0,0.4,0.45,0.5,0.55,0.6,0.65,0.7,0.75,0.8,1},{0,2,2.25,2.5,2.75,3,3.25,3.5,3.75,4}))))</f>
        <v/>
      </c>
      <c r="AF87" s="2" t="str">
        <f>IF(COUNT($A87)=0,"",IF($A87&lt;&gt;DRAFT!$B89,"ERR",IF(DRAFT!CI89&gt;0,DRAFT!CK89,"")))</f>
        <v/>
      </c>
      <c r="AG87" s="2" t="str">
        <f>IF(COUNT($A87)=0,"",IF(AF87="3E","3E",IF(AF87="","I",LOOKUP(AF87/AH$2,{0,0.4,0.45,0.5,0.55,0.6,0.65,0.7,0.75,0.8,1},{"F","D","C","C+","B-","B","B+","A-","A","A+"}))))</f>
        <v/>
      </c>
      <c r="AH87" s="1" t="str">
        <f>IF(COUNT($A87)=0,"",IF(AF87="","--",IF(AF87="3E","3E",LOOKUP(AF87/AH$2,{0,0.4,0.45,0.5,0.55,0.6,0.65,0.7,0.75,0.8,1},{0,2,2.25,2.5,2.75,3,3.25,3.5,3.75,4}))))</f>
        <v/>
      </c>
      <c r="AI87" s="2" t="str">
        <f>IF($A87&lt;&gt;DRAFT!$B89,"ERR",IF(OR(COUNT($A87)=0,COUNT(DRAFT!CL89:CN89,DRAFT!CP89:CR89)=0),"",CEILING(SUM(DRAFT!CO89,DRAFT!CS89,DRAFT!CT89),1)))</f>
        <v/>
      </c>
      <c r="AJ87" s="2" t="str">
        <f>IF(COUNT($A87)=0,"",IF(AI87="3E","3E",IF(AI87="","I",LOOKUP(AI87/AK$2,{0,0.4,0.45,0.5,0.55,0.6,0.65,0.7,0.75,0.8,1},{"F","D","C","C+","B-","B","B+","A-","A","A+"}))))</f>
        <v/>
      </c>
      <c r="AK87" s="1" t="str">
        <f>IF(COUNT($A87)=0,"",IF(AI87="","--",IF(AI87="3E","3E",LOOKUP(AI87/AK$2,{0,0.4,0.45,0.5,0.55,0.6,0.65,0.7,0.75,0.8,1},{0,2,2.25,2.5,2.75,3,3.25,3.5,3.75,4}))))</f>
        <v/>
      </c>
      <c r="AL87" s="4" t="str">
        <f>IF(OR(COUNT($A87)=0,COUNT(B87:AK87)=0),"",IF(COUNTIF(B87:AK87,"3E")&gt;0,"3E",IF(DRAFT!$A89="R",TRUNC(SUMPRODUCT(RGP,RCP)/TCP,3),TRUNC((SUMPRODUCT(--(IMDGP&gt;0)*IMDGP,IMCP)+CEILING(DRAFT!$DB89*42,0.25))/TCP,3))))</f>
        <v/>
      </c>
      <c r="AM87" s="2" t="str">
        <f>IF(OR(COUNT($A87)=0,COUNT(B87:AK87)=0),"",IF(COUNTIF(B87:AK87,"3E")&gt;0,"3E",IF(DRAFT!$A89="R",SUMPRODUCT(--(RGP&gt;=2),RCP),SUMPRODUCT(--(IMDGP&gt;0),--(IMGP=0),IMCP)+DRAFT!$DC89)))</f>
        <v/>
      </c>
      <c r="AN87" s="67" t="str">
        <f>IF(AL87="3E","3E",IF(COUNT($A87)=0,"",IF(COUNT(AI87)=0,"--",ROUND(((CEILING(DRAFT!$CV89*38,0.25)+CEILING(DRAFT!$CX89*38,0.25)+CEILING(DRAFT!$CZ89*42,0.25)+CEILING($AL87*42,0.25))/160),2))))</f>
        <v/>
      </c>
      <c r="AO87" s="2" t="str">
        <f>IF(AN87="3E","3E",IF(COUNT($A87)=0,"",IF(COUNT(AN87)=0,"I",LOOKUP(AN87,{0,2,2.25,2.5,2.75,3,3.25,3.5,3.75,4},{"F","D","C","C+","B-","B","B+","A-","A","A+"}))))</f>
        <v/>
      </c>
      <c r="AP87" s="2" t="str">
        <f>IF(AN87="3E","3E",IF(OR(COUNT(A87)=0,COUNT(AN87)=0),"",DRAFT!CW89+DRAFT!CY89+DRAFT!DA89+N(TABULATION!AM87)))</f>
        <v/>
      </c>
      <c r="AQ87" s="2" t="str">
        <f>IF(OR(COUNT($A87)=0,COUNT(B87:AK87)=0),"",IF(COUNTIF(B87:AM87,"3E")&gt;0,"3E",IF(AND(DRAFT!$A89="IM",OR($AL87&gt;DRAFT!$DB89,$AM87&gt;DRAFT!$DC89)),"IMPROVED",IF(AND(DRAFT!$A89="IM",$AL87&lt;=DRAFT!$DB89,$AM87&lt;=DRAFT!$DC89),"NOT IMPROVED",IF(AND(DRAFT!CU89="S",AH87&gt;=2,AK87&gt;=2,AN87&gt;=2.5,AP87&gt;=144),"PASS","FAIL")))))</f>
        <v/>
      </c>
      <c r="AR87" s="2" t="str">
        <f t="shared" si="2"/>
        <v/>
      </c>
      <c r="AS87" s="2" t="str">
        <f t="shared" si="3"/>
        <v/>
      </c>
    </row>
    <row r="88" spans="1:45" ht="18.95" customHeight="1" x14ac:dyDescent="0.25">
      <c r="A88" s="3" t="str">
        <f>IF(DRAFT!$B90="","",DRAFT!$B90)</f>
        <v/>
      </c>
      <c r="B88" s="2" t="str">
        <f>IF(COUNT($A88)=0,"",IF($A88&lt;&gt;DRAFT!$B90,"ERR",IF(DRAFT!I90="3E","3E",IF(COUNT(DRAFT!E90,DRAFT!I90)&gt;0,DRAFT!J90,""))))</f>
        <v/>
      </c>
      <c r="C88" s="2" t="str">
        <f>IF(COUNT($A88)=0,"",IF(B88="3E","3E",IF(B88="","I",LOOKUP(B88/D$2,{0,0.4,0.45,0.5,0.55,0.6,0.65,0.7,0.75,0.8,1},{"F","D","C","C+","B-","B","B+","A-","A","A+"}))))</f>
        <v/>
      </c>
      <c r="D88" s="1" t="str">
        <f>IF(COUNT($A88)=0,"",IF(B88="","--",IF(B88="3E","3E",LOOKUP(B88/D$2,{0,0.4,0.45,0.5,0.55,0.6,0.65,0.7,0.75,0.8,1},{0,2,2.25,2.5,2.75,3,3.25,3.5,3.75,4}))))</f>
        <v/>
      </c>
      <c r="E88" s="2" t="str">
        <f>IF(COUNT($A88)=0,"",IF($A88&lt;&gt;DRAFT!$B90,"ERR",IF(DRAFT!R90="3E","3E",IF(COUNT(DRAFT!N90,DRAFT!R90)&gt;0,DRAFT!S90,""))))</f>
        <v/>
      </c>
      <c r="F88" s="2" t="str">
        <f>IF(COUNT($A88)=0,"",IF(E88="3E","3E",IF(E88="","I",LOOKUP(E88/G$2,{0,0.4,0.45,0.5,0.55,0.6,0.65,0.7,0.75,0.8,1},{"F","D","C","C+","B-","B","B+","A-","A","A+"}))))</f>
        <v/>
      </c>
      <c r="G88" s="1" t="str">
        <f>IF(COUNT($A88)=0,"",IF(E88="","--",IF(E88="3E","3E",LOOKUP(E88/G$2,{0,0.4,0.45,0.5,0.55,0.6,0.65,0.7,0.75,0.8,1},{0,2,2.25,2.5,2.75,3,3.25,3.5,3.75,4}))))</f>
        <v/>
      </c>
      <c r="H88" s="2" t="str">
        <f>IF(COUNT($A88)=0,"",IF($A88&lt;&gt;DRAFT!$B90,"ERR",IF(DRAFT!AA90="3E","3E",IF(COUNT(DRAFT!W90,DRAFT!AA90)&gt;0,DRAFT!AB90,""))))</f>
        <v/>
      </c>
      <c r="I88" s="2" t="str">
        <f>IF(COUNT($A88)=0,"",IF(H88="3E","3E",IF(H88="","I",LOOKUP(H88/J$2,{0,0.4,0.45,0.5,0.55,0.6,0.65,0.7,0.75,0.8,1},{"F","D","C","C+","B-","B","B+","A-","A","A+"}))))</f>
        <v/>
      </c>
      <c r="J88" s="1" t="str">
        <f>IF(COUNT($A88)=0,"",IF(H88="","--",IF(H88="3E","3E",LOOKUP(H88/J$2,{0,0.4,0.45,0.5,0.55,0.6,0.65,0.7,0.75,0.8,1},{0,2,2.25,2.5,2.75,3,3.25,3.5,3.75,4}))))</f>
        <v/>
      </c>
      <c r="K88" s="2" t="str">
        <f>IF(COUNT($A88)=0,"",IF($A88&lt;&gt;DRAFT!$B90,"ERR",IF(DRAFT!AJ90="3E","3E",IF(COUNT(DRAFT!AF90,DRAFT!AJ90)&gt;0,DRAFT!AK90,""))))</f>
        <v/>
      </c>
      <c r="L88" s="2" t="str">
        <f>IF(COUNT($A88)=0,"",IF(K88="3E","3E",IF(K88="","I",LOOKUP(K88/M$2,{0,0.4,0.45,0.5,0.55,0.6,0.65,0.7,0.75,0.8,1},{"F","D","C","C+","B-","B","B+","A-","A","A+"}))))</f>
        <v/>
      </c>
      <c r="M88" s="1" t="str">
        <f>IF(COUNT($A88)=0,"",IF(K88="","--",IF(K88="3E","3E",LOOKUP(K88/M$2,{0,0.4,0.45,0.5,0.55,0.6,0.65,0.7,0.75,0.8,1},{0,2,2.25,2.5,2.75,3,3.25,3.5,3.75,4}))))</f>
        <v/>
      </c>
      <c r="N88" s="2" t="str">
        <f>IF(COUNT($A88)=0,"",IF($A88&lt;&gt;DRAFT!$B90,"ERR",IF(DRAFT!AS90="3E","3E",IF(COUNT(DRAFT!AO90,DRAFT!AS90)&gt;0,DRAFT!AT90,""))))</f>
        <v/>
      </c>
      <c r="O88" s="2" t="str">
        <f>IF(COUNT($A88)=0,"",IF(N88="3E","3E",IF(N88="","I",LOOKUP(N88/P$2,{0,0.4,0.45,0.5,0.55,0.6,0.65,0.7,0.75,0.8,1},{"F","D","C","C+","B-","B","B+","A-","A","A+"}))))</f>
        <v/>
      </c>
      <c r="P88" s="1" t="str">
        <f>IF(COUNT($A88)=0,"",IF(N88="","--",IF(N88="3E","3E",LOOKUP(N88/P$2,{0,0.4,0.45,0.5,0.55,0.6,0.65,0.7,0.75,0.8,1},{0,2,2.25,2.5,2.75,3,3.25,3.5,3.75,4}))))</f>
        <v/>
      </c>
      <c r="Q88" s="2" t="str">
        <f>IF(COUNT($A88)=0,"",IF($A88&lt;&gt;DRAFT!$B90,"ERR",IF(DRAFT!BB90="3E","3E",IF(COUNT(DRAFT!AX90,DRAFT!BB90)&gt;0,DRAFT!BC90,""))))</f>
        <v/>
      </c>
      <c r="R88" s="2" t="str">
        <f>IF(COUNT($A88)=0,"",IF(Q88="3E","3E",IF(Q88="","I",LOOKUP(Q88/S$2,{0,0.4,0.45,0.5,0.55,0.6,0.65,0.7,0.75,0.8,1},{"F","D","C","C+","B-","B","B+","A-","A","A+"}))))</f>
        <v/>
      </c>
      <c r="S88" s="1" t="str">
        <f>IF(COUNT($A88)=0,"",IF(Q88="","--",IF(Q88="3E","3E",LOOKUP(Q88/S$2,{0,0.4,0.45,0.5,0.55,0.6,0.65,0.7,0.75,0.8,1},{0,2,2.25,2.5,2.75,3,3.25,3.5,3.75,4}))))</f>
        <v/>
      </c>
      <c r="T88" s="2" t="str">
        <f>IF(COUNT($A88)=0,"",IF($A88&lt;&gt;DRAFT!$B90,"ERR",IF(DRAFT!BK90="3E","3E",IF(COUNT(DRAFT!BG90,DRAFT!BK90)&gt;0,DRAFT!BL90,""))))</f>
        <v/>
      </c>
      <c r="U88" s="2" t="str">
        <f>IF(COUNT($A88)=0,"",IF(T88="3E","3E",IF(T88="","I",LOOKUP(T88/V$2,{0,0.4,0.45,0.5,0.55,0.6,0.65,0.7,0.75,0.8,1},{"F","D","C","C+","B-","B","B+","A-","A","A+"}))))</f>
        <v/>
      </c>
      <c r="V88" s="1" t="str">
        <f>IF(COUNT($A88)=0,"",IF(T88="","--",IF(T88="3E","3E",LOOKUP(T88/V$2,{0,0.4,0.45,0.5,0.55,0.6,0.65,0.7,0.75,0.8,1},{0,2,2.25,2.5,2.75,3,3.25,3.5,3.75,4}))))</f>
        <v/>
      </c>
      <c r="W88" s="2" t="str">
        <f>IF(COUNT($A88)=0,"",IF($A88&lt;&gt;DRAFT!$B90,"ERR",IF(DRAFT!BT90="3E","3E",IF(COUNT(DRAFT!BP90,DRAFT!BT90)&gt;0,DRAFT!BU90,""))))</f>
        <v/>
      </c>
      <c r="X88" s="2" t="str">
        <f>IF(COUNT($A88)=0,"",IF(W88="3E","3E",IF(W88="","I",LOOKUP(W88/Y$2,{0,0.4,0.45,0.5,0.55,0.6,0.65,0.7,0.75,0.8,1},{"F","D","C","C+","B-","B","B+","A-","A","A+"}))))</f>
        <v/>
      </c>
      <c r="Y88" s="1" t="str">
        <f>IF(COUNT($A88)=0,"",IF(W88="","--",IF(W88="3E","3E",LOOKUP(W88/Y$2,{0,0.4,0.45,0.5,0.55,0.6,0.65,0.7,0.75,0.8,1},{0,2,2.25,2.5,2.75,3,3.25,3.5,3.75,4}))))</f>
        <v/>
      </c>
      <c r="Z88" s="2" t="str">
        <f>IF(COUNT($A88)=0,"",IF($A88&lt;&gt;DRAFT!$B90,"ERR",IF(DRAFT!CC90="3E","3E",IF(COUNT(DRAFT!BY90,DRAFT!CC90)&gt;0,DRAFT!CD90,""))))</f>
        <v/>
      </c>
      <c r="AA88" s="2" t="str">
        <f>IF(COUNT($A88)=0,"",IF(Z88="3E","3E",IF(Z88="","I",LOOKUP(Z88/AB$2,{0,0.4,0.45,0.5,0.55,0.6,0.65,0.7,0.75,0.8,1},{"F","D","C","C+","B-","B","B+","A-","A","A+"}))))</f>
        <v/>
      </c>
      <c r="AB88" s="1" t="str">
        <f>IF(COUNT($A88)=0,"",IF(Z88="","--",IF(Z88="3E","3E",LOOKUP(Z88/AB$2,{0,0.4,0.45,0.5,0.55,0.6,0.65,0.7,0.75,0.8,1},{0,2,2.25,2.5,2.75,3,3.25,3.5,3.75,4}))))</f>
        <v/>
      </c>
      <c r="AC88" s="2" t="str">
        <f>IF(COUNT($A88)=0,"",IF($A88&lt;&gt;DRAFT!$B90,"ERR",IF(DRAFT!CF90&gt;0,DRAFT!CF90,"")))</f>
        <v/>
      </c>
      <c r="AD88" s="2" t="str">
        <f>IF(COUNT($A88)=0,"",IF(AC88="3E","3E",IF(AC88="","I",LOOKUP(AC88/AE$2,{0,0.4,0.45,0.5,0.55,0.6,0.65,0.7,0.75,0.8,1},{"F","D","C","C+","B-","B","B+","A-","A","A+"}))))</f>
        <v/>
      </c>
      <c r="AE88" s="1" t="str">
        <f>IF(COUNT($A88)=0,"",IF(AC88="","--",IF(AC88="3E","3E",LOOKUP(AC88/AE$2,{0,0.4,0.45,0.5,0.55,0.6,0.65,0.7,0.75,0.8,1},{0,2,2.25,2.5,2.75,3,3.25,3.5,3.75,4}))))</f>
        <v/>
      </c>
      <c r="AF88" s="2" t="str">
        <f>IF(COUNT($A88)=0,"",IF($A88&lt;&gt;DRAFT!$B90,"ERR",IF(DRAFT!CI90&gt;0,DRAFT!CK90,"")))</f>
        <v/>
      </c>
      <c r="AG88" s="2" t="str">
        <f>IF(COUNT($A88)=0,"",IF(AF88="3E","3E",IF(AF88="","I",LOOKUP(AF88/AH$2,{0,0.4,0.45,0.5,0.55,0.6,0.65,0.7,0.75,0.8,1},{"F","D","C","C+","B-","B","B+","A-","A","A+"}))))</f>
        <v/>
      </c>
      <c r="AH88" s="1" t="str">
        <f>IF(COUNT($A88)=0,"",IF(AF88="","--",IF(AF88="3E","3E",LOOKUP(AF88/AH$2,{0,0.4,0.45,0.5,0.55,0.6,0.65,0.7,0.75,0.8,1},{0,2,2.25,2.5,2.75,3,3.25,3.5,3.75,4}))))</f>
        <v/>
      </c>
      <c r="AI88" s="2" t="str">
        <f>IF($A88&lt;&gt;DRAFT!$B90,"ERR",IF(OR(COUNT($A88)=0,COUNT(DRAFT!CL90:CN90,DRAFT!CP90:CR90)=0),"",CEILING(SUM(DRAFT!CO90,DRAFT!CS90,DRAFT!CT90),1)))</f>
        <v/>
      </c>
      <c r="AJ88" s="2" t="str">
        <f>IF(COUNT($A88)=0,"",IF(AI88="3E","3E",IF(AI88="","I",LOOKUP(AI88/AK$2,{0,0.4,0.45,0.5,0.55,0.6,0.65,0.7,0.75,0.8,1},{"F","D","C","C+","B-","B","B+","A-","A","A+"}))))</f>
        <v/>
      </c>
      <c r="AK88" s="1" t="str">
        <f>IF(COUNT($A88)=0,"",IF(AI88="","--",IF(AI88="3E","3E",LOOKUP(AI88/AK$2,{0,0.4,0.45,0.5,0.55,0.6,0.65,0.7,0.75,0.8,1},{0,2,2.25,2.5,2.75,3,3.25,3.5,3.75,4}))))</f>
        <v/>
      </c>
      <c r="AL88" s="4" t="str">
        <f>IF(OR(COUNT($A88)=0,COUNT(B88:AK88)=0),"",IF(COUNTIF(B88:AK88,"3E")&gt;0,"3E",IF(DRAFT!$A90="R",TRUNC(SUMPRODUCT(RGP,RCP)/TCP,3),TRUNC((SUMPRODUCT(--(IMDGP&gt;0)*IMDGP,IMCP)+CEILING(DRAFT!$DB90*42,0.25))/TCP,3))))</f>
        <v/>
      </c>
      <c r="AM88" s="2" t="str">
        <f>IF(OR(COUNT($A88)=0,COUNT(B88:AK88)=0),"",IF(COUNTIF(B88:AK88,"3E")&gt;0,"3E",IF(DRAFT!$A90="R",SUMPRODUCT(--(RGP&gt;=2),RCP),SUMPRODUCT(--(IMDGP&gt;0),--(IMGP=0),IMCP)+DRAFT!$DC90)))</f>
        <v/>
      </c>
      <c r="AN88" s="67" t="str">
        <f>IF(AL88="3E","3E",IF(COUNT($A88)=0,"",IF(COUNT(AI88)=0,"--",ROUND(((CEILING(DRAFT!$CV90*38,0.25)+CEILING(DRAFT!$CX90*38,0.25)+CEILING(DRAFT!$CZ90*42,0.25)+CEILING($AL88*42,0.25))/160),2))))</f>
        <v/>
      </c>
      <c r="AO88" s="2" t="str">
        <f>IF(AN88="3E","3E",IF(COUNT($A88)=0,"",IF(COUNT(AN88)=0,"I",LOOKUP(AN88,{0,2,2.25,2.5,2.75,3,3.25,3.5,3.75,4},{"F","D","C","C+","B-","B","B+","A-","A","A+"}))))</f>
        <v/>
      </c>
      <c r="AP88" s="2" t="str">
        <f>IF(AN88="3E","3E",IF(OR(COUNT(A88)=0,COUNT(AN88)=0),"",DRAFT!CW90+DRAFT!CY90+DRAFT!DA90+N(TABULATION!AM88)))</f>
        <v/>
      </c>
      <c r="AQ88" s="2" t="str">
        <f>IF(OR(COUNT($A88)=0,COUNT(B88:AK88)=0),"",IF(COUNTIF(B88:AM88,"3E")&gt;0,"3E",IF(AND(DRAFT!$A90="IM",OR($AL88&gt;DRAFT!$DB90,$AM88&gt;DRAFT!$DC90)),"IMPROVED",IF(AND(DRAFT!$A90="IM",$AL88&lt;=DRAFT!$DB90,$AM88&lt;=DRAFT!$DC90),"NOT IMPROVED",IF(AND(DRAFT!CU90="S",AH88&gt;=2,AK88&gt;=2,AN88&gt;=2.5,AP88&gt;=144),"PASS","FAIL")))))</f>
        <v/>
      </c>
      <c r="AR88" s="2" t="str">
        <f t="shared" si="2"/>
        <v/>
      </c>
      <c r="AS88" s="2" t="str">
        <f t="shared" si="3"/>
        <v/>
      </c>
    </row>
    <row r="89" spans="1:45" ht="18.95" customHeight="1" x14ac:dyDescent="0.25">
      <c r="A89" s="3" t="str">
        <f>IF(DRAFT!$B91="","",DRAFT!$B91)</f>
        <v/>
      </c>
      <c r="B89" s="2" t="str">
        <f>IF(COUNT($A89)=0,"",IF($A89&lt;&gt;DRAFT!$B91,"ERR",IF(DRAFT!I91="3E","3E",IF(COUNT(DRAFT!E91,DRAFT!I91)&gt;0,DRAFT!J91,""))))</f>
        <v/>
      </c>
      <c r="C89" s="2" t="str">
        <f>IF(COUNT($A89)=0,"",IF(B89="3E","3E",IF(B89="","I",LOOKUP(B89/D$2,{0,0.4,0.45,0.5,0.55,0.6,0.65,0.7,0.75,0.8,1},{"F","D","C","C+","B-","B","B+","A-","A","A+"}))))</f>
        <v/>
      </c>
      <c r="D89" s="1" t="str">
        <f>IF(COUNT($A89)=0,"",IF(B89="","--",IF(B89="3E","3E",LOOKUP(B89/D$2,{0,0.4,0.45,0.5,0.55,0.6,0.65,0.7,0.75,0.8,1},{0,2,2.25,2.5,2.75,3,3.25,3.5,3.75,4}))))</f>
        <v/>
      </c>
      <c r="E89" s="2" t="str">
        <f>IF(COUNT($A89)=0,"",IF($A89&lt;&gt;DRAFT!$B91,"ERR",IF(DRAFT!R91="3E","3E",IF(COUNT(DRAFT!N91,DRAFT!R91)&gt;0,DRAFT!S91,""))))</f>
        <v/>
      </c>
      <c r="F89" s="2" t="str">
        <f>IF(COUNT($A89)=0,"",IF(E89="3E","3E",IF(E89="","I",LOOKUP(E89/G$2,{0,0.4,0.45,0.5,0.55,0.6,0.65,0.7,0.75,0.8,1},{"F","D","C","C+","B-","B","B+","A-","A","A+"}))))</f>
        <v/>
      </c>
      <c r="G89" s="1" t="str">
        <f>IF(COUNT($A89)=0,"",IF(E89="","--",IF(E89="3E","3E",LOOKUP(E89/G$2,{0,0.4,0.45,0.5,0.55,0.6,0.65,0.7,0.75,0.8,1},{0,2,2.25,2.5,2.75,3,3.25,3.5,3.75,4}))))</f>
        <v/>
      </c>
      <c r="H89" s="2" t="str">
        <f>IF(COUNT($A89)=0,"",IF($A89&lt;&gt;DRAFT!$B91,"ERR",IF(DRAFT!AA91="3E","3E",IF(COUNT(DRAFT!W91,DRAFT!AA91)&gt;0,DRAFT!AB91,""))))</f>
        <v/>
      </c>
      <c r="I89" s="2" t="str">
        <f>IF(COUNT($A89)=0,"",IF(H89="3E","3E",IF(H89="","I",LOOKUP(H89/J$2,{0,0.4,0.45,0.5,0.55,0.6,0.65,0.7,0.75,0.8,1},{"F","D","C","C+","B-","B","B+","A-","A","A+"}))))</f>
        <v/>
      </c>
      <c r="J89" s="1" t="str">
        <f>IF(COUNT($A89)=0,"",IF(H89="","--",IF(H89="3E","3E",LOOKUP(H89/J$2,{0,0.4,0.45,0.5,0.55,0.6,0.65,0.7,0.75,0.8,1},{0,2,2.25,2.5,2.75,3,3.25,3.5,3.75,4}))))</f>
        <v/>
      </c>
      <c r="K89" s="2" t="str">
        <f>IF(COUNT($A89)=0,"",IF($A89&lt;&gt;DRAFT!$B91,"ERR",IF(DRAFT!AJ91="3E","3E",IF(COUNT(DRAFT!AF91,DRAFT!AJ91)&gt;0,DRAFT!AK91,""))))</f>
        <v/>
      </c>
      <c r="L89" s="2" t="str">
        <f>IF(COUNT($A89)=0,"",IF(K89="3E","3E",IF(K89="","I",LOOKUP(K89/M$2,{0,0.4,0.45,0.5,0.55,0.6,0.65,0.7,0.75,0.8,1},{"F","D","C","C+","B-","B","B+","A-","A","A+"}))))</f>
        <v/>
      </c>
      <c r="M89" s="1" t="str">
        <f>IF(COUNT($A89)=0,"",IF(K89="","--",IF(K89="3E","3E",LOOKUP(K89/M$2,{0,0.4,0.45,0.5,0.55,0.6,0.65,0.7,0.75,0.8,1},{0,2,2.25,2.5,2.75,3,3.25,3.5,3.75,4}))))</f>
        <v/>
      </c>
      <c r="N89" s="2" t="str">
        <f>IF(COUNT($A89)=0,"",IF($A89&lt;&gt;DRAFT!$B91,"ERR",IF(DRAFT!AS91="3E","3E",IF(COUNT(DRAFT!AO91,DRAFT!AS91)&gt;0,DRAFT!AT91,""))))</f>
        <v/>
      </c>
      <c r="O89" s="2" t="str">
        <f>IF(COUNT($A89)=0,"",IF(N89="3E","3E",IF(N89="","I",LOOKUP(N89/P$2,{0,0.4,0.45,0.5,0.55,0.6,0.65,0.7,0.75,0.8,1},{"F","D","C","C+","B-","B","B+","A-","A","A+"}))))</f>
        <v/>
      </c>
      <c r="P89" s="1" t="str">
        <f>IF(COUNT($A89)=0,"",IF(N89="","--",IF(N89="3E","3E",LOOKUP(N89/P$2,{0,0.4,0.45,0.5,0.55,0.6,0.65,0.7,0.75,0.8,1},{0,2,2.25,2.5,2.75,3,3.25,3.5,3.75,4}))))</f>
        <v/>
      </c>
      <c r="Q89" s="2" t="str">
        <f>IF(COUNT($A89)=0,"",IF($A89&lt;&gt;DRAFT!$B91,"ERR",IF(DRAFT!BB91="3E","3E",IF(COUNT(DRAFT!AX91,DRAFT!BB91)&gt;0,DRAFT!BC91,""))))</f>
        <v/>
      </c>
      <c r="R89" s="2" t="str">
        <f>IF(COUNT($A89)=0,"",IF(Q89="3E","3E",IF(Q89="","I",LOOKUP(Q89/S$2,{0,0.4,0.45,0.5,0.55,0.6,0.65,0.7,0.75,0.8,1},{"F","D","C","C+","B-","B","B+","A-","A","A+"}))))</f>
        <v/>
      </c>
      <c r="S89" s="1" t="str">
        <f>IF(COUNT($A89)=0,"",IF(Q89="","--",IF(Q89="3E","3E",LOOKUP(Q89/S$2,{0,0.4,0.45,0.5,0.55,0.6,0.65,0.7,0.75,0.8,1},{0,2,2.25,2.5,2.75,3,3.25,3.5,3.75,4}))))</f>
        <v/>
      </c>
      <c r="T89" s="2" t="str">
        <f>IF(COUNT($A89)=0,"",IF($A89&lt;&gt;DRAFT!$B91,"ERR",IF(DRAFT!BK91="3E","3E",IF(COUNT(DRAFT!BG91,DRAFT!BK91)&gt;0,DRAFT!BL91,""))))</f>
        <v/>
      </c>
      <c r="U89" s="2" t="str">
        <f>IF(COUNT($A89)=0,"",IF(T89="3E","3E",IF(T89="","I",LOOKUP(T89/V$2,{0,0.4,0.45,0.5,0.55,0.6,0.65,0.7,0.75,0.8,1},{"F","D","C","C+","B-","B","B+","A-","A","A+"}))))</f>
        <v/>
      </c>
      <c r="V89" s="1" t="str">
        <f>IF(COUNT($A89)=0,"",IF(T89="","--",IF(T89="3E","3E",LOOKUP(T89/V$2,{0,0.4,0.45,0.5,0.55,0.6,0.65,0.7,0.75,0.8,1},{0,2,2.25,2.5,2.75,3,3.25,3.5,3.75,4}))))</f>
        <v/>
      </c>
      <c r="W89" s="2" t="str">
        <f>IF(COUNT($A89)=0,"",IF($A89&lt;&gt;DRAFT!$B91,"ERR",IF(DRAFT!BT91="3E","3E",IF(COUNT(DRAFT!BP91,DRAFT!BT91)&gt;0,DRAFT!BU91,""))))</f>
        <v/>
      </c>
      <c r="X89" s="2" t="str">
        <f>IF(COUNT($A89)=0,"",IF(W89="3E","3E",IF(W89="","I",LOOKUP(W89/Y$2,{0,0.4,0.45,0.5,0.55,0.6,0.65,0.7,0.75,0.8,1},{"F","D","C","C+","B-","B","B+","A-","A","A+"}))))</f>
        <v/>
      </c>
      <c r="Y89" s="1" t="str">
        <f>IF(COUNT($A89)=0,"",IF(W89="","--",IF(W89="3E","3E",LOOKUP(W89/Y$2,{0,0.4,0.45,0.5,0.55,0.6,0.65,0.7,0.75,0.8,1},{0,2,2.25,2.5,2.75,3,3.25,3.5,3.75,4}))))</f>
        <v/>
      </c>
      <c r="Z89" s="2" t="str">
        <f>IF(COUNT($A89)=0,"",IF($A89&lt;&gt;DRAFT!$B91,"ERR",IF(DRAFT!CC91="3E","3E",IF(COUNT(DRAFT!BY91,DRAFT!CC91)&gt;0,DRAFT!CD91,""))))</f>
        <v/>
      </c>
      <c r="AA89" s="2" t="str">
        <f>IF(COUNT($A89)=0,"",IF(Z89="3E","3E",IF(Z89="","I",LOOKUP(Z89/AB$2,{0,0.4,0.45,0.5,0.55,0.6,0.65,0.7,0.75,0.8,1},{"F","D","C","C+","B-","B","B+","A-","A","A+"}))))</f>
        <v/>
      </c>
      <c r="AB89" s="1" t="str">
        <f>IF(COUNT($A89)=0,"",IF(Z89="","--",IF(Z89="3E","3E",LOOKUP(Z89/AB$2,{0,0.4,0.45,0.5,0.55,0.6,0.65,0.7,0.75,0.8,1},{0,2,2.25,2.5,2.75,3,3.25,3.5,3.75,4}))))</f>
        <v/>
      </c>
      <c r="AC89" s="2" t="str">
        <f>IF(COUNT($A89)=0,"",IF($A89&lt;&gt;DRAFT!$B91,"ERR",IF(DRAFT!CF91&gt;0,DRAFT!CF91,"")))</f>
        <v/>
      </c>
      <c r="AD89" s="2" t="str">
        <f>IF(COUNT($A89)=0,"",IF(AC89="3E","3E",IF(AC89="","I",LOOKUP(AC89/AE$2,{0,0.4,0.45,0.5,0.55,0.6,0.65,0.7,0.75,0.8,1},{"F","D","C","C+","B-","B","B+","A-","A","A+"}))))</f>
        <v/>
      </c>
      <c r="AE89" s="1" t="str">
        <f>IF(COUNT($A89)=0,"",IF(AC89="","--",IF(AC89="3E","3E",LOOKUP(AC89/AE$2,{0,0.4,0.45,0.5,0.55,0.6,0.65,0.7,0.75,0.8,1},{0,2,2.25,2.5,2.75,3,3.25,3.5,3.75,4}))))</f>
        <v/>
      </c>
      <c r="AF89" s="2" t="str">
        <f>IF(COUNT($A89)=0,"",IF($A89&lt;&gt;DRAFT!$B91,"ERR",IF(DRAFT!CI91&gt;0,DRAFT!CK91,"")))</f>
        <v/>
      </c>
      <c r="AG89" s="2" t="str">
        <f>IF(COUNT($A89)=0,"",IF(AF89="3E","3E",IF(AF89="","I",LOOKUP(AF89/AH$2,{0,0.4,0.45,0.5,0.55,0.6,0.65,0.7,0.75,0.8,1},{"F","D","C","C+","B-","B","B+","A-","A","A+"}))))</f>
        <v/>
      </c>
      <c r="AH89" s="1" t="str">
        <f>IF(COUNT($A89)=0,"",IF(AF89="","--",IF(AF89="3E","3E",LOOKUP(AF89/AH$2,{0,0.4,0.45,0.5,0.55,0.6,0.65,0.7,0.75,0.8,1},{0,2,2.25,2.5,2.75,3,3.25,3.5,3.75,4}))))</f>
        <v/>
      </c>
      <c r="AI89" s="2" t="str">
        <f>IF($A89&lt;&gt;DRAFT!$B91,"ERR",IF(OR(COUNT($A89)=0,COUNT(DRAFT!CL91:CN91,DRAFT!CP91:CR91)=0),"",CEILING(SUM(DRAFT!CO91,DRAFT!CS91,DRAFT!CT91),1)))</f>
        <v/>
      </c>
      <c r="AJ89" s="2" t="str">
        <f>IF(COUNT($A89)=0,"",IF(AI89="3E","3E",IF(AI89="","I",LOOKUP(AI89/AK$2,{0,0.4,0.45,0.5,0.55,0.6,0.65,0.7,0.75,0.8,1},{"F","D","C","C+","B-","B","B+","A-","A","A+"}))))</f>
        <v/>
      </c>
      <c r="AK89" s="1" t="str">
        <f>IF(COUNT($A89)=0,"",IF(AI89="","--",IF(AI89="3E","3E",LOOKUP(AI89/AK$2,{0,0.4,0.45,0.5,0.55,0.6,0.65,0.7,0.75,0.8,1},{0,2,2.25,2.5,2.75,3,3.25,3.5,3.75,4}))))</f>
        <v/>
      </c>
      <c r="AL89" s="4" t="str">
        <f>IF(OR(COUNT($A89)=0,COUNT(B89:AK89)=0),"",IF(COUNTIF(B89:AK89,"3E")&gt;0,"3E",IF(DRAFT!$A91="R",TRUNC(SUMPRODUCT(RGP,RCP)/TCP,3),TRUNC((SUMPRODUCT(--(IMDGP&gt;0)*IMDGP,IMCP)+CEILING(DRAFT!$DB91*42,0.25))/TCP,3))))</f>
        <v/>
      </c>
      <c r="AM89" s="2" t="str">
        <f>IF(OR(COUNT($A89)=0,COUNT(B89:AK89)=0),"",IF(COUNTIF(B89:AK89,"3E")&gt;0,"3E",IF(DRAFT!$A91="R",SUMPRODUCT(--(RGP&gt;=2),RCP),SUMPRODUCT(--(IMDGP&gt;0),--(IMGP=0),IMCP)+DRAFT!$DC91)))</f>
        <v/>
      </c>
      <c r="AN89" s="67" t="str">
        <f>IF(AL89="3E","3E",IF(COUNT($A89)=0,"",IF(COUNT(AI89)=0,"--",ROUND(((CEILING(DRAFT!$CV91*38,0.25)+CEILING(DRAFT!$CX91*38,0.25)+CEILING(DRAFT!$CZ91*42,0.25)+CEILING($AL89*42,0.25))/160),2))))</f>
        <v/>
      </c>
      <c r="AO89" s="2" t="str">
        <f>IF(AN89="3E","3E",IF(COUNT($A89)=0,"",IF(COUNT(AN89)=0,"I",LOOKUP(AN89,{0,2,2.25,2.5,2.75,3,3.25,3.5,3.75,4},{"F","D","C","C+","B-","B","B+","A-","A","A+"}))))</f>
        <v/>
      </c>
      <c r="AP89" s="2" t="str">
        <f>IF(AN89="3E","3E",IF(OR(COUNT(A89)=0,COUNT(AN89)=0),"",DRAFT!CW91+DRAFT!CY91+DRAFT!DA91+N(TABULATION!AM89)))</f>
        <v/>
      </c>
      <c r="AQ89" s="2" t="str">
        <f>IF(OR(COUNT($A89)=0,COUNT(B89:AK89)=0),"",IF(COUNTIF(B89:AM89,"3E")&gt;0,"3E",IF(AND(DRAFT!$A91="IM",OR($AL89&gt;DRAFT!$DB91,$AM89&gt;DRAFT!$DC91)),"IMPROVED",IF(AND(DRAFT!$A91="IM",$AL89&lt;=DRAFT!$DB91,$AM89&lt;=DRAFT!$DC91),"NOT IMPROVED",IF(AND(DRAFT!CU91="S",AH89&gt;=2,AK89&gt;=2,AN89&gt;=2.5,AP89&gt;=144),"PASS","FAIL")))))</f>
        <v/>
      </c>
      <c r="AR89" s="2" t="str">
        <f t="shared" si="2"/>
        <v/>
      </c>
      <c r="AS89" s="2" t="str">
        <f t="shared" si="3"/>
        <v/>
      </c>
    </row>
    <row r="90" spans="1:45" ht="18.95" customHeight="1" x14ac:dyDescent="0.25">
      <c r="A90" s="3" t="str">
        <f>IF(DRAFT!$B92="","",DRAFT!$B92)</f>
        <v/>
      </c>
      <c r="B90" s="2" t="str">
        <f>IF(COUNT($A90)=0,"",IF($A90&lt;&gt;DRAFT!$B92,"ERR",IF(DRAFT!I92="3E","3E",IF(COUNT(DRAFT!E92,DRAFT!I92)&gt;0,DRAFT!J92,""))))</f>
        <v/>
      </c>
      <c r="C90" s="2" t="str">
        <f>IF(COUNT($A90)=0,"",IF(B90="3E","3E",IF(B90="","I",LOOKUP(B90/D$2,{0,0.4,0.45,0.5,0.55,0.6,0.65,0.7,0.75,0.8,1},{"F","D","C","C+","B-","B","B+","A-","A","A+"}))))</f>
        <v/>
      </c>
      <c r="D90" s="1" t="str">
        <f>IF(COUNT($A90)=0,"",IF(B90="","--",IF(B90="3E","3E",LOOKUP(B90/D$2,{0,0.4,0.45,0.5,0.55,0.6,0.65,0.7,0.75,0.8,1},{0,2,2.25,2.5,2.75,3,3.25,3.5,3.75,4}))))</f>
        <v/>
      </c>
      <c r="E90" s="2" t="str">
        <f>IF(COUNT($A90)=0,"",IF($A90&lt;&gt;DRAFT!$B92,"ERR",IF(DRAFT!R92="3E","3E",IF(COUNT(DRAFT!N92,DRAFT!R92)&gt;0,DRAFT!S92,""))))</f>
        <v/>
      </c>
      <c r="F90" s="2" t="str">
        <f>IF(COUNT($A90)=0,"",IF(E90="3E","3E",IF(E90="","I",LOOKUP(E90/G$2,{0,0.4,0.45,0.5,0.55,0.6,0.65,0.7,0.75,0.8,1},{"F","D","C","C+","B-","B","B+","A-","A","A+"}))))</f>
        <v/>
      </c>
      <c r="G90" s="1" t="str">
        <f>IF(COUNT($A90)=0,"",IF(E90="","--",IF(E90="3E","3E",LOOKUP(E90/G$2,{0,0.4,0.45,0.5,0.55,0.6,0.65,0.7,0.75,0.8,1},{0,2,2.25,2.5,2.75,3,3.25,3.5,3.75,4}))))</f>
        <v/>
      </c>
      <c r="H90" s="2" t="str">
        <f>IF(COUNT($A90)=0,"",IF($A90&lt;&gt;DRAFT!$B92,"ERR",IF(DRAFT!AA92="3E","3E",IF(COUNT(DRAFT!W92,DRAFT!AA92)&gt;0,DRAFT!AB92,""))))</f>
        <v/>
      </c>
      <c r="I90" s="2" t="str">
        <f>IF(COUNT($A90)=0,"",IF(H90="3E","3E",IF(H90="","I",LOOKUP(H90/J$2,{0,0.4,0.45,0.5,0.55,0.6,0.65,0.7,0.75,0.8,1},{"F","D","C","C+","B-","B","B+","A-","A","A+"}))))</f>
        <v/>
      </c>
      <c r="J90" s="1" t="str">
        <f>IF(COUNT($A90)=0,"",IF(H90="","--",IF(H90="3E","3E",LOOKUP(H90/J$2,{0,0.4,0.45,0.5,0.55,0.6,0.65,0.7,0.75,0.8,1},{0,2,2.25,2.5,2.75,3,3.25,3.5,3.75,4}))))</f>
        <v/>
      </c>
      <c r="K90" s="2" t="str">
        <f>IF(COUNT($A90)=0,"",IF($A90&lt;&gt;DRAFT!$B92,"ERR",IF(DRAFT!AJ92="3E","3E",IF(COUNT(DRAFT!AF92,DRAFT!AJ92)&gt;0,DRAFT!AK92,""))))</f>
        <v/>
      </c>
      <c r="L90" s="2" t="str">
        <f>IF(COUNT($A90)=0,"",IF(K90="3E","3E",IF(K90="","I",LOOKUP(K90/M$2,{0,0.4,0.45,0.5,0.55,0.6,0.65,0.7,0.75,0.8,1},{"F","D","C","C+","B-","B","B+","A-","A","A+"}))))</f>
        <v/>
      </c>
      <c r="M90" s="1" t="str">
        <f>IF(COUNT($A90)=0,"",IF(K90="","--",IF(K90="3E","3E",LOOKUP(K90/M$2,{0,0.4,0.45,0.5,0.55,0.6,0.65,0.7,0.75,0.8,1},{0,2,2.25,2.5,2.75,3,3.25,3.5,3.75,4}))))</f>
        <v/>
      </c>
      <c r="N90" s="2" t="str">
        <f>IF(COUNT($A90)=0,"",IF($A90&lt;&gt;DRAFT!$B92,"ERR",IF(DRAFT!AS92="3E","3E",IF(COUNT(DRAFT!AO92,DRAFT!AS92)&gt;0,DRAFT!AT92,""))))</f>
        <v/>
      </c>
      <c r="O90" s="2" t="str">
        <f>IF(COUNT($A90)=0,"",IF(N90="3E","3E",IF(N90="","I",LOOKUP(N90/P$2,{0,0.4,0.45,0.5,0.55,0.6,0.65,0.7,0.75,0.8,1},{"F","D","C","C+","B-","B","B+","A-","A","A+"}))))</f>
        <v/>
      </c>
      <c r="P90" s="1" t="str">
        <f>IF(COUNT($A90)=0,"",IF(N90="","--",IF(N90="3E","3E",LOOKUP(N90/P$2,{0,0.4,0.45,0.5,0.55,0.6,0.65,0.7,0.75,0.8,1},{0,2,2.25,2.5,2.75,3,3.25,3.5,3.75,4}))))</f>
        <v/>
      </c>
      <c r="Q90" s="2" t="str">
        <f>IF(COUNT($A90)=0,"",IF($A90&lt;&gt;DRAFT!$B92,"ERR",IF(DRAFT!BB92="3E","3E",IF(COUNT(DRAFT!AX92,DRAFT!BB92)&gt;0,DRAFT!BC92,""))))</f>
        <v/>
      </c>
      <c r="R90" s="2" t="str">
        <f>IF(COUNT($A90)=0,"",IF(Q90="3E","3E",IF(Q90="","I",LOOKUP(Q90/S$2,{0,0.4,0.45,0.5,0.55,0.6,0.65,0.7,0.75,0.8,1},{"F","D","C","C+","B-","B","B+","A-","A","A+"}))))</f>
        <v/>
      </c>
      <c r="S90" s="1" t="str">
        <f>IF(COUNT($A90)=0,"",IF(Q90="","--",IF(Q90="3E","3E",LOOKUP(Q90/S$2,{0,0.4,0.45,0.5,0.55,0.6,0.65,0.7,0.75,0.8,1},{0,2,2.25,2.5,2.75,3,3.25,3.5,3.75,4}))))</f>
        <v/>
      </c>
      <c r="T90" s="2" t="str">
        <f>IF(COUNT($A90)=0,"",IF($A90&lt;&gt;DRAFT!$B92,"ERR",IF(DRAFT!BK92="3E","3E",IF(COUNT(DRAFT!BG92,DRAFT!BK92)&gt;0,DRAFT!BL92,""))))</f>
        <v/>
      </c>
      <c r="U90" s="2" t="str">
        <f>IF(COUNT($A90)=0,"",IF(T90="3E","3E",IF(T90="","I",LOOKUP(T90/V$2,{0,0.4,0.45,0.5,0.55,0.6,0.65,0.7,0.75,0.8,1},{"F","D","C","C+","B-","B","B+","A-","A","A+"}))))</f>
        <v/>
      </c>
      <c r="V90" s="1" t="str">
        <f>IF(COUNT($A90)=0,"",IF(T90="","--",IF(T90="3E","3E",LOOKUP(T90/V$2,{0,0.4,0.45,0.5,0.55,0.6,0.65,0.7,0.75,0.8,1},{0,2,2.25,2.5,2.75,3,3.25,3.5,3.75,4}))))</f>
        <v/>
      </c>
      <c r="W90" s="2" t="str">
        <f>IF(COUNT($A90)=0,"",IF($A90&lt;&gt;DRAFT!$B92,"ERR",IF(DRAFT!BT92="3E","3E",IF(COUNT(DRAFT!BP92,DRAFT!BT92)&gt;0,DRAFT!BU92,""))))</f>
        <v/>
      </c>
      <c r="X90" s="2" t="str">
        <f>IF(COUNT($A90)=0,"",IF(W90="3E","3E",IF(W90="","I",LOOKUP(W90/Y$2,{0,0.4,0.45,0.5,0.55,0.6,0.65,0.7,0.75,0.8,1},{"F","D","C","C+","B-","B","B+","A-","A","A+"}))))</f>
        <v/>
      </c>
      <c r="Y90" s="1" t="str">
        <f>IF(COUNT($A90)=0,"",IF(W90="","--",IF(W90="3E","3E",LOOKUP(W90/Y$2,{0,0.4,0.45,0.5,0.55,0.6,0.65,0.7,0.75,0.8,1},{0,2,2.25,2.5,2.75,3,3.25,3.5,3.75,4}))))</f>
        <v/>
      </c>
      <c r="Z90" s="2" t="str">
        <f>IF(COUNT($A90)=0,"",IF($A90&lt;&gt;DRAFT!$B92,"ERR",IF(DRAFT!CC92="3E","3E",IF(COUNT(DRAFT!BY92,DRAFT!CC92)&gt;0,DRAFT!CD92,""))))</f>
        <v/>
      </c>
      <c r="AA90" s="2" t="str">
        <f>IF(COUNT($A90)=0,"",IF(Z90="3E","3E",IF(Z90="","I",LOOKUP(Z90/AB$2,{0,0.4,0.45,0.5,0.55,0.6,0.65,0.7,0.75,0.8,1},{"F","D","C","C+","B-","B","B+","A-","A","A+"}))))</f>
        <v/>
      </c>
      <c r="AB90" s="1" t="str">
        <f>IF(COUNT($A90)=0,"",IF(Z90="","--",IF(Z90="3E","3E",LOOKUP(Z90/AB$2,{0,0.4,0.45,0.5,0.55,0.6,0.65,0.7,0.75,0.8,1},{0,2,2.25,2.5,2.75,3,3.25,3.5,3.75,4}))))</f>
        <v/>
      </c>
      <c r="AC90" s="2" t="str">
        <f>IF(COUNT($A90)=0,"",IF($A90&lt;&gt;DRAFT!$B92,"ERR",IF(DRAFT!CF92&gt;0,DRAFT!CF92,"")))</f>
        <v/>
      </c>
      <c r="AD90" s="2" t="str">
        <f>IF(COUNT($A90)=0,"",IF(AC90="3E","3E",IF(AC90="","I",LOOKUP(AC90/AE$2,{0,0.4,0.45,0.5,0.55,0.6,0.65,0.7,0.75,0.8,1},{"F","D","C","C+","B-","B","B+","A-","A","A+"}))))</f>
        <v/>
      </c>
      <c r="AE90" s="1" t="str">
        <f>IF(COUNT($A90)=0,"",IF(AC90="","--",IF(AC90="3E","3E",LOOKUP(AC90/AE$2,{0,0.4,0.45,0.5,0.55,0.6,0.65,0.7,0.75,0.8,1},{0,2,2.25,2.5,2.75,3,3.25,3.5,3.75,4}))))</f>
        <v/>
      </c>
      <c r="AF90" s="2" t="str">
        <f>IF(COUNT($A90)=0,"",IF($A90&lt;&gt;DRAFT!$B92,"ERR",IF(DRAFT!CI92&gt;0,DRAFT!CK92,"")))</f>
        <v/>
      </c>
      <c r="AG90" s="2" t="str">
        <f>IF(COUNT($A90)=0,"",IF(AF90="3E","3E",IF(AF90="","I",LOOKUP(AF90/AH$2,{0,0.4,0.45,0.5,0.55,0.6,0.65,0.7,0.75,0.8,1},{"F","D","C","C+","B-","B","B+","A-","A","A+"}))))</f>
        <v/>
      </c>
      <c r="AH90" s="1" t="str">
        <f>IF(COUNT($A90)=0,"",IF(AF90="","--",IF(AF90="3E","3E",LOOKUP(AF90/AH$2,{0,0.4,0.45,0.5,0.55,0.6,0.65,0.7,0.75,0.8,1},{0,2,2.25,2.5,2.75,3,3.25,3.5,3.75,4}))))</f>
        <v/>
      </c>
      <c r="AI90" s="2" t="str">
        <f>IF($A90&lt;&gt;DRAFT!$B92,"ERR",IF(OR(COUNT($A90)=0,COUNT(DRAFT!CL92:CN92,DRAFT!CP92:CR92)=0),"",CEILING(SUM(DRAFT!CO92,DRAFT!CS92,DRAFT!CT92),1)))</f>
        <v/>
      </c>
      <c r="AJ90" s="2" t="str">
        <f>IF(COUNT($A90)=0,"",IF(AI90="3E","3E",IF(AI90="","I",LOOKUP(AI90/AK$2,{0,0.4,0.45,0.5,0.55,0.6,0.65,0.7,0.75,0.8,1},{"F","D","C","C+","B-","B","B+","A-","A","A+"}))))</f>
        <v/>
      </c>
      <c r="AK90" s="1" t="str">
        <f>IF(COUNT($A90)=0,"",IF(AI90="","--",IF(AI90="3E","3E",LOOKUP(AI90/AK$2,{0,0.4,0.45,0.5,0.55,0.6,0.65,0.7,0.75,0.8,1},{0,2,2.25,2.5,2.75,3,3.25,3.5,3.75,4}))))</f>
        <v/>
      </c>
      <c r="AL90" s="4" t="str">
        <f>IF(OR(COUNT($A90)=0,COUNT(B90:AK90)=0),"",IF(COUNTIF(B90:AK90,"3E")&gt;0,"3E",IF(DRAFT!$A92="R",TRUNC(SUMPRODUCT(RGP,RCP)/TCP,3),TRUNC((SUMPRODUCT(--(IMDGP&gt;0)*IMDGP,IMCP)+CEILING(DRAFT!$DB92*42,0.25))/TCP,3))))</f>
        <v/>
      </c>
      <c r="AM90" s="2" t="str">
        <f>IF(OR(COUNT($A90)=0,COUNT(B90:AK90)=0),"",IF(COUNTIF(B90:AK90,"3E")&gt;0,"3E",IF(DRAFT!$A92="R",SUMPRODUCT(--(RGP&gt;=2),RCP),SUMPRODUCT(--(IMDGP&gt;0),--(IMGP=0),IMCP)+DRAFT!$DC92)))</f>
        <v/>
      </c>
      <c r="AN90" s="67" t="str">
        <f>IF(AL90="3E","3E",IF(COUNT($A90)=0,"",IF(COUNT(AI90)=0,"--",ROUND(((CEILING(DRAFT!$CV92*38,0.25)+CEILING(DRAFT!$CX92*38,0.25)+CEILING(DRAFT!$CZ92*42,0.25)+CEILING($AL90*42,0.25))/160),2))))</f>
        <v/>
      </c>
      <c r="AO90" s="2" t="str">
        <f>IF(AN90="3E","3E",IF(COUNT($A90)=0,"",IF(COUNT(AN90)=0,"I",LOOKUP(AN90,{0,2,2.25,2.5,2.75,3,3.25,3.5,3.75,4},{"F","D","C","C+","B-","B","B+","A-","A","A+"}))))</f>
        <v/>
      </c>
      <c r="AP90" s="2" t="str">
        <f>IF(AN90="3E","3E",IF(OR(COUNT(A90)=0,COUNT(AN90)=0),"",DRAFT!CW92+DRAFT!CY92+DRAFT!DA92+N(TABULATION!AM90)))</f>
        <v/>
      </c>
      <c r="AQ90" s="2" t="str">
        <f>IF(OR(COUNT($A90)=0,COUNT(B90:AK90)=0),"",IF(COUNTIF(B90:AM90,"3E")&gt;0,"3E",IF(AND(DRAFT!$A92="IM",OR($AL90&gt;DRAFT!$DB92,$AM90&gt;DRAFT!$DC92)),"IMPROVED",IF(AND(DRAFT!$A92="IM",$AL90&lt;=DRAFT!$DB92,$AM90&lt;=DRAFT!$DC92),"NOT IMPROVED",IF(AND(DRAFT!CU92="S",AH90&gt;=2,AK90&gt;=2,AN90&gt;=2.5,AP90&gt;=144),"PASS","FAIL")))))</f>
        <v/>
      </c>
      <c r="AR90" s="2" t="str">
        <f t="shared" si="2"/>
        <v/>
      </c>
      <c r="AS90" s="2" t="str">
        <f t="shared" si="3"/>
        <v/>
      </c>
    </row>
    <row r="91" spans="1:45" ht="18.95" customHeight="1" x14ac:dyDescent="0.25">
      <c r="A91" s="3" t="str">
        <f>IF(DRAFT!$B93="","",DRAFT!$B93)</f>
        <v/>
      </c>
      <c r="B91" s="2" t="str">
        <f>IF(COUNT($A91)=0,"",IF($A91&lt;&gt;DRAFT!$B93,"ERR",IF(DRAFT!I93="3E","3E",IF(COUNT(DRAFT!E93,DRAFT!I93)&gt;0,DRAFT!J93,""))))</f>
        <v/>
      </c>
      <c r="C91" s="2" t="str">
        <f>IF(COUNT($A91)=0,"",IF(B91="3E","3E",IF(B91="","I",LOOKUP(B91/D$2,{0,0.4,0.45,0.5,0.55,0.6,0.65,0.7,0.75,0.8,1},{"F","D","C","C+","B-","B","B+","A-","A","A+"}))))</f>
        <v/>
      </c>
      <c r="D91" s="1" t="str">
        <f>IF(COUNT($A91)=0,"",IF(B91="","--",IF(B91="3E","3E",LOOKUP(B91/D$2,{0,0.4,0.45,0.5,0.55,0.6,0.65,0.7,0.75,0.8,1},{0,2,2.25,2.5,2.75,3,3.25,3.5,3.75,4}))))</f>
        <v/>
      </c>
      <c r="E91" s="2" t="str">
        <f>IF(COUNT($A91)=0,"",IF($A91&lt;&gt;DRAFT!$B93,"ERR",IF(DRAFT!R93="3E","3E",IF(COUNT(DRAFT!N93,DRAFT!R93)&gt;0,DRAFT!S93,""))))</f>
        <v/>
      </c>
      <c r="F91" s="2" t="str">
        <f>IF(COUNT($A91)=0,"",IF(E91="3E","3E",IF(E91="","I",LOOKUP(E91/G$2,{0,0.4,0.45,0.5,0.55,0.6,0.65,0.7,0.75,0.8,1},{"F","D","C","C+","B-","B","B+","A-","A","A+"}))))</f>
        <v/>
      </c>
      <c r="G91" s="1" t="str">
        <f>IF(COUNT($A91)=0,"",IF(E91="","--",IF(E91="3E","3E",LOOKUP(E91/G$2,{0,0.4,0.45,0.5,0.55,0.6,0.65,0.7,0.75,0.8,1},{0,2,2.25,2.5,2.75,3,3.25,3.5,3.75,4}))))</f>
        <v/>
      </c>
      <c r="H91" s="2" t="str">
        <f>IF(COUNT($A91)=0,"",IF($A91&lt;&gt;DRAFT!$B93,"ERR",IF(DRAFT!AA93="3E","3E",IF(COUNT(DRAFT!W93,DRAFT!AA93)&gt;0,DRAFT!AB93,""))))</f>
        <v/>
      </c>
      <c r="I91" s="2" t="str">
        <f>IF(COUNT($A91)=0,"",IF(H91="3E","3E",IF(H91="","I",LOOKUP(H91/J$2,{0,0.4,0.45,0.5,0.55,0.6,0.65,0.7,0.75,0.8,1},{"F","D","C","C+","B-","B","B+","A-","A","A+"}))))</f>
        <v/>
      </c>
      <c r="J91" s="1" t="str">
        <f>IF(COUNT($A91)=0,"",IF(H91="","--",IF(H91="3E","3E",LOOKUP(H91/J$2,{0,0.4,0.45,0.5,0.55,0.6,0.65,0.7,0.75,0.8,1},{0,2,2.25,2.5,2.75,3,3.25,3.5,3.75,4}))))</f>
        <v/>
      </c>
      <c r="K91" s="2" t="str">
        <f>IF(COUNT($A91)=0,"",IF($A91&lt;&gt;DRAFT!$B93,"ERR",IF(DRAFT!AJ93="3E","3E",IF(COUNT(DRAFT!AF93,DRAFT!AJ93)&gt;0,DRAFT!AK93,""))))</f>
        <v/>
      </c>
      <c r="L91" s="2" t="str">
        <f>IF(COUNT($A91)=0,"",IF(K91="3E","3E",IF(K91="","I",LOOKUP(K91/M$2,{0,0.4,0.45,0.5,0.55,0.6,0.65,0.7,0.75,0.8,1},{"F","D","C","C+","B-","B","B+","A-","A","A+"}))))</f>
        <v/>
      </c>
      <c r="M91" s="1" t="str">
        <f>IF(COUNT($A91)=0,"",IF(K91="","--",IF(K91="3E","3E",LOOKUP(K91/M$2,{0,0.4,0.45,0.5,0.55,0.6,0.65,0.7,0.75,0.8,1},{0,2,2.25,2.5,2.75,3,3.25,3.5,3.75,4}))))</f>
        <v/>
      </c>
      <c r="N91" s="2" t="str">
        <f>IF(COUNT($A91)=0,"",IF($A91&lt;&gt;DRAFT!$B93,"ERR",IF(DRAFT!AS93="3E","3E",IF(COUNT(DRAFT!AO93,DRAFT!AS93)&gt;0,DRAFT!AT93,""))))</f>
        <v/>
      </c>
      <c r="O91" s="2" t="str">
        <f>IF(COUNT($A91)=0,"",IF(N91="3E","3E",IF(N91="","I",LOOKUP(N91/P$2,{0,0.4,0.45,0.5,0.55,0.6,0.65,0.7,0.75,0.8,1},{"F","D","C","C+","B-","B","B+","A-","A","A+"}))))</f>
        <v/>
      </c>
      <c r="P91" s="1" t="str">
        <f>IF(COUNT($A91)=0,"",IF(N91="","--",IF(N91="3E","3E",LOOKUP(N91/P$2,{0,0.4,0.45,0.5,0.55,0.6,0.65,0.7,0.75,0.8,1},{0,2,2.25,2.5,2.75,3,3.25,3.5,3.75,4}))))</f>
        <v/>
      </c>
      <c r="Q91" s="2" t="str">
        <f>IF(COUNT($A91)=0,"",IF($A91&lt;&gt;DRAFT!$B93,"ERR",IF(DRAFT!BB93="3E","3E",IF(COUNT(DRAFT!AX93,DRAFT!BB93)&gt;0,DRAFT!BC93,""))))</f>
        <v/>
      </c>
      <c r="R91" s="2" t="str">
        <f>IF(COUNT($A91)=0,"",IF(Q91="3E","3E",IF(Q91="","I",LOOKUP(Q91/S$2,{0,0.4,0.45,0.5,0.55,0.6,0.65,0.7,0.75,0.8,1},{"F","D","C","C+","B-","B","B+","A-","A","A+"}))))</f>
        <v/>
      </c>
      <c r="S91" s="1" t="str">
        <f>IF(COUNT($A91)=0,"",IF(Q91="","--",IF(Q91="3E","3E",LOOKUP(Q91/S$2,{0,0.4,0.45,0.5,0.55,0.6,0.65,0.7,0.75,0.8,1},{0,2,2.25,2.5,2.75,3,3.25,3.5,3.75,4}))))</f>
        <v/>
      </c>
      <c r="T91" s="2" t="str">
        <f>IF(COUNT($A91)=0,"",IF($A91&lt;&gt;DRAFT!$B93,"ERR",IF(DRAFT!BK93="3E","3E",IF(COUNT(DRAFT!BG93,DRAFT!BK93)&gt;0,DRAFT!BL93,""))))</f>
        <v/>
      </c>
      <c r="U91" s="2" t="str">
        <f>IF(COUNT($A91)=0,"",IF(T91="3E","3E",IF(T91="","I",LOOKUP(T91/V$2,{0,0.4,0.45,0.5,0.55,0.6,0.65,0.7,0.75,0.8,1},{"F","D","C","C+","B-","B","B+","A-","A","A+"}))))</f>
        <v/>
      </c>
      <c r="V91" s="1" t="str">
        <f>IF(COUNT($A91)=0,"",IF(T91="","--",IF(T91="3E","3E",LOOKUP(T91/V$2,{0,0.4,0.45,0.5,0.55,0.6,0.65,0.7,0.75,0.8,1},{0,2,2.25,2.5,2.75,3,3.25,3.5,3.75,4}))))</f>
        <v/>
      </c>
      <c r="W91" s="2" t="str">
        <f>IF(COUNT($A91)=0,"",IF($A91&lt;&gt;DRAFT!$B93,"ERR",IF(DRAFT!BT93="3E","3E",IF(COUNT(DRAFT!BP93,DRAFT!BT93)&gt;0,DRAFT!BU93,""))))</f>
        <v/>
      </c>
      <c r="X91" s="2" t="str">
        <f>IF(COUNT($A91)=0,"",IF(W91="3E","3E",IF(W91="","I",LOOKUP(W91/Y$2,{0,0.4,0.45,0.5,0.55,0.6,0.65,0.7,0.75,0.8,1},{"F","D","C","C+","B-","B","B+","A-","A","A+"}))))</f>
        <v/>
      </c>
      <c r="Y91" s="1" t="str">
        <f>IF(COUNT($A91)=0,"",IF(W91="","--",IF(W91="3E","3E",LOOKUP(W91/Y$2,{0,0.4,0.45,0.5,0.55,0.6,0.65,0.7,0.75,0.8,1},{0,2,2.25,2.5,2.75,3,3.25,3.5,3.75,4}))))</f>
        <v/>
      </c>
      <c r="Z91" s="2" t="str">
        <f>IF(COUNT($A91)=0,"",IF($A91&lt;&gt;DRAFT!$B93,"ERR",IF(DRAFT!CC93="3E","3E",IF(COUNT(DRAFT!BY93,DRAFT!CC93)&gt;0,DRAFT!CD93,""))))</f>
        <v/>
      </c>
      <c r="AA91" s="2" t="str">
        <f>IF(COUNT($A91)=0,"",IF(Z91="3E","3E",IF(Z91="","I",LOOKUP(Z91/AB$2,{0,0.4,0.45,0.5,0.55,0.6,0.65,0.7,0.75,0.8,1},{"F","D","C","C+","B-","B","B+","A-","A","A+"}))))</f>
        <v/>
      </c>
      <c r="AB91" s="1" t="str">
        <f>IF(COUNT($A91)=0,"",IF(Z91="","--",IF(Z91="3E","3E",LOOKUP(Z91/AB$2,{0,0.4,0.45,0.5,0.55,0.6,0.65,0.7,0.75,0.8,1},{0,2,2.25,2.5,2.75,3,3.25,3.5,3.75,4}))))</f>
        <v/>
      </c>
      <c r="AC91" s="2" t="str">
        <f>IF(COUNT($A91)=0,"",IF($A91&lt;&gt;DRAFT!$B93,"ERR",IF(DRAFT!CF93&gt;0,DRAFT!CF93,"")))</f>
        <v/>
      </c>
      <c r="AD91" s="2" t="str">
        <f>IF(COUNT($A91)=0,"",IF(AC91="3E","3E",IF(AC91="","I",LOOKUP(AC91/AE$2,{0,0.4,0.45,0.5,0.55,0.6,0.65,0.7,0.75,0.8,1},{"F","D","C","C+","B-","B","B+","A-","A","A+"}))))</f>
        <v/>
      </c>
      <c r="AE91" s="1" t="str">
        <f>IF(COUNT($A91)=0,"",IF(AC91="","--",IF(AC91="3E","3E",LOOKUP(AC91/AE$2,{0,0.4,0.45,0.5,0.55,0.6,0.65,0.7,0.75,0.8,1},{0,2,2.25,2.5,2.75,3,3.25,3.5,3.75,4}))))</f>
        <v/>
      </c>
      <c r="AF91" s="2" t="str">
        <f>IF(COUNT($A91)=0,"",IF($A91&lt;&gt;DRAFT!$B93,"ERR",IF(DRAFT!CI93&gt;0,DRAFT!CK93,"")))</f>
        <v/>
      </c>
      <c r="AG91" s="2" t="str">
        <f>IF(COUNT($A91)=0,"",IF(AF91="3E","3E",IF(AF91="","I",LOOKUP(AF91/AH$2,{0,0.4,0.45,0.5,0.55,0.6,0.65,0.7,0.75,0.8,1},{"F","D","C","C+","B-","B","B+","A-","A","A+"}))))</f>
        <v/>
      </c>
      <c r="AH91" s="1" t="str">
        <f>IF(COUNT($A91)=0,"",IF(AF91="","--",IF(AF91="3E","3E",LOOKUP(AF91/AH$2,{0,0.4,0.45,0.5,0.55,0.6,0.65,0.7,0.75,0.8,1},{0,2,2.25,2.5,2.75,3,3.25,3.5,3.75,4}))))</f>
        <v/>
      </c>
      <c r="AI91" s="2" t="str">
        <f>IF($A91&lt;&gt;DRAFT!$B93,"ERR",IF(OR(COUNT($A91)=0,COUNT(DRAFT!CL93:CN93,DRAFT!CP93:CR93)=0),"",CEILING(SUM(DRAFT!CO93,DRAFT!CS93,DRAFT!CT93),1)))</f>
        <v/>
      </c>
      <c r="AJ91" s="2" t="str">
        <f>IF(COUNT($A91)=0,"",IF(AI91="3E","3E",IF(AI91="","I",LOOKUP(AI91/AK$2,{0,0.4,0.45,0.5,0.55,0.6,0.65,0.7,0.75,0.8,1},{"F","D","C","C+","B-","B","B+","A-","A","A+"}))))</f>
        <v/>
      </c>
      <c r="AK91" s="1" t="str">
        <f>IF(COUNT($A91)=0,"",IF(AI91="","--",IF(AI91="3E","3E",LOOKUP(AI91/AK$2,{0,0.4,0.45,0.5,0.55,0.6,0.65,0.7,0.75,0.8,1},{0,2,2.25,2.5,2.75,3,3.25,3.5,3.75,4}))))</f>
        <v/>
      </c>
      <c r="AL91" s="4" t="str">
        <f>IF(OR(COUNT($A91)=0,COUNT(B91:AK91)=0),"",IF(COUNTIF(B91:AK91,"3E")&gt;0,"3E",IF(DRAFT!$A93="R",TRUNC(SUMPRODUCT(RGP,RCP)/TCP,3),TRUNC((SUMPRODUCT(--(IMDGP&gt;0)*IMDGP,IMCP)+CEILING(DRAFT!$DB93*42,0.25))/TCP,3))))</f>
        <v/>
      </c>
      <c r="AM91" s="2" t="str">
        <f>IF(OR(COUNT($A91)=0,COUNT(B91:AK91)=0),"",IF(COUNTIF(B91:AK91,"3E")&gt;0,"3E",IF(DRAFT!$A93="R",SUMPRODUCT(--(RGP&gt;=2),RCP),SUMPRODUCT(--(IMDGP&gt;0),--(IMGP=0),IMCP)+DRAFT!$DC93)))</f>
        <v/>
      </c>
      <c r="AN91" s="67" t="str">
        <f>IF(AL91="3E","3E",IF(COUNT($A91)=0,"",IF(COUNT(AI91)=0,"--",ROUND(((CEILING(DRAFT!$CV93*38,0.25)+CEILING(DRAFT!$CX93*38,0.25)+CEILING(DRAFT!$CZ93*42,0.25)+CEILING($AL91*42,0.25))/160),2))))</f>
        <v/>
      </c>
      <c r="AO91" s="2" t="str">
        <f>IF(AN91="3E","3E",IF(COUNT($A91)=0,"",IF(COUNT(AN91)=0,"I",LOOKUP(AN91,{0,2,2.25,2.5,2.75,3,3.25,3.5,3.75,4},{"F","D","C","C+","B-","B","B+","A-","A","A+"}))))</f>
        <v/>
      </c>
      <c r="AP91" s="2" t="str">
        <f>IF(AN91="3E","3E",IF(OR(COUNT(A91)=0,COUNT(AN91)=0),"",DRAFT!CW93+DRAFT!CY93+DRAFT!DA93+N(TABULATION!AM91)))</f>
        <v/>
      </c>
      <c r="AQ91" s="2" t="str">
        <f>IF(OR(COUNT($A91)=0,COUNT(B91:AK91)=0),"",IF(COUNTIF(B91:AM91,"3E")&gt;0,"3E",IF(AND(DRAFT!$A93="IM",OR($AL91&gt;DRAFT!$DB93,$AM91&gt;DRAFT!$DC93)),"IMPROVED",IF(AND(DRAFT!$A93="IM",$AL91&lt;=DRAFT!$DB93,$AM91&lt;=DRAFT!$DC93),"NOT IMPROVED",IF(AND(DRAFT!CU93="S",AH91&gt;=2,AK91&gt;=2,AN91&gt;=2.5,AP91&gt;=144),"PASS","FAIL")))))</f>
        <v/>
      </c>
      <c r="AR91" s="2" t="str">
        <f t="shared" si="2"/>
        <v/>
      </c>
      <c r="AS91" s="2" t="str">
        <f t="shared" si="3"/>
        <v/>
      </c>
    </row>
    <row r="92" spans="1:45" ht="18.95" customHeight="1" x14ac:dyDescent="0.25">
      <c r="A92" s="3" t="str">
        <f>IF(DRAFT!$B94="","",DRAFT!$B94)</f>
        <v/>
      </c>
      <c r="B92" s="2" t="str">
        <f>IF(COUNT($A92)=0,"",IF($A92&lt;&gt;DRAFT!$B94,"ERR",IF(DRAFT!I94="3E","3E",IF(COUNT(DRAFT!E94,DRAFT!I94)&gt;0,DRAFT!J94,""))))</f>
        <v/>
      </c>
      <c r="C92" s="2" t="str">
        <f>IF(COUNT($A92)=0,"",IF(B92="3E","3E",IF(B92="","I",LOOKUP(B92/D$2,{0,0.4,0.45,0.5,0.55,0.6,0.65,0.7,0.75,0.8,1},{"F","D","C","C+","B-","B","B+","A-","A","A+"}))))</f>
        <v/>
      </c>
      <c r="D92" s="1" t="str">
        <f>IF(COUNT($A92)=0,"",IF(B92="","--",IF(B92="3E","3E",LOOKUP(B92/D$2,{0,0.4,0.45,0.5,0.55,0.6,0.65,0.7,0.75,0.8,1},{0,2,2.25,2.5,2.75,3,3.25,3.5,3.75,4}))))</f>
        <v/>
      </c>
      <c r="E92" s="2" t="str">
        <f>IF(COUNT($A92)=0,"",IF($A92&lt;&gt;DRAFT!$B94,"ERR",IF(DRAFT!R94="3E","3E",IF(COUNT(DRAFT!N94,DRAFT!R94)&gt;0,DRAFT!S94,""))))</f>
        <v/>
      </c>
      <c r="F92" s="2" t="str">
        <f>IF(COUNT($A92)=0,"",IF(E92="3E","3E",IF(E92="","I",LOOKUP(E92/G$2,{0,0.4,0.45,0.5,0.55,0.6,0.65,0.7,0.75,0.8,1},{"F","D","C","C+","B-","B","B+","A-","A","A+"}))))</f>
        <v/>
      </c>
      <c r="G92" s="1" t="str">
        <f>IF(COUNT($A92)=0,"",IF(E92="","--",IF(E92="3E","3E",LOOKUP(E92/G$2,{0,0.4,0.45,0.5,0.55,0.6,0.65,0.7,0.75,0.8,1},{0,2,2.25,2.5,2.75,3,3.25,3.5,3.75,4}))))</f>
        <v/>
      </c>
      <c r="H92" s="2" t="str">
        <f>IF(COUNT($A92)=0,"",IF($A92&lt;&gt;DRAFT!$B94,"ERR",IF(DRAFT!AA94="3E","3E",IF(COUNT(DRAFT!W94,DRAFT!AA94)&gt;0,DRAFT!AB94,""))))</f>
        <v/>
      </c>
      <c r="I92" s="2" t="str">
        <f>IF(COUNT($A92)=0,"",IF(H92="3E","3E",IF(H92="","I",LOOKUP(H92/J$2,{0,0.4,0.45,0.5,0.55,0.6,0.65,0.7,0.75,0.8,1},{"F","D","C","C+","B-","B","B+","A-","A","A+"}))))</f>
        <v/>
      </c>
      <c r="J92" s="1" t="str">
        <f>IF(COUNT($A92)=0,"",IF(H92="","--",IF(H92="3E","3E",LOOKUP(H92/J$2,{0,0.4,0.45,0.5,0.55,0.6,0.65,0.7,0.75,0.8,1},{0,2,2.25,2.5,2.75,3,3.25,3.5,3.75,4}))))</f>
        <v/>
      </c>
      <c r="K92" s="2" t="str">
        <f>IF(COUNT($A92)=0,"",IF($A92&lt;&gt;DRAFT!$B94,"ERR",IF(DRAFT!AJ94="3E","3E",IF(COUNT(DRAFT!AF94,DRAFT!AJ94)&gt;0,DRAFT!AK94,""))))</f>
        <v/>
      </c>
      <c r="L92" s="2" t="str">
        <f>IF(COUNT($A92)=0,"",IF(K92="3E","3E",IF(K92="","I",LOOKUP(K92/M$2,{0,0.4,0.45,0.5,0.55,0.6,0.65,0.7,0.75,0.8,1},{"F","D","C","C+","B-","B","B+","A-","A","A+"}))))</f>
        <v/>
      </c>
      <c r="M92" s="1" t="str">
        <f>IF(COUNT($A92)=0,"",IF(K92="","--",IF(K92="3E","3E",LOOKUP(K92/M$2,{0,0.4,0.45,0.5,0.55,0.6,0.65,0.7,0.75,0.8,1},{0,2,2.25,2.5,2.75,3,3.25,3.5,3.75,4}))))</f>
        <v/>
      </c>
      <c r="N92" s="2" t="str">
        <f>IF(COUNT($A92)=0,"",IF($A92&lt;&gt;DRAFT!$B94,"ERR",IF(DRAFT!AS94="3E","3E",IF(COUNT(DRAFT!AO94,DRAFT!AS94)&gt;0,DRAFT!AT94,""))))</f>
        <v/>
      </c>
      <c r="O92" s="2" t="str">
        <f>IF(COUNT($A92)=0,"",IF(N92="3E","3E",IF(N92="","I",LOOKUP(N92/P$2,{0,0.4,0.45,0.5,0.55,0.6,0.65,0.7,0.75,0.8,1},{"F","D","C","C+","B-","B","B+","A-","A","A+"}))))</f>
        <v/>
      </c>
      <c r="P92" s="1" t="str">
        <f>IF(COUNT($A92)=0,"",IF(N92="","--",IF(N92="3E","3E",LOOKUP(N92/P$2,{0,0.4,0.45,0.5,0.55,0.6,0.65,0.7,0.75,0.8,1},{0,2,2.25,2.5,2.75,3,3.25,3.5,3.75,4}))))</f>
        <v/>
      </c>
      <c r="Q92" s="2" t="str">
        <f>IF(COUNT($A92)=0,"",IF($A92&lt;&gt;DRAFT!$B94,"ERR",IF(DRAFT!BB94="3E","3E",IF(COUNT(DRAFT!AX94,DRAFT!BB94)&gt;0,DRAFT!BC94,""))))</f>
        <v/>
      </c>
      <c r="R92" s="2" t="str">
        <f>IF(COUNT($A92)=0,"",IF(Q92="3E","3E",IF(Q92="","I",LOOKUP(Q92/S$2,{0,0.4,0.45,0.5,0.55,0.6,0.65,0.7,0.75,0.8,1},{"F","D","C","C+","B-","B","B+","A-","A","A+"}))))</f>
        <v/>
      </c>
      <c r="S92" s="1" t="str">
        <f>IF(COUNT($A92)=0,"",IF(Q92="","--",IF(Q92="3E","3E",LOOKUP(Q92/S$2,{0,0.4,0.45,0.5,0.55,0.6,0.65,0.7,0.75,0.8,1},{0,2,2.25,2.5,2.75,3,3.25,3.5,3.75,4}))))</f>
        <v/>
      </c>
      <c r="T92" s="2" t="str">
        <f>IF(COUNT($A92)=0,"",IF($A92&lt;&gt;DRAFT!$B94,"ERR",IF(DRAFT!BK94="3E","3E",IF(COUNT(DRAFT!BG94,DRAFT!BK94)&gt;0,DRAFT!BL94,""))))</f>
        <v/>
      </c>
      <c r="U92" s="2" t="str">
        <f>IF(COUNT($A92)=0,"",IF(T92="3E","3E",IF(T92="","I",LOOKUP(T92/V$2,{0,0.4,0.45,0.5,0.55,0.6,0.65,0.7,0.75,0.8,1},{"F","D","C","C+","B-","B","B+","A-","A","A+"}))))</f>
        <v/>
      </c>
      <c r="V92" s="1" t="str">
        <f>IF(COUNT($A92)=0,"",IF(T92="","--",IF(T92="3E","3E",LOOKUP(T92/V$2,{0,0.4,0.45,0.5,0.55,0.6,0.65,0.7,0.75,0.8,1},{0,2,2.25,2.5,2.75,3,3.25,3.5,3.75,4}))))</f>
        <v/>
      </c>
      <c r="W92" s="2" t="str">
        <f>IF(COUNT($A92)=0,"",IF($A92&lt;&gt;DRAFT!$B94,"ERR",IF(DRAFT!BT94="3E","3E",IF(COUNT(DRAFT!BP94,DRAFT!BT94)&gt;0,DRAFT!BU94,""))))</f>
        <v/>
      </c>
      <c r="X92" s="2" t="str">
        <f>IF(COUNT($A92)=0,"",IF(W92="3E","3E",IF(W92="","I",LOOKUP(W92/Y$2,{0,0.4,0.45,0.5,0.55,0.6,0.65,0.7,0.75,0.8,1},{"F","D","C","C+","B-","B","B+","A-","A","A+"}))))</f>
        <v/>
      </c>
      <c r="Y92" s="1" t="str">
        <f>IF(COUNT($A92)=0,"",IF(W92="","--",IF(W92="3E","3E",LOOKUP(W92/Y$2,{0,0.4,0.45,0.5,0.55,0.6,0.65,0.7,0.75,0.8,1},{0,2,2.25,2.5,2.75,3,3.25,3.5,3.75,4}))))</f>
        <v/>
      </c>
      <c r="Z92" s="2" t="str">
        <f>IF(COUNT($A92)=0,"",IF($A92&lt;&gt;DRAFT!$B94,"ERR",IF(DRAFT!CC94="3E","3E",IF(COUNT(DRAFT!BY94,DRAFT!CC94)&gt;0,DRAFT!CD94,""))))</f>
        <v/>
      </c>
      <c r="AA92" s="2" t="str">
        <f>IF(COUNT($A92)=0,"",IF(Z92="3E","3E",IF(Z92="","I",LOOKUP(Z92/AB$2,{0,0.4,0.45,0.5,0.55,0.6,0.65,0.7,0.75,0.8,1},{"F","D","C","C+","B-","B","B+","A-","A","A+"}))))</f>
        <v/>
      </c>
      <c r="AB92" s="1" t="str">
        <f>IF(COUNT($A92)=0,"",IF(Z92="","--",IF(Z92="3E","3E",LOOKUP(Z92/AB$2,{0,0.4,0.45,0.5,0.55,0.6,0.65,0.7,0.75,0.8,1},{0,2,2.25,2.5,2.75,3,3.25,3.5,3.75,4}))))</f>
        <v/>
      </c>
      <c r="AC92" s="2" t="str">
        <f>IF(COUNT($A92)=0,"",IF($A92&lt;&gt;DRAFT!$B94,"ERR",IF(DRAFT!CF94&gt;0,DRAFT!CF94,"")))</f>
        <v/>
      </c>
      <c r="AD92" s="2" t="str">
        <f>IF(COUNT($A92)=0,"",IF(AC92="3E","3E",IF(AC92="","I",LOOKUP(AC92/AE$2,{0,0.4,0.45,0.5,0.55,0.6,0.65,0.7,0.75,0.8,1},{"F","D","C","C+","B-","B","B+","A-","A","A+"}))))</f>
        <v/>
      </c>
      <c r="AE92" s="1" t="str">
        <f>IF(COUNT($A92)=0,"",IF(AC92="","--",IF(AC92="3E","3E",LOOKUP(AC92/AE$2,{0,0.4,0.45,0.5,0.55,0.6,0.65,0.7,0.75,0.8,1},{0,2,2.25,2.5,2.75,3,3.25,3.5,3.75,4}))))</f>
        <v/>
      </c>
      <c r="AF92" s="2" t="str">
        <f>IF(COUNT($A92)=0,"",IF($A92&lt;&gt;DRAFT!$B94,"ERR",IF(DRAFT!CI94&gt;0,DRAFT!CK94,"")))</f>
        <v/>
      </c>
      <c r="AG92" s="2" t="str">
        <f>IF(COUNT($A92)=0,"",IF(AF92="3E","3E",IF(AF92="","I",LOOKUP(AF92/AH$2,{0,0.4,0.45,0.5,0.55,0.6,0.65,0.7,0.75,0.8,1},{"F","D","C","C+","B-","B","B+","A-","A","A+"}))))</f>
        <v/>
      </c>
      <c r="AH92" s="1" t="str">
        <f>IF(COUNT($A92)=0,"",IF(AF92="","--",IF(AF92="3E","3E",LOOKUP(AF92/AH$2,{0,0.4,0.45,0.5,0.55,0.6,0.65,0.7,0.75,0.8,1},{0,2,2.25,2.5,2.75,3,3.25,3.5,3.75,4}))))</f>
        <v/>
      </c>
      <c r="AI92" s="2" t="str">
        <f>IF($A92&lt;&gt;DRAFT!$B94,"ERR",IF(OR(COUNT($A92)=0,COUNT(DRAFT!CL94:CN94,DRAFT!CP94:CR94)=0),"",CEILING(SUM(DRAFT!CO94,DRAFT!CS94,DRAFT!CT94),1)))</f>
        <v/>
      </c>
      <c r="AJ92" s="2" t="str">
        <f>IF(COUNT($A92)=0,"",IF(AI92="3E","3E",IF(AI92="","I",LOOKUP(AI92/AK$2,{0,0.4,0.45,0.5,0.55,0.6,0.65,0.7,0.75,0.8,1},{"F","D","C","C+","B-","B","B+","A-","A","A+"}))))</f>
        <v/>
      </c>
      <c r="AK92" s="1" t="str">
        <f>IF(COUNT($A92)=0,"",IF(AI92="","--",IF(AI92="3E","3E",LOOKUP(AI92/AK$2,{0,0.4,0.45,0.5,0.55,0.6,0.65,0.7,0.75,0.8,1},{0,2,2.25,2.5,2.75,3,3.25,3.5,3.75,4}))))</f>
        <v/>
      </c>
      <c r="AL92" s="4" t="str">
        <f>IF(OR(COUNT($A92)=0,COUNT(B92:AK92)=0),"",IF(COUNTIF(B92:AK92,"3E")&gt;0,"3E",IF(DRAFT!$A94="R",TRUNC(SUMPRODUCT(RGP,RCP)/TCP,3),TRUNC((SUMPRODUCT(--(IMDGP&gt;0)*IMDGP,IMCP)+CEILING(DRAFT!$DB94*42,0.25))/TCP,3))))</f>
        <v/>
      </c>
      <c r="AM92" s="2" t="str">
        <f>IF(OR(COUNT($A92)=0,COUNT(B92:AK92)=0),"",IF(COUNTIF(B92:AK92,"3E")&gt;0,"3E",IF(DRAFT!$A94="R",SUMPRODUCT(--(RGP&gt;=2),RCP),SUMPRODUCT(--(IMDGP&gt;0),--(IMGP=0),IMCP)+DRAFT!$DC94)))</f>
        <v/>
      </c>
      <c r="AN92" s="67" t="str">
        <f>IF(AL92="3E","3E",IF(COUNT($A92)=0,"",IF(COUNT(AI92)=0,"--",ROUND(((CEILING(DRAFT!$CV94*38,0.25)+CEILING(DRAFT!$CX94*38,0.25)+CEILING(DRAFT!$CZ94*42,0.25)+CEILING($AL92*42,0.25))/160),2))))</f>
        <v/>
      </c>
      <c r="AO92" s="2" t="str">
        <f>IF(AN92="3E","3E",IF(COUNT($A92)=0,"",IF(COUNT(AN92)=0,"I",LOOKUP(AN92,{0,2,2.25,2.5,2.75,3,3.25,3.5,3.75,4},{"F","D","C","C+","B-","B","B+","A-","A","A+"}))))</f>
        <v/>
      </c>
      <c r="AP92" s="2" t="str">
        <f>IF(AN92="3E","3E",IF(OR(COUNT(A92)=0,COUNT(AN92)=0),"",DRAFT!CW94+DRAFT!CY94+DRAFT!DA94+N(TABULATION!AM92)))</f>
        <v/>
      </c>
      <c r="AQ92" s="2" t="str">
        <f>IF(OR(COUNT($A92)=0,COUNT(B92:AK92)=0),"",IF(COUNTIF(B92:AM92,"3E")&gt;0,"3E",IF(AND(DRAFT!$A94="IM",OR($AL92&gt;DRAFT!$DB94,$AM92&gt;DRAFT!$DC94)),"IMPROVED",IF(AND(DRAFT!$A94="IM",$AL92&lt;=DRAFT!$DB94,$AM92&lt;=DRAFT!$DC94),"NOT IMPROVED",IF(AND(DRAFT!CU94="S",AH92&gt;=2,AK92&gt;=2,AN92&gt;=2.5,AP92&gt;=144),"PASS","FAIL")))))</f>
        <v/>
      </c>
      <c r="AR92" s="2" t="str">
        <f t="shared" si="2"/>
        <v/>
      </c>
      <c r="AS92" s="2" t="str">
        <f t="shared" si="3"/>
        <v/>
      </c>
    </row>
    <row r="93" spans="1:45" ht="18.95" customHeight="1" x14ac:dyDescent="0.25">
      <c r="A93" s="3" t="str">
        <f>IF(DRAFT!$B95="","",DRAFT!$B95)</f>
        <v/>
      </c>
      <c r="B93" s="2" t="str">
        <f>IF(COUNT($A93)=0,"",IF($A93&lt;&gt;DRAFT!$B95,"ERR",IF(DRAFT!I95="3E","3E",IF(COUNT(DRAFT!E95,DRAFT!I95)&gt;0,DRAFT!J95,""))))</f>
        <v/>
      </c>
      <c r="C93" s="2" t="str">
        <f>IF(COUNT($A93)=0,"",IF(B93="3E","3E",IF(B93="","I",LOOKUP(B93/D$2,{0,0.4,0.45,0.5,0.55,0.6,0.65,0.7,0.75,0.8,1},{"F","D","C","C+","B-","B","B+","A-","A","A+"}))))</f>
        <v/>
      </c>
      <c r="D93" s="1" t="str">
        <f>IF(COUNT($A93)=0,"",IF(B93="","--",IF(B93="3E","3E",LOOKUP(B93/D$2,{0,0.4,0.45,0.5,0.55,0.6,0.65,0.7,0.75,0.8,1},{0,2,2.25,2.5,2.75,3,3.25,3.5,3.75,4}))))</f>
        <v/>
      </c>
      <c r="E93" s="2" t="str">
        <f>IF(COUNT($A93)=0,"",IF($A93&lt;&gt;DRAFT!$B95,"ERR",IF(DRAFT!R95="3E","3E",IF(COUNT(DRAFT!N95,DRAFT!R95)&gt;0,DRAFT!S95,""))))</f>
        <v/>
      </c>
      <c r="F93" s="2" t="str">
        <f>IF(COUNT($A93)=0,"",IF(E93="3E","3E",IF(E93="","I",LOOKUP(E93/G$2,{0,0.4,0.45,0.5,0.55,0.6,0.65,0.7,0.75,0.8,1},{"F","D","C","C+","B-","B","B+","A-","A","A+"}))))</f>
        <v/>
      </c>
      <c r="G93" s="1" t="str">
        <f>IF(COUNT($A93)=0,"",IF(E93="","--",IF(E93="3E","3E",LOOKUP(E93/G$2,{0,0.4,0.45,0.5,0.55,0.6,0.65,0.7,0.75,0.8,1},{0,2,2.25,2.5,2.75,3,3.25,3.5,3.75,4}))))</f>
        <v/>
      </c>
      <c r="H93" s="2" t="str">
        <f>IF(COUNT($A93)=0,"",IF($A93&lt;&gt;DRAFT!$B95,"ERR",IF(DRAFT!AA95="3E","3E",IF(COUNT(DRAFT!W95,DRAFT!AA95)&gt;0,DRAFT!AB95,""))))</f>
        <v/>
      </c>
      <c r="I93" s="2" t="str">
        <f>IF(COUNT($A93)=0,"",IF(H93="3E","3E",IF(H93="","I",LOOKUP(H93/J$2,{0,0.4,0.45,0.5,0.55,0.6,0.65,0.7,0.75,0.8,1},{"F","D","C","C+","B-","B","B+","A-","A","A+"}))))</f>
        <v/>
      </c>
      <c r="J93" s="1" t="str">
        <f>IF(COUNT($A93)=0,"",IF(H93="","--",IF(H93="3E","3E",LOOKUP(H93/J$2,{0,0.4,0.45,0.5,0.55,0.6,0.65,0.7,0.75,0.8,1},{0,2,2.25,2.5,2.75,3,3.25,3.5,3.75,4}))))</f>
        <v/>
      </c>
      <c r="K93" s="2" t="str">
        <f>IF(COUNT($A93)=0,"",IF($A93&lt;&gt;DRAFT!$B95,"ERR",IF(DRAFT!AJ95="3E","3E",IF(COUNT(DRAFT!AF95,DRAFT!AJ95)&gt;0,DRAFT!AK95,""))))</f>
        <v/>
      </c>
      <c r="L93" s="2" t="str">
        <f>IF(COUNT($A93)=0,"",IF(K93="3E","3E",IF(K93="","I",LOOKUP(K93/M$2,{0,0.4,0.45,0.5,0.55,0.6,0.65,0.7,0.75,0.8,1},{"F","D","C","C+","B-","B","B+","A-","A","A+"}))))</f>
        <v/>
      </c>
      <c r="M93" s="1" t="str">
        <f>IF(COUNT($A93)=0,"",IF(K93="","--",IF(K93="3E","3E",LOOKUP(K93/M$2,{0,0.4,0.45,0.5,0.55,0.6,0.65,0.7,0.75,0.8,1},{0,2,2.25,2.5,2.75,3,3.25,3.5,3.75,4}))))</f>
        <v/>
      </c>
      <c r="N93" s="2" t="str">
        <f>IF(COUNT($A93)=0,"",IF($A93&lt;&gt;DRAFT!$B95,"ERR",IF(DRAFT!AS95="3E","3E",IF(COUNT(DRAFT!AO95,DRAFT!AS95)&gt;0,DRAFT!AT95,""))))</f>
        <v/>
      </c>
      <c r="O93" s="2" t="str">
        <f>IF(COUNT($A93)=0,"",IF(N93="3E","3E",IF(N93="","I",LOOKUP(N93/P$2,{0,0.4,0.45,0.5,0.55,0.6,0.65,0.7,0.75,0.8,1},{"F","D","C","C+","B-","B","B+","A-","A","A+"}))))</f>
        <v/>
      </c>
      <c r="P93" s="1" t="str">
        <f>IF(COUNT($A93)=0,"",IF(N93="","--",IF(N93="3E","3E",LOOKUP(N93/P$2,{0,0.4,0.45,0.5,0.55,0.6,0.65,0.7,0.75,0.8,1},{0,2,2.25,2.5,2.75,3,3.25,3.5,3.75,4}))))</f>
        <v/>
      </c>
      <c r="Q93" s="2" t="str">
        <f>IF(COUNT($A93)=0,"",IF($A93&lt;&gt;DRAFT!$B95,"ERR",IF(DRAFT!BB95="3E","3E",IF(COUNT(DRAFT!AX95,DRAFT!BB95)&gt;0,DRAFT!BC95,""))))</f>
        <v/>
      </c>
      <c r="R93" s="2" t="str">
        <f>IF(COUNT($A93)=0,"",IF(Q93="3E","3E",IF(Q93="","I",LOOKUP(Q93/S$2,{0,0.4,0.45,0.5,0.55,0.6,0.65,0.7,0.75,0.8,1},{"F","D","C","C+","B-","B","B+","A-","A","A+"}))))</f>
        <v/>
      </c>
      <c r="S93" s="1" t="str">
        <f>IF(COUNT($A93)=0,"",IF(Q93="","--",IF(Q93="3E","3E",LOOKUP(Q93/S$2,{0,0.4,0.45,0.5,0.55,0.6,0.65,0.7,0.75,0.8,1},{0,2,2.25,2.5,2.75,3,3.25,3.5,3.75,4}))))</f>
        <v/>
      </c>
      <c r="T93" s="2" t="str">
        <f>IF(COUNT($A93)=0,"",IF($A93&lt;&gt;DRAFT!$B95,"ERR",IF(DRAFT!BK95="3E","3E",IF(COUNT(DRAFT!BG95,DRAFT!BK95)&gt;0,DRAFT!BL95,""))))</f>
        <v/>
      </c>
      <c r="U93" s="2" t="str">
        <f>IF(COUNT($A93)=0,"",IF(T93="3E","3E",IF(T93="","I",LOOKUP(T93/V$2,{0,0.4,0.45,0.5,0.55,0.6,0.65,0.7,0.75,0.8,1},{"F","D","C","C+","B-","B","B+","A-","A","A+"}))))</f>
        <v/>
      </c>
      <c r="V93" s="1" t="str">
        <f>IF(COUNT($A93)=0,"",IF(T93="","--",IF(T93="3E","3E",LOOKUP(T93/V$2,{0,0.4,0.45,0.5,0.55,0.6,0.65,0.7,0.75,0.8,1},{0,2,2.25,2.5,2.75,3,3.25,3.5,3.75,4}))))</f>
        <v/>
      </c>
      <c r="W93" s="2" t="str">
        <f>IF(COUNT($A93)=0,"",IF($A93&lt;&gt;DRAFT!$B95,"ERR",IF(DRAFT!BT95="3E","3E",IF(COUNT(DRAFT!BP95,DRAFT!BT95)&gt;0,DRAFT!BU95,""))))</f>
        <v/>
      </c>
      <c r="X93" s="2" t="str">
        <f>IF(COUNT($A93)=0,"",IF(W93="3E","3E",IF(W93="","I",LOOKUP(W93/Y$2,{0,0.4,0.45,0.5,0.55,0.6,0.65,0.7,0.75,0.8,1},{"F","D","C","C+","B-","B","B+","A-","A","A+"}))))</f>
        <v/>
      </c>
      <c r="Y93" s="1" t="str">
        <f>IF(COUNT($A93)=0,"",IF(W93="","--",IF(W93="3E","3E",LOOKUP(W93/Y$2,{0,0.4,0.45,0.5,0.55,0.6,0.65,0.7,0.75,0.8,1},{0,2,2.25,2.5,2.75,3,3.25,3.5,3.75,4}))))</f>
        <v/>
      </c>
      <c r="Z93" s="2" t="str">
        <f>IF(COUNT($A93)=0,"",IF($A93&lt;&gt;DRAFT!$B95,"ERR",IF(DRAFT!CC95="3E","3E",IF(COUNT(DRAFT!BY95,DRAFT!CC95)&gt;0,DRAFT!CD95,""))))</f>
        <v/>
      </c>
      <c r="AA93" s="2" t="str">
        <f>IF(COUNT($A93)=0,"",IF(Z93="3E","3E",IF(Z93="","I",LOOKUP(Z93/AB$2,{0,0.4,0.45,0.5,0.55,0.6,0.65,0.7,0.75,0.8,1},{"F","D","C","C+","B-","B","B+","A-","A","A+"}))))</f>
        <v/>
      </c>
      <c r="AB93" s="1" t="str">
        <f>IF(COUNT($A93)=0,"",IF(Z93="","--",IF(Z93="3E","3E",LOOKUP(Z93/AB$2,{0,0.4,0.45,0.5,0.55,0.6,0.65,0.7,0.75,0.8,1},{0,2,2.25,2.5,2.75,3,3.25,3.5,3.75,4}))))</f>
        <v/>
      </c>
      <c r="AC93" s="2" t="str">
        <f>IF(COUNT($A93)=0,"",IF($A93&lt;&gt;DRAFT!$B95,"ERR",IF(DRAFT!CF95&gt;0,DRAFT!CF95,"")))</f>
        <v/>
      </c>
      <c r="AD93" s="2" t="str">
        <f>IF(COUNT($A93)=0,"",IF(AC93="3E","3E",IF(AC93="","I",LOOKUP(AC93/AE$2,{0,0.4,0.45,0.5,0.55,0.6,0.65,0.7,0.75,0.8,1},{"F","D","C","C+","B-","B","B+","A-","A","A+"}))))</f>
        <v/>
      </c>
      <c r="AE93" s="1" t="str">
        <f>IF(COUNT($A93)=0,"",IF(AC93="","--",IF(AC93="3E","3E",LOOKUP(AC93/AE$2,{0,0.4,0.45,0.5,0.55,0.6,0.65,0.7,0.75,0.8,1},{0,2,2.25,2.5,2.75,3,3.25,3.5,3.75,4}))))</f>
        <v/>
      </c>
      <c r="AF93" s="2" t="str">
        <f>IF(COUNT($A93)=0,"",IF($A93&lt;&gt;DRAFT!$B95,"ERR",IF(DRAFT!CI95&gt;0,DRAFT!CK95,"")))</f>
        <v/>
      </c>
      <c r="AG93" s="2" t="str">
        <f>IF(COUNT($A93)=0,"",IF(AF93="3E","3E",IF(AF93="","I",LOOKUP(AF93/AH$2,{0,0.4,0.45,0.5,0.55,0.6,0.65,0.7,0.75,0.8,1},{"F","D","C","C+","B-","B","B+","A-","A","A+"}))))</f>
        <v/>
      </c>
      <c r="AH93" s="1" t="str">
        <f>IF(COUNT($A93)=0,"",IF(AF93="","--",IF(AF93="3E","3E",LOOKUP(AF93/AH$2,{0,0.4,0.45,0.5,0.55,0.6,0.65,0.7,0.75,0.8,1},{0,2,2.25,2.5,2.75,3,3.25,3.5,3.75,4}))))</f>
        <v/>
      </c>
      <c r="AI93" s="2" t="str">
        <f>IF($A93&lt;&gt;DRAFT!$B95,"ERR",IF(OR(COUNT($A93)=0,COUNT(DRAFT!CL95:CN95,DRAFT!CP95:CR95)=0),"",CEILING(SUM(DRAFT!CO95,DRAFT!CS95,DRAFT!CT95),1)))</f>
        <v/>
      </c>
      <c r="AJ93" s="2" t="str">
        <f>IF(COUNT($A93)=0,"",IF(AI93="3E","3E",IF(AI93="","I",LOOKUP(AI93/AK$2,{0,0.4,0.45,0.5,0.55,0.6,0.65,0.7,0.75,0.8,1},{"F","D","C","C+","B-","B","B+","A-","A","A+"}))))</f>
        <v/>
      </c>
      <c r="AK93" s="1" t="str">
        <f>IF(COUNT($A93)=0,"",IF(AI93="","--",IF(AI93="3E","3E",LOOKUP(AI93/AK$2,{0,0.4,0.45,0.5,0.55,0.6,0.65,0.7,0.75,0.8,1},{0,2,2.25,2.5,2.75,3,3.25,3.5,3.75,4}))))</f>
        <v/>
      </c>
      <c r="AL93" s="4" t="str">
        <f>IF(OR(COUNT($A93)=0,COUNT(B93:AK93)=0),"",IF(COUNTIF(B93:AK93,"3E")&gt;0,"3E",IF(DRAFT!$A95="R",TRUNC(SUMPRODUCT(RGP,RCP)/TCP,3),TRUNC((SUMPRODUCT(--(IMDGP&gt;0)*IMDGP,IMCP)+CEILING(DRAFT!$DB95*42,0.25))/TCP,3))))</f>
        <v/>
      </c>
      <c r="AM93" s="2" t="str">
        <f>IF(OR(COUNT($A93)=0,COUNT(B93:AK93)=0),"",IF(COUNTIF(B93:AK93,"3E")&gt;0,"3E",IF(DRAFT!$A95="R",SUMPRODUCT(--(RGP&gt;=2),RCP),SUMPRODUCT(--(IMDGP&gt;0),--(IMGP=0),IMCP)+DRAFT!$DC95)))</f>
        <v/>
      </c>
      <c r="AN93" s="67" t="str">
        <f>IF(AL93="3E","3E",IF(COUNT($A93)=0,"",IF(COUNT(AI93)=0,"--",ROUND(((CEILING(DRAFT!$CV95*38,0.25)+CEILING(DRAFT!$CX95*38,0.25)+CEILING(DRAFT!$CZ95*42,0.25)+CEILING($AL93*42,0.25))/160),2))))</f>
        <v/>
      </c>
      <c r="AO93" s="2" t="str">
        <f>IF(AN93="3E","3E",IF(COUNT($A93)=0,"",IF(COUNT(AN93)=0,"I",LOOKUP(AN93,{0,2,2.25,2.5,2.75,3,3.25,3.5,3.75,4},{"F","D","C","C+","B-","B","B+","A-","A","A+"}))))</f>
        <v/>
      </c>
      <c r="AP93" s="2" t="str">
        <f>IF(AN93="3E","3E",IF(OR(COUNT(A93)=0,COUNT(AN93)=0),"",DRAFT!CW95+DRAFT!CY95+DRAFT!DA95+N(TABULATION!AM93)))</f>
        <v/>
      </c>
      <c r="AQ93" s="2" t="str">
        <f>IF(OR(COUNT($A93)=0,COUNT(B93:AK93)=0),"",IF(COUNTIF(B93:AM93,"3E")&gt;0,"3E",IF(AND(DRAFT!$A95="IM",OR($AL93&gt;DRAFT!$DB95,$AM93&gt;DRAFT!$DC95)),"IMPROVED",IF(AND(DRAFT!$A95="IM",$AL93&lt;=DRAFT!$DB95,$AM93&lt;=DRAFT!$DC95),"NOT IMPROVED",IF(AND(DRAFT!CU95="S",AH93&gt;=2,AK93&gt;=2,AN93&gt;=2.5,AP93&gt;=144),"PASS","FAIL")))))</f>
        <v/>
      </c>
      <c r="AR93" s="2" t="str">
        <f t="shared" si="2"/>
        <v/>
      </c>
      <c r="AS93" s="2" t="str">
        <f t="shared" si="3"/>
        <v/>
      </c>
    </row>
    <row r="94" spans="1:45" ht="18.95" customHeight="1" x14ac:dyDescent="0.25">
      <c r="A94" s="3" t="str">
        <f>IF(DRAFT!$B96="","",DRAFT!$B96)</f>
        <v/>
      </c>
      <c r="B94" s="2" t="str">
        <f>IF(COUNT($A94)=0,"",IF($A94&lt;&gt;DRAFT!$B96,"ERR",IF(DRAFT!I96="3E","3E",IF(COUNT(DRAFT!E96,DRAFT!I96)&gt;0,DRAFT!J96,""))))</f>
        <v/>
      </c>
      <c r="C94" s="2" t="str">
        <f>IF(COUNT($A94)=0,"",IF(B94="3E","3E",IF(B94="","I",LOOKUP(B94/D$2,{0,0.4,0.45,0.5,0.55,0.6,0.65,0.7,0.75,0.8,1},{"F","D","C","C+","B-","B","B+","A-","A","A+"}))))</f>
        <v/>
      </c>
      <c r="D94" s="1" t="str">
        <f>IF(COUNT($A94)=0,"",IF(B94="","--",IF(B94="3E","3E",LOOKUP(B94/D$2,{0,0.4,0.45,0.5,0.55,0.6,0.65,0.7,0.75,0.8,1},{0,2,2.25,2.5,2.75,3,3.25,3.5,3.75,4}))))</f>
        <v/>
      </c>
      <c r="E94" s="2" t="str">
        <f>IF(COUNT($A94)=0,"",IF($A94&lt;&gt;DRAFT!$B96,"ERR",IF(DRAFT!R96="3E","3E",IF(COUNT(DRAFT!N96,DRAFT!R96)&gt;0,DRAFT!S96,""))))</f>
        <v/>
      </c>
      <c r="F94" s="2" t="str">
        <f>IF(COUNT($A94)=0,"",IF(E94="3E","3E",IF(E94="","I",LOOKUP(E94/G$2,{0,0.4,0.45,0.5,0.55,0.6,0.65,0.7,0.75,0.8,1},{"F","D","C","C+","B-","B","B+","A-","A","A+"}))))</f>
        <v/>
      </c>
      <c r="G94" s="1" t="str">
        <f>IF(COUNT($A94)=0,"",IF(E94="","--",IF(E94="3E","3E",LOOKUP(E94/G$2,{0,0.4,0.45,0.5,0.55,0.6,0.65,0.7,0.75,0.8,1},{0,2,2.25,2.5,2.75,3,3.25,3.5,3.75,4}))))</f>
        <v/>
      </c>
      <c r="H94" s="2" t="str">
        <f>IF(COUNT($A94)=0,"",IF($A94&lt;&gt;DRAFT!$B96,"ERR",IF(DRAFT!AA96="3E","3E",IF(COUNT(DRAFT!W96,DRAFT!AA96)&gt;0,DRAFT!AB96,""))))</f>
        <v/>
      </c>
      <c r="I94" s="2" t="str">
        <f>IF(COUNT($A94)=0,"",IF(H94="3E","3E",IF(H94="","I",LOOKUP(H94/J$2,{0,0.4,0.45,0.5,0.55,0.6,0.65,0.7,0.75,0.8,1},{"F","D","C","C+","B-","B","B+","A-","A","A+"}))))</f>
        <v/>
      </c>
      <c r="J94" s="1" t="str">
        <f>IF(COUNT($A94)=0,"",IF(H94="","--",IF(H94="3E","3E",LOOKUP(H94/J$2,{0,0.4,0.45,0.5,0.55,0.6,0.65,0.7,0.75,0.8,1},{0,2,2.25,2.5,2.75,3,3.25,3.5,3.75,4}))))</f>
        <v/>
      </c>
      <c r="K94" s="2" t="str">
        <f>IF(COUNT($A94)=0,"",IF($A94&lt;&gt;DRAFT!$B96,"ERR",IF(DRAFT!AJ96="3E","3E",IF(COUNT(DRAFT!AF96,DRAFT!AJ96)&gt;0,DRAFT!AK96,""))))</f>
        <v/>
      </c>
      <c r="L94" s="2" t="str">
        <f>IF(COUNT($A94)=0,"",IF(K94="3E","3E",IF(K94="","I",LOOKUP(K94/M$2,{0,0.4,0.45,0.5,0.55,0.6,0.65,0.7,0.75,0.8,1},{"F","D","C","C+","B-","B","B+","A-","A","A+"}))))</f>
        <v/>
      </c>
      <c r="M94" s="1" t="str">
        <f>IF(COUNT($A94)=0,"",IF(K94="","--",IF(K94="3E","3E",LOOKUP(K94/M$2,{0,0.4,0.45,0.5,0.55,0.6,0.65,0.7,0.75,0.8,1},{0,2,2.25,2.5,2.75,3,3.25,3.5,3.75,4}))))</f>
        <v/>
      </c>
      <c r="N94" s="2" t="str">
        <f>IF(COUNT($A94)=0,"",IF($A94&lt;&gt;DRAFT!$B96,"ERR",IF(DRAFT!AS96="3E","3E",IF(COUNT(DRAFT!AO96,DRAFT!AS96)&gt;0,DRAFT!AT96,""))))</f>
        <v/>
      </c>
      <c r="O94" s="2" t="str">
        <f>IF(COUNT($A94)=0,"",IF(N94="3E","3E",IF(N94="","I",LOOKUP(N94/P$2,{0,0.4,0.45,0.5,0.55,0.6,0.65,0.7,0.75,0.8,1},{"F","D","C","C+","B-","B","B+","A-","A","A+"}))))</f>
        <v/>
      </c>
      <c r="P94" s="1" t="str">
        <f>IF(COUNT($A94)=0,"",IF(N94="","--",IF(N94="3E","3E",LOOKUP(N94/P$2,{0,0.4,0.45,0.5,0.55,0.6,0.65,0.7,0.75,0.8,1},{0,2,2.25,2.5,2.75,3,3.25,3.5,3.75,4}))))</f>
        <v/>
      </c>
      <c r="Q94" s="2" t="str">
        <f>IF(COUNT($A94)=0,"",IF($A94&lt;&gt;DRAFT!$B96,"ERR",IF(DRAFT!BB96="3E","3E",IF(COUNT(DRAFT!AX96,DRAFT!BB96)&gt;0,DRAFT!BC96,""))))</f>
        <v/>
      </c>
      <c r="R94" s="2" t="str">
        <f>IF(COUNT($A94)=0,"",IF(Q94="3E","3E",IF(Q94="","I",LOOKUP(Q94/S$2,{0,0.4,0.45,0.5,0.55,0.6,0.65,0.7,0.75,0.8,1},{"F","D","C","C+","B-","B","B+","A-","A","A+"}))))</f>
        <v/>
      </c>
      <c r="S94" s="1" t="str">
        <f>IF(COUNT($A94)=0,"",IF(Q94="","--",IF(Q94="3E","3E",LOOKUP(Q94/S$2,{0,0.4,0.45,0.5,0.55,0.6,0.65,0.7,0.75,0.8,1},{0,2,2.25,2.5,2.75,3,3.25,3.5,3.75,4}))))</f>
        <v/>
      </c>
      <c r="T94" s="2" t="str">
        <f>IF(COUNT($A94)=0,"",IF($A94&lt;&gt;DRAFT!$B96,"ERR",IF(DRAFT!BK96="3E","3E",IF(COUNT(DRAFT!BG96,DRAFT!BK96)&gt;0,DRAFT!BL96,""))))</f>
        <v/>
      </c>
      <c r="U94" s="2" t="str">
        <f>IF(COUNT($A94)=0,"",IF(T94="3E","3E",IF(T94="","I",LOOKUP(T94/V$2,{0,0.4,0.45,0.5,0.55,0.6,0.65,0.7,0.75,0.8,1},{"F","D","C","C+","B-","B","B+","A-","A","A+"}))))</f>
        <v/>
      </c>
      <c r="V94" s="1" t="str">
        <f>IF(COUNT($A94)=0,"",IF(T94="","--",IF(T94="3E","3E",LOOKUP(T94/V$2,{0,0.4,0.45,0.5,0.55,0.6,0.65,0.7,0.75,0.8,1},{0,2,2.25,2.5,2.75,3,3.25,3.5,3.75,4}))))</f>
        <v/>
      </c>
      <c r="W94" s="2" t="str">
        <f>IF(COUNT($A94)=0,"",IF($A94&lt;&gt;DRAFT!$B96,"ERR",IF(DRAFT!BT96="3E","3E",IF(COUNT(DRAFT!BP96,DRAFT!BT96)&gt;0,DRAFT!BU96,""))))</f>
        <v/>
      </c>
      <c r="X94" s="2" t="str">
        <f>IF(COUNT($A94)=0,"",IF(W94="3E","3E",IF(W94="","I",LOOKUP(W94/Y$2,{0,0.4,0.45,0.5,0.55,0.6,0.65,0.7,0.75,0.8,1},{"F","D","C","C+","B-","B","B+","A-","A","A+"}))))</f>
        <v/>
      </c>
      <c r="Y94" s="1" t="str">
        <f>IF(COUNT($A94)=0,"",IF(W94="","--",IF(W94="3E","3E",LOOKUP(W94/Y$2,{0,0.4,0.45,0.5,0.55,0.6,0.65,0.7,0.75,0.8,1},{0,2,2.25,2.5,2.75,3,3.25,3.5,3.75,4}))))</f>
        <v/>
      </c>
      <c r="Z94" s="2" t="str">
        <f>IF(COUNT($A94)=0,"",IF($A94&lt;&gt;DRAFT!$B96,"ERR",IF(DRAFT!CC96="3E","3E",IF(COUNT(DRAFT!BY96,DRAFT!CC96)&gt;0,DRAFT!CD96,""))))</f>
        <v/>
      </c>
      <c r="AA94" s="2" t="str">
        <f>IF(COUNT($A94)=0,"",IF(Z94="3E","3E",IF(Z94="","I",LOOKUP(Z94/AB$2,{0,0.4,0.45,0.5,0.55,0.6,0.65,0.7,0.75,0.8,1},{"F","D","C","C+","B-","B","B+","A-","A","A+"}))))</f>
        <v/>
      </c>
      <c r="AB94" s="1" t="str">
        <f>IF(COUNT($A94)=0,"",IF(Z94="","--",IF(Z94="3E","3E",LOOKUP(Z94/AB$2,{0,0.4,0.45,0.5,0.55,0.6,0.65,0.7,0.75,0.8,1},{0,2,2.25,2.5,2.75,3,3.25,3.5,3.75,4}))))</f>
        <v/>
      </c>
      <c r="AC94" s="2" t="str">
        <f>IF(COUNT($A94)=0,"",IF($A94&lt;&gt;DRAFT!$B96,"ERR",IF(DRAFT!CF96&gt;0,DRAFT!CF96,"")))</f>
        <v/>
      </c>
      <c r="AD94" s="2" t="str">
        <f>IF(COUNT($A94)=0,"",IF(AC94="3E","3E",IF(AC94="","I",LOOKUP(AC94/AE$2,{0,0.4,0.45,0.5,0.55,0.6,0.65,0.7,0.75,0.8,1},{"F","D","C","C+","B-","B","B+","A-","A","A+"}))))</f>
        <v/>
      </c>
      <c r="AE94" s="1" t="str">
        <f>IF(COUNT($A94)=0,"",IF(AC94="","--",IF(AC94="3E","3E",LOOKUP(AC94/AE$2,{0,0.4,0.45,0.5,0.55,0.6,0.65,0.7,0.75,0.8,1},{0,2,2.25,2.5,2.75,3,3.25,3.5,3.75,4}))))</f>
        <v/>
      </c>
      <c r="AF94" s="2" t="str">
        <f>IF(COUNT($A94)=0,"",IF($A94&lt;&gt;DRAFT!$B96,"ERR",IF(DRAFT!CI96&gt;0,DRAFT!CK96,"")))</f>
        <v/>
      </c>
      <c r="AG94" s="2" t="str">
        <f>IF(COUNT($A94)=0,"",IF(AF94="3E","3E",IF(AF94="","I",LOOKUP(AF94/AH$2,{0,0.4,0.45,0.5,0.55,0.6,0.65,0.7,0.75,0.8,1},{"F","D","C","C+","B-","B","B+","A-","A","A+"}))))</f>
        <v/>
      </c>
      <c r="AH94" s="1" t="str">
        <f>IF(COUNT($A94)=0,"",IF(AF94="","--",IF(AF94="3E","3E",LOOKUP(AF94/AH$2,{0,0.4,0.45,0.5,0.55,0.6,0.65,0.7,0.75,0.8,1},{0,2,2.25,2.5,2.75,3,3.25,3.5,3.75,4}))))</f>
        <v/>
      </c>
      <c r="AI94" s="2" t="str">
        <f>IF($A94&lt;&gt;DRAFT!$B96,"ERR",IF(OR(COUNT($A94)=0,COUNT(DRAFT!CL96:CN96,DRAFT!CP96:CR96)=0),"",CEILING(SUM(DRAFT!CO96,DRAFT!CS96,DRAFT!CT96),1)))</f>
        <v/>
      </c>
      <c r="AJ94" s="2" t="str">
        <f>IF(COUNT($A94)=0,"",IF(AI94="3E","3E",IF(AI94="","I",LOOKUP(AI94/AK$2,{0,0.4,0.45,0.5,0.55,0.6,0.65,0.7,0.75,0.8,1},{"F","D","C","C+","B-","B","B+","A-","A","A+"}))))</f>
        <v/>
      </c>
      <c r="AK94" s="1" t="str">
        <f>IF(COUNT($A94)=0,"",IF(AI94="","--",IF(AI94="3E","3E",LOOKUP(AI94/AK$2,{0,0.4,0.45,0.5,0.55,0.6,0.65,0.7,0.75,0.8,1},{0,2,2.25,2.5,2.75,3,3.25,3.5,3.75,4}))))</f>
        <v/>
      </c>
      <c r="AL94" s="4" t="str">
        <f>IF(OR(COUNT($A94)=0,COUNT(B94:AK94)=0),"",IF(COUNTIF(B94:AK94,"3E")&gt;0,"3E",IF(DRAFT!$A96="R",TRUNC(SUMPRODUCT(RGP,RCP)/TCP,3),TRUNC((SUMPRODUCT(--(IMDGP&gt;0)*IMDGP,IMCP)+CEILING(DRAFT!$DB96*42,0.25))/TCP,3))))</f>
        <v/>
      </c>
      <c r="AM94" s="2" t="str">
        <f>IF(OR(COUNT($A94)=0,COUNT(B94:AK94)=0),"",IF(COUNTIF(B94:AK94,"3E")&gt;0,"3E",IF(DRAFT!$A96="R",SUMPRODUCT(--(RGP&gt;=2),RCP),SUMPRODUCT(--(IMDGP&gt;0),--(IMGP=0),IMCP)+DRAFT!$DC96)))</f>
        <v/>
      </c>
      <c r="AN94" s="67" t="str">
        <f>IF(AL94="3E","3E",IF(COUNT($A94)=0,"",IF(COUNT(AI94)=0,"--",ROUND(((CEILING(DRAFT!$CV96*38,0.25)+CEILING(DRAFT!$CX96*38,0.25)+CEILING(DRAFT!$CZ96*42,0.25)+CEILING($AL94*42,0.25))/160),2))))</f>
        <v/>
      </c>
      <c r="AO94" s="2" t="str">
        <f>IF(AN94="3E","3E",IF(COUNT($A94)=0,"",IF(COUNT(AN94)=0,"I",LOOKUP(AN94,{0,2,2.25,2.5,2.75,3,3.25,3.5,3.75,4},{"F","D","C","C+","B-","B","B+","A-","A","A+"}))))</f>
        <v/>
      </c>
      <c r="AP94" s="2" t="str">
        <f>IF(AN94="3E","3E",IF(OR(COUNT(A94)=0,COUNT(AN94)=0),"",DRAFT!CW96+DRAFT!CY96+DRAFT!DA96+N(TABULATION!AM94)))</f>
        <v/>
      </c>
      <c r="AQ94" s="2" t="str">
        <f>IF(OR(COUNT($A94)=0,COUNT(B94:AK94)=0),"",IF(COUNTIF(B94:AM94,"3E")&gt;0,"3E",IF(AND(DRAFT!$A96="IM",OR($AL94&gt;DRAFT!$DB96,$AM94&gt;DRAFT!$DC96)),"IMPROVED",IF(AND(DRAFT!$A96="IM",$AL94&lt;=DRAFT!$DB96,$AM94&lt;=DRAFT!$DC96),"NOT IMPROVED",IF(AND(DRAFT!CU96="S",AH94&gt;=2,AK94&gt;=2,AN94&gt;=2.5,AP94&gt;=144),"PASS","FAIL")))))</f>
        <v/>
      </c>
      <c r="AR94" s="2" t="str">
        <f t="shared" si="2"/>
        <v/>
      </c>
      <c r="AS94" s="2" t="str">
        <f t="shared" si="3"/>
        <v/>
      </c>
    </row>
    <row r="95" spans="1:45" ht="18.95" customHeight="1" x14ac:dyDescent="0.25">
      <c r="A95" s="3" t="str">
        <f>IF(DRAFT!$B97="","",DRAFT!$B97)</f>
        <v/>
      </c>
      <c r="B95" s="2" t="str">
        <f>IF(COUNT($A95)=0,"",IF($A95&lt;&gt;DRAFT!$B97,"ERR",IF(DRAFT!I97="3E","3E",IF(COUNT(DRAFT!E97,DRAFT!I97)&gt;0,DRAFT!J97,""))))</f>
        <v/>
      </c>
      <c r="C95" s="2" t="str">
        <f>IF(COUNT($A95)=0,"",IF(B95="3E","3E",IF(B95="","I",LOOKUP(B95/D$2,{0,0.4,0.45,0.5,0.55,0.6,0.65,0.7,0.75,0.8,1},{"F","D","C","C+","B-","B","B+","A-","A","A+"}))))</f>
        <v/>
      </c>
      <c r="D95" s="1" t="str">
        <f>IF(COUNT($A95)=0,"",IF(B95="","--",IF(B95="3E","3E",LOOKUP(B95/D$2,{0,0.4,0.45,0.5,0.55,0.6,0.65,0.7,0.75,0.8,1},{0,2,2.25,2.5,2.75,3,3.25,3.5,3.75,4}))))</f>
        <v/>
      </c>
      <c r="E95" s="2" t="str">
        <f>IF(COUNT($A95)=0,"",IF($A95&lt;&gt;DRAFT!$B97,"ERR",IF(DRAFT!R97="3E","3E",IF(COUNT(DRAFT!N97,DRAFT!R97)&gt;0,DRAFT!S97,""))))</f>
        <v/>
      </c>
      <c r="F95" s="2" t="str">
        <f>IF(COUNT($A95)=0,"",IF(E95="3E","3E",IF(E95="","I",LOOKUP(E95/G$2,{0,0.4,0.45,0.5,0.55,0.6,0.65,0.7,0.75,0.8,1},{"F","D","C","C+","B-","B","B+","A-","A","A+"}))))</f>
        <v/>
      </c>
      <c r="G95" s="1" t="str">
        <f>IF(COUNT($A95)=0,"",IF(E95="","--",IF(E95="3E","3E",LOOKUP(E95/G$2,{0,0.4,0.45,0.5,0.55,0.6,0.65,0.7,0.75,0.8,1},{0,2,2.25,2.5,2.75,3,3.25,3.5,3.75,4}))))</f>
        <v/>
      </c>
      <c r="H95" s="2" t="str">
        <f>IF(COUNT($A95)=0,"",IF($A95&lt;&gt;DRAFT!$B97,"ERR",IF(DRAFT!AA97="3E","3E",IF(COUNT(DRAFT!W97,DRAFT!AA97)&gt;0,DRAFT!AB97,""))))</f>
        <v/>
      </c>
      <c r="I95" s="2" t="str">
        <f>IF(COUNT($A95)=0,"",IF(H95="3E","3E",IF(H95="","I",LOOKUP(H95/J$2,{0,0.4,0.45,0.5,0.55,0.6,0.65,0.7,0.75,0.8,1},{"F","D","C","C+","B-","B","B+","A-","A","A+"}))))</f>
        <v/>
      </c>
      <c r="J95" s="1" t="str">
        <f>IF(COUNT($A95)=0,"",IF(H95="","--",IF(H95="3E","3E",LOOKUP(H95/J$2,{0,0.4,0.45,0.5,0.55,0.6,0.65,0.7,0.75,0.8,1},{0,2,2.25,2.5,2.75,3,3.25,3.5,3.75,4}))))</f>
        <v/>
      </c>
      <c r="K95" s="2" t="str">
        <f>IF(COUNT($A95)=0,"",IF($A95&lt;&gt;DRAFT!$B97,"ERR",IF(DRAFT!AJ97="3E","3E",IF(COUNT(DRAFT!AF97,DRAFT!AJ97)&gt;0,DRAFT!AK97,""))))</f>
        <v/>
      </c>
      <c r="L95" s="2" t="str">
        <f>IF(COUNT($A95)=0,"",IF(K95="3E","3E",IF(K95="","I",LOOKUP(K95/M$2,{0,0.4,0.45,0.5,0.55,0.6,0.65,0.7,0.75,0.8,1},{"F","D","C","C+","B-","B","B+","A-","A","A+"}))))</f>
        <v/>
      </c>
      <c r="M95" s="1" t="str">
        <f>IF(COUNT($A95)=0,"",IF(K95="","--",IF(K95="3E","3E",LOOKUP(K95/M$2,{0,0.4,0.45,0.5,0.55,0.6,0.65,0.7,0.75,0.8,1},{0,2,2.25,2.5,2.75,3,3.25,3.5,3.75,4}))))</f>
        <v/>
      </c>
      <c r="N95" s="2" t="str">
        <f>IF(COUNT($A95)=0,"",IF($A95&lt;&gt;DRAFT!$B97,"ERR",IF(DRAFT!AS97="3E","3E",IF(COUNT(DRAFT!AO97,DRAFT!AS97)&gt;0,DRAFT!AT97,""))))</f>
        <v/>
      </c>
      <c r="O95" s="2" t="str">
        <f>IF(COUNT($A95)=0,"",IF(N95="3E","3E",IF(N95="","I",LOOKUP(N95/P$2,{0,0.4,0.45,0.5,0.55,0.6,0.65,0.7,0.75,0.8,1},{"F","D","C","C+","B-","B","B+","A-","A","A+"}))))</f>
        <v/>
      </c>
      <c r="P95" s="1" t="str">
        <f>IF(COUNT($A95)=0,"",IF(N95="","--",IF(N95="3E","3E",LOOKUP(N95/P$2,{0,0.4,0.45,0.5,0.55,0.6,0.65,0.7,0.75,0.8,1},{0,2,2.25,2.5,2.75,3,3.25,3.5,3.75,4}))))</f>
        <v/>
      </c>
      <c r="Q95" s="2" t="str">
        <f>IF(COUNT($A95)=0,"",IF($A95&lt;&gt;DRAFT!$B97,"ERR",IF(DRAFT!BB97="3E","3E",IF(COUNT(DRAFT!AX97,DRAFT!BB97)&gt;0,DRAFT!BC97,""))))</f>
        <v/>
      </c>
      <c r="R95" s="2" t="str">
        <f>IF(COUNT($A95)=0,"",IF(Q95="3E","3E",IF(Q95="","I",LOOKUP(Q95/S$2,{0,0.4,0.45,0.5,0.55,0.6,0.65,0.7,0.75,0.8,1},{"F","D","C","C+","B-","B","B+","A-","A","A+"}))))</f>
        <v/>
      </c>
      <c r="S95" s="1" t="str">
        <f>IF(COUNT($A95)=0,"",IF(Q95="","--",IF(Q95="3E","3E",LOOKUP(Q95/S$2,{0,0.4,0.45,0.5,0.55,0.6,0.65,0.7,0.75,0.8,1},{0,2,2.25,2.5,2.75,3,3.25,3.5,3.75,4}))))</f>
        <v/>
      </c>
      <c r="T95" s="2" t="str">
        <f>IF(COUNT($A95)=0,"",IF($A95&lt;&gt;DRAFT!$B97,"ERR",IF(DRAFT!BK97="3E","3E",IF(COUNT(DRAFT!BG97,DRAFT!BK97)&gt;0,DRAFT!BL97,""))))</f>
        <v/>
      </c>
      <c r="U95" s="2" t="str">
        <f>IF(COUNT($A95)=0,"",IF(T95="3E","3E",IF(T95="","I",LOOKUP(T95/V$2,{0,0.4,0.45,0.5,0.55,0.6,0.65,0.7,0.75,0.8,1},{"F","D","C","C+","B-","B","B+","A-","A","A+"}))))</f>
        <v/>
      </c>
      <c r="V95" s="1" t="str">
        <f>IF(COUNT($A95)=0,"",IF(T95="","--",IF(T95="3E","3E",LOOKUP(T95/V$2,{0,0.4,0.45,0.5,0.55,0.6,0.65,0.7,0.75,0.8,1},{0,2,2.25,2.5,2.75,3,3.25,3.5,3.75,4}))))</f>
        <v/>
      </c>
      <c r="W95" s="2" t="str">
        <f>IF(COUNT($A95)=0,"",IF($A95&lt;&gt;DRAFT!$B97,"ERR",IF(DRAFT!BT97="3E","3E",IF(COUNT(DRAFT!BP97,DRAFT!BT97)&gt;0,DRAFT!BU97,""))))</f>
        <v/>
      </c>
      <c r="X95" s="2" t="str">
        <f>IF(COUNT($A95)=0,"",IF(W95="3E","3E",IF(W95="","I",LOOKUP(W95/Y$2,{0,0.4,0.45,0.5,0.55,0.6,0.65,0.7,0.75,0.8,1},{"F","D","C","C+","B-","B","B+","A-","A","A+"}))))</f>
        <v/>
      </c>
      <c r="Y95" s="1" t="str">
        <f>IF(COUNT($A95)=0,"",IF(W95="","--",IF(W95="3E","3E",LOOKUP(W95/Y$2,{0,0.4,0.45,0.5,0.55,0.6,0.65,0.7,0.75,0.8,1},{0,2,2.25,2.5,2.75,3,3.25,3.5,3.75,4}))))</f>
        <v/>
      </c>
      <c r="Z95" s="2" t="str">
        <f>IF(COUNT($A95)=0,"",IF($A95&lt;&gt;DRAFT!$B97,"ERR",IF(DRAFT!CC97="3E","3E",IF(COUNT(DRAFT!BY97,DRAFT!CC97)&gt;0,DRAFT!CD97,""))))</f>
        <v/>
      </c>
      <c r="AA95" s="2" t="str">
        <f>IF(COUNT($A95)=0,"",IF(Z95="3E","3E",IF(Z95="","I",LOOKUP(Z95/AB$2,{0,0.4,0.45,0.5,0.55,0.6,0.65,0.7,0.75,0.8,1},{"F","D","C","C+","B-","B","B+","A-","A","A+"}))))</f>
        <v/>
      </c>
      <c r="AB95" s="1" t="str">
        <f>IF(COUNT($A95)=0,"",IF(Z95="","--",IF(Z95="3E","3E",LOOKUP(Z95/AB$2,{0,0.4,0.45,0.5,0.55,0.6,0.65,0.7,0.75,0.8,1},{0,2,2.25,2.5,2.75,3,3.25,3.5,3.75,4}))))</f>
        <v/>
      </c>
      <c r="AC95" s="2" t="str">
        <f>IF(COUNT($A95)=0,"",IF($A95&lt;&gt;DRAFT!$B97,"ERR",IF(DRAFT!CF97&gt;0,DRAFT!CF97,"")))</f>
        <v/>
      </c>
      <c r="AD95" s="2" t="str">
        <f>IF(COUNT($A95)=0,"",IF(AC95="3E","3E",IF(AC95="","I",LOOKUP(AC95/AE$2,{0,0.4,0.45,0.5,0.55,0.6,0.65,0.7,0.75,0.8,1},{"F","D","C","C+","B-","B","B+","A-","A","A+"}))))</f>
        <v/>
      </c>
      <c r="AE95" s="1" t="str">
        <f>IF(COUNT($A95)=0,"",IF(AC95="","--",IF(AC95="3E","3E",LOOKUP(AC95/AE$2,{0,0.4,0.45,0.5,0.55,0.6,0.65,0.7,0.75,0.8,1},{0,2,2.25,2.5,2.75,3,3.25,3.5,3.75,4}))))</f>
        <v/>
      </c>
      <c r="AF95" s="2" t="str">
        <f>IF(COUNT($A95)=0,"",IF($A95&lt;&gt;DRAFT!$B97,"ERR",IF(DRAFT!CI97&gt;0,DRAFT!CK97,"")))</f>
        <v/>
      </c>
      <c r="AG95" s="2" t="str">
        <f>IF(COUNT($A95)=0,"",IF(AF95="3E","3E",IF(AF95="","I",LOOKUP(AF95/AH$2,{0,0.4,0.45,0.5,0.55,0.6,0.65,0.7,0.75,0.8,1},{"F","D","C","C+","B-","B","B+","A-","A","A+"}))))</f>
        <v/>
      </c>
      <c r="AH95" s="1" t="str">
        <f>IF(COUNT($A95)=0,"",IF(AF95="","--",IF(AF95="3E","3E",LOOKUP(AF95/AH$2,{0,0.4,0.45,0.5,0.55,0.6,0.65,0.7,0.75,0.8,1},{0,2,2.25,2.5,2.75,3,3.25,3.5,3.75,4}))))</f>
        <v/>
      </c>
      <c r="AI95" s="2" t="str">
        <f>IF($A95&lt;&gt;DRAFT!$B97,"ERR",IF(OR(COUNT($A95)=0,COUNT(DRAFT!CL97:CN97,DRAFT!CP97:CR97)=0),"",CEILING(SUM(DRAFT!CO97,DRAFT!CS97,DRAFT!CT97),1)))</f>
        <v/>
      </c>
      <c r="AJ95" s="2" t="str">
        <f>IF(COUNT($A95)=0,"",IF(AI95="3E","3E",IF(AI95="","I",LOOKUP(AI95/AK$2,{0,0.4,0.45,0.5,0.55,0.6,0.65,0.7,0.75,0.8,1},{"F","D","C","C+","B-","B","B+","A-","A","A+"}))))</f>
        <v/>
      </c>
      <c r="AK95" s="1" t="str">
        <f>IF(COUNT($A95)=0,"",IF(AI95="","--",IF(AI95="3E","3E",LOOKUP(AI95/AK$2,{0,0.4,0.45,0.5,0.55,0.6,0.65,0.7,0.75,0.8,1},{0,2,2.25,2.5,2.75,3,3.25,3.5,3.75,4}))))</f>
        <v/>
      </c>
      <c r="AL95" s="4" t="str">
        <f>IF(OR(COUNT($A95)=0,COUNT(B95:AK95)=0),"",IF(COUNTIF(B95:AK95,"3E")&gt;0,"3E",IF(DRAFT!$A97="R",TRUNC(SUMPRODUCT(RGP,RCP)/TCP,3),TRUNC((SUMPRODUCT(--(IMDGP&gt;0)*IMDGP,IMCP)+CEILING(DRAFT!$DB97*42,0.25))/TCP,3))))</f>
        <v/>
      </c>
      <c r="AM95" s="2" t="str">
        <f>IF(OR(COUNT($A95)=0,COUNT(B95:AK95)=0),"",IF(COUNTIF(B95:AK95,"3E")&gt;0,"3E",IF(DRAFT!$A97="R",SUMPRODUCT(--(RGP&gt;=2),RCP),SUMPRODUCT(--(IMDGP&gt;0),--(IMGP=0),IMCP)+DRAFT!$DC97)))</f>
        <v/>
      </c>
      <c r="AN95" s="67" t="str">
        <f>IF(AL95="3E","3E",IF(COUNT($A95)=0,"",IF(COUNT(AI95)=0,"--",ROUND(((CEILING(DRAFT!$CV97*38,0.25)+CEILING(DRAFT!$CX97*38,0.25)+CEILING(DRAFT!$CZ97*42,0.25)+CEILING($AL95*42,0.25))/160),2))))</f>
        <v/>
      </c>
      <c r="AO95" s="2" t="str">
        <f>IF(AN95="3E","3E",IF(COUNT($A95)=0,"",IF(COUNT(AN95)=0,"I",LOOKUP(AN95,{0,2,2.25,2.5,2.75,3,3.25,3.5,3.75,4},{"F","D","C","C+","B-","B","B+","A-","A","A+"}))))</f>
        <v/>
      </c>
      <c r="AP95" s="2" t="str">
        <f>IF(AN95="3E","3E",IF(OR(COUNT(A95)=0,COUNT(AN95)=0),"",DRAFT!CW97+DRAFT!CY97+DRAFT!DA97+N(TABULATION!AM95)))</f>
        <v/>
      </c>
      <c r="AQ95" s="2" t="str">
        <f>IF(OR(COUNT($A95)=0,COUNT(B95:AK95)=0),"",IF(COUNTIF(B95:AM95,"3E")&gt;0,"3E",IF(AND(DRAFT!$A97="IM",OR($AL95&gt;DRAFT!$DB97,$AM95&gt;DRAFT!$DC97)),"IMPROVED",IF(AND(DRAFT!$A97="IM",$AL95&lt;=DRAFT!$DB97,$AM95&lt;=DRAFT!$DC97),"NOT IMPROVED",IF(AND(DRAFT!CU97="S",AH95&gt;=2,AK95&gt;=2,AN95&gt;=2.5,AP95&gt;=144),"PASS","FAIL")))))</f>
        <v/>
      </c>
      <c r="AR95" s="2" t="str">
        <f t="shared" si="2"/>
        <v/>
      </c>
      <c r="AS95" s="2" t="str">
        <f t="shared" si="3"/>
        <v/>
      </c>
    </row>
    <row r="96" spans="1:45" ht="18.95" customHeight="1" x14ac:dyDescent="0.25">
      <c r="A96" s="3" t="str">
        <f>IF(DRAFT!$B98="","",DRAFT!$B98)</f>
        <v/>
      </c>
      <c r="B96" s="2" t="str">
        <f>IF(COUNT($A96)=0,"",IF($A96&lt;&gt;DRAFT!$B98,"ERR",IF(DRAFT!I98="3E","3E",IF(COUNT(DRAFT!E98,DRAFT!I98)&gt;0,DRAFT!J98,""))))</f>
        <v/>
      </c>
      <c r="C96" s="2" t="str">
        <f>IF(COUNT($A96)=0,"",IF(B96="3E","3E",IF(B96="","I",LOOKUP(B96/D$2,{0,0.4,0.45,0.5,0.55,0.6,0.65,0.7,0.75,0.8,1},{"F","D","C","C+","B-","B","B+","A-","A","A+"}))))</f>
        <v/>
      </c>
      <c r="D96" s="1" t="str">
        <f>IF(COUNT($A96)=0,"",IF(B96="","--",IF(B96="3E","3E",LOOKUP(B96/D$2,{0,0.4,0.45,0.5,0.55,0.6,0.65,0.7,0.75,0.8,1},{0,2,2.25,2.5,2.75,3,3.25,3.5,3.75,4}))))</f>
        <v/>
      </c>
      <c r="E96" s="2" t="str">
        <f>IF(COUNT($A96)=0,"",IF($A96&lt;&gt;DRAFT!$B98,"ERR",IF(DRAFT!R98="3E","3E",IF(COUNT(DRAFT!N98,DRAFT!R98)&gt;0,DRAFT!S98,""))))</f>
        <v/>
      </c>
      <c r="F96" s="2" t="str">
        <f>IF(COUNT($A96)=0,"",IF(E96="3E","3E",IF(E96="","I",LOOKUP(E96/G$2,{0,0.4,0.45,0.5,0.55,0.6,0.65,0.7,0.75,0.8,1},{"F","D","C","C+","B-","B","B+","A-","A","A+"}))))</f>
        <v/>
      </c>
      <c r="G96" s="1" t="str">
        <f>IF(COUNT($A96)=0,"",IF(E96="","--",IF(E96="3E","3E",LOOKUP(E96/G$2,{0,0.4,0.45,0.5,0.55,0.6,0.65,0.7,0.75,0.8,1},{0,2,2.25,2.5,2.75,3,3.25,3.5,3.75,4}))))</f>
        <v/>
      </c>
      <c r="H96" s="2" t="str">
        <f>IF(COUNT($A96)=0,"",IF($A96&lt;&gt;DRAFT!$B98,"ERR",IF(DRAFT!AA98="3E","3E",IF(COUNT(DRAFT!W98,DRAFT!AA98)&gt;0,DRAFT!AB98,""))))</f>
        <v/>
      </c>
      <c r="I96" s="2" t="str">
        <f>IF(COUNT($A96)=0,"",IF(H96="3E","3E",IF(H96="","I",LOOKUP(H96/J$2,{0,0.4,0.45,0.5,0.55,0.6,0.65,0.7,0.75,0.8,1},{"F","D","C","C+","B-","B","B+","A-","A","A+"}))))</f>
        <v/>
      </c>
      <c r="J96" s="1" t="str">
        <f>IF(COUNT($A96)=0,"",IF(H96="","--",IF(H96="3E","3E",LOOKUP(H96/J$2,{0,0.4,0.45,0.5,0.55,0.6,0.65,0.7,0.75,0.8,1},{0,2,2.25,2.5,2.75,3,3.25,3.5,3.75,4}))))</f>
        <v/>
      </c>
      <c r="K96" s="2" t="str">
        <f>IF(COUNT($A96)=0,"",IF($A96&lt;&gt;DRAFT!$B98,"ERR",IF(DRAFT!AJ98="3E","3E",IF(COUNT(DRAFT!AF98,DRAFT!AJ98)&gt;0,DRAFT!AK98,""))))</f>
        <v/>
      </c>
      <c r="L96" s="2" t="str">
        <f>IF(COUNT($A96)=0,"",IF(K96="3E","3E",IF(K96="","I",LOOKUP(K96/M$2,{0,0.4,0.45,0.5,0.55,0.6,0.65,0.7,0.75,0.8,1},{"F","D","C","C+","B-","B","B+","A-","A","A+"}))))</f>
        <v/>
      </c>
      <c r="M96" s="1" t="str">
        <f>IF(COUNT($A96)=0,"",IF(K96="","--",IF(K96="3E","3E",LOOKUP(K96/M$2,{0,0.4,0.45,0.5,0.55,0.6,0.65,0.7,0.75,0.8,1},{0,2,2.25,2.5,2.75,3,3.25,3.5,3.75,4}))))</f>
        <v/>
      </c>
      <c r="N96" s="2" t="str">
        <f>IF(COUNT($A96)=0,"",IF($A96&lt;&gt;DRAFT!$B98,"ERR",IF(DRAFT!AS98="3E","3E",IF(COUNT(DRAFT!AO98,DRAFT!AS98)&gt;0,DRAFT!AT98,""))))</f>
        <v/>
      </c>
      <c r="O96" s="2" t="str">
        <f>IF(COUNT($A96)=0,"",IF(N96="3E","3E",IF(N96="","I",LOOKUP(N96/P$2,{0,0.4,0.45,0.5,0.55,0.6,0.65,0.7,0.75,0.8,1},{"F","D","C","C+","B-","B","B+","A-","A","A+"}))))</f>
        <v/>
      </c>
      <c r="P96" s="1" t="str">
        <f>IF(COUNT($A96)=0,"",IF(N96="","--",IF(N96="3E","3E",LOOKUP(N96/P$2,{0,0.4,0.45,0.5,0.55,0.6,0.65,0.7,0.75,0.8,1},{0,2,2.25,2.5,2.75,3,3.25,3.5,3.75,4}))))</f>
        <v/>
      </c>
      <c r="Q96" s="2" t="str">
        <f>IF(COUNT($A96)=0,"",IF($A96&lt;&gt;DRAFT!$B98,"ERR",IF(DRAFT!BB98="3E","3E",IF(COUNT(DRAFT!AX98,DRAFT!BB98)&gt;0,DRAFT!BC98,""))))</f>
        <v/>
      </c>
      <c r="R96" s="2" t="str">
        <f>IF(COUNT($A96)=0,"",IF(Q96="3E","3E",IF(Q96="","I",LOOKUP(Q96/S$2,{0,0.4,0.45,0.5,0.55,0.6,0.65,0.7,0.75,0.8,1},{"F","D","C","C+","B-","B","B+","A-","A","A+"}))))</f>
        <v/>
      </c>
      <c r="S96" s="1" t="str">
        <f>IF(COUNT($A96)=0,"",IF(Q96="","--",IF(Q96="3E","3E",LOOKUP(Q96/S$2,{0,0.4,0.45,0.5,0.55,0.6,0.65,0.7,0.75,0.8,1},{0,2,2.25,2.5,2.75,3,3.25,3.5,3.75,4}))))</f>
        <v/>
      </c>
      <c r="T96" s="2" t="str">
        <f>IF(COUNT($A96)=0,"",IF($A96&lt;&gt;DRAFT!$B98,"ERR",IF(DRAFT!BK98="3E","3E",IF(COUNT(DRAFT!BG98,DRAFT!BK98)&gt;0,DRAFT!BL98,""))))</f>
        <v/>
      </c>
      <c r="U96" s="2" t="str">
        <f>IF(COUNT($A96)=0,"",IF(T96="3E","3E",IF(T96="","I",LOOKUP(T96/V$2,{0,0.4,0.45,0.5,0.55,0.6,0.65,0.7,0.75,0.8,1},{"F","D","C","C+","B-","B","B+","A-","A","A+"}))))</f>
        <v/>
      </c>
      <c r="V96" s="1" t="str">
        <f>IF(COUNT($A96)=0,"",IF(T96="","--",IF(T96="3E","3E",LOOKUP(T96/V$2,{0,0.4,0.45,0.5,0.55,0.6,0.65,0.7,0.75,0.8,1},{0,2,2.25,2.5,2.75,3,3.25,3.5,3.75,4}))))</f>
        <v/>
      </c>
      <c r="W96" s="2" t="str">
        <f>IF(COUNT($A96)=0,"",IF($A96&lt;&gt;DRAFT!$B98,"ERR",IF(DRAFT!BT98="3E","3E",IF(COUNT(DRAFT!BP98,DRAFT!BT98)&gt;0,DRAFT!BU98,""))))</f>
        <v/>
      </c>
      <c r="X96" s="2" t="str">
        <f>IF(COUNT($A96)=0,"",IF(W96="3E","3E",IF(W96="","I",LOOKUP(W96/Y$2,{0,0.4,0.45,0.5,0.55,0.6,0.65,0.7,0.75,0.8,1},{"F","D","C","C+","B-","B","B+","A-","A","A+"}))))</f>
        <v/>
      </c>
      <c r="Y96" s="1" t="str">
        <f>IF(COUNT($A96)=0,"",IF(W96="","--",IF(W96="3E","3E",LOOKUP(W96/Y$2,{0,0.4,0.45,0.5,0.55,0.6,0.65,0.7,0.75,0.8,1},{0,2,2.25,2.5,2.75,3,3.25,3.5,3.75,4}))))</f>
        <v/>
      </c>
      <c r="Z96" s="2" t="str">
        <f>IF(COUNT($A96)=0,"",IF($A96&lt;&gt;DRAFT!$B98,"ERR",IF(DRAFT!CC98="3E","3E",IF(COUNT(DRAFT!BY98,DRAFT!CC98)&gt;0,DRAFT!CD98,""))))</f>
        <v/>
      </c>
      <c r="AA96" s="2" t="str">
        <f>IF(COUNT($A96)=0,"",IF(Z96="3E","3E",IF(Z96="","I",LOOKUP(Z96/AB$2,{0,0.4,0.45,0.5,0.55,0.6,0.65,0.7,0.75,0.8,1},{"F","D","C","C+","B-","B","B+","A-","A","A+"}))))</f>
        <v/>
      </c>
      <c r="AB96" s="1" t="str">
        <f>IF(COUNT($A96)=0,"",IF(Z96="","--",IF(Z96="3E","3E",LOOKUP(Z96/AB$2,{0,0.4,0.45,0.5,0.55,0.6,0.65,0.7,0.75,0.8,1},{0,2,2.25,2.5,2.75,3,3.25,3.5,3.75,4}))))</f>
        <v/>
      </c>
      <c r="AC96" s="2" t="str">
        <f>IF(COUNT($A96)=0,"",IF($A96&lt;&gt;DRAFT!$B98,"ERR",IF(DRAFT!CF98&gt;0,DRAFT!CF98,"")))</f>
        <v/>
      </c>
      <c r="AD96" s="2" t="str">
        <f>IF(COUNT($A96)=0,"",IF(AC96="3E","3E",IF(AC96="","I",LOOKUP(AC96/AE$2,{0,0.4,0.45,0.5,0.55,0.6,0.65,0.7,0.75,0.8,1},{"F","D","C","C+","B-","B","B+","A-","A","A+"}))))</f>
        <v/>
      </c>
      <c r="AE96" s="1" t="str">
        <f>IF(COUNT($A96)=0,"",IF(AC96="","--",IF(AC96="3E","3E",LOOKUP(AC96/AE$2,{0,0.4,0.45,0.5,0.55,0.6,0.65,0.7,0.75,0.8,1},{0,2,2.25,2.5,2.75,3,3.25,3.5,3.75,4}))))</f>
        <v/>
      </c>
      <c r="AF96" s="2" t="str">
        <f>IF(COUNT($A96)=0,"",IF($A96&lt;&gt;DRAFT!$B98,"ERR",IF(DRAFT!CI98&gt;0,DRAFT!CK98,"")))</f>
        <v/>
      </c>
      <c r="AG96" s="2" t="str">
        <f>IF(COUNT($A96)=0,"",IF(AF96="3E","3E",IF(AF96="","I",LOOKUP(AF96/AH$2,{0,0.4,0.45,0.5,0.55,0.6,0.65,0.7,0.75,0.8,1},{"F","D","C","C+","B-","B","B+","A-","A","A+"}))))</f>
        <v/>
      </c>
      <c r="AH96" s="1" t="str">
        <f>IF(COUNT($A96)=0,"",IF(AF96="","--",IF(AF96="3E","3E",LOOKUP(AF96/AH$2,{0,0.4,0.45,0.5,0.55,0.6,0.65,0.7,0.75,0.8,1},{0,2,2.25,2.5,2.75,3,3.25,3.5,3.75,4}))))</f>
        <v/>
      </c>
      <c r="AI96" s="2" t="str">
        <f>IF($A96&lt;&gt;DRAFT!$B98,"ERR",IF(OR(COUNT($A96)=0,COUNT(DRAFT!CL98:CN98,DRAFT!CP98:CR98)=0),"",CEILING(SUM(DRAFT!CO98,DRAFT!CS98,DRAFT!CT98),1)))</f>
        <v/>
      </c>
      <c r="AJ96" s="2" t="str">
        <f>IF(COUNT($A96)=0,"",IF(AI96="3E","3E",IF(AI96="","I",LOOKUP(AI96/AK$2,{0,0.4,0.45,0.5,0.55,0.6,0.65,0.7,0.75,0.8,1},{"F","D","C","C+","B-","B","B+","A-","A","A+"}))))</f>
        <v/>
      </c>
      <c r="AK96" s="1" t="str">
        <f>IF(COUNT($A96)=0,"",IF(AI96="","--",IF(AI96="3E","3E",LOOKUP(AI96/AK$2,{0,0.4,0.45,0.5,0.55,0.6,0.65,0.7,0.75,0.8,1},{0,2,2.25,2.5,2.75,3,3.25,3.5,3.75,4}))))</f>
        <v/>
      </c>
      <c r="AL96" s="4" t="str">
        <f>IF(OR(COUNT($A96)=0,COUNT(B96:AK96)=0),"",IF(COUNTIF(B96:AK96,"3E")&gt;0,"3E",IF(DRAFT!$A98="R",TRUNC(SUMPRODUCT(RGP,RCP)/TCP,3),TRUNC((SUMPRODUCT(--(IMDGP&gt;0)*IMDGP,IMCP)+CEILING(DRAFT!$DB98*42,0.25))/TCP,3))))</f>
        <v/>
      </c>
      <c r="AM96" s="2" t="str">
        <f>IF(OR(COUNT($A96)=0,COUNT(B96:AK96)=0),"",IF(COUNTIF(B96:AK96,"3E")&gt;0,"3E",IF(DRAFT!$A98="R",SUMPRODUCT(--(RGP&gt;=2),RCP),SUMPRODUCT(--(IMDGP&gt;0),--(IMGP=0),IMCP)+DRAFT!$DC98)))</f>
        <v/>
      </c>
      <c r="AN96" s="67" t="str">
        <f>IF(AL96="3E","3E",IF(COUNT($A96)=0,"",IF(COUNT(AI96)=0,"--",ROUND(((CEILING(DRAFT!$CV98*38,0.25)+CEILING(DRAFT!$CX98*38,0.25)+CEILING(DRAFT!$CZ98*42,0.25)+CEILING($AL96*42,0.25))/160),2))))</f>
        <v/>
      </c>
      <c r="AO96" s="2" t="str">
        <f>IF(AN96="3E","3E",IF(COUNT($A96)=0,"",IF(COUNT(AN96)=0,"I",LOOKUP(AN96,{0,2,2.25,2.5,2.75,3,3.25,3.5,3.75,4},{"F","D","C","C+","B-","B","B+","A-","A","A+"}))))</f>
        <v/>
      </c>
      <c r="AP96" s="2" t="str">
        <f>IF(AN96="3E","3E",IF(OR(COUNT(A96)=0,COUNT(AN96)=0),"",DRAFT!CW98+DRAFT!CY98+DRAFT!DA98+N(TABULATION!AM96)))</f>
        <v/>
      </c>
      <c r="AQ96" s="2" t="str">
        <f>IF(OR(COUNT($A96)=0,COUNT(B96:AK96)=0),"",IF(COUNTIF(B96:AM96,"3E")&gt;0,"3E",IF(AND(DRAFT!$A98="IM",OR($AL96&gt;DRAFT!$DB98,$AM96&gt;DRAFT!$DC98)),"IMPROVED",IF(AND(DRAFT!$A98="IM",$AL96&lt;=DRAFT!$DB98,$AM96&lt;=DRAFT!$DC98),"NOT IMPROVED",IF(AND(DRAFT!CU98="S",AH96&gt;=2,AK96&gt;=2,AN96&gt;=2.5,AP96&gt;=144),"PASS","FAIL")))))</f>
        <v/>
      </c>
      <c r="AR96" s="2" t="str">
        <f t="shared" si="2"/>
        <v/>
      </c>
      <c r="AS96" s="2" t="str">
        <f t="shared" si="3"/>
        <v/>
      </c>
    </row>
    <row r="97" spans="1:45" ht="18.95" customHeight="1" x14ac:dyDescent="0.25">
      <c r="A97" s="3" t="str">
        <f>IF(DRAFT!$B99="","",DRAFT!$B99)</f>
        <v/>
      </c>
      <c r="B97" s="2" t="str">
        <f>IF(COUNT($A97)=0,"",IF($A97&lt;&gt;DRAFT!$B99,"ERR",IF(DRAFT!I99="3E","3E",IF(COUNT(DRAFT!E99,DRAFT!I99)&gt;0,DRAFT!J99,""))))</f>
        <v/>
      </c>
      <c r="C97" s="2" t="str">
        <f>IF(COUNT($A97)=0,"",IF(B97="3E","3E",IF(B97="","I",LOOKUP(B97/D$2,{0,0.4,0.45,0.5,0.55,0.6,0.65,0.7,0.75,0.8,1},{"F","D","C","C+","B-","B","B+","A-","A","A+"}))))</f>
        <v/>
      </c>
      <c r="D97" s="1" t="str">
        <f>IF(COUNT($A97)=0,"",IF(B97="","--",IF(B97="3E","3E",LOOKUP(B97/D$2,{0,0.4,0.45,0.5,0.55,0.6,0.65,0.7,0.75,0.8,1},{0,2,2.25,2.5,2.75,3,3.25,3.5,3.75,4}))))</f>
        <v/>
      </c>
      <c r="E97" s="2" t="str">
        <f>IF(COUNT($A97)=0,"",IF($A97&lt;&gt;DRAFT!$B99,"ERR",IF(DRAFT!R99="3E","3E",IF(COUNT(DRAFT!N99,DRAFT!R99)&gt;0,DRAFT!S99,""))))</f>
        <v/>
      </c>
      <c r="F97" s="2" t="str">
        <f>IF(COUNT($A97)=0,"",IF(E97="3E","3E",IF(E97="","I",LOOKUP(E97/G$2,{0,0.4,0.45,0.5,0.55,0.6,0.65,0.7,0.75,0.8,1},{"F","D","C","C+","B-","B","B+","A-","A","A+"}))))</f>
        <v/>
      </c>
      <c r="G97" s="1" t="str">
        <f>IF(COUNT($A97)=0,"",IF(E97="","--",IF(E97="3E","3E",LOOKUP(E97/G$2,{0,0.4,0.45,0.5,0.55,0.6,0.65,0.7,0.75,0.8,1},{0,2,2.25,2.5,2.75,3,3.25,3.5,3.75,4}))))</f>
        <v/>
      </c>
      <c r="H97" s="2" t="str">
        <f>IF(COUNT($A97)=0,"",IF($A97&lt;&gt;DRAFT!$B99,"ERR",IF(DRAFT!AA99="3E","3E",IF(COUNT(DRAFT!W99,DRAFT!AA99)&gt;0,DRAFT!AB99,""))))</f>
        <v/>
      </c>
      <c r="I97" s="2" t="str">
        <f>IF(COUNT($A97)=0,"",IF(H97="3E","3E",IF(H97="","I",LOOKUP(H97/J$2,{0,0.4,0.45,0.5,0.55,0.6,0.65,0.7,0.75,0.8,1},{"F","D","C","C+","B-","B","B+","A-","A","A+"}))))</f>
        <v/>
      </c>
      <c r="J97" s="1" t="str">
        <f>IF(COUNT($A97)=0,"",IF(H97="","--",IF(H97="3E","3E",LOOKUP(H97/J$2,{0,0.4,0.45,0.5,0.55,0.6,0.65,0.7,0.75,0.8,1},{0,2,2.25,2.5,2.75,3,3.25,3.5,3.75,4}))))</f>
        <v/>
      </c>
      <c r="K97" s="2" t="str">
        <f>IF(COUNT($A97)=0,"",IF($A97&lt;&gt;DRAFT!$B99,"ERR",IF(DRAFT!AJ99="3E","3E",IF(COUNT(DRAFT!AF99,DRAFT!AJ99)&gt;0,DRAFT!AK99,""))))</f>
        <v/>
      </c>
      <c r="L97" s="2" t="str">
        <f>IF(COUNT($A97)=0,"",IF(K97="3E","3E",IF(K97="","I",LOOKUP(K97/M$2,{0,0.4,0.45,0.5,0.55,0.6,0.65,0.7,0.75,0.8,1},{"F","D","C","C+","B-","B","B+","A-","A","A+"}))))</f>
        <v/>
      </c>
      <c r="M97" s="1" t="str">
        <f>IF(COUNT($A97)=0,"",IF(K97="","--",IF(K97="3E","3E",LOOKUP(K97/M$2,{0,0.4,0.45,0.5,0.55,0.6,0.65,0.7,0.75,0.8,1},{0,2,2.25,2.5,2.75,3,3.25,3.5,3.75,4}))))</f>
        <v/>
      </c>
      <c r="N97" s="2" t="str">
        <f>IF(COUNT($A97)=0,"",IF($A97&lt;&gt;DRAFT!$B99,"ERR",IF(DRAFT!AS99="3E","3E",IF(COUNT(DRAFT!AO99,DRAFT!AS99)&gt;0,DRAFT!AT99,""))))</f>
        <v/>
      </c>
      <c r="O97" s="2" t="str">
        <f>IF(COUNT($A97)=0,"",IF(N97="3E","3E",IF(N97="","I",LOOKUP(N97/P$2,{0,0.4,0.45,0.5,0.55,0.6,0.65,0.7,0.75,0.8,1},{"F","D","C","C+","B-","B","B+","A-","A","A+"}))))</f>
        <v/>
      </c>
      <c r="P97" s="1" t="str">
        <f>IF(COUNT($A97)=0,"",IF(N97="","--",IF(N97="3E","3E",LOOKUP(N97/P$2,{0,0.4,0.45,0.5,0.55,0.6,0.65,0.7,0.75,0.8,1},{0,2,2.25,2.5,2.75,3,3.25,3.5,3.75,4}))))</f>
        <v/>
      </c>
      <c r="Q97" s="2" t="str">
        <f>IF(COUNT($A97)=0,"",IF($A97&lt;&gt;DRAFT!$B99,"ERR",IF(DRAFT!BB99="3E","3E",IF(COUNT(DRAFT!AX99,DRAFT!BB99)&gt;0,DRAFT!BC99,""))))</f>
        <v/>
      </c>
      <c r="R97" s="2" t="str">
        <f>IF(COUNT($A97)=0,"",IF(Q97="3E","3E",IF(Q97="","I",LOOKUP(Q97/S$2,{0,0.4,0.45,0.5,0.55,0.6,0.65,0.7,0.75,0.8,1},{"F","D","C","C+","B-","B","B+","A-","A","A+"}))))</f>
        <v/>
      </c>
      <c r="S97" s="1" t="str">
        <f>IF(COUNT($A97)=0,"",IF(Q97="","--",IF(Q97="3E","3E",LOOKUP(Q97/S$2,{0,0.4,0.45,0.5,0.55,0.6,0.65,0.7,0.75,0.8,1},{0,2,2.25,2.5,2.75,3,3.25,3.5,3.75,4}))))</f>
        <v/>
      </c>
      <c r="T97" s="2" t="str">
        <f>IF(COUNT($A97)=0,"",IF($A97&lt;&gt;DRAFT!$B99,"ERR",IF(DRAFT!BK99="3E","3E",IF(COUNT(DRAFT!BG99,DRAFT!BK99)&gt;0,DRAFT!BL99,""))))</f>
        <v/>
      </c>
      <c r="U97" s="2" t="str">
        <f>IF(COUNT($A97)=0,"",IF(T97="3E","3E",IF(T97="","I",LOOKUP(T97/V$2,{0,0.4,0.45,0.5,0.55,0.6,0.65,0.7,0.75,0.8,1},{"F","D","C","C+","B-","B","B+","A-","A","A+"}))))</f>
        <v/>
      </c>
      <c r="V97" s="1" t="str">
        <f>IF(COUNT($A97)=0,"",IF(T97="","--",IF(T97="3E","3E",LOOKUP(T97/V$2,{0,0.4,0.45,0.5,0.55,0.6,0.65,0.7,0.75,0.8,1},{0,2,2.25,2.5,2.75,3,3.25,3.5,3.75,4}))))</f>
        <v/>
      </c>
      <c r="W97" s="2" t="str">
        <f>IF(COUNT($A97)=0,"",IF($A97&lt;&gt;DRAFT!$B99,"ERR",IF(DRAFT!BT99="3E","3E",IF(COUNT(DRAFT!BP99,DRAFT!BT99)&gt;0,DRAFT!BU99,""))))</f>
        <v/>
      </c>
      <c r="X97" s="2" t="str">
        <f>IF(COUNT($A97)=0,"",IF(W97="3E","3E",IF(W97="","I",LOOKUP(W97/Y$2,{0,0.4,0.45,0.5,0.55,0.6,0.65,0.7,0.75,0.8,1},{"F","D","C","C+","B-","B","B+","A-","A","A+"}))))</f>
        <v/>
      </c>
      <c r="Y97" s="1" t="str">
        <f>IF(COUNT($A97)=0,"",IF(W97="","--",IF(W97="3E","3E",LOOKUP(W97/Y$2,{0,0.4,0.45,0.5,0.55,0.6,0.65,0.7,0.75,0.8,1},{0,2,2.25,2.5,2.75,3,3.25,3.5,3.75,4}))))</f>
        <v/>
      </c>
      <c r="Z97" s="2" t="str">
        <f>IF(COUNT($A97)=0,"",IF($A97&lt;&gt;DRAFT!$B99,"ERR",IF(DRAFT!CC99="3E","3E",IF(COUNT(DRAFT!BY99,DRAFT!CC99)&gt;0,DRAFT!CD99,""))))</f>
        <v/>
      </c>
      <c r="AA97" s="2" t="str">
        <f>IF(COUNT($A97)=0,"",IF(Z97="3E","3E",IF(Z97="","I",LOOKUP(Z97/AB$2,{0,0.4,0.45,0.5,0.55,0.6,0.65,0.7,0.75,0.8,1},{"F","D","C","C+","B-","B","B+","A-","A","A+"}))))</f>
        <v/>
      </c>
      <c r="AB97" s="1" t="str">
        <f>IF(COUNT($A97)=0,"",IF(Z97="","--",IF(Z97="3E","3E",LOOKUP(Z97/AB$2,{0,0.4,0.45,0.5,0.55,0.6,0.65,0.7,0.75,0.8,1},{0,2,2.25,2.5,2.75,3,3.25,3.5,3.75,4}))))</f>
        <v/>
      </c>
      <c r="AC97" s="2" t="str">
        <f>IF(COUNT($A97)=0,"",IF($A97&lt;&gt;DRAFT!$B99,"ERR",IF(DRAFT!CF99&gt;0,DRAFT!CF99,"")))</f>
        <v/>
      </c>
      <c r="AD97" s="2" t="str">
        <f>IF(COUNT($A97)=0,"",IF(AC97="3E","3E",IF(AC97="","I",LOOKUP(AC97/AE$2,{0,0.4,0.45,0.5,0.55,0.6,0.65,0.7,0.75,0.8,1},{"F","D","C","C+","B-","B","B+","A-","A","A+"}))))</f>
        <v/>
      </c>
      <c r="AE97" s="1" t="str">
        <f>IF(COUNT($A97)=0,"",IF(AC97="","--",IF(AC97="3E","3E",LOOKUP(AC97/AE$2,{0,0.4,0.45,0.5,0.55,0.6,0.65,0.7,0.75,0.8,1},{0,2,2.25,2.5,2.75,3,3.25,3.5,3.75,4}))))</f>
        <v/>
      </c>
      <c r="AF97" s="2" t="str">
        <f>IF(COUNT($A97)=0,"",IF($A97&lt;&gt;DRAFT!$B99,"ERR",IF(DRAFT!CI99&gt;0,DRAFT!CK99,"")))</f>
        <v/>
      </c>
      <c r="AG97" s="2" t="str">
        <f>IF(COUNT($A97)=0,"",IF(AF97="3E","3E",IF(AF97="","I",LOOKUP(AF97/AH$2,{0,0.4,0.45,0.5,0.55,0.6,0.65,0.7,0.75,0.8,1},{"F","D","C","C+","B-","B","B+","A-","A","A+"}))))</f>
        <v/>
      </c>
      <c r="AH97" s="1" t="str">
        <f>IF(COUNT($A97)=0,"",IF(AF97="","--",IF(AF97="3E","3E",LOOKUP(AF97/AH$2,{0,0.4,0.45,0.5,0.55,0.6,0.65,0.7,0.75,0.8,1},{0,2,2.25,2.5,2.75,3,3.25,3.5,3.75,4}))))</f>
        <v/>
      </c>
      <c r="AI97" s="2" t="str">
        <f>IF($A97&lt;&gt;DRAFT!$B99,"ERR",IF(OR(COUNT($A97)=0,COUNT(DRAFT!CL99:CN99,DRAFT!CP99:CR99)=0),"",CEILING(SUM(DRAFT!CO99,DRAFT!CS99,DRAFT!CT99),1)))</f>
        <v/>
      </c>
      <c r="AJ97" s="2" t="str">
        <f>IF(COUNT($A97)=0,"",IF(AI97="3E","3E",IF(AI97="","I",LOOKUP(AI97/AK$2,{0,0.4,0.45,0.5,0.55,0.6,0.65,0.7,0.75,0.8,1},{"F","D","C","C+","B-","B","B+","A-","A","A+"}))))</f>
        <v/>
      </c>
      <c r="AK97" s="1" t="str">
        <f>IF(COUNT($A97)=0,"",IF(AI97="","--",IF(AI97="3E","3E",LOOKUP(AI97/AK$2,{0,0.4,0.45,0.5,0.55,0.6,0.65,0.7,0.75,0.8,1},{0,2,2.25,2.5,2.75,3,3.25,3.5,3.75,4}))))</f>
        <v/>
      </c>
      <c r="AL97" s="4" t="str">
        <f>IF(OR(COUNT($A97)=0,COUNT(B97:AK97)=0),"",IF(COUNTIF(B97:AK97,"3E")&gt;0,"3E",IF(DRAFT!$A99="R",TRUNC(SUMPRODUCT(RGP,RCP)/TCP,3),TRUNC((SUMPRODUCT(--(IMDGP&gt;0)*IMDGP,IMCP)+CEILING(DRAFT!$DB99*42,0.25))/TCP,3))))</f>
        <v/>
      </c>
      <c r="AM97" s="2" t="str">
        <f>IF(OR(COUNT($A97)=0,COUNT(B97:AK97)=0),"",IF(COUNTIF(B97:AK97,"3E")&gt;0,"3E",IF(DRAFT!$A99="R",SUMPRODUCT(--(RGP&gt;=2),RCP),SUMPRODUCT(--(IMDGP&gt;0),--(IMGP=0),IMCP)+DRAFT!$DC99)))</f>
        <v/>
      </c>
      <c r="AN97" s="67" t="str">
        <f>IF(AL97="3E","3E",IF(COUNT($A97)=0,"",IF(COUNT(AI97)=0,"--",ROUND(((CEILING(DRAFT!$CV99*38,0.25)+CEILING(DRAFT!$CX99*38,0.25)+CEILING(DRAFT!$CZ99*42,0.25)+CEILING($AL97*42,0.25))/160),2))))</f>
        <v/>
      </c>
      <c r="AO97" s="2" t="str">
        <f>IF(AN97="3E","3E",IF(COUNT($A97)=0,"",IF(COUNT(AN97)=0,"I",LOOKUP(AN97,{0,2,2.25,2.5,2.75,3,3.25,3.5,3.75,4},{"F","D","C","C+","B-","B","B+","A-","A","A+"}))))</f>
        <v/>
      </c>
      <c r="AP97" s="2" t="str">
        <f>IF(AN97="3E","3E",IF(OR(COUNT(A97)=0,COUNT(AN97)=0),"",DRAFT!CW99+DRAFT!CY99+DRAFT!DA99+N(TABULATION!AM97)))</f>
        <v/>
      </c>
      <c r="AQ97" s="2" t="str">
        <f>IF(OR(COUNT($A97)=0,COUNT(B97:AK97)=0),"",IF(COUNTIF(B97:AM97,"3E")&gt;0,"3E",IF(AND(DRAFT!$A99="IM",OR($AL97&gt;DRAFT!$DB99,$AM97&gt;DRAFT!$DC99)),"IMPROVED",IF(AND(DRAFT!$A99="IM",$AL97&lt;=DRAFT!$DB99,$AM97&lt;=DRAFT!$DC99),"NOT IMPROVED",IF(AND(DRAFT!CU99="S",AH97&gt;=2,AK97&gt;=2,AN97&gt;=2.5,AP97&gt;=144),"PASS","FAIL")))))</f>
        <v/>
      </c>
      <c r="AR97" s="2" t="str">
        <f t="shared" si="2"/>
        <v/>
      </c>
      <c r="AS97" s="2" t="str">
        <f t="shared" si="3"/>
        <v/>
      </c>
    </row>
    <row r="98" spans="1:45" ht="18.95" customHeight="1" x14ac:dyDescent="0.25">
      <c r="A98" s="3" t="str">
        <f>IF(DRAFT!$B100="","",DRAFT!$B100)</f>
        <v/>
      </c>
      <c r="B98" s="2" t="str">
        <f>IF(COUNT($A98)=0,"",IF($A98&lt;&gt;DRAFT!$B100,"ERR",IF(DRAFT!I100="3E","3E",IF(COUNT(DRAFT!E100,DRAFT!I100)&gt;0,DRAFT!J100,""))))</f>
        <v/>
      </c>
      <c r="C98" s="2" t="str">
        <f>IF(COUNT($A98)=0,"",IF(B98="3E","3E",IF(B98="","I",LOOKUP(B98/D$2,{0,0.4,0.45,0.5,0.55,0.6,0.65,0.7,0.75,0.8,1},{"F","D","C","C+","B-","B","B+","A-","A","A+"}))))</f>
        <v/>
      </c>
      <c r="D98" s="1" t="str">
        <f>IF(COUNT($A98)=0,"",IF(B98="","--",IF(B98="3E","3E",LOOKUP(B98/D$2,{0,0.4,0.45,0.5,0.55,0.6,0.65,0.7,0.75,0.8,1},{0,2,2.25,2.5,2.75,3,3.25,3.5,3.75,4}))))</f>
        <v/>
      </c>
      <c r="E98" s="2" t="str">
        <f>IF(COUNT($A98)=0,"",IF($A98&lt;&gt;DRAFT!$B100,"ERR",IF(DRAFT!R100="3E","3E",IF(COUNT(DRAFT!N100,DRAFT!R100)&gt;0,DRAFT!S100,""))))</f>
        <v/>
      </c>
      <c r="F98" s="2" t="str">
        <f>IF(COUNT($A98)=0,"",IF(E98="3E","3E",IF(E98="","I",LOOKUP(E98/G$2,{0,0.4,0.45,0.5,0.55,0.6,0.65,0.7,0.75,0.8,1},{"F","D","C","C+","B-","B","B+","A-","A","A+"}))))</f>
        <v/>
      </c>
      <c r="G98" s="1" t="str">
        <f>IF(COUNT($A98)=0,"",IF(E98="","--",IF(E98="3E","3E",LOOKUP(E98/G$2,{0,0.4,0.45,0.5,0.55,0.6,0.65,0.7,0.75,0.8,1},{0,2,2.25,2.5,2.75,3,3.25,3.5,3.75,4}))))</f>
        <v/>
      </c>
      <c r="H98" s="2" t="str">
        <f>IF(COUNT($A98)=0,"",IF($A98&lt;&gt;DRAFT!$B100,"ERR",IF(DRAFT!AA100="3E","3E",IF(COUNT(DRAFT!W100,DRAFT!AA100)&gt;0,DRAFT!AB100,""))))</f>
        <v/>
      </c>
      <c r="I98" s="2" t="str">
        <f>IF(COUNT($A98)=0,"",IF(H98="3E","3E",IF(H98="","I",LOOKUP(H98/J$2,{0,0.4,0.45,0.5,0.55,0.6,0.65,0.7,0.75,0.8,1},{"F","D","C","C+","B-","B","B+","A-","A","A+"}))))</f>
        <v/>
      </c>
      <c r="J98" s="1" t="str">
        <f>IF(COUNT($A98)=0,"",IF(H98="","--",IF(H98="3E","3E",LOOKUP(H98/J$2,{0,0.4,0.45,0.5,0.55,0.6,0.65,0.7,0.75,0.8,1},{0,2,2.25,2.5,2.75,3,3.25,3.5,3.75,4}))))</f>
        <v/>
      </c>
      <c r="K98" s="2" t="str">
        <f>IF(COUNT($A98)=0,"",IF($A98&lt;&gt;DRAFT!$B100,"ERR",IF(DRAFT!AJ100="3E","3E",IF(COUNT(DRAFT!AF100,DRAFT!AJ100)&gt;0,DRAFT!AK100,""))))</f>
        <v/>
      </c>
      <c r="L98" s="2" t="str">
        <f>IF(COUNT($A98)=0,"",IF(K98="3E","3E",IF(K98="","I",LOOKUP(K98/M$2,{0,0.4,0.45,0.5,0.55,0.6,0.65,0.7,0.75,0.8,1},{"F","D","C","C+","B-","B","B+","A-","A","A+"}))))</f>
        <v/>
      </c>
      <c r="M98" s="1" t="str">
        <f>IF(COUNT($A98)=0,"",IF(K98="","--",IF(K98="3E","3E",LOOKUP(K98/M$2,{0,0.4,0.45,0.5,0.55,0.6,0.65,0.7,0.75,0.8,1},{0,2,2.25,2.5,2.75,3,3.25,3.5,3.75,4}))))</f>
        <v/>
      </c>
      <c r="N98" s="2" t="str">
        <f>IF(COUNT($A98)=0,"",IF($A98&lt;&gt;DRAFT!$B100,"ERR",IF(DRAFT!AS100="3E","3E",IF(COUNT(DRAFT!AO100,DRAFT!AS100)&gt;0,DRAFT!AT100,""))))</f>
        <v/>
      </c>
      <c r="O98" s="2" t="str">
        <f>IF(COUNT($A98)=0,"",IF(N98="3E","3E",IF(N98="","I",LOOKUP(N98/P$2,{0,0.4,0.45,0.5,0.55,0.6,0.65,0.7,0.75,0.8,1},{"F","D","C","C+","B-","B","B+","A-","A","A+"}))))</f>
        <v/>
      </c>
      <c r="P98" s="1" t="str">
        <f>IF(COUNT($A98)=0,"",IF(N98="","--",IF(N98="3E","3E",LOOKUP(N98/P$2,{0,0.4,0.45,0.5,0.55,0.6,0.65,0.7,0.75,0.8,1},{0,2,2.25,2.5,2.75,3,3.25,3.5,3.75,4}))))</f>
        <v/>
      </c>
      <c r="Q98" s="2" t="str">
        <f>IF(COUNT($A98)=0,"",IF($A98&lt;&gt;DRAFT!$B100,"ERR",IF(DRAFT!BB100="3E","3E",IF(COUNT(DRAFT!AX100,DRAFT!BB100)&gt;0,DRAFT!BC100,""))))</f>
        <v/>
      </c>
      <c r="R98" s="2" t="str">
        <f>IF(COUNT($A98)=0,"",IF(Q98="3E","3E",IF(Q98="","I",LOOKUP(Q98/S$2,{0,0.4,0.45,0.5,0.55,0.6,0.65,0.7,0.75,0.8,1},{"F","D","C","C+","B-","B","B+","A-","A","A+"}))))</f>
        <v/>
      </c>
      <c r="S98" s="1" t="str">
        <f>IF(COUNT($A98)=0,"",IF(Q98="","--",IF(Q98="3E","3E",LOOKUP(Q98/S$2,{0,0.4,0.45,0.5,0.55,0.6,0.65,0.7,0.75,0.8,1},{0,2,2.25,2.5,2.75,3,3.25,3.5,3.75,4}))))</f>
        <v/>
      </c>
      <c r="T98" s="2" t="str">
        <f>IF(COUNT($A98)=0,"",IF($A98&lt;&gt;DRAFT!$B100,"ERR",IF(DRAFT!BK100="3E","3E",IF(COUNT(DRAFT!BG100,DRAFT!BK100)&gt;0,DRAFT!BL100,""))))</f>
        <v/>
      </c>
      <c r="U98" s="2" t="str">
        <f>IF(COUNT($A98)=0,"",IF(T98="3E","3E",IF(T98="","I",LOOKUP(T98/V$2,{0,0.4,0.45,0.5,0.55,0.6,0.65,0.7,0.75,0.8,1},{"F","D","C","C+","B-","B","B+","A-","A","A+"}))))</f>
        <v/>
      </c>
      <c r="V98" s="1" t="str">
        <f>IF(COUNT($A98)=0,"",IF(T98="","--",IF(T98="3E","3E",LOOKUP(T98/V$2,{0,0.4,0.45,0.5,0.55,0.6,0.65,0.7,0.75,0.8,1},{0,2,2.25,2.5,2.75,3,3.25,3.5,3.75,4}))))</f>
        <v/>
      </c>
      <c r="W98" s="2" t="str">
        <f>IF(COUNT($A98)=0,"",IF($A98&lt;&gt;DRAFT!$B100,"ERR",IF(DRAFT!BT100="3E","3E",IF(COUNT(DRAFT!BP100,DRAFT!BT100)&gt;0,DRAFT!BU100,""))))</f>
        <v/>
      </c>
      <c r="X98" s="2" t="str">
        <f>IF(COUNT($A98)=0,"",IF(W98="3E","3E",IF(W98="","I",LOOKUP(W98/Y$2,{0,0.4,0.45,0.5,0.55,0.6,0.65,0.7,0.75,0.8,1},{"F","D","C","C+","B-","B","B+","A-","A","A+"}))))</f>
        <v/>
      </c>
      <c r="Y98" s="1" t="str">
        <f>IF(COUNT($A98)=0,"",IF(W98="","--",IF(W98="3E","3E",LOOKUP(W98/Y$2,{0,0.4,0.45,0.5,0.55,0.6,0.65,0.7,0.75,0.8,1},{0,2,2.25,2.5,2.75,3,3.25,3.5,3.75,4}))))</f>
        <v/>
      </c>
      <c r="Z98" s="2" t="str">
        <f>IF(COUNT($A98)=0,"",IF($A98&lt;&gt;DRAFT!$B100,"ERR",IF(DRAFT!CC100="3E","3E",IF(COUNT(DRAFT!BY100,DRAFT!CC100)&gt;0,DRAFT!CD100,""))))</f>
        <v/>
      </c>
      <c r="AA98" s="2" t="str">
        <f>IF(COUNT($A98)=0,"",IF(Z98="3E","3E",IF(Z98="","I",LOOKUP(Z98/AB$2,{0,0.4,0.45,0.5,0.55,0.6,0.65,0.7,0.75,0.8,1},{"F","D","C","C+","B-","B","B+","A-","A","A+"}))))</f>
        <v/>
      </c>
      <c r="AB98" s="1" t="str">
        <f>IF(COUNT($A98)=0,"",IF(Z98="","--",IF(Z98="3E","3E",LOOKUP(Z98/AB$2,{0,0.4,0.45,0.5,0.55,0.6,0.65,0.7,0.75,0.8,1},{0,2,2.25,2.5,2.75,3,3.25,3.5,3.75,4}))))</f>
        <v/>
      </c>
      <c r="AC98" s="2" t="str">
        <f>IF(COUNT($A98)=0,"",IF($A98&lt;&gt;DRAFT!$B100,"ERR",IF(DRAFT!CF100&gt;0,DRAFT!CF100,"")))</f>
        <v/>
      </c>
      <c r="AD98" s="2" t="str">
        <f>IF(COUNT($A98)=0,"",IF(AC98="3E","3E",IF(AC98="","I",LOOKUP(AC98/AE$2,{0,0.4,0.45,0.5,0.55,0.6,0.65,0.7,0.75,0.8,1},{"F","D","C","C+","B-","B","B+","A-","A","A+"}))))</f>
        <v/>
      </c>
      <c r="AE98" s="1" t="str">
        <f>IF(COUNT($A98)=0,"",IF(AC98="","--",IF(AC98="3E","3E",LOOKUP(AC98/AE$2,{0,0.4,0.45,0.5,0.55,0.6,0.65,0.7,0.75,0.8,1},{0,2,2.25,2.5,2.75,3,3.25,3.5,3.75,4}))))</f>
        <v/>
      </c>
      <c r="AF98" s="2" t="str">
        <f>IF(COUNT($A98)=0,"",IF($A98&lt;&gt;DRAFT!$B100,"ERR",IF(DRAFT!CI100&gt;0,DRAFT!CK100,"")))</f>
        <v/>
      </c>
      <c r="AG98" s="2" t="str">
        <f>IF(COUNT($A98)=0,"",IF(AF98="3E","3E",IF(AF98="","I",LOOKUP(AF98/AH$2,{0,0.4,0.45,0.5,0.55,0.6,0.65,0.7,0.75,0.8,1},{"F","D","C","C+","B-","B","B+","A-","A","A+"}))))</f>
        <v/>
      </c>
      <c r="AH98" s="1" t="str">
        <f>IF(COUNT($A98)=0,"",IF(AF98="","--",IF(AF98="3E","3E",LOOKUP(AF98/AH$2,{0,0.4,0.45,0.5,0.55,0.6,0.65,0.7,0.75,0.8,1},{0,2,2.25,2.5,2.75,3,3.25,3.5,3.75,4}))))</f>
        <v/>
      </c>
      <c r="AI98" s="2" t="str">
        <f>IF($A98&lt;&gt;DRAFT!$B100,"ERR",IF(OR(COUNT($A98)=0,COUNT(DRAFT!CL100:CN100,DRAFT!CP100:CR100)=0),"",CEILING(SUM(DRAFT!CO100,DRAFT!CS100,DRAFT!CT100),1)))</f>
        <v/>
      </c>
      <c r="AJ98" s="2" t="str">
        <f>IF(COUNT($A98)=0,"",IF(AI98="3E","3E",IF(AI98="","I",LOOKUP(AI98/AK$2,{0,0.4,0.45,0.5,0.55,0.6,0.65,0.7,0.75,0.8,1},{"F","D","C","C+","B-","B","B+","A-","A","A+"}))))</f>
        <v/>
      </c>
      <c r="AK98" s="1" t="str">
        <f>IF(COUNT($A98)=0,"",IF(AI98="","--",IF(AI98="3E","3E",LOOKUP(AI98/AK$2,{0,0.4,0.45,0.5,0.55,0.6,0.65,0.7,0.75,0.8,1},{0,2,2.25,2.5,2.75,3,3.25,3.5,3.75,4}))))</f>
        <v/>
      </c>
      <c r="AL98" s="4" t="str">
        <f>IF(OR(COUNT($A98)=0,COUNT(B98:AK98)=0),"",IF(COUNTIF(B98:AK98,"3E")&gt;0,"3E",IF(DRAFT!$A100="R",TRUNC(SUMPRODUCT(RGP,RCP)/TCP,3),TRUNC((SUMPRODUCT(--(IMDGP&gt;0)*IMDGP,IMCP)+CEILING(DRAFT!$DB100*42,0.25))/TCP,3))))</f>
        <v/>
      </c>
      <c r="AM98" s="2" t="str">
        <f>IF(OR(COUNT($A98)=0,COUNT(B98:AK98)=0),"",IF(COUNTIF(B98:AK98,"3E")&gt;0,"3E",IF(DRAFT!$A100="R",SUMPRODUCT(--(RGP&gt;=2),RCP),SUMPRODUCT(--(IMDGP&gt;0),--(IMGP=0),IMCP)+DRAFT!$DC100)))</f>
        <v/>
      </c>
      <c r="AN98" s="67" t="str">
        <f>IF(AL98="3E","3E",IF(COUNT($A98)=0,"",IF(COUNT(AI98)=0,"--",ROUND(((CEILING(DRAFT!$CV100*38,0.25)+CEILING(DRAFT!$CX100*38,0.25)+CEILING(DRAFT!$CZ100*42,0.25)+CEILING($AL98*42,0.25))/160),2))))</f>
        <v/>
      </c>
      <c r="AO98" s="2" t="str">
        <f>IF(AN98="3E","3E",IF(COUNT($A98)=0,"",IF(COUNT(AN98)=0,"I",LOOKUP(AN98,{0,2,2.25,2.5,2.75,3,3.25,3.5,3.75,4},{"F","D","C","C+","B-","B","B+","A-","A","A+"}))))</f>
        <v/>
      </c>
      <c r="AP98" s="2" t="str">
        <f>IF(AN98="3E","3E",IF(OR(COUNT(A98)=0,COUNT(AN98)=0),"",DRAFT!CW100+DRAFT!CY100+DRAFT!DA100+N(TABULATION!AM98)))</f>
        <v/>
      </c>
      <c r="AQ98" s="2" t="str">
        <f>IF(OR(COUNT($A98)=0,COUNT(B98:AK98)=0),"",IF(COUNTIF(B98:AM98,"3E")&gt;0,"3E",IF(AND(DRAFT!$A100="IM",OR($AL98&gt;DRAFT!$DB100,$AM98&gt;DRAFT!$DC100)),"IMPROVED",IF(AND(DRAFT!$A100="IM",$AL98&lt;=DRAFT!$DB100,$AM98&lt;=DRAFT!$DC100),"NOT IMPROVED",IF(AND(DRAFT!CU100="S",AH98&gt;=2,AK98&gt;=2,AN98&gt;=2.5,AP98&gt;=144),"PASS","FAIL")))))</f>
        <v/>
      </c>
      <c r="AR98" s="2" t="str">
        <f t="shared" si="2"/>
        <v/>
      </c>
      <c r="AS98" s="2" t="str">
        <f t="shared" si="3"/>
        <v/>
      </c>
    </row>
    <row r="99" spans="1:45" ht="18.75" customHeight="1" x14ac:dyDescent="0.25">
      <c r="A99" s="3" t="str">
        <f>IF(DRAFT!$B101="","",DRAFT!$B101)</f>
        <v/>
      </c>
      <c r="B99" s="2" t="str">
        <f>IF(COUNT($A99)=0,"",IF($A99&lt;&gt;DRAFT!$B101,"ERR",IF(DRAFT!I101="3E","3E",IF(COUNT(DRAFT!E101,DRAFT!I101)&gt;0,DRAFT!J101,""))))</f>
        <v/>
      </c>
      <c r="C99" s="2" t="str">
        <f>IF(COUNT($A99)=0,"",IF(B99="3E","3E",IF(B99="","I",LOOKUP(B99/D$2,{0,0.4,0.45,0.5,0.55,0.6,0.65,0.7,0.75,0.8,1},{"F","D","C","C+","B-","B","B+","A-","A","A+"}))))</f>
        <v/>
      </c>
      <c r="D99" s="1" t="str">
        <f>IF(COUNT($A99)=0,"",IF(B99="","--",IF(B99="3E","3E",LOOKUP(B99/D$2,{0,0.4,0.45,0.5,0.55,0.6,0.65,0.7,0.75,0.8,1},{0,2,2.25,2.5,2.75,3,3.25,3.5,3.75,4}))))</f>
        <v/>
      </c>
      <c r="E99" s="2" t="str">
        <f>IF(COUNT($A99)=0,"",IF($A99&lt;&gt;DRAFT!$B101,"ERR",IF(DRAFT!R101="3E","3E",IF(COUNT(DRAFT!N101,DRAFT!R101)&gt;0,DRAFT!S101,""))))</f>
        <v/>
      </c>
      <c r="F99" s="2" t="str">
        <f>IF(COUNT($A99)=0,"",IF(E99="3E","3E",IF(E99="","I",LOOKUP(E99/G$2,{0,0.4,0.45,0.5,0.55,0.6,0.65,0.7,0.75,0.8,1},{"F","D","C","C+","B-","B","B+","A-","A","A+"}))))</f>
        <v/>
      </c>
      <c r="G99" s="1" t="str">
        <f>IF(COUNT($A99)=0,"",IF(E99="","--",IF(E99="3E","3E",LOOKUP(E99/G$2,{0,0.4,0.45,0.5,0.55,0.6,0.65,0.7,0.75,0.8,1},{0,2,2.25,2.5,2.75,3,3.25,3.5,3.75,4}))))</f>
        <v/>
      </c>
      <c r="H99" s="2" t="str">
        <f>IF(COUNT($A99)=0,"",IF($A99&lt;&gt;DRAFT!$B101,"ERR",IF(DRAFT!AA101="3E","3E",IF(COUNT(DRAFT!W101,DRAFT!AA101)&gt;0,DRAFT!AB101,""))))</f>
        <v/>
      </c>
      <c r="I99" s="2" t="str">
        <f>IF(COUNT($A99)=0,"",IF(H99="3E","3E",IF(H99="","I",LOOKUP(H99/J$2,{0,0.4,0.45,0.5,0.55,0.6,0.65,0.7,0.75,0.8,1},{"F","D","C","C+","B-","B","B+","A-","A","A+"}))))</f>
        <v/>
      </c>
      <c r="J99" s="1" t="str">
        <f>IF(COUNT($A99)=0,"",IF(H99="","--",IF(H99="3E","3E",LOOKUP(H99/J$2,{0,0.4,0.45,0.5,0.55,0.6,0.65,0.7,0.75,0.8,1},{0,2,2.25,2.5,2.75,3,3.25,3.5,3.75,4}))))</f>
        <v/>
      </c>
      <c r="K99" s="2" t="str">
        <f>IF(COUNT($A99)=0,"",IF($A99&lt;&gt;DRAFT!$B101,"ERR",IF(DRAFT!AJ101="3E","3E",IF(COUNT(DRAFT!AF101,DRAFT!AJ101)&gt;0,DRAFT!AK101,""))))</f>
        <v/>
      </c>
      <c r="L99" s="2" t="str">
        <f>IF(COUNT($A99)=0,"",IF(K99="3E","3E",IF(K99="","I",LOOKUP(K99/M$2,{0,0.4,0.45,0.5,0.55,0.6,0.65,0.7,0.75,0.8,1},{"F","D","C","C+","B-","B","B+","A-","A","A+"}))))</f>
        <v/>
      </c>
      <c r="M99" s="1" t="str">
        <f>IF(COUNT($A99)=0,"",IF(K99="","--",IF(K99="3E","3E",LOOKUP(K99/M$2,{0,0.4,0.45,0.5,0.55,0.6,0.65,0.7,0.75,0.8,1},{0,2,2.25,2.5,2.75,3,3.25,3.5,3.75,4}))))</f>
        <v/>
      </c>
      <c r="N99" s="2" t="str">
        <f>IF(COUNT($A99)=0,"",IF($A99&lt;&gt;DRAFT!$B101,"ERR",IF(DRAFT!AS101="3E","3E",IF(COUNT(DRAFT!AO101,DRAFT!AS101)&gt;0,DRAFT!AT101,""))))</f>
        <v/>
      </c>
      <c r="O99" s="2" t="str">
        <f>IF(COUNT($A99)=0,"",IF(N99="3E","3E",IF(N99="","I",LOOKUP(N99/P$2,{0,0.4,0.45,0.5,0.55,0.6,0.65,0.7,0.75,0.8,1},{"F","D","C","C+","B-","B","B+","A-","A","A+"}))))</f>
        <v/>
      </c>
      <c r="P99" s="1" t="str">
        <f>IF(COUNT($A99)=0,"",IF(N99="","--",IF(N99="3E","3E",LOOKUP(N99/P$2,{0,0.4,0.45,0.5,0.55,0.6,0.65,0.7,0.75,0.8,1},{0,2,2.25,2.5,2.75,3,3.25,3.5,3.75,4}))))</f>
        <v/>
      </c>
      <c r="Q99" s="2" t="str">
        <f>IF(COUNT($A99)=0,"",IF($A99&lt;&gt;DRAFT!$B101,"ERR",IF(DRAFT!BB101="3E","3E",IF(COUNT(DRAFT!AX101,DRAFT!BB101)&gt;0,DRAFT!BC101,""))))</f>
        <v/>
      </c>
      <c r="R99" s="2" t="str">
        <f>IF(COUNT($A99)=0,"",IF(Q99="3E","3E",IF(Q99="","I",LOOKUP(Q99/S$2,{0,0.4,0.45,0.5,0.55,0.6,0.65,0.7,0.75,0.8,1},{"F","D","C","C+","B-","B","B+","A-","A","A+"}))))</f>
        <v/>
      </c>
      <c r="S99" s="1" t="str">
        <f>IF(COUNT($A99)=0,"",IF(Q99="","--",IF(Q99="3E","3E",LOOKUP(Q99/S$2,{0,0.4,0.45,0.5,0.55,0.6,0.65,0.7,0.75,0.8,1},{0,2,2.25,2.5,2.75,3,3.25,3.5,3.75,4}))))</f>
        <v/>
      </c>
      <c r="T99" s="2" t="str">
        <f>IF(COUNT($A99)=0,"",IF($A99&lt;&gt;DRAFT!$B101,"ERR",IF(DRAFT!BK101="3E","3E",IF(COUNT(DRAFT!BG101,DRAFT!BK101)&gt;0,DRAFT!BL101,""))))</f>
        <v/>
      </c>
      <c r="U99" s="2" t="str">
        <f>IF(COUNT($A99)=0,"",IF(T99="3E","3E",IF(T99="","I",LOOKUP(T99/V$2,{0,0.4,0.45,0.5,0.55,0.6,0.65,0.7,0.75,0.8,1},{"F","D","C","C+","B-","B","B+","A-","A","A+"}))))</f>
        <v/>
      </c>
      <c r="V99" s="1" t="str">
        <f>IF(COUNT($A99)=0,"",IF(T99="","--",IF(T99="3E","3E",LOOKUP(T99/V$2,{0,0.4,0.45,0.5,0.55,0.6,0.65,0.7,0.75,0.8,1},{0,2,2.25,2.5,2.75,3,3.25,3.5,3.75,4}))))</f>
        <v/>
      </c>
      <c r="W99" s="2" t="str">
        <f>IF(COUNT($A99)=0,"",IF($A99&lt;&gt;DRAFT!$B101,"ERR",IF(DRAFT!BT101="3E","3E",IF(COUNT(DRAFT!BP101,DRAFT!BT101)&gt;0,DRAFT!BU101,""))))</f>
        <v/>
      </c>
      <c r="X99" s="2" t="str">
        <f>IF(COUNT($A99)=0,"",IF(W99="3E","3E",IF(W99="","I",LOOKUP(W99/Y$2,{0,0.4,0.45,0.5,0.55,0.6,0.65,0.7,0.75,0.8,1},{"F","D","C","C+","B-","B","B+","A-","A","A+"}))))</f>
        <v/>
      </c>
      <c r="Y99" s="1" t="str">
        <f>IF(COUNT($A99)=0,"",IF(W99="","--",IF(W99="3E","3E",LOOKUP(W99/Y$2,{0,0.4,0.45,0.5,0.55,0.6,0.65,0.7,0.75,0.8,1},{0,2,2.25,2.5,2.75,3,3.25,3.5,3.75,4}))))</f>
        <v/>
      </c>
      <c r="Z99" s="2" t="str">
        <f>IF(COUNT($A99)=0,"",IF($A99&lt;&gt;DRAFT!$B101,"ERR",IF(DRAFT!CC101="3E","3E",IF(COUNT(DRAFT!BY101,DRAFT!CC101)&gt;0,DRAFT!CD101,""))))</f>
        <v/>
      </c>
      <c r="AA99" s="2" t="str">
        <f>IF(COUNT($A99)=0,"",IF(Z99="3E","3E",IF(Z99="","I",LOOKUP(Z99/AB$2,{0,0.4,0.45,0.5,0.55,0.6,0.65,0.7,0.75,0.8,1},{"F","D","C","C+","B-","B","B+","A-","A","A+"}))))</f>
        <v/>
      </c>
      <c r="AB99" s="1" t="str">
        <f>IF(COUNT($A99)=0,"",IF(Z99="","--",IF(Z99="3E","3E",LOOKUP(Z99/AB$2,{0,0.4,0.45,0.5,0.55,0.6,0.65,0.7,0.75,0.8,1},{0,2,2.25,2.5,2.75,3,3.25,3.5,3.75,4}))))</f>
        <v/>
      </c>
      <c r="AC99" s="2" t="str">
        <f>IF(COUNT($A99)=0,"",IF($A99&lt;&gt;DRAFT!$B101,"ERR",IF(DRAFT!CF101&gt;0,DRAFT!CF101,"")))</f>
        <v/>
      </c>
      <c r="AD99" s="2" t="str">
        <f>IF(COUNT($A99)=0,"",IF(AC99="3E","3E",IF(AC99="","I",LOOKUP(AC99/AE$2,{0,0.4,0.45,0.5,0.55,0.6,0.65,0.7,0.75,0.8,1},{"F","D","C","C+","B-","B","B+","A-","A","A+"}))))</f>
        <v/>
      </c>
      <c r="AE99" s="1" t="str">
        <f>IF(COUNT($A99)=0,"",IF(AC99="","--",IF(AC99="3E","3E",LOOKUP(AC99/AE$2,{0,0.4,0.45,0.5,0.55,0.6,0.65,0.7,0.75,0.8,1},{0,2,2.25,2.5,2.75,3,3.25,3.5,3.75,4}))))</f>
        <v/>
      </c>
      <c r="AF99" s="2" t="str">
        <f>IF(COUNT($A99)=0,"",IF($A99&lt;&gt;DRAFT!$B101,"ERR",IF(DRAFT!CI101&gt;0,DRAFT!CK101,"")))</f>
        <v/>
      </c>
      <c r="AG99" s="2" t="str">
        <f>IF(COUNT($A99)=0,"",IF(AF99="3E","3E",IF(AF99="","I",LOOKUP(AF99/AH$2,{0,0.4,0.45,0.5,0.55,0.6,0.65,0.7,0.75,0.8,1},{"F","D","C","C+","B-","B","B+","A-","A","A+"}))))</f>
        <v/>
      </c>
      <c r="AH99" s="1" t="str">
        <f>IF(COUNT($A99)=0,"",IF(AF99="","--",IF(AF99="3E","3E",LOOKUP(AF99/AH$2,{0,0.4,0.45,0.5,0.55,0.6,0.65,0.7,0.75,0.8,1},{0,2,2.25,2.5,2.75,3,3.25,3.5,3.75,4}))))</f>
        <v/>
      </c>
      <c r="AI99" s="2" t="str">
        <f>IF($A99&lt;&gt;DRAFT!$B101,"ERR",IF(OR(COUNT($A99)=0,COUNT(DRAFT!CL101:CN101,DRAFT!CP101:CR101)=0),"",CEILING(SUM(DRAFT!CO101,DRAFT!CS101,DRAFT!CT101),1)))</f>
        <v/>
      </c>
      <c r="AJ99" s="2" t="str">
        <f>IF(COUNT($A99)=0,"",IF(AI99="3E","3E",IF(AI99="","I",LOOKUP(AI99/AK$2,{0,0.4,0.45,0.5,0.55,0.6,0.65,0.7,0.75,0.8,1},{"F","D","C","C+","B-","B","B+","A-","A","A+"}))))</f>
        <v/>
      </c>
      <c r="AK99" s="1" t="str">
        <f>IF(COUNT($A99)=0,"",IF(AI99="","--",IF(AI99="3E","3E",LOOKUP(AI99/AK$2,{0,0.4,0.45,0.5,0.55,0.6,0.65,0.7,0.75,0.8,1},{0,2,2.25,2.5,2.75,3,3.25,3.5,3.75,4}))))</f>
        <v/>
      </c>
      <c r="AL99" s="4" t="str">
        <f>IF(OR(COUNT($A99)=0,COUNT(B99:AK99)=0),"",IF(COUNTIF(B99:AK99,"3E")&gt;0,"3E",IF(DRAFT!$A101="R",TRUNC(SUMPRODUCT(RGP,RCP)/TCP,3),TRUNC((SUMPRODUCT(--(IMDGP&gt;0)*IMDGP,IMCP)+CEILING(DRAFT!$DB101*42,0.25))/TCP,3))))</f>
        <v/>
      </c>
      <c r="AM99" s="2" t="str">
        <f>IF(OR(COUNT($A99)=0,COUNT(B99:AK99)=0),"",IF(COUNTIF(B99:AK99,"3E")&gt;0,"3E",IF(DRAFT!$A101="R",SUMPRODUCT(--(RGP&gt;=2),RCP),SUMPRODUCT(--(IMDGP&gt;0),--(IMGP=0),IMCP)+DRAFT!$DC101)))</f>
        <v/>
      </c>
      <c r="AN99" s="67" t="str">
        <f>IF(AL99="3E","3E",IF(COUNT($A99)=0,"",IF(COUNT(AI99)=0,"--",ROUND(((CEILING(DRAFT!$CV101*38,0.25)+CEILING(DRAFT!$CX101*38,0.25)+CEILING(DRAFT!$CZ101*42,0.25)+CEILING($AL99*42,0.25))/160),2))))</f>
        <v/>
      </c>
      <c r="AO99" s="2" t="str">
        <f>IF(AN99="3E","3E",IF(COUNT($A99)=0,"",IF(COUNT(AN99)=0,"I",LOOKUP(AN99,{0,2,2.25,2.5,2.75,3,3.25,3.5,3.75,4},{"F","D","C","C+","B-","B","B+","A-","A","A+"}))))</f>
        <v/>
      </c>
      <c r="AP99" s="2" t="str">
        <f>IF(AN99="3E","3E",IF(OR(COUNT(A99)=0,COUNT(AN99)=0),"",DRAFT!CW101+DRAFT!CY101+DRAFT!DA101+N(TABULATION!AM99)))</f>
        <v/>
      </c>
      <c r="AQ99" s="2" t="str">
        <f>IF(OR(COUNT($A99)=0,COUNT(B99:AK99)=0),"",IF(COUNTIF(B99:AM99,"3E")&gt;0,"3E",IF(AND(DRAFT!$A101="IM",OR($AL99&gt;DRAFT!$DB101,$AM99&gt;DRAFT!$DC101)),"IMPROVED",IF(AND(DRAFT!$A101="IM",$AL99&lt;=DRAFT!$DB101,$AM99&lt;=DRAFT!$DC101),"NOT IMPROVED",IF(AND(DRAFT!CU101="S",AH99&gt;=2,AK99&gt;=2,AN99&gt;=2.5,AP99&gt;=144),"PASS","FAIL")))))</f>
        <v/>
      </c>
      <c r="AR99" s="2" t="str">
        <f t="shared" si="2"/>
        <v/>
      </c>
      <c r="AS99" s="2" t="str">
        <f t="shared" si="3"/>
        <v/>
      </c>
    </row>
    <row r="100" spans="1:45" ht="18.95" customHeight="1" x14ac:dyDescent="0.25">
      <c r="A100" s="3" t="str">
        <f>IF(DRAFT!$B102="","",DRAFT!$B102)</f>
        <v/>
      </c>
      <c r="B100" s="2" t="str">
        <f>IF(COUNT($A100)=0,"",IF($A100&lt;&gt;DRAFT!$B102,"ERR",IF(DRAFT!I102="3E","3E",IF(COUNT(DRAFT!E102,DRAFT!I102)&gt;0,DRAFT!J102,""))))</f>
        <v/>
      </c>
      <c r="C100" s="2" t="str">
        <f>IF(COUNT($A100)=0,"",IF(B100="3E","3E",IF(B100="","I",LOOKUP(B100/D$2,{0,0.4,0.45,0.5,0.55,0.6,0.65,0.7,0.75,0.8,1},{"F","D","C","C+","B-","B","B+","A-","A","A+"}))))</f>
        <v/>
      </c>
      <c r="D100" s="1" t="str">
        <f>IF(COUNT($A100)=0,"",IF(B100="","--",IF(B100="3E","3E",LOOKUP(B100/D$2,{0,0.4,0.45,0.5,0.55,0.6,0.65,0.7,0.75,0.8,1},{0,2,2.25,2.5,2.75,3,3.25,3.5,3.75,4}))))</f>
        <v/>
      </c>
      <c r="E100" s="2" t="str">
        <f>IF(COUNT($A100)=0,"",IF($A100&lt;&gt;DRAFT!$B102,"ERR",IF(DRAFT!R102="3E","3E",IF(COUNT(DRAFT!N102,DRAFT!R102)&gt;0,DRAFT!S102,""))))</f>
        <v/>
      </c>
      <c r="F100" s="2" t="str">
        <f>IF(COUNT($A100)=0,"",IF(E100="3E","3E",IF(E100="","I",LOOKUP(E100/G$2,{0,0.4,0.45,0.5,0.55,0.6,0.65,0.7,0.75,0.8,1},{"F","D","C","C+","B-","B","B+","A-","A","A+"}))))</f>
        <v/>
      </c>
      <c r="G100" s="1" t="str">
        <f>IF(COUNT($A100)=0,"",IF(E100="","--",IF(E100="3E","3E",LOOKUP(E100/G$2,{0,0.4,0.45,0.5,0.55,0.6,0.65,0.7,0.75,0.8,1},{0,2,2.25,2.5,2.75,3,3.25,3.5,3.75,4}))))</f>
        <v/>
      </c>
      <c r="H100" s="2" t="str">
        <f>IF(COUNT($A100)=0,"",IF($A100&lt;&gt;DRAFT!$B102,"ERR",IF(DRAFT!AA102="3E","3E",IF(COUNT(DRAFT!W102,DRAFT!AA102)&gt;0,DRAFT!AB102,""))))</f>
        <v/>
      </c>
      <c r="I100" s="2" t="str">
        <f>IF(COUNT($A100)=0,"",IF(H100="3E","3E",IF(H100="","I",LOOKUP(H100/J$2,{0,0.4,0.45,0.5,0.55,0.6,0.65,0.7,0.75,0.8,1},{"F","D","C","C+","B-","B","B+","A-","A","A+"}))))</f>
        <v/>
      </c>
      <c r="J100" s="1" t="str">
        <f>IF(COUNT($A100)=0,"",IF(H100="","--",IF(H100="3E","3E",LOOKUP(H100/J$2,{0,0.4,0.45,0.5,0.55,0.6,0.65,0.7,0.75,0.8,1},{0,2,2.25,2.5,2.75,3,3.25,3.5,3.75,4}))))</f>
        <v/>
      </c>
      <c r="K100" s="2" t="str">
        <f>IF(COUNT($A100)=0,"",IF($A100&lt;&gt;DRAFT!$B102,"ERR",IF(DRAFT!AJ102="3E","3E",IF(COUNT(DRAFT!AF102,DRAFT!AJ102)&gt;0,DRAFT!AK102,""))))</f>
        <v/>
      </c>
      <c r="L100" s="2" t="str">
        <f>IF(COUNT($A100)=0,"",IF(K100="3E","3E",IF(K100="","I",LOOKUP(K100/M$2,{0,0.4,0.45,0.5,0.55,0.6,0.65,0.7,0.75,0.8,1},{"F","D","C","C+","B-","B","B+","A-","A","A+"}))))</f>
        <v/>
      </c>
      <c r="M100" s="1" t="str">
        <f>IF(COUNT($A100)=0,"",IF(K100="","--",IF(K100="3E","3E",LOOKUP(K100/M$2,{0,0.4,0.45,0.5,0.55,0.6,0.65,0.7,0.75,0.8,1},{0,2,2.25,2.5,2.75,3,3.25,3.5,3.75,4}))))</f>
        <v/>
      </c>
      <c r="N100" s="2" t="str">
        <f>IF(COUNT($A100)=0,"",IF($A100&lt;&gt;DRAFT!$B102,"ERR",IF(DRAFT!AS102="3E","3E",IF(COUNT(DRAFT!AO102,DRAFT!AS102)&gt;0,DRAFT!AT102,""))))</f>
        <v/>
      </c>
      <c r="O100" s="2" t="str">
        <f>IF(COUNT($A100)=0,"",IF(N100="3E","3E",IF(N100="","I",LOOKUP(N100/P$2,{0,0.4,0.45,0.5,0.55,0.6,0.65,0.7,0.75,0.8,1},{"F","D","C","C+","B-","B","B+","A-","A","A+"}))))</f>
        <v/>
      </c>
      <c r="P100" s="1" t="str">
        <f>IF(COUNT($A100)=0,"",IF(N100="","--",IF(N100="3E","3E",LOOKUP(N100/P$2,{0,0.4,0.45,0.5,0.55,0.6,0.65,0.7,0.75,0.8,1},{0,2,2.25,2.5,2.75,3,3.25,3.5,3.75,4}))))</f>
        <v/>
      </c>
      <c r="Q100" s="2" t="str">
        <f>IF(COUNT($A100)=0,"",IF($A100&lt;&gt;DRAFT!$B102,"ERR",IF(DRAFT!BB102="3E","3E",IF(COUNT(DRAFT!AX102,DRAFT!BB102)&gt;0,DRAFT!BC102,""))))</f>
        <v/>
      </c>
      <c r="R100" s="2" t="str">
        <f>IF(COUNT($A100)=0,"",IF(Q100="3E","3E",IF(Q100="","I",LOOKUP(Q100/S$2,{0,0.4,0.45,0.5,0.55,0.6,0.65,0.7,0.75,0.8,1},{"F","D","C","C+","B-","B","B+","A-","A","A+"}))))</f>
        <v/>
      </c>
      <c r="S100" s="1" t="str">
        <f>IF(COUNT($A100)=0,"",IF(Q100="","--",IF(Q100="3E","3E",LOOKUP(Q100/S$2,{0,0.4,0.45,0.5,0.55,0.6,0.65,0.7,0.75,0.8,1},{0,2,2.25,2.5,2.75,3,3.25,3.5,3.75,4}))))</f>
        <v/>
      </c>
      <c r="T100" s="2" t="str">
        <f>IF(COUNT($A100)=0,"",IF($A100&lt;&gt;DRAFT!$B102,"ERR",IF(DRAFT!BK102="3E","3E",IF(COUNT(DRAFT!BG102,DRAFT!BK102)&gt;0,DRAFT!BL102,""))))</f>
        <v/>
      </c>
      <c r="U100" s="2" t="str">
        <f>IF(COUNT($A100)=0,"",IF(T100="3E","3E",IF(T100="","I",LOOKUP(T100/V$2,{0,0.4,0.45,0.5,0.55,0.6,0.65,0.7,0.75,0.8,1},{"F","D","C","C+","B-","B","B+","A-","A","A+"}))))</f>
        <v/>
      </c>
      <c r="V100" s="1" t="str">
        <f>IF(COUNT($A100)=0,"",IF(T100="","--",IF(T100="3E","3E",LOOKUP(T100/V$2,{0,0.4,0.45,0.5,0.55,0.6,0.65,0.7,0.75,0.8,1},{0,2,2.25,2.5,2.75,3,3.25,3.5,3.75,4}))))</f>
        <v/>
      </c>
      <c r="W100" s="2" t="str">
        <f>IF(COUNT($A100)=0,"",IF($A100&lt;&gt;DRAFT!$B102,"ERR",IF(DRAFT!BT102="3E","3E",IF(COUNT(DRAFT!BP102,DRAFT!BT102)&gt;0,DRAFT!BU102,""))))</f>
        <v/>
      </c>
      <c r="X100" s="2" t="str">
        <f>IF(COUNT($A100)=0,"",IF(W100="3E","3E",IF(W100="","I",LOOKUP(W100/Y$2,{0,0.4,0.45,0.5,0.55,0.6,0.65,0.7,0.75,0.8,1},{"F","D","C","C+","B-","B","B+","A-","A","A+"}))))</f>
        <v/>
      </c>
      <c r="Y100" s="1" t="str">
        <f>IF(COUNT($A100)=0,"",IF(W100="","--",IF(W100="3E","3E",LOOKUP(W100/Y$2,{0,0.4,0.45,0.5,0.55,0.6,0.65,0.7,0.75,0.8,1},{0,2,2.25,2.5,2.75,3,3.25,3.5,3.75,4}))))</f>
        <v/>
      </c>
      <c r="Z100" s="2" t="str">
        <f>IF(COUNT($A100)=0,"",IF($A100&lt;&gt;DRAFT!$B102,"ERR",IF(DRAFT!CC102="3E","3E",IF(COUNT(DRAFT!BY102,DRAFT!CC102)&gt;0,DRAFT!CD102,""))))</f>
        <v/>
      </c>
      <c r="AA100" s="2" t="str">
        <f>IF(COUNT($A100)=0,"",IF(Z100="3E","3E",IF(Z100="","I",LOOKUP(Z100/AB$2,{0,0.4,0.45,0.5,0.55,0.6,0.65,0.7,0.75,0.8,1},{"F","D","C","C+","B-","B","B+","A-","A","A+"}))))</f>
        <v/>
      </c>
      <c r="AB100" s="1" t="str">
        <f>IF(COUNT($A100)=0,"",IF(Z100="","--",IF(Z100="3E","3E",LOOKUP(Z100/AB$2,{0,0.4,0.45,0.5,0.55,0.6,0.65,0.7,0.75,0.8,1},{0,2,2.25,2.5,2.75,3,3.25,3.5,3.75,4}))))</f>
        <v/>
      </c>
      <c r="AC100" s="2" t="str">
        <f>IF(COUNT($A100)=0,"",IF($A100&lt;&gt;DRAFT!$B102,"ERR",IF(DRAFT!CF102&gt;0,DRAFT!CF102,"")))</f>
        <v/>
      </c>
      <c r="AD100" s="2" t="str">
        <f>IF(COUNT($A100)=0,"",IF(AC100="3E","3E",IF(AC100="","I",LOOKUP(AC100/AE$2,{0,0.4,0.45,0.5,0.55,0.6,0.65,0.7,0.75,0.8,1},{"F","D","C","C+","B-","B","B+","A-","A","A+"}))))</f>
        <v/>
      </c>
      <c r="AE100" s="1" t="str">
        <f>IF(COUNT($A100)=0,"",IF(AC100="","--",IF(AC100="3E","3E",LOOKUP(AC100/AE$2,{0,0.4,0.45,0.5,0.55,0.6,0.65,0.7,0.75,0.8,1},{0,2,2.25,2.5,2.75,3,3.25,3.5,3.75,4}))))</f>
        <v/>
      </c>
      <c r="AF100" s="2" t="str">
        <f>IF(COUNT($A100)=0,"",IF($A100&lt;&gt;DRAFT!$B102,"ERR",IF(DRAFT!CI102&gt;0,DRAFT!CK102,"")))</f>
        <v/>
      </c>
      <c r="AG100" s="2" t="str">
        <f>IF(COUNT($A100)=0,"",IF(AF100="3E","3E",IF(AF100="","I",LOOKUP(AF100/AH$2,{0,0.4,0.45,0.5,0.55,0.6,0.65,0.7,0.75,0.8,1},{"F","D","C","C+","B-","B","B+","A-","A","A+"}))))</f>
        <v/>
      </c>
      <c r="AH100" s="1" t="str">
        <f>IF(COUNT($A100)=0,"",IF(AF100="","--",IF(AF100="3E","3E",LOOKUP(AF100/AH$2,{0,0.4,0.45,0.5,0.55,0.6,0.65,0.7,0.75,0.8,1},{0,2,2.25,2.5,2.75,3,3.25,3.5,3.75,4}))))</f>
        <v/>
      </c>
      <c r="AI100" s="2" t="str">
        <f>IF($A100&lt;&gt;DRAFT!$B102,"ERR",IF(OR(COUNT($A100)=0,COUNT(DRAFT!CL102:CN102,DRAFT!CP102:CR102)=0),"",CEILING(SUM(DRAFT!CO102,DRAFT!CS102,DRAFT!CT102),1)))</f>
        <v/>
      </c>
      <c r="AJ100" s="2" t="str">
        <f>IF(COUNT($A100)=0,"",IF(AI100="3E","3E",IF(AI100="","I",LOOKUP(AI100/AK$2,{0,0.4,0.45,0.5,0.55,0.6,0.65,0.7,0.75,0.8,1},{"F","D","C","C+","B-","B","B+","A-","A","A+"}))))</f>
        <v/>
      </c>
      <c r="AK100" s="1" t="str">
        <f>IF(COUNT($A100)=0,"",IF(AI100="","--",IF(AI100="3E","3E",LOOKUP(AI100/AK$2,{0,0.4,0.45,0.5,0.55,0.6,0.65,0.7,0.75,0.8,1},{0,2,2.25,2.5,2.75,3,3.25,3.5,3.75,4}))))</f>
        <v/>
      </c>
      <c r="AL100" s="4" t="str">
        <f>IF(OR(COUNT($A100)=0,COUNT(B100:AK100)=0),"",IF(COUNTIF(B100:AK100,"3E")&gt;0,"3E",IF(DRAFT!$A102="R",TRUNC(SUMPRODUCT(RGP,RCP)/TCP,3),TRUNC((SUMPRODUCT(--(IMDGP&gt;0)*IMDGP,IMCP)+CEILING(DRAFT!$DB102*42,0.25))/TCP,3))))</f>
        <v/>
      </c>
      <c r="AM100" s="2" t="str">
        <f>IF(OR(COUNT($A100)=0,COUNT(B100:AK100)=0),"",IF(COUNTIF(B100:AK100,"3E")&gt;0,"3E",IF(DRAFT!$A102="R",SUMPRODUCT(--(RGP&gt;=2),RCP),SUMPRODUCT(--(IMDGP&gt;0),--(IMGP=0),IMCP)+DRAFT!$DC102)))</f>
        <v/>
      </c>
      <c r="AN100" s="67" t="str">
        <f>IF(AL100="3E","3E",IF(COUNT($A100)=0,"",IF(COUNT(AI100)=0,"--",ROUND(((CEILING(DRAFT!$CV102*38,0.25)+CEILING(DRAFT!$CX102*38,0.25)+CEILING(DRAFT!$CZ102*42,0.25)+CEILING($AL100*42,0.25))/160),2))))</f>
        <v/>
      </c>
      <c r="AO100" s="2" t="str">
        <f>IF(AN100="3E","3E",IF(COUNT($A100)=0,"",IF(COUNT(AN100)=0,"I",LOOKUP(AN100,{0,2,2.25,2.5,2.75,3,3.25,3.5,3.75,4},{"F","D","C","C+","B-","B","B+","A-","A","A+"}))))</f>
        <v/>
      </c>
      <c r="AP100" s="2" t="str">
        <f>IF(AN100="3E","3E",IF(OR(COUNT(A100)=0,COUNT(AN100)=0),"",DRAFT!CW102+DRAFT!CY102+DRAFT!DA102+N(TABULATION!AM100)))</f>
        <v/>
      </c>
      <c r="AQ100" s="2" t="str">
        <f>IF(OR(COUNT($A100)=0,COUNT(B100:AK100)=0),"",IF(COUNTIF(B100:AM100,"3E")&gt;0,"3E",IF(AND(DRAFT!$A102="IM",OR($AL100&gt;DRAFT!$DB102,$AM100&gt;DRAFT!$DC102)),"IMPROVED",IF(AND(DRAFT!$A102="IM",$AL100&lt;=DRAFT!$DB102,$AM100&lt;=DRAFT!$DC102),"NOT IMPROVED",IF(AND(DRAFT!CU102="S",AH100&gt;=2,AK100&gt;=2,AN100&gt;=2.5,AP100&gt;=144),"PASS","FAIL")))))</f>
        <v/>
      </c>
      <c r="AR100" s="2" t="str">
        <f t="shared" si="2"/>
        <v/>
      </c>
      <c r="AS100" s="2" t="str">
        <f t="shared" si="3"/>
        <v/>
      </c>
    </row>
    <row r="101" spans="1:45" ht="18.95" customHeight="1" x14ac:dyDescent="0.25">
      <c r="A101" s="3" t="str">
        <f>IF(DRAFT!$B103="","",DRAFT!$B103)</f>
        <v/>
      </c>
      <c r="B101" s="2" t="str">
        <f>IF(COUNT($A101)=0,"",IF($A101&lt;&gt;DRAFT!$B103,"ERR",IF(DRAFT!I103="3E","3E",IF(COUNT(DRAFT!E103,DRAFT!I103)&gt;0,DRAFT!J103,""))))</f>
        <v/>
      </c>
      <c r="C101" s="2" t="str">
        <f>IF(COUNT($A101)=0,"",IF(B101="3E","3E",IF(B101="","I",LOOKUP(B101/D$2,{0,0.4,0.45,0.5,0.55,0.6,0.65,0.7,0.75,0.8,1},{"F","D","C","C+","B-","B","B+","A-","A","A+"}))))</f>
        <v/>
      </c>
      <c r="D101" s="1" t="str">
        <f>IF(COUNT($A101)=0,"",IF(B101="","--",IF(B101="3E","3E",LOOKUP(B101/D$2,{0,0.4,0.45,0.5,0.55,0.6,0.65,0.7,0.75,0.8,1},{0,2,2.25,2.5,2.75,3,3.25,3.5,3.75,4}))))</f>
        <v/>
      </c>
      <c r="E101" s="2" t="str">
        <f>IF(COUNT($A101)=0,"",IF($A101&lt;&gt;DRAFT!$B103,"ERR",IF(DRAFT!R103="3E","3E",IF(COUNT(DRAFT!N103,DRAFT!R103)&gt;0,DRAFT!S103,""))))</f>
        <v/>
      </c>
      <c r="F101" s="2" t="str">
        <f>IF(COUNT($A101)=0,"",IF(E101="3E","3E",IF(E101="","I",LOOKUP(E101/G$2,{0,0.4,0.45,0.5,0.55,0.6,0.65,0.7,0.75,0.8,1},{"F","D","C","C+","B-","B","B+","A-","A","A+"}))))</f>
        <v/>
      </c>
      <c r="G101" s="1" t="str">
        <f>IF(COUNT($A101)=0,"",IF(E101="","--",IF(E101="3E","3E",LOOKUP(E101/G$2,{0,0.4,0.45,0.5,0.55,0.6,0.65,0.7,0.75,0.8,1},{0,2,2.25,2.5,2.75,3,3.25,3.5,3.75,4}))))</f>
        <v/>
      </c>
      <c r="H101" s="2" t="str">
        <f>IF(COUNT($A101)=0,"",IF($A101&lt;&gt;DRAFT!$B103,"ERR",IF(DRAFT!AA103="3E","3E",IF(COUNT(DRAFT!W103,DRAFT!AA103)&gt;0,DRAFT!AB103,""))))</f>
        <v/>
      </c>
      <c r="I101" s="2" t="str">
        <f>IF(COUNT($A101)=0,"",IF(H101="3E","3E",IF(H101="","I",LOOKUP(H101/J$2,{0,0.4,0.45,0.5,0.55,0.6,0.65,0.7,0.75,0.8,1},{"F","D","C","C+","B-","B","B+","A-","A","A+"}))))</f>
        <v/>
      </c>
      <c r="J101" s="1" t="str">
        <f>IF(COUNT($A101)=0,"",IF(H101="","--",IF(H101="3E","3E",LOOKUP(H101/J$2,{0,0.4,0.45,0.5,0.55,0.6,0.65,0.7,0.75,0.8,1},{0,2,2.25,2.5,2.75,3,3.25,3.5,3.75,4}))))</f>
        <v/>
      </c>
      <c r="K101" s="2" t="str">
        <f>IF(COUNT($A101)=0,"",IF($A101&lt;&gt;DRAFT!$B103,"ERR",IF(DRAFT!AJ103="3E","3E",IF(COUNT(DRAFT!AF103,DRAFT!AJ103)&gt;0,DRAFT!AK103,""))))</f>
        <v/>
      </c>
      <c r="L101" s="2" t="str">
        <f>IF(COUNT($A101)=0,"",IF(K101="3E","3E",IF(K101="","I",LOOKUP(K101/M$2,{0,0.4,0.45,0.5,0.55,0.6,0.65,0.7,0.75,0.8,1},{"F","D","C","C+","B-","B","B+","A-","A","A+"}))))</f>
        <v/>
      </c>
      <c r="M101" s="1" t="str">
        <f>IF(COUNT($A101)=0,"",IF(K101="","--",IF(K101="3E","3E",LOOKUP(K101/M$2,{0,0.4,0.45,0.5,0.55,0.6,0.65,0.7,0.75,0.8,1},{0,2,2.25,2.5,2.75,3,3.25,3.5,3.75,4}))))</f>
        <v/>
      </c>
      <c r="N101" s="2" t="str">
        <f>IF(COUNT($A101)=0,"",IF($A101&lt;&gt;DRAFT!$B103,"ERR",IF(DRAFT!AS103="3E","3E",IF(COUNT(DRAFT!AO103,DRAFT!AS103)&gt;0,DRAFT!AT103,""))))</f>
        <v/>
      </c>
      <c r="O101" s="2" t="str">
        <f>IF(COUNT($A101)=0,"",IF(N101="3E","3E",IF(N101="","I",LOOKUP(N101/P$2,{0,0.4,0.45,0.5,0.55,0.6,0.65,0.7,0.75,0.8,1},{"F","D","C","C+","B-","B","B+","A-","A","A+"}))))</f>
        <v/>
      </c>
      <c r="P101" s="1" t="str">
        <f>IF(COUNT($A101)=0,"",IF(N101="","--",IF(N101="3E","3E",LOOKUP(N101/P$2,{0,0.4,0.45,0.5,0.55,0.6,0.65,0.7,0.75,0.8,1},{0,2,2.25,2.5,2.75,3,3.25,3.5,3.75,4}))))</f>
        <v/>
      </c>
      <c r="Q101" s="2" t="str">
        <f>IF(COUNT($A101)=0,"",IF($A101&lt;&gt;DRAFT!$B103,"ERR",IF(DRAFT!BB103="3E","3E",IF(COUNT(DRAFT!AX103,DRAFT!BB103)&gt;0,DRAFT!BC103,""))))</f>
        <v/>
      </c>
      <c r="R101" s="2" t="str">
        <f>IF(COUNT($A101)=0,"",IF(Q101="3E","3E",IF(Q101="","I",LOOKUP(Q101/S$2,{0,0.4,0.45,0.5,0.55,0.6,0.65,0.7,0.75,0.8,1},{"F","D","C","C+","B-","B","B+","A-","A","A+"}))))</f>
        <v/>
      </c>
      <c r="S101" s="1" t="str">
        <f>IF(COUNT($A101)=0,"",IF(Q101="","--",IF(Q101="3E","3E",LOOKUP(Q101/S$2,{0,0.4,0.45,0.5,0.55,0.6,0.65,0.7,0.75,0.8,1},{0,2,2.25,2.5,2.75,3,3.25,3.5,3.75,4}))))</f>
        <v/>
      </c>
      <c r="T101" s="2" t="str">
        <f>IF(COUNT($A101)=0,"",IF($A101&lt;&gt;DRAFT!$B103,"ERR",IF(DRAFT!BK103="3E","3E",IF(COUNT(DRAFT!BG103,DRAFT!BK103)&gt;0,DRAFT!BL103,""))))</f>
        <v/>
      </c>
      <c r="U101" s="2" t="str">
        <f>IF(COUNT($A101)=0,"",IF(T101="3E","3E",IF(T101="","I",LOOKUP(T101/V$2,{0,0.4,0.45,0.5,0.55,0.6,0.65,0.7,0.75,0.8,1},{"F","D","C","C+","B-","B","B+","A-","A","A+"}))))</f>
        <v/>
      </c>
      <c r="V101" s="1" t="str">
        <f>IF(COUNT($A101)=0,"",IF(T101="","--",IF(T101="3E","3E",LOOKUP(T101/V$2,{0,0.4,0.45,0.5,0.55,0.6,0.65,0.7,0.75,0.8,1},{0,2,2.25,2.5,2.75,3,3.25,3.5,3.75,4}))))</f>
        <v/>
      </c>
      <c r="W101" s="2" t="str">
        <f>IF(COUNT($A101)=0,"",IF($A101&lt;&gt;DRAFT!$B103,"ERR",IF(DRAFT!BT103="3E","3E",IF(COUNT(DRAFT!BP103,DRAFT!BT103)&gt;0,DRAFT!BU103,""))))</f>
        <v/>
      </c>
      <c r="X101" s="2" t="str">
        <f>IF(COUNT($A101)=0,"",IF(W101="3E","3E",IF(W101="","I",LOOKUP(W101/Y$2,{0,0.4,0.45,0.5,0.55,0.6,0.65,0.7,0.75,0.8,1},{"F","D","C","C+","B-","B","B+","A-","A","A+"}))))</f>
        <v/>
      </c>
      <c r="Y101" s="1" t="str">
        <f>IF(COUNT($A101)=0,"",IF(W101="","--",IF(W101="3E","3E",LOOKUP(W101/Y$2,{0,0.4,0.45,0.5,0.55,0.6,0.65,0.7,0.75,0.8,1},{0,2,2.25,2.5,2.75,3,3.25,3.5,3.75,4}))))</f>
        <v/>
      </c>
      <c r="Z101" s="2" t="str">
        <f>IF(COUNT($A101)=0,"",IF($A101&lt;&gt;DRAFT!$B103,"ERR",IF(DRAFT!CC103="3E","3E",IF(COUNT(DRAFT!BY103,DRAFT!CC103)&gt;0,DRAFT!CD103,""))))</f>
        <v/>
      </c>
      <c r="AA101" s="2" t="str">
        <f>IF(COUNT($A101)=0,"",IF(Z101="3E","3E",IF(Z101="","I",LOOKUP(Z101/AB$2,{0,0.4,0.45,0.5,0.55,0.6,0.65,0.7,0.75,0.8,1},{"F","D","C","C+","B-","B","B+","A-","A","A+"}))))</f>
        <v/>
      </c>
      <c r="AB101" s="1" t="str">
        <f>IF(COUNT($A101)=0,"",IF(Z101="","--",IF(Z101="3E","3E",LOOKUP(Z101/AB$2,{0,0.4,0.45,0.5,0.55,0.6,0.65,0.7,0.75,0.8,1},{0,2,2.25,2.5,2.75,3,3.25,3.5,3.75,4}))))</f>
        <v/>
      </c>
      <c r="AC101" s="2" t="str">
        <f>IF(COUNT($A101)=0,"",IF($A101&lt;&gt;DRAFT!$B103,"ERR",IF(DRAFT!CF103&gt;0,DRAFT!CF103,"")))</f>
        <v/>
      </c>
      <c r="AD101" s="2" t="str">
        <f>IF(COUNT($A101)=0,"",IF(AC101="3E","3E",IF(AC101="","I",LOOKUP(AC101/AE$2,{0,0.4,0.45,0.5,0.55,0.6,0.65,0.7,0.75,0.8,1},{"F","D","C","C+","B-","B","B+","A-","A","A+"}))))</f>
        <v/>
      </c>
      <c r="AE101" s="1" t="str">
        <f>IF(COUNT($A101)=0,"",IF(AC101="","--",IF(AC101="3E","3E",LOOKUP(AC101/AE$2,{0,0.4,0.45,0.5,0.55,0.6,0.65,0.7,0.75,0.8,1},{0,2,2.25,2.5,2.75,3,3.25,3.5,3.75,4}))))</f>
        <v/>
      </c>
      <c r="AF101" s="2" t="str">
        <f>IF(COUNT($A101)=0,"",IF($A101&lt;&gt;DRAFT!$B103,"ERR",IF(DRAFT!CI103&gt;0,DRAFT!CK103,"")))</f>
        <v/>
      </c>
      <c r="AG101" s="2" t="str">
        <f>IF(COUNT($A101)=0,"",IF(AF101="3E","3E",IF(AF101="","I",LOOKUP(AF101/AH$2,{0,0.4,0.45,0.5,0.55,0.6,0.65,0.7,0.75,0.8,1},{"F","D","C","C+","B-","B","B+","A-","A","A+"}))))</f>
        <v/>
      </c>
      <c r="AH101" s="1" t="str">
        <f>IF(COUNT($A101)=0,"",IF(AF101="","--",IF(AF101="3E","3E",LOOKUP(AF101/AH$2,{0,0.4,0.45,0.5,0.55,0.6,0.65,0.7,0.75,0.8,1},{0,2,2.25,2.5,2.75,3,3.25,3.5,3.75,4}))))</f>
        <v/>
      </c>
      <c r="AI101" s="2" t="str">
        <f>IF($A101&lt;&gt;DRAFT!$B103,"ERR",IF(OR(COUNT($A101)=0,COUNT(DRAFT!CL103:CN103,DRAFT!CP103:CR103)=0),"",CEILING(SUM(DRAFT!CO103,DRAFT!CS103,DRAFT!CT103),1)))</f>
        <v/>
      </c>
      <c r="AJ101" s="2" t="str">
        <f>IF(COUNT($A101)=0,"",IF(AI101="3E","3E",IF(AI101="","I",LOOKUP(AI101/AK$2,{0,0.4,0.45,0.5,0.55,0.6,0.65,0.7,0.75,0.8,1},{"F","D","C","C+","B-","B","B+","A-","A","A+"}))))</f>
        <v/>
      </c>
      <c r="AK101" s="1" t="str">
        <f>IF(COUNT($A101)=0,"",IF(AI101="","--",IF(AI101="3E","3E",LOOKUP(AI101/AK$2,{0,0.4,0.45,0.5,0.55,0.6,0.65,0.7,0.75,0.8,1},{0,2,2.25,2.5,2.75,3,3.25,3.5,3.75,4}))))</f>
        <v/>
      </c>
      <c r="AL101" s="4" t="str">
        <f>IF(OR(COUNT($A101)=0,COUNT(B101:AK101)=0),"",IF(COUNTIF(B101:AK101,"3E")&gt;0,"3E",IF(DRAFT!$A103="R",TRUNC(SUMPRODUCT(RGP,RCP)/TCP,3),TRUNC((SUMPRODUCT(--(IMDGP&gt;0)*IMDGP,IMCP)+CEILING(DRAFT!$DB103*42,0.25))/TCP,3))))</f>
        <v/>
      </c>
      <c r="AM101" s="2" t="str">
        <f>IF(OR(COUNT($A101)=0,COUNT(B101:AK101)=0),"",IF(COUNTIF(B101:AK101,"3E")&gt;0,"3E",IF(DRAFT!$A103="R",SUMPRODUCT(--(RGP&gt;=2),RCP),SUMPRODUCT(--(IMDGP&gt;0),--(IMGP=0),IMCP)+DRAFT!$DC103)))</f>
        <v/>
      </c>
      <c r="AN101" s="67" t="str">
        <f>IF(AL101="3E","3E",IF(COUNT($A101)=0,"",IF(COUNT(AI101)=0,"--",ROUND(((CEILING(DRAFT!$CV103*38,0.25)+CEILING(DRAFT!$CX103*38,0.25)+CEILING(DRAFT!$CZ103*42,0.25)+CEILING($AL101*42,0.25))/160),2))))</f>
        <v/>
      </c>
      <c r="AO101" s="2" t="str">
        <f>IF(AN101="3E","3E",IF(COUNT($A101)=0,"",IF(COUNT(AN101)=0,"I",LOOKUP(AN101,{0,2,2.25,2.5,2.75,3,3.25,3.5,3.75,4},{"F","D","C","C+","B-","B","B+","A-","A","A+"}))))</f>
        <v/>
      </c>
      <c r="AP101" s="2" t="str">
        <f>IF(AN101="3E","3E",IF(OR(COUNT(A101)=0,COUNT(AN101)=0),"",DRAFT!CW103+DRAFT!CY103+DRAFT!DA103+N(TABULATION!AM101)))</f>
        <v/>
      </c>
      <c r="AQ101" s="2" t="str">
        <f>IF(OR(COUNT($A101)=0,COUNT(B101:AK101)=0),"",IF(COUNTIF(B101:AM101,"3E")&gt;0,"3E",IF(AND(DRAFT!$A103="IM",OR($AL101&gt;DRAFT!$DB103,$AM101&gt;DRAFT!$DC103)),"IMPROVED",IF(AND(DRAFT!$A103="IM",$AL101&lt;=DRAFT!$DB103,$AM101&lt;=DRAFT!$DC103),"NOT IMPROVED",IF(AND(DRAFT!CU103="S",AH101&gt;=2,AK101&gt;=2,AN101&gt;=2.5,AP101&gt;=144),"PASS","FAIL")))))</f>
        <v/>
      </c>
      <c r="AR101" s="2" t="str">
        <f t="shared" si="2"/>
        <v/>
      </c>
      <c r="AS101" s="2" t="str">
        <f t="shared" si="3"/>
        <v/>
      </c>
    </row>
    <row r="102" spans="1:45" ht="18.95" customHeight="1" x14ac:dyDescent="0.25">
      <c r="A102" s="3" t="str">
        <f>IF(DRAFT!$B104="","",DRAFT!$B104)</f>
        <v/>
      </c>
      <c r="B102" s="2" t="str">
        <f>IF(COUNT($A102)=0,"",IF($A102&lt;&gt;DRAFT!$B104,"ERR",IF(DRAFT!I104="3E","3E",IF(COUNT(DRAFT!E104,DRAFT!I104)&gt;0,DRAFT!J104,""))))</f>
        <v/>
      </c>
      <c r="C102" s="2" t="str">
        <f>IF(COUNT($A102)=0,"",IF(B102="3E","3E",IF(B102="","I",LOOKUP(B102/D$2,{0,0.4,0.45,0.5,0.55,0.6,0.65,0.7,0.75,0.8,1},{"F","D","C","C+","B-","B","B+","A-","A","A+"}))))</f>
        <v/>
      </c>
      <c r="D102" s="1" t="str">
        <f>IF(COUNT($A102)=0,"",IF(B102="","--",IF(B102="3E","3E",LOOKUP(B102/D$2,{0,0.4,0.45,0.5,0.55,0.6,0.65,0.7,0.75,0.8,1},{0,2,2.25,2.5,2.75,3,3.25,3.5,3.75,4}))))</f>
        <v/>
      </c>
      <c r="E102" s="2" t="str">
        <f>IF(COUNT($A102)=0,"",IF($A102&lt;&gt;DRAFT!$B104,"ERR",IF(DRAFT!R104="3E","3E",IF(COUNT(DRAFT!N104,DRAFT!R104)&gt;0,DRAFT!S104,""))))</f>
        <v/>
      </c>
      <c r="F102" s="2" t="str">
        <f>IF(COUNT($A102)=0,"",IF(E102="3E","3E",IF(E102="","I",LOOKUP(E102/G$2,{0,0.4,0.45,0.5,0.55,0.6,0.65,0.7,0.75,0.8,1},{"F","D","C","C+","B-","B","B+","A-","A","A+"}))))</f>
        <v/>
      </c>
      <c r="G102" s="1" t="str">
        <f>IF(COUNT($A102)=0,"",IF(E102="","--",IF(E102="3E","3E",LOOKUP(E102/G$2,{0,0.4,0.45,0.5,0.55,0.6,0.65,0.7,0.75,0.8,1},{0,2,2.25,2.5,2.75,3,3.25,3.5,3.75,4}))))</f>
        <v/>
      </c>
      <c r="H102" s="2" t="str">
        <f>IF(COUNT($A102)=0,"",IF($A102&lt;&gt;DRAFT!$B104,"ERR",IF(DRAFT!AA104="3E","3E",IF(COUNT(DRAFT!W104,DRAFT!AA104)&gt;0,DRAFT!AB104,""))))</f>
        <v/>
      </c>
      <c r="I102" s="2" t="str">
        <f>IF(COUNT($A102)=0,"",IF(H102="3E","3E",IF(H102="","I",LOOKUP(H102/J$2,{0,0.4,0.45,0.5,0.55,0.6,0.65,0.7,0.75,0.8,1},{"F","D","C","C+","B-","B","B+","A-","A","A+"}))))</f>
        <v/>
      </c>
      <c r="J102" s="1" t="str">
        <f>IF(COUNT($A102)=0,"",IF(H102="","--",IF(H102="3E","3E",LOOKUP(H102/J$2,{0,0.4,0.45,0.5,0.55,0.6,0.65,0.7,0.75,0.8,1},{0,2,2.25,2.5,2.75,3,3.25,3.5,3.75,4}))))</f>
        <v/>
      </c>
      <c r="K102" s="2" t="str">
        <f>IF(COUNT($A102)=0,"",IF($A102&lt;&gt;DRAFT!$B104,"ERR",IF(DRAFT!AJ104="3E","3E",IF(COUNT(DRAFT!AF104,DRAFT!AJ104)&gt;0,DRAFT!AK104,""))))</f>
        <v/>
      </c>
      <c r="L102" s="2" t="str">
        <f>IF(COUNT($A102)=0,"",IF(K102="3E","3E",IF(K102="","I",LOOKUP(K102/M$2,{0,0.4,0.45,0.5,0.55,0.6,0.65,0.7,0.75,0.8,1},{"F","D","C","C+","B-","B","B+","A-","A","A+"}))))</f>
        <v/>
      </c>
      <c r="M102" s="1" t="str">
        <f>IF(COUNT($A102)=0,"",IF(K102="","--",IF(K102="3E","3E",LOOKUP(K102/M$2,{0,0.4,0.45,0.5,0.55,0.6,0.65,0.7,0.75,0.8,1},{0,2,2.25,2.5,2.75,3,3.25,3.5,3.75,4}))))</f>
        <v/>
      </c>
      <c r="N102" s="2" t="str">
        <f>IF(COUNT($A102)=0,"",IF($A102&lt;&gt;DRAFT!$B104,"ERR",IF(DRAFT!AS104="3E","3E",IF(COUNT(DRAFT!AO104,DRAFT!AS104)&gt;0,DRAFT!AT104,""))))</f>
        <v/>
      </c>
      <c r="O102" s="2" t="str">
        <f>IF(COUNT($A102)=0,"",IF(N102="3E","3E",IF(N102="","I",LOOKUP(N102/P$2,{0,0.4,0.45,0.5,0.55,0.6,0.65,0.7,0.75,0.8,1},{"F","D","C","C+","B-","B","B+","A-","A","A+"}))))</f>
        <v/>
      </c>
      <c r="P102" s="1" t="str">
        <f>IF(COUNT($A102)=0,"",IF(N102="","--",IF(N102="3E","3E",LOOKUP(N102/P$2,{0,0.4,0.45,0.5,0.55,0.6,0.65,0.7,0.75,0.8,1},{0,2,2.25,2.5,2.75,3,3.25,3.5,3.75,4}))))</f>
        <v/>
      </c>
      <c r="Q102" s="2" t="str">
        <f>IF(COUNT($A102)=0,"",IF($A102&lt;&gt;DRAFT!$B104,"ERR",IF(DRAFT!BB104="3E","3E",IF(COUNT(DRAFT!AX104,DRAFT!BB104)&gt;0,DRAFT!BC104,""))))</f>
        <v/>
      </c>
      <c r="R102" s="2" t="str">
        <f>IF(COUNT($A102)=0,"",IF(Q102="3E","3E",IF(Q102="","I",LOOKUP(Q102/S$2,{0,0.4,0.45,0.5,0.55,0.6,0.65,0.7,0.75,0.8,1},{"F","D","C","C+","B-","B","B+","A-","A","A+"}))))</f>
        <v/>
      </c>
      <c r="S102" s="1" t="str">
        <f>IF(COUNT($A102)=0,"",IF(Q102="","--",IF(Q102="3E","3E",LOOKUP(Q102/S$2,{0,0.4,0.45,0.5,0.55,0.6,0.65,0.7,0.75,0.8,1},{0,2,2.25,2.5,2.75,3,3.25,3.5,3.75,4}))))</f>
        <v/>
      </c>
      <c r="T102" s="2" t="str">
        <f>IF(COUNT($A102)=0,"",IF($A102&lt;&gt;DRAFT!$B104,"ERR",IF(DRAFT!BK104="3E","3E",IF(COUNT(DRAFT!BG104,DRAFT!BK104)&gt;0,DRAFT!BL104,""))))</f>
        <v/>
      </c>
      <c r="U102" s="2" t="str">
        <f>IF(COUNT($A102)=0,"",IF(T102="3E","3E",IF(T102="","I",LOOKUP(T102/V$2,{0,0.4,0.45,0.5,0.55,0.6,0.65,0.7,0.75,0.8,1},{"F","D","C","C+","B-","B","B+","A-","A","A+"}))))</f>
        <v/>
      </c>
      <c r="V102" s="1" t="str">
        <f>IF(COUNT($A102)=0,"",IF(T102="","--",IF(T102="3E","3E",LOOKUP(T102/V$2,{0,0.4,0.45,0.5,0.55,0.6,0.65,0.7,0.75,0.8,1},{0,2,2.25,2.5,2.75,3,3.25,3.5,3.75,4}))))</f>
        <v/>
      </c>
      <c r="W102" s="2" t="str">
        <f>IF(COUNT($A102)=0,"",IF($A102&lt;&gt;DRAFT!$B104,"ERR",IF(DRAFT!BT104="3E","3E",IF(COUNT(DRAFT!BP104,DRAFT!BT104)&gt;0,DRAFT!BU104,""))))</f>
        <v/>
      </c>
      <c r="X102" s="2" t="str">
        <f>IF(COUNT($A102)=0,"",IF(W102="3E","3E",IF(W102="","I",LOOKUP(W102/Y$2,{0,0.4,0.45,0.5,0.55,0.6,0.65,0.7,0.75,0.8,1},{"F","D","C","C+","B-","B","B+","A-","A","A+"}))))</f>
        <v/>
      </c>
      <c r="Y102" s="1" t="str">
        <f>IF(COUNT($A102)=0,"",IF(W102="","--",IF(W102="3E","3E",LOOKUP(W102/Y$2,{0,0.4,0.45,0.5,0.55,0.6,0.65,0.7,0.75,0.8,1},{0,2,2.25,2.5,2.75,3,3.25,3.5,3.75,4}))))</f>
        <v/>
      </c>
      <c r="Z102" s="2" t="str">
        <f>IF(COUNT($A102)=0,"",IF($A102&lt;&gt;DRAFT!$B104,"ERR",IF(DRAFT!CC104="3E","3E",IF(COUNT(DRAFT!BY104,DRAFT!CC104)&gt;0,DRAFT!CD104,""))))</f>
        <v/>
      </c>
      <c r="AA102" s="2" t="str">
        <f>IF(COUNT($A102)=0,"",IF(Z102="3E","3E",IF(Z102="","I",LOOKUP(Z102/AB$2,{0,0.4,0.45,0.5,0.55,0.6,0.65,0.7,0.75,0.8,1},{"F","D","C","C+","B-","B","B+","A-","A","A+"}))))</f>
        <v/>
      </c>
      <c r="AB102" s="1" t="str">
        <f>IF(COUNT($A102)=0,"",IF(Z102="","--",IF(Z102="3E","3E",LOOKUP(Z102/AB$2,{0,0.4,0.45,0.5,0.55,0.6,0.65,0.7,0.75,0.8,1},{0,2,2.25,2.5,2.75,3,3.25,3.5,3.75,4}))))</f>
        <v/>
      </c>
      <c r="AC102" s="2" t="str">
        <f>IF(COUNT($A102)=0,"",IF($A102&lt;&gt;DRAFT!$B104,"ERR",IF(DRAFT!CF104&gt;0,DRAFT!CF104,"")))</f>
        <v/>
      </c>
      <c r="AD102" s="2" t="str">
        <f>IF(COUNT($A102)=0,"",IF(AC102="3E","3E",IF(AC102="","I",LOOKUP(AC102/AE$2,{0,0.4,0.45,0.5,0.55,0.6,0.65,0.7,0.75,0.8,1},{"F","D","C","C+","B-","B","B+","A-","A","A+"}))))</f>
        <v/>
      </c>
      <c r="AE102" s="1" t="str">
        <f>IF(COUNT($A102)=0,"",IF(AC102="","--",IF(AC102="3E","3E",LOOKUP(AC102/AE$2,{0,0.4,0.45,0.5,0.55,0.6,0.65,0.7,0.75,0.8,1},{0,2,2.25,2.5,2.75,3,3.25,3.5,3.75,4}))))</f>
        <v/>
      </c>
      <c r="AF102" s="2" t="str">
        <f>IF(COUNT($A102)=0,"",IF($A102&lt;&gt;DRAFT!$B104,"ERR",IF(DRAFT!CI104&gt;0,DRAFT!CK104,"")))</f>
        <v/>
      </c>
      <c r="AG102" s="2" t="str">
        <f>IF(COUNT($A102)=0,"",IF(AF102="3E","3E",IF(AF102="","I",LOOKUP(AF102/AH$2,{0,0.4,0.45,0.5,0.55,0.6,0.65,0.7,0.75,0.8,1},{"F","D","C","C+","B-","B","B+","A-","A","A+"}))))</f>
        <v/>
      </c>
      <c r="AH102" s="1" t="str">
        <f>IF(COUNT($A102)=0,"",IF(AF102="","--",IF(AF102="3E","3E",LOOKUP(AF102/AH$2,{0,0.4,0.45,0.5,0.55,0.6,0.65,0.7,0.75,0.8,1},{0,2,2.25,2.5,2.75,3,3.25,3.5,3.75,4}))))</f>
        <v/>
      </c>
      <c r="AI102" s="2" t="str">
        <f>IF($A102&lt;&gt;DRAFT!$B104,"ERR",IF(OR(COUNT($A102)=0,COUNT(DRAFT!CL104:CN104,DRAFT!CP104:CR104)=0),"",CEILING(SUM(DRAFT!CO104,DRAFT!CS104,DRAFT!CT104),1)))</f>
        <v/>
      </c>
      <c r="AJ102" s="2" t="str">
        <f>IF(COUNT($A102)=0,"",IF(AI102="3E","3E",IF(AI102="","I",LOOKUP(AI102/AK$2,{0,0.4,0.45,0.5,0.55,0.6,0.65,0.7,0.75,0.8,1},{"F","D","C","C+","B-","B","B+","A-","A","A+"}))))</f>
        <v/>
      </c>
      <c r="AK102" s="1" t="str">
        <f>IF(COUNT($A102)=0,"",IF(AI102="","--",IF(AI102="3E","3E",LOOKUP(AI102/AK$2,{0,0.4,0.45,0.5,0.55,0.6,0.65,0.7,0.75,0.8,1},{0,2,2.25,2.5,2.75,3,3.25,3.5,3.75,4}))))</f>
        <v/>
      </c>
      <c r="AL102" s="4" t="str">
        <f>IF(OR(COUNT($A102)=0,COUNT(B102:AK102)=0),"",IF(COUNTIF(B102:AK102,"3E")&gt;0,"3E",IF(DRAFT!$A104="R",TRUNC(SUMPRODUCT(RGP,RCP)/TCP,3),TRUNC((SUMPRODUCT(--(IMDGP&gt;0)*IMDGP,IMCP)+CEILING(DRAFT!$DB104*42,0.25))/TCP,3))))</f>
        <v/>
      </c>
      <c r="AM102" s="2" t="str">
        <f>IF(OR(COUNT($A102)=0,COUNT(B102:AK102)=0),"",IF(COUNTIF(B102:AK102,"3E")&gt;0,"3E",IF(DRAFT!$A104="R",SUMPRODUCT(--(RGP&gt;=2),RCP),SUMPRODUCT(--(IMDGP&gt;0),--(IMGP=0),IMCP)+DRAFT!$DC104)))</f>
        <v/>
      </c>
      <c r="AN102" s="67" t="str">
        <f>IF(AL102="3E","3E",IF(COUNT($A102)=0,"",IF(COUNT(AI102)=0,"--",ROUND(((CEILING(DRAFT!$CV104*38,0.25)+CEILING(DRAFT!$CX104*38,0.25)+CEILING(DRAFT!$CZ104*42,0.25)+CEILING($AL102*42,0.25))/160),2))))</f>
        <v/>
      </c>
      <c r="AO102" s="2" t="str">
        <f>IF(AN102="3E","3E",IF(COUNT($A102)=0,"",IF(COUNT(AN102)=0,"I",LOOKUP(AN102,{0,2,2.25,2.5,2.75,3,3.25,3.5,3.75,4},{"F","D","C","C+","B-","B","B+","A-","A","A+"}))))</f>
        <v/>
      </c>
      <c r="AP102" s="2" t="str">
        <f>IF(AN102="3E","3E",IF(OR(COUNT(A102)=0,COUNT(AN102)=0),"",DRAFT!CW104+DRAFT!CY104+DRAFT!DA104+N(TABULATION!AM102)))</f>
        <v/>
      </c>
      <c r="AQ102" s="2" t="str">
        <f>IF(OR(COUNT($A102)=0,COUNT(B102:AK102)=0),"",IF(COUNTIF(B102:AM102,"3E")&gt;0,"3E",IF(AND(DRAFT!$A104="IM",OR($AL102&gt;DRAFT!$DB104,$AM102&gt;DRAFT!$DC104)),"IMPROVED",IF(AND(DRAFT!$A104="IM",$AL102&lt;=DRAFT!$DB104,$AM102&lt;=DRAFT!$DC104),"NOT IMPROVED",IF(AND(DRAFT!CU104="S",AH102&gt;=2,AK102&gt;=2,AN102&gt;=2.5,AP102&gt;=144),"PASS","FAIL")))))</f>
        <v/>
      </c>
      <c r="AR102" s="2" t="str">
        <f t="shared" si="2"/>
        <v/>
      </c>
      <c r="AS102" s="2" t="str">
        <f t="shared" si="3"/>
        <v/>
      </c>
    </row>
    <row r="103" spans="1:45" ht="18.95" customHeight="1" x14ac:dyDescent="0.25">
      <c r="A103" s="3" t="str">
        <f>IF(DRAFT!$B105="","",DRAFT!$B105)</f>
        <v/>
      </c>
      <c r="B103" s="2" t="str">
        <f>IF(COUNT($A103)=0,"",IF($A103&lt;&gt;DRAFT!$B105,"ERR",IF(DRAFT!I105="3E","3E",IF(COUNT(DRAFT!E105,DRAFT!I105)&gt;0,DRAFT!J105,""))))</f>
        <v/>
      </c>
      <c r="C103" s="2" t="str">
        <f>IF(COUNT($A103)=0,"",IF(B103="3E","3E",IF(B103="","I",LOOKUP(B103/D$2,{0,0.4,0.45,0.5,0.55,0.6,0.65,0.7,0.75,0.8,1},{"F","D","C","C+","B-","B","B+","A-","A","A+"}))))</f>
        <v/>
      </c>
      <c r="D103" s="1" t="str">
        <f>IF(COUNT($A103)=0,"",IF(B103="","--",IF(B103="3E","3E",LOOKUP(B103/D$2,{0,0.4,0.45,0.5,0.55,0.6,0.65,0.7,0.75,0.8,1},{0,2,2.25,2.5,2.75,3,3.25,3.5,3.75,4}))))</f>
        <v/>
      </c>
      <c r="E103" s="2" t="str">
        <f>IF(COUNT($A103)=0,"",IF($A103&lt;&gt;DRAFT!$B105,"ERR",IF(DRAFT!R105="3E","3E",IF(COUNT(DRAFT!N105,DRAFT!R105)&gt;0,DRAFT!S105,""))))</f>
        <v/>
      </c>
      <c r="F103" s="2" t="str">
        <f>IF(COUNT($A103)=0,"",IF(E103="3E","3E",IF(E103="","I",LOOKUP(E103/G$2,{0,0.4,0.45,0.5,0.55,0.6,0.65,0.7,0.75,0.8,1},{"F","D","C","C+","B-","B","B+","A-","A","A+"}))))</f>
        <v/>
      </c>
      <c r="G103" s="1" t="str">
        <f>IF(COUNT($A103)=0,"",IF(E103="","--",IF(E103="3E","3E",LOOKUP(E103/G$2,{0,0.4,0.45,0.5,0.55,0.6,0.65,0.7,0.75,0.8,1},{0,2,2.25,2.5,2.75,3,3.25,3.5,3.75,4}))))</f>
        <v/>
      </c>
      <c r="H103" s="2" t="str">
        <f>IF(COUNT($A103)=0,"",IF($A103&lt;&gt;DRAFT!$B105,"ERR",IF(DRAFT!AA105="3E","3E",IF(COUNT(DRAFT!W105,DRAFT!AA105)&gt;0,DRAFT!AB105,""))))</f>
        <v/>
      </c>
      <c r="I103" s="2" t="str">
        <f>IF(COUNT($A103)=0,"",IF(H103="3E","3E",IF(H103="","I",LOOKUP(H103/J$2,{0,0.4,0.45,0.5,0.55,0.6,0.65,0.7,0.75,0.8,1},{"F","D","C","C+","B-","B","B+","A-","A","A+"}))))</f>
        <v/>
      </c>
      <c r="J103" s="1" t="str">
        <f>IF(COUNT($A103)=0,"",IF(H103="","--",IF(H103="3E","3E",LOOKUP(H103/J$2,{0,0.4,0.45,0.5,0.55,0.6,0.65,0.7,0.75,0.8,1},{0,2,2.25,2.5,2.75,3,3.25,3.5,3.75,4}))))</f>
        <v/>
      </c>
      <c r="K103" s="2" t="str">
        <f>IF(COUNT($A103)=0,"",IF($A103&lt;&gt;DRAFT!$B105,"ERR",IF(DRAFT!AJ105="3E","3E",IF(COUNT(DRAFT!AF105,DRAFT!AJ105)&gt;0,DRAFT!AK105,""))))</f>
        <v/>
      </c>
      <c r="L103" s="2" t="str">
        <f>IF(COUNT($A103)=0,"",IF(K103="3E","3E",IF(K103="","I",LOOKUP(K103/M$2,{0,0.4,0.45,0.5,0.55,0.6,0.65,0.7,0.75,0.8,1},{"F","D","C","C+","B-","B","B+","A-","A","A+"}))))</f>
        <v/>
      </c>
      <c r="M103" s="1" t="str">
        <f>IF(COUNT($A103)=0,"",IF(K103="","--",IF(K103="3E","3E",LOOKUP(K103/M$2,{0,0.4,0.45,0.5,0.55,0.6,0.65,0.7,0.75,0.8,1},{0,2,2.25,2.5,2.75,3,3.25,3.5,3.75,4}))))</f>
        <v/>
      </c>
      <c r="N103" s="2" t="str">
        <f>IF(COUNT($A103)=0,"",IF($A103&lt;&gt;DRAFT!$B105,"ERR",IF(DRAFT!AS105="3E","3E",IF(COUNT(DRAFT!AO105,DRAFT!AS105)&gt;0,DRAFT!AT105,""))))</f>
        <v/>
      </c>
      <c r="O103" s="2" t="str">
        <f>IF(COUNT($A103)=0,"",IF(N103="3E","3E",IF(N103="","I",LOOKUP(N103/P$2,{0,0.4,0.45,0.5,0.55,0.6,0.65,0.7,0.75,0.8,1},{"F","D","C","C+","B-","B","B+","A-","A","A+"}))))</f>
        <v/>
      </c>
      <c r="P103" s="1" t="str">
        <f>IF(COUNT($A103)=0,"",IF(N103="","--",IF(N103="3E","3E",LOOKUP(N103/P$2,{0,0.4,0.45,0.5,0.55,0.6,0.65,0.7,0.75,0.8,1},{0,2,2.25,2.5,2.75,3,3.25,3.5,3.75,4}))))</f>
        <v/>
      </c>
      <c r="Q103" s="2" t="str">
        <f>IF(COUNT($A103)=0,"",IF($A103&lt;&gt;DRAFT!$B105,"ERR",IF(DRAFT!BB105="3E","3E",IF(COUNT(DRAFT!AX105,DRAFT!BB105)&gt;0,DRAFT!BC105,""))))</f>
        <v/>
      </c>
      <c r="R103" s="2" t="str">
        <f>IF(COUNT($A103)=0,"",IF(Q103="3E","3E",IF(Q103="","I",LOOKUP(Q103/S$2,{0,0.4,0.45,0.5,0.55,0.6,0.65,0.7,0.75,0.8,1},{"F","D","C","C+","B-","B","B+","A-","A","A+"}))))</f>
        <v/>
      </c>
      <c r="S103" s="1" t="str">
        <f>IF(COUNT($A103)=0,"",IF(Q103="","--",IF(Q103="3E","3E",LOOKUP(Q103/S$2,{0,0.4,0.45,0.5,0.55,0.6,0.65,0.7,0.75,0.8,1},{0,2,2.25,2.5,2.75,3,3.25,3.5,3.75,4}))))</f>
        <v/>
      </c>
      <c r="T103" s="2" t="str">
        <f>IF(COUNT($A103)=0,"",IF($A103&lt;&gt;DRAFT!$B105,"ERR",IF(DRAFT!BK105="3E","3E",IF(COUNT(DRAFT!BG105,DRAFT!BK105)&gt;0,DRAFT!BL105,""))))</f>
        <v/>
      </c>
      <c r="U103" s="2" t="str">
        <f>IF(COUNT($A103)=0,"",IF(T103="3E","3E",IF(T103="","I",LOOKUP(T103/V$2,{0,0.4,0.45,0.5,0.55,0.6,0.65,0.7,0.75,0.8,1},{"F","D","C","C+","B-","B","B+","A-","A","A+"}))))</f>
        <v/>
      </c>
      <c r="V103" s="1" t="str">
        <f>IF(COUNT($A103)=0,"",IF(T103="","--",IF(T103="3E","3E",LOOKUP(T103/V$2,{0,0.4,0.45,0.5,0.55,0.6,0.65,0.7,0.75,0.8,1},{0,2,2.25,2.5,2.75,3,3.25,3.5,3.75,4}))))</f>
        <v/>
      </c>
      <c r="W103" s="2" t="str">
        <f>IF(COUNT($A103)=0,"",IF($A103&lt;&gt;DRAFT!$B105,"ERR",IF(DRAFT!BT105="3E","3E",IF(COUNT(DRAFT!BP105,DRAFT!BT105)&gt;0,DRAFT!BU105,""))))</f>
        <v/>
      </c>
      <c r="X103" s="2" t="str">
        <f>IF(COUNT($A103)=0,"",IF(W103="3E","3E",IF(W103="","I",LOOKUP(W103/Y$2,{0,0.4,0.45,0.5,0.55,0.6,0.65,0.7,0.75,0.8,1},{"F","D","C","C+","B-","B","B+","A-","A","A+"}))))</f>
        <v/>
      </c>
      <c r="Y103" s="1" t="str">
        <f>IF(COUNT($A103)=0,"",IF(W103="","--",IF(W103="3E","3E",LOOKUP(W103/Y$2,{0,0.4,0.45,0.5,0.55,0.6,0.65,0.7,0.75,0.8,1},{0,2,2.25,2.5,2.75,3,3.25,3.5,3.75,4}))))</f>
        <v/>
      </c>
      <c r="Z103" s="2" t="str">
        <f>IF(COUNT($A103)=0,"",IF($A103&lt;&gt;DRAFT!$B105,"ERR",IF(DRAFT!CC105="3E","3E",IF(COUNT(DRAFT!BY105,DRAFT!CC105)&gt;0,DRAFT!CD105,""))))</f>
        <v/>
      </c>
      <c r="AA103" s="2" t="str">
        <f>IF(COUNT($A103)=0,"",IF(Z103="3E","3E",IF(Z103="","I",LOOKUP(Z103/AB$2,{0,0.4,0.45,0.5,0.55,0.6,0.65,0.7,0.75,0.8,1},{"F","D","C","C+","B-","B","B+","A-","A","A+"}))))</f>
        <v/>
      </c>
      <c r="AB103" s="1" t="str">
        <f>IF(COUNT($A103)=0,"",IF(Z103="","--",IF(Z103="3E","3E",LOOKUP(Z103/AB$2,{0,0.4,0.45,0.5,0.55,0.6,0.65,0.7,0.75,0.8,1},{0,2,2.25,2.5,2.75,3,3.25,3.5,3.75,4}))))</f>
        <v/>
      </c>
      <c r="AC103" s="2" t="str">
        <f>IF(COUNT($A103)=0,"",IF($A103&lt;&gt;DRAFT!$B105,"ERR",IF(DRAFT!CF105&gt;0,DRAFT!CF105,"")))</f>
        <v/>
      </c>
      <c r="AD103" s="2" t="str">
        <f>IF(COUNT($A103)=0,"",IF(AC103="3E","3E",IF(AC103="","I",LOOKUP(AC103/AE$2,{0,0.4,0.45,0.5,0.55,0.6,0.65,0.7,0.75,0.8,1},{"F","D","C","C+","B-","B","B+","A-","A","A+"}))))</f>
        <v/>
      </c>
      <c r="AE103" s="1" t="str">
        <f>IF(COUNT($A103)=0,"",IF(AC103="","--",IF(AC103="3E","3E",LOOKUP(AC103/AE$2,{0,0.4,0.45,0.5,0.55,0.6,0.65,0.7,0.75,0.8,1},{0,2,2.25,2.5,2.75,3,3.25,3.5,3.75,4}))))</f>
        <v/>
      </c>
      <c r="AF103" s="2" t="str">
        <f>IF(COUNT($A103)=0,"",IF($A103&lt;&gt;DRAFT!$B105,"ERR",IF(DRAFT!CI105&gt;0,DRAFT!CK105,"")))</f>
        <v/>
      </c>
      <c r="AG103" s="2" t="str">
        <f>IF(COUNT($A103)=0,"",IF(AF103="3E","3E",IF(AF103="","I",LOOKUP(AF103/AH$2,{0,0.4,0.45,0.5,0.55,0.6,0.65,0.7,0.75,0.8,1},{"F","D","C","C+","B-","B","B+","A-","A","A+"}))))</f>
        <v/>
      </c>
      <c r="AH103" s="1" t="str">
        <f>IF(COUNT($A103)=0,"",IF(AF103="","--",IF(AF103="3E","3E",LOOKUP(AF103/AH$2,{0,0.4,0.45,0.5,0.55,0.6,0.65,0.7,0.75,0.8,1},{0,2,2.25,2.5,2.75,3,3.25,3.5,3.75,4}))))</f>
        <v/>
      </c>
      <c r="AI103" s="2" t="str">
        <f>IF($A103&lt;&gt;DRAFT!$B105,"ERR",IF(OR(COUNT($A103)=0,COUNT(DRAFT!CL105:CN105,DRAFT!CP105:CR105)=0),"",CEILING(SUM(DRAFT!CO105,DRAFT!CS105,DRAFT!CT105),1)))</f>
        <v/>
      </c>
      <c r="AJ103" s="2" t="str">
        <f>IF(COUNT($A103)=0,"",IF(AI103="3E","3E",IF(AI103="","I",LOOKUP(AI103/AK$2,{0,0.4,0.45,0.5,0.55,0.6,0.65,0.7,0.75,0.8,1},{"F","D","C","C+","B-","B","B+","A-","A","A+"}))))</f>
        <v/>
      </c>
      <c r="AK103" s="1" t="str">
        <f>IF(COUNT($A103)=0,"",IF(AI103="","--",IF(AI103="3E","3E",LOOKUP(AI103/AK$2,{0,0.4,0.45,0.5,0.55,0.6,0.65,0.7,0.75,0.8,1},{0,2,2.25,2.5,2.75,3,3.25,3.5,3.75,4}))))</f>
        <v/>
      </c>
      <c r="AL103" s="4" t="str">
        <f>IF(OR(COUNT($A103)=0,COUNT(B103:AK103)=0),"",IF(COUNTIF(B103:AK103,"3E")&gt;0,"3E",IF(DRAFT!$A105="R",TRUNC(SUMPRODUCT(RGP,RCP)/TCP,3),TRUNC((SUMPRODUCT(--(IMDGP&gt;0)*IMDGP,IMCP)+CEILING(DRAFT!$DB105*42,0.25))/TCP,3))))</f>
        <v/>
      </c>
      <c r="AM103" s="2" t="str">
        <f>IF(OR(COUNT($A103)=0,COUNT(B103:AK103)=0),"",IF(COUNTIF(B103:AK103,"3E")&gt;0,"3E",IF(DRAFT!$A105="R",SUMPRODUCT(--(RGP&gt;=2),RCP),SUMPRODUCT(--(IMDGP&gt;0),--(IMGP=0),IMCP)+DRAFT!$DC105)))</f>
        <v/>
      </c>
      <c r="AN103" s="67" t="str">
        <f>IF(AL103="3E","3E",IF(COUNT($A103)=0,"",IF(COUNT(AI103)=0,"--",ROUND(((CEILING(DRAFT!$CV105*38,0.25)+CEILING(DRAFT!$CX105*38,0.25)+CEILING(DRAFT!$CZ105*42,0.25)+CEILING($AL103*42,0.25))/160),2))))</f>
        <v/>
      </c>
      <c r="AO103" s="2" t="str">
        <f>IF(AN103="3E","3E",IF(COUNT($A103)=0,"",IF(COUNT(AN103)=0,"I",LOOKUP(AN103,{0,2,2.25,2.5,2.75,3,3.25,3.5,3.75,4},{"F","D","C","C+","B-","B","B+","A-","A","A+"}))))</f>
        <v/>
      </c>
      <c r="AP103" s="2" t="str">
        <f>IF(AN103="3E","3E",IF(OR(COUNT(A103)=0,COUNT(AN103)=0),"",DRAFT!CW105+DRAFT!CY105+DRAFT!DA105+N(TABULATION!AM103)))</f>
        <v/>
      </c>
      <c r="AQ103" s="2" t="str">
        <f>IF(OR(COUNT($A103)=0,COUNT(B103:AK103)=0),"",IF(COUNTIF(B103:AM103,"3E")&gt;0,"3E",IF(AND(DRAFT!$A105="IM",OR($AL103&gt;DRAFT!$DB105,$AM103&gt;DRAFT!$DC105)),"IMPROVED",IF(AND(DRAFT!$A105="IM",$AL103&lt;=DRAFT!$DB105,$AM103&lt;=DRAFT!$DC105),"NOT IMPROVED",IF(AND(DRAFT!CU105="S",AH103&gt;=2,AK103&gt;=2,AN103&gt;=2.5,AP103&gt;=144),"PASS","FAIL")))))</f>
        <v/>
      </c>
      <c r="AR103" s="2" t="str">
        <f t="shared" si="2"/>
        <v/>
      </c>
      <c r="AS103" s="2" t="str">
        <f t="shared" si="3"/>
        <v/>
      </c>
    </row>
    <row r="104" spans="1:45" ht="18.95" customHeight="1" x14ac:dyDescent="0.25">
      <c r="A104" s="3" t="str">
        <f>IF(DRAFT!$B106="","",DRAFT!$B106)</f>
        <v/>
      </c>
      <c r="B104" s="2" t="str">
        <f>IF(COUNT($A104)=0,"",IF($A104&lt;&gt;DRAFT!$B106,"ERR",IF(DRAFT!I106="3E","3E",IF(COUNT(DRAFT!E106,DRAFT!I106)&gt;0,DRAFT!J106,""))))</f>
        <v/>
      </c>
      <c r="C104" s="2" t="str">
        <f>IF(COUNT($A104)=0,"",IF(B104="3E","3E",IF(B104="","I",LOOKUP(B104/D$2,{0,0.4,0.45,0.5,0.55,0.6,0.65,0.7,0.75,0.8,1},{"F","D","C","C+","B-","B","B+","A-","A","A+"}))))</f>
        <v/>
      </c>
      <c r="D104" s="1" t="str">
        <f>IF(COUNT($A104)=0,"",IF(B104="","--",IF(B104="3E","3E",LOOKUP(B104/D$2,{0,0.4,0.45,0.5,0.55,0.6,0.65,0.7,0.75,0.8,1},{0,2,2.25,2.5,2.75,3,3.25,3.5,3.75,4}))))</f>
        <v/>
      </c>
      <c r="E104" s="2" t="str">
        <f>IF(COUNT($A104)=0,"",IF($A104&lt;&gt;DRAFT!$B106,"ERR",IF(DRAFT!R106="3E","3E",IF(COUNT(DRAFT!N106,DRAFT!R106)&gt;0,DRAFT!S106,""))))</f>
        <v/>
      </c>
      <c r="F104" s="2" t="str">
        <f>IF(COUNT($A104)=0,"",IF(E104="3E","3E",IF(E104="","I",LOOKUP(E104/G$2,{0,0.4,0.45,0.5,0.55,0.6,0.65,0.7,0.75,0.8,1},{"F","D","C","C+","B-","B","B+","A-","A","A+"}))))</f>
        <v/>
      </c>
      <c r="G104" s="1" t="str">
        <f>IF(COUNT($A104)=0,"",IF(E104="","--",IF(E104="3E","3E",LOOKUP(E104/G$2,{0,0.4,0.45,0.5,0.55,0.6,0.65,0.7,0.75,0.8,1},{0,2,2.25,2.5,2.75,3,3.25,3.5,3.75,4}))))</f>
        <v/>
      </c>
      <c r="H104" s="2" t="str">
        <f>IF(COUNT($A104)=0,"",IF($A104&lt;&gt;DRAFT!$B106,"ERR",IF(DRAFT!AA106="3E","3E",IF(COUNT(DRAFT!W106,DRAFT!AA106)&gt;0,DRAFT!AB106,""))))</f>
        <v/>
      </c>
      <c r="I104" s="2" t="str">
        <f>IF(COUNT($A104)=0,"",IF(H104="3E","3E",IF(H104="","I",LOOKUP(H104/J$2,{0,0.4,0.45,0.5,0.55,0.6,0.65,0.7,0.75,0.8,1},{"F","D","C","C+","B-","B","B+","A-","A","A+"}))))</f>
        <v/>
      </c>
      <c r="J104" s="1" t="str">
        <f>IF(COUNT($A104)=0,"",IF(H104="","--",IF(H104="3E","3E",LOOKUP(H104/J$2,{0,0.4,0.45,0.5,0.55,0.6,0.65,0.7,0.75,0.8,1},{0,2,2.25,2.5,2.75,3,3.25,3.5,3.75,4}))))</f>
        <v/>
      </c>
      <c r="K104" s="2" t="str">
        <f>IF(COUNT($A104)=0,"",IF($A104&lt;&gt;DRAFT!$B106,"ERR",IF(DRAFT!AJ106="3E","3E",IF(COUNT(DRAFT!AF106,DRAFT!AJ106)&gt;0,DRAFT!AK106,""))))</f>
        <v/>
      </c>
      <c r="L104" s="2" t="str">
        <f>IF(COUNT($A104)=0,"",IF(K104="3E","3E",IF(K104="","I",LOOKUP(K104/M$2,{0,0.4,0.45,0.5,0.55,0.6,0.65,0.7,0.75,0.8,1},{"F","D","C","C+","B-","B","B+","A-","A","A+"}))))</f>
        <v/>
      </c>
      <c r="M104" s="1" t="str">
        <f>IF(COUNT($A104)=0,"",IF(K104="","--",IF(K104="3E","3E",LOOKUP(K104/M$2,{0,0.4,0.45,0.5,0.55,0.6,0.65,0.7,0.75,0.8,1},{0,2,2.25,2.5,2.75,3,3.25,3.5,3.75,4}))))</f>
        <v/>
      </c>
      <c r="N104" s="2" t="str">
        <f>IF(COUNT($A104)=0,"",IF($A104&lt;&gt;DRAFT!$B106,"ERR",IF(DRAFT!AS106="3E","3E",IF(COUNT(DRAFT!AO106,DRAFT!AS106)&gt;0,DRAFT!AT106,""))))</f>
        <v/>
      </c>
      <c r="O104" s="2" t="str">
        <f>IF(COUNT($A104)=0,"",IF(N104="3E","3E",IF(N104="","I",LOOKUP(N104/P$2,{0,0.4,0.45,0.5,0.55,0.6,0.65,0.7,0.75,0.8,1},{"F","D","C","C+","B-","B","B+","A-","A","A+"}))))</f>
        <v/>
      </c>
      <c r="P104" s="1" t="str">
        <f>IF(COUNT($A104)=0,"",IF(N104="","--",IF(N104="3E","3E",LOOKUP(N104/P$2,{0,0.4,0.45,0.5,0.55,0.6,0.65,0.7,0.75,0.8,1},{0,2,2.25,2.5,2.75,3,3.25,3.5,3.75,4}))))</f>
        <v/>
      </c>
      <c r="Q104" s="2" t="str">
        <f>IF(COUNT($A104)=0,"",IF($A104&lt;&gt;DRAFT!$B106,"ERR",IF(DRAFT!BB106="3E","3E",IF(COUNT(DRAFT!AX106,DRAFT!BB106)&gt;0,DRAFT!BC106,""))))</f>
        <v/>
      </c>
      <c r="R104" s="2" t="str">
        <f>IF(COUNT($A104)=0,"",IF(Q104="3E","3E",IF(Q104="","I",LOOKUP(Q104/S$2,{0,0.4,0.45,0.5,0.55,0.6,0.65,0.7,0.75,0.8,1},{"F","D","C","C+","B-","B","B+","A-","A","A+"}))))</f>
        <v/>
      </c>
      <c r="S104" s="1" t="str">
        <f>IF(COUNT($A104)=0,"",IF(Q104="","--",IF(Q104="3E","3E",LOOKUP(Q104/S$2,{0,0.4,0.45,0.5,0.55,0.6,0.65,0.7,0.75,0.8,1},{0,2,2.25,2.5,2.75,3,3.25,3.5,3.75,4}))))</f>
        <v/>
      </c>
      <c r="T104" s="2" t="str">
        <f>IF(COUNT($A104)=0,"",IF($A104&lt;&gt;DRAFT!$B106,"ERR",IF(DRAFT!BK106="3E","3E",IF(COUNT(DRAFT!BG106,DRAFT!BK106)&gt;0,DRAFT!BL106,""))))</f>
        <v/>
      </c>
      <c r="U104" s="2" t="str">
        <f>IF(COUNT($A104)=0,"",IF(T104="3E","3E",IF(T104="","I",LOOKUP(T104/V$2,{0,0.4,0.45,0.5,0.55,0.6,0.65,0.7,0.75,0.8,1},{"F","D","C","C+","B-","B","B+","A-","A","A+"}))))</f>
        <v/>
      </c>
      <c r="V104" s="1" t="str">
        <f>IF(COUNT($A104)=0,"",IF(T104="","--",IF(T104="3E","3E",LOOKUP(T104/V$2,{0,0.4,0.45,0.5,0.55,0.6,0.65,0.7,0.75,0.8,1},{0,2,2.25,2.5,2.75,3,3.25,3.5,3.75,4}))))</f>
        <v/>
      </c>
      <c r="W104" s="2" t="str">
        <f>IF(COUNT($A104)=0,"",IF($A104&lt;&gt;DRAFT!$B106,"ERR",IF(DRAFT!BT106="3E","3E",IF(COUNT(DRAFT!BP106,DRAFT!BT106)&gt;0,DRAFT!BU106,""))))</f>
        <v/>
      </c>
      <c r="X104" s="2" t="str">
        <f>IF(COUNT($A104)=0,"",IF(W104="3E","3E",IF(W104="","I",LOOKUP(W104/Y$2,{0,0.4,0.45,0.5,0.55,0.6,0.65,0.7,0.75,0.8,1},{"F","D","C","C+","B-","B","B+","A-","A","A+"}))))</f>
        <v/>
      </c>
      <c r="Y104" s="1" t="str">
        <f>IF(COUNT($A104)=0,"",IF(W104="","--",IF(W104="3E","3E",LOOKUP(W104/Y$2,{0,0.4,0.45,0.5,0.55,0.6,0.65,0.7,0.75,0.8,1},{0,2,2.25,2.5,2.75,3,3.25,3.5,3.75,4}))))</f>
        <v/>
      </c>
      <c r="Z104" s="2" t="str">
        <f>IF(COUNT($A104)=0,"",IF($A104&lt;&gt;DRAFT!$B106,"ERR",IF(DRAFT!CC106="3E","3E",IF(COUNT(DRAFT!BY106,DRAFT!CC106)&gt;0,DRAFT!CD106,""))))</f>
        <v/>
      </c>
      <c r="AA104" s="2" t="str">
        <f>IF(COUNT($A104)=0,"",IF(Z104="3E","3E",IF(Z104="","I",LOOKUP(Z104/AB$2,{0,0.4,0.45,0.5,0.55,0.6,0.65,0.7,0.75,0.8,1},{"F","D","C","C+","B-","B","B+","A-","A","A+"}))))</f>
        <v/>
      </c>
      <c r="AB104" s="1" t="str">
        <f>IF(COUNT($A104)=0,"",IF(Z104="","--",IF(Z104="3E","3E",LOOKUP(Z104/AB$2,{0,0.4,0.45,0.5,0.55,0.6,0.65,0.7,0.75,0.8,1},{0,2,2.25,2.5,2.75,3,3.25,3.5,3.75,4}))))</f>
        <v/>
      </c>
      <c r="AC104" s="2" t="str">
        <f>IF(COUNT($A104)=0,"",IF($A104&lt;&gt;DRAFT!$B106,"ERR",IF(DRAFT!CF106&gt;0,DRAFT!CF106,"")))</f>
        <v/>
      </c>
      <c r="AD104" s="2" t="str">
        <f>IF(COUNT($A104)=0,"",IF(AC104="3E","3E",IF(AC104="","I",LOOKUP(AC104/AE$2,{0,0.4,0.45,0.5,0.55,0.6,0.65,0.7,0.75,0.8,1},{"F","D","C","C+","B-","B","B+","A-","A","A+"}))))</f>
        <v/>
      </c>
      <c r="AE104" s="1" t="str">
        <f>IF(COUNT($A104)=0,"",IF(AC104="","--",IF(AC104="3E","3E",LOOKUP(AC104/AE$2,{0,0.4,0.45,0.5,0.55,0.6,0.65,0.7,0.75,0.8,1},{0,2,2.25,2.5,2.75,3,3.25,3.5,3.75,4}))))</f>
        <v/>
      </c>
      <c r="AF104" s="2" t="str">
        <f>IF(COUNT($A104)=0,"",IF($A104&lt;&gt;DRAFT!$B106,"ERR",IF(DRAFT!CI106&gt;0,DRAFT!CK106,"")))</f>
        <v/>
      </c>
      <c r="AG104" s="2" t="str">
        <f>IF(COUNT($A104)=0,"",IF(AF104="3E","3E",IF(AF104="","I",LOOKUP(AF104/AH$2,{0,0.4,0.45,0.5,0.55,0.6,0.65,0.7,0.75,0.8,1},{"F","D","C","C+","B-","B","B+","A-","A","A+"}))))</f>
        <v/>
      </c>
      <c r="AH104" s="1" t="str">
        <f>IF(COUNT($A104)=0,"",IF(AF104="","--",IF(AF104="3E","3E",LOOKUP(AF104/AH$2,{0,0.4,0.45,0.5,0.55,0.6,0.65,0.7,0.75,0.8,1},{0,2,2.25,2.5,2.75,3,3.25,3.5,3.75,4}))))</f>
        <v/>
      </c>
      <c r="AI104" s="2" t="str">
        <f>IF($A104&lt;&gt;DRAFT!$B106,"ERR",IF(OR(COUNT($A104)=0,COUNT(DRAFT!CL106:CN106,DRAFT!CP106:CR106)=0),"",CEILING(SUM(DRAFT!CO106,DRAFT!CS106,DRAFT!CT106),1)))</f>
        <v/>
      </c>
      <c r="AJ104" s="2" t="str">
        <f>IF(COUNT($A104)=0,"",IF(AI104="3E","3E",IF(AI104="","I",LOOKUP(AI104/AK$2,{0,0.4,0.45,0.5,0.55,0.6,0.65,0.7,0.75,0.8,1},{"F","D","C","C+","B-","B","B+","A-","A","A+"}))))</f>
        <v/>
      </c>
      <c r="AK104" s="1" t="str">
        <f>IF(COUNT($A104)=0,"",IF(AI104="","--",IF(AI104="3E","3E",LOOKUP(AI104/AK$2,{0,0.4,0.45,0.5,0.55,0.6,0.65,0.7,0.75,0.8,1},{0,2,2.25,2.5,2.75,3,3.25,3.5,3.75,4}))))</f>
        <v/>
      </c>
      <c r="AL104" s="4" t="str">
        <f>IF(OR(COUNT($A104)=0,COUNT(B104:AK104)=0),"",IF(COUNTIF(B104:AK104,"3E")&gt;0,"3E",IF(DRAFT!$A106="R",TRUNC(SUMPRODUCT(RGP,RCP)/TCP,3),TRUNC((SUMPRODUCT(--(IMDGP&gt;0)*IMDGP,IMCP)+CEILING(DRAFT!$DB106*42,0.25))/TCP,3))))</f>
        <v/>
      </c>
      <c r="AM104" s="2" t="str">
        <f>IF(OR(COUNT($A104)=0,COUNT(B104:AK104)=0),"",IF(COUNTIF(B104:AK104,"3E")&gt;0,"3E",IF(DRAFT!$A106="R",SUMPRODUCT(--(RGP&gt;=2),RCP),SUMPRODUCT(--(IMDGP&gt;0),--(IMGP=0),IMCP)+DRAFT!$DC106)))</f>
        <v/>
      </c>
      <c r="AN104" s="67" t="str">
        <f>IF(AL104="3E","3E",IF(COUNT($A104)=0,"",IF(COUNT(AI104)=0,"--",ROUND(((CEILING(DRAFT!$CV106*38,0.25)+CEILING(DRAFT!$CX106*38,0.25)+CEILING(DRAFT!$CZ106*42,0.25)+CEILING($AL104*42,0.25))/160),2))))</f>
        <v/>
      </c>
      <c r="AO104" s="2" t="str">
        <f>IF(AN104="3E","3E",IF(COUNT($A104)=0,"",IF(COUNT(AN104)=0,"I",LOOKUP(AN104,{0,2,2.25,2.5,2.75,3,3.25,3.5,3.75,4},{"F","D","C","C+","B-","B","B+","A-","A","A+"}))))</f>
        <v/>
      </c>
      <c r="AP104" s="2" t="str">
        <f>IF(AN104="3E","3E",IF(OR(COUNT(A104)=0,COUNT(AN104)=0),"",DRAFT!CW106+DRAFT!CY106+DRAFT!DA106+N(TABULATION!AM104)))</f>
        <v/>
      </c>
      <c r="AQ104" s="2" t="str">
        <f>IF(OR(COUNT($A104)=0,COUNT(B104:AK104)=0),"",IF(COUNTIF(B104:AM104,"3E")&gt;0,"3E",IF(AND(DRAFT!$A106="IM",OR($AL104&gt;DRAFT!$DB106,$AM104&gt;DRAFT!$DC106)),"IMPROVED",IF(AND(DRAFT!$A106="IM",$AL104&lt;=DRAFT!$DB106,$AM104&lt;=DRAFT!$DC106),"NOT IMPROVED",IF(AND(DRAFT!CU106="S",AH104&gt;=2,AK104&gt;=2,AN104&gt;=2.5,AP104&gt;=144),"PASS","FAIL")))))</f>
        <v/>
      </c>
      <c r="AR104" s="2" t="str">
        <f t="shared" si="2"/>
        <v/>
      </c>
      <c r="AS104" s="2" t="str">
        <f t="shared" si="3"/>
        <v/>
      </c>
    </row>
    <row r="105" spans="1:45" ht="18.95" customHeight="1" x14ac:dyDescent="0.25">
      <c r="A105" s="3" t="str">
        <f>IF(DRAFT!$B107="","",DRAFT!$B107)</f>
        <v/>
      </c>
      <c r="B105" s="2" t="str">
        <f>IF(COUNT($A105)=0,"",IF($A105&lt;&gt;DRAFT!$B107,"ERR",IF(DRAFT!I107="3E","3E",IF(COUNT(DRAFT!E107,DRAFT!I107)&gt;0,DRAFT!J107,""))))</f>
        <v/>
      </c>
      <c r="C105" s="2" t="str">
        <f>IF(COUNT($A105)=0,"",IF(B105="3E","3E",IF(B105="","I",LOOKUP(B105/D$2,{0,0.4,0.45,0.5,0.55,0.6,0.65,0.7,0.75,0.8,1},{"F","D","C","C+","B-","B","B+","A-","A","A+"}))))</f>
        <v/>
      </c>
      <c r="D105" s="1" t="str">
        <f>IF(COUNT($A105)=0,"",IF(B105="","--",IF(B105="3E","3E",LOOKUP(B105/D$2,{0,0.4,0.45,0.5,0.55,0.6,0.65,0.7,0.75,0.8,1},{0,2,2.25,2.5,2.75,3,3.25,3.5,3.75,4}))))</f>
        <v/>
      </c>
      <c r="E105" s="2" t="str">
        <f>IF(COUNT($A105)=0,"",IF($A105&lt;&gt;DRAFT!$B107,"ERR",IF(DRAFT!R107="3E","3E",IF(COUNT(DRAFT!N107,DRAFT!R107)&gt;0,DRAFT!S107,""))))</f>
        <v/>
      </c>
      <c r="F105" s="2" t="str">
        <f>IF(COUNT($A105)=0,"",IF(E105="3E","3E",IF(E105="","I",LOOKUP(E105/G$2,{0,0.4,0.45,0.5,0.55,0.6,0.65,0.7,0.75,0.8,1},{"F","D","C","C+","B-","B","B+","A-","A","A+"}))))</f>
        <v/>
      </c>
      <c r="G105" s="1" t="str">
        <f>IF(COUNT($A105)=0,"",IF(E105="","--",IF(E105="3E","3E",LOOKUP(E105/G$2,{0,0.4,0.45,0.5,0.55,0.6,0.65,0.7,0.75,0.8,1},{0,2,2.25,2.5,2.75,3,3.25,3.5,3.75,4}))))</f>
        <v/>
      </c>
      <c r="H105" s="2" t="str">
        <f>IF(COUNT($A105)=0,"",IF($A105&lt;&gt;DRAFT!$B107,"ERR",IF(DRAFT!AA107="3E","3E",IF(COUNT(DRAFT!W107,DRAFT!AA107)&gt;0,DRAFT!AB107,""))))</f>
        <v/>
      </c>
      <c r="I105" s="2" t="str">
        <f>IF(COUNT($A105)=0,"",IF(H105="3E","3E",IF(H105="","I",LOOKUP(H105/J$2,{0,0.4,0.45,0.5,0.55,0.6,0.65,0.7,0.75,0.8,1},{"F","D","C","C+","B-","B","B+","A-","A","A+"}))))</f>
        <v/>
      </c>
      <c r="J105" s="1" t="str">
        <f>IF(COUNT($A105)=0,"",IF(H105="","--",IF(H105="3E","3E",LOOKUP(H105/J$2,{0,0.4,0.45,0.5,0.55,0.6,0.65,0.7,0.75,0.8,1},{0,2,2.25,2.5,2.75,3,3.25,3.5,3.75,4}))))</f>
        <v/>
      </c>
      <c r="K105" s="2" t="str">
        <f>IF(COUNT($A105)=0,"",IF($A105&lt;&gt;DRAFT!$B107,"ERR",IF(DRAFT!AJ107="3E","3E",IF(COUNT(DRAFT!AF107,DRAFT!AJ107)&gt;0,DRAFT!AK107,""))))</f>
        <v/>
      </c>
      <c r="L105" s="2" t="str">
        <f>IF(COUNT($A105)=0,"",IF(K105="3E","3E",IF(K105="","I",LOOKUP(K105/M$2,{0,0.4,0.45,0.5,0.55,0.6,0.65,0.7,0.75,0.8,1},{"F","D","C","C+","B-","B","B+","A-","A","A+"}))))</f>
        <v/>
      </c>
      <c r="M105" s="1" t="str">
        <f>IF(COUNT($A105)=0,"",IF(K105="","--",IF(K105="3E","3E",LOOKUP(K105/M$2,{0,0.4,0.45,0.5,0.55,0.6,0.65,0.7,0.75,0.8,1},{0,2,2.25,2.5,2.75,3,3.25,3.5,3.75,4}))))</f>
        <v/>
      </c>
      <c r="N105" s="2" t="str">
        <f>IF(COUNT($A105)=0,"",IF($A105&lt;&gt;DRAFT!$B107,"ERR",IF(DRAFT!AS107="3E","3E",IF(COUNT(DRAFT!AO107,DRAFT!AS107)&gt;0,DRAFT!AT107,""))))</f>
        <v/>
      </c>
      <c r="O105" s="2" t="str">
        <f>IF(COUNT($A105)=0,"",IF(N105="3E","3E",IF(N105="","I",LOOKUP(N105/P$2,{0,0.4,0.45,0.5,0.55,0.6,0.65,0.7,0.75,0.8,1},{"F","D","C","C+","B-","B","B+","A-","A","A+"}))))</f>
        <v/>
      </c>
      <c r="P105" s="1" t="str">
        <f>IF(COUNT($A105)=0,"",IF(N105="","--",IF(N105="3E","3E",LOOKUP(N105/P$2,{0,0.4,0.45,0.5,0.55,0.6,0.65,0.7,0.75,0.8,1},{0,2,2.25,2.5,2.75,3,3.25,3.5,3.75,4}))))</f>
        <v/>
      </c>
      <c r="Q105" s="2" t="str">
        <f>IF(COUNT($A105)=0,"",IF($A105&lt;&gt;DRAFT!$B107,"ERR",IF(DRAFT!BB107="3E","3E",IF(COUNT(DRAFT!AX107,DRAFT!BB107)&gt;0,DRAFT!BC107,""))))</f>
        <v/>
      </c>
      <c r="R105" s="2" t="str">
        <f>IF(COUNT($A105)=0,"",IF(Q105="3E","3E",IF(Q105="","I",LOOKUP(Q105/S$2,{0,0.4,0.45,0.5,0.55,0.6,0.65,0.7,0.75,0.8,1},{"F","D","C","C+","B-","B","B+","A-","A","A+"}))))</f>
        <v/>
      </c>
      <c r="S105" s="1" t="str">
        <f>IF(COUNT($A105)=0,"",IF(Q105="","--",IF(Q105="3E","3E",LOOKUP(Q105/S$2,{0,0.4,0.45,0.5,0.55,0.6,0.65,0.7,0.75,0.8,1},{0,2,2.25,2.5,2.75,3,3.25,3.5,3.75,4}))))</f>
        <v/>
      </c>
      <c r="T105" s="2" t="str">
        <f>IF(COUNT($A105)=0,"",IF($A105&lt;&gt;DRAFT!$B107,"ERR",IF(DRAFT!BK107="3E","3E",IF(COUNT(DRAFT!BG107,DRAFT!BK107)&gt;0,DRAFT!BL107,""))))</f>
        <v/>
      </c>
      <c r="U105" s="2" t="str">
        <f>IF(COUNT($A105)=0,"",IF(T105="3E","3E",IF(T105="","I",LOOKUP(T105/V$2,{0,0.4,0.45,0.5,0.55,0.6,0.65,0.7,0.75,0.8,1},{"F","D","C","C+","B-","B","B+","A-","A","A+"}))))</f>
        <v/>
      </c>
      <c r="V105" s="1" t="str">
        <f>IF(COUNT($A105)=0,"",IF(T105="","--",IF(T105="3E","3E",LOOKUP(T105/V$2,{0,0.4,0.45,0.5,0.55,0.6,0.65,0.7,0.75,0.8,1},{0,2,2.25,2.5,2.75,3,3.25,3.5,3.75,4}))))</f>
        <v/>
      </c>
      <c r="W105" s="2" t="str">
        <f>IF(COUNT($A105)=0,"",IF($A105&lt;&gt;DRAFT!$B107,"ERR",IF(DRAFT!BT107="3E","3E",IF(COUNT(DRAFT!BP107,DRAFT!BT107)&gt;0,DRAFT!BU107,""))))</f>
        <v/>
      </c>
      <c r="X105" s="2" t="str">
        <f>IF(COUNT($A105)=0,"",IF(W105="3E","3E",IF(W105="","I",LOOKUP(W105/Y$2,{0,0.4,0.45,0.5,0.55,0.6,0.65,0.7,0.75,0.8,1},{"F","D","C","C+","B-","B","B+","A-","A","A+"}))))</f>
        <v/>
      </c>
      <c r="Y105" s="1" t="str">
        <f>IF(COUNT($A105)=0,"",IF(W105="","--",IF(W105="3E","3E",LOOKUP(W105/Y$2,{0,0.4,0.45,0.5,0.55,0.6,0.65,0.7,0.75,0.8,1},{0,2,2.25,2.5,2.75,3,3.25,3.5,3.75,4}))))</f>
        <v/>
      </c>
      <c r="Z105" s="2" t="str">
        <f>IF(COUNT($A105)=0,"",IF($A105&lt;&gt;DRAFT!$B107,"ERR",IF(DRAFT!CC107="3E","3E",IF(COUNT(DRAFT!BY107,DRAFT!CC107)&gt;0,DRAFT!CD107,""))))</f>
        <v/>
      </c>
      <c r="AA105" s="2" t="str">
        <f>IF(COUNT($A105)=0,"",IF(Z105="3E","3E",IF(Z105="","I",LOOKUP(Z105/AB$2,{0,0.4,0.45,0.5,0.55,0.6,0.65,0.7,0.75,0.8,1},{"F","D","C","C+","B-","B","B+","A-","A","A+"}))))</f>
        <v/>
      </c>
      <c r="AB105" s="1" t="str">
        <f>IF(COUNT($A105)=0,"",IF(Z105="","--",IF(Z105="3E","3E",LOOKUP(Z105/AB$2,{0,0.4,0.45,0.5,0.55,0.6,0.65,0.7,0.75,0.8,1},{0,2,2.25,2.5,2.75,3,3.25,3.5,3.75,4}))))</f>
        <v/>
      </c>
      <c r="AC105" s="2" t="str">
        <f>IF(COUNT($A105)=0,"",IF($A105&lt;&gt;DRAFT!$B107,"ERR",IF(DRAFT!CF107&gt;0,DRAFT!CF107,"")))</f>
        <v/>
      </c>
      <c r="AD105" s="2" t="str">
        <f>IF(COUNT($A105)=0,"",IF(AC105="3E","3E",IF(AC105="","I",LOOKUP(AC105/AE$2,{0,0.4,0.45,0.5,0.55,0.6,0.65,0.7,0.75,0.8,1},{"F","D","C","C+","B-","B","B+","A-","A","A+"}))))</f>
        <v/>
      </c>
      <c r="AE105" s="1" t="str">
        <f>IF(COUNT($A105)=0,"",IF(AC105="","--",IF(AC105="3E","3E",LOOKUP(AC105/AE$2,{0,0.4,0.45,0.5,0.55,0.6,0.65,0.7,0.75,0.8,1},{0,2,2.25,2.5,2.75,3,3.25,3.5,3.75,4}))))</f>
        <v/>
      </c>
      <c r="AF105" s="2" t="str">
        <f>IF(COUNT($A105)=0,"",IF($A105&lt;&gt;DRAFT!$B107,"ERR",IF(DRAFT!CI107&gt;0,DRAFT!CK107,"")))</f>
        <v/>
      </c>
      <c r="AG105" s="2" t="str">
        <f>IF(COUNT($A105)=0,"",IF(AF105="3E","3E",IF(AF105="","I",LOOKUP(AF105/AH$2,{0,0.4,0.45,0.5,0.55,0.6,0.65,0.7,0.75,0.8,1},{"F","D","C","C+","B-","B","B+","A-","A","A+"}))))</f>
        <v/>
      </c>
      <c r="AH105" s="1" t="str">
        <f>IF(COUNT($A105)=0,"",IF(AF105="","--",IF(AF105="3E","3E",LOOKUP(AF105/AH$2,{0,0.4,0.45,0.5,0.55,0.6,0.65,0.7,0.75,0.8,1},{0,2,2.25,2.5,2.75,3,3.25,3.5,3.75,4}))))</f>
        <v/>
      </c>
      <c r="AI105" s="2" t="str">
        <f>IF($A105&lt;&gt;DRAFT!$B107,"ERR",IF(OR(COUNT($A105)=0,COUNT(DRAFT!CL107:CN107,DRAFT!CP107:CR107)=0),"",CEILING(SUM(DRAFT!CO107,DRAFT!CS107,DRAFT!CT107),1)))</f>
        <v/>
      </c>
      <c r="AJ105" s="2" t="str">
        <f>IF(COUNT($A105)=0,"",IF(AI105="3E","3E",IF(AI105="","I",LOOKUP(AI105/AK$2,{0,0.4,0.45,0.5,0.55,0.6,0.65,0.7,0.75,0.8,1},{"F","D","C","C+","B-","B","B+","A-","A","A+"}))))</f>
        <v/>
      </c>
      <c r="AK105" s="1" t="str">
        <f>IF(COUNT($A105)=0,"",IF(AI105="","--",IF(AI105="3E","3E",LOOKUP(AI105/AK$2,{0,0.4,0.45,0.5,0.55,0.6,0.65,0.7,0.75,0.8,1},{0,2,2.25,2.5,2.75,3,3.25,3.5,3.75,4}))))</f>
        <v/>
      </c>
      <c r="AL105" s="4" t="str">
        <f>IF(OR(COUNT($A105)=0,COUNT(B105:AK105)=0),"",IF(COUNTIF(B105:AK105,"3E")&gt;0,"3E",IF(DRAFT!$A107="R",TRUNC(SUMPRODUCT(RGP,RCP)/TCP,3),TRUNC((SUMPRODUCT(--(IMDGP&gt;0)*IMDGP,IMCP)+CEILING(DRAFT!$DB107*42,0.25))/TCP,3))))</f>
        <v/>
      </c>
      <c r="AM105" s="2" t="str">
        <f>IF(OR(COUNT($A105)=0,COUNT(B105:AK105)=0),"",IF(COUNTIF(B105:AK105,"3E")&gt;0,"3E",IF(DRAFT!$A107="R",SUMPRODUCT(--(RGP&gt;=2),RCP),SUMPRODUCT(--(IMDGP&gt;0),--(IMGP=0),IMCP)+DRAFT!$DC107)))</f>
        <v/>
      </c>
      <c r="AN105" s="67" t="str">
        <f>IF(AL105="3E","3E",IF(COUNT($A105)=0,"",IF(COUNT(AI105)=0,"--",ROUND(((CEILING(DRAFT!$CV107*38,0.25)+CEILING(DRAFT!$CX107*38,0.25)+CEILING(DRAFT!$CZ107*42,0.25)+CEILING($AL105*42,0.25))/160),2))))</f>
        <v/>
      </c>
      <c r="AO105" s="2" t="str">
        <f>IF(AN105="3E","3E",IF(COUNT($A105)=0,"",IF(COUNT(AN105)=0,"I",LOOKUP(AN105,{0,2,2.25,2.5,2.75,3,3.25,3.5,3.75,4},{"F","D","C","C+","B-","B","B+","A-","A","A+"}))))</f>
        <v/>
      </c>
      <c r="AP105" s="2" t="str">
        <f>IF(AN105="3E","3E",IF(OR(COUNT(A105)=0,COUNT(AN105)=0),"",DRAFT!CW107+DRAFT!CY107+DRAFT!DA107+N(TABULATION!AM105)))</f>
        <v/>
      </c>
      <c r="AQ105" s="2" t="str">
        <f>IF(OR(COUNT($A105)=0,COUNT(B105:AK105)=0),"",IF(COUNTIF(B105:AM105,"3E")&gt;0,"3E",IF(AND(DRAFT!$A107="IM",OR($AL105&gt;DRAFT!$DB107,$AM105&gt;DRAFT!$DC107)),"IMPROVED",IF(AND(DRAFT!$A107="IM",$AL105&lt;=DRAFT!$DB107,$AM105&lt;=DRAFT!$DC107),"NOT IMPROVED",IF(AND(DRAFT!CU107="S",AH105&gt;=2,AK105&gt;=2,AN105&gt;=2.5,AP105&gt;=144),"PASS","FAIL")))))</f>
        <v/>
      </c>
      <c r="AR105" s="2" t="str">
        <f t="shared" si="2"/>
        <v/>
      </c>
      <c r="AS105" s="2" t="str">
        <f t="shared" si="3"/>
        <v/>
      </c>
    </row>
    <row r="106" spans="1:45" ht="18.95" customHeight="1" x14ac:dyDescent="0.25">
      <c r="A106" s="3" t="str">
        <f>IF(DRAFT!$B108="","",DRAFT!$B108)</f>
        <v/>
      </c>
      <c r="B106" s="2" t="str">
        <f>IF(COUNT($A106)=0,"",IF($A106&lt;&gt;DRAFT!$B108,"ERR",IF(DRAFT!I108="3E","3E",IF(COUNT(DRAFT!E108,DRAFT!I108)&gt;0,DRAFT!J108,""))))</f>
        <v/>
      </c>
      <c r="C106" s="2" t="str">
        <f>IF(COUNT($A106)=0,"",IF(B106="3E","3E",IF(B106="","I",LOOKUP(B106/D$2,{0,0.4,0.45,0.5,0.55,0.6,0.65,0.7,0.75,0.8,1},{"F","D","C","C+","B-","B","B+","A-","A","A+"}))))</f>
        <v/>
      </c>
      <c r="D106" s="1" t="str">
        <f>IF(COUNT($A106)=0,"",IF(B106="","--",IF(B106="3E","3E",LOOKUP(B106/D$2,{0,0.4,0.45,0.5,0.55,0.6,0.65,0.7,0.75,0.8,1},{0,2,2.25,2.5,2.75,3,3.25,3.5,3.75,4}))))</f>
        <v/>
      </c>
      <c r="E106" s="2" t="str">
        <f>IF(COUNT($A106)=0,"",IF($A106&lt;&gt;DRAFT!$B108,"ERR",IF(DRAFT!R108="3E","3E",IF(COUNT(DRAFT!N108,DRAFT!R108)&gt;0,DRAFT!S108,""))))</f>
        <v/>
      </c>
      <c r="F106" s="2" t="str">
        <f>IF(COUNT($A106)=0,"",IF(E106="3E","3E",IF(E106="","I",LOOKUP(E106/G$2,{0,0.4,0.45,0.5,0.55,0.6,0.65,0.7,0.75,0.8,1},{"F","D","C","C+","B-","B","B+","A-","A","A+"}))))</f>
        <v/>
      </c>
      <c r="G106" s="1" t="str">
        <f>IF(COUNT($A106)=0,"",IF(E106="","--",IF(E106="3E","3E",LOOKUP(E106/G$2,{0,0.4,0.45,0.5,0.55,0.6,0.65,0.7,0.75,0.8,1},{0,2,2.25,2.5,2.75,3,3.25,3.5,3.75,4}))))</f>
        <v/>
      </c>
      <c r="H106" s="2" t="str">
        <f>IF(COUNT($A106)=0,"",IF($A106&lt;&gt;DRAFT!$B108,"ERR",IF(DRAFT!AA108="3E","3E",IF(COUNT(DRAFT!W108,DRAFT!AA108)&gt;0,DRAFT!AB108,""))))</f>
        <v/>
      </c>
      <c r="I106" s="2" t="str">
        <f>IF(COUNT($A106)=0,"",IF(H106="3E","3E",IF(H106="","I",LOOKUP(H106/J$2,{0,0.4,0.45,0.5,0.55,0.6,0.65,0.7,0.75,0.8,1},{"F","D","C","C+","B-","B","B+","A-","A","A+"}))))</f>
        <v/>
      </c>
      <c r="J106" s="1" t="str">
        <f>IF(COUNT($A106)=0,"",IF(H106="","--",IF(H106="3E","3E",LOOKUP(H106/J$2,{0,0.4,0.45,0.5,0.55,0.6,0.65,0.7,0.75,0.8,1},{0,2,2.25,2.5,2.75,3,3.25,3.5,3.75,4}))))</f>
        <v/>
      </c>
      <c r="K106" s="2" t="str">
        <f>IF(COUNT($A106)=0,"",IF($A106&lt;&gt;DRAFT!$B108,"ERR",IF(DRAFT!AJ108="3E","3E",IF(COUNT(DRAFT!AF108,DRAFT!AJ108)&gt;0,DRAFT!AK108,""))))</f>
        <v/>
      </c>
      <c r="L106" s="2" t="str">
        <f>IF(COUNT($A106)=0,"",IF(K106="3E","3E",IF(K106="","I",LOOKUP(K106/M$2,{0,0.4,0.45,0.5,0.55,0.6,0.65,0.7,0.75,0.8,1},{"F","D","C","C+","B-","B","B+","A-","A","A+"}))))</f>
        <v/>
      </c>
      <c r="M106" s="1" t="str">
        <f>IF(COUNT($A106)=0,"",IF(K106="","--",IF(K106="3E","3E",LOOKUP(K106/M$2,{0,0.4,0.45,0.5,0.55,0.6,0.65,0.7,0.75,0.8,1},{0,2,2.25,2.5,2.75,3,3.25,3.5,3.75,4}))))</f>
        <v/>
      </c>
      <c r="N106" s="2" t="str">
        <f>IF(COUNT($A106)=0,"",IF($A106&lt;&gt;DRAFT!$B108,"ERR",IF(DRAFT!AS108="3E","3E",IF(COUNT(DRAFT!AO108,DRAFT!AS108)&gt;0,DRAFT!AT108,""))))</f>
        <v/>
      </c>
      <c r="O106" s="2" t="str">
        <f>IF(COUNT($A106)=0,"",IF(N106="3E","3E",IF(N106="","I",LOOKUP(N106/P$2,{0,0.4,0.45,0.5,0.55,0.6,0.65,0.7,0.75,0.8,1},{"F","D","C","C+","B-","B","B+","A-","A","A+"}))))</f>
        <v/>
      </c>
      <c r="P106" s="1" t="str">
        <f>IF(COUNT($A106)=0,"",IF(N106="","--",IF(N106="3E","3E",LOOKUP(N106/P$2,{0,0.4,0.45,0.5,0.55,0.6,0.65,0.7,0.75,0.8,1},{0,2,2.25,2.5,2.75,3,3.25,3.5,3.75,4}))))</f>
        <v/>
      </c>
      <c r="Q106" s="2" t="str">
        <f>IF(COUNT($A106)=0,"",IF($A106&lt;&gt;DRAFT!$B108,"ERR",IF(DRAFT!BB108="3E","3E",IF(COUNT(DRAFT!AX108,DRAFT!BB108)&gt;0,DRAFT!BC108,""))))</f>
        <v/>
      </c>
      <c r="R106" s="2" t="str">
        <f>IF(COUNT($A106)=0,"",IF(Q106="3E","3E",IF(Q106="","I",LOOKUP(Q106/S$2,{0,0.4,0.45,0.5,0.55,0.6,0.65,0.7,0.75,0.8,1},{"F","D","C","C+","B-","B","B+","A-","A","A+"}))))</f>
        <v/>
      </c>
      <c r="S106" s="1" t="str">
        <f>IF(COUNT($A106)=0,"",IF(Q106="","--",IF(Q106="3E","3E",LOOKUP(Q106/S$2,{0,0.4,0.45,0.5,0.55,0.6,0.65,0.7,0.75,0.8,1},{0,2,2.25,2.5,2.75,3,3.25,3.5,3.75,4}))))</f>
        <v/>
      </c>
      <c r="T106" s="2" t="str">
        <f>IF(COUNT($A106)=0,"",IF($A106&lt;&gt;DRAFT!$B108,"ERR",IF(DRAFT!BK108="3E","3E",IF(COUNT(DRAFT!BG108,DRAFT!BK108)&gt;0,DRAFT!BL108,""))))</f>
        <v/>
      </c>
      <c r="U106" s="2" t="str">
        <f>IF(COUNT($A106)=0,"",IF(T106="3E","3E",IF(T106="","I",LOOKUP(T106/V$2,{0,0.4,0.45,0.5,0.55,0.6,0.65,0.7,0.75,0.8,1},{"F","D","C","C+","B-","B","B+","A-","A","A+"}))))</f>
        <v/>
      </c>
      <c r="V106" s="1" t="str">
        <f>IF(COUNT($A106)=0,"",IF(T106="","--",IF(T106="3E","3E",LOOKUP(T106/V$2,{0,0.4,0.45,0.5,0.55,0.6,0.65,0.7,0.75,0.8,1},{0,2,2.25,2.5,2.75,3,3.25,3.5,3.75,4}))))</f>
        <v/>
      </c>
      <c r="W106" s="2" t="str">
        <f>IF(COUNT($A106)=0,"",IF($A106&lt;&gt;DRAFT!$B108,"ERR",IF(DRAFT!BT108="3E","3E",IF(COUNT(DRAFT!BP108,DRAFT!BT108)&gt;0,DRAFT!BU108,""))))</f>
        <v/>
      </c>
      <c r="X106" s="2" t="str">
        <f>IF(COUNT($A106)=0,"",IF(W106="3E","3E",IF(W106="","I",LOOKUP(W106/Y$2,{0,0.4,0.45,0.5,0.55,0.6,0.65,0.7,0.75,0.8,1},{"F","D","C","C+","B-","B","B+","A-","A","A+"}))))</f>
        <v/>
      </c>
      <c r="Y106" s="1" t="str">
        <f>IF(COUNT($A106)=0,"",IF(W106="","--",IF(W106="3E","3E",LOOKUP(W106/Y$2,{0,0.4,0.45,0.5,0.55,0.6,0.65,0.7,0.75,0.8,1},{0,2,2.25,2.5,2.75,3,3.25,3.5,3.75,4}))))</f>
        <v/>
      </c>
      <c r="Z106" s="2" t="str">
        <f>IF(COUNT($A106)=0,"",IF($A106&lt;&gt;DRAFT!$B108,"ERR",IF(DRAFT!CC108="3E","3E",IF(COUNT(DRAFT!BY108,DRAFT!CC108)&gt;0,DRAFT!CD108,""))))</f>
        <v/>
      </c>
      <c r="AA106" s="2" t="str">
        <f>IF(COUNT($A106)=0,"",IF(Z106="3E","3E",IF(Z106="","I",LOOKUP(Z106/AB$2,{0,0.4,0.45,0.5,0.55,0.6,0.65,0.7,0.75,0.8,1},{"F","D","C","C+","B-","B","B+","A-","A","A+"}))))</f>
        <v/>
      </c>
      <c r="AB106" s="1" t="str">
        <f>IF(COUNT($A106)=0,"",IF(Z106="","--",IF(Z106="3E","3E",LOOKUP(Z106/AB$2,{0,0.4,0.45,0.5,0.55,0.6,0.65,0.7,0.75,0.8,1},{0,2,2.25,2.5,2.75,3,3.25,3.5,3.75,4}))))</f>
        <v/>
      </c>
      <c r="AC106" s="2" t="str">
        <f>IF(COUNT($A106)=0,"",IF($A106&lt;&gt;DRAFT!$B108,"ERR",IF(DRAFT!CF108&gt;0,DRAFT!CF108,"")))</f>
        <v/>
      </c>
      <c r="AD106" s="2" t="str">
        <f>IF(COUNT($A106)=0,"",IF(AC106="3E","3E",IF(AC106="","I",LOOKUP(AC106/AE$2,{0,0.4,0.45,0.5,0.55,0.6,0.65,0.7,0.75,0.8,1},{"F","D","C","C+","B-","B","B+","A-","A","A+"}))))</f>
        <v/>
      </c>
      <c r="AE106" s="1" t="str">
        <f>IF(COUNT($A106)=0,"",IF(AC106="","--",IF(AC106="3E","3E",LOOKUP(AC106/AE$2,{0,0.4,0.45,0.5,0.55,0.6,0.65,0.7,0.75,0.8,1},{0,2,2.25,2.5,2.75,3,3.25,3.5,3.75,4}))))</f>
        <v/>
      </c>
      <c r="AF106" s="2" t="str">
        <f>IF(COUNT($A106)=0,"",IF($A106&lt;&gt;DRAFT!$B108,"ERR",IF(DRAFT!CI108&gt;0,DRAFT!CK108,"")))</f>
        <v/>
      </c>
      <c r="AG106" s="2" t="str">
        <f>IF(COUNT($A106)=0,"",IF(AF106="3E","3E",IF(AF106="","I",LOOKUP(AF106/AH$2,{0,0.4,0.45,0.5,0.55,0.6,0.65,0.7,0.75,0.8,1},{"F","D","C","C+","B-","B","B+","A-","A","A+"}))))</f>
        <v/>
      </c>
      <c r="AH106" s="1" t="str">
        <f>IF(COUNT($A106)=0,"",IF(AF106="","--",IF(AF106="3E","3E",LOOKUP(AF106/AH$2,{0,0.4,0.45,0.5,0.55,0.6,0.65,0.7,0.75,0.8,1},{0,2,2.25,2.5,2.75,3,3.25,3.5,3.75,4}))))</f>
        <v/>
      </c>
      <c r="AI106" s="2" t="str">
        <f>IF($A106&lt;&gt;DRAFT!$B108,"ERR",IF(OR(COUNT($A106)=0,COUNT(DRAFT!CL108:CN108,DRAFT!CP108:CR108)=0),"",CEILING(SUM(DRAFT!CO108,DRAFT!CS108,DRAFT!CT108),1)))</f>
        <v/>
      </c>
      <c r="AJ106" s="2" t="str">
        <f>IF(COUNT($A106)=0,"",IF(AI106="3E","3E",IF(AI106="","I",LOOKUP(AI106/AK$2,{0,0.4,0.45,0.5,0.55,0.6,0.65,0.7,0.75,0.8,1},{"F","D","C","C+","B-","B","B+","A-","A","A+"}))))</f>
        <v/>
      </c>
      <c r="AK106" s="1" t="str">
        <f>IF(COUNT($A106)=0,"",IF(AI106="","--",IF(AI106="3E","3E",LOOKUP(AI106/AK$2,{0,0.4,0.45,0.5,0.55,0.6,0.65,0.7,0.75,0.8,1},{0,2,2.25,2.5,2.75,3,3.25,3.5,3.75,4}))))</f>
        <v/>
      </c>
      <c r="AL106" s="4" t="str">
        <f>IF(OR(COUNT($A106)=0,COUNT(B106:AK106)=0),"",IF(COUNTIF(B106:AK106,"3E")&gt;0,"3E",IF(DRAFT!$A108="R",TRUNC(SUMPRODUCT(RGP,RCP)/TCP,3),TRUNC((SUMPRODUCT(--(IMDGP&gt;0)*IMDGP,IMCP)+CEILING(DRAFT!$DB108*42,0.25))/TCP,3))))</f>
        <v/>
      </c>
      <c r="AM106" s="2" t="str">
        <f>IF(OR(COUNT($A106)=0,COUNT(B106:AK106)=0),"",IF(COUNTIF(B106:AK106,"3E")&gt;0,"3E",IF(DRAFT!$A108="R",SUMPRODUCT(--(RGP&gt;=2),RCP),SUMPRODUCT(--(IMDGP&gt;0),--(IMGP=0),IMCP)+DRAFT!$DC108)))</f>
        <v/>
      </c>
      <c r="AN106" s="67" t="str">
        <f>IF(AL106="3E","3E",IF(COUNT($A106)=0,"",IF(COUNT(AI106)=0,"--",ROUND(((CEILING(DRAFT!$CV108*38,0.25)+CEILING(DRAFT!$CX108*38,0.25)+CEILING(DRAFT!$CZ108*42,0.25)+CEILING($AL106*42,0.25))/160),2))))</f>
        <v/>
      </c>
      <c r="AO106" s="2" t="str">
        <f>IF(AN106="3E","3E",IF(COUNT($A106)=0,"",IF(COUNT(AN106)=0,"I",LOOKUP(AN106,{0,2,2.25,2.5,2.75,3,3.25,3.5,3.75,4},{"F","D","C","C+","B-","B","B+","A-","A","A+"}))))</f>
        <v/>
      </c>
      <c r="AP106" s="2" t="str">
        <f>IF(AN106="3E","3E",IF(OR(COUNT(A106)=0,COUNT(AN106)=0),"",DRAFT!CW108+DRAFT!CY108+DRAFT!DA108+N(TABULATION!AM106)))</f>
        <v/>
      </c>
      <c r="AQ106" s="2" t="str">
        <f>IF(OR(COUNT($A106)=0,COUNT(B106:AK106)=0),"",IF(COUNTIF(B106:AM106,"3E")&gt;0,"3E",IF(AND(DRAFT!$A108="IM",OR($AL106&gt;DRAFT!$DB108,$AM106&gt;DRAFT!$DC108)),"IMPROVED",IF(AND(DRAFT!$A108="IM",$AL106&lt;=DRAFT!$DB108,$AM106&lt;=DRAFT!$DC108),"NOT IMPROVED",IF(AND(DRAFT!CU108="S",AH106&gt;=2,AK106&gt;=2,AN106&gt;=2.5,AP106&gt;=144),"PASS","FAIL")))))</f>
        <v/>
      </c>
      <c r="AR106" s="2" t="str">
        <f t="shared" si="2"/>
        <v/>
      </c>
      <c r="AS106" s="2" t="str">
        <f t="shared" si="3"/>
        <v/>
      </c>
    </row>
    <row r="107" spans="1:45" ht="18.95" customHeight="1" x14ac:dyDescent="0.25">
      <c r="A107" s="3" t="str">
        <f>IF(DRAFT!$B109="","",DRAFT!$B109)</f>
        <v/>
      </c>
      <c r="B107" s="2" t="str">
        <f>IF(COUNT($A107)=0,"",IF($A107&lt;&gt;DRAFT!$B109,"ERR",IF(DRAFT!I109="3E","3E",IF(COUNT(DRAFT!E109,DRAFT!I109)&gt;0,DRAFT!J109,""))))</f>
        <v/>
      </c>
      <c r="C107" s="2" t="str">
        <f>IF(COUNT($A107)=0,"",IF(B107="3E","3E",IF(B107="","I",LOOKUP(B107/D$2,{0,0.4,0.45,0.5,0.55,0.6,0.65,0.7,0.75,0.8,1},{"F","D","C","C+","B-","B","B+","A-","A","A+"}))))</f>
        <v/>
      </c>
      <c r="D107" s="1" t="str">
        <f>IF(COUNT($A107)=0,"",IF(B107="","--",IF(B107="3E","3E",LOOKUP(B107/D$2,{0,0.4,0.45,0.5,0.55,0.6,0.65,0.7,0.75,0.8,1},{0,2,2.25,2.5,2.75,3,3.25,3.5,3.75,4}))))</f>
        <v/>
      </c>
      <c r="E107" s="2" t="str">
        <f>IF(COUNT($A107)=0,"",IF($A107&lt;&gt;DRAFT!$B109,"ERR",IF(DRAFT!R109="3E","3E",IF(COUNT(DRAFT!N109,DRAFT!R109)&gt;0,DRAFT!S109,""))))</f>
        <v/>
      </c>
      <c r="F107" s="2" t="str">
        <f>IF(COUNT($A107)=0,"",IF(E107="3E","3E",IF(E107="","I",LOOKUP(E107/G$2,{0,0.4,0.45,0.5,0.55,0.6,0.65,0.7,0.75,0.8,1},{"F","D","C","C+","B-","B","B+","A-","A","A+"}))))</f>
        <v/>
      </c>
      <c r="G107" s="1" t="str">
        <f>IF(COUNT($A107)=0,"",IF(E107="","--",IF(E107="3E","3E",LOOKUP(E107/G$2,{0,0.4,0.45,0.5,0.55,0.6,0.65,0.7,0.75,0.8,1},{0,2,2.25,2.5,2.75,3,3.25,3.5,3.75,4}))))</f>
        <v/>
      </c>
      <c r="H107" s="2" t="str">
        <f>IF(COUNT($A107)=0,"",IF($A107&lt;&gt;DRAFT!$B109,"ERR",IF(DRAFT!AA109="3E","3E",IF(COUNT(DRAFT!W109,DRAFT!AA109)&gt;0,DRAFT!AB109,""))))</f>
        <v/>
      </c>
      <c r="I107" s="2" t="str">
        <f>IF(COUNT($A107)=0,"",IF(H107="3E","3E",IF(H107="","I",LOOKUP(H107/J$2,{0,0.4,0.45,0.5,0.55,0.6,0.65,0.7,0.75,0.8,1},{"F","D","C","C+","B-","B","B+","A-","A","A+"}))))</f>
        <v/>
      </c>
      <c r="J107" s="1" t="str">
        <f>IF(COUNT($A107)=0,"",IF(H107="","--",IF(H107="3E","3E",LOOKUP(H107/J$2,{0,0.4,0.45,0.5,0.55,0.6,0.65,0.7,0.75,0.8,1},{0,2,2.25,2.5,2.75,3,3.25,3.5,3.75,4}))))</f>
        <v/>
      </c>
      <c r="K107" s="2" t="str">
        <f>IF(COUNT($A107)=0,"",IF($A107&lt;&gt;DRAFT!$B109,"ERR",IF(DRAFT!AJ109="3E","3E",IF(COUNT(DRAFT!AF109,DRAFT!AJ109)&gt;0,DRAFT!AK109,""))))</f>
        <v/>
      </c>
      <c r="L107" s="2" t="str">
        <f>IF(COUNT($A107)=0,"",IF(K107="3E","3E",IF(K107="","I",LOOKUP(K107/M$2,{0,0.4,0.45,0.5,0.55,0.6,0.65,0.7,0.75,0.8,1},{"F","D","C","C+","B-","B","B+","A-","A","A+"}))))</f>
        <v/>
      </c>
      <c r="M107" s="1" t="str">
        <f>IF(COUNT($A107)=0,"",IF(K107="","--",IF(K107="3E","3E",LOOKUP(K107/M$2,{0,0.4,0.45,0.5,0.55,0.6,0.65,0.7,0.75,0.8,1},{0,2,2.25,2.5,2.75,3,3.25,3.5,3.75,4}))))</f>
        <v/>
      </c>
      <c r="N107" s="2" t="str">
        <f>IF(COUNT($A107)=0,"",IF($A107&lt;&gt;DRAFT!$B109,"ERR",IF(DRAFT!AS109="3E","3E",IF(COUNT(DRAFT!AO109,DRAFT!AS109)&gt;0,DRAFT!AT109,""))))</f>
        <v/>
      </c>
      <c r="O107" s="2" t="str">
        <f>IF(COUNT($A107)=0,"",IF(N107="3E","3E",IF(N107="","I",LOOKUP(N107/P$2,{0,0.4,0.45,0.5,0.55,0.6,0.65,0.7,0.75,0.8,1},{"F","D","C","C+","B-","B","B+","A-","A","A+"}))))</f>
        <v/>
      </c>
      <c r="P107" s="1" t="str">
        <f>IF(COUNT($A107)=0,"",IF(N107="","--",IF(N107="3E","3E",LOOKUP(N107/P$2,{0,0.4,0.45,0.5,0.55,0.6,0.65,0.7,0.75,0.8,1},{0,2,2.25,2.5,2.75,3,3.25,3.5,3.75,4}))))</f>
        <v/>
      </c>
      <c r="Q107" s="2" t="str">
        <f>IF(COUNT($A107)=0,"",IF($A107&lt;&gt;DRAFT!$B109,"ERR",IF(DRAFT!BB109="3E","3E",IF(COUNT(DRAFT!AX109,DRAFT!BB109)&gt;0,DRAFT!BC109,""))))</f>
        <v/>
      </c>
      <c r="R107" s="2" t="str">
        <f>IF(COUNT($A107)=0,"",IF(Q107="3E","3E",IF(Q107="","I",LOOKUP(Q107/S$2,{0,0.4,0.45,0.5,0.55,0.6,0.65,0.7,0.75,0.8,1},{"F","D","C","C+","B-","B","B+","A-","A","A+"}))))</f>
        <v/>
      </c>
      <c r="S107" s="1" t="str">
        <f>IF(COUNT($A107)=0,"",IF(Q107="","--",IF(Q107="3E","3E",LOOKUP(Q107/S$2,{0,0.4,0.45,0.5,0.55,0.6,0.65,0.7,0.75,0.8,1},{0,2,2.25,2.5,2.75,3,3.25,3.5,3.75,4}))))</f>
        <v/>
      </c>
      <c r="T107" s="2" t="str">
        <f>IF(COUNT($A107)=0,"",IF($A107&lt;&gt;DRAFT!$B109,"ERR",IF(DRAFT!BK109="3E","3E",IF(COUNT(DRAFT!BG109,DRAFT!BK109)&gt;0,DRAFT!BL109,""))))</f>
        <v/>
      </c>
      <c r="U107" s="2" t="str">
        <f>IF(COUNT($A107)=0,"",IF(T107="3E","3E",IF(T107="","I",LOOKUP(T107/V$2,{0,0.4,0.45,0.5,0.55,0.6,0.65,0.7,0.75,0.8,1},{"F","D","C","C+","B-","B","B+","A-","A","A+"}))))</f>
        <v/>
      </c>
      <c r="V107" s="1" t="str">
        <f>IF(COUNT($A107)=0,"",IF(T107="","--",IF(T107="3E","3E",LOOKUP(T107/V$2,{0,0.4,0.45,0.5,0.55,0.6,0.65,0.7,0.75,0.8,1},{0,2,2.25,2.5,2.75,3,3.25,3.5,3.75,4}))))</f>
        <v/>
      </c>
      <c r="W107" s="2" t="str">
        <f>IF(COUNT($A107)=0,"",IF($A107&lt;&gt;DRAFT!$B109,"ERR",IF(DRAFT!BT109="3E","3E",IF(COUNT(DRAFT!BP109,DRAFT!BT109)&gt;0,DRAFT!BU109,""))))</f>
        <v/>
      </c>
      <c r="X107" s="2" t="str">
        <f>IF(COUNT($A107)=0,"",IF(W107="3E","3E",IF(W107="","I",LOOKUP(W107/Y$2,{0,0.4,0.45,0.5,0.55,0.6,0.65,0.7,0.75,0.8,1},{"F","D","C","C+","B-","B","B+","A-","A","A+"}))))</f>
        <v/>
      </c>
      <c r="Y107" s="1" t="str">
        <f>IF(COUNT($A107)=0,"",IF(W107="","--",IF(W107="3E","3E",LOOKUP(W107/Y$2,{0,0.4,0.45,0.5,0.55,0.6,0.65,0.7,0.75,0.8,1},{0,2,2.25,2.5,2.75,3,3.25,3.5,3.75,4}))))</f>
        <v/>
      </c>
      <c r="Z107" s="2" t="str">
        <f>IF(COUNT($A107)=0,"",IF($A107&lt;&gt;DRAFT!$B109,"ERR",IF(DRAFT!CC109="3E","3E",IF(COUNT(DRAFT!BY109,DRAFT!CC109)&gt;0,DRAFT!CD109,""))))</f>
        <v/>
      </c>
      <c r="AA107" s="2" t="str">
        <f>IF(COUNT($A107)=0,"",IF(Z107="3E","3E",IF(Z107="","I",LOOKUP(Z107/AB$2,{0,0.4,0.45,0.5,0.55,0.6,0.65,0.7,0.75,0.8,1},{"F","D","C","C+","B-","B","B+","A-","A","A+"}))))</f>
        <v/>
      </c>
      <c r="AB107" s="1" t="str">
        <f>IF(COUNT($A107)=0,"",IF(Z107="","--",IF(Z107="3E","3E",LOOKUP(Z107/AB$2,{0,0.4,0.45,0.5,0.55,0.6,0.65,0.7,0.75,0.8,1},{0,2,2.25,2.5,2.75,3,3.25,3.5,3.75,4}))))</f>
        <v/>
      </c>
      <c r="AC107" s="2" t="str">
        <f>IF(COUNT($A107)=0,"",IF($A107&lt;&gt;DRAFT!$B109,"ERR",IF(DRAFT!CF109&gt;0,DRAFT!CF109,"")))</f>
        <v/>
      </c>
      <c r="AD107" s="2" t="str">
        <f>IF(COUNT($A107)=0,"",IF(AC107="3E","3E",IF(AC107="","I",LOOKUP(AC107/AE$2,{0,0.4,0.45,0.5,0.55,0.6,0.65,0.7,0.75,0.8,1},{"F","D","C","C+","B-","B","B+","A-","A","A+"}))))</f>
        <v/>
      </c>
      <c r="AE107" s="1" t="str">
        <f>IF(COUNT($A107)=0,"",IF(AC107="","--",IF(AC107="3E","3E",LOOKUP(AC107/AE$2,{0,0.4,0.45,0.5,0.55,0.6,0.65,0.7,0.75,0.8,1},{0,2,2.25,2.5,2.75,3,3.25,3.5,3.75,4}))))</f>
        <v/>
      </c>
      <c r="AF107" s="2" t="str">
        <f>IF(COUNT($A107)=0,"",IF($A107&lt;&gt;DRAFT!$B109,"ERR",IF(DRAFT!CI109&gt;0,DRAFT!CK109,"")))</f>
        <v/>
      </c>
      <c r="AG107" s="2" t="str">
        <f>IF(COUNT($A107)=0,"",IF(AF107="3E","3E",IF(AF107="","I",LOOKUP(AF107/AH$2,{0,0.4,0.45,0.5,0.55,0.6,0.65,0.7,0.75,0.8,1},{"F","D","C","C+","B-","B","B+","A-","A","A+"}))))</f>
        <v/>
      </c>
      <c r="AH107" s="1" t="str">
        <f>IF(COUNT($A107)=0,"",IF(AF107="","--",IF(AF107="3E","3E",LOOKUP(AF107/AH$2,{0,0.4,0.45,0.5,0.55,0.6,0.65,0.7,0.75,0.8,1},{0,2,2.25,2.5,2.75,3,3.25,3.5,3.75,4}))))</f>
        <v/>
      </c>
      <c r="AI107" s="2" t="str">
        <f>IF($A107&lt;&gt;DRAFT!$B109,"ERR",IF(OR(COUNT($A107)=0,COUNT(DRAFT!CL109:CN109,DRAFT!CP109:CR109)=0),"",CEILING(SUM(DRAFT!CO109,DRAFT!CS109,DRAFT!CT109),1)))</f>
        <v/>
      </c>
      <c r="AJ107" s="2" t="str">
        <f>IF(COUNT($A107)=0,"",IF(AI107="3E","3E",IF(AI107="","I",LOOKUP(AI107/AK$2,{0,0.4,0.45,0.5,0.55,0.6,0.65,0.7,0.75,0.8,1},{"F","D","C","C+","B-","B","B+","A-","A","A+"}))))</f>
        <v/>
      </c>
      <c r="AK107" s="1" t="str">
        <f>IF(COUNT($A107)=0,"",IF(AI107="","--",IF(AI107="3E","3E",LOOKUP(AI107/AK$2,{0,0.4,0.45,0.5,0.55,0.6,0.65,0.7,0.75,0.8,1},{0,2,2.25,2.5,2.75,3,3.25,3.5,3.75,4}))))</f>
        <v/>
      </c>
      <c r="AL107" s="4" t="str">
        <f>IF(OR(COUNT($A107)=0,COUNT(B107:AK107)=0),"",IF(COUNTIF(B107:AK107,"3E")&gt;0,"3E",IF(DRAFT!$A109="R",TRUNC(SUMPRODUCT(RGP,RCP)/TCP,3),TRUNC((SUMPRODUCT(--(IMDGP&gt;0)*IMDGP,IMCP)+CEILING(DRAFT!$DB109*42,0.25))/TCP,3))))</f>
        <v/>
      </c>
      <c r="AM107" s="2" t="str">
        <f>IF(OR(COUNT($A107)=0,COUNT(B107:AK107)=0),"",IF(COUNTIF(B107:AK107,"3E")&gt;0,"3E",IF(DRAFT!$A109="R",SUMPRODUCT(--(RGP&gt;=2),RCP),SUMPRODUCT(--(IMDGP&gt;0),--(IMGP=0),IMCP)+DRAFT!$DC109)))</f>
        <v/>
      </c>
      <c r="AN107" s="67" t="str">
        <f>IF(AL107="3E","3E",IF(COUNT($A107)=0,"",IF(COUNT(AI107)=0,"--",ROUND(((CEILING(DRAFT!$CV109*38,0.25)+CEILING(DRAFT!$CX109*38,0.25)+CEILING(DRAFT!$CZ109*42,0.25)+CEILING($AL107*42,0.25))/160),2))))</f>
        <v/>
      </c>
      <c r="AO107" s="2" t="str">
        <f>IF(AN107="3E","3E",IF(COUNT($A107)=0,"",IF(COUNT(AN107)=0,"I",LOOKUP(AN107,{0,2,2.25,2.5,2.75,3,3.25,3.5,3.75,4},{"F","D","C","C+","B-","B","B+","A-","A","A+"}))))</f>
        <v/>
      </c>
      <c r="AP107" s="2" t="str">
        <f>IF(AN107="3E","3E",IF(OR(COUNT(A107)=0,COUNT(AN107)=0),"",DRAFT!CW109+DRAFT!CY109+DRAFT!DA109+N(TABULATION!AM107)))</f>
        <v/>
      </c>
      <c r="AQ107" s="2" t="str">
        <f>IF(OR(COUNT($A107)=0,COUNT(B107:AK107)=0),"",IF(COUNTIF(B107:AM107,"3E")&gt;0,"3E",IF(AND(DRAFT!$A109="IM",OR($AL107&gt;DRAFT!$DB109,$AM107&gt;DRAFT!$DC109)),"IMPROVED",IF(AND(DRAFT!$A109="IM",$AL107&lt;=DRAFT!$DB109,$AM107&lt;=DRAFT!$DC109),"NOT IMPROVED",IF(AND(DRAFT!CU109="S",AH107&gt;=2,AK107&gt;=2,AN107&gt;=2.5,AP107&gt;=144),"PASS","FAIL")))))</f>
        <v/>
      </c>
      <c r="AR107" s="2" t="str">
        <f t="shared" si="2"/>
        <v/>
      </c>
      <c r="AS107" s="2" t="str">
        <f t="shared" si="3"/>
        <v/>
      </c>
    </row>
    <row r="108" spans="1:45" ht="18.95" customHeight="1" x14ac:dyDescent="0.25">
      <c r="A108" s="3" t="str">
        <f>IF(DRAFT!$B110="","",DRAFT!$B110)</f>
        <v/>
      </c>
      <c r="B108" s="2" t="str">
        <f>IF(COUNT($A108)=0,"",IF($A108&lt;&gt;DRAFT!$B110,"ERR",IF(DRAFT!I110="3E","3E",IF(COUNT(DRAFT!E110,DRAFT!I110)&gt;0,DRAFT!J110,""))))</f>
        <v/>
      </c>
      <c r="C108" s="2" t="str">
        <f>IF(COUNT($A108)=0,"",IF(B108="3E","3E",IF(B108="","I",LOOKUP(B108/D$2,{0,0.4,0.45,0.5,0.55,0.6,0.65,0.7,0.75,0.8,1},{"F","D","C","C+","B-","B","B+","A-","A","A+"}))))</f>
        <v/>
      </c>
      <c r="D108" s="1" t="str">
        <f>IF(COUNT($A108)=0,"",IF(B108="","--",IF(B108="3E","3E",LOOKUP(B108/D$2,{0,0.4,0.45,0.5,0.55,0.6,0.65,0.7,0.75,0.8,1},{0,2,2.25,2.5,2.75,3,3.25,3.5,3.75,4}))))</f>
        <v/>
      </c>
      <c r="E108" s="2" t="str">
        <f>IF(COUNT($A108)=0,"",IF($A108&lt;&gt;DRAFT!$B110,"ERR",IF(DRAFT!R110="3E","3E",IF(COUNT(DRAFT!N110,DRAFT!R110)&gt;0,DRAFT!S110,""))))</f>
        <v/>
      </c>
      <c r="F108" s="2" t="str">
        <f>IF(COUNT($A108)=0,"",IF(E108="3E","3E",IF(E108="","I",LOOKUP(E108/G$2,{0,0.4,0.45,0.5,0.55,0.6,0.65,0.7,0.75,0.8,1},{"F","D","C","C+","B-","B","B+","A-","A","A+"}))))</f>
        <v/>
      </c>
      <c r="G108" s="1" t="str">
        <f>IF(COUNT($A108)=0,"",IF(E108="","--",IF(E108="3E","3E",LOOKUP(E108/G$2,{0,0.4,0.45,0.5,0.55,0.6,0.65,0.7,0.75,0.8,1},{0,2,2.25,2.5,2.75,3,3.25,3.5,3.75,4}))))</f>
        <v/>
      </c>
      <c r="H108" s="2" t="str">
        <f>IF(COUNT($A108)=0,"",IF($A108&lt;&gt;DRAFT!$B110,"ERR",IF(DRAFT!AA110="3E","3E",IF(COUNT(DRAFT!W110,DRAFT!AA110)&gt;0,DRAFT!AB110,""))))</f>
        <v/>
      </c>
      <c r="I108" s="2" t="str">
        <f>IF(COUNT($A108)=0,"",IF(H108="3E","3E",IF(H108="","I",LOOKUP(H108/J$2,{0,0.4,0.45,0.5,0.55,0.6,0.65,0.7,0.75,0.8,1},{"F","D","C","C+","B-","B","B+","A-","A","A+"}))))</f>
        <v/>
      </c>
      <c r="J108" s="1" t="str">
        <f>IF(COUNT($A108)=0,"",IF(H108="","--",IF(H108="3E","3E",LOOKUP(H108/J$2,{0,0.4,0.45,0.5,0.55,0.6,0.65,0.7,0.75,0.8,1},{0,2,2.25,2.5,2.75,3,3.25,3.5,3.75,4}))))</f>
        <v/>
      </c>
      <c r="K108" s="2" t="str">
        <f>IF(COUNT($A108)=0,"",IF($A108&lt;&gt;DRAFT!$B110,"ERR",IF(DRAFT!AJ110="3E","3E",IF(COUNT(DRAFT!AF110,DRAFT!AJ110)&gt;0,DRAFT!AK110,""))))</f>
        <v/>
      </c>
      <c r="L108" s="2" t="str">
        <f>IF(COUNT($A108)=0,"",IF(K108="3E","3E",IF(K108="","I",LOOKUP(K108/M$2,{0,0.4,0.45,0.5,0.55,0.6,0.65,0.7,0.75,0.8,1},{"F","D","C","C+","B-","B","B+","A-","A","A+"}))))</f>
        <v/>
      </c>
      <c r="M108" s="1" t="str">
        <f>IF(COUNT($A108)=0,"",IF(K108="","--",IF(K108="3E","3E",LOOKUP(K108/M$2,{0,0.4,0.45,0.5,0.55,0.6,0.65,0.7,0.75,0.8,1},{0,2,2.25,2.5,2.75,3,3.25,3.5,3.75,4}))))</f>
        <v/>
      </c>
      <c r="N108" s="2" t="str">
        <f>IF(COUNT($A108)=0,"",IF($A108&lt;&gt;DRAFT!$B110,"ERR",IF(DRAFT!AS110="3E","3E",IF(COUNT(DRAFT!AO110,DRAFT!AS110)&gt;0,DRAFT!AT110,""))))</f>
        <v/>
      </c>
      <c r="O108" s="2" t="str">
        <f>IF(COUNT($A108)=0,"",IF(N108="3E","3E",IF(N108="","I",LOOKUP(N108/P$2,{0,0.4,0.45,0.5,0.55,0.6,0.65,0.7,0.75,0.8,1},{"F","D","C","C+","B-","B","B+","A-","A","A+"}))))</f>
        <v/>
      </c>
      <c r="P108" s="1" t="str">
        <f>IF(COUNT($A108)=0,"",IF(N108="","--",IF(N108="3E","3E",LOOKUP(N108/P$2,{0,0.4,0.45,0.5,0.55,0.6,0.65,0.7,0.75,0.8,1},{0,2,2.25,2.5,2.75,3,3.25,3.5,3.75,4}))))</f>
        <v/>
      </c>
      <c r="Q108" s="2" t="str">
        <f>IF(COUNT($A108)=0,"",IF($A108&lt;&gt;DRAFT!$B110,"ERR",IF(DRAFT!BB110="3E","3E",IF(COUNT(DRAFT!AX110,DRAFT!BB110)&gt;0,DRAFT!BC110,""))))</f>
        <v/>
      </c>
      <c r="R108" s="2" t="str">
        <f>IF(COUNT($A108)=0,"",IF(Q108="3E","3E",IF(Q108="","I",LOOKUP(Q108/S$2,{0,0.4,0.45,0.5,0.55,0.6,0.65,0.7,0.75,0.8,1},{"F","D","C","C+","B-","B","B+","A-","A","A+"}))))</f>
        <v/>
      </c>
      <c r="S108" s="1" t="str">
        <f>IF(COUNT($A108)=0,"",IF(Q108="","--",IF(Q108="3E","3E",LOOKUP(Q108/S$2,{0,0.4,0.45,0.5,0.55,0.6,0.65,0.7,0.75,0.8,1},{0,2,2.25,2.5,2.75,3,3.25,3.5,3.75,4}))))</f>
        <v/>
      </c>
      <c r="T108" s="2" t="str">
        <f>IF(COUNT($A108)=0,"",IF($A108&lt;&gt;DRAFT!$B110,"ERR",IF(DRAFT!BK110="3E","3E",IF(COUNT(DRAFT!BG110,DRAFT!BK110)&gt;0,DRAFT!BL110,""))))</f>
        <v/>
      </c>
      <c r="U108" s="2" t="str">
        <f>IF(COUNT($A108)=0,"",IF(T108="3E","3E",IF(T108="","I",LOOKUP(T108/V$2,{0,0.4,0.45,0.5,0.55,0.6,0.65,0.7,0.75,0.8,1},{"F","D","C","C+","B-","B","B+","A-","A","A+"}))))</f>
        <v/>
      </c>
      <c r="V108" s="1" t="str">
        <f>IF(COUNT($A108)=0,"",IF(T108="","--",IF(T108="3E","3E",LOOKUP(T108/V$2,{0,0.4,0.45,0.5,0.55,0.6,0.65,0.7,0.75,0.8,1},{0,2,2.25,2.5,2.75,3,3.25,3.5,3.75,4}))))</f>
        <v/>
      </c>
      <c r="W108" s="2" t="str">
        <f>IF(COUNT($A108)=0,"",IF($A108&lt;&gt;DRAFT!$B110,"ERR",IF(DRAFT!BT110="3E","3E",IF(COUNT(DRAFT!BP110,DRAFT!BT110)&gt;0,DRAFT!BU110,""))))</f>
        <v/>
      </c>
      <c r="X108" s="2" t="str">
        <f>IF(COUNT($A108)=0,"",IF(W108="3E","3E",IF(W108="","I",LOOKUP(W108/Y$2,{0,0.4,0.45,0.5,0.55,0.6,0.65,0.7,0.75,0.8,1},{"F","D","C","C+","B-","B","B+","A-","A","A+"}))))</f>
        <v/>
      </c>
      <c r="Y108" s="1" t="str">
        <f>IF(COUNT($A108)=0,"",IF(W108="","--",IF(W108="3E","3E",LOOKUP(W108/Y$2,{0,0.4,0.45,0.5,0.55,0.6,0.65,0.7,0.75,0.8,1},{0,2,2.25,2.5,2.75,3,3.25,3.5,3.75,4}))))</f>
        <v/>
      </c>
      <c r="Z108" s="2" t="str">
        <f>IF(COUNT($A108)=0,"",IF($A108&lt;&gt;DRAFT!$B110,"ERR",IF(DRAFT!CC110="3E","3E",IF(COUNT(DRAFT!BY110,DRAFT!CC110)&gt;0,DRAFT!CD110,""))))</f>
        <v/>
      </c>
      <c r="AA108" s="2" t="str">
        <f>IF(COUNT($A108)=0,"",IF(Z108="3E","3E",IF(Z108="","I",LOOKUP(Z108/AB$2,{0,0.4,0.45,0.5,0.55,0.6,0.65,0.7,0.75,0.8,1},{"F","D","C","C+","B-","B","B+","A-","A","A+"}))))</f>
        <v/>
      </c>
      <c r="AB108" s="1" t="str">
        <f>IF(COUNT($A108)=0,"",IF(Z108="","--",IF(Z108="3E","3E",LOOKUP(Z108/AB$2,{0,0.4,0.45,0.5,0.55,0.6,0.65,0.7,0.75,0.8,1},{0,2,2.25,2.5,2.75,3,3.25,3.5,3.75,4}))))</f>
        <v/>
      </c>
      <c r="AC108" s="2" t="str">
        <f>IF(COUNT($A108)=0,"",IF($A108&lt;&gt;DRAFT!$B110,"ERR",IF(DRAFT!CF110&gt;0,DRAFT!CF110,"")))</f>
        <v/>
      </c>
      <c r="AD108" s="2" t="str">
        <f>IF(COUNT($A108)=0,"",IF(AC108="3E","3E",IF(AC108="","I",LOOKUP(AC108/AE$2,{0,0.4,0.45,0.5,0.55,0.6,0.65,0.7,0.75,0.8,1},{"F","D","C","C+","B-","B","B+","A-","A","A+"}))))</f>
        <v/>
      </c>
      <c r="AE108" s="1" t="str">
        <f>IF(COUNT($A108)=0,"",IF(AC108="","--",IF(AC108="3E","3E",LOOKUP(AC108/AE$2,{0,0.4,0.45,0.5,0.55,0.6,0.65,0.7,0.75,0.8,1},{0,2,2.25,2.5,2.75,3,3.25,3.5,3.75,4}))))</f>
        <v/>
      </c>
      <c r="AF108" s="2" t="str">
        <f>IF(COUNT($A108)=0,"",IF($A108&lt;&gt;DRAFT!$B110,"ERR",IF(DRAFT!CI110&gt;0,DRAFT!CK110,"")))</f>
        <v/>
      </c>
      <c r="AG108" s="2" t="str">
        <f>IF(COUNT($A108)=0,"",IF(AF108="3E","3E",IF(AF108="","I",LOOKUP(AF108/AH$2,{0,0.4,0.45,0.5,0.55,0.6,0.65,0.7,0.75,0.8,1},{"F","D","C","C+","B-","B","B+","A-","A","A+"}))))</f>
        <v/>
      </c>
      <c r="AH108" s="1" t="str">
        <f>IF(COUNT($A108)=0,"",IF(AF108="","--",IF(AF108="3E","3E",LOOKUP(AF108/AH$2,{0,0.4,0.45,0.5,0.55,0.6,0.65,0.7,0.75,0.8,1},{0,2,2.25,2.5,2.75,3,3.25,3.5,3.75,4}))))</f>
        <v/>
      </c>
      <c r="AI108" s="2" t="str">
        <f>IF($A108&lt;&gt;DRAFT!$B110,"ERR",IF(OR(COUNT($A108)=0,COUNT(DRAFT!CL110:CN110,DRAFT!CP110:CR110)=0),"",CEILING(SUM(DRAFT!CO110,DRAFT!CS110,DRAFT!CT110),1)))</f>
        <v/>
      </c>
      <c r="AJ108" s="2" t="str">
        <f>IF(COUNT($A108)=0,"",IF(AI108="3E","3E",IF(AI108="","I",LOOKUP(AI108/AK$2,{0,0.4,0.45,0.5,0.55,0.6,0.65,0.7,0.75,0.8,1},{"F","D","C","C+","B-","B","B+","A-","A","A+"}))))</f>
        <v/>
      </c>
      <c r="AK108" s="1" t="str">
        <f>IF(COUNT($A108)=0,"",IF(AI108="","--",IF(AI108="3E","3E",LOOKUP(AI108/AK$2,{0,0.4,0.45,0.5,0.55,0.6,0.65,0.7,0.75,0.8,1},{0,2,2.25,2.5,2.75,3,3.25,3.5,3.75,4}))))</f>
        <v/>
      </c>
      <c r="AL108" s="4" t="str">
        <f>IF(OR(COUNT($A108)=0,COUNT(B108:AK108)=0),"",IF(COUNTIF(B108:AK108,"3E")&gt;0,"3E",IF(DRAFT!$A110="R",TRUNC(SUMPRODUCT(RGP,RCP)/TCP,3),TRUNC((SUMPRODUCT(--(IMDGP&gt;0)*IMDGP,IMCP)+CEILING(DRAFT!$DB110*42,0.25))/TCP,3))))</f>
        <v/>
      </c>
      <c r="AM108" s="2" t="str">
        <f>IF(OR(COUNT($A108)=0,COUNT(B108:AK108)=0),"",IF(COUNTIF(B108:AK108,"3E")&gt;0,"3E",IF(DRAFT!$A110="R",SUMPRODUCT(--(RGP&gt;=2),RCP),SUMPRODUCT(--(IMDGP&gt;0),--(IMGP=0),IMCP)+DRAFT!$DC110)))</f>
        <v/>
      </c>
      <c r="AN108" s="67" t="str">
        <f>IF(AL108="3E","3E",IF(COUNT($A108)=0,"",IF(COUNT(AI108)=0,"--",ROUND(((CEILING(DRAFT!$CV110*38,0.25)+CEILING(DRAFT!$CX110*38,0.25)+CEILING(DRAFT!$CZ110*42,0.25)+CEILING($AL108*42,0.25))/160),2))))</f>
        <v/>
      </c>
      <c r="AO108" s="2" t="str">
        <f>IF(AN108="3E","3E",IF(COUNT($A108)=0,"",IF(COUNT(AN108)=0,"I",LOOKUP(AN108,{0,2,2.25,2.5,2.75,3,3.25,3.5,3.75,4},{"F","D","C","C+","B-","B","B+","A-","A","A+"}))))</f>
        <v/>
      </c>
      <c r="AP108" s="2" t="str">
        <f>IF(AN108="3E","3E",IF(OR(COUNT(A108)=0,COUNT(AN108)=0),"",DRAFT!CW110+DRAFT!CY110+DRAFT!DA110+N(TABULATION!AM108)))</f>
        <v/>
      </c>
      <c r="AQ108" s="2" t="str">
        <f>IF(OR(COUNT($A108)=0,COUNT(B108:AK108)=0),"",IF(COUNTIF(B108:AM108,"3E")&gt;0,"3E",IF(AND(DRAFT!$A110="IM",OR($AL108&gt;DRAFT!$DB110,$AM108&gt;DRAFT!$DC110)),"IMPROVED",IF(AND(DRAFT!$A110="IM",$AL108&lt;=DRAFT!$DB110,$AM108&lt;=DRAFT!$DC110),"NOT IMPROVED",IF(AND(DRAFT!CU110="S",AH108&gt;=2,AK108&gt;=2,AN108&gt;=2.5,AP108&gt;=144),"PASS","FAIL")))))</f>
        <v/>
      </c>
      <c r="AR108" s="2" t="str">
        <f t="shared" si="2"/>
        <v/>
      </c>
      <c r="AS108" s="2" t="str">
        <f t="shared" si="3"/>
        <v/>
      </c>
    </row>
    <row r="109" spans="1:45" ht="18.95" customHeight="1" x14ac:dyDescent="0.25">
      <c r="A109" s="3" t="str">
        <f>IF(DRAFT!$B111="","",DRAFT!$B111)</f>
        <v/>
      </c>
      <c r="B109" s="2" t="str">
        <f>IF(COUNT($A109)=0,"",IF($A109&lt;&gt;DRAFT!$B111,"ERR",IF(DRAFT!I111="3E","3E",IF(COUNT(DRAFT!E111,DRAFT!I111)&gt;0,DRAFT!J111,""))))</f>
        <v/>
      </c>
      <c r="C109" s="2" t="str">
        <f>IF(COUNT($A109)=0,"",IF(B109="3E","3E",IF(B109="","I",LOOKUP(B109/D$2,{0,0.4,0.45,0.5,0.55,0.6,0.65,0.7,0.75,0.8,1},{"F","D","C","C+","B-","B","B+","A-","A","A+"}))))</f>
        <v/>
      </c>
      <c r="D109" s="1" t="str">
        <f>IF(COUNT($A109)=0,"",IF(B109="","--",IF(B109="3E","3E",LOOKUP(B109/D$2,{0,0.4,0.45,0.5,0.55,0.6,0.65,0.7,0.75,0.8,1},{0,2,2.25,2.5,2.75,3,3.25,3.5,3.75,4}))))</f>
        <v/>
      </c>
      <c r="E109" s="2" t="str">
        <f>IF(COUNT($A109)=0,"",IF($A109&lt;&gt;DRAFT!$B111,"ERR",IF(DRAFT!R111="3E","3E",IF(COUNT(DRAFT!N111,DRAFT!R111)&gt;0,DRAFT!S111,""))))</f>
        <v/>
      </c>
      <c r="F109" s="2" t="str">
        <f>IF(COUNT($A109)=0,"",IF(E109="3E","3E",IF(E109="","I",LOOKUP(E109/G$2,{0,0.4,0.45,0.5,0.55,0.6,0.65,0.7,0.75,0.8,1},{"F","D","C","C+","B-","B","B+","A-","A","A+"}))))</f>
        <v/>
      </c>
      <c r="G109" s="1" t="str">
        <f>IF(COUNT($A109)=0,"",IF(E109="","--",IF(E109="3E","3E",LOOKUP(E109/G$2,{0,0.4,0.45,0.5,0.55,0.6,0.65,0.7,0.75,0.8,1},{0,2,2.25,2.5,2.75,3,3.25,3.5,3.75,4}))))</f>
        <v/>
      </c>
      <c r="H109" s="2" t="str">
        <f>IF(COUNT($A109)=0,"",IF($A109&lt;&gt;DRAFT!$B111,"ERR",IF(DRAFT!AA111="3E","3E",IF(COUNT(DRAFT!W111,DRAFT!AA111)&gt;0,DRAFT!AB111,""))))</f>
        <v/>
      </c>
      <c r="I109" s="2" t="str">
        <f>IF(COUNT($A109)=0,"",IF(H109="3E","3E",IF(H109="","I",LOOKUP(H109/J$2,{0,0.4,0.45,0.5,0.55,0.6,0.65,0.7,0.75,0.8,1},{"F","D","C","C+","B-","B","B+","A-","A","A+"}))))</f>
        <v/>
      </c>
      <c r="J109" s="1" t="str">
        <f>IF(COUNT($A109)=0,"",IF(H109="","--",IF(H109="3E","3E",LOOKUP(H109/J$2,{0,0.4,0.45,0.5,0.55,0.6,0.65,0.7,0.75,0.8,1},{0,2,2.25,2.5,2.75,3,3.25,3.5,3.75,4}))))</f>
        <v/>
      </c>
      <c r="K109" s="2" t="str">
        <f>IF(COUNT($A109)=0,"",IF($A109&lt;&gt;DRAFT!$B111,"ERR",IF(DRAFT!AJ111="3E","3E",IF(COUNT(DRAFT!AF111,DRAFT!AJ111)&gt;0,DRAFT!AK111,""))))</f>
        <v/>
      </c>
      <c r="L109" s="2" t="str">
        <f>IF(COUNT($A109)=0,"",IF(K109="3E","3E",IF(K109="","I",LOOKUP(K109/M$2,{0,0.4,0.45,0.5,0.55,0.6,0.65,0.7,0.75,0.8,1},{"F","D","C","C+","B-","B","B+","A-","A","A+"}))))</f>
        <v/>
      </c>
      <c r="M109" s="1" t="str">
        <f>IF(COUNT($A109)=0,"",IF(K109="","--",IF(K109="3E","3E",LOOKUP(K109/M$2,{0,0.4,0.45,0.5,0.55,0.6,0.65,0.7,0.75,0.8,1},{0,2,2.25,2.5,2.75,3,3.25,3.5,3.75,4}))))</f>
        <v/>
      </c>
      <c r="N109" s="2" t="str">
        <f>IF(COUNT($A109)=0,"",IF($A109&lt;&gt;DRAFT!$B111,"ERR",IF(DRAFT!AS111="3E","3E",IF(COUNT(DRAFT!AO111,DRAFT!AS111)&gt;0,DRAFT!AT111,""))))</f>
        <v/>
      </c>
      <c r="O109" s="2" t="str">
        <f>IF(COUNT($A109)=0,"",IF(N109="3E","3E",IF(N109="","I",LOOKUP(N109/P$2,{0,0.4,0.45,0.5,0.55,0.6,0.65,0.7,0.75,0.8,1},{"F","D","C","C+","B-","B","B+","A-","A","A+"}))))</f>
        <v/>
      </c>
      <c r="P109" s="1" t="str">
        <f>IF(COUNT($A109)=0,"",IF(N109="","--",IF(N109="3E","3E",LOOKUP(N109/P$2,{0,0.4,0.45,0.5,0.55,0.6,0.65,0.7,0.75,0.8,1},{0,2,2.25,2.5,2.75,3,3.25,3.5,3.75,4}))))</f>
        <v/>
      </c>
      <c r="Q109" s="2" t="str">
        <f>IF(COUNT($A109)=0,"",IF($A109&lt;&gt;DRAFT!$B111,"ERR",IF(DRAFT!BB111="3E","3E",IF(COUNT(DRAFT!AX111,DRAFT!BB111)&gt;0,DRAFT!BC111,""))))</f>
        <v/>
      </c>
      <c r="R109" s="2" t="str">
        <f>IF(COUNT($A109)=0,"",IF(Q109="3E","3E",IF(Q109="","I",LOOKUP(Q109/S$2,{0,0.4,0.45,0.5,0.55,0.6,0.65,0.7,0.75,0.8,1},{"F","D","C","C+","B-","B","B+","A-","A","A+"}))))</f>
        <v/>
      </c>
      <c r="S109" s="1" t="str">
        <f>IF(COUNT($A109)=0,"",IF(Q109="","--",IF(Q109="3E","3E",LOOKUP(Q109/S$2,{0,0.4,0.45,0.5,0.55,0.6,0.65,0.7,0.75,0.8,1},{0,2,2.25,2.5,2.75,3,3.25,3.5,3.75,4}))))</f>
        <v/>
      </c>
      <c r="T109" s="2" t="str">
        <f>IF(COUNT($A109)=0,"",IF($A109&lt;&gt;DRAFT!$B111,"ERR",IF(DRAFT!BK111="3E","3E",IF(COUNT(DRAFT!BG111,DRAFT!BK111)&gt;0,DRAFT!BL111,""))))</f>
        <v/>
      </c>
      <c r="U109" s="2" t="str">
        <f>IF(COUNT($A109)=0,"",IF(T109="3E","3E",IF(T109="","I",LOOKUP(T109/V$2,{0,0.4,0.45,0.5,0.55,0.6,0.65,0.7,0.75,0.8,1},{"F","D","C","C+","B-","B","B+","A-","A","A+"}))))</f>
        <v/>
      </c>
      <c r="V109" s="1" t="str">
        <f>IF(COUNT($A109)=0,"",IF(T109="","--",IF(T109="3E","3E",LOOKUP(T109/V$2,{0,0.4,0.45,0.5,0.55,0.6,0.65,0.7,0.75,0.8,1},{0,2,2.25,2.5,2.75,3,3.25,3.5,3.75,4}))))</f>
        <v/>
      </c>
      <c r="W109" s="2" t="str">
        <f>IF(COUNT($A109)=0,"",IF($A109&lt;&gt;DRAFT!$B111,"ERR",IF(DRAFT!BT111="3E","3E",IF(COUNT(DRAFT!BP111,DRAFT!BT111)&gt;0,DRAFT!BU111,""))))</f>
        <v/>
      </c>
      <c r="X109" s="2" t="str">
        <f>IF(COUNT($A109)=0,"",IF(W109="3E","3E",IF(W109="","I",LOOKUP(W109/Y$2,{0,0.4,0.45,0.5,0.55,0.6,0.65,0.7,0.75,0.8,1},{"F","D","C","C+","B-","B","B+","A-","A","A+"}))))</f>
        <v/>
      </c>
      <c r="Y109" s="1" t="str">
        <f>IF(COUNT($A109)=0,"",IF(W109="","--",IF(W109="3E","3E",LOOKUP(W109/Y$2,{0,0.4,0.45,0.5,0.55,0.6,0.65,0.7,0.75,0.8,1},{0,2,2.25,2.5,2.75,3,3.25,3.5,3.75,4}))))</f>
        <v/>
      </c>
      <c r="Z109" s="2" t="str">
        <f>IF(COUNT($A109)=0,"",IF($A109&lt;&gt;DRAFT!$B111,"ERR",IF(DRAFT!CC111="3E","3E",IF(COUNT(DRAFT!BY111,DRAFT!CC111)&gt;0,DRAFT!CD111,""))))</f>
        <v/>
      </c>
      <c r="AA109" s="2" t="str">
        <f>IF(COUNT($A109)=0,"",IF(Z109="3E","3E",IF(Z109="","I",LOOKUP(Z109/AB$2,{0,0.4,0.45,0.5,0.55,0.6,0.65,0.7,0.75,0.8,1},{"F","D","C","C+","B-","B","B+","A-","A","A+"}))))</f>
        <v/>
      </c>
      <c r="AB109" s="1" t="str">
        <f>IF(COUNT($A109)=0,"",IF(Z109="","--",IF(Z109="3E","3E",LOOKUP(Z109/AB$2,{0,0.4,0.45,0.5,0.55,0.6,0.65,0.7,0.75,0.8,1},{0,2,2.25,2.5,2.75,3,3.25,3.5,3.75,4}))))</f>
        <v/>
      </c>
      <c r="AC109" s="2" t="str">
        <f>IF(COUNT($A109)=0,"",IF($A109&lt;&gt;DRAFT!$B111,"ERR",IF(DRAFT!CF111&gt;0,DRAFT!CF111,"")))</f>
        <v/>
      </c>
      <c r="AD109" s="2" t="str">
        <f>IF(COUNT($A109)=0,"",IF(AC109="3E","3E",IF(AC109="","I",LOOKUP(AC109/AE$2,{0,0.4,0.45,0.5,0.55,0.6,0.65,0.7,0.75,0.8,1},{"F","D","C","C+","B-","B","B+","A-","A","A+"}))))</f>
        <v/>
      </c>
      <c r="AE109" s="1" t="str">
        <f>IF(COUNT($A109)=0,"",IF(AC109="","--",IF(AC109="3E","3E",LOOKUP(AC109/AE$2,{0,0.4,0.45,0.5,0.55,0.6,0.65,0.7,0.75,0.8,1},{0,2,2.25,2.5,2.75,3,3.25,3.5,3.75,4}))))</f>
        <v/>
      </c>
      <c r="AF109" s="2" t="str">
        <f>IF(COUNT($A109)=0,"",IF($A109&lt;&gt;DRAFT!$B111,"ERR",IF(DRAFT!CI111&gt;0,DRAFT!CK111,"")))</f>
        <v/>
      </c>
      <c r="AG109" s="2" t="str">
        <f>IF(COUNT($A109)=0,"",IF(AF109="3E","3E",IF(AF109="","I",LOOKUP(AF109/AH$2,{0,0.4,0.45,0.5,0.55,0.6,0.65,0.7,0.75,0.8,1},{"F","D","C","C+","B-","B","B+","A-","A","A+"}))))</f>
        <v/>
      </c>
      <c r="AH109" s="1" t="str">
        <f>IF(COUNT($A109)=0,"",IF(AF109="","--",IF(AF109="3E","3E",LOOKUP(AF109/AH$2,{0,0.4,0.45,0.5,0.55,0.6,0.65,0.7,0.75,0.8,1},{0,2,2.25,2.5,2.75,3,3.25,3.5,3.75,4}))))</f>
        <v/>
      </c>
      <c r="AI109" s="2" t="str">
        <f>IF($A109&lt;&gt;DRAFT!$B111,"ERR",IF(OR(COUNT($A109)=0,COUNT(DRAFT!CL111:CN111,DRAFT!CP111:CR111)=0),"",CEILING(SUM(DRAFT!CO111,DRAFT!CS111,DRAFT!CT111),1)))</f>
        <v/>
      </c>
      <c r="AJ109" s="2" t="str">
        <f>IF(COUNT($A109)=0,"",IF(AI109="3E","3E",IF(AI109="","I",LOOKUP(AI109/AK$2,{0,0.4,0.45,0.5,0.55,0.6,0.65,0.7,0.75,0.8,1},{"F","D","C","C+","B-","B","B+","A-","A","A+"}))))</f>
        <v/>
      </c>
      <c r="AK109" s="1" t="str">
        <f>IF(COUNT($A109)=0,"",IF(AI109="","--",IF(AI109="3E","3E",LOOKUP(AI109/AK$2,{0,0.4,0.45,0.5,0.55,0.6,0.65,0.7,0.75,0.8,1},{0,2,2.25,2.5,2.75,3,3.25,3.5,3.75,4}))))</f>
        <v/>
      </c>
      <c r="AL109" s="4" t="str">
        <f>IF(OR(COUNT($A109)=0,COUNT(B109:AK109)=0),"",IF(COUNTIF(B109:AK109,"3E")&gt;0,"3E",IF(DRAFT!$A111="R",TRUNC(SUMPRODUCT(RGP,RCP)/TCP,3),TRUNC((SUMPRODUCT(--(IMDGP&gt;0)*IMDGP,IMCP)+CEILING(DRAFT!$DB111*42,0.25))/TCP,3))))</f>
        <v/>
      </c>
      <c r="AM109" s="2" t="str">
        <f>IF(OR(COUNT($A109)=0,COUNT(B109:AK109)=0),"",IF(COUNTIF(B109:AK109,"3E")&gt;0,"3E",IF(DRAFT!$A111="R",SUMPRODUCT(--(RGP&gt;=2),RCP),SUMPRODUCT(--(IMDGP&gt;0),--(IMGP=0),IMCP)+DRAFT!$DC111)))</f>
        <v/>
      </c>
      <c r="AN109" s="67" t="str">
        <f>IF(AL109="3E","3E",IF(COUNT($A109)=0,"",IF(COUNT(AI109)=0,"--",ROUND(((CEILING(DRAFT!$CV111*38,0.25)+CEILING(DRAFT!$CX111*38,0.25)+CEILING(DRAFT!$CZ111*42,0.25)+CEILING($AL109*42,0.25))/160),2))))</f>
        <v/>
      </c>
      <c r="AO109" s="2" t="str">
        <f>IF(AN109="3E","3E",IF(COUNT($A109)=0,"",IF(COUNT(AN109)=0,"I",LOOKUP(AN109,{0,2,2.25,2.5,2.75,3,3.25,3.5,3.75,4},{"F","D","C","C+","B-","B","B+","A-","A","A+"}))))</f>
        <v/>
      </c>
      <c r="AP109" s="2" t="str">
        <f>IF(AN109="3E","3E",IF(OR(COUNT(A109)=0,COUNT(AN109)=0),"",DRAFT!CW111+DRAFT!CY111+DRAFT!DA111+N(TABULATION!AM109)))</f>
        <v/>
      </c>
      <c r="AQ109" s="2" t="str">
        <f>IF(OR(COUNT($A109)=0,COUNT(B109:AK109)=0),"",IF(COUNTIF(B109:AM109,"3E")&gt;0,"3E",IF(AND(DRAFT!$A111="IM",OR($AL109&gt;DRAFT!$DB111,$AM109&gt;DRAFT!$DC111)),"IMPROVED",IF(AND(DRAFT!$A111="IM",$AL109&lt;=DRAFT!$DB111,$AM109&lt;=DRAFT!$DC111),"NOT IMPROVED",IF(AND(DRAFT!CU111="S",AH109&gt;=2,AK109&gt;=2,AN109&gt;=2.5,AP109&gt;=144),"PASS","FAIL")))))</f>
        <v/>
      </c>
      <c r="AR109" s="2" t="str">
        <f t="shared" si="2"/>
        <v/>
      </c>
      <c r="AS109" s="2" t="str">
        <f t="shared" si="3"/>
        <v/>
      </c>
    </row>
    <row r="110" spans="1:45" ht="18.95" customHeight="1" x14ac:dyDescent="0.25">
      <c r="A110" s="3" t="str">
        <f>IF(DRAFT!$B112="","",DRAFT!$B112)</f>
        <v/>
      </c>
      <c r="B110" s="2" t="str">
        <f>IF(COUNT($A110)=0,"",IF($A110&lt;&gt;DRAFT!$B112,"ERR",IF(DRAFT!I112="3E","3E",IF(COUNT(DRAFT!E112,DRAFT!I112)&gt;0,DRAFT!J112,""))))</f>
        <v/>
      </c>
      <c r="C110" s="2" t="str">
        <f>IF(COUNT($A110)=0,"",IF(B110="3E","3E",IF(B110="","I",LOOKUP(B110/D$2,{0,0.4,0.45,0.5,0.55,0.6,0.65,0.7,0.75,0.8,1},{"F","D","C","C+","B-","B","B+","A-","A","A+"}))))</f>
        <v/>
      </c>
      <c r="D110" s="1" t="str">
        <f>IF(COUNT($A110)=0,"",IF(B110="","--",IF(B110="3E","3E",LOOKUP(B110/D$2,{0,0.4,0.45,0.5,0.55,0.6,0.65,0.7,0.75,0.8,1},{0,2,2.25,2.5,2.75,3,3.25,3.5,3.75,4}))))</f>
        <v/>
      </c>
      <c r="E110" s="2" t="str">
        <f>IF(COUNT($A110)=0,"",IF($A110&lt;&gt;DRAFT!$B112,"ERR",IF(DRAFT!R112="3E","3E",IF(COUNT(DRAFT!N112,DRAFT!R112)&gt;0,DRAFT!S112,""))))</f>
        <v/>
      </c>
      <c r="F110" s="2" t="str">
        <f>IF(COUNT($A110)=0,"",IF(E110="3E","3E",IF(E110="","I",LOOKUP(E110/G$2,{0,0.4,0.45,0.5,0.55,0.6,0.65,0.7,0.75,0.8,1},{"F","D","C","C+","B-","B","B+","A-","A","A+"}))))</f>
        <v/>
      </c>
      <c r="G110" s="1" t="str">
        <f>IF(COUNT($A110)=0,"",IF(E110="","--",IF(E110="3E","3E",LOOKUP(E110/G$2,{0,0.4,0.45,0.5,0.55,0.6,0.65,0.7,0.75,0.8,1},{0,2,2.25,2.5,2.75,3,3.25,3.5,3.75,4}))))</f>
        <v/>
      </c>
      <c r="H110" s="2" t="str">
        <f>IF(COUNT($A110)=0,"",IF($A110&lt;&gt;DRAFT!$B112,"ERR",IF(DRAFT!AA112="3E","3E",IF(COUNT(DRAFT!W112,DRAFT!AA112)&gt;0,DRAFT!AB112,""))))</f>
        <v/>
      </c>
      <c r="I110" s="2" t="str">
        <f>IF(COUNT($A110)=0,"",IF(H110="3E","3E",IF(H110="","I",LOOKUP(H110/J$2,{0,0.4,0.45,0.5,0.55,0.6,0.65,0.7,0.75,0.8,1},{"F","D","C","C+","B-","B","B+","A-","A","A+"}))))</f>
        <v/>
      </c>
      <c r="J110" s="1" t="str">
        <f>IF(COUNT($A110)=0,"",IF(H110="","--",IF(H110="3E","3E",LOOKUP(H110/J$2,{0,0.4,0.45,0.5,0.55,0.6,0.65,0.7,0.75,0.8,1},{0,2,2.25,2.5,2.75,3,3.25,3.5,3.75,4}))))</f>
        <v/>
      </c>
      <c r="K110" s="2" t="str">
        <f>IF(COUNT($A110)=0,"",IF($A110&lt;&gt;DRAFT!$B112,"ERR",IF(DRAFT!AJ112="3E","3E",IF(COUNT(DRAFT!AF112,DRAFT!AJ112)&gt;0,DRAFT!AK112,""))))</f>
        <v/>
      </c>
      <c r="L110" s="2" t="str">
        <f>IF(COUNT($A110)=0,"",IF(K110="3E","3E",IF(K110="","I",LOOKUP(K110/M$2,{0,0.4,0.45,0.5,0.55,0.6,0.65,0.7,0.75,0.8,1},{"F","D","C","C+","B-","B","B+","A-","A","A+"}))))</f>
        <v/>
      </c>
      <c r="M110" s="1" t="str">
        <f>IF(COUNT($A110)=0,"",IF(K110="","--",IF(K110="3E","3E",LOOKUP(K110/M$2,{0,0.4,0.45,0.5,0.55,0.6,0.65,0.7,0.75,0.8,1},{0,2,2.25,2.5,2.75,3,3.25,3.5,3.75,4}))))</f>
        <v/>
      </c>
      <c r="N110" s="2" t="str">
        <f>IF(COUNT($A110)=0,"",IF($A110&lt;&gt;DRAFT!$B112,"ERR",IF(DRAFT!AS112="3E","3E",IF(COUNT(DRAFT!AO112,DRAFT!AS112)&gt;0,DRAFT!AT112,""))))</f>
        <v/>
      </c>
      <c r="O110" s="2" t="str">
        <f>IF(COUNT($A110)=0,"",IF(N110="3E","3E",IF(N110="","I",LOOKUP(N110/P$2,{0,0.4,0.45,0.5,0.55,0.6,0.65,0.7,0.75,0.8,1},{"F","D","C","C+","B-","B","B+","A-","A","A+"}))))</f>
        <v/>
      </c>
      <c r="P110" s="1" t="str">
        <f>IF(COUNT($A110)=0,"",IF(N110="","--",IF(N110="3E","3E",LOOKUP(N110/P$2,{0,0.4,0.45,0.5,0.55,0.6,0.65,0.7,0.75,0.8,1},{0,2,2.25,2.5,2.75,3,3.25,3.5,3.75,4}))))</f>
        <v/>
      </c>
      <c r="Q110" s="2" t="str">
        <f>IF(COUNT($A110)=0,"",IF($A110&lt;&gt;DRAFT!$B112,"ERR",IF(DRAFT!BB112="3E","3E",IF(COUNT(DRAFT!AX112,DRAFT!BB112)&gt;0,DRAFT!BC112,""))))</f>
        <v/>
      </c>
      <c r="R110" s="2" t="str">
        <f>IF(COUNT($A110)=0,"",IF(Q110="3E","3E",IF(Q110="","I",LOOKUP(Q110/S$2,{0,0.4,0.45,0.5,0.55,0.6,0.65,0.7,0.75,0.8,1},{"F","D","C","C+","B-","B","B+","A-","A","A+"}))))</f>
        <v/>
      </c>
      <c r="S110" s="1" t="str">
        <f>IF(COUNT($A110)=0,"",IF(Q110="","--",IF(Q110="3E","3E",LOOKUP(Q110/S$2,{0,0.4,0.45,0.5,0.55,0.6,0.65,0.7,0.75,0.8,1},{0,2,2.25,2.5,2.75,3,3.25,3.5,3.75,4}))))</f>
        <v/>
      </c>
      <c r="T110" s="2" t="str">
        <f>IF(COUNT($A110)=0,"",IF($A110&lt;&gt;DRAFT!$B112,"ERR",IF(DRAFT!BK112="3E","3E",IF(COUNT(DRAFT!BG112,DRAFT!BK112)&gt;0,DRAFT!BL112,""))))</f>
        <v/>
      </c>
      <c r="U110" s="2" t="str">
        <f>IF(COUNT($A110)=0,"",IF(T110="3E","3E",IF(T110="","I",LOOKUP(T110/V$2,{0,0.4,0.45,0.5,0.55,0.6,0.65,0.7,0.75,0.8,1},{"F","D","C","C+","B-","B","B+","A-","A","A+"}))))</f>
        <v/>
      </c>
      <c r="V110" s="1" t="str">
        <f>IF(COUNT($A110)=0,"",IF(T110="","--",IF(T110="3E","3E",LOOKUP(T110/V$2,{0,0.4,0.45,0.5,0.55,0.6,0.65,0.7,0.75,0.8,1},{0,2,2.25,2.5,2.75,3,3.25,3.5,3.75,4}))))</f>
        <v/>
      </c>
      <c r="W110" s="2" t="str">
        <f>IF(COUNT($A110)=0,"",IF($A110&lt;&gt;DRAFT!$B112,"ERR",IF(DRAFT!BT112="3E","3E",IF(COUNT(DRAFT!BP112,DRAFT!BT112)&gt;0,DRAFT!BU112,""))))</f>
        <v/>
      </c>
      <c r="X110" s="2" t="str">
        <f>IF(COUNT($A110)=0,"",IF(W110="3E","3E",IF(W110="","I",LOOKUP(W110/Y$2,{0,0.4,0.45,0.5,0.55,0.6,0.65,0.7,0.75,0.8,1},{"F","D","C","C+","B-","B","B+","A-","A","A+"}))))</f>
        <v/>
      </c>
      <c r="Y110" s="1" t="str">
        <f>IF(COUNT($A110)=0,"",IF(W110="","--",IF(W110="3E","3E",LOOKUP(W110/Y$2,{0,0.4,0.45,0.5,0.55,0.6,0.65,0.7,0.75,0.8,1},{0,2,2.25,2.5,2.75,3,3.25,3.5,3.75,4}))))</f>
        <v/>
      </c>
      <c r="Z110" s="2" t="str">
        <f>IF(COUNT($A110)=0,"",IF($A110&lt;&gt;DRAFT!$B112,"ERR",IF(DRAFT!CC112="3E","3E",IF(COUNT(DRAFT!BY112,DRAFT!CC112)&gt;0,DRAFT!CD112,""))))</f>
        <v/>
      </c>
      <c r="AA110" s="2" t="str">
        <f>IF(COUNT($A110)=0,"",IF(Z110="3E","3E",IF(Z110="","I",LOOKUP(Z110/AB$2,{0,0.4,0.45,0.5,0.55,0.6,0.65,0.7,0.75,0.8,1},{"F","D","C","C+","B-","B","B+","A-","A","A+"}))))</f>
        <v/>
      </c>
      <c r="AB110" s="1" t="str">
        <f>IF(COUNT($A110)=0,"",IF(Z110="","--",IF(Z110="3E","3E",LOOKUP(Z110/AB$2,{0,0.4,0.45,0.5,0.55,0.6,0.65,0.7,0.75,0.8,1},{0,2,2.25,2.5,2.75,3,3.25,3.5,3.75,4}))))</f>
        <v/>
      </c>
      <c r="AC110" s="2" t="str">
        <f>IF(COUNT($A110)=0,"",IF($A110&lt;&gt;DRAFT!$B112,"ERR",IF(DRAFT!CF112&gt;0,DRAFT!CF112,"")))</f>
        <v/>
      </c>
      <c r="AD110" s="2" t="str">
        <f>IF(COUNT($A110)=0,"",IF(AC110="3E","3E",IF(AC110="","I",LOOKUP(AC110/AE$2,{0,0.4,0.45,0.5,0.55,0.6,0.65,0.7,0.75,0.8,1},{"F","D","C","C+","B-","B","B+","A-","A","A+"}))))</f>
        <v/>
      </c>
      <c r="AE110" s="1" t="str">
        <f>IF(COUNT($A110)=0,"",IF(AC110="","--",IF(AC110="3E","3E",LOOKUP(AC110/AE$2,{0,0.4,0.45,0.5,0.55,0.6,0.65,0.7,0.75,0.8,1},{0,2,2.25,2.5,2.75,3,3.25,3.5,3.75,4}))))</f>
        <v/>
      </c>
      <c r="AF110" s="2" t="str">
        <f>IF(COUNT($A110)=0,"",IF($A110&lt;&gt;DRAFT!$B112,"ERR",IF(DRAFT!CI112&gt;0,DRAFT!CK112,"")))</f>
        <v/>
      </c>
      <c r="AG110" s="2" t="str">
        <f>IF(COUNT($A110)=0,"",IF(AF110="3E","3E",IF(AF110="","I",LOOKUP(AF110/AH$2,{0,0.4,0.45,0.5,0.55,0.6,0.65,0.7,0.75,0.8,1},{"F","D","C","C+","B-","B","B+","A-","A","A+"}))))</f>
        <v/>
      </c>
      <c r="AH110" s="1" t="str">
        <f>IF(COUNT($A110)=0,"",IF(AF110="","--",IF(AF110="3E","3E",LOOKUP(AF110/AH$2,{0,0.4,0.45,0.5,0.55,0.6,0.65,0.7,0.75,0.8,1},{0,2,2.25,2.5,2.75,3,3.25,3.5,3.75,4}))))</f>
        <v/>
      </c>
      <c r="AI110" s="2" t="str">
        <f>IF($A110&lt;&gt;DRAFT!$B112,"ERR",IF(OR(COUNT($A110)=0,COUNT(DRAFT!CL112:CN112,DRAFT!CP112:CR112)=0),"",CEILING(SUM(DRAFT!CO112,DRAFT!CS112,DRAFT!CT112),1)))</f>
        <v/>
      </c>
      <c r="AJ110" s="2" t="str">
        <f>IF(COUNT($A110)=0,"",IF(AI110="3E","3E",IF(AI110="","I",LOOKUP(AI110/AK$2,{0,0.4,0.45,0.5,0.55,0.6,0.65,0.7,0.75,0.8,1},{"F","D","C","C+","B-","B","B+","A-","A","A+"}))))</f>
        <v/>
      </c>
      <c r="AK110" s="1" t="str">
        <f>IF(COUNT($A110)=0,"",IF(AI110="","--",IF(AI110="3E","3E",LOOKUP(AI110/AK$2,{0,0.4,0.45,0.5,0.55,0.6,0.65,0.7,0.75,0.8,1},{0,2,2.25,2.5,2.75,3,3.25,3.5,3.75,4}))))</f>
        <v/>
      </c>
      <c r="AL110" s="4" t="str">
        <f>IF(OR(COUNT($A110)=0,COUNT(B110:AK110)=0),"",IF(COUNTIF(B110:AK110,"3E")&gt;0,"3E",IF(DRAFT!$A112="R",TRUNC(SUMPRODUCT(RGP,RCP)/TCP,3),TRUNC((SUMPRODUCT(--(IMDGP&gt;0)*IMDGP,IMCP)+CEILING(DRAFT!$DB112*42,0.25))/TCP,3))))</f>
        <v/>
      </c>
      <c r="AM110" s="2" t="str">
        <f>IF(OR(COUNT($A110)=0,COUNT(B110:AK110)=0),"",IF(COUNTIF(B110:AK110,"3E")&gt;0,"3E",IF(DRAFT!$A112="R",SUMPRODUCT(--(RGP&gt;=2),RCP),SUMPRODUCT(--(IMDGP&gt;0),--(IMGP=0),IMCP)+DRAFT!$DC112)))</f>
        <v/>
      </c>
      <c r="AN110" s="67" t="str">
        <f>IF(AL110="3E","3E",IF(COUNT($A110)=0,"",IF(COUNT(AI110)=0,"--",ROUND(((CEILING(DRAFT!$CV112*38,0.25)+CEILING(DRAFT!$CX112*38,0.25)+CEILING(DRAFT!$CZ112*42,0.25)+CEILING($AL110*42,0.25))/160),2))))</f>
        <v/>
      </c>
      <c r="AO110" s="2" t="str">
        <f>IF(AN110="3E","3E",IF(COUNT($A110)=0,"",IF(COUNT(AN110)=0,"I",LOOKUP(AN110,{0,2,2.25,2.5,2.75,3,3.25,3.5,3.75,4},{"F","D","C","C+","B-","B","B+","A-","A","A+"}))))</f>
        <v/>
      </c>
      <c r="AP110" s="2" t="str">
        <f>IF(AN110="3E","3E",IF(OR(COUNT(A110)=0,COUNT(AN110)=0),"",DRAFT!CW112+DRAFT!CY112+DRAFT!DA112+N(TABULATION!AM110)))</f>
        <v/>
      </c>
      <c r="AQ110" s="2" t="str">
        <f>IF(OR(COUNT($A110)=0,COUNT(B110:AK110)=0),"",IF(COUNTIF(B110:AM110,"3E")&gt;0,"3E",IF(AND(DRAFT!$A112="IM",OR($AL110&gt;DRAFT!$DB112,$AM110&gt;DRAFT!$DC112)),"IMPROVED",IF(AND(DRAFT!$A112="IM",$AL110&lt;=DRAFT!$DB112,$AM110&lt;=DRAFT!$DC112),"NOT IMPROVED",IF(AND(DRAFT!CU112="S",AH110&gt;=2,AK110&gt;=2,AN110&gt;=2.5,AP110&gt;=144),"PASS","FAIL")))))</f>
        <v/>
      </c>
      <c r="AR110" s="2" t="str">
        <f t="shared" si="2"/>
        <v/>
      </c>
      <c r="AS110" s="2" t="str">
        <f t="shared" si="3"/>
        <v/>
      </c>
    </row>
    <row r="111" spans="1:45" ht="18.95" customHeight="1" x14ac:dyDescent="0.25">
      <c r="A111" s="3" t="str">
        <f>IF(DRAFT!$B113="","",DRAFT!$B113)</f>
        <v/>
      </c>
      <c r="B111" s="2" t="str">
        <f>IF(COUNT($A111)=0,"",IF($A111&lt;&gt;DRAFT!$B113,"ERR",IF(DRAFT!I113="3E","3E",IF(COUNT(DRAFT!E113,DRAFT!I113)&gt;0,DRAFT!J113,""))))</f>
        <v/>
      </c>
      <c r="C111" s="2" t="str">
        <f>IF(COUNT($A111)=0,"",IF(B111="3E","3E",IF(B111="","I",LOOKUP(B111/D$2,{0,0.4,0.45,0.5,0.55,0.6,0.65,0.7,0.75,0.8,1},{"F","D","C","C+","B-","B","B+","A-","A","A+"}))))</f>
        <v/>
      </c>
      <c r="D111" s="1" t="str">
        <f>IF(COUNT($A111)=0,"",IF(B111="","--",IF(B111="3E","3E",LOOKUP(B111/D$2,{0,0.4,0.45,0.5,0.55,0.6,0.65,0.7,0.75,0.8,1},{0,2,2.25,2.5,2.75,3,3.25,3.5,3.75,4}))))</f>
        <v/>
      </c>
      <c r="E111" s="2" t="str">
        <f>IF(COUNT($A111)=0,"",IF($A111&lt;&gt;DRAFT!$B113,"ERR",IF(DRAFT!R113="3E","3E",IF(COUNT(DRAFT!N113,DRAFT!R113)&gt;0,DRAFT!S113,""))))</f>
        <v/>
      </c>
      <c r="F111" s="2" t="str">
        <f>IF(COUNT($A111)=0,"",IF(E111="3E","3E",IF(E111="","I",LOOKUP(E111/G$2,{0,0.4,0.45,0.5,0.55,0.6,0.65,0.7,0.75,0.8,1},{"F","D","C","C+","B-","B","B+","A-","A","A+"}))))</f>
        <v/>
      </c>
      <c r="G111" s="1" t="str">
        <f>IF(COUNT($A111)=0,"",IF(E111="","--",IF(E111="3E","3E",LOOKUP(E111/G$2,{0,0.4,0.45,0.5,0.55,0.6,0.65,0.7,0.75,0.8,1},{0,2,2.25,2.5,2.75,3,3.25,3.5,3.75,4}))))</f>
        <v/>
      </c>
      <c r="H111" s="2" t="str">
        <f>IF(COUNT($A111)=0,"",IF($A111&lt;&gt;DRAFT!$B113,"ERR",IF(DRAFT!AA113="3E","3E",IF(COUNT(DRAFT!W113,DRAFT!AA113)&gt;0,DRAFT!AB113,""))))</f>
        <v/>
      </c>
      <c r="I111" s="2" t="str">
        <f>IF(COUNT($A111)=0,"",IF(H111="3E","3E",IF(H111="","I",LOOKUP(H111/J$2,{0,0.4,0.45,0.5,0.55,0.6,0.65,0.7,0.75,0.8,1},{"F","D","C","C+","B-","B","B+","A-","A","A+"}))))</f>
        <v/>
      </c>
      <c r="J111" s="1" t="str">
        <f>IF(COUNT($A111)=0,"",IF(H111="","--",IF(H111="3E","3E",LOOKUP(H111/J$2,{0,0.4,0.45,0.5,0.55,0.6,0.65,0.7,0.75,0.8,1},{0,2,2.25,2.5,2.75,3,3.25,3.5,3.75,4}))))</f>
        <v/>
      </c>
      <c r="K111" s="2" t="str">
        <f>IF(COUNT($A111)=0,"",IF($A111&lt;&gt;DRAFT!$B113,"ERR",IF(DRAFT!AJ113="3E","3E",IF(COUNT(DRAFT!AF113,DRAFT!AJ113)&gt;0,DRAFT!AK113,""))))</f>
        <v/>
      </c>
      <c r="L111" s="2" t="str">
        <f>IF(COUNT($A111)=0,"",IF(K111="3E","3E",IF(K111="","I",LOOKUP(K111/M$2,{0,0.4,0.45,0.5,0.55,0.6,0.65,0.7,0.75,0.8,1},{"F","D","C","C+","B-","B","B+","A-","A","A+"}))))</f>
        <v/>
      </c>
      <c r="M111" s="1" t="str">
        <f>IF(COUNT($A111)=0,"",IF(K111="","--",IF(K111="3E","3E",LOOKUP(K111/M$2,{0,0.4,0.45,0.5,0.55,0.6,0.65,0.7,0.75,0.8,1},{0,2,2.25,2.5,2.75,3,3.25,3.5,3.75,4}))))</f>
        <v/>
      </c>
      <c r="N111" s="2" t="str">
        <f>IF(COUNT($A111)=0,"",IF($A111&lt;&gt;DRAFT!$B113,"ERR",IF(DRAFT!AS113="3E","3E",IF(COUNT(DRAFT!AO113,DRAFT!AS113)&gt;0,DRAFT!AT113,""))))</f>
        <v/>
      </c>
      <c r="O111" s="2" t="str">
        <f>IF(COUNT($A111)=0,"",IF(N111="3E","3E",IF(N111="","I",LOOKUP(N111/P$2,{0,0.4,0.45,0.5,0.55,0.6,0.65,0.7,0.75,0.8,1},{"F","D","C","C+","B-","B","B+","A-","A","A+"}))))</f>
        <v/>
      </c>
      <c r="P111" s="1" t="str">
        <f>IF(COUNT($A111)=0,"",IF(N111="","--",IF(N111="3E","3E",LOOKUP(N111/P$2,{0,0.4,0.45,0.5,0.55,0.6,0.65,0.7,0.75,0.8,1},{0,2,2.25,2.5,2.75,3,3.25,3.5,3.75,4}))))</f>
        <v/>
      </c>
      <c r="Q111" s="2" t="str">
        <f>IF(COUNT($A111)=0,"",IF($A111&lt;&gt;DRAFT!$B113,"ERR",IF(DRAFT!BB113="3E","3E",IF(COUNT(DRAFT!AX113,DRAFT!BB113)&gt;0,DRAFT!BC113,""))))</f>
        <v/>
      </c>
      <c r="R111" s="2" t="str">
        <f>IF(COUNT($A111)=0,"",IF(Q111="3E","3E",IF(Q111="","I",LOOKUP(Q111/S$2,{0,0.4,0.45,0.5,0.55,0.6,0.65,0.7,0.75,0.8,1},{"F","D","C","C+","B-","B","B+","A-","A","A+"}))))</f>
        <v/>
      </c>
      <c r="S111" s="1" t="str">
        <f>IF(COUNT($A111)=0,"",IF(Q111="","--",IF(Q111="3E","3E",LOOKUP(Q111/S$2,{0,0.4,0.45,0.5,0.55,0.6,0.65,0.7,0.75,0.8,1},{0,2,2.25,2.5,2.75,3,3.25,3.5,3.75,4}))))</f>
        <v/>
      </c>
      <c r="T111" s="2" t="str">
        <f>IF(COUNT($A111)=0,"",IF($A111&lt;&gt;DRAFT!$B113,"ERR",IF(DRAFT!BK113="3E","3E",IF(COUNT(DRAFT!BG113,DRAFT!BK113)&gt;0,DRAFT!BL113,""))))</f>
        <v/>
      </c>
      <c r="U111" s="2" t="str">
        <f>IF(COUNT($A111)=0,"",IF(T111="3E","3E",IF(T111="","I",LOOKUP(T111/V$2,{0,0.4,0.45,0.5,0.55,0.6,0.65,0.7,0.75,0.8,1},{"F","D","C","C+","B-","B","B+","A-","A","A+"}))))</f>
        <v/>
      </c>
      <c r="V111" s="1" t="str">
        <f>IF(COUNT($A111)=0,"",IF(T111="","--",IF(T111="3E","3E",LOOKUP(T111/V$2,{0,0.4,0.45,0.5,0.55,0.6,0.65,0.7,0.75,0.8,1},{0,2,2.25,2.5,2.75,3,3.25,3.5,3.75,4}))))</f>
        <v/>
      </c>
      <c r="W111" s="2" t="str">
        <f>IF(COUNT($A111)=0,"",IF($A111&lt;&gt;DRAFT!$B113,"ERR",IF(DRAFT!BT113="3E","3E",IF(COUNT(DRAFT!BP113,DRAFT!BT113)&gt;0,DRAFT!BU113,""))))</f>
        <v/>
      </c>
      <c r="X111" s="2" t="str">
        <f>IF(COUNT($A111)=0,"",IF(W111="3E","3E",IF(W111="","I",LOOKUP(W111/Y$2,{0,0.4,0.45,0.5,0.55,0.6,0.65,0.7,0.75,0.8,1},{"F","D","C","C+","B-","B","B+","A-","A","A+"}))))</f>
        <v/>
      </c>
      <c r="Y111" s="1" t="str">
        <f>IF(COUNT($A111)=0,"",IF(W111="","--",IF(W111="3E","3E",LOOKUP(W111/Y$2,{0,0.4,0.45,0.5,0.55,0.6,0.65,0.7,0.75,0.8,1},{0,2,2.25,2.5,2.75,3,3.25,3.5,3.75,4}))))</f>
        <v/>
      </c>
      <c r="Z111" s="2" t="str">
        <f>IF(COUNT($A111)=0,"",IF($A111&lt;&gt;DRAFT!$B113,"ERR",IF(DRAFT!CC113="3E","3E",IF(COUNT(DRAFT!BY113,DRAFT!CC113)&gt;0,DRAFT!CD113,""))))</f>
        <v/>
      </c>
      <c r="AA111" s="2" t="str">
        <f>IF(COUNT($A111)=0,"",IF(Z111="3E","3E",IF(Z111="","I",LOOKUP(Z111/AB$2,{0,0.4,0.45,0.5,0.55,0.6,0.65,0.7,0.75,0.8,1},{"F","D","C","C+","B-","B","B+","A-","A","A+"}))))</f>
        <v/>
      </c>
      <c r="AB111" s="1" t="str">
        <f>IF(COUNT($A111)=0,"",IF(Z111="","--",IF(Z111="3E","3E",LOOKUP(Z111/AB$2,{0,0.4,0.45,0.5,0.55,0.6,0.65,0.7,0.75,0.8,1},{0,2,2.25,2.5,2.75,3,3.25,3.5,3.75,4}))))</f>
        <v/>
      </c>
      <c r="AC111" s="2" t="str">
        <f>IF(COUNT($A111)=0,"",IF($A111&lt;&gt;DRAFT!$B113,"ERR",IF(DRAFT!CF113&gt;0,DRAFT!CF113,"")))</f>
        <v/>
      </c>
      <c r="AD111" s="2" t="str">
        <f>IF(COUNT($A111)=0,"",IF(AC111="3E","3E",IF(AC111="","I",LOOKUP(AC111/AE$2,{0,0.4,0.45,0.5,0.55,0.6,0.65,0.7,0.75,0.8,1},{"F","D","C","C+","B-","B","B+","A-","A","A+"}))))</f>
        <v/>
      </c>
      <c r="AE111" s="1" t="str">
        <f>IF(COUNT($A111)=0,"",IF(AC111="","--",IF(AC111="3E","3E",LOOKUP(AC111/AE$2,{0,0.4,0.45,0.5,0.55,0.6,0.65,0.7,0.75,0.8,1},{0,2,2.25,2.5,2.75,3,3.25,3.5,3.75,4}))))</f>
        <v/>
      </c>
      <c r="AF111" s="2" t="str">
        <f>IF(COUNT($A111)=0,"",IF($A111&lt;&gt;DRAFT!$B113,"ERR",IF(DRAFT!CI113&gt;0,DRAFT!CK113,"")))</f>
        <v/>
      </c>
      <c r="AG111" s="2" t="str">
        <f>IF(COUNT($A111)=0,"",IF(AF111="3E","3E",IF(AF111="","I",LOOKUP(AF111/AH$2,{0,0.4,0.45,0.5,0.55,0.6,0.65,0.7,0.75,0.8,1},{"F","D","C","C+","B-","B","B+","A-","A","A+"}))))</f>
        <v/>
      </c>
      <c r="AH111" s="1" t="str">
        <f>IF(COUNT($A111)=0,"",IF(AF111="","--",IF(AF111="3E","3E",LOOKUP(AF111/AH$2,{0,0.4,0.45,0.5,0.55,0.6,0.65,0.7,0.75,0.8,1},{0,2,2.25,2.5,2.75,3,3.25,3.5,3.75,4}))))</f>
        <v/>
      </c>
      <c r="AI111" s="2" t="str">
        <f>IF($A111&lt;&gt;DRAFT!$B113,"ERR",IF(OR(COUNT($A111)=0,COUNT(DRAFT!CL113:CN113,DRAFT!CP113:CR113)=0),"",CEILING(SUM(DRAFT!CO113,DRAFT!CS113,DRAFT!CT113),1)))</f>
        <v/>
      </c>
      <c r="AJ111" s="2" t="str">
        <f>IF(COUNT($A111)=0,"",IF(AI111="3E","3E",IF(AI111="","I",LOOKUP(AI111/AK$2,{0,0.4,0.45,0.5,0.55,0.6,0.65,0.7,0.75,0.8,1},{"F","D","C","C+","B-","B","B+","A-","A","A+"}))))</f>
        <v/>
      </c>
      <c r="AK111" s="1" t="str">
        <f>IF(COUNT($A111)=0,"",IF(AI111="","--",IF(AI111="3E","3E",LOOKUP(AI111/AK$2,{0,0.4,0.45,0.5,0.55,0.6,0.65,0.7,0.75,0.8,1},{0,2,2.25,2.5,2.75,3,3.25,3.5,3.75,4}))))</f>
        <v/>
      </c>
      <c r="AL111" s="4" t="str">
        <f>IF(OR(COUNT($A111)=0,COUNT(B111:AK111)=0),"",IF(COUNTIF(B111:AK111,"3E")&gt;0,"3E",IF(DRAFT!$A113="R",TRUNC(SUMPRODUCT(RGP,RCP)/TCP,3),TRUNC((SUMPRODUCT(--(IMDGP&gt;0)*IMDGP,IMCP)+CEILING(DRAFT!$DB113*42,0.25))/TCP,3))))</f>
        <v/>
      </c>
      <c r="AM111" s="2" t="str">
        <f>IF(OR(COUNT($A111)=0,COUNT(B111:AK111)=0),"",IF(COUNTIF(B111:AK111,"3E")&gt;0,"3E",IF(DRAFT!$A113="R",SUMPRODUCT(--(RGP&gt;=2),RCP),SUMPRODUCT(--(IMDGP&gt;0),--(IMGP=0),IMCP)+DRAFT!$DC113)))</f>
        <v/>
      </c>
      <c r="AN111" s="67" t="str">
        <f>IF(AL111="3E","3E",IF(COUNT($A111)=0,"",IF(COUNT(AI111)=0,"--",ROUND(((CEILING(DRAFT!$CV113*38,0.25)+CEILING(DRAFT!$CX113*38,0.25)+CEILING(DRAFT!$CZ113*42,0.25)+CEILING($AL111*42,0.25))/160),2))))</f>
        <v/>
      </c>
      <c r="AO111" s="2" t="str">
        <f>IF(AN111="3E","3E",IF(COUNT($A111)=0,"",IF(COUNT(AN111)=0,"I",LOOKUP(AN111,{0,2,2.25,2.5,2.75,3,3.25,3.5,3.75,4},{"F","D","C","C+","B-","B","B+","A-","A","A+"}))))</f>
        <v/>
      </c>
      <c r="AP111" s="2" t="str">
        <f>IF(AN111="3E","3E",IF(OR(COUNT(A111)=0,COUNT(AN111)=0),"",DRAFT!CW113+DRAFT!CY113+DRAFT!DA113+N(TABULATION!AM111)))</f>
        <v/>
      </c>
      <c r="AQ111" s="2" t="str">
        <f>IF(OR(COUNT($A111)=0,COUNT(B111:AK111)=0),"",IF(COUNTIF(B111:AM111,"3E")&gt;0,"3E",IF(AND(DRAFT!$A113="IM",OR($AL111&gt;DRAFT!$DB113,$AM111&gt;DRAFT!$DC113)),"IMPROVED",IF(AND(DRAFT!$A113="IM",$AL111&lt;=DRAFT!$DB113,$AM111&lt;=DRAFT!$DC113),"NOT IMPROVED",IF(AND(DRAFT!CU113="S",AH111&gt;=2,AK111&gt;=2,AN111&gt;=2.5,AP111&gt;=144),"PASS","FAIL")))))</f>
        <v/>
      </c>
      <c r="AR111" s="2" t="str">
        <f t="shared" si="2"/>
        <v/>
      </c>
      <c r="AS111" s="2" t="str">
        <f t="shared" si="3"/>
        <v/>
      </c>
    </row>
    <row r="112" spans="1:45" ht="18.95" customHeight="1" x14ac:dyDescent="0.25">
      <c r="A112" s="3" t="str">
        <f>IF(DRAFT!$B114="","",DRAFT!$B114)</f>
        <v/>
      </c>
      <c r="B112" s="2" t="str">
        <f>IF(COUNT($A112)=0,"",IF($A112&lt;&gt;DRAFT!$B114,"ERR",IF(DRAFT!I114="3E","3E",IF(COUNT(DRAFT!E114,DRAFT!I114)&gt;0,DRAFT!J114,""))))</f>
        <v/>
      </c>
      <c r="C112" s="2" t="str">
        <f>IF(COUNT($A112)=0,"",IF(B112="3E","3E",IF(B112="","I",LOOKUP(B112/D$2,{0,0.4,0.45,0.5,0.55,0.6,0.65,0.7,0.75,0.8,1},{"F","D","C","C+","B-","B","B+","A-","A","A+"}))))</f>
        <v/>
      </c>
      <c r="D112" s="1" t="str">
        <f>IF(COUNT($A112)=0,"",IF(B112="","--",IF(B112="3E","3E",LOOKUP(B112/D$2,{0,0.4,0.45,0.5,0.55,0.6,0.65,0.7,0.75,0.8,1},{0,2,2.25,2.5,2.75,3,3.25,3.5,3.75,4}))))</f>
        <v/>
      </c>
      <c r="E112" s="2" t="str">
        <f>IF(COUNT($A112)=0,"",IF($A112&lt;&gt;DRAFT!$B114,"ERR",IF(DRAFT!R114="3E","3E",IF(COUNT(DRAFT!N114,DRAFT!R114)&gt;0,DRAFT!S114,""))))</f>
        <v/>
      </c>
      <c r="F112" s="2" t="str">
        <f>IF(COUNT($A112)=0,"",IF(E112="3E","3E",IF(E112="","I",LOOKUP(E112/G$2,{0,0.4,0.45,0.5,0.55,0.6,0.65,0.7,0.75,0.8,1},{"F","D","C","C+","B-","B","B+","A-","A","A+"}))))</f>
        <v/>
      </c>
      <c r="G112" s="1" t="str">
        <f>IF(COUNT($A112)=0,"",IF(E112="","--",IF(E112="3E","3E",LOOKUP(E112/G$2,{0,0.4,0.45,0.5,0.55,0.6,0.65,0.7,0.75,0.8,1},{0,2,2.25,2.5,2.75,3,3.25,3.5,3.75,4}))))</f>
        <v/>
      </c>
      <c r="H112" s="2" t="str">
        <f>IF(COUNT($A112)=0,"",IF($A112&lt;&gt;DRAFT!$B114,"ERR",IF(DRAFT!AA114="3E","3E",IF(COUNT(DRAFT!W114,DRAFT!AA114)&gt;0,DRAFT!AB114,""))))</f>
        <v/>
      </c>
      <c r="I112" s="2" t="str">
        <f>IF(COUNT($A112)=0,"",IF(H112="3E","3E",IF(H112="","I",LOOKUP(H112/J$2,{0,0.4,0.45,0.5,0.55,0.6,0.65,0.7,0.75,0.8,1},{"F","D","C","C+","B-","B","B+","A-","A","A+"}))))</f>
        <v/>
      </c>
      <c r="J112" s="1" t="str">
        <f>IF(COUNT($A112)=0,"",IF(H112="","--",IF(H112="3E","3E",LOOKUP(H112/J$2,{0,0.4,0.45,0.5,0.55,0.6,0.65,0.7,0.75,0.8,1},{0,2,2.25,2.5,2.75,3,3.25,3.5,3.75,4}))))</f>
        <v/>
      </c>
      <c r="K112" s="2" t="str">
        <f>IF(COUNT($A112)=0,"",IF($A112&lt;&gt;DRAFT!$B114,"ERR",IF(DRAFT!AJ114="3E","3E",IF(COUNT(DRAFT!AF114,DRAFT!AJ114)&gt;0,DRAFT!AK114,""))))</f>
        <v/>
      </c>
      <c r="L112" s="2" t="str">
        <f>IF(COUNT($A112)=0,"",IF(K112="3E","3E",IF(K112="","I",LOOKUP(K112/M$2,{0,0.4,0.45,0.5,0.55,0.6,0.65,0.7,0.75,0.8,1},{"F","D","C","C+","B-","B","B+","A-","A","A+"}))))</f>
        <v/>
      </c>
      <c r="M112" s="1" t="str">
        <f>IF(COUNT($A112)=0,"",IF(K112="","--",IF(K112="3E","3E",LOOKUP(K112/M$2,{0,0.4,0.45,0.5,0.55,0.6,0.65,0.7,0.75,0.8,1},{0,2,2.25,2.5,2.75,3,3.25,3.5,3.75,4}))))</f>
        <v/>
      </c>
      <c r="N112" s="2" t="str">
        <f>IF(COUNT($A112)=0,"",IF($A112&lt;&gt;DRAFT!$B114,"ERR",IF(DRAFT!AS114="3E","3E",IF(COUNT(DRAFT!AO114,DRAFT!AS114)&gt;0,DRAFT!AT114,""))))</f>
        <v/>
      </c>
      <c r="O112" s="2" t="str">
        <f>IF(COUNT($A112)=0,"",IF(N112="3E","3E",IF(N112="","I",LOOKUP(N112/P$2,{0,0.4,0.45,0.5,0.55,0.6,0.65,0.7,0.75,0.8,1},{"F","D","C","C+","B-","B","B+","A-","A","A+"}))))</f>
        <v/>
      </c>
      <c r="P112" s="1" t="str">
        <f>IF(COUNT($A112)=0,"",IF(N112="","--",IF(N112="3E","3E",LOOKUP(N112/P$2,{0,0.4,0.45,0.5,0.55,0.6,0.65,0.7,0.75,0.8,1},{0,2,2.25,2.5,2.75,3,3.25,3.5,3.75,4}))))</f>
        <v/>
      </c>
      <c r="Q112" s="2" t="str">
        <f>IF(COUNT($A112)=0,"",IF($A112&lt;&gt;DRAFT!$B114,"ERR",IF(DRAFT!BB114="3E","3E",IF(COUNT(DRAFT!AX114,DRAFT!BB114)&gt;0,DRAFT!BC114,""))))</f>
        <v/>
      </c>
      <c r="R112" s="2" t="str">
        <f>IF(COUNT($A112)=0,"",IF(Q112="3E","3E",IF(Q112="","I",LOOKUP(Q112/S$2,{0,0.4,0.45,0.5,0.55,0.6,0.65,0.7,0.75,0.8,1},{"F","D","C","C+","B-","B","B+","A-","A","A+"}))))</f>
        <v/>
      </c>
      <c r="S112" s="1" t="str">
        <f>IF(COUNT($A112)=0,"",IF(Q112="","--",IF(Q112="3E","3E",LOOKUP(Q112/S$2,{0,0.4,0.45,0.5,0.55,0.6,0.65,0.7,0.75,0.8,1},{0,2,2.25,2.5,2.75,3,3.25,3.5,3.75,4}))))</f>
        <v/>
      </c>
      <c r="T112" s="2" t="str">
        <f>IF(COUNT($A112)=0,"",IF($A112&lt;&gt;DRAFT!$B114,"ERR",IF(DRAFT!BK114="3E","3E",IF(COUNT(DRAFT!BG114,DRAFT!BK114)&gt;0,DRAFT!BL114,""))))</f>
        <v/>
      </c>
      <c r="U112" s="2" t="str">
        <f>IF(COUNT($A112)=0,"",IF(T112="3E","3E",IF(T112="","I",LOOKUP(T112/V$2,{0,0.4,0.45,0.5,0.55,0.6,0.65,0.7,0.75,0.8,1},{"F","D","C","C+","B-","B","B+","A-","A","A+"}))))</f>
        <v/>
      </c>
      <c r="V112" s="1" t="str">
        <f>IF(COUNT($A112)=0,"",IF(T112="","--",IF(T112="3E","3E",LOOKUP(T112/V$2,{0,0.4,0.45,0.5,0.55,0.6,0.65,0.7,0.75,0.8,1},{0,2,2.25,2.5,2.75,3,3.25,3.5,3.75,4}))))</f>
        <v/>
      </c>
      <c r="W112" s="2" t="str">
        <f>IF(COUNT($A112)=0,"",IF($A112&lt;&gt;DRAFT!$B114,"ERR",IF(DRAFT!BT114="3E","3E",IF(COUNT(DRAFT!BP114,DRAFT!BT114)&gt;0,DRAFT!BU114,""))))</f>
        <v/>
      </c>
      <c r="X112" s="2" t="str">
        <f>IF(COUNT($A112)=0,"",IF(W112="3E","3E",IF(W112="","I",LOOKUP(W112/Y$2,{0,0.4,0.45,0.5,0.55,0.6,0.65,0.7,0.75,0.8,1},{"F","D","C","C+","B-","B","B+","A-","A","A+"}))))</f>
        <v/>
      </c>
      <c r="Y112" s="1" t="str">
        <f>IF(COUNT($A112)=0,"",IF(W112="","--",IF(W112="3E","3E",LOOKUP(W112/Y$2,{0,0.4,0.45,0.5,0.55,0.6,0.65,0.7,0.75,0.8,1},{0,2,2.25,2.5,2.75,3,3.25,3.5,3.75,4}))))</f>
        <v/>
      </c>
      <c r="Z112" s="2" t="str">
        <f>IF(COUNT($A112)=0,"",IF($A112&lt;&gt;DRAFT!$B114,"ERR",IF(DRAFT!CC114="3E","3E",IF(COUNT(DRAFT!BY114,DRAFT!CC114)&gt;0,DRAFT!CD114,""))))</f>
        <v/>
      </c>
      <c r="AA112" s="2" t="str">
        <f>IF(COUNT($A112)=0,"",IF(Z112="3E","3E",IF(Z112="","I",LOOKUP(Z112/AB$2,{0,0.4,0.45,0.5,0.55,0.6,0.65,0.7,0.75,0.8,1},{"F","D","C","C+","B-","B","B+","A-","A","A+"}))))</f>
        <v/>
      </c>
      <c r="AB112" s="1" t="str">
        <f>IF(COUNT($A112)=0,"",IF(Z112="","--",IF(Z112="3E","3E",LOOKUP(Z112/AB$2,{0,0.4,0.45,0.5,0.55,0.6,0.65,0.7,0.75,0.8,1},{0,2,2.25,2.5,2.75,3,3.25,3.5,3.75,4}))))</f>
        <v/>
      </c>
      <c r="AC112" s="2" t="str">
        <f>IF(COUNT($A112)=0,"",IF($A112&lt;&gt;DRAFT!$B114,"ERR",IF(DRAFT!CF114&gt;0,DRAFT!CF114,"")))</f>
        <v/>
      </c>
      <c r="AD112" s="2" t="str">
        <f>IF(COUNT($A112)=0,"",IF(AC112="3E","3E",IF(AC112="","I",LOOKUP(AC112/AE$2,{0,0.4,0.45,0.5,0.55,0.6,0.65,0.7,0.75,0.8,1},{"F","D","C","C+","B-","B","B+","A-","A","A+"}))))</f>
        <v/>
      </c>
      <c r="AE112" s="1" t="str">
        <f>IF(COUNT($A112)=0,"",IF(AC112="","--",IF(AC112="3E","3E",LOOKUP(AC112/AE$2,{0,0.4,0.45,0.5,0.55,0.6,0.65,0.7,0.75,0.8,1},{0,2,2.25,2.5,2.75,3,3.25,3.5,3.75,4}))))</f>
        <v/>
      </c>
      <c r="AF112" s="2" t="str">
        <f>IF(COUNT($A112)=0,"",IF($A112&lt;&gt;DRAFT!$B114,"ERR",IF(DRAFT!CI114&gt;0,DRAFT!CK114,"")))</f>
        <v/>
      </c>
      <c r="AG112" s="2" t="str">
        <f>IF(COUNT($A112)=0,"",IF(AF112="3E","3E",IF(AF112="","I",LOOKUP(AF112/AH$2,{0,0.4,0.45,0.5,0.55,0.6,0.65,0.7,0.75,0.8,1},{"F","D","C","C+","B-","B","B+","A-","A","A+"}))))</f>
        <v/>
      </c>
      <c r="AH112" s="1" t="str">
        <f>IF(COUNT($A112)=0,"",IF(AF112="","--",IF(AF112="3E","3E",LOOKUP(AF112/AH$2,{0,0.4,0.45,0.5,0.55,0.6,0.65,0.7,0.75,0.8,1},{0,2,2.25,2.5,2.75,3,3.25,3.5,3.75,4}))))</f>
        <v/>
      </c>
      <c r="AI112" s="2" t="str">
        <f>IF($A112&lt;&gt;DRAFT!$B114,"ERR",IF(OR(COUNT($A112)=0,COUNT(DRAFT!CL114:CN114,DRAFT!CP114:CR114)=0),"",CEILING(SUM(DRAFT!CO114,DRAFT!CS114,DRAFT!CT114),1)))</f>
        <v/>
      </c>
      <c r="AJ112" s="2" t="str">
        <f>IF(COUNT($A112)=0,"",IF(AI112="3E","3E",IF(AI112="","I",LOOKUP(AI112/AK$2,{0,0.4,0.45,0.5,0.55,0.6,0.65,0.7,0.75,0.8,1},{"F","D","C","C+","B-","B","B+","A-","A","A+"}))))</f>
        <v/>
      </c>
      <c r="AK112" s="1" t="str">
        <f>IF(COUNT($A112)=0,"",IF(AI112="","--",IF(AI112="3E","3E",LOOKUP(AI112/AK$2,{0,0.4,0.45,0.5,0.55,0.6,0.65,0.7,0.75,0.8,1},{0,2,2.25,2.5,2.75,3,3.25,3.5,3.75,4}))))</f>
        <v/>
      </c>
      <c r="AL112" s="4" t="str">
        <f>IF(OR(COUNT($A112)=0,COUNT(B112:AK112)=0),"",IF(COUNTIF(B112:AK112,"3E")&gt;0,"3E",IF(DRAFT!$A114="R",TRUNC(SUMPRODUCT(RGP,RCP)/TCP,3),TRUNC((SUMPRODUCT(--(IMDGP&gt;0)*IMDGP,IMCP)+CEILING(DRAFT!$DB114*42,0.25))/TCP,3))))</f>
        <v/>
      </c>
      <c r="AM112" s="2" t="str">
        <f>IF(OR(COUNT($A112)=0,COUNT(B112:AK112)=0),"",IF(COUNTIF(B112:AK112,"3E")&gt;0,"3E",IF(DRAFT!$A114="R",SUMPRODUCT(--(RGP&gt;=2),RCP),SUMPRODUCT(--(IMDGP&gt;0),--(IMGP=0),IMCP)+DRAFT!$DC114)))</f>
        <v/>
      </c>
      <c r="AN112" s="67" t="str">
        <f>IF(AL112="3E","3E",IF(COUNT($A112)=0,"",IF(COUNT(AI112)=0,"--",ROUND(((CEILING(DRAFT!$CV114*38,0.25)+CEILING(DRAFT!$CX114*38,0.25)+CEILING(DRAFT!$CZ114*42,0.25)+CEILING($AL112*42,0.25))/160),2))))</f>
        <v/>
      </c>
      <c r="AO112" s="2" t="str">
        <f>IF(AN112="3E","3E",IF(COUNT($A112)=0,"",IF(COUNT(AN112)=0,"I",LOOKUP(AN112,{0,2,2.25,2.5,2.75,3,3.25,3.5,3.75,4},{"F","D","C","C+","B-","B","B+","A-","A","A+"}))))</f>
        <v/>
      </c>
      <c r="AP112" s="2" t="str">
        <f>IF(AN112="3E","3E",IF(OR(COUNT(A112)=0,COUNT(AN112)=0),"",DRAFT!CW114+DRAFT!CY114+DRAFT!DA114+N(TABULATION!AM112)))</f>
        <v/>
      </c>
      <c r="AQ112" s="2" t="str">
        <f>IF(OR(COUNT($A112)=0,COUNT(B112:AK112)=0),"",IF(COUNTIF(B112:AM112,"3E")&gt;0,"3E",IF(AND(DRAFT!$A114="IM",OR($AL112&gt;DRAFT!$DB114,$AM112&gt;DRAFT!$DC114)),"IMPROVED",IF(AND(DRAFT!$A114="IM",$AL112&lt;=DRAFT!$DB114,$AM112&lt;=DRAFT!$DC114),"NOT IMPROVED",IF(AND(DRAFT!CU114="S",AH112&gt;=2,AK112&gt;=2,AN112&gt;=2.5,AP112&gt;=144),"PASS","FAIL")))))</f>
        <v/>
      </c>
      <c r="AR112" s="2" t="str">
        <f t="shared" si="2"/>
        <v/>
      </c>
      <c r="AS112" s="2" t="str">
        <f t="shared" si="3"/>
        <v/>
      </c>
    </row>
    <row r="113" spans="1:45" ht="18.95" customHeight="1" x14ac:dyDescent="0.25">
      <c r="A113" s="3" t="str">
        <f>IF(DRAFT!$B115="","",DRAFT!$B115)</f>
        <v/>
      </c>
      <c r="B113" s="2" t="str">
        <f>IF(COUNT($A113)=0,"",IF($A113&lt;&gt;DRAFT!$B115,"ERR",IF(DRAFT!I115="3E","3E",IF(COUNT(DRAFT!E115,DRAFT!I115)&gt;0,DRAFT!J115,""))))</f>
        <v/>
      </c>
      <c r="C113" s="2" t="str">
        <f>IF(COUNT($A113)=0,"",IF(B113="3E","3E",IF(B113="","I",LOOKUP(B113/D$2,{0,0.4,0.45,0.5,0.55,0.6,0.65,0.7,0.75,0.8,1},{"F","D","C","C+","B-","B","B+","A-","A","A+"}))))</f>
        <v/>
      </c>
      <c r="D113" s="1" t="str">
        <f>IF(COUNT($A113)=0,"",IF(B113="","--",IF(B113="3E","3E",LOOKUP(B113/D$2,{0,0.4,0.45,0.5,0.55,0.6,0.65,0.7,0.75,0.8,1},{0,2,2.25,2.5,2.75,3,3.25,3.5,3.75,4}))))</f>
        <v/>
      </c>
      <c r="E113" s="2" t="str">
        <f>IF(COUNT($A113)=0,"",IF($A113&lt;&gt;DRAFT!$B115,"ERR",IF(DRAFT!R115="3E","3E",IF(COUNT(DRAFT!N115,DRAFT!R115)&gt;0,DRAFT!S115,""))))</f>
        <v/>
      </c>
      <c r="F113" s="2" t="str">
        <f>IF(COUNT($A113)=0,"",IF(E113="3E","3E",IF(E113="","I",LOOKUP(E113/G$2,{0,0.4,0.45,0.5,0.55,0.6,0.65,0.7,0.75,0.8,1},{"F","D","C","C+","B-","B","B+","A-","A","A+"}))))</f>
        <v/>
      </c>
      <c r="G113" s="1" t="str">
        <f>IF(COUNT($A113)=0,"",IF(E113="","--",IF(E113="3E","3E",LOOKUP(E113/G$2,{0,0.4,0.45,0.5,0.55,0.6,0.65,0.7,0.75,0.8,1},{0,2,2.25,2.5,2.75,3,3.25,3.5,3.75,4}))))</f>
        <v/>
      </c>
      <c r="H113" s="2" t="str">
        <f>IF(COUNT($A113)=0,"",IF($A113&lt;&gt;DRAFT!$B115,"ERR",IF(DRAFT!AA115="3E","3E",IF(COUNT(DRAFT!W115,DRAFT!AA115)&gt;0,DRAFT!AB115,""))))</f>
        <v/>
      </c>
      <c r="I113" s="2" t="str">
        <f>IF(COUNT($A113)=0,"",IF(H113="3E","3E",IF(H113="","I",LOOKUP(H113/J$2,{0,0.4,0.45,0.5,0.55,0.6,0.65,0.7,0.75,0.8,1},{"F","D","C","C+","B-","B","B+","A-","A","A+"}))))</f>
        <v/>
      </c>
      <c r="J113" s="1" t="str">
        <f>IF(COUNT($A113)=0,"",IF(H113="","--",IF(H113="3E","3E",LOOKUP(H113/J$2,{0,0.4,0.45,0.5,0.55,0.6,0.65,0.7,0.75,0.8,1},{0,2,2.25,2.5,2.75,3,3.25,3.5,3.75,4}))))</f>
        <v/>
      </c>
      <c r="K113" s="2" t="str">
        <f>IF(COUNT($A113)=0,"",IF($A113&lt;&gt;DRAFT!$B115,"ERR",IF(DRAFT!AJ115="3E","3E",IF(COUNT(DRAFT!AF115,DRAFT!AJ115)&gt;0,DRAFT!AK115,""))))</f>
        <v/>
      </c>
      <c r="L113" s="2" t="str">
        <f>IF(COUNT($A113)=0,"",IF(K113="3E","3E",IF(K113="","I",LOOKUP(K113/M$2,{0,0.4,0.45,0.5,0.55,0.6,0.65,0.7,0.75,0.8,1},{"F","D","C","C+","B-","B","B+","A-","A","A+"}))))</f>
        <v/>
      </c>
      <c r="M113" s="1" t="str">
        <f>IF(COUNT($A113)=0,"",IF(K113="","--",IF(K113="3E","3E",LOOKUP(K113/M$2,{0,0.4,0.45,0.5,0.55,0.6,0.65,0.7,0.75,0.8,1},{0,2,2.25,2.5,2.75,3,3.25,3.5,3.75,4}))))</f>
        <v/>
      </c>
      <c r="N113" s="2" t="str">
        <f>IF(COUNT($A113)=0,"",IF($A113&lt;&gt;DRAFT!$B115,"ERR",IF(DRAFT!AS115="3E","3E",IF(COUNT(DRAFT!AO115,DRAFT!AS115)&gt;0,DRAFT!AT115,""))))</f>
        <v/>
      </c>
      <c r="O113" s="2" t="str">
        <f>IF(COUNT($A113)=0,"",IF(N113="3E","3E",IF(N113="","I",LOOKUP(N113/P$2,{0,0.4,0.45,0.5,0.55,0.6,0.65,0.7,0.75,0.8,1},{"F","D","C","C+","B-","B","B+","A-","A","A+"}))))</f>
        <v/>
      </c>
      <c r="P113" s="1" t="str">
        <f>IF(COUNT($A113)=0,"",IF(N113="","--",IF(N113="3E","3E",LOOKUP(N113/P$2,{0,0.4,0.45,0.5,0.55,0.6,0.65,0.7,0.75,0.8,1},{0,2,2.25,2.5,2.75,3,3.25,3.5,3.75,4}))))</f>
        <v/>
      </c>
      <c r="Q113" s="2" t="str">
        <f>IF(COUNT($A113)=0,"",IF($A113&lt;&gt;DRAFT!$B115,"ERR",IF(DRAFT!BB115="3E","3E",IF(COUNT(DRAFT!AX115,DRAFT!BB115)&gt;0,DRAFT!BC115,""))))</f>
        <v/>
      </c>
      <c r="R113" s="2" t="str">
        <f>IF(COUNT($A113)=0,"",IF(Q113="3E","3E",IF(Q113="","I",LOOKUP(Q113/S$2,{0,0.4,0.45,0.5,0.55,0.6,0.65,0.7,0.75,0.8,1},{"F","D","C","C+","B-","B","B+","A-","A","A+"}))))</f>
        <v/>
      </c>
      <c r="S113" s="1" t="str">
        <f>IF(COUNT($A113)=0,"",IF(Q113="","--",IF(Q113="3E","3E",LOOKUP(Q113/S$2,{0,0.4,0.45,0.5,0.55,0.6,0.65,0.7,0.75,0.8,1},{0,2,2.25,2.5,2.75,3,3.25,3.5,3.75,4}))))</f>
        <v/>
      </c>
      <c r="T113" s="2" t="str">
        <f>IF(COUNT($A113)=0,"",IF($A113&lt;&gt;DRAFT!$B115,"ERR",IF(DRAFT!BK115="3E","3E",IF(COUNT(DRAFT!BG115,DRAFT!BK115)&gt;0,DRAFT!BL115,""))))</f>
        <v/>
      </c>
      <c r="U113" s="2" t="str">
        <f>IF(COUNT($A113)=0,"",IF(T113="3E","3E",IF(T113="","I",LOOKUP(T113/V$2,{0,0.4,0.45,0.5,0.55,0.6,0.65,0.7,0.75,0.8,1},{"F","D","C","C+","B-","B","B+","A-","A","A+"}))))</f>
        <v/>
      </c>
      <c r="V113" s="1" t="str">
        <f>IF(COUNT($A113)=0,"",IF(T113="","--",IF(T113="3E","3E",LOOKUP(T113/V$2,{0,0.4,0.45,0.5,0.55,0.6,0.65,0.7,0.75,0.8,1},{0,2,2.25,2.5,2.75,3,3.25,3.5,3.75,4}))))</f>
        <v/>
      </c>
      <c r="W113" s="2" t="str">
        <f>IF(COUNT($A113)=0,"",IF($A113&lt;&gt;DRAFT!$B115,"ERR",IF(DRAFT!BT115="3E","3E",IF(COUNT(DRAFT!BP115,DRAFT!BT115)&gt;0,DRAFT!BU115,""))))</f>
        <v/>
      </c>
      <c r="X113" s="2" t="str">
        <f>IF(COUNT($A113)=0,"",IF(W113="3E","3E",IF(W113="","I",LOOKUP(W113/Y$2,{0,0.4,0.45,0.5,0.55,0.6,0.65,0.7,0.75,0.8,1},{"F","D","C","C+","B-","B","B+","A-","A","A+"}))))</f>
        <v/>
      </c>
      <c r="Y113" s="1" t="str">
        <f>IF(COUNT($A113)=0,"",IF(W113="","--",IF(W113="3E","3E",LOOKUP(W113/Y$2,{0,0.4,0.45,0.5,0.55,0.6,0.65,0.7,0.75,0.8,1},{0,2,2.25,2.5,2.75,3,3.25,3.5,3.75,4}))))</f>
        <v/>
      </c>
      <c r="Z113" s="2" t="str">
        <f>IF(COUNT($A113)=0,"",IF($A113&lt;&gt;DRAFT!$B115,"ERR",IF(DRAFT!CC115="3E","3E",IF(COUNT(DRAFT!BY115,DRAFT!CC115)&gt;0,DRAFT!CD115,""))))</f>
        <v/>
      </c>
      <c r="AA113" s="2" t="str">
        <f>IF(COUNT($A113)=0,"",IF(Z113="3E","3E",IF(Z113="","I",LOOKUP(Z113/AB$2,{0,0.4,0.45,0.5,0.55,0.6,0.65,0.7,0.75,0.8,1},{"F","D","C","C+","B-","B","B+","A-","A","A+"}))))</f>
        <v/>
      </c>
      <c r="AB113" s="1" t="str">
        <f>IF(COUNT($A113)=0,"",IF(Z113="","--",IF(Z113="3E","3E",LOOKUP(Z113/AB$2,{0,0.4,0.45,0.5,0.55,0.6,0.65,0.7,0.75,0.8,1},{0,2,2.25,2.5,2.75,3,3.25,3.5,3.75,4}))))</f>
        <v/>
      </c>
      <c r="AC113" s="2" t="str">
        <f>IF(COUNT($A113)=0,"",IF($A113&lt;&gt;DRAFT!$B115,"ERR",IF(DRAFT!CF115&gt;0,DRAFT!CF115,"")))</f>
        <v/>
      </c>
      <c r="AD113" s="2" t="str">
        <f>IF(COUNT($A113)=0,"",IF(AC113="3E","3E",IF(AC113="","I",LOOKUP(AC113/AE$2,{0,0.4,0.45,0.5,0.55,0.6,0.65,0.7,0.75,0.8,1},{"F","D","C","C+","B-","B","B+","A-","A","A+"}))))</f>
        <v/>
      </c>
      <c r="AE113" s="1" t="str">
        <f>IF(COUNT($A113)=0,"",IF(AC113="","--",IF(AC113="3E","3E",LOOKUP(AC113/AE$2,{0,0.4,0.45,0.5,0.55,0.6,0.65,0.7,0.75,0.8,1},{0,2,2.25,2.5,2.75,3,3.25,3.5,3.75,4}))))</f>
        <v/>
      </c>
      <c r="AF113" s="2" t="str">
        <f>IF(COUNT($A113)=0,"",IF($A113&lt;&gt;DRAFT!$B115,"ERR",IF(DRAFT!CI115&gt;0,DRAFT!CK115,"")))</f>
        <v/>
      </c>
      <c r="AG113" s="2" t="str">
        <f>IF(COUNT($A113)=0,"",IF(AF113="3E","3E",IF(AF113="","I",LOOKUP(AF113/AH$2,{0,0.4,0.45,0.5,0.55,0.6,0.65,0.7,0.75,0.8,1},{"F","D","C","C+","B-","B","B+","A-","A","A+"}))))</f>
        <v/>
      </c>
      <c r="AH113" s="1" t="str">
        <f>IF(COUNT($A113)=0,"",IF(AF113="","--",IF(AF113="3E","3E",LOOKUP(AF113/AH$2,{0,0.4,0.45,0.5,0.55,0.6,0.65,0.7,0.75,0.8,1},{0,2,2.25,2.5,2.75,3,3.25,3.5,3.75,4}))))</f>
        <v/>
      </c>
      <c r="AI113" s="2" t="str">
        <f>IF($A113&lt;&gt;DRAFT!$B115,"ERR",IF(OR(COUNT($A113)=0,COUNT(DRAFT!CL115:CN115,DRAFT!CP115:CR115)=0),"",CEILING(SUM(DRAFT!CO115,DRAFT!CS115,DRAFT!CT115),1)))</f>
        <v/>
      </c>
      <c r="AJ113" s="2" t="str">
        <f>IF(COUNT($A113)=0,"",IF(AI113="3E","3E",IF(AI113="","I",LOOKUP(AI113/AK$2,{0,0.4,0.45,0.5,0.55,0.6,0.65,0.7,0.75,0.8,1},{"F","D","C","C+","B-","B","B+","A-","A","A+"}))))</f>
        <v/>
      </c>
      <c r="AK113" s="1" t="str">
        <f>IF(COUNT($A113)=0,"",IF(AI113="","--",IF(AI113="3E","3E",LOOKUP(AI113/AK$2,{0,0.4,0.45,0.5,0.55,0.6,0.65,0.7,0.75,0.8,1},{0,2,2.25,2.5,2.75,3,3.25,3.5,3.75,4}))))</f>
        <v/>
      </c>
      <c r="AL113" s="4" t="str">
        <f>IF(OR(COUNT($A113)=0,COUNT(B113:AK113)=0),"",IF(COUNTIF(B113:AK113,"3E")&gt;0,"3E",IF(DRAFT!$A115="R",TRUNC(SUMPRODUCT(RGP,RCP)/TCP,3),TRUNC((SUMPRODUCT(--(IMDGP&gt;0)*IMDGP,IMCP)+CEILING(DRAFT!$DB115*42,0.25))/TCP,3))))</f>
        <v/>
      </c>
      <c r="AM113" s="2" t="str">
        <f>IF(OR(COUNT($A113)=0,COUNT(B113:AK113)=0),"",IF(COUNTIF(B113:AK113,"3E")&gt;0,"3E",IF(DRAFT!$A115="R",SUMPRODUCT(--(RGP&gt;=2),RCP),SUMPRODUCT(--(IMDGP&gt;0),--(IMGP=0),IMCP)+DRAFT!$DC115)))</f>
        <v/>
      </c>
      <c r="AN113" s="67" t="str">
        <f>IF(AL113="3E","3E",IF(COUNT($A113)=0,"",IF(COUNT(AI113)=0,"--",ROUND(((CEILING(DRAFT!$CV115*38,0.25)+CEILING(DRAFT!$CX115*38,0.25)+CEILING(DRAFT!$CZ115*42,0.25)+CEILING($AL113*42,0.25))/160),2))))</f>
        <v/>
      </c>
      <c r="AO113" s="2" t="str">
        <f>IF(AN113="3E","3E",IF(COUNT($A113)=0,"",IF(COUNT(AN113)=0,"I",LOOKUP(AN113,{0,2,2.25,2.5,2.75,3,3.25,3.5,3.75,4},{"F","D","C","C+","B-","B","B+","A-","A","A+"}))))</f>
        <v/>
      </c>
      <c r="AP113" s="2" t="str">
        <f>IF(AN113="3E","3E",IF(OR(COUNT(A113)=0,COUNT(AN113)=0),"",DRAFT!CW115+DRAFT!CY115+DRAFT!DA115+N(TABULATION!AM113)))</f>
        <v/>
      </c>
      <c r="AQ113" s="2" t="str">
        <f>IF(OR(COUNT($A113)=0,COUNT(B113:AK113)=0),"",IF(COUNTIF(B113:AM113,"3E")&gt;0,"3E",IF(AND(DRAFT!$A115="IM",OR($AL113&gt;DRAFT!$DB115,$AM113&gt;DRAFT!$DC115)),"IMPROVED",IF(AND(DRAFT!$A115="IM",$AL113&lt;=DRAFT!$DB115,$AM113&lt;=DRAFT!$DC115),"NOT IMPROVED",IF(AND(DRAFT!CU115="S",AH113&gt;=2,AK113&gt;=2,AN113&gt;=2.5,AP113&gt;=144),"PASS","FAIL")))))</f>
        <v/>
      </c>
      <c r="AR113" s="2" t="str">
        <f t="shared" si="2"/>
        <v/>
      </c>
      <c r="AS113" s="2" t="str">
        <f t="shared" si="3"/>
        <v/>
      </c>
    </row>
    <row r="114" spans="1:45" ht="18.95" customHeight="1" x14ac:dyDescent="0.25">
      <c r="A114" s="3" t="str">
        <f>IF(DRAFT!$B116="","",DRAFT!$B116)</f>
        <v/>
      </c>
      <c r="B114" s="2" t="str">
        <f>IF(COUNT($A114)=0,"",IF($A114&lt;&gt;DRAFT!$B116,"ERR",IF(DRAFT!I116="3E","3E",IF(COUNT(DRAFT!E116,DRAFT!I116)&gt;0,DRAFT!J116,""))))</f>
        <v/>
      </c>
      <c r="C114" s="2" t="str">
        <f>IF(COUNT($A114)=0,"",IF(B114="3E","3E",IF(B114="","I",LOOKUP(B114/D$2,{0,0.4,0.45,0.5,0.55,0.6,0.65,0.7,0.75,0.8,1},{"F","D","C","C+","B-","B","B+","A-","A","A+"}))))</f>
        <v/>
      </c>
      <c r="D114" s="1" t="str">
        <f>IF(COUNT($A114)=0,"",IF(B114="","--",IF(B114="3E","3E",LOOKUP(B114/D$2,{0,0.4,0.45,0.5,0.55,0.6,0.65,0.7,0.75,0.8,1},{0,2,2.25,2.5,2.75,3,3.25,3.5,3.75,4}))))</f>
        <v/>
      </c>
      <c r="E114" s="2" t="str">
        <f>IF(COUNT($A114)=0,"",IF($A114&lt;&gt;DRAFT!$B116,"ERR",IF(DRAFT!R116="3E","3E",IF(COUNT(DRAFT!N116,DRAFT!R116)&gt;0,DRAFT!S116,""))))</f>
        <v/>
      </c>
      <c r="F114" s="2" t="str">
        <f>IF(COUNT($A114)=0,"",IF(E114="3E","3E",IF(E114="","I",LOOKUP(E114/G$2,{0,0.4,0.45,0.5,0.55,0.6,0.65,0.7,0.75,0.8,1},{"F","D","C","C+","B-","B","B+","A-","A","A+"}))))</f>
        <v/>
      </c>
      <c r="G114" s="1" t="str">
        <f>IF(COUNT($A114)=0,"",IF(E114="","--",IF(E114="3E","3E",LOOKUP(E114/G$2,{0,0.4,0.45,0.5,0.55,0.6,0.65,0.7,0.75,0.8,1},{0,2,2.25,2.5,2.75,3,3.25,3.5,3.75,4}))))</f>
        <v/>
      </c>
      <c r="H114" s="2" t="str">
        <f>IF(COUNT($A114)=0,"",IF($A114&lt;&gt;DRAFT!$B116,"ERR",IF(DRAFT!AA116="3E","3E",IF(COUNT(DRAFT!W116,DRAFT!AA116)&gt;0,DRAFT!AB116,""))))</f>
        <v/>
      </c>
      <c r="I114" s="2" t="str">
        <f>IF(COUNT($A114)=0,"",IF(H114="3E","3E",IF(H114="","I",LOOKUP(H114/J$2,{0,0.4,0.45,0.5,0.55,0.6,0.65,0.7,0.75,0.8,1},{"F","D","C","C+","B-","B","B+","A-","A","A+"}))))</f>
        <v/>
      </c>
      <c r="J114" s="1" t="str">
        <f>IF(COUNT($A114)=0,"",IF(H114="","--",IF(H114="3E","3E",LOOKUP(H114/J$2,{0,0.4,0.45,0.5,0.55,0.6,0.65,0.7,0.75,0.8,1},{0,2,2.25,2.5,2.75,3,3.25,3.5,3.75,4}))))</f>
        <v/>
      </c>
      <c r="K114" s="2" t="str">
        <f>IF(COUNT($A114)=0,"",IF($A114&lt;&gt;DRAFT!$B116,"ERR",IF(DRAFT!AJ116="3E","3E",IF(COUNT(DRAFT!AF116,DRAFT!AJ116)&gt;0,DRAFT!AK116,""))))</f>
        <v/>
      </c>
      <c r="L114" s="2" t="str">
        <f>IF(COUNT($A114)=0,"",IF(K114="3E","3E",IF(K114="","I",LOOKUP(K114/M$2,{0,0.4,0.45,0.5,0.55,0.6,0.65,0.7,0.75,0.8,1},{"F","D","C","C+","B-","B","B+","A-","A","A+"}))))</f>
        <v/>
      </c>
      <c r="M114" s="1" t="str">
        <f>IF(COUNT($A114)=0,"",IF(K114="","--",IF(K114="3E","3E",LOOKUP(K114/M$2,{0,0.4,0.45,0.5,0.55,0.6,0.65,0.7,0.75,0.8,1},{0,2,2.25,2.5,2.75,3,3.25,3.5,3.75,4}))))</f>
        <v/>
      </c>
      <c r="N114" s="2" t="str">
        <f>IF(COUNT($A114)=0,"",IF($A114&lt;&gt;DRAFT!$B116,"ERR",IF(DRAFT!AS116="3E","3E",IF(COUNT(DRAFT!AO116,DRAFT!AS116)&gt;0,DRAFT!AT116,""))))</f>
        <v/>
      </c>
      <c r="O114" s="2" t="str">
        <f>IF(COUNT($A114)=0,"",IF(N114="3E","3E",IF(N114="","I",LOOKUP(N114/P$2,{0,0.4,0.45,0.5,0.55,0.6,0.65,0.7,0.75,0.8,1},{"F","D","C","C+","B-","B","B+","A-","A","A+"}))))</f>
        <v/>
      </c>
      <c r="P114" s="1" t="str">
        <f>IF(COUNT($A114)=0,"",IF(N114="","--",IF(N114="3E","3E",LOOKUP(N114/P$2,{0,0.4,0.45,0.5,0.55,0.6,0.65,0.7,0.75,0.8,1},{0,2,2.25,2.5,2.75,3,3.25,3.5,3.75,4}))))</f>
        <v/>
      </c>
      <c r="Q114" s="2" t="str">
        <f>IF(COUNT($A114)=0,"",IF($A114&lt;&gt;DRAFT!$B116,"ERR",IF(DRAFT!BB116="3E","3E",IF(COUNT(DRAFT!AX116,DRAFT!BB116)&gt;0,DRAFT!BC116,""))))</f>
        <v/>
      </c>
      <c r="R114" s="2" t="str">
        <f>IF(COUNT($A114)=0,"",IF(Q114="3E","3E",IF(Q114="","I",LOOKUP(Q114/S$2,{0,0.4,0.45,0.5,0.55,0.6,0.65,0.7,0.75,0.8,1},{"F","D","C","C+","B-","B","B+","A-","A","A+"}))))</f>
        <v/>
      </c>
      <c r="S114" s="1" t="str">
        <f>IF(COUNT($A114)=0,"",IF(Q114="","--",IF(Q114="3E","3E",LOOKUP(Q114/S$2,{0,0.4,0.45,0.5,0.55,0.6,0.65,0.7,0.75,0.8,1},{0,2,2.25,2.5,2.75,3,3.25,3.5,3.75,4}))))</f>
        <v/>
      </c>
      <c r="T114" s="2" t="str">
        <f>IF(COUNT($A114)=0,"",IF($A114&lt;&gt;DRAFT!$B116,"ERR",IF(DRAFT!BK116="3E","3E",IF(COUNT(DRAFT!BG116,DRAFT!BK116)&gt;0,DRAFT!BL116,""))))</f>
        <v/>
      </c>
      <c r="U114" s="2" t="str">
        <f>IF(COUNT($A114)=0,"",IF(T114="3E","3E",IF(T114="","I",LOOKUP(T114/V$2,{0,0.4,0.45,0.5,0.55,0.6,0.65,0.7,0.75,0.8,1},{"F","D","C","C+","B-","B","B+","A-","A","A+"}))))</f>
        <v/>
      </c>
      <c r="V114" s="1" t="str">
        <f>IF(COUNT($A114)=0,"",IF(T114="","--",IF(T114="3E","3E",LOOKUP(T114/V$2,{0,0.4,0.45,0.5,0.55,0.6,0.65,0.7,0.75,0.8,1},{0,2,2.25,2.5,2.75,3,3.25,3.5,3.75,4}))))</f>
        <v/>
      </c>
      <c r="W114" s="2" t="str">
        <f>IF(COUNT($A114)=0,"",IF($A114&lt;&gt;DRAFT!$B116,"ERR",IF(DRAFT!BT116="3E","3E",IF(COUNT(DRAFT!BP116,DRAFT!BT116)&gt;0,DRAFT!BU116,""))))</f>
        <v/>
      </c>
      <c r="X114" s="2" t="str">
        <f>IF(COUNT($A114)=0,"",IF(W114="3E","3E",IF(W114="","I",LOOKUP(W114/Y$2,{0,0.4,0.45,0.5,0.55,0.6,0.65,0.7,0.75,0.8,1},{"F","D","C","C+","B-","B","B+","A-","A","A+"}))))</f>
        <v/>
      </c>
      <c r="Y114" s="1" t="str">
        <f>IF(COUNT($A114)=0,"",IF(W114="","--",IF(W114="3E","3E",LOOKUP(W114/Y$2,{0,0.4,0.45,0.5,0.55,0.6,0.65,0.7,0.75,0.8,1},{0,2,2.25,2.5,2.75,3,3.25,3.5,3.75,4}))))</f>
        <v/>
      </c>
      <c r="Z114" s="2" t="str">
        <f>IF(COUNT($A114)=0,"",IF($A114&lt;&gt;DRAFT!$B116,"ERR",IF(DRAFT!CC116="3E","3E",IF(COUNT(DRAFT!BY116,DRAFT!CC116)&gt;0,DRAFT!CD116,""))))</f>
        <v/>
      </c>
      <c r="AA114" s="2" t="str">
        <f>IF(COUNT($A114)=0,"",IF(Z114="3E","3E",IF(Z114="","I",LOOKUP(Z114/AB$2,{0,0.4,0.45,0.5,0.55,0.6,0.65,0.7,0.75,0.8,1},{"F","D","C","C+","B-","B","B+","A-","A","A+"}))))</f>
        <v/>
      </c>
      <c r="AB114" s="1" t="str">
        <f>IF(COUNT($A114)=0,"",IF(Z114="","--",IF(Z114="3E","3E",LOOKUP(Z114/AB$2,{0,0.4,0.45,0.5,0.55,0.6,0.65,0.7,0.75,0.8,1},{0,2,2.25,2.5,2.75,3,3.25,3.5,3.75,4}))))</f>
        <v/>
      </c>
      <c r="AC114" s="2" t="str">
        <f>IF(COUNT($A114)=0,"",IF($A114&lt;&gt;DRAFT!$B116,"ERR",IF(DRAFT!CF116&gt;0,DRAFT!CF116,"")))</f>
        <v/>
      </c>
      <c r="AD114" s="2" t="str">
        <f>IF(COUNT($A114)=0,"",IF(AC114="3E","3E",IF(AC114="","I",LOOKUP(AC114/AE$2,{0,0.4,0.45,0.5,0.55,0.6,0.65,0.7,0.75,0.8,1},{"F","D","C","C+","B-","B","B+","A-","A","A+"}))))</f>
        <v/>
      </c>
      <c r="AE114" s="1" t="str">
        <f>IF(COUNT($A114)=0,"",IF(AC114="","--",IF(AC114="3E","3E",LOOKUP(AC114/AE$2,{0,0.4,0.45,0.5,0.55,0.6,0.65,0.7,0.75,0.8,1},{0,2,2.25,2.5,2.75,3,3.25,3.5,3.75,4}))))</f>
        <v/>
      </c>
      <c r="AF114" s="2" t="str">
        <f>IF(COUNT($A114)=0,"",IF($A114&lt;&gt;DRAFT!$B116,"ERR",IF(DRAFT!CI116&gt;0,DRAFT!CK116,"")))</f>
        <v/>
      </c>
      <c r="AG114" s="2" t="str">
        <f>IF(COUNT($A114)=0,"",IF(AF114="3E","3E",IF(AF114="","I",LOOKUP(AF114/AH$2,{0,0.4,0.45,0.5,0.55,0.6,0.65,0.7,0.75,0.8,1},{"F","D","C","C+","B-","B","B+","A-","A","A+"}))))</f>
        <v/>
      </c>
      <c r="AH114" s="1" t="str">
        <f>IF(COUNT($A114)=0,"",IF(AF114="","--",IF(AF114="3E","3E",LOOKUP(AF114/AH$2,{0,0.4,0.45,0.5,0.55,0.6,0.65,0.7,0.75,0.8,1},{0,2,2.25,2.5,2.75,3,3.25,3.5,3.75,4}))))</f>
        <v/>
      </c>
      <c r="AI114" s="2" t="str">
        <f>IF($A114&lt;&gt;DRAFT!$B116,"ERR",IF(OR(COUNT($A114)=0,COUNT(DRAFT!CL116:CN116,DRAFT!CP116:CR116)=0),"",CEILING(SUM(DRAFT!CO116,DRAFT!CS116,DRAFT!CT116),1)))</f>
        <v/>
      </c>
      <c r="AJ114" s="2" t="str">
        <f>IF(COUNT($A114)=0,"",IF(AI114="3E","3E",IF(AI114="","I",LOOKUP(AI114/AK$2,{0,0.4,0.45,0.5,0.55,0.6,0.65,0.7,0.75,0.8,1},{"F","D","C","C+","B-","B","B+","A-","A","A+"}))))</f>
        <v/>
      </c>
      <c r="AK114" s="1" t="str">
        <f>IF(COUNT($A114)=0,"",IF(AI114="","--",IF(AI114="3E","3E",LOOKUP(AI114/AK$2,{0,0.4,0.45,0.5,0.55,0.6,0.65,0.7,0.75,0.8,1},{0,2,2.25,2.5,2.75,3,3.25,3.5,3.75,4}))))</f>
        <v/>
      </c>
      <c r="AL114" s="4" t="str">
        <f>IF(OR(COUNT($A114)=0,COUNT(B114:AK114)=0),"",IF(COUNTIF(B114:AK114,"3E")&gt;0,"3E",IF(DRAFT!$A116="R",TRUNC(SUMPRODUCT(RGP,RCP)/TCP,3),TRUNC((SUMPRODUCT(--(IMDGP&gt;0)*IMDGP,IMCP)+CEILING(DRAFT!$DB116*42,0.25))/TCP,3))))</f>
        <v/>
      </c>
      <c r="AM114" s="2" t="str">
        <f>IF(OR(COUNT($A114)=0,COUNT(B114:AK114)=0),"",IF(COUNTIF(B114:AK114,"3E")&gt;0,"3E",IF(DRAFT!$A116="R",SUMPRODUCT(--(RGP&gt;=2),RCP),SUMPRODUCT(--(IMDGP&gt;0),--(IMGP=0),IMCP)+DRAFT!$DC116)))</f>
        <v/>
      </c>
      <c r="AN114" s="67" t="str">
        <f>IF(AL114="3E","3E",IF(COUNT($A114)=0,"",IF(COUNT(AI114)=0,"--",ROUND(((CEILING(DRAFT!$CV116*38,0.25)+CEILING(DRAFT!$CX116*38,0.25)+CEILING(DRAFT!$CZ116*42,0.25)+CEILING($AL114*42,0.25))/160),2))))</f>
        <v/>
      </c>
      <c r="AO114" s="2" t="str">
        <f>IF(AN114="3E","3E",IF(COUNT($A114)=0,"",IF(COUNT(AN114)=0,"I",LOOKUP(AN114,{0,2,2.25,2.5,2.75,3,3.25,3.5,3.75,4},{"F","D","C","C+","B-","B","B+","A-","A","A+"}))))</f>
        <v/>
      </c>
      <c r="AP114" s="2" t="str">
        <f>IF(AN114="3E","3E",IF(OR(COUNT(A114)=0,COUNT(AN114)=0),"",DRAFT!CW116+DRAFT!CY116+DRAFT!DA116+N(TABULATION!AM114)))</f>
        <v/>
      </c>
      <c r="AQ114" s="2" t="str">
        <f>IF(OR(COUNT($A114)=0,COUNT(B114:AK114)=0),"",IF(COUNTIF(B114:AM114,"3E")&gt;0,"3E",IF(AND(DRAFT!$A116="IM",OR($AL114&gt;DRAFT!$DB116,$AM114&gt;DRAFT!$DC116)),"IMPROVED",IF(AND(DRAFT!$A116="IM",$AL114&lt;=DRAFT!$DB116,$AM114&lt;=DRAFT!$DC116),"NOT IMPROVED",IF(AND(DRAFT!CU116="S",AH114&gt;=2,AK114&gt;=2,AN114&gt;=2.5,AP114&gt;=144),"PASS","FAIL")))))</f>
        <v/>
      </c>
      <c r="AR114" s="2" t="str">
        <f t="shared" si="2"/>
        <v/>
      </c>
      <c r="AS114" s="2" t="str">
        <f t="shared" si="3"/>
        <v/>
      </c>
    </row>
    <row r="115" spans="1:45" ht="18.95" customHeight="1" x14ac:dyDescent="0.25">
      <c r="A115" s="3" t="str">
        <f>IF(DRAFT!$B117="","",DRAFT!$B117)</f>
        <v/>
      </c>
      <c r="B115" s="2" t="str">
        <f>IF(COUNT($A115)=0,"",IF($A115&lt;&gt;DRAFT!$B117,"ERR",IF(DRAFT!I117="3E","3E",IF(COUNT(DRAFT!E117,DRAFT!I117)&gt;0,DRAFT!J117,""))))</f>
        <v/>
      </c>
      <c r="C115" s="2" t="str">
        <f>IF(COUNT($A115)=0,"",IF(B115="3E","3E",IF(B115="","I",LOOKUP(B115/D$2,{0,0.4,0.45,0.5,0.55,0.6,0.65,0.7,0.75,0.8,1},{"F","D","C","C+","B-","B","B+","A-","A","A+"}))))</f>
        <v/>
      </c>
      <c r="D115" s="1" t="str">
        <f>IF(COUNT($A115)=0,"",IF(B115="","--",IF(B115="3E","3E",LOOKUP(B115/D$2,{0,0.4,0.45,0.5,0.55,0.6,0.65,0.7,0.75,0.8,1},{0,2,2.25,2.5,2.75,3,3.25,3.5,3.75,4}))))</f>
        <v/>
      </c>
      <c r="E115" s="2" t="str">
        <f>IF(COUNT($A115)=0,"",IF($A115&lt;&gt;DRAFT!$B117,"ERR",IF(DRAFT!R117="3E","3E",IF(COUNT(DRAFT!N117,DRAFT!R117)&gt;0,DRAFT!S117,""))))</f>
        <v/>
      </c>
      <c r="F115" s="2" t="str">
        <f>IF(COUNT($A115)=0,"",IF(E115="3E","3E",IF(E115="","I",LOOKUP(E115/G$2,{0,0.4,0.45,0.5,0.55,0.6,0.65,0.7,0.75,0.8,1},{"F","D","C","C+","B-","B","B+","A-","A","A+"}))))</f>
        <v/>
      </c>
      <c r="G115" s="1" t="str">
        <f>IF(COUNT($A115)=0,"",IF(E115="","--",IF(E115="3E","3E",LOOKUP(E115/G$2,{0,0.4,0.45,0.5,0.55,0.6,0.65,0.7,0.75,0.8,1},{0,2,2.25,2.5,2.75,3,3.25,3.5,3.75,4}))))</f>
        <v/>
      </c>
      <c r="H115" s="2" t="str">
        <f>IF(COUNT($A115)=0,"",IF($A115&lt;&gt;DRAFT!$B117,"ERR",IF(DRAFT!AA117="3E","3E",IF(COUNT(DRAFT!W117,DRAFT!AA117)&gt;0,DRAFT!AB117,""))))</f>
        <v/>
      </c>
      <c r="I115" s="2" t="str">
        <f>IF(COUNT($A115)=0,"",IF(H115="3E","3E",IF(H115="","I",LOOKUP(H115/J$2,{0,0.4,0.45,0.5,0.55,0.6,0.65,0.7,0.75,0.8,1},{"F","D","C","C+","B-","B","B+","A-","A","A+"}))))</f>
        <v/>
      </c>
      <c r="J115" s="1" t="str">
        <f>IF(COUNT($A115)=0,"",IF(H115="","--",IF(H115="3E","3E",LOOKUP(H115/J$2,{0,0.4,0.45,0.5,0.55,0.6,0.65,0.7,0.75,0.8,1},{0,2,2.25,2.5,2.75,3,3.25,3.5,3.75,4}))))</f>
        <v/>
      </c>
      <c r="K115" s="2" t="str">
        <f>IF(COUNT($A115)=0,"",IF($A115&lt;&gt;DRAFT!$B117,"ERR",IF(DRAFT!AJ117="3E","3E",IF(COUNT(DRAFT!AF117,DRAFT!AJ117)&gt;0,DRAFT!AK117,""))))</f>
        <v/>
      </c>
      <c r="L115" s="2" t="str">
        <f>IF(COUNT($A115)=0,"",IF(K115="3E","3E",IF(K115="","I",LOOKUP(K115/M$2,{0,0.4,0.45,0.5,0.55,0.6,0.65,0.7,0.75,0.8,1},{"F","D","C","C+","B-","B","B+","A-","A","A+"}))))</f>
        <v/>
      </c>
      <c r="M115" s="1" t="str">
        <f>IF(COUNT($A115)=0,"",IF(K115="","--",IF(K115="3E","3E",LOOKUP(K115/M$2,{0,0.4,0.45,0.5,0.55,0.6,0.65,0.7,0.75,0.8,1},{0,2,2.25,2.5,2.75,3,3.25,3.5,3.75,4}))))</f>
        <v/>
      </c>
      <c r="N115" s="2" t="str">
        <f>IF(COUNT($A115)=0,"",IF($A115&lt;&gt;DRAFT!$B117,"ERR",IF(DRAFT!AS117="3E","3E",IF(COUNT(DRAFT!AO117,DRAFT!AS117)&gt;0,DRAFT!AT117,""))))</f>
        <v/>
      </c>
      <c r="O115" s="2" t="str">
        <f>IF(COUNT($A115)=0,"",IF(N115="3E","3E",IF(N115="","I",LOOKUP(N115/P$2,{0,0.4,0.45,0.5,0.55,0.6,0.65,0.7,0.75,0.8,1},{"F","D","C","C+","B-","B","B+","A-","A","A+"}))))</f>
        <v/>
      </c>
      <c r="P115" s="1" t="str">
        <f>IF(COUNT($A115)=0,"",IF(N115="","--",IF(N115="3E","3E",LOOKUP(N115/P$2,{0,0.4,0.45,0.5,0.55,0.6,0.65,0.7,0.75,0.8,1},{0,2,2.25,2.5,2.75,3,3.25,3.5,3.75,4}))))</f>
        <v/>
      </c>
      <c r="Q115" s="2" t="str">
        <f>IF(COUNT($A115)=0,"",IF($A115&lt;&gt;DRAFT!$B117,"ERR",IF(DRAFT!BB117="3E","3E",IF(COUNT(DRAFT!AX117,DRAFT!BB117)&gt;0,DRAFT!BC117,""))))</f>
        <v/>
      </c>
      <c r="R115" s="2" t="str">
        <f>IF(COUNT($A115)=0,"",IF(Q115="3E","3E",IF(Q115="","I",LOOKUP(Q115/S$2,{0,0.4,0.45,0.5,0.55,0.6,0.65,0.7,0.75,0.8,1},{"F","D","C","C+","B-","B","B+","A-","A","A+"}))))</f>
        <v/>
      </c>
      <c r="S115" s="1" t="str">
        <f>IF(COUNT($A115)=0,"",IF(Q115="","--",IF(Q115="3E","3E",LOOKUP(Q115/S$2,{0,0.4,0.45,0.5,0.55,0.6,0.65,0.7,0.75,0.8,1},{0,2,2.25,2.5,2.75,3,3.25,3.5,3.75,4}))))</f>
        <v/>
      </c>
      <c r="T115" s="2" t="str">
        <f>IF(COUNT($A115)=0,"",IF($A115&lt;&gt;DRAFT!$B117,"ERR",IF(DRAFT!BK117="3E","3E",IF(COUNT(DRAFT!BG117,DRAFT!BK117)&gt;0,DRAFT!BL117,""))))</f>
        <v/>
      </c>
      <c r="U115" s="2" t="str">
        <f>IF(COUNT($A115)=0,"",IF(T115="3E","3E",IF(T115="","I",LOOKUP(T115/V$2,{0,0.4,0.45,0.5,0.55,0.6,0.65,0.7,0.75,0.8,1},{"F","D","C","C+","B-","B","B+","A-","A","A+"}))))</f>
        <v/>
      </c>
      <c r="V115" s="1" t="str">
        <f>IF(COUNT($A115)=0,"",IF(T115="","--",IF(T115="3E","3E",LOOKUP(T115/V$2,{0,0.4,0.45,0.5,0.55,0.6,0.65,0.7,0.75,0.8,1},{0,2,2.25,2.5,2.75,3,3.25,3.5,3.75,4}))))</f>
        <v/>
      </c>
      <c r="W115" s="2" t="str">
        <f>IF(COUNT($A115)=0,"",IF($A115&lt;&gt;DRAFT!$B117,"ERR",IF(DRAFT!BT117="3E","3E",IF(COUNT(DRAFT!BP117,DRAFT!BT117)&gt;0,DRAFT!BU117,""))))</f>
        <v/>
      </c>
      <c r="X115" s="2" t="str">
        <f>IF(COUNT($A115)=0,"",IF(W115="3E","3E",IF(W115="","I",LOOKUP(W115/Y$2,{0,0.4,0.45,0.5,0.55,0.6,0.65,0.7,0.75,0.8,1},{"F","D","C","C+","B-","B","B+","A-","A","A+"}))))</f>
        <v/>
      </c>
      <c r="Y115" s="1" t="str">
        <f>IF(COUNT($A115)=0,"",IF(W115="","--",IF(W115="3E","3E",LOOKUP(W115/Y$2,{0,0.4,0.45,0.5,0.55,0.6,0.65,0.7,0.75,0.8,1},{0,2,2.25,2.5,2.75,3,3.25,3.5,3.75,4}))))</f>
        <v/>
      </c>
      <c r="Z115" s="2" t="str">
        <f>IF(COUNT($A115)=0,"",IF($A115&lt;&gt;DRAFT!$B117,"ERR",IF(DRAFT!CC117="3E","3E",IF(COUNT(DRAFT!BY117,DRAFT!CC117)&gt;0,DRAFT!CD117,""))))</f>
        <v/>
      </c>
      <c r="AA115" s="2" t="str">
        <f>IF(COUNT($A115)=0,"",IF(Z115="3E","3E",IF(Z115="","I",LOOKUP(Z115/AB$2,{0,0.4,0.45,0.5,0.55,0.6,0.65,0.7,0.75,0.8,1},{"F","D","C","C+","B-","B","B+","A-","A","A+"}))))</f>
        <v/>
      </c>
      <c r="AB115" s="1" t="str">
        <f>IF(COUNT($A115)=0,"",IF(Z115="","--",IF(Z115="3E","3E",LOOKUP(Z115/AB$2,{0,0.4,0.45,0.5,0.55,0.6,0.65,0.7,0.75,0.8,1},{0,2,2.25,2.5,2.75,3,3.25,3.5,3.75,4}))))</f>
        <v/>
      </c>
      <c r="AC115" s="2" t="str">
        <f>IF(COUNT($A115)=0,"",IF($A115&lt;&gt;DRAFT!$B117,"ERR",IF(DRAFT!CF117&gt;0,DRAFT!CF117,"")))</f>
        <v/>
      </c>
      <c r="AD115" s="2" t="str">
        <f>IF(COUNT($A115)=0,"",IF(AC115="3E","3E",IF(AC115="","I",LOOKUP(AC115/AE$2,{0,0.4,0.45,0.5,0.55,0.6,0.65,0.7,0.75,0.8,1},{"F","D","C","C+","B-","B","B+","A-","A","A+"}))))</f>
        <v/>
      </c>
      <c r="AE115" s="1" t="str">
        <f>IF(COUNT($A115)=0,"",IF(AC115="","--",IF(AC115="3E","3E",LOOKUP(AC115/AE$2,{0,0.4,0.45,0.5,0.55,0.6,0.65,0.7,0.75,0.8,1},{0,2,2.25,2.5,2.75,3,3.25,3.5,3.75,4}))))</f>
        <v/>
      </c>
      <c r="AF115" s="2" t="str">
        <f>IF(COUNT($A115)=0,"",IF($A115&lt;&gt;DRAFT!$B117,"ERR",IF(DRAFT!CI117&gt;0,DRAFT!CK117,"")))</f>
        <v/>
      </c>
      <c r="AG115" s="2" t="str">
        <f>IF(COUNT($A115)=0,"",IF(AF115="3E","3E",IF(AF115="","I",LOOKUP(AF115/AH$2,{0,0.4,0.45,0.5,0.55,0.6,0.65,0.7,0.75,0.8,1},{"F","D","C","C+","B-","B","B+","A-","A","A+"}))))</f>
        <v/>
      </c>
      <c r="AH115" s="1" t="str">
        <f>IF(COUNT($A115)=0,"",IF(AF115="","--",IF(AF115="3E","3E",LOOKUP(AF115/AH$2,{0,0.4,0.45,0.5,0.55,0.6,0.65,0.7,0.75,0.8,1},{0,2,2.25,2.5,2.75,3,3.25,3.5,3.75,4}))))</f>
        <v/>
      </c>
      <c r="AI115" s="2" t="str">
        <f>IF($A115&lt;&gt;DRAFT!$B117,"ERR",IF(OR(COUNT($A115)=0,COUNT(DRAFT!CL117:CN117,DRAFT!CP117:CR117)=0),"",CEILING(SUM(DRAFT!CO117,DRAFT!CS117,DRAFT!CT117),1)))</f>
        <v/>
      </c>
      <c r="AJ115" s="2" t="str">
        <f>IF(COUNT($A115)=0,"",IF(AI115="3E","3E",IF(AI115="","I",LOOKUP(AI115/AK$2,{0,0.4,0.45,0.5,0.55,0.6,0.65,0.7,0.75,0.8,1},{"F","D","C","C+","B-","B","B+","A-","A","A+"}))))</f>
        <v/>
      </c>
      <c r="AK115" s="1" t="str">
        <f>IF(COUNT($A115)=0,"",IF(AI115="","--",IF(AI115="3E","3E",LOOKUP(AI115/AK$2,{0,0.4,0.45,0.5,0.55,0.6,0.65,0.7,0.75,0.8,1},{0,2,2.25,2.5,2.75,3,3.25,3.5,3.75,4}))))</f>
        <v/>
      </c>
      <c r="AL115" s="4" t="str">
        <f>IF(OR(COUNT($A115)=0,COUNT(B115:AK115)=0),"",IF(COUNTIF(B115:AK115,"3E")&gt;0,"3E",IF(DRAFT!$A117="R",TRUNC(SUMPRODUCT(RGP,RCP)/TCP,3),TRUNC((SUMPRODUCT(--(IMDGP&gt;0)*IMDGP,IMCP)+CEILING(DRAFT!$DB117*42,0.25))/TCP,3))))</f>
        <v/>
      </c>
      <c r="AM115" s="2" t="str">
        <f>IF(OR(COUNT($A115)=0,COUNT(B115:AK115)=0),"",IF(COUNTIF(B115:AK115,"3E")&gt;0,"3E",IF(DRAFT!$A117="R",SUMPRODUCT(--(RGP&gt;=2),RCP),SUMPRODUCT(--(IMDGP&gt;0),--(IMGP=0),IMCP)+DRAFT!$DC117)))</f>
        <v/>
      </c>
      <c r="AN115" s="67" t="str">
        <f>IF(AL115="3E","3E",IF(COUNT($A115)=0,"",IF(COUNT(AI115)=0,"--",ROUND(((CEILING(DRAFT!$CV117*38,0.25)+CEILING(DRAFT!$CX117*38,0.25)+CEILING(DRAFT!$CZ117*42,0.25)+CEILING($AL115*42,0.25))/160),2))))</f>
        <v/>
      </c>
      <c r="AO115" s="2" t="str">
        <f>IF(AN115="3E","3E",IF(COUNT($A115)=0,"",IF(COUNT(AN115)=0,"I",LOOKUP(AN115,{0,2,2.25,2.5,2.75,3,3.25,3.5,3.75,4},{"F","D","C","C+","B-","B","B+","A-","A","A+"}))))</f>
        <v/>
      </c>
      <c r="AP115" s="2" t="str">
        <f>IF(AN115="3E","3E",IF(OR(COUNT(A115)=0,COUNT(AN115)=0),"",DRAFT!CW117+DRAFT!CY117+DRAFT!DA117+N(TABULATION!AM115)))</f>
        <v/>
      </c>
      <c r="AQ115" s="2" t="str">
        <f>IF(OR(COUNT($A115)=0,COUNT(B115:AK115)=0),"",IF(COUNTIF(B115:AM115,"3E")&gt;0,"3E",IF(AND(DRAFT!$A117="IM",OR($AL115&gt;DRAFT!$DB117,$AM115&gt;DRAFT!$DC117)),"IMPROVED",IF(AND(DRAFT!$A117="IM",$AL115&lt;=DRAFT!$DB117,$AM115&lt;=DRAFT!$DC117),"NOT IMPROVED",IF(AND(DRAFT!CU117="S",AH115&gt;=2,AK115&gt;=2,AN115&gt;=2.5,AP115&gt;=144),"PASS","FAIL")))))</f>
        <v/>
      </c>
      <c r="AR115" s="2" t="str">
        <f t="shared" si="2"/>
        <v/>
      </c>
      <c r="AS115" s="2" t="str">
        <f t="shared" si="3"/>
        <v/>
      </c>
    </row>
    <row r="116" spans="1:45" ht="18.95" customHeight="1" x14ac:dyDescent="0.25">
      <c r="A116" s="3" t="str">
        <f>IF(DRAFT!$B118="","",DRAFT!$B118)</f>
        <v/>
      </c>
      <c r="B116" s="2" t="str">
        <f>IF(COUNT($A116)=0,"",IF($A116&lt;&gt;DRAFT!$B118,"ERR",IF(DRAFT!I118="3E","3E",IF(COUNT(DRAFT!E118,DRAFT!I118)&gt;0,DRAFT!J118,""))))</f>
        <v/>
      </c>
      <c r="C116" s="2" t="str">
        <f>IF(COUNT($A116)=0,"",IF(B116="3E","3E",IF(B116="","I",LOOKUP(B116/D$2,{0,0.4,0.45,0.5,0.55,0.6,0.65,0.7,0.75,0.8,1},{"F","D","C","C+","B-","B","B+","A-","A","A+"}))))</f>
        <v/>
      </c>
      <c r="D116" s="1" t="str">
        <f>IF(COUNT($A116)=0,"",IF(B116="","--",IF(B116="3E","3E",LOOKUP(B116/D$2,{0,0.4,0.45,0.5,0.55,0.6,0.65,0.7,0.75,0.8,1},{0,2,2.25,2.5,2.75,3,3.25,3.5,3.75,4}))))</f>
        <v/>
      </c>
      <c r="E116" s="2" t="str">
        <f>IF(COUNT($A116)=0,"",IF($A116&lt;&gt;DRAFT!$B118,"ERR",IF(DRAFT!R118="3E","3E",IF(COUNT(DRAFT!N118,DRAFT!R118)&gt;0,DRAFT!S118,""))))</f>
        <v/>
      </c>
      <c r="F116" s="2" t="str">
        <f>IF(COUNT($A116)=0,"",IF(E116="3E","3E",IF(E116="","I",LOOKUP(E116/G$2,{0,0.4,0.45,0.5,0.55,0.6,0.65,0.7,0.75,0.8,1},{"F","D","C","C+","B-","B","B+","A-","A","A+"}))))</f>
        <v/>
      </c>
      <c r="G116" s="1" t="str">
        <f>IF(COUNT($A116)=0,"",IF(E116="","--",IF(E116="3E","3E",LOOKUP(E116/G$2,{0,0.4,0.45,0.5,0.55,0.6,0.65,0.7,0.75,0.8,1},{0,2,2.25,2.5,2.75,3,3.25,3.5,3.75,4}))))</f>
        <v/>
      </c>
      <c r="H116" s="2" t="str">
        <f>IF(COUNT($A116)=0,"",IF($A116&lt;&gt;DRAFT!$B118,"ERR",IF(DRAFT!AA118="3E","3E",IF(COUNT(DRAFT!W118,DRAFT!AA118)&gt;0,DRAFT!AB118,""))))</f>
        <v/>
      </c>
      <c r="I116" s="2" t="str">
        <f>IF(COUNT($A116)=0,"",IF(H116="3E","3E",IF(H116="","I",LOOKUP(H116/J$2,{0,0.4,0.45,0.5,0.55,0.6,0.65,0.7,0.75,0.8,1},{"F","D","C","C+","B-","B","B+","A-","A","A+"}))))</f>
        <v/>
      </c>
      <c r="J116" s="1" t="str">
        <f>IF(COUNT($A116)=0,"",IF(H116="","--",IF(H116="3E","3E",LOOKUP(H116/J$2,{0,0.4,0.45,0.5,0.55,0.6,0.65,0.7,0.75,0.8,1},{0,2,2.25,2.5,2.75,3,3.25,3.5,3.75,4}))))</f>
        <v/>
      </c>
      <c r="K116" s="2" t="str">
        <f>IF(COUNT($A116)=0,"",IF($A116&lt;&gt;DRAFT!$B118,"ERR",IF(DRAFT!AJ118="3E","3E",IF(COUNT(DRAFT!AF118,DRAFT!AJ118)&gt;0,DRAFT!AK118,""))))</f>
        <v/>
      </c>
      <c r="L116" s="2" t="str">
        <f>IF(COUNT($A116)=0,"",IF(K116="3E","3E",IF(K116="","I",LOOKUP(K116/M$2,{0,0.4,0.45,0.5,0.55,0.6,0.65,0.7,0.75,0.8,1},{"F","D","C","C+","B-","B","B+","A-","A","A+"}))))</f>
        <v/>
      </c>
      <c r="M116" s="1" t="str">
        <f>IF(COUNT($A116)=0,"",IF(K116="","--",IF(K116="3E","3E",LOOKUP(K116/M$2,{0,0.4,0.45,0.5,0.55,0.6,0.65,0.7,0.75,0.8,1},{0,2,2.25,2.5,2.75,3,3.25,3.5,3.75,4}))))</f>
        <v/>
      </c>
      <c r="N116" s="2" t="str">
        <f>IF(COUNT($A116)=0,"",IF($A116&lt;&gt;DRAFT!$B118,"ERR",IF(DRAFT!AS118="3E","3E",IF(COUNT(DRAFT!AO118,DRAFT!AS118)&gt;0,DRAFT!AT118,""))))</f>
        <v/>
      </c>
      <c r="O116" s="2" t="str">
        <f>IF(COUNT($A116)=0,"",IF(N116="3E","3E",IF(N116="","I",LOOKUP(N116/P$2,{0,0.4,0.45,0.5,0.55,0.6,0.65,0.7,0.75,0.8,1},{"F","D","C","C+","B-","B","B+","A-","A","A+"}))))</f>
        <v/>
      </c>
      <c r="P116" s="1" t="str">
        <f>IF(COUNT($A116)=0,"",IF(N116="","--",IF(N116="3E","3E",LOOKUP(N116/P$2,{0,0.4,0.45,0.5,0.55,0.6,0.65,0.7,0.75,0.8,1},{0,2,2.25,2.5,2.75,3,3.25,3.5,3.75,4}))))</f>
        <v/>
      </c>
      <c r="Q116" s="2" t="str">
        <f>IF(COUNT($A116)=0,"",IF($A116&lt;&gt;DRAFT!$B118,"ERR",IF(DRAFT!BB118="3E","3E",IF(COUNT(DRAFT!AX118,DRAFT!BB118)&gt;0,DRAFT!BC118,""))))</f>
        <v/>
      </c>
      <c r="R116" s="2" t="str">
        <f>IF(COUNT($A116)=0,"",IF(Q116="3E","3E",IF(Q116="","I",LOOKUP(Q116/S$2,{0,0.4,0.45,0.5,0.55,0.6,0.65,0.7,0.75,0.8,1},{"F","D","C","C+","B-","B","B+","A-","A","A+"}))))</f>
        <v/>
      </c>
      <c r="S116" s="1" t="str">
        <f>IF(COUNT($A116)=0,"",IF(Q116="","--",IF(Q116="3E","3E",LOOKUP(Q116/S$2,{0,0.4,0.45,0.5,0.55,0.6,0.65,0.7,0.75,0.8,1},{0,2,2.25,2.5,2.75,3,3.25,3.5,3.75,4}))))</f>
        <v/>
      </c>
      <c r="T116" s="2" t="str">
        <f>IF(COUNT($A116)=0,"",IF($A116&lt;&gt;DRAFT!$B118,"ERR",IF(DRAFT!BK118="3E","3E",IF(COUNT(DRAFT!BG118,DRAFT!BK118)&gt;0,DRAFT!BL118,""))))</f>
        <v/>
      </c>
      <c r="U116" s="2" t="str">
        <f>IF(COUNT($A116)=0,"",IF(T116="3E","3E",IF(T116="","I",LOOKUP(T116/V$2,{0,0.4,0.45,0.5,0.55,0.6,0.65,0.7,0.75,0.8,1},{"F","D","C","C+","B-","B","B+","A-","A","A+"}))))</f>
        <v/>
      </c>
      <c r="V116" s="1" t="str">
        <f>IF(COUNT($A116)=0,"",IF(T116="","--",IF(T116="3E","3E",LOOKUP(T116/V$2,{0,0.4,0.45,0.5,0.55,0.6,0.65,0.7,0.75,0.8,1},{0,2,2.25,2.5,2.75,3,3.25,3.5,3.75,4}))))</f>
        <v/>
      </c>
      <c r="W116" s="2" t="str">
        <f>IF(COUNT($A116)=0,"",IF($A116&lt;&gt;DRAFT!$B118,"ERR",IF(DRAFT!BT118="3E","3E",IF(COUNT(DRAFT!BP118,DRAFT!BT118)&gt;0,DRAFT!BU118,""))))</f>
        <v/>
      </c>
      <c r="X116" s="2" t="str">
        <f>IF(COUNT($A116)=0,"",IF(W116="3E","3E",IF(W116="","I",LOOKUP(W116/Y$2,{0,0.4,0.45,0.5,0.55,0.6,0.65,0.7,0.75,0.8,1},{"F","D","C","C+","B-","B","B+","A-","A","A+"}))))</f>
        <v/>
      </c>
      <c r="Y116" s="1" t="str">
        <f>IF(COUNT($A116)=0,"",IF(W116="","--",IF(W116="3E","3E",LOOKUP(W116/Y$2,{0,0.4,0.45,0.5,0.55,0.6,0.65,0.7,0.75,0.8,1},{0,2,2.25,2.5,2.75,3,3.25,3.5,3.75,4}))))</f>
        <v/>
      </c>
      <c r="Z116" s="2" t="str">
        <f>IF(COUNT($A116)=0,"",IF($A116&lt;&gt;DRAFT!$B118,"ERR",IF(DRAFT!CC118="3E","3E",IF(COUNT(DRAFT!BY118,DRAFT!CC118)&gt;0,DRAFT!CD118,""))))</f>
        <v/>
      </c>
      <c r="AA116" s="2" t="str">
        <f>IF(COUNT($A116)=0,"",IF(Z116="3E","3E",IF(Z116="","I",LOOKUP(Z116/AB$2,{0,0.4,0.45,0.5,0.55,0.6,0.65,0.7,0.75,0.8,1},{"F","D","C","C+","B-","B","B+","A-","A","A+"}))))</f>
        <v/>
      </c>
      <c r="AB116" s="1" t="str">
        <f>IF(COUNT($A116)=0,"",IF(Z116="","--",IF(Z116="3E","3E",LOOKUP(Z116/AB$2,{0,0.4,0.45,0.5,0.55,0.6,0.65,0.7,0.75,0.8,1},{0,2,2.25,2.5,2.75,3,3.25,3.5,3.75,4}))))</f>
        <v/>
      </c>
      <c r="AC116" s="2" t="str">
        <f>IF(COUNT($A116)=0,"",IF($A116&lt;&gt;DRAFT!$B118,"ERR",IF(DRAFT!CF118&gt;0,DRAFT!CF118,"")))</f>
        <v/>
      </c>
      <c r="AD116" s="2" t="str">
        <f>IF(COUNT($A116)=0,"",IF(AC116="3E","3E",IF(AC116="","I",LOOKUP(AC116/AE$2,{0,0.4,0.45,0.5,0.55,0.6,0.65,0.7,0.75,0.8,1},{"F","D","C","C+","B-","B","B+","A-","A","A+"}))))</f>
        <v/>
      </c>
      <c r="AE116" s="1" t="str">
        <f>IF(COUNT($A116)=0,"",IF(AC116="","--",IF(AC116="3E","3E",LOOKUP(AC116/AE$2,{0,0.4,0.45,0.5,0.55,0.6,0.65,0.7,0.75,0.8,1},{0,2,2.25,2.5,2.75,3,3.25,3.5,3.75,4}))))</f>
        <v/>
      </c>
      <c r="AF116" s="2" t="str">
        <f>IF(COUNT($A116)=0,"",IF($A116&lt;&gt;DRAFT!$B118,"ERR",IF(DRAFT!CI118&gt;0,DRAFT!CK118,"")))</f>
        <v/>
      </c>
      <c r="AG116" s="2" t="str">
        <f>IF(COUNT($A116)=0,"",IF(AF116="3E","3E",IF(AF116="","I",LOOKUP(AF116/AH$2,{0,0.4,0.45,0.5,0.55,0.6,0.65,0.7,0.75,0.8,1},{"F","D","C","C+","B-","B","B+","A-","A","A+"}))))</f>
        <v/>
      </c>
      <c r="AH116" s="1" t="str">
        <f>IF(COUNT($A116)=0,"",IF(AF116="","--",IF(AF116="3E","3E",LOOKUP(AF116/AH$2,{0,0.4,0.45,0.5,0.55,0.6,0.65,0.7,0.75,0.8,1},{0,2,2.25,2.5,2.75,3,3.25,3.5,3.75,4}))))</f>
        <v/>
      </c>
      <c r="AI116" s="2" t="str">
        <f>IF($A116&lt;&gt;DRAFT!$B118,"ERR",IF(OR(COUNT($A116)=0,COUNT(DRAFT!CL118:CN118,DRAFT!CP118:CR118)=0),"",CEILING(SUM(DRAFT!CO118,DRAFT!CS118,DRAFT!CT118),1)))</f>
        <v/>
      </c>
      <c r="AJ116" s="2" t="str">
        <f>IF(COUNT($A116)=0,"",IF(AI116="3E","3E",IF(AI116="","I",LOOKUP(AI116/AK$2,{0,0.4,0.45,0.5,0.55,0.6,0.65,0.7,0.75,0.8,1},{"F","D","C","C+","B-","B","B+","A-","A","A+"}))))</f>
        <v/>
      </c>
      <c r="AK116" s="1" t="str">
        <f>IF(COUNT($A116)=0,"",IF(AI116="","--",IF(AI116="3E","3E",LOOKUP(AI116/AK$2,{0,0.4,0.45,0.5,0.55,0.6,0.65,0.7,0.75,0.8,1},{0,2,2.25,2.5,2.75,3,3.25,3.5,3.75,4}))))</f>
        <v/>
      </c>
      <c r="AL116" s="4" t="str">
        <f>IF(OR(COUNT($A116)=0,COUNT(B116:AK116)=0),"",IF(COUNTIF(B116:AK116,"3E")&gt;0,"3E",IF(DRAFT!$A118="R",TRUNC(SUMPRODUCT(RGP,RCP)/TCP,3),TRUNC((SUMPRODUCT(--(IMDGP&gt;0)*IMDGP,IMCP)+CEILING(DRAFT!$DB118*42,0.25))/TCP,3))))</f>
        <v/>
      </c>
      <c r="AM116" s="2" t="str">
        <f>IF(OR(COUNT($A116)=0,COUNT(B116:AK116)=0),"",IF(COUNTIF(B116:AK116,"3E")&gt;0,"3E",IF(DRAFT!$A118="R",SUMPRODUCT(--(RGP&gt;=2),RCP),SUMPRODUCT(--(IMDGP&gt;0),--(IMGP=0),IMCP)+DRAFT!$DC118)))</f>
        <v/>
      </c>
      <c r="AN116" s="67" t="str">
        <f>IF(AL116="3E","3E",IF(COUNT($A116)=0,"",IF(COUNT(AI116)=0,"--",ROUND(((CEILING(DRAFT!$CV118*38,0.25)+CEILING(DRAFT!$CX118*38,0.25)+CEILING(DRAFT!$CZ118*42,0.25)+CEILING($AL116*42,0.25))/160),2))))</f>
        <v/>
      </c>
      <c r="AO116" s="2" t="str">
        <f>IF(AN116="3E","3E",IF(COUNT($A116)=0,"",IF(COUNT(AN116)=0,"I",LOOKUP(AN116,{0,2,2.25,2.5,2.75,3,3.25,3.5,3.75,4},{"F","D","C","C+","B-","B","B+","A-","A","A+"}))))</f>
        <v/>
      </c>
      <c r="AP116" s="2" t="str">
        <f>IF(AN116="3E","3E",IF(OR(COUNT(A116)=0,COUNT(AN116)=0),"",DRAFT!CW118+DRAFT!CY118+DRAFT!DA118+N(TABULATION!AM116)))</f>
        <v/>
      </c>
      <c r="AQ116" s="2" t="str">
        <f>IF(OR(COUNT($A116)=0,COUNT(B116:AK116)=0),"",IF(COUNTIF(B116:AM116,"3E")&gt;0,"3E",IF(AND(DRAFT!$A118="IM",OR($AL116&gt;DRAFT!$DB118,$AM116&gt;DRAFT!$DC118)),"IMPROVED",IF(AND(DRAFT!$A118="IM",$AL116&lt;=DRAFT!$DB118,$AM116&lt;=DRAFT!$DC118),"NOT IMPROVED",IF(AND(DRAFT!CU118="S",AH116&gt;=2,AK116&gt;=2,AN116&gt;=2.5,AP116&gt;=144),"PASS","FAIL")))))</f>
        <v/>
      </c>
      <c r="AR116" s="2" t="str">
        <f t="shared" si="2"/>
        <v/>
      </c>
      <c r="AS116" s="2" t="str">
        <f t="shared" si="3"/>
        <v/>
      </c>
    </row>
    <row r="117" spans="1:45" ht="18.95" customHeight="1" x14ac:dyDescent="0.25">
      <c r="A117" s="3" t="str">
        <f>IF(DRAFT!$B119="","",DRAFT!$B119)</f>
        <v/>
      </c>
      <c r="B117" s="2" t="str">
        <f>IF(COUNT($A117)=0,"",IF($A117&lt;&gt;DRAFT!$B119,"ERR",IF(DRAFT!I119="3E","3E",IF(COUNT(DRAFT!E119,DRAFT!I119)&gt;0,DRAFT!J119,""))))</f>
        <v/>
      </c>
      <c r="C117" s="2" t="str">
        <f>IF(COUNT($A117)=0,"",IF(B117="3E","3E",IF(B117="","I",LOOKUP(B117/D$2,{0,0.4,0.45,0.5,0.55,0.6,0.65,0.7,0.75,0.8,1},{"F","D","C","C+","B-","B","B+","A-","A","A+"}))))</f>
        <v/>
      </c>
      <c r="D117" s="1" t="str">
        <f>IF(COUNT($A117)=0,"",IF(B117="","--",IF(B117="3E","3E",LOOKUP(B117/D$2,{0,0.4,0.45,0.5,0.55,0.6,0.65,0.7,0.75,0.8,1},{0,2,2.25,2.5,2.75,3,3.25,3.5,3.75,4}))))</f>
        <v/>
      </c>
      <c r="E117" s="2" t="str">
        <f>IF(COUNT($A117)=0,"",IF($A117&lt;&gt;DRAFT!$B119,"ERR",IF(DRAFT!R119="3E","3E",IF(COUNT(DRAFT!N119,DRAFT!R119)&gt;0,DRAFT!S119,""))))</f>
        <v/>
      </c>
      <c r="F117" s="2" t="str">
        <f>IF(COUNT($A117)=0,"",IF(E117="3E","3E",IF(E117="","I",LOOKUP(E117/G$2,{0,0.4,0.45,0.5,0.55,0.6,0.65,0.7,0.75,0.8,1},{"F","D","C","C+","B-","B","B+","A-","A","A+"}))))</f>
        <v/>
      </c>
      <c r="G117" s="1" t="str">
        <f>IF(COUNT($A117)=0,"",IF(E117="","--",IF(E117="3E","3E",LOOKUP(E117/G$2,{0,0.4,0.45,0.5,0.55,0.6,0.65,0.7,0.75,0.8,1},{0,2,2.25,2.5,2.75,3,3.25,3.5,3.75,4}))))</f>
        <v/>
      </c>
      <c r="H117" s="2" t="str">
        <f>IF(COUNT($A117)=0,"",IF($A117&lt;&gt;DRAFT!$B119,"ERR",IF(DRAFT!AA119="3E","3E",IF(COUNT(DRAFT!W119,DRAFT!AA119)&gt;0,DRAFT!AB119,""))))</f>
        <v/>
      </c>
      <c r="I117" s="2" t="str">
        <f>IF(COUNT($A117)=0,"",IF(H117="3E","3E",IF(H117="","I",LOOKUP(H117/J$2,{0,0.4,0.45,0.5,0.55,0.6,0.65,0.7,0.75,0.8,1},{"F","D","C","C+","B-","B","B+","A-","A","A+"}))))</f>
        <v/>
      </c>
      <c r="J117" s="1" t="str">
        <f>IF(COUNT($A117)=0,"",IF(H117="","--",IF(H117="3E","3E",LOOKUP(H117/J$2,{0,0.4,0.45,0.5,0.55,0.6,0.65,0.7,0.75,0.8,1},{0,2,2.25,2.5,2.75,3,3.25,3.5,3.75,4}))))</f>
        <v/>
      </c>
      <c r="K117" s="2" t="str">
        <f>IF(COUNT($A117)=0,"",IF($A117&lt;&gt;DRAFT!$B119,"ERR",IF(DRAFT!AJ119="3E","3E",IF(COUNT(DRAFT!AF119,DRAFT!AJ119)&gt;0,DRAFT!AK119,""))))</f>
        <v/>
      </c>
      <c r="L117" s="2" t="str">
        <f>IF(COUNT($A117)=0,"",IF(K117="3E","3E",IF(K117="","I",LOOKUP(K117/M$2,{0,0.4,0.45,0.5,0.55,0.6,0.65,0.7,0.75,0.8,1},{"F","D","C","C+","B-","B","B+","A-","A","A+"}))))</f>
        <v/>
      </c>
      <c r="M117" s="1" t="str">
        <f>IF(COUNT($A117)=0,"",IF(K117="","--",IF(K117="3E","3E",LOOKUP(K117/M$2,{0,0.4,0.45,0.5,0.55,0.6,0.65,0.7,0.75,0.8,1},{0,2,2.25,2.5,2.75,3,3.25,3.5,3.75,4}))))</f>
        <v/>
      </c>
      <c r="N117" s="2" t="str">
        <f>IF(COUNT($A117)=0,"",IF($A117&lt;&gt;DRAFT!$B119,"ERR",IF(DRAFT!AS119="3E","3E",IF(COUNT(DRAFT!AO119,DRAFT!AS119)&gt;0,DRAFT!AT119,""))))</f>
        <v/>
      </c>
      <c r="O117" s="2" t="str">
        <f>IF(COUNT($A117)=0,"",IF(N117="3E","3E",IF(N117="","I",LOOKUP(N117/P$2,{0,0.4,0.45,0.5,0.55,0.6,0.65,0.7,0.75,0.8,1},{"F","D","C","C+","B-","B","B+","A-","A","A+"}))))</f>
        <v/>
      </c>
      <c r="P117" s="1" t="str">
        <f>IF(COUNT($A117)=0,"",IF(N117="","--",IF(N117="3E","3E",LOOKUP(N117/P$2,{0,0.4,0.45,0.5,0.55,0.6,0.65,0.7,0.75,0.8,1},{0,2,2.25,2.5,2.75,3,3.25,3.5,3.75,4}))))</f>
        <v/>
      </c>
      <c r="Q117" s="2" t="str">
        <f>IF(COUNT($A117)=0,"",IF($A117&lt;&gt;DRAFT!$B119,"ERR",IF(DRAFT!BB119="3E","3E",IF(COUNT(DRAFT!AX119,DRAFT!BB119)&gt;0,DRAFT!BC119,""))))</f>
        <v/>
      </c>
      <c r="R117" s="2" t="str">
        <f>IF(COUNT($A117)=0,"",IF(Q117="3E","3E",IF(Q117="","I",LOOKUP(Q117/S$2,{0,0.4,0.45,0.5,0.55,0.6,0.65,0.7,0.75,0.8,1},{"F","D","C","C+","B-","B","B+","A-","A","A+"}))))</f>
        <v/>
      </c>
      <c r="S117" s="1" t="str">
        <f>IF(COUNT($A117)=0,"",IF(Q117="","--",IF(Q117="3E","3E",LOOKUP(Q117/S$2,{0,0.4,0.45,0.5,0.55,0.6,0.65,0.7,0.75,0.8,1},{0,2,2.25,2.5,2.75,3,3.25,3.5,3.75,4}))))</f>
        <v/>
      </c>
      <c r="T117" s="2" t="str">
        <f>IF(COUNT($A117)=0,"",IF($A117&lt;&gt;DRAFT!$B119,"ERR",IF(DRAFT!BK119="3E","3E",IF(COUNT(DRAFT!BG119,DRAFT!BK119)&gt;0,DRAFT!BL119,""))))</f>
        <v/>
      </c>
      <c r="U117" s="2" t="str">
        <f>IF(COUNT($A117)=0,"",IF(T117="3E","3E",IF(T117="","I",LOOKUP(T117/V$2,{0,0.4,0.45,0.5,0.55,0.6,0.65,0.7,0.75,0.8,1},{"F","D","C","C+","B-","B","B+","A-","A","A+"}))))</f>
        <v/>
      </c>
      <c r="V117" s="1" t="str">
        <f>IF(COUNT($A117)=0,"",IF(T117="","--",IF(T117="3E","3E",LOOKUP(T117/V$2,{0,0.4,0.45,0.5,0.55,0.6,0.65,0.7,0.75,0.8,1},{0,2,2.25,2.5,2.75,3,3.25,3.5,3.75,4}))))</f>
        <v/>
      </c>
      <c r="W117" s="2" t="str">
        <f>IF(COUNT($A117)=0,"",IF($A117&lt;&gt;DRAFT!$B119,"ERR",IF(DRAFT!BT119="3E","3E",IF(COUNT(DRAFT!BP119,DRAFT!BT119)&gt;0,DRAFT!BU119,""))))</f>
        <v/>
      </c>
      <c r="X117" s="2" t="str">
        <f>IF(COUNT($A117)=0,"",IF(W117="3E","3E",IF(W117="","I",LOOKUP(W117/Y$2,{0,0.4,0.45,0.5,0.55,0.6,0.65,0.7,0.75,0.8,1},{"F","D","C","C+","B-","B","B+","A-","A","A+"}))))</f>
        <v/>
      </c>
      <c r="Y117" s="1" t="str">
        <f>IF(COUNT($A117)=0,"",IF(W117="","--",IF(W117="3E","3E",LOOKUP(W117/Y$2,{0,0.4,0.45,0.5,0.55,0.6,0.65,0.7,0.75,0.8,1},{0,2,2.25,2.5,2.75,3,3.25,3.5,3.75,4}))))</f>
        <v/>
      </c>
      <c r="Z117" s="2" t="str">
        <f>IF(COUNT($A117)=0,"",IF($A117&lt;&gt;DRAFT!$B119,"ERR",IF(DRAFT!CC119="3E","3E",IF(COUNT(DRAFT!BY119,DRAFT!CC119)&gt;0,DRAFT!CD119,""))))</f>
        <v/>
      </c>
      <c r="AA117" s="2" t="str">
        <f>IF(COUNT($A117)=0,"",IF(Z117="3E","3E",IF(Z117="","I",LOOKUP(Z117/AB$2,{0,0.4,0.45,0.5,0.55,0.6,0.65,0.7,0.75,0.8,1},{"F","D","C","C+","B-","B","B+","A-","A","A+"}))))</f>
        <v/>
      </c>
      <c r="AB117" s="1" t="str">
        <f>IF(COUNT($A117)=0,"",IF(Z117="","--",IF(Z117="3E","3E",LOOKUP(Z117/AB$2,{0,0.4,0.45,0.5,0.55,0.6,0.65,0.7,0.75,0.8,1},{0,2,2.25,2.5,2.75,3,3.25,3.5,3.75,4}))))</f>
        <v/>
      </c>
      <c r="AC117" s="2" t="str">
        <f>IF(COUNT($A117)=0,"",IF($A117&lt;&gt;DRAFT!$B119,"ERR",IF(DRAFT!CF119&gt;0,DRAFT!CF119,"")))</f>
        <v/>
      </c>
      <c r="AD117" s="2" t="str">
        <f>IF(COUNT($A117)=0,"",IF(AC117="3E","3E",IF(AC117="","I",LOOKUP(AC117/AE$2,{0,0.4,0.45,0.5,0.55,0.6,0.65,0.7,0.75,0.8,1},{"F","D","C","C+","B-","B","B+","A-","A","A+"}))))</f>
        <v/>
      </c>
      <c r="AE117" s="1" t="str">
        <f>IF(COUNT($A117)=0,"",IF(AC117="","--",IF(AC117="3E","3E",LOOKUP(AC117/AE$2,{0,0.4,0.45,0.5,0.55,0.6,0.65,0.7,0.75,0.8,1},{0,2,2.25,2.5,2.75,3,3.25,3.5,3.75,4}))))</f>
        <v/>
      </c>
      <c r="AF117" s="2" t="str">
        <f>IF(COUNT($A117)=0,"",IF($A117&lt;&gt;DRAFT!$B119,"ERR",IF(DRAFT!CI119&gt;0,DRAFT!CK119,"")))</f>
        <v/>
      </c>
      <c r="AG117" s="2" t="str">
        <f>IF(COUNT($A117)=0,"",IF(AF117="3E","3E",IF(AF117="","I",LOOKUP(AF117/AH$2,{0,0.4,0.45,0.5,0.55,0.6,0.65,0.7,0.75,0.8,1},{"F","D","C","C+","B-","B","B+","A-","A","A+"}))))</f>
        <v/>
      </c>
      <c r="AH117" s="1" t="str">
        <f>IF(COUNT($A117)=0,"",IF(AF117="","--",IF(AF117="3E","3E",LOOKUP(AF117/AH$2,{0,0.4,0.45,0.5,0.55,0.6,0.65,0.7,0.75,0.8,1},{0,2,2.25,2.5,2.75,3,3.25,3.5,3.75,4}))))</f>
        <v/>
      </c>
      <c r="AI117" s="2" t="str">
        <f>IF($A117&lt;&gt;DRAFT!$B119,"ERR",IF(OR(COUNT($A117)=0,COUNT(DRAFT!CL119:CN119,DRAFT!CP119:CR119)=0),"",CEILING(SUM(DRAFT!CO119,DRAFT!CS119,DRAFT!CT119),1)))</f>
        <v/>
      </c>
      <c r="AJ117" s="2" t="str">
        <f>IF(COUNT($A117)=0,"",IF(AI117="3E","3E",IF(AI117="","I",LOOKUP(AI117/AK$2,{0,0.4,0.45,0.5,0.55,0.6,0.65,0.7,0.75,0.8,1},{"F","D","C","C+","B-","B","B+","A-","A","A+"}))))</f>
        <v/>
      </c>
      <c r="AK117" s="1" t="str">
        <f>IF(COUNT($A117)=0,"",IF(AI117="","--",IF(AI117="3E","3E",LOOKUP(AI117/AK$2,{0,0.4,0.45,0.5,0.55,0.6,0.65,0.7,0.75,0.8,1},{0,2,2.25,2.5,2.75,3,3.25,3.5,3.75,4}))))</f>
        <v/>
      </c>
      <c r="AL117" s="4" t="str">
        <f>IF(OR(COUNT($A117)=0,COUNT(B117:AK117)=0),"",IF(COUNTIF(B117:AK117,"3E")&gt;0,"3E",IF(DRAFT!$A119="R",TRUNC(SUMPRODUCT(RGP,RCP)/TCP,3),TRUNC((SUMPRODUCT(--(IMDGP&gt;0)*IMDGP,IMCP)+CEILING(DRAFT!$DB119*42,0.25))/TCP,3))))</f>
        <v/>
      </c>
      <c r="AM117" s="2" t="str">
        <f>IF(OR(COUNT($A117)=0,COUNT(B117:AK117)=0),"",IF(COUNTIF(B117:AK117,"3E")&gt;0,"3E",IF(DRAFT!$A119="R",SUMPRODUCT(--(RGP&gt;=2),RCP),SUMPRODUCT(--(IMDGP&gt;0),--(IMGP=0),IMCP)+DRAFT!$DC119)))</f>
        <v/>
      </c>
      <c r="AN117" s="67" t="str">
        <f>IF(AL117="3E","3E",IF(COUNT($A117)=0,"",IF(COUNT(AI117)=0,"--",ROUND(((CEILING(DRAFT!$CV119*38,0.25)+CEILING(DRAFT!$CX119*38,0.25)+CEILING(DRAFT!$CZ119*42,0.25)+CEILING($AL117*42,0.25))/160),2))))</f>
        <v/>
      </c>
      <c r="AO117" s="2" t="str">
        <f>IF(AN117="3E","3E",IF(COUNT($A117)=0,"",IF(COUNT(AN117)=0,"I",LOOKUP(AN117,{0,2,2.25,2.5,2.75,3,3.25,3.5,3.75,4},{"F","D","C","C+","B-","B","B+","A-","A","A+"}))))</f>
        <v/>
      </c>
      <c r="AP117" s="2" t="str">
        <f>IF(AN117="3E","3E",IF(OR(COUNT(A117)=0,COUNT(AN117)=0),"",DRAFT!CW119+DRAFT!CY119+DRAFT!DA119+N(TABULATION!AM117)))</f>
        <v/>
      </c>
      <c r="AQ117" s="2" t="str">
        <f>IF(OR(COUNT($A117)=0,COUNT(B117:AK117)=0),"",IF(COUNTIF(B117:AM117,"3E")&gt;0,"3E",IF(AND(DRAFT!$A119="IM",OR($AL117&gt;DRAFT!$DB119,$AM117&gt;DRAFT!$DC119)),"IMPROVED",IF(AND(DRAFT!$A119="IM",$AL117&lt;=DRAFT!$DB119,$AM117&lt;=DRAFT!$DC119),"NOT IMPROVED",IF(AND(DRAFT!CU119="S",AH117&gt;=2,AK117&gt;=2,AN117&gt;=2.5,AP117&gt;=144),"PASS","FAIL")))))</f>
        <v/>
      </c>
      <c r="AR117" s="2" t="str">
        <f t="shared" si="2"/>
        <v/>
      </c>
      <c r="AS117" s="2" t="str">
        <f t="shared" si="3"/>
        <v/>
      </c>
    </row>
    <row r="118" spans="1:45" ht="18.95" customHeight="1" x14ac:dyDescent="0.25">
      <c r="A118" s="3" t="str">
        <f>IF(DRAFT!$B120="","",DRAFT!$B120)</f>
        <v/>
      </c>
      <c r="B118" s="2" t="str">
        <f>IF(COUNT($A118)=0,"",IF($A118&lt;&gt;DRAFT!$B120,"ERR",IF(DRAFT!I120="3E","3E",IF(COUNT(DRAFT!E120,DRAFT!I120)&gt;0,DRAFT!J120,""))))</f>
        <v/>
      </c>
      <c r="C118" s="2" t="str">
        <f>IF(COUNT($A118)=0,"",IF(B118="3E","3E",IF(B118="","I",LOOKUP(B118/D$2,{0,0.4,0.45,0.5,0.55,0.6,0.65,0.7,0.75,0.8,1},{"F","D","C","C+","B-","B","B+","A-","A","A+"}))))</f>
        <v/>
      </c>
      <c r="D118" s="1" t="str">
        <f>IF(COUNT($A118)=0,"",IF(B118="","--",IF(B118="3E","3E",LOOKUP(B118/D$2,{0,0.4,0.45,0.5,0.55,0.6,0.65,0.7,0.75,0.8,1},{0,2,2.25,2.5,2.75,3,3.25,3.5,3.75,4}))))</f>
        <v/>
      </c>
      <c r="E118" s="2" t="str">
        <f>IF(COUNT($A118)=0,"",IF($A118&lt;&gt;DRAFT!$B120,"ERR",IF(DRAFT!R120="3E","3E",IF(COUNT(DRAFT!N120,DRAFT!R120)&gt;0,DRAFT!S120,""))))</f>
        <v/>
      </c>
      <c r="F118" s="2" t="str">
        <f>IF(COUNT($A118)=0,"",IF(E118="3E","3E",IF(E118="","I",LOOKUP(E118/G$2,{0,0.4,0.45,0.5,0.55,0.6,0.65,0.7,0.75,0.8,1},{"F","D","C","C+","B-","B","B+","A-","A","A+"}))))</f>
        <v/>
      </c>
      <c r="G118" s="1" t="str">
        <f>IF(COUNT($A118)=0,"",IF(E118="","--",IF(E118="3E","3E",LOOKUP(E118/G$2,{0,0.4,0.45,0.5,0.55,0.6,0.65,0.7,0.75,0.8,1},{0,2,2.25,2.5,2.75,3,3.25,3.5,3.75,4}))))</f>
        <v/>
      </c>
      <c r="H118" s="2" t="str">
        <f>IF(COUNT($A118)=0,"",IF($A118&lt;&gt;DRAFT!$B120,"ERR",IF(DRAFT!AA120="3E","3E",IF(COUNT(DRAFT!W120,DRAFT!AA120)&gt;0,DRAFT!AB120,""))))</f>
        <v/>
      </c>
      <c r="I118" s="2" t="str">
        <f>IF(COUNT($A118)=0,"",IF(H118="3E","3E",IF(H118="","I",LOOKUP(H118/J$2,{0,0.4,0.45,0.5,0.55,0.6,0.65,0.7,0.75,0.8,1},{"F","D","C","C+","B-","B","B+","A-","A","A+"}))))</f>
        <v/>
      </c>
      <c r="J118" s="1" t="str">
        <f>IF(COUNT($A118)=0,"",IF(H118="","--",IF(H118="3E","3E",LOOKUP(H118/J$2,{0,0.4,0.45,0.5,0.55,0.6,0.65,0.7,0.75,0.8,1},{0,2,2.25,2.5,2.75,3,3.25,3.5,3.75,4}))))</f>
        <v/>
      </c>
      <c r="K118" s="2" t="str">
        <f>IF(COUNT($A118)=0,"",IF($A118&lt;&gt;DRAFT!$B120,"ERR",IF(DRAFT!AJ120="3E","3E",IF(COUNT(DRAFT!AF120,DRAFT!AJ120)&gt;0,DRAFT!AK120,""))))</f>
        <v/>
      </c>
      <c r="L118" s="2" t="str">
        <f>IF(COUNT($A118)=0,"",IF(K118="3E","3E",IF(K118="","I",LOOKUP(K118/M$2,{0,0.4,0.45,0.5,0.55,0.6,0.65,0.7,0.75,0.8,1},{"F","D","C","C+","B-","B","B+","A-","A","A+"}))))</f>
        <v/>
      </c>
      <c r="M118" s="1" t="str">
        <f>IF(COUNT($A118)=0,"",IF(K118="","--",IF(K118="3E","3E",LOOKUP(K118/M$2,{0,0.4,0.45,0.5,0.55,0.6,0.65,0.7,0.75,0.8,1},{0,2,2.25,2.5,2.75,3,3.25,3.5,3.75,4}))))</f>
        <v/>
      </c>
      <c r="N118" s="2" t="str">
        <f>IF(COUNT($A118)=0,"",IF($A118&lt;&gt;DRAFT!$B120,"ERR",IF(DRAFT!AS120="3E","3E",IF(COUNT(DRAFT!AO120,DRAFT!AS120)&gt;0,DRAFT!AT120,""))))</f>
        <v/>
      </c>
      <c r="O118" s="2" t="str">
        <f>IF(COUNT($A118)=0,"",IF(N118="3E","3E",IF(N118="","I",LOOKUP(N118/P$2,{0,0.4,0.45,0.5,0.55,0.6,0.65,0.7,0.75,0.8,1},{"F","D","C","C+","B-","B","B+","A-","A","A+"}))))</f>
        <v/>
      </c>
      <c r="P118" s="1" t="str">
        <f>IF(COUNT($A118)=0,"",IF(N118="","--",IF(N118="3E","3E",LOOKUP(N118/P$2,{0,0.4,0.45,0.5,0.55,0.6,0.65,0.7,0.75,0.8,1},{0,2,2.25,2.5,2.75,3,3.25,3.5,3.75,4}))))</f>
        <v/>
      </c>
      <c r="Q118" s="2" t="str">
        <f>IF(COUNT($A118)=0,"",IF($A118&lt;&gt;DRAFT!$B120,"ERR",IF(DRAFT!BB120="3E","3E",IF(COUNT(DRAFT!AX120,DRAFT!BB120)&gt;0,DRAFT!BC120,""))))</f>
        <v/>
      </c>
      <c r="R118" s="2" t="str">
        <f>IF(COUNT($A118)=0,"",IF(Q118="3E","3E",IF(Q118="","I",LOOKUP(Q118/S$2,{0,0.4,0.45,0.5,0.55,0.6,0.65,0.7,0.75,0.8,1},{"F","D","C","C+","B-","B","B+","A-","A","A+"}))))</f>
        <v/>
      </c>
      <c r="S118" s="1" t="str">
        <f>IF(COUNT($A118)=0,"",IF(Q118="","--",IF(Q118="3E","3E",LOOKUP(Q118/S$2,{0,0.4,0.45,0.5,0.55,0.6,0.65,0.7,0.75,0.8,1},{0,2,2.25,2.5,2.75,3,3.25,3.5,3.75,4}))))</f>
        <v/>
      </c>
      <c r="T118" s="2" t="str">
        <f>IF(COUNT($A118)=0,"",IF($A118&lt;&gt;DRAFT!$B120,"ERR",IF(DRAFT!BK120="3E","3E",IF(COUNT(DRAFT!BG120,DRAFT!BK120)&gt;0,DRAFT!BL120,""))))</f>
        <v/>
      </c>
      <c r="U118" s="2" t="str">
        <f>IF(COUNT($A118)=0,"",IF(T118="3E","3E",IF(T118="","I",LOOKUP(T118/V$2,{0,0.4,0.45,0.5,0.55,0.6,0.65,0.7,0.75,0.8,1},{"F","D","C","C+","B-","B","B+","A-","A","A+"}))))</f>
        <v/>
      </c>
      <c r="V118" s="1" t="str">
        <f>IF(COUNT($A118)=0,"",IF(T118="","--",IF(T118="3E","3E",LOOKUP(T118/V$2,{0,0.4,0.45,0.5,0.55,0.6,0.65,0.7,0.75,0.8,1},{0,2,2.25,2.5,2.75,3,3.25,3.5,3.75,4}))))</f>
        <v/>
      </c>
      <c r="W118" s="2" t="str">
        <f>IF(COUNT($A118)=0,"",IF($A118&lt;&gt;DRAFT!$B120,"ERR",IF(DRAFT!BT120="3E","3E",IF(COUNT(DRAFT!BP120,DRAFT!BT120)&gt;0,DRAFT!BU120,""))))</f>
        <v/>
      </c>
      <c r="X118" s="2" t="str">
        <f>IF(COUNT($A118)=0,"",IF(W118="3E","3E",IF(W118="","I",LOOKUP(W118/Y$2,{0,0.4,0.45,0.5,0.55,0.6,0.65,0.7,0.75,0.8,1},{"F","D","C","C+","B-","B","B+","A-","A","A+"}))))</f>
        <v/>
      </c>
      <c r="Y118" s="1" t="str">
        <f>IF(COUNT($A118)=0,"",IF(W118="","--",IF(W118="3E","3E",LOOKUP(W118/Y$2,{0,0.4,0.45,0.5,0.55,0.6,0.65,0.7,0.75,0.8,1},{0,2,2.25,2.5,2.75,3,3.25,3.5,3.75,4}))))</f>
        <v/>
      </c>
      <c r="Z118" s="2" t="str">
        <f>IF(COUNT($A118)=0,"",IF($A118&lt;&gt;DRAFT!$B120,"ERR",IF(DRAFT!CC120="3E","3E",IF(COUNT(DRAFT!BY120,DRAFT!CC120)&gt;0,DRAFT!CD120,""))))</f>
        <v/>
      </c>
      <c r="AA118" s="2" t="str">
        <f>IF(COUNT($A118)=0,"",IF(Z118="3E","3E",IF(Z118="","I",LOOKUP(Z118/AB$2,{0,0.4,0.45,0.5,0.55,0.6,0.65,0.7,0.75,0.8,1},{"F","D","C","C+","B-","B","B+","A-","A","A+"}))))</f>
        <v/>
      </c>
      <c r="AB118" s="1" t="str">
        <f>IF(COUNT($A118)=0,"",IF(Z118="","--",IF(Z118="3E","3E",LOOKUP(Z118/AB$2,{0,0.4,0.45,0.5,0.55,0.6,0.65,0.7,0.75,0.8,1},{0,2,2.25,2.5,2.75,3,3.25,3.5,3.75,4}))))</f>
        <v/>
      </c>
      <c r="AC118" s="2" t="str">
        <f>IF(COUNT($A118)=0,"",IF($A118&lt;&gt;DRAFT!$B120,"ERR",IF(DRAFT!CF120&gt;0,DRAFT!CF120,"")))</f>
        <v/>
      </c>
      <c r="AD118" s="2" t="str">
        <f>IF(COUNT($A118)=0,"",IF(AC118="3E","3E",IF(AC118="","I",LOOKUP(AC118/AE$2,{0,0.4,0.45,0.5,0.55,0.6,0.65,0.7,0.75,0.8,1},{"F","D","C","C+","B-","B","B+","A-","A","A+"}))))</f>
        <v/>
      </c>
      <c r="AE118" s="1" t="str">
        <f>IF(COUNT($A118)=0,"",IF(AC118="","--",IF(AC118="3E","3E",LOOKUP(AC118/AE$2,{0,0.4,0.45,0.5,0.55,0.6,0.65,0.7,0.75,0.8,1},{0,2,2.25,2.5,2.75,3,3.25,3.5,3.75,4}))))</f>
        <v/>
      </c>
      <c r="AF118" s="2" t="str">
        <f>IF(COUNT($A118)=0,"",IF($A118&lt;&gt;DRAFT!$B120,"ERR",IF(DRAFT!CI120&gt;0,DRAFT!CK120,"")))</f>
        <v/>
      </c>
      <c r="AG118" s="2" t="str">
        <f>IF(COUNT($A118)=0,"",IF(AF118="3E","3E",IF(AF118="","I",LOOKUP(AF118/AH$2,{0,0.4,0.45,0.5,0.55,0.6,0.65,0.7,0.75,0.8,1},{"F","D","C","C+","B-","B","B+","A-","A","A+"}))))</f>
        <v/>
      </c>
      <c r="AH118" s="1" t="str">
        <f>IF(COUNT($A118)=0,"",IF(AF118="","--",IF(AF118="3E","3E",LOOKUP(AF118/AH$2,{0,0.4,0.45,0.5,0.55,0.6,0.65,0.7,0.75,0.8,1},{0,2,2.25,2.5,2.75,3,3.25,3.5,3.75,4}))))</f>
        <v/>
      </c>
      <c r="AI118" s="2" t="str">
        <f>IF($A118&lt;&gt;DRAFT!$B120,"ERR",IF(OR(COUNT($A118)=0,COUNT(DRAFT!CL120:CN120,DRAFT!CP120:CR120)=0),"",CEILING(SUM(DRAFT!CO120,DRAFT!CS120,DRAFT!CT120),1)))</f>
        <v/>
      </c>
      <c r="AJ118" s="2" t="str">
        <f>IF(COUNT($A118)=0,"",IF(AI118="3E","3E",IF(AI118="","I",LOOKUP(AI118/AK$2,{0,0.4,0.45,0.5,0.55,0.6,0.65,0.7,0.75,0.8,1},{"F","D","C","C+","B-","B","B+","A-","A","A+"}))))</f>
        <v/>
      </c>
      <c r="AK118" s="1" t="str">
        <f>IF(COUNT($A118)=0,"",IF(AI118="","--",IF(AI118="3E","3E",LOOKUP(AI118/AK$2,{0,0.4,0.45,0.5,0.55,0.6,0.65,0.7,0.75,0.8,1},{0,2,2.25,2.5,2.75,3,3.25,3.5,3.75,4}))))</f>
        <v/>
      </c>
      <c r="AL118" s="4" t="str">
        <f>IF(OR(COUNT($A118)=0,COUNT(B118:AK118)=0),"",IF(COUNTIF(B118:AK118,"3E")&gt;0,"3E",IF(DRAFT!$A120="R",TRUNC(SUMPRODUCT(RGP,RCP)/TCP,3),TRUNC((SUMPRODUCT(--(IMDGP&gt;0)*IMDGP,IMCP)+CEILING(DRAFT!$DB120*42,0.25))/TCP,3))))</f>
        <v/>
      </c>
      <c r="AM118" s="2" t="str">
        <f>IF(OR(COUNT($A118)=0,COUNT(B118:AK118)=0),"",IF(COUNTIF(B118:AK118,"3E")&gt;0,"3E",IF(DRAFT!$A120="R",SUMPRODUCT(--(RGP&gt;=2),RCP),SUMPRODUCT(--(IMDGP&gt;0),--(IMGP=0),IMCP)+DRAFT!$DC120)))</f>
        <v/>
      </c>
      <c r="AN118" s="67" t="str">
        <f>IF(AL118="3E","3E",IF(COUNT($A118)=0,"",IF(COUNT(AI118)=0,"--",ROUND(((CEILING(DRAFT!$CV120*38,0.25)+CEILING(DRAFT!$CX120*38,0.25)+CEILING(DRAFT!$CZ120*42,0.25)+CEILING($AL118*42,0.25))/160),2))))</f>
        <v/>
      </c>
      <c r="AO118" s="2" t="str">
        <f>IF(AN118="3E","3E",IF(COUNT($A118)=0,"",IF(COUNT(AN118)=0,"I",LOOKUP(AN118,{0,2,2.25,2.5,2.75,3,3.25,3.5,3.75,4},{"F","D","C","C+","B-","B","B+","A-","A","A+"}))))</f>
        <v/>
      </c>
      <c r="AP118" s="2" t="str">
        <f>IF(AN118="3E","3E",IF(OR(COUNT(A118)=0,COUNT(AN118)=0),"",DRAFT!CW120+DRAFT!CY120+DRAFT!DA120+N(TABULATION!AM118)))</f>
        <v/>
      </c>
      <c r="AQ118" s="2" t="str">
        <f>IF(OR(COUNT($A118)=0,COUNT(B118:AK118)=0),"",IF(COUNTIF(B118:AM118,"3E")&gt;0,"3E",IF(AND(DRAFT!$A120="IM",OR($AL118&gt;DRAFT!$DB120,$AM118&gt;DRAFT!$DC120)),"IMPROVED",IF(AND(DRAFT!$A120="IM",$AL118&lt;=DRAFT!$DB120,$AM118&lt;=DRAFT!$DC120),"NOT IMPROVED",IF(AND(DRAFT!CU120="S",AH118&gt;=2,AK118&gt;=2,AN118&gt;=2.5,AP118&gt;=144),"PASS","FAIL")))))</f>
        <v/>
      </c>
      <c r="AR118" s="2" t="str">
        <f t="shared" si="2"/>
        <v/>
      </c>
      <c r="AS118" s="2" t="str">
        <f t="shared" si="3"/>
        <v/>
      </c>
    </row>
    <row r="119" spans="1:45" ht="18.95" customHeight="1" x14ac:dyDescent="0.25">
      <c r="A119" s="3" t="str">
        <f>IF(DRAFT!$B121="","",DRAFT!$B121)</f>
        <v/>
      </c>
      <c r="B119" s="2" t="str">
        <f>IF(COUNT($A119)=0,"",IF($A119&lt;&gt;DRAFT!$B121,"ERR",IF(DRAFT!I121="3E","3E",IF(COUNT(DRAFT!E121,DRAFT!I121)&gt;0,DRAFT!J121,""))))</f>
        <v/>
      </c>
      <c r="C119" s="2" t="str">
        <f>IF(COUNT($A119)=0,"",IF(B119="3E","3E",IF(B119="","I",LOOKUP(B119/D$2,{0,0.4,0.45,0.5,0.55,0.6,0.65,0.7,0.75,0.8,1},{"F","D","C","C+","B-","B","B+","A-","A","A+"}))))</f>
        <v/>
      </c>
      <c r="D119" s="1" t="str">
        <f>IF(COUNT($A119)=0,"",IF(B119="","--",IF(B119="3E","3E",LOOKUP(B119/D$2,{0,0.4,0.45,0.5,0.55,0.6,0.65,0.7,0.75,0.8,1},{0,2,2.25,2.5,2.75,3,3.25,3.5,3.75,4}))))</f>
        <v/>
      </c>
      <c r="E119" s="2" t="str">
        <f>IF(COUNT($A119)=0,"",IF($A119&lt;&gt;DRAFT!$B121,"ERR",IF(DRAFT!R121="3E","3E",IF(COUNT(DRAFT!N121,DRAFT!R121)&gt;0,DRAFT!S121,""))))</f>
        <v/>
      </c>
      <c r="F119" s="2" t="str">
        <f>IF(COUNT($A119)=0,"",IF(E119="3E","3E",IF(E119="","I",LOOKUP(E119/G$2,{0,0.4,0.45,0.5,0.55,0.6,0.65,0.7,0.75,0.8,1},{"F","D","C","C+","B-","B","B+","A-","A","A+"}))))</f>
        <v/>
      </c>
      <c r="G119" s="1" t="str">
        <f>IF(COUNT($A119)=0,"",IF(E119="","--",IF(E119="3E","3E",LOOKUP(E119/G$2,{0,0.4,0.45,0.5,0.55,0.6,0.65,0.7,0.75,0.8,1},{0,2,2.25,2.5,2.75,3,3.25,3.5,3.75,4}))))</f>
        <v/>
      </c>
      <c r="H119" s="2" t="str">
        <f>IF(COUNT($A119)=0,"",IF($A119&lt;&gt;DRAFT!$B121,"ERR",IF(DRAFT!AA121="3E","3E",IF(COUNT(DRAFT!W121,DRAFT!AA121)&gt;0,DRAFT!AB121,""))))</f>
        <v/>
      </c>
      <c r="I119" s="2" t="str">
        <f>IF(COUNT($A119)=0,"",IF(H119="3E","3E",IF(H119="","I",LOOKUP(H119/J$2,{0,0.4,0.45,0.5,0.55,0.6,0.65,0.7,0.75,0.8,1},{"F","D","C","C+","B-","B","B+","A-","A","A+"}))))</f>
        <v/>
      </c>
      <c r="J119" s="1" t="str">
        <f>IF(COUNT($A119)=0,"",IF(H119="","--",IF(H119="3E","3E",LOOKUP(H119/J$2,{0,0.4,0.45,0.5,0.55,0.6,0.65,0.7,0.75,0.8,1},{0,2,2.25,2.5,2.75,3,3.25,3.5,3.75,4}))))</f>
        <v/>
      </c>
      <c r="K119" s="2" t="str">
        <f>IF(COUNT($A119)=0,"",IF($A119&lt;&gt;DRAFT!$B121,"ERR",IF(DRAFT!AJ121="3E","3E",IF(COUNT(DRAFT!AF121,DRAFT!AJ121)&gt;0,DRAFT!AK121,""))))</f>
        <v/>
      </c>
      <c r="L119" s="2" t="str">
        <f>IF(COUNT($A119)=0,"",IF(K119="3E","3E",IF(K119="","I",LOOKUP(K119/M$2,{0,0.4,0.45,0.5,0.55,0.6,0.65,0.7,0.75,0.8,1},{"F","D","C","C+","B-","B","B+","A-","A","A+"}))))</f>
        <v/>
      </c>
      <c r="M119" s="1" t="str">
        <f>IF(COUNT($A119)=0,"",IF(K119="","--",IF(K119="3E","3E",LOOKUP(K119/M$2,{0,0.4,0.45,0.5,0.55,0.6,0.65,0.7,0.75,0.8,1},{0,2,2.25,2.5,2.75,3,3.25,3.5,3.75,4}))))</f>
        <v/>
      </c>
      <c r="N119" s="2" t="str">
        <f>IF(COUNT($A119)=0,"",IF($A119&lt;&gt;DRAFT!$B121,"ERR",IF(DRAFT!AS121="3E","3E",IF(COUNT(DRAFT!AO121,DRAFT!AS121)&gt;0,DRAFT!AT121,""))))</f>
        <v/>
      </c>
      <c r="O119" s="2" t="str">
        <f>IF(COUNT($A119)=0,"",IF(N119="3E","3E",IF(N119="","I",LOOKUP(N119/P$2,{0,0.4,0.45,0.5,0.55,0.6,0.65,0.7,0.75,0.8,1},{"F","D","C","C+","B-","B","B+","A-","A","A+"}))))</f>
        <v/>
      </c>
      <c r="P119" s="1" t="str">
        <f>IF(COUNT($A119)=0,"",IF(N119="","--",IF(N119="3E","3E",LOOKUP(N119/P$2,{0,0.4,0.45,0.5,0.55,0.6,0.65,0.7,0.75,0.8,1},{0,2,2.25,2.5,2.75,3,3.25,3.5,3.75,4}))))</f>
        <v/>
      </c>
      <c r="Q119" s="2" t="str">
        <f>IF(COUNT($A119)=0,"",IF($A119&lt;&gt;DRAFT!$B121,"ERR",IF(DRAFT!BB121="3E","3E",IF(COUNT(DRAFT!AX121,DRAFT!BB121)&gt;0,DRAFT!BC121,""))))</f>
        <v/>
      </c>
      <c r="R119" s="2" t="str">
        <f>IF(COUNT($A119)=0,"",IF(Q119="3E","3E",IF(Q119="","I",LOOKUP(Q119/S$2,{0,0.4,0.45,0.5,0.55,0.6,0.65,0.7,0.75,0.8,1},{"F","D","C","C+","B-","B","B+","A-","A","A+"}))))</f>
        <v/>
      </c>
      <c r="S119" s="1" t="str">
        <f>IF(COUNT($A119)=0,"",IF(Q119="","--",IF(Q119="3E","3E",LOOKUP(Q119/S$2,{0,0.4,0.45,0.5,0.55,0.6,0.65,0.7,0.75,0.8,1},{0,2,2.25,2.5,2.75,3,3.25,3.5,3.75,4}))))</f>
        <v/>
      </c>
      <c r="T119" s="2" t="str">
        <f>IF(COUNT($A119)=0,"",IF($A119&lt;&gt;DRAFT!$B121,"ERR",IF(DRAFT!BK121="3E","3E",IF(COUNT(DRAFT!BG121,DRAFT!BK121)&gt;0,DRAFT!BL121,""))))</f>
        <v/>
      </c>
      <c r="U119" s="2" t="str">
        <f>IF(COUNT($A119)=0,"",IF(T119="3E","3E",IF(T119="","I",LOOKUP(T119/V$2,{0,0.4,0.45,0.5,0.55,0.6,0.65,0.7,0.75,0.8,1},{"F","D","C","C+","B-","B","B+","A-","A","A+"}))))</f>
        <v/>
      </c>
      <c r="V119" s="1" t="str">
        <f>IF(COUNT($A119)=0,"",IF(T119="","--",IF(T119="3E","3E",LOOKUP(T119/V$2,{0,0.4,0.45,0.5,0.55,0.6,0.65,0.7,0.75,0.8,1},{0,2,2.25,2.5,2.75,3,3.25,3.5,3.75,4}))))</f>
        <v/>
      </c>
      <c r="W119" s="2" t="str">
        <f>IF(COUNT($A119)=0,"",IF($A119&lt;&gt;DRAFT!$B121,"ERR",IF(DRAFT!BT121="3E","3E",IF(COUNT(DRAFT!BP121,DRAFT!BT121)&gt;0,DRAFT!BU121,""))))</f>
        <v/>
      </c>
      <c r="X119" s="2" t="str">
        <f>IF(COUNT($A119)=0,"",IF(W119="3E","3E",IF(W119="","I",LOOKUP(W119/Y$2,{0,0.4,0.45,0.5,0.55,0.6,0.65,0.7,0.75,0.8,1},{"F","D","C","C+","B-","B","B+","A-","A","A+"}))))</f>
        <v/>
      </c>
      <c r="Y119" s="1" t="str">
        <f>IF(COUNT($A119)=0,"",IF(W119="","--",IF(W119="3E","3E",LOOKUP(W119/Y$2,{0,0.4,0.45,0.5,0.55,0.6,0.65,0.7,0.75,0.8,1},{0,2,2.25,2.5,2.75,3,3.25,3.5,3.75,4}))))</f>
        <v/>
      </c>
      <c r="Z119" s="2" t="str">
        <f>IF(COUNT($A119)=0,"",IF($A119&lt;&gt;DRAFT!$B121,"ERR",IF(DRAFT!CC121="3E","3E",IF(COUNT(DRAFT!BY121,DRAFT!CC121)&gt;0,DRAFT!CD121,""))))</f>
        <v/>
      </c>
      <c r="AA119" s="2" t="str">
        <f>IF(COUNT($A119)=0,"",IF(Z119="3E","3E",IF(Z119="","I",LOOKUP(Z119/AB$2,{0,0.4,0.45,0.5,0.55,0.6,0.65,0.7,0.75,0.8,1},{"F","D","C","C+","B-","B","B+","A-","A","A+"}))))</f>
        <v/>
      </c>
      <c r="AB119" s="1" t="str">
        <f>IF(COUNT($A119)=0,"",IF(Z119="","--",IF(Z119="3E","3E",LOOKUP(Z119/AB$2,{0,0.4,0.45,0.5,0.55,0.6,0.65,0.7,0.75,0.8,1},{0,2,2.25,2.5,2.75,3,3.25,3.5,3.75,4}))))</f>
        <v/>
      </c>
      <c r="AC119" s="2" t="str">
        <f>IF(COUNT($A119)=0,"",IF($A119&lt;&gt;DRAFT!$B121,"ERR",IF(DRAFT!CF121&gt;0,DRAFT!CF121,"")))</f>
        <v/>
      </c>
      <c r="AD119" s="2" t="str">
        <f>IF(COUNT($A119)=0,"",IF(AC119="3E","3E",IF(AC119="","I",LOOKUP(AC119/AE$2,{0,0.4,0.45,0.5,0.55,0.6,0.65,0.7,0.75,0.8,1},{"F","D","C","C+","B-","B","B+","A-","A","A+"}))))</f>
        <v/>
      </c>
      <c r="AE119" s="1" t="str">
        <f>IF(COUNT($A119)=0,"",IF(AC119="","--",IF(AC119="3E","3E",LOOKUP(AC119/AE$2,{0,0.4,0.45,0.5,0.55,0.6,0.65,0.7,0.75,0.8,1},{0,2,2.25,2.5,2.75,3,3.25,3.5,3.75,4}))))</f>
        <v/>
      </c>
      <c r="AF119" s="2" t="str">
        <f>IF(COUNT($A119)=0,"",IF($A119&lt;&gt;DRAFT!$B121,"ERR",IF(DRAFT!CI121&gt;0,DRAFT!CK121,"")))</f>
        <v/>
      </c>
      <c r="AG119" s="2" t="str">
        <f>IF(COUNT($A119)=0,"",IF(AF119="3E","3E",IF(AF119="","I",LOOKUP(AF119/AH$2,{0,0.4,0.45,0.5,0.55,0.6,0.65,0.7,0.75,0.8,1},{"F","D","C","C+","B-","B","B+","A-","A","A+"}))))</f>
        <v/>
      </c>
      <c r="AH119" s="1" t="str">
        <f>IF(COUNT($A119)=0,"",IF(AF119="","--",IF(AF119="3E","3E",LOOKUP(AF119/AH$2,{0,0.4,0.45,0.5,0.55,0.6,0.65,0.7,0.75,0.8,1},{0,2,2.25,2.5,2.75,3,3.25,3.5,3.75,4}))))</f>
        <v/>
      </c>
      <c r="AI119" s="2" t="str">
        <f>IF($A119&lt;&gt;DRAFT!$B121,"ERR",IF(OR(COUNT($A119)=0,COUNT(DRAFT!CL121:CN121,DRAFT!CP121:CR121)=0),"",CEILING(SUM(DRAFT!CO121,DRAFT!CS121,DRAFT!CT121),1)))</f>
        <v/>
      </c>
      <c r="AJ119" s="2" t="str">
        <f>IF(COUNT($A119)=0,"",IF(AI119="3E","3E",IF(AI119="","I",LOOKUP(AI119/AK$2,{0,0.4,0.45,0.5,0.55,0.6,0.65,0.7,0.75,0.8,1},{"F","D","C","C+","B-","B","B+","A-","A","A+"}))))</f>
        <v/>
      </c>
      <c r="AK119" s="1" t="str">
        <f>IF(COUNT($A119)=0,"",IF(AI119="","--",IF(AI119="3E","3E",LOOKUP(AI119/AK$2,{0,0.4,0.45,0.5,0.55,0.6,0.65,0.7,0.75,0.8,1},{0,2,2.25,2.5,2.75,3,3.25,3.5,3.75,4}))))</f>
        <v/>
      </c>
      <c r="AL119" s="4" t="str">
        <f>IF(OR(COUNT($A119)=0,COUNT(B119:AK119)=0),"",IF(COUNTIF(B119:AK119,"3E")&gt;0,"3E",IF(DRAFT!$A121="R",TRUNC(SUMPRODUCT(RGP,RCP)/TCP,3),TRUNC((SUMPRODUCT(--(IMDGP&gt;0)*IMDGP,IMCP)+CEILING(DRAFT!$DB121*42,0.25))/TCP,3))))</f>
        <v/>
      </c>
      <c r="AM119" s="2" t="str">
        <f>IF(OR(COUNT($A119)=0,COUNT(B119:AK119)=0),"",IF(COUNTIF(B119:AK119,"3E")&gt;0,"3E",IF(DRAFT!$A121="R",SUMPRODUCT(--(RGP&gt;=2),RCP),SUMPRODUCT(--(IMDGP&gt;0),--(IMGP=0),IMCP)+DRAFT!$DC121)))</f>
        <v/>
      </c>
      <c r="AN119" s="67" t="str">
        <f>IF(AL119="3E","3E",IF(COUNT($A119)=0,"",IF(COUNT(AI119)=0,"--",ROUND(((CEILING(DRAFT!$CV121*38,0.25)+CEILING(DRAFT!$CX121*38,0.25)+CEILING(DRAFT!$CZ121*42,0.25)+CEILING($AL119*42,0.25))/160),2))))</f>
        <v/>
      </c>
      <c r="AO119" s="2" t="str">
        <f>IF(AN119="3E","3E",IF(COUNT($A119)=0,"",IF(COUNT(AN119)=0,"I",LOOKUP(AN119,{0,2,2.25,2.5,2.75,3,3.25,3.5,3.75,4},{"F","D","C","C+","B-","B","B+","A-","A","A+"}))))</f>
        <v/>
      </c>
      <c r="AP119" s="2" t="str">
        <f>IF(AN119="3E","3E",IF(OR(COUNT(A119)=0,COUNT(AN119)=0),"",DRAFT!CW121+DRAFT!CY121+DRAFT!DA121+N(TABULATION!AM119)))</f>
        <v/>
      </c>
      <c r="AQ119" s="2" t="str">
        <f>IF(OR(COUNT($A119)=0,COUNT(B119:AK119)=0),"",IF(COUNTIF(B119:AM119,"3E")&gt;0,"3E",IF(AND(DRAFT!$A121="IM",OR($AL119&gt;DRAFT!$DB121,$AM119&gt;DRAFT!$DC121)),"IMPROVED",IF(AND(DRAFT!$A121="IM",$AL119&lt;=DRAFT!$DB121,$AM119&lt;=DRAFT!$DC121),"NOT IMPROVED",IF(AND(DRAFT!CU121="S",AH119&gt;=2,AK119&gt;=2,AN119&gt;=2.5,AP119&gt;=144),"PASS","FAIL")))))</f>
        <v/>
      </c>
      <c r="AR119" s="2" t="str">
        <f t="shared" si="2"/>
        <v/>
      </c>
      <c r="AS119" s="2" t="str">
        <f t="shared" si="3"/>
        <v/>
      </c>
    </row>
    <row r="120" spans="1:45" ht="18.95" customHeight="1" x14ac:dyDescent="0.25">
      <c r="A120" s="3" t="str">
        <f>IF(DRAFT!$B122="","",DRAFT!$B122)</f>
        <v/>
      </c>
      <c r="B120" s="2" t="str">
        <f>IF(COUNT($A120)=0,"",IF($A120&lt;&gt;DRAFT!$B122,"ERR",IF(DRAFT!I122="3E","3E",IF(COUNT(DRAFT!E122,DRAFT!I122)&gt;0,DRAFT!J122,""))))</f>
        <v/>
      </c>
      <c r="C120" s="2" t="str">
        <f>IF(COUNT($A120)=0,"",IF(B120="3E","3E",IF(B120="","I",LOOKUP(B120/D$2,{0,0.4,0.45,0.5,0.55,0.6,0.65,0.7,0.75,0.8,1},{"F","D","C","C+","B-","B","B+","A-","A","A+"}))))</f>
        <v/>
      </c>
      <c r="D120" s="1" t="str">
        <f>IF(COUNT($A120)=0,"",IF(B120="","--",IF(B120="3E","3E",LOOKUP(B120/D$2,{0,0.4,0.45,0.5,0.55,0.6,0.65,0.7,0.75,0.8,1},{0,2,2.25,2.5,2.75,3,3.25,3.5,3.75,4}))))</f>
        <v/>
      </c>
      <c r="E120" s="2" t="str">
        <f>IF(COUNT($A120)=0,"",IF($A120&lt;&gt;DRAFT!$B122,"ERR",IF(DRAFT!R122="3E","3E",IF(COUNT(DRAFT!N122,DRAFT!R122)&gt;0,DRAFT!S122,""))))</f>
        <v/>
      </c>
      <c r="F120" s="2" t="str">
        <f>IF(COUNT($A120)=0,"",IF(E120="3E","3E",IF(E120="","I",LOOKUP(E120/G$2,{0,0.4,0.45,0.5,0.55,0.6,0.65,0.7,0.75,0.8,1},{"F","D","C","C+","B-","B","B+","A-","A","A+"}))))</f>
        <v/>
      </c>
      <c r="G120" s="1" t="str">
        <f>IF(COUNT($A120)=0,"",IF(E120="","--",IF(E120="3E","3E",LOOKUP(E120/G$2,{0,0.4,0.45,0.5,0.55,0.6,0.65,0.7,0.75,0.8,1},{0,2,2.25,2.5,2.75,3,3.25,3.5,3.75,4}))))</f>
        <v/>
      </c>
      <c r="H120" s="2" t="str">
        <f>IF(COUNT($A120)=0,"",IF($A120&lt;&gt;DRAFT!$B122,"ERR",IF(DRAFT!AA122="3E","3E",IF(COUNT(DRAFT!W122,DRAFT!AA122)&gt;0,DRAFT!AB122,""))))</f>
        <v/>
      </c>
      <c r="I120" s="2" t="str">
        <f>IF(COUNT($A120)=0,"",IF(H120="3E","3E",IF(H120="","I",LOOKUP(H120/J$2,{0,0.4,0.45,0.5,0.55,0.6,0.65,0.7,0.75,0.8,1},{"F","D","C","C+","B-","B","B+","A-","A","A+"}))))</f>
        <v/>
      </c>
      <c r="J120" s="1" t="str">
        <f>IF(COUNT($A120)=0,"",IF(H120="","--",IF(H120="3E","3E",LOOKUP(H120/J$2,{0,0.4,0.45,0.5,0.55,0.6,0.65,0.7,0.75,0.8,1},{0,2,2.25,2.5,2.75,3,3.25,3.5,3.75,4}))))</f>
        <v/>
      </c>
      <c r="K120" s="2" t="str">
        <f>IF(COUNT($A120)=0,"",IF($A120&lt;&gt;DRAFT!$B122,"ERR",IF(DRAFT!AJ122="3E","3E",IF(COUNT(DRAFT!AF122,DRAFT!AJ122)&gt;0,DRAFT!AK122,""))))</f>
        <v/>
      </c>
      <c r="L120" s="2" t="str">
        <f>IF(COUNT($A120)=0,"",IF(K120="3E","3E",IF(K120="","I",LOOKUP(K120/M$2,{0,0.4,0.45,0.5,0.55,0.6,0.65,0.7,0.75,0.8,1},{"F","D","C","C+","B-","B","B+","A-","A","A+"}))))</f>
        <v/>
      </c>
      <c r="M120" s="1" t="str">
        <f>IF(COUNT($A120)=0,"",IF(K120="","--",IF(K120="3E","3E",LOOKUP(K120/M$2,{0,0.4,0.45,0.5,0.55,0.6,0.65,0.7,0.75,0.8,1},{0,2,2.25,2.5,2.75,3,3.25,3.5,3.75,4}))))</f>
        <v/>
      </c>
      <c r="N120" s="2" t="str">
        <f>IF(COUNT($A120)=0,"",IF($A120&lt;&gt;DRAFT!$B122,"ERR",IF(DRAFT!AS122="3E","3E",IF(COUNT(DRAFT!AO122,DRAFT!AS122)&gt;0,DRAFT!AT122,""))))</f>
        <v/>
      </c>
      <c r="O120" s="2" t="str">
        <f>IF(COUNT($A120)=0,"",IF(N120="3E","3E",IF(N120="","I",LOOKUP(N120/P$2,{0,0.4,0.45,0.5,0.55,0.6,0.65,0.7,0.75,0.8,1},{"F","D","C","C+","B-","B","B+","A-","A","A+"}))))</f>
        <v/>
      </c>
      <c r="P120" s="1" t="str">
        <f>IF(COUNT($A120)=0,"",IF(N120="","--",IF(N120="3E","3E",LOOKUP(N120/P$2,{0,0.4,0.45,0.5,0.55,0.6,0.65,0.7,0.75,0.8,1},{0,2,2.25,2.5,2.75,3,3.25,3.5,3.75,4}))))</f>
        <v/>
      </c>
      <c r="Q120" s="2" t="str">
        <f>IF(COUNT($A120)=0,"",IF($A120&lt;&gt;DRAFT!$B122,"ERR",IF(DRAFT!BB122="3E","3E",IF(COUNT(DRAFT!AX122,DRAFT!BB122)&gt;0,DRAFT!BC122,""))))</f>
        <v/>
      </c>
      <c r="R120" s="2" t="str">
        <f>IF(COUNT($A120)=0,"",IF(Q120="3E","3E",IF(Q120="","I",LOOKUP(Q120/S$2,{0,0.4,0.45,0.5,0.55,0.6,0.65,0.7,0.75,0.8,1},{"F","D","C","C+","B-","B","B+","A-","A","A+"}))))</f>
        <v/>
      </c>
      <c r="S120" s="1" t="str">
        <f>IF(COUNT($A120)=0,"",IF(Q120="","--",IF(Q120="3E","3E",LOOKUP(Q120/S$2,{0,0.4,0.45,0.5,0.55,0.6,0.65,0.7,0.75,0.8,1},{0,2,2.25,2.5,2.75,3,3.25,3.5,3.75,4}))))</f>
        <v/>
      </c>
      <c r="T120" s="2" t="str">
        <f>IF(COUNT($A120)=0,"",IF($A120&lt;&gt;DRAFT!$B122,"ERR",IF(DRAFT!BK122="3E","3E",IF(COUNT(DRAFT!BG122,DRAFT!BK122)&gt;0,DRAFT!BL122,""))))</f>
        <v/>
      </c>
      <c r="U120" s="2" t="str">
        <f>IF(COUNT($A120)=0,"",IF(T120="3E","3E",IF(T120="","I",LOOKUP(T120/V$2,{0,0.4,0.45,0.5,0.55,0.6,0.65,0.7,0.75,0.8,1},{"F","D","C","C+","B-","B","B+","A-","A","A+"}))))</f>
        <v/>
      </c>
      <c r="V120" s="1" t="str">
        <f>IF(COUNT($A120)=0,"",IF(T120="","--",IF(T120="3E","3E",LOOKUP(T120/V$2,{0,0.4,0.45,0.5,0.55,0.6,0.65,0.7,0.75,0.8,1},{0,2,2.25,2.5,2.75,3,3.25,3.5,3.75,4}))))</f>
        <v/>
      </c>
      <c r="W120" s="2" t="str">
        <f>IF(COUNT($A120)=0,"",IF($A120&lt;&gt;DRAFT!$B122,"ERR",IF(DRAFT!BT122="3E","3E",IF(COUNT(DRAFT!BP122,DRAFT!BT122)&gt;0,DRAFT!BU122,""))))</f>
        <v/>
      </c>
      <c r="X120" s="2" t="str">
        <f>IF(COUNT($A120)=0,"",IF(W120="3E","3E",IF(W120="","I",LOOKUP(W120/Y$2,{0,0.4,0.45,0.5,0.55,0.6,0.65,0.7,0.75,0.8,1},{"F","D","C","C+","B-","B","B+","A-","A","A+"}))))</f>
        <v/>
      </c>
      <c r="Y120" s="1" t="str">
        <f>IF(COUNT($A120)=0,"",IF(W120="","--",IF(W120="3E","3E",LOOKUP(W120/Y$2,{0,0.4,0.45,0.5,0.55,0.6,0.65,0.7,0.75,0.8,1},{0,2,2.25,2.5,2.75,3,3.25,3.5,3.75,4}))))</f>
        <v/>
      </c>
      <c r="Z120" s="2" t="str">
        <f>IF(COUNT($A120)=0,"",IF($A120&lt;&gt;DRAFT!$B122,"ERR",IF(DRAFT!CC122="3E","3E",IF(COUNT(DRAFT!BY122,DRAFT!CC122)&gt;0,DRAFT!CD122,""))))</f>
        <v/>
      </c>
      <c r="AA120" s="2" t="str">
        <f>IF(COUNT($A120)=0,"",IF(Z120="3E","3E",IF(Z120="","I",LOOKUP(Z120/AB$2,{0,0.4,0.45,0.5,0.55,0.6,0.65,0.7,0.75,0.8,1},{"F","D","C","C+","B-","B","B+","A-","A","A+"}))))</f>
        <v/>
      </c>
      <c r="AB120" s="1" t="str">
        <f>IF(COUNT($A120)=0,"",IF(Z120="","--",IF(Z120="3E","3E",LOOKUP(Z120/AB$2,{0,0.4,0.45,0.5,0.55,0.6,0.65,0.7,0.75,0.8,1},{0,2,2.25,2.5,2.75,3,3.25,3.5,3.75,4}))))</f>
        <v/>
      </c>
      <c r="AC120" s="2" t="str">
        <f>IF(COUNT($A120)=0,"",IF($A120&lt;&gt;DRAFT!$B122,"ERR",IF(DRAFT!CF122&gt;0,DRAFT!CF122,"")))</f>
        <v/>
      </c>
      <c r="AD120" s="2" t="str">
        <f>IF(COUNT($A120)=0,"",IF(AC120="3E","3E",IF(AC120="","I",LOOKUP(AC120/AE$2,{0,0.4,0.45,0.5,0.55,0.6,0.65,0.7,0.75,0.8,1},{"F","D","C","C+","B-","B","B+","A-","A","A+"}))))</f>
        <v/>
      </c>
      <c r="AE120" s="1" t="str">
        <f>IF(COUNT($A120)=0,"",IF(AC120="","--",IF(AC120="3E","3E",LOOKUP(AC120/AE$2,{0,0.4,0.45,0.5,0.55,0.6,0.65,0.7,0.75,0.8,1},{0,2,2.25,2.5,2.75,3,3.25,3.5,3.75,4}))))</f>
        <v/>
      </c>
      <c r="AF120" s="2" t="str">
        <f>IF(COUNT($A120)=0,"",IF($A120&lt;&gt;DRAFT!$B122,"ERR",IF(DRAFT!CI122&gt;0,DRAFT!CK122,"")))</f>
        <v/>
      </c>
      <c r="AG120" s="2" t="str">
        <f>IF(COUNT($A120)=0,"",IF(AF120="3E","3E",IF(AF120="","I",LOOKUP(AF120/AH$2,{0,0.4,0.45,0.5,0.55,0.6,0.65,0.7,0.75,0.8,1},{"F","D","C","C+","B-","B","B+","A-","A","A+"}))))</f>
        <v/>
      </c>
      <c r="AH120" s="1" t="str">
        <f>IF(COUNT($A120)=0,"",IF(AF120="","--",IF(AF120="3E","3E",LOOKUP(AF120/AH$2,{0,0.4,0.45,0.5,0.55,0.6,0.65,0.7,0.75,0.8,1},{0,2,2.25,2.5,2.75,3,3.25,3.5,3.75,4}))))</f>
        <v/>
      </c>
      <c r="AI120" s="2" t="str">
        <f>IF($A120&lt;&gt;DRAFT!$B122,"ERR",IF(OR(COUNT($A120)=0,COUNT(DRAFT!CL122:CN122,DRAFT!CP122:CR122)=0),"",CEILING(SUM(DRAFT!CO122,DRAFT!CS122,DRAFT!CT122),1)))</f>
        <v/>
      </c>
      <c r="AJ120" s="2" t="str">
        <f>IF(COUNT($A120)=0,"",IF(AI120="3E","3E",IF(AI120="","I",LOOKUP(AI120/AK$2,{0,0.4,0.45,0.5,0.55,0.6,0.65,0.7,0.75,0.8,1},{"F","D","C","C+","B-","B","B+","A-","A","A+"}))))</f>
        <v/>
      </c>
      <c r="AK120" s="1" t="str">
        <f>IF(COUNT($A120)=0,"",IF(AI120="","--",IF(AI120="3E","3E",LOOKUP(AI120/AK$2,{0,0.4,0.45,0.5,0.55,0.6,0.65,0.7,0.75,0.8,1},{0,2,2.25,2.5,2.75,3,3.25,3.5,3.75,4}))))</f>
        <v/>
      </c>
      <c r="AL120" s="4" t="str">
        <f>IF(OR(COUNT($A120)=0,COUNT(B120:AK120)=0),"",IF(COUNTIF(B120:AK120,"3E")&gt;0,"3E",IF(DRAFT!$A122="R",TRUNC(SUMPRODUCT(RGP,RCP)/TCP,3),TRUNC((SUMPRODUCT(--(IMDGP&gt;0)*IMDGP,IMCP)+CEILING(DRAFT!$DB122*42,0.25))/TCP,3))))</f>
        <v/>
      </c>
      <c r="AM120" s="2" t="str">
        <f>IF(OR(COUNT($A120)=0,COUNT(B120:AK120)=0),"",IF(COUNTIF(B120:AK120,"3E")&gt;0,"3E",IF(DRAFT!$A122="R",SUMPRODUCT(--(RGP&gt;=2),RCP),SUMPRODUCT(--(IMDGP&gt;0),--(IMGP=0),IMCP)+DRAFT!$DC122)))</f>
        <v/>
      </c>
      <c r="AN120" s="67" t="str">
        <f>IF(AL120="3E","3E",IF(COUNT($A120)=0,"",IF(COUNT(AI120)=0,"--",ROUND(((CEILING(DRAFT!$CV122*38,0.25)+CEILING(DRAFT!$CX122*38,0.25)+CEILING(DRAFT!$CZ122*42,0.25)+CEILING($AL120*42,0.25))/160),2))))</f>
        <v/>
      </c>
      <c r="AO120" s="2" t="str">
        <f>IF(AN120="3E","3E",IF(COUNT($A120)=0,"",IF(COUNT(AN120)=0,"I",LOOKUP(AN120,{0,2,2.25,2.5,2.75,3,3.25,3.5,3.75,4},{"F","D","C","C+","B-","B","B+","A-","A","A+"}))))</f>
        <v/>
      </c>
      <c r="AP120" s="2" t="str">
        <f>IF(AN120="3E","3E",IF(OR(COUNT(A120)=0,COUNT(AN120)=0),"",DRAFT!CW122+DRAFT!CY122+DRAFT!DA122+N(TABULATION!AM120)))</f>
        <v/>
      </c>
      <c r="AQ120" s="2" t="str">
        <f>IF(OR(COUNT($A120)=0,COUNT(B120:AK120)=0),"",IF(COUNTIF(B120:AM120,"3E")&gt;0,"3E",IF(AND(DRAFT!$A122="IM",OR($AL120&gt;DRAFT!$DB122,$AM120&gt;DRAFT!$DC122)),"IMPROVED",IF(AND(DRAFT!$A122="IM",$AL120&lt;=DRAFT!$DB122,$AM120&lt;=DRAFT!$DC122),"NOT IMPROVED",IF(AND(DRAFT!CU122="S",AH120&gt;=2,AK120&gt;=2,AN120&gt;=2.5,AP120&gt;=144),"PASS","FAIL")))))</f>
        <v/>
      </c>
      <c r="AR120" s="2" t="str">
        <f t="shared" si="2"/>
        <v/>
      </c>
      <c r="AS120" s="2" t="str">
        <f t="shared" si="3"/>
        <v/>
      </c>
    </row>
    <row r="121" spans="1:45" ht="18.95" customHeight="1" x14ac:dyDescent="0.25">
      <c r="A121" s="3" t="str">
        <f>IF(DRAFT!$B123="","",DRAFT!$B123)</f>
        <v/>
      </c>
      <c r="B121" s="2" t="str">
        <f>IF(COUNT($A121)=0,"",IF($A121&lt;&gt;DRAFT!$B123,"ERR",IF(DRAFT!I123="3E","3E",IF(COUNT(DRAFT!E123,DRAFT!I123)&gt;0,DRAFT!J123,""))))</f>
        <v/>
      </c>
      <c r="C121" s="2" t="str">
        <f>IF(COUNT($A121)=0,"",IF(B121="3E","3E",IF(B121="","I",LOOKUP(B121/D$2,{0,0.4,0.45,0.5,0.55,0.6,0.65,0.7,0.75,0.8,1},{"F","D","C","C+","B-","B","B+","A-","A","A+"}))))</f>
        <v/>
      </c>
      <c r="D121" s="1" t="str">
        <f>IF(COUNT($A121)=0,"",IF(B121="","--",IF(B121="3E","3E",LOOKUP(B121/D$2,{0,0.4,0.45,0.5,0.55,0.6,0.65,0.7,0.75,0.8,1},{0,2,2.25,2.5,2.75,3,3.25,3.5,3.75,4}))))</f>
        <v/>
      </c>
      <c r="E121" s="2" t="str">
        <f>IF(COUNT($A121)=0,"",IF($A121&lt;&gt;DRAFT!$B123,"ERR",IF(DRAFT!R123="3E","3E",IF(COUNT(DRAFT!N123,DRAFT!R123)&gt;0,DRAFT!S123,""))))</f>
        <v/>
      </c>
      <c r="F121" s="2" t="str">
        <f>IF(COUNT($A121)=0,"",IF(E121="3E","3E",IF(E121="","I",LOOKUP(E121/G$2,{0,0.4,0.45,0.5,0.55,0.6,0.65,0.7,0.75,0.8,1},{"F","D","C","C+","B-","B","B+","A-","A","A+"}))))</f>
        <v/>
      </c>
      <c r="G121" s="1" t="str">
        <f>IF(COUNT($A121)=0,"",IF(E121="","--",IF(E121="3E","3E",LOOKUP(E121/G$2,{0,0.4,0.45,0.5,0.55,0.6,0.65,0.7,0.75,0.8,1},{0,2,2.25,2.5,2.75,3,3.25,3.5,3.75,4}))))</f>
        <v/>
      </c>
      <c r="H121" s="2" t="str">
        <f>IF(COUNT($A121)=0,"",IF($A121&lt;&gt;DRAFT!$B123,"ERR",IF(DRAFT!AA123="3E","3E",IF(COUNT(DRAFT!W123,DRAFT!AA123)&gt;0,DRAFT!AB123,""))))</f>
        <v/>
      </c>
      <c r="I121" s="2" t="str">
        <f>IF(COUNT($A121)=0,"",IF(H121="3E","3E",IF(H121="","I",LOOKUP(H121/J$2,{0,0.4,0.45,0.5,0.55,0.6,0.65,0.7,0.75,0.8,1},{"F","D","C","C+","B-","B","B+","A-","A","A+"}))))</f>
        <v/>
      </c>
      <c r="J121" s="1" t="str">
        <f>IF(COUNT($A121)=0,"",IF(H121="","--",IF(H121="3E","3E",LOOKUP(H121/J$2,{0,0.4,0.45,0.5,0.55,0.6,0.65,0.7,0.75,0.8,1},{0,2,2.25,2.5,2.75,3,3.25,3.5,3.75,4}))))</f>
        <v/>
      </c>
      <c r="K121" s="2" t="str">
        <f>IF(COUNT($A121)=0,"",IF($A121&lt;&gt;DRAFT!$B123,"ERR",IF(DRAFT!AJ123="3E","3E",IF(COUNT(DRAFT!AF123,DRAFT!AJ123)&gt;0,DRAFT!AK123,""))))</f>
        <v/>
      </c>
      <c r="L121" s="2" t="str">
        <f>IF(COUNT($A121)=0,"",IF(K121="3E","3E",IF(K121="","I",LOOKUP(K121/M$2,{0,0.4,0.45,0.5,0.55,0.6,0.65,0.7,0.75,0.8,1},{"F","D","C","C+","B-","B","B+","A-","A","A+"}))))</f>
        <v/>
      </c>
      <c r="M121" s="1" t="str">
        <f>IF(COUNT($A121)=0,"",IF(K121="","--",IF(K121="3E","3E",LOOKUP(K121/M$2,{0,0.4,0.45,0.5,0.55,0.6,0.65,0.7,0.75,0.8,1},{0,2,2.25,2.5,2.75,3,3.25,3.5,3.75,4}))))</f>
        <v/>
      </c>
      <c r="N121" s="2" t="str">
        <f>IF(COUNT($A121)=0,"",IF($A121&lt;&gt;DRAFT!$B123,"ERR",IF(DRAFT!AS123="3E","3E",IF(COUNT(DRAFT!AO123,DRAFT!AS123)&gt;0,DRAFT!AT123,""))))</f>
        <v/>
      </c>
      <c r="O121" s="2" t="str">
        <f>IF(COUNT($A121)=0,"",IF(N121="3E","3E",IF(N121="","I",LOOKUP(N121/P$2,{0,0.4,0.45,0.5,0.55,0.6,0.65,0.7,0.75,0.8,1},{"F","D","C","C+","B-","B","B+","A-","A","A+"}))))</f>
        <v/>
      </c>
      <c r="P121" s="1" t="str">
        <f>IF(COUNT($A121)=0,"",IF(N121="","--",IF(N121="3E","3E",LOOKUP(N121/P$2,{0,0.4,0.45,0.5,0.55,0.6,0.65,0.7,0.75,0.8,1},{0,2,2.25,2.5,2.75,3,3.25,3.5,3.75,4}))))</f>
        <v/>
      </c>
      <c r="Q121" s="2" t="str">
        <f>IF(COUNT($A121)=0,"",IF($A121&lt;&gt;DRAFT!$B123,"ERR",IF(DRAFT!BB123="3E","3E",IF(COUNT(DRAFT!AX123,DRAFT!BB123)&gt;0,DRAFT!BC123,""))))</f>
        <v/>
      </c>
      <c r="R121" s="2" t="str">
        <f>IF(COUNT($A121)=0,"",IF(Q121="3E","3E",IF(Q121="","I",LOOKUP(Q121/S$2,{0,0.4,0.45,0.5,0.55,0.6,0.65,0.7,0.75,0.8,1},{"F","D","C","C+","B-","B","B+","A-","A","A+"}))))</f>
        <v/>
      </c>
      <c r="S121" s="1" t="str">
        <f>IF(COUNT($A121)=0,"",IF(Q121="","--",IF(Q121="3E","3E",LOOKUP(Q121/S$2,{0,0.4,0.45,0.5,0.55,0.6,0.65,0.7,0.75,0.8,1},{0,2,2.25,2.5,2.75,3,3.25,3.5,3.75,4}))))</f>
        <v/>
      </c>
      <c r="T121" s="2" t="str">
        <f>IF(COUNT($A121)=0,"",IF($A121&lt;&gt;DRAFT!$B123,"ERR",IF(DRAFT!BK123="3E","3E",IF(COUNT(DRAFT!BG123,DRAFT!BK123)&gt;0,DRAFT!BL123,""))))</f>
        <v/>
      </c>
      <c r="U121" s="2" t="str">
        <f>IF(COUNT($A121)=0,"",IF(T121="3E","3E",IF(T121="","I",LOOKUP(T121/V$2,{0,0.4,0.45,0.5,0.55,0.6,0.65,0.7,0.75,0.8,1},{"F","D","C","C+","B-","B","B+","A-","A","A+"}))))</f>
        <v/>
      </c>
      <c r="V121" s="1" t="str">
        <f>IF(COUNT($A121)=0,"",IF(T121="","--",IF(T121="3E","3E",LOOKUP(T121/V$2,{0,0.4,0.45,0.5,0.55,0.6,0.65,0.7,0.75,0.8,1},{0,2,2.25,2.5,2.75,3,3.25,3.5,3.75,4}))))</f>
        <v/>
      </c>
      <c r="W121" s="2" t="str">
        <f>IF(COUNT($A121)=0,"",IF($A121&lt;&gt;DRAFT!$B123,"ERR",IF(DRAFT!BT123="3E","3E",IF(COUNT(DRAFT!BP123,DRAFT!BT123)&gt;0,DRAFT!BU123,""))))</f>
        <v/>
      </c>
      <c r="X121" s="2" t="str">
        <f>IF(COUNT($A121)=0,"",IF(W121="3E","3E",IF(W121="","I",LOOKUP(W121/Y$2,{0,0.4,0.45,0.5,0.55,0.6,0.65,0.7,0.75,0.8,1},{"F","D","C","C+","B-","B","B+","A-","A","A+"}))))</f>
        <v/>
      </c>
      <c r="Y121" s="1" t="str">
        <f>IF(COUNT($A121)=0,"",IF(W121="","--",IF(W121="3E","3E",LOOKUP(W121/Y$2,{0,0.4,0.45,0.5,0.55,0.6,0.65,0.7,0.75,0.8,1},{0,2,2.25,2.5,2.75,3,3.25,3.5,3.75,4}))))</f>
        <v/>
      </c>
      <c r="Z121" s="2" t="str">
        <f>IF(COUNT($A121)=0,"",IF($A121&lt;&gt;DRAFT!$B123,"ERR",IF(DRAFT!CC123="3E","3E",IF(COUNT(DRAFT!BY123,DRAFT!CC123)&gt;0,DRAFT!CD123,""))))</f>
        <v/>
      </c>
      <c r="AA121" s="2" t="str">
        <f>IF(COUNT($A121)=0,"",IF(Z121="3E","3E",IF(Z121="","I",LOOKUP(Z121/AB$2,{0,0.4,0.45,0.5,0.55,0.6,0.65,0.7,0.75,0.8,1},{"F","D","C","C+","B-","B","B+","A-","A","A+"}))))</f>
        <v/>
      </c>
      <c r="AB121" s="1" t="str">
        <f>IF(COUNT($A121)=0,"",IF(Z121="","--",IF(Z121="3E","3E",LOOKUP(Z121/AB$2,{0,0.4,0.45,0.5,0.55,0.6,0.65,0.7,0.75,0.8,1},{0,2,2.25,2.5,2.75,3,3.25,3.5,3.75,4}))))</f>
        <v/>
      </c>
      <c r="AC121" s="2" t="str">
        <f>IF(COUNT($A121)=0,"",IF($A121&lt;&gt;DRAFT!$B123,"ERR",IF(DRAFT!CF123&gt;0,DRAFT!CF123,"")))</f>
        <v/>
      </c>
      <c r="AD121" s="2" t="str">
        <f>IF(COUNT($A121)=0,"",IF(AC121="3E","3E",IF(AC121="","I",LOOKUP(AC121/AE$2,{0,0.4,0.45,0.5,0.55,0.6,0.65,0.7,0.75,0.8,1},{"F","D","C","C+","B-","B","B+","A-","A","A+"}))))</f>
        <v/>
      </c>
      <c r="AE121" s="1" t="str">
        <f>IF(COUNT($A121)=0,"",IF(AC121="","--",IF(AC121="3E","3E",LOOKUP(AC121/AE$2,{0,0.4,0.45,0.5,0.55,0.6,0.65,0.7,0.75,0.8,1},{0,2,2.25,2.5,2.75,3,3.25,3.5,3.75,4}))))</f>
        <v/>
      </c>
      <c r="AF121" s="2" t="str">
        <f>IF(COUNT($A121)=0,"",IF($A121&lt;&gt;DRAFT!$B123,"ERR",IF(DRAFT!CI123&gt;0,DRAFT!CK123,"")))</f>
        <v/>
      </c>
      <c r="AG121" s="2" t="str">
        <f>IF(COUNT($A121)=0,"",IF(AF121="3E","3E",IF(AF121="","I",LOOKUP(AF121/AH$2,{0,0.4,0.45,0.5,0.55,0.6,0.65,0.7,0.75,0.8,1},{"F","D","C","C+","B-","B","B+","A-","A","A+"}))))</f>
        <v/>
      </c>
      <c r="AH121" s="1" t="str">
        <f>IF(COUNT($A121)=0,"",IF(AF121="","--",IF(AF121="3E","3E",LOOKUP(AF121/AH$2,{0,0.4,0.45,0.5,0.55,0.6,0.65,0.7,0.75,0.8,1},{0,2,2.25,2.5,2.75,3,3.25,3.5,3.75,4}))))</f>
        <v/>
      </c>
      <c r="AI121" s="2" t="str">
        <f>IF($A121&lt;&gt;DRAFT!$B123,"ERR",IF(OR(COUNT($A121)=0,COUNT(DRAFT!CL123:CN123,DRAFT!CP123:CR123)=0),"",CEILING(SUM(DRAFT!CO123,DRAFT!CS123,DRAFT!CT123),1)))</f>
        <v/>
      </c>
      <c r="AJ121" s="2" t="str">
        <f>IF(COUNT($A121)=0,"",IF(AI121="3E","3E",IF(AI121="","I",LOOKUP(AI121/AK$2,{0,0.4,0.45,0.5,0.55,0.6,0.65,0.7,0.75,0.8,1},{"F","D","C","C+","B-","B","B+","A-","A","A+"}))))</f>
        <v/>
      </c>
      <c r="AK121" s="1" t="str">
        <f>IF(COUNT($A121)=0,"",IF(AI121="","--",IF(AI121="3E","3E",LOOKUP(AI121/AK$2,{0,0.4,0.45,0.5,0.55,0.6,0.65,0.7,0.75,0.8,1},{0,2,2.25,2.5,2.75,3,3.25,3.5,3.75,4}))))</f>
        <v/>
      </c>
      <c r="AL121" s="4" t="str">
        <f>IF(OR(COUNT($A121)=0,COUNT(B121:AK121)=0),"",IF(COUNTIF(B121:AK121,"3E")&gt;0,"3E",IF(DRAFT!$A123="R",TRUNC(SUMPRODUCT(RGP,RCP)/TCP,3),TRUNC((SUMPRODUCT(--(IMDGP&gt;0)*IMDGP,IMCP)+CEILING(DRAFT!$DB123*42,0.25))/TCP,3))))</f>
        <v/>
      </c>
      <c r="AM121" s="2" t="str">
        <f>IF(OR(COUNT($A121)=0,COUNT(B121:AK121)=0),"",IF(COUNTIF(B121:AK121,"3E")&gt;0,"3E",IF(DRAFT!$A123="R",SUMPRODUCT(--(RGP&gt;=2),RCP),SUMPRODUCT(--(IMDGP&gt;0),--(IMGP=0),IMCP)+DRAFT!$DC123)))</f>
        <v/>
      </c>
      <c r="AN121" s="67" t="str">
        <f>IF(AL121="3E","3E",IF(COUNT($A121)=0,"",IF(COUNT(AI121)=0,"--",ROUND(((CEILING(DRAFT!$CV123*38,0.25)+CEILING(DRAFT!$CX123*38,0.25)+CEILING(DRAFT!$CZ123*42,0.25)+CEILING($AL121*42,0.25))/160),2))))</f>
        <v/>
      </c>
      <c r="AO121" s="2" t="str">
        <f>IF(AN121="3E","3E",IF(COUNT($A121)=0,"",IF(COUNT(AN121)=0,"I",LOOKUP(AN121,{0,2,2.25,2.5,2.75,3,3.25,3.5,3.75,4},{"F","D","C","C+","B-","B","B+","A-","A","A+"}))))</f>
        <v/>
      </c>
      <c r="AP121" s="2" t="str">
        <f>IF(AN121="3E","3E",IF(OR(COUNT(A121)=0,COUNT(AN121)=0),"",DRAFT!CW123+DRAFT!CY123+DRAFT!DA123+N(TABULATION!AM121)))</f>
        <v/>
      </c>
      <c r="AQ121" s="2" t="str">
        <f>IF(OR(COUNT($A121)=0,COUNT(B121:AK121)=0),"",IF(COUNTIF(B121:AM121,"3E")&gt;0,"3E",IF(AND(DRAFT!$A123="IM",OR($AL121&gt;DRAFT!$DB123,$AM121&gt;DRAFT!$DC123)),"IMPROVED",IF(AND(DRAFT!$A123="IM",$AL121&lt;=DRAFT!$DB123,$AM121&lt;=DRAFT!$DC123),"NOT IMPROVED",IF(AND(DRAFT!CU123="S",AH121&gt;=2,AK121&gt;=2,AN121&gt;=2.5,AP121&gt;=144),"PASS","FAIL")))))</f>
        <v/>
      </c>
      <c r="AR121" s="2" t="str">
        <f t="shared" si="2"/>
        <v/>
      </c>
      <c r="AS121" s="2" t="str">
        <f t="shared" si="3"/>
        <v/>
      </c>
    </row>
    <row r="122" spans="1:45" ht="18.95" customHeight="1" x14ac:dyDescent="0.25">
      <c r="A122" s="3" t="str">
        <f>IF(DRAFT!$B124="","",DRAFT!$B124)</f>
        <v/>
      </c>
      <c r="B122" s="2" t="str">
        <f>IF(COUNT($A122)=0,"",IF($A122&lt;&gt;DRAFT!$B124,"ERR",IF(DRAFT!I124="3E","3E",IF(COUNT(DRAFT!E124,DRAFT!I124)&gt;0,DRAFT!J124,""))))</f>
        <v/>
      </c>
      <c r="C122" s="2" t="str">
        <f>IF(COUNT($A122)=0,"",IF(B122="3E","3E",IF(B122="","I",LOOKUP(B122/D$2,{0,0.4,0.45,0.5,0.55,0.6,0.65,0.7,0.75,0.8,1},{"F","D","C","C+","B-","B","B+","A-","A","A+"}))))</f>
        <v/>
      </c>
      <c r="D122" s="1" t="str">
        <f>IF(COUNT($A122)=0,"",IF(B122="","--",IF(B122="3E","3E",LOOKUP(B122/D$2,{0,0.4,0.45,0.5,0.55,0.6,0.65,0.7,0.75,0.8,1},{0,2,2.25,2.5,2.75,3,3.25,3.5,3.75,4}))))</f>
        <v/>
      </c>
      <c r="E122" s="2" t="str">
        <f>IF(COUNT($A122)=0,"",IF($A122&lt;&gt;DRAFT!$B124,"ERR",IF(DRAFT!R124="3E","3E",IF(COUNT(DRAFT!N124,DRAFT!R124)&gt;0,DRAFT!S124,""))))</f>
        <v/>
      </c>
      <c r="F122" s="2" t="str">
        <f>IF(COUNT($A122)=0,"",IF(E122="3E","3E",IF(E122="","I",LOOKUP(E122/G$2,{0,0.4,0.45,0.5,0.55,0.6,0.65,0.7,0.75,0.8,1},{"F","D","C","C+","B-","B","B+","A-","A","A+"}))))</f>
        <v/>
      </c>
      <c r="G122" s="1" t="str">
        <f>IF(COUNT($A122)=0,"",IF(E122="","--",IF(E122="3E","3E",LOOKUP(E122/G$2,{0,0.4,0.45,0.5,0.55,0.6,0.65,0.7,0.75,0.8,1},{0,2,2.25,2.5,2.75,3,3.25,3.5,3.75,4}))))</f>
        <v/>
      </c>
      <c r="H122" s="2" t="str">
        <f>IF(COUNT($A122)=0,"",IF($A122&lt;&gt;DRAFT!$B124,"ERR",IF(DRAFT!AA124="3E","3E",IF(COUNT(DRAFT!W124,DRAFT!AA124)&gt;0,DRAFT!AB124,""))))</f>
        <v/>
      </c>
      <c r="I122" s="2" t="str">
        <f>IF(COUNT($A122)=0,"",IF(H122="3E","3E",IF(H122="","I",LOOKUP(H122/J$2,{0,0.4,0.45,0.5,0.55,0.6,0.65,0.7,0.75,0.8,1},{"F","D","C","C+","B-","B","B+","A-","A","A+"}))))</f>
        <v/>
      </c>
      <c r="J122" s="1" t="str">
        <f>IF(COUNT($A122)=0,"",IF(H122="","--",IF(H122="3E","3E",LOOKUP(H122/J$2,{0,0.4,0.45,0.5,0.55,0.6,0.65,0.7,0.75,0.8,1},{0,2,2.25,2.5,2.75,3,3.25,3.5,3.75,4}))))</f>
        <v/>
      </c>
      <c r="K122" s="2" t="str">
        <f>IF(COUNT($A122)=0,"",IF($A122&lt;&gt;DRAFT!$B124,"ERR",IF(DRAFT!AJ124="3E","3E",IF(COUNT(DRAFT!AF124,DRAFT!AJ124)&gt;0,DRAFT!AK124,""))))</f>
        <v/>
      </c>
      <c r="L122" s="2" t="str">
        <f>IF(COUNT($A122)=0,"",IF(K122="3E","3E",IF(K122="","I",LOOKUP(K122/M$2,{0,0.4,0.45,0.5,0.55,0.6,0.65,0.7,0.75,0.8,1},{"F","D","C","C+","B-","B","B+","A-","A","A+"}))))</f>
        <v/>
      </c>
      <c r="M122" s="1" t="str">
        <f>IF(COUNT($A122)=0,"",IF(K122="","--",IF(K122="3E","3E",LOOKUP(K122/M$2,{0,0.4,0.45,0.5,0.55,0.6,0.65,0.7,0.75,0.8,1},{0,2,2.25,2.5,2.75,3,3.25,3.5,3.75,4}))))</f>
        <v/>
      </c>
      <c r="N122" s="2" t="str">
        <f>IF(COUNT($A122)=0,"",IF($A122&lt;&gt;DRAFT!$B124,"ERR",IF(DRAFT!AS124="3E","3E",IF(COUNT(DRAFT!AO124,DRAFT!AS124)&gt;0,DRAFT!AT124,""))))</f>
        <v/>
      </c>
      <c r="O122" s="2" t="str">
        <f>IF(COUNT($A122)=0,"",IF(N122="3E","3E",IF(N122="","I",LOOKUP(N122/P$2,{0,0.4,0.45,0.5,0.55,0.6,0.65,0.7,0.75,0.8,1},{"F","D","C","C+","B-","B","B+","A-","A","A+"}))))</f>
        <v/>
      </c>
      <c r="P122" s="1" t="str">
        <f>IF(COUNT($A122)=0,"",IF(N122="","--",IF(N122="3E","3E",LOOKUP(N122/P$2,{0,0.4,0.45,0.5,0.55,0.6,0.65,0.7,0.75,0.8,1},{0,2,2.25,2.5,2.75,3,3.25,3.5,3.75,4}))))</f>
        <v/>
      </c>
      <c r="Q122" s="2" t="str">
        <f>IF(COUNT($A122)=0,"",IF($A122&lt;&gt;DRAFT!$B124,"ERR",IF(DRAFT!BB124="3E","3E",IF(COUNT(DRAFT!AX124,DRAFT!BB124)&gt;0,DRAFT!BC124,""))))</f>
        <v/>
      </c>
      <c r="R122" s="2" t="str">
        <f>IF(COUNT($A122)=0,"",IF(Q122="3E","3E",IF(Q122="","I",LOOKUP(Q122/S$2,{0,0.4,0.45,0.5,0.55,0.6,0.65,0.7,0.75,0.8,1},{"F","D","C","C+","B-","B","B+","A-","A","A+"}))))</f>
        <v/>
      </c>
      <c r="S122" s="1" t="str">
        <f>IF(COUNT($A122)=0,"",IF(Q122="","--",IF(Q122="3E","3E",LOOKUP(Q122/S$2,{0,0.4,0.45,0.5,0.55,0.6,0.65,0.7,0.75,0.8,1},{0,2,2.25,2.5,2.75,3,3.25,3.5,3.75,4}))))</f>
        <v/>
      </c>
      <c r="T122" s="2" t="str">
        <f>IF(COUNT($A122)=0,"",IF($A122&lt;&gt;DRAFT!$B124,"ERR",IF(DRAFT!BK124="3E","3E",IF(COUNT(DRAFT!BG124,DRAFT!BK124)&gt;0,DRAFT!BL124,""))))</f>
        <v/>
      </c>
      <c r="U122" s="2" t="str">
        <f>IF(COUNT($A122)=0,"",IF(T122="3E","3E",IF(T122="","I",LOOKUP(T122/V$2,{0,0.4,0.45,0.5,0.55,0.6,0.65,0.7,0.75,0.8,1},{"F","D","C","C+","B-","B","B+","A-","A","A+"}))))</f>
        <v/>
      </c>
      <c r="V122" s="1" t="str">
        <f>IF(COUNT($A122)=0,"",IF(T122="","--",IF(T122="3E","3E",LOOKUP(T122/V$2,{0,0.4,0.45,0.5,0.55,0.6,0.65,0.7,0.75,0.8,1},{0,2,2.25,2.5,2.75,3,3.25,3.5,3.75,4}))))</f>
        <v/>
      </c>
      <c r="W122" s="2" t="str">
        <f>IF(COUNT($A122)=0,"",IF($A122&lt;&gt;DRAFT!$B124,"ERR",IF(DRAFT!BT124="3E","3E",IF(COUNT(DRAFT!BP124,DRAFT!BT124)&gt;0,DRAFT!BU124,""))))</f>
        <v/>
      </c>
      <c r="X122" s="2" t="str">
        <f>IF(COUNT($A122)=0,"",IF(W122="3E","3E",IF(W122="","I",LOOKUP(W122/Y$2,{0,0.4,0.45,0.5,0.55,0.6,0.65,0.7,0.75,0.8,1},{"F","D","C","C+","B-","B","B+","A-","A","A+"}))))</f>
        <v/>
      </c>
      <c r="Y122" s="1" t="str">
        <f>IF(COUNT($A122)=0,"",IF(W122="","--",IF(W122="3E","3E",LOOKUP(W122/Y$2,{0,0.4,0.45,0.5,0.55,0.6,0.65,0.7,0.75,0.8,1},{0,2,2.25,2.5,2.75,3,3.25,3.5,3.75,4}))))</f>
        <v/>
      </c>
      <c r="Z122" s="2" t="str">
        <f>IF(COUNT($A122)=0,"",IF($A122&lt;&gt;DRAFT!$B124,"ERR",IF(DRAFT!CC124="3E","3E",IF(COUNT(DRAFT!BY124,DRAFT!CC124)&gt;0,DRAFT!CD124,""))))</f>
        <v/>
      </c>
      <c r="AA122" s="2" t="str">
        <f>IF(COUNT($A122)=0,"",IF(Z122="3E","3E",IF(Z122="","I",LOOKUP(Z122/AB$2,{0,0.4,0.45,0.5,0.55,0.6,0.65,0.7,0.75,0.8,1},{"F","D","C","C+","B-","B","B+","A-","A","A+"}))))</f>
        <v/>
      </c>
      <c r="AB122" s="1" t="str">
        <f>IF(COUNT($A122)=0,"",IF(Z122="","--",IF(Z122="3E","3E",LOOKUP(Z122/AB$2,{0,0.4,0.45,0.5,0.55,0.6,0.65,0.7,0.75,0.8,1},{0,2,2.25,2.5,2.75,3,3.25,3.5,3.75,4}))))</f>
        <v/>
      </c>
      <c r="AC122" s="2" t="str">
        <f>IF(COUNT($A122)=0,"",IF($A122&lt;&gt;DRAFT!$B124,"ERR",IF(DRAFT!CF124&gt;0,DRAFT!CF124,"")))</f>
        <v/>
      </c>
      <c r="AD122" s="2" t="str">
        <f>IF(COUNT($A122)=0,"",IF(AC122="3E","3E",IF(AC122="","I",LOOKUP(AC122/AE$2,{0,0.4,0.45,0.5,0.55,0.6,0.65,0.7,0.75,0.8,1},{"F","D","C","C+","B-","B","B+","A-","A","A+"}))))</f>
        <v/>
      </c>
      <c r="AE122" s="1" t="str">
        <f>IF(COUNT($A122)=0,"",IF(AC122="","--",IF(AC122="3E","3E",LOOKUP(AC122/AE$2,{0,0.4,0.45,0.5,0.55,0.6,0.65,0.7,0.75,0.8,1},{0,2,2.25,2.5,2.75,3,3.25,3.5,3.75,4}))))</f>
        <v/>
      </c>
      <c r="AF122" s="2" t="str">
        <f>IF(COUNT($A122)=0,"",IF($A122&lt;&gt;DRAFT!$B124,"ERR",IF(DRAFT!CI124&gt;0,DRAFT!CK124,"")))</f>
        <v/>
      </c>
      <c r="AG122" s="2" t="str">
        <f>IF(COUNT($A122)=0,"",IF(AF122="3E","3E",IF(AF122="","I",LOOKUP(AF122/AH$2,{0,0.4,0.45,0.5,0.55,0.6,0.65,0.7,0.75,0.8,1},{"F","D","C","C+","B-","B","B+","A-","A","A+"}))))</f>
        <v/>
      </c>
      <c r="AH122" s="1" t="str">
        <f>IF(COUNT($A122)=0,"",IF(AF122="","--",IF(AF122="3E","3E",LOOKUP(AF122/AH$2,{0,0.4,0.45,0.5,0.55,0.6,0.65,0.7,0.75,0.8,1},{0,2,2.25,2.5,2.75,3,3.25,3.5,3.75,4}))))</f>
        <v/>
      </c>
      <c r="AI122" s="2" t="str">
        <f>IF($A122&lt;&gt;DRAFT!$B124,"ERR",IF(OR(COUNT($A122)=0,COUNT(DRAFT!CL124:CN124,DRAFT!CP124:CR124)=0),"",CEILING(SUM(DRAFT!CO124,DRAFT!CS124,DRAFT!CT124),1)))</f>
        <v/>
      </c>
      <c r="AJ122" s="2" t="str">
        <f>IF(COUNT($A122)=0,"",IF(AI122="3E","3E",IF(AI122="","I",LOOKUP(AI122/AK$2,{0,0.4,0.45,0.5,0.55,0.6,0.65,0.7,0.75,0.8,1},{"F","D","C","C+","B-","B","B+","A-","A","A+"}))))</f>
        <v/>
      </c>
      <c r="AK122" s="1" t="str">
        <f>IF(COUNT($A122)=0,"",IF(AI122="","--",IF(AI122="3E","3E",LOOKUP(AI122/AK$2,{0,0.4,0.45,0.5,0.55,0.6,0.65,0.7,0.75,0.8,1},{0,2,2.25,2.5,2.75,3,3.25,3.5,3.75,4}))))</f>
        <v/>
      </c>
      <c r="AL122" s="4" t="str">
        <f>IF(OR(COUNT($A122)=0,COUNT(B122:AK122)=0),"",IF(COUNTIF(B122:AK122,"3E")&gt;0,"3E",IF(DRAFT!$A124="R",TRUNC(SUMPRODUCT(RGP,RCP)/TCP,3),TRUNC((SUMPRODUCT(--(IMDGP&gt;0)*IMDGP,IMCP)+CEILING(DRAFT!$DB124*42,0.25))/TCP,3))))</f>
        <v/>
      </c>
      <c r="AM122" s="2" t="str">
        <f>IF(OR(COUNT($A122)=0,COUNT(B122:AK122)=0),"",IF(COUNTIF(B122:AK122,"3E")&gt;0,"3E",IF(DRAFT!$A124="R",SUMPRODUCT(--(RGP&gt;=2),RCP),SUMPRODUCT(--(IMDGP&gt;0),--(IMGP=0),IMCP)+DRAFT!$DC124)))</f>
        <v/>
      </c>
      <c r="AN122" s="67" t="str">
        <f>IF(AL122="3E","3E",IF(COUNT($A122)=0,"",IF(COUNT(AI122)=0,"--",ROUND(((CEILING(DRAFT!$CV124*38,0.25)+CEILING(DRAFT!$CX124*38,0.25)+CEILING(DRAFT!$CZ124*42,0.25)+CEILING($AL122*42,0.25))/160),2))))</f>
        <v/>
      </c>
      <c r="AO122" s="2" t="str">
        <f>IF(AN122="3E","3E",IF(COUNT($A122)=0,"",IF(COUNT(AN122)=0,"I",LOOKUP(AN122,{0,2,2.25,2.5,2.75,3,3.25,3.5,3.75,4},{"F","D","C","C+","B-","B","B+","A-","A","A+"}))))</f>
        <v/>
      </c>
      <c r="AP122" s="2" t="str">
        <f>IF(AN122="3E","3E",IF(OR(COUNT(A122)=0,COUNT(AN122)=0),"",DRAFT!CW124+DRAFT!CY124+DRAFT!DA124+N(TABULATION!AM122)))</f>
        <v/>
      </c>
      <c r="AQ122" s="2" t="str">
        <f>IF(OR(COUNT($A122)=0,COUNT(B122:AK122)=0),"",IF(COUNTIF(B122:AM122,"3E")&gt;0,"3E",IF(AND(DRAFT!$A124="IM",OR($AL122&gt;DRAFT!$DB124,$AM122&gt;DRAFT!$DC124)),"IMPROVED",IF(AND(DRAFT!$A124="IM",$AL122&lt;=DRAFT!$DB124,$AM122&lt;=DRAFT!$DC124),"NOT IMPROVED",IF(AND(DRAFT!CU124="S",AH122&gt;=2,AK122&gt;=2,AN122&gt;=2.5,AP122&gt;=144),"PASS","FAIL")))))</f>
        <v/>
      </c>
      <c r="AR122" s="2" t="str">
        <f t="shared" si="2"/>
        <v/>
      </c>
      <c r="AS122" s="2" t="str">
        <f t="shared" si="3"/>
        <v/>
      </c>
    </row>
    <row r="123" spans="1:45" ht="18.95" customHeight="1" x14ac:dyDescent="0.25">
      <c r="A123" s="3" t="str">
        <f>IF(DRAFT!$B125="","",DRAFT!$B125)</f>
        <v/>
      </c>
      <c r="B123" s="2" t="str">
        <f>IF(COUNT($A123)=0,"",IF($A123&lt;&gt;DRAFT!$B125,"ERR",IF(DRAFT!I125="3E","3E",IF(COUNT(DRAFT!E125,DRAFT!I125)&gt;0,DRAFT!J125,""))))</f>
        <v/>
      </c>
      <c r="C123" s="2" t="str">
        <f>IF(COUNT($A123)=0,"",IF(B123="3E","3E",IF(B123="","I",LOOKUP(B123/D$2,{0,0.4,0.45,0.5,0.55,0.6,0.65,0.7,0.75,0.8,1},{"F","D","C","C+","B-","B","B+","A-","A","A+"}))))</f>
        <v/>
      </c>
      <c r="D123" s="1" t="str">
        <f>IF(COUNT($A123)=0,"",IF(B123="","--",IF(B123="3E","3E",LOOKUP(B123/D$2,{0,0.4,0.45,0.5,0.55,0.6,0.65,0.7,0.75,0.8,1},{0,2,2.25,2.5,2.75,3,3.25,3.5,3.75,4}))))</f>
        <v/>
      </c>
      <c r="E123" s="2" t="str">
        <f>IF(COUNT($A123)=0,"",IF($A123&lt;&gt;DRAFT!$B125,"ERR",IF(DRAFT!R125="3E","3E",IF(COUNT(DRAFT!N125,DRAFT!R125)&gt;0,DRAFT!S125,""))))</f>
        <v/>
      </c>
      <c r="F123" s="2" t="str">
        <f>IF(COUNT($A123)=0,"",IF(E123="3E","3E",IF(E123="","I",LOOKUP(E123/G$2,{0,0.4,0.45,0.5,0.55,0.6,0.65,0.7,0.75,0.8,1},{"F","D","C","C+","B-","B","B+","A-","A","A+"}))))</f>
        <v/>
      </c>
      <c r="G123" s="1" t="str">
        <f>IF(COUNT($A123)=0,"",IF(E123="","--",IF(E123="3E","3E",LOOKUP(E123/G$2,{0,0.4,0.45,0.5,0.55,0.6,0.65,0.7,0.75,0.8,1},{0,2,2.25,2.5,2.75,3,3.25,3.5,3.75,4}))))</f>
        <v/>
      </c>
      <c r="H123" s="2" t="str">
        <f>IF(COUNT($A123)=0,"",IF($A123&lt;&gt;DRAFT!$B125,"ERR",IF(DRAFT!AA125="3E","3E",IF(COUNT(DRAFT!W125,DRAFT!AA125)&gt;0,DRAFT!AB125,""))))</f>
        <v/>
      </c>
      <c r="I123" s="2" t="str">
        <f>IF(COUNT($A123)=0,"",IF(H123="3E","3E",IF(H123="","I",LOOKUP(H123/J$2,{0,0.4,0.45,0.5,0.55,0.6,0.65,0.7,0.75,0.8,1},{"F","D","C","C+","B-","B","B+","A-","A","A+"}))))</f>
        <v/>
      </c>
      <c r="J123" s="1" t="str">
        <f>IF(COUNT($A123)=0,"",IF(H123="","--",IF(H123="3E","3E",LOOKUP(H123/J$2,{0,0.4,0.45,0.5,0.55,0.6,0.65,0.7,0.75,0.8,1},{0,2,2.25,2.5,2.75,3,3.25,3.5,3.75,4}))))</f>
        <v/>
      </c>
      <c r="K123" s="2" t="str">
        <f>IF(COUNT($A123)=0,"",IF($A123&lt;&gt;DRAFT!$B125,"ERR",IF(DRAFT!AJ125="3E","3E",IF(COUNT(DRAFT!AF125,DRAFT!AJ125)&gt;0,DRAFT!AK125,""))))</f>
        <v/>
      </c>
      <c r="L123" s="2" t="str">
        <f>IF(COUNT($A123)=0,"",IF(K123="3E","3E",IF(K123="","I",LOOKUP(K123/M$2,{0,0.4,0.45,0.5,0.55,0.6,0.65,0.7,0.75,0.8,1},{"F","D","C","C+","B-","B","B+","A-","A","A+"}))))</f>
        <v/>
      </c>
      <c r="M123" s="1" t="str">
        <f>IF(COUNT($A123)=0,"",IF(K123="","--",IF(K123="3E","3E",LOOKUP(K123/M$2,{0,0.4,0.45,0.5,0.55,0.6,0.65,0.7,0.75,0.8,1},{0,2,2.25,2.5,2.75,3,3.25,3.5,3.75,4}))))</f>
        <v/>
      </c>
      <c r="N123" s="2" t="str">
        <f>IF(COUNT($A123)=0,"",IF($A123&lt;&gt;DRAFT!$B125,"ERR",IF(DRAFT!AS125="3E","3E",IF(COUNT(DRAFT!AO125,DRAFT!AS125)&gt;0,DRAFT!AT125,""))))</f>
        <v/>
      </c>
      <c r="O123" s="2" t="str">
        <f>IF(COUNT($A123)=0,"",IF(N123="3E","3E",IF(N123="","I",LOOKUP(N123/P$2,{0,0.4,0.45,0.5,0.55,0.6,0.65,0.7,0.75,0.8,1},{"F","D","C","C+","B-","B","B+","A-","A","A+"}))))</f>
        <v/>
      </c>
      <c r="P123" s="1" t="str">
        <f>IF(COUNT($A123)=0,"",IF(N123="","--",IF(N123="3E","3E",LOOKUP(N123/P$2,{0,0.4,0.45,0.5,0.55,0.6,0.65,0.7,0.75,0.8,1},{0,2,2.25,2.5,2.75,3,3.25,3.5,3.75,4}))))</f>
        <v/>
      </c>
      <c r="Q123" s="2" t="str">
        <f>IF(COUNT($A123)=0,"",IF($A123&lt;&gt;DRAFT!$B125,"ERR",IF(DRAFT!BB125="3E","3E",IF(COUNT(DRAFT!AX125,DRAFT!BB125)&gt;0,DRAFT!BC125,""))))</f>
        <v/>
      </c>
      <c r="R123" s="2" t="str">
        <f>IF(COUNT($A123)=0,"",IF(Q123="3E","3E",IF(Q123="","I",LOOKUP(Q123/S$2,{0,0.4,0.45,0.5,0.55,0.6,0.65,0.7,0.75,0.8,1},{"F","D","C","C+","B-","B","B+","A-","A","A+"}))))</f>
        <v/>
      </c>
      <c r="S123" s="1" t="str">
        <f>IF(COUNT($A123)=0,"",IF(Q123="","--",IF(Q123="3E","3E",LOOKUP(Q123/S$2,{0,0.4,0.45,0.5,0.55,0.6,0.65,0.7,0.75,0.8,1},{0,2,2.25,2.5,2.75,3,3.25,3.5,3.75,4}))))</f>
        <v/>
      </c>
      <c r="T123" s="2" t="str">
        <f>IF(COUNT($A123)=0,"",IF($A123&lt;&gt;DRAFT!$B125,"ERR",IF(DRAFT!BK125="3E","3E",IF(COUNT(DRAFT!BG125,DRAFT!BK125)&gt;0,DRAFT!BL125,""))))</f>
        <v/>
      </c>
      <c r="U123" s="2" t="str">
        <f>IF(COUNT($A123)=0,"",IF(T123="3E","3E",IF(T123="","I",LOOKUP(T123/V$2,{0,0.4,0.45,0.5,0.55,0.6,0.65,0.7,0.75,0.8,1},{"F","D","C","C+","B-","B","B+","A-","A","A+"}))))</f>
        <v/>
      </c>
      <c r="V123" s="1" t="str">
        <f>IF(COUNT($A123)=0,"",IF(T123="","--",IF(T123="3E","3E",LOOKUP(T123/V$2,{0,0.4,0.45,0.5,0.55,0.6,0.65,0.7,0.75,0.8,1},{0,2,2.25,2.5,2.75,3,3.25,3.5,3.75,4}))))</f>
        <v/>
      </c>
      <c r="W123" s="2" t="str">
        <f>IF(COUNT($A123)=0,"",IF($A123&lt;&gt;DRAFT!$B125,"ERR",IF(DRAFT!BT125="3E","3E",IF(COUNT(DRAFT!BP125,DRAFT!BT125)&gt;0,DRAFT!BU125,""))))</f>
        <v/>
      </c>
      <c r="X123" s="2" t="str">
        <f>IF(COUNT($A123)=0,"",IF(W123="3E","3E",IF(W123="","I",LOOKUP(W123/Y$2,{0,0.4,0.45,0.5,0.55,0.6,0.65,0.7,0.75,0.8,1},{"F","D","C","C+","B-","B","B+","A-","A","A+"}))))</f>
        <v/>
      </c>
      <c r="Y123" s="1" t="str">
        <f>IF(COUNT($A123)=0,"",IF(W123="","--",IF(W123="3E","3E",LOOKUP(W123/Y$2,{0,0.4,0.45,0.5,0.55,0.6,0.65,0.7,0.75,0.8,1},{0,2,2.25,2.5,2.75,3,3.25,3.5,3.75,4}))))</f>
        <v/>
      </c>
      <c r="Z123" s="2" t="str">
        <f>IF(COUNT($A123)=0,"",IF($A123&lt;&gt;DRAFT!$B125,"ERR",IF(DRAFT!CC125="3E","3E",IF(COUNT(DRAFT!BY125,DRAFT!CC125)&gt;0,DRAFT!CD125,""))))</f>
        <v/>
      </c>
      <c r="AA123" s="2" t="str">
        <f>IF(COUNT($A123)=0,"",IF(Z123="3E","3E",IF(Z123="","I",LOOKUP(Z123/AB$2,{0,0.4,0.45,0.5,0.55,0.6,0.65,0.7,0.75,0.8,1},{"F","D","C","C+","B-","B","B+","A-","A","A+"}))))</f>
        <v/>
      </c>
      <c r="AB123" s="1" t="str">
        <f>IF(COUNT($A123)=0,"",IF(Z123="","--",IF(Z123="3E","3E",LOOKUP(Z123/AB$2,{0,0.4,0.45,0.5,0.55,0.6,0.65,0.7,0.75,0.8,1},{0,2,2.25,2.5,2.75,3,3.25,3.5,3.75,4}))))</f>
        <v/>
      </c>
      <c r="AC123" s="2" t="str">
        <f>IF(COUNT($A123)=0,"",IF($A123&lt;&gt;DRAFT!$B125,"ERR",IF(DRAFT!CF125&gt;0,DRAFT!CF125,"")))</f>
        <v/>
      </c>
      <c r="AD123" s="2" t="str">
        <f>IF(COUNT($A123)=0,"",IF(AC123="3E","3E",IF(AC123="","I",LOOKUP(AC123/AE$2,{0,0.4,0.45,0.5,0.55,0.6,0.65,0.7,0.75,0.8,1},{"F","D","C","C+","B-","B","B+","A-","A","A+"}))))</f>
        <v/>
      </c>
      <c r="AE123" s="1" t="str">
        <f>IF(COUNT($A123)=0,"",IF(AC123="","--",IF(AC123="3E","3E",LOOKUP(AC123/AE$2,{0,0.4,0.45,0.5,0.55,0.6,0.65,0.7,0.75,0.8,1},{0,2,2.25,2.5,2.75,3,3.25,3.5,3.75,4}))))</f>
        <v/>
      </c>
      <c r="AF123" s="2" t="str">
        <f>IF(COUNT($A123)=0,"",IF($A123&lt;&gt;DRAFT!$B125,"ERR",IF(DRAFT!CI125&gt;0,DRAFT!CK125,"")))</f>
        <v/>
      </c>
      <c r="AG123" s="2" t="str">
        <f>IF(COUNT($A123)=0,"",IF(AF123="3E","3E",IF(AF123="","I",LOOKUP(AF123/AH$2,{0,0.4,0.45,0.5,0.55,0.6,0.65,0.7,0.75,0.8,1},{"F","D","C","C+","B-","B","B+","A-","A","A+"}))))</f>
        <v/>
      </c>
      <c r="AH123" s="1" t="str">
        <f>IF(COUNT($A123)=0,"",IF(AF123="","--",IF(AF123="3E","3E",LOOKUP(AF123/AH$2,{0,0.4,0.45,0.5,0.55,0.6,0.65,0.7,0.75,0.8,1},{0,2,2.25,2.5,2.75,3,3.25,3.5,3.75,4}))))</f>
        <v/>
      </c>
      <c r="AI123" s="2" t="str">
        <f>IF($A123&lt;&gt;DRAFT!$B125,"ERR",IF(OR(COUNT($A123)=0,COUNT(DRAFT!CL125:CN125,DRAFT!CP125:CR125)=0),"",CEILING(SUM(DRAFT!CO125,DRAFT!CS125,DRAFT!CT125),1)))</f>
        <v/>
      </c>
      <c r="AJ123" s="2" t="str">
        <f>IF(COUNT($A123)=0,"",IF(AI123="3E","3E",IF(AI123="","I",LOOKUP(AI123/AK$2,{0,0.4,0.45,0.5,0.55,0.6,0.65,0.7,0.75,0.8,1},{"F","D","C","C+","B-","B","B+","A-","A","A+"}))))</f>
        <v/>
      </c>
      <c r="AK123" s="1" t="str">
        <f>IF(COUNT($A123)=0,"",IF(AI123="","--",IF(AI123="3E","3E",LOOKUP(AI123/AK$2,{0,0.4,0.45,0.5,0.55,0.6,0.65,0.7,0.75,0.8,1},{0,2,2.25,2.5,2.75,3,3.25,3.5,3.75,4}))))</f>
        <v/>
      </c>
      <c r="AL123" s="4" t="str">
        <f>IF(OR(COUNT($A123)=0,COUNT(B123:AK123)=0),"",IF(COUNTIF(B123:AK123,"3E")&gt;0,"3E",IF(DRAFT!$A125="R",TRUNC(SUMPRODUCT(RGP,RCP)/TCP,3),TRUNC((SUMPRODUCT(--(IMDGP&gt;0)*IMDGP,IMCP)+CEILING(DRAFT!$DB125*42,0.25))/TCP,3))))</f>
        <v/>
      </c>
      <c r="AM123" s="2" t="str">
        <f>IF(OR(COUNT($A123)=0,COUNT(B123:AK123)=0),"",IF(COUNTIF(B123:AK123,"3E")&gt;0,"3E",IF(DRAFT!$A125="R",SUMPRODUCT(--(RGP&gt;=2),RCP),SUMPRODUCT(--(IMDGP&gt;0),--(IMGP=0),IMCP)+DRAFT!$DC125)))</f>
        <v/>
      </c>
      <c r="AN123" s="67" t="str">
        <f>IF(AL123="3E","3E",IF(COUNT($A123)=0,"",IF(COUNT(AI123)=0,"--",ROUND(((CEILING(DRAFT!$CV125*38,0.25)+CEILING(DRAFT!$CX125*38,0.25)+CEILING(DRAFT!$CZ125*42,0.25)+CEILING($AL123*42,0.25))/160),2))))</f>
        <v/>
      </c>
      <c r="AO123" s="2" t="str">
        <f>IF(AN123="3E","3E",IF(COUNT($A123)=0,"",IF(COUNT(AN123)=0,"I",LOOKUP(AN123,{0,2,2.25,2.5,2.75,3,3.25,3.5,3.75,4},{"F","D","C","C+","B-","B","B+","A-","A","A+"}))))</f>
        <v/>
      </c>
      <c r="AP123" s="2" t="str">
        <f>IF(AN123="3E","3E",IF(OR(COUNT(A123)=0,COUNT(AN123)=0),"",DRAFT!CW125+DRAFT!CY125+DRAFT!DA125+N(TABULATION!AM123)))</f>
        <v/>
      </c>
      <c r="AQ123" s="2" t="str">
        <f>IF(OR(COUNT($A123)=0,COUNT(B123:AK123)=0),"",IF(COUNTIF(B123:AM123,"3E")&gt;0,"3E",IF(AND(DRAFT!$A125="IM",OR($AL123&gt;DRAFT!$DB125,$AM123&gt;DRAFT!$DC125)),"IMPROVED",IF(AND(DRAFT!$A125="IM",$AL123&lt;=DRAFT!$DB125,$AM123&lt;=DRAFT!$DC125),"NOT IMPROVED",IF(AND(DRAFT!CU125="S",AH123&gt;=2,AK123&gt;=2,AN123&gt;=2.5,AP123&gt;=144),"PASS","FAIL")))))</f>
        <v/>
      </c>
      <c r="AR123" s="2" t="str">
        <f t="shared" si="2"/>
        <v/>
      </c>
      <c r="AS123" s="2" t="str">
        <f t="shared" si="3"/>
        <v/>
      </c>
    </row>
    <row r="124" spans="1:45" ht="18.95" customHeight="1" x14ac:dyDescent="0.25">
      <c r="A124" s="3" t="str">
        <f>IF(DRAFT!$B126="","",DRAFT!$B126)</f>
        <v/>
      </c>
      <c r="B124" s="2" t="str">
        <f>IF(COUNT($A124)=0,"",IF($A124&lt;&gt;DRAFT!$B126,"ERR",IF(DRAFT!I126="3E","3E",IF(COUNT(DRAFT!E126,DRAFT!I126)&gt;0,DRAFT!J126,""))))</f>
        <v/>
      </c>
      <c r="C124" s="2" t="str">
        <f>IF(COUNT($A124)=0,"",IF(B124="3E","3E",IF(B124="","I",LOOKUP(B124/D$2,{0,0.4,0.45,0.5,0.55,0.6,0.65,0.7,0.75,0.8,1},{"F","D","C","C+","B-","B","B+","A-","A","A+"}))))</f>
        <v/>
      </c>
      <c r="D124" s="1" t="str">
        <f>IF(COUNT($A124)=0,"",IF(B124="","--",IF(B124="3E","3E",LOOKUP(B124/D$2,{0,0.4,0.45,0.5,0.55,0.6,0.65,0.7,0.75,0.8,1},{0,2,2.25,2.5,2.75,3,3.25,3.5,3.75,4}))))</f>
        <v/>
      </c>
      <c r="E124" s="2" t="str">
        <f>IF(COUNT($A124)=0,"",IF($A124&lt;&gt;DRAFT!$B126,"ERR",IF(DRAFT!R126="3E","3E",IF(COUNT(DRAFT!N126,DRAFT!R126)&gt;0,DRAFT!S126,""))))</f>
        <v/>
      </c>
      <c r="F124" s="2" t="str">
        <f>IF(COUNT($A124)=0,"",IF(E124="3E","3E",IF(E124="","I",LOOKUP(E124/G$2,{0,0.4,0.45,0.5,0.55,0.6,0.65,0.7,0.75,0.8,1},{"F","D","C","C+","B-","B","B+","A-","A","A+"}))))</f>
        <v/>
      </c>
      <c r="G124" s="1" t="str">
        <f>IF(COUNT($A124)=0,"",IF(E124="","--",IF(E124="3E","3E",LOOKUP(E124/G$2,{0,0.4,0.45,0.5,0.55,0.6,0.65,0.7,0.75,0.8,1},{0,2,2.25,2.5,2.75,3,3.25,3.5,3.75,4}))))</f>
        <v/>
      </c>
      <c r="H124" s="2" t="str">
        <f>IF(COUNT($A124)=0,"",IF($A124&lt;&gt;DRAFT!$B126,"ERR",IF(DRAFT!AA126="3E","3E",IF(COUNT(DRAFT!W126,DRAFT!AA126)&gt;0,DRAFT!AB126,""))))</f>
        <v/>
      </c>
      <c r="I124" s="2" t="str">
        <f>IF(COUNT($A124)=0,"",IF(H124="3E","3E",IF(H124="","I",LOOKUP(H124/J$2,{0,0.4,0.45,0.5,0.55,0.6,0.65,0.7,0.75,0.8,1},{"F","D","C","C+","B-","B","B+","A-","A","A+"}))))</f>
        <v/>
      </c>
      <c r="J124" s="1" t="str">
        <f>IF(COUNT($A124)=0,"",IF(H124="","--",IF(H124="3E","3E",LOOKUP(H124/J$2,{0,0.4,0.45,0.5,0.55,0.6,0.65,0.7,0.75,0.8,1},{0,2,2.25,2.5,2.75,3,3.25,3.5,3.75,4}))))</f>
        <v/>
      </c>
      <c r="K124" s="2" t="str">
        <f>IF(COUNT($A124)=0,"",IF($A124&lt;&gt;DRAFT!$B126,"ERR",IF(DRAFT!AJ126="3E","3E",IF(COUNT(DRAFT!AF126,DRAFT!AJ126)&gt;0,DRAFT!AK126,""))))</f>
        <v/>
      </c>
      <c r="L124" s="2" t="str">
        <f>IF(COUNT($A124)=0,"",IF(K124="3E","3E",IF(K124="","I",LOOKUP(K124/M$2,{0,0.4,0.45,0.5,0.55,0.6,0.65,0.7,0.75,0.8,1},{"F","D","C","C+","B-","B","B+","A-","A","A+"}))))</f>
        <v/>
      </c>
      <c r="M124" s="1" t="str">
        <f>IF(COUNT($A124)=0,"",IF(K124="","--",IF(K124="3E","3E",LOOKUP(K124/M$2,{0,0.4,0.45,0.5,0.55,0.6,0.65,0.7,0.75,0.8,1},{0,2,2.25,2.5,2.75,3,3.25,3.5,3.75,4}))))</f>
        <v/>
      </c>
      <c r="N124" s="2" t="str">
        <f>IF(COUNT($A124)=0,"",IF($A124&lt;&gt;DRAFT!$B126,"ERR",IF(DRAFT!AS126="3E","3E",IF(COUNT(DRAFT!AO126,DRAFT!AS126)&gt;0,DRAFT!AT126,""))))</f>
        <v/>
      </c>
      <c r="O124" s="2" t="str">
        <f>IF(COUNT($A124)=0,"",IF(N124="3E","3E",IF(N124="","I",LOOKUP(N124/P$2,{0,0.4,0.45,0.5,0.55,0.6,0.65,0.7,0.75,0.8,1},{"F","D","C","C+","B-","B","B+","A-","A","A+"}))))</f>
        <v/>
      </c>
      <c r="P124" s="1" t="str">
        <f>IF(COUNT($A124)=0,"",IF(N124="","--",IF(N124="3E","3E",LOOKUP(N124/P$2,{0,0.4,0.45,0.5,0.55,0.6,0.65,0.7,0.75,0.8,1},{0,2,2.25,2.5,2.75,3,3.25,3.5,3.75,4}))))</f>
        <v/>
      </c>
      <c r="Q124" s="2" t="str">
        <f>IF(COUNT($A124)=0,"",IF($A124&lt;&gt;DRAFT!$B126,"ERR",IF(DRAFT!BB126="3E","3E",IF(COUNT(DRAFT!AX126,DRAFT!BB126)&gt;0,DRAFT!BC126,""))))</f>
        <v/>
      </c>
      <c r="R124" s="2" t="str">
        <f>IF(COUNT($A124)=0,"",IF(Q124="3E","3E",IF(Q124="","I",LOOKUP(Q124/S$2,{0,0.4,0.45,0.5,0.55,0.6,0.65,0.7,0.75,0.8,1},{"F","D","C","C+","B-","B","B+","A-","A","A+"}))))</f>
        <v/>
      </c>
      <c r="S124" s="1" t="str">
        <f>IF(COUNT($A124)=0,"",IF(Q124="","--",IF(Q124="3E","3E",LOOKUP(Q124/S$2,{0,0.4,0.45,0.5,0.55,0.6,0.65,0.7,0.75,0.8,1},{0,2,2.25,2.5,2.75,3,3.25,3.5,3.75,4}))))</f>
        <v/>
      </c>
      <c r="T124" s="2" t="str">
        <f>IF(COUNT($A124)=0,"",IF($A124&lt;&gt;DRAFT!$B126,"ERR",IF(DRAFT!BK126="3E","3E",IF(COUNT(DRAFT!BG126,DRAFT!BK126)&gt;0,DRAFT!BL126,""))))</f>
        <v/>
      </c>
      <c r="U124" s="2" t="str">
        <f>IF(COUNT($A124)=0,"",IF(T124="3E","3E",IF(T124="","I",LOOKUP(T124/V$2,{0,0.4,0.45,0.5,0.55,0.6,0.65,0.7,0.75,0.8,1},{"F","D","C","C+","B-","B","B+","A-","A","A+"}))))</f>
        <v/>
      </c>
      <c r="V124" s="1" t="str">
        <f>IF(COUNT($A124)=0,"",IF(T124="","--",IF(T124="3E","3E",LOOKUP(T124/V$2,{0,0.4,0.45,0.5,0.55,0.6,0.65,0.7,0.75,0.8,1},{0,2,2.25,2.5,2.75,3,3.25,3.5,3.75,4}))))</f>
        <v/>
      </c>
      <c r="W124" s="2" t="str">
        <f>IF(COUNT($A124)=0,"",IF($A124&lt;&gt;DRAFT!$B126,"ERR",IF(DRAFT!BT126="3E","3E",IF(COUNT(DRAFT!BP126,DRAFT!BT126)&gt;0,DRAFT!BU126,""))))</f>
        <v/>
      </c>
      <c r="X124" s="2" t="str">
        <f>IF(COUNT($A124)=0,"",IF(W124="3E","3E",IF(W124="","I",LOOKUP(W124/Y$2,{0,0.4,0.45,0.5,0.55,0.6,0.65,0.7,0.75,0.8,1},{"F","D","C","C+","B-","B","B+","A-","A","A+"}))))</f>
        <v/>
      </c>
      <c r="Y124" s="1" t="str">
        <f>IF(COUNT($A124)=0,"",IF(W124="","--",IF(W124="3E","3E",LOOKUP(W124/Y$2,{0,0.4,0.45,0.5,0.55,0.6,0.65,0.7,0.75,0.8,1},{0,2,2.25,2.5,2.75,3,3.25,3.5,3.75,4}))))</f>
        <v/>
      </c>
      <c r="Z124" s="2" t="str">
        <f>IF(COUNT($A124)=0,"",IF($A124&lt;&gt;DRAFT!$B126,"ERR",IF(DRAFT!CC126="3E","3E",IF(COUNT(DRAFT!BY126,DRAFT!CC126)&gt;0,DRAFT!CD126,""))))</f>
        <v/>
      </c>
      <c r="AA124" s="2" t="str">
        <f>IF(COUNT($A124)=0,"",IF(Z124="3E","3E",IF(Z124="","I",LOOKUP(Z124/AB$2,{0,0.4,0.45,0.5,0.55,0.6,0.65,0.7,0.75,0.8,1},{"F","D","C","C+","B-","B","B+","A-","A","A+"}))))</f>
        <v/>
      </c>
      <c r="AB124" s="1" t="str">
        <f>IF(COUNT($A124)=0,"",IF(Z124="","--",IF(Z124="3E","3E",LOOKUP(Z124/AB$2,{0,0.4,0.45,0.5,0.55,0.6,0.65,0.7,0.75,0.8,1},{0,2,2.25,2.5,2.75,3,3.25,3.5,3.75,4}))))</f>
        <v/>
      </c>
      <c r="AC124" s="2" t="str">
        <f>IF(COUNT($A124)=0,"",IF($A124&lt;&gt;DRAFT!$B126,"ERR",IF(DRAFT!CF126&gt;0,DRAFT!CF126,"")))</f>
        <v/>
      </c>
      <c r="AD124" s="2" t="str">
        <f>IF(COUNT($A124)=0,"",IF(AC124="3E","3E",IF(AC124="","I",LOOKUP(AC124/AE$2,{0,0.4,0.45,0.5,0.55,0.6,0.65,0.7,0.75,0.8,1},{"F","D","C","C+","B-","B","B+","A-","A","A+"}))))</f>
        <v/>
      </c>
      <c r="AE124" s="1" t="str">
        <f>IF(COUNT($A124)=0,"",IF(AC124="","--",IF(AC124="3E","3E",LOOKUP(AC124/AE$2,{0,0.4,0.45,0.5,0.55,0.6,0.65,0.7,0.75,0.8,1},{0,2,2.25,2.5,2.75,3,3.25,3.5,3.75,4}))))</f>
        <v/>
      </c>
      <c r="AF124" s="2" t="str">
        <f>IF(COUNT($A124)=0,"",IF($A124&lt;&gt;DRAFT!$B126,"ERR",IF(DRAFT!CI126&gt;0,DRAFT!CK126,"")))</f>
        <v/>
      </c>
      <c r="AG124" s="2" t="str">
        <f>IF(COUNT($A124)=0,"",IF(AF124="3E","3E",IF(AF124="","I",LOOKUP(AF124/AH$2,{0,0.4,0.45,0.5,0.55,0.6,0.65,0.7,0.75,0.8,1},{"F","D","C","C+","B-","B","B+","A-","A","A+"}))))</f>
        <v/>
      </c>
      <c r="AH124" s="1" t="str">
        <f>IF(COUNT($A124)=0,"",IF(AF124="","--",IF(AF124="3E","3E",LOOKUP(AF124/AH$2,{0,0.4,0.45,0.5,0.55,0.6,0.65,0.7,0.75,0.8,1},{0,2,2.25,2.5,2.75,3,3.25,3.5,3.75,4}))))</f>
        <v/>
      </c>
      <c r="AI124" s="2" t="str">
        <f>IF($A124&lt;&gt;DRAFT!$B126,"ERR",IF(OR(COUNT($A124)=0,COUNT(DRAFT!CL126:CN126,DRAFT!CP126:CR126)=0),"",CEILING(SUM(DRAFT!CO126,DRAFT!CS126,DRAFT!CT126),1)))</f>
        <v/>
      </c>
      <c r="AJ124" s="2" t="str">
        <f>IF(COUNT($A124)=0,"",IF(AI124="3E","3E",IF(AI124="","I",LOOKUP(AI124/AK$2,{0,0.4,0.45,0.5,0.55,0.6,0.65,0.7,0.75,0.8,1},{"F","D","C","C+","B-","B","B+","A-","A","A+"}))))</f>
        <v/>
      </c>
      <c r="AK124" s="1" t="str">
        <f>IF(COUNT($A124)=0,"",IF(AI124="","--",IF(AI124="3E","3E",LOOKUP(AI124/AK$2,{0,0.4,0.45,0.5,0.55,0.6,0.65,0.7,0.75,0.8,1},{0,2,2.25,2.5,2.75,3,3.25,3.5,3.75,4}))))</f>
        <v/>
      </c>
      <c r="AL124" s="4" t="str">
        <f>IF(OR(COUNT($A124)=0,COUNT(B124:AK124)=0),"",IF(COUNTIF(B124:AK124,"3E")&gt;0,"3E",IF(DRAFT!$A126="R",TRUNC(SUMPRODUCT(RGP,RCP)/TCP,3),TRUNC((SUMPRODUCT(--(IMDGP&gt;0)*IMDGP,IMCP)+CEILING(DRAFT!$DB126*42,0.25))/TCP,3))))</f>
        <v/>
      </c>
      <c r="AM124" s="2" t="str">
        <f>IF(OR(COUNT($A124)=0,COUNT(B124:AK124)=0),"",IF(COUNTIF(B124:AK124,"3E")&gt;0,"3E",IF(DRAFT!$A126="R",SUMPRODUCT(--(RGP&gt;=2),RCP),SUMPRODUCT(--(IMDGP&gt;0),--(IMGP=0),IMCP)+DRAFT!$DC126)))</f>
        <v/>
      </c>
      <c r="AN124" s="67" t="str">
        <f>IF(AL124="3E","3E",IF(COUNT($A124)=0,"",IF(COUNT(AI124)=0,"--",ROUND(((CEILING(DRAFT!$CV126*38,0.25)+CEILING(DRAFT!$CX126*38,0.25)+CEILING(DRAFT!$CZ126*42,0.25)+CEILING($AL124*42,0.25))/160),2))))</f>
        <v/>
      </c>
      <c r="AO124" s="2" t="str">
        <f>IF(AN124="3E","3E",IF(COUNT($A124)=0,"",IF(COUNT(AN124)=0,"I",LOOKUP(AN124,{0,2,2.25,2.5,2.75,3,3.25,3.5,3.75,4},{"F","D","C","C+","B-","B","B+","A-","A","A+"}))))</f>
        <v/>
      </c>
      <c r="AP124" s="2" t="str">
        <f>IF(AN124="3E","3E",IF(OR(COUNT(A124)=0,COUNT(AN124)=0),"",DRAFT!CW126+DRAFT!CY126+DRAFT!DA126+N(TABULATION!AM124)))</f>
        <v/>
      </c>
      <c r="AQ124" s="2" t="str">
        <f>IF(OR(COUNT($A124)=0,COUNT(B124:AK124)=0),"",IF(COUNTIF(B124:AM124,"3E")&gt;0,"3E",IF(AND(DRAFT!$A126="IM",OR($AL124&gt;DRAFT!$DB126,$AM124&gt;DRAFT!$DC126)),"IMPROVED",IF(AND(DRAFT!$A126="IM",$AL124&lt;=DRAFT!$DB126,$AM124&lt;=DRAFT!$DC126),"NOT IMPROVED",IF(AND(DRAFT!CU126="S",AH124&gt;=2,AK124&gt;=2,AN124&gt;=2.5,AP124&gt;=144),"PASS","FAIL")))))</f>
        <v/>
      </c>
      <c r="AR124" s="2" t="str">
        <f t="shared" si="2"/>
        <v/>
      </c>
      <c r="AS124" s="2" t="str">
        <f t="shared" si="3"/>
        <v/>
      </c>
    </row>
    <row r="125" spans="1:45" ht="18.95" customHeight="1" x14ac:dyDescent="0.25">
      <c r="A125" s="3" t="str">
        <f>IF(DRAFT!$B127="","",DRAFT!$B127)</f>
        <v/>
      </c>
      <c r="B125" s="2" t="str">
        <f>IF(COUNT($A125)=0,"",IF($A125&lt;&gt;DRAFT!$B127,"ERR",IF(DRAFT!I127="3E","3E",IF(COUNT(DRAFT!E127,DRAFT!I127)&gt;0,DRAFT!J127,""))))</f>
        <v/>
      </c>
      <c r="C125" s="2" t="str">
        <f>IF(COUNT($A125)=0,"",IF(B125="3E","3E",IF(B125="","I",LOOKUP(B125/D$2,{0,0.4,0.45,0.5,0.55,0.6,0.65,0.7,0.75,0.8,1},{"F","D","C","C+","B-","B","B+","A-","A","A+"}))))</f>
        <v/>
      </c>
      <c r="D125" s="1" t="str">
        <f>IF(COUNT($A125)=0,"",IF(B125="","--",IF(B125="3E","3E",LOOKUP(B125/D$2,{0,0.4,0.45,0.5,0.55,0.6,0.65,0.7,0.75,0.8,1},{0,2,2.25,2.5,2.75,3,3.25,3.5,3.75,4}))))</f>
        <v/>
      </c>
      <c r="E125" s="2" t="str">
        <f>IF(COUNT($A125)=0,"",IF($A125&lt;&gt;DRAFT!$B127,"ERR",IF(DRAFT!R127="3E","3E",IF(COUNT(DRAFT!N127,DRAFT!R127)&gt;0,DRAFT!S127,""))))</f>
        <v/>
      </c>
      <c r="F125" s="2" t="str">
        <f>IF(COUNT($A125)=0,"",IF(E125="3E","3E",IF(E125="","I",LOOKUP(E125/G$2,{0,0.4,0.45,0.5,0.55,0.6,0.65,0.7,0.75,0.8,1},{"F","D","C","C+","B-","B","B+","A-","A","A+"}))))</f>
        <v/>
      </c>
      <c r="G125" s="1" t="str">
        <f>IF(COUNT($A125)=0,"",IF(E125="","--",IF(E125="3E","3E",LOOKUP(E125/G$2,{0,0.4,0.45,0.5,0.55,0.6,0.65,0.7,0.75,0.8,1},{0,2,2.25,2.5,2.75,3,3.25,3.5,3.75,4}))))</f>
        <v/>
      </c>
      <c r="H125" s="2" t="str">
        <f>IF(COUNT($A125)=0,"",IF($A125&lt;&gt;DRAFT!$B127,"ERR",IF(DRAFT!AA127="3E","3E",IF(COUNT(DRAFT!W127,DRAFT!AA127)&gt;0,DRAFT!AB127,""))))</f>
        <v/>
      </c>
      <c r="I125" s="2" t="str">
        <f>IF(COUNT($A125)=0,"",IF(H125="3E","3E",IF(H125="","I",LOOKUP(H125/J$2,{0,0.4,0.45,0.5,0.55,0.6,0.65,0.7,0.75,0.8,1},{"F","D","C","C+","B-","B","B+","A-","A","A+"}))))</f>
        <v/>
      </c>
      <c r="J125" s="1" t="str">
        <f>IF(COUNT($A125)=0,"",IF(H125="","--",IF(H125="3E","3E",LOOKUP(H125/J$2,{0,0.4,0.45,0.5,0.55,0.6,0.65,0.7,0.75,0.8,1},{0,2,2.25,2.5,2.75,3,3.25,3.5,3.75,4}))))</f>
        <v/>
      </c>
      <c r="K125" s="2" t="str">
        <f>IF(COUNT($A125)=0,"",IF($A125&lt;&gt;DRAFT!$B127,"ERR",IF(DRAFT!AJ127="3E","3E",IF(COUNT(DRAFT!AF127,DRAFT!AJ127)&gt;0,DRAFT!AK127,""))))</f>
        <v/>
      </c>
      <c r="L125" s="2" t="str">
        <f>IF(COUNT($A125)=0,"",IF(K125="3E","3E",IF(K125="","I",LOOKUP(K125/M$2,{0,0.4,0.45,0.5,0.55,0.6,0.65,0.7,0.75,0.8,1},{"F","D","C","C+","B-","B","B+","A-","A","A+"}))))</f>
        <v/>
      </c>
      <c r="M125" s="1" t="str">
        <f>IF(COUNT($A125)=0,"",IF(K125="","--",IF(K125="3E","3E",LOOKUP(K125/M$2,{0,0.4,0.45,0.5,0.55,0.6,0.65,0.7,0.75,0.8,1},{0,2,2.25,2.5,2.75,3,3.25,3.5,3.75,4}))))</f>
        <v/>
      </c>
      <c r="N125" s="2" t="str">
        <f>IF(COUNT($A125)=0,"",IF($A125&lt;&gt;DRAFT!$B127,"ERR",IF(DRAFT!AS127="3E","3E",IF(COUNT(DRAFT!AO127,DRAFT!AS127)&gt;0,DRAFT!AT127,""))))</f>
        <v/>
      </c>
      <c r="O125" s="2" t="str">
        <f>IF(COUNT($A125)=0,"",IF(N125="3E","3E",IF(N125="","I",LOOKUP(N125/P$2,{0,0.4,0.45,0.5,0.55,0.6,0.65,0.7,0.75,0.8,1},{"F","D","C","C+","B-","B","B+","A-","A","A+"}))))</f>
        <v/>
      </c>
      <c r="P125" s="1" t="str">
        <f>IF(COUNT($A125)=0,"",IF(N125="","--",IF(N125="3E","3E",LOOKUP(N125/P$2,{0,0.4,0.45,0.5,0.55,0.6,0.65,0.7,0.75,0.8,1},{0,2,2.25,2.5,2.75,3,3.25,3.5,3.75,4}))))</f>
        <v/>
      </c>
      <c r="Q125" s="2" t="str">
        <f>IF(COUNT($A125)=0,"",IF($A125&lt;&gt;DRAFT!$B127,"ERR",IF(DRAFT!BB127="3E","3E",IF(COUNT(DRAFT!AX127,DRAFT!BB127)&gt;0,DRAFT!BC127,""))))</f>
        <v/>
      </c>
      <c r="R125" s="2" t="str">
        <f>IF(COUNT($A125)=0,"",IF(Q125="3E","3E",IF(Q125="","I",LOOKUP(Q125/S$2,{0,0.4,0.45,0.5,0.55,0.6,0.65,0.7,0.75,0.8,1},{"F","D","C","C+","B-","B","B+","A-","A","A+"}))))</f>
        <v/>
      </c>
      <c r="S125" s="1" t="str">
        <f>IF(COUNT($A125)=0,"",IF(Q125="","--",IF(Q125="3E","3E",LOOKUP(Q125/S$2,{0,0.4,0.45,0.5,0.55,0.6,0.65,0.7,0.75,0.8,1},{0,2,2.25,2.5,2.75,3,3.25,3.5,3.75,4}))))</f>
        <v/>
      </c>
      <c r="T125" s="2" t="str">
        <f>IF(COUNT($A125)=0,"",IF($A125&lt;&gt;DRAFT!$B127,"ERR",IF(DRAFT!BK127="3E","3E",IF(COUNT(DRAFT!BG127,DRAFT!BK127)&gt;0,DRAFT!BL127,""))))</f>
        <v/>
      </c>
      <c r="U125" s="2" t="str">
        <f>IF(COUNT($A125)=0,"",IF(T125="3E","3E",IF(T125="","I",LOOKUP(T125/V$2,{0,0.4,0.45,0.5,0.55,0.6,0.65,0.7,0.75,0.8,1},{"F","D","C","C+","B-","B","B+","A-","A","A+"}))))</f>
        <v/>
      </c>
      <c r="V125" s="1" t="str">
        <f>IF(COUNT($A125)=0,"",IF(T125="","--",IF(T125="3E","3E",LOOKUP(T125/V$2,{0,0.4,0.45,0.5,0.55,0.6,0.65,0.7,0.75,0.8,1},{0,2,2.25,2.5,2.75,3,3.25,3.5,3.75,4}))))</f>
        <v/>
      </c>
      <c r="W125" s="2" t="str">
        <f>IF(COUNT($A125)=0,"",IF($A125&lt;&gt;DRAFT!$B127,"ERR",IF(DRAFT!BT127="3E","3E",IF(COUNT(DRAFT!BP127,DRAFT!BT127)&gt;0,DRAFT!BU127,""))))</f>
        <v/>
      </c>
      <c r="X125" s="2" t="str">
        <f>IF(COUNT($A125)=0,"",IF(W125="3E","3E",IF(W125="","I",LOOKUP(W125/Y$2,{0,0.4,0.45,0.5,0.55,0.6,0.65,0.7,0.75,0.8,1},{"F","D","C","C+","B-","B","B+","A-","A","A+"}))))</f>
        <v/>
      </c>
      <c r="Y125" s="1" t="str">
        <f>IF(COUNT($A125)=0,"",IF(W125="","--",IF(W125="3E","3E",LOOKUP(W125/Y$2,{0,0.4,0.45,0.5,0.55,0.6,0.65,0.7,0.75,0.8,1},{0,2,2.25,2.5,2.75,3,3.25,3.5,3.75,4}))))</f>
        <v/>
      </c>
      <c r="Z125" s="2" t="str">
        <f>IF(COUNT($A125)=0,"",IF($A125&lt;&gt;DRAFT!$B127,"ERR",IF(DRAFT!CC127="3E","3E",IF(COUNT(DRAFT!BY127,DRAFT!CC127)&gt;0,DRAFT!CD127,""))))</f>
        <v/>
      </c>
      <c r="AA125" s="2" t="str">
        <f>IF(COUNT($A125)=0,"",IF(Z125="3E","3E",IF(Z125="","I",LOOKUP(Z125/AB$2,{0,0.4,0.45,0.5,0.55,0.6,0.65,0.7,0.75,0.8,1},{"F","D","C","C+","B-","B","B+","A-","A","A+"}))))</f>
        <v/>
      </c>
      <c r="AB125" s="1" t="str">
        <f>IF(COUNT($A125)=0,"",IF(Z125="","--",IF(Z125="3E","3E",LOOKUP(Z125/AB$2,{0,0.4,0.45,0.5,0.55,0.6,0.65,0.7,0.75,0.8,1},{0,2,2.25,2.5,2.75,3,3.25,3.5,3.75,4}))))</f>
        <v/>
      </c>
      <c r="AC125" s="2" t="str">
        <f>IF(COUNT($A125)=0,"",IF($A125&lt;&gt;DRAFT!$B127,"ERR",IF(DRAFT!CF127&gt;0,DRAFT!CF127,"")))</f>
        <v/>
      </c>
      <c r="AD125" s="2" t="str">
        <f>IF(COUNT($A125)=0,"",IF(AC125="3E","3E",IF(AC125="","I",LOOKUP(AC125/AE$2,{0,0.4,0.45,0.5,0.55,0.6,0.65,0.7,0.75,0.8,1},{"F","D","C","C+","B-","B","B+","A-","A","A+"}))))</f>
        <v/>
      </c>
      <c r="AE125" s="1" t="str">
        <f>IF(COUNT($A125)=0,"",IF(AC125="","--",IF(AC125="3E","3E",LOOKUP(AC125/AE$2,{0,0.4,0.45,0.5,0.55,0.6,0.65,0.7,0.75,0.8,1},{0,2,2.25,2.5,2.75,3,3.25,3.5,3.75,4}))))</f>
        <v/>
      </c>
      <c r="AF125" s="2" t="str">
        <f>IF(COUNT($A125)=0,"",IF($A125&lt;&gt;DRAFT!$B127,"ERR",IF(DRAFT!CI127&gt;0,DRAFT!CK127,"")))</f>
        <v/>
      </c>
      <c r="AG125" s="2" t="str">
        <f>IF(COUNT($A125)=0,"",IF(AF125="3E","3E",IF(AF125="","I",LOOKUP(AF125/AH$2,{0,0.4,0.45,0.5,0.55,0.6,0.65,0.7,0.75,0.8,1},{"F","D","C","C+","B-","B","B+","A-","A","A+"}))))</f>
        <v/>
      </c>
      <c r="AH125" s="1" t="str">
        <f>IF(COUNT($A125)=0,"",IF(AF125="","--",IF(AF125="3E","3E",LOOKUP(AF125/AH$2,{0,0.4,0.45,0.5,0.55,0.6,0.65,0.7,0.75,0.8,1},{0,2,2.25,2.5,2.75,3,3.25,3.5,3.75,4}))))</f>
        <v/>
      </c>
      <c r="AI125" s="2" t="str">
        <f>IF($A125&lt;&gt;DRAFT!$B127,"ERR",IF(OR(COUNT($A125)=0,COUNT(DRAFT!CL127:CN127,DRAFT!CP127:CR127)=0),"",CEILING(SUM(DRAFT!CO127,DRAFT!CS127,DRAFT!CT127),1)))</f>
        <v/>
      </c>
      <c r="AJ125" s="2" t="str">
        <f>IF(COUNT($A125)=0,"",IF(AI125="3E","3E",IF(AI125="","I",LOOKUP(AI125/AK$2,{0,0.4,0.45,0.5,0.55,0.6,0.65,0.7,0.75,0.8,1},{"F","D","C","C+","B-","B","B+","A-","A","A+"}))))</f>
        <v/>
      </c>
      <c r="AK125" s="1" t="str">
        <f>IF(COUNT($A125)=0,"",IF(AI125="","--",IF(AI125="3E","3E",LOOKUP(AI125/AK$2,{0,0.4,0.45,0.5,0.55,0.6,0.65,0.7,0.75,0.8,1},{0,2,2.25,2.5,2.75,3,3.25,3.5,3.75,4}))))</f>
        <v/>
      </c>
      <c r="AL125" s="4" t="str">
        <f>IF(OR(COUNT($A125)=0,COUNT(B125:AK125)=0),"",IF(COUNTIF(B125:AK125,"3E")&gt;0,"3E",IF(DRAFT!$A127="R",TRUNC(SUMPRODUCT(RGP,RCP)/TCP,3),TRUNC((SUMPRODUCT(--(IMDGP&gt;0)*IMDGP,IMCP)+CEILING(DRAFT!$DB127*42,0.25))/TCP,3))))</f>
        <v/>
      </c>
      <c r="AM125" s="2" t="str">
        <f>IF(OR(COUNT($A125)=0,COUNT(B125:AK125)=0),"",IF(COUNTIF(B125:AK125,"3E")&gt;0,"3E",IF(DRAFT!$A127="R",SUMPRODUCT(--(RGP&gt;=2),RCP),SUMPRODUCT(--(IMDGP&gt;0),--(IMGP=0),IMCP)+DRAFT!$DC127)))</f>
        <v/>
      </c>
      <c r="AN125" s="67" t="str">
        <f>IF(AL125="3E","3E",IF(COUNT($A125)=0,"",IF(COUNT(AI125)=0,"--",ROUND(((CEILING(DRAFT!$CV127*38,0.25)+CEILING(DRAFT!$CX127*38,0.25)+CEILING(DRAFT!$CZ127*42,0.25)+CEILING($AL125*42,0.25))/160),2))))</f>
        <v/>
      </c>
      <c r="AO125" s="2" t="str">
        <f>IF(AN125="3E","3E",IF(COUNT($A125)=0,"",IF(COUNT(AN125)=0,"I",LOOKUP(AN125,{0,2,2.25,2.5,2.75,3,3.25,3.5,3.75,4},{"F","D","C","C+","B-","B","B+","A-","A","A+"}))))</f>
        <v/>
      </c>
      <c r="AP125" s="2" t="str">
        <f>IF(AN125="3E","3E",IF(OR(COUNT(A125)=0,COUNT(AN125)=0),"",DRAFT!CW127+DRAFT!CY127+DRAFT!DA127+N(TABULATION!AM125)))</f>
        <v/>
      </c>
      <c r="AQ125" s="2" t="str">
        <f>IF(OR(COUNT($A125)=0,COUNT(B125:AK125)=0),"",IF(COUNTIF(B125:AM125,"3E")&gt;0,"3E",IF(AND(DRAFT!$A127="IM",OR($AL125&gt;DRAFT!$DB127,$AM125&gt;DRAFT!$DC127)),"IMPROVED",IF(AND(DRAFT!$A127="IM",$AL125&lt;=DRAFT!$DB127,$AM125&lt;=DRAFT!$DC127),"NOT IMPROVED",IF(AND(DRAFT!CU127="S",AH125&gt;=2,AK125&gt;=2,AN125&gt;=2.5,AP125&gt;=144),"PASS","FAIL")))))</f>
        <v/>
      </c>
      <c r="AR125" s="2" t="str">
        <f t="shared" si="2"/>
        <v/>
      </c>
      <c r="AS125" s="2" t="str">
        <f t="shared" si="3"/>
        <v/>
      </c>
    </row>
    <row r="126" spans="1:45" ht="18.95" customHeight="1" x14ac:dyDescent="0.25">
      <c r="A126" s="3" t="str">
        <f>IF(DRAFT!$B128="","",DRAFT!$B128)</f>
        <v/>
      </c>
      <c r="B126" s="2" t="str">
        <f>IF(COUNT($A126)=0,"",IF($A126&lt;&gt;DRAFT!$B128,"ERR",IF(DRAFT!I128="3E","3E",IF(COUNT(DRAFT!E128,DRAFT!I128)&gt;0,DRAFT!J128,""))))</f>
        <v/>
      </c>
      <c r="C126" s="2" t="str">
        <f>IF(COUNT($A126)=0,"",IF(B126="3E","3E",IF(B126="","I",LOOKUP(B126/D$2,{0,0.4,0.45,0.5,0.55,0.6,0.65,0.7,0.75,0.8,1},{"F","D","C","C+","B-","B","B+","A-","A","A+"}))))</f>
        <v/>
      </c>
      <c r="D126" s="1" t="str">
        <f>IF(COUNT($A126)=0,"",IF(B126="","--",IF(B126="3E","3E",LOOKUP(B126/D$2,{0,0.4,0.45,0.5,0.55,0.6,0.65,0.7,0.75,0.8,1},{0,2,2.25,2.5,2.75,3,3.25,3.5,3.75,4}))))</f>
        <v/>
      </c>
      <c r="E126" s="2" t="str">
        <f>IF(COUNT($A126)=0,"",IF($A126&lt;&gt;DRAFT!$B128,"ERR",IF(DRAFT!R128="3E","3E",IF(COUNT(DRAFT!N128,DRAFT!R128)&gt;0,DRAFT!S128,""))))</f>
        <v/>
      </c>
      <c r="F126" s="2" t="str">
        <f>IF(COUNT($A126)=0,"",IF(E126="3E","3E",IF(E126="","I",LOOKUP(E126/G$2,{0,0.4,0.45,0.5,0.55,0.6,0.65,0.7,0.75,0.8,1},{"F","D","C","C+","B-","B","B+","A-","A","A+"}))))</f>
        <v/>
      </c>
      <c r="G126" s="1" t="str">
        <f>IF(COUNT($A126)=0,"",IF(E126="","--",IF(E126="3E","3E",LOOKUP(E126/G$2,{0,0.4,0.45,0.5,0.55,0.6,0.65,0.7,0.75,0.8,1},{0,2,2.25,2.5,2.75,3,3.25,3.5,3.75,4}))))</f>
        <v/>
      </c>
      <c r="H126" s="2" t="str">
        <f>IF(COUNT($A126)=0,"",IF($A126&lt;&gt;DRAFT!$B128,"ERR",IF(DRAFT!AA128="3E","3E",IF(COUNT(DRAFT!W128,DRAFT!AA128)&gt;0,DRAFT!AB128,""))))</f>
        <v/>
      </c>
      <c r="I126" s="2" t="str">
        <f>IF(COUNT($A126)=0,"",IF(H126="3E","3E",IF(H126="","I",LOOKUP(H126/J$2,{0,0.4,0.45,0.5,0.55,0.6,0.65,0.7,0.75,0.8,1},{"F","D","C","C+","B-","B","B+","A-","A","A+"}))))</f>
        <v/>
      </c>
      <c r="J126" s="1" t="str">
        <f>IF(COUNT($A126)=0,"",IF(H126="","--",IF(H126="3E","3E",LOOKUP(H126/J$2,{0,0.4,0.45,0.5,0.55,0.6,0.65,0.7,0.75,0.8,1},{0,2,2.25,2.5,2.75,3,3.25,3.5,3.75,4}))))</f>
        <v/>
      </c>
      <c r="K126" s="2" t="str">
        <f>IF(COUNT($A126)=0,"",IF($A126&lt;&gt;DRAFT!$B128,"ERR",IF(DRAFT!AJ128="3E","3E",IF(COUNT(DRAFT!AF128,DRAFT!AJ128)&gt;0,DRAFT!AK128,""))))</f>
        <v/>
      </c>
      <c r="L126" s="2" t="str">
        <f>IF(COUNT($A126)=0,"",IF(K126="3E","3E",IF(K126="","I",LOOKUP(K126/M$2,{0,0.4,0.45,0.5,0.55,0.6,0.65,0.7,0.75,0.8,1},{"F","D","C","C+","B-","B","B+","A-","A","A+"}))))</f>
        <v/>
      </c>
      <c r="M126" s="1" t="str">
        <f>IF(COUNT($A126)=0,"",IF(K126="","--",IF(K126="3E","3E",LOOKUP(K126/M$2,{0,0.4,0.45,0.5,0.55,0.6,0.65,0.7,0.75,0.8,1},{0,2,2.25,2.5,2.75,3,3.25,3.5,3.75,4}))))</f>
        <v/>
      </c>
      <c r="N126" s="2" t="str">
        <f>IF(COUNT($A126)=0,"",IF($A126&lt;&gt;DRAFT!$B128,"ERR",IF(DRAFT!AS128="3E","3E",IF(COUNT(DRAFT!AO128,DRAFT!AS128)&gt;0,DRAFT!AT128,""))))</f>
        <v/>
      </c>
      <c r="O126" s="2" t="str">
        <f>IF(COUNT($A126)=0,"",IF(N126="3E","3E",IF(N126="","I",LOOKUP(N126/P$2,{0,0.4,0.45,0.5,0.55,0.6,0.65,0.7,0.75,0.8,1},{"F","D","C","C+","B-","B","B+","A-","A","A+"}))))</f>
        <v/>
      </c>
      <c r="P126" s="1" t="str">
        <f>IF(COUNT($A126)=0,"",IF(N126="","--",IF(N126="3E","3E",LOOKUP(N126/P$2,{0,0.4,0.45,0.5,0.55,0.6,0.65,0.7,0.75,0.8,1},{0,2,2.25,2.5,2.75,3,3.25,3.5,3.75,4}))))</f>
        <v/>
      </c>
      <c r="Q126" s="2" t="str">
        <f>IF(COUNT($A126)=0,"",IF($A126&lt;&gt;DRAFT!$B128,"ERR",IF(DRAFT!BB128="3E","3E",IF(COUNT(DRAFT!AX128,DRAFT!BB128)&gt;0,DRAFT!BC128,""))))</f>
        <v/>
      </c>
      <c r="R126" s="2" t="str">
        <f>IF(COUNT($A126)=0,"",IF(Q126="3E","3E",IF(Q126="","I",LOOKUP(Q126/S$2,{0,0.4,0.45,0.5,0.55,0.6,0.65,0.7,0.75,0.8,1},{"F","D","C","C+","B-","B","B+","A-","A","A+"}))))</f>
        <v/>
      </c>
      <c r="S126" s="1" t="str">
        <f>IF(COUNT($A126)=0,"",IF(Q126="","--",IF(Q126="3E","3E",LOOKUP(Q126/S$2,{0,0.4,0.45,0.5,0.55,0.6,0.65,0.7,0.75,0.8,1},{0,2,2.25,2.5,2.75,3,3.25,3.5,3.75,4}))))</f>
        <v/>
      </c>
      <c r="T126" s="2" t="str">
        <f>IF(COUNT($A126)=0,"",IF($A126&lt;&gt;DRAFT!$B128,"ERR",IF(DRAFT!BK128="3E","3E",IF(COUNT(DRAFT!BG128,DRAFT!BK128)&gt;0,DRAFT!BL128,""))))</f>
        <v/>
      </c>
      <c r="U126" s="2" t="str">
        <f>IF(COUNT($A126)=0,"",IF(T126="3E","3E",IF(T126="","I",LOOKUP(T126/V$2,{0,0.4,0.45,0.5,0.55,0.6,0.65,0.7,0.75,0.8,1},{"F","D","C","C+","B-","B","B+","A-","A","A+"}))))</f>
        <v/>
      </c>
      <c r="V126" s="1" t="str">
        <f>IF(COUNT($A126)=0,"",IF(T126="","--",IF(T126="3E","3E",LOOKUP(T126/V$2,{0,0.4,0.45,0.5,0.55,0.6,0.65,0.7,0.75,0.8,1},{0,2,2.25,2.5,2.75,3,3.25,3.5,3.75,4}))))</f>
        <v/>
      </c>
      <c r="W126" s="2" t="str">
        <f>IF(COUNT($A126)=0,"",IF($A126&lt;&gt;DRAFT!$B128,"ERR",IF(DRAFT!BT128="3E","3E",IF(COUNT(DRAFT!BP128,DRAFT!BT128)&gt;0,DRAFT!BU128,""))))</f>
        <v/>
      </c>
      <c r="X126" s="2" t="str">
        <f>IF(COUNT($A126)=0,"",IF(W126="3E","3E",IF(W126="","I",LOOKUP(W126/Y$2,{0,0.4,0.45,0.5,0.55,0.6,0.65,0.7,0.75,0.8,1},{"F","D","C","C+","B-","B","B+","A-","A","A+"}))))</f>
        <v/>
      </c>
      <c r="Y126" s="1" t="str">
        <f>IF(COUNT($A126)=0,"",IF(W126="","--",IF(W126="3E","3E",LOOKUP(W126/Y$2,{0,0.4,0.45,0.5,0.55,0.6,0.65,0.7,0.75,0.8,1},{0,2,2.25,2.5,2.75,3,3.25,3.5,3.75,4}))))</f>
        <v/>
      </c>
      <c r="Z126" s="2" t="str">
        <f>IF(COUNT($A126)=0,"",IF($A126&lt;&gt;DRAFT!$B128,"ERR",IF(DRAFT!CC128="3E","3E",IF(COUNT(DRAFT!BY128,DRAFT!CC128)&gt;0,DRAFT!CD128,""))))</f>
        <v/>
      </c>
      <c r="AA126" s="2" t="str">
        <f>IF(COUNT($A126)=0,"",IF(Z126="3E","3E",IF(Z126="","I",LOOKUP(Z126/AB$2,{0,0.4,0.45,0.5,0.55,0.6,0.65,0.7,0.75,0.8,1},{"F","D","C","C+","B-","B","B+","A-","A","A+"}))))</f>
        <v/>
      </c>
      <c r="AB126" s="1" t="str">
        <f>IF(COUNT($A126)=0,"",IF(Z126="","--",IF(Z126="3E","3E",LOOKUP(Z126/AB$2,{0,0.4,0.45,0.5,0.55,0.6,0.65,0.7,0.75,0.8,1},{0,2,2.25,2.5,2.75,3,3.25,3.5,3.75,4}))))</f>
        <v/>
      </c>
      <c r="AC126" s="2" t="str">
        <f>IF(COUNT($A126)=0,"",IF($A126&lt;&gt;DRAFT!$B128,"ERR",IF(DRAFT!CF128&gt;0,DRAFT!CF128,"")))</f>
        <v/>
      </c>
      <c r="AD126" s="2" t="str">
        <f>IF(COUNT($A126)=0,"",IF(AC126="3E","3E",IF(AC126="","I",LOOKUP(AC126/AE$2,{0,0.4,0.45,0.5,0.55,0.6,0.65,0.7,0.75,0.8,1},{"F","D","C","C+","B-","B","B+","A-","A","A+"}))))</f>
        <v/>
      </c>
      <c r="AE126" s="1" t="str">
        <f>IF(COUNT($A126)=0,"",IF(AC126="","--",IF(AC126="3E","3E",LOOKUP(AC126/AE$2,{0,0.4,0.45,0.5,0.55,0.6,0.65,0.7,0.75,0.8,1},{0,2,2.25,2.5,2.75,3,3.25,3.5,3.75,4}))))</f>
        <v/>
      </c>
      <c r="AF126" s="2" t="str">
        <f>IF(COUNT($A126)=0,"",IF($A126&lt;&gt;DRAFT!$B128,"ERR",IF(DRAFT!CI128&gt;0,DRAFT!CK128,"")))</f>
        <v/>
      </c>
      <c r="AG126" s="2" t="str">
        <f>IF(COUNT($A126)=0,"",IF(AF126="3E","3E",IF(AF126="","I",LOOKUP(AF126/AH$2,{0,0.4,0.45,0.5,0.55,0.6,0.65,0.7,0.75,0.8,1},{"F","D","C","C+","B-","B","B+","A-","A","A+"}))))</f>
        <v/>
      </c>
      <c r="AH126" s="1" t="str">
        <f>IF(COUNT($A126)=0,"",IF(AF126="","--",IF(AF126="3E","3E",LOOKUP(AF126/AH$2,{0,0.4,0.45,0.5,0.55,0.6,0.65,0.7,0.75,0.8,1},{0,2,2.25,2.5,2.75,3,3.25,3.5,3.75,4}))))</f>
        <v/>
      </c>
      <c r="AI126" s="2" t="str">
        <f>IF($A126&lt;&gt;DRAFT!$B128,"ERR",IF(OR(COUNT($A126)=0,COUNT(DRAFT!CL128:CN128,DRAFT!CP128:CR128)=0),"",CEILING(SUM(DRAFT!CO128,DRAFT!CS128,DRAFT!CT128),1)))</f>
        <v/>
      </c>
      <c r="AJ126" s="2" t="str">
        <f>IF(COUNT($A126)=0,"",IF(AI126="3E","3E",IF(AI126="","I",LOOKUP(AI126/AK$2,{0,0.4,0.45,0.5,0.55,0.6,0.65,0.7,0.75,0.8,1},{"F","D","C","C+","B-","B","B+","A-","A","A+"}))))</f>
        <v/>
      </c>
      <c r="AK126" s="1" t="str">
        <f>IF(COUNT($A126)=0,"",IF(AI126="","--",IF(AI126="3E","3E",LOOKUP(AI126/AK$2,{0,0.4,0.45,0.5,0.55,0.6,0.65,0.7,0.75,0.8,1},{0,2,2.25,2.5,2.75,3,3.25,3.5,3.75,4}))))</f>
        <v/>
      </c>
      <c r="AL126" s="4" t="str">
        <f>IF(OR(COUNT($A126)=0,COUNT(B126:AK126)=0),"",IF(COUNTIF(B126:AK126,"3E")&gt;0,"3E",IF(DRAFT!$A128="R",TRUNC(SUMPRODUCT(RGP,RCP)/TCP,3),TRUNC((SUMPRODUCT(--(IMDGP&gt;0)*IMDGP,IMCP)+CEILING(DRAFT!$DB128*42,0.25))/TCP,3))))</f>
        <v/>
      </c>
      <c r="AM126" s="2" t="str">
        <f>IF(OR(COUNT($A126)=0,COUNT(B126:AK126)=0),"",IF(COUNTIF(B126:AK126,"3E")&gt;0,"3E",IF(DRAFT!$A128="R",SUMPRODUCT(--(RGP&gt;=2),RCP),SUMPRODUCT(--(IMDGP&gt;0),--(IMGP=0),IMCP)+DRAFT!$DC128)))</f>
        <v/>
      </c>
      <c r="AN126" s="67" t="str">
        <f>IF(AL126="3E","3E",IF(COUNT($A126)=0,"",IF(COUNT(AI126)=0,"--",ROUND(((CEILING(DRAFT!$CV128*38,0.25)+CEILING(DRAFT!$CX128*38,0.25)+CEILING(DRAFT!$CZ128*42,0.25)+CEILING($AL126*42,0.25))/160),2))))</f>
        <v/>
      </c>
      <c r="AO126" s="2" t="str">
        <f>IF(AN126="3E","3E",IF(COUNT($A126)=0,"",IF(COUNT(AN126)=0,"I",LOOKUP(AN126,{0,2,2.25,2.5,2.75,3,3.25,3.5,3.75,4},{"F","D","C","C+","B-","B","B+","A-","A","A+"}))))</f>
        <v/>
      </c>
      <c r="AP126" s="2" t="str">
        <f>IF(AN126="3E","3E",IF(OR(COUNT(A126)=0,COUNT(AN126)=0),"",DRAFT!CW128+DRAFT!CY128+DRAFT!DA128+N(TABULATION!AM126)))</f>
        <v/>
      </c>
      <c r="AQ126" s="2" t="str">
        <f>IF(OR(COUNT($A126)=0,COUNT(B126:AK126)=0),"",IF(COUNTIF(B126:AM126,"3E")&gt;0,"3E",IF(AND(DRAFT!$A128="IM",OR($AL126&gt;DRAFT!$DB128,$AM126&gt;DRAFT!$DC128)),"IMPROVED",IF(AND(DRAFT!$A128="IM",$AL126&lt;=DRAFT!$DB128,$AM126&lt;=DRAFT!$DC128),"NOT IMPROVED",IF(AND(DRAFT!CU128="S",AH126&gt;=2,AK126&gt;=2,AN126&gt;=2.5,AP126&gt;=144),"PASS","FAIL")))))</f>
        <v/>
      </c>
      <c r="AR126" s="2" t="str">
        <f t="shared" si="2"/>
        <v/>
      </c>
      <c r="AS126" s="2" t="str">
        <f t="shared" si="3"/>
        <v/>
      </c>
    </row>
    <row r="127" spans="1:45" ht="18.95" customHeight="1" x14ac:dyDescent="0.25">
      <c r="A127" s="3" t="str">
        <f>IF(DRAFT!$B129="","",DRAFT!$B129)</f>
        <v/>
      </c>
      <c r="B127" s="2" t="str">
        <f>IF(COUNT($A127)=0,"",IF($A127&lt;&gt;DRAFT!$B129,"ERR",IF(DRAFT!I129="3E","3E",IF(COUNT(DRAFT!E129,DRAFT!I129)&gt;0,DRAFT!J129,""))))</f>
        <v/>
      </c>
      <c r="C127" s="2" t="str">
        <f>IF(COUNT($A127)=0,"",IF(B127="3E","3E",IF(B127="","I",LOOKUP(B127/D$2,{0,0.4,0.45,0.5,0.55,0.6,0.65,0.7,0.75,0.8,1},{"F","D","C","C+","B-","B","B+","A-","A","A+"}))))</f>
        <v/>
      </c>
      <c r="D127" s="1" t="str">
        <f>IF(COUNT($A127)=0,"",IF(B127="","--",IF(B127="3E","3E",LOOKUP(B127/D$2,{0,0.4,0.45,0.5,0.55,0.6,0.65,0.7,0.75,0.8,1},{0,2,2.25,2.5,2.75,3,3.25,3.5,3.75,4}))))</f>
        <v/>
      </c>
      <c r="E127" s="2" t="str">
        <f>IF(COUNT($A127)=0,"",IF($A127&lt;&gt;DRAFT!$B129,"ERR",IF(DRAFT!R129="3E","3E",IF(COUNT(DRAFT!N129,DRAFT!R129)&gt;0,DRAFT!S129,""))))</f>
        <v/>
      </c>
      <c r="F127" s="2" t="str">
        <f>IF(COUNT($A127)=0,"",IF(E127="3E","3E",IF(E127="","I",LOOKUP(E127/G$2,{0,0.4,0.45,0.5,0.55,0.6,0.65,0.7,0.75,0.8,1},{"F","D","C","C+","B-","B","B+","A-","A","A+"}))))</f>
        <v/>
      </c>
      <c r="G127" s="1" t="str">
        <f>IF(COUNT($A127)=0,"",IF(E127="","--",IF(E127="3E","3E",LOOKUP(E127/G$2,{0,0.4,0.45,0.5,0.55,0.6,0.65,0.7,0.75,0.8,1},{0,2,2.25,2.5,2.75,3,3.25,3.5,3.75,4}))))</f>
        <v/>
      </c>
      <c r="H127" s="2" t="str">
        <f>IF(COUNT($A127)=0,"",IF($A127&lt;&gt;DRAFT!$B129,"ERR",IF(DRAFT!AA129="3E","3E",IF(COUNT(DRAFT!W129,DRAFT!AA129)&gt;0,DRAFT!AB129,""))))</f>
        <v/>
      </c>
      <c r="I127" s="2" t="str">
        <f>IF(COUNT($A127)=0,"",IF(H127="3E","3E",IF(H127="","I",LOOKUP(H127/J$2,{0,0.4,0.45,0.5,0.55,0.6,0.65,0.7,0.75,0.8,1},{"F","D","C","C+","B-","B","B+","A-","A","A+"}))))</f>
        <v/>
      </c>
      <c r="J127" s="1" t="str">
        <f>IF(COUNT($A127)=0,"",IF(H127="","--",IF(H127="3E","3E",LOOKUP(H127/J$2,{0,0.4,0.45,0.5,0.55,0.6,0.65,0.7,0.75,0.8,1},{0,2,2.25,2.5,2.75,3,3.25,3.5,3.75,4}))))</f>
        <v/>
      </c>
      <c r="K127" s="2" t="str">
        <f>IF(COUNT($A127)=0,"",IF($A127&lt;&gt;DRAFT!$B129,"ERR",IF(DRAFT!AJ129="3E","3E",IF(COUNT(DRAFT!AF129,DRAFT!AJ129)&gt;0,DRAFT!AK129,""))))</f>
        <v/>
      </c>
      <c r="L127" s="2" t="str">
        <f>IF(COUNT($A127)=0,"",IF(K127="3E","3E",IF(K127="","I",LOOKUP(K127/M$2,{0,0.4,0.45,0.5,0.55,0.6,0.65,0.7,0.75,0.8,1},{"F","D","C","C+","B-","B","B+","A-","A","A+"}))))</f>
        <v/>
      </c>
      <c r="M127" s="1" t="str">
        <f>IF(COUNT($A127)=0,"",IF(K127="","--",IF(K127="3E","3E",LOOKUP(K127/M$2,{0,0.4,0.45,0.5,0.55,0.6,0.65,0.7,0.75,0.8,1},{0,2,2.25,2.5,2.75,3,3.25,3.5,3.75,4}))))</f>
        <v/>
      </c>
      <c r="N127" s="2" t="str">
        <f>IF(COUNT($A127)=0,"",IF($A127&lt;&gt;DRAFT!$B129,"ERR",IF(DRAFT!AS129="3E","3E",IF(COUNT(DRAFT!AO129,DRAFT!AS129)&gt;0,DRAFT!AT129,""))))</f>
        <v/>
      </c>
      <c r="O127" s="2" t="str">
        <f>IF(COUNT($A127)=0,"",IF(N127="3E","3E",IF(N127="","I",LOOKUP(N127/P$2,{0,0.4,0.45,0.5,0.55,0.6,0.65,0.7,0.75,0.8,1},{"F","D","C","C+","B-","B","B+","A-","A","A+"}))))</f>
        <v/>
      </c>
      <c r="P127" s="1" t="str">
        <f>IF(COUNT($A127)=0,"",IF(N127="","--",IF(N127="3E","3E",LOOKUP(N127/P$2,{0,0.4,0.45,0.5,0.55,0.6,0.65,0.7,0.75,0.8,1},{0,2,2.25,2.5,2.75,3,3.25,3.5,3.75,4}))))</f>
        <v/>
      </c>
      <c r="Q127" s="2" t="str">
        <f>IF(COUNT($A127)=0,"",IF($A127&lt;&gt;DRAFT!$B129,"ERR",IF(DRAFT!BB129="3E","3E",IF(COUNT(DRAFT!AX129,DRAFT!BB129)&gt;0,DRAFT!BC129,""))))</f>
        <v/>
      </c>
      <c r="R127" s="2" t="str">
        <f>IF(COUNT($A127)=0,"",IF(Q127="3E","3E",IF(Q127="","I",LOOKUP(Q127/S$2,{0,0.4,0.45,0.5,0.55,0.6,0.65,0.7,0.75,0.8,1},{"F","D","C","C+","B-","B","B+","A-","A","A+"}))))</f>
        <v/>
      </c>
      <c r="S127" s="1" t="str">
        <f>IF(COUNT($A127)=0,"",IF(Q127="","--",IF(Q127="3E","3E",LOOKUP(Q127/S$2,{0,0.4,0.45,0.5,0.55,0.6,0.65,0.7,0.75,0.8,1},{0,2,2.25,2.5,2.75,3,3.25,3.5,3.75,4}))))</f>
        <v/>
      </c>
      <c r="T127" s="2" t="str">
        <f>IF(COUNT($A127)=0,"",IF($A127&lt;&gt;DRAFT!$B129,"ERR",IF(DRAFT!BK129="3E","3E",IF(COUNT(DRAFT!BG129,DRAFT!BK129)&gt;0,DRAFT!BL129,""))))</f>
        <v/>
      </c>
      <c r="U127" s="2" t="str">
        <f>IF(COUNT($A127)=0,"",IF(T127="3E","3E",IF(T127="","I",LOOKUP(T127/V$2,{0,0.4,0.45,0.5,0.55,0.6,0.65,0.7,0.75,0.8,1},{"F","D","C","C+","B-","B","B+","A-","A","A+"}))))</f>
        <v/>
      </c>
      <c r="V127" s="1" t="str">
        <f>IF(COUNT($A127)=0,"",IF(T127="","--",IF(T127="3E","3E",LOOKUP(T127/V$2,{0,0.4,0.45,0.5,0.55,0.6,0.65,0.7,0.75,0.8,1},{0,2,2.25,2.5,2.75,3,3.25,3.5,3.75,4}))))</f>
        <v/>
      </c>
      <c r="W127" s="2" t="str">
        <f>IF(COUNT($A127)=0,"",IF($A127&lt;&gt;DRAFT!$B129,"ERR",IF(DRAFT!BT129="3E","3E",IF(COUNT(DRAFT!BP129,DRAFT!BT129)&gt;0,DRAFT!BU129,""))))</f>
        <v/>
      </c>
      <c r="X127" s="2" t="str">
        <f>IF(COUNT($A127)=0,"",IF(W127="3E","3E",IF(W127="","I",LOOKUP(W127/Y$2,{0,0.4,0.45,0.5,0.55,0.6,0.65,0.7,0.75,0.8,1},{"F","D","C","C+","B-","B","B+","A-","A","A+"}))))</f>
        <v/>
      </c>
      <c r="Y127" s="1" t="str">
        <f>IF(COUNT($A127)=0,"",IF(W127="","--",IF(W127="3E","3E",LOOKUP(W127/Y$2,{0,0.4,0.45,0.5,0.55,0.6,0.65,0.7,0.75,0.8,1},{0,2,2.25,2.5,2.75,3,3.25,3.5,3.75,4}))))</f>
        <v/>
      </c>
      <c r="Z127" s="2" t="str">
        <f>IF(COUNT($A127)=0,"",IF($A127&lt;&gt;DRAFT!$B129,"ERR",IF(DRAFT!CC129="3E","3E",IF(COUNT(DRAFT!BY129,DRAFT!CC129)&gt;0,DRAFT!CD129,""))))</f>
        <v/>
      </c>
      <c r="AA127" s="2" t="str">
        <f>IF(COUNT($A127)=0,"",IF(Z127="3E","3E",IF(Z127="","I",LOOKUP(Z127/AB$2,{0,0.4,0.45,0.5,0.55,0.6,0.65,0.7,0.75,0.8,1},{"F","D","C","C+","B-","B","B+","A-","A","A+"}))))</f>
        <v/>
      </c>
      <c r="AB127" s="1" t="str">
        <f>IF(COUNT($A127)=0,"",IF(Z127="","--",IF(Z127="3E","3E",LOOKUP(Z127/AB$2,{0,0.4,0.45,0.5,0.55,0.6,0.65,0.7,0.75,0.8,1},{0,2,2.25,2.5,2.75,3,3.25,3.5,3.75,4}))))</f>
        <v/>
      </c>
      <c r="AC127" s="2" t="str">
        <f>IF(COUNT($A127)=0,"",IF($A127&lt;&gt;DRAFT!$B129,"ERR",IF(DRAFT!CF129&gt;0,DRAFT!CF129,"")))</f>
        <v/>
      </c>
      <c r="AD127" s="2" t="str">
        <f>IF(COUNT($A127)=0,"",IF(AC127="3E","3E",IF(AC127="","I",LOOKUP(AC127/AE$2,{0,0.4,0.45,0.5,0.55,0.6,0.65,0.7,0.75,0.8,1},{"F","D","C","C+","B-","B","B+","A-","A","A+"}))))</f>
        <v/>
      </c>
      <c r="AE127" s="1" t="str">
        <f>IF(COUNT($A127)=0,"",IF(AC127="","--",IF(AC127="3E","3E",LOOKUP(AC127/AE$2,{0,0.4,0.45,0.5,0.55,0.6,0.65,0.7,0.75,0.8,1},{0,2,2.25,2.5,2.75,3,3.25,3.5,3.75,4}))))</f>
        <v/>
      </c>
      <c r="AF127" s="2" t="str">
        <f>IF(COUNT($A127)=0,"",IF($A127&lt;&gt;DRAFT!$B129,"ERR",IF(DRAFT!CI129&gt;0,DRAFT!CK129,"")))</f>
        <v/>
      </c>
      <c r="AG127" s="2" t="str">
        <f>IF(COUNT($A127)=0,"",IF(AF127="3E","3E",IF(AF127="","I",LOOKUP(AF127/AH$2,{0,0.4,0.45,0.5,0.55,0.6,0.65,0.7,0.75,0.8,1},{"F","D","C","C+","B-","B","B+","A-","A","A+"}))))</f>
        <v/>
      </c>
      <c r="AH127" s="1" t="str">
        <f>IF(COUNT($A127)=0,"",IF(AF127="","--",IF(AF127="3E","3E",LOOKUP(AF127/AH$2,{0,0.4,0.45,0.5,0.55,0.6,0.65,0.7,0.75,0.8,1},{0,2,2.25,2.5,2.75,3,3.25,3.5,3.75,4}))))</f>
        <v/>
      </c>
      <c r="AI127" s="2" t="str">
        <f>IF($A127&lt;&gt;DRAFT!$B129,"ERR",IF(OR(COUNT($A127)=0,COUNT(DRAFT!CL129:CN129,DRAFT!CP129:CR129)=0),"",CEILING(SUM(DRAFT!CO129,DRAFT!CS129,DRAFT!CT129),1)))</f>
        <v/>
      </c>
      <c r="AJ127" s="2" t="str">
        <f>IF(COUNT($A127)=0,"",IF(AI127="3E","3E",IF(AI127="","I",LOOKUP(AI127/AK$2,{0,0.4,0.45,0.5,0.55,0.6,0.65,0.7,0.75,0.8,1},{"F","D","C","C+","B-","B","B+","A-","A","A+"}))))</f>
        <v/>
      </c>
      <c r="AK127" s="1" t="str">
        <f>IF(COUNT($A127)=0,"",IF(AI127="","--",IF(AI127="3E","3E",LOOKUP(AI127/AK$2,{0,0.4,0.45,0.5,0.55,0.6,0.65,0.7,0.75,0.8,1},{0,2,2.25,2.5,2.75,3,3.25,3.5,3.75,4}))))</f>
        <v/>
      </c>
      <c r="AL127" s="4" t="str">
        <f>IF(OR(COUNT($A127)=0,COUNT(B127:AK127)=0),"",IF(COUNTIF(B127:AK127,"3E")&gt;0,"3E",IF(DRAFT!$A129="R",TRUNC(SUMPRODUCT(RGP,RCP)/TCP,3),TRUNC((SUMPRODUCT(--(IMDGP&gt;0)*IMDGP,IMCP)+CEILING(DRAFT!$DB129*42,0.25))/TCP,3))))</f>
        <v/>
      </c>
      <c r="AM127" s="2" t="str">
        <f>IF(OR(COUNT($A127)=0,COUNT(B127:AK127)=0),"",IF(COUNTIF(B127:AK127,"3E")&gt;0,"3E",IF(DRAFT!$A129="R",SUMPRODUCT(--(RGP&gt;=2),RCP),SUMPRODUCT(--(IMDGP&gt;0),--(IMGP=0),IMCP)+DRAFT!$DC129)))</f>
        <v/>
      </c>
      <c r="AN127" s="67" t="str">
        <f>IF(AL127="3E","3E",IF(COUNT($A127)=0,"",IF(COUNT(AI127)=0,"--",ROUND(((CEILING(DRAFT!$CV129*38,0.25)+CEILING(DRAFT!$CX129*38,0.25)+CEILING(DRAFT!$CZ129*42,0.25)+CEILING($AL127*42,0.25))/160),2))))</f>
        <v/>
      </c>
      <c r="AO127" s="2" t="str">
        <f>IF(AN127="3E","3E",IF(COUNT($A127)=0,"",IF(COUNT(AN127)=0,"I",LOOKUP(AN127,{0,2,2.25,2.5,2.75,3,3.25,3.5,3.75,4},{"F","D","C","C+","B-","B","B+","A-","A","A+"}))))</f>
        <v/>
      </c>
      <c r="AP127" s="2" t="str">
        <f>IF(AN127="3E","3E",IF(OR(COUNT(A127)=0,COUNT(AN127)=0),"",DRAFT!CW129+DRAFT!CY129+DRAFT!DA129+N(TABULATION!AM127)))</f>
        <v/>
      </c>
      <c r="AQ127" s="2" t="str">
        <f>IF(OR(COUNT($A127)=0,COUNT(B127:AK127)=0),"",IF(COUNTIF(B127:AM127,"3E")&gt;0,"3E",IF(AND(DRAFT!$A129="IM",OR($AL127&gt;DRAFT!$DB129,$AM127&gt;DRAFT!$DC129)),"IMPROVED",IF(AND(DRAFT!$A129="IM",$AL127&lt;=DRAFT!$DB129,$AM127&lt;=DRAFT!$DC129),"NOT IMPROVED",IF(AND(DRAFT!CU129="S",AH127&gt;=2,AK127&gt;=2,AN127&gt;=2.5,AP127&gt;=144),"PASS","FAIL")))))</f>
        <v/>
      </c>
      <c r="AR127" s="2" t="str">
        <f t="shared" si="2"/>
        <v/>
      </c>
      <c r="AS127" s="2" t="str">
        <f t="shared" si="3"/>
        <v/>
      </c>
    </row>
    <row r="128" spans="1:45" ht="18.95" customHeight="1" x14ac:dyDescent="0.25">
      <c r="A128" s="3" t="str">
        <f>IF(DRAFT!$B130="","",DRAFT!$B130)</f>
        <v/>
      </c>
      <c r="B128" s="2" t="str">
        <f>IF(COUNT($A128)=0,"",IF($A128&lt;&gt;DRAFT!$B130,"ERR",IF(DRAFT!I130="3E","3E",IF(COUNT(DRAFT!E130,DRAFT!I130)&gt;0,DRAFT!J130,""))))</f>
        <v/>
      </c>
      <c r="C128" s="2" t="str">
        <f>IF(COUNT($A128)=0,"",IF(B128="3E","3E",IF(B128="","I",LOOKUP(B128/D$2,{0,0.4,0.45,0.5,0.55,0.6,0.65,0.7,0.75,0.8,1},{"F","D","C","C+","B-","B","B+","A-","A","A+"}))))</f>
        <v/>
      </c>
      <c r="D128" s="1" t="str">
        <f>IF(COUNT($A128)=0,"",IF(B128="","--",IF(B128="3E","3E",LOOKUP(B128/D$2,{0,0.4,0.45,0.5,0.55,0.6,0.65,0.7,0.75,0.8,1},{0,2,2.25,2.5,2.75,3,3.25,3.5,3.75,4}))))</f>
        <v/>
      </c>
      <c r="E128" s="2" t="str">
        <f>IF(COUNT($A128)=0,"",IF($A128&lt;&gt;DRAFT!$B130,"ERR",IF(DRAFT!R130="3E","3E",IF(COUNT(DRAFT!N130,DRAFT!R130)&gt;0,DRAFT!S130,""))))</f>
        <v/>
      </c>
      <c r="F128" s="2" t="str">
        <f>IF(COUNT($A128)=0,"",IF(E128="3E","3E",IF(E128="","I",LOOKUP(E128/G$2,{0,0.4,0.45,0.5,0.55,0.6,0.65,0.7,0.75,0.8,1},{"F","D","C","C+","B-","B","B+","A-","A","A+"}))))</f>
        <v/>
      </c>
      <c r="G128" s="1" t="str">
        <f>IF(COUNT($A128)=0,"",IF(E128="","--",IF(E128="3E","3E",LOOKUP(E128/G$2,{0,0.4,0.45,0.5,0.55,0.6,0.65,0.7,0.75,0.8,1},{0,2,2.25,2.5,2.75,3,3.25,3.5,3.75,4}))))</f>
        <v/>
      </c>
      <c r="H128" s="2" t="str">
        <f>IF(COUNT($A128)=0,"",IF($A128&lt;&gt;DRAFT!$B130,"ERR",IF(DRAFT!AA130="3E","3E",IF(COUNT(DRAFT!W130,DRAFT!AA130)&gt;0,DRAFT!AB130,""))))</f>
        <v/>
      </c>
      <c r="I128" s="2" t="str">
        <f>IF(COUNT($A128)=0,"",IF(H128="3E","3E",IF(H128="","I",LOOKUP(H128/J$2,{0,0.4,0.45,0.5,0.55,0.6,0.65,0.7,0.75,0.8,1},{"F","D","C","C+","B-","B","B+","A-","A","A+"}))))</f>
        <v/>
      </c>
      <c r="J128" s="1" t="str">
        <f>IF(COUNT($A128)=0,"",IF(H128="","--",IF(H128="3E","3E",LOOKUP(H128/J$2,{0,0.4,0.45,0.5,0.55,0.6,0.65,0.7,0.75,0.8,1},{0,2,2.25,2.5,2.75,3,3.25,3.5,3.75,4}))))</f>
        <v/>
      </c>
      <c r="K128" s="2" t="str">
        <f>IF(COUNT($A128)=0,"",IF($A128&lt;&gt;DRAFT!$B130,"ERR",IF(DRAFT!AJ130="3E","3E",IF(COUNT(DRAFT!AF130,DRAFT!AJ130)&gt;0,DRAFT!AK130,""))))</f>
        <v/>
      </c>
      <c r="L128" s="2" t="str">
        <f>IF(COUNT($A128)=0,"",IF(K128="3E","3E",IF(K128="","I",LOOKUP(K128/M$2,{0,0.4,0.45,0.5,0.55,0.6,0.65,0.7,0.75,0.8,1},{"F","D","C","C+","B-","B","B+","A-","A","A+"}))))</f>
        <v/>
      </c>
      <c r="M128" s="1" t="str">
        <f>IF(COUNT($A128)=0,"",IF(K128="","--",IF(K128="3E","3E",LOOKUP(K128/M$2,{0,0.4,0.45,0.5,0.55,0.6,0.65,0.7,0.75,0.8,1},{0,2,2.25,2.5,2.75,3,3.25,3.5,3.75,4}))))</f>
        <v/>
      </c>
      <c r="N128" s="2" t="str">
        <f>IF(COUNT($A128)=0,"",IF($A128&lt;&gt;DRAFT!$B130,"ERR",IF(DRAFT!AS130="3E","3E",IF(COUNT(DRAFT!AO130,DRAFT!AS130)&gt;0,DRAFT!AT130,""))))</f>
        <v/>
      </c>
      <c r="O128" s="2" t="str">
        <f>IF(COUNT($A128)=0,"",IF(N128="3E","3E",IF(N128="","I",LOOKUP(N128/P$2,{0,0.4,0.45,0.5,0.55,0.6,0.65,0.7,0.75,0.8,1},{"F","D","C","C+","B-","B","B+","A-","A","A+"}))))</f>
        <v/>
      </c>
      <c r="P128" s="1" t="str">
        <f>IF(COUNT($A128)=0,"",IF(N128="","--",IF(N128="3E","3E",LOOKUP(N128/P$2,{0,0.4,0.45,0.5,0.55,0.6,0.65,0.7,0.75,0.8,1},{0,2,2.25,2.5,2.75,3,3.25,3.5,3.75,4}))))</f>
        <v/>
      </c>
      <c r="Q128" s="2" t="str">
        <f>IF(COUNT($A128)=0,"",IF($A128&lt;&gt;DRAFT!$B130,"ERR",IF(DRAFT!BB130="3E","3E",IF(COUNT(DRAFT!AX130,DRAFT!BB130)&gt;0,DRAFT!BC130,""))))</f>
        <v/>
      </c>
      <c r="R128" s="2" t="str">
        <f>IF(COUNT($A128)=0,"",IF(Q128="3E","3E",IF(Q128="","I",LOOKUP(Q128/S$2,{0,0.4,0.45,0.5,0.55,0.6,0.65,0.7,0.75,0.8,1},{"F","D","C","C+","B-","B","B+","A-","A","A+"}))))</f>
        <v/>
      </c>
      <c r="S128" s="1" t="str">
        <f>IF(COUNT($A128)=0,"",IF(Q128="","--",IF(Q128="3E","3E",LOOKUP(Q128/S$2,{0,0.4,0.45,0.5,0.55,0.6,0.65,0.7,0.75,0.8,1},{0,2,2.25,2.5,2.75,3,3.25,3.5,3.75,4}))))</f>
        <v/>
      </c>
      <c r="T128" s="2" t="str">
        <f>IF(COUNT($A128)=0,"",IF($A128&lt;&gt;DRAFT!$B130,"ERR",IF(DRAFT!BK130="3E","3E",IF(COUNT(DRAFT!BG130,DRAFT!BK130)&gt;0,DRAFT!BL130,""))))</f>
        <v/>
      </c>
      <c r="U128" s="2" t="str">
        <f>IF(COUNT($A128)=0,"",IF(T128="3E","3E",IF(T128="","I",LOOKUP(T128/V$2,{0,0.4,0.45,0.5,0.55,0.6,0.65,0.7,0.75,0.8,1},{"F","D","C","C+","B-","B","B+","A-","A","A+"}))))</f>
        <v/>
      </c>
      <c r="V128" s="1" t="str">
        <f>IF(COUNT($A128)=0,"",IF(T128="","--",IF(T128="3E","3E",LOOKUP(T128/V$2,{0,0.4,0.45,0.5,0.55,0.6,0.65,0.7,0.75,0.8,1},{0,2,2.25,2.5,2.75,3,3.25,3.5,3.75,4}))))</f>
        <v/>
      </c>
      <c r="W128" s="2" t="str">
        <f>IF(COUNT($A128)=0,"",IF($A128&lt;&gt;DRAFT!$B130,"ERR",IF(DRAFT!BT130="3E","3E",IF(COUNT(DRAFT!BP130,DRAFT!BT130)&gt;0,DRAFT!BU130,""))))</f>
        <v/>
      </c>
      <c r="X128" s="2" t="str">
        <f>IF(COUNT($A128)=0,"",IF(W128="3E","3E",IF(W128="","I",LOOKUP(W128/Y$2,{0,0.4,0.45,0.5,0.55,0.6,0.65,0.7,0.75,0.8,1},{"F","D","C","C+","B-","B","B+","A-","A","A+"}))))</f>
        <v/>
      </c>
      <c r="Y128" s="1" t="str">
        <f>IF(COUNT($A128)=0,"",IF(W128="","--",IF(W128="3E","3E",LOOKUP(W128/Y$2,{0,0.4,0.45,0.5,0.55,0.6,0.65,0.7,0.75,0.8,1},{0,2,2.25,2.5,2.75,3,3.25,3.5,3.75,4}))))</f>
        <v/>
      </c>
      <c r="Z128" s="2" t="str">
        <f>IF(COUNT($A128)=0,"",IF($A128&lt;&gt;DRAFT!$B130,"ERR",IF(DRAFT!CC130="3E","3E",IF(COUNT(DRAFT!BY130,DRAFT!CC130)&gt;0,DRAFT!CD130,""))))</f>
        <v/>
      </c>
      <c r="AA128" s="2" t="str">
        <f>IF(COUNT($A128)=0,"",IF(Z128="3E","3E",IF(Z128="","I",LOOKUP(Z128/AB$2,{0,0.4,0.45,0.5,0.55,0.6,0.65,0.7,0.75,0.8,1},{"F","D","C","C+","B-","B","B+","A-","A","A+"}))))</f>
        <v/>
      </c>
      <c r="AB128" s="1" t="str">
        <f>IF(COUNT($A128)=0,"",IF(Z128="","--",IF(Z128="3E","3E",LOOKUP(Z128/AB$2,{0,0.4,0.45,0.5,0.55,0.6,0.65,0.7,0.75,0.8,1},{0,2,2.25,2.5,2.75,3,3.25,3.5,3.75,4}))))</f>
        <v/>
      </c>
      <c r="AC128" s="2" t="str">
        <f>IF(COUNT($A128)=0,"",IF($A128&lt;&gt;DRAFT!$B130,"ERR",IF(DRAFT!CF130&gt;0,DRAFT!CF130,"")))</f>
        <v/>
      </c>
      <c r="AD128" s="2" t="str">
        <f>IF(COUNT($A128)=0,"",IF(AC128="3E","3E",IF(AC128="","I",LOOKUP(AC128/AE$2,{0,0.4,0.45,0.5,0.55,0.6,0.65,0.7,0.75,0.8,1},{"F","D","C","C+","B-","B","B+","A-","A","A+"}))))</f>
        <v/>
      </c>
      <c r="AE128" s="1" t="str">
        <f>IF(COUNT($A128)=0,"",IF(AC128="","--",IF(AC128="3E","3E",LOOKUP(AC128/AE$2,{0,0.4,0.45,0.5,0.55,0.6,0.65,0.7,0.75,0.8,1},{0,2,2.25,2.5,2.75,3,3.25,3.5,3.75,4}))))</f>
        <v/>
      </c>
      <c r="AF128" s="2" t="str">
        <f>IF(COUNT($A128)=0,"",IF($A128&lt;&gt;DRAFT!$B130,"ERR",IF(DRAFT!CI130&gt;0,DRAFT!CK130,"")))</f>
        <v/>
      </c>
      <c r="AG128" s="2" t="str">
        <f>IF(COUNT($A128)=0,"",IF(AF128="3E","3E",IF(AF128="","I",LOOKUP(AF128/AH$2,{0,0.4,0.45,0.5,0.55,0.6,0.65,0.7,0.75,0.8,1},{"F","D","C","C+","B-","B","B+","A-","A","A+"}))))</f>
        <v/>
      </c>
      <c r="AH128" s="1" t="str">
        <f>IF(COUNT($A128)=0,"",IF(AF128="","--",IF(AF128="3E","3E",LOOKUP(AF128/AH$2,{0,0.4,0.45,0.5,0.55,0.6,0.65,0.7,0.75,0.8,1},{0,2,2.25,2.5,2.75,3,3.25,3.5,3.75,4}))))</f>
        <v/>
      </c>
      <c r="AI128" s="2" t="str">
        <f>IF($A128&lt;&gt;DRAFT!$B130,"ERR",IF(OR(COUNT($A128)=0,COUNT(DRAFT!CL130:CN130,DRAFT!CP130:CR130)=0),"",CEILING(SUM(DRAFT!CO130,DRAFT!CS130,DRAFT!CT130),1)))</f>
        <v/>
      </c>
      <c r="AJ128" s="2" t="str">
        <f>IF(COUNT($A128)=0,"",IF(AI128="3E","3E",IF(AI128="","I",LOOKUP(AI128/AK$2,{0,0.4,0.45,0.5,0.55,0.6,0.65,0.7,0.75,0.8,1},{"F","D","C","C+","B-","B","B+","A-","A","A+"}))))</f>
        <v/>
      </c>
      <c r="AK128" s="1" t="str">
        <f>IF(COUNT($A128)=0,"",IF(AI128="","--",IF(AI128="3E","3E",LOOKUP(AI128/AK$2,{0,0.4,0.45,0.5,0.55,0.6,0.65,0.7,0.75,0.8,1},{0,2,2.25,2.5,2.75,3,3.25,3.5,3.75,4}))))</f>
        <v/>
      </c>
      <c r="AL128" s="4" t="str">
        <f>IF(OR(COUNT($A128)=0,COUNT(B128:AK128)=0),"",IF(COUNTIF(B128:AK128,"3E")&gt;0,"3E",IF(DRAFT!$A130="R",TRUNC(SUMPRODUCT(RGP,RCP)/TCP,3),TRUNC((SUMPRODUCT(--(IMDGP&gt;0)*IMDGP,IMCP)+CEILING(DRAFT!$DB130*42,0.25))/TCP,3))))</f>
        <v/>
      </c>
      <c r="AM128" s="2" t="str">
        <f>IF(OR(COUNT($A128)=0,COUNT(B128:AK128)=0),"",IF(COUNTIF(B128:AK128,"3E")&gt;0,"3E",IF(DRAFT!$A130="R",SUMPRODUCT(--(RGP&gt;=2),RCP),SUMPRODUCT(--(IMDGP&gt;0),--(IMGP=0),IMCP)+DRAFT!$DC130)))</f>
        <v/>
      </c>
      <c r="AN128" s="67" t="str">
        <f>IF(AL128="3E","3E",IF(COUNT($A128)=0,"",IF(COUNT(AI128)=0,"--",ROUND(((CEILING(DRAFT!$CV130*38,0.25)+CEILING(DRAFT!$CX130*38,0.25)+CEILING(DRAFT!$CZ130*42,0.25)+CEILING($AL128*42,0.25))/160),2))))</f>
        <v/>
      </c>
      <c r="AO128" s="2" t="str">
        <f>IF(AN128="3E","3E",IF(COUNT($A128)=0,"",IF(COUNT(AN128)=0,"I",LOOKUP(AN128,{0,2,2.25,2.5,2.75,3,3.25,3.5,3.75,4},{"F","D","C","C+","B-","B","B+","A-","A","A+"}))))</f>
        <v/>
      </c>
      <c r="AP128" s="2" t="str">
        <f>IF(AN128="3E","3E",IF(OR(COUNT(A128)=0,COUNT(AN128)=0),"",DRAFT!CW130+DRAFT!CY130+DRAFT!DA130+N(TABULATION!AM128)))</f>
        <v/>
      </c>
      <c r="AQ128" s="2" t="str">
        <f>IF(OR(COUNT($A128)=0,COUNT(B128:AK128)=0),"",IF(COUNTIF(B128:AM128,"3E")&gt;0,"3E",IF(AND(DRAFT!$A130="IM",OR($AL128&gt;DRAFT!$DB130,$AM128&gt;DRAFT!$DC130)),"IMPROVED",IF(AND(DRAFT!$A130="IM",$AL128&lt;=DRAFT!$DB130,$AM128&lt;=DRAFT!$DC130),"NOT IMPROVED",IF(AND(DRAFT!CU130="S",AH128&gt;=2,AK128&gt;=2,AN128&gt;=2.5,AP128&gt;=144),"PASS","FAIL")))))</f>
        <v/>
      </c>
      <c r="AR128" s="2" t="str">
        <f t="shared" si="2"/>
        <v/>
      </c>
      <c r="AS128" s="2" t="str">
        <f t="shared" si="3"/>
        <v/>
      </c>
    </row>
    <row r="129" spans="1:46" ht="18.95" customHeight="1" x14ac:dyDescent="0.25">
      <c r="A129" s="3" t="str">
        <f>IF(DRAFT!$B131="","",DRAFT!$B131)</f>
        <v/>
      </c>
      <c r="B129" s="2" t="str">
        <f>IF(COUNT($A129)=0,"",IF($A129&lt;&gt;DRAFT!$B131,"ERR",IF(DRAFT!I131="3E","3E",IF(COUNT(DRAFT!E131,DRAFT!I131)&gt;0,DRAFT!J131,""))))</f>
        <v/>
      </c>
      <c r="C129" s="2" t="str">
        <f>IF(COUNT($A129)=0,"",IF(B129="3E","3E",IF(B129="","I",LOOKUP(B129/D$2,{0,0.4,0.45,0.5,0.55,0.6,0.65,0.7,0.75,0.8,1},{"F","D","C","C+","B-","B","B+","A-","A","A+"}))))</f>
        <v/>
      </c>
      <c r="D129" s="1" t="str">
        <f>IF(COUNT($A129)=0,"",IF(B129="","--",IF(B129="3E","3E",LOOKUP(B129/D$2,{0,0.4,0.45,0.5,0.55,0.6,0.65,0.7,0.75,0.8,1},{0,2,2.25,2.5,2.75,3,3.25,3.5,3.75,4}))))</f>
        <v/>
      </c>
      <c r="E129" s="2" t="str">
        <f>IF(COUNT($A129)=0,"",IF($A129&lt;&gt;DRAFT!$B131,"ERR",IF(DRAFT!R131="3E","3E",IF(COUNT(DRAFT!N131,DRAFT!R131)&gt;0,DRAFT!S131,""))))</f>
        <v/>
      </c>
      <c r="F129" s="2" t="str">
        <f>IF(COUNT($A129)=0,"",IF(E129="3E","3E",IF(E129="","I",LOOKUP(E129/G$2,{0,0.4,0.45,0.5,0.55,0.6,0.65,0.7,0.75,0.8,1},{"F","D","C","C+","B-","B","B+","A-","A","A+"}))))</f>
        <v/>
      </c>
      <c r="G129" s="1" t="str">
        <f>IF(COUNT($A129)=0,"",IF(E129="","--",IF(E129="3E","3E",LOOKUP(E129/G$2,{0,0.4,0.45,0.5,0.55,0.6,0.65,0.7,0.75,0.8,1},{0,2,2.25,2.5,2.75,3,3.25,3.5,3.75,4}))))</f>
        <v/>
      </c>
      <c r="H129" s="2" t="str">
        <f>IF(COUNT($A129)=0,"",IF($A129&lt;&gt;DRAFT!$B131,"ERR",IF(DRAFT!AA131="3E","3E",IF(COUNT(DRAFT!W131,DRAFT!AA131)&gt;0,DRAFT!AB131,""))))</f>
        <v/>
      </c>
      <c r="I129" s="2" t="str">
        <f>IF(COUNT($A129)=0,"",IF(H129="3E","3E",IF(H129="","I",LOOKUP(H129/J$2,{0,0.4,0.45,0.5,0.55,0.6,0.65,0.7,0.75,0.8,1},{"F","D","C","C+","B-","B","B+","A-","A","A+"}))))</f>
        <v/>
      </c>
      <c r="J129" s="1" t="str">
        <f>IF(COUNT($A129)=0,"",IF(H129="","--",IF(H129="3E","3E",LOOKUP(H129/J$2,{0,0.4,0.45,0.5,0.55,0.6,0.65,0.7,0.75,0.8,1},{0,2,2.25,2.5,2.75,3,3.25,3.5,3.75,4}))))</f>
        <v/>
      </c>
      <c r="K129" s="2" t="str">
        <f>IF(COUNT($A129)=0,"",IF($A129&lt;&gt;DRAFT!$B131,"ERR",IF(DRAFT!AJ131="3E","3E",IF(COUNT(DRAFT!AF131,DRAFT!AJ131)&gt;0,DRAFT!AK131,""))))</f>
        <v/>
      </c>
      <c r="L129" s="2" t="str">
        <f>IF(COUNT($A129)=0,"",IF(K129="3E","3E",IF(K129="","I",LOOKUP(K129/M$2,{0,0.4,0.45,0.5,0.55,0.6,0.65,0.7,0.75,0.8,1},{"F","D","C","C+","B-","B","B+","A-","A","A+"}))))</f>
        <v/>
      </c>
      <c r="M129" s="1" t="str">
        <f>IF(COUNT($A129)=0,"",IF(K129="","--",IF(K129="3E","3E",LOOKUP(K129/M$2,{0,0.4,0.45,0.5,0.55,0.6,0.65,0.7,0.75,0.8,1},{0,2,2.25,2.5,2.75,3,3.25,3.5,3.75,4}))))</f>
        <v/>
      </c>
      <c r="N129" s="2" t="str">
        <f>IF(COUNT($A129)=0,"",IF($A129&lt;&gt;DRAFT!$B131,"ERR",IF(DRAFT!AS131="3E","3E",IF(COUNT(DRAFT!AO131,DRAFT!AS131)&gt;0,DRAFT!AT131,""))))</f>
        <v/>
      </c>
      <c r="O129" s="2" t="str">
        <f>IF(COUNT($A129)=0,"",IF(N129="3E","3E",IF(N129="","I",LOOKUP(N129/P$2,{0,0.4,0.45,0.5,0.55,0.6,0.65,0.7,0.75,0.8,1},{"F","D","C","C+","B-","B","B+","A-","A","A+"}))))</f>
        <v/>
      </c>
      <c r="P129" s="1" t="str">
        <f>IF(COUNT($A129)=0,"",IF(N129="","--",IF(N129="3E","3E",LOOKUP(N129/P$2,{0,0.4,0.45,0.5,0.55,0.6,0.65,0.7,0.75,0.8,1},{0,2,2.25,2.5,2.75,3,3.25,3.5,3.75,4}))))</f>
        <v/>
      </c>
      <c r="Q129" s="2" t="str">
        <f>IF(COUNT($A129)=0,"",IF($A129&lt;&gt;DRAFT!$B131,"ERR",IF(DRAFT!BB131="3E","3E",IF(COUNT(DRAFT!AX131,DRAFT!BB131)&gt;0,DRAFT!BC131,""))))</f>
        <v/>
      </c>
      <c r="R129" s="2" t="str">
        <f>IF(COUNT($A129)=0,"",IF(Q129="3E","3E",IF(Q129="","I",LOOKUP(Q129/S$2,{0,0.4,0.45,0.5,0.55,0.6,0.65,0.7,0.75,0.8,1},{"F","D","C","C+","B-","B","B+","A-","A","A+"}))))</f>
        <v/>
      </c>
      <c r="S129" s="1" t="str">
        <f>IF(COUNT($A129)=0,"",IF(Q129="","--",IF(Q129="3E","3E",LOOKUP(Q129/S$2,{0,0.4,0.45,0.5,0.55,0.6,0.65,0.7,0.75,0.8,1},{0,2,2.25,2.5,2.75,3,3.25,3.5,3.75,4}))))</f>
        <v/>
      </c>
      <c r="T129" s="2" t="str">
        <f>IF(COUNT($A129)=0,"",IF($A129&lt;&gt;DRAFT!$B131,"ERR",IF(DRAFT!BK131="3E","3E",IF(COUNT(DRAFT!BG131,DRAFT!BK131)&gt;0,DRAFT!BL131,""))))</f>
        <v/>
      </c>
      <c r="U129" s="2" t="str">
        <f>IF(COUNT($A129)=0,"",IF(T129="3E","3E",IF(T129="","I",LOOKUP(T129/V$2,{0,0.4,0.45,0.5,0.55,0.6,0.65,0.7,0.75,0.8,1},{"F","D","C","C+","B-","B","B+","A-","A","A+"}))))</f>
        <v/>
      </c>
      <c r="V129" s="1" t="str">
        <f>IF(COUNT($A129)=0,"",IF(T129="","--",IF(T129="3E","3E",LOOKUP(T129/V$2,{0,0.4,0.45,0.5,0.55,0.6,0.65,0.7,0.75,0.8,1},{0,2,2.25,2.5,2.75,3,3.25,3.5,3.75,4}))))</f>
        <v/>
      </c>
      <c r="W129" s="2" t="str">
        <f>IF(COUNT($A129)=0,"",IF($A129&lt;&gt;DRAFT!$B131,"ERR",IF(DRAFT!BT131="3E","3E",IF(COUNT(DRAFT!BP131,DRAFT!BT131)&gt;0,DRAFT!BU131,""))))</f>
        <v/>
      </c>
      <c r="X129" s="2" t="str">
        <f>IF(COUNT($A129)=0,"",IF(W129="3E","3E",IF(W129="","I",LOOKUP(W129/Y$2,{0,0.4,0.45,0.5,0.55,0.6,0.65,0.7,0.75,0.8,1},{"F","D","C","C+","B-","B","B+","A-","A","A+"}))))</f>
        <v/>
      </c>
      <c r="Y129" s="1" t="str">
        <f>IF(COUNT($A129)=0,"",IF(W129="","--",IF(W129="3E","3E",LOOKUP(W129/Y$2,{0,0.4,0.45,0.5,0.55,0.6,0.65,0.7,0.75,0.8,1},{0,2,2.25,2.5,2.75,3,3.25,3.5,3.75,4}))))</f>
        <v/>
      </c>
      <c r="Z129" s="2" t="str">
        <f>IF(COUNT($A129)=0,"",IF($A129&lt;&gt;DRAFT!$B131,"ERR",IF(DRAFT!CC131="3E","3E",IF(COUNT(DRAFT!BY131,DRAFT!CC131)&gt;0,DRAFT!CD131,""))))</f>
        <v/>
      </c>
      <c r="AA129" s="2" t="str">
        <f>IF(COUNT($A129)=0,"",IF(Z129="3E","3E",IF(Z129="","I",LOOKUP(Z129/AB$2,{0,0.4,0.45,0.5,0.55,0.6,0.65,0.7,0.75,0.8,1},{"F","D","C","C+","B-","B","B+","A-","A","A+"}))))</f>
        <v/>
      </c>
      <c r="AB129" s="1" t="str">
        <f>IF(COUNT($A129)=0,"",IF(Z129="","--",IF(Z129="3E","3E",LOOKUP(Z129/AB$2,{0,0.4,0.45,0.5,0.55,0.6,0.65,0.7,0.75,0.8,1},{0,2,2.25,2.5,2.75,3,3.25,3.5,3.75,4}))))</f>
        <v/>
      </c>
      <c r="AC129" s="2" t="str">
        <f>IF(COUNT($A129)=0,"",IF($A129&lt;&gt;DRAFT!$B131,"ERR",IF(DRAFT!CF131&gt;0,DRAFT!CF131,"")))</f>
        <v/>
      </c>
      <c r="AD129" s="2" t="str">
        <f>IF(COUNT($A129)=0,"",IF(AC129="3E","3E",IF(AC129="","I",LOOKUP(AC129/AE$2,{0,0.4,0.45,0.5,0.55,0.6,0.65,0.7,0.75,0.8,1},{"F","D","C","C+","B-","B","B+","A-","A","A+"}))))</f>
        <v/>
      </c>
      <c r="AE129" s="1" t="str">
        <f>IF(COUNT($A129)=0,"",IF(AC129="","--",IF(AC129="3E","3E",LOOKUP(AC129/AE$2,{0,0.4,0.45,0.5,0.55,0.6,0.65,0.7,0.75,0.8,1},{0,2,2.25,2.5,2.75,3,3.25,3.5,3.75,4}))))</f>
        <v/>
      </c>
      <c r="AF129" s="2" t="str">
        <f>IF(COUNT($A129)=0,"",IF($A129&lt;&gt;DRAFT!$B131,"ERR",IF(DRAFT!CI131&gt;0,DRAFT!CK131,"")))</f>
        <v/>
      </c>
      <c r="AG129" s="2" t="str">
        <f>IF(COUNT($A129)=0,"",IF(AF129="3E","3E",IF(AF129="","I",LOOKUP(AF129/AH$2,{0,0.4,0.45,0.5,0.55,0.6,0.65,0.7,0.75,0.8,1},{"F","D","C","C+","B-","B","B+","A-","A","A+"}))))</f>
        <v/>
      </c>
      <c r="AH129" s="1" t="str">
        <f>IF(COUNT($A129)=0,"",IF(AF129="","--",IF(AF129="3E","3E",LOOKUP(AF129/AH$2,{0,0.4,0.45,0.5,0.55,0.6,0.65,0.7,0.75,0.8,1},{0,2,2.25,2.5,2.75,3,3.25,3.5,3.75,4}))))</f>
        <v/>
      </c>
      <c r="AI129" s="2" t="str">
        <f>IF($A129&lt;&gt;DRAFT!$B131,"ERR",IF(OR(COUNT($A129)=0,COUNT(DRAFT!CL131:CN131,DRAFT!CP131:CR131)=0),"",CEILING(SUM(DRAFT!CO131,DRAFT!CS131,DRAFT!CT131),1)))</f>
        <v/>
      </c>
      <c r="AJ129" s="2" t="str">
        <f>IF(COUNT($A129)=0,"",IF(AI129="3E","3E",IF(AI129="","I",LOOKUP(AI129/AK$2,{0,0.4,0.45,0.5,0.55,0.6,0.65,0.7,0.75,0.8,1},{"F","D","C","C+","B-","B","B+","A-","A","A+"}))))</f>
        <v/>
      </c>
      <c r="AK129" s="1" t="str">
        <f>IF(COUNT($A129)=0,"",IF(AI129="","--",IF(AI129="3E","3E",LOOKUP(AI129/AK$2,{0,0.4,0.45,0.5,0.55,0.6,0.65,0.7,0.75,0.8,1},{0,2,2.25,2.5,2.75,3,3.25,3.5,3.75,4}))))</f>
        <v/>
      </c>
      <c r="AL129" s="4" t="str">
        <f>IF(OR(COUNT($A129)=0,COUNT(B129:AK129)=0),"",IF(COUNTIF(B129:AK129,"3E")&gt;0,"3E",IF(DRAFT!$A131="R",TRUNC(SUMPRODUCT(RGP,RCP)/TCP,3),TRUNC((SUMPRODUCT(--(IMDGP&gt;0)*IMDGP,IMCP)+CEILING(DRAFT!$DB131*42,0.25))/TCP,3))))</f>
        <v/>
      </c>
      <c r="AM129" s="2" t="str">
        <f>IF(OR(COUNT($A129)=0,COUNT(B129:AK129)=0),"",IF(COUNTIF(B129:AK129,"3E")&gt;0,"3E",IF(DRAFT!$A131="R",SUMPRODUCT(--(RGP&gt;=2),RCP),SUMPRODUCT(--(IMDGP&gt;0),--(IMGP=0),IMCP)+DRAFT!$DC131)))</f>
        <v/>
      </c>
      <c r="AN129" s="67" t="str">
        <f>IF(AL129="3E","3E",IF(COUNT($A129)=0,"",IF(COUNT(AI129)=0,"--",ROUND(((CEILING(DRAFT!$CV131*38,0.25)+CEILING(DRAFT!$CX131*38,0.25)+CEILING(DRAFT!$CZ131*42,0.25)+CEILING($AL129*42,0.25))/160),2))))</f>
        <v/>
      </c>
      <c r="AO129" s="2" t="str">
        <f>IF(AN129="3E","3E",IF(COUNT($A129)=0,"",IF(COUNT(AN129)=0,"I",LOOKUP(AN129,{0,2,2.25,2.5,2.75,3,3.25,3.5,3.75,4},{"F","D","C","C+","B-","B","B+","A-","A","A+"}))))</f>
        <v/>
      </c>
      <c r="AP129" s="2" t="str">
        <f>IF(AN129="3E","3E",IF(OR(COUNT(A129)=0,COUNT(AN129)=0),"",DRAFT!CW131+DRAFT!CY131+DRAFT!DA131+N(TABULATION!AM129)))</f>
        <v/>
      </c>
      <c r="AQ129" s="2" t="str">
        <f>IF(OR(COUNT($A129)=0,COUNT(B129:AK129)=0),"",IF(COUNTIF(B129:AM129,"3E")&gt;0,"3E",IF(AND(DRAFT!$A131="IM",OR($AL129&gt;DRAFT!$DB131,$AM129&gt;DRAFT!$DC131)),"IMPROVED",IF(AND(DRAFT!$A131="IM",$AL129&lt;=DRAFT!$DB131,$AM129&lt;=DRAFT!$DC131),"NOT IMPROVED",IF(AND(DRAFT!CU131="S",AH129&gt;=2,AK129&gt;=2,AN129&gt;=2.5,AP129&gt;=144),"PASS","FAIL")))))</f>
        <v/>
      </c>
      <c r="AR129" s="2" t="str">
        <f t="shared" si="2"/>
        <v/>
      </c>
      <c r="AS129" s="2" t="str">
        <f t="shared" si="3"/>
        <v/>
      </c>
    </row>
    <row r="130" spans="1:46" ht="18.95" customHeight="1" x14ac:dyDescent="0.25">
      <c r="A130" s="3" t="str">
        <f>IF(DRAFT!$B132="","",DRAFT!$B132)</f>
        <v/>
      </c>
      <c r="B130" s="2" t="str">
        <f>IF(COUNT($A130)=0,"",IF($A130&lt;&gt;DRAFT!$B132,"ERR",IF(DRAFT!I132="3E","3E",IF(COUNT(DRAFT!E132,DRAFT!I132)&gt;0,DRAFT!J132,""))))</f>
        <v/>
      </c>
      <c r="C130" s="2" t="str">
        <f>IF(COUNT($A130)=0,"",IF(B130="3E","3E",IF(B130="","I",LOOKUP(B130/D$2,{0,0.4,0.45,0.5,0.55,0.6,0.65,0.7,0.75,0.8,1},{"F","D","C","C+","B-","B","B+","A-","A","A+"}))))</f>
        <v/>
      </c>
      <c r="D130" s="1" t="str">
        <f>IF(COUNT($A130)=0,"",IF(B130="","--",IF(B130="3E","3E",LOOKUP(B130/D$2,{0,0.4,0.45,0.5,0.55,0.6,0.65,0.7,0.75,0.8,1},{0,2,2.25,2.5,2.75,3,3.25,3.5,3.75,4}))))</f>
        <v/>
      </c>
      <c r="E130" s="2" t="str">
        <f>IF(COUNT($A130)=0,"",IF($A130&lt;&gt;DRAFT!$B132,"ERR",IF(DRAFT!R132="3E","3E",IF(COUNT(DRAFT!N132,DRAFT!R132)&gt;0,DRAFT!S132,""))))</f>
        <v/>
      </c>
      <c r="F130" s="2" t="str">
        <f>IF(COUNT($A130)=0,"",IF(E130="3E","3E",IF(E130="","I",LOOKUP(E130/G$2,{0,0.4,0.45,0.5,0.55,0.6,0.65,0.7,0.75,0.8,1},{"F","D","C","C+","B-","B","B+","A-","A","A+"}))))</f>
        <v/>
      </c>
      <c r="G130" s="1" t="str">
        <f>IF(COUNT($A130)=0,"",IF(E130="","--",IF(E130="3E","3E",LOOKUP(E130/G$2,{0,0.4,0.45,0.5,0.55,0.6,0.65,0.7,0.75,0.8,1},{0,2,2.25,2.5,2.75,3,3.25,3.5,3.75,4}))))</f>
        <v/>
      </c>
      <c r="H130" s="2" t="str">
        <f>IF(COUNT($A130)=0,"",IF($A130&lt;&gt;DRAFT!$B132,"ERR",IF(DRAFT!AA132="3E","3E",IF(COUNT(DRAFT!W132,DRAFT!AA132)&gt;0,DRAFT!AB132,""))))</f>
        <v/>
      </c>
      <c r="I130" s="2" t="str">
        <f>IF(COUNT($A130)=0,"",IF(H130="3E","3E",IF(H130="","I",LOOKUP(H130/J$2,{0,0.4,0.45,0.5,0.55,0.6,0.65,0.7,0.75,0.8,1},{"F","D","C","C+","B-","B","B+","A-","A","A+"}))))</f>
        <v/>
      </c>
      <c r="J130" s="1" t="str">
        <f>IF(COUNT($A130)=0,"",IF(H130="","--",IF(H130="3E","3E",LOOKUP(H130/J$2,{0,0.4,0.45,0.5,0.55,0.6,0.65,0.7,0.75,0.8,1},{0,2,2.25,2.5,2.75,3,3.25,3.5,3.75,4}))))</f>
        <v/>
      </c>
      <c r="K130" s="2" t="str">
        <f>IF(COUNT($A130)=0,"",IF($A130&lt;&gt;DRAFT!$B132,"ERR",IF(DRAFT!AJ132="3E","3E",IF(COUNT(DRAFT!AF132,DRAFT!AJ132)&gt;0,DRAFT!AK132,""))))</f>
        <v/>
      </c>
      <c r="L130" s="2" t="str">
        <f>IF(COUNT($A130)=0,"",IF(K130="3E","3E",IF(K130="","I",LOOKUP(K130/M$2,{0,0.4,0.45,0.5,0.55,0.6,0.65,0.7,0.75,0.8,1},{"F","D","C","C+","B-","B","B+","A-","A","A+"}))))</f>
        <v/>
      </c>
      <c r="M130" s="1" t="str">
        <f>IF(COUNT($A130)=0,"",IF(K130="","--",IF(K130="3E","3E",LOOKUP(K130/M$2,{0,0.4,0.45,0.5,0.55,0.6,0.65,0.7,0.75,0.8,1},{0,2,2.25,2.5,2.75,3,3.25,3.5,3.75,4}))))</f>
        <v/>
      </c>
      <c r="N130" s="2" t="str">
        <f>IF(COUNT($A130)=0,"",IF($A130&lt;&gt;DRAFT!$B132,"ERR",IF(DRAFT!AS132="3E","3E",IF(COUNT(DRAFT!AO132,DRAFT!AS132)&gt;0,DRAFT!AT132,""))))</f>
        <v/>
      </c>
      <c r="O130" s="2" t="str">
        <f>IF(COUNT($A130)=0,"",IF(N130="3E","3E",IF(N130="","I",LOOKUP(N130/P$2,{0,0.4,0.45,0.5,0.55,0.6,0.65,0.7,0.75,0.8,1},{"F","D","C","C+","B-","B","B+","A-","A","A+"}))))</f>
        <v/>
      </c>
      <c r="P130" s="1" t="str">
        <f>IF(COUNT($A130)=0,"",IF(N130="","--",IF(N130="3E","3E",LOOKUP(N130/P$2,{0,0.4,0.45,0.5,0.55,0.6,0.65,0.7,0.75,0.8,1},{0,2,2.25,2.5,2.75,3,3.25,3.5,3.75,4}))))</f>
        <v/>
      </c>
      <c r="Q130" s="2" t="str">
        <f>IF(COUNT($A130)=0,"",IF($A130&lt;&gt;DRAFT!$B132,"ERR",IF(DRAFT!BB132="3E","3E",IF(COUNT(DRAFT!AX132,DRAFT!BB132)&gt;0,DRAFT!BC132,""))))</f>
        <v/>
      </c>
      <c r="R130" s="2" t="str">
        <f>IF(COUNT($A130)=0,"",IF(Q130="3E","3E",IF(Q130="","I",LOOKUP(Q130/S$2,{0,0.4,0.45,0.5,0.55,0.6,0.65,0.7,0.75,0.8,1},{"F","D","C","C+","B-","B","B+","A-","A","A+"}))))</f>
        <v/>
      </c>
      <c r="S130" s="1" t="str">
        <f>IF(COUNT($A130)=0,"",IF(Q130="","--",IF(Q130="3E","3E",LOOKUP(Q130/S$2,{0,0.4,0.45,0.5,0.55,0.6,0.65,0.7,0.75,0.8,1},{0,2,2.25,2.5,2.75,3,3.25,3.5,3.75,4}))))</f>
        <v/>
      </c>
      <c r="T130" s="2" t="str">
        <f>IF(COUNT($A130)=0,"",IF($A130&lt;&gt;DRAFT!$B132,"ERR",IF(DRAFT!BK132="3E","3E",IF(COUNT(DRAFT!BG132,DRAFT!BK132)&gt;0,DRAFT!BL132,""))))</f>
        <v/>
      </c>
      <c r="U130" s="2" t="str">
        <f>IF(COUNT($A130)=0,"",IF(T130="3E","3E",IF(T130="","I",LOOKUP(T130/V$2,{0,0.4,0.45,0.5,0.55,0.6,0.65,0.7,0.75,0.8,1},{"F","D","C","C+","B-","B","B+","A-","A","A+"}))))</f>
        <v/>
      </c>
      <c r="V130" s="1" t="str">
        <f>IF(COUNT($A130)=0,"",IF(T130="","--",IF(T130="3E","3E",LOOKUP(T130/V$2,{0,0.4,0.45,0.5,0.55,0.6,0.65,0.7,0.75,0.8,1},{0,2,2.25,2.5,2.75,3,3.25,3.5,3.75,4}))))</f>
        <v/>
      </c>
      <c r="W130" s="2" t="str">
        <f>IF(COUNT($A130)=0,"",IF($A130&lt;&gt;DRAFT!$B132,"ERR",IF(DRAFT!BT132="3E","3E",IF(COUNT(DRAFT!BP132,DRAFT!BT132)&gt;0,DRAFT!BU132,""))))</f>
        <v/>
      </c>
      <c r="X130" s="2" t="str">
        <f>IF(COUNT($A130)=0,"",IF(W130="3E","3E",IF(W130="","I",LOOKUP(W130/Y$2,{0,0.4,0.45,0.5,0.55,0.6,0.65,0.7,0.75,0.8,1},{"F","D","C","C+","B-","B","B+","A-","A","A+"}))))</f>
        <v/>
      </c>
      <c r="Y130" s="1" t="str">
        <f>IF(COUNT($A130)=0,"",IF(W130="","--",IF(W130="3E","3E",LOOKUP(W130/Y$2,{0,0.4,0.45,0.5,0.55,0.6,0.65,0.7,0.75,0.8,1},{0,2,2.25,2.5,2.75,3,3.25,3.5,3.75,4}))))</f>
        <v/>
      </c>
      <c r="Z130" s="2" t="str">
        <f>IF(COUNT($A130)=0,"",IF($A130&lt;&gt;DRAFT!$B132,"ERR",IF(DRAFT!CC132="3E","3E",IF(COUNT(DRAFT!BY132,DRAFT!CC132)&gt;0,DRAFT!CD132,""))))</f>
        <v/>
      </c>
      <c r="AA130" s="2" t="str">
        <f>IF(COUNT($A130)=0,"",IF(Z130="3E","3E",IF(Z130="","I",LOOKUP(Z130/AB$2,{0,0.4,0.45,0.5,0.55,0.6,0.65,0.7,0.75,0.8,1},{"F","D","C","C+","B-","B","B+","A-","A","A+"}))))</f>
        <v/>
      </c>
      <c r="AB130" s="1" t="str">
        <f>IF(COUNT($A130)=0,"",IF(Z130="","--",IF(Z130="3E","3E",LOOKUP(Z130/AB$2,{0,0.4,0.45,0.5,0.55,0.6,0.65,0.7,0.75,0.8,1},{0,2,2.25,2.5,2.75,3,3.25,3.5,3.75,4}))))</f>
        <v/>
      </c>
      <c r="AC130" s="2" t="str">
        <f>IF(COUNT($A130)=0,"",IF($A130&lt;&gt;DRAFT!$B132,"ERR",IF(DRAFT!CF132&gt;0,DRAFT!CF132,"")))</f>
        <v/>
      </c>
      <c r="AD130" s="2" t="str">
        <f>IF(COUNT($A130)=0,"",IF(AC130="3E","3E",IF(AC130="","I",LOOKUP(AC130/AE$2,{0,0.4,0.45,0.5,0.55,0.6,0.65,0.7,0.75,0.8,1},{"F","D","C","C+","B-","B","B+","A-","A","A+"}))))</f>
        <v/>
      </c>
      <c r="AE130" s="1" t="str">
        <f>IF(COUNT($A130)=0,"",IF(AC130="","--",IF(AC130="3E","3E",LOOKUP(AC130/AE$2,{0,0.4,0.45,0.5,0.55,0.6,0.65,0.7,0.75,0.8,1},{0,2,2.25,2.5,2.75,3,3.25,3.5,3.75,4}))))</f>
        <v/>
      </c>
      <c r="AF130" s="2" t="str">
        <f>IF(COUNT($A130)=0,"",IF($A130&lt;&gt;DRAFT!$B132,"ERR",IF(DRAFT!CI132&gt;0,DRAFT!CK132,"")))</f>
        <v/>
      </c>
      <c r="AG130" s="2" t="str">
        <f>IF(COUNT($A130)=0,"",IF(AF130="3E","3E",IF(AF130="","I",LOOKUP(AF130/AH$2,{0,0.4,0.45,0.5,0.55,0.6,0.65,0.7,0.75,0.8,1},{"F","D","C","C+","B-","B","B+","A-","A","A+"}))))</f>
        <v/>
      </c>
      <c r="AH130" s="1" t="str">
        <f>IF(COUNT($A130)=0,"",IF(AF130="","--",IF(AF130="3E","3E",LOOKUP(AF130/AH$2,{0,0.4,0.45,0.5,0.55,0.6,0.65,0.7,0.75,0.8,1},{0,2,2.25,2.5,2.75,3,3.25,3.5,3.75,4}))))</f>
        <v/>
      </c>
      <c r="AI130" s="2" t="str">
        <f>IF($A130&lt;&gt;DRAFT!$B132,"ERR",IF(OR(COUNT($A130)=0,COUNT(DRAFT!CL132:CN132,DRAFT!CP132:CR132)=0),"",CEILING(SUM(DRAFT!CO132,DRAFT!CS132,DRAFT!CT132),1)))</f>
        <v/>
      </c>
      <c r="AJ130" s="2" t="str">
        <f>IF(COUNT($A130)=0,"",IF(AI130="3E","3E",IF(AI130="","I",LOOKUP(AI130/AK$2,{0,0.4,0.45,0.5,0.55,0.6,0.65,0.7,0.75,0.8,1},{"F","D","C","C+","B-","B","B+","A-","A","A+"}))))</f>
        <v/>
      </c>
      <c r="AK130" s="1" t="str">
        <f>IF(COUNT($A130)=0,"",IF(AI130="","--",IF(AI130="3E","3E",LOOKUP(AI130/AK$2,{0,0.4,0.45,0.5,0.55,0.6,0.65,0.7,0.75,0.8,1},{0,2,2.25,2.5,2.75,3,3.25,3.5,3.75,4}))))</f>
        <v/>
      </c>
      <c r="AL130" s="4" t="str">
        <f>IF(OR(COUNT($A130)=0,COUNT(B130:AK130)=0),"",IF(COUNTIF(B130:AK130,"3E")&gt;0,"3E",IF(DRAFT!$A132="R",TRUNC(SUMPRODUCT(RGP,RCP)/TCP,3),TRUNC((SUMPRODUCT(--(IMDGP&gt;0)*IMDGP,IMCP)+CEILING(DRAFT!$DB132*42,0.25))/TCP,3))))</f>
        <v/>
      </c>
      <c r="AM130" s="2" t="str">
        <f>IF(OR(COUNT($A130)=0,COUNT(B130:AK130)=0),"",IF(COUNTIF(B130:AK130,"3E")&gt;0,"3E",IF(DRAFT!$A132="R",SUMPRODUCT(--(RGP&gt;=2),RCP),SUMPRODUCT(--(IMDGP&gt;0),--(IMGP=0),IMCP)+DRAFT!$DC132)))</f>
        <v/>
      </c>
      <c r="AN130" s="67" t="str">
        <f>IF(AL130="3E","3E",IF(COUNT($A130)=0,"",IF(COUNT(AI130)=0,"--",ROUND(((CEILING(DRAFT!$CV132*38,0.25)+CEILING(DRAFT!$CX132*38,0.25)+CEILING(DRAFT!$CZ132*42,0.25)+CEILING($AL130*42,0.25))/160),2))))</f>
        <v/>
      </c>
      <c r="AO130" s="2" t="str">
        <f>IF(AN130="3E","3E",IF(COUNT($A130)=0,"",IF(COUNT(AN130)=0,"I",LOOKUP(AN130,{0,2,2.25,2.5,2.75,3,3.25,3.5,3.75,4},{"F","D","C","C+","B-","B","B+","A-","A","A+"}))))</f>
        <v/>
      </c>
      <c r="AP130" s="2" t="str">
        <f>IF(AN130="3E","3E",IF(OR(COUNT(A130)=0,COUNT(AN130)=0),"",DRAFT!CW132+DRAFT!CY132+DRAFT!DA132+N(TABULATION!AM130)))</f>
        <v/>
      </c>
      <c r="AQ130" s="2" t="str">
        <f>IF(OR(COUNT($A130)=0,COUNT(B130:AK130)=0),"",IF(COUNTIF(B130:AM130,"3E")&gt;0,"3E",IF(AND(DRAFT!$A132="IM",OR($AL130&gt;DRAFT!$DB132,$AM130&gt;DRAFT!$DC132)),"IMPROVED",IF(AND(DRAFT!$A132="IM",$AL130&lt;=DRAFT!$DB132,$AM130&lt;=DRAFT!$DC132),"NOT IMPROVED",IF(AND(DRAFT!CU132="S",AH130&gt;=2,AK130&gt;=2,AN130&gt;=2.5,AP130&gt;=144),"PASS","FAIL")))))</f>
        <v/>
      </c>
      <c r="AR130" s="2" t="str">
        <f t="shared" si="2"/>
        <v/>
      </c>
      <c r="AS130" s="2" t="str">
        <f t="shared" si="3"/>
        <v/>
      </c>
      <c r="AT130" s="68">
        <f>N(AT128)-AT129</f>
        <v>0</v>
      </c>
    </row>
    <row r="131" spans="1:46" ht="18.95" customHeight="1" x14ac:dyDescent="0.25">
      <c r="A131" s="3" t="str">
        <f>IF(DRAFT!$B133="","",DRAFT!$B133)</f>
        <v/>
      </c>
      <c r="B131" s="2" t="str">
        <f>IF(COUNT($A131)=0,"",IF($A131&lt;&gt;DRAFT!$B133,"ERR",IF(DRAFT!I133="3E","3E",IF(COUNT(DRAFT!E133,DRAFT!I133)&gt;0,DRAFT!J133,""))))</f>
        <v/>
      </c>
      <c r="C131" s="2" t="str">
        <f>IF(COUNT($A131)=0,"",IF(B131="3E","3E",IF(B131="","I",LOOKUP(B131/D$2,{0,0.4,0.45,0.5,0.55,0.6,0.65,0.7,0.75,0.8,1},{"F","D","C","C+","B-","B","B+","A-","A","A+"}))))</f>
        <v/>
      </c>
      <c r="D131" s="1" t="str">
        <f>IF(COUNT($A131)=0,"",IF(B131="","--",IF(B131="3E","3E",LOOKUP(B131/D$2,{0,0.4,0.45,0.5,0.55,0.6,0.65,0.7,0.75,0.8,1},{0,2,2.25,2.5,2.75,3,3.25,3.5,3.75,4}))))</f>
        <v/>
      </c>
      <c r="E131" s="2" t="str">
        <f>IF(COUNT($A131)=0,"",IF($A131&lt;&gt;DRAFT!$B133,"ERR",IF(DRAFT!R133="3E","3E",IF(COUNT(DRAFT!N133,DRAFT!R133)&gt;0,DRAFT!S133,""))))</f>
        <v/>
      </c>
      <c r="F131" s="2" t="str">
        <f>IF(COUNT($A131)=0,"",IF(E131="3E","3E",IF(E131="","I",LOOKUP(E131/G$2,{0,0.4,0.45,0.5,0.55,0.6,0.65,0.7,0.75,0.8,1},{"F","D","C","C+","B-","B","B+","A-","A","A+"}))))</f>
        <v/>
      </c>
      <c r="G131" s="1" t="str">
        <f>IF(COUNT($A131)=0,"",IF(E131="","--",IF(E131="3E","3E",LOOKUP(E131/G$2,{0,0.4,0.45,0.5,0.55,0.6,0.65,0.7,0.75,0.8,1},{0,2,2.25,2.5,2.75,3,3.25,3.5,3.75,4}))))</f>
        <v/>
      </c>
      <c r="H131" s="2" t="str">
        <f>IF(COUNT($A131)=0,"",IF($A131&lt;&gt;DRAFT!$B133,"ERR",IF(DRAFT!AA133="3E","3E",IF(COUNT(DRAFT!W133,DRAFT!AA133)&gt;0,DRAFT!AB133,""))))</f>
        <v/>
      </c>
      <c r="I131" s="2" t="str">
        <f>IF(COUNT($A131)=0,"",IF(H131="3E","3E",IF(H131="","I",LOOKUP(H131/J$2,{0,0.4,0.45,0.5,0.55,0.6,0.65,0.7,0.75,0.8,1},{"F","D","C","C+","B-","B","B+","A-","A","A+"}))))</f>
        <v/>
      </c>
      <c r="J131" s="1" t="str">
        <f>IF(COUNT($A131)=0,"",IF(H131="","--",IF(H131="3E","3E",LOOKUP(H131/J$2,{0,0.4,0.45,0.5,0.55,0.6,0.65,0.7,0.75,0.8,1},{0,2,2.25,2.5,2.75,3,3.25,3.5,3.75,4}))))</f>
        <v/>
      </c>
      <c r="K131" s="2" t="str">
        <f>IF(COUNT($A131)=0,"",IF($A131&lt;&gt;DRAFT!$B133,"ERR",IF(DRAFT!AJ133="3E","3E",IF(COUNT(DRAFT!AF133,DRAFT!AJ133)&gt;0,DRAFT!AK133,""))))</f>
        <v/>
      </c>
      <c r="L131" s="2" t="str">
        <f>IF(COUNT($A131)=0,"",IF(K131="3E","3E",IF(K131="","I",LOOKUP(K131/M$2,{0,0.4,0.45,0.5,0.55,0.6,0.65,0.7,0.75,0.8,1},{"F","D","C","C+","B-","B","B+","A-","A","A+"}))))</f>
        <v/>
      </c>
      <c r="M131" s="1" t="str">
        <f>IF(COUNT($A131)=0,"",IF(K131="","--",IF(K131="3E","3E",LOOKUP(K131/M$2,{0,0.4,0.45,0.5,0.55,0.6,0.65,0.7,0.75,0.8,1},{0,2,2.25,2.5,2.75,3,3.25,3.5,3.75,4}))))</f>
        <v/>
      </c>
      <c r="N131" s="2" t="str">
        <f>IF(COUNT($A131)=0,"",IF($A131&lt;&gt;DRAFT!$B133,"ERR",IF(DRAFT!AS133="3E","3E",IF(COUNT(DRAFT!AO133,DRAFT!AS133)&gt;0,DRAFT!AT133,""))))</f>
        <v/>
      </c>
      <c r="O131" s="2" t="str">
        <f>IF(COUNT($A131)=0,"",IF(N131="3E","3E",IF(N131="","I",LOOKUP(N131/P$2,{0,0.4,0.45,0.5,0.55,0.6,0.65,0.7,0.75,0.8,1},{"F","D","C","C+","B-","B","B+","A-","A","A+"}))))</f>
        <v/>
      </c>
      <c r="P131" s="1" t="str">
        <f>IF(COUNT($A131)=0,"",IF(N131="","--",IF(N131="3E","3E",LOOKUP(N131/P$2,{0,0.4,0.45,0.5,0.55,0.6,0.65,0.7,0.75,0.8,1},{0,2,2.25,2.5,2.75,3,3.25,3.5,3.75,4}))))</f>
        <v/>
      </c>
      <c r="Q131" s="2" t="str">
        <f>IF(COUNT($A131)=0,"",IF($A131&lt;&gt;DRAFT!$B133,"ERR",IF(DRAFT!BB133="3E","3E",IF(COUNT(DRAFT!AX133,DRAFT!BB133)&gt;0,DRAFT!BC133,""))))</f>
        <v/>
      </c>
      <c r="R131" s="2" t="str">
        <f>IF(COUNT($A131)=0,"",IF(Q131="3E","3E",IF(Q131="","I",LOOKUP(Q131/S$2,{0,0.4,0.45,0.5,0.55,0.6,0.65,0.7,0.75,0.8,1},{"F","D","C","C+","B-","B","B+","A-","A","A+"}))))</f>
        <v/>
      </c>
      <c r="S131" s="1" t="str">
        <f>IF(COUNT($A131)=0,"",IF(Q131="","--",IF(Q131="3E","3E",LOOKUP(Q131/S$2,{0,0.4,0.45,0.5,0.55,0.6,0.65,0.7,0.75,0.8,1},{0,2,2.25,2.5,2.75,3,3.25,3.5,3.75,4}))))</f>
        <v/>
      </c>
      <c r="T131" s="2" t="str">
        <f>IF(COUNT($A131)=0,"",IF($A131&lt;&gt;DRAFT!$B133,"ERR",IF(DRAFT!BK133="3E","3E",IF(COUNT(DRAFT!BG133,DRAFT!BK133)&gt;0,DRAFT!BL133,""))))</f>
        <v/>
      </c>
      <c r="U131" s="2" t="str">
        <f>IF(COUNT($A131)=0,"",IF(T131="3E","3E",IF(T131="","I",LOOKUP(T131/V$2,{0,0.4,0.45,0.5,0.55,0.6,0.65,0.7,0.75,0.8,1},{"F","D","C","C+","B-","B","B+","A-","A","A+"}))))</f>
        <v/>
      </c>
      <c r="V131" s="1" t="str">
        <f>IF(COUNT($A131)=0,"",IF(T131="","--",IF(T131="3E","3E",LOOKUP(T131/V$2,{0,0.4,0.45,0.5,0.55,0.6,0.65,0.7,0.75,0.8,1},{0,2,2.25,2.5,2.75,3,3.25,3.5,3.75,4}))))</f>
        <v/>
      </c>
      <c r="W131" s="2" t="str">
        <f>IF(COUNT($A131)=0,"",IF($A131&lt;&gt;DRAFT!$B133,"ERR",IF(DRAFT!BT133="3E","3E",IF(COUNT(DRAFT!BP133,DRAFT!BT133)&gt;0,DRAFT!BU133,""))))</f>
        <v/>
      </c>
      <c r="X131" s="2" t="str">
        <f>IF(COUNT($A131)=0,"",IF(W131="3E","3E",IF(W131="","I",LOOKUP(W131/Y$2,{0,0.4,0.45,0.5,0.55,0.6,0.65,0.7,0.75,0.8,1},{"F","D","C","C+","B-","B","B+","A-","A","A+"}))))</f>
        <v/>
      </c>
      <c r="Y131" s="1" t="str">
        <f>IF(COUNT($A131)=0,"",IF(W131="","--",IF(W131="3E","3E",LOOKUP(W131/Y$2,{0,0.4,0.45,0.5,0.55,0.6,0.65,0.7,0.75,0.8,1},{0,2,2.25,2.5,2.75,3,3.25,3.5,3.75,4}))))</f>
        <v/>
      </c>
      <c r="Z131" s="2" t="str">
        <f>IF(COUNT($A131)=0,"",IF($A131&lt;&gt;DRAFT!$B133,"ERR",IF(DRAFT!CC133="3E","3E",IF(COUNT(DRAFT!BY133,DRAFT!CC133)&gt;0,DRAFT!CD133,""))))</f>
        <v/>
      </c>
      <c r="AA131" s="2" t="str">
        <f>IF(COUNT($A131)=0,"",IF(Z131="3E","3E",IF(Z131="","I",LOOKUP(Z131/AB$2,{0,0.4,0.45,0.5,0.55,0.6,0.65,0.7,0.75,0.8,1},{"F","D","C","C+","B-","B","B+","A-","A","A+"}))))</f>
        <v/>
      </c>
      <c r="AB131" s="1" t="str">
        <f>IF(COUNT($A131)=0,"",IF(Z131="","--",IF(Z131="3E","3E",LOOKUP(Z131/AB$2,{0,0.4,0.45,0.5,0.55,0.6,0.65,0.7,0.75,0.8,1},{0,2,2.25,2.5,2.75,3,3.25,3.5,3.75,4}))))</f>
        <v/>
      </c>
      <c r="AC131" s="2" t="str">
        <f>IF(COUNT($A131)=0,"",IF($A131&lt;&gt;DRAFT!$B133,"ERR",IF(DRAFT!CF133&gt;0,DRAFT!CF133,"")))</f>
        <v/>
      </c>
      <c r="AD131" s="2" t="str">
        <f>IF(COUNT($A131)=0,"",IF(AC131="3E","3E",IF(AC131="","I",LOOKUP(AC131/AE$2,{0,0.4,0.45,0.5,0.55,0.6,0.65,0.7,0.75,0.8,1},{"F","D","C","C+","B-","B","B+","A-","A","A+"}))))</f>
        <v/>
      </c>
      <c r="AE131" s="1" t="str">
        <f>IF(COUNT($A131)=0,"",IF(AC131="","--",IF(AC131="3E","3E",LOOKUP(AC131/AE$2,{0,0.4,0.45,0.5,0.55,0.6,0.65,0.7,0.75,0.8,1},{0,2,2.25,2.5,2.75,3,3.25,3.5,3.75,4}))))</f>
        <v/>
      </c>
      <c r="AF131" s="2" t="str">
        <f>IF(COUNT($A131)=0,"",IF($A131&lt;&gt;DRAFT!$B133,"ERR",IF(DRAFT!CI133&gt;0,DRAFT!CK133,"")))</f>
        <v/>
      </c>
      <c r="AG131" s="2" t="str">
        <f>IF(COUNT($A131)=0,"",IF(AF131="3E","3E",IF(AF131="","I",LOOKUP(AF131/AH$2,{0,0.4,0.45,0.5,0.55,0.6,0.65,0.7,0.75,0.8,1},{"F","D","C","C+","B-","B","B+","A-","A","A+"}))))</f>
        <v/>
      </c>
      <c r="AH131" s="1" t="str">
        <f>IF(COUNT($A131)=0,"",IF(AF131="","--",IF(AF131="3E","3E",LOOKUP(AF131/AH$2,{0,0.4,0.45,0.5,0.55,0.6,0.65,0.7,0.75,0.8,1},{0,2,2.25,2.5,2.75,3,3.25,3.5,3.75,4}))))</f>
        <v/>
      </c>
      <c r="AI131" s="2" t="str">
        <f>IF($A131&lt;&gt;DRAFT!$B133,"ERR",IF(OR(COUNT($A131)=0,COUNT(DRAFT!CL133:CN133,DRAFT!CP133:CR133)=0),"",CEILING(SUM(DRAFT!CO133,DRAFT!CS133,DRAFT!CT133),1)))</f>
        <v/>
      </c>
      <c r="AJ131" s="2" t="str">
        <f>IF(COUNT($A131)=0,"",IF(AI131="3E","3E",IF(AI131="","I",LOOKUP(AI131/AK$2,{0,0.4,0.45,0.5,0.55,0.6,0.65,0.7,0.75,0.8,1},{"F","D","C","C+","B-","B","B+","A-","A","A+"}))))</f>
        <v/>
      </c>
      <c r="AK131" s="1" t="str">
        <f>IF(COUNT($A131)=0,"",IF(AI131="","--",IF(AI131="3E","3E",LOOKUP(AI131/AK$2,{0,0.4,0.45,0.5,0.55,0.6,0.65,0.7,0.75,0.8,1},{0,2,2.25,2.5,2.75,3,3.25,3.5,3.75,4}))))</f>
        <v/>
      </c>
      <c r="AL131" s="4" t="str">
        <f>IF(OR(COUNT($A131)=0,COUNT(B131:AK131)=0),"",IF(COUNTIF(B131:AK131,"3E")&gt;0,"3E",IF(DRAFT!$A133="R",TRUNC(SUMPRODUCT(RGP,RCP)/TCP,3),TRUNC((SUMPRODUCT(--(IMDGP&gt;0)*IMDGP,IMCP)+CEILING(DRAFT!$DB133*42,0.25))/TCP,3))))</f>
        <v/>
      </c>
      <c r="AM131" s="2" t="str">
        <f>IF(OR(COUNT($A131)=0,COUNT(B131:AK131)=0),"",IF(COUNTIF(B131:AK131,"3E")&gt;0,"3E",IF(DRAFT!$A133="R",SUMPRODUCT(--(RGP&gt;=2),RCP),SUMPRODUCT(--(IMDGP&gt;0),--(IMGP=0),IMCP)+DRAFT!$DC133)))</f>
        <v/>
      </c>
      <c r="AN131" s="67" t="str">
        <f>IF(AL131="3E","3E",IF(COUNT($A131)=0,"",IF(COUNT(AI131)=0,"--",ROUND(((CEILING(DRAFT!$CV133*38,0.25)+CEILING(DRAFT!$CX133*38,0.25)+CEILING(DRAFT!$CZ133*42,0.25)+CEILING($AL131*42,0.25))/160),2))))</f>
        <v/>
      </c>
      <c r="AO131" s="2" t="str">
        <f>IF(AN131="3E","3E",IF(COUNT($A131)=0,"",IF(COUNT(AN131)=0,"I",LOOKUP(AN131,{0,2,2.25,2.5,2.75,3,3.25,3.5,3.75,4},{"F","D","C","C+","B-","B","B+","A-","A","A+"}))))</f>
        <v/>
      </c>
      <c r="AP131" s="2" t="str">
        <f>IF(AN131="3E","3E",IF(OR(COUNT(A131)=0,COUNT(AN131)=0),"",DRAFT!CW133+DRAFT!CY133+DRAFT!DA133+N(TABULATION!AM131)))</f>
        <v/>
      </c>
      <c r="AQ131" s="2" t="str">
        <f>IF(OR(COUNT($A131)=0,COUNT(B131:AK131)=0),"",IF(COUNTIF(B131:AM131,"3E")&gt;0,"3E",IF(AND(DRAFT!$A133="IM",OR($AL131&gt;DRAFT!$DB133,$AM131&gt;DRAFT!$DC133)),"IMPROVED",IF(AND(DRAFT!$A133="IM",$AL131&lt;=DRAFT!$DB133,$AM131&lt;=DRAFT!$DC133),"NOT IMPROVED",IF(AND(DRAFT!CU133="S",AH131&gt;=2,AK131&gt;=2,AN131&gt;=2.5,AP131&gt;=144),"PASS","FAIL")))))</f>
        <v/>
      </c>
      <c r="AR131" s="2" t="str">
        <f t="shared" si="2"/>
        <v/>
      </c>
      <c r="AS131" s="2" t="str">
        <f t="shared" si="3"/>
        <v/>
      </c>
    </row>
    <row r="132" spans="1:46" ht="18.95" customHeight="1" x14ac:dyDescent="0.25">
      <c r="A132" s="3" t="str">
        <f>IF(DRAFT!$B134="","",DRAFT!$B134)</f>
        <v/>
      </c>
      <c r="B132" s="2" t="str">
        <f>IF(COUNT($A132)=0,"",IF($A132&lt;&gt;DRAFT!$B134,"ERR",IF(DRAFT!I134="3E","3E",IF(COUNT(DRAFT!E134,DRAFT!I134)&gt;0,DRAFT!J134,""))))</f>
        <v/>
      </c>
      <c r="C132" s="2" t="str">
        <f>IF(COUNT($A132)=0,"",IF(B132="3E","3E",IF(B132="","I",LOOKUP(B132/D$2,{0,0.4,0.45,0.5,0.55,0.6,0.65,0.7,0.75,0.8,1},{"F","D","C","C+","B-","B","B+","A-","A","A+"}))))</f>
        <v/>
      </c>
      <c r="D132" s="1" t="str">
        <f>IF(COUNT($A132)=0,"",IF(B132="","--",IF(B132="3E","3E",LOOKUP(B132/D$2,{0,0.4,0.45,0.5,0.55,0.6,0.65,0.7,0.75,0.8,1},{0,2,2.25,2.5,2.75,3,3.25,3.5,3.75,4}))))</f>
        <v/>
      </c>
      <c r="E132" s="2" t="str">
        <f>IF(COUNT($A132)=0,"",IF($A132&lt;&gt;DRAFT!$B134,"ERR",IF(DRAFT!R134="3E","3E",IF(COUNT(DRAFT!N134,DRAFT!R134)&gt;0,DRAFT!S134,""))))</f>
        <v/>
      </c>
      <c r="F132" s="2" t="str">
        <f>IF(COUNT($A132)=0,"",IF(E132="3E","3E",IF(E132="","I",LOOKUP(E132/G$2,{0,0.4,0.45,0.5,0.55,0.6,0.65,0.7,0.75,0.8,1},{"F","D","C","C+","B-","B","B+","A-","A","A+"}))))</f>
        <v/>
      </c>
      <c r="G132" s="1" t="str">
        <f>IF(COUNT($A132)=0,"",IF(E132="","--",IF(E132="3E","3E",LOOKUP(E132/G$2,{0,0.4,0.45,0.5,0.55,0.6,0.65,0.7,0.75,0.8,1},{0,2,2.25,2.5,2.75,3,3.25,3.5,3.75,4}))))</f>
        <v/>
      </c>
      <c r="H132" s="2" t="str">
        <f>IF(COUNT($A132)=0,"",IF($A132&lt;&gt;DRAFT!$B134,"ERR",IF(DRAFT!AA134="3E","3E",IF(COUNT(DRAFT!W134,DRAFT!AA134)&gt;0,DRAFT!AB134,""))))</f>
        <v/>
      </c>
      <c r="I132" s="2" t="str">
        <f>IF(COUNT($A132)=0,"",IF(H132="3E","3E",IF(H132="","I",LOOKUP(H132/J$2,{0,0.4,0.45,0.5,0.55,0.6,0.65,0.7,0.75,0.8,1},{"F","D","C","C+","B-","B","B+","A-","A","A+"}))))</f>
        <v/>
      </c>
      <c r="J132" s="1" t="str">
        <f>IF(COUNT($A132)=0,"",IF(H132="","--",IF(H132="3E","3E",LOOKUP(H132/J$2,{0,0.4,0.45,0.5,0.55,0.6,0.65,0.7,0.75,0.8,1},{0,2,2.25,2.5,2.75,3,3.25,3.5,3.75,4}))))</f>
        <v/>
      </c>
      <c r="K132" s="2" t="str">
        <f>IF(COUNT($A132)=0,"",IF($A132&lt;&gt;DRAFT!$B134,"ERR",IF(DRAFT!AJ134="3E","3E",IF(COUNT(DRAFT!AF134,DRAFT!AJ134)&gt;0,DRAFT!AK134,""))))</f>
        <v/>
      </c>
      <c r="L132" s="2" t="str">
        <f>IF(COUNT($A132)=0,"",IF(K132="3E","3E",IF(K132="","I",LOOKUP(K132/M$2,{0,0.4,0.45,0.5,0.55,0.6,0.65,0.7,0.75,0.8,1},{"F","D","C","C+","B-","B","B+","A-","A","A+"}))))</f>
        <v/>
      </c>
      <c r="M132" s="1" t="str">
        <f>IF(COUNT($A132)=0,"",IF(K132="","--",IF(K132="3E","3E",LOOKUP(K132/M$2,{0,0.4,0.45,0.5,0.55,0.6,0.65,0.7,0.75,0.8,1},{0,2,2.25,2.5,2.75,3,3.25,3.5,3.75,4}))))</f>
        <v/>
      </c>
      <c r="N132" s="2" t="str">
        <f>IF(COUNT($A132)=0,"",IF($A132&lt;&gt;DRAFT!$B134,"ERR",IF(DRAFT!AS134="3E","3E",IF(COUNT(DRAFT!AO134,DRAFT!AS134)&gt;0,DRAFT!AT134,""))))</f>
        <v/>
      </c>
      <c r="O132" s="2" t="str">
        <f>IF(COUNT($A132)=0,"",IF(N132="3E","3E",IF(N132="","I",LOOKUP(N132/P$2,{0,0.4,0.45,0.5,0.55,0.6,0.65,0.7,0.75,0.8,1},{"F","D","C","C+","B-","B","B+","A-","A","A+"}))))</f>
        <v/>
      </c>
      <c r="P132" s="1" t="str">
        <f>IF(COUNT($A132)=0,"",IF(N132="","--",IF(N132="3E","3E",LOOKUP(N132/P$2,{0,0.4,0.45,0.5,0.55,0.6,0.65,0.7,0.75,0.8,1},{0,2,2.25,2.5,2.75,3,3.25,3.5,3.75,4}))))</f>
        <v/>
      </c>
      <c r="Q132" s="2" t="str">
        <f>IF(COUNT($A132)=0,"",IF($A132&lt;&gt;DRAFT!$B134,"ERR",IF(DRAFT!BB134="3E","3E",IF(COUNT(DRAFT!AX134,DRAFT!BB134)&gt;0,DRAFT!BC134,""))))</f>
        <v/>
      </c>
      <c r="R132" s="2" t="str">
        <f>IF(COUNT($A132)=0,"",IF(Q132="3E","3E",IF(Q132="","I",LOOKUP(Q132/S$2,{0,0.4,0.45,0.5,0.55,0.6,0.65,0.7,0.75,0.8,1},{"F","D","C","C+","B-","B","B+","A-","A","A+"}))))</f>
        <v/>
      </c>
      <c r="S132" s="1" t="str">
        <f>IF(COUNT($A132)=0,"",IF(Q132="","--",IF(Q132="3E","3E",LOOKUP(Q132/S$2,{0,0.4,0.45,0.5,0.55,0.6,0.65,0.7,0.75,0.8,1},{0,2,2.25,2.5,2.75,3,3.25,3.5,3.75,4}))))</f>
        <v/>
      </c>
      <c r="T132" s="2" t="str">
        <f>IF(COUNT($A132)=0,"",IF($A132&lt;&gt;DRAFT!$B134,"ERR",IF(DRAFT!BK134="3E","3E",IF(COUNT(DRAFT!BG134,DRAFT!BK134)&gt;0,DRAFT!BL134,""))))</f>
        <v/>
      </c>
      <c r="U132" s="2" t="str">
        <f>IF(COUNT($A132)=0,"",IF(T132="3E","3E",IF(T132="","I",LOOKUP(T132/V$2,{0,0.4,0.45,0.5,0.55,0.6,0.65,0.7,0.75,0.8,1},{"F","D","C","C+","B-","B","B+","A-","A","A+"}))))</f>
        <v/>
      </c>
      <c r="V132" s="1" t="str">
        <f>IF(COUNT($A132)=0,"",IF(T132="","--",IF(T132="3E","3E",LOOKUP(T132/V$2,{0,0.4,0.45,0.5,0.55,0.6,0.65,0.7,0.75,0.8,1},{0,2,2.25,2.5,2.75,3,3.25,3.5,3.75,4}))))</f>
        <v/>
      </c>
      <c r="W132" s="2" t="str">
        <f>IF(COUNT($A132)=0,"",IF($A132&lt;&gt;DRAFT!$B134,"ERR",IF(DRAFT!BT134="3E","3E",IF(COUNT(DRAFT!BP134,DRAFT!BT134)&gt;0,DRAFT!BU134,""))))</f>
        <v/>
      </c>
      <c r="X132" s="2" t="str">
        <f>IF(COUNT($A132)=0,"",IF(W132="3E","3E",IF(W132="","I",LOOKUP(W132/Y$2,{0,0.4,0.45,0.5,0.55,0.6,0.65,0.7,0.75,0.8,1},{"F","D","C","C+","B-","B","B+","A-","A","A+"}))))</f>
        <v/>
      </c>
      <c r="Y132" s="1" t="str">
        <f>IF(COUNT($A132)=0,"",IF(W132="","--",IF(W132="3E","3E",LOOKUP(W132/Y$2,{0,0.4,0.45,0.5,0.55,0.6,0.65,0.7,0.75,0.8,1},{0,2,2.25,2.5,2.75,3,3.25,3.5,3.75,4}))))</f>
        <v/>
      </c>
      <c r="Z132" s="2" t="str">
        <f>IF(COUNT($A132)=0,"",IF($A132&lt;&gt;DRAFT!$B134,"ERR",IF(DRAFT!CC134="3E","3E",IF(COUNT(DRAFT!BY134,DRAFT!CC134)&gt;0,DRAFT!CD134,""))))</f>
        <v/>
      </c>
      <c r="AA132" s="2" t="str">
        <f>IF(COUNT($A132)=0,"",IF(Z132="3E","3E",IF(Z132="","I",LOOKUP(Z132/AB$2,{0,0.4,0.45,0.5,0.55,0.6,0.65,0.7,0.75,0.8,1},{"F","D","C","C+","B-","B","B+","A-","A","A+"}))))</f>
        <v/>
      </c>
      <c r="AB132" s="1" t="str">
        <f>IF(COUNT($A132)=0,"",IF(Z132="","--",IF(Z132="3E","3E",LOOKUP(Z132/AB$2,{0,0.4,0.45,0.5,0.55,0.6,0.65,0.7,0.75,0.8,1},{0,2,2.25,2.5,2.75,3,3.25,3.5,3.75,4}))))</f>
        <v/>
      </c>
      <c r="AC132" s="2" t="str">
        <f>IF(COUNT($A132)=0,"",IF($A132&lt;&gt;DRAFT!$B134,"ERR",IF(DRAFT!CF134&gt;0,DRAFT!CF134,"")))</f>
        <v/>
      </c>
      <c r="AD132" s="2" t="str">
        <f>IF(COUNT($A132)=0,"",IF(AC132="3E","3E",IF(AC132="","I",LOOKUP(AC132/AE$2,{0,0.4,0.45,0.5,0.55,0.6,0.65,0.7,0.75,0.8,1},{"F","D","C","C+","B-","B","B+","A-","A","A+"}))))</f>
        <v/>
      </c>
      <c r="AE132" s="1" t="str">
        <f>IF(COUNT($A132)=0,"",IF(AC132="","--",IF(AC132="3E","3E",LOOKUP(AC132/AE$2,{0,0.4,0.45,0.5,0.55,0.6,0.65,0.7,0.75,0.8,1},{0,2,2.25,2.5,2.75,3,3.25,3.5,3.75,4}))))</f>
        <v/>
      </c>
      <c r="AF132" s="2" t="str">
        <f>IF(COUNT($A132)=0,"",IF($A132&lt;&gt;DRAFT!$B134,"ERR",IF(DRAFT!CI134&gt;0,DRAFT!CK134,"")))</f>
        <v/>
      </c>
      <c r="AG132" s="2" t="str">
        <f>IF(COUNT($A132)=0,"",IF(AF132="3E","3E",IF(AF132="","I",LOOKUP(AF132/AH$2,{0,0.4,0.45,0.5,0.55,0.6,0.65,0.7,0.75,0.8,1},{"F","D","C","C+","B-","B","B+","A-","A","A+"}))))</f>
        <v/>
      </c>
      <c r="AH132" s="1" t="str">
        <f>IF(COUNT($A132)=0,"",IF(AF132="","--",IF(AF132="3E","3E",LOOKUP(AF132/AH$2,{0,0.4,0.45,0.5,0.55,0.6,0.65,0.7,0.75,0.8,1},{0,2,2.25,2.5,2.75,3,3.25,3.5,3.75,4}))))</f>
        <v/>
      </c>
      <c r="AI132" s="2" t="str">
        <f>IF($A132&lt;&gt;DRAFT!$B134,"ERR",IF(OR(COUNT($A132)=0,COUNT(DRAFT!CL134:CN134,DRAFT!CP134:CR134)=0),"",CEILING(SUM(DRAFT!CO134,DRAFT!CS134,DRAFT!CT134),1)))</f>
        <v/>
      </c>
      <c r="AJ132" s="2" t="str">
        <f>IF(COUNT($A132)=0,"",IF(AI132="3E","3E",IF(AI132="","I",LOOKUP(AI132/AK$2,{0,0.4,0.45,0.5,0.55,0.6,0.65,0.7,0.75,0.8,1},{"F","D","C","C+","B-","B","B+","A-","A","A+"}))))</f>
        <v/>
      </c>
      <c r="AK132" s="1" t="str">
        <f>IF(COUNT($A132)=0,"",IF(AI132="","--",IF(AI132="3E","3E",LOOKUP(AI132/AK$2,{0,0.4,0.45,0.5,0.55,0.6,0.65,0.7,0.75,0.8,1},{0,2,2.25,2.5,2.75,3,3.25,3.5,3.75,4}))))</f>
        <v/>
      </c>
      <c r="AL132" s="4" t="str">
        <f>IF(OR(COUNT($A132)=0,COUNT(B132:AK132)=0),"",IF(COUNTIF(B132:AK132,"3E")&gt;0,"3E",IF(DRAFT!$A134="R",TRUNC(SUMPRODUCT(RGP,RCP)/TCP,3),TRUNC((SUMPRODUCT(--(IMDGP&gt;0)*IMDGP,IMCP)+CEILING(DRAFT!$DB134*42,0.25))/TCP,3))))</f>
        <v/>
      </c>
      <c r="AM132" s="2" t="str">
        <f>IF(OR(COUNT($A132)=0,COUNT(B132:AK132)=0),"",IF(COUNTIF(B132:AK132,"3E")&gt;0,"3E",IF(DRAFT!$A134="R",SUMPRODUCT(--(RGP&gt;=2),RCP),SUMPRODUCT(--(IMDGP&gt;0),--(IMGP=0),IMCP)+DRAFT!$DC134)))</f>
        <v/>
      </c>
      <c r="AN132" s="67" t="str">
        <f>IF(AL132="3E","3E",IF(COUNT($A132)=0,"",IF(COUNT(AI132)=0,"--",ROUND(((CEILING(DRAFT!$CV134*38,0.25)+CEILING(DRAFT!$CX134*38,0.25)+CEILING(DRAFT!$CZ134*42,0.25)+CEILING($AL132*42,0.25))/160),2))))</f>
        <v/>
      </c>
      <c r="AO132" s="2" t="str">
        <f>IF(AN132="3E","3E",IF(COUNT($A132)=0,"",IF(COUNT(AN132)=0,"I",LOOKUP(AN132,{0,2,2.25,2.5,2.75,3,3.25,3.5,3.75,4},{"F","D","C","C+","B-","B","B+","A-","A","A+"}))))</f>
        <v/>
      </c>
      <c r="AP132" s="2" t="str">
        <f>IF(AN132="3E","3E",IF(OR(COUNT(A132)=0,COUNT(AN132)=0),"",DRAFT!CW134+DRAFT!CY134+DRAFT!DA134+N(TABULATION!AM132)))</f>
        <v/>
      </c>
      <c r="AQ132" s="2" t="str">
        <f>IF(OR(COUNT($A132)=0,COUNT(B132:AK132)=0),"",IF(COUNTIF(B132:AM132,"3E")&gt;0,"3E",IF(AND(DRAFT!$A134="IM",OR($AL132&gt;DRAFT!$DB134,$AM132&gt;DRAFT!$DC134)),"IMPROVED",IF(AND(DRAFT!$A134="IM",$AL132&lt;=DRAFT!$DB134,$AM132&lt;=DRAFT!$DC134),"NOT IMPROVED",IF(AND(DRAFT!CU134="S",AH132&gt;=2,AK132&gt;=2,AN132&gt;=2.5,AP132&gt;=144),"PASS","FAIL")))))</f>
        <v/>
      </c>
      <c r="AR132" s="2" t="str">
        <f t="shared" si="2"/>
        <v/>
      </c>
      <c r="AS132" s="2" t="str">
        <f t="shared" si="3"/>
        <v/>
      </c>
    </row>
    <row r="133" spans="1:46" ht="18.95" customHeight="1" x14ac:dyDescent="0.25">
      <c r="A133" s="3" t="str">
        <f>IF(DRAFT!$B135="","",DRAFT!$B135)</f>
        <v/>
      </c>
      <c r="B133" s="2" t="str">
        <f>IF(COUNT($A133)=0,"",IF($A133&lt;&gt;DRAFT!$B135,"ERR",IF(DRAFT!I135="3E","3E",IF(COUNT(DRAFT!E135,DRAFT!I135)&gt;0,DRAFT!J135,""))))</f>
        <v/>
      </c>
      <c r="C133" s="2" t="str">
        <f>IF(COUNT($A133)=0,"",IF(B133="3E","3E",IF(B133="","I",LOOKUP(B133/D$2,{0,0.4,0.45,0.5,0.55,0.6,0.65,0.7,0.75,0.8,1},{"F","D","C","C+","B-","B","B+","A-","A","A+"}))))</f>
        <v/>
      </c>
      <c r="D133" s="1" t="str">
        <f>IF(COUNT($A133)=0,"",IF(B133="","--",IF(B133="3E","3E",LOOKUP(B133/D$2,{0,0.4,0.45,0.5,0.55,0.6,0.65,0.7,0.75,0.8,1},{0,2,2.25,2.5,2.75,3,3.25,3.5,3.75,4}))))</f>
        <v/>
      </c>
      <c r="E133" s="2" t="str">
        <f>IF(COUNT($A133)=0,"",IF($A133&lt;&gt;DRAFT!$B135,"ERR",IF(DRAFT!R135="3E","3E",IF(COUNT(DRAFT!N135,DRAFT!R135)&gt;0,DRAFT!S135,""))))</f>
        <v/>
      </c>
      <c r="F133" s="2" t="str">
        <f>IF(COUNT($A133)=0,"",IF(E133="3E","3E",IF(E133="","I",LOOKUP(E133/G$2,{0,0.4,0.45,0.5,0.55,0.6,0.65,0.7,0.75,0.8,1},{"F","D","C","C+","B-","B","B+","A-","A","A+"}))))</f>
        <v/>
      </c>
      <c r="G133" s="1" t="str">
        <f>IF(COUNT($A133)=0,"",IF(E133="","--",IF(E133="3E","3E",LOOKUP(E133/G$2,{0,0.4,0.45,0.5,0.55,0.6,0.65,0.7,0.75,0.8,1},{0,2,2.25,2.5,2.75,3,3.25,3.5,3.75,4}))))</f>
        <v/>
      </c>
      <c r="H133" s="2" t="str">
        <f>IF(COUNT($A133)=0,"",IF($A133&lt;&gt;DRAFT!$B135,"ERR",IF(DRAFT!AA135="3E","3E",IF(COUNT(DRAFT!W135,DRAFT!AA135)&gt;0,DRAFT!AB135,""))))</f>
        <v/>
      </c>
      <c r="I133" s="2" t="str">
        <f>IF(COUNT($A133)=0,"",IF(H133="3E","3E",IF(H133="","I",LOOKUP(H133/J$2,{0,0.4,0.45,0.5,0.55,0.6,0.65,0.7,0.75,0.8,1},{"F","D","C","C+","B-","B","B+","A-","A","A+"}))))</f>
        <v/>
      </c>
      <c r="J133" s="1" t="str">
        <f>IF(COUNT($A133)=0,"",IF(H133="","--",IF(H133="3E","3E",LOOKUP(H133/J$2,{0,0.4,0.45,0.5,0.55,0.6,0.65,0.7,0.75,0.8,1},{0,2,2.25,2.5,2.75,3,3.25,3.5,3.75,4}))))</f>
        <v/>
      </c>
      <c r="K133" s="2" t="str">
        <f>IF(COUNT($A133)=0,"",IF($A133&lt;&gt;DRAFT!$B135,"ERR",IF(DRAFT!AJ135="3E","3E",IF(COUNT(DRAFT!AF135,DRAFT!AJ135)&gt;0,DRAFT!AK135,""))))</f>
        <v/>
      </c>
      <c r="L133" s="2" t="str">
        <f>IF(COUNT($A133)=0,"",IF(K133="3E","3E",IF(K133="","I",LOOKUP(K133/M$2,{0,0.4,0.45,0.5,0.55,0.6,0.65,0.7,0.75,0.8,1},{"F","D","C","C+","B-","B","B+","A-","A","A+"}))))</f>
        <v/>
      </c>
      <c r="M133" s="1" t="str">
        <f>IF(COUNT($A133)=0,"",IF(K133="","--",IF(K133="3E","3E",LOOKUP(K133/M$2,{0,0.4,0.45,0.5,0.55,0.6,0.65,0.7,0.75,0.8,1},{0,2,2.25,2.5,2.75,3,3.25,3.5,3.75,4}))))</f>
        <v/>
      </c>
      <c r="N133" s="2" t="str">
        <f>IF(COUNT($A133)=0,"",IF($A133&lt;&gt;DRAFT!$B135,"ERR",IF(DRAFT!AS135="3E","3E",IF(COUNT(DRAFT!AO135,DRAFT!AS135)&gt;0,DRAFT!AT135,""))))</f>
        <v/>
      </c>
      <c r="O133" s="2" t="str">
        <f>IF(COUNT($A133)=0,"",IF(N133="3E","3E",IF(N133="","I",LOOKUP(N133/P$2,{0,0.4,0.45,0.5,0.55,0.6,0.65,0.7,0.75,0.8,1},{"F","D","C","C+","B-","B","B+","A-","A","A+"}))))</f>
        <v/>
      </c>
      <c r="P133" s="1" t="str">
        <f>IF(COUNT($A133)=0,"",IF(N133="","--",IF(N133="3E","3E",LOOKUP(N133/P$2,{0,0.4,0.45,0.5,0.55,0.6,0.65,0.7,0.75,0.8,1},{0,2,2.25,2.5,2.75,3,3.25,3.5,3.75,4}))))</f>
        <v/>
      </c>
      <c r="Q133" s="2" t="str">
        <f>IF(COUNT($A133)=0,"",IF($A133&lt;&gt;DRAFT!$B135,"ERR",IF(DRAFT!BB135="3E","3E",IF(COUNT(DRAFT!AX135,DRAFT!BB135)&gt;0,DRAFT!BC135,""))))</f>
        <v/>
      </c>
      <c r="R133" s="2" t="str">
        <f>IF(COUNT($A133)=0,"",IF(Q133="3E","3E",IF(Q133="","I",LOOKUP(Q133/S$2,{0,0.4,0.45,0.5,0.55,0.6,0.65,0.7,0.75,0.8,1},{"F","D","C","C+","B-","B","B+","A-","A","A+"}))))</f>
        <v/>
      </c>
      <c r="S133" s="1" t="str">
        <f>IF(COUNT($A133)=0,"",IF(Q133="","--",IF(Q133="3E","3E",LOOKUP(Q133/S$2,{0,0.4,0.45,0.5,0.55,0.6,0.65,0.7,0.75,0.8,1},{0,2,2.25,2.5,2.75,3,3.25,3.5,3.75,4}))))</f>
        <v/>
      </c>
      <c r="T133" s="2" t="str">
        <f>IF(COUNT($A133)=0,"",IF($A133&lt;&gt;DRAFT!$B135,"ERR",IF(DRAFT!BK135="3E","3E",IF(COUNT(DRAFT!BG135,DRAFT!BK135)&gt;0,DRAFT!BL135,""))))</f>
        <v/>
      </c>
      <c r="U133" s="2" t="str">
        <f>IF(COUNT($A133)=0,"",IF(T133="3E","3E",IF(T133="","I",LOOKUP(T133/V$2,{0,0.4,0.45,0.5,0.55,0.6,0.65,0.7,0.75,0.8,1},{"F","D","C","C+","B-","B","B+","A-","A","A+"}))))</f>
        <v/>
      </c>
      <c r="V133" s="1" t="str">
        <f>IF(COUNT($A133)=0,"",IF(T133="","--",IF(T133="3E","3E",LOOKUP(T133/V$2,{0,0.4,0.45,0.5,0.55,0.6,0.65,0.7,0.75,0.8,1},{0,2,2.25,2.5,2.75,3,3.25,3.5,3.75,4}))))</f>
        <v/>
      </c>
      <c r="W133" s="2" t="str">
        <f>IF(COUNT($A133)=0,"",IF($A133&lt;&gt;DRAFT!$B135,"ERR",IF(DRAFT!BT135="3E","3E",IF(COUNT(DRAFT!BP135,DRAFT!BT135)&gt;0,DRAFT!BU135,""))))</f>
        <v/>
      </c>
      <c r="X133" s="2" t="str">
        <f>IF(COUNT($A133)=0,"",IF(W133="3E","3E",IF(W133="","I",LOOKUP(W133/Y$2,{0,0.4,0.45,0.5,0.55,0.6,0.65,0.7,0.75,0.8,1},{"F","D","C","C+","B-","B","B+","A-","A","A+"}))))</f>
        <v/>
      </c>
      <c r="Y133" s="1" t="str">
        <f>IF(COUNT($A133)=0,"",IF(W133="","--",IF(W133="3E","3E",LOOKUP(W133/Y$2,{0,0.4,0.45,0.5,0.55,0.6,0.65,0.7,0.75,0.8,1},{0,2,2.25,2.5,2.75,3,3.25,3.5,3.75,4}))))</f>
        <v/>
      </c>
      <c r="Z133" s="2" t="str">
        <f>IF(COUNT($A133)=0,"",IF($A133&lt;&gt;DRAFT!$B135,"ERR",IF(DRAFT!CC135="3E","3E",IF(COUNT(DRAFT!BY135,DRAFT!CC135)&gt;0,DRAFT!CD135,""))))</f>
        <v/>
      </c>
      <c r="AA133" s="2" t="str">
        <f>IF(COUNT($A133)=0,"",IF(Z133="3E","3E",IF(Z133="","I",LOOKUP(Z133/AB$2,{0,0.4,0.45,0.5,0.55,0.6,0.65,0.7,0.75,0.8,1},{"F","D","C","C+","B-","B","B+","A-","A","A+"}))))</f>
        <v/>
      </c>
      <c r="AB133" s="1" t="str">
        <f>IF(COUNT($A133)=0,"",IF(Z133="","--",IF(Z133="3E","3E",LOOKUP(Z133/AB$2,{0,0.4,0.45,0.5,0.55,0.6,0.65,0.7,0.75,0.8,1},{0,2,2.25,2.5,2.75,3,3.25,3.5,3.75,4}))))</f>
        <v/>
      </c>
      <c r="AC133" s="2" t="str">
        <f>IF(COUNT($A133)=0,"",IF($A133&lt;&gt;DRAFT!$B135,"ERR",IF(DRAFT!CF135&gt;0,DRAFT!CF135,"")))</f>
        <v/>
      </c>
      <c r="AD133" s="2" t="str">
        <f>IF(COUNT($A133)=0,"",IF(AC133="3E","3E",IF(AC133="","I",LOOKUP(AC133/AE$2,{0,0.4,0.45,0.5,0.55,0.6,0.65,0.7,0.75,0.8,1},{"F","D","C","C+","B-","B","B+","A-","A","A+"}))))</f>
        <v/>
      </c>
      <c r="AE133" s="1" t="str">
        <f>IF(COUNT($A133)=0,"",IF(AC133="","--",IF(AC133="3E","3E",LOOKUP(AC133/AE$2,{0,0.4,0.45,0.5,0.55,0.6,0.65,0.7,0.75,0.8,1},{0,2,2.25,2.5,2.75,3,3.25,3.5,3.75,4}))))</f>
        <v/>
      </c>
      <c r="AF133" s="2" t="str">
        <f>IF(COUNT($A133)=0,"",IF($A133&lt;&gt;DRAFT!$B135,"ERR",IF(DRAFT!CI135&gt;0,DRAFT!CK135,"")))</f>
        <v/>
      </c>
      <c r="AG133" s="2" t="str">
        <f>IF(COUNT($A133)=0,"",IF(AF133="3E","3E",IF(AF133="","I",LOOKUP(AF133/AH$2,{0,0.4,0.45,0.5,0.55,0.6,0.65,0.7,0.75,0.8,1},{"F","D","C","C+","B-","B","B+","A-","A","A+"}))))</f>
        <v/>
      </c>
      <c r="AH133" s="1" t="str">
        <f>IF(COUNT($A133)=0,"",IF(AF133="","--",IF(AF133="3E","3E",LOOKUP(AF133/AH$2,{0,0.4,0.45,0.5,0.55,0.6,0.65,0.7,0.75,0.8,1},{0,2,2.25,2.5,2.75,3,3.25,3.5,3.75,4}))))</f>
        <v/>
      </c>
      <c r="AI133" s="2" t="str">
        <f>IF($A133&lt;&gt;DRAFT!$B135,"ERR",IF(OR(COUNT($A133)=0,COUNT(DRAFT!CL135:CN135,DRAFT!CP135:CR135)=0),"",CEILING(SUM(DRAFT!CO135,DRAFT!CS135,DRAFT!CT135),1)))</f>
        <v/>
      </c>
      <c r="AJ133" s="2" t="str">
        <f>IF(COUNT($A133)=0,"",IF(AI133="3E","3E",IF(AI133="","I",LOOKUP(AI133/AK$2,{0,0.4,0.45,0.5,0.55,0.6,0.65,0.7,0.75,0.8,1},{"F","D","C","C+","B-","B","B+","A-","A","A+"}))))</f>
        <v/>
      </c>
      <c r="AK133" s="1" t="str">
        <f>IF(COUNT($A133)=0,"",IF(AI133="","--",IF(AI133="3E","3E",LOOKUP(AI133/AK$2,{0,0.4,0.45,0.5,0.55,0.6,0.65,0.7,0.75,0.8,1},{0,2,2.25,2.5,2.75,3,3.25,3.5,3.75,4}))))</f>
        <v/>
      </c>
      <c r="AL133" s="4" t="str">
        <f>IF(OR(COUNT($A133)=0,COUNT(B133:AK133)=0),"",IF(COUNTIF(B133:AK133,"3E")&gt;0,"3E",IF(DRAFT!$A135="R",TRUNC(SUMPRODUCT(RGP,RCP)/TCP,3),TRUNC((SUMPRODUCT(--(IMDGP&gt;0)*IMDGP,IMCP)+CEILING(DRAFT!$DB135*42,0.25))/TCP,3))))</f>
        <v/>
      </c>
      <c r="AM133" s="2" t="str">
        <f>IF(OR(COUNT($A133)=0,COUNT(B133:AK133)=0),"",IF(COUNTIF(B133:AK133,"3E")&gt;0,"3E",IF(DRAFT!$A135="R",SUMPRODUCT(--(RGP&gt;=2),RCP),SUMPRODUCT(--(IMDGP&gt;0),--(IMGP=0),IMCP)+DRAFT!$DC135)))</f>
        <v/>
      </c>
      <c r="AN133" s="67" t="str">
        <f>IF(AL133="3E","3E",IF(COUNT($A133)=0,"",IF(COUNT(AI133)=0,"--",ROUND(((CEILING(DRAFT!$CV135*38,0.25)+CEILING(DRAFT!$CX135*38,0.25)+CEILING(DRAFT!$CZ135*42,0.25)+CEILING($AL133*42,0.25))/160),2))))</f>
        <v/>
      </c>
      <c r="AO133" s="2" t="str">
        <f>IF(AN133="3E","3E",IF(COUNT($A133)=0,"",IF(COUNT(AN133)=0,"I",LOOKUP(AN133,{0,2,2.25,2.5,2.75,3,3.25,3.5,3.75,4},{"F","D","C","C+","B-","B","B+","A-","A","A+"}))))</f>
        <v/>
      </c>
      <c r="AP133" s="2" t="str">
        <f>IF(AN133="3E","3E",IF(OR(COUNT(A133)=0,COUNT(AN133)=0),"",DRAFT!CW135+DRAFT!CY135+DRAFT!DA135+N(TABULATION!AM133)))</f>
        <v/>
      </c>
      <c r="AQ133" s="2" t="str">
        <f>IF(OR(COUNT($A133)=0,COUNT(B133:AK133)=0),"",IF(COUNTIF(B133:AM133,"3E")&gt;0,"3E",IF(AND(DRAFT!$A135="IM",OR($AL133&gt;DRAFT!$DB135,$AM133&gt;DRAFT!$DC135)),"IMPROVED",IF(AND(DRAFT!$A135="IM",$AL133&lt;=DRAFT!$DB135,$AM133&lt;=DRAFT!$DC135),"NOT IMPROVED",IF(AND(DRAFT!CU135="S",AH133&gt;=2,AK133&gt;=2,AN133&gt;=2.5,AP133&gt;=144),"PASS","FAIL")))))</f>
        <v/>
      </c>
      <c r="AR133" s="2" t="str">
        <f t="shared" si="2"/>
        <v/>
      </c>
      <c r="AS133" s="2" t="str">
        <f t="shared" si="3"/>
        <v/>
      </c>
    </row>
    <row r="134" spans="1:46" ht="18.95" customHeight="1" x14ac:dyDescent="0.25">
      <c r="A134" s="3" t="str">
        <f>IF(DRAFT!$B136="","",DRAFT!$B136)</f>
        <v/>
      </c>
      <c r="B134" s="2" t="str">
        <f>IF(COUNT($A134)=0,"",IF($A134&lt;&gt;DRAFT!$B136,"ERR",IF(DRAFT!I136="3E","3E",IF(COUNT(DRAFT!E136,DRAFT!I136)&gt;0,DRAFT!J136,""))))</f>
        <v/>
      </c>
      <c r="C134" s="2" t="str">
        <f>IF(COUNT($A134)=0,"",IF(B134="3E","3E",IF(B134="","I",LOOKUP(B134/D$2,{0,0.4,0.45,0.5,0.55,0.6,0.65,0.7,0.75,0.8,1},{"F","D","C","C+","B-","B","B+","A-","A","A+"}))))</f>
        <v/>
      </c>
      <c r="D134" s="1" t="str">
        <f>IF(COUNT($A134)=0,"",IF(B134="","--",IF(B134="3E","3E",LOOKUP(B134/D$2,{0,0.4,0.45,0.5,0.55,0.6,0.65,0.7,0.75,0.8,1},{0,2,2.25,2.5,2.75,3,3.25,3.5,3.75,4}))))</f>
        <v/>
      </c>
      <c r="E134" s="2" t="str">
        <f>IF(COUNT($A134)=0,"",IF($A134&lt;&gt;DRAFT!$B136,"ERR",IF(DRAFT!R136="3E","3E",IF(COUNT(DRAFT!N136,DRAFT!R136)&gt;0,DRAFT!S136,""))))</f>
        <v/>
      </c>
      <c r="F134" s="2" t="str">
        <f>IF(COUNT($A134)=0,"",IF(E134="3E","3E",IF(E134="","I",LOOKUP(E134/G$2,{0,0.4,0.45,0.5,0.55,0.6,0.65,0.7,0.75,0.8,1},{"F","D","C","C+","B-","B","B+","A-","A","A+"}))))</f>
        <v/>
      </c>
      <c r="G134" s="1" t="str">
        <f>IF(COUNT($A134)=0,"",IF(E134="","--",IF(E134="3E","3E",LOOKUP(E134/G$2,{0,0.4,0.45,0.5,0.55,0.6,0.65,0.7,0.75,0.8,1},{0,2,2.25,2.5,2.75,3,3.25,3.5,3.75,4}))))</f>
        <v/>
      </c>
      <c r="H134" s="2" t="str">
        <f>IF(COUNT($A134)=0,"",IF($A134&lt;&gt;DRAFT!$B136,"ERR",IF(DRAFT!AA136="3E","3E",IF(COUNT(DRAFT!W136,DRAFT!AA136)&gt;0,DRAFT!AB136,""))))</f>
        <v/>
      </c>
      <c r="I134" s="2" t="str">
        <f>IF(COUNT($A134)=0,"",IF(H134="3E","3E",IF(H134="","I",LOOKUP(H134/J$2,{0,0.4,0.45,0.5,0.55,0.6,0.65,0.7,0.75,0.8,1},{"F","D","C","C+","B-","B","B+","A-","A","A+"}))))</f>
        <v/>
      </c>
      <c r="J134" s="1" t="str">
        <f>IF(COUNT($A134)=0,"",IF(H134="","--",IF(H134="3E","3E",LOOKUP(H134/J$2,{0,0.4,0.45,0.5,0.55,0.6,0.65,0.7,0.75,0.8,1},{0,2,2.25,2.5,2.75,3,3.25,3.5,3.75,4}))))</f>
        <v/>
      </c>
      <c r="K134" s="2" t="str">
        <f>IF(COUNT($A134)=0,"",IF($A134&lt;&gt;DRAFT!$B136,"ERR",IF(DRAFT!AJ136="3E","3E",IF(COUNT(DRAFT!AF136,DRAFT!AJ136)&gt;0,DRAFT!AK136,""))))</f>
        <v/>
      </c>
      <c r="L134" s="2" t="str">
        <f>IF(COUNT($A134)=0,"",IF(K134="3E","3E",IF(K134="","I",LOOKUP(K134/M$2,{0,0.4,0.45,0.5,0.55,0.6,0.65,0.7,0.75,0.8,1},{"F","D","C","C+","B-","B","B+","A-","A","A+"}))))</f>
        <v/>
      </c>
      <c r="M134" s="1" t="str">
        <f>IF(COUNT($A134)=0,"",IF(K134="","--",IF(K134="3E","3E",LOOKUP(K134/M$2,{0,0.4,0.45,0.5,0.55,0.6,0.65,0.7,0.75,0.8,1},{0,2,2.25,2.5,2.75,3,3.25,3.5,3.75,4}))))</f>
        <v/>
      </c>
      <c r="N134" s="2" t="str">
        <f>IF(COUNT($A134)=0,"",IF($A134&lt;&gt;DRAFT!$B136,"ERR",IF(DRAFT!AS136="3E","3E",IF(COUNT(DRAFT!AO136,DRAFT!AS136)&gt;0,DRAFT!AT136,""))))</f>
        <v/>
      </c>
      <c r="O134" s="2" t="str">
        <f>IF(COUNT($A134)=0,"",IF(N134="3E","3E",IF(N134="","I",LOOKUP(N134/P$2,{0,0.4,0.45,0.5,0.55,0.6,0.65,0.7,0.75,0.8,1},{"F","D","C","C+","B-","B","B+","A-","A","A+"}))))</f>
        <v/>
      </c>
      <c r="P134" s="1" t="str">
        <f>IF(COUNT($A134)=0,"",IF(N134="","--",IF(N134="3E","3E",LOOKUP(N134/P$2,{0,0.4,0.45,0.5,0.55,0.6,0.65,0.7,0.75,0.8,1},{0,2,2.25,2.5,2.75,3,3.25,3.5,3.75,4}))))</f>
        <v/>
      </c>
      <c r="Q134" s="2" t="str">
        <f>IF(COUNT($A134)=0,"",IF($A134&lt;&gt;DRAFT!$B136,"ERR",IF(DRAFT!BB136="3E","3E",IF(COUNT(DRAFT!AX136,DRAFT!BB136)&gt;0,DRAFT!BC136,""))))</f>
        <v/>
      </c>
      <c r="R134" s="2" t="str">
        <f>IF(COUNT($A134)=0,"",IF(Q134="3E","3E",IF(Q134="","I",LOOKUP(Q134/S$2,{0,0.4,0.45,0.5,0.55,0.6,0.65,0.7,0.75,0.8,1},{"F","D","C","C+","B-","B","B+","A-","A","A+"}))))</f>
        <v/>
      </c>
      <c r="S134" s="1" t="str">
        <f>IF(COUNT($A134)=0,"",IF(Q134="","--",IF(Q134="3E","3E",LOOKUP(Q134/S$2,{0,0.4,0.45,0.5,0.55,0.6,0.65,0.7,0.75,0.8,1},{0,2,2.25,2.5,2.75,3,3.25,3.5,3.75,4}))))</f>
        <v/>
      </c>
      <c r="T134" s="2" t="str">
        <f>IF(COUNT($A134)=0,"",IF($A134&lt;&gt;DRAFT!$B136,"ERR",IF(DRAFT!BK136="3E","3E",IF(COUNT(DRAFT!BG136,DRAFT!BK136)&gt;0,DRAFT!BL136,""))))</f>
        <v/>
      </c>
      <c r="U134" s="2" t="str">
        <f>IF(COUNT($A134)=0,"",IF(T134="3E","3E",IF(T134="","I",LOOKUP(T134/V$2,{0,0.4,0.45,0.5,0.55,0.6,0.65,0.7,0.75,0.8,1},{"F","D","C","C+","B-","B","B+","A-","A","A+"}))))</f>
        <v/>
      </c>
      <c r="V134" s="1" t="str">
        <f>IF(COUNT($A134)=0,"",IF(T134="","--",IF(T134="3E","3E",LOOKUP(T134/V$2,{0,0.4,0.45,0.5,0.55,0.6,0.65,0.7,0.75,0.8,1},{0,2,2.25,2.5,2.75,3,3.25,3.5,3.75,4}))))</f>
        <v/>
      </c>
      <c r="W134" s="2" t="str">
        <f>IF(COUNT($A134)=0,"",IF($A134&lt;&gt;DRAFT!$B136,"ERR",IF(DRAFT!BT136="3E","3E",IF(COUNT(DRAFT!BP136,DRAFT!BT136)&gt;0,DRAFT!BU136,""))))</f>
        <v/>
      </c>
      <c r="X134" s="2" t="str">
        <f>IF(COUNT($A134)=0,"",IF(W134="3E","3E",IF(W134="","I",LOOKUP(W134/Y$2,{0,0.4,0.45,0.5,0.55,0.6,0.65,0.7,0.75,0.8,1},{"F","D","C","C+","B-","B","B+","A-","A","A+"}))))</f>
        <v/>
      </c>
      <c r="Y134" s="1" t="str">
        <f>IF(COUNT($A134)=0,"",IF(W134="","--",IF(W134="3E","3E",LOOKUP(W134/Y$2,{0,0.4,0.45,0.5,0.55,0.6,0.65,0.7,0.75,0.8,1},{0,2,2.25,2.5,2.75,3,3.25,3.5,3.75,4}))))</f>
        <v/>
      </c>
      <c r="Z134" s="2" t="str">
        <f>IF(COUNT($A134)=0,"",IF($A134&lt;&gt;DRAFT!$B136,"ERR",IF(DRAFT!CC136="3E","3E",IF(COUNT(DRAFT!BY136,DRAFT!CC136)&gt;0,DRAFT!CD136,""))))</f>
        <v/>
      </c>
      <c r="AA134" s="2" t="str">
        <f>IF(COUNT($A134)=0,"",IF(Z134="3E","3E",IF(Z134="","I",LOOKUP(Z134/AB$2,{0,0.4,0.45,0.5,0.55,0.6,0.65,0.7,0.75,0.8,1},{"F","D","C","C+","B-","B","B+","A-","A","A+"}))))</f>
        <v/>
      </c>
      <c r="AB134" s="1" t="str">
        <f>IF(COUNT($A134)=0,"",IF(Z134="","--",IF(Z134="3E","3E",LOOKUP(Z134/AB$2,{0,0.4,0.45,0.5,0.55,0.6,0.65,0.7,0.75,0.8,1},{0,2,2.25,2.5,2.75,3,3.25,3.5,3.75,4}))))</f>
        <v/>
      </c>
      <c r="AC134" s="2" t="str">
        <f>IF(COUNT($A134)=0,"",IF($A134&lt;&gt;DRAFT!$B136,"ERR",IF(DRAFT!CF136&gt;0,DRAFT!CF136,"")))</f>
        <v/>
      </c>
      <c r="AD134" s="2" t="str">
        <f>IF(COUNT($A134)=0,"",IF(AC134="3E","3E",IF(AC134="","I",LOOKUP(AC134/AE$2,{0,0.4,0.45,0.5,0.55,0.6,0.65,0.7,0.75,0.8,1},{"F","D","C","C+","B-","B","B+","A-","A","A+"}))))</f>
        <v/>
      </c>
      <c r="AE134" s="1" t="str">
        <f>IF(COUNT($A134)=0,"",IF(AC134="","--",IF(AC134="3E","3E",LOOKUP(AC134/AE$2,{0,0.4,0.45,0.5,0.55,0.6,0.65,0.7,0.75,0.8,1},{0,2,2.25,2.5,2.75,3,3.25,3.5,3.75,4}))))</f>
        <v/>
      </c>
      <c r="AF134" s="2" t="str">
        <f>IF(COUNT($A134)=0,"",IF($A134&lt;&gt;DRAFT!$B136,"ERR",IF(DRAFT!CI136&gt;0,DRAFT!CK136,"")))</f>
        <v/>
      </c>
      <c r="AG134" s="2" t="str">
        <f>IF(COUNT($A134)=0,"",IF(AF134="3E","3E",IF(AF134="","I",LOOKUP(AF134/AH$2,{0,0.4,0.45,0.5,0.55,0.6,0.65,0.7,0.75,0.8,1},{"F","D","C","C+","B-","B","B+","A-","A","A+"}))))</f>
        <v/>
      </c>
      <c r="AH134" s="1" t="str">
        <f>IF(COUNT($A134)=0,"",IF(AF134="","--",IF(AF134="3E","3E",LOOKUP(AF134/AH$2,{0,0.4,0.45,0.5,0.55,0.6,0.65,0.7,0.75,0.8,1},{0,2,2.25,2.5,2.75,3,3.25,3.5,3.75,4}))))</f>
        <v/>
      </c>
      <c r="AI134" s="2" t="str">
        <f>IF($A134&lt;&gt;DRAFT!$B136,"ERR",IF(OR(COUNT($A134)=0,COUNT(DRAFT!CL136:CN136,DRAFT!CP136:CR136)=0),"",CEILING(SUM(DRAFT!CO136,DRAFT!CS136,DRAFT!CT136),1)))</f>
        <v/>
      </c>
      <c r="AJ134" s="2" t="str">
        <f>IF(COUNT($A134)=0,"",IF(AI134="3E","3E",IF(AI134="","I",LOOKUP(AI134/AK$2,{0,0.4,0.45,0.5,0.55,0.6,0.65,0.7,0.75,0.8,1},{"F","D","C","C+","B-","B","B+","A-","A","A+"}))))</f>
        <v/>
      </c>
      <c r="AK134" s="1" t="str">
        <f>IF(COUNT($A134)=0,"",IF(AI134="","--",IF(AI134="3E","3E",LOOKUP(AI134/AK$2,{0,0.4,0.45,0.5,0.55,0.6,0.65,0.7,0.75,0.8,1},{0,2,2.25,2.5,2.75,3,3.25,3.5,3.75,4}))))</f>
        <v/>
      </c>
      <c r="AL134" s="4" t="str">
        <f>IF(OR(COUNT($A134)=0,COUNT(B134:AK134)=0),"",IF(COUNTIF(B134:AK134,"3E")&gt;0,"3E",IF(DRAFT!$A136="R",TRUNC(SUMPRODUCT(RGP,RCP)/TCP,3),TRUNC((SUMPRODUCT(--(IMDGP&gt;0)*IMDGP,IMCP)+CEILING(DRAFT!$DB136*42,0.25))/TCP,3))))</f>
        <v/>
      </c>
      <c r="AM134" s="2" t="str">
        <f>IF(OR(COUNT($A134)=0,COUNT(B134:AK134)=0),"",IF(COUNTIF(B134:AK134,"3E")&gt;0,"3E",IF(DRAFT!$A136="R",SUMPRODUCT(--(RGP&gt;=2),RCP),SUMPRODUCT(--(IMDGP&gt;0),--(IMGP=0),IMCP)+DRAFT!$DC136)))</f>
        <v/>
      </c>
      <c r="AN134" s="67" t="str">
        <f>IF(AL134="3E","3E",IF(COUNT($A134)=0,"",IF(COUNT(AI134)=0,"--",ROUND(((CEILING(DRAFT!$CV136*38,0.25)+CEILING(DRAFT!$CX136*38,0.25)+CEILING(DRAFT!$CZ136*42,0.25)+CEILING($AL134*42,0.25))/160),2))))</f>
        <v/>
      </c>
      <c r="AO134" s="2" t="str">
        <f>IF(AN134="3E","3E",IF(COUNT($A134)=0,"",IF(COUNT(AN134)=0,"I",LOOKUP(AN134,{0,2,2.25,2.5,2.75,3,3.25,3.5,3.75,4},{"F","D","C","C+","B-","B","B+","A-","A","A+"}))))</f>
        <v/>
      </c>
      <c r="AP134" s="2" t="str">
        <f>IF(AN134="3E","3E",IF(OR(COUNT(A134)=0,COUNT(AN134)=0),"",DRAFT!CW136+DRAFT!CY136+DRAFT!DA136+N(TABULATION!AM134)))</f>
        <v/>
      </c>
      <c r="AQ134" s="2" t="str">
        <f>IF(OR(COUNT($A134)=0,COUNT(B134:AK134)=0),"",IF(COUNTIF(B134:AM134,"3E")&gt;0,"3E",IF(AND(DRAFT!$A136="IM",OR($AL134&gt;DRAFT!$DB136,$AM134&gt;DRAFT!$DC136)),"IMPROVED",IF(AND(DRAFT!$A136="IM",$AL134&lt;=DRAFT!$DB136,$AM134&lt;=DRAFT!$DC136),"NOT IMPROVED",IF(AND(DRAFT!CU136="S",AH134&gt;=2,AK134&gt;=2,AN134&gt;=2.5,AP134&gt;=144),"PASS","FAIL")))))</f>
        <v/>
      </c>
      <c r="AR134" s="2" t="str">
        <f t="shared" ref="AR134:AR197" si="4">IF(COUNT($A134)=0,"",IF(AQ134="3E","3E",IF(AQ134="PASS",CONCATENATE(IF(N(D134)&lt;2,"411F,",""),IF(N(G134)&lt;2,"412F,",""),IF(N(J134)&lt;2,"413F,",""),IF(N(M134)&lt;2,"421F,",""),IF(N(P134)&lt;2,"422F,",""),IF(N(S134)&lt;2,"423F,",""),IF(N(V134)&lt;2,"431F,",""),IF(N(Y134)&lt;2,"432F,",""),IF(N(AB134)&lt;2,"433F,","")),"")))</f>
        <v/>
      </c>
      <c r="AS134" s="2" t="str">
        <f t="shared" ref="AS134:AS197" si="5">IF(OR(COUNT($A134)=0,COUNT(AF134)=0,COUNT(AI134)=0),"",IF($AL134="3E","3E",RANK(AN134,$AN$5:$AN$200,0)))</f>
        <v/>
      </c>
    </row>
    <row r="135" spans="1:46" ht="18.95" customHeight="1" x14ac:dyDescent="0.25">
      <c r="A135" s="3" t="str">
        <f>IF(DRAFT!$B137="","",DRAFT!$B137)</f>
        <v/>
      </c>
      <c r="B135" s="2" t="str">
        <f>IF(COUNT($A135)=0,"",IF($A135&lt;&gt;DRAFT!$B137,"ERR",IF(DRAFT!I137="3E","3E",IF(COUNT(DRAFT!E137,DRAFT!I137)&gt;0,DRAFT!J137,""))))</f>
        <v/>
      </c>
      <c r="C135" s="2" t="str">
        <f>IF(COUNT($A135)=0,"",IF(B135="3E","3E",IF(B135="","I",LOOKUP(B135/D$2,{0,0.4,0.45,0.5,0.55,0.6,0.65,0.7,0.75,0.8,1},{"F","D","C","C+","B-","B","B+","A-","A","A+"}))))</f>
        <v/>
      </c>
      <c r="D135" s="1" t="str">
        <f>IF(COUNT($A135)=0,"",IF(B135="","--",IF(B135="3E","3E",LOOKUP(B135/D$2,{0,0.4,0.45,0.5,0.55,0.6,0.65,0.7,0.75,0.8,1},{0,2,2.25,2.5,2.75,3,3.25,3.5,3.75,4}))))</f>
        <v/>
      </c>
      <c r="E135" s="2" t="str">
        <f>IF(COUNT($A135)=0,"",IF($A135&lt;&gt;DRAFT!$B137,"ERR",IF(DRAFT!R137="3E","3E",IF(COUNT(DRAFT!N137,DRAFT!R137)&gt;0,DRAFT!S137,""))))</f>
        <v/>
      </c>
      <c r="F135" s="2" t="str">
        <f>IF(COUNT($A135)=0,"",IF(E135="3E","3E",IF(E135="","I",LOOKUP(E135/G$2,{0,0.4,0.45,0.5,0.55,0.6,0.65,0.7,0.75,0.8,1},{"F","D","C","C+","B-","B","B+","A-","A","A+"}))))</f>
        <v/>
      </c>
      <c r="G135" s="1" t="str">
        <f>IF(COUNT($A135)=0,"",IF(E135="","--",IF(E135="3E","3E",LOOKUP(E135/G$2,{0,0.4,0.45,0.5,0.55,0.6,0.65,0.7,0.75,0.8,1},{0,2,2.25,2.5,2.75,3,3.25,3.5,3.75,4}))))</f>
        <v/>
      </c>
      <c r="H135" s="2" t="str">
        <f>IF(COUNT($A135)=0,"",IF($A135&lt;&gt;DRAFT!$B137,"ERR",IF(DRAFT!AA137="3E","3E",IF(COUNT(DRAFT!W137,DRAFT!AA137)&gt;0,DRAFT!AB137,""))))</f>
        <v/>
      </c>
      <c r="I135" s="2" t="str">
        <f>IF(COUNT($A135)=0,"",IF(H135="3E","3E",IF(H135="","I",LOOKUP(H135/J$2,{0,0.4,0.45,0.5,0.55,0.6,0.65,0.7,0.75,0.8,1},{"F","D","C","C+","B-","B","B+","A-","A","A+"}))))</f>
        <v/>
      </c>
      <c r="J135" s="1" t="str">
        <f>IF(COUNT($A135)=0,"",IF(H135="","--",IF(H135="3E","3E",LOOKUP(H135/J$2,{0,0.4,0.45,0.5,0.55,0.6,0.65,0.7,0.75,0.8,1},{0,2,2.25,2.5,2.75,3,3.25,3.5,3.75,4}))))</f>
        <v/>
      </c>
      <c r="K135" s="2" t="str">
        <f>IF(COUNT($A135)=0,"",IF($A135&lt;&gt;DRAFT!$B137,"ERR",IF(DRAFT!AJ137="3E","3E",IF(COUNT(DRAFT!AF137,DRAFT!AJ137)&gt;0,DRAFT!AK137,""))))</f>
        <v/>
      </c>
      <c r="L135" s="2" t="str">
        <f>IF(COUNT($A135)=0,"",IF(K135="3E","3E",IF(K135="","I",LOOKUP(K135/M$2,{0,0.4,0.45,0.5,0.55,0.6,0.65,0.7,0.75,0.8,1},{"F","D","C","C+","B-","B","B+","A-","A","A+"}))))</f>
        <v/>
      </c>
      <c r="M135" s="1" t="str">
        <f>IF(COUNT($A135)=0,"",IF(K135="","--",IF(K135="3E","3E",LOOKUP(K135/M$2,{0,0.4,0.45,0.5,0.55,0.6,0.65,0.7,0.75,0.8,1},{0,2,2.25,2.5,2.75,3,3.25,3.5,3.75,4}))))</f>
        <v/>
      </c>
      <c r="N135" s="2" t="str">
        <f>IF(COUNT($A135)=0,"",IF($A135&lt;&gt;DRAFT!$B137,"ERR",IF(DRAFT!AS137="3E","3E",IF(COUNT(DRAFT!AO137,DRAFT!AS137)&gt;0,DRAFT!AT137,""))))</f>
        <v/>
      </c>
      <c r="O135" s="2" t="str">
        <f>IF(COUNT($A135)=0,"",IF(N135="3E","3E",IF(N135="","I",LOOKUP(N135/P$2,{0,0.4,0.45,0.5,0.55,0.6,0.65,0.7,0.75,0.8,1},{"F","D","C","C+","B-","B","B+","A-","A","A+"}))))</f>
        <v/>
      </c>
      <c r="P135" s="1" t="str">
        <f>IF(COUNT($A135)=0,"",IF(N135="","--",IF(N135="3E","3E",LOOKUP(N135/P$2,{0,0.4,0.45,0.5,0.55,0.6,0.65,0.7,0.75,0.8,1},{0,2,2.25,2.5,2.75,3,3.25,3.5,3.75,4}))))</f>
        <v/>
      </c>
      <c r="Q135" s="2" t="str">
        <f>IF(COUNT($A135)=0,"",IF($A135&lt;&gt;DRAFT!$B137,"ERR",IF(DRAFT!BB137="3E","3E",IF(COUNT(DRAFT!AX137,DRAFT!BB137)&gt;0,DRAFT!BC137,""))))</f>
        <v/>
      </c>
      <c r="R135" s="2" t="str">
        <f>IF(COUNT($A135)=0,"",IF(Q135="3E","3E",IF(Q135="","I",LOOKUP(Q135/S$2,{0,0.4,0.45,0.5,0.55,0.6,0.65,0.7,0.75,0.8,1},{"F","D","C","C+","B-","B","B+","A-","A","A+"}))))</f>
        <v/>
      </c>
      <c r="S135" s="1" t="str">
        <f>IF(COUNT($A135)=0,"",IF(Q135="","--",IF(Q135="3E","3E",LOOKUP(Q135/S$2,{0,0.4,0.45,0.5,0.55,0.6,0.65,0.7,0.75,0.8,1},{0,2,2.25,2.5,2.75,3,3.25,3.5,3.75,4}))))</f>
        <v/>
      </c>
      <c r="T135" s="2" t="str">
        <f>IF(COUNT($A135)=0,"",IF($A135&lt;&gt;DRAFT!$B137,"ERR",IF(DRAFT!BK137="3E","3E",IF(COUNT(DRAFT!BG137,DRAFT!BK137)&gt;0,DRAFT!BL137,""))))</f>
        <v/>
      </c>
      <c r="U135" s="2" t="str">
        <f>IF(COUNT($A135)=0,"",IF(T135="3E","3E",IF(T135="","I",LOOKUP(T135/V$2,{0,0.4,0.45,0.5,0.55,0.6,0.65,0.7,0.75,0.8,1},{"F","D","C","C+","B-","B","B+","A-","A","A+"}))))</f>
        <v/>
      </c>
      <c r="V135" s="1" t="str">
        <f>IF(COUNT($A135)=0,"",IF(T135="","--",IF(T135="3E","3E",LOOKUP(T135/V$2,{0,0.4,0.45,0.5,0.55,0.6,0.65,0.7,0.75,0.8,1},{0,2,2.25,2.5,2.75,3,3.25,3.5,3.75,4}))))</f>
        <v/>
      </c>
      <c r="W135" s="2" t="str">
        <f>IF(COUNT($A135)=0,"",IF($A135&lt;&gt;DRAFT!$B137,"ERR",IF(DRAFT!BT137="3E","3E",IF(COUNT(DRAFT!BP137,DRAFT!BT137)&gt;0,DRAFT!BU137,""))))</f>
        <v/>
      </c>
      <c r="X135" s="2" t="str">
        <f>IF(COUNT($A135)=0,"",IF(W135="3E","3E",IF(W135="","I",LOOKUP(W135/Y$2,{0,0.4,0.45,0.5,0.55,0.6,0.65,0.7,0.75,0.8,1},{"F","D","C","C+","B-","B","B+","A-","A","A+"}))))</f>
        <v/>
      </c>
      <c r="Y135" s="1" t="str">
        <f>IF(COUNT($A135)=0,"",IF(W135="","--",IF(W135="3E","3E",LOOKUP(W135/Y$2,{0,0.4,0.45,0.5,0.55,0.6,0.65,0.7,0.75,0.8,1},{0,2,2.25,2.5,2.75,3,3.25,3.5,3.75,4}))))</f>
        <v/>
      </c>
      <c r="Z135" s="2" t="str">
        <f>IF(COUNT($A135)=0,"",IF($A135&lt;&gt;DRAFT!$B137,"ERR",IF(DRAFT!CC137="3E","3E",IF(COUNT(DRAFT!BY137,DRAFT!CC137)&gt;0,DRAFT!CD137,""))))</f>
        <v/>
      </c>
      <c r="AA135" s="2" t="str">
        <f>IF(COUNT($A135)=0,"",IF(Z135="3E","3E",IF(Z135="","I",LOOKUP(Z135/AB$2,{0,0.4,0.45,0.5,0.55,0.6,0.65,0.7,0.75,0.8,1},{"F","D","C","C+","B-","B","B+","A-","A","A+"}))))</f>
        <v/>
      </c>
      <c r="AB135" s="1" t="str">
        <f>IF(COUNT($A135)=0,"",IF(Z135="","--",IF(Z135="3E","3E",LOOKUP(Z135/AB$2,{0,0.4,0.45,0.5,0.55,0.6,0.65,0.7,0.75,0.8,1},{0,2,2.25,2.5,2.75,3,3.25,3.5,3.75,4}))))</f>
        <v/>
      </c>
      <c r="AC135" s="2" t="str">
        <f>IF(COUNT($A135)=0,"",IF($A135&lt;&gt;DRAFT!$B137,"ERR",IF(DRAFT!CF137&gt;0,DRAFT!CF137,"")))</f>
        <v/>
      </c>
      <c r="AD135" s="2" t="str">
        <f>IF(COUNT($A135)=0,"",IF(AC135="3E","3E",IF(AC135="","I",LOOKUP(AC135/AE$2,{0,0.4,0.45,0.5,0.55,0.6,0.65,0.7,0.75,0.8,1},{"F","D","C","C+","B-","B","B+","A-","A","A+"}))))</f>
        <v/>
      </c>
      <c r="AE135" s="1" t="str">
        <f>IF(COUNT($A135)=0,"",IF(AC135="","--",IF(AC135="3E","3E",LOOKUP(AC135/AE$2,{0,0.4,0.45,0.5,0.55,0.6,0.65,0.7,0.75,0.8,1},{0,2,2.25,2.5,2.75,3,3.25,3.5,3.75,4}))))</f>
        <v/>
      </c>
      <c r="AF135" s="2" t="str">
        <f>IF(COUNT($A135)=0,"",IF($A135&lt;&gt;DRAFT!$B137,"ERR",IF(DRAFT!CI137&gt;0,DRAFT!CK137,"")))</f>
        <v/>
      </c>
      <c r="AG135" s="2" t="str">
        <f>IF(COUNT($A135)=0,"",IF(AF135="3E","3E",IF(AF135="","I",LOOKUP(AF135/AH$2,{0,0.4,0.45,0.5,0.55,0.6,0.65,0.7,0.75,0.8,1},{"F","D","C","C+","B-","B","B+","A-","A","A+"}))))</f>
        <v/>
      </c>
      <c r="AH135" s="1" t="str">
        <f>IF(COUNT($A135)=0,"",IF(AF135="","--",IF(AF135="3E","3E",LOOKUP(AF135/AH$2,{0,0.4,0.45,0.5,0.55,0.6,0.65,0.7,0.75,0.8,1},{0,2,2.25,2.5,2.75,3,3.25,3.5,3.75,4}))))</f>
        <v/>
      </c>
      <c r="AI135" s="2" t="str">
        <f>IF($A135&lt;&gt;DRAFT!$B137,"ERR",IF(OR(COUNT($A135)=0,COUNT(DRAFT!CL137:CN137,DRAFT!CP137:CR137)=0),"",CEILING(SUM(DRAFT!CO137,DRAFT!CS137,DRAFT!CT137),1)))</f>
        <v/>
      </c>
      <c r="AJ135" s="2" t="str">
        <f>IF(COUNT($A135)=0,"",IF(AI135="3E","3E",IF(AI135="","I",LOOKUP(AI135/AK$2,{0,0.4,0.45,0.5,0.55,0.6,0.65,0.7,0.75,0.8,1},{"F","D","C","C+","B-","B","B+","A-","A","A+"}))))</f>
        <v/>
      </c>
      <c r="AK135" s="1" t="str">
        <f>IF(COUNT($A135)=0,"",IF(AI135="","--",IF(AI135="3E","3E",LOOKUP(AI135/AK$2,{0,0.4,0.45,0.5,0.55,0.6,0.65,0.7,0.75,0.8,1},{0,2,2.25,2.5,2.75,3,3.25,3.5,3.75,4}))))</f>
        <v/>
      </c>
      <c r="AL135" s="4" t="str">
        <f>IF(OR(COUNT($A135)=0,COUNT(B135:AK135)=0),"",IF(COUNTIF(B135:AK135,"3E")&gt;0,"3E",IF(DRAFT!$A137="R",TRUNC(SUMPRODUCT(RGP,RCP)/TCP,3),TRUNC((SUMPRODUCT(--(IMDGP&gt;0)*IMDGP,IMCP)+CEILING(DRAFT!$DB137*42,0.25))/TCP,3))))</f>
        <v/>
      </c>
      <c r="AM135" s="2" t="str">
        <f>IF(OR(COUNT($A135)=0,COUNT(B135:AK135)=0),"",IF(COUNTIF(B135:AK135,"3E")&gt;0,"3E",IF(DRAFT!$A137="R",SUMPRODUCT(--(RGP&gt;=2),RCP),SUMPRODUCT(--(IMDGP&gt;0),--(IMGP=0),IMCP)+DRAFT!$DC137)))</f>
        <v/>
      </c>
      <c r="AN135" s="67" t="str">
        <f>IF(AL135="3E","3E",IF(COUNT($A135)=0,"",IF(COUNT(AI135)=0,"--",ROUND(((CEILING(DRAFT!$CV137*38,0.25)+CEILING(DRAFT!$CX137*38,0.25)+CEILING(DRAFT!$CZ137*42,0.25)+CEILING($AL135*42,0.25))/160),2))))</f>
        <v/>
      </c>
      <c r="AO135" s="2" t="str">
        <f>IF(AN135="3E","3E",IF(COUNT($A135)=0,"",IF(COUNT(AN135)=0,"I",LOOKUP(AN135,{0,2,2.25,2.5,2.75,3,3.25,3.5,3.75,4},{"F","D","C","C+","B-","B","B+","A-","A","A+"}))))</f>
        <v/>
      </c>
      <c r="AP135" s="2" t="str">
        <f>IF(AN135="3E","3E",IF(OR(COUNT(A135)=0,COUNT(AN135)=0),"",DRAFT!CW137+DRAFT!CY137+DRAFT!DA137+N(TABULATION!AM135)))</f>
        <v/>
      </c>
      <c r="AQ135" s="2" t="str">
        <f>IF(OR(COUNT($A135)=0,COUNT(B135:AK135)=0),"",IF(COUNTIF(B135:AM135,"3E")&gt;0,"3E",IF(AND(DRAFT!$A137="IM",OR($AL135&gt;DRAFT!$DB137,$AM135&gt;DRAFT!$DC137)),"IMPROVED",IF(AND(DRAFT!$A137="IM",$AL135&lt;=DRAFT!$DB137,$AM135&lt;=DRAFT!$DC137),"NOT IMPROVED",IF(AND(DRAFT!CU137="S",AH135&gt;=2,AK135&gt;=2,AN135&gt;=2.5,AP135&gt;=144),"PASS","FAIL")))))</f>
        <v/>
      </c>
      <c r="AR135" s="2" t="str">
        <f t="shared" si="4"/>
        <v/>
      </c>
      <c r="AS135" s="2" t="str">
        <f t="shared" si="5"/>
        <v/>
      </c>
    </row>
    <row r="136" spans="1:46" ht="18.95" customHeight="1" x14ac:dyDescent="0.25">
      <c r="A136" s="3" t="str">
        <f>IF(DRAFT!$B138="","",DRAFT!$B138)</f>
        <v/>
      </c>
      <c r="B136" s="2" t="str">
        <f>IF(COUNT($A136)=0,"",IF($A136&lt;&gt;DRAFT!$B138,"ERR",IF(DRAFT!I138="3E","3E",IF(COUNT(DRAFT!E138,DRAFT!I138)&gt;0,DRAFT!J138,""))))</f>
        <v/>
      </c>
      <c r="C136" s="2" t="str">
        <f>IF(COUNT($A136)=0,"",IF(B136="3E","3E",IF(B136="","I",LOOKUP(B136/D$2,{0,0.4,0.45,0.5,0.55,0.6,0.65,0.7,0.75,0.8,1},{"F","D","C","C+","B-","B","B+","A-","A","A+"}))))</f>
        <v/>
      </c>
      <c r="D136" s="1" t="str">
        <f>IF(COUNT($A136)=0,"",IF(B136="","--",IF(B136="3E","3E",LOOKUP(B136/D$2,{0,0.4,0.45,0.5,0.55,0.6,0.65,0.7,0.75,0.8,1},{0,2,2.25,2.5,2.75,3,3.25,3.5,3.75,4}))))</f>
        <v/>
      </c>
      <c r="E136" s="2" t="str">
        <f>IF(COUNT($A136)=0,"",IF($A136&lt;&gt;DRAFT!$B138,"ERR",IF(DRAFT!R138="3E","3E",IF(COUNT(DRAFT!N138,DRAFT!R138)&gt;0,DRAFT!S138,""))))</f>
        <v/>
      </c>
      <c r="F136" s="2" t="str">
        <f>IF(COUNT($A136)=0,"",IF(E136="3E","3E",IF(E136="","I",LOOKUP(E136/G$2,{0,0.4,0.45,0.5,0.55,0.6,0.65,0.7,0.75,0.8,1},{"F","D","C","C+","B-","B","B+","A-","A","A+"}))))</f>
        <v/>
      </c>
      <c r="G136" s="1" t="str">
        <f>IF(COUNT($A136)=0,"",IF(E136="","--",IF(E136="3E","3E",LOOKUP(E136/G$2,{0,0.4,0.45,0.5,0.55,0.6,0.65,0.7,0.75,0.8,1},{0,2,2.25,2.5,2.75,3,3.25,3.5,3.75,4}))))</f>
        <v/>
      </c>
      <c r="H136" s="2" t="str">
        <f>IF(COUNT($A136)=0,"",IF($A136&lt;&gt;DRAFT!$B138,"ERR",IF(DRAFT!AA138="3E","3E",IF(COUNT(DRAFT!W138,DRAFT!AA138)&gt;0,DRAFT!AB138,""))))</f>
        <v/>
      </c>
      <c r="I136" s="2" t="str">
        <f>IF(COUNT($A136)=0,"",IF(H136="3E","3E",IF(H136="","I",LOOKUP(H136/J$2,{0,0.4,0.45,0.5,0.55,0.6,0.65,0.7,0.75,0.8,1},{"F","D","C","C+","B-","B","B+","A-","A","A+"}))))</f>
        <v/>
      </c>
      <c r="J136" s="1" t="str">
        <f>IF(COUNT($A136)=0,"",IF(H136="","--",IF(H136="3E","3E",LOOKUP(H136/J$2,{0,0.4,0.45,0.5,0.55,0.6,0.65,0.7,0.75,0.8,1},{0,2,2.25,2.5,2.75,3,3.25,3.5,3.75,4}))))</f>
        <v/>
      </c>
      <c r="K136" s="2" t="str">
        <f>IF(COUNT($A136)=0,"",IF($A136&lt;&gt;DRAFT!$B138,"ERR",IF(DRAFT!AJ138="3E","3E",IF(COUNT(DRAFT!AF138,DRAFT!AJ138)&gt;0,DRAFT!AK138,""))))</f>
        <v/>
      </c>
      <c r="L136" s="2" t="str">
        <f>IF(COUNT($A136)=0,"",IF(K136="3E","3E",IF(K136="","I",LOOKUP(K136/M$2,{0,0.4,0.45,0.5,0.55,0.6,0.65,0.7,0.75,0.8,1},{"F","D","C","C+","B-","B","B+","A-","A","A+"}))))</f>
        <v/>
      </c>
      <c r="M136" s="1" t="str">
        <f>IF(COUNT($A136)=0,"",IF(K136="","--",IF(K136="3E","3E",LOOKUP(K136/M$2,{0,0.4,0.45,0.5,0.55,0.6,0.65,0.7,0.75,0.8,1},{0,2,2.25,2.5,2.75,3,3.25,3.5,3.75,4}))))</f>
        <v/>
      </c>
      <c r="N136" s="2" t="str">
        <f>IF(COUNT($A136)=0,"",IF($A136&lt;&gt;DRAFT!$B138,"ERR",IF(DRAFT!AS138="3E","3E",IF(COUNT(DRAFT!AO138,DRAFT!AS138)&gt;0,DRAFT!AT138,""))))</f>
        <v/>
      </c>
      <c r="O136" s="2" t="str">
        <f>IF(COUNT($A136)=0,"",IF(N136="3E","3E",IF(N136="","I",LOOKUP(N136/P$2,{0,0.4,0.45,0.5,0.55,0.6,0.65,0.7,0.75,0.8,1},{"F","D","C","C+","B-","B","B+","A-","A","A+"}))))</f>
        <v/>
      </c>
      <c r="P136" s="1" t="str">
        <f>IF(COUNT($A136)=0,"",IF(N136="","--",IF(N136="3E","3E",LOOKUP(N136/P$2,{0,0.4,0.45,0.5,0.55,0.6,0.65,0.7,0.75,0.8,1},{0,2,2.25,2.5,2.75,3,3.25,3.5,3.75,4}))))</f>
        <v/>
      </c>
      <c r="Q136" s="2" t="str">
        <f>IF(COUNT($A136)=0,"",IF($A136&lt;&gt;DRAFT!$B138,"ERR",IF(DRAFT!BB138="3E","3E",IF(COUNT(DRAFT!AX138,DRAFT!BB138)&gt;0,DRAFT!BC138,""))))</f>
        <v/>
      </c>
      <c r="R136" s="2" t="str">
        <f>IF(COUNT($A136)=0,"",IF(Q136="3E","3E",IF(Q136="","I",LOOKUP(Q136/S$2,{0,0.4,0.45,0.5,0.55,0.6,0.65,0.7,0.75,0.8,1},{"F","D","C","C+","B-","B","B+","A-","A","A+"}))))</f>
        <v/>
      </c>
      <c r="S136" s="1" t="str">
        <f>IF(COUNT($A136)=0,"",IF(Q136="","--",IF(Q136="3E","3E",LOOKUP(Q136/S$2,{0,0.4,0.45,0.5,0.55,0.6,0.65,0.7,0.75,0.8,1},{0,2,2.25,2.5,2.75,3,3.25,3.5,3.75,4}))))</f>
        <v/>
      </c>
      <c r="T136" s="2" t="str">
        <f>IF(COUNT($A136)=0,"",IF($A136&lt;&gt;DRAFT!$B138,"ERR",IF(DRAFT!BK138="3E","3E",IF(COUNT(DRAFT!BG138,DRAFT!BK138)&gt;0,DRAFT!BL138,""))))</f>
        <v/>
      </c>
      <c r="U136" s="2" t="str">
        <f>IF(COUNT($A136)=0,"",IF(T136="3E","3E",IF(T136="","I",LOOKUP(T136/V$2,{0,0.4,0.45,0.5,0.55,0.6,0.65,0.7,0.75,0.8,1},{"F","D","C","C+","B-","B","B+","A-","A","A+"}))))</f>
        <v/>
      </c>
      <c r="V136" s="1" t="str">
        <f>IF(COUNT($A136)=0,"",IF(T136="","--",IF(T136="3E","3E",LOOKUP(T136/V$2,{0,0.4,0.45,0.5,0.55,0.6,0.65,0.7,0.75,0.8,1},{0,2,2.25,2.5,2.75,3,3.25,3.5,3.75,4}))))</f>
        <v/>
      </c>
      <c r="W136" s="2" t="str">
        <f>IF(COUNT($A136)=0,"",IF($A136&lt;&gt;DRAFT!$B138,"ERR",IF(DRAFT!BT138="3E","3E",IF(COUNT(DRAFT!BP138,DRAFT!BT138)&gt;0,DRAFT!BU138,""))))</f>
        <v/>
      </c>
      <c r="X136" s="2" t="str">
        <f>IF(COUNT($A136)=0,"",IF(W136="3E","3E",IF(W136="","I",LOOKUP(W136/Y$2,{0,0.4,0.45,0.5,0.55,0.6,0.65,0.7,0.75,0.8,1},{"F","D","C","C+","B-","B","B+","A-","A","A+"}))))</f>
        <v/>
      </c>
      <c r="Y136" s="1" t="str">
        <f>IF(COUNT($A136)=0,"",IF(W136="","--",IF(W136="3E","3E",LOOKUP(W136/Y$2,{0,0.4,0.45,0.5,0.55,0.6,0.65,0.7,0.75,0.8,1},{0,2,2.25,2.5,2.75,3,3.25,3.5,3.75,4}))))</f>
        <v/>
      </c>
      <c r="Z136" s="2" t="str">
        <f>IF(COUNT($A136)=0,"",IF($A136&lt;&gt;DRAFT!$B138,"ERR",IF(DRAFT!CC138="3E","3E",IF(COUNT(DRAFT!BY138,DRAFT!CC138)&gt;0,DRAFT!CD138,""))))</f>
        <v/>
      </c>
      <c r="AA136" s="2" t="str">
        <f>IF(COUNT($A136)=0,"",IF(Z136="3E","3E",IF(Z136="","I",LOOKUP(Z136/AB$2,{0,0.4,0.45,0.5,0.55,0.6,0.65,0.7,0.75,0.8,1},{"F","D","C","C+","B-","B","B+","A-","A","A+"}))))</f>
        <v/>
      </c>
      <c r="AB136" s="1" t="str">
        <f>IF(COUNT($A136)=0,"",IF(Z136="","--",IF(Z136="3E","3E",LOOKUP(Z136/AB$2,{0,0.4,0.45,0.5,0.55,0.6,0.65,0.7,0.75,0.8,1},{0,2,2.25,2.5,2.75,3,3.25,3.5,3.75,4}))))</f>
        <v/>
      </c>
      <c r="AC136" s="2" t="str">
        <f>IF(COUNT($A136)=0,"",IF($A136&lt;&gt;DRAFT!$B138,"ERR",IF(DRAFT!CF138&gt;0,DRAFT!CF138,"")))</f>
        <v/>
      </c>
      <c r="AD136" s="2" t="str">
        <f>IF(COUNT($A136)=0,"",IF(AC136="3E","3E",IF(AC136="","I",LOOKUP(AC136/AE$2,{0,0.4,0.45,0.5,0.55,0.6,0.65,0.7,0.75,0.8,1},{"F","D","C","C+","B-","B","B+","A-","A","A+"}))))</f>
        <v/>
      </c>
      <c r="AE136" s="1" t="str">
        <f>IF(COUNT($A136)=0,"",IF(AC136="","--",IF(AC136="3E","3E",LOOKUP(AC136/AE$2,{0,0.4,0.45,0.5,0.55,0.6,0.65,0.7,0.75,0.8,1},{0,2,2.25,2.5,2.75,3,3.25,3.5,3.75,4}))))</f>
        <v/>
      </c>
      <c r="AF136" s="2" t="str">
        <f>IF(COUNT($A136)=0,"",IF($A136&lt;&gt;DRAFT!$B138,"ERR",IF(DRAFT!CI138&gt;0,DRAFT!CK138,"")))</f>
        <v/>
      </c>
      <c r="AG136" s="2" t="str">
        <f>IF(COUNT($A136)=0,"",IF(AF136="3E","3E",IF(AF136="","I",LOOKUP(AF136/AH$2,{0,0.4,0.45,0.5,0.55,0.6,0.65,0.7,0.75,0.8,1},{"F","D","C","C+","B-","B","B+","A-","A","A+"}))))</f>
        <v/>
      </c>
      <c r="AH136" s="1" t="str">
        <f>IF(COUNT($A136)=0,"",IF(AF136="","--",IF(AF136="3E","3E",LOOKUP(AF136/AH$2,{0,0.4,0.45,0.5,0.55,0.6,0.65,0.7,0.75,0.8,1},{0,2,2.25,2.5,2.75,3,3.25,3.5,3.75,4}))))</f>
        <v/>
      </c>
      <c r="AI136" s="2" t="str">
        <f>IF($A136&lt;&gt;DRAFT!$B138,"ERR",IF(OR(COUNT($A136)=0,COUNT(DRAFT!CL138:CN138,DRAFT!CP138:CR138)=0),"",CEILING(SUM(DRAFT!CO138,DRAFT!CS138,DRAFT!CT138),1)))</f>
        <v/>
      </c>
      <c r="AJ136" s="2" t="str">
        <f>IF(COUNT($A136)=0,"",IF(AI136="3E","3E",IF(AI136="","I",LOOKUP(AI136/AK$2,{0,0.4,0.45,0.5,0.55,0.6,0.65,0.7,0.75,0.8,1},{"F","D","C","C+","B-","B","B+","A-","A","A+"}))))</f>
        <v/>
      </c>
      <c r="AK136" s="1" t="str">
        <f>IF(COUNT($A136)=0,"",IF(AI136="","--",IF(AI136="3E","3E",LOOKUP(AI136/AK$2,{0,0.4,0.45,0.5,0.55,0.6,0.65,0.7,0.75,0.8,1},{0,2,2.25,2.5,2.75,3,3.25,3.5,3.75,4}))))</f>
        <v/>
      </c>
      <c r="AL136" s="4" t="str">
        <f>IF(OR(COUNT($A136)=0,COUNT(B136:AK136)=0),"",IF(COUNTIF(B136:AK136,"3E")&gt;0,"3E",IF(DRAFT!$A138="R",TRUNC(SUMPRODUCT(RGP,RCP)/TCP,3),TRUNC((SUMPRODUCT(--(IMDGP&gt;0)*IMDGP,IMCP)+CEILING(DRAFT!$DB138*42,0.25))/TCP,3))))</f>
        <v/>
      </c>
      <c r="AM136" s="2" t="str">
        <f>IF(OR(COUNT($A136)=0,COUNT(B136:AK136)=0),"",IF(COUNTIF(B136:AK136,"3E")&gt;0,"3E",IF(DRAFT!$A138="R",SUMPRODUCT(--(RGP&gt;=2),RCP),SUMPRODUCT(--(IMDGP&gt;0),--(IMGP=0),IMCP)+DRAFT!$DC138)))</f>
        <v/>
      </c>
      <c r="AN136" s="67" t="str">
        <f>IF(AL136="3E","3E",IF(COUNT($A136)=0,"",IF(COUNT(AI136)=0,"--",ROUND(((CEILING(DRAFT!$CV138*38,0.25)+CEILING(DRAFT!$CX138*38,0.25)+CEILING(DRAFT!$CZ138*42,0.25)+CEILING($AL136*42,0.25))/160),2))))</f>
        <v/>
      </c>
      <c r="AO136" s="2" t="str">
        <f>IF(AN136="3E","3E",IF(COUNT($A136)=0,"",IF(COUNT(AN136)=0,"I",LOOKUP(AN136,{0,2,2.25,2.5,2.75,3,3.25,3.5,3.75,4},{"F","D","C","C+","B-","B","B+","A-","A","A+"}))))</f>
        <v/>
      </c>
      <c r="AP136" s="2" t="str">
        <f>IF(AN136="3E","3E",IF(OR(COUNT(A136)=0,COUNT(AN136)=0),"",DRAFT!CW138+DRAFT!CY138+DRAFT!DA138+N(TABULATION!AM136)))</f>
        <v/>
      </c>
      <c r="AQ136" s="2" t="str">
        <f>IF(OR(COUNT($A136)=0,COUNT(B136:AK136)=0),"",IF(COUNTIF(B136:AM136,"3E")&gt;0,"3E",IF(AND(DRAFT!$A138="IM",OR($AL136&gt;DRAFT!$DB138,$AM136&gt;DRAFT!$DC138)),"IMPROVED",IF(AND(DRAFT!$A138="IM",$AL136&lt;=DRAFT!$DB138,$AM136&lt;=DRAFT!$DC138),"NOT IMPROVED",IF(AND(DRAFT!CU138="S",AH136&gt;=2,AK136&gt;=2,AN136&gt;=2.5,AP136&gt;=144),"PASS","FAIL")))))</f>
        <v/>
      </c>
      <c r="AR136" s="2" t="str">
        <f t="shared" si="4"/>
        <v/>
      </c>
      <c r="AS136" s="2" t="str">
        <f t="shared" si="5"/>
        <v/>
      </c>
    </row>
    <row r="137" spans="1:46" ht="18.95" customHeight="1" x14ac:dyDescent="0.25">
      <c r="A137" s="3" t="str">
        <f>IF(DRAFT!$B139="","",DRAFT!$B139)</f>
        <v/>
      </c>
      <c r="B137" s="2" t="str">
        <f>IF(COUNT($A137)=0,"",IF($A137&lt;&gt;DRAFT!$B139,"ERR",IF(DRAFT!I139="3E","3E",IF(COUNT(DRAFT!E139,DRAFT!I139)&gt;0,DRAFT!J139,""))))</f>
        <v/>
      </c>
      <c r="C137" s="2" t="str">
        <f>IF(COUNT($A137)=0,"",IF(B137="3E","3E",IF(B137="","I",LOOKUP(B137/D$2,{0,0.4,0.45,0.5,0.55,0.6,0.65,0.7,0.75,0.8,1},{"F","D","C","C+","B-","B","B+","A-","A","A+"}))))</f>
        <v/>
      </c>
      <c r="D137" s="1" t="str">
        <f>IF(COUNT($A137)=0,"",IF(B137="","--",IF(B137="3E","3E",LOOKUP(B137/D$2,{0,0.4,0.45,0.5,0.55,0.6,0.65,0.7,0.75,0.8,1},{0,2,2.25,2.5,2.75,3,3.25,3.5,3.75,4}))))</f>
        <v/>
      </c>
      <c r="E137" s="2" t="str">
        <f>IF(COUNT($A137)=0,"",IF($A137&lt;&gt;DRAFT!$B139,"ERR",IF(DRAFT!R139="3E","3E",IF(COUNT(DRAFT!N139,DRAFT!R139)&gt;0,DRAFT!S139,""))))</f>
        <v/>
      </c>
      <c r="F137" s="2" t="str">
        <f>IF(COUNT($A137)=0,"",IF(E137="3E","3E",IF(E137="","I",LOOKUP(E137/G$2,{0,0.4,0.45,0.5,0.55,0.6,0.65,0.7,0.75,0.8,1},{"F","D","C","C+","B-","B","B+","A-","A","A+"}))))</f>
        <v/>
      </c>
      <c r="G137" s="1" t="str">
        <f>IF(COUNT($A137)=0,"",IF(E137="","--",IF(E137="3E","3E",LOOKUP(E137/G$2,{0,0.4,0.45,0.5,0.55,0.6,0.65,0.7,0.75,0.8,1},{0,2,2.25,2.5,2.75,3,3.25,3.5,3.75,4}))))</f>
        <v/>
      </c>
      <c r="H137" s="2" t="str">
        <f>IF(COUNT($A137)=0,"",IF($A137&lt;&gt;DRAFT!$B139,"ERR",IF(DRAFT!AA139="3E","3E",IF(COUNT(DRAFT!W139,DRAFT!AA139)&gt;0,DRAFT!AB139,""))))</f>
        <v/>
      </c>
      <c r="I137" s="2" t="str">
        <f>IF(COUNT($A137)=0,"",IF(H137="3E","3E",IF(H137="","I",LOOKUP(H137/J$2,{0,0.4,0.45,0.5,0.55,0.6,0.65,0.7,0.75,0.8,1},{"F","D","C","C+","B-","B","B+","A-","A","A+"}))))</f>
        <v/>
      </c>
      <c r="J137" s="1" t="str">
        <f>IF(COUNT($A137)=0,"",IF(H137="","--",IF(H137="3E","3E",LOOKUP(H137/J$2,{0,0.4,0.45,0.5,0.55,0.6,0.65,0.7,0.75,0.8,1},{0,2,2.25,2.5,2.75,3,3.25,3.5,3.75,4}))))</f>
        <v/>
      </c>
      <c r="K137" s="2" t="str">
        <f>IF(COUNT($A137)=0,"",IF($A137&lt;&gt;DRAFT!$B139,"ERR",IF(DRAFT!AJ139="3E","3E",IF(COUNT(DRAFT!AF139,DRAFT!AJ139)&gt;0,DRAFT!AK139,""))))</f>
        <v/>
      </c>
      <c r="L137" s="2" t="str">
        <f>IF(COUNT($A137)=0,"",IF(K137="3E","3E",IF(K137="","I",LOOKUP(K137/M$2,{0,0.4,0.45,0.5,0.55,0.6,0.65,0.7,0.75,0.8,1},{"F","D","C","C+","B-","B","B+","A-","A","A+"}))))</f>
        <v/>
      </c>
      <c r="M137" s="1" t="str">
        <f>IF(COUNT($A137)=0,"",IF(K137="","--",IF(K137="3E","3E",LOOKUP(K137/M$2,{0,0.4,0.45,0.5,0.55,0.6,0.65,0.7,0.75,0.8,1},{0,2,2.25,2.5,2.75,3,3.25,3.5,3.75,4}))))</f>
        <v/>
      </c>
      <c r="N137" s="2" t="str">
        <f>IF(COUNT($A137)=0,"",IF($A137&lt;&gt;DRAFT!$B139,"ERR",IF(DRAFT!AS139="3E","3E",IF(COUNT(DRAFT!AO139,DRAFT!AS139)&gt;0,DRAFT!AT139,""))))</f>
        <v/>
      </c>
      <c r="O137" s="2" t="str">
        <f>IF(COUNT($A137)=0,"",IF(N137="3E","3E",IF(N137="","I",LOOKUP(N137/P$2,{0,0.4,0.45,0.5,0.55,0.6,0.65,0.7,0.75,0.8,1},{"F","D","C","C+","B-","B","B+","A-","A","A+"}))))</f>
        <v/>
      </c>
      <c r="P137" s="1" t="str">
        <f>IF(COUNT($A137)=0,"",IF(N137="","--",IF(N137="3E","3E",LOOKUP(N137/P$2,{0,0.4,0.45,0.5,0.55,0.6,0.65,0.7,0.75,0.8,1},{0,2,2.25,2.5,2.75,3,3.25,3.5,3.75,4}))))</f>
        <v/>
      </c>
      <c r="Q137" s="2" t="str">
        <f>IF(COUNT($A137)=0,"",IF($A137&lt;&gt;DRAFT!$B139,"ERR",IF(DRAFT!BB139="3E","3E",IF(COUNT(DRAFT!AX139,DRAFT!BB139)&gt;0,DRAFT!BC139,""))))</f>
        <v/>
      </c>
      <c r="R137" s="2" t="str">
        <f>IF(COUNT($A137)=0,"",IF(Q137="3E","3E",IF(Q137="","I",LOOKUP(Q137/S$2,{0,0.4,0.45,0.5,0.55,0.6,0.65,0.7,0.75,0.8,1},{"F","D","C","C+","B-","B","B+","A-","A","A+"}))))</f>
        <v/>
      </c>
      <c r="S137" s="1" t="str">
        <f>IF(COUNT($A137)=0,"",IF(Q137="","--",IF(Q137="3E","3E",LOOKUP(Q137/S$2,{0,0.4,0.45,0.5,0.55,0.6,0.65,0.7,0.75,0.8,1},{0,2,2.25,2.5,2.75,3,3.25,3.5,3.75,4}))))</f>
        <v/>
      </c>
      <c r="T137" s="2" t="str">
        <f>IF(COUNT($A137)=0,"",IF($A137&lt;&gt;DRAFT!$B139,"ERR",IF(DRAFT!BK139="3E","3E",IF(COUNT(DRAFT!BG139,DRAFT!BK139)&gt;0,DRAFT!BL139,""))))</f>
        <v/>
      </c>
      <c r="U137" s="2" t="str">
        <f>IF(COUNT($A137)=0,"",IF(T137="3E","3E",IF(T137="","I",LOOKUP(T137/V$2,{0,0.4,0.45,0.5,0.55,0.6,0.65,0.7,0.75,0.8,1},{"F","D","C","C+","B-","B","B+","A-","A","A+"}))))</f>
        <v/>
      </c>
      <c r="V137" s="1" t="str">
        <f>IF(COUNT($A137)=0,"",IF(T137="","--",IF(T137="3E","3E",LOOKUP(T137/V$2,{0,0.4,0.45,0.5,0.55,0.6,0.65,0.7,0.75,0.8,1},{0,2,2.25,2.5,2.75,3,3.25,3.5,3.75,4}))))</f>
        <v/>
      </c>
      <c r="W137" s="2" t="str">
        <f>IF(COUNT($A137)=0,"",IF($A137&lt;&gt;DRAFT!$B139,"ERR",IF(DRAFT!BT139="3E","3E",IF(COUNT(DRAFT!BP139,DRAFT!BT139)&gt;0,DRAFT!BU139,""))))</f>
        <v/>
      </c>
      <c r="X137" s="2" t="str">
        <f>IF(COUNT($A137)=0,"",IF(W137="3E","3E",IF(W137="","I",LOOKUP(W137/Y$2,{0,0.4,0.45,0.5,0.55,0.6,0.65,0.7,0.75,0.8,1},{"F","D","C","C+","B-","B","B+","A-","A","A+"}))))</f>
        <v/>
      </c>
      <c r="Y137" s="1" t="str">
        <f>IF(COUNT($A137)=0,"",IF(W137="","--",IF(W137="3E","3E",LOOKUP(W137/Y$2,{0,0.4,0.45,0.5,0.55,0.6,0.65,0.7,0.75,0.8,1},{0,2,2.25,2.5,2.75,3,3.25,3.5,3.75,4}))))</f>
        <v/>
      </c>
      <c r="Z137" s="2" t="str">
        <f>IF(COUNT($A137)=0,"",IF($A137&lt;&gt;DRAFT!$B139,"ERR",IF(DRAFT!CC139="3E","3E",IF(COUNT(DRAFT!BY139,DRAFT!CC139)&gt;0,DRAFT!CD139,""))))</f>
        <v/>
      </c>
      <c r="AA137" s="2" t="str">
        <f>IF(COUNT($A137)=0,"",IF(Z137="3E","3E",IF(Z137="","I",LOOKUP(Z137/AB$2,{0,0.4,0.45,0.5,0.55,0.6,0.65,0.7,0.75,0.8,1},{"F","D","C","C+","B-","B","B+","A-","A","A+"}))))</f>
        <v/>
      </c>
      <c r="AB137" s="1" t="str">
        <f>IF(COUNT($A137)=0,"",IF(Z137="","--",IF(Z137="3E","3E",LOOKUP(Z137/AB$2,{0,0.4,0.45,0.5,0.55,0.6,0.65,0.7,0.75,0.8,1},{0,2,2.25,2.5,2.75,3,3.25,3.5,3.75,4}))))</f>
        <v/>
      </c>
      <c r="AC137" s="2" t="str">
        <f>IF(COUNT($A137)=0,"",IF($A137&lt;&gt;DRAFT!$B139,"ERR",IF(DRAFT!CF139&gt;0,DRAFT!CF139,"")))</f>
        <v/>
      </c>
      <c r="AD137" s="2" t="str">
        <f>IF(COUNT($A137)=0,"",IF(AC137="3E","3E",IF(AC137="","I",LOOKUP(AC137/AE$2,{0,0.4,0.45,0.5,0.55,0.6,0.65,0.7,0.75,0.8,1},{"F","D","C","C+","B-","B","B+","A-","A","A+"}))))</f>
        <v/>
      </c>
      <c r="AE137" s="1" t="str">
        <f>IF(COUNT($A137)=0,"",IF(AC137="","--",IF(AC137="3E","3E",LOOKUP(AC137/AE$2,{0,0.4,0.45,0.5,0.55,0.6,0.65,0.7,0.75,0.8,1},{0,2,2.25,2.5,2.75,3,3.25,3.5,3.75,4}))))</f>
        <v/>
      </c>
      <c r="AF137" s="2" t="str">
        <f>IF(COUNT($A137)=0,"",IF($A137&lt;&gt;DRAFT!$B139,"ERR",IF(DRAFT!CI139&gt;0,DRAFT!CK139,"")))</f>
        <v/>
      </c>
      <c r="AG137" s="2" t="str">
        <f>IF(COUNT($A137)=0,"",IF(AF137="3E","3E",IF(AF137="","I",LOOKUP(AF137/AH$2,{0,0.4,0.45,0.5,0.55,0.6,0.65,0.7,0.75,0.8,1},{"F","D","C","C+","B-","B","B+","A-","A","A+"}))))</f>
        <v/>
      </c>
      <c r="AH137" s="1" t="str">
        <f>IF(COUNT($A137)=0,"",IF(AF137="","--",IF(AF137="3E","3E",LOOKUP(AF137/AH$2,{0,0.4,0.45,0.5,0.55,0.6,0.65,0.7,0.75,0.8,1},{0,2,2.25,2.5,2.75,3,3.25,3.5,3.75,4}))))</f>
        <v/>
      </c>
      <c r="AI137" s="2" t="str">
        <f>IF($A137&lt;&gt;DRAFT!$B139,"ERR",IF(OR(COUNT($A137)=0,COUNT(DRAFT!CL139:CN139,DRAFT!CP139:CR139)=0),"",CEILING(SUM(DRAFT!CO139,DRAFT!CS139,DRAFT!CT139),1)))</f>
        <v/>
      </c>
      <c r="AJ137" s="2" t="str">
        <f>IF(COUNT($A137)=0,"",IF(AI137="3E","3E",IF(AI137="","I",LOOKUP(AI137/AK$2,{0,0.4,0.45,0.5,0.55,0.6,0.65,0.7,0.75,0.8,1},{"F","D","C","C+","B-","B","B+","A-","A","A+"}))))</f>
        <v/>
      </c>
      <c r="AK137" s="1" t="str">
        <f>IF(COUNT($A137)=0,"",IF(AI137="","--",IF(AI137="3E","3E",LOOKUP(AI137/AK$2,{0,0.4,0.45,0.5,0.55,0.6,0.65,0.7,0.75,0.8,1},{0,2,2.25,2.5,2.75,3,3.25,3.5,3.75,4}))))</f>
        <v/>
      </c>
      <c r="AL137" s="4" t="str">
        <f>IF(OR(COUNT($A137)=0,COUNT(B137:AK137)=0),"",IF(COUNTIF(B137:AK137,"3E")&gt;0,"3E",IF(DRAFT!$A139="R",TRUNC(SUMPRODUCT(RGP,RCP)/TCP,3),TRUNC((SUMPRODUCT(--(IMDGP&gt;0)*IMDGP,IMCP)+CEILING(DRAFT!$DB139*42,0.25))/TCP,3))))</f>
        <v/>
      </c>
      <c r="AM137" s="2" t="str">
        <f>IF(OR(COUNT($A137)=0,COUNT(B137:AK137)=0),"",IF(COUNTIF(B137:AK137,"3E")&gt;0,"3E",IF(DRAFT!$A139="R",SUMPRODUCT(--(RGP&gt;=2),RCP),SUMPRODUCT(--(IMDGP&gt;0),--(IMGP=0),IMCP)+DRAFT!$DC139)))</f>
        <v/>
      </c>
      <c r="AN137" s="67" t="str">
        <f>IF(AL137="3E","3E",IF(COUNT($A137)=0,"",IF(COUNT(AI137)=0,"--",ROUND(((CEILING(DRAFT!$CV139*38,0.25)+CEILING(DRAFT!$CX139*38,0.25)+CEILING(DRAFT!$CZ139*42,0.25)+CEILING($AL137*42,0.25))/160),2))))</f>
        <v/>
      </c>
      <c r="AO137" s="2" t="str">
        <f>IF(AN137="3E","3E",IF(COUNT($A137)=0,"",IF(COUNT(AN137)=0,"I",LOOKUP(AN137,{0,2,2.25,2.5,2.75,3,3.25,3.5,3.75,4},{"F","D","C","C+","B-","B","B+","A-","A","A+"}))))</f>
        <v/>
      </c>
      <c r="AP137" s="2" t="str">
        <f>IF(AN137="3E","3E",IF(OR(COUNT(A137)=0,COUNT(AN137)=0),"",DRAFT!CW139+DRAFT!CY139+DRAFT!DA139+N(TABULATION!AM137)))</f>
        <v/>
      </c>
      <c r="AQ137" s="2" t="str">
        <f>IF(OR(COUNT($A137)=0,COUNT(B137:AK137)=0),"",IF(COUNTIF(B137:AM137,"3E")&gt;0,"3E",IF(AND(DRAFT!$A139="IM",OR($AL137&gt;DRAFT!$DB139,$AM137&gt;DRAFT!$DC139)),"IMPROVED",IF(AND(DRAFT!$A139="IM",$AL137&lt;=DRAFT!$DB139,$AM137&lt;=DRAFT!$DC139),"NOT IMPROVED",IF(AND(DRAFT!CU139="S",AH137&gt;=2,AK137&gt;=2,AN137&gt;=2.5,AP137&gt;=144),"PASS","FAIL")))))</f>
        <v/>
      </c>
      <c r="AR137" s="2" t="str">
        <f t="shared" si="4"/>
        <v/>
      </c>
      <c r="AS137" s="2" t="str">
        <f t="shared" si="5"/>
        <v/>
      </c>
    </row>
    <row r="138" spans="1:46" ht="18.95" customHeight="1" x14ac:dyDescent="0.25">
      <c r="A138" s="3" t="str">
        <f>IF(DRAFT!$B140="","",DRAFT!$B140)</f>
        <v/>
      </c>
      <c r="B138" s="2" t="str">
        <f>IF(COUNT($A138)=0,"",IF($A138&lt;&gt;DRAFT!$B140,"ERR",IF(DRAFT!I140="3E","3E",IF(COUNT(DRAFT!E140,DRAFT!I140)&gt;0,DRAFT!J140,""))))</f>
        <v/>
      </c>
      <c r="C138" s="2" t="str">
        <f>IF(COUNT($A138)=0,"",IF(B138="3E","3E",IF(B138="","I",LOOKUP(B138/D$2,{0,0.4,0.45,0.5,0.55,0.6,0.65,0.7,0.75,0.8,1},{"F","D","C","C+","B-","B","B+","A-","A","A+"}))))</f>
        <v/>
      </c>
      <c r="D138" s="1" t="str">
        <f>IF(COUNT($A138)=0,"",IF(B138="","--",IF(B138="3E","3E",LOOKUP(B138/D$2,{0,0.4,0.45,0.5,0.55,0.6,0.65,0.7,0.75,0.8,1},{0,2,2.25,2.5,2.75,3,3.25,3.5,3.75,4}))))</f>
        <v/>
      </c>
      <c r="E138" s="2" t="str">
        <f>IF(COUNT($A138)=0,"",IF($A138&lt;&gt;DRAFT!$B140,"ERR",IF(DRAFT!R140="3E","3E",IF(COUNT(DRAFT!N140,DRAFT!R140)&gt;0,DRAFT!S140,""))))</f>
        <v/>
      </c>
      <c r="F138" s="2" t="str">
        <f>IF(COUNT($A138)=0,"",IF(E138="3E","3E",IF(E138="","I",LOOKUP(E138/G$2,{0,0.4,0.45,0.5,0.55,0.6,0.65,0.7,0.75,0.8,1},{"F","D","C","C+","B-","B","B+","A-","A","A+"}))))</f>
        <v/>
      </c>
      <c r="G138" s="1" t="str">
        <f>IF(COUNT($A138)=0,"",IF(E138="","--",IF(E138="3E","3E",LOOKUP(E138/G$2,{0,0.4,0.45,0.5,0.55,0.6,0.65,0.7,0.75,0.8,1},{0,2,2.25,2.5,2.75,3,3.25,3.5,3.75,4}))))</f>
        <v/>
      </c>
      <c r="H138" s="2" t="str">
        <f>IF(COUNT($A138)=0,"",IF($A138&lt;&gt;DRAFT!$B140,"ERR",IF(DRAFT!AA140="3E","3E",IF(COUNT(DRAFT!W140,DRAFT!AA140)&gt;0,DRAFT!AB140,""))))</f>
        <v/>
      </c>
      <c r="I138" s="2" t="str">
        <f>IF(COUNT($A138)=0,"",IF(H138="3E","3E",IF(H138="","I",LOOKUP(H138/J$2,{0,0.4,0.45,0.5,0.55,0.6,0.65,0.7,0.75,0.8,1},{"F","D","C","C+","B-","B","B+","A-","A","A+"}))))</f>
        <v/>
      </c>
      <c r="J138" s="1" t="str">
        <f>IF(COUNT($A138)=0,"",IF(H138="","--",IF(H138="3E","3E",LOOKUP(H138/J$2,{0,0.4,0.45,0.5,0.55,0.6,0.65,0.7,0.75,0.8,1},{0,2,2.25,2.5,2.75,3,3.25,3.5,3.75,4}))))</f>
        <v/>
      </c>
      <c r="K138" s="2" t="str">
        <f>IF(COUNT($A138)=0,"",IF($A138&lt;&gt;DRAFT!$B140,"ERR",IF(DRAFT!AJ140="3E","3E",IF(COUNT(DRAFT!AF140,DRAFT!AJ140)&gt;0,DRAFT!AK140,""))))</f>
        <v/>
      </c>
      <c r="L138" s="2" t="str">
        <f>IF(COUNT($A138)=0,"",IF(K138="3E","3E",IF(K138="","I",LOOKUP(K138/M$2,{0,0.4,0.45,0.5,0.55,0.6,0.65,0.7,0.75,0.8,1},{"F","D","C","C+","B-","B","B+","A-","A","A+"}))))</f>
        <v/>
      </c>
      <c r="M138" s="1" t="str">
        <f>IF(COUNT($A138)=0,"",IF(K138="","--",IF(K138="3E","3E",LOOKUP(K138/M$2,{0,0.4,0.45,0.5,0.55,0.6,0.65,0.7,0.75,0.8,1},{0,2,2.25,2.5,2.75,3,3.25,3.5,3.75,4}))))</f>
        <v/>
      </c>
      <c r="N138" s="2" t="str">
        <f>IF(COUNT($A138)=0,"",IF($A138&lt;&gt;DRAFT!$B140,"ERR",IF(DRAFT!AS140="3E","3E",IF(COUNT(DRAFT!AO140,DRAFT!AS140)&gt;0,DRAFT!AT140,""))))</f>
        <v/>
      </c>
      <c r="O138" s="2" t="str">
        <f>IF(COUNT($A138)=0,"",IF(N138="3E","3E",IF(N138="","I",LOOKUP(N138/P$2,{0,0.4,0.45,0.5,0.55,0.6,0.65,0.7,0.75,0.8,1},{"F","D","C","C+","B-","B","B+","A-","A","A+"}))))</f>
        <v/>
      </c>
      <c r="P138" s="1" t="str">
        <f>IF(COUNT($A138)=0,"",IF(N138="","--",IF(N138="3E","3E",LOOKUP(N138/P$2,{0,0.4,0.45,0.5,0.55,0.6,0.65,0.7,0.75,0.8,1},{0,2,2.25,2.5,2.75,3,3.25,3.5,3.75,4}))))</f>
        <v/>
      </c>
      <c r="Q138" s="2" t="str">
        <f>IF(COUNT($A138)=0,"",IF($A138&lt;&gt;DRAFT!$B140,"ERR",IF(DRAFT!BB140="3E","3E",IF(COUNT(DRAFT!AX140,DRAFT!BB140)&gt;0,DRAFT!BC140,""))))</f>
        <v/>
      </c>
      <c r="R138" s="2" t="str">
        <f>IF(COUNT($A138)=0,"",IF(Q138="3E","3E",IF(Q138="","I",LOOKUP(Q138/S$2,{0,0.4,0.45,0.5,0.55,0.6,0.65,0.7,0.75,0.8,1},{"F","D","C","C+","B-","B","B+","A-","A","A+"}))))</f>
        <v/>
      </c>
      <c r="S138" s="1" t="str">
        <f>IF(COUNT($A138)=0,"",IF(Q138="","--",IF(Q138="3E","3E",LOOKUP(Q138/S$2,{0,0.4,0.45,0.5,0.55,0.6,0.65,0.7,0.75,0.8,1},{0,2,2.25,2.5,2.75,3,3.25,3.5,3.75,4}))))</f>
        <v/>
      </c>
      <c r="T138" s="2" t="str">
        <f>IF(COUNT($A138)=0,"",IF($A138&lt;&gt;DRAFT!$B140,"ERR",IF(DRAFT!BK140="3E","3E",IF(COUNT(DRAFT!BG140,DRAFT!BK140)&gt;0,DRAFT!BL140,""))))</f>
        <v/>
      </c>
      <c r="U138" s="2" t="str">
        <f>IF(COUNT($A138)=0,"",IF(T138="3E","3E",IF(T138="","I",LOOKUP(T138/V$2,{0,0.4,0.45,0.5,0.55,0.6,0.65,0.7,0.75,0.8,1},{"F","D","C","C+","B-","B","B+","A-","A","A+"}))))</f>
        <v/>
      </c>
      <c r="V138" s="1" t="str">
        <f>IF(COUNT($A138)=0,"",IF(T138="","--",IF(T138="3E","3E",LOOKUP(T138/V$2,{0,0.4,0.45,0.5,0.55,0.6,0.65,0.7,0.75,0.8,1},{0,2,2.25,2.5,2.75,3,3.25,3.5,3.75,4}))))</f>
        <v/>
      </c>
      <c r="W138" s="2" t="str">
        <f>IF(COUNT($A138)=0,"",IF($A138&lt;&gt;DRAFT!$B140,"ERR",IF(DRAFT!BT140="3E","3E",IF(COUNT(DRAFT!BP140,DRAFT!BT140)&gt;0,DRAFT!BU140,""))))</f>
        <v/>
      </c>
      <c r="X138" s="2" t="str">
        <f>IF(COUNT($A138)=0,"",IF(W138="3E","3E",IF(W138="","I",LOOKUP(W138/Y$2,{0,0.4,0.45,0.5,0.55,0.6,0.65,0.7,0.75,0.8,1},{"F","D","C","C+","B-","B","B+","A-","A","A+"}))))</f>
        <v/>
      </c>
      <c r="Y138" s="1" t="str">
        <f>IF(COUNT($A138)=0,"",IF(W138="","--",IF(W138="3E","3E",LOOKUP(W138/Y$2,{0,0.4,0.45,0.5,0.55,0.6,0.65,0.7,0.75,0.8,1},{0,2,2.25,2.5,2.75,3,3.25,3.5,3.75,4}))))</f>
        <v/>
      </c>
      <c r="Z138" s="2" t="str">
        <f>IF(COUNT($A138)=0,"",IF($A138&lt;&gt;DRAFT!$B140,"ERR",IF(DRAFT!CC140="3E","3E",IF(COUNT(DRAFT!BY140,DRAFT!CC140)&gt;0,DRAFT!CD140,""))))</f>
        <v/>
      </c>
      <c r="AA138" s="2" t="str">
        <f>IF(COUNT($A138)=0,"",IF(Z138="3E","3E",IF(Z138="","I",LOOKUP(Z138/AB$2,{0,0.4,0.45,0.5,0.55,0.6,0.65,0.7,0.75,0.8,1},{"F","D","C","C+","B-","B","B+","A-","A","A+"}))))</f>
        <v/>
      </c>
      <c r="AB138" s="1" t="str">
        <f>IF(COUNT($A138)=0,"",IF(Z138="","--",IF(Z138="3E","3E",LOOKUP(Z138/AB$2,{0,0.4,0.45,0.5,0.55,0.6,0.65,0.7,0.75,0.8,1},{0,2,2.25,2.5,2.75,3,3.25,3.5,3.75,4}))))</f>
        <v/>
      </c>
      <c r="AC138" s="2" t="str">
        <f>IF(COUNT($A138)=0,"",IF($A138&lt;&gt;DRAFT!$B140,"ERR",IF(DRAFT!CF140&gt;0,DRAFT!CF140,"")))</f>
        <v/>
      </c>
      <c r="AD138" s="2" t="str">
        <f>IF(COUNT($A138)=0,"",IF(AC138="3E","3E",IF(AC138="","I",LOOKUP(AC138/AE$2,{0,0.4,0.45,0.5,0.55,0.6,0.65,0.7,0.75,0.8,1},{"F","D","C","C+","B-","B","B+","A-","A","A+"}))))</f>
        <v/>
      </c>
      <c r="AE138" s="1" t="str">
        <f>IF(COUNT($A138)=0,"",IF(AC138="","--",IF(AC138="3E","3E",LOOKUP(AC138/AE$2,{0,0.4,0.45,0.5,0.55,0.6,0.65,0.7,0.75,0.8,1},{0,2,2.25,2.5,2.75,3,3.25,3.5,3.75,4}))))</f>
        <v/>
      </c>
      <c r="AF138" s="2" t="str">
        <f>IF(COUNT($A138)=0,"",IF($A138&lt;&gt;DRAFT!$B140,"ERR",IF(DRAFT!CI140&gt;0,DRAFT!CK140,"")))</f>
        <v/>
      </c>
      <c r="AG138" s="2" t="str">
        <f>IF(COUNT($A138)=0,"",IF(AF138="3E","3E",IF(AF138="","I",LOOKUP(AF138/AH$2,{0,0.4,0.45,0.5,0.55,0.6,0.65,0.7,0.75,0.8,1},{"F","D","C","C+","B-","B","B+","A-","A","A+"}))))</f>
        <v/>
      </c>
      <c r="AH138" s="1" t="str">
        <f>IF(COUNT($A138)=0,"",IF(AF138="","--",IF(AF138="3E","3E",LOOKUP(AF138/AH$2,{0,0.4,0.45,0.5,0.55,0.6,0.65,0.7,0.75,0.8,1},{0,2,2.25,2.5,2.75,3,3.25,3.5,3.75,4}))))</f>
        <v/>
      </c>
      <c r="AI138" s="2" t="str">
        <f>IF($A138&lt;&gt;DRAFT!$B140,"ERR",IF(OR(COUNT($A138)=0,COUNT(DRAFT!CL140:CN140,DRAFT!CP140:CR140)=0),"",CEILING(SUM(DRAFT!CO140,DRAFT!CS140,DRAFT!CT140),1)))</f>
        <v/>
      </c>
      <c r="AJ138" s="2" t="str">
        <f>IF(COUNT($A138)=0,"",IF(AI138="3E","3E",IF(AI138="","I",LOOKUP(AI138/AK$2,{0,0.4,0.45,0.5,0.55,0.6,0.65,0.7,0.75,0.8,1},{"F","D","C","C+","B-","B","B+","A-","A","A+"}))))</f>
        <v/>
      </c>
      <c r="AK138" s="1" t="str">
        <f>IF(COUNT($A138)=0,"",IF(AI138="","--",IF(AI138="3E","3E",LOOKUP(AI138/AK$2,{0,0.4,0.45,0.5,0.55,0.6,0.65,0.7,0.75,0.8,1},{0,2,2.25,2.5,2.75,3,3.25,3.5,3.75,4}))))</f>
        <v/>
      </c>
      <c r="AL138" s="4" t="str">
        <f>IF(OR(COUNT($A138)=0,COUNT(B138:AK138)=0),"",IF(COUNTIF(B138:AK138,"3E")&gt;0,"3E",IF(DRAFT!$A140="R",TRUNC(SUMPRODUCT(RGP,RCP)/TCP,3),TRUNC((SUMPRODUCT(--(IMDGP&gt;0)*IMDGP,IMCP)+CEILING(DRAFT!$DB140*42,0.25))/TCP,3))))</f>
        <v/>
      </c>
      <c r="AM138" s="2" t="str">
        <f>IF(OR(COUNT($A138)=0,COUNT(B138:AK138)=0),"",IF(COUNTIF(B138:AK138,"3E")&gt;0,"3E",IF(DRAFT!$A140="R",SUMPRODUCT(--(RGP&gt;=2),RCP),SUMPRODUCT(--(IMDGP&gt;0),--(IMGP=0),IMCP)+DRAFT!$DC140)))</f>
        <v/>
      </c>
      <c r="AN138" s="67" t="str">
        <f>IF(AL138="3E","3E",IF(COUNT($A138)=0,"",IF(COUNT(AI138)=0,"--",ROUND(((CEILING(DRAFT!$CV140*38,0.25)+CEILING(DRAFT!$CX140*38,0.25)+CEILING(DRAFT!$CZ140*42,0.25)+CEILING($AL138*42,0.25))/160),2))))</f>
        <v/>
      </c>
      <c r="AO138" s="2" t="str">
        <f>IF(AN138="3E","3E",IF(COUNT($A138)=0,"",IF(COUNT(AN138)=0,"I",LOOKUP(AN138,{0,2,2.25,2.5,2.75,3,3.25,3.5,3.75,4},{"F","D","C","C+","B-","B","B+","A-","A","A+"}))))</f>
        <v/>
      </c>
      <c r="AP138" s="2" t="str">
        <f>IF(AN138="3E","3E",IF(OR(COUNT(A138)=0,COUNT(AN138)=0),"",DRAFT!CW140+DRAFT!CY140+DRAFT!DA140+N(TABULATION!AM138)))</f>
        <v/>
      </c>
      <c r="AQ138" s="2" t="str">
        <f>IF(OR(COUNT($A138)=0,COUNT(B138:AK138)=0),"",IF(COUNTIF(B138:AM138,"3E")&gt;0,"3E",IF(AND(DRAFT!$A140="IM",OR($AL138&gt;DRAFT!$DB140,$AM138&gt;DRAFT!$DC140)),"IMPROVED",IF(AND(DRAFT!$A140="IM",$AL138&lt;=DRAFT!$DB140,$AM138&lt;=DRAFT!$DC140),"NOT IMPROVED",IF(AND(DRAFT!CU140="S",AH138&gt;=2,AK138&gt;=2,AN138&gt;=2.5,AP138&gt;=144),"PASS","FAIL")))))</f>
        <v/>
      </c>
      <c r="AR138" s="2" t="str">
        <f t="shared" si="4"/>
        <v/>
      </c>
      <c r="AS138" s="2" t="str">
        <f t="shared" si="5"/>
        <v/>
      </c>
    </row>
    <row r="139" spans="1:46" ht="18.95" customHeight="1" x14ac:dyDescent="0.25">
      <c r="A139" s="3" t="str">
        <f>IF(DRAFT!$B141="","",DRAFT!$B141)</f>
        <v/>
      </c>
      <c r="B139" s="2" t="str">
        <f>IF(COUNT($A139)=0,"",IF($A139&lt;&gt;DRAFT!$B141,"ERR",IF(DRAFT!I141="3E","3E",IF(COUNT(DRAFT!E141,DRAFT!I141)&gt;0,DRAFT!J141,""))))</f>
        <v/>
      </c>
      <c r="C139" s="2" t="str">
        <f>IF(COUNT($A139)=0,"",IF(B139="3E","3E",IF(B139="","I",LOOKUP(B139/D$2,{0,0.4,0.45,0.5,0.55,0.6,0.65,0.7,0.75,0.8,1},{"F","D","C","C+","B-","B","B+","A-","A","A+"}))))</f>
        <v/>
      </c>
      <c r="D139" s="1" t="str">
        <f>IF(COUNT($A139)=0,"",IF(B139="","--",IF(B139="3E","3E",LOOKUP(B139/D$2,{0,0.4,0.45,0.5,0.55,0.6,0.65,0.7,0.75,0.8,1},{0,2,2.25,2.5,2.75,3,3.25,3.5,3.75,4}))))</f>
        <v/>
      </c>
      <c r="E139" s="2" t="str">
        <f>IF(COUNT($A139)=0,"",IF($A139&lt;&gt;DRAFT!$B141,"ERR",IF(DRAFT!R141="3E","3E",IF(COUNT(DRAFT!N141,DRAFT!R141)&gt;0,DRAFT!S141,""))))</f>
        <v/>
      </c>
      <c r="F139" s="2" t="str">
        <f>IF(COUNT($A139)=0,"",IF(E139="3E","3E",IF(E139="","I",LOOKUP(E139/G$2,{0,0.4,0.45,0.5,0.55,0.6,0.65,0.7,0.75,0.8,1},{"F","D","C","C+","B-","B","B+","A-","A","A+"}))))</f>
        <v/>
      </c>
      <c r="G139" s="1" t="str">
        <f>IF(COUNT($A139)=0,"",IF(E139="","--",IF(E139="3E","3E",LOOKUP(E139/G$2,{0,0.4,0.45,0.5,0.55,0.6,0.65,0.7,0.75,0.8,1},{0,2,2.25,2.5,2.75,3,3.25,3.5,3.75,4}))))</f>
        <v/>
      </c>
      <c r="H139" s="2" t="str">
        <f>IF(COUNT($A139)=0,"",IF($A139&lt;&gt;DRAFT!$B141,"ERR",IF(DRAFT!AA141="3E","3E",IF(COUNT(DRAFT!W141,DRAFT!AA141)&gt;0,DRAFT!AB141,""))))</f>
        <v/>
      </c>
      <c r="I139" s="2" t="str">
        <f>IF(COUNT($A139)=0,"",IF(H139="3E","3E",IF(H139="","I",LOOKUP(H139/J$2,{0,0.4,0.45,0.5,0.55,0.6,0.65,0.7,0.75,0.8,1},{"F","D","C","C+","B-","B","B+","A-","A","A+"}))))</f>
        <v/>
      </c>
      <c r="J139" s="1" t="str">
        <f>IF(COUNT($A139)=0,"",IF(H139="","--",IF(H139="3E","3E",LOOKUP(H139/J$2,{0,0.4,0.45,0.5,0.55,0.6,0.65,0.7,0.75,0.8,1},{0,2,2.25,2.5,2.75,3,3.25,3.5,3.75,4}))))</f>
        <v/>
      </c>
      <c r="K139" s="2" t="str">
        <f>IF(COUNT($A139)=0,"",IF($A139&lt;&gt;DRAFT!$B141,"ERR",IF(DRAFT!AJ141="3E","3E",IF(COUNT(DRAFT!AF141,DRAFT!AJ141)&gt;0,DRAFT!AK141,""))))</f>
        <v/>
      </c>
      <c r="L139" s="2" t="str">
        <f>IF(COUNT($A139)=0,"",IF(K139="3E","3E",IF(K139="","I",LOOKUP(K139/M$2,{0,0.4,0.45,0.5,0.55,0.6,0.65,0.7,0.75,0.8,1},{"F","D","C","C+","B-","B","B+","A-","A","A+"}))))</f>
        <v/>
      </c>
      <c r="M139" s="1" t="str">
        <f>IF(COUNT($A139)=0,"",IF(K139="","--",IF(K139="3E","3E",LOOKUP(K139/M$2,{0,0.4,0.45,0.5,0.55,0.6,0.65,0.7,0.75,0.8,1},{0,2,2.25,2.5,2.75,3,3.25,3.5,3.75,4}))))</f>
        <v/>
      </c>
      <c r="N139" s="2" t="str">
        <f>IF(COUNT($A139)=0,"",IF($A139&lt;&gt;DRAFT!$B141,"ERR",IF(DRAFT!AS141="3E","3E",IF(COUNT(DRAFT!AO141,DRAFT!AS141)&gt;0,DRAFT!AT141,""))))</f>
        <v/>
      </c>
      <c r="O139" s="2" t="str">
        <f>IF(COUNT($A139)=0,"",IF(N139="3E","3E",IF(N139="","I",LOOKUP(N139/P$2,{0,0.4,0.45,0.5,0.55,0.6,0.65,0.7,0.75,0.8,1},{"F","D","C","C+","B-","B","B+","A-","A","A+"}))))</f>
        <v/>
      </c>
      <c r="P139" s="1" t="str">
        <f>IF(COUNT($A139)=0,"",IF(N139="","--",IF(N139="3E","3E",LOOKUP(N139/P$2,{0,0.4,0.45,0.5,0.55,0.6,0.65,0.7,0.75,0.8,1},{0,2,2.25,2.5,2.75,3,3.25,3.5,3.75,4}))))</f>
        <v/>
      </c>
      <c r="Q139" s="2" t="str">
        <f>IF(COUNT($A139)=0,"",IF($A139&lt;&gt;DRAFT!$B141,"ERR",IF(DRAFT!BB141="3E","3E",IF(COUNT(DRAFT!AX141,DRAFT!BB141)&gt;0,DRAFT!BC141,""))))</f>
        <v/>
      </c>
      <c r="R139" s="2" t="str">
        <f>IF(COUNT($A139)=0,"",IF(Q139="3E","3E",IF(Q139="","I",LOOKUP(Q139/S$2,{0,0.4,0.45,0.5,0.55,0.6,0.65,0.7,0.75,0.8,1},{"F","D","C","C+","B-","B","B+","A-","A","A+"}))))</f>
        <v/>
      </c>
      <c r="S139" s="1" t="str">
        <f>IF(COUNT($A139)=0,"",IF(Q139="","--",IF(Q139="3E","3E",LOOKUP(Q139/S$2,{0,0.4,0.45,0.5,0.55,0.6,0.65,0.7,0.75,0.8,1},{0,2,2.25,2.5,2.75,3,3.25,3.5,3.75,4}))))</f>
        <v/>
      </c>
      <c r="T139" s="2" t="str">
        <f>IF(COUNT($A139)=0,"",IF($A139&lt;&gt;DRAFT!$B141,"ERR",IF(DRAFT!BK141="3E","3E",IF(COUNT(DRAFT!BG141,DRAFT!BK141)&gt;0,DRAFT!BL141,""))))</f>
        <v/>
      </c>
      <c r="U139" s="2" t="str">
        <f>IF(COUNT($A139)=0,"",IF(T139="3E","3E",IF(T139="","I",LOOKUP(T139/V$2,{0,0.4,0.45,0.5,0.55,0.6,0.65,0.7,0.75,0.8,1},{"F","D","C","C+","B-","B","B+","A-","A","A+"}))))</f>
        <v/>
      </c>
      <c r="V139" s="1" t="str">
        <f>IF(COUNT($A139)=0,"",IF(T139="","--",IF(T139="3E","3E",LOOKUP(T139/V$2,{0,0.4,0.45,0.5,0.55,0.6,0.65,0.7,0.75,0.8,1},{0,2,2.25,2.5,2.75,3,3.25,3.5,3.75,4}))))</f>
        <v/>
      </c>
      <c r="W139" s="2" t="str">
        <f>IF(COUNT($A139)=0,"",IF($A139&lt;&gt;DRAFT!$B141,"ERR",IF(DRAFT!BT141="3E","3E",IF(COUNT(DRAFT!BP141,DRAFT!BT141)&gt;0,DRAFT!BU141,""))))</f>
        <v/>
      </c>
      <c r="X139" s="2" t="str">
        <f>IF(COUNT($A139)=0,"",IF(W139="3E","3E",IF(W139="","I",LOOKUP(W139/Y$2,{0,0.4,0.45,0.5,0.55,0.6,0.65,0.7,0.75,0.8,1},{"F","D","C","C+","B-","B","B+","A-","A","A+"}))))</f>
        <v/>
      </c>
      <c r="Y139" s="1" t="str">
        <f>IF(COUNT($A139)=0,"",IF(W139="","--",IF(W139="3E","3E",LOOKUP(W139/Y$2,{0,0.4,0.45,0.5,0.55,0.6,0.65,0.7,0.75,0.8,1},{0,2,2.25,2.5,2.75,3,3.25,3.5,3.75,4}))))</f>
        <v/>
      </c>
      <c r="Z139" s="2" t="str">
        <f>IF(COUNT($A139)=0,"",IF($A139&lt;&gt;DRAFT!$B141,"ERR",IF(DRAFT!CC141="3E","3E",IF(COUNT(DRAFT!BY141,DRAFT!CC141)&gt;0,DRAFT!CD141,""))))</f>
        <v/>
      </c>
      <c r="AA139" s="2" t="str">
        <f>IF(COUNT($A139)=0,"",IF(Z139="3E","3E",IF(Z139="","I",LOOKUP(Z139/AB$2,{0,0.4,0.45,0.5,0.55,0.6,0.65,0.7,0.75,0.8,1},{"F","D","C","C+","B-","B","B+","A-","A","A+"}))))</f>
        <v/>
      </c>
      <c r="AB139" s="1" t="str">
        <f>IF(COUNT($A139)=0,"",IF(Z139="","--",IF(Z139="3E","3E",LOOKUP(Z139/AB$2,{0,0.4,0.45,0.5,0.55,0.6,0.65,0.7,0.75,0.8,1},{0,2,2.25,2.5,2.75,3,3.25,3.5,3.75,4}))))</f>
        <v/>
      </c>
      <c r="AC139" s="2" t="str">
        <f>IF(COUNT($A139)=0,"",IF($A139&lt;&gt;DRAFT!$B141,"ERR",IF(DRAFT!CF141&gt;0,DRAFT!CF141,"")))</f>
        <v/>
      </c>
      <c r="AD139" s="2" t="str">
        <f>IF(COUNT($A139)=0,"",IF(AC139="3E","3E",IF(AC139="","I",LOOKUP(AC139/AE$2,{0,0.4,0.45,0.5,0.55,0.6,0.65,0.7,0.75,0.8,1},{"F","D","C","C+","B-","B","B+","A-","A","A+"}))))</f>
        <v/>
      </c>
      <c r="AE139" s="1" t="str">
        <f>IF(COUNT($A139)=0,"",IF(AC139="","--",IF(AC139="3E","3E",LOOKUP(AC139/AE$2,{0,0.4,0.45,0.5,0.55,0.6,0.65,0.7,0.75,0.8,1},{0,2,2.25,2.5,2.75,3,3.25,3.5,3.75,4}))))</f>
        <v/>
      </c>
      <c r="AF139" s="2" t="str">
        <f>IF(COUNT($A139)=0,"",IF($A139&lt;&gt;DRAFT!$B141,"ERR",IF(DRAFT!CI141&gt;0,DRAFT!CK141,"")))</f>
        <v/>
      </c>
      <c r="AG139" s="2" t="str">
        <f>IF(COUNT($A139)=0,"",IF(AF139="3E","3E",IF(AF139="","I",LOOKUP(AF139/AH$2,{0,0.4,0.45,0.5,0.55,0.6,0.65,0.7,0.75,0.8,1},{"F","D","C","C+","B-","B","B+","A-","A","A+"}))))</f>
        <v/>
      </c>
      <c r="AH139" s="1" t="str">
        <f>IF(COUNT($A139)=0,"",IF(AF139="","--",IF(AF139="3E","3E",LOOKUP(AF139/AH$2,{0,0.4,0.45,0.5,0.55,0.6,0.65,0.7,0.75,0.8,1},{0,2,2.25,2.5,2.75,3,3.25,3.5,3.75,4}))))</f>
        <v/>
      </c>
      <c r="AI139" s="2" t="str">
        <f>IF($A139&lt;&gt;DRAFT!$B141,"ERR",IF(OR(COUNT($A139)=0,COUNT(DRAFT!CL141:CN141,DRAFT!CP141:CR141)=0),"",CEILING(SUM(DRAFT!CO141,DRAFT!CS141,DRAFT!CT141),1)))</f>
        <v/>
      </c>
      <c r="AJ139" s="2" t="str">
        <f>IF(COUNT($A139)=0,"",IF(AI139="3E","3E",IF(AI139="","I",LOOKUP(AI139/AK$2,{0,0.4,0.45,0.5,0.55,0.6,0.65,0.7,0.75,0.8,1},{"F","D","C","C+","B-","B","B+","A-","A","A+"}))))</f>
        <v/>
      </c>
      <c r="AK139" s="1" t="str">
        <f>IF(COUNT($A139)=0,"",IF(AI139="","--",IF(AI139="3E","3E",LOOKUP(AI139/AK$2,{0,0.4,0.45,0.5,0.55,0.6,0.65,0.7,0.75,0.8,1},{0,2,2.25,2.5,2.75,3,3.25,3.5,3.75,4}))))</f>
        <v/>
      </c>
      <c r="AL139" s="4" t="str">
        <f>IF(OR(COUNT($A139)=0,COUNT(B139:AK139)=0),"",IF(COUNTIF(B139:AK139,"3E")&gt;0,"3E",IF(DRAFT!$A141="R",TRUNC(SUMPRODUCT(RGP,RCP)/TCP,3),TRUNC((SUMPRODUCT(--(IMDGP&gt;0)*IMDGP,IMCP)+CEILING(DRAFT!$DB141*42,0.25))/TCP,3))))</f>
        <v/>
      </c>
      <c r="AM139" s="2" t="str">
        <f>IF(OR(COUNT($A139)=0,COUNT(B139:AK139)=0),"",IF(COUNTIF(B139:AK139,"3E")&gt;0,"3E",IF(DRAFT!$A141="R",SUMPRODUCT(--(RGP&gt;=2),RCP),SUMPRODUCT(--(IMDGP&gt;0),--(IMGP=0),IMCP)+DRAFT!$DC141)))</f>
        <v/>
      </c>
      <c r="AN139" s="67" t="str">
        <f>IF(AL139="3E","3E",IF(COUNT($A139)=0,"",IF(COUNT(AI139)=0,"--",ROUND(((CEILING(DRAFT!$CV141*38,0.25)+CEILING(DRAFT!$CX141*38,0.25)+CEILING(DRAFT!$CZ141*42,0.25)+CEILING($AL139*42,0.25))/160),2))))</f>
        <v/>
      </c>
      <c r="AO139" s="2" t="str">
        <f>IF(AN139="3E","3E",IF(COUNT($A139)=0,"",IF(COUNT(AN139)=0,"I",LOOKUP(AN139,{0,2,2.25,2.5,2.75,3,3.25,3.5,3.75,4},{"F","D","C","C+","B-","B","B+","A-","A","A+"}))))</f>
        <v/>
      </c>
      <c r="AP139" s="2" t="str">
        <f>IF(AN139="3E","3E",IF(OR(COUNT(A139)=0,COUNT(AN139)=0),"",DRAFT!CW141+DRAFT!CY141+DRAFT!DA141+N(TABULATION!AM139)))</f>
        <v/>
      </c>
      <c r="AQ139" s="2" t="str">
        <f>IF(OR(COUNT($A139)=0,COUNT(B139:AK139)=0),"",IF(COUNTIF(B139:AM139,"3E")&gt;0,"3E",IF(AND(DRAFT!$A141="IM",OR($AL139&gt;DRAFT!$DB141,$AM139&gt;DRAFT!$DC141)),"IMPROVED",IF(AND(DRAFT!$A141="IM",$AL139&lt;=DRAFT!$DB141,$AM139&lt;=DRAFT!$DC141),"NOT IMPROVED",IF(AND(DRAFT!CU141="S",AH139&gt;=2,AK139&gt;=2,AN139&gt;=2.5,AP139&gt;=144),"PASS","FAIL")))))</f>
        <v/>
      </c>
      <c r="AR139" s="2" t="str">
        <f t="shared" si="4"/>
        <v/>
      </c>
      <c r="AS139" s="2" t="str">
        <f t="shared" si="5"/>
        <v/>
      </c>
    </row>
    <row r="140" spans="1:46" ht="18.95" customHeight="1" x14ac:dyDescent="0.25">
      <c r="A140" s="3" t="str">
        <f>IF(DRAFT!$B142="","",DRAFT!$B142)</f>
        <v/>
      </c>
      <c r="B140" s="2" t="str">
        <f>IF(COUNT($A140)=0,"",IF($A140&lt;&gt;DRAFT!$B142,"ERR",IF(DRAFT!I142="3E","3E",IF(COUNT(DRAFT!E142,DRAFT!I142)&gt;0,DRAFT!J142,""))))</f>
        <v/>
      </c>
      <c r="C140" s="2" t="str">
        <f>IF(COUNT($A140)=0,"",IF(B140="3E","3E",IF(B140="","I",LOOKUP(B140/D$2,{0,0.4,0.45,0.5,0.55,0.6,0.65,0.7,0.75,0.8,1},{"F","D","C","C+","B-","B","B+","A-","A","A+"}))))</f>
        <v/>
      </c>
      <c r="D140" s="1" t="str">
        <f>IF(COUNT($A140)=0,"",IF(B140="","--",IF(B140="3E","3E",LOOKUP(B140/D$2,{0,0.4,0.45,0.5,0.55,0.6,0.65,0.7,0.75,0.8,1},{0,2,2.25,2.5,2.75,3,3.25,3.5,3.75,4}))))</f>
        <v/>
      </c>
      <c r="E140" s="2" t="str">
        <f>IF(COUNT($A140)=0,"",IF($A140&lt;&gt;DRAFT!$B142,"ERR",IF(DRAFT!R142="3E","3E",IF(COUNT(DRAFT!N142,DRAFT!R142)&gt;0,DRAFT!S142,""))))</f>
        <v/>
      </c>
      <c r="F140" s="2" t="str">
        <f>IF(COUNT($A140)=0,"",IF(E140="3E","3E",IF(E140="","I",LOOKUP(E140/G$2,{0,0.4,0.45,0.5,0.55,0.6,0.65,0.7,0.75,0.8,1},{"F","D","C","C+","B-","B","B+","A-","A","A+"}))))</f>
        <v/>
      </c>
      <c r="G140" s="1" t="str">
        <f>IF(COUNT($A140)=0,"",IF(E140="","--",IF(E140="3E","3E",LOOKUP(E140/G$2,{0,0.4,0.45,0.5,0.55,0.6,0.65,0.7,0.75,0.8,1},{0,2,2.25,2.5,2.75,3,3.25,3.5,3.75,4}))))</f>
        <v/>
      </c>
      <c r="H140" s="2" t="str">
        <f>IF(COUNT($A140)=0,"",IF($A140&lt;&gt;DRAFT!$B142,"ERR",IF(DRAFT!AA142="3E","3E",IF(COUNT(DRAFT!W142,DRAFT!AA142)&gt;0,DRAFT!AB142,""))))</f>
        <v/>
      </c>
      <c r="I140" s="2" t="str">
        <f>IF(COUNT($A140)=0,"",IF(H140="3E","3E",IF(H140="","I",LOOKUP(H140/J$2,{0,0.4,0.45,0.5,0.55,0.6,0.65,0.7,0.75,0.8,1},{"F","D","C","C+","B-","B","B+","A-","A","A+"}))))</f>
        <v/>
      </c>
      <c r="J140" s="1" t="str">
        <f>IF(COUNT($A140)=0,"",IF(H140="","--",IF(H140="3E","3E",LOOKUP(H140/J$2,{0,0.4,0.45,0.5,0.55,0.6,0.65,0.7,0.75,0.8,1},{0,2,2.25,2.5,2.75,3,3.25,3.5,3.75,4}))))</f>
        <v/>
      </c>
      <c r="K140" s="2" t="str">
        <f>IF(COUNT($A140)=0,"",IF($A140&lt;&gt;DRAFT!$B142,"ERR",IF(DRAFT!AJ142="3E","3E",IF(COUNT(DRAFT!AF142,DRAFT!AJ142)&gt;0,DRAFT!AK142,""))))</f>
        <v/>
      </c>
      <c r="L140" s="2" t="str">
        <f>IF(COUNT($A140)=0,"",IF(K140="3E","3E",IF(K140="","I",LOOKUP(K140/M$2,{0,0.4,0.45,0.5,0.55,0.6,0.65,0.7,0.75,0.8,1},{"F","D","C","C+","B-","B","B+","A-","A","A+"}))))</f>
        <v/>
      </c>
      <c r="M140" s="1" t="str">
        <f>IF(COUNT($A140)=0,"",IF(K140="","--",IF(K140="3E","3E",LOOKUP(K140/M$2,{0,0.4,0.45,0.5,0.55,0.6,0.65,0.7,0.75,0.8,1},{0,2,2.25,2.5,2.75,3,3.25,3.5,3.75,4}))))</f>
        <v/>
      </c>
      <c r="N140" s="2" t="str">
        <f>IF(COUNT($A140)=0,"",IF($A140&lt;&gt;DRAFT!$B142,"ERR",IF(DRAFT!AS142="3E","3E",IF(COUNT(DRAFT!AO142,DRAFT!AS142)&gt;0,DRAFT!AT142,""))))</f>
        <v/>
      </c>
      <c r="O140" s="2" t="str">
        <f>IF(COUNT($A140)=0,"",IF(N140="3E","3E",IF(N140="","I",LOOKUP(N140/P$2,{0,0.4,0.45,0.5,0.55,0.6,0.65,0.7,0.75,0.8,1},{"F","D","C","C+","B-","B","B+","A-","A","A+"}))))</f>
        <v/>
      </c>
      <c r="P140" s="1" t="str">
        <f>IF(COUNT($A140)=0,"",IF(N140="","--",IF(N140="3E","3E",LOOKUP(N140/P$2,{0,0.4,0.45,0.5,0.55,0.6,0.65,0.7,0.75,0.8,1},{0,2,2.25,2.5,2.75,3,3.25,3.5,3.75,4}))))</f>
        <v/>
      </c>
      <c r="Q140" s="2" t="str">
        <f>IF(COUNT($A140)=0,"",IF($A140&lt;&gt;DRAFT!$B142,"ERR",IF(DRAFT!BB142="3E","3E",IF(COUNT(DRAFT!AX142,DRAFT!BB142)&gt;0,DRAFT!BC142,""))))</f>
        <v/>
      </c>
      <c r="R140" s="2" t="str">
        <f>IF(COUNT($A140)=0,"",IF(Q140="3E","3E",IF(Q140="","I",LOOKUP(Q140/S$2,{0,0.4,0.45,0.5,0.55,0.6,0.65,0.7,0.75,0.8,1},{"F","D","C","C+","B-","B","B+","A-","A","A+"}))))</f>
        <v/>
      </c>
      <c r="S140" s="1" t="str">
        <f>IF(COUNT($A140)=0,"",IF(Q140="","--",IF(Q140="3E","3E",LOOKUP(Q140/S$2,{0,0.4,0.45,0.5,0.55,0.6,0.65,0.7,0.75,0.8,1},{0,2,2.25,2.5,2.75,3,3.25,3.5,3.75,4}))))</f>
        <v/>
      </c>
      <c r="T140" s="2" t="str">
        <f>IF(COUNT($A140)=0,"",IF($A140&lt;&gt;DRAFT!$B142,"ERR",IF(DRAFT!BK142="3E","3E",IF(COUNT(DRAFT!BG142,DRAFT!BK142)&gt;0,DRAFT!BL142,""))))</f>
        <v/>
      </c>
      <c r="U140" s="2" t="str">
        <f>IF(COUNT($A140)=0,"",IF(T140="3E","3E",IF(T140="","I",LOOKUP(T140/V$2,{0,0.4,0.45,0.5,0.55,0.6,0.65,0.7,0.75,0.8,1},{"F","D","C","C+","B-","B","B+","A-","A","A+"}))))</f>
        <v/>
      </c>
      <c r="V140" s="1" t="str">
        <f>IF(COUNT($A140)=0,"",IF(T140="","--",IF(T140="3E","3E",LOOKUP(T140/V$2,{0,0.4,0.45,0.5,0.55,0.6,0.65,0.7,0.75,0.8,1},{0,2,2.25,2.5,2.75,3,3.25,3.5,3.75,4}))))</f>
        <v/>
      </c>
      <c r="W140" s="2" t="str">
        <f>IF(COUNT($A140)=0,"",IF($A140&lt;&gt;DRAFT!$B142,"ERR",IF(DRAFT!BT142="3E","3E",IF(COUNT(DRAFT!BP142,DRAFT!BT142)&gt;0,DRAFT!BU142,""))))</f>
        <v/>
      </c>
      <c r="X140" s="2" t="str">
        <f>IF(COUNT($A140)=0,"",IF(W140="3E","3E",IF(W140="","I",LOOKUP(W140/Y$2,{0,0.4,0.45,0.5,0.55,0.6,0.65,0.7,0.75,0.8,1},{"F","D","C","C+","B-","B","B+","A-","A","A+"}))))</f>
        <v/>
      </c>
      <c r="Y140" s="1" t="str">
        <f>IF(COUNT($A140)=0,"",IF(W140="","--",IF(W140="3E","3E",LOOKUP(W140/Y$2,{0,0.4,0.45,0.5,0.55,0.6,0.65,0.7,0.75,0.8,1},{0,2,2.25,2.5,2.75,3,3.25,3.5,3.75,4}))))</f>
        <v/>
      </c>
      <c r="Z140" s="2" t="str">
        <f>IF(COUNT($A140)=0,"",IF($A140&lt;&gt;DRAFT!$B142,"ERR",IF(DRAFT!CC142="3E","3E",IF(COUNT(DRAFT!BY142,DRAFT!CC142)&gt;0,DRAFT!CD142,""))))</f>
        <v/>
      </c>
      <c r="AA140" s="2" t="str">
        <f>IF(COUNT($A140)=0,"",IF(Z140="3E","3E",IF(Z140="","I",LOOKUP(Z140/AB$2,{0,0.4,0.45,0.5,0.55,0.6,0.65,0.7,0.75,0.8,1},{"F","D","C","C+","B-","B","B+","A-","A","A+"}))))</f>
        <v/>
      </c>
      <c r="AB140" s="1" t="str">
        <f>IF(COUNT($A140)=0,"",IF(Z140="","--",IF(Z140="3E","3E",LOOKUP(Z140/AB$2,{0,0.4,0.45,0.5,0.55,0.6,0.65,0.7,0.75,0.8,1},{0,2,2.25,2.5,2.75,3,3.25,3.5,3.75,4}))))</f>
        <v/>
      </c>
      <c r="AC140" s="2" t="str">
        <f>IF(COUNT($A140)=0,"",IF($A140&lt;&gt;DRAFT!$B142,"ERR",IF(DRAFT!CF142&gt;0,DRAFT!CF142,"")))</f>
        <v/>
      </c>
      <c r="AD140" s="2" t="str">
        <f>IF(COUNT($A140)=0,"",IF(AC140="3E","3E",IF(AC140="","I",LOOKUP(AC140/AE$2,{0,0.4,0.45,0.5,0.55,0.6,0.65,0.7,0.75,0.8,1},{"F","D","C","C+","B-","B","B+","A-","A","A+"}))))</f>
        <v/>
      </c>
      <c r="AE140" s="1" t="str">
        <f>IF(COUNT($A140)=0,"",IF(AC140="","--",IF(AC140="3E","3E",LOOKUP(AC140/AE$2,{0,0.4,0.45,0.5,0.55,0.6,0.65,0.7,0.75,0.8,1},{0,2,2.25,2.5,2.75,3,3.25,3.5,3.75,4}))))</f>
        <v/>
      </c>
      <c r="AF140" s="2" t="str">
        <f>IF(COUNT($A140)=0,"",IF($A140&lt;&gt;DRAFT!$B142,"ERR",IF(DRAFT!CI142&gt;0,DRAFT!CK142,"")))</f>
        <v/>
      </c>
      <c r="AG140" s="2" t="str">
        <f>IF(COUNT($A140)=0,"",IF(AF140="3E","3E",IF(AF140="","I",LOOKUP(AF140/AH$2,{0,0.4,0.45,0.5,0.55,0.6,0.65,0.7,0.75,0.8,1},{"F","D","C","C+","B-","B","B+","A-","A","A+"}))))</f>
        <v/>
      </c>
      <c r="AH140" s="1" t="str">
        <f>IF(COUNT($A140)=0,"",IF(AF140="","--",IF(AF140="3E","3E",LOOKUP(AF140/AH$2,{0,0.4,0.45,0.5,0.55,0.6,0.65,0.7,0.75,0.8,1},{0,2,2.25,2.5,2.75,3,3.25,3.5,3.75,4}))))</f>
        <v/>
      </c>
      <c r="AI140" s="2" t="str">
        <f>IF($A140&lt;&gt;DRAFT!$B142,"ERR",IF(OR(COUNT($A140)=0,COUNT(DRAFT!CL142:CN142,DRAFT!CP142:CR142)=0),"",CEILING(SUM(DRAFT!CO142,DRAFT!CS142,DRAFT!CT142),1)))</f>
        <v/>
      </c>
      <c r="AJ140" s="2" t="str">
        <f>IF(COUNT($A140)=0,"",IF(AI140="3E","3E",IF(AI140="","I",LOOKUP(AI140/AK$2,{0,0.4,0.45,0.5,0.55,0.6,0.65,0.7,0.75,0.8,1},{"F","D","C","C+","B-","B","B+","A-","A","A+"}))))</f>
        <v/>
      </c>
      <c r="AK140" s="1" t="str">
        <f>IF(COUNT($A140)=0,"",IF(AI140="","--",IF(AI140="3E","3E",LOOKUP(AI140/AK$2,{0,0.4,0.45,0.5,0.55,0.6,0.65,0.7,0.75,0.8,1},{0,2,2.25,2.5,2.75,3,3.25,3.5,3.75,4}))))</f>
        <v/>
      </c>
      <c r="AL140" s="4" t="str">
        <f>IF(OR(COUNT($A140)=0,COUNT(B140:AK140)=0),"",IF(COUNTIF(B140:AK140,"3E")&gt;0,"3E",IF(DRAFT!$A142="R",TRUNC(SUMPRODUCT(RGP,RCP)/TCP,3),TRUNC((SUMPRODUCT(--(IMDGP&gt;0)*IMDGP,IMCP)+CEILING(DRAFT!$DB142*42,0.25))/TCP,3))))</f>
        <v/>
      </c>
      <c r="AM140" s="2" t="str">
        <f>IF(OR(COUNT($A140)=0,COUNT(B140:AK140)=0),"",IF(COUNTIF(B140:AK140,"3E")&gt;0,"3E",IF(DRAFT!$A142="R",SUMPRODUCT(--(RGP&gt;=2),RCP),SUMPRODUCT(--(IMDGP&gt;0),--(IMGP=0),IMCP)+DRAFT!$DC142)))</f>
        <v/>
      </c>
      <c r="AN140" s="67" t="str">
        <f>IF(AL140="3E","3E",IF(COUNT($A140)=0,"",IF(COUNT(AI140)=0,"--",ROUND(((CEILING(DRAFT!$CV142*38,0.25)+CEILING(DRAFT!$CX142*38,0.25)+CEILING(DRAFT!$CZ142*42,0.25)+CEILING($AL140*42,0.25))/160),2))))</f>
        <v/>
      </c>
      <c r="AO140" s="2" t="str">
        <f>IF(AN140="3E","3E",IF(COUNT($A140)=0,"",IF(COUNT(AN140)=0,"I",LOOKUP(AN140,{0,2,2.25,2.5,2.75,3,3.25,3.5,3.75,4},{"F","D","C","C+","B-","B","B+","A-","A","A+"}))))</f>
        <v/>
      </c>
      <c r="AP140" s="2" t="str">
        <f>IF(AN140="3E","3E",IF(OR(COUNT(A140)=0,COUNT(AN140)=0),"",DRAFT!CW142+DRAFT!CY142+DRAFT!DA142+N(TABULATION!AM140)))</f>
        <v/>
      </c>
      <c r="AQ140" s="2" t="str">
        <f>IF(OR(COUNT($A140)=0,COUNT(B140:AK140)=0),"",IF(COUNTIF(B140:AM140,"3E")&gt;0,"3E",IF(AND(DRAFT!$A142="IM",OR($AL140&gt;DRAFT!$DB142,$AM140&gt;DRAFT!$DC142)),"IMPROVED",IF(AND(DRAFT!$A142="IM",$AL140&lt;=DRAFT!$DB142,$AM140&lt;=DRAFT!$DC142),"NOT IMPROVED",IF(AND(DRAFT!CU142="S",AH140&gt;=2,AK140&gt;=2,AN140&gt;=2.5,AP140&gt;=144),"PASS","FAIL")))))</f>
        <v/>
      </c>
      <c r="AR140" s="2" t="str">
        <f t="shared" si="4"/>
        <v/>
      </c>
      <c r="AS140" s="2" t="str">
        <f t="shared" si="5"/>
        <v/>
      </c>
    </row>
    <row r="141" spans="1:46" ht="18.95" customHeight="1" x14ac:dyDescent="0.25">
      <c r="A141" s="3" t="str">
        <f>IF(DRAFT!$B143="","",DRAFT!$B143)</f>
        <v/>
      </c>
      <c r="B141" s="2" t="str">
        <f>IF(COUNT($A141)=0,"",IF($A141&lt;&gt;DRAFT!$B143,"ERR",IF(DRAFT!I143="3E","3E",IF(COUNT(DRAFT!E143,DRAFT!I143)&gt;0,DRAFT!J143,""))))</f>
        <v/>
      </c>
      <c r="C141" s="2" t="str">
        <f>IF(COUNT($A141)=0,"",IF(B141="3E","3E",IF(B141="","I",LOOKUP(B141/D$2,{0,0.4,0.45,0.5,0.55,0.6,0.65,0.7,0.75,0.8,1},{"F","D","C","C+","B-","B","B+","A-","A","A+"}))))</f>
        <v/>
      </c>
      <c r="D141" s="1" t="str">
        <f>IF(COUNT($A141)=0,"",IF(B141="","--",IF(B141="3E","3E",LOOKUP(B141/D$2,{0,0.4,0.45,0.5,0.55,0.6,0.65,0.7,0.75,0.8,1},{0,2,2.25,2.5,2.75,3,3.25,3.5,3.75,4}))))</f>
        <v/>
      </c>
      <c r="E141" s="2" t="str">
        <f>IF(COUNT($A141)=0,"",IF($A141&lt;&gt;DRAFT!$B143,"ERR",IF(DRAFT!R143="3E","3E",IF(COUNT(DRAFT!N143,DRAFT!R143)&gt;0,DRAFT!S143,""))))</f>
        <v/>
      </c>
      <c r="F141" s="2" t="str">
        <f>IF(COUNT($A141)=0,"",IF(E141="3E","3E",IF(E141="","I",LOOKUP(E141/G$2,{0,0.4,0.45,0.5,0.55,0.6,0.65,0.7,0.75,0.8,1},{"F","D","C","C+","B-","B","B+","A-","A","A+"}))))</f>
        <v/>
      </c>
      <c r="G141" s="1" t="str">
        <f>IF(COUNT($A141)=0,"",IF(E141="","--",IF(E141="3E","3E",LOOKUP(E141/G$2,{0,0.4,0.45,0.5,0.55,0.6,0.65,0.7,0.75,0.8,1},{0,2,2.25,2.5,2.75,3,3.25,3.5,3.75,4}))))</f>
        <v/>
      </c>
      <c r="H141" s="2" t="str">
        <f>IF(COUNT($A141)=0,"",IF($A141&lt;&gt;DRAFT!$B143,"ERR",IF(DRAFT!AA143="3E","3E",IF(COUNT(DRAFT!W143,DRAFT!AA143)&gt;0,DRAFT!AB143,""))))</f>
        <v/>
      </c>
      <c r="I141" s="2" t="str">
        <f>IF(COUNT($A141)=0,"",IF(H141="3E","3E",IF(H141="","I",LOOKUP(H141/J$2,{0,0.4,0.45,0.5,0.55,0.6,0.65,0.7,0.75,0.8,1},{"F","D","C","C+","B-","B","B+","A-","A","A+"}))))</f>
        <v/>
      </c>
      <c r="J141" s="1" t="str">
        <f>IF(COUNT($A141)=0,"",IF(H141="","--",IF(H141="3E","3E",LOOKUP(H141/J$2,{0,0.4,0.45,0.5,0.55,0.6,0.65,0.7,0.75,0.8,1},{0,2,2.25,2.5,2.75,3,3.25,3.5,3.75,4}))))</f>
        <v/>
      </c>
      <c r="K141" s="2" t="str">
        <f>IF(COUNT($A141)=0,"",IF($A141&lt;&gt;DRAFT!$B143,"ERR",IF(DRAFT!AJ143="3E","3E",IF(COUNT(DRAFT!AF143,DRAFT!AJ143)&gt;0,DRAFT!AK143,""))))</f>
        <v/>
      </c>
      <c r="L141" s="2" t="str">
        <f>IF(COUNT($A141)=0,"",IF(K141="3E","3E",IF(K141="","I",LOOKUP(K141/M$2,{0,0.4,0.45,0.5,0.55,0.6,0.65,0.7,0.75,0.8,1},{"F","D","C","C+","B-","B","B+","A-","A","A+"}))))</f>
        <v/>
      </c>
      <c r="M141" s="1" t="str">
        <f>IF(COUNT($A141)=0,"",IF(K141="","--",IF(K141="3E","3E",LOOKUP(K141/M$2,{0,0.4,0.45,0.5,0.55,0.6,0.65,0.7,0.75,0.8,1},{0,2,2.25,2.5,2.75,3,3.25,3.5,3.75,4}))))</f>
        <v/>
      </c>
      <c r="N141" s="2" t="str">
        <f>IF(COUNT($A141)=0,"",IF($A141&lt;&gt;DRAFT!$B143,"ERR",IF(DRAFT!AS143="3E","3E",IF(COUNT(DRAFT!AO143,DRAFT!AS143)&gt;0,DRAFT!AT143,""))))</f>
        <v/>
      </c>
      <c r="O141" s="2" t="str">
        <f>IF(COUNT($A141)=0,"",IF(N141="3E","3E",IF(N141="","I",LOOKUP(N141/P$2,{0,0.4,0.45,0.5,0.55,0.6,0.65,0.7,0.75,0.8,1},{"F","D","C","C+","B-","B","B+","A-","A","A+"}))))</f>
        <v/>
      </c>
      <c r="P141" s="1" t="str">
        <f>IF(COUNT($A141)=0,"",IF(N141="","--",IF(N141="3E","3E",LOOKUP(N141/P$2,{0,0.4,0.45,0.5,0.55,0.6,0.65,0.7,0.75,0.8,1},{0,2,2.25,2.5,2.75,3,3.25,3.5,3.75,4}))))</f>
        <v/>
      </c>
      <c r="Q141" s="2" t="str">
        <f>IF(COUNT($A141)=0,"",IF($A141&lt;&gt;DRAFT!$B143,"ERR",IF(DRAFT!BB143="3E","3E",IF(COUNT(DRAFT!AX143,DRAFT!BB143)&gt;0,DRAFT!BC143,""))))</f>
        <v/>
      </c>
      <c r="R141" s="2" t="str">
        <f>IF(COUNT($A141)=0,"",IF(Q141="3E","3E",IF(Q141="","I",LOOKUP(Q141/S$2,{0,0.4,0.45,0.5,0.55,0.6,0.65,0.7,0.75,0.8,1},{"F","D","C","C+","B-","B","B+","A-","A","A+"}))))</f>
        <v/>
      </c>
      <c r="S141" s="1" t="str">
        <f>IF(COUNT($A141)=0,"",IF(Q141="","--",IF(Q141="3E","3E",LOOKUP(Q141/S$2,{0,0.4,0.45,0.5,0.55,0.6,0.65,0.7,0.75,0.8,1},{0,2,2.25,2.5,2.75,3,3.25,3.5,3.75,4}))))</f>
        <v/>
      </c>
      <c r="T141" s="2" t="str">
        <f>IF(COUNT($A141)=0,"",IF($A141&lt;&gt;DRAFT!$B143,"ERR",IF(DRAFT!BK143="3E","3E",IF(COUNT(DRAFT!BG143,DRAFT!BK143)&gt;0,DRAFT!BL143,""))))</f>
        <v/>
      </c>
      <c r="U141" s="2" t="str">
        <f>IF(COUNT($A141)=0,"",IF(T141="3E","3E",IF(T141="","I",LOOKUP(T141/V$2,{0,0.4,0.45,0.5,0.55,0.6,0.65,0.7,0.75,0.8,1},{"F","D","C","C+","B-","B","B+","A-","A","A+"}))))</f>
        <v/>
      </c>
      <c r="V141" s="1" t="str">
        <f>IF(COUNT($A141)=0,"",IF(T141="","--",IF(T141="3E","3E",LOOKUP(T141/V$2,{0,0.4,0.45,0.5,0.55,0.6,0.65,0.7,0.75,0.8,1},{0,2,2.25,2.5,2.75,3,3.25,3.5,3.75,4}))))</f>
        <v/>
      </c>
      <c r="W141" s="2" t="str">
        <f>IF(COUNT($A141)=0,"",IF($A141&lt;&gt;DRAFT!$B143,"ERR",IF(DRAFT!BT143="3E","3E",IF(COUNT(DRAFT!BP143,DRAFT!BT143)&gt;0,DRAFT!BU143,""))))</f>
        <v/>
      </c>
      <c r="X141" s="2" t="str">
        <f>IF(COUNT($A141)=0,"",IF(W141="3E","3E",IF(W141="","I",LOOKUP(W141/Y$2,{0,0.4,0.45,0.5,0.55,0.6,0.65,0.7,0.75,0.8,1},{"F","D","C","C+","B-","B","B+","A-","A","A+"}))))</f>
        <v/>
      </c>
      <c r="Y141" s="1" t="str">
        <f>IF(COUNT($A141)=0,"",IF(W141="","--",IF(W141="3E","3E",LOOKUP(W141/Y$2,{0,0.4,0.45,0.5,0.55,0.6,0.65,0.7,0.75,0.8,1},{0,2,2.25,2.5,2.75,3,3.25,3.5,3.75,4}))))</f>
        <v/>
      </c>
      <c r="Z141" s="2" t="str">
        <f>IF(COUNT($A141)=0,"",IF($A141&lt;&gt;DRAFT!$B143,"ERR",IF(DRAFT!CC143="3E","3E",IF(COUNT(DRAFT!BY143,DRAFT!CC143)&gt;0,DRAFT!CD143,""))))</f>
        <v/>
      </c>
      <c r="AA141" s="2" t="str">
        <f>IF(COUNT($A141)=0,"",IF(Z141="3E","3E",IF(Z141="","I",LOOKUP(Z141/AB$2,{0,0.4,0.45,0.5,0.55,0.6,0.65,0.7,0.75,0.8,1},{"F","D","C","C+","B-","B","B+","A-","A","A+"}))))</f>
        <v/>
      </c>
      <c r="AB141" s="1" t="str">
        <f>IF(COUNT($A141)=0,"",IF(Z141="","--",IF(Z141="3E","3E",LOOKUP(Z141/AB$2,{0,0.4,0.45,0.5,0.55,0.6,0.65,0.7,0.75,0.8,1},{0,2,2.25,2.5,2.75,3,3.25,3.5,3.75,4}))))</f>
        <v/>
      </c>
      <c r="AC141" s="2" t="str">
        <f>IF(COUNT($A141)=0,"",IF($A141&lt;&gt;DRAFT!$B143,"ERR",IF(DRAFT!CF143&gt;0,DRAFT!CF143,"")))</f>
        <v/>
      </c>
      <c r="AD141" s="2" t="str">
        <f>IF(COUNT($A141)=0,"",IF(AC141="3E","3E",IF(AC141="","I",LOOKUP(AC141/AE$2,{0,0.4,0.45,0.5,0.55,0.6,0.65,0.7,0.75,0.8,1},{"F","D","C","C+","B-","B","B+","A-","A","A+"}))))</f>
        <v/>
      </c>
      <c r="AE141" s="1" t="str">
        <f>IF(COUNT($A141)=0,"",IF(AC141="","--",IF(AC141="3E","3E",LOOKUP(AC141/AE$2,{0,0.4,0.45,0.5,0.55,0.6,0.65,0.7,0.75,0.8,1},{0,2,2.25,2.5,2.75,3,3.25,3.5,3.75,4}))))</f>
        <v/>
      </c>
      <c r="AF141" s="2" t="str">
        <f>IF(COUNT($A141)=0,"",IF($A141&lt;&gt;DRAFT!$B143,"ERR",IF(DRAFT!CI143&gt;0,DRAFT!CK143,"")))</f>
        <v/>
      </c>
      <c r="AG141" s="2" t="str">
        <f>IF(COUNT($A141)=0,"",IF(AF141="3E","3E",IF(AF141="","I",LOOKUP(AF141/AH$2,{0,0.4,0.45,0.5,0.55,0.6,0.65,0.7,0.75,0.8,1},{"F","D","C","C+","B-","B","B+","A-","A","A+"}))))</f>
        <v/>
      </c>
      <c r="AH141" s="1" t="str">
        <f>IF(COUNT($A141)=0,"",IF(AF141="","--",IF(AF141="3E","3E",LOOKUP(AF141/AH$2,{0,0.4,0.45,0.5,0.55,0.6,0.65,0.7,0.75,0.8,1},{0,2,2.25,2.5,2.75,3,3.25,3.5,3.75,4}))))</f>
        <v/>
      </c>
      <c r="AI141" s="2" t="str">
        <f>IF($A141&lt;&gt;DRAFT!$B143,"ERR",IF(OR(COUNT($A141)=0,COUNT(DRAFT!CL143:CN143,DRAFT!CP143:CR143)=0),"",CEILING(SUM(DRAFT!CO143,DRAFT!CS143,DRAFT!CT143),1)))</f>
        <v/>
      </c>
      <c r="AJ141" s="2" t="str">
        <f>IF(COUNT($A141)=0,"",IF(AI141="3E","3E",IF(AI141="","I",LOOKUP(AI141/AK$2,{0,0.4,0.45,0.5,0.55,0.6,0.65,0.7,0.75,0.8,1},{"F","D","C","C+","B-","B","B+","A-","A","A+"}))))</f>
        <v/>
      </c>
      <c r="AK141" s="1" t="str">
        <f>IF(COUNT($A141)=0,"",IF(AI141="","--",IF(AI141="3E","3E",LOOKUP(AI141/AK$2,{0,0.4,0.45,0.5,0.55,0.6,0.65,0.7,0.75,0.8,1},{0,2,2.25,2.5,2.75,3,3.25,3.5,3.75,4}))))</f>
        <v/>
      </c>
      <c r="AL141" s="4" t="str">
        <f>IF(OR(COUNT($A141)=0,COUNT(B141:AK141)=0),"",IF(COUNTIF(B141:AK141,"3E")&gt;0,"3E",IF(DRAFT!$A143="R",TRUNC(SUMPRODUCT(RGP,RCP)/TCP,3),TRUNC((SUMPRODUCT(--(IMDGP&gt;0)*IMDGP,IMCP)+CEILING(DRAFT!$DB143*42,0.25))/TCP,3))))</f>
        <v/>
      </c>
      <c r="AM141" s="2" t="str">
        <f>IF(OR(COUNT($A141)=0,COUNT(B141:AK141)=0),"",IF(COUNTIF(B141:AK141,"3E")&gt;0,"3E",IF(DRAFT!$A143="R",SUMPRODUCT(--(RGP&gt;=2),RCP),SUMPRODUCT(--(IMDGP&gt;0),--(IMGP=0),IMCP)+DRAFT!$DC143)))</f>
        <v/>
      </c>
      <c r="AN141" s="67" t="str">
        <f>IF(AL141="3E","3E",IF(COUNT($A141)=0,"",IF(COUNT(AI141)=0,"--",ROUND(((CEILING(DRAFT!$CV143*38,0.25)+CEILING(DRAFT!$CX143*38,0.25)+CEILING(DRAFT!$CZ143*42,0.25)+CEILING($AL141*42,0.25))/160),2))))</f>
        <v/>
      </c>
      <c r="AO141" s="2" t="str">
        <f>IF(AN141="3E","3E",IF(COUNT($A141)=0,"",IF(COUNT(AN141)=0,"I",LOOKUP(AN141,{0,2,2.25,2.5,2.75,3,3.25,3.5,3.75,4},{"F","D","C","C+","B-","B","B+","A-","A","A+"}))))</f>
        <v/>
      </c>
      <c r="AP141" s="2" t="str">
        <f>IF(AN141="3E","3E",IF(OR(COUNT(A141)=0,COUNT(AN141)=0),"",DRAFT!CW143+DRAFT!CY143+DRAFT!DA143+N(TABULATION!AM141)))</f>
        <v/>
      </c>
      <c r="AQ141" s="2" t="str">
        <f>IF(OR(COUNT($A141)=0,COUNT(B141:AK141)=0),"",IF(COUNTIF(B141:AM141,"3E")&gt;0,"3E",IF(AND(DRAFT!$A143="IM",OR($AL141&gt;DRAFT!$DB143,$AM141&gt;DRAFT!$DC143)),"IMPROVED",IF(AND(DRAFT!$A143="IM",$AL141&lt;=DRAFT!$DB143,$AM141&lt;=DRAFT!$DC143),"NOT IMPROVED",IF(AND(DRAFT!CU143="S",AH141&gt;=2,AK141&gt;=2,AN141&gt;=2.5,AP141&gt;=144),"PASS","FAIL")))))</f>
        <v/>
      </c>
      <c r="AR141" s="2" t="str">
        <f t="shared" si="4"/>
        <v/>
      </c>
      <c r="AS141" s="2" t="str">
        <f t="shared" si="5"/>
        <v/>
      </c>
    </row>
    <row r="142" spans="1:46" ht="18.95" customHeight="1" x14ac:dyDescent="0.25">
      <c r="A142" s="3" t="str">
        <f>IF(DRAFT!$B144="","",DRAFT!$B144)</f>
        <v/>
      </c>
      <c r="B142" s="2" t="str">
        <f>IF(COUNT($A142)=0,"",IF($A142&lt;&gt;DRAFT!$B144,"ERR",IF(DRAFT!I144="3E","3E",IF(COUNT(DRAFT!E144,DRAFT!I144)&gt;0,DRAFT!J144,""))))</f>
        <v/>
      </c>
      <c r="C142" s="2" t="str">
        <f>IF(COUNT($A142)=0,"",IF(B142="3E","3E",IF(B142="","I",LOOKUP(B142/D$2,{0,0.4,0.45,0.5,0.55,0.6,0.65,0.7,0.75,0.8,1},{"F","D","C","C+","B-","B","B+","A-","A","A+"}))))</f>
        <v/>
      </c>
      <c r="D142" s="1" t="str">
        <f>IF(COUNT($A142)=0,"",IF(B142="","--",IF(B142="3E","3E",LOOKUP(B142/D$2,{0,0.4,0.45,0.5,0.55,0.6,0.65,0.7,0.75,0.8,1},{0,2,2.25,2.5,2.75,3,3.25,3.5,3.75,4}))))</f>
        <v/>
      </c>
      <c r="E142" s="2" t="str">
        <f>IF(COUNT($A142)=0,"",IF($A142&lt;&gt;DRAFT!$B144,"ERR",IF(DRAFT!R144="3E","3E",IF(COUNT(DRAFT!N144,DRAFT!R144)&gt;0,DRAFT!S144,""))))</f>
        <v/>
      </c>
      <c r="F142" s="2" t="str">
        <f>IF(COUNT($A142)=0,"",IF(E142="3E","3E",IF(E142="","I",LOOKUP(E142/G$2,{0,0.4,0.45,0.5,0.55,0.6,0.65,0.7,0.75,0.8,1},{"F","D","C","C+","B-","B","B+","A-","A","A+"}))))</f>
        <v/>
      </c>
      <c r="G142" s="1" t="str">
        <f>IF(COUNT($A142)=0,"",IF(E142="","--",IF(E142="3E","3E",LOOKUP(E142/G$2,{0,0.4,0.45,0.5,0.55,0.6,0.65,0.7,0.75,0.8,1},{0,2,2.25,2.5,2.75,3,3.25,3.5,3.75,4}))))</f>
        <v/>
      </c>
      <c r="H142" s="2" t="str">
        <f>IF(COUNT($A142)=0,"",IF($A142&lt;&gt;DRAFT!$B144,"ERR",IF(DRAFT!AA144="3E","3E",IF(COUNT(DRAFT!W144,DRAFT!AA144)&gt;0,DRAFT!AB144,""))))</f>
        <v/>
      </c>
      <c r="I142" s="2" t="str">
        <f>IF(COUNT($A142)=0,"",IF(H142="3E","3E",IF(H142="","I",LOOKUP(H142/J$2,{0,0.4,0.45,0.5,0.55,0.6,0.65,0.7,0.75,0.8,1},{"F","D","C","C+","B-","B","B+","A-","A","A+"}))))</f>
        <v/>
      </c>
      <c r="J142" s="1" t="str">
        <f>IF(COUNT($A142)=0,"",IF(H142="","--",IF(H142="3E","3E",LOOKUP(H142/J$2,{0,0.4,0.45,0.5,0.55,0.6,0.65,0.7,0.75,0.8,1},{0,2,2.25,2.5,2.75,3,3.25,3.5,3.75,4}))))</f>
        <v/>
      </c>
      <c r="K142" s="2" t="str">
        <f>IF(COUNT($A142)=0,"",IF($A142&lt;&gt;DRAFT!$B144,"ERR",IF(DRAFT!AJ144="3E","3E",IF(COUNT(DRAFT!AF144,DRAFT!AJ144)&gt;0,DRAFT!AK144,""))))</f>
        <v/>
      </c>
      <c r="L142" s="2" t="str">
        <f>IF(COUNT($A142)=0,"",IF(K142="3E","3E",IF(K142="","I",LOOKUP(K142/M$2,{0,0.4,0.45,0.5,0.55,0.6,0.65,0.7,0.75,0.8,1},{"F","D","C","C+","B-","B","B+","A-","A","A+"}))))</f>
        <v/>
      </c>
      <c r="M142" s="1" t="str">
        <f>IF(COUNT($A142)=0,"",IF(K142="","--",IF(K142="3E","3E",LOOKUP(K142/M$2,{0,0.4,0.45,0.5,0.55,0.6,0.65,0.7,0.75,0.8,1},{0,2,2.25,2.5,2.75,3,3.25,3.5,3.75,4}))))</f>
        <v/>
      </c>
      <c r="N142" s="2" t="str">
        <f>IF(COUNT($A142)=0,"",IF($A142&lt;&gt;DRAFT!$B144,"ERR",IF(DRAFT!AS144="3E","3E",IF(COUNT(DRAFT!AO144,DRAFT!AS144)&gt;0,DRAFT!AT144,""))))</f>
        <v/>
      </c>
      <c r="O142" s="2" t="str">
        <f>IF(COUNT($A142)=0,"",IF(N142="3E","3E",IF(N142="","I",LOOKUP(N142/P$2,{0,0.4,0.45,0.5,0.55,0.6,0.65,0.7,0.75,0.8,1},{"F","D","C","C+","B-","B","B+","A-","A","A+"}))))</f>
        <v/>
      </c>
      <c r="P142" s="1" t="str">
        <f>IF(COUNT($A142)=0,"",IF(N142="","--",IF(N142="3E","3E",LOOKUP(N142/P$2,{0,0.4,0.45,0.5,0.55,0.6,0.65,0.7,0.75,0.8,1},{0,2,2.25,2.5,2.75,3,3.25,3.5,3.75,4}))))</f>
        <v/>
      </c>
      <c r="Q142" s="2" t="str">
        <f>IF(COUNT($A142)=0,"",IF($A142&lt;&gt;DRAFT!$B144,"ERR",IF(DRAFT!BB144="3E","3E",IF(COUNT(DRAFT!AX144,DRAFT!BB144)&gt;0,DRAFT!BC144,""))))</f>
        <v/>
      </c>
      <c r="R142" s="2" t="str">
        <f>IF(COUNT($A142)=0,"",IF(Q142="3E","3E",IF(Q142="","I",LOOKUP(Q142/S$2,{0,0.4,0.45,0.5,0.55,0.6,0.65,0.7,0.75,0.8,1},{"F","D","C","C+","B-","B","B+","A-","A","A+"}))))</f>
        <v/>
      </c>
      <c r="S142" s="1" t="str">
        <f>IF(COUNT($A142)=0,"",IF(Q142="","--",IF(Q142="3E","3E",LOOKUP(Q142/S$2,{0,0.4,0.45,0.5,0.55,0.6,0.65,0.7,0.75,0.8,1},{0,2,2.25,2.5,2.75,3,3.25,3.5,3.75,4}))))</f>
        <v/>
      </c>
      <c r="T142" s="2" t="str">
        <f>IF(COUNT($A142)=0,"",IF($A142&lt;&gt;DRAFT!$B144,"ERR",IF(DRAFT!BK144="3E","3E",IF(COUNT(DRAFT!BG144,DRAFT!BK144)&gt;0,DRAFT!BL144,""))))</f>
        <v/>
      </c>
      <c r="U142" s="2" t="str">
        <f>IF(COUNT($A142)=0,"",IF(T142="3E","3E",IF(T142="","I",LOOKUP(T142/V$2,{0,0.4,0.45,0.5,0.55,0.6,0.65,0.7,0.75,0.8,1},{"F","D","C","C+","B-","B","B+","A-","A","A+"}))))</f>
        <v/>
      </c>
      <c r="V142" s="1" t="str">
        <f>IF(COUNT($A142)=0,"",IF(T142="","--",IF(T142="3E","3E",LOOKUP(T142/V$2,{0,0.4,0.45,0.5,0.55,0.6,0.65,0.7,0.75,0.8,1},{0,2,2.25,2.5,2.75,3,3.25,3.5,3.75,4}))))</f>
        <v/>
      </c>
      <c r="W142" s="2" t="str">
        <f>IF(COUNT($A142)=0,"",IF($A142&lt;&gt;DRAFT!$B144,"ERR",IF(DRAFT!BT144="3E","3E",IF(COUNT(DRAFT!BP144,DRAFT!BT144)&gt;0,DRAFT!BU144,""))))</f>
        <v/>
      </c>
      <c r="X142" s="2" t="str">
        <f>IF(COUNT($A142)=0,"",IF(W142="3E","3E",IF(W142="","I",LOOKUP(W142/Y$2,{0,0.4,0.45,0.5,0.55,0.6,0.65,0.7,0.75,0.8,1},{"F","D","C","C+","B-","B","B+","A-","A","A+"}))))</f>
        <v/>
      </c>
      <c r="Y142" s="1" t="str">
        <f>IF(COUNT($A142)=0,"",IF(W142="","--",IF(W142="3E","3E",LOOKUP(W142/Y$2,{0,0.4,0.45,0.5,0.55,0.6,0.65,0.7,0.75,0.8,1},{0,2,2.25,2.5,2.75,3,3.25,3.5,3.75,4}))))</f>
        <v/>
      </c>
      <c r="Z142" s="2" t="str">
        <f>IF(COUNT($A142)=0,"",IF($A142&lt;&gt;DRAFT!$B144,"ERR",IF(DRAFT!CC144="3E","3E",IF(COUNT(DRAFT!BY144,DRAFT!CC144)&gt;0,DRAFT!CD144,""))))</f>
        <v/>
      </c>
      <c r="AA142" s="2" t="str">
        <f>IF(COUNT($A142)=0,"",IF(Z142="3E","3E",IF(Z142="","I",LOOKUP(Z142/AB$2,{0,0.4,0.45,0.5,0.55,0.6,0.65,0.7,0.75,0.8,1},{"F","D","C","C+","B-","B","B+","A-","A","A+"}))))</f>
        <v/>
      </c>
      <c r="AB142" s="1" t="str">
        <f>IF(COUNT($A142)=0,"",IF(Z142="","--",IF(Z142="3E","3E",LOOKUP(Z142/AB$2,{0,0.4,0.45,0.5,0.55,0.6,0.65,0.7,0.75,0.8,1},{0,2,2.25,2.5,2.75,3,3.25,3.5,3.75,4}))))</f>
        <v/>
      </c>
      <c r="AC142" s="2" t="str">
        <f>IF(COUNT($A142)=0,"",IF($A142&lt;&gt;DRAFT!$B144,"ERR",IF(DRAFT!CF144&gt;0,DRAFT!CF144,"")))</f>
        <v/>
      </c>
      <c r="AD142" s="2" t="str">
        <f>IF(COUNT($A142)=0,"",IF(AC142="3E","3E",IF(AC142="","I",LOOKUP(AC142/AE$2,{0,0.4,0.45,0.5,0.55,0.6,0.65,0.7,0.75,0.8,1},{"F","D","C","C+","B-","B","B+","A-","A","A+"}))))</f>
        <v/>
      </c>
      <c r="AE142" s="1" t="str">
        <f>IF(COUNT($A142)=0,"",IF(AC142="","--",IF(AC142="3E","3E",LOOKUP(AC142/AE$2,{0,0.4,0.45,0.5,0.55,0.6,0.65,0.7,0.75,0.8,1},{0,2,2.25,2.5,2.75,3,3.25,3.5,3.75,4}))))</f>
        <v/>
      </c>
      <c r="AF142" s="2" t="str">
        <f>IF(COUNT($A142)=0,"",IF($A142&lt;&gt;DRAFT!$B144,"ERR",IF(DRAFT!CI144&gt;0,DRAFT!CK144,"")))</f>
        <v/>
      </c>
      <c r="AG142" s="2" t="str">
        <f>IF(COUNT($A142)=0,"",IF(AF142="3E","3E",IF(AF142="","I",LOOKUP(AF142/AH$2,{0,0.4,0.45,0.5,0.55,0.6,0.65,0.7,0.75,0.8,1},{"F","D","C","C+","B-","B","B+","A-","A","A+"}))))</f>
        <v/>
      </c>
      <c r="AH142" s="1" t="str">
        <f>IF(COUNT($A142)=0,"",IF(AF142="","--",IF(AF142="3E","3E",LOOKUP(AF142/AH$2,{0,0.4,0.45,0.5,0.55,0.6,0.65,0.7,0.75,0.8,1},{0,2,2.25,2.5,2.75,3,3.25,3.5,3.75,4}))))</f>
        <v/>
      </c>
      <c r="AI142" s="2" t="str">
        <f>IF($A142&lt;&gt;DRAFT!$B144,"ERR",IF(OR(COUNT($A142)=0,COUNT(DRAFT!CL144:CN144,DRAFT!CP144:CR144)=0),"",CEILING(SUM(DRAFT!CO144,DRAFT!CS144,DRAFT!CT144),1)))</f>
        <v/>
      </c>
      <c r="AJ142" s="2" t="str">
        <f>IF(COUNT($A142)=0,"",IF(AI142="3E","3E",IF(AI142="","I",LOOKUP(AI142/AK$2,{0,0.4,0.45,0.5,0.55,0.6,0.65,0.7,0.75,0.8,1},{"F","D","C","C+","B-","B","B+","A-","A","A+"}))))</f>
        <v/>
      </c>
      <c r="AK142" s="1" t="str">
        <f>IF(COUNT($A142)=0,"",IF(AI142="","--",IF(AI142="3E","3E",LOOKUP(AI142/AK$2,{0,0.4,0.45,0.5,0.55,0.6,0.65,0.7,0.75,0.8,1},{0,2,2.25,2.5,2.75,3,3.25,3.5,3.75,4}))))</f>
        <v/>
      </c>
      <c r="AL142" s="4" t="str">
        <f>IF(OR(COUNT($A142)=0,COUNT(B142:AK142)=0),"",IF(COUNTIF(B142:AK142,"3E")&gt;0,"3E",IF(DRAFT!$A144="R",TRUNC(SUMPRODUCT(RGP,RCP)/TCP,3),TRUNC((SUMPRODUCT(--(IMDGP&gt;0)*IMDGP,IMCP)+CEILING(DRAFT!$DB144*42,0.25))/TCP,3))))</f>
        <v/>
      </c>
      <c r="AM142" s="2" t="str">
        <f>IF(OR(COUNT($A142)=0,COUNT(B142:AK142)=0),"",IF(COUNTIF(B142:AK142,"3E")&gt;0,"3E",IF(DRAFT!$A144="R",SUMPRODUCT(--(RGP&gt;=2),RCP),SUMPRODUCT(--(IMDGP&gt;0),--(IMGP=0),IMCP)+DRAFT!$DC144)))</f>
        <v/>
      </c>
      <c r="AN142" s="67" t="str">
        <f>IF(AL142="3E","3E",IF(COUNT($A142)=0,"",IF(COUNT(AI142)=0,"--",ROUND(((CEILING(DRAFT!$CV144*38,0.25)+CEILING(DRAFT!$CX144*38,0.25)+CEILING(DRAFT!$CZ144*42,0.25)+CEILING($AL142*42,0.25))/160),2))))</f>
        <v/>
      </c>
      <c r="AO142" s="2" t="str">
        <f>IF(AN142="3E","3E",IF(COUNT($A142)=0,"",IF(COUNT(AN142)=0,"I",LOOKUP(AN142,{0,2,2.25,2.5,2.75,3,3.25,3.5,3.75,4},{"F","D","C","C+","B-","B","B+","A-","A","A+"}))))</f>
        <v/>
      </c>
      <c r="AP142" s="2" t="str">
        <f>IF(AN142="3E","3E",IF(OR(COUNT(A142)=0,COUNT(AN142)=0),"",DRAFT!CW144+DRAFT!CY144+DRAFT!DA144+N(TABULATION!AM142)))</f>
        <v/>
      </c>
      <c r="AQ142" s="2" t="str">
        <f>IF(OR(COUNT($A142)=0,COUNT(B142:AK142)=0),"",IF(COUNTIF(B142:AM142,"3E")&gt;0,"3E",IF(AND(DRAFT!$A144="IM",OR($AL142&gt;DRAFT!$DB144,$AM142&gt;DRAFT!$DC144)),"IMPROVED",IF(AND(DRAFT!$A144="IM",$AL142&lt;=DRAFT!$DB144,$AM142&lt;=DRAFT!$DC144),"NOT IMPROVED",IF(AND(DRAFT!CU144="S",AH142&gt;=2,AK142&gt;=2,AN142&gt;=2.5,AP142&gt;=144),"PASS","FAIL")))))</f>
        <v/>
      </c>
      <c r="AR142" s="2" t="str">
        <f t="shared" si="4"/>
        <v/>
      </c>
      <c r="AS142" s="2" t="str">
        <f t="shared" si="5"/>
        <v/>
      </c>
    </row>
    <row r="143" spans="1:46" ht="18.95" customHeight="1" x14ac:dyDescent="0.25">
      <c r="A143" s="3" t="str">
        <f>IF(DRAFT!$B145="","",DRAFT!$B145)</f>
        <v/>
      </c>
      <c r="B143" s="2" t="str">
        <f>IF(COUNT($A143)=0,"",IF($A143&lt;&gt;DRAFT!$B145,"ERR",IF(DRAFT!I145="3E","3E",IF(COUNT(DRAFT!E145,DRAFT!I145)&gt;0,DRAFT!J145,""))))</f>
        <v/>
      </c>
      <c r="C143" s="2" t="str">
        <f>IF(COUNT($A143)=0,"",IF(B143="3E","3E",IF(B143="","I",LOOKUP(B143/D$2,{0,0.4,0.45,0.5,0.55,0.6,0.65,0.7,0.75,0.8,1},{"F","D","C","C+","B-","B","B+","A-","A","A+"}))))</f>
        <v/>
      </c>
      <c r="D143" s="1" t="str">
        <f>IF(COUNT($A143)=0,"",IF(B143="","--",IF(B143="3E","3E",LOOKUP(B143/D$2,{0,0.4,0.45,0.5,0.55,0.6,0.65,0.7,0.75,0.8,1},{0,2,2.25,2.5,2.75,3,3.25,3.5,3.75,4}))))</f>
        <v/>
      </c>
      <c r="E143" s="2" t="str">
        <f>IF(COUNT($A143)=0,"",IF($A143&lt;&gt;DRAFT!$B145,"ERR",IF(DRAFT!R145="3E","3E",IF(COUNT(DRAFT!N145,DRAFT!R145)&gt;0,DRAFT!S145,""))))</f>
        <v/>
      </c>
      <c r="F143" s="2" t="str">
        <f>IF(COUNT($A143)=0,"",IF(E143="3E","3E",IF(E143="","I",LOOKUP(E143/G$2,{0,0.4,0.45,0.5,0.55,0.6,0.65,0.7,0.75,0.8,1},{"F","D","C","C+","B-","B","B+","A-","A","A+"}))))</f>
        <v/>
      </c>
      <c r="G143" s="1" t="str">
        <f>IF(COUNT($A143)=0,"",IF(E143="","--",IF(E143="3E","3E",LOOKUP(E143/G$2,{0,0.4,0.45,0.5,0.55,0.6,0.65,0.7,0.75,0.8,1},{0,2,2.25,2.5,2.75,3,3.25,3.5,3.75,4}))))</f>
        <v/>
      </c>
      <c r="H143" s="2" t="str">
        <f>IF(COUNT($A143)=0,"",IF($A143&lt;&gt;DRAFT!$B145,"ERR",IF(DRAFT!AA145="3E","3E",IF(COUNT(DRAFT!W145,DRAFT!AA145)&gt;0,DRAFT!AB145,""))))</f>
        <v/>
      </c>
      <c r="I143" s="2" t="str">
        <f>IF(COUNT($A143)=0,"",IF(H143="3E","3E",IF(H143="","I",LOOKUP(H143/J$2,{0,0.4,0.45,0.5,0.55,0.6,0.65,0.7,0.75,0.8,1},{"F","D","C","C+","B-","B","B+","A-","A","A+"}))))</f>
        <v/>
      </c>
      <c r="J143" s="1" t="str">
        <f>IF(COUNT($A143)=0,"",IF(H143="","--",IF(H143="3E","3E",LOOKUP(H143/J$2,{0,0.4,0.45,0.5,0.55,0.6,0.65,0.7,0.75,0.8,1},{0,2,2.25,2.5,2.75,3,3.25,3.5,3.75,4}))))</f>
        <v/>
      </c>
      <c r="K143" s="2" t="str">
        <f>IF(COUNT($A143)=0,"",IF($A143&lt;&gt;DRAFT!$B145,"ERR",IF(DRAFT!AJ145="3E","3E",IF(COUNT(DRAFT!AF145,DRAFT!AJ145)&gt;0,DRAFT!AK145,""))))</f>
        <v/>
      </c>
      <c r="L143" s="2" t="str">
        <f>IF(COUNT($A143)=0,"",IF(K143="3E","3E",IF(K143="","I",LOOKUP(K143/M$2,{0,0.4,0.45,0.5,0.55,0.6,0.65,0.7,0.75,0.8,1},{"F","D","C","C+","B-","B","B+","A-","A","A+"}))))</f>
        <v/>
      </c>
      <c r="M143" s="1" t="str">
        <f>IF(COUNT($A143)=0,"",IF(K143="","--",IF(K143="3E","3E",LOOKUP(K143/M$2,{0,0.4,0.45,0.5,0.55,0.6,0.65,0.7,0.75,0.8,1},{0,2,2.25,2.5,2.75,3,3.25,3.5,3.75,4}))))</f>
        <v/>
      </c>
      <c r="N143" s="2" t="str">
        <f>IF(COUNT($A143)=0,"",IF($A143&lt;&gt;DRAFT!$B145,"ERR",IF(DRAFT!AS145="3E","3E",IF(COUNT(DRAFT!AO145,DRAFT!AS145)&gt;0,DRAFT!AT145,""))))</f>
        <v/>
      </c>
      <c r="O143" s="2" t="str">
        <f>IF(COUNT($A143)=0,"",IF(N143="3E","3E",IF(N143="","I",LOOKUP(N143/P$2,{0,0.4,0.45,0.5,0.55,0.6,0.65,0.7,0.75,0.8,1},{"F","D","C","C+","B-","B","B+","A-","A","A+"}))))</f>
        <v/>
      </c>
      <c r="P143" s="1" t="str">
        <f>IF(COUNT($A143)=0,"",IF(N143="","--",IF(N143="3E","3E",LOOKUP(N143/P$2,{0,0.4,0.45,0.5,0.55,0.6,0.65,0.7,0.75,0.8,1},{0,2,2.25,2.5,2.75,3,3.25,3.5,3.75,4}))))</f>
        <v/>
      </c>
      <c r="Q143" s="2" t="str">
        <f>IF(COUNT($A143)=0,"",IF($A143&lt;&gt;DRAFT!$B145,"ERR",IF(DRAFT!BB145="3E","3E",IF(COUNT(DRAFT!AX145,DRAFT!BB145)&gt;0,DRAFT!BC145,""))))</f>
        <v/>
      </c>
      <c r="R143" s="2" t="str">
        <f>IF(COUNT($A143)=0,"",IF(Q143="3E","3E",IF(Q143="","I",LOOKUP(Q143/S$2,{0,0.4,0.45,0.5,0.55,0.6,0.65,0.7,0.75,0.8,1},{"F","D","C","C+","B-","B","B+","A-","A","A+"}))))</f>
        <v/>
      </c>
      <c r="S143" s="1" t="str">
        <f>IF(COUNT($A143)=0,"",IF(Q143="","--",IF(Q143="3E","3E",LOOKUP(Q143/S$2,{0,0.4,0.45,0.5,0.55,0.6,0.65,0.7,0.75,0.8,1},{0,2,2.25,2.5,2.75,3,3.25,3.5,3.75,4}))))</f>
        <v/>
      </c>
      <c r="T143" s="2" t="str">
        <f>IF(COUNT($A143)=0,"",IF($A143&lt;&gt;DRAFT!$B145,"ERR",IF(DRAFT!BK145="3E","3E",IF(COUNT(DRAFT!BG145,DRAFT!BK145)&gt;0,DRAFT!BL145,""))))</f>
        <v/>
      </c>
      <c r="U143" s="2" t="str">
        <f>IF(COUNT($A143)=0,"",IF(T143="3E","3E",IF(T143="","I",LOOKUP(T143/V$2,{0,0.4,0.45,0.5,0.55,0.6,0.65,0.7,0.75,0.8,1},{"F","D","C","C+","B-","B","B+","A-","A","A+"}))))</f>
        <v/>
      </c>
      <c r="V143" s="1" t="str">
        <f>IF(COUNT($A143)=0,"",IF(T143="","--",IF(T143="3E","3E",LOOKUP(T143/V$2,{0,0.4,0.45,0.5,0.55,0.6,0.65,0.7,0.75,0.8,1},{0,2,2.25,2.5,2.75,3,3.25,3.5,3.75,4}))))</f>
        <v/>
      </c>
      <c r="W143" s="2" t="str">
        <f>IF(COUNT($A143)=0,"",IF($A143&lt;&gt;DRAFT!$B145,"ERR",IF(DRAFT!BT145="3E","3E",IF(COUNT(DRAFT!BP145,DRAFT!BT145)&gt;0,DRAFT!BU145,""))))</f>
        <v/>
      </c>
      <c r="X143" s="2" t="str">
        <f>IF(COUNT($A143)=0,"",IF(W143="3E","3E",IF(W143="","I",LOOKUP(W143/Y$2,{0,0.4,0.45,0.5,0.55,0.6,0.65,0.7,0.75,0.8,1},{"F","D","C","C+","B-","B","B+","A-","A","A+"}))))</f>
        <v/>
      </c>
      <c r="Y143" s="1" t="str">
        <f>IF(COUNT($A143)=0,"",IF(W143="","--",IF(W143="3E","3E",LOOKUP(W143/Y$2,{0,0.4,0.45,0.5,0.55,0.6,0.65,0.7,0.75,0.8,1},{0,2,2.25,2.5,2.75,3,3.25,3.5,3.75,4}))))</f>
        <v/>
      </c>
      <c r="Z143" s="2" t="str">
        <f>IF(COUNT($A143)=0,"",IF($A143&lt;&gt;DRAFT!$B145,"ERR",IF(DRAFT!CC145="3E","3E",IF(COUNT(DRAFT!BY145,DRAFT!CC145)&gt;0,DRAFT!CD145,""))))</f>
        <v/>
      </c>
      <c r="AA143" s="2" t="str">
        <f>IF(COUNT($A143)=0,"",IF(Z143="3E","3E",IF(Z143="","I",LOOKUP(Z143/AB$2,{0,0.4,0.45,0.5,0.55,0.6,0.65,0.7,0.75,0.8,1},{"F","D","C","C+","B-","B","B+","A-","A","A+"}))))</f>
        <v/>
      </c>
      <c r="AB143" s="1" t="str">
        <f>IF(COUNT($A143)=0,"",IF(Z143="","--",IF(Z143="3E","3E",LOOKUP(Z143/AB$2,{0,0.4,0.45,0.5,0.55,0.6,0.65,0.7,0.75,0.8,1},{0,2,2.25,2.5,2.75,3,3.25,3.5,3.75,4}))))</f>
        <v/>
      </c>
      <c r="AC143" s="2" t="str">
        <f>IF(COUNT($A143)=0,"",IF($A143&lt;&gt;DRAFT!$B145,"ERR",IF(DRAFT!CF145&gt;0,DRAFT!CF145,"")))</f>
        <v/>
      </c>
      <c r="AD143" s="2" t="str">
        <f>IF(COUNT($A143)=0,"",IF(AC143="3E","3E",IF(AC143="","I",LOOKUP(AC143/AE$2,{0,0.4,0.45,0.5,0.55,0.6,0.65,0.7,0.75,0.8,1},{"F","D","C","C+","B-","B","B+","A-","A","A+"}))))</f>
        <v/>
      </c>
      <c r="AE143" s="1" t="str">
        <f>IF(COUNT($A143)=0,"",IF(AC143="","--",IF(AC143="3E","3E",LOOKUP(AC143/AE$2,{0,0.4,0.45,0.5,0.55,0.6,0.65,0.7,0.75,0.8,1},{0,2,2.25,2.5,2.75,3,3.25,3.5,3.75,4}))))</f>
        <v/>
      </c>
      <c r="AF143" s="2" t="str">
        <f>IF(COUNT($A143)=0,"",IF($A143&lt;&gt;DRAFT!$B145,"ERR",IF(DRAFT!CI145&gt;0,DRAFT!CK145,"")))</f>
        <v/>
      </c>
      <c r="AG143" s="2" t="str">
        <f>IF(COUNT($A143)=0,"",IF(AF143="3E","3E",IF(AF143="","I",LOOKUP(AF143/AH$2,{0,0.4,0.45,0.5,0.55,0.6,0.65,0.7,0.75,0.8,1},{"F","D","C","C+","B-","B","B+","A-","A","A+"}))))</f>
        <v/>
      </c>
      <c r="AH143" s="1" t="str">
        <f>IF(COUNT($A143)=0,"",IF(AF143="","--",IF(AF143="3E","3E",LOOKUP(AF143/AH$2,{0,0.4,0.45,0.5,0.55,0.6,0.65,0.7,0.75,0.8,1},{0,2,2.25,2.5,2.75,3,3.25,3.5,3.75,4}))))</f>
        <v/>
      </c>
      <c r="AI143" s="2" t="str">
        <f>IF($A143&lt;&gt;DRAFT!$B145,"ERR",IF(OR(COUNT($A143)=0,COUNT(DRAFT!CL145:CN145,DRAFT!CP145:CR145)=0),"",CEILING(SUM(DRAFT!CO145,DRAFT!CS145,DRAFT!CT145),1)))</f>
        <v/>
      </c>
      <c r="AJ143" s="2" t="str">
        <f>IF(COUNT($A143)=0,"",IF(AI143="3E","3E",IF(AI143="","I",LOOKUP(AI143/AK$2,{0,0.4,0.45,0.5,0.55,0.6,0.65,0.7,0.75,0.8,1},{"F","D","C","C+","B-","B","B+","A-","A","A+"}))))</f>
        <v/>
      </c>
      <c r="AK143" s="1" t="str">
        <f>IF(COUNT($A143)=0,"",IF(AI143="","--",IF(AI143="3E","3E",LOOKUP(AI143/AK$2,{0,0.4,0.45,0.5,0.55,0.6,0.65,0.7,0.75,0.8,1},{0,2,2.25,2.5,2.75,3,3.25,3.5,3.75,4}))))</f>
        <v/>
      </c>
      <c r="AL143" s="4" t="str">
        <f>IF(OR(COUNT($A143)=0,COUNT(B143:AK143)=0),"",IF(COUNTIF(B143:AK143,"3E")&gt;0,"3E",IF(DRAFT!$A145="R",TRUNC(SUMPRODUCT(RGP,RCP)/TCP,3),TRUNC((SUMPRODUCT(--(IMDGP&gt;0)*IMDGP,IMCP)+CEILING(DRAFT!$DB145*42,0.25))/TCP,3))))</f>
        <v/>
      </c>
      <c r="AM143" s="2" t="str">
        <f>IF(OR(COUNT($A143)=0,COUNT(B143:AK143)=0),"",IF(COUNTIF(B143:AK143,"3E")&gt;0,"3E",IF(DRAFT!$A145="R",SUMPRODUCT(--(RGP&gt;=2),RCP),SUMPRODUCT(--(IMDGP&gt;0),--(IMGP=0),IMCP)+DRAFT!$DC145)))</f>
        <v/>
      </c>
      <c r="AN143" s="67" t="str">
        <f>IF(AL143="3E","3E",IF(COUNT($A143)=0,"",IF(COUNT(AI143)=0,"--",ROUND(((CEILING(DRAFT!$CV145*38,0.25)+CEILING(DRAFT!$CX145*38,0.25)+CEILING(DRAFT!$CZ145*42,0.25)+CEILING($AL143*42,0.25))/160),2))))</f>
        <v/>
      </c>
      <c r="AO143" s="2" t="str">
        <f>IF(AN143="3E","3E",IF(COUNT($A143)=0,"",IF(COUNT(AN143)=0,"I",LOOKUP(AN143,{0,2,2.25,2.5,2.75,3,3.25,3.5,3.75,4},{"F","D","C","C+","B-","B","B+","A-","A","A+"}))))</f>
        <v/>
      </c>
      <c r="AP143" s="2" t="str">
        <f>IF(AN143="3E","3E",IF(OR(COUNT(A143)=0,COUNT(AN143)=0),"",DRAFT!CW145+DRAFT!CY145+DRAFT!DA145+N(TABULATION!AM143)))</f>
        <v/>
      </c>
      <c r="AQ143" s="2" t="str">
        <f>IF(OR(COUNT($A143)=0,COUNT(B143:AK143)=0),"",IF(COUNTIF(B143:AM143,"3E")&gt;0,"3E",IF(AND(DRAFT!$A145="IM",OR($AL143&gt;DRAFT!$DB145,$AM143&gt;DRAFT!$DC145)),"IMPROVED",IF(AND(DRAFT!$A145="IM",$AL143&lt;=DRAFT!$DB145,$AM143&lt;=DRAFT!$DC145),"NOT IMPROVED",IF(AND(DRAFT!CU145="S",AH143&gt;=2,AK143&gt;=2,AN143&gt;=2.5,AP143&gt;=144),"PASS","FAIL")))))</f>
        <v/>
      </c>
      <c r="AR143" s="2" t="str">
        <f t="shared" si="4"/>
        <v/>
      </c>
      <c r="AS143" s="2" t="str">
        <f t="shared" si="5"/>
        <v/>
      </c>
    </row>
    <row r="144" spans="1:46" ht="18.95" customHeight="1" x14ac:dyDescent="0.25">
      <c r="A144" s="3" t="str">
        <f>IF(DRAFT!$B146="","",DRAFT!$B146)</f>
        <v/>
      </c>
      <c r="B144" s="2" t="str">
        <f>IF(COUNT($A144)=0,"",IF($A144&lt;&gt;DRAFT!$B146,"ERR",IF(DRAFT!I146="3E","3E",IF(COUNT(DRAFT!E146,DRAFT!I146)&gt;0,DRAFT!J146,""))))</f>
        <v/>
      </c>
      <c r="C144" s="2" t="str">
        <f>IF(COUNT($A144)=0,"",IF(B144="3E","3E",IF(B144="","I",LOOKUP(B144/D$2,{0,0.4,0.45,0.5,0.55,0.6,0.65,0.7,0.75,0.8,1},{"F","D","C","C+","B-","B","B+","A-","A","A+"}))))</f>
        <v/>
      </c>
      <c r="D144" s="1" t="str">
        <f>IF(COUNT($A144)=0,"",IF(B144="","--",IF(B144="3E","3E",LOOKUP(B144/D$2,{0,0.4,0.45,0.5,0.55,0.6,0.65,0.7,0.75,0.8,1},{0,2,2.25,2.5,2.75,3,3.25,3.5,3.75,4}))))</f>
        <v/>
      </c>
      <c r="E144" s="2" t="str">
        <f>IF(COUNT($A144)=0,"",IF($A144&lt;&gt;DRAFT!$B146,"ERR",IF(DRAFT!R146="3E","3E",IF(COUNT(DRAFT!N146,DRAFT!R146)&gt;0,DRAFT!S146,""))))</f>
        <v/>
      </c>
      <c r="F144" s="2" t="str">
        <f>IF(COUNT($A144)=0,"",IF(E144="3E","3E",IF(E144="","I",LOOKUP(E144/G$2,{0,0.4,0.45,0.5,0.55,0.6,0.65,0.7,0.75,0.8,1},{"F","D","C","C+","B-","B","B+","A-","A","A+"}))))</f>
        <v/>
      </c>
      <c r="G144" s="1" t="str">
        <f>IF(COUNT($A144)=0,"",IF(E144="","--",IF(E144="3E","3E",LOOKUP(E144/G$2,{0,0.4,0.45,0.5,0.55,0.6,0.65,0.7,0.75,0.8,1},{0,2,2.25,2.5,2.75,3,3.25,3.5,3.75,4}))))</f>
        <v/>
      </c>
      <c r="H144" s="2" t="str">
        <f>IF(COUNT($A144)=0,"",IF($A144&lt;&gt;DRAFT!$B146,"ERR",IF(DRAFT!AA146="3E","3E",IF(COUNT(DRAFT!W146,DRAFT!AA146)&gt;0,DRAFT!AB146,""))))</f>
        <v/>
      </c>
      <c r="I144" s="2" t="str">
        <f>IF(COUNT($A144)=0,"",IF(H144="3E","3E",IF(H144="","I",LOOKUP(H144/J$2,{0,0.4,0.45,0.5,0.55,0.6,0.65,0.7,0.75,0.8,1},{"F","D","C","C+","B-","B","B+","A-","A","A+"}))))</f>
        <v/>
      </c>
      <c r="J144" s="1" t="str">
        <f>IF(COUNT($A144)=0,"",IF(H144="","--",IF(H144="3E","3E",LOOKUP(H144/J$2,{0,0.4,0.45,0.5,0.55,0.6,0.65,0.7,0.75,0.8,1},{0,2,2.25,2.5,2.75,3,3.25,3.5,3.75,4}))))</f>
        <v/>
      </c>
      <c r="K144" s="2" t="str">
        <f>IF(COUNT($A144)=0,"",IF($A144&lt;&gt;DRAFT!$B146,"ERR",IF(DRAFT!AJ146="3E","3E",IF(COUNT(DRAFT!AF146,DRAFT!AJ146)&gt;0,DRAFT!AK146,""))))</f>
        <v/>
      </c>
      <c r="L144" s="2" t="str">
        <f>IF(COUNT($A144)=0,"",IF(K144="3E","3E",IF(K144="","I",LOOKUP(K144/M$2,{0,0.4,0.45,0.5,0.55,0.6,0.65,0.7,0.75,0.8,1},{"F","D","C","C+","B-","B","B+","A-","A","A+"}))))</f>
        <v/>
      </c>
      <c r="M144" s="1" t="str">
        <f>IF(COUNT($A144)=0,"",IF(K144="","--",IF(K144="3E","3E",LOOKUP(K144/M$2,{0,0.4,0.45,0.5,0.55,0.6,0.65,0.7,0.75,0.8,1},{0,2,2.25,2.5,2.75,3,3.25,3.5,3.75,4}))))</f>
        <v/>
      </c>
      <c r="N144" s="2" t="str">
        <f>IF(COUNT($A144)=0,"",IF($A144&lt;&gt;DRAFT!$B146,"ERR",IF(DRAFT!AS146="3E","3E",IF(COUNT(DRAFT!AO146,DRAFT!AS146)&gt;0,DRAFT!AT146,""))))</f>
        <v/>
      </c>
      <c r="O144" s="2" t="str">
        <f>IF(COUNT($A144)=0,"",IF(N144="3E","3E",IF(N144="","I",LOOKUP(N144/P$2,{0,0.4,0.45,0.5,0.55,0.6,0.65,0.7,0.75,0.8,1},{"F","D","C","C+","B-","B","B+","A-","A","A+"}))))</f>
        <v/>
      </c>
      <c r="P144" s="1" t="str">
        <f>IF(COUNT($A144)=0,"",IF(N144="","--",IF(N144="3E","3E",LOOKUP(N144/P$2,{0,0.4,0.45,0.5,0.55,0.6,0.65,0.7,0.75,0.8,1},{0,2,2.25,2.5,2.75,3,3.25,3.5,3.75,4}))))</f>
        <v/>
      </c>
      <c r="Q144" s="2" t="str">
        <f>IF(COUNT($A144)=0,"",IF($A144&lt;&gt;DRAFT!$B146,"ERR",IF(DRAFT!BB146="3E","3E",IF(COUNT(DRAFT!AX146,DRAFT!BB146)&gt;0,DRAFT!BC146,""))))</f>
        <v/>
      </c>
      <c r="R144" s="2" t="str">
        <f>IF(COUNT($A144)=0,"",IF(Q144="3E","3E",IF(Q144="","I",LOOKUP(Q144/S$2,{0,0.4,0.45,0.5,0.55,0.6,0.65,0.7,0.75,0.8,1},{"F","D","C","C+","B-","B","B+","A-","A","A+"}))))</f>
        <v/>
      </c>
      <c r="S144" s="1" t="str">
        <f>IF(COUNT($A144)=0,"",IF(Q144="","--",IF(Q144="3E","3E",LOOKUP(Q144/S$2,{0,0.4,0.45,0.5,0.55,0.6,0.65,0.7,0.75,0.8,1},{0,2,2.25,2.5,2.75,3,3.25,3.5,3.75,4}))))</f>
        <v/>
      </c>
      <c r="T144" s="2" t="str">
        <f>IF(COUNT($A144)=0,"",IF($A144&lt;&gt;DRAFT!$B146,"ERR",IF(DRAFT!BK146="3E","3E",IF(COUNT(DRAFT!BG146,DRAFT!BK146)&gt;0,DRAFT!BL146,""))))</f>
        <v/>
      </c>
      <c r="U144" s="2" t="str">
        <f>IF(COUNT($A144)=0,"",IF(T144="3E","3E",IF(T144="","I",LOOKUP(T144/V$2,{0,0.4,0.45,0.5,0.55,0.6,0.65,0.7,0.75,0.8,1},{"F","D","C","C+","B-","B","B+","A-","A","A+"}))))</f>
        <v/>
      </c>
      <c r="V144" s="1" t="str">
        <f>IF(COUNT($A144)=0,"",IF(T144="","--",IF(T144="3E","3E",LOOKUP(T144/V$2,{0,0.4,0.45,0.5,0.55,0.6,0.65,0.7,0.75,0.8,1},{0,2,2.25,2.5,2.75,3,3.25,3.5,3.75,4}))))</f>
        <v/>
      </c>
      <c r="W144" s="2" t="str">
        <f>IF(COUNT($A144)=0,"",IF($A144&lt;&gt;DRAFT!$B146,"ERR",IF(DRAFT!BT146="3E","3E",IF(COUNT(DRAFT!BP146,DRAFT!BT146)&gt;0,DRAFT!BU146,""))))</f>
        <v/>
      </c>
      <c r="X144" s="2" t="str">
        <f>IF(COUNT($A144)=0,"",IF(W144="3E","3E",IF(W144="","I",LOOKUP(W144/Y$2,{0,0.4,0.45,0.5,0.55,0.6,0.65,0.7,0.75,0.8,1},{"F","D","C","C+","B-","B","B+","A-","A","A+"}))))</f>
        <v/>
      </c>
      <c r="Y144" s="1" t="str">
        <f>IF(COUNT($A144)=0,"",IF(W144="","--",IF(W144="3E","3E",LOOKUP(W144/Y$2,{0,0.4,0.45,0.5,0.55,0.6,0.65,0.7,0.75,0.8,1},{0,2,2.25,2.5,2.75,3,3.25,3.5,3.75,4}))))</f>
        <v/>
      </c>
      <c r="Z144" s="2" t="str">
        <f>IF(COUNT($A144)=0,"",IF($A144&lt;&gt;DRAFT!$B146,"ERR",IF(DRAFT!CC146="3E","3E",IF(COUNT(DRAFT!BY146,DRAFT!CC146)&gt;0,DRAFT!CD146,""))))</f>
        <v/>
      </c>
      <c r="AA144" s="2" t="str">
        <f>IF(COUNT($A144)=0,"",IF(Z144="3E","3E",IF(Z144="","I",LOOKUP(Z144/AB$2,{0,0.4,0.45,0.5,0.55,0.6,0.65,0.7,0.75,0.8,1},{"F","D","C","C+","B-","B","B+","A-","A","A+"}))))</f>
        <v/>
      </c>
      <c r="AB144" s="1" t="str">
        <f>IF(COUNT($A144)=0,"",IF(Z144="","--",IF(Z144="3E","3E",LOOKUP(Z144/AB$2,{0,0.4,0.45,0.5,0.55,0.6,0.65,0.7,0.75,0.8,1},{0,2,2.25,2.5,2.75,3,3.25,3.5,3.75,4}))))</f>
        <v/>
      </c>
      <c r="AC144" s="2" t="str">
        <f>IF(COUNT($A144)=0,"",IF($A144&lt;&gt;DRAFT!$B146,"ERR",IF(DRAFT!CF146&gt;0,DRAFT!CF146,"")))</f>
        <v/>
      </c>
      <c r="AD144" s="2" t="str">
        <f>IF(COUNT($A144)=0,"",IF(AC144="3E","3E",IF(AC144="","I",LOOKUP(AC144/AE$2,{0,0.4,0.45,0.5,0.55,0.6,0.65,0.7,0.75,0.8,1},{"F","D","C","C+","B-","B","B+","A-","A","A+"}))))</f>
        <v/>
      </c>
      <c r="AE144" s="1" t="str">
        <f>IF(COUNT($A144)=0,"",IF(AC144="","--",IF(AC144="3E","3E",LOOKUP(AC144/AE$2,{0,0.4,0.45,0.5,0.55,0.6,0.65,0.7,0.75,0.8,1},{0,2,2.25,2.5,2.75,3,3.25,3.5,3.75,4}))))</f>
        <v/>
      </c>
      <c r="AF144" s="2" t="str">
        <f>IF(COUNT($A144)=0,"",IF($A144&lt;&gt;DRAFT!$B146,"ERR",IF(DRAFT!CI146&gt;0,DRAFT!CK146,"")))</f>
        <v/>
      </c>
      <c r="AG144" s="2" t="str">
        <f>IF(COUNT($A144)=0,"",IF(AF144="3E","3E",IF(AF144="","I",LOOKUP(AF144/AH$2,{0,0.4,0.45,0.5,0.55,0.6,0.65,0.7,0.75,0.8,1},{"F","D","C","C+","B-","B","B+","A-","A","A+"}))))</f>
        <v/>
      </c>
      <c r="AH144" s="1" t="str">
        <f>IF(COUNT($A144)=0,"",IF(AF144="","--",IF(AF144="3E","3E",LOOKUP(AF144/AH$2,{0,0.4,0.45,0.5,0.55,0.6,0.65,0.7,0.75,0.8,1},{0,2,2.25,2.5,2.75,3,3.25,3.5,3.75,4}))))</f>
        <v/>
      </c>
      <c r="AI144" s="2" t="str">
        <f>IF($A144&lt;&gt;DRAFT!$B146,"ERR",IF(OR(COUNT($A144)=0,COUNT(DRAFT!CL146:CN146,DRAFT!CP146:CR146)=0),"",CEILING(SUM(DRAFT!CO146,DRAFT!CS146,DRAFT!CT146),1)))</f>
        <v/>
      </c>
      <c r="AJ144" s="2" t="str">
        <f>IF(COUNT($A144)=0,"",IF(AI144="3E","3E",IF(AI144="","I",LOOKUP(AI144/AK$2,{0,0.4,0.45,0.5,0.55,0.6,0.65,0.7,0.75,0.8,1},{"F","D","C","C+","B-","B","B+","A-","A","A+"}))))</f>
        <v/>
      </c>
      <c r="AK144" s="1" t="str">
        <f>IF(COUNT($A144)=0,"",IF(AI144="","--",IF(AI144="3E","3E",LOOKUP(AI144/AK$2,{0,0.4,0.45,0.5,0.55,0.6,0.65,0.7,0.75,0.8,1},{0,2,2.25,2.5,2.75,3,3.25,3.5,3.75,4}))))</f>
        <v/>
      </c>
      <c r="AL144" s="4" t="str">
        <f>IF(OR(COUNT($A144)=0,COUNT(B144:AK144)=0),"",IF(COUNTIF(B144:AK144,"3E")&gt;0,"3E",IF(DRAFT!$A146="R",TRUNC(SUMPRODUCT(RGP,RCP)/TCP,3),TRUNC((SUMPRODUCT(--(IMDGP&gt;0)*IMDGP,IMCP)+CEILING(DRAFT!$DB146*42,0.25))/TCP,3))))</f>
        <v/>
      </c>
      <c r="AM144" s="2" t="str">
        <f>IF(OR(COUNT($A144)=0,COUNT(B144:AK144)=0),"",IF(COUNTIF(B144:AK144,"3E")&gt;0,"3E",IF(DRAFT!$A146="R",SUMPRODUCT(--(RGP&gt;=2),RCP),SUMPRODUCT(--(IMDGP&gt;0),--(IMGP=0),IMCP)+DRAFT!$DC146)))</f>
        <v/>
      </c>
      <c r="AN144" s="67" t="str">
        <f>IF(AL144="3E","3E",IF(COUNT($A144)=0,"",IF(COUNT(AI144)=0,"--",ROUND(((CEILING(DRAFT!$CV146*38,0.25)+CEILING(DRAFT!$CX146*38,0.25)+CEILING(DRAFT!$CZ146*42,0.25)+CEILING($AL144*42,0.25))/160),2))))</f>
        <v/>
      </c>
      <c r="AO144" s="2" t="str">
        <f>IF(AN144="3E","3E",IF(COUNT($A144)=0,"",IF(COUNT(AN144)=0,"I",LOOKUP(AN144,{0,2,2.25,2.5,2.75,3,3.25,3.5,3.75,4},{"F","D","C","C+","B-","B","B+","A-","A","A+"}))))</f>
        <v/>
      </c>
      <c r="AP144" s="2" t="str">
        <f>IF(AN144="3E","3E",IF(OR(COUNT(A144)=0,COUNT(AN144)=0),"",DRAFT!CW146+DRAFT!CY146+DRAFT!DA146+N(TABULATION!AM144)))</f>
        <v/>
      </c>
      <c r="AQ144" s="2" t="str">
        <f>IF(OR(COUNT($A144)=0,COUNT(B144:AK144)=0),"",IF(COUNTIF(B144:AM144,"3E")&gt;0,"3E",IF(AND(DRAFT!$A146="IM",OR($AL144&gt;DRAFT!$DB146,$AM144&gt;DRAFT!$DC146)),"IMPROVED",IF(AND(DRAFT!$A146="IM",$AL144&lt;=DRAFT!$DB146,$AM144&lt;=DRAFT!$DC146),"NOT IMPROVED",IF(AND(DRAFT!CU146="S",AH144&gt;=2,AK144&gt;=2,AN144&gt;=2.5,AP144&gt;=144),"PASS","FAIL")))))</f>
        <v/>
      </c>
      <c r="AR144" s="2" t="str">
        <f t="shared" si="4"/>
        <v/>
      </c>
      <c r="AS144" s="2" t="str">
        <f t="shared" si="5"/>
        <v/>
      </c>
    </row>
    <row r="145" spans="1:45" ht="18.95" customHeight="1" x14ac:dyDescent="0.25">
      <c r="A145" s="3" t="str">
        <f>IF(DRAFT!$B147="","",DRAFT!$B147)</f>
        <v/>
      </c>
      <c r="B145" s="2" t="str">
        <f>IF(COUNT($A145)=0,"",IF($A145&lt;&gt;DRAFT!$B147,"ERR",IF(DRAFT!I147="3E","3E",IF(COUNT(DRAFT!E147,DRAFT!I147)&gt;0,DRAFT!J147,""))))</f>
        <v/>
      </c>
      <c r="C145" s="2" t="str">
        <f>IF(COUNT($A145)=0,"",IF(B145="3E","3E",IF(B145="","I",LOOKUP(B145/D$2,{0,0.4,0.45,0.5,0.55,0.6,0.65,0.7,0.75,0.8,1},{"F","D","C","C+","B-","B","B+","A-","A","A+"}))))</f>
        <v/>
      </c>
      <c r="D145" s="1" t="str">
        <f>IF(COUNT($A145)=0,"",IF(B145="","--",IF(B145="3E","3E",LOOKUP(B145/D$2,{0,0.4,0.45,0.5,0.55,0.6,0.65,0.7,0.75,0.8,1},{0,2,2.25,2.5,2.75,3,3.25,3.5,3.75,4}))))</f>
        <v/>
      </c>
      <c r="E145" s="2" t="str">
        <f>IF(COUNT($A145)=0,"",IF($A145&lt;&gt;DRAFT!$B147,"ERR",IF(DRAFT!R147="3E","3E",IF(COUNT(DRAFT!N147,DRAFT!R147)&gt;0,DRAFT!S147,""))))</f>
        <v/>
      </c>
      <c r="F145" s="2" t="str">
        <f>IF(COUNT($A145)=0,"",IF(E145="3E","3E",IF(E145="","I",LOOKUP(E145/G$2,{0,0.4,0.45,0.5,0.55,0.6,0.65,0.7,0.75,0.8,1},{"F","D","C","C+","B-","B","B+","A-","A","A+"}))))</f>
        <v/>
      </c>
      <c r="G145" s="1" t="str">
        <f>IF(COUNT($A145)=0,"",IF(E145="","--",IF(E145="3E","3E",LOOKUP(E145/G$2,{0,0.4,0.45,0.5,0.55,0.6,0.65,0.7,0.75,0.8,1},{0,2,2.25,2.5,2.75,3,3.25,3.5,3.75,4}))))</f>
        <v/>
      </c>
      <c r="H145" s="2" t="str">
        <f>IF(COUNT($A145)=0,"",IF($A145&lt;&gt;DRAFT!$B147,"ERR",IF(DRAFT!AA147="3E","3E",IF(COUNT(DRAFT!W147,DRAFT!AA147)&gt;0,DRAFT!AB147,""))))</f>
        <v/>
      </c>
      <c r="I145" s="2" t="str">
        <f>IF(COUNT($A145)=0,"",IF(H145="3E","3E",IF(H145="","I",LOOKUP(H145/J$2,{0,0.4,0.45,0.5,0.55,0.6,0.65,0.7,0.75,0.8,1},{"F","D","C","C+","B-","B","B+","A-","A","A+"}))))</f>
        <v/>
      </c>
      <c r="J145" s="1" t="str">
        <f>IF(COUNT($A145)=0,"",IF(H145="","--",IF(H145="3E","3E",LOOKUP(H145/J$2,{0,0.4,0.45,0.5,0.55,0.6,0.65,0.7,0.75,0.8,1},{0,2,2.25,2.5,2.75,3,3.25,3.5,3.75,4}))))</f>
        <v/>
      </c>
      <c r="K145" s="2" t="str">
        <f>IF(COUNT($A145)=0,"",IF($A145&lt;&gt;DRAFT!$B147,"ERR",IF(DRAFT!AJ147="3E","3E",IF(COUNT(DRAFT!AF147,DRAFT!AJ147)&gt;0,DRAFT!AK147,""))))</f>
        <v/>
      </c>
      <c r="L145" s="2" t="str">
        <f>IF(COUNT($A145)=0,"",IF(K145="3E","3E",IF(K145="","I",LOOKUP(K145/M$2,{0,0.4,0.45,0.5,0.55,0.6,0.65,0.7,0.75,0.8,1},{"F","D","C","C+","B-","B","B+","A-","A","A+"}))))</f>
        <v/>
      </c>
      <c r="M145" s="1" t="str">
        <f>IF(COUNT($A145)=0,"",IF(K145="","--",IF(K145="3E","3E",LOOKUP(K145/M$2,{0,0.4,0.45,0.5,0.55,0.6,0.65,0.7,0.75,0.8,1},{0,2,2.25,2.5,2.75,3,3.25,3.5,3.75,4}))))</f>
        <v/>
      </c>
      <c r="N145" s="2" t="str">
        <f>IF(COUNT($A145)=0,"",IF($A145&lt;&gt;DRAFT!$B147,"ERR",IF(DRAFT!AS147="3E","3E",IF(COUNT(DRAFT!AO147,DRAFT!AS147)&gt;0,DRAFT!AT147,""))))</f>
        <v/>
      </c>
      <c r="O145" s="2" t="str">
        <f>IF(COUNT($A145)=0,"",IF(N145="3E","3E",IF(N145="","I",LOOKUP(N145/P$2,{0,0.4,0.45,0.5,0.55,0.6,0.65,0.7,0.75,0.8,1},{"F","D","C","C+","B-","B","B+","A-","A","A+"}))))</f>
        <v/>
      </c>
      <c r="P145" s="1" t="str">
        <f>IF(COUNT($A145)=0,"",IF(N145="","--",IF(N145="3E","3E",LOOKUP(N145/P$2,{0,0.4,0.45,0.5,0.55,0.6,0.65,0.7,0.75,0.8,1},{0,2,2.25,2.5,2.75,3,3.25,3.5,3.75,4}))))</f>
        <v/>
      </c>
      <c r="Q145" s="2" t="str">
        <f>IF(COUNT($A145)=0,"",IF($A145&lt;&gt;DRAFT!$B147,"ERR",IF(DRAFT!BB147="3E","3E",IF(COUNT(DRAFT!AX147,DRAFT!BB147)&gt;0,DRAFT!BC147,""))))</f>
        <v/>
      </c>
      <c r="R145" s="2" t="str">
        <f>IF(COUNT($A145)=0,"",IF(Q145="3E","3E",IF(Q145="","I",LOOKUP(Q145/S$2,{0,0.4,0.45,0.5,0.55,0.6,0.65,0.7,0.75,0.8,1},{"F","D","C","C+","B-","B","B+","A-","A","A+"}))))</f>
        <v/>
      </c>
      <c r="S145" s="1" t="str">
        <f>IF(COUNT($A145)=0,"",IF(Q145="","--",IF(Q145="3E","3E",LOOKUP(Q145/S$2,{0,0.4,0.45,0.5,0.55,0.6,0.65,0.7,0.75,0.8,1},{0,2,2.25,2.5,2.75,3,3.25,3.5,3.75,4}))))</f>
        <v/>
      </c>
      <c r="T145" s="2" t="str">
        <f>IF(COUNT($A145)=0,"",IF($A145&lt;&gt;DRAFT!$B147,"ERR",IF(DRAFT!BK147="3E","3E",IF(COUNT(DRAFT!BG147,DRAFT!BK147)&gt;0,DRAFT!BL147,""))))</f>
        <v/>
      </c>
      <c r="U145" s="2" t="str">
        <f>IF(COUNT($A145)=0,"",IF(T145="3E","3E",IF(T145="","I",LOOKUP(T145/V$2,{0,0.4,0.45,0.5,0.55,0.6,0.65,0.7,0.75,0.8,1},{"F","D","C","C+","B-","B","B+","A-","A","A+"}))))</f>
        <v/>
      </c>
      <c r="V145" s="1" t="str">
        <f>IF(COUNT($A145)=0,"",IF(T145="","--",IF(T145="3E","3E",LOOKUP(T145/V$2,{0,0.4,0.45,0.5,0.55,0.6,0.65,0.7,0.75,0.8,1},{0,2,2.25,2.5,2.75,3,3.25,3.5,3.75,4}))))</f>
        <v/>
      </c>
      <c r="W145" s="2" t="str">
        <f>IF(COUNT($A145)=0,"",IF($A145&lt;&gt;DRAFT!$B147,"ERR",IF(DRAFT!BT147="3E","3E",IF(COUNT(DRAFT!BP147,DRAFT!BT147)&gt;0,DRAFT!BU147,""))))</f>
        <v/>
      </c>
      <c r="X145" s="2" t="str">
        <f>IF(COUNT($A145)=0,"",IF(W145="3E","3E",IF(W145="","I",LOOKUP(W145/Y$2,{0,0.4,0.45,0.5,0.55,0.6,0.65,0.7,0.75,0.8,1},{"F","D","C","C+","B-","B","B+","A-","A","A+"}))))</f>
        <v/>
      </c>
      <c r="Y145" s="1" t="str">
        <f>IF(COUNT($A145)=0,"",IF(W145="","--",IF(W145="3E","3E",LOOKUP(W145/Y$2,{0,0.4,0.45,0.5,0.55,0.6,0.65,0.7,0.75,0.8,1},{0,2,2.25,2.5,2.75,3,3.25,3.5,3.75,4}))))</f>
        <v/>
      </c>
      <c r="Z145" s="2" t="str">
        <f>IF(COUNT($A145)=0,"",IF($A145&lt;&gt;DRAFT!$B147,"ERR",IF(DRAFT!CC147="3E","3E",IF(COUNT(DRAFT!BY147,DRAFT!CC147)&gt;0,DRAFT!CD147,""))))</f>
        <v/>
      </c>
      <c r="AA145" s="2" t="str">
        <f>IF(COUNT($A145)=0,"",IF(Z145="3E","3E",IF(Z145="","I",LOOKUP(Z145/AB$2,{0,0.4,0.45,0.5,0.55,0.6,0.65,0.7,0.75,0.8,1},{"F","D","C","C+","B-","B","B+","A-","A","A+"}))))</f>
        <v/>
      </c>
      <c r="AB145" s="1" t="str">
        <f>IF(COUNT($A145)=0,"",IF(Z145="","--",IF(Z145="3E","3E",LOOKUP(Z145/AB$2,{0,0.4,0.45,0.5,0.55,0.6,0.65,0.7,0.75,0.8,1},{0,2,2.25,2.5,2.75,3,3.25,3.5,3.75,4}))))</f>
        <v/>
      </c>
      <c r="AC145" s="2" t="str">
        <f>IF(COUNT($A145)=0,"",IF($A145&lt;&gt;DRAFT!$B147,"ERR",IF(DRAFT!CF147&gt;0,DRAFT!CF147,"")))</f>
        <v/>
      </c>
      <c r="AD145" s="2" t="str">
        <f>IF(COUNT($A145)=0,"",IF(AC145="3E","3E",IF(AC145="","I",LOOKUP(AC145/AE$2,{0,0.4,0.45,0.5,0.55,0.6,0.65,0.7,0.75,0.8,1},{"F","D","C","C+","B-","B","B+","A-","A","A+"}))))</f>
        <v/>
      </c>
      <c r="AE145" s="1" t="str">
        <f>IF(COUNT($A145)=0,"",IF(AC145="","--",IF(AC145="3E","3E",LOOKUP(AC145/AE$2,{0,0.4,0.45,0.5,0.55,0.6,0.65,0.7,0.75,0.8,1},{0,2,2.25,2.5,2.75,3,3.25,3.5,3.75,4}))))</f>
        <v/>
      </c>
      <c r="AF145" s="2" t="str">
        <f>IF(COUNT($A145)=0,"",IF($A145&lt;&gt;DRAFT!$B147,"ERR",IF(DRAFT!CI147&gt;0,DRAFT!CK147,"")))</f>
        <v/>
      </c>
      <c r="AG145" s="2" t="str">
        <f>IF(COUNT($A145)=0,"",IF(AF145="3E","3E",IF(AF145="","I",LOOKUP(AF145/AH$2,{0,0.4,0.45,0.5,0.55,0.6,0.65,0.7,0.75,0.8,1},{"F","D","C","C+","B-","B","B+","A-","A","A+"}))))</f>
        <v/>
      </c>
      <c r="AH145" s="1" t="str">
        <f>IF(COUNT($A145)=0,"",IF(AF145="","--",IF(AF145="3E","3E",LOOKUP(AF145/AH$2,{0,0.4,0.45,0.5,0.55,0.6,0.65,0.7,0.75,0.8,1},{0,2,2.25,2.5,2.75,3,3.25,3.5,3.75,4}))))</f>
        <v/>
      </c>
      <c r="AI145" s="2" t="str">
        <f>IF($A145&lt;&gt;DRAFT!$B147,"ERR",IF(OR(COUNT($A145)=0,COUNT(DRAFT!CL147:CN147,DRAFT!CP147:CR147)=0),"",CEILING(SUM(DRAFT!CO147,DRAFT!CS147,DRAFT!CT147),1)))</f>
        <v/>
      </c>
      <c r="AJ145" s="2" t="str">
        <f>IF(COUNT($A145)=0,"",IF(AI145="3E","3E",IF(AI145="","I",LOOKUP(AI145/AK$2,{0,0.4,0.45,0.5,0.55,0.6,0.65,0.7,0.75,0.8,1},{"F","D","C","C+","B-","B","B+","A-","A","A+"}))))</f>
        <v/>
      </c>
      <c r="AK145" s="1" t="str">
        <f>IF(COUNT($A145)=0,"",IF(AI145="","--",IF(AI145="3E","3E",LOOKUP(AI145/AK$2,{0,0.4,0.45,0.5,0.55,0.6,0.65,0.7,0.75,0.8,1},{0,2,2.25,2.5,2.75,3,3.25,3.5,3.75,4}))))</f>
        <v/>
      </c>
      <c r="AL145" s="4" t="str">
        <f>IF(OR(COUNT($A145)=0,COUNT(B145:AK145)=0),"",IF(COUNTIF(B145:AK145,"3E")&gt;0,"3E",IF(DRAFT!$A147="R",TRUNC(SUMPRODUCT(RGP,RCP)/TCP,3),TRUNC((SUMPRODUCT(--(IMDGP&gt;0)*IMDGP,IMCP)+CEILING(DRAFT!$DB147*42,0.25))/TCP,3))))</f>
        <v/>
      </c>
      <c r="AM145" s="2" t="str">
        <f>IF(OR(COUNT($A145)=0,COUNT(B145:AK145)=0),"",IF(COUNTIF(B145:AK145,"3E")&gt;0,"3E",IF(DRAFT!$A147="R",SUMPRODUCT(--(RGP&gt;=2),RCP),SUMPRODUCT(--(IMDGP&gt;0),--(IMGP=0),IMCP)+DRAFT!$DC147)))</f>
        <v/>
      </c>
      <c r="AN145" s="67" t="str">
        <f>IF(AL145="3E","3E",IF(COUNT($A145)=0,"",IF(COUNT(AI145)=0,"--",ROUND(((CEILING(DRAFT!$CV147*38,0.25)+CEILING(DRAFT!$CX147*38,0.25)+CEILING(DRAFT!$CZ147*42,0.25)+CEILING($AL145*42,0.25))/160),2))))</f>
        <v/>
      </c>
      <c r="AO145" s="2" t="str">
        <f>IF(AN145="3E","3E",IF(COUNT($A145)=0,"",IF(COUNT(AN145)=0,"I",LOOKUP(AN145,{0,2,2.25,2.5,2.75,3,3.25,3.5,3.75,4},{"F","D","C","C+","B-","B","B+","A-","A","A+"}))))</f>
        <v/>
      </c>
      <c r="AP145" s="2" t="str">
        <f>IF(AN145="3E","3E",IF(OR(COUNT(A145)=0,COUNT(AN145)=0),"",DRAFT!CW147+DRAFT!CY147+DRAFT!DA147+N(TABULATION!AM145)))</f>
        <v/>
      </c>
      <c r="AQ145" s="2" t="str">
        <f>IF(OR(COUNT($A145)=0,COUNT(B145:AK145)=0),"",IF(COUNTIF(B145:AM145,"3E")&gt;0,"3E",IF(AND(DRAFT!$A147="IM",OR($AL145&gt;DRAFT!$DB147,$AM145&gt;DRAFT!$DC147)),"IMPROVED",IF(AND(DRAFT!$A147="IM",$AL145&lt;=DRAFT!$DB147,$AM145&lt;=DRAFT!$DC147),"NOT IMPROVED",IF(AND(DRAFT!CU147="S",AH145&gt;=2,AK145&gt;=2,AN145&gt;=2.5,AP145&gt;=144),"PASS","FAIL")))))</f>
        <v/>
      </c>
      <c r="AR145" s="2" t="str">
        <f t="shared" si="4"/>
        <v/>
      </c>
      <c r="AS145" s="2" t="str">
        <f t="shared" si="5"/>
        <v/>
      </c>
    </row>
    <row r="146" spans="1:45" ht="18.95" customHeight="1" x14ac:dyDescent="0.25">
      <c r="A146" s="3" t="str">
        <f>IF(DRAFT!$B148="","",DRAFT!$B148)</f>
        <v/>
      </c>
      <c r="B146" s="2" t="str">
        <f>IF(COUNT($A146)=0,"",IF($A146&lt;&gt;DRAFT!$B148,"ERR",IF(DRAFT!I148="3E","3E",IF(COUNT(DRAFT!E148,DRAFT!I148)&gt;0,DRAFT!J148,""))))</f>
        <v/>
      </c>
      <c r="C146" s="2" t="str">
        <f>IF(COUNT($A146)=0,"",IF(B146="3E","3E",IF(B146="","I",LOOKUP(B146/D$2,{0,0.4,0.45,0.5,0.55,0.6,0.65,0.7,0.75,0.8,1},{"F","D","C","C+","B-","B","B+","A-","A","A+"}))))</f>
        <v/>
      </c>
      <c r="D146" s="1" t="str">
        <f>IF(COUNT($A146)=0,"",IF(B146="","--",IF(B146="3E","3E",LOOKUP(B146/D$2,{0,0.4,0.45,0.5,0.55,0.6,0.65,0.7,0.75,0.8,1},{0,2,2.25,2.5,2.75,3,3.25,3.5,3.75,4}))))</f>
        <v/>
      </c>
      <c r="E146" s="2" t="str">
        <f>IF(COUNT($A146)=0,"",IF($A146&lt;&gt;DRAFT!$B148,"ERR",IF(DRAFT!R148="3E","3E",IF(COUNT(DRAFT!N148,DRAFT!R148)&gt;0,DRAFT!S148,""))))</f>
        <v/>
      </c>
      <c r="F146" s="2" t="str">
        <f>IF(COUNT($A146)=0,"",IF(E146="3E","3E",IF(E146="","I",LOOKUP(E146/G$2,{0,0.4,0.45,0.5,0.55,0.6,0.65,0.7,0.75,0.8,1},{"F","D","C","C+","B-","B","B+","A-","A","A+"}))))</f>
        <v/>
      </c>
      <c r="G146" s="1" t="str">
        <f>IF(COUNT($A146)=0,"",IF(E146="","--",IF(E146="3E","3E",LOOKUP(E146/G$2,{0,0.4,0.45,0.5,0.55,0.6,0.65,0.7,0.75,0.8,1},{0,2,2.25,2.5,2.75,3,3.25,3.5,3.75,4}))))</f>
        <v/>
      </c>
      <c r="H146" s="2" t="str">
        <f>IF(COUNT($A146)=0,"",IF($A146&lt;&gt;DRAFT!$B148,"ERR",IF(DRAFT!AA148="3E","3E",IF(COUNT(DRAFT!W148,DRAFT!AA148)&gt;0,DRAFT!AB148,""))))</f>
        <v/>
      </c>
      <c r="I146" s="2" t="str">
        <f>IF(COUNT($A146)=0,"",IF(H146="3E","3E",IF(H146="","I",LOOKUP(H146/J$2,{0,0.4,0.45,0.5,0.55,0.6,0.65,0.7,0.75,0.8,1},{"F","D","C","C+","B-","B","B+","A-","A","A+"}))))</f>
        <v/>
      </c>
      <c r="J146" s="1" t="str">
        <f>IF(COUNT($A146)=0,"",IF(H146="","--",IF(H146="3E","3E",LOOKUP(H146/J$2,{0,0.4,0.45,0.5,0.55,0.6,0.65,0.7,0.75,0.8,1},{0,2,2.25,2.5,2.75,3,3.25,3.5,3.75,4}))))</f>
        <v/>
      </c>
      <c r="K146" s="2" t="str">
        <f>IF(COUNT($A146)=0,"",IF($A146&lt;&gt;DRAFT!$B148,"ERR",IF(DRAFT!AJ148="3E","3E",IF(COUNT(DRAFT!AF148,DRAFT!AJ148)&gt;0,DRAFT!AK148,""))))</f>
        <v/>
      </c>
      <c r="L146" s="2" t="str">
        <f>IF(COUNT($A146)=0,"",IF(K146="3E","3E",IF(K146="","I",LOOKUP(K146/M$2,{0,0.4,0.45,0.5,0.55,0.6,0.65,0.7,0.75,0.8,1},{"F","D","C","C+","B-","B","B+","A-","A","A+"}))))</f>
        <v/>
      </c>
      <c r="M146" s="1" t="str">
        <f>IF(COUNT($A146)=0,"",IF(K146="","--",IF(K146="3E","3E",LOOKUP(K146/M$2,{0,0.4,0.45,0.5,0.55,0.6,0.65,0.7,0.75,0.8,1},{0,2,2.25,2.5,2.75,3,3.25,3.5,3.75,4}))))</f>
        <v/>
      </c>
      <c r="N146" s="2" t="str">
        <f>IF(COUNT($A146)=0,"",IF($A146&lt;&gt;DRAFT!$B148,"ERR",IF(DRAFT!AS148="3E","3E",IF(COUNT(DRAFT!AO148,DRAFT!AS148)&gt;0,DRAFT!AT148,""))))</f>
        <v/>
      </c>
      <c r="O146" s="2" t="str">
        <f>IF(COUNT($A146)=0,"",IF(N146="3E","3E",IF(N146="","I",LOOKUP(N146/P$2,{0,0.4,0.45,0.5,0.55,0.6,0.65,0.7,0.75,0.8,1},{"F","D","C","C+","B-","B","B+","A-","A","A+"}))))</f>
        <v/>
      </c>
      <c r="P146" s="1" t="str">
        <f>IF(COUNT($A146)=0,"",IF(N146="","--",IF(N146="3E","3E",LOOKUP(N146/P$2,{0,0.4,0.45,0.5,0.55,0.6,0.65,0.7,0.75,0.8,1},{0,2,2.25,2.5,2.75,3,3.25,3.5,3.75,4}))))</f>
        <v/>
      </c>
      <c r="Q146" s="2" t="str">
        <f>IF(COUNT($A146)=0,"",IF($A146&lt;&gt;DRAFT!$B148,"ERR",IF(DRAFT!BB148="3E","3E",IF(COUNT(DRAFT!AX148,DRAFT!BB148)&gt;0,DRAFT!BC148,""))))</f>
        <v/>
      </c>
      <c r="R146" s="2" t="str">
        <f>IF(COUNT($A146)=0,"",IF(Q146="3E","3E",IF(Q146="","I",LOOKUP(Q146/S$2,{0,0.4,0.45,0.5,0.55,0.6,0.65,0.7,0.75,0.8,1},{"F","D","C","C+","B-","B","B+","A-","A","A+"}))))</f>
        <v/>
      </c>
      <c r="S146" s="1" t="str">
        <f>IF(COUNT($A146)=0,"",IF(Q146="","--",IF(Q146="3E","3E",LOOKUP(Q146/S$2,{0,0.4,0.45,0.5,0.55,0.6,0.65,0.7,0.75,0.8,1},{0,2,2.25,2.5,2.75,3,3.25,3.5,3.75,4}))))</f>
        <v/>
      </c>
      <c r="T146" s="2" t="str">
        <f>IF(COUNT($A146)=0,"",IF($A146&lt;&gt;DRAFT!$B148,"ERR",IF(DRAFT!BK148="3E","3E",IF(COUNT(DRAFT!BG148,DRAFT!BK148)&gt;0,DRAFT!BL148,""))))</f>
        <v/>
      </c>
      <c r="U146" s="2" t="str">
        <f>IF(COUNT($A146)=0,"",IF(T146="3E","3E",IF(T146="","I",LOOKUP(T146/V$2,{0,0.4,0.45,0.5,0.55,0.6,0.65,0.7,0.75,0.8,1},{"F","D","C","C+","B-","B","B+","A-","A","A+"}))))</f>
        <v/>
      </c>
      <c r="V146" s="1" t="str">
        <f>IF(COUNT($A146)=0,"",IF(T146="","--",IF(T146="3E","3E",LOOKUP(T146/V$2,{0,0.4,0.45,0.5,0.55,0.6,0.65,0.7,0.75,0.8,1},{0,2,2.25,2.5,2.75,3,3.25,3.5,3.75,4}))))</f>
        <v/>
      </c>
      <c r="W146" s="2" t="str">
        <f>IF(COUNT($A146)=0,"",IF($A146&lt;&gt;DRAFT!$B148,"ERR",IF(DRAFT!BT148="3E","3E",IF(COUNT(DRAFT!BP148,DRAFT!BT148)&gt;0,DRAFT!BU148,""))))</f>
        <v/>
      </c>
      <c r="X146" s="2" t="str">
        <f>IF(COUNT($A146)=0,"",IF(W146="3E","3E",IF(W146="","I",LOOKUP(W146/Y$2,{0,0.4,0.45,0.5,0.55,0.6,0.65,0.7,0.75,0.8,1},{"F","D","C","C+","B-","B","B+","A-","A","A+"}))))</f>
        <v/>
      </c>
      <c r="Y146" s="1" t="str">
        <f>IF(COUNT($A146)=0,"",IF(W146="","--",IF(W146="3E","3E",LOOKUP(W146/Y$2,{0,0.4,0.45,0.5,0.55,0.6,0.65,0.7,0.75,0.8,1},{0,2,2.25,2.5,2.75,3,3.25,3.5,3.75,4}))))</f>
        <v/>
      </c>
      <c r="Z146" s="2" t="str">
        <f>IF(COUNT($A146)=0,"",IF($A146&lt;&gt;DRAFT!$B148,"ERR",IF(DRAFT!CC148="3E","3E",IF(COUNT(DRAFT!BY148,DRAFT!CC148)&gt;0,DRAFT!CD148,""))))</f>
        <v/>
      </c>
      <c r="AA146" s="2" t="str">
        <f>IF(COUNT($A146)=0,"",IF(Z146="3E","3E",IF(Z146="","I",LOOKUP(Z146/AB$2,{0,0.4,0.45,0.5,0.55,0.6,0.65,0.7,0.75,0.8,1},{"F","D","C","C+","B-","B","B+","A-","A","A+"}))))</f>
        <v/>
      </c>
      <c r="AB146" s="1" t="str">
        <f>IF(COUNT($A146)=0,"",IF(Z146="","--",IF(Z146="3E","3E",LOOKUP(Z146/AB$2,{0,0.4,0.45,0.5,0.55,0.6,0.65,0.7,0.75,0.8,1},{0,2,2.25,2.5,2.75,3,3.25,3.5,3.75,4}))))</f>
        <v/>
      </c>
      <c r="AC146" s="2" t="str">
        <f>IF(COUNT($A146)=0,"",IF($A146&lt;&gt;DRAFT!$B148,"ERR",IF(DRAFT!CF148&gt;0,DRAFT!CF148,"")))</f>
        <v/>
      </c>
      <c r="AD146" s="2" t="str">
        <f>IF(COUNT($A146)=0,"",IF(AC146="3E","3E",IF(AC146="","I",LOOKUP(AC146/AE$2,{0,0.4,0.45,0.5,0.55,0.6,0.65,0.7,0.75,0.8,1},{"F","D","C","C+","B-","B","B+","A-","A","A+"}))))</f>
        <v/>
      </c>
      <c r="AE146" s="1" t="str">
        <f>IF(COUNT($A146)=0,"",IF(AC146="","--",IF(AC146="3E","3E",LOOKUP(AC146/AE$2,{0,0.4,0.45,0.5,0.55,0.6,0.65,0.7,0.75,0.8,1},{0,2,2.25,2.5,2.75,3,3.25,3.5,3.75,4}))))</f>
        <v/>
      </c>
      <c r="AF146" s="2" t="str">
        <f>IF(COUNT($A146)=0,"",IF($A146&lt;&gt;DRAFT!$B148,"ERR",IF(DRAFT!CI148&gt;0,DRAFT!CK148,"")))</f>
        <v/>
      </c>
      <c r="AG146" s="2" t="str">
        <f>IF(COUNT($A146)=0,"",IF(AF146="3E","3E",IF(AF146="","I",LOOKUP(AF146/AH$2,{0,0.4,0.45,0.5,0.55,0.6,0.65,0.7,0.75,0.8,1},{"F","D","C","C+","B-","B","B+","A-","A","A+"}))))</f>
        <v/>
      </c>
      <c r="AH146" s="1" t="str">
        <f>IF(COUNT($A146)=0,"",IF(AF146="","--",IF(AF146="3E","3E",LOOKUP(AF146/AH$2,{0,0.4,0.45,0.5,0.55,0.6,0.65,0.7,0.75,0.8,1},{0,2,2.25,2.5,2.75,3,3.25,3.5,3.75,4}))))</f>
        <v/>
      </c>
      <c r="AI146" s="2" t="str">
        <f>IF($A146&lt;&gt;DRAFT!$B148,"ERR",IF(OR(COUNT($A146)=0,COUNT(DRAFT!CL148:CN148,DRAFT!CP148:CR148)=0),"",CEILING(SUM(DRAFT!CO148,DRAFT!CS148,DRAFT!CT148),1)))</f>
        <v/>
      </c>
      <c r="AJ146" s="2" t="str">
        <f>IF(COUNT($A146)=0,"",IF(AI146="3E","3E",IF(AI146="","I",LOOKUP(AI146/AK$2,{0,0.4,0.45,0.5,0.55,0.6,0.65,0.7,0.75,0.8,1},{"F","D","C","C+","B-","B","B+","A-","A","A+"}))))</f>
        <v/>
      </c>
      <c r="AK146" s="1" t="str">
        <f>IF(COUNT($A146)=0,"",IF(AI146="","--",IF(AI146="3E","3E",LOOKUP(AI146/AK$2,{0,0.4,0.45,0.5,0.55,0.6,0.65,0.7,0.75,0.8,1},{0,2,2.25,2.5,2.75,3,3.25,3.5,3.75,4}))))</f>
        <v/>
      </c>
      <c r="AL146" s="4" t="str">
        <f>IF(OR(COUNT($A146)=0,COUNT(B146:AK146)=0),"",IF(COUNTIF(B146:AK146,"3E")&gt;0,"3E",IF(DRAFT!$A148="R",TRUNC(SUMPRODUCT(RGP,RCP)/TCP,3),TRUNC((SUMPRODUCT(--(IMDGP&gt;0)*IMDGP,IMCP)+CEILING(DRAFT!$DB148*42,0.25))/TCP,3))))</f>
        <v/>
      </c>
      <c r="AM146" s="2" t="str">
        <f>IF(OR(COUNT($A146)=0,COUNT(B146:AK146)=0),"",IF(COUNTIF(B146:AK146,"3E")&gt;0,"3E",IF(DRAFT!$A148="R",SUMPRODUCT(--(RGP&gt;=2),RCP),SUMPRODUCT(--(IMDGP&gt;0),--(IMGP=0),IMCP)+DRAFT!$DC148)))</f>
        <v/>
      </c>
      <c r="AN146" s="67" t="str">
        <f>IF(AL146="3E","3E",IF(COUNT($A146)=0,"",IF(COUNT(AI146)=0,"--",ROUND(((CEILING(DRAFT!$CV148*38,0.25)+CEILING(DRAFT!$CX148*38,0.25)+CEILING(DRAFT!$CZ148*42,0.25)+CEILING($AL146*42,0.25))/160),2))))</f>
        <v/>
      </c>
      <c r="AO146" s="2" t="str">
        <f>IF(AN146="3E","3E",IF(COUNT($A146)=0,"",IF(COUNT(AN146)=0,"I",LOOKUP(AN146,{0,2,2.25,2.5,2.75,3,3.25,3.5,3.75,4},{"F","D","C","C+","B-","B","B+","A-","A","A+"}))))</f>
        <v/>
      </c>
      <c r="AP146" s="2" t="str">
        <f>IF(AN146="3E","3E",IF(OR(COUNT(A146)=0,COUNT(AN146)=0),"",DRAFT!CW148+DRAFT!CY148+DRAFT!DA148+N(TABULATION!AM146)))</f>
        <v/>
      </c>
      <c r="AQ146" s="2" t="str">
        <f>IF(OR(COUNT($A146)=0,COUNT(B146:AK146)=0),"",IF(COUNTIF(B146:AM146,"3E")&gt;0,"3E",IF(AND(DRAFT!$A148="IM",OR($AL146&gt;DRAFT!$DB148,$AM146&gt;DRAFT!$DC148)),"IMPROVED",IF(AND(DRAFT!$A148="IM",$AL146&lt;=DRAFT!$DB148,$AM146&lt;=DRAFT!$DC148),"NOT IMPROVED",IF(AND(DRAFT!CU148="S",AH146&gt;=2,AK146&gt;=2,AN146&gt;=2.5,AP146&gt;=144),"PASS","FAIL")))))</f>
        <v/>
      </c>
      <c r="AR146" s="2" t="str">
        <f t="shared" si="4"/>
        <v/>
      </c>
      <c r="AS146" s="2" t="str">
        <f t="shared" si="5"/>
        <v/>
      </c>
    </row>
    <row r="147" spans="1:45" ht="18.95" customHeight="1" x14ac:dyDescent="0.25">
      <c r="A147" s="3" t="str">
        <f>IF(DRAFT!$B149="","",DRAFT!$B149)</f>
        <v/>
      </c>
      <c r="B147" s="2" t="str">
        <f>IF(COUNT($A147)=0,"",IF($A147&lt;&gt;DRAFT!$B149,"ERR",IF(DRAFT!I149="3E","3E",IF(COUNT(DRAFT!E149,DRAFT!I149)&gt;0,DRAFT!J149,""))))</f>
        <v/>
      </c>
      <c r="C147" s="2" t="str">
        <f>IF(COUNT($A147)=0,"",IF(B147="3E","3E",IF(B147="","I",LOOKUP(B147/D$2,{0,0.4,0.45,0.5,0.55,0.6,0.65,0.7,0.75,0.8,1},{"F","D","C","C+","B-","B","B+","A-","A","A+"}))))</f>
        <v/>
      </c>
      <c r="D147" s="1" t="str">
        <f>IF(COUNT($A147)=0,"",IF(B147="","--",IF(B147="3E","3E",LOOKUP(B147/D$2,{0,0.4,0.45,0.5,0.55,0.6,0.65,0.7,0.75,0.8,1},{0,2,2.25,2.5,2.75,3,3.25,3.5,3.75,4}))))</f>
        <v/>
      </c>
      <c r="E147" s="2" t="str">
        <f>IF(COUNT($A147)=0,"",IF($A147&lt;&gt;DRAFT!$B149,"ERR",IF(DRAFT!R149="3E","3E",IF(COUNT(DRAFT!N149,DRAFT!R149)&gt;0,DRAFT!S149,""))))</f>
        <v/>
      </c>
      <c r="F147" s="2" t="str">
        <f>IF(COUNT($A147)=0,"",IF(E147="3E","3E",IF(E147="","I",LOOKUP(E147/G$2,{0,0.4,0.45,0.5,0.55,0.6,0.65,0.7,0.75,0.8,1},{"F","D","C","C+","B-","B","B+","A-","A","A+"}))))</f>
        <v/>
      </c>
      <c r="G147" s="1" t="str">
        <f>IF(COUNT($A147)=0,"",IF(E147="","--",IF(E147="3E","3E",LOOKUP(E147/G$2,{0,0.4,0.45,0.5,0.55,0.6,0.65,0.7,0.75,0.8,1},{0,2,2.25,2.5,2.75,3,3.25,3.5,3.75,4}))))</f>
        <v/>
      </c>
      <c r="H147" s="2" t="str">
        <f>IF(COUNT($A147)=0,"",IF($A147&lt;&gt;DRAFT!$B149,"ERR",IF(DRAFT!AA149="3E","3E",IF(COUNT(DRAFT!W149,DRAFT!AA149)&gt;0,DRAFT!AB149,""))))</f>
        <v/>
      </c>
      <c r="I147" s="2" t="str">
        <f>IF(COUNT($A147)=0,"",IF(H147="3E","3E",IF(H147="","I",LOOKUP(H147/J$2,{0,0.4,0.45,0.5,0.55,0.6,0.65,0.7,0.75,0.8,1},{"F","D","C","C+","B-","B","B+","A-","A","A+"}))))</f>
        <v/>
      </c>
      <c r="J147" s="1" t="str">
        <f>IF(COUNT($A147)=0,"",IF(H147="","--",IF(H147="3E","3E",LOOKUP(H147/J$2,{0,0.4,0.45,0.5,0.55,0.6,0.65,0.7,0.75,0.8,1},{0,2,2.25,2.5,2.75,3,3.25,3.5,3.75,4}))))</f>
        <v/>
      </c>
      <c r="K147" s="2" t="str">
        <f>IF(COUNT($A147)=0,"",IF($A147&lt;&gt;DRAFT!$B149,"ERR",IF(DRAFT!AJ149="3E","3E",IF(COUNT(DRAFT!AF149,DRAFT!AJ149)&gt;0,DRAFT!AK149,""))))</f>
        <v/>
      </c>
      <c r="L147" s="2" t="str">
        <f>IF(COUNT($A147)=0,"",IF(K147="3E","3E",IF(K147="","I",LOOKUP(K147/M$2,{0,0.4,0.45,0.5,0.55,0.6,0.65,0.7,0.75,0.8,1},{"F","D","C","C+","B-","B","B+","A-","A","A+"}))))</f>
        <v/>
      </c>
      <c r="M147" s="1" t="str">
        <f>IF(COUNT($A147)=0,"",IF(K147="","--",IF(K147="3E","3E",LOOKUP(K147/M$2,{0,0.4,0.45,0.5,0.55,0.6,0.65,0.7,0.75,0.8,1},{0,2,2.25,2.5,2.75,3,3.25,3.5,3.75,4}))))</f>
        <v/>
      </c>
      <c r="N147" s="2" t="str">
        <f>IF(COUNT($A147)=0,"",IF($A147&lt;&gt;DRAFT!$B149,"ERR",IF(DRAFT!AS149="3E","3E",IF(COUNT(DRAFT!AO149,DRAFT!AS149)&gt;0,DRAFT!AT149,""))))</f>
        <v/>
      </c>
      <c r="O147" s="2" t="str">
        <f>IF(COUNT($A147)=0,"",IF(N147="3E","3E",IF(N147="","I",LOOKUP(N147/P$2,{0,0.4,0.45,0.5,0.55,0.6,0.65,0.7,0.75,0.8,1},{"F","D","C","C+","B-","B","B+","A-","A","A+"}))))</f>
        <v/>
      </c>
      <c r="P147" s="1" t="str">
        <f>IF(COUNT($A147)=0,"",IF(N147="","--",IF(N147="3E","3E",LOOKUP(N147/P$2,{0,0.4,0.45,0.5,0.55,0.6,0.65,0.7,0.75,0.8,1},{0,2,2.25,2.5,2.75,3,3.25,3.5,3.75,4}))))</f>
        <v/>
      </c>
      <c r="Q147" s="2" t="str">
        <f>IF(COUNT($A147)=0,"",IF($A147&lt;&gt;DRAFT!$B149,"ERR",IF(DRAFT!BB149="3E","3E",IF(COUNT(DRAFT!AX149,DRAFT!BB149)&gt;0,DRAFT!BC149,""))))</f>
        <v/>
      </c>
      <c r="R147" s="2" t="str">
        <f>IF(COUNT($A147)=0,"",IF(Q147="3E","3E",IF(Q147="","I",LOOKUP(Q147/S$2,{0,0.4,0.45,0.5,0.55,0.6,0.65,0.7,0.75,0.8,1},{"F","D","C","C+","B-","B","B+","A-","A","A+"}))))</f>
        <v/>
      </c>
      <c r="S147" s="1" t="str">
        <f>IF(COUNT($A147)=0,"",IF(Q147="","--",IF(Q147="3E","3E",LOOKUP(Q147/S$2,{0,0.4,0.45,0.5,0.55,0.6,0.65,0.7,0.75,0.8,1},{0,2,2.25,2.5,2.75,3,3.25,3.5,3.75,4}))))</f>
        <v/>
      </c>
      <c r="T147" s="2" t="str">
        <f>IF(COUNT($A147)=0,"",IF($A147&lt;&gt;DRAFT!$B149,"ERR",IF(DRAFT!BK149="3E","3E",IF(COUNT(DRAFT!BG149,DRAFT!BK149)&gt;0,DRAFT!BL149,""))))</f>
        <v/>
      </c>
      <c r="U147" s="2" t="str">
        <f>IF(COUNT($A147)=0,"",IF(T147="3E","3E",IF(T147="","I",LOOKUP(T147/V$2,{0,0.4,0.45,0.5,0.55,0.6,0.65,0.7,0.75,0.8,1},{"F","D","C","C+","B-","B","B+","A-","A","A+"}))))</f>
        <v/>
      </c>
      <c r="V147" s="1" t="str">
        <f>IF(COUNT($A147)=0,"",IF(T147="","--",IF(T147="3E","3E",LOOKUP(T147/V$2,{0,0.4,0.45,0.5,0.55,0.6,0.65,0.7,0.75,0.8,1},{0,2,2.25,2.5,2.75,3,3.25,3.5,3.75,4}))))</f>
        <v/>
      </c>
      <c r="W147" s="2" t="str">
        <f>IF(COUNT($A147)=0,"",IF($A147&lt;&gt;DRAFT!$B149,"ERR",IF(DRAFT!BT149="3E","3E",IF(COUNT(DRAFT!BP149,DRAFT!BT149)&gt;0,DRAFT!BU149,""))))</f>
        <v/>
      </c>
      <c r="X147" s="2" t="str">
        <f>IF(COUNT($A147)=0,"",IF(W147="3E","3E",IF(W147="","I",LOOKUP(W147/Y$2,{0,0.4,0.45,0.5,0.55,0.6,0.65,0.7,0.75,0.8,1},{"F","D","C","C+","B-","B","B+","A-","A","A+"}))))</f>
        <v/>
      </c>
      <c r="Y147" s="1" t="str">
        <f>IF(COUNT($A147)=0,"",IF(W147="","--",IF(W147="3E","3E",LOOKUP(W147/Y$2,{0,0.4,0.45,0.5,0.55,0.6,0.65,0.7,0.75,0.8,1},{0,2,2.25,2.5,2.75,3,3.25,3.5,3.75,4}))))</f>
        <v/>
      </c>
      <c r="Z147" s="2" t="str">
        <f>IF(COUNT($A147)=0,"",IF($A147&lt;&gt;DRAFT!$B149,"ERR",IF(DRAFT!CC149="3E","3E",IF(COUNT(DRAFT!BY149,DRAFT!CC149)&gt;0,DRAFT!CD149,""))))</f>
        <v/>
      </c>
      <c r="AA147" s="2" t="str">
        <f>IF(COUNT($A147)=0,"",IF(Z147="3E","3E",IF(Z147="","I",LOOKUP(Z147/AB$2,{0,0.4,0.45,0.5,0.55,0.6,0.65,0.7,0.75,0.8,1},{"F","D","C","C+","B-","B","B+","A-","A","A+"}))))</f>
        <v/>
      </c>
      <c r="AB147" s="1" t="str">
        <f>IF(COUNT($A147)=0,"",IF(Z147="","--",IF(Z147="3E","3E",LOOKUP(Z147/AB$2,{0,0.4,0.45,0.5,0.55,0.6,0.65,0.7,0.75,0.8,1},{0,2,2.25,2.5,2.75,3,3.25,3.5,3.75,4}))))</f>
        <v/>
      </c>
      <c r="AC147" s="2" t="str">
        <f>IF(COUNT($A147)=0,"",IF($A147&lt;&gt;DRAFT!$B149,"ERR",IF(DRAFT!CF149&gt;0,DRAFT!CF149,"")))</f>
        <v/>
      </c>
      <c r="AD147" s="2" t="str">
        <f>IF(COUNT($A147)=0,"",IF(AC147="3E","3E",IF(AC147="","I",LOOKUP(AC147/AE$2,{0,0.4,0.45,0.5,0.55,0.6,0.65,0.7,0.75,0.8,1},{"F","D","C","C+","B-","B","B+","A-","A","A+"}))))</f>
        <v/>
      </c>
      <c r="AE147" s="1" t="str">
        <f>IF(COUNT($A147)=0,"",IF(AC147="","--",IF(AC147="3E","3E",LOOKUP(AC147/AE$2,{0,0.4,0.45,0.5,0.55,0.6,0.65,0.7,0.75,0.8,1},{0,2,2.25,2.5,2.75,3,3.25,3.5,3.75,4}))))</f>
        <v/>
      </c>
      <c r="AF147" s="2" t="str">
        <f>IF(COUNT($A147)=0,"",IF($A147&lt;&gt;DRAFT!$B149,"ERR",IF(DRAFT!CI149&gt;0,DRAFT!CK149,"")))</f>
        <v/>
      </c>
      <c r="AG147" s="2" t="str">
        <f>IF(COUNT($A147)=0,"",IF(AF147="3E","3E",IF(AF147="","I",LOOKUP(AF147/AH$2,{0,0.4,0.45,0.5,0.55,0.6,0.65,0.7,0.75,0.8,1},{"F","D","C","C+","B-","B","B+","A-","A","A+"}))))</f>
        <v/>
      </c>
      <c r="AH147" s="1" t="str">
        <f>IF(COUNT($A147)=0,"",IF(AF147="","--",IF(AF147="3E","3E",LOOKUP(AF147/AH$2,{0,0.4,0.45,0.5,0.55,0.6,0.65,0.7,0.75,0.8,1},{0,2,2.25,2.5,2.75,3,3.25,3.5,3.75,4}))))</f>
        <v/>
      </c>
      <c r="AI147" s="2" t="str">
        <f>IF($A147&lt;&gt;DRAFT!$B149,"ERR",IF(OR(COUNT($A147)=0,COUNT(DRAFT!CL149:CN149,DRAFT!CP149:CR149)=0),"",CEILING(SUM(DRAFT!CO149,DRAFT!CS149,DRAFT!CT149),1)))</f>
        <v/>
      </c>
      <c r="AJ147" s="2" t="str">
        <f>IF(COUNT($A147)=0,"",IF(AI147="3E","3E",IF(AI147="","I",LOOKUP(AI147/AK$2,{0,0.4,0.45,0.5,0.55,0.6,0.65,0.7,0.75,0.8,1},{"F","D","C","C+","B-","B","B+","A-","A","A+"}))))</f>
        <v/>
      </c>
      <c r="AK147" s="1" t="str">
        <f>IF(COUNT($A147)=0,"",IF(AI147="","--",IF(AI147="3E","3E",LOOKUP(AI147/AK$2,{0,0.4,0.45,0.5,0.55,0.6,0.65,0.7,0.75,0.8,1},{0,2,2.25,2.5,2.75,3,3.25,3.5,3.75,4}))))</f>
        <v/>
      </c>
      <c r="AL147" s="4" t="str">
        <f>IF(OR(COUNT($A147)=0,COUNT(B147:AK147)=0),"",IF(COUNTIF(B147:AK147,"3E")&gt;0,"3E",IF(DRAFT!$A149="R",TRUNC(SUMPRODUCT(RGP,RCP)/TCP,3),TRUNC((SUMPRODUCT(--(IMDGP&gt;0)*IMDGP,IMCP)+CEILING(DRAFT!$DB149*42,0.25))/TCP,3))))</f>
        <v/>
      </c>
      <c r="AM147" s="2" t="str">
        <f>IF(OR(COUNT($A147)=0,COUNT(B147:AK147)=0),"",IF(COUNTIF(B147:AK147,"3E")&gt;0,"3E",IF(DRAFT!$A149="R",SUMPRODUCT(--(RGP&gt;=2),RCP),SUMPRODUCT(--(IMDGP&gt;0),--(IMGP=0),IMCP)+DRAFT!$DC149)))</f>
        <v/>
      </c>
      <c r="AN147" s="67" t="str">
        <f>IF(AL147="3E","3E",IF(COUNT($A147)=0,"",IF(COUNT(AI147)=0,"--",ROUND(((CEILING(DRAFT!$CV149*38,0.25)+CEILING(DRAFT!$CX149*38,0.25)+CEILING(DRAFT!$CZ149*42,0.25)+CEILING($AL147*42,0.25))/160),2))))</f>
        <v/>
      </c>
      <c r="AO147" s="2" t="str">
        <f>IF(AN147="3E","3E",IF(COUNT($A147)=0,"",IF(COUNT(AN147)=0,"I",LOOKUP(AN147,{0,2,2.25,2.5,2.75,3,3.25,3.5,3.75,4},{"F","D","C","C+","B-","B","B+","A-","A","A+"}))))</f>
        <v/>
      </c>
      <c r="AP147" s="2" t="str">
        <f>IF(AN147="3E","3E",IF(OR(COUNT(A147)=0,COUNT(AN147)=0),"",DRAFT!CW149+DRAFT!CY149+DRAFT!DA149+N(TABULATION!AM147)))</f>
        <v/>
      </c>
      <c r="AQ147" s="2" t="str">
        <f>IF(OR(COUNT($A147)=0,COUNT(B147:AK147)=0),"",IF(COUNTIF(B147:AM147,"3E")&gt;0,"3E",IF(AND(DRAFT!$A149="IM",OR($AL147&gt;DRAFT!$DB149,$AM147&gt;DRAFT!$DC149)),"IMPROVED",IF(AND(DRAFT!$A149="IM",$AL147&lt;=DRAFT!$DB149,$AM147&lt;=DRAFT!$DC149),"NOT IMPROVED",IF(AND(DRAFT!CU149="S",AH147&gt;=2,AK147&gt;=2,AN147&gt;=2.5,AP147&gt;=144),"PASS","FAIL")))))</f>
        <v/>
      </c>
      <c r="AR147" s="2" t="str">
        <f t="shared" si="4"/>
        <v/>
      </c>
      <c r="AS147" s="2" t="str">
        <f t="shared" si="5"/>
        <v/>
      </c>
    </row>
    <row r="148" spans="1:45" ht="18.95" customHeight="1" x14ac:dyDescent="0.25">
      <c r="A148" s="3" t="str">
        <f>IF(DRAFT!$B150="","",DRAFT!$B150)</f>
        <v/>
      </c>
      <c r="B148" s="2" t="str">
        <f>IF(COUNT($A148)=0,"",IF($A148&lt;&gt;DRAFT!$B150,"ERR",IF(DRAFT!I150="3E","3E",IF(COUNT(DRAFT!E150,DRAFT!I150)&gt;0,DRAFT!J150,""))))</f>
        <v/>
      </c>
      <c r="C148" s="2" t="str">
        <f>IF(COUNT($A148)=0,"",IF(B148="3E","3E",IF(B148="","I",LOOKUP(B148/D$2,{0,0.4,0.45,0.5,0.55,0.6,0.65,0.7,0.75,0.8,1},{"F","D","C","C+","B-","B","B+","A-","A","A+"}))))</f>
        <v/>
      </c>
      <c r="D148" s="1" t="str">
        <f>IF(COUNT($A148)=0,"",IF(B148="","--",IF(B148="3E","3E",LOOKUP(B148/D$2,{0,0.4,0.45,0.5,0.55,0.6,0.65,0.7,0.75,0.8,1},{0,2,2.25,2.5,2.75,3,3.25,3.5,3.75,4}))))</f>
        <v/>
      </c>
      <c r="E148" s="2" t="str">
        <f>IF(COUNT($A148)=0,"",IF($A148&lt;&gt;DRAFT!$B150,"ERR",IF(DRAFT!R150="3E","3E",IF(COUNT(DRAFT!N150,DRAFT!R150)&gt;0,DRAFT!S150,""))))</f>
        <v/>
      </c>
      <c r="F148" s="2" t="str">
        <f>IF(COUNT($A148)=0,"",IF(E148="3E","3E",IF(E148="","I",LOOKUP(E148/G$2,{0,0.4,0.45,0.5,0.55,0.6,0.65,0.7,0.75,0.8,1},{"F","D","C","C+","B-","B","B+","A-","A","A+"}))))</f>
        <v/>
      </c>
      <c r="G148" s="1" t="str">
        <f>IF(COUNT($A148)=0,"",IF(E148="","--",IF(E148="3E","3E",LOOKUP(E148/G$2,{0,0.4,0.45,0.5,0.55,0.6,0.65,0.7,0.75,0.8,1},{0,2,2.25,2.5,2.75,3,3.25,3.5,3.75,4}))))</f>
        <v/>
      </c>
      <c r="H148" s="2" t="str">
        <f>IF(COUNT($A148)=0,"",IF($A148&lt;&gt;DRAFT!$B150,"ERR",IF(DRAFT!AA150="3E","3E",IF(COUNT(DRAFT!W150,DRAFT!AA150)&gt;0,DRAFT!AB150,""))))</f>
        <v/>
      </c>
      <c r="I148" s="2" t="str">
        <f>IF(COUNT($A148)=0,"",IF(H148="3E","3E",IF(H148="","I",LOOKUP(H148/J$2,{0,0.4,0.45,0.5,0.55,0.6,0.65,0.7,0.75,0.8,1},{"F","D","C","C+","B-","B","B+","A-","A","A+"}))))</f>
        <v/>
      </c>
      <c r="J148" s="1" t="str">
        <f>IF(COUNT($A148)=0,"",IF(H148="","--",IF(H148="3E","3E",LOOKUP(H148/J$2,{0,0.4,0.45,0.5,0.55,0.6,0.65,0.7,0.75,0.8,1},{0,2,2.25,2.5,2.75,3,3.25,3.5,3.75,4}))))</f>
        <v/>
      </c>
      <c r="K148" s="2" t="str">
        <f>IF(COUNT($A148)=0,"",IF($A148&lt;&gt;DRAFT!$B150,"ERR",IF(DRAFT!AJ150="3E","3E",IF(COUNT(DRAFT!AF150,DRAFT!AJ150)&gt;0,DRAFT!AK150,""))))</f>
        <v/>
      </c>
      <c r="L148" s="2" t="str">
        <f>IF(COUNT($A148)=0,"",IF(K148="3E","3E",IF(K148="","I",LOOKUP(K148/M$2,{0,0.4,0.45,0.5,0.55,0.6,0.65,0.7,0.75,0.8,1},{"F","D","C","C+","B-","B","B+","A-","A","A+"}))))</f>
        <v/>
      </c>
      <c r="M148" s="1" t="str">
        <f>IF(COUNT($A148)=0,"",IF(K148="","--",IF(K148="3E","3E",LOOKUP(K148/M$2,{0,0.4,0.45,0.5,0.55,0.6,0.65,0.7,0.75,0.8,1},{0,2,2.25,2.5,2.75,3,3.25,3.5,3.75,4}))))</f>
        <v/>
      </c>
      <c r="N148" s="2" t="str">
        <f>IF(COUNT($A148)=0,"",IF($A148&lt;&gt;DRAFT!$B150,"ERR",IF(DRAFT!AS150="3E","3E",IF(COUNT(DRAFT!AO150,DRAFT!AS150)&gt;0,DRAFT!AT150,""))))</f>
        <v/>
      </c>
      <c r="O148" s="2" t="str">
        <f>IF(COUNT($A148)=0,"",IF(N148="3E","3E",IF(N148="","I",LOOKUP(N148/P$2,{0,0.4,0.45,0.5,0.55,0.6,0.65,0.7,0.75,0.8,1},{"F","D","C","C+","B-","B","B+","A-","A","A+"}))))</f>
        <v/>
      </c>
      <c r="P148" s="1" t="str">
        <f>IF(COUNT($A148)=0,"",IF(N148="","--",IF(N148="3E","3E",LOOKUP(N148/P$2,{0,0.4,0.45,0.5,0.55,0.6,0.65,0.7,0.75,0.8,1},{0,2,2.25,2.5,2.75,3,3.25,3.5,3.75,4}))))</f>
        <v/>
      </c>
      <c r="Q148" s="2" t="str">
        <f>IF(COUNT($A148)=0,"",IF($A148&lt;&gt;DRAFT!$B150,"ERR",IF(DRAFT!BB150="3E","3E",IF(COUNT(DRAFT!AX150,DRAFT!BB150)&gt;0,DRAFT!BC150,""))))</f>
        <v/>
      </c>
      <c r="R148" s="2" t="str">
        <f>IF(COUNT($A148)=0,"",IF(Q148="3E","3E",IF(Q148="","I",LOOKUP(Q148/S$2,{0,0.4,0.45,0.5,0.55,0.6,0.65,0.7,0.75,0.8,1},{"F","D","C","C+","B-","B","B+","A-","A","A+"}))))</f>
        <v/>
      </c>
      <c r="S148" s="1" t="str">
        <f>IF(COUNT($A148)=0,"",IF(Q148="","--",IF(Q148="3E","3E",LOOKUP(Q148/S$2,{0,0.4,0.45,0.5,0.55,0.6,0.65,0.7,0.75,0.8,1},{0,2,2.25,2.5,2.75,3,3.25,3.5,3.75,4}))))</f>
        <v/>
      </c>
      <c r="T148" s="2" t="str">
        <f>IF(COUNT($A148)=0,"",IF($A148&lt;&gt;DRAFT!$B150,"ERR",IF(DRAFT!BK150="3E","3E",IF(COUNT(DRAFT!BG150,DRAFT!BK150)&gt;0,DRAFT!BL150,""))))</f>
        <v/>
      </c>
      <c r="U148" s="2" t="str">
        <f>IF(COUNT($A148)=0,"",IF(T148="3E","3E",IF(T148="","I",LOOKUP(T148/V$2,{0,0.4,0.45,0.5,0.55,0.6,0.65,0.7,0.75,0.8,1},{"F","D","C","C+","B-","B","B+","A-","A","A+"}))))</f>
        <v/>
      </c>
      <c r="V148" s="1" t="str">
        <f>IF(COUNT($A148)=0,"",IF(T148="","--",IF(T148="3E","3E",LOOKUP(T148/V$2,{0,0.4,0.45,0.5,0.55,0.6,0.65,0.7,0.75,0.8,1},{0,2,2.25,2.5,2.75,3,3.25,3.5,3.75,4}))))</f>
        <v/>
      </c>
      <c r="W148" s="2" t="str">
        <f>IF(COUNT($A148)=0,"",IF($A148&lt;&gt;DRAFT!$B150,"ERR",IF(DRAFT!BT150="3E","3E",IF(COUNT(DRAFT!BP150,DRAFT!BT150)&gt;0,DRAFT!BU150,""))))</f>
        <v/>
      </c>
      <c r="X148" s="2" t="str">
        <f>IF(COUNT($A148)=0,"",IF(W148="3E","3E",IF(W148="","I",LOOKUP(W148/Y$2,{0,0.4,0.45,0.5,0.55,0.6,0.65,0.7,0.75,0.8,1},{"F","D","C","C+","B-","B","B+","A-","A","A+"}))))</f>
        <v/>
      </c>
      <c r="Y148" s="1" t="str">
        <f>IF(COUNT($A148)=0,"",IF(W148="","--",IF(W148="3E","3E",LOOKUP(W148/Y$2,{0,0.4,0.45,0.5,0.55,0.6,0.65,0.7,0.75,0.8,1},{0,2,2.25,2.5,2.75,3,3.25,3.5,3.75,4}))))</f>
        <v/>
      </c>
      <c r="Z148" s="2" t="str">
        <f>IF(COUNT($A148)=0,"",IF($A148&lt;&gt;DRAFT!$B150,"ERR",IF(DRAFT!CC150="3E","3E",IF(COUNT(DRAFT!BY150,DRAFT!CC150)&gt;0,DRAFT!CD150,""))))</f>
        <v/>
      </c>
      <c r="AA148" s="2" t="str">
        <f>IF(COUNT($A148)=0,"",IF(Z148="3E","3E",IF(Z148="","I",LOOKUP(Z148/AB$2,{0,0.4,0.45,0.5,0.55,0.6,0.65,0.7,0.75,0.8,1},{"F","D","C","C+","B-","B","B+","A-","A","A+"}))))</f>
        <v/>
      </c>
      <c r="AB148" s="1" t="str">
        <f>IF(COUNT($A148)=0,"",IF(Z148="","--",IF(Z148="3E","3E",LOOKUP(Z148/AB$2,{0,0.4,0.45,0.5,0.55,0.6,0.65,0.7,0.75,0.8,1},{0,2,2.25,2.5,2.75,3,3.25,3.5,3.75,4}))))</f>
        <v/>
      </c>
      <c r="AC148" s="2" t="str">
        <f>IF(COUNT($A148)=0,"",IF($A148&lt;&gt;DRAFT!$B150,"ERR",IF(DRAFT!CF150&gt;0,DRAFT!CF150,"")))</f>
        <v/>
      </c>
      <c r="AD148" s="2" t="str">
        <f>IF(COUNT($A148)=0,"",IF(AC148="3E","3E",IF(AC148="","I",LOOKUP(AC148/AE$2,{0,0.4,0.45,0.5,0.55,0.6,0.65,0.7,0.75,0.8,1},{"F","D","C","C+","B-","B","B+","A-","A","A+"}))))</f>
        <v/>
      </c>
      <c r="AE148" s="1" t="str">
        <f>IF(COUNT($A148)=0,"",IF(AC148="","--",IF(AC148="3E","3E",LOOKUP(AC148/AE$2,{0,0.4,0.45,0.5,0.55,0.6,0.65,0.7,0.75,0.8,1},{0,2,2.25,2.5,2.75,3,3.25,3.5,3.75,4}))))</f>
        <v/>
      </c>
      <c r="AF148" s="2" t="str">
        <f>IF(COUNT($A148)=0,"",IF($A148&lt;&gt;DRAFT!$B150,"ERR",IF(DRAFT!CI150&gt;0,DRAFT!CK150,"")))</f>
        <v/>
      </c>
      <c r="AG148" s="2" t="str">
        <f>IF(COUNT($A148)=0,"",IF(AF148="3E","3E",IF(AF148="","I",LOOKUP(AF148/AH$2,{0,0.4,0.45,0.5,0.55,0.6,0.65,0.7,0.75,0.8,1},{"F","D","C","C+","B-","B","B+","A-","A","A+"}))))</f>
        <v/>
      </c>
      <c r="AH148" s="1" t="str">
        <f>IF(COUNT($A148)=0,"",IF(AF148="","--",IF(AF148="3E","3E",LOOKUP(AF148/AH$2,{0,0.4,0.45,0.5,0.55,0.6,0.65,0.7,0.75,0.8,1},{0,2,2.25,2.5,2.75,3,3.25,3.5,3.75,4}))))</f>
        <v/>
      </c>
      <c r="AI148" s="2" t="str">
        <f>IF($A148&lt;&gt;DRAFT!$B150,"ERR",IF(OR(COUNT($A148)=0,COUNT(DRAFT!CL150:CN150,DRAFT!CP150:CR150)=0),"",CEILING(SUM(DRAFT!CO150,DRAFT!CS150,DRAFT!CT150),1)))</f>
        <v/>
      </c>
      <c r="AJ148" s="2" t="str">
        <f>IF(COUNT($A148)=0,"",IF(AI148="3E","3E",IF(AI148="","I",LOOKUP(AI148/AK$2,{0,0.4,0.45,0.5,0.55,0.6,0.65,0.7,0.75,0.8,1},{"F","D","C","C+","B-","B","B+","A-","A","A+"}))))</f>
        <v/>
      </c>
      <c r="AK148" s="1" t="str">
        <f>IF(COUNT($A148)=0,"",IF(AI148="","--",IF(AI148="3E","3E",LOOKUP(AI148/AK$2,{0,0.4,0.45,0.5,0.55,0.6,0.65,0.7,0.75,0.8,1},{0,2,2.25,2.5,2.75,3,3.25,3.5,3.75,4}))))</f>
        <v/>
      </c>
      <c r="AL148" s="4" t="str">
        <f>IF(OR(COUNT($A148)=0,COUNT(B148:AK148)=0),"",IF(COUNTIF(B148:AK148,"3E")&gt;0,"3E",IF(DRAFT!$A150="R",TRUNC(SUMPRODUCT(RGP,RCP)/TCP,3),TRUNC((SUMPRODUCT(--(IMDGP&gt;0)*IMDGP,IMCP)+CEILING(DRAFT!$DB150*42,0.25))/TCP,3))))</f>
        <v/>
      </c>
      <c r="AM148" s="2" t="str">
        <f>IF(OR(COUNT($A148)=0,COUNT(B148:AK148)=0),"",IF(COUNTIF(B148:AK148,"3E")&gt;0,"3E",IF(DRAFT!$A150="R",SUMPRODUCT(--(RGP&gt;=2),RCP),SUMPRODUCT(--(IMDGP&gt;0),--(IMGP=0),IMCP)+DRAFT!$DC150)))</f>
        <v/>
      </c>
      <c r="AN148" s="67" t="str">
        <f>IF(AL148="3E","3E",IF(COUNT($A148)=0,"",IF(COUNT(AI148)=0,"--",ROUND(((CEILING(DRAFT!$CV150*38,0.25)+CEILING(DRAFT!$CX150*38,0.25)+CEILING(DRAFT!$CZ150*42,0.25)+CEILING($AL148*42,0.25))/160),2))))</f>
        <v/>
      </c>
      <c r="AO148" s="2" t="str">
        <f>IF(AN148="3E","3E",IF(COUNT($A148)=0,"",IF(COUNT(AN148)=0,"I",LOOKUP(AN148,{0,2,2.25,2.5,2.75,3,3.25,3.5,3.75,4},{"F","D","C","C+","B-","B","B+","A-","A","A+"}))))</f>
        <v/>
      </c>
      <c r="AP148" s="2" t="str">
        <f>IF(AN148="3E","3E",IF(OR(COUNT(A148)=0,COUNT(AN148)=0),"",DRAFT!CW150+DRAFT!CY150+DRAFT!DA150+N(TABULATION!AM148)))</f>
        <v/>
      </c>
      <c r="AQ148" s="2" t="str">
        <f>IF(OR(COUNT($A148)=0,COUNT(B148:AK148)=0),"",IF(COUNTIF(B148:AM148,"3E")&gt;0,"3E",IF(AND(DRAFT!$A150="IM",OR($AL148&gt;DRAFT!$DB150,$AM148&gt;DRAFT!$DC150)),"IMPROVED",IF(AND(DRAFT!$A150="IM",$AL148&lt;=DRAFT!$DB150,$AM148&lt;=DRAFT!$DC150),"NOT IMPROVED",IF(AND(DRAFT!CU150="S",AH148&gt;=2,AK148&gt;=2,AN148&gt;=2.5,AP148&gt;=144),"PASS","FAIL")))))</f>
        <v/>
      </c>
      <c r="AR148" s="2" t="str">
        <f t="shared" si="4"/>
        <v/>
      </c>
      <c r="AS148" s="2" t="str">
        <f t="shared" si="5"/>
        <v/>
      </c>
    </row>
    <row r="149" spans="1:45" ht="18.95" customHeight="1" x14ac:dyDescent="0.25">
      <c r="A149" s="3" t="str">
        <f>IF(DRAFT!$B151="","",DRAFT!$B151)</f>
        <v/>
      </c>
      <c r="B149" s="2" t="str">
        <f>IF(COUNT($A149)=0,"",IF($A149&lt;&gt;DRAFT!$B151,"ERR",IF(DRAFT!I151="3E","3E",IF(COUNT(DRAFT!E151,DRAFT!I151)&gt;0,DRAFT!J151,""))))</f>
        <v/>
      </c>
      <c r="C149" s="2" t="str">
        <f>IF(COUNT($A149)=0,"",IF(B149="3E","3E",IF(B149="","I",LOOKUP(B149/D$2,{0,0.4,0.45,0.5,0.55,0.6,0.65,0.7,0.75,0.8,1},{"F","D","C","C+","B-","B","B+","A-","A","A+"}))))</f>
        <v/>
      </c>
      <c r="D149" s="1" t="str">
        <f>IF(COUNT($A149)=0,"",IF(B149="","--",IF(B149="3E","3E",LOOKUP(B149/D$2,{0,0.4,0.45,0.5,0.55,0.6,0.65,0.7,0.75,0.8,1},{0,2,2.25,2.5,2.75,3,3.25,3.5,3.75,4}))))</f>
        <v/>
      </c>
      <c r="E149" s="2" t="str">
        <f>IF(COUNT($A149)=0,"",IF($A149&lt;&gt;DRAFT!$B151,"ERR",IF(DRAFT!R151="3E","3E",IF(COUNT(DRAFT!N151,DRAFT!R151)&gt;0,DRAFT!S151,""))))</f>
        <v/>
      </c>
      <c r="F149" s="2" t="str">
        <f>IF(COUNT($A149)=0,"",IF(E149="3E","3E",IF(E149="","I",LOOKUP(E149/G$2,{0,0.4,0.45,0.5,0.55,0.6,0.65,0.7,0.75,0.8,1},{"F","D","C","C+","B-","B","B+","A-","A","A+"}))))</f>
        <v/>
      </c>
      <c r="G149" s="1" t="str">
        <f>IF(COUNT($A149)=0,"",IF(E149="","--",IF(E149="3E","3E",LOOKUP(E149/G$2,{0,0.4,0.45,0.5,0.55,0.6,0.65,0.7,0.75,0.8,1},{0,2,2.25,2.5,2.75,3,3.25,3.5,3.75,4}))))</f>
        <v/>
      </c>
      <c r="H149" s="2" t="str">
        <f>IF(COUNT($A149)=0,"",IF($A149&lt;&gt;DRAFT!$B151,"ERR",IF(DRAFT!AA151="3E","3E",IF(COUNT(DRAFT!W151,DRAFT!AA151)&gt;0,DRAFT!AB151,""))))</f>
        <v/>
      </c>
      <c r="I149" s="2" t="str">
        <f>IF(COUNT($A149)=0,"",IF(H149="3E","3E",IF(H149="","I",LOOKUP(H149/J$2,{0,0.4,0.45,0.5,0.55,0.6,0.65,0.7,0.75,0.8,1},{"F","D","C","C+","B-","B","B+","A-","A","A+"}))))</f>
        <v/>
      </c>
      <c r="J149" s="1" t="str">
        <f>IF(COUNT($A149)=0,"",IF(H149="","--",IF(H149="3E","3E",LOOKUP(H149/J$2,{0,0.4,0.45,0.5,0.55,0.6,0.65,0.7,0.75,0.8,1},{0,2,2.25,2.5,2.75,3,3.25,3.5,3.75,4}))))</f>
        <v/>
      </c>
      <c r="K149" s="2" t="str">
        <f>IF(COUNT($A149)=0,"",IF($A149&lt;&gt;DRAFT!$B151,"ERR",IF(DRAFT!AJ151="3E","3E",IF(COUNT(DRAFT!AF151,DRAFT!AJ151)&gt;0,DRAFT!AK151,""))))</f>
        <v/>
      </c>
      <c r="L149" s="2" t="str">
        <f>IF(COUNT($A149)=0,"",IF(K149="3E","3E",IF(K149="","I",LOOKUP(K149/M$2,{0,0.4,0.45,0.5,0.55,0.6,0.65,0.7,0.75,0.8,1},{"F","D","C","C+","B-","B","B+","A-","A","A+"}))))</f>
        <v/>
      </c>
      <c r="M149" s="1" t="str">
        <f>IF(COUNT($A149)=0,"",IF(K149="","--",IF(K149="3E","3E",LOOKUP(K149/M$2,{0,0.4,0.45,0.5,0.55,0.6,0.65,0.7,0.75,0.8,1},{0,2,2.25,2.5,2.75,3,3.25,3.5,3.75,4}))))</f>
        <v/>
      </c>
      <c r="N149" s="2" t="str">
        <f>IF(COUNT($A149)=0,"",IF($A149&lt;&gt;DRAFT!$B151,"ERR",IF(DRAFT!AS151="3E","3E",IF(COUNT(DRAFT!AO151,DRAFT!AS151)&gt;0,DRAFT!AT151,""))))</f>
        <v/>
      </c>
      <c r="O149" s="2" t="str">
        <f>IF(COUNT($A149)=0,"",IF(N149="3E","3E",IF(N149="","I",LOOKUP(N149/P$2,{0,0.4,0.45,0.5,0.55,0.6,0.65,0.7,0.75,0.8,1},{"F","D","C","C+","B-","B","B+","A-","A","A+"}))))</f>
        <v/>
      </c>
      <c r="P149" s="1" t="str">
        <f>IF(COUNT($A149)=0,"",IF(N149="","--",IF(N149="3E","3E",LOOKUP(N149/P$2,{0,0.4,0.45,0.5,0.55,0.6,0.65,0.7,0.75,0.8,1},{0,2,2.25,2.5,2.75,3,3.25,3.5,3.75,4}))))</f>
        <v/>
      </c>
      <c r="Q149" s="2" t="str">
        <f>IF(COUNT($A149)=0,"",IF($A149&lt;&gt;DRAFT!$B151,"ERR",IF(DRAFT!BB151="3E","3E",IF(COUNT(DRAFT!AX151,DRAFT!BB151)&gt;0,DRAFT!BC151,""))))</f>
        <v/>
      </c>
      <c r="R149" s="2" t="str">
        <f>IF(COUNT($A149)=0,"",IF(Q149="3E","3E",IF(Q149="","I",LOOKUP(Q149/S$2,{0,0.4,0.45,0.5,0.55,0.6,0.65,0.7,0.75,0.8,1},{"F","D","C","C+","B-","B","B+","A-","A","A+"}))))</f>
        <v/>
      </c>
      <c r="S149" s="1" t="str">
        <f>IF(COUNT($A149)=0,"",IF(Q149="","--",IF(Q149="3E","3E",LOOKUP(Q149/S$2,{0,0.4,0.45,0.5,0.55,0.6,0.65,0.7,0.75,0.8,1},{0,2,2.25,2.5,2.75,3,3.25,3.5,3.75,4}))))</f>
        <v/>
      </c>
      <c r="T149" s="2" t="str">
        <f>IF(COUNT($A149)=0,"",IF($A149&lt;&gt;DRAFT!$B151,"ERR",IF(DRAFT!BK151="3E","3E",IF(COUNT(DRAFT!BG151,DRAFT!BK151)&gt;0,DRAFT!BL151,""))))</f>
        <v/>
      </c>
      <c r="U149" s="2" t="str">
        <f>IF(COUNT($A149)=0,"",IF(T149="3E","3E",IF(T149="","I",LOOKUP(T149/V$2,{0,0.4,0.45,0.5,0.55,0.6,0.65,0.7,0.75,0.8,1},{"F","D","C","C+","B-","B","B+","A-","A","A+"}))))</f>
        <v/>
      </c>
      <c r="V149" s="1" t="str">
        <f>IF(COUNT($A149)=0,"",IF(T149="","--",IF(T149="3E","3E",LOOKUP(T149/V$2,{0,0.4,0.45,0.5,0.55,0.6,0.65,0.7,0.75,0.8,1},{0,2,2.25,2.5,2.75,3,3.25,3.5,3.75,4}))))</f>
        <v/>
      </c>
      <c r="W149" s="2" t="str">
        <f>IF(COUNT($A149)=0,"",IF($A149&lt;&gt;DRAFT!$B151,"ERR",IF(DRAFT!BT151="3E","3E",IF(COUNT(DRAFT!BP151,DRAFT!BT151)&gt;0,DRAFT!BU151,""))))</f>
        <v/>
      </c>
      <c r="X149" s="2" t="str">
        <f>IF(COUNT($A149)=0,"",IF(W149="3E","3E",IF(W149="","I",LOOKUP(W149/Y$2,{0,0.4,0.45,0.5,0.55,0.6,0.65,0.7,0.75,0.8,1},{"F","D","C","C+","B-","B","B+","A-","A","A+"}))))</f>
        <v/>
      </c>
      <c r="Y149" s="1" t="str">
        <f>IF(COUNT($A149)=0,"",IF(W149="","--",IF(W149="3E","3E",LOOKUP(W149/Y$2,{0,0.4,0.45,0.5,0.55,0.6,0.65,0.7,0.75,0.8,1},{0,2,2.25,2.5,2.75,3,3.25,3.5,3.75,4}))))</f>
        <v/>
      </c>
      <c r="Z149" s="2" t="str">
        <f>IF(COUNT($A149)=0,"",IF($A149&lt;&gt;DRAFT!$B151,"ERR",IF(DRAFT!CC151="3E","3E",IF(COUNT(DRAFT!BY151,DRAFT!CC151)&gt;0,DRAFT!CD151,""))))</f>
        <v/>
      </c>
      <c r="AA149" s="2" t="str">
        <f>IF(COUNT($A149)=0,"",IF(Z149="3E","3E",IF(Z149="","I",LOOKUP(Z149/AB$2,{0,0.4,0.45,0.5,0.55,0.6,0.65,0.7,0.75,0.8,1},{"F","D","C","C+","B-","B","B+","A-","A","A+"}))))</f>
        <v/>
      </c>
      <c r="AB149" s="1" t="str">
        <f>IF(COUNT($A149)=0,"",IF(Z149="","--",IF(Z149="3E","3E",LOOKUP(Z149/AB$2,{0,0.4,0.45,0.5,0.55,0.6,0.65,0.7,0.75,0.8,1},{0,2,2.25,2.5,2.75,3,3.25,3.5,3.75,4}))))</f>
        <v/>
      </c>
      <c r="AC149" s="2" t="str">
        <f>IF(COUNT($A149)=0,"",IF($A149&lt;&gt;DRAFT!$B151,"ERR",IF(DRAFT!CF151&gt;0,DRAFT!CF151,"")))</f>
        <v/>
      </c>
      <c r="AD149" s="2" t="str">
        <f>IF(COUNT($A149)=0,"",IF(AC149="3E","3E",IF(AC149="","I",LOOKUP(AC149/AE$2,{0,0.4,0.45,0.5,0.55,0.6,0.65,0.7,0.75,0.8,1},{"F","D","C","C+","B-","B","B+","A-","A","A+"}))))</f>
        <v/>
      </c>
      <c r="AE149" s="1" t="str">
        <f>IF(COUNT($A149)=0,"",IF(AC149="","--",IF(AC149="3E","3E",LOOKUP(AC149/AE$2,{0,0.4,0.45,0.5,0.55,0.6,0.65,0.7,0.75,0.8,1},{0,2,2.25,2.5,2.75,3,3.25,3.5,3.75,4}))))</f>
        <v/>
      </c>
      <c r="AF149" s="2" t="str">
        <f>IF(COUNT($A149)=0,"",IF($A149&lt;&gt;DRAFT!$B151,"ERR",IF(DRAFT!CI151&gt;0,DRAFT!CK151,"")))</f>
        <v/>
      </c>
      <c r="AG149" s="2" t="str">
        <f>IF(COUNT($A149)=0,"",IF(AF149="3E","3E",IF(AF149="","I",LOOKUP(AF149/AH$2,{0,0.4,0.45,0.5,0.55,0.6,0.65,0.7,0.75,0.8,1},{"F","D","C","C+","B-","B","B+","A-","A","A+"}))))</f>
        <v/>
      </c>
      <c r="AH149" s="1" t="str">
        <f>IF(COUNT($A149)=0,"",IF(AF149="","--",IF(AF149="3E","3E",LOOKUP(AF149/AH$2,{0,0.4,0.45,0.5,0.55,0.6,0.65,0.7,0.75,0.8,1},{0,2,2.25,2.5,2.75,3,3.25,3.5,3.75,4}))))</f>
        <v/>
      </c>
      <c r="AI149" s="2" t="str">
        <f>IF($A149&lt;&gt;DRAFT!$B151,"ERR",IF(OR(COUNT($A149)=0,COUNT(DRAFT!CL151:CN151,DRAFT!CP151:CR151)=0),"",CEILING(SUM(DRAFT!CO151,DRAFT!CS151,DRAFT!CT151),1)))</f>
        <v/>
      </c>
      <c r="AJ149" s="2" t="str">
        <f>IF(COUNT($A149)=0,"",IF(AI149="3E","3E",IF(AI149="","I",LOOKUP(AI149/AK$2,{0,0.4,0.45,0.5,0.55,0.6,0.65,0.7,0.75,0.8,1},{"F","D","C","C+","B-","B","B+","A-","A","A+"}))))</f>
        <v/>
      </c>
      <c r="AK149" s="1" t="str">
        <f>IF(COUNT($A149)=0,"",IF(AI149="","--",IF(AI149="3E","3E",LOOKUP(AI149/AK$2,{0,0.4,0.45,0.5,0.55,0.6,0.65,0.7,0.75,0.8,1},{0,2,2.25,2.5,2.75,3,3.25,3.5,3.75,4}))))</f>
        <v/>
      </c>
      <c r="AL149" s="4" t="str">
        <f>IF(OR(COUNT($A149)=0,COUNT(B149:AK149)=0),"",IF(COUNTIF(B149:AK149,"3E")&gt;0,"3E",IF(DRAFT!$A151="R",TRUNC(SUMPRODUCT(RGP,RCP)/TCP,3),TRUNC((SUMPRODUCT(--(IMDGP&gt;0)*IMDGP,IMCP)+CEILING(DRAFT!$DB151*42,0.25))/TCP,3))))</f>
        <v/>
      </c>
      <c r="AM149" s="2" t="str">
        <f>IF(OR(COUNT($A149)=0,COUNT(B149:AK149)=0),"",IF(COUNTIF(B149:AK149,"3E")&gt;0,"3E",IF(DRAFT!$A151="R",SUMPRODUCT(--(RGP&gt;=2),RCP),SUMPRODUCT(--(IMDGP&gt;0),--(IMGP=0),IMCP)+DRAFT!$DC151)))</f>
        <v/>
      </c>
      <c r="AN149" s="67" t="str">
        <f>IF(AL149="3E","3E",IF(COUNT($A149)=0,"",IF(COUNT(AI149)=0,"--",ROUND(((CEILING(DRAFT!$CV151*38,0.25)+CEILING(DRAFT!$CX151*38,0.25)+CEILING(DRAFT!$CZ151*42,0.25)+CEILING($AL149*42,0.25))/160),2))))</f>
        <v/>
      </c>
      <c r="AO149" s="2" t="str">
        <f>IF(AN149="3E","3E",IF(COUNT($A149)=0,"",IF(COUNT(AN149)=0,"I",LOOKUP(AN149,{0,2,2.25,2.5,2.75,3,3.25,3.5,3.75,4},{"F","D","C","C+","B-","B","B+","A-","A","A+"}))))</f>
        <v/>
      </c>
      <c r="AP149" s="2" t="str">
        <f>IF(AN149="3E","3E",IF(OR(COUNT(A149)=0,COUNT(AN149)=0),"",DRAFT!CW151+DRAFT!CY151+DRAFT!DA151+N(TABULATION!AM149)))</f>
        <v/>
      </c>
      <c r="AQ149" s="2" t="str">
        <f>IF(OR(COUNT($A149)=0,COUNT(B149:AK149)=0),"",IF(COUNTIF(B149:AM149,"3E")&gt;0,"3E",IF(AND(DRAFT!$A151="IM",OR($AL149&gt;DRAFT!$DB151,$AM149&gt;DRAFT!$DC151)),"IMPROVED",IF(AND(DRAFT!$A151="IM",$AL149&lt;=DRAFT!$DB151,$AM149&lt;=DRAFT!$DC151),"NOT IMPROVED",IF(AND(DRAFT!CU151="S",AH149&gt;=2,AK149&gt;=2,AN149&gt;=2.5,AP149&gt;=144),"PASS","FAIL")))))</f>
        <v/>
      </c>
      <c r="AR149" s="2" t="str">
        <f t="shared" si="4"/>
        <v/>
      </c>
      <c r="AS149" s="2" t="str">
        <f t="shared" si="5"/>
        <v/>
      </c>
    </row>
    <row r="150" spans="1:45" ht="18.95" customHeight="1" x14ac:dyDescent="0.25">
      <c r="A150" s="3" t="str">
        <f>IF(DRAFT!$B152="","",DRAFT!$B152)</f>
        <v/>
      </c>
      <c r="B150" s="2" t="str">
        <f>IF(COUNT($A150)=0,"",IF($A150&lt;&gt;DRAFT!$B152,"ERR",IF(DRAFT!I152="3E","3E",IF(COUNT(DRAFT!E152,DRAFT!I152)&gt;0,DRAFT!J152,""))))</f>
        <v/>
      </c>
      <c r="C150" s="2" t="str">
        <f>IF(COUNT($A150)=0,"",IF(B150="3E","3E",IF(B150="","I",LOOKUP(B150/D$2,{0,0.4,0.45,0.5,0.55,0.6,0.65,0.7,0.75,0.8,1},{"F","D","C","C+","B-","B","B+","A-","A","A+"}))))</f>
        <v/>
      </c>
      <c r="D150" s="1" t="str">
        <f>IF(COUNT($A150)=0,"",IF(B150="","--",IF(B150="3E","3E",LOOKUP(B150/D$2,{0,0.4,0.45,0.5,0.55,0.6,0.65,0.7,0.75,0.8,1},{0,2,2.25,2.5,2.75,3,3.25,3.5,3.75,4}))))</f>
        <v/>
      </c>
      <c r="E150" s="2" t="str">
        <f>IF(COUNT($A150)=0,"",IF($A150&lt;&gt;DRAFT!$B152,"ERR",IF(DRAFT!R152="3E","3E",IF(COUNT(DRAFT!N152,DRAFT!R152)&gt;0,DRAFT!S152,""))))</f>
        <v/>
      </c>
      <c r="F150" s="2" t="str">
        <f>IF(COUNT($A150)=0,"",IF(E150="3E","3E",IF(E150="","I",LOOKUP(E150/G$2,{0,0.4,0.45,0.5,0.55,0.6,0.65,0.7,0.75,0.8,1},{"F","D","C","C+","B-","B","B+","A-","A","A+"}))))</f>
        <v/>
      </c>
      <c r="G150" s="1" t="str">
        <f>IF(COUNT($A150)=0,"",IF(E150="","--",IF(E150="3E","3E",LOOKUP(E150/G$2,{0,0.4,0.45,0.5,0.55,0.6,0.65,0.7,0.75,0.8,1},{0,2,2.25,2.5,2.75,3,3.25,3.5,3.75,4}))))</f>
        <v/>
      </c>
      <c r="H150" s="2" t="str">
        <f>IF(COUNT($A150)=0,"",IF($A150&lt;&gt;DRAFT!$B152,"ERR",IF(DRAFT!AA152="3E","3E",IF(COUNT(DRAFT!W152,DRAFT!AA152)&gt;0,DRAFT!AB152,""))))</f>
        <v/>
      </c>
      <c r="I150" s="2" t="str">
        <f>IF(COUNT($A150)=0,"",IF(H150="3E","3E",IF(H150="","I",LOOKUP(H150/J$2,{0,0.4,0.45,0.5,0.55,0.6,0.65,0.7,0.75,0.8,1},{"F","D","C","C+","B-","B","B+","A-","A","A+"}))))</f>
        <v/>
      </c>
      <c r="J150" s="1" t="str">
        <f>IF(COUNT($A150)=0,"",IF(H150="","--",IF(H150="3E","3E",LOOKUP(H150/J$2,{0,0.4,0.45,0.5,0.55,0.6,0.65,0.7,0.75,0.8,1},{0,2,2.25,2.5,2.75,3,3.25,3.5,3.75,4}))))</f>
        <v/>
      </c>
      <c r="K150" s="2" t="str">
        <f>IF(COUNT($A150)=0,"",IF($A150&lt;&gt;DRAFT!$B152,"ERR",IF(DRAFT!AJ152="3E","3E",IF(COUNT(DRAFT!AF152,DRAFT!AJ152)&gt;0,DRAFT!AK152,""))))</f>
        <v/>
      </c>
      <c r="L150" s="2" t="str">
        <f>IF(COUNT($A150)=0,"",IF(K150="3E","3E",IF(K150="","I",LOOKUP(K150/M$2,{0,0.4,0.45,0.5,0.55,0.6,0.65,0.7,0.75,0.8,1},{"F","D","C","C+","B-","B","B+","A-","A","A+"}))))</f>
        <v/>
      </c>
      <c r="M150" s="1" t="str">
        <f>IF(COUNT($A150)=0,"",IF(K150="","--",IF(K150="3E","3E",LOOKUP(K150/M$2,{0,0.4,0.45,0.5,0.55,0.6,0.65,0.7,0.75,0.8,1},{0,2,2.25,2.5,2.75,3,3.25,3.5,3.75,4}))))</f>
        <v/>
      </c>
      <c r="N150" s="2" t="str">
        <f>IF(COUNT($A150)=0,"",IF($A150&lt;&gt;DRAFT!$B152,"ERR",IF(DRAFT!AS152="3E","3E",IF(COUNT(DRAFT!AO152,DRAFT!AS152)&gt;0,DRAFT!AT152,""))))</f>
        <v/>
      </c>
      <c r="O150" s="2" t="str">
        <f>IF(COUNT($A150)=0,"",IF(N150="3E","3E",IF(N150="","I",LOOKUP(N150/P$2,{0,0.4,0.45,0.5,0.55,0.6,0.65,0.7,0.75,0.8,1},{"F","D","C","C+","B-","B","B+","A-","A","A+"}))))</f>
        <v/>
      </c>
      <c r="P150" s="1" t="str">
        <f>IF(COUNT($A150)=0,"",IF(N150="","--",IF(N150="3E","3E",LOOKUP(N150/P$2,{0,0.4,0.45,0.5,0.55,0.6,0.65,0.7,0.75,0.8,1},{0,2,2.25,2.5,2.75,3,3.25,3.5,3.75,4}))))</f>
        <v/>
      </c>
      <c r="Q150" s="2" t="str">
        <f>IF(COUNT($A150)=0,"",IF($A150&lt;&gt;DRAFT!$B152,"ERR",IF(DRAFT!BB152="3E","3E",IF(COUNT(DRAFT!AX152,DRAFT!BB152)&gt;0,DRAFT!BC152,""))))</f>
        <v/>
      </c>
      <c r="R150" s="2" t="str">
        <f>IF(COUNT($A150)=0,"",IF(Q150="3E","3E",IF(Q150="","I",LOOKUP(Q150/S$2,{0,0.4,0.45,0.5,0.55,0.6,0.65,0.7,0.75,0.8,1},{"F","D","C","C+","B-","B","B+","A-","A","A+"}))))</f>
        <v/>
      </c>
      <c r="S150" s="1" t="str">
        <f>IF(COUNT($A150)=0,"",IF(Q150="","--",IF(Q150="3E","3E",LOOKUP(Q150/S$2,{0,0.4,0.45,0.5,0.55,0.6,0.65,0.7,0.75,0.8,1},{0,2,2.25,2.5,2.75,3,3.25,3.5,3.75,4}))))</f>
        <v/>
      </c>
      <c r="T150" s="2" t="str">
        <f>IF(COUNT($A150)=0,"",IF($A150&lt;&gt;DRAFT!$B152,"ERR",IF(DRAFT!BK152="3E","3E",IF(COUNT(DRAFT!BG152,DRAFT!BK152)&gt;0,DRAFT!BL152,""))))</f>
        <v/>
      </c>
      <c r="U150" s="2" t="str">
        <f>IF(COUNT($A150)=0,"",IF(T150="3E","3E",IF(T150="","I",LOOKUP(T150/V$2,{0,0.4,0.45,0.5,0.55,0.6,0.65,0.7,0.75,0.8,1},{"F","D","C","C+","B-","B","B+","A-","A","A+"}))))</f>
        <v/>
      </c>
      <c r="V150" s="1" t="str">
        <f>IF(COUNT($A150)=0,"",IF(T150="","--",IF(T150="3E","3E",LOOKUP(T150/V$2,{0,0.4,0.45,0.5,0.55,0.6,0.65,0.7,0.75,0.8,1},{0,2,2.25,2.5,2.75,3,3.25,3.5,3.75,4}))))</f>
        <v/>
      </c>
      <c r="W150" s="2" t="str">
        <f>IF(COUNT($A150)=0,"",IF($A150&lt;&gt;DRAFT!$B152,"ERR",IF(DRAFT!BT152="3E","3E",IF(COUNT(DRAFT!BP152,DRAFT!BT152)&gt;0,DRAFT!BU152,""))))</f>
        <v/>
      </c>
      <c r="X150" s="2" t="str">
        <f>IF(COUNT($A150)=0,"",IF(W150="3E","3E",IF(W150="","I",LOOKUP(W150/Y$2,{0,0.4,0.45,0.5,0.55,0.6,0.65,0.7,0.75,0.8,1},{"F","D","C","C+","B-","B","B+","A-","A","A+"}))))</f>
        <v/>
      </c>
      <c r="Y150" s="1" t="str">
        <f>IF(COUNT($A150)=0,"",IF(W150="","--",IF(W150="3E","3E",LOOKUP(W150/Y$2,{0,0.4,0.45,0.5,0.55,0.6,0.65,0.7,0.75,0.8,1},{0,2,2.25,2.5,2.75,3,3.25,3.5,3.75,4}))))</f>
        <v/>
      </c>
      <c r="Z150" s="2" t="str">
        <f>IF(COUNT($A150)=0,"",IF($A150&lt;&gt;DRAFT!$B152,"ERR",IF(DRAFT!CC152="3E","3E",IF(COUNT(DRAFT!BY152,DRAFT!CC152)&gt;0,DRAFT!CD152,""))))</f>
        <v/>
      </c>
      <c r="AA150" s="2" t="str">
        <f>IF(COUNT($A150)=0,"",IF(Z150="3E","3E",IF(Z150="","I",LOOKUP(Z150/AB$2,{0,0.4,0.45,0.5,0.55,0.6,0.65,0.7,0.75,0.8,1},{"F","D","C","C+","B-","B","B+","A-","A","A+"}))))</f>
        <v/>
      </c>
      <c r="AB150" s="1" t="str">
        <f>IF(COUNT($A150)=0,"",IF(Z150="","--",IF(Z150="3E","3E",LOOKUP(Z150/AB$2,{0,0.4,0.45,0.5,0.55,0.6,0.65,0.7,0.75,0.8,1},{0,2,2.25,2.5,2.75,3,3.25,3.5,3.75,4}))))</f>
        <v/>
      </c>
      <c r="AC150" s="2" t="str">
        <f>IF(COUNT($A150)=0,"",IF($A150&lt;&gt;DRAFT!$B152,"ERR",IF(DRAFT!CF152&gt;0,DRAFT!CF152,"")))</f>
        <v/>
      </c>
      <c r="AD150" s="2" t="str">
        <f>IF(COUNT($A150)=0,"",IF(AC150="3E","3E",IF(AC150="","I",LOOKUP(AC150/AE$2,{0,0.4,0.45,0.5,0.55,0.6,0.65,0.7,0.75,0.8,1},{"F","D","C","C+","B-","B","B+","A-","A","A+"}))))</f>
        <v/>
      </c>
      <c r="AE150" s="1" t="str">
        <f>IF(COUNT($A150)=0,"",IF(AC150="","--",IF(AC150="3E","3E",LOOKUP(AC150/AE$2,{0,0.4,0.45,0.5,0.55,0.6,0.65,0.7,0.75,0.8,1},{0,2,2.25,2.5,2.75,3,3.25,3.5,3.75,4}))))</f>
        <v/>
      </c>
      <c r="AF150" s="2" t="str">
        <f>IF(COUNT($A150)=0,"",IF($A150&lt;&gt;DRAFT!$B152,"ERR",IF(DRAFT!CI152&gt;0,DRAFT!CK152,"")))</f>
        <v/>
      </c>
      <c r="AG150" s="2" t="str">
        <f>IF(COUNT($A150)=0,"",IF(AF150="3E","3E",IF(AF150="","I",LOOKUP(AF150/AH$2,{0,0.4,0.45,0.5,0.55,0.6,0.65,0.7,0.75,0.8,1},{"F","D","C","C+","B-","B","B+","A-","A","A+"}))))</f>
        <v/>
      </c>
      <c r="AH150" s="1" t="str">
        <f>IF(COUNT($A150)=0,"",IF(AF150="","--",IF(AF150="3E","3E",LOOKUP(AF150/AH$2,{0,0.4,0.45,0.5,0.55,0.6,0.65,0.7,0.75,0.8,1},{0,2,2.25,2.5,2.75,3,3.25,3.5,3.75,4}))))</f>
        <v/>
      </c>
      <c r="AI150" s="2" t="str">
        <f>IF($A150&lt;&gt;DRAFT!$B152,"ERR",IF(OR(COUNT($A150)=0,COUNT(DRAFT!CL152:CN152,DRAFT!CP152:CR152)=0),"",CEILING(SUM(DRAFT!CO152,DRAFT!CS152,DRAFT!CT152),1)))</f>
        <v/>
      </c>
      <c r="AJ150" s="2" t="str">
        <f>IF(COUNT($A150)=0,"",IF(AI150="3E","3E",IF(AI150="","I",LOOKUP(AI150/AK$2,{0,0.4,0.45,0.5,0.55,0.6,0.65,0.7,0.75,0.8,1},{"F","D","C","C+","B-","B","B+","A-","A","A+"}))))</f>
        <v/>
      </c>
      <c r="AK150" s="1" t="str">
        <f>IF(COUNT($A150)=0,"",IF(AI150="","--",IF(AI150="3E","3E",LOOKUP(AI150/AK$2,{0,0.4,0.45,0.5,0.55,0.6,0.65,0.7,0.75,0.8,1},{0,2,2.25,2.5,2.75,3,3.25,3.5,3.75,4}))))</f>
        <v/>
      </c>
      <c r="AL150" s="4" t="str">
        <f>IF(OR(COUNT($A150)=0,COUNT(B150:AK150)=0),"",IF(COUNTIF(B150:AK150,"3E")&gt;0,"3E",IF(DRAFT!$A152="R",TRUNC(SUMPRODUCT(RGP,RCP)/TCP,3),TRUNC((SUMPRODUCT(--(IMDGP&gt;0)*IMDGP,IMCP)+CEILING(DRAFT!$DB152*42,0.25))/TCP,3))))</f>
        <v/>
      </c>
      <c r="AM150" s="2" t="str">
        <f>IF(OR(COUNT($A150)=0,COUNT(B150:AK150)=0),"",IF(COUNTIF(B150:AK150,"3E")&gt;0,"3E",IF(DRAFT!$A152="R",SUMPRODUCT(--(RGP&gt;=2),RCP),SUMPRODUCT(--(IMDGP&gt;0),--(IMGP=0),IMCP)+DRAFT!$DC152)))</f>
        <v/>
      </c>
      <c r="AN150" s="67" t="str">
        <f>IF(AL150="3E","3E",IF(COUNT($A150)=0,"",IF(COUNT(AI150)=0,"--",ROUND(((CEILING(DRAFT!$CV152*38,0.25)+CEILING(DRAFT!$CX152*38,0.25)+CEILING(DRAFT!$CZ152*42,0.25)+CEILING($AL150*42,0.25))/160),2))))</f>
        <v/>
      </c>
      <c r="AO150" s="2" t="str">
        <f>IF(AN150="3E","3E",IF(COUNT($A150)=0,"",IF(COUNT(AN150)=0,"I",LOOKUP(AN150,{0,2,2.25,2.5,2.75,3,3.25,3.5,3.75,4},{"F","D","C","C+","B-","B","B+","A-","A","A+"}))))</f>
        <v/>
      </c>
      <c r="AP150" s="2" t="str">
        <f>IF(AN150="3E","3E",IF(OR(COUNT(A150)=0,COUNT(AN150)=0),"",DRAFT!CW152+DRAFT!CY152+DRAFT!DA152+N(TABULATION!AM150)))</f>
        <v/>
      </c>
      <c r="AQ150" s="2" t="str">
        <f>IF(OR(COUNT($A150)=0,COUNT(B150:AK150)=0),"",IF(COUNTIF(B150:AM150,"3E")&gt;0,"3E",IF(AND(DRAFT!$A152="IM",OR($AL150&gt;DRAFT!$DB152,$AM150&gt;DRAFT!$DC152)),"IMPROVED",IF(AND(DRAFT!$A152="IM",$AL150&lt;=DRAFT!$DB152,$AM150&lt;=DRAFT!$DC152),"NOT IMPROVED",IF(AND(DRAFT!CU152="S",AH150&gt;=2,AK150&gt;=2,AN150&gt;=2.5,AP150&gt;=144),"PASS","FAIL")))))</f>
        <v/>
      </c>
      <c r="AR150" s="2" t="str">
        <f t="shared" si="4"/>
        <v/>
      </c>
      <c r="AS150" s="2" t="str">
        <f t="shared" si="5"/>
        <v/>
      </c>
    </row>
    <row r="151" spans="1:45" ht="18.95" customHeight="1" x14ac:dyDescent="0.25">
      <c r="A151" s="3" t="str">
        <f>IF(DRAFT!$B153="","",DRAFT!$B153)</f>
        <v/>
      </c>
      <c r="B151" s="2" t="str">
        <f>IF(COUNT($A151)=0,"",IF($A151&lt;&gt;DRAFT!$B153,"ERR",IF(DRAFT!I153="3E","3E",IF(COUNT(DRAFT!E153,DRAFT!I153)&gt;0,DRAFT!J153,""))))</f>
        <v/>
      </c>
      <c r="C151" s="2" t="str">
        <f>IF(COUNT($A151)=0,"",IF(B151="3E","3E",IF(B151="","I",LOOKUP(B151/D$2,{0,0.4,0.45,0.5,0.55,0.6,0.65,0.7,0.75,0.8,1},{"F","D","C","C+","B-","B","B+","A-","A","A+"}))))</f>
        <v/>
      </c>
      <c r="D151" s="1" t="str">
        <f>IF(COUNT($A151)=0,"",IF(B151="","--",IF(B151="3E","3E",LOOKUP(B151/D$2,{0,0.4,0.45,0.5,0.55,0.6,0.65,0.7,0.75,0.8,1},{0,2,2.25,2.5,2.75,3,3.25,3.5,3.75,4}))))</f>
        <v/>
      </c>
      <c r="E151" s="2" t="str">
        <f>IF(COUNT($A151)=0,"",IF($A151&lt;&gt;DRAFT!$B153,"ERR",IF(DRAFT!R153="3E","3E",IF(COUNT(DRAFT!N153,DRAFT!R153)&gt;0,DRAFT!S153,""))))</f>
        <v/>
      </c>
      <c r="F151" s="2" t="str">
        <f>IF(COUNT($A151)=0,"",IF(E151="3E","3E",IF(E151="","I",LOOKUP(E151/G$2,{0,0.4,0.45,0.5,0.55,0.6,0.65,0.7,0.75,0.8,1},{"F","D","C","C+","B-","B","B+","A-","A","A+"}))))</f>
        <v/>
      </c>
      <c r="G151" s="1" t="str">
        <f>IF(COUNT($A151)=0,"",IF(E151="","--",IF(E151="3E","3E",LOOKUP(E151/G$2,{0,0.4,0.45,0.5,0.55,0.6,0.65,0.7,0.75,0.8,1},{0,2,2.25,2.5,2.75,3,3.25,3.5,3.75,4}))))</f>
        <v/>
      </c>
      <c r="H151" s="2" t="str">
        <f>IF(COUNT($A151)=0,"",IF($A151&lt;&gt;DRAFT!$B153,"ERR",IF(DRAFT!AA153="3E","3E",IF(COUNT(DRAFT!W153,DRAFT!AA153)&gt;0,DRAFT!AB153,""))))</f>
        <v/>
      </c>
      <c r="I151" s="2" t="str">
        <f>IF(COUNT($A151)=0,"",IF(H151="3E","3E",IF(H151="","I",LOOKUP(H151/J$2,{0,0.4,0.45,0.5,0.55,0.6,0.65,0.7,0.75,0.8,1},{"F","D","C","C+","B-","B","B+","A-","A","A+"}))))</f>
        <v/>
      </c>
      <c r="J151" s="1" t="str">
        <f>IF(COUNT($A151)=0,"",IF(H151="","--",IF(H151="3E","3E",LOOKUP(H151/J$2,{0,0.4,0.45,0.5,0.55,0.6,0.65,0.7,0.75,0.8,1},{0,2,2.25,2.5,2.75,3,3.25,3.5,3.75,4}))))</f>
        <v/>
      </c>
      <c r="K151" s="2" t="str">
        <f>IF(COUNT($A151)=0,"",IF($A151&lt;&gt;DRAFT!$B153,"ERR",IF(DRAFT!AJ153="3E","3E",IF(COUNT(DRAFT!AF153,DRAFT!AJ153)&gt;0,DRAFT!AK153,""))))</f>
        <v/>
      </c>
      <c r="L151" s="2" t="str">
        <f>IF(COUNT($A151)=0,"",IF(K151="3E","3E",IF(K151="","I",LOOKUP(K151/M$2,{0,0.4,0.45,0.5,0.55,0.6,0.65,0.7,0.75,0.8,1},{"F","D","C","C+","B-","B","B+","A-","A","A+"}))))</f>
        <v/>
      </c>
      <c r="M151" s="1" t="str">
        <f>IF(COUNT($A151)=0,"",IF(K151="","--",IF(K151="3E","3E",LOOKUP(K151/M$2,{0,0.4,0.45,0.5,0.55,0.6,0.65,0.7,0.75,0.8,1},{0,2,2.25,2.5,2.75,3,3.25,3.5,3.75,4}))))</f>
        <v/>
      </c>
      <c r="N151" s="2" t="str">
        <f>IF(COUNT($A151)=0,"",IF($A151&lt;&gt;DRAFT!$B153,"ERR",IF(DRAFT!AS153="3E","3E",IF(COUNT(DRAFT!AO153,DRAFT!AS153)&gt;0,DRAFT!AT153,""))))</f>
        <v/>
      </c>
      <c r="O151" s="2" t="str">
        <f>IF(COUNT($A151)=0,"",IF(N151="3E","3E",IF(N151="","I",LOOKUP(N151/P$2,{0,0.4,0.45,0.5,0.55,0.6,0.65,0.7,0.75,0.8,1},{"F","D","C","C+","B-","B","B+","A-","A","A+"}))))</f>
        <v/>
      </c>
      <c r="P151" s="1" t="str">
        <f>IF(COUNT($A151)=0,"",IF(N151="","--",IF(N151="3E","3E",LOOKUP(N151/P$2,{0,0.4,0.45,0.5,0.55,0.6,0.65,0.7,0.75,0.8,1},{0,2,2.25,2.5,2.75,3,3.25,3.5,3.75,4}))))</f>
        <v/>
      </c>
      <c r="Q151" s="2" t="str">
        <f>IF(COUNT($A151)=0,"",IF($A151&lt;&gt;DRAFT!$B153,"ERR",IF(DRAFT!BB153="3E","3E",IF(COUNT(DRAFT!AX153,DRAFT!BB153)&gt;0,DRAFT!BC153,""))))</f>
        <v/>
      </c>
      <c r="R151" s="2" t="str">
        <f>IF(COUNT($A151)=0,"",IF(Q151="3E","3E",IF(Q151="","I",LOOKUP(Q151/S$2,{0,0.4,0.45,0.5,0.55,0.6,0.65,0.7,0.75,0.8,1},{"F","D","C","C+","B-","B","B+","A-","A","A+"}))))</f>
        <v/>
      </c>
      <c r="S151" s="1" t="str">
        <f>IF(COUNT($A151)=0,"",IF(Q151="","--",IF(Q151="3E","3E",LOOKUP(Q151/S$2,{0,0.4,0.45,0.5,0.55,0.6,0.65,0.7,0.75,0.8,1},{0,2,2.25,2.5,2.75,3,3.25,3.5,3.75,4}))))</f>
        <v/>
      </c>
      <c r="T151" s="2" t="str">
        <f>IF(COUNT($A151)=0,"",IF($A151&lt;&gt;DRAFT!$B153,"ERR",IF(DRAFT!BK153="3E","3E",IF(COUNT(DRAFT!BG153,DRAFT!BK153)&gt;0,DRAFT!BL153,""))))</f>
        <v/>
      </c>
      <c r="U151" s="2" t="str">
        <f>IF(COUNT($A151)=0,"",IF(T151="3E","3E",IF(T151="","I",LOOKUP(T151/V$2,{0,0.4,0.45,0.5,0.55,0.6,0.65,0.7,0.75,0.8,1},{"F","D","C","C+","B-","B","B+","A-","A","A+"}))))</f>
        <v/>
      </c>
      <c r="V151" s="1" t="str">
        <f>IF(COUNT($A151)=0,"",IF(T151="","--",IF(T151="3E","3E",LOOKUP(T151/V$2,{0,0.4,0.45,0.5,0.55,0.6,0.65,0.7,0.75,0.8,1},{0,2,2.25,2.5,2.75,3,3.25,3.5,3.75,4}))))</f>
        <v/>
      </c>
      <c r="W151" s="2" t="str">
        <f>IF(COUNT($A151)=0,"",IF($A151&lt;&gt;DRAFT!$B153,"ERR",IF(DRAFT!BT153="3E","3E",IF(COUNT(DRAFT!BP153,DRAFT!BT153)&gt;0,DRAFT!BU153,""))))</f>
        <v/>
      </c>
      <c r="X151" s="2" t="str">
        <f>IF(COUNT($A151)=0,"",IF(W151="3E","3E",IF(W151="","I",LOOKUP(W151/Y$2,{0,0.4,0.45,0.5,0.55,0.6,0.65,0.7,0.75,0.8,1},{"F","D","C","C+","B-","B","B+","A-","A","A+"}))))</f>
        <v/>
      </c>
      <c r="Y151" s="1" t="str">
        <f>IF(COUNT($A151)=0,"",IF(W151="","--",IF(W151="3E","3E",LOOKUP(W151/Y$2,{0,0.4,0.45,0.5,0.55,0.6,0.65,0.7,0.75,0.8,1},{0,2,2.25,2.5,2.75,3,3.25,3.5,3.75,4}))))</f>
        <v/>
      </c>
      <c r="Z151" s="2" t="str">
        <f>IF(COUNT($A151)=0,"",IF($A151&lt;&gt;DRAFT!$B153,"ERR",IF(DRAFT!CC153="3E","3E",IF(COUNT(DRAFT!BY153,DRAFT!CC153)&gt;0,DRAFT!CD153,""))))</f>
        <v/>
      </c>
      <c r="AA151" s="2" t="str">
        <f>IF(COUNT($A151)=0,"",IF(Z151="3E","3E",IF(Z151="","I",LOOKUP(Z151/AB$2,{0,0.4,0.45,0.5,0.55,0.6,0.65,0.7,0.75,0.8,1},{"F","D","C","C+","B-","B","B+","A-","A","A+"}))))</f>
        <v/>
      </c>
      <c r="AB151" s="1" t="str">
        <f>IF(COUNT($A151)=0,"",IF(Z151="","--",IF(Z151="3E","3E",LOOKUP(Z151/AB$2,{0,0.4,0.45,0.5,0.55,0.6,0.65,0.7,0.75,0.8,1},{0,2,2.25,2.5,2.75,3,3.25,3.5,3.75,4}))))</f>
        <v/>
      </c>
      <c r="AC151" s="2" t="str">
        <f>IF(COUNT($A151)=0,"",IF($A151&lt;&gt;DRAFT!$B153,"ERR",IF(DRAFT!CF153&gt;0,DRAFT!CF153,"")))</f>
        <v/>
      </c>
      <c r="AD151" s="2" t="str">
        <f>IF(COUNT($A151)=0,"",IF(AC151="3E","3E",IF(AC151="","I",LOOKUP(AC151/AE$2,{0,0.4,0.45,0.5,0.55,0.6,0.65,0.7,0.75,0.8,1},{"F","D","C","C+","B-","B","B+","A-","A","A+"}))))</f>
        <v/>
      </c>
      <c r="AE151" s="1" t="str">
        <f>IF(COUNT($A151)=0,"",IF(AC151="","--",IF(AC151="3E","3E",LOOKUP(AC151/AE$2,{0,0.4,0.45,0.5,0.55,0.6,0.65,0.7,0.75,0.8,1},{0,2,2.25,2.5,2.75,3,3.25,3.5,3.75,4}))))</f>
        <v/>
      </c>
      <c r="AF151" s="2" t="str">
        <f>IF(COUNT($A151)=0,"",IF($A151&lt;&gt;DRAFT!$B153,"ERR",IF(DRAFT!CI153&gt;0,DRAFT!CK153,"")))</f>
        <v/>
      </c>
      <c r="AG151" s="2" t="str">
        <f>IF(COUNT($A151)=0,"",IF(AF151="3E","3E",IF(AF151="","I",LOOKUP(AF151/AH$2,{0,0.4,0.45,0.5,0.55,0.6,0.65,0.7,0.75,0.8,1},{"F","D","C","C+","B-","B","B+","A-","A","A+"}))))</f>
        <v/>
      </c>
      <c r="AH151" s="1" t="str">
        <f>IF(COUNT($A151)=0,"",IF(AF151="","--",IF(AF151="3E","3E",LOOKUP(AF151/AH$2,{0,0.4,0.45,0.5,0.55,0.6,0.65,0.7,0.75,0.8,1},{0,2,2.25,2.5,2.75,3,3.25,3.5,3.75,4}))))</f>
        <v/>
      </c>
      <c r="AI151" s="2" t="str">
        <f>IF($A151&lt;&gt;DRAFT!$B153,"ERR",IF(OR(COUNT($A151)=0,COUNT(DRAFT!CL153:CN153,DRAFT!CP153:CR153)=0),"",CEILING(SUM(DRAFT!CO153,DRAFT!CS153,DRAFT!CT153),1)))</f>
        <v/>
      </c>
      <c r="AJ151" s="2" t="str">
        <f>IF(COUNT($A151)=0,"",IF(AI151="3E","3E",IF(AI151="","I",LOOKUP(AI151/AK$2,{0,0.4,0.45,0.5,0.55,0.6,0.65,0.7,0.75,0.8,1},{"F","D","C","C+","B-","B","B+","A-","A","A+"}))))</f>
        <v/>
      </c>
      <c r="AK151" s="1" t="str">
        <f>IF(COUNT($A151)=0,"",IF(AI151="","--",IF(AI151="3E","3E",LOOKUP(AI151/AK$2,{0,0.4,0.45,0.5,0.55,0.6,0.65,0.7,0.75,0.8,1},{0,2,2.25,2.5,2.75,3,3.25,3.5,3.75,4}))))</f>
        <v/>
      </c>
      <c r="AL151" s="4" t="str">
        <f>IF(OR(COUNT($A151)=0,COUNT(B151:AK151)=0),"",IF(COUNTIF(B151:AK151,"3E")&gt;0,"3E",IF(DRAFT!$A153="R",TRUNC(SUMPRODUCT(RGP,RCP)/TCP,3),TRUNC((SUMPRODUCT(--(IMDGP&gt;0)*IMDGP,IMCP)+CEILING(DRAFT!$DB153*42,0.25))/TCP,3))))</f>
        <v/>
      </c>
      <c r="AM151" s="2" t="str">
        <f>IF(OR(COUNT($A151)=0,COUNT(B151:AK151)=0),"",IF(COUNTIF(B151:AK151,"3E")&gt;0,"3E",IF(DRAFT!$A153="R",SUMPRODUCT(--(RGP&gt;=2),RCP),SUMPRODUCT(--(IMDGP&gt;0),--(IMGP=0),IMCP)+DRAFT!$DC153)))</f>
        <v/>
      </c>
      <c r="AN151" s="67" t="str">
        <f>IF(AL151="3E","3E",IF(COUNT($A151)=0,"",IF(COUNT(AI151)=0,"--",ROUND(((CEILING(DRAFT!$CV153*38,0.25)+CEILING(DRAFT!$CX153*38,0.25)+CEILING(DRAFT!$CZ153*42,0.25)+CEILING($AL151*42,0.25))/160),2))))</f>
        <v/>
      </c>
      <c r="AO151" s="2" t="str">
        <f>IF(AN151="3E","3E",IF(COUNT($A151)=0,"",IF(COUNT(AN151)=0,"I",LOOKUP(AN151,{0,2,2.25,2.5,2.75,3,3.25,3.5,3.75,4},{"F","D","C","C+","B-","B","B+","A-","A","A+"}))))</f>
        <v/>
      </c>
      <c r="AP151" s="2" t="str">
        <f>IF(AN151="3E","3E",IF(OR(COUNT(A151)=0,COUNT(AN151)=0),"",DRAFT!CW153+DRAFT!CY153+DRAFT!DA153+N(TABULATION!AM151)))</f>
        <v/>
      </c>
      <c r="AQ151" s="2" t="str">
        <f>IF(OR(COUNT($A151)=0,COUNT(B151:AK151)=0),"",IF(COUNTIF(B151:AM151,"3E")&gt;0,"3E",IF(AND(DRAFT!$A153="IM",OR($AL151&gt;DRAFT!$DB153,$AM151&gt;DRAFT!$DC153)),"IMPROVED",IF(AND(DRAFT!$A153="IM",$AL151&lt;=DRAFT!$DB153,$AM151&lt;=DRAFT!$DC153),"NOT IMPROVED",IF(AND(DRAFT!CU153="S",AH151&gt;=2,AK151&gt;=2,AN151&gt;=2.5,AP151&gt;=144),"PASS","FAIL")))))</f>
        <v/>
      </c>
      <c r="AR151" s="2" t="str">
        <f t="shared" si="4"/>
        <v/>
      </c>
      <c r="AS151" s="2" t="str">
        <f t="shared" si="5"/>
        <v/>
      </c>
    </row>
    <row r="152" spans="1:45" ht="18.95" customHeight="1" x14ac:dyDescent="0.25">
      <c r="A152" s="3" t="str">
        <f>IF(DRAFT!$B154="","",DRAFT!$B154)</f>
        <v/>
      </c>
      <c r="B152" s="2" t="str">
        <f>IF(COUNT($A152)=0,"",IF($A152&lt;&gt;DRAFT!$B154,"ERR",IF(DRAFT!I154="3E","3E",IF(COUNT(DRAFT!E154,DRAFT!I154)&gt;0,DRAFT!J154,""))))</f>
        <v/>
      </c>
      <c r="C152" s="2" t="str">
        <f>IF(COUNT($A152)=0,"",IF(B152="3E","3E",IF(B152="","I",LOOKUP(B152/D$2,{0,0.4,0.45,0.5,0.55,0.6,0.65,0.7,0.75,0.8,1},{"F","D","C","C+","B-","B","B+","A-","A","A+"}))))</f>
        <v/>
      </c>
      <c r="D152" s="1" t="str">
        <f>IF(COUNT($A152)=0,"",IF(B152="","--",IF(B152="3E","3E",LOOKUP(B152/D$2,{0,0.4,0.45,0.5,0.55,0.6,0.65,0.7,0.75,0.8,1},{0,2,2.25,2.5,2.75,3,3.25,3.5,3.75,4}))))</f>
        <v/>
      </c>
      <c r="E152" s="2" t="str">
        <f>IF(COUNT($A152)=0,"",IF($A152&lt;&gt;DRAFT!$B154,"ERR",IF(DRAFT!R154="3E","3E",IF(COUNT(DRAFT!N154,DRAFT!R154)&gt;0,DRAFT!S154,""))))</f>
        <v/>
      </c>
      <c r="F152" s="2" t="str">
        <f>IF(COUNT($A152)=0,"",IF(E152="3E","3E",IF(E152="","I",LOOKUP(E152/G$2,{0,0.4,0.45,0.5,0.55,0.6,0.65,0.7,0.75,0.8,1},{"F","D","C","C+","B-","B","B+","A-","A","A+"}))))</f>
        <v/>
      </c>
      <c r="G152" s="1" t="str">
        <f>IF(COUNT($A152)=0,"",IF(E152="","--",IF(E152="3E","3E",LOOKUP(E152/G$2,{0,0.4,0.45,0.5,0.55,0.6,0.65,0.7,0.75,0.8,1},{0,2,2.25,2.5,2.75,3,3.25,3.5,3.75,4}))))</f>
        <v/>
      </c>
      <c r="H152" s="2" t="str">
        <f>IF(COUNT($A152)=0,"",IF($A152&lt;&gt;DRAFT!$B154,"ERR",IF(DRAFT!AA154="3E","3E",IF(COUNT(DRAFT!W154,DRAFT!AA154)&gt;0,DRAFT!AB154,""))))</f>
        <v/>
      </c>
      <c r="I152" s="2" t="str">
        <f>IF(COUNT($A152)=0,"",IF(H152="3E","3E",IF(H152="","I",LOOKUP(H152/J$2,{0,0.4,0.45,0.5,0.55,0.6,0.65,0.7,0.75,0.8,1},{"F","D","C","C+","B-","B","B+","A-","A","A+"}))))</f>
        <v/>
      </c>
      <c r="J152" s="1" t="str">
        <f>IF(COUNT($A152)=0,"",IF(H152="","--",IF(H152="3E","3E",LOOKUP(H152/J$2,{0,0.4,0.45,0.5,0.55,0.6,0.65,0.7,0.75,0.8,1},{0,2,2.25,2.5,2.75,3,3.25,3.5,3.75,4}))))</f>
        <v/>
      </c>
      <c r="K152" s="2" t="str">
        <f>IF(COUNT($A152)=0,"",IF($A152&lt;&gt;DRAFT!$B154,"ERR",IF(DRAFT!AJ154="3E","3E",IF(COUNT(DRAFT!AF154,DRAFT!AJ154)&gt;0,DRAFT!AK154,""))))</f>
        <v/>
      </c>
      <c r="L152" s="2" t="str">
        <f>IF(COUNT($A152)=0,"",IF(K152="3E","3E",IF(K152="","I",LOOKUP(K152/M$2,{0,0.4,0.45,0.5,0.55,0.6,0.65,0.7,0.75,0.8,1},{"F","D","C","C+","B-","B","B+","A-","A","A+"}))))</f>
        <v/>
      </c>
      <c r="M152" s="1" t="str">
        <f>IF(COUNT($A152)=0,"",IF(K152="","--",IF(K152="3E","3E",LOOKUP(K152/M$2,{0,0.4,0.45,0.5,0.55,0.6,0.65,0.7,0.75,0.8,1},{0,2,2.25,2.5,2.75,3,3.25,3.5,3.75,4}))))</f>
        <v/>
      </c>
      <c r="N152" s="2" t="str">
        <f>IF(COUNT($A152)=0,"",IF($A152&lt;&gt;DRAFT!$B154,"ERR",IF(DRAFT!AS154="3E","3E",IF(COUNT(DRAFT!AO154,DRAFT!AS154)&gt;0,DRAFT!AT154,""))))</f>
        <v/>
      </c>
      <c r="O152" s="2" t="str">
        <f>IF(COUNT($A152)=0,"",IF(N152="3E","3E",IF(N152="","I",LOOKUP(N152/P$2,{0,0.4,0.45,0.5,0.55,0.6,0.65,0.7,0.75,0.8,1},{"F","D","C","C+","B-","B","B+","A-","A","A+"}))))</f>
        <v/>
      </c>
      <c r="P152" s="1" t="str">
        <f>IF(COUNT($A152)=0,"",IF(N152="","--",IF(N152="3E","3E",LOOKUP(N152/P$2,{0,0.4,0.45,0.5,0.55,0.6,0.65,0.7,0.75,0.8,1},{0,2,2.25,2.5,2.75,3,3.25,3.5,3.75,4}))))</f>
        <v/>
      </c>
      <c r="Q152" s="2" t="str">
        <f>IF(COUNT($A152)=0,"",IF($A152&lt;&gt;DRAFT!$B154,"ERR",IF(DRAFT!BB154="3E","3E",IF(COUNT(DRAFT!AX154,DRAFT!BB154)&gt;0,DRAFT!BC154,""))))</f>
        <v/>
      </c>
      <c r="R152" s="2" t="str">
        <f>IF(COUNT($A152)=0,"",IF(Q152="3E","3E",IF(Q152="","I",LOOKUP(Q152/S$2,{0,0.4,0.45,0.5,0.55,0.6,0.65,0.7,0.75,0.8,1},{"F","D","C","C+","B-","B","B+","A-","A","A+"}))))</f>
        <v/>
      </c>
      <c r="S152" s="1" t="str">
        <f>IF(COUNT($A152)=0,"",IF(Q152="","--",IF(Q152="3E","3E",LOOKUP(Q152/S$2,{0,0.4,0.45,0.5,0.55,0.6,0.65,0.7,0.75,0.8,1},{0,2,2.25,2.5,2.75,3,3.25,3.5,3.75,4}))))</f>
        <v/>
      </c>
      <c r="T152" s="2" t="str">
        <f>IF(COUNT($A152)=0,"",IF($A152&lt;&gt;DRAFT!$B154,"ERR",IF(DRAFT!BK154="3E","3E",IF(COUNT(DRAFT!BG154,DRAFT!BK154)&gt;0,DRAFT!BL154,""))))</f>
        <v/>
      </c>
      <c r="U152" s="2" t="str">
        <f>IF(COUNT($A152)=0,"",IF(T152="3E","3E",IF(T152="","I",LOOKUP(T152/V$2,{0,0.4,0.45,0.5,0.55,0.6,0.65,0.7,0.75,0.8,1},{"F","D","C","C+","B-","B","B+","A-","A","A+"}))))</f>
        <v/>
      </c>
      <c r="V152" s="1" t="str">
        <f>IF(COUNT($A152)=0,"",IF(T152="","--",IF(T152="3E","3E",LOOKUP(T152/V$2,{0,0.4,0.45,0.5,0.55,0.6,0.65,0.7,0.75,0.8,1},{0,2,2.25,2.5,2.75,3,3.25,3.5,3.75,4}))))</f>
        <v/>
      </c>
      <c r="W152" s="2" t="str">
        <f>IF(COUNT($A152)=0,"",IF($A152&lt;&gt;DRAFT!$B154,"ERR",IF(DRAFT!BT154="3E","3E",IF(COUNT(DRAFT!BP154,DRAFT!BT154)&gt;0,DRAFT!BU154,""))))</f>
        <v/>
      </c>
      <c r="X152" s="2" t="str">
        <f>IF(COUNT($A152)=0,"",IF(W152="3E","3E",IF(W152="","I",LOOKUP(W152/Y$2,{0,0.4,0.45,0.5,0.55,0.6,0.65,0.7,0.75,0.8,1},{"F","D","C","C+","B-","B","B+","A-","A","A+"}))))</f>
        <v/>
      </c>
      <c r="Y152" s="1" t="str">
        <f>IF(COUNT($A152)=0,"",IF(W152="","--",IF(W152="3E","3E",LOOKUP(W152/Y$2,{0,0.4,0.45,0.5,0.55,0.6,0.65,0.7,0.75,0.8,1},{0,2,2.25,2.5,2.75,3,3.25,3.5,3.75,4}))))</f>
        <v/>
      </c>
      <c r="Z152" s="2" t="str">
        <f>IF(COUNT($A152)=0,"",IF($A152&lt;&gt;DRAFT!$B154,"ERR",IF(DRAFT!CC154="3E","3E",IF(COUNT(DRAFT!BY154,DRAFT!CC154)&gt;0,DRAFT!CD154,""))))</f>
        <v/>
      </c>
      <c r="AA152" s="2" t="str">
        <f>IF(COUNT($A152)=0,"",IF(Z152="3E","3E",IF(Z152="","I",LOOKUP(Z152/AB$2,{0,0.4,0.45,0.5,0.55,0.6,0.65,0.7,0.75,0.8,1},{"F","D","C","C+","B-","B","B+","A-","A","A+"}))))</f>
        <v/>
      </c>
      <c r="AB152" s="1" t="str">
        <f>IF(COUNT($A152)=0,"",IF(Z152="","--",IF(Z152="3E","3E",LOOKUP(Z152/AB$2,{0,0.4,0.45,0.5,0.55,0.6,0.65,0.7,0.75,0.8,1},{0,2,2.25,2.5,2.75,3,3.25,3.5,3.75,4}))))</f>
        <v/>
      </c>
      <c r="AC152" s="2" t="str">
        <f>IF(COUNT($A152)=0,"",IF($A152&lt;&gt;DRAFT!$B154,"ERR",IF(DRAFT!CF154&gt;0,DRAFT!CF154,"")))</f>
        <v/>
      </c>
      <c r="AD152" s="2" t="str">
        <f>IF(COUNT($A152)=0,"",IF(AC152="3E","3E",IF(AC152="","I",LOOKUP(AC152/AE$2,{0,0.4,0.45,0.5,0.55,0.6,0.65,0.7,0.75,0.8,1},{"F","D","C","C+","B-","B","B+","A-","A","A+"}))))</f>
        <v/>
      </c>
      <c r="AE152" s="1" t="str">
        <f>IF(COUNT($A152)=0,"",IF(AC152="","--",IF(AC152="3E","3E",LOOKUP(AC152/AE$2,{0,0.4,0.45,0.5,0.55,0.6,0.65,0.7,0.75,0.8,1},{0,2,2.25,2.5,2.75,3,3.25,3.5,3.75,4}))))</f>
        <v/>
      </c>
      <c r="AF152" s="2" t="str">
        <f>IF(COUNT($A152)=0,"",IF($A152&lt;&gt;DRAFT!$B154,"ERR",IF(DRAFT!CI154&gt;0,DRAFT!CK154,"")))</f>
        <v/>
      </c>
      <c r="AG152" s="2" t="str">
        <f>IF(COUNT($A152)=0,"",IF(AF152="3E","3E",IF(AF152="","I",LOOKUP(AF152/AH$2,{0,0.4,0.45,0.5,0.55,0.6,0.65,0.7,0.75,0.8,1},{"F","D","C","C+","B-","B","B+","A-","A","A+"}))))</f>
        <v/>
      </c>
      <c r="AH152" s="1" t="str">
        <f>IF(COUNT($A152)=0,"",IF(AF152="","--",IF(AF152="3E","3E",LOOKUP(AF152/AH$2,{0,0.4,0.45,0.5,0.55,0.6,0.65,0.7,0.75,0.8,1},{0,2,2.25,2.5,2.75,3,3.25,3.5,3.75,4}))))</f>
        <v/>
      </c>
      <c r="AI152" s="2" t="str">
        <f>IF($A152&lt;&gt;DRAFT!$B154,"ERR",IF(OR(COUNT($A152)=0,COUNT(DRAFT!CL154:CN154,DRAFT!CP154:CR154)=0),"",CEILING(SUM(DRAFT!CO154,DRAFT!CS154,DRAFT!CT154),1)))</f>
        <v/>
      </c>
      <c r="AJ152" s="2" t="str">
        <f>IF(COUNT($A152)=0,"",IF(AI152="3E","3E",IF(AI152="","I",LOOKUP(AI152/AK$2,{0,0.4,0.45,0.5,0.55,0.6,0.65,0.7,0.75,0.8,1},{"F","D","C","C+","B-","B","B+","A-","A","A+"}))))</f>
        <v/>
      </c>
      <c r="AK152" s="1" t="str">
        <f>IF(COUNT($A152)=0,"",IF(AI152="","--",IF(AI152="3E","3E",LOOKUP(AI152/AK$2,{0,0.4,0.45,0.5,0.55,0.6,0.65,0.7,0.75,0.8,1},{0,2,2.25,2.5,2.75,3,3.25,3.5,3.75,4}))))</f>
        <v/>
      </c>
      <c r="AL152" s="4" t="str">
        <f>IF(OR(COUNT($A152)=0,COUNT(B152:AK152)=0),"",IF(COUNTIF(B152:AK152,"3E")&gt;0,"3E",IF(DRAFT!$A154="R",TRUNC(SUMPRODUCT(RGP,RCP)/TCP,3),TRUNC((SUMPRODUCT(--(IMDGP&gt;0)*IMDGP,IMCP)+CEILING(DRAFT!$DB154*42,0.25))/TCP,3))))</f>
        <v/>
      </c>
      <c r="AM152" s="2" t="str">
        <f>IF(OR(COUNT($A152)=0,COUNT(B152:AK152)=0),"",IF(COUNTIF(B152:AK152,"3E")&gt;0,"3E",IF(DRAFT!$A154="R",SUMPRODUCT(--(RGP&gt;=2),RCP),SUMPRODUCT(--(IMDGP&gt;0),--(IMGP=0),IMCP)+DRAFT!$DC154)))</f>
        <v/>
      </c>
      <c r="AN152" s="67" t="str">
        <f>IF(AL152="3E","3E",IF(COUNT($A152)=0,"",IF(COUNT(AI152)=0,"--",ROUND(((CEILING(DRAFT!$CV154*38,0.25)+CEILING(DRAFT!$CX154*38,0.25)+CEILING(DRAFT!$CZ154*42,0.25)+CEILING($AL152*42,0.25))/160),2))))</f>
        <v/>
      </c>
      <c r="AO152" s="2" t="str">
        <f>IF(AN152="3E","3E",IF(COUNT($A152)=0,"",IF(COUNT(AN152)=0,"I",LOOKUP(AN152,{0,2,2.25,2.5,2.75,3,3.25,3.5,3.75,4},{"F","D","C","C+","B-","B","B+","A-","A","A+"}))))</f>
        <v/>
      </c>
      <c r="AP152" s="2" t="str">
        <f>IF(AN152="3E","3E",IF(OR(COUNT(A152)=0,COUNT(AN152)=0),"",DRAFT!CW154+DRAFT!CY154+DRAFT!DA154+N(TABULATION!AM152)))</f>
        <v/>
      </c>
      <c r="AQ152" s="2" t="str">
        <f>IF(OR(COUNT($A152)=0,COUNT(B152:AK152)=0),"",IF(COUNTIF(B152:AM152,"3E")&gt;0,"3E",IF(AND(DRAFT!$A154="IM",OR($AL152&gt;DRAFT!$DB154,$AM152&gt;DRAFT!$DC154)),"IMPROVED",IF(AND(DRAFT!$A154="IM",$AL152&lt;=DRAFT!$DB154,$AM152&lt;=DRAFT!$DC154),"NOT IMPROVED",IF(AND(DRAFT!CU154="S",AH152&gt;=2,AK152&gt;=2,AN152&gt;=2.5,AP152&gt;=144),"PASS","FAIL")))))</f>
        <v/>
      </c>
      <c r="AR152" s="2" t="str">
        <f t="shared" si="4"/>
        <v/>
      </c>
      <c r="AS152" s="2" t="str">
        <f t="shared" si="5"/>
        <v/>
      </c>
    </row>
    <row r="153" spans="1:45" ht="18.95" customHeight="1" x14ac:dyDescent="0.25">
      <c r="A153" s="3" t="str">
        <f>IF(DRAFT!$B155="","",DRAFT!$B155)</f>
        <v/>
      </c>
      <c r="B153" s="2" t="str">
        <f>IF(COUNT($A153)=0,"",IF($A153&lt;&gt;DRAFT!$B155,"ERR",IF(DRAFT!I155="3E","3E",IF(COUNT(DRAFT!E155,DRAFT!I155)&gt;0,DRAFT!J155,""))))</f>
        <v/>
      </c>
      <c r="C153" s="2" t="str">
        <f>IF(COUNT($A153)=0,"",IF(B153="3E","3E",IF(B153="","I",LOOKUP(B153/D$2,{0,0.4,0.45,0.5,0.55,0.6,0.65,0.7,0.75,0.8,1},{"F","D","C","C+","B-","B","B+","A-","A","A+"}))))</f>
        <v/>
      </c>
      <c r="D153" s="1" t="str">
        <f>IF(COUNT($A153)=0,"",IF(B153="","--",IF(B153="3E","3E",LOOKUP(B153/D$2,{0,0.4,0.45,0.5,0.55,0.6,0.65,0.7,0.75,0.8,1},{0,2,2.25,2.5,2.75,3,3.25,3.5,3.75,4}))))</f>
        <v/>
      </c>
      <c r="E153" s="2" t="str">
        <f>IF(COUNT($A153)=0,"",IF($A153&lt;&gt;DRAFT!$B155,"ERR",IF(DRAFT!R155="3E","3E",IF(COUNT(DRAFT!N155,DRAFT!R155)&gt;0,DRAFT!S155,""))))</f>
        <v/>
      </c>
      <c r="F153" s="2" t="str">
        <f>IF(COUNT($A153)=0,"",IF(E153="3E","3E",IF(E153="","I",LOOKUP(E153/G$2,{0,0.4,0.45,0.5,0.55,0.6,0.65,0.7,0.75,0.8,1},{"F","D","C","C+","B-","B","B+","A-","A","A+"}))))</f>
        <v/>
      </c>
      <c r="G153" s="1" t="str">
        <f>IF(COUNT($A153)=0,"",IF(E153="","--",IF(E153="3E","3E",LOOKUP(E153/G$2,{0,0.4,0.45,0.5,0.55,0.6,0.65,0.7,0.75,0.8,1},{0,2,2.25,2.5,2.75,3,3.25,3.5,3.75,4}))))</f>
        <v/>
      </c>
      <c r="H153" s="2" t="str">
        <f>IF(COUNT($A153)=0,"",IF($A153&lt;&gt;DRAFT!$B155,"ERR",IF(DRAFT!AA155="3E","3E",IF(COUNT(DRAFT!W155,DRAFT!AA155)&gt;0,DRAFT!AB155,""))))</f>
        <v/>
      </c>
      <c r="I153" s="2" t="str">
        <f>IF(COUNT($A153)=0,"",IF(H153="3E","3E",IF(H153="","I",LOOKUP(H153/J$2,{0,0.4,0.45,0.5,0.55,0.6,0.65,0.7,0.75,0.8,1},{"F","D","C","C+","B-","B","B+","A-","A","A+"}))))</f>
        <v/>
      </c>
      <c r="J153" s="1" t="str">
        <f>IF(COUNT($A153)=0,"",IF(H153="","--",IF(H153="3E","3E",LOOKUP(H153/J$2,{0,0.4,0.45,0.5,0.55,0.6,0.65,0.7,0.75,0.8,1},{0,2,2.25,2.5,2.75,3,3.25,3.5,3.75,4}))))</f>
        <v/>
      </c>
      <c r="K153" s="2" t="str">
        <f>IF(COUNT($A153)=0,"",IF($A153&lt;&gt;DRAFT!$B155,"ERR",IF(DRAFT!AJ155="3E","3E",IF(COUNT(DRAFT!AF155,DRAFT!AJ155)&gt;0,DRAFT!AK155,""))))</f>
        <v/>
      </c>
      <c r="L153" s="2" t="str">
        <f>IF(COUNT($A153)=0,"",IF(K153="3E","3E",IF(K153="","I",LOOKUP(K153/M$2,{0,0.4,0.45,0.5,0.55,0.6,0.65,0.7,0.75,0.8,1},{"F","D","C","C+","B-","B","B+","A-","A","A+"}))))</f>
        <v/>
      </c>
      <c r="M153" s="1" t="str">
        <f>IF(COUNT($A153)=0,"",IF(K153="","--",IF(K153="3E","3E",LOOKUP(K153/M$2,{0,0.4,0.45,0.5,0.55,0.6,0.65,0.7,0.75,0.8,1},{0,2,2.25,2.5,2.75,3,3.25,3.5,3.75,4}))))</f>
        <v/>
      </c>
      <c r="N153" s="2" t="str">
        <f>IF(COUNT($A153)=0,"",IF($A153&lt;&gt;DRAFT!$B155,"ERR",IF(DRAFT!AS155="3E","3E",IF(COUNT(DRAFT!AO155,DRAFT!AS155)&gt;0,DRAFT!AT155,""))))</f>
        <v/>
      </c>
      <c r="O153" s="2" t="str">
        <f>IF(COUNT($A153)=0,"",IF(N153="3E","3E",IF(N153="","I",LOOKUP(N153/P$2,{0,0.4,0.45,0.5,0.55,0.6,0.65,0.7,0.75,0.8,1},{"F","D","C","C+","B-","B","B+","A-","A","A+"}))))</f>
        <v/>
      </c>
      <c r="P153" s="1" t="str">
        <f>IF(COUNT($A153)=0,"",IF(N153="","--",IF(N153="3E","3E",LOOKUP(N153/P$2,{0,0.4,0.45,0.5,0.55,0.6,0.65,0.7,0.75,0.8,1},{0,2,2.25,2.5,2.75,3,3.25,3.5,3.75,4}))))</f>
        <v/>
      </c>
      <c r="Q153" s="2" t="str">
        <f>IF(COUNT($A153)=0,"",IF($A153&lt;&gt;DRAFT!$B155,"ERR",IF(DRAFT!BB155="3E","3E",IF(COUNT(DRAFT!AX155,DRAFT!BB155)&gt;0,DRAFT!BC155,""))))</f>
        <v/>
      </c>
      <c r="R153" s="2" t="str">
        <f>IF(COUNT($A153)=0,"",IF(Q153="3E","3E",IF(Q153="","I",LOOKUP(Q153/S$2,{0,0.4,0.45,0.5,0.55,0.6,0.65,0.7,0.75,0.8,1},{"F","D","C","C+","B-","B","B+","A-","A","A+"}))))</f>
        <v/>
      </c>
      <c r="S153" s="1" t="str">
        <f>IF(COUNT($A153)=0,"",IF(Q153="","--",IF(Q153="3E","3E",LOOKUP(Q153/S$2,{0,0.4,0.45,0.5,0.55,0.6,0.65,0.7,0.75,0.8,1},{0,2,2.25,2.5,2.75,3,3.25,3.5,3.75,4}))))</f>
        <v/>
      </c>
      <c r="T153" s="2" t="str">
        <f>IF(COUNT($A153)=0,"",IF($A153&lt;&gt;DRAFT!$B155,"ERR",IF(DRAFT!BK155="3E","3E",IF(COUNT(DRAFT!BG155,DRAFT!BK155)&gt;0,DRAFT!BL155,""))))</f>
        <v/>
      </c>
      <c r="U153" s="2" t="str">
        <f>IF(COUNT($A153)=0,"",IF(T153="3E","3E",IF(T153="","I",LOOKUP(T153/V$2,{0,0.4,0.45,0.5,0.55,0.6,0.65,0.7,0.75,0.8,1},{"F","D","C","C+","B-","B","B+","A-","A","A+"}))))</f>
        <v/>
      </c>
      <c r="V153" s="1" t="str">
        <f>IF(COUNT($A153)=0,"",IF(T153="","--",IF(T153="3E","3E",LOOKUP(T153/V$2,{0,0.4,0.45,0.5,0.55,0.6,0.65,0.7,0.75,0.8,1},{0,2,2.25,2.5,2.75,3,3.25,3.5,3.75,4}))))</f>
        <v/>
      </c>
      <c r="W153" s="2" t="str">
        <f>IF(COUNT($A153)=0,"",IF($A153&lt;&gt;DRAFT!$B155,"ERR",IF(DRAFT!BT155="3E","3E",IF(COUNT(DRAFT!BP155,DRAFT!BT155)&gt;0,DRAFT!BU155,""))))</f>
        <v/>
      </c>
      <c r="X153" s="2" t="str">
        <f>IF(COUNT($A153)=0,"",IF(W153="3E","3E",IF(W153="","I",LOOKUP(W153/Y$2,{0,0.4,0.45,0.5,0.55,0.6,0.65,0.7,0.75,0.8,1},{"F","D","C","C+","B-","B","B+","A-","A","A+"}))))</f>
        <v/>
      </c>
      <c r="Y153" s="1" t="str">
        <f>IF(COUNT($A153)=0,"",IF(W153="","--",IF(W153="3E","3E",LOOKUP(W153/Y$2,{0,0.4,0.45,0.5,0.55,0.6,0.65,0.7,0.75,0.8,1},{0,2,2.25,2.5,2.75,3,3.25,3.5,3.75,4}))))</f>
        <v/>
      </c>
      <c r="Z153" s="2" t="str">
        <f>IF(COUNT($A153)=0,"",IF($A153&lt;&gt;DRAFT!$B155,"ERR",IF(DRAFT!CC155="3E","3E",IF(COUNT(DRAFT!BY155,DRAFT!CC155)&gt;0,DRAFT!CD155,""))))</f>
        <v/>
      </c>
      <c r="AA153" s="2" t="str">
        <f>IF(COUNT($A153)=0,"",IF(Z153="3E","3E",IF(Z153="","I",LOOKUP(Z153/AB$2,{0,0.4,0.45,0.5,0.55,0.6,0.65,0.7,0.75,0.8,1},{"F","D","C","C+","B-","B","B+","A-","A","A+"}))))</f>
        <v/>
      </c>
      <c r="AB153" s="1" t="str">
        <f>IF(COUNT($A153)=0,"",IF(Z153="","--",IF(Z153="3E","3E",LOOKUP(Z153/AB$2,{0,0.4,0.45,0.5,0.55,0.6,0.65,0.7,0.75,0.8,1},{0,2,2.25,2.5,2.75,3,3.25,3.5,3.75,4}))))</f>
        <v/>
      </c>
      <c r="AC153" s="2" t="str">
        <f>IF(COUNT($A153)=0,"",IF($A153&lt;&gt;DRAFT!$B155,"ERR",IF(DRAFT!CF155&gt;0,DRAFT!CF155,"")))</f>
        <v/>
      </c>
      <c r="AD153" s="2" t="str">
        <f>IF(COUNT($A153)=0,"",IF(AC153="3E","3E",IF(AC153="","I",LOOKUP(AC153/AE$2,{0,0.4,0.45,0.5,0.55,0.6,0.65,0.7,0.75,0.8,1},{"F","D","C","C+","B-","B","B+","A-","A","A+"}))))</f>
        <v/>
      </c>
      <c r="AE153" s="1" t="str">
        <f>IF(COUNT($A153)=0,"",IF(AC153="","--",IF(AC153="3E","3E",LOOKUP(AC153/AE$2,{0,0.4,0.45,0.5,0.55,0.6,0.65,0.7,0.75,0.8,1},{0,2,2.25,2.5,2.75,3,3.25,3.5,3.75,4}))))</f>
        <v/>
      </c>
      <c r="AF153" s="2" t="str">
        <f>IF(COUNT($A153)=0,"",IF($A153&lt;&gt;DRAFT!$B155,"ERR",IF(DRAFT!CI155&gt;0,DRAFT!CK155,"")))</f>
        <v/>
      </c>
      <c r="AG153" s="2" t="str">
        <f>IF(COUNT($A153)=0,"",IF(AF153="3E","3E",IF(AF153="","I",LOOKUP(AF153/AH$2,{0,0.4,0.45,0.5,0.55,0.6,0.65,0.7,0.75,0.8,1},{"F","D","C","C+","B-","B","B+","A-","A","A+"}))))</f>
        <v/>
      </c>
      <c r="AH153" s="1" t="str">
        <f>IF(COUNT($A153)=0,"",IF(AF153="","--",IF(AF153="3E","3E",LOOKUP(AF153/AH$2,{0,0.4,0.45,0.5,0.55,0.6,0.65,0.7,0.75,0.8,1},{0,2,2.25,2.5,2.75,3,3.25,3.5,3.75,4}))))</f>
        <v/>
      </c>
      <c r="AI153" s="2" t="str">
        <f>IF($A153&lt;&gt;DRAFT!$B155,"ERR",IF(OR(COUNT($A153)=0,COUNT(DRAFT!CL155:CN155,DRAFT!CP155:CR155)=0),"",CEILING(SUM(DRAFT!CO155,DRAFT!CS155,DRAFT!CT155),1)))</f>
        <v/>
      </c>
      <c r="AJ153" s="2" t="str">
        <f>IF(COUNT($A153)=0,"",IF(AI153="3E","3E",IF(AI153="","I",LOOKUP(AI153/AK$2,{0,0.4,0.45,0.5,0.55,0.6,0.65,0.7,0.75,0.8,1},{"F","D","C","C+","B-","B","B+","A-","A","A+"}))))</f>
        <v/>
      </c>
      <c r="AK153" s="1" t="str">
        <f>IF(COUNT($A153)=0,"",IF(AI153="","--",IF(AI153="3E","3E",LOOKUP(AI153/AK$2,{0,0.4,0.45,0.5,0.55,0.6,0.65,0.7,0.75,0.8,1},{0,2,2.25,2.5,2.75,3,3.25,3.5,3.75,4}))))</f>
        <v/>
      </c>
      <c r="AL153" s="4" t="str">
        <f>IF(OR(COUNT($A153)=0,COUNT(B153:AK153)=0),"",IF(COUNTIF(B153:AK153,"3E")&gt;0,"3E",IF(DRAFT!$A155="R",TRUNC(SUMPRODUCT(RGP,RCP)/TCP,3),TRUNC((SUMPRODUCT(--(IMDGP&gt;0)*IMDGP,IMCP)+CEILING(DRAFT!$DB155*42,0.25))/TCP,3))))</f>
        <v/>
      </c>
      <c r="AM153" s="2" t="str">
        <f>IF(OR(COUNT($A153)=0,COUNT(B153:AK153)=0),"",IF(COUNTIF(B153:AK153,"3E")&gt;0,"3E",IF(DRAFT!$A155="R",SUMPRODUCT(--(RGP&gt;=2),RCP),SUMPRODUCT(--(IMDGP&gt;0),--(IMGP=0),IMCP)+DRAFT!$DC155)))</f>
        <v/>
      </c>
      <c r="AN153" s="67" t="str">
        <f>IF(AL153="3E","3E",IF(COUNT($A153)=0,"",IF(COUNT(AI153)=0,"--",ROUND(((CEILING(DRAFT!$CV155*38,0.25)+CEILING(DRAFT!$CX155*38,0.25)+CEILING(DRAFT!$CZ155*42,0.25)+CEILING($AL153*42,0.25))/160),2))))</f>
        <v/>
      </c>
      <c r="AO153" s="2" t="str">
        <f>IF(AN153="3E","3E",IF(COUNT($A153)=0,"",IF(COUNT(AN153)=0,"I",LOOKUP(AN153,{0,2,2.25,2.5,2.75,3,3.25,3.5,3.75,4},{"F","D","C","C+","B-","B","B+","A-","A","A+"}))))</f>
        <v/>
      </c>
      <c r="AP153" s="2" t="str">
        <f>IF(AN153="3E","3E",IF(OR(COUNT(A153)=0,COUNT(AN153)=0),"",DRAFT!CW155+DRAFT!CY155+DRAFT!DA155+N(TABULATION!AM153)))</f>
        <v/>
      </c>
      <c r="AQ153" s="2" t="str">
        <f>IF(OR(COUNT($A153)=0,COUNT(B153:AK153)=0),"",IF(COUNTIF(B153:AM153,"3E")&gt;0,"3E",IF(AND(DRAFT!$A155="IM",OR($AL153&gt;DRAFT!$DB155,$AM153&gt;DRAFT!$DC155)),"IMPROVED",IF(AND(DRAFT!$A155="IM",$AL153&lt;=DRAFT!$DB155,$AM153&lt;=DRAFT!$DC155),"NOT IMPROVED",IF(AND(DRAFT!CU155="S",AH153&gt;=2,AK153&gt;=2,AN153&gt;=2.5,AP153&gt;=144),"PASS","FAIL")))))</f>
        <v/>
      </c>
      <c r="AR153" s="2" t="str">
        <f t="shared" si="4"/>
        <v/>
      </c>
      <c r="AS153" s="2" t="str">
        <f t="shared" si="5"/>
        <v/>
      </c>
    </row>
    <row r="154" spans="1:45" ht="18.95" customHeight="1" x14ac:dyDescent="0.25">
      <c r="A154" s="3" t="str">
        <f>IF(DRAFT!$B156="","",DRAFT!$B156)</f>
        <v/>
      </c>
      <c r="B154" s="2" t="str">
        <f>IF(COUNT($A154)=0,"",IF($A154&lt;&gt;DRAFT!$B156,"ERR",IF(DRAFT!I156="3E","3E",IF(COUNT(DRAFT!E156,DRAFT!I156)&gt;0,DRAFT!J156,""))))</f>
        <v/>
      </c>
      <c r="C154" s="2" t="str">
        <f>IF(COUNT($A154)=0,"",IF(B154="3E","3E",IF(B154="","I",LOOKUP(B154/D$2,{0,0.4,0.45,0.5,0.55,0.6,0.65,0.7,0.75,0.8,1},{"F","D","C","C+","B-","B","B+","A-","A","A+"}))))</f>
        <v/>
      </c>
      <c r="D154" s="1" t="str">
        <f>IF(COUNT($A154)=0,"",IF(B154="","--",IF(B154="3E","3E",LOOKUP(B154/D$2,{0,0.4,0.45,0.5,0.55,0.6,0.65,0.7,0.75,0.8,1},{0,2,2.25,2.5,2.75,3,3.25,3.5,3.75,4}))))</f>
        <v/>
      </c>
      <c r="E154" s="2" t="str">
        <f>IF(COUNT($A154)=0,"",IF($A154&lt;&gt;DRAFT!$B156,"ERR",IF(DRAFT!R156="3E","3E",IF(COUNT(DRAFT!N156,DRAFT!R156)&gt;0,DRAFT!S156,""))))</f>
        <v/>
      </c>
      <c r="F154" s="2" t="str">
        <f>IF(COUNT($A154)=0,"",IF(E154="3E","3E",IF(E154="","I",LOOKUP(E154/G$2,{0,0.4,0.45,0.5,0.55,0.6,0.65,0.7,0.75,0.8,1},{"F","D","C","C+","B-","B","B+","A-","A","A+"}))))</f>
        <v/>
      </c>
      <c r="G154" s="1" t="str">
        <f>IF(COUNT($A154)=0,"",IF(E154="","--",IF(E154="3E","3E",LOOKUP(E154/G$2,{0,0.4,0.45,0.5,0.55,0.6,0.65,0.7,0.75,0.8,1},{0,2,2.25,2.5,2.75,3,3.25,3.5,3.75,4}))))</f>
        <v/>
      </c>
      <c r="H154" s="2" t="str">
        <f>IF(COUNT($A154)=0,"",IF($A154&lt;&gt;DRAFT!$B156,"ERR",IF(DRAFT!AA156="3E","3E",IF(COUNT(DRAFT!W156,DRAFT!AA156)&gt;0,DRAFT!AB156,""))))</f>
        <v/>
      </c>
      <c r="I154" s="2" t="str">
        <f>IF(COUNT($A154)=0,"",IF(H154="3E","3E",IF(H154="","I",LOOKUP(H154/J$2,{0,0.4,0.45,0.5,0.55,0.6,0.65,0.7,0.75,0.8,1},{"F","D","C","C+","B-","B","B+","A-","A","A+"}))))</f>
        <v/>
      </c>
      <c r="J154" s="1" t="str">
        <f>IF(COUNT($A154)=0,"",IF(H154="","--",IF(H154="3E","3E",LOOKUP(H154/J$2,{0,0.4,0.45,0.5,0.55,0.6,0.65,0.7,0.75,0.8,1},{0,2,2.25,2.5,2.75,3,3.25,3.5,3.75,4}))))</f>
        <v/>
      </c>
      <c r="K154" s="2" t="str">
        <f>IF(COUNT($A154)=0,"",IF($A154&lt;&gt;DRAFT!$B156,"ERR",IF(DRAFT!AJ156="3E","3E",IF(COUNT(DRAFT!AF156,DRAFT!AJ156)&gt;0,DRAFT!AK156,""))))</f>
        <v/>
      </c>
      <c r="L154" s="2" t="str">
        <f>IF(COUNT($A154)=0,"",IF(K154="3E","3E",IF(K154="","I",LOOKUP(K154/M$2,{0,0.4,0.45,0.5,0.55,0.6,0.65,0.7,0.75,0.8,1},{"F","D","C","C+","B-","B","B+","A-","A","A+"}))))</f>
        <v/>
      </c>
      <c r="M154" s="1" t="str">
        <f>IF(COUNT($A154)=0,"",IF(K154="","--",IF(K154="3E","3E",LOOKUP(K154/M$2,{0,0.4,0.45,0.5,0.55,0.6,0.65,0.7,0.75,0.8,1},{0,2,2.25,2.5,2.75,3,3.25,3.5,3.75,4}))))</f>
        <v/>
      </c>
      <c r="N154" s="2" t="str">
        <f>IF(COUNT($A154)=0,"",IF($A154&lt;&gt;DRAFT!$B156,"ERR",IF(DRAFT!AS156="3E","3E",IF(COUNT(DRAFT!AO156,DRAFT!AS156)&gt;0,DRAFT!AT156,""))))</f>
        <v/>
      </c>
      <c r="O154" s="2" t="str">
        <f>IF(COUNT($A154)=0,"",IF(N154="3E","3E",IF(N154="","I",LOOKUP(N154/P$2,{0,0.4,0.45,0.5,0.55,0.6,0.65,0.7,0.75,0.8,1},{"F","D","C","C+","B-","B","B+","A-","A","A+"}))))</f>
        <v/>
      </c>
      <c r="P154" s="1" t="str">
        <f>IF(COUNT($A154)=0,"",IF(N154="","--",IF(N154="3E","3E",LOOKUP(N154/P$2,{0,0.4,0.45,0.5,0.55,0.6,0.65,0.7,0.75,0.8,1},{0,2,2.25,2.5,2.75,3,3.25,3.5,3.75,4}))))</f>
        <v/>
      </c>
      <c r="Q154" s="2" t="str">
        <f>IF(COUNT($A154)=0,"",IF($A154&lt;&gt;DRAFT!$B156,"ERR",IF(DRAFT!BB156="3E","3E",IF(COUNT(DRAFT!AX156,DRAFT!BB156)&gt;0,DRAFT!BC156,""))))</f>
        <v/>
      </c>
      <c r="R154" s="2" t="str">
        <f>IF(COUNT($A154)=0,"",IF(Q154="3E","3E",IF(Q154="","I",LOOKUP(Q154/S$2,{0,0.4,0.45,0.5,0.55,0.6,0.65,0.7,0.75,0.8,1},{"F","D","C","C+","B-","B","B+","A-","A","A+"}))))</f>
        <v/>
      </c>
      <c r="S154" s="1" t="str">
        <f>IF(COUNT($A154)=0,"",IF(Q154="","--",IF(Q154="3E","3E",LOOKUP(Q154/S$2,{0,0.4,0.45,0.5,0.55,0.6,0.65,0.7,0.75,0.8,1},{0,2,2.25,2.5,2.75,3,3.25,3.5,3.75,4}))))</f>
        <v/>
      </c>
      <c r="T154" s="2" t="str">
        <f>IF(COUNT($A154)=0,"",IF($A154&lt;&gt;DRAFT!$B156,"ERR",IF(DRAFT!BK156="3E","3E",IF(COUNT(DRAFT!BG156,DRAFT!BK156)&gt;0,DRAFT!BL156,""))))</f>
        <v/>
      </c>
      <c r="U154" s="2" t="str">
        <f>IF(COUNT($A154)=0,"",IF(T154="3E","3E",IF(T154="","I",LOOKUP(T154/V$2,{0,0.4,0.45,0.5,0.55,0.6,0.65,0.7,0.75,0.8,1},{"F","D","C","C+","B-","B","B+","A-","A","A+"}))))</f>
        <v/>
      </c>
      <c r="V154" s="1" t="str">
        <f>IF(COUNT($A154)=0,"",IF(T154="","--",IF(T154="3E","3E",LOOKUP(T154/V$2,{0,0.4,0.45,0.5,0.55,0.6,0.65,0.7,0.75,0.8,1},{0,2,2.25,2.5,2.75,3,3.25,3.5,3.75,4}))))</f>
        <v/>
      </c>
      <c r="W154" s="2" t="str">
        <f>IF(COUNT($A154)=0,"",IF($A154&lt;&gt;DRAFT!$B156,"ERR",IF(DRAFT!BT156="3E","3E",IF(COUNT(DRAFT!BP156,DRAFT!BT156)&gt;0,DRAFT!BU156,""))))</f>
        <v/>
      </c>
      <c r="X154" s="2" t="str">
        <f>IF(COUNT($A154)=0,"",IF(W154="3E","3E",IF(W154="","I",LOOKUP(W154/Y$2,{0,0.4,0.45,0.5,0.55,0.6,0.65,0.7,0.75,0.8,1},{"F","D","C","C+","B-","B","B+","A-","A","A+"}))))</f>
        <v/>
      </c>
      <c r="Y154" s="1" t="str">
        <f>IF(COUNT($A154)=0,"",IF(W154="","--",IF(W154="3E","3E",LOOKUP(W154/Y$2,{0,0.4,0.45,0.5,0.55,0.6,0.65,0.7,0.75,0.8,1},{0,2,2.25,2.5,2.75,3,3.25,3.5,3.75,4}))))</f>
        <v/>
      </c>
      <c r="Z154" s="2" t="str">
        <f>IF(COUNT($A154)=0,"",IF($A154&lt;&gt;DRAFT!$B156,"ERR",IF(DRAFT!CC156="3E","3E",IF(COUNT(DRAFT!BY156,DRAFT!CC156)&gt;0,DRAFT!CD156,""))))</f>
        <v/>
      </c>
      <c r="AA154" s="2" t="str">
        <f>IF(COUNT($A154)=0,"",IF(Z154="3E","3E",IF(Z154="","I",LOOKUP(Z154/AB$2,{0,0.4,0.45,0.5,0.55,0.6,0.65,0.7,0.75,0.8,1},{"F","D","C","C+","B-","B","B+","A-","A","A+"}))))</f>
        <v/>
      </c>
      <c r="AB154" s="1" t="str">
        <f>IF(COUNT($A154)=0,"",IF(Z154="","--",IF(Z154="3E","3E",LOOKUP(Z154/AB$2,{0,0.4,0.45,0.5,0.55,0.6,0.65,0.7,0.75,0.8,1},{0,2,2.25,2.5,2.75,3,3.25,3.5,3.75,4}))))</f>
        <v/>
      </c>
      <c r="AC154" s="2" t="str">
        <f>IF(COUNT($A154)=0,"",IF($A154&lt;&gt;DRAFT!$B156,"ERR",IF(DRAFT!CF156&gt;0,DRAFT!CF156,"")))</f>
        <v/>
      </c>
      <c r="AD154" s="2" t="str">
        <f>IF(COUNT($A154)=0,"",IF(AC154="3E","3E",IF(AC154="","I",LOOKUP(AC154/AE$2,{0,0.4,0.45,0.5,0.55,0.6,0.65,0.7,0.75,0.8,1},{"F","D","C","C+","B-","B","B+","A-","A","A+"}))))</f>
        <v/>
      </c>
      <c r="AE154" s="1" t="str">
        <f>IF(COUNT($A154)=0,"",IF(AC154="","--",IF(AC154="3E","3E",LOOKUP(AC154/AE$2,{0,0.4,0.45,0.5,0.55,0.6,0.65,0.7,0.75,0.8,1},{0,2,2.25,2.5,2.75,3,3.25,3.5,3.75,4}))))</f>
        <v/>
      </c>
      <c r="AF154" s="2" t="str">
        <f>IF(COUNT($A154)=0,"",IF($A154&lt;&gt;DRAFT!$B156,"ERR",IF(DRAFT!CI156&gt;0,DRAFT!CK156,"")))</f>
        <v/>
      </c>
      <c r="AG154" s="2" t="str">
        <f>IF(COUNT($A154)=0,"",IF(AF154="3E","3E",IF(AF154="","I",LOOKUP(AF154/AH$2,{0,0.4,0.45,0.5,0.55,0.6,0.65,0.7,0.75,0.8,1},{"F","D","C","C+","B-","B","B+","A-","A","A+"}))))</f>
        <v/>
      </c>
      <c r="AH154" s="1" t="str">
        <f>IF(COUNT($A154)=0,"",IF(AF154="","--",IF(AF154="3E","3E",LOOKUP(AF154/AH$2,{0,0.4,0.45,0.5,0.55,0.6,0.65,0.7,0.75,0.8,1},{0,2,2.25,2.5,2.75,3,3.25,3.5,3.75,4}))))</f>
        <v/>
      </c>
      <c r="AI154" s="2" t="str">
        <f>IF($A154&lt;&gt;DRAFT!$B156,"ERR",IF(OR(COUNT($A154)=0,COUNT(DRAFT!CL156:CN156,DRAFT!CP156:CR156)=0),"",CEILING(SUM(DRAFT!CO156,DRAFT!CS156,DRAFT!CT156),1)))</f>
        <v/>
      </c>
      <c r="AJ154" s="2" t="str">
        <f>IF(COUNT($A154)=0,"",IF(AI154="3E","3E",IF(AI154="","I",LOOKUP(AI154/AK$2,{0,0.4,0.45,0.5,0.55,0.6,0.65,0.7,0.75,0.8,1},{"F","D","C","C+","B-","B","B+","A-","A","A+"}))))</f>
        <v/>
      </c>
      <c r="AK154" s="1" t="str">
        <f>IF(COUNT($A154)=0,"",IF(AI154="","--",IF(AI154="3E","3E",LOOKUP(AI154/AK$2,{0,0.4,0.45,0.5,0.55,0.6,0.65,0.7,0.75,0.8,1},{0,2,2.25,2.5,2.75,3,3.25,3.5,3.75,4}))))</f>
        <v/>
      </c>
      <c r="AL154" s="4" t="str">
        <f>IF(OR(COUNT($A154)=0,COUNT(B154:AK154)=0),"",IF(COUNTIF(B154:AK154,"3E")&gt;0,"3E",IF(DRAFT!$A156="R",TRUNC(SUMPRODUCT(RGP,RCP)/TCP,3),TRUNC((SUMPRODUCT(--(IMDGP&gt;0)*IMDGP,IMCP)+CEILING(DRAFT!$DB156*42,0.25))/TCP,3))))</f>
        <v/>
      </c>
      <c r="AM154" s="2" t="str">
        <f>IF(OR(COUNT($A154)=0,COUNT(B154:AK154)=0),"",IF(COUNTIF(B154:AK154,"3E")&gt;0,"3E",IF(DRAFT!$A156="R",SUMPRODUCT(--(RGP&gt;=2),RCP),SUMPRODUCT(--(IMDGP&gt;0),--(IMGP=0),IMCP)+DRAFT!$DC156)))</f>
        <v/>
      </c>
      <c r="AN154" s="67" t="str">
        <f>IF(AL154="3E","3E",IF(COUNT($A154)=0,"",IF(COUNT(AI154)=0,"--",ROUND(((CEILING(DRAFT!$CV156*38,0.25)+CEILING(DRAFT!$CX156*38,0.25)+CEILING(DRAFT!$CZ156*42,0.25)+CEILING($AL154*42,0.25))/160),2))))</f>
        <v/>
      </c>
      <c r="AO154" s="2" t="str">
        <f>IF(AN154="3E","3E",IF(COUNT($A154)=0,"",IF(COUNT(AN154)=0,"I",LOOKUP(AN154,{0,2,2.25,2.5,2.75,3,3.25,3.5,3.75,4},{"F","D","C","C+","B-","B","B+","A-","A","A+"}))))</f>
        <v/>
      </c>
      <c r="AP154" s="2" t="str">
        <f>IF(AN154="3E","3E",IF(OR(COUNT(A154)=0,COUNT(AN154)=0),"",DRAFT!CW156+DRAFT!CY156+DRAFT!DA156+N(TABULATION!AM154)))</f>
        <v/>
      </c>
      <c r="AQ154" s="2" t="str">
        <f>IF(OR(COUNT($A154)=0,COUNT(B154:AK154)=0),"",IF(COUNTIF(B154:AM154,"3E")&gt;0,"3E",IF(AND(DRAFT!$A156="IM",OR($AL154&gt;DRAFT!$DB156,$AM154&gt;DRAFT!$DC156)),"IMPROVED",IF(AND(DRAFT!$A156="IM",$AL154&lt;=DRAFT!$DB156,$AM154&lt;=DRAFT!$DC156),"NOT IMPROVED",IF(AND(DRAFT!CU156="S",AH154&gt;=2,AK154&gt;=2,AN154&gt;=2.5,AP154&gt;=144),"PASS","FAIL")))))</f>
        <v/>
      </c>
      <c r="AR154" s="2" t="str">
        <f t="shared" si="4"/>
        <v/>
      </c>
      <c r="AS154" s="2" t="str">
        <f t="shared" si="5"/>
        <v/>
      </c>
    </row>
    <row r="155" spans="1:45" ht="18.95" customHeight="1" x14ac:dyDescent="0.25">
      <c r="A155" s="3" t="str">
        <f>IF(DRAFT!$B157="","",DRAFT!$B157)</f>
        <v/>
      </c>
      <c r="B155" s="2" t="str">
        <f>IF(COUNT($A155)=0,"",IF($A155&lt;&gt;DRAFT!$B157,"ERR",IF(DRAFT!I157="3E","3E",IF(COUNT(DRAFT!E157,DRAFT!I157)&gt;0,DRAFT!J157,""))))</f>
        <v/>
      </c>
      <c r="C155" s="2" t="str">
        <f>IF(COUNT($A155)=0,"",IF(B155="3E","3E",IF(B155="","I",LOOKUP(B155/D$2,{0,0.4,0.45,0.5,0.55,0.6,0.65,0.7,0.75,0.8,1},{"F","D","C","C+","B-","B","B+","A-","A","A+"}))))</f>
        <v/>
      </c>
      <c r="D155" s="1" t="str">
        <f>IF(COUNT($A155)=0,"",IF(B155="","--",IF(B155="3E","3E",LOOKUP(B155/D$2,{0,0.4,0.45,0.5,0.55,0.6,0.65,0.7,0.75,0.8,1},{0,2,2.25,2.5,2.75,3,3.25,3.5,3.75,4}))))</f>
        <v/>
      </c>
      <c r="E155" s="2" t="str">
        <f>IF(COUNT($A155)=0,"",IF($A155&lt;&gt;DRAFT!$B157,"ERR",IF(DRAFT!R157="3E","3E",IF(COUNT(DRAFT!N157,DRAFT!R157)&gt;0,DRAFT!S157,""))))</f>
        <v/>
      </c>
      <c r="F155" s="2" t="str">
        <f>IF(COUNT($A155)=0,"",IF(E155="3E","3E",IF(E155="","I",LOOKUP(E155/G$2,{0,0.4,0.45,0.5,0.55,0.6,0.65,0.7,0.75,0.8,1},{"F","D","C","C+","B-","B","B+","A-","A","A+"}))))</f>
        <v/>
      </c>
      <c r="G155" s="1" t="str">
        <f>IF(COUNT($A155)=0,"",IF(E155="","--",IF(E155="3E","3E",LOOKUP(E155/G$2,{0,0.4,0.45,0.5,0.55,0.6,0.65,0.7,0.75,0.8,1},{0,2,2.25,2.5,2.75,3,3.25,3.5,3.75,4}))))</f>
        <v/>
      </c>
      <c r="H155" s="2" t="str">
        <f>IF(COUNT($A155)=0,"",IF($A155&lt;&gt;DRAFT!$B157,"ERR",IF(DRAFT!AA157="3E","3E",IF(COUNT(DRAFT!W157,DRAFT!AA157)&gt;0,DRAFT!AB157,""))))</f>
        <v/>
      </c>
      <c r="I155" s="2" t="str">
        <f>IF(COUNT($A155)=0,"",IF(H155="3E","3E",IF(H155="","I",LOOKUP(H155/J$2,{0,0.4,0.45,0.5,0.55,0.6,0.65,0.7,0.75,0.8,1},{"F","D","C","C+","B-","B","B+","A-","A","A+"}))))</f>
        <v/>
      </c>
      <c r="J155" s="1" t="str">
        <f>IF(COUNT($A155)=0,"",IF(H155="","--",IF(H155="3E","3E",LOOKUP(H155/J$2,{0,0.4,0.45,0.5,0.55,0.6,0.65,0.7,0.75,0.8,1},{0,2,2.25,2.5,2.75,3,3.25,3.5,3.75,4}))))</f>
        <v/>
      </c>
      <c r="K155" s="2" t="str">
        <f>IF(COUNT($A155)=0,"",IF($A155&lt;&gt;DRAFT!$B157,"ERR",IF(DRAFT!AJ157="3E","3E",IF(COUNT(DRAFT!AF157,DRAFT!AJ157)&gt;0,DRAFT!AK157,""))))</f>
        <v/>
      </c>
      <c r="L155" s="2" t="str">
        <f>IF(COUNT($A155)=0,"",IF(K155="3E","3E",IF(K155="","I",LOOKUP(K155/M$2,{0,0.4,0.45,0.5,0.55,0.6,0.65,0.7,0.75,0.8,1},{"F","D","C","C+","B-","B","B+","A-","A","A+"}))))</f>
        <v/>
      </c>
      <c r="M155" s="1" t="str">
        <f>IF(COUNT($A155)=0,"",IF(K155="","--",IF(K155="3E","3E",LOOKUP(K155/M$2,{0,0.4,0.45,0.5,0.55,0.6,0.65,0.7,0.75,0.8,1},{0,2,2.25,2.5,2.75,3,3.25,3.5,3.75,4}))))</f>
        <v/>
      </c>
      <c r="N155" s="2" t="str">
        <f>IF(COUNT($A155)=0,"",IF($A155&lt;&gt;DRAFT!$B157,"ERR",IF(DRAFT!AS157="3E","3E",IF(COUNT(DRAFT!AO157,DRAFT!AS157)&gt;0,DRAFT!AT157,""))))</f>
        <v/>
      </c>
      <c r="O155" s="2" t="str">
        <f>IF(COUNT($A155)=0,"",IF(N155="3E","3E",IF(N155="","I",LOOKUP(N155/P$2,{0,0.4,0.45,0.5,0.55,0.6,0.65,0.7,0.75,0.8,1},{"F","D","C","C+","B-","B","B+","A-","A","A+"}))))</f>
        <v/>
      </c>
      <c r="P155" s="1" t="str">
        <f>IF(COUNT($A155)=0,"",IF(N155="","--",IF(N155="3E","3E",LOOKUP(N155/P$2,{0,0.4,0.45,0.5,0.55,0.6,0.65,0.7,0.75,0.8,1},{0,2,2.25,2.5,2.75,3,3.25,3.5,3.75,4}))))</f>
        <v/>
      </c>
      <c r="Q155" s="2" t="str">
        <f>IF(COUNT($A155)=0,"",IF($A155&lt;&gt;DRAFT!$B157,"ERR",IF(DRAFT!BB157="3E","3E",IF(COUNT(DRAFT!AX157,DRAFT!BB157)&gt;0,DRAFT!BC157,""))))</f>
        <v/>
      </c>
      <c r="R155" s="2" t="str">
        <f>IF(COUNT($A155)=0,"",IF(Q155="3E","3E",IF(Q155="","I",LOOKUP(Q155/S$2,{0,0.4,0.45,0.5,0.55,0.6,0.65,0.7,0.75,0.8,1},{"F","D","C","C+","B-","B","B+","A-","A","A+"}))))</f>
        <v/>
      </c>
      <c r="S155" s="1" t="str">
        <f>IF(COUNT($A155)=0,"",IF(Q155="","--",IF(Q155="3E","3E",LOOKUP(Q155/S$2,{0,0.4,0.45,0.5,0.55,0.6,0.65,0.7,0.75,0.8,1},{0,2,2.25,2.5,2.75,3,3.25,3.5,3.75,4}))))</f>
        <v/>
      </c>
      <c r="T155" s="2" t="str">
        <f>IF(COUNT($A155)=0,"",IF($A155&lt;&gt;DRAFT!$B157,"ERR",IF(DRAFT!BK157="3E","3E",IF(COUNT(DRAFT!BG157,DRAFT!BK157)&gt;0,DRAFT!BL157,""))))</f>
        <v/>
      </c>
      <c r="U155" s="2" t="str">
        <f>IF(COUNT($A155)=0,"",IF(T155="3E","3E",IF(T155="","I",LOOKUP(T155/V$2,{0,0.4,0.45,0.5,0.55,0.6,0.65,0.7,0.75,0.8,1},{"F","D","C","C+","B-","B","B+","A-","A","A+"}))))</f>
        <v/>
      </c>
      <c r="V155" s="1" t="str">
        <f>IF(COUNT($A155)=0,"",IF(T155="","--",IF(T155="3E","3E",LOOKUP(T155/V$2,{0,0.4,0.45,0.5,0.55,0.6,0.65,0.7,0.75,0.8,1},{0,2,2.25,2.5,2.75,3,3.25,3.5,3.75,4}))))</f>
        <v/>
      </c>
      <c r="W155" s="2" t="str">
        <f>IF(COUNT($A155)=0,"",IF($A155&lt;&gt;DRAFT!$B157,"ERR",IF(DRAFT!BT157="3E","3E",IF(COUNT(DRAFT!BP157,DRAFT!BT157)&gt;0,DRAFT!BU157,""))))</f>
        <v/>
      </c>
      <c r="X155" s="2" t="str">
        <f>IF(COUNT($A155)=0,"",IF(W155="3E","3E",IF(W155="","I",LOOKUP(W155/Y$2,{0,0.4,0.45,0.5,0.55,0.6,0.65,0.7,0.75,0.8,1},{"F","D","C","C+","B-","B","B+","A-","A","A+"}))))</f>
        <v/>
      </c>
      <c r="Y155" s="1" t="str">
        <f>IF(COUNT($A155)=0,"",IF(W155="","--",IF(W155="3E","3E",LOOKUP(W155/Y$2,{0,0.4,0.45,0.5,0.55,0.6,0.65,0.7,0.75,0.8,1},{0,2,2.25,2.5,2.75,3,3.25,3.5,3.75,4}))))</f>
        <v/>
      </c>
      <c r="Z155" s="2" t="str">
        <f>IF(COUNT($A155)=0,"",IF($A155&lt;&gt;DRAFT!$B157,"ERR",IF(DRAFT!CC157="3E","3E",IF(COUNT(DRAFT!BY157,DRAFT!CC157)&gt;0,DRAFT!CD157,""))))</f>
        <v/>
      </c>
      <c r="AA155" s="2" t="str">
        <f>IF(COUNT($A155)=0,"",IF(Z155="3E","3E",IF(Z155="","I",LOOKUP(Z155/AB$2,{0,0.4,0.45,0.5,0.55,0.6,0.65,0.7,0.75,0.8,1},{"F","D","C","C+","B-","B","B+","A-","A","A+"}))))</f>
        <v/>
      </c>
      <c r="AB155" s="1" t="str">
        <f>IF(COUNT($A155)=0,"",IF(Z155="","--",IF(Z155="3E","3E",LOOKUP(Z155/AB$2,{0,0.4,0.45,0.5,0.55,0.6,0.65,0.7,0.75,0.8,1},{0,2,2.25,2.5,2.75,3,3.25,3.5,3.75,4}))))</f>
        <v/>
      </c>
      <c r="AC155" s="2" t="str">
        <f>IF(COUNT($A155)=0,"",IF($A155&lt;&gt;DRAFT!$B157,"ERR",IF(DRAFT!CF157&gt;0,DRAFT!CF157,"")))</f>
        <v/>
      </c>
      <c r="AD155" s="2" t="str">
        <f>IF(COUNT($A155)=0,"",IF(AC155="3E","3E",IF(AC155="","I",LOOKUP(AC155/AE$2,{0,0.4,0.45,0.5,0.55,0.6,0.65,0.7,0.75,0.8,1},{"F","D","C","C+","B-","B","B+","A-","A","A+"}))))</f>
        <v/>
      </c>
      <c r="AE155" s="1" t="str">
        <f>IF(COUNT($A155)=0,"",IF(AC155="","--",IF(AC155="3E","3E",LOOKUP(AC155/AE$2,{0,0.4,0.45,0.5,0.55,0.6,0.65,0.7,0.75,0.8,1},{0,2,2.25,2.5,2.75,3,3.25,3.5,3.75,4}))))</f>
        <v/>
      </c>
      <c r="AF155" s="2" t="str">
        <f>IF(COUNT($A155)=0,"",IF($A155&lt;&gt;DRAFT!$B157,"ERR",IF(DRAFT!CI157&gt;0,DRAFT!CK157,"")))</f>
        <v/>
      </c>
      <c r="AG155" s="2" t="str">
        <f>IF(COUNT($A155)=0,"",IF(AF155="3E","3E",IF(AF155="","I",LOOKUP(AF155/AH$2,{0,0.4,0.45,0.5,0.55,0.6,0.65,0.7,0.75,0.8,1},{"F","D","C","C+","B-","B","B+","A-","A","A+"}))))</f>
        <v/>
      </c>
      <c r="AH155" s="1" t="str">
        <f>IF(COUNT($A155)=0,"",IF(AF155="","--",IF(AF155="3E","3E",LOOKUP(AF155/AH$2,{0,0.4,0.45,0.5,0.55,0.6,0.65,0.7,0.75,0.8,1},{0,2,2.25,2.5,2.75,3,3.25,3.5,3.75,4}))))</f>
        <v/>
      </c>
      <c r="AI155" s="2" t="str">
        <f>IF($A155&lt;&gt;DRAFT!$B157,"ERR",IF(OR(COUNT($A155)=0,COUNT(DRAFT!CL157:CN157,DRAFT!CP157:CR157)=0),"",CEILING(SUM(DRAFT!CO157,DRAFT!CS157,DRAFT!CT157),1)))</f>
        <v/>
      </c>
      <c r="AJ155" s="2" t="str">
        <f>IF(COUNT($A155)=0,"",IF(AI155="3E","3E",IF(AI155="","I",LOOKUP(AI155/AK$2,{0,0.4,0.45,0.5,0.55,0.6,0.65,0.7,0.75,0.8,1},{"F","D","C","C+","B-","B","B+","A-","A","A+"}))))</f>
        <v/>
      </c>
      <c r="AK155" s="1" t="str">
        <f>IF(COUNT($A155)=0,"",IF(AI155="","--",IF(AI155="3E","3E",LOOKUP(AI155/AK$2,{0,0.4,0.45,0.5,0.55,0.6,0.65,0.7,0.75,0.8,1},{0,2,2.25,2.5,2.75,3,3.25,3.5,3.75,4}))))</f>
        <v/>
      </c>
      <c r="AL155" s="4" t="str">
        <f>IF(OR(COUNT($A155)=0,COUNT(B155:AK155)=0),"",IF(COUNTIF(B155:AK155,"3E")&gt;0,"3E",IF(DRAFT!$A157="R",TRUNC(SUMPRODUCT(RGP,RCP)/TCP,3),TRUNC((SUMPRODUCT(--(IMDGP&gt;0)*IMDGP,IMCP)+CEILING(DRAFT!$DB157*42,0.25))/TCP,3))))</f>
        <v/>
      </c>
      <c r="AM155" s="2" t="str">
        <f>IF(OR(COUNT($A155)=0,COUNT(B155:AK155)=0),"",IF(COUNTIF(B155:AK155,"3E")&gt;0,"3E",IF(DRAFT!$A157="R",SUMPRODUCT(--(RGP&gt;=2),RCP),SUMPRODUCT(--(IMDGP&gt;0),--(IMGP=0),IMCP)+DRAFT!$DC157)))</f>
        <v/>
      </c>
      <c r="AN155" s="67" t="str">
        <f>IF(AL155="3E","3E",IF(COUNT($A155)=0,"",IF(COUNT(AI155)=0,"--",ROUND(((CEILING(DRAFT!$CV157*38,0.25)+CEILING(DRAFT!$CX157*38,0.25)+CEILING(DRAFT!$CZ157*42,0.25)+CEILING($AL155*42,0.25))/160),2))))</f>
        <v/>
      </c>
      <c r="AO155" s="2" t="str">
        <f>IF(AN155="3E","3E",IF(COUNT($A155)=0,"",IF(COUNT(AN155)=0,"I",LOOKUP(AN155,{0,2,2.25,2.5,2.75,3,3.25,3.5,3.75,4},{"F","D","C","C+","B-","B","B+","A-","A","A+"}))))</f>
        <v/>
      </c>
      <c r="AP155" s="2" t="str">
        <f>IF(AN155="3E","3E",IF(OR(COUNT(A155)=0,COUNT(AN155)=0),"",DRAFT!CW157+DRAFT!CY157+DRAFT!DA157+N(TABULATION!AM155)))</f>
        <v/>
      </c>
      <c r="AQ155" s="2" t="str">
        <f>IF(OR(COUNT($A155)=0,COUNT(B155:AK155)=0),"",IF(COUNTIF(B155:AM155,"3E")&gt;0,"3E",IF(AND(DRAFT!$A157="IM",OR($AL155&gt;DRAFT!$DB157,$AM155&gt;DRAFT!$DC157)),"IMPROVED",IF(AND(DRAFT!$A157="IM",$AL155&lt;=DRAFT!$DB157,$AM155&lt;=DRAFT!$DC157),"NOT IMPROVED",IF(AND(DRAFT!CU157="S",AH155&gt;=2,AK155&gt;=2,AN155&gt;=2.5,AP155&gt;=144),"PASS","FAIL")))))</f>
        <v/>
      </c>
      <c r="AR155" s="2" t="str">
        <f t="shared" si="4"/>
        <v/>
      </c>
      <c r="AS155" s="2" t="str">
        <f t="shared" si="5"/>
        <v/>
      </c>
    </row>
    <row r="156" spans="1:45" ht="18.95" customHeight="1" x14ac:dyDescent="0.25">
      <c r="A156" s="3" t="str">
        <f>IF(DRAFT!$B158="","",DRAFT!$B158)</f>
        <v/>
      </c>
      <c r="B156" s="2" t="str">
        <f>IF(COUNT($A156)=0,"",IF($A156&lt;&gt;DRAFT!$B158,"ERR",IF(DRAFT!I158="3E","3E",IF(COUNT(DRAFT!E158,DRAFT!I158)&gt;0,DRAFT!J158,""))))</f>
        <v/>
      </c>
      <c r="C156" s="2" t="str">
        <f>IF(COUNT($A156)=0,"",IF(B156="3E","3E",IF(B156="","I",LOOKUP(B156/D$2,{0,0.4,0.45,0.5,0.55,0.6,0.65,0.7,0.75,0.8,1},{"F","D","C","C+","B-","B","B+","A-","A","A+"}))))</f>
        <v/>
      </c>
      <c r="D156" s="1" t="str">
        <f>IF(COUNT($A156)=0,"",IF(B156="","--",IF(B156="3E","3E",LOOKUP(B156/D$2,{0,0.4,0.45,0.5,0.55,0.6,0.65,0.7,0.75,0.8,1},{0,2,2.25,2.5,2.75,3,3.25,3.5,3.75,4}))))</f>
        <v/>
      </c>
      <c r="E156" s="2" t="str">
        <f>IF(COUNT($A156)=0,"",IF($A156&lt;&gt;DRAFT!$B158,"ERR",IF(DRAFT!R158="3E","3E",IF(COUNT(DRAFT!N158,DRAFT!R158)&gt;0,DRAFT!S158,""))))</f>
        <v/>
      </c>
      <c r="F156" s="2" t="str">
        <f>IF(COUNT($A156)=0,"",IF(E156="3E","3E",IF(E156="","I",LOOKUP(E156/G$2,{0,0.4,0.45,0.5,0.55,0.6,0.65,0.7,0.75,0.8,1},{"F","D","C","C+","B-","B","B+","A-","A","A+"}))))</f>
        <v/>
      </c>
      <c r="G156" s="1" t="str">
        <f>IF(COUNT($A156)=0,"",IF(E156="","--",IF(E156="3E","3E",LOOKUP(E156/G$2,{0,0.4,0.45,0.5,0.55,0.6,0.65,0.7,0.75,0.8,1},{0,2,2.25,2.5,2.75,3,3.25,3.5,3.75,4}))))</f>
        <v/>
      </c>
      <c r="H156" s="2" t="str">
        <f>IF(COUNT($A156)=0,"",IF($A156&lt;&gt;DRAFT!$B158,"ERR",IF(DRAFT!AA158="3E","3E",IF(COUNT(DRAFT!W158,DRAFT!AA158)&gt;0,DRAFT!AB158,""))))</f>
        <v/>
      </c>
      <c r="I156" s="2" t="str">
        <f>IF(COUNT($A156)=0,"",IF(H156="3E","3E",IF(H156="","I",LOOKUP(H156/J$2,{0,0.4,0.45,0.5,0.55,0.6,0.65,0.7,0.75,0.8,1},{"F","D","C","C+","B-","B","B+","A-","A","A+"}))))</f>
        <v/>
      </c>
      <c r="J156" s="1" t="str">
        <f>IF(COUNT($A156)=0,"",IF(H156="","--",IF(H156="3E","3E",LOOKUP(H156/J$2,{0,0.4,0.45,0.5,0.55,0.6,0.65,0.7,0.75,0.8,1},{0,2,2.25,2.5,2.75,3,3.25,3.5,3.75,4}))))</f>
        <v/>
      </c>
      <c r="K156" s="2" t="str">
        <f>IF(COUNT($A156)=0,"",IF($A156&lt;&gt;DRAFT!$B158,"ERR",IF(DRAFT!AJ158="3E","3E",IF(COUNT(DRAFT!AF158,DRAFT!AJ158)&gt;0,DRAFT!AK158,""))))</f>
        <v/>
      </c>
      <c r="L156" s="2" t="str">
        <f>IF(COUNT($A156)=0,"",IF(K156="3E","3E",IF(K156="","I",LOOKUP(K156/M$2,{0,0.4,0.45,0.5,0.55,0.6,0.65,0.7,0.75,0.8,1},{"F","D","C","C+","B-","B","B+","A-","A","A+"}))))</f>
        <v/>
      </c>
      <c r="M156" s="1" t="str">
        <f>IF(COUNT($A156)=0,"",IF(K156="","--",IF(K156="3E","3E",LOOKUP(K156/M$2,{0,0.4,0.45,0.5,0.55,0.6,0.65,0.7,0.75,0.8,1},{0,2,2.25,2.5,2.75,3,3.25,3.5,3.75,4}))))</f>
        <v/>
      </c>
      <c r="N156" s="2" t="str">
        <f>IF(COUNT($A156)=0,"",IF($A156&lt;&gt;DRAFT!$B158,"ERR",IF(DRAFT!AS158="3E","3E",IF(COUNT(DRAFT!AO158,DRAFT!AS158)&gt;0,DRAFT!AT158,""))))</f>
        <v/>
      </c>
      <c r="O156" s="2" t="str">
        <f>IF(COUNT($A156)=0,"",IF(N156="3E","3E",IF(N156="","I",LOOKUP(N156/P$2,{0,0.4,0.45,0.5,0.55,0.6,0.65,0.7,0.75,0.8,1},{"F","D","C","C+","B-","B","B+","A-","A","A+"}))))</f>
        <v/>
      </c>
      <c r="P156" s="1" t="str">
        <f>IF(COUNT($A156)=0,"",IF(N156="","--",IF(N156="3E","3E",LOOKUP(N156/P$2,{0,0.4,0.45,0.5,0.55,0.6,0.65,0.7,0.75,0.8,1},{0,2,2.25,2.5,2.75,3,3.25,3.5,3.75,4}))))</f>
        <v/>
      </c>
      <c r="Q156" s="2" t="str">
        <f>IF(COUNT($A156)=0,"",IF($A156&lt;&gt;DRAFT!$B158,"ERR",IF(DRAFT!BB158="3E","3E",IF(COUNT(DRAFT!AX158,DRAFT!BB158)&gt;0,DRAFT!BC158,""))))</f>
        <v/>
      </c>
      <c r="R156" s="2" t="str">
        <f>IF(COUNT($A156)=0,"",IF(Q156="3E","3E",IF(Q156="","I",LOOKUP(Q156/S$2,{0,0.4,0.45,0.5,0.55,0.6,0.65,0.7,0.75,0.8,1},{"F","D","C","C+","B-","B","B+","A-","A","A+"}))))</f>
        <v/>
      </c>
      <c r="S156" s="1" t="str">
        <f>IF(COUNT($A156)=0,"",IF(Q156="","--",IF(Q156="3E","3E",LOOKUP(Q156/S$2,{0,0.4,0.45,0.5,0.55,0.6,0.65,0.7,0.75,0.8,1},{0,2,2.25,2.5,2.75,3,3.25,3.5,3.75,4}))))</f>
        <v/>
      </c>
      <c r="T156" s="2" t="str">
        <f>IF(COUNT($A156)=0,"",IF($A156&lt;&gt;DRAFT!$B158,"ERR",IF(DRAFT!BK158="3E","3E",IF(COUNT(DRAFT!BG158,DRAFT!BK158)&gt;0,DRAFT!BL158,""))))</f>
        <v/>
      </c>
      <c r="U156" s="2" t="str">
        <f>IF(COUNT($A156)=0,"",IF(T156="3E","3E",IF(T156="","I",LOOKUP(T156/V$2,{0,0.4,0.45,0.5,0.55,0.6,0.65,0.7,0.75,0.8,1},{"F","D","C","C+","B-","B","B+","A-","A","A+"}))))</f>
        <v/>
      </c>
      <c r="V156" s="1" t="str">
        <f>IF(COUNT($A156)=0,"",IF(T156="","--",IF(T156="3E","3E",LOOKUP(T156/V$2,{0,0.4,0.45,0.5,0.55,0.6,0.65,0.7,0.75,0.8,1},{0,2,2.25,2.5,2.75,3,3.25,3.5,3.75,4}))))</f>
        <v/>
      </c>
      <c r="W156" s="2" t="str">
        <f>IF(COUNT($A156)=0,"",IF($A156&lt;&gt;DRAFT!$B158,"ERR",IF(DRAFT!BT158="3E","3E",IF(COUNT(DRAFT!BP158,DRAFT!BT158)&gt;0,DRAFT!BU158,""))))</f>
        <v/>
      </c>
      <c r="X156" s="2" t="str">
        <f>IF(COUNT($A156)=0,"",IF(W156="3E","3E",IF(W156="","I",LOOKUP(W156/Y$2,{0,0.4,0.45,0.5,0.55,0.6,0.65,0.7,0.75,0.8,1},{"F","D","C","C+","B-","B","B+","A-","A","A+"}))))</f>
        <v/>
      </c>
      <c r="Y156" s="1" t="str">
        <f>IF(COUNT($A156)=0,"",IF(W156="","--",IF(W156="3E","3E",LOOKUP(W156/Y$2,{0,0.4,0.45,0.5,0.55,0.6,0.65,0.7,0.75,0.8,1},{0,2,2.25,2.5,2.75,3,3.25,3.5,3.75,4}))))</f>
        <v/>
      </c>
      <c r="Z156" s="2" t="str">
        <f>IF(COUNT($A156)=0,"",IF($A156&lt;&gt;DRAFT!$B158,"ERR",IF(DRAFT!CC158="3E","3E",IF(COUNT(DRAFT!BY158,DRAFT!CC158)&gt;0,DRAFT!CD158,""))))</f>
        <v/>
      </c>
      <c r="AA156" s="2" t="str">
        <f>IF(COUNT($A156)=0,"",IF(Z156="3E","3E",IF(Z156="","I",LOOKUP(Z156/AB$2,{0,0.4,0.45,0.5,0.55,0.6,0.65,0.7,0.75,0.8,1},{"F","D","C","C+","B-","B","B+","A-","A","A+"}))))</f>
        <v/>
      </c>
      <c r="AB156" s="1" t="str">
        <f>IF(COUNT($A156)=0,"",IF(Z156="","--",IF(Z156="3E","3E",LOOKUP(Z156/AB$2,{0,0.4,0.45,0.5,0.55,0.6,0.65,0.7,0.75,0.8,1},{0,2,2.25,2.5,2.75,3,3.25,3.5,3.75,4}))))</f>
        <v/>
      </c>
      <c r="AC156" s="2" t="str">
        <f>IF(COUNT($A156)=0,"",IF($A156&lt;&gt;DRAFT!$B158,"ERR",IF(DRAFT!CF158&gt;0,DRAFT!CF158,"")))</f>
        <v/>
      </c>
      <c r="AD156" s="2" t="str">
        <f>IF(COUNT($A156)=0,"",IF(AC156="3E","3E",IF(AC156="","I",LOOKUP(AC156/AE$2,{0,0.4,0.45,0.5,0.55,0.6,0.65,0.7,0.75,0.8,1},{"F","D","C","C+","B-","B","B+","A-","A","A+"}))))</f>
        <v/>
      </c>
      <c r="AE156" s="1" t="str">
        <f>IF(COUNT($A156)=0,"",IF(AC156="","--",IF(AC156="3E","3E",LOOKUP(AC156/AE$2,{0,0.4,0.45,0.5,0.55,0.6,0.65,0.7,0.75,0.8,1},{0,2,2.25,2.5,2.75,3,3.25,3.5,3.75,4}))))</f>
        <v/>
      </c>
      <c r="AF156" s="2" t="str">
        <f>IF(COUNT($A156)=0,"",IF($A156&lt;&gt;DRAFT!$B158,"ERR",IF(DRAFT!CI158&gt;0,DRAFT!CK158,"")))</f>
        <v/>
      </c>
      <c r="AG156" s="2" t="str">
        <f>IF(COUNT($A156)=0,"",IF(AF156="3E","3E",IF(AF156="","I",LOOKUP(AF156/AH$2,{0,0.4,0.45,0.5,0.55,0.6,0.65,0.7,0.75,0.8,1},{"F","D","C","C+","B-","B","B+","A-","A","A+"}))))</f>
        <v/>
      </c>
      <c r="AH156" s="1" t="str">
        <f>IF(COUNT($A156)=0,"",IF(AF156="","--",IF(AF156="3E","3E",LOOKUP(AF156/AH$2,{0,0.4,0.45,0.5,0.55,0.6,0.65,0.7,0.75,0.8,1},{0,2,2.25,2.5,2.75,3,3.25,3.5,3.75,4}))))</f>
        <v/>
      </c>
      <c r="AI156" s="2" t="str">
        <f>IF($A156&lt;&gt;DRAFT!$B158,"ERR",IF(OR(COUNT($A156)=0,COUNT(DRAFT!CL158:CN158,DRAFT!CP158:CR158)=0),"",CEILING(SUM(DRAFT!CO158,DRAFT!CS158,DRAFT!CT158),1)))</f>
        <v/>
      </c>
      <c r="AJ156" s="2" t="str">
        <f>IF(COUNT($A156)=0,"",IF(AI156="3E","3E",IF(AI156="","I",LOOKUP(AI156/AK$2,{0,0.4,0.45,0.5,0.55,0.6,0.65,0.7,0.75,0.8,1},{"F","D","C","C+","B-","B","B+","A-","A","A+"}))))</f>
        <v/>
      </c>
      <c r="AK156" s="1" t="str">
        <f>IF(COUNT($A156)=0,"",IF(AI156="","--",IF(AI156="3E","3E",LOOKUP(AI156/AK$2,{0,0.4,0.45,0.5,0.55,0.6,0.65,0.7,0.75,0.8,1},{0,2,2.25,2.5,2.75,3,3.25,3.5,3.75,4}))))</f>
        <v/>
      </c>
      <c r="AL156" s="4" t="str">
        <f>IF(OR(COUNT($A156)=0,COUNT(B156:AK156)=0),"",IF(COUNTIF(B156:AK156,"3E")&gt;0,"3E",IF(DRAFT!$A158="R",TRUNC(SUMPRODUCT(RGP,RCP)/TCP,3),TRUNC((SUMPRODUCT(--(IMDGP&gt;0)*IMDGP,IMCP)+CEILING(DRAFT!$DB158*42,0.25))/TCP,3))))</f>
        <v/>
      </c>
      <c r="AM156" s="2" t="str">
        <f>IF(OR(COUNT($A156)=0,COUNT(B156:AK156)=0),"",IF(COUNTIF(B156:AK156,"3E")&gt;0,"3E",IF(DRAFT!$A158="R",SUMPRODUCT(--(RGP&gt;=2),RCP),SUMPRODUCT(--(IMDGP&gt;0),--(IMGP=0),IMCP)+DRAFT!$DC158)))</f>
        <v/>
      </c>
      <c r="AN156" s="67" t="str">
        <f>IF(AL156="3E","3E",IF(COUNT($A156)=0,"",IF(COUNT(AI156)=0,"--",ROUND(((CEILING(DRAFT!$CV158*38,0.25)+CEILING(DRAFT!$CX158*38,0.25)+CEILING(DRAFT!$CZ158*42,0.25)+CEILING($AL156*42,0.25))/160),2))))</f>
        <v/>
      </c>
      <c r="AO156" s="2" t="str">
        <f>IF(AN156="3E","3E",IF(COUNT($A156)=0,"",IF(COUNT(AN156)=0,"I",LOOKUP(AN156,{0,2,2.25,2.5,2.75,3,3.25,3.5,3.75,4},{"F","D","C","C+","B-","B","B+","A-","A","A+"}))))</f>
        <v/>
      </c>
      <c r="AP156" s="2" t="str">
        <f>IF(AN156="3E","3E",IF(OR(COUNT(A156)=0,COUNT(AN156)=0),"",DRAFT!CW158+DRAFT!CY158+DRAFT!DA158+N(TABULATION!AM156)))</f>
        <v/>
      </c>
      <c r="AQ156" s="2" t="str">
        <f>IF(OR(COUNT($A156)=0,COUNT(B156:AK156)=0),"",IF(COUNTIF(B156:AM156,"3E")&gt;0,"3E",IF(AND(DRAFT!$A158="IM",OR($AL156&gt;DRAFT!$DB158,$AM156&gt;DRAFT!$DC158)),"IMPROVED",IF(AND(DRAFT!$A158="IM",$AL156&lt;=DRAFT!$DB158,$AM156&lt;=DRAFT!$DC158),"NOT IMPROVED",IF(AND(DRAFT!CU158="S",AH156&gt;=2,AK156&gt;=2,AN156&gt;=2.5,AP156&gt;=144),"PASS","FAIL")))))</f>
        <v/>
      </c>
      <c r="AR156" s="2" t="str">
        <f t="shared" si="4"/>
        <v/>
      </c>
      <c r="AS156" s="2" t="str">
        <f t="shared" si="5"/>
        <v/>
      </c>
    </row>
    <row r="157" spans="1:45" ht="18.95" customHeight="1" x14ac:dyDescent="0.25">
      <c r="A157" s="3" t="str">
        <f>IF(DRAFT!$B159="","",DRAFT!$B159)</f>
        <v/>
      </c>
      <c r="B157" s="2" t="str">
        <f>IF(COUNT($A157)=0,"",IF($A157&lt;&gt;DRAFT!$B159,"ERR",IF(DRAFT!I159="3E","3E",IF(COUNT(DRAFT!E159,DRAFT!I159)&gt;0,DRAFT!J159,""))))</f>
        <v/>
      </c>
      <c r="C157" s="2" t="str">
        <f>IF(COUNT($A157)=0,"",IF(B157="3E","3E",IF(B157="","I",LOOKUP(B157/D$2,{0,0.4,0.45,0.5,0.55,0.6,0.65,0.7,0.75,0.8,1},{"F","D","C","C+","B-","B","B+","A-","A","A+"}))))</f>
        <v/>
      </c>
      <c r="D157" s="1" t="str">
        <f>IF(COUNT($A157)=0,"",IF(B157="","--",IF(B157="3E","3E",LOOKUP(B157/D$2,{0,0.4,0.45,0.5,0.55,0.6,0.65,0.7,0.75,0.8,1},{0,2,2.25,2.5,2.75,3,3.25,3.5,3.75,4}))))</f>
        <v/>
      </c>
      <c r="E157" s="2" t="str">
        <f>IF(COUNT($A157)=0,"",IF($A157&lt;&gt;DRAFT!$B159,"ERR",IF(DRAFT!R159="3E","3E",IF(COUNT(DRAFT!N159,DRAFT!R159)&gt;0,DRAFT!S159,""))))</f>
        <v/>
      </c>
      <c r="F157" s="2" t="str">
        <f>IF(COUNT($A157)=0,"",IF(E157="3E","3E",IF(E157="","I",LOOKUP(E157/G$2,{0,0.4,0.45,0.5,0.55,0.6,0.65,0.7,0.75,0.8,1},{"F","D","C","C+","B-","B","B+","A-","A","A+"}))))</f>
        <v/>
      </c>
      <c r="G157" s="1" t="str">
        <f>IF(COUNT($A157)=0,"",IF(E157="","--",IF(E157="3E","3E",LOOKUP(E157/G$2,{0,0.4,0.45,0.5,0.55,0.6,0.65,0.7,0.75,0.8,1},{0,2,2.25,2.5,2.75,3,3.25,3.5,3.75,4}))))</f>
        <v/>
      </c>
      <c r="H157" s="2" t="str">
        <f>IF(COUNT($A157)=0,"",IF($A157&lt;&gt;DRAFT!$B159,"ERR",IF(DRAFT!AA159="3E","3E",IF(COUNT(DRAFT!W159,DRAFT!AA159)&gt;0,DRAFT!AB159,""))))</f>
        <v/>
      </c>
      <c r="I157" s="2" t="str">
        <f>IF(COUNT($A157)=0,"",IF(H157="3E","3E",IF(H157="","I",LOOKUP(H157/J$2,{0,0.4,0.45,0.5,0.55,0.6,0.65,0.7,0.75,0.8,1},{"F","D","C","C+","B-","B","B+","A-","A","A+"}))))</f>
        <v/>
      </c>
      <c r="J157" s="1" t="str">
        <f>IF(COUNT($A157)=0,"",IF(H157="","--",IF(H157="3E","3E",LOOKUP(H157/J$2,{0,0.4,0.45,0.5,0.55,0.6,0.65,0.7,0.75,0.8,1},{0,2,2.25,2.5,2.75,3,3.25,3.5,3.75,4}))))</f>
        <v/>
      </c>
      <c r="K157" s="2" t="str">
        <f>IF(COUNT($A157)=0,"",IF($A157&lt;&gt;DRAFT!$B159,"ERR",IF(DRAFT!AJ159="3E","3E",IF(COUNT(DRAFT!AF159,DRAFT!AJ159)&gt;0,DRAFT!AK159,""))))</f>
        <v/>
      </c>
      <c r="L157" s="2" t="str">
        <f>IF(COUNT($A157)=0,"",IF(K157="3E","3E",IF(K157="","I",LOOKUP(K157/M$2,{0,0.4,0.45,0.5,0.55,0.6,0.65,0.7,0.75,0.8,1},{"F","D","C","C+","B-","B","B+","A-","A","A+"}))))</f>
        <v/>
      </c>
      <c r="M157" s="1" t="str">
        <f>IF(COUNT($A157)=0,"",IF(K157="","--",IF(K157="3E","3E",LOOKUP(K157/M$2,{0,0.4,0.45,0.5,0.55,0.6,0.65,0.7,0.75,0.8,1},{0,2,2.25,2.5,2.75,3,3.25,3.5,3.75,4}))))</f>
        <v/>
      </c>
      <c r="N157" s="2" t="str">
        <f>IF(COUNT($A157)=0,"",IF($A157&lt;&gt;DRAFT!$B159,"ERR",IF(DRAFT!AS159="3E","3E",IF(COUNT(DRAFT!AO159,DRAFT!AS159)&gt;0,DRAFT!AT159,""))))</f>
        <v/>
      </c>
      <c r="O157" s="2" t="str">
        <f>IF(COUNT($A157)=0,"",IF(N157="3E","3E",IF(N157="","I",LOOKUP(N157/P$2,{0,0.4,0.45,0.5,0.55,0.6,0.65,0.7,0.75,0.8,1},{"F","D","C","C+","B-","B","B+","A-","A","A+"}))))</f>
        <v/>
      </c>
      <c r="P157" s="1" t="str">
        <f>IF(COUNT($A157)=0,"",IF(N157="","--",IF(N157="3E","3E",LOOKUP(N157/P$2,{0,0.4,0.45,0.5,0.55,0.6,0.65,0.7,0.75,0.8,1},{0,2,2.25,2.5,2.75,3,3.25,3.5,3.75,4}))))</f>
        <v/>
      </c>
      <c r="Q157" s="2" t="str">
        <f>IF(COUNT($A157)=0,"",IF($A157&lt;&gt;DRAFT!$B159,"ERR",IF(DRAFT!BB159="3E","3E",IF(COUNT(DRAFT!AX159,DRAFT!BB159)&gt;0,DRAFT!BC159,""))))</f>
        <v/>
      </c>
      <c r="R157" s="2" t="str">
        <f>IF(COUNT($A157)=0,"",IF(Q157="3E","3E",IF(Q157="","I",LOOKUP(Q157/S$2,{0,0.4,0.45,0.5,0.55,0.6,0.65,0.7,0.75,0.8,1},{"F","D","C","C+","B-","B","B+","A-","A","A+"}))))</f>
        <v/>
      </c>
      <c r="S157" s="1" t="str">
        <f>IF(COUNT($A157)=0,"",IF(Q157="","--",IF(Q157="3E","3E",LOOKUP(Q157/S$2,{0,0.4,0.45,0.5,0.55,0.6,0.65,0.7,0.75,0.8,1},{0,2,2.25,2.5,2.75,3,3.25,3.5,3.75,4}))))</f>
        <v/>
      </c>
      <c r="T157" s="2" t="str">
        <f>IF(COUNT($A157)=0,"",IF($A157&lt;&gt;DRAFT!$B159,"ERR",IF(DRAFT!BK159="3E","3E",IF(COUNT(DRAFT!BG159,DRAFT!BK159)&gt;0,DRAFT!BL159,""))))</f>
        <v/>
      </c>
      <c r="U157" s="2" t="str">
        <f>IF(COUNT($A157)=0,"",IF(T157="3E","3E",IF(T157="","I",LOOKUP(T157/V$2,{0,0.4,0.45,0.5,0.55,0.6,0.65,0.7,0.75,0.8,1},{"F","D","C","C+","B-","B","B+","A-","A","A+"}))))</f>
        <v/>
      </c>
      <c r="V157" s="1" t="str">
        <f>IF(COUNT($A157)=0,"",IF(T157="","--",IF(T157="3E","3E",LOOKUP(T157/V$2,{0,0.4,0.45,0.5,0.55,0.6,0.65,0.7,0.75,0.8,1},{0,2,2.25,2.5,2.75,3,3.25,3.5,3.75,4}))))</f>
        <v/>
      </c>
      <c r="W157" s="2" t="str">
        <f>IF(COUNT($A157)=0,"",IF($A157&lt;&gt;DRAFT!$B159,"ERR",IF(DRAFT!BT159="3E","3E",IF(COUNT(DRAFT!BP159,DRAFT!BT159)&gt;0,DRAFT!BU159,""))))</f>
        <v/>
      </c>
      <c r="X157" s="2" t="str">
        <f>IF(COUNT($A157)=0,"",IF(W157="3E","3E",IF(W157="","I",LOOKUP(W157/Y$2,{0,0.4,0.45,0.5,0.55,0.6,0.65,0.7,0.75,0.8,1},{"F","D","C","C+","B-","B","B+","A-","A","A+"}))))</f>
        <v/>
      </c>
      <c r="Y157" s="1" t="str">
        <f>IF(COUNT($A157)=0,"",IF(W157="","--",IF(W157="3E","3E",LOOKUP(W157/Y$2,{0,0.4,0.45,0.5,0.55,0.6,0.65,0.7,0.75,0.8,1},{0,2,2.25,2.5,2.75,3,3.25,3.5,3.75,4}))))</f>
        <v/>
      </c>
      <c r="Z157" s="2" t="str">
        <f>IF(COUNT($A157)=0,"",IF($A157&lt;&gt;DRAFT!$B159,"ERR",IF(DRAFT!CC159="3E","3E",IF(COUNT(DRAFT!BY159,DRAFT!CC159)&gt;0,DRAFT!CD159,""))))</f>
        <v/>
      </c>
      <c r="AA157" s="2" t="str">
        <f>IF(COUNT($A157)=0,"",IF(Z157="3E","3E",IF(Z157="","I",LOOKUP(Z157/AB$2,{0,0.4,0.45,0.5,0.55,0.6,0.65,0.7,0.75,0.8,1},{"F","D","C","C+","B-","B","B+","A-","A","A+"}))))</f>
        <v/>
      </c>
      <c r="AB157" s="1" t="str">
        <f>IF(COUNT($A157)=0,"",IF(Z157="","--",IF(Z157="3E","3E",LOOKUP(Z157/AB$2,{0,0.4,0.45,0.5,0.55,0.6,0.65,0.7,0.75,0.8,1},{0,2,2.25,2.5,2.75,3,3.25,3.5,3.75,4}))))</f>
        <v/>
      </c>
      <c r="AC157" s="2" t="str">
        <f>IF(COUNT($A157)=0,"",IF($A157&lt;&gt;DRAFT!$B159,"ERR",IF(DRAFT!CF159&gt;0,DRAFT!CF159,"")))</f>
        <v/>
      </c>
      <c r="AD157" s="2" t="str">
        <f>IF(COUNT($A157)=0,"",IF(AC157="3E","3E",IF(AC157="","I",LOOKUP(AC157/AE$2,{0,0.4,0.45,0.5,0.55,0.6,0.65,0.7,0.75,0.8,1},{"F","D","C","C+","B-","B","B+","A-","A","A+"}))))</f>
        <v/>
      </c>
      <c r="AE157" s="1" t="str">
        <f>IF(COUNT($A157)=0,"",IF(AC157="","--",IF(AC157="3E","3E",LOOKUP(AC157/AE$2,{0,0.4,0.45,0.5,0.55,0.6,0.65,0.7,0.75,0.8,1},{0,2,2.25,2.5,2.75,3,3.25,3.5,3.75,4}))))</f>
        <v/>
      </c>
      <c r="AF157" s="2" t="str">
        <f>IF(COUNT($A157)=0,"",IF($A157&lt;&gt;DRAFT!$B159,"ERR",IF(DRAFT!CI159&gt;0,DRAFT!CK159,"")))</f>
        <v/>
      </c>
      <c r="AG157" s="2" t="str">
        <f>IF(COUNT($A157)=0,"",IF(AF157="3E","3E",IF(AF157="","I",LOOKUP(AF157/AH$2,{0,0.4,0.45,0.5,0.55,0.6,0.65,0.7,0.75,0.8,1},{"F","D","C","C+","B-","B","B+","A-","A","A+"}))))</f>
        <v/>
      </c>
      <c r="AH157" s="1" t="str">
        <f>IF(COUNT($A157)=0,"",IF(AF157="","--",IF(AF157="3E","3E",LOOKUP(AF157/AH$2,{0,0.4,0.45,0.5,0.55,0.6,0.65,0.7,0.75,0.8,1},{0,2,2.25,2.5,2.75,3,3.25,3.5,3.75,4}))))</f>
        <v/>
      </c>
      <c r="AI157" s="2" t="str">
        <f>IF($A157&lt;&gt;DRAFT!$B159,"ERR",IF(OR(COUNT($A157)=0,COUNT(DRAFT!CL159:CN159,DRAFT!CP159:CR159)=0),"",CEILING(SUM(DRAFT!CO159,DRAFT!CS159,DRAFT!CT159),1)))</f>
        <v/>
      </c>
      <c r="AJ157" s="2" t="str">
        <f>IF(COUNT($A157)=0,"",IF(AI157="3E","3E",IF(AI157="","I",LOOKUP(AI157/AK$2,{0,0.4,0.45,0.5,0.55,0.6,0.65,0.7,0.75,0.8,1},{"F","D","C","C+","B-","B","B+","A-","A","A+"}))))</f>
        <v/>
      </c>
      <c r="AK157" s="1" t="str">
        <f>IF(COUNT($A157)=0,"",IF(AI157="","--",IF(AI157="3E","3E",LOOKUP(AI157/AK$2,{0,0.4,0.45,0.5,0.55,0.6,0.65,0.7,0.75,0.8,1},{0,2,2.25,2.5,2.75,3,3.25,3.5,3.75,4}))))</f>
        <v/>
      </c>
      <c r="AL157" s="4" t="str">
        <f>IF(OR(COUNT($A157)=0,COUNT(B157:AK157)=0),"",IF(COUNTIF(B157:AK157,"3E")&gt;0,"3E",IF(DRAFT!$A159="R",TRUNC(SUMPRODUCT(RGP,RCP)/TCP,3),TRUNC((SUMPRODUCT(--(IMDGP&gt;0)*IMDGP,IMCP)+CEILING(DRAFT!$DB159*42,0.25))/TCP,3))))</f>
        <v/>
      </c>
      <c r="AM157" s="2" t="str">
        <f>IF(OR(COUNT($A157)=0,COUNT(B157:AK157)=0),"",IF(COUNTIF(B157:AK157,"3E")&gt;0,"3E",IF(DRAFT!$A159="R",SUMPRODUCT(--(RGP&gt;=2),RCP),SUMPRODUCT(--(IMDGP&gt;0),--(IMGP=0),IMCP)+DRAFT!$DC159)))</f>
        <v/>
      </c>
      <c r="AN157" s="67" t="str">
        <f>IF(AL157="3E","3E",IF(COUNT($A157)=0,"",IF(COUNT(AI157)=0,"--",ROUND(((CEILING(DRAFT!$CV159*38,0.25)+CEILING(DRAFT!$CX159*38,0.25)+CEILING(DRAFT!$CZ159*42,0.25)+CEILING($AL157*42,0.25))/160),2))))</f>
        <v/>
      </c>
      <c r="AO157" s="2" t="str">
        <f>IF(AN157="3E","3E",IF(COUNT($A157)=0,"",IF(COUNT(AN157)=0,"I",LOOKUP(AN157,{0,2,2.25,2.5,2.75,3,3.25,3.5,3.75,4},{"F","D","C","C+","B-","B","B+","A-","A","A+"}))))</f>
        <v/>
      </c>
      <c r="AP157" s="2" t="str">
        <f>IF(AN157="3E","3E",IF(OR(COUNT(A157)=0,COUNT(AN157)=0),"",DRAFT!CW159+DRAFT!CY159+DRAFT!DA159+N(TABULATION!AM157)))</f>
        <v/>
      </c>
      <c r="AQ157" s="2" t="str">
        <f>IF(OR(COUNT($A157)=0,COUNT(B157:AK157)=0),"",IF(COUNTIF(B157:AM157,"3E")&gt;0,"3E",IF(AND(DRAFT!$A159="IM",OR($AL157&gt;DRAFT!$DB159,$AM157&gt;DRAFT!$DC159)),"IMPROVED",IF(AND(DRAFT!$A159="IM",$AL157&lt;=DRAFT!$DB159,$AM157&lt;=DRAFT!$DC159),"NOT IMPROVED",IF(AND(DRAFT!CU159="S",AH157&gt;=2,AK157&gt;=2,AN157&gt;=2.5,AP157&gt;=144),"PASS","FAIL")))))</f>
        <v/>
      </c>
      <c r="AR157" s="2" t="str">
        <f t="shared" si="4"/>
        <v/>
      </c>
      <c r="AS157" s="2" t="str">
        <f t="shared" si="5"/>
        <v/>
      </c>
    </row>
    <row r="158" spans="1:45" ht="18.95" customHeight="1" x14ac:dyDescent="0.25">
      <c r="A158" s="3" t="str">
        <f>IF(DRAFT!$B160="","",DRAFT!$B160)</f>
        <v/>
      </c>
      <c r="B158" s="2" t="str">
        <f>IF(COUNT($A158)=0,"",IF($A158&lt;&gt;DRAFT!$B160,"ERR",IF(DRAFT!I160="3E","3E",IF(COUNT(DRAFT!E160,DRAFT!I160)&gt;0,DRAFT!J160,""))))</f>
        <v/>
      </c>
      <c r="C158" s="2" t="str">
        <f>IF(COUNT($A158)=0,"",IF(B158="3E","3E",IF(B158="","I",LOOKUP(B158/D$2,{0,0.4,0.45,0.5,0.55,0.6,0.65,0.7,0.75,0.8,1},{"F","D","C","C+","B-","B","B+","A-","A","A+"}))))</f>
        <v/>
      </c>
      <c r="D158" s="1" t="str">
        <f>IF(COUNT($A158)=0,"",IF(B158="","--",IF(B158="3E","3E",LOOKUP(B158/D$2,{0,0.4,0.45,0.5,0.55,0.6,0.65,0.7,0.75,0.8,1},{0,2,2.25,2.5,2.75,3,3.25,3.5,3.75,4}))))</f>
        <v/>
      </c>
      <c r="E158" s="2" t="str">
        <f>IF(COUNT($A158)=0,"",IF($A158&lt;&gt;DRAFT!$B160,"ERR",IF(DRAFT!R160="3E","3E",IF(COUNT(DRAFT!N160,DRAFT!R160)&gt;0,DRAFT!S160,""))))</f>
        <v/>
      </c>
      <c r="F158" s="2" t="str">
        <f>IF(COUNT($A158)=0,"",IF(E158="3E","3E",IF(E158="","I",LOOKUP(E158/G$2,{0,0.4,0.45,0.5,0.55,0.6,0.65,0.7,0.75,0.8,1},{"F","D","C","C+","B-","B","B+","A-","A","A+"}))))</f>
        <v/>
      </c>
      <c r="G158" s="1" t="str">
        <f>IF(COUNT($A158)=0,"",IF(E158="","--",IF(E158="3E","3E",LOOKUP(E158/G$2,{0,0.4,0.45,0.5,0.55,0.6,0.65,0.7,0.75,0.8,1},{0,2,2.25,2.5,2.75,3,3.25,3.5,3.75,4}))))</f>
        <v/>
      </c>
      <c r="H158" s="2" t="str">
        <f>IF(COUNT($A158)=0,"",IF($A158&lt;&gt;DRAFT!$B160,"ERR",IF(DRAFT!AA160="3E","3E",IF(COUNT(DRAFT!W160,DRAFT!AA160)&gt;0,DRAFT!AB160,""))))</f>
        <v/>
      </c>
      <c r="I158" s="2" t="str">
        <f>IF(COUNT($A158)=0,"",IF(H158="3E","3E",IF(H158="","I",LOOKUP(H158/J$2,{0,0.4,0.45,0.5,0.55,0.6,0.65,0.7,0.75,0.8,1},{"F","D","C","C+","B-","B","B+","A-","A","A+"}))))</f>
        <v/>
      </c>
      <c r="J158" s="1" t="str">
        <f>IF(COUNT($A158)=0,"",IF(H158="","--",IF(H158="3E","3E",LOOKUP(H158/J$2,{0,0.4,0.45,0.5,0.55,0.6,0.65,0.7,0.75,0.8,1},{0,2,2.25,2.5,2.75,3,3.25,3.5,3.75,4}))))</f>
        <v/>
      </c>
      <c r="K158" s="2" t="str">
        <f>IF(COUNT($A158)=0,"",IF($A158&lt;&gt;DRAFT!$B160,"ERR",IF(DRAFT!AJ160="3E","3E",IF(COUNT(DRAFT!AF160,DRAFT!AJ160)&gt;0,DRAFT!AK160,""))))</f>
        <v/>
      </c>
      <c r="L158" s="2" t="str">
        <f>IF(COUNT($A158)=0,"",IF(K158="3E","3E",IF(K158="","I",LOOKUP(K158/M$2,{0,0.4,0.45,0.5,0.55,0.6,0.65,0.7,0.75,0.8,1},{"F","D","C","C+","B-","B","B+","A-","A","A+"}))))</f>
        <v/>
      </c>
      <c r="M158" s="1" t="str">
        <f>IF(COUNT($A158)=0,"",IF(K158="","--",IF(K158="3E","3E",LOOKUP(K158/M$2,{0,0.4,0.45,0.5,0.55,0.6,0.65,0.7,0.75,0.8,1},{0,2,2.25,2.5,2.75,3,3.25,3.5,3.75,4}))))</f>
        <v/>
      </c>
      <c r="N158" s="2" t="str">
        <f>IF(COUNT($A158)=0,"",IF($A158&lt;&gt;DRAFT!$B160,"ERR",IF(DRAFT!AS160="3E","3E",IF(COUNT(DRAFT!AO160,DRAFT!AS160)&gt;0,DRAFT!AT160,""))))</f>
        <v/>
      </c>
      <c r="O158" s="2" t="str">
        <f>IF(COUNT($A158)=0,"",IF(N158="3E","3E",IF(N158="","I",LOOKUP(N158/P$2,{0,0.4,0.45,0.5,0.55,0.6,0.65,0.7,0.75,0.8,1},{"F","D","C","C+","B-","B","B+","A-","A","A+"}))))</f>
        <v/>
      </c>
      <c r="P158" s="1" t="str">
        <f>IF(COUNT($A158)=0,"",IF(N158="","--",IF(N158="3E","3E",LOOKUP(N158/P$2,{0,0.4,0.45,0.5,0.55,0.6,0.65,0.7,0.75,0.8,1},{0,2,2.25,2.5,2.75,3,3.25,3.5,3.75,4}))))</f>
        <v/>
      </c>
      <c r="Q158" s="2" t="str">
        <f>IF(COUNT($A158)=0,"",IF($A158&lt;&gt;DRAFT!$B160,"ERR",IF(DRAFT!BB160="3E","3E",IF(COUNT(DRAFT!AX160,DRAFT!BB160)&gt;0,DRAFT!BC160,""))))</f>
        <v/>
      </c>
      <c r="R158" s="2" t="str">
        <f>IF(COUNT($A158)=0,"",IF(Q158="3E","3E",IF(Q158="","I",LOOKUP(Q158/S$2,{0,0.4,0.45,0.5,0.55,0.6,0.65,0.7,0.75,0.8,1},{"F","D","C","C+","B-","B","B+","A-","A","A+"}))))</f>
        <v/>
      </c>
      <c r="S158" s="1" t="str">
        <f>IF(COUNT($A158)=0,"",IF(Q158="","--",IF(Q158="3E","3E",LOOKUP(Q158/S$2,{0,0.4,0.45,0.5,0.55,0.6,0.65,0.7,0.75,0.8,1},{0,2,2.25,2.5,2.75,3,3.25,3.5,3.75,4}))))</f>
        <v/>
      </c>
      <c r="T158" s="2" t="str">
        <f>IF(COUNT($A158)=0,"",IF($A158&lt;&gt;DRAFT!$B160,"ERR",IF(DRAFT!BK160="3E","3E",IF(COUNT(DRAFT!BG160,DRAFT!BK160)&gt;0,DRAFT!BL160,""))))</f>
        <v/>
      </c>
      <c r="U158" s="2" t="str">
        <f>IF(COUNT($A158)=0,"",IF(T158="3E","3E",IF(T158="","I",LOOKUP(T158/V$2,{0,0.4,0.45,0.5,0.55,0.6,0.65,0.7,0.75,0.8,1},{"F","D","C","C+","B-","B","B+","A-","A","A+"}))))</f>
        <v/>
      </c>
      <c r="V158" s="1" t="str">
        <f>IF(COUNT($A158)=0,"",IF(T158="","--",IF(T158="3E","3E",LOOKUP(T158/V$2,{0,0.4,0.45,0.5,0.55,0.6,0.65,0.7,0.75,0.8,1},{0,2,2.25,2.5,2.75,3,3.25,3.5,3.75,4}))))</f>
        <v/>
      </c>
      <c r="W158" s="2" t="str">
        <f>IF(COUNT($A158)=0,"",IF($A158&lt;&gt;DRAFT!$B160,"ERR",IF(DRAFT!BT160="3E","3E",IF(COUNT(DRAFT!BP160,DRAFT!BT160)&gt;0,DRAFT!BU160,""))))</f>
        <v/>
      </c>
      <c r="X158" s="2" t="str">
        <f>IF(COUNT($A158)=0,"",IF(W158="3E","3E",IF(W158="","I",LOOKUP(W158/Y$2,{0,0.4,0.45,0.5,0.55,0.6,0.65,0.7,0.75,0.8,1},{"F","D","C","C+","B-","B","B+","A-","A","A+"}))))</f>
        <v/>
      </c>
      <c r="Y158" s="1" t="str">
        <f>IF(COUNT($A158)=0,"",IF(W158="","--",IF(W158="3E","3E",LOOKUP(W158/Y$2,{0,0.4,0.45,0.5,0.55,0.6,0.65,0.7,0.75,0.8,1},{0,2,2.25,2.5,2.75,3,3.25,3.5,3.75,4}))))</f>
        <v/>
      </c>
      <c r="Z158" s="2" t="str">
        <f>IF(COUNT($A158)=0,"",IF($A158&lt;&gt;DRAFT!$B160,"ERR",IF(DRAFT!CC160="3E","3E",IF(COUNT(DRAFT!BY160,DRAFT!CC160)&gt;0,DRAFT!CD160,""))))</f>
        <v/>
      </c>
      <c r="AA158" s="2" t="str">
        <f>IF(COUNT($A158)=0,"",IF(Z158="3E","3E",IF(Z158="","I",LOOKUP(Z158/AB$2,{0,0.4,0.45,0.5,0.55,0.6,0.65,0.7,0.75,0.8,1},{"F","D","C","C+","B-","B","B+","A-","A","A+"}))))</f>
        <v/>
      </c>
      <c r="AB158" s="1" t="str">
        <f>IF(COUNT($A158)=0,"",IF(Z158="","--",IF(Z158="3E","3E",LOOKUP(Z158/AB$2,{0,0.4,0.45,0.5,0.55,0.6,0.65,0.7,0.75,0.8,1},{0,2,2.25,2.5,2.75,3,3.25,3.5,3.75,4}))))</f>
        <v/>
      </c>
      <c r="AC158" s="2" t="str">
        <f>IF(COUNT($A158)=0,"",IF($A158&lt;&gt;DRAFT!$B160,"ERR",IF(DRAFT!CF160&gt;0,DRAFT!CF160,"")))</f>
        <v/>
      </c>
      <c r="AD158" s="2" t="str">
        <f>IF(COUNT($A158)=0,"",IF(AC158="3E","3E",IF(AC158="","I",LOOKUP(AC158/AE$2,{0,0.4,0.45,0.5,0.55,0.6,0.65,0.7,0.75,0.8,1},{"F","D","C","C+","B-","B","B+","A-","A","A+"}))))</f>
        <v/>
      </c>
      <c r="AE158" s="1" t="str">
        <f>IF(COUNT($A158)=0,"",IF(AC158="","--",IF(AC158="3E","3E",LOOKUP(AC158/AE$2,{0,0.4,0.45,0.5,0.55,0.6,0.65,0.7,0.75,0.8,1},{0,2,2.25,2.5,2.75,3,3.25,3.5,3.75,4}))))</f>
        <v/>
      </c>
      <c r="AF158" s="2" t="str">
        <f>IF(COUNT($A158)=0,"",IF($A158&lt;&gt;DRAFT!$B160,"ERR",IF(DRAFT!CI160&gt;0,DRAFT!CK160,"")))</f>
        <v/>
      </c>
      <c r="AG158" s="2" t="str">
        <f>IF(COUNT($A158)=0,"",IF(AF158="3E","3E",IF(AF158="","I",LOOKUP(AF158/AH$2,{0,0.4,0.45,0.5,0.55,0.6,0.65,0.7,0.75,0.8,1},{"F","D","C","C+","B-","B","B+","A-","A","A+"}))))</f>
        <v/>
      </c>
      <c r="AH158" s="1" t="str">
        <f>IF(COUNT($A158)=0,"",IF(AF158="","--",IF(AF158="3E","3E",LOOKUP(AF158/AH$2,{0,0.4,0.45,0.5,0.55,0.6,0.65,0.7,0.75,0.8,1},{0,2,2.25,2.5,2.75,3,3.25,3.5,3.75,4}))))</f>
        <v/>
      </c>
      <c r="AI158" s="2" t="str">
        <f>IF($A158&lt;&gt;DRAFT!$B160,"ERR",IF(OR(COUNT($A158)=0,COUNT(DRAFT!CL160:CN160,DRAFT!CP160:CR160)=0),"",CEILING(SUM(DRAFT!CO160,DRAFT!CS160,DRAFT!CT160),1)))</f>
        <v/>
      </c>
      <c r="AJ158" s="2" t="str">
        <f>IF(COUNT($A158)=0,"",IF(AI158="3E","3E",IF(AI158="","I",LOOKUP(AI158/AK$2,{0,0.4,0.45,0.5,0.55,0.6,0.65,0.7,0.75,0.8,1},{"F","D","C","C+","B-","B","B+","A-","A","A+"}))))</f>
        <v/>
      </c>
      <c r="AK158" s="1" t="str">
        <f>IF(COUNT($A158)=0,"",IF(AI158="","--",IF(AI158="3E","3E",LOOKUP(AI158/AK$2,{0,0.4,0.45,0.5,0.55,0.6,0.65,0.7,0.75,0.8,1},{0,2,2.25,2.5,2.75,3,3.25,3.5,3.75,4}))))</f>
        <v/>
      </c>
      <c r="AL158" s="4" t="str">
        <f>IF(OR(COUNT($A158)=0,COUNT(B158:AK158)=0),"",IF(COUNTIF(B158:AK158,"3E")&gt;0,"3E",IF(DRAFT!$A160="R",TRUNC(SUMPRODUCT(RGP,RCP)/TCP,3),TRUNC((SUMPRODUCT(--(IMDGP&gt;0)*IMDGP,IMCP)+CEILING(DRAFT!$DB160*42,0.25))/TCP,3))))</f>
        <v/>
      </c>
      <c r="AM158" s="2" t="str">
        <f>IF(OR(COUNT($A158)=0,COUNT(B158:AK158)=0),"",IF(COUNTIF(B158:AK158,"3E")&gt;0,"3E",IF(DRAFT!$A160="R",SUMPRODUCT(--(RGP&gt;=2),RCP),SUMPRODUCT(--(IMDGP&gt;0),--(IMGP=0),IMCP)+DRAFT!$DC160)))</f>
        <v/>
      </c>
      <c r="AN158" s="67" t="str">
        <f>IF(AL158="3E","3E",IF(COUNT($A158)=0,"",IF(COUNT(AI158)=0,"--",ROUND(((CEILING(DRAFT!$CV160*38,0.25)+CEILING(DRAFT!$CX160*38,0.25)+CEILING(DRAFT!$CZ160*42,0.25)+CEILING($AL158*42,0.25))/160),2))))</f>
        <v/>
      </c>
      <c r="AO158" s="2" t="str">
        <f>IF(AN158="3E","3E",IF(COUNT($A158)=0,"",IF(COUNT(AN158)=0,"I",LOOKUP(AN158,{0,2,2.25,2.5,2.75,3,3.25,3.5,3.75,4},{"F","D","C","C+","B-","B","B+","A-","A","A+"}))))</f>
        <v/>
      </c>
      <c r="AP158" s="2" t="str">
        <f>IF(AN158="3E","3E",IF(OR(COUNT(A158)=0,COUNT(AN158)=0),"",DRAFT!CW160+DRAFT!CY160+DRAFT!DA160+N(TABULATION!AM158)))</f>
        <v/>
      </c>
      <c r="AQ158" s="2" t="str">
        <f>IF(OR(COUNT($A158)=0,COUNT(B158:AK158)=0),"",IF(COUNTIF(B158:AM158,"3E")&gt;0,"3E",IF(AND(DRAFT!$A160="IM",OR($AL158&gt;DRAFT!$DB160,$AM158&gt;DRAFT!$DC160)),"IMPROVED",IF(AND(DRAFT!$A160="IM",$AL158&lt;=DRAFT!$DB160,$AM158&lt;=DRAFT!$DC160),"NOT IMPROVED",IF(AND(DRAFT!CU160="S",AH158&gt;=2,AK158&gt;=2,AN158&gt;=2.5,AP158&gt;=144),"PASS","FAIL")))))</f>
        <v/>
      </c>
      <c r="AR158" s="2" t="str">
        <f t="shared" si="4"/>
        <v/>
      </c>
      <c r="AS158" s="2" t="str">
        <f t="shared" si="5"/>
        <v/>
      </c>
    </row>
    <row r="159" spans="1:45" ht="18.95" customHeight="1" x14ac:dyDescent="0.25">
      <c r="A159" s="3" t="str">
        <f>IF(DRAFT!$B161="","",DRAFT!$B161)</f>
        <v/>
      </c>
      <c r="B159" s="2" t="str">
        <f>IF(COUNT($A159)=0,"",IF($A159&lt;&gt;DRAFT!$B161,"ERR",IF(DRAFT!I161="3E","3E",IF(COUNT(DRAFT!E161,DRAFT!I161)&gt;0,DRAFT!J161,""))))</f>
        <v/>
      </c>
      <c r="C159" s="2" t="str">
        <f>IF(COUNT($A159)=0,"",IF(B159="3E","3E",IF(B159="","I",LOOKUP(B159/D$2,{0,0.4,0.45,0.5,0.55,0.6,0.65,0.7,0.75,0.8,1},{"F","D","C","C+","B-","B","B+","A-","A","A+"}))))</f>
        <v/>
      </c>
      <c r="D159" s="1" t="str">
        <f>IF(COUNT($A159)=0,"",IF(B159="","--",IF(B159="3E","3E",LOOKUP(B159/D$2,{0,0.4,0.45,0.5,0.55,0.6,0.65,0.7,0.75,0.8,1},{0,2,2.25,2.5,2.75,3,3.25,3.5,3.75,4}))))</f>
        <v/>
      </c>
      <c r="E159" s="2" t="str">
        <f>IF(COUNT($A159)=0,"",IF($A159&lt;&gt;DRAFT!$B161,"ERR",IF(DRAFT!R161="3E","3E",IF(COUNT(DRAFT!N161,DRAFT!R161)&gt;0,DRAFT!S161,""))))</f>
        <v/>
      </c>
      <c r="F159" s="2" t="str">
        <f>IF(COUNT($A159)=0,"",IF(E159="3E","3E",IF(E159="","I",LOOKUP(E159/G$2,{0,0.4,0.45,0.5,0.55,0.6,0.65,0.7,0.75,0.8,1},{"F","D","C","C+","B-","B","B+","A-","A","A+"}))))</f>
        <v/>
      </c>
      <c r="G159" s="1" t="str">
        <f>IF(COUNT($A159)=0,"",IF(E159="","--",IF(E159="3E","3E",LOOKUP(E159/G$2,{0,0.4,0.45,0.5,0.55,0.6,0.65,0.7,0.75,0.8,1},{0,2,2.25,2.5,2.75,3,3.25,3.5,3.75,4}))))</f>
        <v/>
      </c>
      <c r="H159" s="2" t="str">
        <f>IF(COUNT($A159)=0,"",IF($A159&lt;&gt;DRAFT!$B161,"ERR",IF(DRAFT!AA161="3E","3E",IF(COUNT(DRAFT!W161,DRAFT!AA161)&gt;0,DRAFT!AB161,""))))</f>
        <v/>
      </c>
      <c r="I159" s="2" t="str">
        <f>IF(COUNT($A159)=0,"",IF(H159="3E","3E",IF(H159="","I",LOOKUP(H159/J$2,{0,0.4,0.45,0.5,0.55,0.6,0.65,0.7,0.75,0.8,1},{"F","D","C","C+","B-","B","B+","A-","A","A+"}))))</f>
        <v/>
      </c>
      <c r="J159" s="1" t="str">
        <f>IF(COUNT($A159)=0,"",IF(H159="","--",IF(H159="3E","3E",LOOKUP(H159/J$2,{0,0.4,0.45,0.5,0.55,0.6,0.65,0.7,0.75,0.8,1},{0,2,2.25,2.5,2.75,3,3.25,3.5,3.75,4}))))</f>
        <v/>
      </c>
      <c r="K159" s="2" t="str">
        <f>IF(COUNT($A159)=0,"",IF($A159&lt;&gt;DRAFT!$B161,"ERR",IF(DRAFT!AJ161="3E","3E",IF(COUNT(DRAFT!AF161,DRAFT!AJ161)&gt;0,DRAFT!AK161,""))))</f>
        <v/>
      </c>
      <c r="L159" s="2" t="str">
        <f>IF(COUNT($A159)=0,"",IF(K159="3E","3E",IF(K159="","I",LOOKUP(K159/M$2,{0,0.4,0.45,0.5,0.55,0.6,0.65,0.7,0.75,0.8,1},{"F","D","C","C+","B-","B","B+","A-","A","A+"}))))</f>
        <v/>
      </c>
      <c r="M159" s="1" t="str">
        <f>IF(COUNT($A159)=0,"",IF(K159="","--",IF(K159="3E","3E",LOOKUP(K159/M$2,{0,0.4,0.45,0.5,0.55,0.6,0.65,0.7,0.75,0.8,1},{0,2,2.25,2.5,2.75,3,3.25,3.5,3.75,4}))))</f>
        <v/>
      </c>
      <c r="N159" s="2" t="str">
        <f>IF(COUNT($A159)=0,"",IF($A159&lt;&gt;DRAFT!$B161,"ERR",IF(DRAFT!AS161="3E","3E",IF(COUNT(DRAFT!AO161,DRAFT!AS161)&gt;0,DRAFT!AT161,""))))</f>
        <v/>
      </c>
      <c r="O159" s="2" t="str">
        <f>IF(COUNT($A159)=0,"",IF(N159="3E","3E",IF(N159="","I",LOOKUP(N159/P$2,{0,0.4,0.45,0.5,0.55,0.6,0.65,0.7,0.75,0.8,1},{"F","D","C","C+","B-","B","B+","A-","A","A+"}))))</f>
        <v/>
      </c>
      <c r="P159" s="1" t="str">
        <f>IF(COUNT($A159)=0,"",IF(N159="","--",IF(N159="3E","3E",LOOKUP(N159/P$2,{0,0.4,0.45,0.5,0.55,0.6,0.65,0.7,0.75,0.8,1},{0,2,2.25,2.5,2.75,3,3.25,3.5,3.75,4}))))</f>
        <v/>
      </c>
      <c r="Q159" s="2" t="str">
        <f>IF(COUNT($A159)=0,"",IF($A159&lt;&gt;DRAFT!$B161,"ERR",IF(DRAFT!BB161="3E","3E",IF(COUNT(DRAFT!AX161,DRAFT!BB161)&gt;0,DRAFT!BC161,""))))</f>
        <v/>
      </c>
      <c r="R159" s="2" t="str">
        <f>IF(COUNT($A159)=0,"",IF(Q159="3E","3E",IF(Q159="","I",LOOKUP(Q159/S$2,{0,0.4,0.45,0.5,0.55,0.6,0.65,0.7,0.75,0.8,1},{"F","D","C","C+","B-","B","B+","A-","A","A+"}))))</f>
        <v/>
      </c>
      <c r="S159" s="1" t="str">
        <f>IF(COUNT($A159)=0,"",IF(Q159="","--",IF(Q159="3E","3E",LOOKUP(Q159/S$2,{0,0.4,0.45,0.5,0.55,0.6,0.65,0.7,0.75,0.8,1},{0,2,2.25,2.5,2.75,3,3.25,3.5,3.75,4}))))</f>
        <v/>
      </c>
      <c r="T159" s="2" t="str">
        <f>IF(COUNT($A159)=0,"",IF($A159&lt;&gt;DRAFT!$B161,"ERR",IF(DRAFT!BK161="3E","3E",IF(COUNT(DRAFT!BG161,DRAFT!BK161)&gt;0,DRAFT!BL161,""))))</f>
        <v/>
      </c>
      <c r="U159" s="2" t="str">
        <f>IF(COUNT($A159)=0,"",IF(T159="3E","3E",IF(T159="","I",LOOKUP(T159/V$2,{0,0.4,0.45,0.5,0.55,0.6,0.65,0.7,0.75,0.8,1},{"F","D","C","C+","B-","B","B+","A-","A","A+"}))))</f>
        <v/>
      </c>
      <c r="V159" s="1" t="str">
        <f>IF(COUNT($A159)=0,"",IF(T159="","--",IF(T159="3E","3E",LOOKUP(T159/V$2,{0,0.4,0.45,0.5,0.55,0.6,0.65,0.7,0.75,0.8,1},{0,2,2.25,2.5,2.75,3,3.25,3.5,3.75,4}))))</f>
        <v/>
      </c>
      <c r="W159" s="2" t="str">
        <f>IF(COUNT($A159)=0,"",IF($A159&lt;&gt;DRAFT!$B161,"ERR",IF(DRAFT!BT161="3E","3E",IF(COUNT(DRAFT!BP161,DRAFT!BT161)&gt;0,DRAFT!BU161,""))))</f>
        <v/>
      </c>
      <c r="X159" s="2" t="str">
        <f>IF(COUNT($A159)=0,"",IF(W159="3E","3E",IF(W159="","I",LOOKUP(W159/Y$2,{0,0.4,0.45,0.5,0.55,0.6,0.65,0.7,0.75,0.8,1},{"F","D","C","C+","B-","B","B+","A-","A","A+"}))))</f>
        <v/>
      </c>
      <c r="Y159" s="1" t="str">
        <f>IF(COUNT($A159)=0,"",IF(W159="","--",IF(W159="3E","3E",LOOKUP(W159/Y$2,{0,0.4,0.45,0.5,0.55,0.6,0.65,0.7,0.75,0.8,1},{0,2,2.25,2.5,2.75,3,3.25,3.5,3.75,4}))))</f>
        <v/>
      </c>
      <c r="Z159" s="2" t="str">
        <f>IF(COUNT($A159)=0,"",IF($A159&lt;&gt;DRAFT!$B161,"ERR",IF(DRAFT!CC161="3E","3E",IF(COUNT(DRAFT!BY161,DRAFT!CC161)&gt;0,DRAFT!CD161,""))))</f>
        <v/>
      </c>
      <c r="AA159" s="2" t="str">
        <f>IF(COUNT($A159)=0,"",IF(Z159="3E","3E",IF(Z159="","I",LOOKUP(Z159/AB$2,{0,0.4,0.45,0.5,0.55,0.6,0.65,0.7,0.75,0.8,1},{"F","D","C","C+","B-","B","B+","A-","A","A+"}))))</f>
        <v/>
      </c>
      <c r="AB159" s="1" t="str">
        <f>IF(COUNT($A159)=0,"",IF(Z159="","--",IF(Z159="3E","3E",LOOKUP(Z159/AB$2,{0,0.4,0.45,0.5,0.55,0.6,0.65,0.7,0.75,0.8,1},{0,2,2.25,2.5,2.75,3,3.25,3.5,3.75,4}))))</f>
        <v/>
      </c>
      <c r="AC159" s="2" t="str">
        <f>IF(COUNT($A159)=0,"",IF($A159&lt;&gt;DRAFT!$B161,"ERR",IF(DRAFT!CF161&gt;0,DRAFT!CF161,"")))</f>
        <v/>
      </c>
      <c r="AD159" s="2" t="str">
        <f>IF(COUNT($A159)=0,"",IF(AC159="3E","3E",IF(AC159="","I",LOOKUP(AC159/AE$2,{0,0.4,0.45,0.5,0.55,0.6,0.65,0.7,0.75,0.8,1},{"F","D","C","C+","B-","B","B+","A-","A","A+"}))))</f>
        <v/>
      </c>
      <c r="AE159" s="1" t="str">
        <f>IF(COUNT($A159)=0,"",IF(AC159="","--",IF(AC159="3E","3E",LOOKUP(AC159/AE$2,{0,0.4,0.45,0.5,0.55,0.6,0.65,0.7,0.75,0.8,1},{0,2,2.25,2.5,2.75,3,3.25,3.5,3.75,4}))))</f>
        <v/>
      </c>
      <c r="AF159" s="2" t="str">
        <f>IF(COUNT($A159)=0,"",IF($A159&lt;&gt;DRAFT!$B161,"ERR",IF(DRAFT!CI161&gt;0,DRAFT!CK161,"")))</f>
        <v/>
      </c>
      <c r="AG159" s="2" t="str">
        <f>IF(COUNT($A159)=0,"",IF(AF159="3E","3E",IF(AF159="","I",LOOKUP(AF159/AH$2,{0,0.4,0.45,0.5,0.55,0.6,0.65,0.7,0.75,0.8,1},{"F","D","C","C+","B-","B","B+","A-","A","A+"}))))</f>
        <v/>
      </c>
      <c r="AH159" s="1" t="str">
        <f>IF(COUNT($A159)=0,"",IF(AF159="","--",IF(AF159="3E","3E",LOOKUP(AF159/AH$2,{0,0.4,0.45,0.5,0.55,0.6,0.65,0.7,0.75,0.8,1},{0,2,2.25,2.5,2.75,3,3.25,3.5,3.75,4}))))</f>
        <v/>
      </c>
      <c r="AI159" s="2" t="str">
        <f>IF($A159&lt;&gt;DRAFT!$B161,"ERR",IF(OR(COUNT($A159)=0,COUNT(DRAFT!CL161:CN161,DRAFT!CP161:CR161)=0),"",CEILING(SUM(DRAFT!CO161,DRAFT!CS161,DRAFT!CT161),1)))</f>
        <v/>
      </c>
      <c r="AJ159" s="2" t="str">
        <f>IF(COUNT($A159)=0,"",IF(AI159="3E","3E",IF(AI159="","I",LOOKUP(AI159/AK$2,{0,0.4,0.45,0.5,0.55,0.6,0.65,0.7,0.75,0.8,1},{"F","D","C","C+","B-","B","B+","A-","A","A+"}))))</f>
        <v/>
      </c>
      <c r="AK159" s="1" t="str">
        <f>IF(COUNT($A159)=0,"",IF(AI159="","--",IF(AI159="3E","3E",LOOKUP(AI159/AK$2,{0,0.4,0.45,0.5,0.55,0.6,0.65,0.7,0.75,0.8,1},{0,2,2.25,2.5,2.75,3,3.25,3.5,3.75,4}))))</f>
        <v/>
      </c>
      <c r="AL159" s="4" t="str">
        <f>IF(OR(COUNT($A159)=0,COUNT(B159:AK159)=0),"",IF(COUNTIF(B159:AK159,"3E")&gt;0,"3E",IF(DRAFT!$A161="R",TRUNC(SUMPRODUCT(RGP,RCP)/TCP,3),TRUNC((SUMPRODUCT(--(IMDGP&gt;0)*IMDGP,IMCP)+CEILING(DRAFT!$DB161*42,0.25))/TCP,3))))</f>
        <v/>
      </c>
      <c r="AM159" s="2" t="str">
        <f>IF(OR(COUNT($A159)=0,COUNT(B159:AK159)=0),"",IF(COUNTIF(B159:AK159,"3E")&gt;0,"3E",IF(DRAFT!$A161="R",SUMPRODUCT(--(RGP&gt;=2),RCP),SUMPRODUCT(--(IMDGP&gt;0),--(IMGP=0),IMCP)+DRAFT!$DC161)))</f>
        <v/>
      </c>
      <c r="AN159" s="67" t="str">
        <f>IF(AL159="3E","3E",IF(COUNT($A159)=0,"",IF(COUNT(AI159)=0,"--",ROUND(((CEILING(DRAFT!$CV161*38,0.25)+CEILING(DRAFT!$CX161*38,0.25)+CEILING(DRAFT!$CZ161*42,0.25)+CEILING($AL159*42,0.25))/160),2))))</f>
        <v/>
      </c>
      <c r="AO159" s="2" t="str">
        <f>IF(AN159="3E","3E",IF(COUNT($A159)=0,"",IF(COUNT(AN159)=0,"I",LOOKUP(AN159,{0,2,2.25,2.5,2.75,3,3.25,3.5,3.75,4},{"F","D","C","C+","B-","B","B+","A-","A","A+"}))))</f>
        <v/>
      </c>
      <c r="AP159" s="2" t="str">
        <f>IF(AN159="3E","3E",IF(OR(COUNT(A159)=0,COUNT(AN159)=0),"",DRAFT!CW161+DRAFT!CY161+DRAFT!DA161+N(TABULATION!AM159)))</f>
        <v/>
      </c>
      <c r="AQ159" s="2" t="str">
        <f>IF(OR(COUNT($A159)=0,COUNT(B159:AK159)=0),"",IF(COUNTIF(B159:AM159,"3E")&gt;0,"3E",IF(AND(DRAFT!$A161="IM",OR($AL159&gt;DRAFT!$DB161,$AM159&gt;DRAFT!$DC161)),"IMPROVED",IF(AND(DRAFT!$A161="IM",$AL159&lt;=DRAFT!$DB161,$AM159&lt;=DRAFT!$DC161),"NOT IMPROVED",IF(AND(DRAFT!CU161="S",AH159&gt;=2,AK159&gt;=2,AN159&gt;=2.5,AP159&gt;=144),"PASS","FAIL")))))</f>
        <v/>
      </c>
      <c r="AR159" s="2" t="str">
        <f t="shared" si="4"/>
        <v/>
      </c>
      <c r="AS159" s="2" t="str">
        <f t="shared" si="5"/>
        <v/>
      </c>
    </row>
    <row r="160" spans="1:45" ht="18.95" customHeight="1" x14ac:dyDescent="0.25">
      <c r="A160" s="3" t="str">
        <f>IF(DRAFT!$B162="","",DRAFT!$B162)</f>
        <v/>
      </c>
      <c r="B160" s="2" t="str">
        <f>IF(COUNT($A160)=0,"",IF($A160&lt;&gt;DRAFT!$B162,"ERR",IF(DRAFT!I162="3E","3E",IF(COUNT(DRAFT!E162,DRAFT!I162)&gt;0,DRAFT!J162,""))))</f>
        <v/>
      </c>
      <c r="C160" s="2" t="str">
        <f>IF(COUNT($A160)=0,"",IF(B160="3E","3E",IF(B160="","I",LOOKUP(B160/D$2,{0,0.4,0.45,0.5,0.55,0.6,0.65,0.7,0.75,0.8,1},{"F","D","C","C+","B-","B","B+","A-","A","A+"}))))</f>
        <v/>
      </c>
      <c r="D160" s="1" t="str">
        <f>IF(COUNT($A160)=0,"",IF(B160="","--",IF(B160="3E","3E",LOOKUP(B160/D$2,{0,0.4,0.45,0.5,0.55,0.6,0.65,0.7,0.75,0.8,1},{0,2,2.25,2.5,2.75,3,3.25,3.5,3.75,4}))))</f>
        <v/>
      </c>
      <c r="E160" s="2" t="str">
        <f>IF(COUNT($A160)=0,"",IF($A160&lt;&gt;DRAFT!$B162,"ERR",IF(DRAFT!R162="3E","3E",IF(COUNT(DRAFT!N162,DRAFT!R162)&gt;0,DRAFT!S162,""))))</f>
        <v/>
      </c>
      <c r="F160" s="2" t="str">
        <f>IF(COUNT($A160)=0,"",IF(E160="3E","3E",IF(E160="","I",LOOKUP(E160/G$2,{0,0.4,0.45,0.5,0.55,0.6,0.65,0.7,0.75,0.8,1},{"F","D","C","C+","B-","B","B+","A-","A","A+"}))))</f>
        <v/>
      </c>
      <c r="G160" s="1" t="str">
        <f>IF(COUNT($A160)=0,"",IF(E160="","--",IF(E160="3E","3E",LOOKUP(E160/G$2,{0,0.4,0.45,0.5,0.55,0.6,0.65,0.7,0.75,0.8,1},{0,2,2.25,2.5,2.75,3,3.25,3.5,3.75,4}))))</f>
        <v/>
      </c>
      <c r="H160" s="2" t="str">
        <f>IF(COUNT($A160)=0,"",IF($A160&lt;&gt;DRAFT!$B162,"ERR",IF(DRAFT!AA162="3E","3E",IF(COUNT(DRAFT!W162,DRAFT!AA162)&gt;0,DRAFT!AB162,""))))</f>
        <v/>
      </c>
      <c r="I160" s="2" t="str">
        <f>IF(COUNT($A160)=0,"",IF(H160="3E","3E",IF(H160="","I",LOOKUP(H160/J$2,{0,0.4,0.45,0.5,0.55,0.6,0.65,0.7,0.75,0.8,1},{"F","D","C","C+","B-","B","B+","A-","A","A+"}))))</f>
        <v/>
      </c>
      <c r="J160" s="1" t="str">
        <f>IF(COUNT($A160)=0,"",IF(H160="","--",IF(H160="3E","3E",LOOKUP(H160/J$2,{0,0.4,0.45,0.5,0.55,0.6,0.65,0.7,0.75,0.8,1},{0,2,2.25,2.5,2.75,3,3.25,3.5,3.75,4}))))</f>
        <v/>
      </c>
      <c r="K160" s="2" t="str">
        <f>IF(COUNT($A160)=0,"",IF($A160&lt;&gt;DRAFT!$B162,"ERR",IF(DRAFT!AJ162="3E","3E",IF(COUNT(DRAFT!AF162,DRAFT!AJ162)&gt;0,DRAFT!AK162,""))))</f>
        <v/>
      </c>
      <c r="L160" s="2" t="str">
        <f>IF(COUNT($A160)=0,"",IF(K160="3E","3E",IF(K160="","I",LOOKUP(K160/M$2,{0,0.4,0.45,0.5,0.55,0.6,0.65,0.7,0.75,0.8,1},{"F","D","C","C+","B-","B","B+","A-","A","A+"}))))</f>
        <v/>
      </c>
      <c r="M160" s="1" t="str">
        <f>IF(COUNT($A160)=0,"",IF(K160="","--",IF(K160="3E","3E",LOOKUP(K160/M$2,{0,0.4,0.45,0.5,0.55,0.6,0.65,0.7,0.75,0.8,1},{0,2,2.25,2.5,2.75,3,3.25,3.5,3.75,4}))))</f>
        <v/>
      </c>
      <c r="N160" s="2" t="str">
        <f>IF(COUNT($A160)=0,"",IF($A160&lt;&gt;DRAFT!$B162,"ERR",IF(DRAFT!AS162="3E","3E",IF(COUNT(DRAFT!AO162,DRAFT!AS162)&gt;0,DRAFT!AT162,""))))</f>
        <v/>
      </c>
      <c r="O160" s="2" t="str">
        <f>IF(COUNT($A160)=0,"",IF(N160="3E","3E",IF(N160="","I",LOOKUP(N160/P$2,{0,0.4,0.45,0.5,0.55,0.6,0.65,0.7,0.75,0.8,1},{"F","D","C","C+","B-","B","B+","A-","A","A+"}))))</f>
        <v/>
      </c>
      <c r="P160" s="1" t="str">
        <f>IF(COUNT($A160)=0,"",IF(N160="","--",IF(N160="3E","3E",LOOKUP(N160/P$2,{0,0.4,0.45,0.5,0.55,0.6,0.65,0.7,0.75,0.8,1},{0,2,2.25,2.5,2.75,3,3.25,3.5,3.75,4}))))</f>
        <v/>
      </c>
      <c r="Q160" s="2" t="str">
        <f>IF(COUNT($A160)=0,"",IF($A160&lt;&gt;DRAFT!$B162,"ERR",IF(DRAFT!BB162="3E","3E",IF(COUNT(DRAFT!AX162,DRAFT!BB162)&gt;0,DRAFT!BC162,""))))</f>
        <v/>
      </c>
      <c r="R160" s="2" t="str">
        <f>IF(COUNT($A160)=0,"",IF(Q160="3E","3E",IF(Q160="","I",LOOKUP(Q160/S$2,{0,0.4,0.45,0.5,0.55,0.6,0.65,0.7,0.75,0.8,1},{"F","D","C","C+","B-","B","B+","A-","A","A+"}))))</f>
        <v/>
      </c>
      <c r="S160" s="1" t="str">
        <f>IF(COUNT($A160)=0,"",IF(Q160="","--",IF(Q160="3E","3E",LOOKUP(Q160/S$2,{0,0.4,0.45,0.5,0.55,0.6,0.65,0.7,0.75,0.8,1},{0,2,2.25,2.5,2.75,3,3.25,3.5,3.75,4}))))</f>
        <v/>
      </c>
      <c r="T160" s="2" t="str">
        <f>IF(COUNT($A160)=0,"",IF($A160&lt;&gt;DRAFT!$B162,"ERR",IF(DRAFT!BK162="3E","3E",IF(COUNT(DRAFT!BG162,DRAFT!BK162)&gt;0,DRAFT!BL162,""))))</f>
        <v/>
      </c>
      <c r="U160" s="2" t="str">
        <f>IF(COUNT($A160)=0,"",IF(T160="3E","3E",IF(T160="","I",LOOKUP(T160/V$2,{0,0.4,0.45,0.5,0.55,0.6,0.65,0.7,0.75,0.8,1},{"F","D","C","C+","B-","B","B+","A-","A","A+"}))))</f>
        <v/>
      </c>
      <c r="V160" s="1" t="str">
        <f>IF(COUNT($A160)=0,"",IF(T160="","--",IF(T160="3E","3E",LOOKUP(T160/V$2,{0,0.4,0.45,0.5,0.55,0.6,0.65,0.7,0.75,0.8,1},{0,2,2.25,2.5,2.75,3,3.25,3.5,3.75,4}))))</f>
        <v/>
      </c>
      <c r="W160" s="2" t="str">
        <f>IF(COUNT($A160)=0,"",IF($A160&lt;&gt;DRAFT!$B162,"ERR",IF(DRAFT!BT162="3E","3E",IF(COUNT(DRAFT!BP162,DRAFT!BT162)&gt;0,DRAFT!BU162,""))))</f>
        <v/>
      </c>
      <c r="X160" s="2" t="str">
        <f>IF(COUNT($A160)=0,"",IF(W160="3E","3E",IF(W160="","I",LOOKUP(W160/Y$2,{0,0.4,0.45,0.5,0.55,0.6,0.65,0.7,0.75,0.8,1},{"F","D","C","C+","B-","B","B+","A-","A","A+"}))))</f>
        <v/>
      </c>
      <c r="Y160" s="1" t="str">
        <f>IF(COUNT($A160)=0,"",IF(W160="","--",IF(W160="3E","3E",LOOKUP(W160/Y$2,{0,0.4,0.45,0.5,0.55,0.6,0.65,0.7,0.75,0.8,1},{0,2,2.25,2.5,2.75,3,3.25,3.5,3.75,4}))))</f>
        <v/>
      </c>
      <c r="Z160" s="2" t="str">
        <f>IF(COUNT($A160)=0,"",IF($A160&lt;&gt;DRAFT!$B162,"ERR",IF(DRAFT!CC162="3E","3E",IF(COUNT(DRAFT!BY162,DRAFT!CC162)&gt;0,DRAFT!CD162,""))))</f>
        <v/>
      </c>
      <c r="AA160" s="2" t="str">
        <f>IF(COUNT($A160)=0,"",IF(Z160="3E","3E",IF(Z160="","I",LOOKUP(Z160/AB$2,{0,0.4,0.45,0.5,0.55,0.6,0.65,0.7,0.75,0.8,1},{"F","D","C","C+","B-","B","B+","A-","A","A+"}))))</f>
        <v/>
      </c>
      <c r="AB160" s="1" t="str">
        <f>IF(COUNT($A160)=0,"",IF(Z160="","--",IF(Z160="3E","3E",LOOKUP(Z160/AB$2,{0,0.4,0.45,0.5,0.55,0.6,0.65,0.7,0.75,0.8,1},{0,2,2.25,2.5,2.75,3,3.25,3.5,3.75,4}))))</f>
        <v/>
      </c>
      <c r="AC160" s="2" t="str">
        <f>IF(COUNT($A160)=0,"",IF($A160&lt;&gt;DRAFT!$B162,"ERR",IF(DRAFT!CF162&gt;0,DRAFT!CF162,"")))</f>
        <v/>
      </c>
      <c r="AD160" s="2" t="str">
        <f>IF(COUNT($A160)=0,"",IF(AC160="3E","3E",IF(AC160="","I",LOOKUP(AC160/AE$2,{0,0.4,0.45,0.5,0.55,0.6,0.65,0.7,0.75,0.8,1},{"F","D","C","C+","B-","B","B+","A-","A","A+"}))))</f>
        <v/>
      </c>
      <c r="AE160" s="1" t="str">
        <f>IF(COUNT($A160)=0,"",IF(AC160="","--",IF(AC160="3E","3E",LOOKUP(AC160/AE$2,{0,0.4,0.45,0.5,0.55,0.6,0.65,0.7,0.75,0.8,1},{0,2,2.25,2.5,2.75,3,3.25,3.5,3.75,4}))))</f>
        <v/>
      </c>
      <c r="AF160" s="2" t="str">
        <f>IF(COUNT($A160)=0,"",IF($A160&lt;&gt;DRAFT!$B162,"ERR",IF(DRAFT!CI162&gt;0,DRAFT!CK162,"")))</f>
        <v/>
      </c>
      <c r="AG160" s="2" t="str">
        <f>IF(COUNT($A160)=0,"",IF(AF160="3E","3E",IF(AF160="","I",LOOKUP(AF160/AH$2,{0,0.4,0.45,0.5,0.55,0.6,0.65,0.7,0.75,0.8,1},{"F","D","C","C+","B-","B","B+","A-","A","A+"}))))</f>
        <v/>
      </c>
      <c r="AH160" s="1" t="str">
        <f>IF(COUNT($A160)=0,"",IF(AF160="","--",IF(AF160="3E","3E",LOOKUP(AF160/AH$2,{0,0.4,0.45,0.5,0.55,0.6,0.65,0.7,0.75,0.8,1},{0,2,2.25,2.5,2.75,3,3.25,3.5,3.75,4}))))</f>
        <v/>
      </c>
      <c r="AI160" s="2" t="str">
        <f>IF($A160&lt;&gt;DRAFT!$B162,"ERR",IF(OR(COUNT($A160)=0,COUNT(DRAFT!CL162:CN162,DRAFT!CP162:CR162)=0),"",CEILING(SUM(DRAFT!CO162,DRAFT!CS162,DRAFT!CT162),1)))</f>
        <v/>
      </c>
      <c r="AJ160" s="2" t="str">
        <f>IF(COUNT($A160)=0,"",IF(AI160="3E","3E",IF(AI160="","I",LOOKUP(AI160/AK$2,{0,0.4,0.45,0.5,0.55,0.6,0.65,0.7,0.75,0.8,1},{"F","D","C","C+","B-","B","B+","A-","A","A+"}))))</f>
        <v/>
      </c>
      <c r="AK160" s="1" t="str">
        <f>IF(COUNT($A160)=0,"",IF(AI160="","--",IF(AI160="3E","3E",LOOKUP(AI160/AK$2,{0,0.4,0.45,0.5,0.55,0.6,0.65,0.7,0.75,0.8,1},{0,2,2.25,2.5,2.75,3,3.25,3.5,3.75,4}))))</f>
        <v/>
      </c>
      <c r="AL160" s="4" t="str">
        <f>IF(OR(COUNT($A160)=0,COUNT(B160:AK160)=0),"",IF(COUNTIF(B160:AK160,"3E")&gt;0,"3E",IF(DRAFT!$A162="R",TRUNC(SUMPRODUCT(RGP,RCP)/TCP,3),TRUNC((SUMPRODUCT(--(IMDGP&gt;0)*IMDGP,IMCP)+CEILING(DRAFT!$DB162*42,0.25))/TCP,3))))</f>
        <v/>
      </c>
      <c r="AM160" s="2" t="str">
        <f>IF(OR(COUNT($A160)=0,COUNT(B160:AK160)=0),"",IF(COUNTIF(B160:AK160,"3E")&gt;0,"3E",IF(DRAFT!$A162="R",SUMPRODUCT(--(RGP&gt;=2),RCP),SUMPRODUCT(--(IMDGP&gt;0),--(IMGP=0),IMCP)+DRAFT!$DC162)))</f>
        <v/>
      </c>
      <c r="AN160" s="67" t="str">
        <f>IF(AL160="3E","3E",IF(COUNT($A160)=0,"",IF(COUNT(AI160)=0,"--",ROUND(((CEILING(DRAFT!$CV162*38,0.25)+CEILING(DRAFT!$CX162*38,0.25)+CEILING(DRAFT!$CZ162*42,0.25)+CEILING($AL160*42,0.25))/160),2))))</f>
        <v/>
      </c>
      <c r="AO160" s="2" t="str">
        <f>IF(AN160="3E","3E",IF(COUNT($A160)=0,"",IF(COUNT(AN160)=0,"I",LOOKUP(AN160,{0,2,2.25,2.5,2.75,3,3.25,3.5,3.75,4},{"F","D","C","C+","B-","B","B+","A-","A","A+"}))))</f>
        <v/>
      </c>
      <c r="AP160" s="2" t="str">
        <f>IF(AN160="3E","3E",IF(OR(COUNT(A160)=0,COUNT(AN160)=0),"",DRAFT!CW162+DRAFT!CY162+DRAFT!DA162+N(TABULATION!AM160)))</f>
        <v/>
      </c>
      <c r="AQ160" s="2" t="str">
        <f>IF(OR(COUNT($A160)=0,COUNT(B160:AK160)=0),"",IF(COUNTIF(B160:AM160,"3E")&gt;0,"3E",IF(AND(DRAFT!$A162="IM",OR($AL160&gt;DRAFT!$DB162,$AM160&gt;DRAFT!$DC162)),"IMPROVED",IF(AND(DRAFT!$A162="IM",$AL160&lt;=DRAFT!$DB162,$AM160&lt;=DRAFT!$DC162),"NOT IMPROVED",IF(AND(DRAFT!CU162="S",AH160&gt;=2,AK160&gt;=2,AN160&gt;=2.5,AP160&gt;=144),"PASS","FAIL")))))</f>
        <v/>
      </c>
      <c r="AR160" s="2" t="str">
        <f t="shared" si="4"/>
        <v/>
      </c>
      <c r="AS160" s="2" t="str">
        <f t="shared" si="5"/>
        <v/>
      </c>
    </row>
    <row r="161" spans="1:45" ht="18.95" customHeight="1" x14ac:dyDescent="0.25">
      <c r="A161" s="3" t="str">
        <f>IF(DRAFT!$B163="","",DRAFT!$B163)</f>
        <v/>
      </c>
      <c r="B161" s="2" t="str">
        <f>IF(COUNT($A161)=0,"",IF($A161&lt;&gt;DRAFT!$B163,"ERR",IF(DRAFT!I163="3E","3E",IF(COUNT(DRAFT!E163,DRAFT!I163)&gt;0,DRAFT!J163,""))))</f>
        <v/>
      </c>
      <c r="C161" s="2" t="str">
        <f>IF(COUNT($A161)=0,"",IF(B161="3E","3E",IF(B161="","I",LOOKUP(B161/D$2,{0,0.4,0.45,0.5,0.55,0.6,0.65,0.7,0.75,0.8,1},{"F","D","C","C+","B-","B","B+","A-","A","A+"}))))</f>
        <v/>
      </c>
      <c r="D161" s="1" t="str">
        <f>IF(COUNT($A161)=0,"",IF(B161="","--",IF(B161="3E","3E",LOOKUP(B161/D$2,{0,0.4,0.45,0.5,0.55,0.6,0.65,0.7,0.75,0.8,1},{0,2,2.25,2.5,2.75,3,3.25,3.5,3.75,4}))))</f>
        <v/>
      </c>
      <c r="E161" s="2" t="str">
        <f>IF(COUNT($A161)=0,"",IF($A161&lt;&gt;DRAFT!$B163,"ERR",IF(DRAFT!R163="3E","3E",IF(COUNT(DRAFT!N163,DRAFT!R163)&gt;0,DRAFT!S163,""))))</f>
        <v/>
      </c>
      <c r="F161" s="2" t="str">
        <f>IF(COUNT($A161)=0,"",IF(E161="3E","3E",IF(E161="","I",LOOKUP(E161/G$2,{0,0.4,0.45,0.5,0.55,0.6,0.65,0.7,0.75,0.8,1},{"F","D","C","C+","B-","B","B+","A-","A","A+"}))))</f>
        <v/>
      </c>
      <c r="G161" s="1" t="str">
        <f>IF(COUNT($A161)=0,"",IF(E161="","--",IF(E161="3E","3E",LOOKUP(E161/G$2,{0,0.4,0.45,0.5,0.55,0.6,0.65,0.7,0.75,0.8,1},{0,2,2.25,2.5,2.75,3,3.25,3.5,3.75,4}))))</f>
        <v/>
      </c>
      <c r="H161" s="2" t="str">
        <f>IF(COUNT($A161)=0,"",IF($A161&lt;&gt;DRAFT!$B163,"ERR",IF(DRAFT!AA163="3E","3E",IF(COUNT(DRAFT!W163,DRAFT!AA163)&gt;0,DRAFT!AB163,""))))</f>
        <v/>
      </c>
      <c r="I161" s="2" t="str">
        <f>IF(COUNT($A161)=0,"",IF(H161="3E","3E",IF(H161="","I",LOOKUP(H161/J$2,{0,0.4,0.45,0.5,0.55,0.6,0.65,0.7,0.75,0.8,1},{"F","D","C","C+","B-","B","B+","A-","A","A+"}))))</f>
        <v/>
      </c>
      <c r="J161" s="1" t="str">
        <f>IF(COUNT($A161)=0,"",IF(H161="","--",IF(H161="3E","3E",LOOKUP(H161/J$2,{0,0.4,0.45,0.5,0.55,0.6,0.65,0.7,0.75,0.8,1},{0,2,2.25,2.5,2.75,3,3.25,3.5,3.75,4}))))</f>
        <v/>
      </c>
      <c r="K161" s="2" t="str">
        <f>IF(COUNT($A161)=0,"",IF($A161&lt;&gt;DRAFT!$B163,"ERR",IF(DRAFT!AJ163="3E","3E",IF(COUNT(DRAFT!AF163,DRAFT!AJ163)&gt;0,DRAFT!AK163,""))))</f>
        <v/>
      </c>
      <c r="L161" s="2" t="str">
        <f>IF(COUNT($A161)=0,"",IF(K161="3E","3E",IF(K161="","I",LOOKUP(K161/M$2,{0,0.4,0.45,0.5,0.55,0.6,0.65,0.7,0.75,0.8,1},{"F","D","C","C+","B-","B","B+","A-","A","A+"}))))</f>
        <v/>
      </c>
      <c r="M161" s="1" t="str">
        <f>IF(COUNT($A161)=0,"",IF(K161="","--",IF(K161="3E","3E",LOOKUP(K161/M$2,{0,0.4,0.45,0.5,0.55,0.6,0.65,0.7,0.75,0.8,1},{0,2,2.25,2.5,2.75,3,3.25,3.5,3.75,4}))))</f>
        <v/>
      </c>
      <c r="N161" s="2" t="str">
        <f>IF(COUNT($A161)=0,"",IF($A161&lt;&gt;DRAFT!$B163,"ERR",IF(DRAFT!AS163="3E","3E",IF(COUNT(DRAFT!AO163,DRAFT!AS163)&gt;0,DRAFT!AT163,""))))</f>
        <v/>
      </c>
      <c r="O161" s="2" t="str">
        <f>IF(COUNT($A161)=0,"",IF(N161="3E","3E",IF(N161="","I",LOOKUP(N161/P$2,{0,0.4,0.45,0.5,0.55,0.6,0.65,0.7,0.75,0.8,1},{"F","D","C","C+","B-","B","B+","A-","A","A+"}))))</f>
        <v/>
      </c>
      <c r="P161" s="1" t="str">
        <f>IF(COUNT($A161)=0,"",IF(N161="","--",IF(N161="3E","3E",LOOKUP(N161/P$2,{0,0.4,0.45,0.5,0.55,0.6,0.65,0.7,0.75,0.8,1},{0,2,2.25,2.5,2.75,3,3.25,3.5,3.75,4}))))</f>
        <v/>
      </c>
      <c r="Q161" s="2" t="str">
        <f>IF(COUNT($A161)=0,"",IF($A161&lt;&gt;DRAFT!$B163,"ERR",IF(DRAFT!BB163="3E","3E",IF(COUNT(DRAFT!AX163,DRAFT!BB163)&gt;0,DRAFT!BC163,""))))</f>
        <v/>
      </c>
      <c r="R161" s="2" t="str">
        <f>IF(COUNT($A161)=0,"",IF(Q161="3E","3E",IF(Q161="","I",LOOKUP(Q161/S$2,{0,0.4,0.45,0.5,0.55,0.6,0.65,0.7,0.75,0.8,1},{"F","D","C","C+","B-","B","B+","A-","A","A+"}))))</f>
        <v/>
      </c>
      <c r="S161" s="1" t="str">
        <f>IF(COUNT($A161)=0,"",IF(Q161="","--",IF(Q161="3E","3E",LOOKUP(Q161/S$2,{0,0.4,0.45,0.5,0.55,0.6,0.65,0.7,0.75,0.8,1},{0,2,2.25,2.5,2.75,3,3.25,3.5,3.75,4}))))</f>
        <v/>
      </c>
      <c r="T161" s="2" t="str">
        <f>IF(COUNT($A161)=0,"",IF($A161&lt;&gt;DRAFT!$B163,"ERR",IF(DRAFT!BK163="3E","3E",IF(COUNT(DRAFT!BG163,DRAFT!BK163)&gt;0,DRAFT!BL163,""))))</f>
        <v/>
      </c>
      <c r="U161" s="2" t="str">
        <f>IF(COUNT($A161)=0,"",IF(T161="3E","3E",IF(T161="","I",LOOKUP(T161/V$2,{0,0.4,0.45,0.5,0.55,0.6,0.65,0.7,0.75,0.8,1},{"F","D","C","C+","B-","B","B+","A-","A","A+"}))))</f>
        <v/>
      </c>
      <c r="V161" s="1" t="str">
        <f>IF(COUNT($A161)=0,"",IF(T161="","--",IF(T161="3E","3E",LOOKUP(T161/V$2,{0,0.4,0.45,0.5,0.55,0.6,0.65,0.7,0.75,0.8,1},{0,2,2.25,2.5,2.75,3,3.25,3.5,3.75,4}))))</f>
        <v/>
      </c>
      <c r="W161" s="2" t="str">
        <f>IF(COUNT($A161)=0,"",IF($A161&lt;&gt;DRAFT!$B163,"ERR",IF(DRAFT!BT163="3E","3E",IF(COUNT(DRAFT!BP163,DRAFT!BT163)&gt;0,DRAFT!BU163,""))))</f>
        <v/>
      </c>
      <c r="X161" s="2" t="str">
        <f>IF(COUNT($A161)=0,"",IF(W161="3E","3E",IF(W161="","I",LOOKUP(W161/Y$2,{0,0.4,0.45,0.5,0.55,0.6,0.65,0.7,0.75,0.8,1},{"F","D","C","C+","B-","B","B+","A-","A","A+"}))))</f>
        <v/>
      </c>
      <c r="Y161" s="1" t="str">
        <f>IF(COUNT($A161)=0,"",IF(W161="","--",IF(W161="3E","3E",LOOKUP(W161/Y$2,{0,0.4,0.45,0.5,0.55,0.6,0.65,0.7,0.75,0.8,1},{0,2,2.25,2.5,2.75,3,3.25,3.5,3.75,4}))))</f>
        <v/>
      </c>
      <c r="Z161" s="2" t="str">
        <f>IF(COUNT($A161)=0,"",IF($A161&lt;&gt;DRAFT!$B163,"ERR",IF(DRAFT!CC163="3E","3E",IF(COUNT(DRAFT!BY163,DRAFT!CC163)&gt;0,DRAFT!CD163,""))))</f>
        <v/>
      </c>
      <c r="AA161" s="2" t="str">
        <f>IF(COUNT($A161)=0,"",IF(Z161="3E","3E",IF(Z161="","I",LOOKUP(Z161/AB$2,{0,0.4,0.45,0.5,0.55,0.6,0.65,0.7,0.75,0.8,1},{"F","D","C","C+","B-","B","B+","A-","A","A+"}))))</f>
        <v/>
      </c>
      <c r="AB161" s="1" t="str">
        <f>IF(COUNT($A161)=0,"",IF(Z161="","--",IF(Z161="3E","3E",LOOKUP(Z161/AB$2,{0,0.4,0.45,0.5,0.55,0.6,0.65,0.7,0.75,0.8,1},{0,2,2.25,2.5,2.75,3,3.25,3.5,3.75,4}))))</f>
        <v/>
      </c>
      <c r="AC161" s="2" t="str">
        <f>IF(COUNT($A161)=0,"",IF($A161&lt;&gt;DRAFT!$B163,"ERR",IF(DRAFT!CF163&gt;0,DRAFT!CF163,"")))</f>
        <v/>
      </c>
      <c r="AD161" s="2" t="str">
        <f>IF(COUNT($A161)=0,"",IF(AC161="3E","3E",IF(AC161="","I",LOOKUP(AC161/AE$2,{0,0.4,0.45,0.5,0.55,0.6,0.65,0.7,0.75,0.8,1},{"F","D","C","C+","B-","B","B+","A-","A","A+"}))))</f>
        <v/>
      </c>
      <c r="AE161" s="1" t="str">
        <f>IF(COUNT($A161)=0,"",IF(AC161="","--",IF(AC161="3E","3E",LOOKUP(AC161/AE$2,{0,0.4,0.45,0.5,0.55,0.6,0.65,0.7,0.75,0.8,1},{0,2,2.25,2.5,2.75,3,3.25,3.5,3.75,4}))))</f>
        <v/>
      </c>
      <c r="AF161" s="2" t="str">
        <f>IF(COUNT($A161)=0,"",IF($A161&lt;&gt;DRAFT!$B163,"ERR",IF(DRAFT!CI163&gt;0,DRAFT!CK163,"")))</f>
        <v/>
      </c>
      <c r="AG161" s="2" t="str">
        <f>IF(COUNT($A161)=0,"",IF(AF161="3E","3E",IF(AF161="","I",LOOKUP(AF161/AH$2,{0,0.4,0.45,0.5,0.55,0.6,0.65,0.7,0.75,0.8,1},{"F","D","C","C+","B-","B","B+","A-","A","A+"}))))</f>
        <v/>
      </c>
      <c r="AH161" s="1" t="str">
        <f>IF(COUNT($A161)=0,"",IF(AF161="","--",IF(AF161="3E","3E",LOOKUP(AF161/AH$2,{0,0.4,0.45,0.5,0.55,0.6,0.65,0.7,0.75,0.8,1},{0,2,2.25,2.5,2.75,3,3.25,3.5,3.75,4}))))</f>
        <v/>
      </c>
      <c r="AI161" s="2" t="str">
        <f>IF($A161&lt;&gt;DRAFT!$B163,"ERR",IF(OR(COUNT($A161)=0,COUNT(DRAFT!CL163:CN163,DRAFT!CP163:CR163)=0),"",CEILING(SUM(DRAFT!CO163,DRAFT!CS163,DRAFT!CT163),1)))</f>
        <v/>
      </c>
      <c r="AJ161" s="2" t="str">
        <f>IF(COUNT($A161)=0,"",IF(AI161="3E","3E",IF(AI161="","I",LOOKUP(AI161/AK$2,{0,0.4,0.45,0.5,0.55,0.6,0.65,0.7,0.75,0.8,1},{"F","D","C","C+","B-","B","B+","A-","A","A+"}))))</f>
        <v/>
      </c>
      <c r="AK161" s="1" t="str">
        <f>IF(COUNT($A161)=0,"",IF(AI161="","--",IF(AI161="3E","3E",LOOKUP(AI161/AK$2,{0,0.4,0.45,0.5,0.55,0.6,0.65,0.7,0.75,0.8,1},{0,2,2.25,2.5,2.75,3,3.25,3.5,3.75,4}))))</f>
        <v/>
      </c>
      <c r="AL161" s="4" t="str">
        <f>IF(OR(COUNT($A161)=0,COUNT(B161:AK161)=0),"",IF(COUNTIF(B161:AK161,"3E")&gt;0,"3E",IF(DRAFT!$A163="R",TRUNC(SUMPRODUCT(RGP,RCP)/TCP,3),TRUNC((SUMPRODUCT(--(IMDGP&gt;0)*IMDGP,IMCP)+CEILING(DRAFT!$DB163*42,0.25))/TCP,3))))</f>
        <v/>
      </c>
      <c r="AM161" s="2" t="str">
        <f>IF(OR(COUNT($A161)=0,COUNT(B161:AK161)=0),"",IF(COUNTIF(B161:AK161,"3E")&gt;0,"3E",IF(DRAFT!$A163="R",SUMPRODUCT(--(RGP&gt;=2),RCP),SUMPRODUCT(--(IMDGP&gt;0),--(IMGP=0),IMCP)+DRAFT!$DC163)))</f>
        <v/>
      </c>
      <c r="AN161" s="67" t="str">
        <f>IF(AL161="3E","3E",IF(COUNT($A161)=0,"",IF(COUNT(AI161)=0,"--",ROUND(((CEILING(DRAFT!$CV163*38,0.25)+CEILING(DRAFT!$CX163*38,0.25)+CEILING(DRAFT!$CZ163*42,0.25)+CEILING($AL161*42,0.25))/160),2))))</f>
        <v/>
      </c>
      <c r="AO161" s="2" t="str">
        <f>IF(AN161="3E","3E",IF(COUNT($A161)=0,"",IF(COUNT(AN161)=0,"I",LOOKUP(AN161,{0,2,2.25,2.5,2.75,3,3.25,3.5,3.75,4},{"F","D","C","C+","B-","B","B+","A-","A","A+"}))))</f>
        <v/>
      </c>
      <c r="AP161" s="2" t="str">
        <f>IF(AN161="3E","3E",IF(OR(COUNT(A161)=0,COUNT(AN161)=0),"",DRAFT!CW163+DRAFT!CY163+DRAFT!DA163+N(TABULATION!AM161)))</f>
        <v/>
      </c>
      <c r="AQ161" s="2" t="str">
        <f>IF(OR(COUNT($A161)=0,COUNT(B161:AK161)=0),"",IF(COUNTIF(B161:AM161,"3E")&gt;0,"3E",IF(AND(DRAFT!$A163="IM",OR($AL161&gt;DRAFT!$DB163,$AM161&gt;DRAFT!$DC163)),"IMPROVED",IF(AND(DRAFT!$A163="IM",$AL161&lt;=DRAFT!$DB163,$AM161&lt;=DRAFT!$DC163),"NOT IMPROVED",IF(AND(DRAFT!CU163="S",AH161&gt;=2,AK161&gt;=2,AN161&gt;=2.5,AP161&gt;=144),"PASS","FAIL")))))</f>
        <v/>
      </c>
      <c r="AR161" s="2" t="str">
        <f t="shared" si="4"/>
        <v/>
      </c>
      <c r="AS161" s="2" t="str">
        <f t="shared" si="5"/>
        <v/>
      </c>
    </row>
    <row r="162" spans="1:45" ht="18.95" customHeight="1" x14ac:dyDescent="0.25">
      <c r="A162" s="3" t="str">
        <f>IF(DRAFT!$B164="","",DRAFT!$B164)</f>
        <v/>
      </c>
      <c r="B162" s="2" t="str">
        <f>IF(COUNT($A162)=0,"",IF($A162&lt;&gt;DRAFT!$B164,"ERR",IF(DRAFT!I164="3E","3E",IF(COUNT(DRAFT!E164,DRAFT!I164)&gt;0,DRAFT!J164,""))))</f>
        <v/>
      </c>
      <c r="C162" s="2" t="str">
        <f>IF(COUNT($A162)=0,"",IF(B162="3E","3E",IF(B162="","I",LOOKUP(B162/D$2,{0,0.4,0.45,0.5,0.55,0.6,0.65,0.7,0.75,0.8,1},{"F","D","C","C+","B-","B","B+","A-","A","A+"}))))</f>
        <v/>
      </c>
      <c r="D162" s="1" t="str">
        <f>IF(COUNT($A162)=0,"",IF(B162="","--",IF(B162="3E","3E",LOOKUP(B162/D$2,{0,0.4,0.45,0.5,0.55,0.6,0.65,0.7,0.75,0.8,1},{0,2,2.25,2.5,2.75,3,3.25,3.5,3.75,4}))))</f>
        <v/>
      </c>
      <c r="E162" s="2" t="str">
        <f>IF(COUNT($A162)=0,"",IF($A162&lt;&gt;DRAFT!$B164,"ERR",IF(DRAFT!R164="3E","3E",IF(COUNT(DRAFT!N164,DRAFT!R164)&gt;0,DRAFT!S164,""))))</f>
        <v/>
      </c>
      <c r="F162" s="2" t="str">
        <f>IF(COUNT($A162)=0,"",IF(E162="3E","3E",IF(E162="","I",LOOKUP(E162/G$2,{0,0.4,0.45,0.5,0.55,0.6,0.65,0.7,0.75,0.8,1},{"F","D","C","C+","B-","B","B+","A-","A","A+"}))))</f>
        <v/>
      </c>
      <c r="G162" s="1" t="str">
        <f>IF(COUNT($A162)=0,"",IF(E162="","--",IF(E162="3E","3E",LOOKUP(E162/G$2,{0,0.4,0.45,0.5,0.55,0.6,0.65,0.7,0.75,0.8,1},{0,2,2.25,2.5,2.75,3,3.25,3.5,3.75,4}))))</f>
        <v/>
      </c>
      <c r="H162" s="2" t="str">
        <f>IF(COUNT($A162)=0,"",IF($A162&lt;&gt;DRAFT!$B164,"ERR",IF(DRAFT!AA164="3E","3E",IF(COUNT(DRAFT!W164,DRAFT!AA164)&gt;0,DRAFT!AB164,""))))</f>
        <v/>
      </c>
      <c r="I162" s="2" t="str">
        <f>IF(COUNT($A162)=0,"",IF(H162="3E","3E",IF(H162="","I",LOOKUP(H162/J$2,{0,0.4,0.45,0.5,0.55,0.6,0.65,0.7,0.75,0.8,1},{"F","D","C","C+","B-","B","B+","A-","A","A+"}))))</f>
        <v/>
      </c>
      <c r="J162" s="1" t="str">
        <f>IF(COUNT($A162)=0,"",IF(H162="","--",IF(H162="3E","3E",LOOKUP(H162/J$2,{0,0.4,0.45,0.5,0.55,0.6,0.65,0.7,0.75,0.8,1},{0,2,2.25,2.5,2.75,3,3.25,3.5,3.75,4}))))</f>
        <v/>
      </c>
      <c r="K162" s="2" t="str">
        <f>IF(COUNT($A162)=0,"",IF($A162&lt;&gt;DRAFT!$B164,"ERR",IF(DRAFT!AJ164="3E","3E",IF(COUNT(DRAFT!AF164,DRAFT!AJ164)&gt;0,DRAFT!AK164,""))))</f>
        <v/>
      </c>
      <c r="L162" s="2" t="str">
        <f>IF(COUNT($A162)=0,"",IF(K162="3E","3E",IF(K162="","I",LOOKUP(K162/M$2,{0,0.4,0.45,0.5,0.55,0.6,0.65,0.7,0.75,0.8,1},{"F","D","C","C+","B-","B","B+","A-","A","A+"}))))</f>
        <v/>
      </c>
      <c r="M162" s="1" t="str">
        <f>IF(COUNT($A162)=0,"",IF(K162="","--",IF(K162="3E","3E",LOOKUP(K162/M$2,{0,0.4,0.45,0.5,0.55,0.6,0.65,0.7,0.75,0.8,1},{0,2,2.25,2.5,2.75,3,3.25,3.5,3.75,4}))))</f>
        <v/>
      </c>
      <c r="N162" s="2" t="str">
        <f>IF(COUNT($A162)=0,"",IF($A162&lt;&gt;DRAFT!$B164,"ERR",IF(DRAFT!AS164="3E","3E",IF(COUNT(DRAFT!AO164,DRAFT!AS164)&gt;0,DRAFT!AT164,""))))</f>
        <v/>
      </c>
      <c r="O162" s="2" t="str">
        <f>IF(COUNT($A162)=0,"",IF(N162="3E","3E",IF(N162="","I",LOOKUP(N162/P$2,{0,0.4,0.45,0.5,0.55,0.6,0.65,0.7,0.75,0.8,1},{"F","D","C","C+","B-","B","B+","A-","A","A+"}))))</f>
        <v/>
      </c>
      <c r="P162" s="1" t="str">
        <f>IF(COUNT($A162)=0,"",IF(N162="","--",IF(N162="3E","3E",LOOKUP(N162/P$2,{0,0.4,0.45,0.5,0.55,0.6,0.65,0.7,0.75,0.8,1},{0,2,2.25,2.5,2.75,3,3.25,3.5,3.75,4}))))</f>
        <v/>
      </c>
      <c r="Q162" s="2" t="str">
        <f>IF(COUNT($A162)=0,"",IF($A162&lt;&gt;DRAFT!$B164,"ERR",IF(DRAFT!BB164="3E","3E",IF(COUNT(DRAFT!AX164,DRAFT!BB164)&gt;0,DRAFT!BC164,""))))</f>
        <v/>
      </c>
      <c r="R162" s="2" t="str">
        <f>IF(COUNT($A162)=0,"",IF(Q162="3E","3E",IF(Q162="","I",LOOKUP(Q162/S$2,{0,0.4,0.45,0.5,0.55,0.6,0.65,0.7,0.75,0.8,1},{"F","D","C","C+","B-","B","B+","A-","A","A+"}))))</f>
        <v/>
      </c>
      <c r="S162" s="1" t="str">
        <f>IF(COUNT($A162)=0,"",IF(Q162="","--",IF(Q162="3E","3E",LOOKUP(Q162/S$2,{0,0.4,0.45,0.5,0.55,0.6,0.65,0.7,0.75,0.8,1},{0,2,2.25,2.5,2.75,3,3.25,3.5,3.75,4}))))</f>
        <v/>
      </c>
      <c r="T162" s="2" t="str">
        <f>IF(COUNT($A162)=0,"",IF($A162&lt;&gt;DRAFT!$B164,"ERR",IF(DRAFT!BK164="3E","3E",IF(COUNT(DRAFT!BG164,DRAFT!BK164)&gt;0,DRAFT!BL164,""))))</f>
        <v/>
      </c>
      <c r="U162" s="2" t="str">
        <f>IF(COUNT($A162)=0,"",IF(T162="3E","3E",IF(T162="","I",LOOKUP(T162/V$2,{0,0.4,0.45,0.5,0.55,0.6,0.65,0.7,0.75,0.8,1},{"F","D","C","C+","B-","B","B+","A-","A","A+"}))))</f>
        <v/>
      </c>
      <c r="V162" s="1" t="str">
        <f>IF(COUNT($A162)=0,"",IF(T162="","--",IF(T162="3E","3E",LOOKUP(T162/V$2,{0,0.4,0.45,0.5,0.55,0.6,0.65,0.7,0.75,0.8,1},{0,2,2.25,2.5,2.75,3,3.25,3.5,3.75,4}))))</f>
        <v/>
      </c>
      <c r="W162" s="2" t="str">
        <f>IF(COUNT($A162)=0,"",IF($A162&lt;&gt;DRAFT!$B164,"ERR",IF(DRAFT!BT164="3E","3E",IF(COUNT(DRAFT!BP164,DRAFT!BT164)&gt;0,DRAFT!BU164,""))))</f>
        <v/>
      </c>
      <c r="X162" s="2" t="str">
        <f>IF(COUNT($A162)=0,"",IF(W162="3E","3E",IF(W162="","I",LOOKUP(W162/Y$2,{0,0.4,0.45,0.5,0.55,0.6,0.65,0.7,0.75,0.8,1},{"F","D","C","C+","B-","B","B+","A-","A","A+"}))))</f>
        <v/>
      </c>
      <c r="Y162" s="1" t="str">
        <f>IF(COUNT($A162)=0,"",IF(W162="","--",IF(W162="3E","3E",LOOKUP(W162/Y$2,{0,0.4,0.45,0.5,0.55,0.6,0.65,0.7,0.75,0.8,1},{0,2,2.25,2.5,2.75,3,3.25,3.5,3.75,4}))))</f>
        <v/>
      </c>
      <c r="Z162" s="2" t="str">
        <f>IF(COUNT($A162)=0,"",IF($A162&lt;&gt;DRAFT!$B164,"ERR",IF(DRAFT!CC164="3E","3E",IF(COUNT(DRAFT!BY164,DRAFT!CC164)&gt;0,DRAFT!CD164,""))))</f>
        <v/>
      </c>
      <c r="AA162" s="2" t="str">
        <f>IF(COUNT($A162)=0,"",IF(Z162="3E","3E",IF(Z162="","I",LOOKUP(Z162/AB$2,{0,0.4,0.45,0.5,0.55,0.6,0.65,0.7,0.75,0.8,1},{"F","D","C","C+","B-","B","B+","A-","A","A+"}))))</f>
        <v/>
      </c>
      <c r="AB162" s="1" t="str">
        <f>IF(COUNT($A162)=0,"",IF(Z162="","--",IF(Z162="3E","3E",LOOKUP(Z162/AB$2,{0,0.4,0.45,0.5,0.55,0.6,0.65,0.7,0.75,0.8,1},{0,2,2.25,2.5,2.75,3,3.25,3.5,3.75,4}))))</f>
        <v/>
      </c>
      <c r="AC162" s="2" t="str">
        <f>IF(COUNT($A162)=0,"",IF($A162&lt;&gt;DRAFT!$B164,"ERR",IF(DRAFT!CF164&gt;0,DRAFT!CF164,"")))</f>
        <v/>
      </c>
      <c r="AD162" s="2" t="str">
        <f>IF(COUNT($A162)=0,"",IF(AC162="3E","3E",IF(AC162="","I",LOOKUP(AC162/AE$2,{0,0.4,0.45,0.5,0.55,0.6,0.65,0.7,0.75,0.8,1},{"F","D","C","C+","B-","B","B+","A-","A","A+"}))))</f>
        <v/>
      </c>
      <c r="AE162" s="1" t="str">
        <f>IF(COUNT($A162)=0,"",IF(AC162="","--",IF(AC162="3E","3E",LOOKUP(AC162/AE$2,{0,0.4,0.45,0.5,0.55,0.6,0.65,0.7,0.75,0.8,1},{0,2,2.25,2.5,2.75,3,3.25,3.5,3.75,4}))))</f>
        <v/>
      </c>
      <c r="AF162" s="2" t="str">
        <f>IF(COUNT($A162)=0,"",IF($A162&lt;&gt;DRAFT!$B164,"ERR",IF(DRAFT!CI164&gt;0,DRAFT!CK164,"")))</f>
        <v/>
      </c>
      <c r="AG162" s="2" t="str">
        <f>IF(COUNT($A162)=0,"",IF(AF162="3E","3E",IF(AF162="","I",LOOKUP(AF162/AH$2,{0,0.4,0.45,0.5,0.55,0.6,0.65,0.7,0.75,0.8,1},{"F","D","C","C+","B-","B","B+","A-","A","A+"}))))</f>
        <v/>
      </c>
      <c r="AH162" s="1" t="str">
        <f>IF(COUNT($A162)=0,"",IF(AF162="","--",IF(AF162="3E","3E",LOOKUP(AF162/AH$2,{0,0.4,0.45,0.5,0.55,0.6,0.65,0.7,0.75,0.8,1},{0,2,2.25,2.5,2.75,3,3.25,3.5,3.75,4}))))</f>
        <v/>
      </c>
      <c r="AI162" s="2" t="str">
        <f>IF($A162&lt;&gt;DRAFT!$B164,"ERR",IF(OR(COUNT($A162)=0,COUNT(DRAFT!CL164:CN164,DRAFT!CP164:CR164)=0),"",CEILING(SUM(DRAFT!CO164,DRAFT!CS164,DRAFT!CT164),1)))</f>
        <v/>
      </c>
      <c r="AJ162" s="2" t="str">
        <f>IF(COUNT($A162)=0,"",IF(AI162="3E","3E",IF(AI162="","I",LOOKUP(AI162/AK$2,{0,0.4,0.45,0.5,0.55,0.6,0.65,0.7,0.75,0.8,1},{"F","D","C","C+","B-","B","B+","A-","A","A+"}))))</f>
        <v/>
      </c>
      <c r="AK162" s="1" t="str">
        <f>IF(COUNT($A162)=0,"",IF(AI162="","--",IF(AI162="3E","3E",LOOKUP(AI162/AK$2,{0,0.4,0.45,0.5,0.55,0.6,0.65,0.7,0.75,0.8,1},{0,2,2.25,2.5,2.75,3,3.25,3.5,3.75,4}))))</f>
        <v/>
      </c>
      <c r="AL162" s="4" t="str">
        <f>IF(OR(COUNT($A162)=0,COUNT(B162:AK162)=0),"",IF(COUNTIF(B162:AK162,"3E")&gt;0,"3E",IF(DRAFT!$A164="R",TRUNC(SUMPRODUCT(RGP,RCP)/TCP,3),TRUNC((SUMPRODUCT(--(IMDGP&gt;0)*IMDGP,IMCP)+CEILING(DRAFT!$DB164*42,0.25))/TCP,3))))</f>
        <v/>
      </c>
      <c r="AM162" s="2" t="str">
        <f>IF(OR(COUNT($A162)=0,COUNT(B162:AK162)=0),"",IF(COUNTIF(B162:AK162,"3E")&gt;0,"3E",IF(DRAFT!$A164="R",SUMPRODUCT(--(RGP&gt;=2),RCP),SUMPRODUCT(--(IMDGP&gt;0),--(IMGP=0),IMCP)+DRAFT!$DC164)))</f>
        <v/>
      </c>
      <c r="AN162" s="67" t="str">
        <f>IF(AL162="3E","3E",IF(COUNT($A162)=0,"",IF(COUNT(AI162)=0,"--",ROUND(((CEILING(DRAFT!$CV164*38,0.25)+CEILING(DRAFT!$CX164*38,0.25)+CEILING(DRAFT!$CZ164*42,0.25)+CEILING($AL162*42,0.25))/160),2))))</f>
        <v/>
      </c>
      <c r="AO162" s="2" t="str">
        <f>IF(AN162="3E","3E",IF(COUNT($A162)=0,"",IF(COUNT(AN162)=0,"I",LOOKUP(AN162,{0,2,2.25,2.5,2.75,3,3.25,3.5,3.75,4},{"F","D","C","C+","B-","B","B+","A-","A","A+"}))))</f>
        <v/>
      </c>
      <c r="AP162" s="2" t="str">
        <f>IF(AN162="3E","3E",IF(OR(COUNT(A162)=0,COUNT(AN162)=0),"",DRAFT!CW164+DRAFT!CY164+DRAFT!DA164+N(TABULATION!AM162)))</f>
        <v/>
      </c>
      <c r="AQ162" s="2" t="str">
        <f>IF(OR(COUNT($A162)=0,COUNT(B162:AK162)=0),"",IF(COUNTIF(B162:AM162,"3E")&gt;0,"3E",IF(AND(DRAFT!$A164="IM",OR($AL162&gt;DRAFT!$DB164,$AM162&gt;DRAFT!$DC164)),"IMPROVED",IF(AND(DRAFT!$A164="IM",$AL162&lt;=DRAFT!$DB164,$AM162&lt;=DRAFT!$DC164),"NOT IMPROVED",IF(AND(DRAFT!CU164="S",AH162&gt;=2,AK162&gt;=2,AN162&gt;=2.5,AP162&gt;=144),"PASS","FAIL")))))</f>
        <v/>
      </c>
      <c r="AR162" s="2" t="str">
        <f t="shared" si="4"/>
        <v/>
      </c>
      <c r="AS162" s="2" t="str">
        <f t="shared" si="5"/>
        <v/>
      </c>
    </row>
    <row r="163" spans="1:45" ht="18.95" customHeight="1" x14ac:dyDescent="0.25">
      <c r="A163" s="3" t="str">
        <f>IF(DRAFT!$B165="","",DRAFT!$B165)</f>
        <v/>
      </c>
      <c r="B163" s="2" t="str">
        <f>IF(COUNT($A163)=0,"",IF($A163&lt;&gt;DRAFT!$B165,"ERR",IF(DRAFT!I165="3E","3E",IF(COUNT(DRAFT!E165,DRAFT!I165)&gt;0,DRAFT!J165,""))))</f>
        <v/>
      </c>
      <c r="C163" s="2" t="str">
        <f>IF(COUNT($A163)=0,"",IF(B163="3E","3E",IF(B163="","I",LOOKUP(B163/D$2,{0,0.4,0.45,0.5,0.55,0.6,0.65,0.7,0.75,0.8,1},{"F","D","C","C+","B-","B","B+","A-","A","A+"}))))</f>
        <v/>
      </c>
      <c r="D163" s="1" t="str">
        <f>IF(COUNT($A163)=0,"",IF(B163="","--",IF(B163="3E","3E",LOOKUP(B163/D$2,{0,0.4,0.45,0.5,0.55,0.6,0.65,0.7,0.75,0.8,1},{0,2,2.25,2.5,2.75,3,3.25,3.5,3.75,4}))))</f>
        <v/>
      </c>
      <c r="E163" s="2" t="str">
        <f>IF(COUNT($A163)=0,"",IF($A163&lt;&gt;DRAFT!$B165,"ERR",IF(DRAFT!R165="3E","3E",IF(COUNT(DRAFT!N165,DRAFT!R165)&gt;0,DRAFT!S165,""))))</f>
        <v/>
      </c>
      <c r="F163" s="2" t="str">
        <f>IF(COUNT($A163)=0,"",IF(E163="3E","3E",IF(E163="","I",LOOKUP(E163/G$2,{0,0.4,0.45,0.5,0.55,0.6,0.65,0.7,0.75,0.8,1},{"F","D","C","C+","B-","B","B+","A-","A","A+"}))))</f>
        <v/>
      </c>
      <c r="G163" s="1" t="str">
        <f>IF(COUNT($A163)=0,"",IF(E163="","--",IF(E163="3E","3E",LOOKUP(E163/G$2,{0,0.4,0.45,0.5,0.55,0.6,0.65,0.7,0.75,0.8,1},{0,2,2.25,2.5,2.75,3,3.25,3.5,3.75,4}))))</f>
        <v/>
      </c>
      <c r="H163" s="2" t="str">
        <f>IF(COUNT($A163)=0,"",IF($A163&lt;&gt;DRAFT!$B165,"ERR",IF(DRAFT!AA165="3E","3E",IF(COUNT(DRAFT!W165,DRAFT!AA165)&gt;0,DRAFT!AB165,""))))</f>
        <v/>
      </c>
      <c r="I163" s="2" t="str">
        <f>IF(COUNT($A163)=0,"",IF(H163="3E","3E",IF(H163="","I",LOOKUP(H163/J$2,{0,0.4,0.45,0.5,0.55,0.6,0.65,0.7,0.75,0.8,1},{"F","D","C","C+","B-","B","B+","A-","A","A+"}))))</f>
        <v/>
      </c>
      <c r="J163" s="1" t="str">
        <f>IF(COUNT($A163)=0,"",IF(H163="","--",IF(H163="3E","3E",LOOKUP(H163/J$2,{0,0.4,0.45,0.5,0.55,0.6,0.65,0.7,0.75,0.8,1},{0,2,2.25,2.5,2.75,3,3.25,3.5,3.75,4}))))</f>
        <v/>
      </c>
      <c r="K163" s="2" t="str">
        <f>IF(COUNT($A163)=0,"",IF($A163&lt;&gt;DRAFT!$B165,"ERR",IF(DRAFT!AJ165="3E","3E",IF(COUNT(DRAFT!AF165,DRAFT!AJ165)&gt;0,DRAFT!AK165,""))))</f>
        <v/>
      </c>
      <c r="L163" s="2" t="str">
        <f>IF(COUNT($A163)=0,"",IF(K163="3E","3E",IF(K163="","I",LOOKUP(K163/M$2,{0,0.4,0.45,0.5,0.55,0.6,0.65,0.7,0.75,0.8,1},{"F","D","C","C+","B-","B","B+","A-","A","A+"}))))</f>
        <v/>
      </c>
      <c r="M163" s="1" t="str">
        <f>IF(COUNT($A163)=0,"",IF(K163="","--",IF(K163="3E","3E",LOOKUP(K163/M$2,{0,0.4,0.45,0.5,0.55,0.6,0.65,0.7,0.75,0.8,1},{0,2,2.25,2.5,2.75,3,3.25,3.5,3.75,4}))))</f>
        <v/>
      </c>
      <c r="N163" s="2" t="str">
        <f>IF(COUNT($A163)=0,"",IF($A163&lt;&gt;DRAFT!$B165,"ERR",IF(DRAFT!AS165="3E","3E",IF(COUNT(DRAFT!AO165,DRAFT!AS165)&gt;0,DRAFT!AT165,""))))</f>
        <v/>
      </c>
      <c r="O163" s="2" t="str">
        <f>IF(COUNT($A163)=0,"",IF(N163="3E","3E",IF(N163="","I",LOOKUP(N163/P$2,{0,0.4,0.45,0.5,0.55,0.6,0.65,0.7,0.75,0.8,1},{"F","D","C","C+","B-","B","B+","A-","A","A+"}))))</f>
        <v/>
      </c>
      <c r="P163" s="1" t="str">
        <f>IF(COUNT($A163)=0,"",IF(N163="","--",IF(N163="3E","3E",LOOKUP(N163/P$2,{0,0.4,0.45,0.5,0.55,0.6,0.65,0.7,0.75,0.8,1},{0,2,2.25,2.5,2.75,3,3.25,3.5,3.75,4}))))</f>
        <v/>
      </c>
      <c r="Q163" s="2" t="str">
        <f>IF(COUNT($A163)=0,"",IF($A163&lt;&gt;DRAFT!$B165,"ERR",IF(DRAFT!BB165="3E","3E",IF(COUNT(DRAFT!AX165,DRAFT!BB165)&gt;0,DRAFT!BC165,""))))</f>
        <v/>
      </c>
      <c r="R163" s="2" t="str">
        <f>IF(COUNT($A163)=0,"",IF(Q163="3E","3E",IF(Q163="","I",LOOKUP(Q163/S$2,{0,0.4,0.45,0.5,0.55,0.6,0.65,0.7,0.75,0.8,1},{"F","D","C","C+","B-","B","B+","A-","A","A+"}))))</f>
        <v/>
      </c>
      <c r="S163" s="1" t="str">
        <f>IF(COUNT($A163)=0,"",IF(Q163="","--",IF(Q163="3E","3E",LOOKUP(Q163/S$2,{0,0.4,0.45,0.5,0.55,0.6,0.65,0.7,0.75,0.8,1},{0,2,2.25,2.5,2.75,3,3.25,3.5,3.75,4}))))</f>
        <v/>
      </c>
      <c r="T163" s="2" t="str">
        <f>IF(COUNT($A163)=0,"",IF($A163&lt;&gt;DRAFT!$B165,"ERR",IF(DRAFT!BK165="3E","3E",IF(COUNT(DRAFT!BG165,DRAFT!BK165)&gt;0,DRAFT!BL165,""))))</f>
        <v/>
      </c>
      <c r="U163" s="2" t="str">
        <f>IF(COUNT($A163)=0,"",IF(T163="3E","3E",IF(T163="","I",LOOKUP(T163/V$2,{0,0.4,0.45,0.5,0.55,0.6,0.65,0.7,0.75,0.8,1},{"F","D","C","C+","B-","B","B+","A-","A","A+"}))))</f>
        <v/>
      </c>
      <c r="V163" s="1" t="str">
        <f>IF(COUNT($A163)=0,"",IF(T163="","--",IF(T163="3E","3E",LOOKUP(T163/V$2,{0,0.4,0.45,0.5,0.55,0.6,0.65,0.7,0.75,0.8,1},{0,2,2.25,2.5,2.75,3,3.25,3.5,3.75,4}))))</f>
        <v/>
      </c>
      <c r="W163" s="2" t="str">
        <f>IF(COUNT($A163)=0,"",IF($A163&lt;&gt;DRAFT!$B165,"ERR",IF(DRAFT!BT165="3E","3E",IF(COUNT(DRAFT!BP165,DRAFT!BT165)&gt;0,DRAFT!BU165,""))))</f>
        <v/>
      </c>
      <c r="X163" s="2" t="str">
        <f>IF(COUNT($A163)=0,"",IF(W163="3E","3E",IF(W163="","I",LOOKUP(W163/Y$2,{0,0.4,0.45,0.5,0.55,0.6,0.65,0.7,0.75,0.8,1},{"F","D","C","C+","B-","B","B+","A-","A","A+"}))))</f>
        <v/>
      </c>
      <c r="Y163" s="1" t="str">
        <f>IF(COUNT($A163)=0,"",IF(W163="","--",IF(W163="3E","3E",LOOKUP(W163/Y$2,{0,0.4,0.45,0.5,0.55,0.6,0.65,0.7,0.75,0.8,1},{0,2,2.25,2.5,2.75,3,3.25,3.5,3.75,4}))))</f>
        <v/>
      </c>
      <c r="Z163" s="2" t="str">
        <f>IF(COUNT($A163)=0,"",IF($A163&lt;&gt;DRAFT!$B165,"ERR",IF(DRAFT!CC165="3E","3E",IF(COUNT(DRAFT!BY165,DRAFT!CC165)&gt;0,DRAFT!CD165,""))))</f>
        <v/>
      </c>
      <c r="AA163" s="2" t="str">
        <f>IF(COUNT($A163)=0,"",IF(Z163="3E","3E",IF(Z163="","I",LOOKUP(Z163/AB$2,{0,0.4,0.45,0.5,0.55,0.6,0.65,0.7,0.75,0.8,1},{"F","D","C","C+","B-","B","B+","A-","A","A+"}))))</f>
        <v/>
      </c>
      <c r="AB163" s="1" t="str">
        <f>IF(COUNT($A163)=0,"",IF(Z163="","--",IF(Z163="3E","3E",LOOKUP(Z163/AB$2,{0,0.4,0.45,0.5,0.55,0.6,0.65,0.7,0.75,0.8,1},{0,2,2.25,2.5,2.75,3,3.25,3.5,3.75,4}))))</f>
        <v/>
      </c>
      <c r="AC163" s="2" t="str">
        <f>IF(COUNT($A163)=0,"",IF($A163&lt;&gt;DRAFT!$B165,"ERR",IF(DRAFT!CF165&gt;0,DRAFT!CF165,"")))</f>
        <v/>
      </c>
      <c r="AD163" s="2" t="str">
        <f>IF(COUNT($A163)=0,"",IF(AC163="3E","3E",IF(AC163="","I",LOOKUP(AC163/AE$2,{0,0.4,0.45,0.5,0.55,0.6,0.65,0.7,0.75,0.8,1},{"F","D","C","C+","B-","B","B+","A-","A","A+"}))))</f>
        <v/>
      </c>
      <c r="AE163" s="1" t="str">
        <f>IF(COUNT($A163)=0,"",IF(AC163="","--",IF(AC163="3E","3E",LOOKUP(AC163/AE$2,{0,0.4,0.45,0.5,0.55,0.6,0.65,0.7,0.75,0.8,1},{0,2,2.25,2.5,2.75,3,3.25,3.5,3.75,4}))))</f>
        <v/>
      </c>
      <c r="AF163" s="2" t="str">
        <f>IF(COUNT($A163)=0,"",IF($A163&lt;&gt;DRAFT!$B165,"ERR",IF(DRAFT!CI165&gt;0,DRAFT!CK165,"")))</f>
        <v/>
      </c>
      <c r="AG163" s="2" t="str">
        <f>IF(COUNT($A163)=0,"",IF(AF163="3E","3E",IF(AF163="","I",LOOKUP(AF163/AH$2,{0,0.4,0.45,0.5,0.55,0.6,0.65,0.7,0.75,0.8,1},{"F","D","C","C+","B-","B","B+","A-","A","A+"}))))</f>
        <v/>
      </c>
      <c r="AH163" s="1" t="str">
        <f>IF(COUNT($A163)=0,"",IF(AF163="","--",IF(AF163="3E","3E",LOOKUP(AF163/AH$2,{0,0.4,0.45,0.5,0.55,0.6,0.65,0.7,0.75,0.8,1},{0,2,2.25,2.5,2.75,3,3.25,3.5,3.75,4}))))</f>
        <v/>
      </c>
      <c r="AI163" s="2" t="str">
        <f>IF($A163&lt;&gt;DRAFT!$B165,"ERR",IF(OR(COUNT($A163)=0,COUNT(DRAFT!CL165:CN165,DRAFT!CP165:CR165)=0),"",CEILING(SUM(DRAFT!CO165,DRAFT!CS165,DRAFT!CT165),1)))</f>
        <v/>
      </c>
      <c r="AJ163" s="2" t="str">
        <f>IF(COUNT($A163)=0,"",IF(AI163="3E","3E",IF(AI163="","I",LOOKUP(AI163/AK$2,{0,0.4,0.45,0.5,0.55,0.6,0.65,0.7,0.75,0.8,1},{"F","D","C","C+","B-","B","B+","A-","A","A+"}))))</f>
        <v/>
      </c>
      <c r="AK163" s="1" t="str">
        <f>IF(COUNT($A163)=0,"",IF(AI163="","--",IF(AI163="3E","3E",LOOKUP(AI163/AK$2,{0,0.4,0.45,0.5,0.55,0.6,0.65,0.7,0.75,0.8,1},{0,2,2.25,2.5,2.75,3,3.25,3.5,3.75,4}))))</f>
        <v/>
      </c>
      <c r="AL163" s="4" t="str">
        <f>IF(OR(COUNT($A163)=0,COUNT(B163:AK163)=0),"",IF(COUNTIF(B163:AK163,"3E")&gt;0,"3E",IF(DRAFT!$A165="R",TRUNC(SUMPRODUCT(RGP,RCP)/TCP,3),TRUNC((SUMPRODUCT(--(IMDGP&gt;0)*IMDGP,IMCP)+CEILING(DRAFT!$DB165*42,0.25))/TCP,3))))</f>
        <v/>
      </c>
      <c r="AM163" s="2" t="str">
        <f>IF(OR(COUNT($A163)=0,COUNT(B163:AK163)=0),"",IF(COUNTIF(B163:AK163,"3E")&gt;0,"3E",IF(DRAFT!$A165="R",SUMPRODUCT(--(RGP&gt;=2),RCP),SUMPRODUCT(--(IMDGP&gt;0),--(IMGP=0),IMCP)+DRAFT!$DC165)))</f>
        <v/>
      </c>
      <c r="AN163" s="67" t="str">
        <f>IF(AL163="3E","3E",IF(COUNT($A163)=0,"",IF(COUNT(AI163)=0,"--",ROUND(((CEILING(DRAFT!$CV165*38,0.25)+CEILING(DRAFT!$CX165*38,0.25)+CEILING(DRAFT!$CZ165*42,0.25)+CEILING($AL163*42,0.25))/160),2))))</f>
        <v/>
      </c>
      <c r="AO163" s="2" t="str">
        <f>IF(AN163="3E","3E",IF(COUNT($A163)=0,"",IF(COUNT(AN163)=0,"I",LOOKUP(AN163,{0,2,2.25,2.5,2.75,3,3.25,3.5,3.75,4},{"F","D","C","C+","B-","B","B+","A-","A","A+"}))))</f>
        <v/>
      </c>
      <c r="AP163" s="2" t="str">
        <f>IF(AN163="3E","3E",IF(OR(COUNT(A163)=0,COUNT(AN163)=0),"",DRAFT!CW165+DRAFT!CY165+DRAFT!DA165+N(TABULATION!AM163)))</f>
        <v/>
      </c>
      <c r="AQ163" s="2" t="str">
        <f>IF(OR(COUNT($A163)=0,COUNT(B163:AK163)=0),"",IF(COUNTIF(B163:AM163,"3E")&gt;0,"3E",IF(AND(DRAFT!$A165="IM",OR($AL163&gt;DRAFT!$DB165,$AM163&gt;DRAFT!$DC165)),"IMPROVED",IF(AND(DRAFT!$A165="IM",$AL163&lt;=DRAFT!$DB165,$AM163&lt;=DRAFT!$DC165),"NOT IMPROVED",IF(AND(DRAFT!CU165="S",AH163&gt;=2,AK163&gt;=2,AN163&gt;=2.5,AP163&gt;=144),"PASS","FAIL")))))</f>
        <v/>
      </c>
      <c r="AR163" s="2" t="str">
        <f t="shared" si="4"/>
        <v/>
      </c>
      <c r="AS163" s="2" t="str">
        <f t="shared" si="5"/>
        <v/>
      </c>
    </row>
    <row r="164" spans="1:45" ht="18.95" customHeight="1" x14ac:dyDescent="0.25">
      <c r="A164" s="3" t="str">
        <f>IF(DRAFT!$B166="","",DRAFT!$B166)</f>
        <v/>
      </c>
      <c r="B164" s="2" t="str">
        <f>IF(COUNT($A164)=0,"",IF($A164&lt;&gt;DRAFT!$B166,"ERR",IF(DRAFT!I166="3E","3E",IF(COUNT(DRAFT!E166,DRAFT!I166)&gt;0,DRAFT!J166,""))))</f>
        <v/>
      </c>
      <c r="C164" s="2" t="str">
        <f>IF(COUNT($A164)=0,"",IF(B164="3E","3E",IF(B164="","I",LOOKUP(B164/D$2,{0,0.4,0.45,0.5,0.55,0.6,0.65,0.7,0.75,0.8,1},{"F","D","C","C+","B-","B","B+","A-","A","A+"}))))</f>
        <v/>
      </c>
      <c r="D164" s="1" t="str">
        <f>IF(COUNT($A164)=0,"",IF(B164="","--",IF(B164="3E","3E",LOOKUP(B164/D$2,{0,0.4,0.45,0.5,0.55,0.6,0.65,0.7,0.75,0.8,1},{0,2,2.25,2.5,2.75,3,3.25,3.5,3.75,4}))))</f>
        <v/>
      </c>
      <c r="E164" s="2" t="str">
        <f>IF(COUNT($A164)=0,"",IF($A164&lt;&gt;DRAFT!$B166,"ERR",IF(DRAFT!R166="3E","3E",IF(COUNT(DRAFT!N166,DRAFT!R166)&gt;0,DRAFT!S166,""))))</f>
        <v/>
      </c>
      <c r="F164" s="2" t="str">
        <f>IF(COUNT($A164)=0,"",IF(E164="3E","3E",IF(E164="","I",LOOKUP(E164/G$2,{0,0.4,0.45,0.5,0.55,0.6,0.65,0.7,0.75,0.8,1},{"F","D","C","C+","B-","B","B+","A-","A","A+"}))))</f>
        <v/>
      </c>
      <c r="G164" s="1" t="str">
        <f>IF(COUNT($A164)=0,"",IF(E164="","--",IF(E164="3E","3E",LOOKUP(E164/G$2,{0,0.4,0.45,0.5,0.55,0.6,0.65,0.7,0.75,0.8,1},{0,2,2.25,2.5,2.75,3,3.25,3.5,3.75,4}))))</f>
        <v/>
      </c>
      <c r="H164" s="2" t="str">
        <f>IF(COUNT($A164)=0,"",IF($A164&lt;&gt;DRAFT!$B166,"ERR",IF(DRAFT!AA166="3E","3E",IF(COUNT(DRAFT!W166,DRAFT!AA166)&gt;0,DRAFT!AB166,""))))</f>
        <v/>
      </c>
      <c r="I164" s="2" t="str">
        <f>IF(COUNT($A164)=0,"",IF(H164="3E","3E",IF(H164="","I",LOOKUP(H164/J$2,{0,0.4,0.45,0.5,0.55,0.6,0.65,0.7,0.75,0.8,1},{"F","D","C","C+","B-","B","B+","A-","A","A+"}))))</f>
        <v/>
      </c>
      <c r="J164" s="1" t="str">
        <f>IF(COUNT($A164)=0,"",IF(H164="","--",IF(H164="3E","3E",LOOKUP(H164/J$2,{0,0.4,0.45,0.5,0.55,0.6,0.65,0.7,0.75,0.8,1},{0,2,2.25,2.5,2.75,3,3.25,3.5,3.75,4}))))</f>
        <v/>
      </c>
      <c r="K164" s="2" t="str">
        <f>IF(COUNT($A164)=0,"",IF($A164&lt;&gt;DRAFT!$B166,"ERR",IF(DRAFT!AJ166="3E","3E",IF(COUNT(DRAFT!AF166,DRAFT!AJ166)&gt;0,DRAFT!AK166,""))))</f>
        <v/>
      </c>
      <c r="L164" s="2" t="str">
        <f>IF(COUNT($A164)=0,"",IF(K164="3E","3E",IF(K164="","I",LOOKUP(K164/M$2,{0,0.4,0.45,0.5,0.55,0.6,0.65,0.7,0.75,0.8,1},{"F","D","C","C+","B-","B","B+","A-","A","A+"}))))</f>
        <v/>
      </c>
      <c r="M164" s="1" t="str">
        <f>IF(COUNT($A164)=0,"",IF(K164="","--",IF(K164="3E","3E",LOOKUP(K164/M$2,{0,0.4,0.45,0.5,0.55,0.6,0.65,0.7,0.75,0.8,1},{0,2,2.25,2.5,2.75,3,3.25,3.5,3.75,4}))))</f>
        <v/>
      </c>
      <c r="N164" s="2" t="str">
        <f>IF(COUNT($A164)=0,"",IF($A164&lt;&gt;DRAFT!$B166,"ERR",IF(DRAFT!AS166="3E","3E",IF(COUNT(DRAFT!AO166,DRAFT!AS166)&gt;0,DRAFT!AT166,""))))</f>
        <v/>
      </c>
      <c r="O164" s="2" t="str">
        <f>IF(COUNT($A164)=0,"",IF(N164="3E","3E",IF(N164="","I",LOOKUP(N164/P$2,{0,0.4,0.45,0.5,0.55,0.6,0.65,0.7,0.75,0.8,1},{"F","D","C","C+","B-","B","B+","A-","A","A+"}))))</f>
        <v/>
      </c>
      <c r="P164" s="1" t="str">
        <f>IF(COUNT($A164)=0,"",IF(N164="","--",IF(N164="3E","3E",LOOKUP(N164/P$2,{0,0.4,0.45,0.5,0.55,0.6,0.65,0.7,0.75,0.8,1},{0,2,2.25,2.5,2.75,3,3.25,3.5,3.75,4}))))</f>
        <v/>
      </c>
      <c r="Q164" s="2" t="str">
        <f>IF(COUNT($A164)=0,"",IF($A164&lt;&gt;DRAFT!$B166,"ERR",IF(DRAFT!BB166="3E","3E",IF(COUNT(DRAFT!AX166,DRAFT!BB166)&gt;0,DRAFT!BC166,""))))</f>
        <v/>
      </c>
      <c r="R164" s="2" t="str">
        <f>IF(COUNT($A164)=0,"",IF(Q164="3E","3E",IF(Q164="","I",LOOKUP(Q164/S$2,{0,0.4,0.45,0.5,0.55,0.6,0.65,0.7,0.75,0.8,1},{"F","D","C","C+","B-","B","B+","A-","A","A+"}))))</f>
        <v/>
      </c>
      <c r="S164" s="1" t="str">
        <f>IF(COUNT($A164)=0,"",IF(Q164="","--",IF(Q164="3E","3E",LOOKUP(Q164/S$2,{0,0.4,0.45,0.5,0.55,0.6,0.65,0.7,0.75,0.8,1},{0,2,2.25,2.5,2.75,3,3.25,3.5,3.75,4}))))</f>
        <v/>
      </c>
      <c r="T164" s="2" t="str">
        <f>IF(COUNT($A164)=0,"",IF($A164&lt;&gt;DRAFT!$B166,"ERR",IF(DRAFT!BK166="3E","3E",IF(COUNT(DRAFT!BG166,DRAFT!BK166)&gt;0,DRAFT!BL166,""))))</f>
        <v/>
      </c>
      <c r="U164" s="2" t="str">
        <f>IF(COUNT($A164)=0,"",IF(T164="3E","3E",IF(T164="","I",LOOKUP(T164/V$2,{0,0.4,0.45,0.5,0.55,0.6,0.65,0.7,0.75,0.8,1},{"F","D","C","C+","B-","B","B+","A-","A","A+"}))))</f>
        <v/>
      </c>
      <c r="V164" s="1" t="str">
        <f>IF(COUNT($A164)=0,"",IF(T164="","--",IF(T164="3E","3E",LOOKUP(T164/V$2,{0,0.4,0.45,0.5,0.55,0.6,0.65,0.7,0.75,0.8,1},{0,2,2.25,2.5,2.75,3,3.25,3.5,3.75,4}))))</f>
        <v/>
      </c>
      <c r="W164" s="2" t="str">
        <f>IF(COUNT($A164)=0,"",IF($A164&lt;&gt;DRAFT!$B166,"ERR",IF(DRAFT!BT166="3E","3E",IF(COUNT(DRAFT!BP166,DRAFT!BT166)&gt;0,DRAFT!BU166,""))))</f>
        <v/>
      </c>
      <c r="X164" s="2" t="str">
        <f>IF(COUNT($A164)=0,"",IF(W164="3E","3E",IF(W164="","I",LOOKUP(W164/Y$2,{0,0.4,0.45,0.5,0.55,0.6,0.65,0.7,0.75,0.8,1},{"F","D","C","C+","B-","B","B+","A-","A","A+"}))))</f>
        <v/>
      </c>
      <c r="Y164" s="1" t="str">
        <f>IF(COUNT($A164)=0,"",IF(W164="","--",IF(W164="3E","3E",LOOKUP(W164/Y$2,{0,0.4,0.45,0.5,0.55,0.6,0.65,0.7,0.75,0.8,1},{0,2,2.25,2.5,2.75,3,3.25,3.5,3.75,4}))))</f>
        <v/>
      </c>
      <c r="Z164" s="2" t="str">
        <f>IF(COUNT($A164)=0,"",IF($A164&lt;&gt;DRAFT!$B166,"ERR",IF(DRAFT!CC166="3E","3E",IF(COUNT(DRAFT!BY166,DRAFT!CC166)&gt;0,DRAFT!CD166,""))))</f>
        <v/>
      </c>
      <c r="AA164" s="2" t="str">
        <f>IF(COUNT($A164)=0,"",IF(Z164="3E","3E",IF(Z164="","I",LOOKUP(Z164/AB$2,{0,0.4,0.45,0.5,0.55,0.6,0.65,0.7,0.75,0.8,1},{"F","D","C","C+","B-","B","B+","A-","A","A+"}))))</f>
        <v/>
      </c>
      <c r="AB164" s="1" t="str">
        <f>IF(COUNT($A164)=0,"",IF(Z164="","--",IF(Z164="3E","3E",LOOKUP(Z164/AB$2,{0,0.4,0.45,0.5,0.55,0.6,0.65,0.7,0.75,0.8,1},{0,2,2.25,2.5,2.75,3,3.25,3.5,3.75,4}))))</f>
        <v/>
      </c>
      <c r="AC164" s="2" t="str">
        <f>IF(COUNT($A164)=0,"",IF($A164&lt;&gt;DRAFT!$B166,"ERR",IF(DRAFT!CF166&gt;0,DRAFT!CF166,"")))</f>
        <v/>
      </c>
      <c r="AD164" s="2" t="str">
        <f>IF(COUNT($A164)=0,"",IF(AC164="3E","3E",IF(AC164="","I",LOOKUP(AC164/AE$2,{0,0.4,0.45,0.5,0.55,0.6,0.65,0.7,0.75,0.8,1},{"F","D","C","C+","B-","B","B+","A-","A","A+"}))))</f>
        <v/>
      </c>
      <c r="AE164" s="1" t="str">
        <f>IF(COUNT($A164)=0,"",IF(AC164="","--",IF(AC164="3E","3E",LOOKUP(AC164/AE$2,{0,0.4,0.45,0.5,0.55,0.6,0.65,0.7,0.75,0.8,1},{0,2,2.25,2.5,2.75,3,3.25,3.5,3.75,4}))))</f>
        <v/>
      </c>
      <c r="AF164" s="2" t="str">
        <f>IF(COUNT($A164)=0,"",IF($A164&lt;&gt;DRAFT!$B166,"ERR",IF(DRAFT!CI166&gt;0,DRAFT!CK166,"")))</f>
        <v/>
      </c>
      <c r="AG164" s="2" t="str">
        <f>IF(COUNT($A164)=0,"",IF(AF164="3E","3E",IF(AF164="","I",LOOKUP(AF164/AH$2,{0,0.4,0.45,0.5,0.55,0.6,0.65,0.7,0.75,0.8,1},{"F","D","C","C+","B-","B","B+","A-","A","A+"}))))</f>
        <v/>
      </c>
      <c r="AH164" s="1" t="str">
        <f>IF(COUNT($A164)=0,"",IF(AF164="","--",IF(AF164="3E","3E",LOOKUP(AF164/AH$2,{0,0.4,0.45,0.5,0.55,0.6,0.65,0.7,0.75,0.8,1},{0,2,2.25,2.5,2.75,3,3.25,3.5,3.75,4}))))</f>
        <v/>
      </c>
      <c r="AI164" s="2" t="str">
        <f>IF($A164&lt;&gt;DRAFT!$B166,"ERR",IF(OR(COUNT($A164)=0,COUNT(DRAFT!CL166:CN166,DRAFT!CP166:CR166)=0),"",CEILING(SUM(DRAFT!CO166,DRAFT!CS166,DRAFT!CT166),1)))</f>
        <v/>
      </c>
      <c r="AJ164" s="2" t="str">
        <f>IF(COUNT($A164)=0,"",IF(AI164="3E","3E",IF(AI164="","I",LOOKUP(AI164/AK$2,{0,0.4,0.45,0.5,0.55,0.6,0.65,0.7,0.75,0.8,1},{"F","D","C","C+","B-","B","B+","A-","A","A+"}))))</f>
        <v/>
      </c>
      <c r="AK164" s="1" t="str">
        <f>IF(COUNT($A164)=0,"",IF(AI164="","--",IF(AI164="3E","3E",LOOKUP(AI164/AK$2,{0,0.4,0.45,0.5,0.55,0.6,0.65,0.7,0.75,0.8,1},{0,2,2.25,2.5,2.75,3,3.25,3.5,3.75,4}))))</f>
        <v/>
      </c>
      <c r="AL164" s="4" t="str">
        <f>IF(OR(COUNT($A164)=0,COUNT(B164:AK164)=0),"",IF(COUNTIF(B164:AK164,"3E")&gt;0,"3E",IF(DRAFT!$A166="R",TRUNC(SUMPRODUCT(RGP,RCP)/TCP,3),TRUNC((SUMPRODUCT(--(IMDGP&gt;0)*IMDGP,IMCP)+CEILING(DRAFT!$DB166*42,0.25))/TCP,3))))</f>
        <v/>
      </c>
      <c r="AM164" s="2" t="str">
        <f>IF(OR(COUNT($A164)=0,COUNT(B164:AK164)=0),"",IF(COUNTIF(B164:AK164,"3E")&gt;0,"3E",IF(DRAFT!$A166="R",SUMPRODUCT(--(RGP&gt;=2),RCP),SUMPRODUCT(--(IMDGP&gt;0),--(IMGP=0),IMCP)+DRAFT!$DC166)))</f>
        <v/>
      </c>
      <c r="AN164" s="67" t="str">
        <f>IF(AL164="3E","3E",IF(COUNT($A164)=0,"",IF(COUNT(AI164)=0,"--",ROUND(((CEILING(DRAFT!$CV166*38,0.25)+CEILING(DRAFT!$CX166*38,0.25)+CEILING(DRAFT!$CZ166*42,0.25)+CEILING($AL164*42,0.25))/160),2))))</f>
        <v/>
      </c>
      <c r="AO164" s="2" t="str">
        <f>IF(AN164="3E","3E",IF(COUNT($A164)=0,"",IF(COUNT(AN164)=0,"I",LOOKUP(AN164,{0,2,2.25,2.5,2.75,3,3.25,3.5,3.75,4},{"F","D","C","C+","B-","B","B+","A-","A","A+"}))))</f>
        <v/>
      </c>
      <c r="AP164" s="2" t="str">
        <f>IF(AN164="3E","3E",IF(OR(COUNT(A164)=0,COUNT(AN164)=0),"",DRAFT!CW166+DRAFT!CY166+DRAFT!DA166+N(TABULATION!AM164)))</f>
        <v/>
      </c>
      <c r="AQ164" s="2" t="str">
        <f>IF(OR(COUNT($A164)=0,COUNT(B164:AK164)=0),"",IF(COUNTIF(B164:AM164,"3E")&gt;0,"3E",IF(AND(DRAFT!$A166="IM",OR($AL164&gt;DRAFT!$DB166,$AM164&gt;DRAFT!$DC166)),"IMPROVED",IF(AND(DRAFT!$A166="IM",$AL164&lt;=DRAFT!$DB166,$AM164&lt;=DRAFT!$DC166),"NOT IMPROVED",IF(AND(DRAFT!CU166="S",AH164&gt;=2,AK164&gt;=2,AN164&gt;=2.5,AP164&gt;=144),"PASS","FAIL")))))</f>
        <v/>
      </c>
      <c r="AR164" s="2" t="str">
        <f t="shared" si="4"/>
        <v/>
      </c>
      <c r="AS164" s="2" t="str">
        <f t="shared" si="5"/>
        <v/>
      </c>
    </row>
    <row r="165" spans="1:45" ht="18.95" customHeight="1" x14ac:dyDescent="0.25">
      <c r="A165" s="3" t="str">
        <f>IF(DRAFT!$B167="","",DRAFT!$B167)</f>
        <v/>
      </c>
      <c r="B165" s="2" t="str">
        <f>IF(COUNT($A165)=0,"",IF($A165&lt;&gt;DRAFT!$B167,"ERR",IF(DRAFT!I167="3E","3E",IF(COUNT(DRAFT!E167,DRAFT!I167)&gt;0,DRAFT!J167,""))))</f>
        <v/>
      </c>
      <c r="C165" s="2" t="str">
        <f>IF(COUNT($A165)=0,"",IF(B165="3E","3E",IF(B165="","I",LOOKUP(B165/D$2,{0,0.4,0.45,0.5,0.55,0.6,0.65,0.7,0.75,0.8,1},{"F","D","C","C+","B-","B","B+","A-","A","A+"}))))</f>
        <v/>
      </c>
      <c r="D165" s="1" t="str">
        <f>IF(COUNT($A165)=0,"",IF(B165="","--",IF(B165="3E","3E",LOOKUP(B165/D$2,{0,0.4,0.45,0.5,0.55,0.6,0.65,0.7,0.75,0.8,1},{0,2,2.25,2.5,2.75,3,3.25,3.5,3.75,4}))))</f>
        <v/>
      </c>
      <c r="E165" s="2" t="str">
        <f>IF(COUNT($A165)=0,"",IF($A165&lt;&gt;DRAFT!$B167,"ERR",IF(DRAFT!R167="3E","3E",IF(COUNT(DRAFT!N167,DRAFT!R167)&gt;0,DRAFT!S167,""))))</f>
        <v/>
      </c>
      <c r="F165" s="2" t="str">
        <f>IF(COUNT($A165)=0,"",IF(E165="3E","3E",IF(E165="","I",LOOKUP(E165/G$2,{0,0.4,0.45,0.5,0.55,0.6,0.65,0.7,0.75,0.8,1},{"F","D","C","C+","B-","B","B+","A-","A","A+"}))))</f>
        <v/>
      </c>
      <c r="G165" s="1" t="str">
        <f>IF(COUNT($A165)=0,"",IF(E165="","--",IF(E165="3E","3E",LOOKUP(E165/G$2,{0,0.4,0.45,0.5,0.55,0.6,0.65,0.7,0.75,0.8,1},{0,2,2.25,2.5,2.75,3,3.25,3.5,3.75,4}))))</f>
        <v/>
      </c>
      <c r="H165" s="2" t="str">
        <f>IF(COUNT($A165)=0,"",IF($A165&lt;&gt;DRAFT!$B167,"ERR",IF(DRAFT!AA167="3E","3E",IF(COUNT(DRAFT!W167,DRAFT!AA167)&gt;0,DRAFT!AB167,""))))</f>
        <v/>
      </c>
      <c r="I165" s="2" t="str">
        <f>IF(COUNT($A165)=0,"",IF(H165="3E","3E",IF(H165="","I",LOOKUP(H165/J$2,{0,0.4,0.45,0.5,0.55,0.6,0.65,0.7,0.75,0.8,1},{"F","D","C","C+","B-","B","B+","A-","A","A+"}))))</f>
        <v/>
      </c>
      <c r="J165" s="1" t="str">
        <f>IF(COUNT($A165)=0,"",IF(H165="","--",IF(H165="3E","3E",LOOKUP(H165/J$2,{0,0.4,0.45,0.5,0.55,0.6,0.65,0.7,0.75,0.8,1},{0,2,2.25,2.5,2.75,3,3.25,3.5,3.75,4}))))</f>
        <v/>
      </c>
      <c r="K165" s="2" t="str">
        <f>IF(COUNT($A165)=0,"",IF($A165&lt;&gt;DRAFT!$B167,"ERR",IF(DRAFT!AJ167="3E","3E",IF(COUNT(DRAFT!AF167,DRAFT!AJ167)&gt;0,DRAFT!AK167,""))))</f>
        <v/>
      </c>
      <c r="L165" s="2" t="str">
        <f>IF(COUNT($A165)=0,"",IF(K165="3E","3E",IF(K165="","I",LOOKUP(K165/M$2,{0,0.4,0.45,0.5,0.55,0.6,0.65,0.7,0.75,0.8,1},{"F","D","C","C+","B-","B","B+","A-","A","A+"}))))</f>
        <v/>
      </c>
      <c r="M165" s="1" t="str">
        <f>IF(COUNT($A165)=0,"",IF(K165="","--",IF(K165="3E","3E",LOOKUP(K165/M$2,{0,0.4,0.45,0.5,0.55,0.6,0.65,0.7,0.75,0.8,1},{0,2,2.25,2.5,2.75,3,3.25,3.5,3.75,4}))))</f>
        <v/>
      </c>
      <c r="N165" s="2" t="str">
        <f>IF(COUNT($A165)=0,"",IF($A165&lt;&gt;DRAFT!$B167,"ERR",IF(DRAFT!AS167="3E","3E",IF(COUNT(DRAFT!AO167,DRAFT!AS167)&gt;0,DRAFT!AT167,""))))</f>
        <v/>
      </c>
      <c r="O165" s="2" t="str">
        <f>IF(COUNT($A165)=0,"",IF(N165="3E","3E",IF(N165="","I",LOOKUP(N165/P$2,{0,0.4,0.45,0.5,0.55,0.6,0.65,0.7,0.75,0.8,1},{"F","D","C","C+","B-","B","B+","A-","A","A+"}))))</f>
        <v/>
      </c>
      <c r="P165" s="1" t="str">
        <f>IF(COUNT($A165)=0,"",IF(N165="","--",IF(N165="3E","3E",LOOKUP(N165/P$2,{0,0.4,0.45,0.5,0.55,0.6,0.65,0.7,0.75,0.8,1},{0,2,2.25,2.5,2.75,3,3.25,3.5,3.75,4}))))</f>
        <v/>
      </c>
      <c r="Q165" s="2" t="str">
        <f>IF(COUNT($A165)=0,"",IF($A165&lt;&gt;DRAFT!$B167,"ERR",IF(DRAFT!BB167="3E","3E",IF(COUNT(DRAFT!AX167,DRAFT!BB167)&gt;0,DRAFT!BC167,""))))</f>
        <v/>
      </c>
      <c r="R165" s="2" t="str">
        <f>IF(COUNT($A165)=0,"",IF(Q165="3E","3E",IF(Q165="","I",LOOKUP(Q165/S$2,{0,0.4,0.45,0.5,0.55,0.6,0.65,0.7,0.75,0.8,1},{"F","D","C","C+","B-","B","B+","A-","A","A+"}))))</f>
        <v/>
      </c>
      <c r="S165" s="1" t="str">
        <f>IF(COUNT($A165)=0,"",IF(Q165="","--",IF(Q165="3E","3E",LOOKUP(Q165/S$2,{0,0.4,0.45,0.5,0.55,0.6,0.65,0.7,0.75,0.8,1},{0,2,2.25,2.5,2.75,3,3.25,3.5,3.75,4}))))</f>
        <v/>
      </c>
      <c r="T165" s="2" t="str">
        <f>IF(COUNT($A165)=0,"",IF($A165&lt;&gt;DRAFT!$B167,"ERR",IF(DRAFT!BK167="3E","3E",IF(COUNT(DRAFT!BG167,DRAFT!BK167)&gt;0,DRAFT!BL167,""))))</f>
        <v/>
      </c>
      <c r="U165" s="2" t="str">
        <f>IF(COUNT($A165)=0,"",IF(T165="3E","3E",IF(T165="","I",LOOKUP(T165/V$2,{0,0.4,0.45,0.5,0.55,0.6,0.65,0.7,0.75,0.8,1},{"F","D","C","C+","B-","B","B+","A-","A","A+"}))))</f>
        <v/>
      </c>
      <c r="V165" s="1" t="str">
        <f>IF(COUNT($A165)=0,"",IF(T165="","--",IF(T165="3E","3E",LOOKUP(T165/V$2,{0,0.4,0.45,0.5,0.55,0.6,0.65,0.7,0.75,0.8,1},{0,2,2.25,2.5,2.75,3,3.25,3.5,3.75,4}))))</f>
        <v/>
      </c>
      <c r="W165" s="2" t="str">
        <f>IF(COUNT($A165)=0,"",IF($A165&lt;&gt;DRAFT!$B167,"ERR",IF(DRAFT!BT167="3E","3E",IF(COUNT(DRAFT!BP167,DRAFT!BT167)&gt;0,DRAFT!BU167,""))))</f>
        <v/>
      </c>
      <c r="X165" s="2" t="str">
        <f>IF(COUNT($A165)=0,"",IF(W165="3E","3E",IF(W165="","I",LOOKUP(W165/Y$2,{0,0.4,0.45,0.5,0.55,0.6,0.65,0.7,0.75,0.8,1},{"F","D","C","C+","B-","B","B+","A-","A","A+"}))))</f>
        <v/>
      </c>
      <c r="Y165" s="1" t="str">
        <f>IF(COUNT($A165)=0,"",IF(W165="","--",IF(W165="3E","3E",LOOKUP(W165/Y$2,{0,0.4,0.45,0.5,0.55,0.6,0.65,0.7,0.75,0.8,1},{0,2,2.25,2.5,2.75,3,3.25,3.5,3.75,4}))))</f>
        <v/>
      </c>
      <c r="Z165" s="2" t="str">
        <f>IF(COUNT($A165)=0,"",IF($A165&lt;&gt;DRAFT!$B167,"ERR",IF(DRAFT!CC167="3E","3E",IF(COUNT(DRAFT!BY167,DRAFT!CC167)&gt;0,DRAFT!CD167,""))))</f>
        <v/>
      </c>
      <c r="AA165" s="2" t="str">
        <f>IF(COUNT($A165)=0,"",IF(Z165="3E","3E",IF(Z165="","I",LOOKUP(Z165/AB$2,{0,0.4,0.45,0.5,0.55,0.6,0.65,0.7,0.75,0.8,1},{"F","D","C","C+","B-","B","B+","A-","A","A+"}))))</f>
        <v/>
      </c>
      <c r="AB165" s="1" t="str">
        <f>IF(COUNT($A165)=0,"",IF(Z165="","--",IF(Z165="3E","3E",LOOKUP(Z165/AB$2,{0,0.4,0.45,0.5,0.55,0.6,0.65,0.7,0.75,0.8,1},{0,2,2.25,2.5,2.75,3,3.25,3.5,3.75,4}))))</f>
        <v/>
      </c>
      <c r="AC165" s="2" t="str">
        <f>IF(COUNT($A165)=0,"",IF($A165&lt;&gt;DRAFT!$B167,"ERR",IF(DRAFT!CF167&gt;0,DRAFT!CF167,"")))</f>
        <v/>
      </c>
      <c r="AD165" s="2" t="str">
        <f>IF(COUNT($A165)=0,"",IF(AC165="3E","3E",IF(AC165="","I",LOOKUP(AC165/AE$2,{0,0.4,0.45,0.5,0.55,0.6,0.65,0.7,0.75,0.8,1},{"F","D","C","C+","B-","B","B+","A-","A","A+"}))))</f>
        <v/>
      </c>
      <c r="AE165" s="1" t="str">
        <f>IF(COUNT($A165)=0,"",IF(AC165="","--",IF(AC165="3E","3E",LOOKUP(AC165/AE$2,{0,0.4,0.45,0.5,0.55,0.6,0.65,0.7,0.75,0.8,1},{0,2,2.25,2.5,2.75,3,3.25,3.5,3.75,4}))))</f>
        <v/>
      </c>
      <c r="AF165" s="2" t="str">
        <f>IF(COUNT($A165)=0,"",IF($A165&lt;&gt;DRAFT!$B167,"ERR",IF(DRAFT!CI167&gt;0,DRAFT!CK167,"")))</f>
        <v/>
      </c>
      <c r="AG165" s="2" t="str">
        <f>IF(COUNT($A165)=0,"",IF(AF165="3E","3E",IF(AF165="","I",LOOKUP(AF165/AH$2,{0,0.4,0.45,0.5,0.55,0.6,0.65,0.7,0.75,0.8,1},{"F","D","C","C+","B-","B","B+","A-","A","A+"}))))</f>
        <v/>
      </c>
      <c r="AH165" s="1" t="str">
        <f>IF(COUNT($A165)=0,"",IF(AF165="","--",IF(AF165="3E","3E",LOOKUP(AF165/AH$2,{0,0.4,0.45,0.5,0.55,0.6,0.65,0.7,0.75,0.8,1},{0,2,2.25,2.5,2.75,3,3.25,3.5,3.75,4}))))</f>
        <v/>
      </c>
      <c r="AI165" s="2" t="str">
        <f>IF($A165&lt;&gt;DRAFT!$B167,"ERR",IF(OR(COUNT($A165)=0,COUNT(DRAFT!CL167:CN167,DRAFT!CP167:CR167)=0),"",CEILING(SUM(DRAFT!CO167,DRAFT!CS167,DRAFT!CT167),1)))</f>
        <v/>
      </c>
      <c r="AJ165" s="2" t="str">
        <f>IF(COUNT($A165)=0,"",IF(AI165="3E","3E",IF(AI165="","I",LOOKUP(AI165/AK$2,{0,0.4,0.45,0.5,0.55,0.6,0.65,0.7,0.75,0.8,1},{"F","D","C","C+","B-","B","B+","A-","A","A+"}))))</f>
        <v/>
      </c>
      <c r="AK165" s="1" t="str">
        <f>IF(COUNT($A165)=0,"",IF(AI165="","--",IF(AI165="3E","3E",LOOKUP(AI165/AK$2,{0,0.4,0.45,0.5,0.55,0.6,0.65,0.7,0.75,0.8,1},{0,2,2.25,2.5,2.75,3,3.25,3.5,3.75,4}))))</f>
        <v/>
      </c>
      <c r="AL165" s="4" t="str">
        <f>IF(OR(COUNT($A165)=0,COUNT(B165:AK165)=0),"",IF(COUNTIF(B165:AK165,"3E")&gt;0,"3E",IF(DRAFT!$A167="R",TRUNC(SUMPRODUCT(RGP,RCP)/TCP,3),TRUNC((SUMPRODUCT(--(IMDGP&gt;0)*IMDGP,IMCP)+CEILING(DRAFT!$DB167*42,0.25))/TCP,3))))</f>
        <v/>
      </c>
      <c r="AM165" s="2" t="str">
        <f>IF(OR(COUNT($A165)=0,COUNT(B165:AK165)=0),"",IF(COUNTIF(B165:AK165,"3E")&gt;0,"3E",IF(DRAFT!$A167="R",SUMPRODUCT(--(RGP&gt;=2),RCP),SUMPRODUCT(--(IMDGP&gt;0),--(IMGP=0),IMCP)+DRAFT!$DC167)))</f>
        <v/>
      </c>
      <c r="AN165" s="67" t="str">
        <f>IF(AL165="3E","3E",IF(COUNT($A165)=0,"",IF(COUNT(AI165)=0,"--",ROUND(((CEILING(DRAFT!$CV167*38,0.25)+CEILING(DRAFT!$CX167*38,0.25)+CEILING(DRAFT!$CZ167*42,0.25)+CEILING($AL165*42,0.25))/160),2))))</f>
        <v/>
      </c>
      <c r="AO165" s="2" t="str">
        <f>IF(AN165="3E","3E",IF(COUNT($A165)=0,"",IF(COUNT(AN165)=0,"I",LOOKUP(AN165,{0,2,2.25,2.5,2.75,3,3.25,3.5,3.75,4},{"F","D","C","C+","B-","B","B+","A-","A","A+"}))))</f>
        <v/>
      </c>
      <c r="AP165" s="2" t="str">
        <f>IF(AN165="3E","3E",IF(OR(COUNT(A165)=0,COUNT(AN165)=0),"",DRAFT!CW167+DRAFT!CY167+DRAFT!DA167+N(TABULATION!AM165)))</f>
        <v/>
      </c>
      <c r="AQ165" s="2" t="str">
        <f>IF(OR(COUNT($A165)=0,COUNT(B165:AK165)=0),"",IF(COUNTIF(B165:AM165,"3E")&gt;0,"3E",IF(AND(DRAFT!$A167="IM",OR($AL165&gt;DRAFT!$DB167,$AM165&gt;DRAFT!$DC167)),"IMPROVED",IF(AND(DRAFT!$A167="IM",$AL165&lt;=DRAFT!$DB167,$AM165&lt;=DRAFT!$DC167),"NOT IMPROVED",IF(AND(DRAFT!CU167="S",AH165&gt;=2,AK165&gt;=2,AN165&gt;=2.5,AP165&gt;=144),"PASS","FAIL")))))</f>
        <v/>
      </c>
      <c r="AR165" s="2" t="str">
        <f t="shared" si="4"/>
        <v/>
      </c>
      <c r="AS165" s="2" t="str">
        <f t="shared" si="5"/>
        <v/>
      </c>
    </row>
    <row r="166" spans="1:45" ht="18.95" customHeight="1" x14ac:dyDescent="0.25">
      <c r="A166" s="3" t="str">
        <f>IF(DRAFT!$B168="","",DRAFT!$B168)</f>
        <v/>
      </c>
      <c r="B166" s="2" t="str">
        <f>IF(COUNT($A166)=0,"",IF($A166&lt;&gt;DRAFT!$B168,"ERR",IF(DRAFT!I168="3E","3E",IF(COUNT(DRAFT!E168,DRAFT!I168)&gt;0,DRAFT!J168,""))))</f>
        <v/>
      </c>
      <c r="C166" s="2" t="str">
        <f>IF(COUNT($A166)=0,"",IF(B166="3E","3E",IF(B166="","I",LOOKUP(B166/D$2,{0,0.4,0.45,0.5,0.55,0.6,0.65,0.7,0.75,0.8,1},{"F","D","C","C+","B-","B","B+","A-","A","A+"}))))</f>
        <v/>
      </c>
      <c r="D166" s="1" t="str">
        <f>IF(COUNT($A166)=0,"",IF(B166="","--",IF(B166="3E","3E",LOOKUP(B166/D$2,{0,0.4,0.45,0.5,0.55,0.6,0.65,0.7,0.75,0.8,1},{0,2,2.25,2.5,2.75,3,3.25,3.5,3.75,4}))))</f>
        <v/>
      </c>
      <c r="E166" s="2" t="str">
        <f>IF(COUNT($A166)=0,"",IF($A166&lt;&gt;DRAFT!$B168,"ERR",IF(DRAFT!R168="3E","3E",IF(COUNT(DRAFT!N168,DRAFT!R168)&gt;0,DRAFT!S168,""))))</f>
        <v/>
      </c>
      <c r="F166" s="2" t="str">
        <f>IF(COUNT($A166)=0,"",IF(E166="3E","3E",IF(E166="","I",LOOKUP(E166/G$2,{0,0.4,0.45,0.5,0.55,0.6,0.65,0.7,0.75,0.8,1},{"F","D","C","C+","B-","B","B+","A-","A","A+"}))))</f>
        <v/>
      </c>
      <c r="G166" s="1" t="str">
        <f>IF(COUNT($A166)=0,"",IF(E166="","--",IF(E166="3E","3E",LOOKUP(E166/G$2,{0,0.4,0.45,0.5,0.55,0.6,0.65,0.7,0.75,0.8,1},{0,2,2.25,2.5,2.75,3,3.25,3.5,3.75,4}))))</f>
        <v/>
      </c>
      <c r="H166" s="2" t="str">
        <f>IF(COUNT($A166)=0,"",IF($A166&lt;&gt;DRAFT!$B168,"ERR",IF(DRAFT!AA168="3E","3E",IF(COUNT(DRAFT!W168,DRAFT!AA168)&gt;0,DRAFT!AB168,""))))</f>
        <v/>
      </c>
      <c r="I166" s="2" t="str">
        <f>IF(COUNT($A166)=0,"",IF(H166="3E","3E",IF(H166="","I",LOOKUP(H166/J$2,{0,0.4,0.45,0.5,0.55,0.6,0.65,0.7,0.75,0.8,1},{"F","D","C","C+","B-","B","B+","A-","A","A+"}))))</f>
        <v/>
      </c>
      <c r="J166" s="1" t="str">
        <f>IF(COUNT($A166)=0,"",IF(H166="","--",IF(H166="3E","3E",LOOKUP(H166/J$2,{0,0.4,0.45,0.5,0.55,0.6,0.65,0.7,0.75,0.8,1},{0,2,2.25,2.5,2.75,3,3.25,3.5,3.75,4}))))</f>
        <v/>
      </c>
      <c r="K166" s="2" t="str">
        <f>IF(COUNT($A166)=0,"",IF($A166&lt;&gt;DRAFT!$B168,"ERR",IF(DRAFT!AJ168="3E","3E",IF(COUNT(DRAFT!AF168,DRAFT!AJ168)&gt;0,DRAFT!AK168,""))))</f>
        <v/>
      </c>
      <c r="L166" s="2" t="str">
        <f>IF(COUNT($A166)=0,"",IF(K166="3E","3E",IF(K166="","I",LOOKUP(K166/M$2,{0,0.4,0.45,0.5,0.55,0.6,0.65,0.7,0.75,0.8,1},{"F","D","C","C+","B-","B","B+","A-","A","A+"}))))</f>
        <v/>
      </c>
      <c r="M166" s="1" t="str">
        <f>IF(COUNT($A166)=0,"",IF(K166="","--",IF(K166="3E","3E",LOOKUP(K166/M$2,{0,0.4,0.45,0.5,0.55,0.6,0.65,0.7,0.75,0.8,1},{0,2,2.25,2.5,2.75,3,3.25,3.5,3.75,4}))))</f>
        <v/>
      </c>
      <c r="N166" s="2" t="str">
        <f>IF(COUNT($A166)=0,"",IF($A166&lt;&gt;DRAFT!$B168,"ERR",IF(DRAFT!AS168="3E","3E",IF(COUNT(DRAFT!AO168,DRAFT!AS168)&gt;0,DRAFT!AT168,""))))</f>
        <v/>
      </c>
      <c r="O166" s="2" t="str">
        <f>IF(COUNT($A166)=0,"",IF(N166="3E","3E",IF(N166="","I",LOOKUP(N166/P$2,{0,0.4,0.45,0.5,0.55,0.6,0.65,0.7,0.75,0.8,1},{"F","D","C","C+","B-","B","B+","A-","A","A+"}))))</f>
        <v/>
      </c>
      <c r="P166" s="1" t="str">
        <f>IF(COUNT($A166)=0,"",IF(N166="","--",IF(N166="3E","3E",LOOKUP(N166/P$2,{0,0.4,0.45,0.5,0.55,0.6,0.65,0.7,0.75,0.8,1},{0,2,2.25,2.5,2.75,3,3.25,3.5,3.75,4}))))</f>
        <v/>
      </c>
      <c r="Q166" s="2" t="str">
        <f>IF(COUNT($A166)=0,"",IF($A166&lt;&gt;DRAFT!$B168,"ERR",IF(DRAFT!BB168="3E","3E",IF(COUNT(DRAFT!AX168,DRAFT!BB168)&gt;0,DRAFT!BC168,""))))</f>
        <v/>
      </c>
      <c r="R166" s="2" t="str">
        <f>IF(COUNT($A166)=0,"",IF(Q166="3E","3E",IF(Q166="","I",LOOKUP(Q166/S$2,{0,0.4,0.45,0.5,0.55,0.6,0.65,0.7,0.75,0.8,1},{"F","D","C","C+","B-","B","B+","A-","A","A+"}))))</f>
        <v/>
      </c>
      <c r="S166" s="1" t="str">
        <f>IF(COUNT($A166)=0,"",IF(Q166="","--",IF(Q166="3E","3E",LOOKUP(Q166/S$2,{0,0.4,0.45,0.5,0.55,0.6,0.65,0.7,0.75,0.8,1},{0,2,2.25,2.5,2.75,3,3.25,3.5,3.75,4}))))</f>
        <v/>
      </c>
      <c r="T166" s="2" t="str">
        <f>IF(COUNT($A166)=0,"",IF($A166&lt;&gt;DRAFT!$B168,"ERR",IF(DRAFT!BK168="3E","3E",IF(COUNT(DRAFT!BG168,DRAFT!BK168)&gt;0,DRAFT!BL168,""))))</f>
        <v/>
      </c>
      <c r="U166" s="2" t="str">
        <f>IF(COUNT($A166)=0,"",IF(T166="3E","3E",IF(T166="","I",LOOKUP(T166/V$2,{0,0.4,0.45,0.5,0.55,0.6,0.65,0.7,0.75,0.8,1},{"F","D","C","C+","B-","B","B+","A-","A","A+"}))))</f>
        <v/>
      </c>
      <c r="V166" s="1" t="str">
        <f>IF(COUNT($A166)=0,"",IF(T166="","--",IF(T166="3E","3E",LOOKUP(T166/V$2,{0,0.4,0.45,0.5,0.55,0.6,0.65,0.7,0.75,0.8,1},{0,2,2.25,2.5,2.75,3,3.25,3.5,3.75,4}))))</f>
        <v/>
      </c>
      <c r="W166" s="2" t="str">
        <f>IF(COUNT($A166)=0,"",IF($A166&lt;&gt;DRAFT!$B168,"ERR",IF(DRAFT!BT168="3E","3E",IF(COUNT(DRAFT!BP168,DRAFT!BT168)&gt;0,DRAFT!BU168,""))))</f>
        <v/>
      </c>
      <c r="X166" s="2" t="str">
        <f>IF(COUNT($A166)=0,"",IF(W166="3E","3E",IF(W166="","I",LOOKUP(W166/Y$2,{0,0.4,0.45,0.5,0.55,0.6,0.65,0.7,0.75,0.8,1},{"F","D","C","C+","B-","B","B+","A-","A","A+"}))))</f>
        <v/>
      </c>
      <c r="Y166" s="1" t="str">
        <f>IF(COUNT($A166)=0,"",IF(W166="","--",IF(W166="3E","3E",LOOKUP(W166/Y$2,{0,0.4,0.45,0.5,0.55,0.6,0.65,0.7,0.75,0.8,1},{0,2,2.25,2.5,2.75,3,3.25,3.5,3.75,4}))))</f>
        <v/>
      </c>
      <c r="Z166" s="2" t="str">
        <f>IF(COUNT($A166)=0,"",IF($A166&lt;&gt;DRAFT!$B168,"ERR",IF(DRAFT!CC168="3E","3E",IF(COUNT(DRAFT!BY168,DRAFT!CC168)&gt;0,DRAFT!CD168,""))))</f>
        <v/>
      </c>
      <c r="AA166" s="2" t="str">
        <f>IF(COUNT($A166)=0,"",IF(Z166="3E","3E",IF(Z166="","I",LOOKUP(Z166/AB$2,{0,0.4,0.45,0.5,0.55,0.6,0.65,0.7,0.75,0.8,1},{"F","D","C","C+","B-","B","B+","A-","A","A+"}))))</f>
        <v/>
      </c>
      <c r="AB166" s="1" t="str">
        <f>IF(COUNT($A166)=0,"",IF(Z166="","--",IF(Z166="3E","3E",LOOKUP(Z166/AB$2,{0,0.4,0.45,0.5,0.55,0.6,0.65,0.7,0.75,0.8,1},{0,2,2.25,2.5,2.75,3,3.25,3.5,3.75,4}))))</f>
        <v/>
      </c>
      <c r="AC166" s="2" t="str">
        <f>IF(COUNT($A166)=0,"",IF($A166&lt;&gt;DRAFT!$B168,"ERR",IF(DRAFT!CF168&gt;0,DRAFT!CF168,"")))</f>
        <v/>
      </c>
      <c r="AD166" s="2" t="str">
        <f>IF(COUNT($A166)=0,"",IF(AC166="3E","3E",IF(AC166="","I",LOOKUP(AC166/AE$2,{0,0.4,0.45,0.5,0.55,0.6,0.65,0.7,0.75,0.8,1},{"F","D","C","C+","B-","B","B+","A-","A","A+"}))))</f>
        <v/>
      </c>
      <c r="AE166" s="1" t="str">
        <f>IF(COUNT($A166)=0,"",IF(AC166="","--",IF(AC166="3E","3E",LOOKUP(AC166/AE$2,{0,0.4,0.45,0.5,0.55,0.6,0.65,0.7,0.75,0.8,1},{0,2,2.25,2.5,2.75,3,3.25,3.5,3.75,4}))))</f>
        <v/>
      </c>
      <c r="AF166" s="2" t="str">
        <f>IF(COUNT($A166)=0,"",IF($A166&lt;&gt;DRAFT!$B168,"ERR",IF(DRAFT!CI168&gt;0,DRAFT!CK168,"")))</f>
        <v/>
      </c>
      <c r="AG166" s="2" t="str">
        <f>IF(COUNT($A166)=0,"",IF(AF166="3E","3E",IF(AF166="","I",LOOKUP(AF166/AH$2,{0,0.4,0.45,0.5,0.55,0.6,0.65,0.7,0.75,0.8,1},{"F","D","C","C+","B-","B","B+","A-","A","A+"}))))</f>
        <v/>
      </c>
      <c r="AH166" s="1" t="str">
        <f>IF(COUNT($A166)=0,"",IF(AF166="","--",IF(AF166="3E","3E",LOOKUP(AF166/AH$2,{0,0.4,0.45,0.5,0.55,0.6,0.65,0.7,0.75,0.8,1},{0,2,2.25,2.5,2.75,3,3.25,3.5,3.75,4}))))</f>
        <v/>
      </c>
      <c r="AI166" s="2" t="str">
        <f>IF($A166&lt;&gt;DRAFT!$B168,"ERR",IF(OR(COUNT($A166)=0,COUNT(DRAFT!CL168:CN168,DRAFT!CP168:CR168)=0),"",CEILING(SUM(DRAFT!CO168,DRAFT!CS168,DRAFT!CT168),1)))</f>
        <v/>
      </c>
      <c r="AJ166" s="2" t="str">
        <f>IF(COUNT($A166)=0,"",IF(AI166="3E","3E",IF(AI166="","I",LOOKUP(AI166/AK$2,{0,0.4,0.45,0.5,0.55,0.6,0.65,0.7,0.75,0.8,1},{"F","D","C","C+","B-","B","B+","A-","A","A+"}))))</f>
        <v/>
      </c>
      <c r="AK166" s="1" t="str">
        <f>IF(COUNT($A166)=0,"",IF(AI166="","--",IF(AI166="3E","3E",LOOKUP(AI166/AK$2,{0,0.4,0.45,0.5,0.55,0.6,0.65,0.7,0.75,0.8,1},{0,2,2.25,2.5,2.75,3,3.25,3.5,3.75,4}))))</f>
        <v/>
      </c>
      <c r="AL166" s="4" t="str">
        <f>IF(OR(COUNT($A166)=0,COUNT(B166:AK166)=0),"",IF(COUNTIF(B166:AK166,"3E")&gt;0,"3E",IF(DRAFT!$A168="R",TRUNC(SUMPRODUCT(RGP,RCP)/TCP,3),TRUNC((SUMPRODUCT(--(IMDGP&gt;0)*IMDGP,IMCP)+CEILING(DRAFT!$DB168*42,0.25))/TCP,3))))</f>
        <v/>
      </c>
      <c r="AM166" s="2" t="str">
        <f>IF(OR(COUNT($A166)=0,COUNT(B166:AK166)=0),"",IF(COUNTIF(B166:AK166,"3E")&gt;0,"3E",IF(DRAFT!$A168="R",SUMPRODUCT(--(RGP&gt;=2),RCP),SUMPRODUCT(--(IMDGP&gt;0),--(IMGP=0),IMCP)+DRAFT!$DC168)))</f>
        <v/>
      </c>
      <c r="AN166" s="67" t="str">
        <f>IF(AL166="3E","3E",IF(COUNT($A166)=0,"",IF(COUNT(AI166)=0,"--",ROUND(((CEILING(DRAFT!$CV168*38,0.25)+CEILING(DRAFT!$CX168*38,0.25)+CEILING(DRAFT!$CZ168*42,0.25)+CEILING($AL166*42,0.25))/160),2))))</f>
        <v/>
      </c>
      <c r="AO166" s="2" t="str">
        <f>IF(AN166="3E","3E",IF(COUNT($A166)=0,"",IF(COUNT(AN166)=0,"I",LOOKUP(AN166,{0,2,2.25,2.5,2.75,3,3.25,3.5,3.75,4},{"F","D","C","C+","B-","B","B+","A-","A","A+"}))))</f>
        <v/>
      </c>
      <c r="AP166" s="2" t="str">
        <f>IF(AN166="3E","3E",IF(OR(COUNT(A166)=0,COUNT(AN166)=0),"",DRAFT!CW168+DRAFT!CY168+DRAFT!DA168+N(TABULATION!AM166)))</f>
        <v/>
      </c>
      <c r="AQ166" s="2" t="str">
        <f>IF(OR(COUNT($A166)=0,COUNT(B166:AK166)=0),"",IF(COUNTIF(B166:AM166,"3E")&gt;0,"3E",IF(AND(DRAFT!$A168="IM",OR($AL166&gt;DRAFT!$DB168,$AM166&gt;DRAFT!$DC168)),"IMPROVED",IF(AND(DRAFT!$A168="IM",$AL166&lt;=DRAFT!$DB168,$AM166&lt;=DRAFT!$DC168),"NOT IMPROVED",IF(AND(DRAFT!CU168="S",AH166&gt;=2,AK166&gt;=2,AN166&gt;=2.5,AP166&gt;=144),"PASS","FAIL")))))</f>
        <v/>
      </c>
      <c r="AR166" s="2" t="str">
        <f t="shared" si="4"/>
        <v/>
      </c>
      <c r="AS166" s="2" t="str">
        <f t="shared" si="5"/>
        <v/>
      </c>
    </row>
    <row r="167" spans="1:45" ht="18.95" customHeight="1" x14ac:dyDescent="0.25">
      <c r="A167" s="3" t="str">
        <f>IF(DRAFT!$B169="","",DRAFT!$B169)</f>
        <v/>
      </c>
      <c r="B167" s="2" t="str">
        <f>IF(COUNT($A167)=0,"",IF($A167&lt;&gt;DRAFT!$B169,"ERR",IF(DRAFT!I169="3E","3E",IF(COUNT(DRAFT!E169,DRAFT!I169)&gt;0,DRAFT!J169,""))))</f>
        <v/>
      </c>
      <c r="C167" s="2" t="str">
        <f>IF(COUNT($A167)=0,"",IF(B167="3E","3E",IF(B167="","I",LOOKUP(B167/D$2,{0,0.4,0.45,0.5,0.55,0.6,0.65,0.7,0.75,0.8,1},{"F","D","C","C+","B-","B","B+","A-","A","A+"}))))</f>
        <v/>
      </c>
      <c r="D167" s="1" t="str">
        <f>IF(COUNT($A167)=0,"",IF(B167="","--",IF(B167="3E","3E",LOOKUP(B167/D$2,{0,0.4,0.45,0.5,0.55,0.6,0.65,0.7,0.75,0.8,1},{0,2,2.25,2.5,2.75,3,3.25,3.5,3.75,4}))))</f>
        <v/>
      </c>
      <c r="E167" s="2" t="str">
        <f>IF(COUNT($A167)=0,"",IF($A167&lt;&gt;DRAFT!$B169,"ERR",IF(DRAFT!R169="3E","3E",IF(COUNT(DRAFT!N169,DRAFT!R169)&gt;0,DRAFT!S169,""))))</f>
        <v/>
      </c>
      <c r="F167" s="2" t="str">
        <f>IF(COUNT($A167)=0,"",IF(E167="3E","3E",IF(E167="","I",LOOKUP(E167/G$2,{0,0.4,0.45,0.5,0.55,0.6,0.65,0.7,0.75,0.8,1},{"F","D","C","C+","B-","B","B+","A-","A","A+"}))))</f>
        <v/>
      </c>
      <c r="G167" s="1" t="str">
        <f>IF(COUNT($A167)=0,"",IF(E167="","--",IF(E167="3E","3E",LOOKUP(E167/G$2,{0,0.4,0.45,0.5,0.55,0.6,0.65,0.7,0.75,0.8,1},{0,2,2.25,2.5,2.75,3,3.25,3.5,3.75,4}))))</f>
        <v/>
      </c>
      <c r="H167" s="2" t="str">
        <f>IF(COUNT($A167)=0,"",IF($A167&lt;&gt;DRAFT!$B169,"ERR",IF(DRAFT!AA169="3E","3E",IF(COUNT(DRAFT!W169,DRAFT!AA169)&gt;0,DRAFT!AB169,""))))</f>
        <v/>
      </c>
      <c r="I167" s="2" t="str">
        <f>IF(COUNT($A167)=0,"",IF(H167="3E","3E",IF(H167="","I",LOOKUP(H167/J$2,{0,0.4,0.45,0.5,0.55,0.6,0.65,0.7,0.75,0.8,1},{"F","D","C","C+","B-","B","B+","A-","A","A+"}))))</f>
        <v/>
      </c>
      <c r="J167" s="1" t="str">
        <f>IF(COUNT($A167)=0,"",IF(H167="","--",IF(H167="3E","3E",LOOKUP(H167/J$2,{0,0.4,0.45,0.5,0.55,0.6,0.65,0.7,0.75,0.8,1},{0,2,2.25,2.5,2.75,3,3.25,3.5,3.75,4}))))</f>
        <v/>
      </c>
      <c r="K167" s="2" t="str">
        <f>IF(COUNT($A167)=0,"",IF($A167&lt;&gt;DRAFT!$B169,"ERR",IF(DRAFT!AJ169="3E","3E",IF(COUNT(DRAFT!AF169,DRAFT!AJ169)&gt;0,DRAFT!AK169,""))))</f>
        <v/>
      </c>
      <c r="L167" s="2" t="str">
        <f>IF(COUNT($A167)=0,"",IF(K167="3E","3E",IF(K167="","I",LOOKUP(K167/M$2,{0,0.4,0.45,0.5,0.55,0.6,0.65,0.7,0.75,0.8,1},{"F","D","C","C+","B-","B","B+","A-","A","A+"}))))</f>
        <v/>
      </c>
      <c r="M167" s="1" t="str">
        <f>IF(COUNT($A167)=0,"",IF(K167="","--",IF(K167="3E","3E",LOOKUP(K167/M$2,{0,0.4,0.45,0.5,0.55,0.6,0.65,0.7,0.75,0.8,1},{0,2,2.25,2.5,2.75,3,3.25,3.5,3.75,4}))))</f>
        <v/>
      </c>
      <c r="N167" s="2" t="str">
        <f>IF(COUNT($A167)=0,"",IF($A167&lt;&gt;DRAFT!$B169,"ERR",IF(DRAFT!AS169="3E","3E",IF(COUNT(DRAFT!AO169,DRAFT!AS169)&gt;0,DRAFT!AT169,""))))</f>
        <v/>
      </c>
      <c r="O167" s="2" t="str">
        <f>IF(COUNT($A167)=0,"",IF(N167="3E","3E",IF(N167="","I",LOOKUP(N167/P$2,{0,0.4,0.45,0.5,0.55,0.6,0.65,0.7,0.75,0.8,1},{"F","D","C","C+","B-","B","B+","A-","A","A+"}))))</f>
        <v/>
      </c>
      <c r="P167" s="1" t="str">
        <f>IF(COUNT($A167)=0,"",IF(N167="","--",IF(N167="3E","3E",LOOKUP(N167/P$2,{0,0.4,0.45,0.5,0.55,0.6,0.65,0.7,0.75,0.8,1},{0,2,2.25,2.5,2.75,3,3.25,3.5,3.75,4}))))</f>
        <v/>
      </c>
      <c r="Q167" s="2" t="str">
        <f>IF(COUNT($A167)=0,"",IF($A167&lt;&gt;DRAFT!$B169,"ERR",IF(DRAFT!BB169="3E","3E",IF(COUNT(DRAFT!AX169,DRAFT!BB169)&gt;0,DRAFT!BC169,""))))</f>
        <v/>
      </c>
      <c r="R167" s="2" t="str">
        <f>IF(COUNT($A167)=0,"",IF(Q167="3E","3E",IF(Q167="","I",LOOKUP(Q167/S$2,{0,0.4,0.45,0.5,0.55,0.6,0.65,0.7,0.75,0.8,1},{"F","D","C","C+","B-","B","B+","A-","A","A+"}))))</f>
        <v/>
      </c>
      <c r="S167" s="1" t="str">
        <f>IF(COUNT($A167)=0,"",IF(Q167="","--",IF(Q167="3E","3E",LOOKUP(Q167/S$2,{0,0.4,0.45,0.5,0.55,0.6,0.65,0.7,0.75,0.8,1},{0,2,2.25,2.5,2.75,3,3.25,3.5,3.75,4}))))</f>
        <v/>
      </c>
      <c r="T167" s="2" t="str">
        <f>IF(COUNT($A167)=0,"",IF($A167&lt;&gt;DRAFT!$B169,"ERR",IF(DRAFT!BK169="3E","3E",IF(COUNT(DRAFT!BG169,DRAFT!BK169)&gt;0,DRAFT!BL169,""))))</f>
        <v/>
      </c>
      <c r="U167" s="2" t="str">
        <f>IF(COUNT($A167)=0,"",IF(T167="3E","3E",IF(T167="","I",LOOKUP(T167/V$2,{0,0.4,0.45,0.5,0.55,0.6,0.65,0.7,0.75,0.8,1},{"F","D","C","C+","B-","B","B+","A-","A","A+"}))))</f>
        <v/>
      </c>
      <c r="V167" s="1" t="str">
        <f>IF(COUNT($A167)=0,"",IF(T167="","--",IF(T167="3E","3E",LOOKUP(T167/V$2,{0,0.4,0.45,0.5,0.55,0.6,0.65,0.7,0.75,0.8,1},{0,2,2.25,2.5,2.75,3,3.25,3.5,3.75,4}))))</f>
        <v/>
      </c>
      <c r="W167" s="2" t="str">
        <f>IF(COUNT($A167)=0,"",IF($A167&lt;&gt;DRAFT!$B169,"ERR",IF(DRAFT!BT169="3E","3E",IF(COUNT(DRAFT!BP169,DRAFT!BT169)&gt;0,DRAFT!BU169,""))))</f>
        <v/>
      </c>
      <c r="X167" s="2" t="str">
        <f>IF(COUNT($A167)=0,"",IF(W167="3E","3E",IF(W167="","I",LOOKUP(W167/Y$2,{0,0.4,0.45,0.5,0.55,0.6,0.65,0.7,0.75,0.8,1},{"F","D","C","C+","B-","B","B+","A-","A","A+"}))))</f>
        <v/>
      </c>
      <c r="Y167" s="1" t="str">
        <f>IF(COUNT($A167)=0,"",IF(W167="","--",IF(W167="3E","3E",LOOKUP(W167/Y$2,{0,0.4,0.45,0.5,0.55,0.6,0.65,0.7,0.75,0.8,1},{0,2,2.25,2.5,2.75,3,3.25,3.5,3.75,4}))))</f>
        <v/>
      </c>
      <c r="Z167" s="2" t="str">
        <f>IF(COUNT($A167)=0,"",IF($A167&lt;&gt;DRAFT!$B169,"ERR",IF(DRAFT!CC169="3E","3E",IF(COUNT(DRAFT!BY169,DRAFT!CC169)&gt;0,DRAFT!CD169,""))))</f>
        <v/>
      </c>
      <c r="AA167" s="2" t="str">
        <f>IF(COUNT($A167)=0,"",IF(Z167="3E","3E",IF(Z167="","I",LOOKUP(Z167/AB$2,{0,0.4,0.45,0.5,0.55,0.6,0.65,0.7,0.75,0.8,1},{"F","D","C","C+","B-","B","B+","A-","A","A+"}))))</f>
        <v/>
      </c>
      <c r="AB167" s="1" t="str">
        <f>IF(COUNT($A167)=0,"",IF(Z167="","--",IF(Z167="3E","3E",LOOKUP(Z167/AB$2,{0,0.4,0.45,0.5,0.55,0.6,0.65,0.7,0.75,0.8,1},{0,2,2.25,2.5,2.75,3,3.25,3.5,3.75,4}))))</f>
        <v/>
      </c>
      <c r="AC167" s="2" t="str">
        <f>IF(COUNT($A167)=0,"",IF($A167&lt;&gt;DRAFT!$B169,"ERR",IF(DRAFT!CF169&gt;0,DRAFT!CF169,"")))</f>
        <v/>
      </c>
      <c r="AD167" s="2" t="str">
        <f>IF(COUNT($A167)=0,"",IF(AC167="3E","3E",IF(AC167="","I",LOOKUP(AC167/AE$2,{0,0.4,0.45,0.5,0.55,0.6,0.65,0.7,0.75,0.8,1},{"F","D","C","C+","B-","B","B+","A-","A","A+"}))))</f>
        <v/>
      </c>
      <c r="AE167" s="1" t="str">
        <f>IF(COUNT($A167)=0,"",IF(AC167="","--",IF(AC167="3E","3E",LOOKUP(AC167/AE$2,{0,0.4,0.45,0.5,0.55,0.6,0.65,0.7,0.75,0.8,1},{0,2,2.25,2.5,2.75,3,3.25,3.5,3.75,4}))))</f>
        <v/>
      </c>
      <c r="AF167" s="2" t="str">
        <f>IF(COUNT($A167)=0,"",IF($A167&lt;&gt;DRAFT!$B169,"ERR",IF(DRAFT!CI169&gt;0,DRAFT!CK169,"")))</f>
        <v/>
      </c>
      <c r="AG167" s="2" t="str">
        <f>IF(COUNT($A167)=0,"",IF(AF167="3E","3E",IF(AF167="","I",LOOKUP(AF167/AH$2,{0,0.4,0.45,0.5,0.55,0.6,0.65,0.7,0.75,0.8,1},{"F","D","C","C+","B-","B","B+","A-","A","A+"}))))</f>
        <v/>
      </c>
      <c r="AH167" s="1" t="str">
        <f>IF(COUNT($A167)=0,"",IF(AF167="","--",IF(AF167="3E","3E",LOOKUP(AF167/AH$2,{0,0.4,0.45,0.5,0.55,0.6,0.65,0.7,0.75,0.8,1},{0,2,2.25,2.5,2.75,3,3.25,3.5,3.75,4}))))</f>
        <v/>
      </c>
      <c r="AI167" s="2" t="str">
        <f>IF($A167&lt;&gt;DRAFT!$B169,"ERR",IF(OR(COUNT($A167)=0,COUNT(DRAFT!CL169:CN169,DRAFT!CP169:CR169)=0),"",CEILING(SUM(DRAFT!CO169,DRAFT!CS169,DRAFT!CT169),1)))</f>
        <v/>
      </c>
      <c r="AJ167" s="2" t="str">
        <f>IF(COUNT($A167)=0,"",IF(AI167="3E","3E",IF(AI167="","I",LOOKUP(AI167/AK$2,{0,0.4,0.45,0.5,0.55,0.6,0.65,0.7,0.75,0.8,1},{"F","D","C","C+","B-","B","B+","A-","A","A+"}))))</f>
        <v/>
      </c>
      <c r="AK167" s="1" t="str">
        <f>IF(COUNT($A167)=0,"",IF(AI167="","--",IF(AI167="3E","3E",LOOKUP(AI167/AK$2,{0,0.4,0.45,0.5,0.55,0.6,0.65,0.7,0.75,0.8,1},{0,2,2.25,2.5,2.75,3,3.25,3.5,3.75,4}))))</f>
        <v/>
      </c>
      <c r="AL167" s="4" t="str">
        <f>IF(OR(COUNT($A167)=0,COUNT(B167:AK167)=0),"",IF(COUNTIF(B167:AK167,"3E")&gt;0,"3E",IF(DRAFT!$A169="R",TRUNC(SUMPRODUCT(RGP,RCP)/TCP,3),TRUNC((SUMPRODUCT(--(IMDGP&gt;0)*IMDGP,IMCP)+CEILING(DRAFT!$DB169*42,0.25))/TCP,3))))</f>
        <v/>
      </c>
      <c r="AM167" s="2" t="str">
        <f>IF(OR(COUNT($A167)=0,COUNT(B167:AK167)=0),"",IF(COUNTIF(B167:AK167,"3E")&gt;0,"3E",IF(DRAFT!$A169="R",SUMPRODUCT(--(RGP&gt;=2),RCP),SUMPRODUCT(--(IMDGP&gt;0),--(IMGP=0),IMCP)+DRAFT!$DC169)))</f>
        <v/>
      </c>
      <c r="AN167" s="67" t="str">
        <f>IF(AL167="3E","3E",IF(COUNT($A167)=0,"",IF(COUNT(AI167)=0,"--",ROUND(((CEILING(DRAFT!$CV169*38,0.25)+CEILING(DRAFT!$CX169*38,0.25)+CEILING(DRAFT!$CZ169*42,0.25)+CEILING($AL167*42,0.25))/160),2))))</f>
        <v/>
      </c>
      <c r="AO167" s="2" t="str">
        <f>IF(AN167="3E","3E",IF(COUNT($A167)=0,"",IF(COUNT(AN167)=0,"I",LOOKUP(AN167,{0,2,2.25,2.5,2.75,3,3.25,3.5,3.75,4},{"F","D","C","C+","B-","B","B+","A-","A","A+"}))))</f>
        <v/>
      </c>
      <c r="AP167" s="2" t="str">
        <f>IF(AN167="3E","3E",IF(OR(COUNT(A167)=0,COUNT(AN167)=0),"",DRAFT!CW169+DRAFT!CY169+DRAFT!DA169+N(TABULATION!AM167)))</f>
        <v/>
      </c>
      <c r="AQ167" s="2" t="str">
        <f>IF(OR(COUNT($A167)=0,COUNT(B167:AK167)=0),"",IF(COUNTIF(B167:AM167,"3E")&gt;0,"3E",IF(AND(DRAFT!$A169="IM",OR($AL167&gt;DRAFT!$DB169,$AM167&gt;DRAFT!$DC169)),"IMPROVED",IF(AND(DRAFT!$A169="IM",$AL167&lt;=DRAFT!$DB169,$AM167&lt;=DRAFT!$DC169),"NOT IMPROVED",IF(AND(DRAFT!CU169="S",AH167&gt;=2,AK167&gt;=2,AN167&gt;=2.5,AP167&gt;=144),"PASS","FAIL")))))</f>
        <v/>
      </c>
      <c r="AR167" s="2" t="str">
        <f t="shared" si="4"/>
        <v/>
      </c>
      <c r="AS167" s="2" t="str">
        <f t="shared" si="5"/>
        <v/>
      </c>
    </row>
    <row r="168" spans="1:45" ht="18.95" customHeight="1" x14ac:dyDescent="0.25">
      <c r="A168" s="3" t="str">
        <f>IF(DRAFT!$B170="","",DRAFT!$B170)</f>
        <v/>
      </c>
      <c r="B168" s="2" t="str">
        <f>IF(COUNT($A168)=0,"",IF($A168&lt;&gt;DRAFT!$B170,"ERR",IF(DRAFT!I170="3E","3E",IF(COUNT(DRAFT!E170,DRAFT!I170)&gt;0,DRAFT!J170,""))))</f>
        <v/>
      </c>
      <c r="C168" s="2" t="str">
        <f>IF(COUNT($A168)=0,"",IF(B168="3E","3E",IF(B168="","I",LOOKUP(B168/D$2,{0,0.4,0.45,0.5,0.55,0.6,0.65,0.7,0.75,0.8,1},{"F","D","C","C+","B-","B","B+","A-","A","A+"}))))</f>
        <v/>
      </c>
      <c r="D168" s="1" t="str">
        <f>IF(COUNT($A168)=0,"",IF(B168="","--",IF(B168="3E","3E",LOOKUP(B168/D$2,{0,0.4,0.45,0.5,0.55,0.6,0.65,0.7,0.75,0.8,1},{0,2,2.25,2.5,2.75,3,3.25,3.5,3.75,4}))))</f>
        <v/>
      </c>
      <c r="E168" s="2" t="str">
        <f>IF(COUNT($A168)=0,"",IF($A168&lt;&gt;DRAFT!$B170,"ERR",IF(DRAFT!R170="3E","3E",IF(COUNT(DRAFT!N170,DRAFT!R170)&gt;0,DRAFT!S170,""))))</f>
        <v/>
      </c>
      <c r="F168" s="2" t="str">
        <f>IF(COUNT($A168)=0,"",IF(E168="3E","3E",IF(E168="","I",LOOKUP(E168/G$2,{0,0.4,0.45,0.5,0.55,0.6,0.65,0.7,0.75,0.8,1},{"F","D","C","C+","B-","B","B+","A-","A","A+"}))))</f>
        <v/>
      </c>
      <c r="G168" s="1" t="str">
        <f>IF(COUNT($A168)=0,"",IF(E168="","--",IF(E168="3E","3E",LOOKUP(E168/G$2,{0,0.4,0.45,0.5,0.55,0.6,0.65,0.7,0.75,0.8,1},{0,2,2.25,2.5,2.75,3,3.25,3.5,3.75,4}))))</f>
        <v/>
      </c>
      <c r="H168" s="2" t="str">
        <f>IF(COUNT($A168)=0,"",IF($A168&lt;&gt;DRAFT!$B170,"ERR",IF(DRAFT!AA170="3E","3E",IF(COUNT(DRAFT!W170,DRAFT!AA170)&gt;0,DRAFT!AB170,""))))</f>
        <v/>
      </c>
      <c r="I168" s="2" t="str">
        <f>IF(COUNT($A168)=0,"",IF(H168="3E","3E",IF(H168="","I",LOOKUP(H168/J$2,{0,0.4,0.45,0.5,0.55,0.6,0.65,0.7,0.75,0.8,1},{"F","D","C","C+","B-","B","B+","A-","A","A+"}))))</f>
        <v/>
      </c>
      <c r="J168" s="1" t="str">
        <f>IF(COUNT($A168)=0,"",IF(H168="","--",IF(H168="3E","3E",LOOKUP(H168/J$2,{0,0.4,0.45,0.5,0.55,0.6,0.65,0.7,0.75,0.8,1},{0,2,2.25,2.5,2.75,3,3.25,3.5,3.75,4}))))</f>
        <v/>
      </c>
      <c r="K168" s="2" t="str">
        <f>IF(COUNT($A168)=0,"",IF($A168&lt;&gt;DRAFT!$B170,"ERR",IF(DRAFT!AJ170="3E","3E",IF(COUNT(DRAFT!AF170,DRAFT!AJ170)&gt;0,DRAFT!AK170,""))))</f>
        <v/>
      </c>
      <c r="L168" s="2" t="str">
        <f>IF(COUNT($A168)=0,"",IF(K168="3E","3E",IF(K168="","I",LOOKUP(K168/M$2,{0,0.4,0.45,0.5,0.55,0.6,0.65,0.7,0.75,0.8,1},{"F","D","C","C+","B-","B","B+","A-","A","A+"}))))</f>
        <v/>
      </c>
      <c r="M168" s="1" t="str">
        <f>IF(COUNT($A168)=0,"",IF(K168="","--",IF(K168="3E","3E",LOOKUP(K168/M$2,{0,0.4,0.45,0.5,0.55,0.6,0.65,0.7,0.75,0.8,1},{0,2,2.25,2.5,2.75,3,3.25,3.5,3.75,4}))))</f>
        <v/>
      </c>
      <c r="N168" s="2" t="str">
        <f>IF(COUNT($A168)=0,"",IF($A168&lt;&gt;DRAFT!$B170,"ERR",IF(DRAFT!AS170="3E","3E",IF(COUNT(DRAFT!AO170,DRAFT!AS170)&gt;0,DRAFT!AT170,""))))</f>
        <v/>
      </c>
      <c r="O168" s="2" t="str">
        <f>IF(COUNT($A168)=0,"",IF(N168="3E","3E",IF(N168="","I",LOOKUP(N168/P$2,{0,0.4,0.45,0.5,0.55,0.6,0.65,0.7,0.75,0.8,1},{"F","D","C","C+","B-","B","B+","A-","A","A+"}))))</f>
        <v/>
      </c>
      <c r="P168" s="1" t="str">
        <f>IF(COUNT($A168)=0,"",IF(N168="","--",IF(N168="3E","3E",LOOKUP(N168/P$2,{0,0.4,0.45,0.5,0.55,0.6,0.65,0.7,0.75,0.8,1},{0,2,2.25,2.5,2.75,3,3.25,3.5,3.75,4}))))</f>
        <v/>
      </c>
      <c r="Q168" s="2" t="str">
        <f>IF(COUNT($A168)=0,"",IF($A168&lt;&gt;DRAFT!$B170,"ERR",IF(DRAFT!BB170="3E","3E",IF(COUNT(DRAFT!AX170,DRAFT!BB170)&gt;0,DRAFT!BC170,""))))</f>
        <v/>
      </c>
      <c r="R168" s="2" t="str">
        <f>IF(COUNT($A168)=0,"",IF(Q168="3E","3E",IF(Q168="","I",LOOKUP(Q168/S$2,{0,0.4,0.45,0.5,0.55,0.6,0.65,0.7,0.75,0.8,1},{"F","D","C","C+","B-","B","B+","A-","A","A+"}))))</f>
        <v/>
      </c>
      <c r="S168" s="1" t="str">
        <f>IF(COUNT($A168)=0,"",IF(Q168="","--",IF(Q168="3E","3E",LOOKUP(Q168/S$2,{0,0.4,0.45,0.5,0.55,0.6,0.65,0.7,0.75,0.8,1},{0,2,2.25,2.5,2.75,3,3.25,3.5,3.75,4}))))</f>
        <v/>
      </c>
      <c r="T168" s="2" t="str">
        <f>IF(COUNT($A168)=0,"",IF($A168&lt;&gt;DRAFT!$B170,"ERR",IF(DRAFT!BK170="3E","3E",IF(COUNT(DRAFT!BG170,DRAFT!BK170)&gt;0,DRAFT!BL170,""))))</f>
        <v/>
      </c>
      <c r="U168" s="2" t="str">
        <f>IF(COUNT($A168)=0,"",IF(T168="3E","3E",IF(T168="","I",LOOKUP(T168/V$2,{0,0.4,0.45,0.5,0.55,0.6,0.65,0.7,0.75,0.8,1},{"F","D","C","C+","B-","B","B+","A-","A","A+"}))))</f>
        <v/>
      </c>
      <c r="V168" s="1" t="str">
        <f>IF(COUNT($A168)=0,"",IF(T168="","--",IF(T168="3E","3E",LOOKUP(T168/V$2,{0,0.4,0.45,0.5,0.55,0.6,0.65,0.7,0.75,0.8,1},{0,2,2.25,2.5,2.75,3,3.25,3.5,3.75,4}))))</f>
        <v/>
      </c>
      <c r="W168" s="2" t="str">
        <f>IF(COUNT($A168)=0,"",IF($A168&lt;&gt;DRAFT!$B170,"ERR",IF(DRAFT!BT170="3E","3E",IF(COUNT(DRAFT!BP170,DRAFT!BT170)&gt;0,DRAFT!BU170,""))))</f>
        <v/>
      </c>
      <c r="X168" s="2" t="str">
        <f>IF(COUNT($A168)=0,"",IF(W168="3E","3E",IF(W168="","I",LOOKUP(W168/Y$2,{0,0.4,0.45,0.5,0.55,0.6,0.65,0.7,0.75,0.8,1},{"F","D","C","C+","B-","B","B+","A-","A","A+"}))))</f>
        <v/>
      </c>
      <c r="Y168" s="1" t="str">
        <f>IF(COUNT($A168)=0,"",IF(W168="","--",IF(W168="3E","3E",LOOKUP(W168/Y$2,{0,0.4,0.45,0.5,0.55,0.6,0.65,0.7,0.75,0.8,1},{0,2,2.25,2.5,2.75,3,3.25,3.5,3.75,4}))))</f>
        <v/>
      </c>
      <c r="Z168" s="2" t="str">
        <f>IF(COUNT($A168)=0,"",IF($A168&lt;&gt;DRAFT!$B170,"ERR",IF(DRAFT!CC170="3E","3E",IF(COUNT(DRAFT!BY170,DRAFT!CC170)&gt;0,DRAFT!CD170,""))))</f>
        <v/>
      </c>
      <c r="AA168" s="2" t="str">
        <f>IF(COUNT($A168)=0,"",IF(Z168="3E","3E",IF(Z168="","I",LOOKUP(Z168/AB$2,{0,0.4,0.45,0.5,0.55,0.6,0.65,0.7,0.75,0.8,1},{"F","D","C","C+","B-","B","B+","A-","A","A+"}))))</f>
        <v/>
      </c>
      <c r="AB168" s="1" t="str">
        <f>IF(COUNT($A168)=0,"",IF(Z168="","--",IF(Z168="3E","3E",LOOKUP(Z168/AB$2,{0,0.4,0.45,0.5,0.55,0.6,0.65,0.7,0.75,0.8,1},{0,2,2.25,2.5,2.75,3,3.25,3.5,3.75,4}))))</f>
        <v/>
      </c>
      <c r="AC168" s="2" t="str">
        <f>IF(COUNT($A168)=0,"",IF($A168&lt;&gt;DRAFT!$B170,"ERR",IF(DRAFT!CF170&gt;0,DRAFT!CF170,"")))</f>
        <v/>
      </c>
      <c r="AD168" s="2" t="str">
        <f>IF(COUNT($A168)=0,"",IF(AC168="3E","3E",IF(AC168="","I",LOOKUP(AC168/AE$2,{0,0.4,0.45,0.5,0.55,0.6,0.65,0.7,0.75,0.8,1},{"F","D","C","C+","B-","B","B+","A-","A","A+"}))))</f>
        <v/>
      </c>
      <c r="AE168" s="1" t="str">
        <f>IF(COUNT($A168)=0,"",IF(AC168="","--",IF(AC168="3E","3E",LOOKUP(AC168/AE$2,{0,0.4,0.45,0.5,0.55,0.6,0.65,0.7,0.75,0.8,1},{0,2,2.25,2.5,2.75,3,3.25,3.5,3.75,4}))))</f>
        <v/>
      </c>
      <c r="AF168" s="2" t="str">
        <f>IF(COUNT($A168)=0,"",IF($A168&lt;&gt;DRAFT!$B170,"ERR",IF(DRAFT!CI170&gt;0,DRAFT!CK170,"")))</f>
        <v/>
      </c>
      <c r="AG168" s="2" t="str">
        <f>IF(COUNT($A168)=0,"",IF(AF168="3E","3E",IF(AF168="","I",LOOKUP(AF168/AH$2,{0,0.4,0.45,0.5,0.55,0.6,0.65,0.7,0.75,0.8,1},{"F","D","C","C+","B-","B","B+","A-","A","A+"}))))</f>
        <v/>
      </c>
      <c r="AH168" s="1" t="str">
        <f>IF(COUNT($A168)=0,"",IF(AF168="","--",IF(AF168="3E","3E",LOOKUP(AF168/AH$2,{0,0.4,0.45,0.5,0.55,0.6,0.65,0.7,0.75,0.8,1},{0,2,2.25,2.5,2.75,3,3.25,3.5,3.75,4}))))</f>
        <v/>
      </c>
      <c r="AI168" s="2" t="str">
        <f>IF($A168&lt;&gt;DRAFT!$B170,"ERR",IF(OR(COUNT($A168)=0,COUNT(DRAFT!CL170:CN170,DRAFT!CP170:CR170)=0),"",CEILING(SUM(DRAFT!CO170,DRAFT!CS170,DRAFT!CT170),1)))</f>
        <v/>
      </c>
      <c r="AJ168" s="2" t="str">
        <f>IF(COUNT($A168)=0,"",IF(AI168="3E","3E",IF(AI168="","I",LOOKUP(AI168/AK$2,{0,0.4,0.45,0.5,0.55,0.6,0.65,0.7,0.75,0.8,1},{"F","D","C","C+","B-","B","B+","A-","A","A+"}))))</f>
        <v/>
      </c>
      <c r="AK168" s="1" t="str">
        <f>IF(COUNT($A168)=0,"",IF(AI168="","--",IF(AI168="3E","3E",LOOKUP(AI168/AK$2,{0,0.4,0.45,0.5,0.55,0.6,0.65,0.7,0.75,0.8,1},{0,2,2.25,2.5,2.75,3,3.25,3.5,3.75,4}))))</f>
        <v/>
      </c>
      <c r="AL168" s="4" t="str">
        <f>IF(OR(COUNT($A168)=0,COUNT(B168:AK168)=0),"",IF(COUNTIF(B168:AK168,"3E")&gt;0,"3E",IF(DRAFT!$A170="R",TRUNC(SUMPRODUCT(RGP,RCP)/TCP,3),TRUNC((SUMPRODUCT(--(IMDGP&gt;0)*IMDGP,IMCP)+CEILING(DRAFT!$DB170*42,0.25))/TCP,3))))</f>
        <v/>
      </c>
      <c r="AM168" s="2" t="str">
        <f>IF(OR(COUNT($A168)=0,COUNT(B168:AK168)=0),"",IF(COUNTIF(B168:AK168,"3E")&gt;0,"3E",IF(DRAFT!$A170="R",SUMPRODUCT(--(RGP&gt;=2),RCP),SUMPRODUCT(--(IMDGP&gt;0),--(IMGP=0),IMCP)+DRAFT!$DC170)))</f>
        <v/>
      </c>
      <c r="AN168" s="67" t="str">
        <f>IF(AL168="3E","3E",IF(COUNT($A168)=0,"",IF(COUNT(AI168)=0,"--",ROUND(((CEILING(DRAFT!$CV170*38,0.25)+CEILING(DRAFT!$CX170*38,0.25)+CEILING(DRAFT!$CZ170*42,0.25)+CEILING($AL168*42,0.25))/160),2))))</f>
        <v/>
      </c>
      <c r="AO168" s="2" t="str">
        <f>IF(AN168="3E","3E",IF(COUNT($A168)=0,"",IF(COUNT(AN168)=0,"I",LOOKUP(AN168,{0,2,2.25,2.5,2.75,3,3.25,3.5,3.75,4},{"F","D","C","C+","B-","B","B+","A-","A","A+"}))))</f>
        <v/>
      </c>
      <c r="AP168" s="2" t="str">
        <f>IF(AN168="3E","3E",IF(OR(COUNT(A168)=0,COUNT(AN168)=0),"",DRAFT!CW170+DRAFT!CY170+DRAFT!DA170+N(TABULATION!AM168)))</f>
        <v/>
      </c>
      <c r="AQ168" s="2" t="str">
        <f>IF(OR(COUNT($A168)=0,COUNT(B168:AK168)=0),"",IF(COUNTIF(B168:AM168,"3E")&gt;0,"3E",IF(AND(DRAFT!$A170="IM",OR($AL168&gt;DRAFT!$DB170,$AM168&gt;DRAFT!$DC170)),"IMPROVED",IF(AND(DRAFT!$A170="IM",$AL168&lt;=DRAFT!$DB170,$AM168&lt;=DRAFT!$DC170),"NOT IMPROVED",IF(AND(DRAFT!CU170="S",AH168&gt;=2,AK168&gt;=2,AN168&gt;=2.5,AP168&gt;=144),"PASS","FAIL")))))</f>
        <v/>
      </c>
      <c r="AR168" s="2" t="str">
        <f t="shared" si="4"/>
        <v/>
      </c>
      <c r="AS168" s="2" t="str">
        <f t="shared" si="5"/>
        <v/>
      </c>
    </row>
    <row r="169" spans="1:45" ht="18.95" customHeight="1" x14ac:dyDescent="0.25">
      <c r="A169" s="3" t="str">
        <f>IF(DRAFT!$B171="","",DRAFT!$B171)</f>
        <v/>
      </c>
      <c r="B169" s="2" t="str">
        <f>IF(COUNT($A169)=0,"",IF($A169&lt;&gt;DRAFT!$B171,"ERR",IF(DRAFT!I171="3E","3E",IF(COUNT(DRAFT!E171,DRAFT!I171)&gt;0,DRAFT!J171,""))))</f>
        <v/>
      </c>
      <c r="C169" s="2" t="str">
        <f>IF(COUNT($A169)=0,"",IF(B169="3E","3E",IF(B169="","I",LOOKUP(B169/D$2,{0,0.4,0.45,0.5,0.55,0.6,0.65,0.7,0.75,0.8,1},{"F","D","C","C+","B-","B","B+","A-","A","A+"}))))</f>
        <v/>
      </c>
      <c r="D169" s="1" t="str">
        <f>IF(COUNT($A169)=0,"",IF(B169="","--",IF(B169="3E","3E",LOOKUP(B169/D$2,{0,0.4,0.45,0.5,0.55,0.6,0.65,0.7,0.75,0.8,1},{0,2,2.25,2.5,2.75,3,3.25,3.5,3.75,4}))))</f>
        <v/>
      </c>
      <c r="E169" s="2" t="str">
        <f>IF(COUNT($A169)=0,"",IF($A169&lt;&gt;DRAFT!$B171,"ERR",IF(DRAFT!R171="3E","3E",IF(COUNT(DRAFT!N171,DRAFT!R171)&gt;0,DRAFT!S171,""))))</f>
        <v/>
      </c>
      <c r="F169" s="2" t="str">
        <f>IF(COUNT($A169)=0,"",IF(E169="3E","3E",IF(E169="","I",LOOKUP(E169/G$2,{0,0.4,0.45,0.5,0.55,0.6,0.65,0.7,0.75,0.8,1},{"F","D","C","C+","B-","B","B+","A-","A","A+"}))))</f>
        <v/>
      </c>
      <c r="G169" s="1" t="str">
        <f>IF(COUNT($A169)=0,"",IF(E169="","--",IF(E169="3E","3E",LOOKUP(E169/G$2,{0,0.4,0.45,0.5,0.55,0.6,0.65,0.7,0.75,0.8,1},{0,2,2.25,2.5,2.75,3,3.25,3.5,3.75,4}))))</f>
        <v/>
      </c>
      <c r="H169" s="2" t="str">
        <f>IF(COUNT($A169)=0,"",IF($A169&lt;&gt;DRAFT!$B171,"ERR",IF(DRAFT!AA171="3E","3E",IF(COUNT(DRAFT!W171,DRAFT!AA171)&gt;0,DRAFT!AB171,""))))</f>
        <v/>
      </c>
      <c r="I169" s="2" t="str">
        <f>IF(COUNT($A169)=0,"",IF(H169="3E","3E",IF(H169="","I",LOOKUP(H169/J$2,{0,0.4,0.45,0.5,0.55,0.6,0.65,0.7,0.75,0.8,1},{"F","D","C","C+","B-","B","B+","A-","A","A+"}))))</f>
        <v/>
      </c>
      <c r="J169" s="1" t="str">
        <f>IF(COUNT($A169)=0,"",IF(H169="","--",IF(H169="3E","3E",LOOKUP(H169/J$2,{0,0.4,0.45,0.5,0.55,0.6,0.65,0.7,0.75,0.8,1},{0,2,2.25,2.5,2.75,3,3.25,3.5,3.75,4}))))</f>
        <v/>
      </c>
      <c r="K169" s="2" t="str">
        <f>IF(COUNT($A169)=0,"",IF($A169&lt;&gt;DRAFT!$B171,"ERR",IF(DRAFT!AJ171="3E","3E",IF(COUNT(DRAFT!AF171,DRAFT!AJ171)&gt;0,DRAFT!AK171,""))))</f>
        <v/>
      </c>
      <c r="L169" s="2" t="str">
        <f>IF(COUNT($A169)=0,"",IF(K169="3E","3E",IF(K169="","I",LOOKUP(K169/M$2,{0,0.4,0.45,0.5,0.55,0.6,0.65,0.7,0.75,0.8,1},{"F","D","C","C+","B-","B","B+","A-","A","A+"}))))</f>
        <v/>
      </c>
      <c r="M169" s="1" t="str">
        <f>IF(COUNT($A169)=0,"",IF(K169="","--",IF(K169="3E","3E",LOOKUP(K169/M$2,{0,0.4,0.45,0.5,0.55,0.6,0.65,0.7,0.75,0.8,1},{0,2,2.25,2.5,2.75,3,3.25,3.5,3.75,4}))))</f>
        <v/>
      </c>
      <c r="N169" s="2" t="str">
        <f>IF(COUNT($A169)=0,"",IF($A169&lt;&gt;DRAFT!$B171,"ERR",IF(DRAFT!AS171="3E","3E",IF(COUNT(DRAFT!AO171,DRAFT!AS171)&gt;0,DRAFT!AT171,""))))</f>
        <v/>
      </c>
      <c r="O169" s="2" t="str">
        <f>IF(COUNT($A169)=0,"",IF(N169="3E","3E",IF(N169="","I",LOOKUP(N169/P$2,{0,0.4,0.45,0.5,0.55,0.6,0.65,0.7,0.75,0.8,1},{"F","D","C","C+","B-","B","B+","A-","A","A+"}))))</f>
        <v/>
      </c>
      <c r="P169" s="1" t="str">
        <f>IF(COUNT($A169)=0,"",IF(N169="","--",IF(N169="3E","3E",LOOKUP(N169/P$2,{0,0.4,0.45,0.5,0.55,0.6,0.65,0.7,0.75,0.8,1},{0,2,2.25,2.5,2.75,3,3.25,3.5,3.75,4}))))</f>
        <v/>
      </c>
      <c r="Q169" s="2" t="str">
        <f>IF(COUNT($A169)=0,"",IF($A169&lt;&gt;DRAFT!$B171,"ERR",IF(DRAFT!BB171="3E","3E",IF(COUNT(DRAFT!AX171,DRAFT!BB171)&gt;0,DRAFT!BC171,""))))</f>
        <v/>
      </c>
      <c r="R169" s="2" t="str">
        <f>IF(COUNT($A169)=0,"",IF(Q169="3E","3E",IF(Q169="","I",LOOKUP(Q169/S$2,{0,0.4,0.45,0.5,0.55,0.6,0.65,0.7,0.75,0.8,1},{"F","D","C","C+","B-","B","B+","A-","A","A+"}))))</f>
        <v/>
      </c>
      <c r="S169" s="1" t="str">
        <f>IF(COUNT($A169)=0,"",IF(Q169="","--",IF(Q169="3E","3E",LOOKUP(Q169/S$2,{0,0.4,0.45,0.5,0.55,0.6,0.65,0.7,0.75,0.8,1},{0,2,2.25,2.5,2.75,3,3.25,3.5,3.75,4}))))</f>
        <v/>
      </c>
      <c r="T169" s="2" t="str">
        <f>IF(COUNT($A169)=0,"",IF($A169&lt;&gt;DRAFT!$B171,"ERR",IF(DRAFT!BK171="3E","3E",IF(COUNT(DRAFT!BG171,DRAFT!BK171)&gt;0,DRAFT!BL171,""))))</f>
        <v/>
      </c>
      <c r="U169" s="2" t="str">
        <f>IF(COUNT($A169)=0,"",IF(T169="3E","3E",IF(T169="","I",LOOKUP(T169/V$2,{0,0.4,0.45,0.5,0.55,0.6,0.65,0.7,0.75,0.8,1},{"F","D","C","C+","B-","B","B+","A-","A","A+"}))))</f>
        <v/>
      </c>
      <c r="V169" s="1" t="str">
        <f>IF(COUNT($A169)=0,"",IF(T169="","--",IF(T169="3E","3E",LOOKUP(T169/V$2,{0,0.4,0.45,0.5,0.55,0.6,0.65,0.7,0.75,0.8,1},{0,2,2.25,2.5,2.75,3,3.25,3.5,3.75,4}))))</f>
        <v/>
      </c>
      <c r="W169" s="2" t="str">
        <f>IF(COUNT($A169)=0,"",IF($A169&lt;&gt;DRAFT!$B171,"ERR",IF(DRAFT!BT171="3E","3E",IF(COUNT(DRAFT!BP171,DRAFT!BT171)&gt;0,DRAFT!BU171,""))))</f>
        <v/>
      </c>
      <c r="X169" s="2" t="str">
        <f>IF(COUNT($A169)=0,"",IF(W169="3E","3E",IF(W169="","I",LOOKUP(W169/Y$2,{0,0.4,0.45,0.5,0.55,0.6,0.65,0.7,0.75,0.8,1},{"F","D","C","C+","B-","B","B+","A-","A","A+"}))))</f>
        <v/>
      </c>
      <c r="Y169" s="1" t="str">
        <f>IF(COUNT($A169)=0,"",IF(W169="","--",IF(W169="3E","3E",LOOKUP(W169/Y$2,{0,0.4,0.45,0.5,0.55,0.6,0.65,0.7,0.75,0.8,1},{0,2,2.25,2.5,2.75,3,3.25,3.5,3.75,4}))))</f>
        <v/>
      </c>
      <c r="Z169" s="2" t="str">
        <f>IF(COUNT($A169)=0,"",IF($A169&lt;&gt;DRAFT!$B171,"ERR",IF(DRAFT!CC171="3E","3E",IF(COUNT(DRAFT!BY171,DRAFT!CC171)&gt;0,DRAFT!CD171,""))))</f>
        <v/>
      </c>
      <c r="AA169" s="2" t="str">
        <f>IF(COUNT($A169)=0,"",IF(Z169="3E","3E",IF(Z169="","I",LOOKUP(Z169/AB$2,{0,0.4,0.45,0.5,0.55,0.6,0.65,0.7,0.75,0.8,1},{"F","D","C","C+","B-","B","B+","A-","A","A+"}))))</f>
        <v/>
      </c>
      <c r="AB169" s="1" t="str">
        <f>IF(COUNT($A169)=0,"",IF(Z169="","--",IF(Z169="3E","3E",LOOKUP(Z169/AB$2,{0,0.4,0.45,0.5,0.55,0.6,0.65,0.7,0.75,0.8,1},{0,2,2.25,2.5,2.75,3,3.25,3.5,3.75,4}))))</f>
        <v/>
      </c>
      <c r="AC169" s="2" t="str">
        <f>IF(COUNT($A169)=0,"",IF($A169&lt;&gt;DRAFT!$B171,"ERR",IF(DRAFT!CF171&gt;0,DRAFT!CF171,"")))</f>
        <v/>
      </c>
      <c r="AD169" s="2" t="str">
        <f>IF(COUNT($A169)=0,"",IF(AC169="3E","3E",IF(AC169="","I",LOOKUP(AC169/AE$2,{0,0.4,0.45,0.5,0.55,0.6,0.65,0.7,0.75,0.8,1},{"F","D","C","C+","B-","B","B+","A-","A","A+"}))))</f>
        <v/>
      </c>
      <c r="AE169" s="1" t="str">
        <f>IF(COUNT($A169)=0,"",IF(AC169="","--",IF(AC169="3E","3E",LOOKUP(AC169/AE$2,{0,0.4,0.45,0.5,0.55,0.6,0.65,0.7,0.75,0.8,1},{0,2,2.25,2.5,2.75,3,3.25,3.5,3.75,4}))))</f>
        <v/>
      </c>
      <c r="AF169" s="2" t="str">
        <f>IF(COUNT($A169)=0,"",IF($A169&lt;&gt;DRAFT!$B171,"ERR",IF(DRAFT!CI171&gt;0,DRAFT!CK171,"")))</f>
        <v/>
      </c>
      <c r="AG169" s="2" t="str">
        <f>IF(COUNT($A169)=0,"",IF(AF169="3E","3E",IF(AF169="","I",LOOKUP(AF169/AH$2,{0,0.4,0.45,0.5,0.55,0.6,0.65,0.7,0.75,0.8,1},{"F","D","C","C+","B-","B","B+","A-","A","A+"}))))</f>
        <v/>
      </c>
      <c r="AH169" s="1" t="str">
        <f>IF(COUNT($A169)=0,"",IF(AF169="","--",IF(AF169="3E","3E",LOOKUP(AF169/AH$2,{0,0.4,0.45,0.5,0.55,0.6,0.65,0.7,0.75,0.8,1},{0,2,2.25,2.5,2.75,3,3.25,3.5,3.75,4}))))</f>
        <v/>
      </c>
      <c r="AI169" s="2" t="str">
        <f>IF($A169&lt;&gt;DRAFT!$B171,"ERR",IF(OR(COUNT($A169)=0,COUNT(DRAFT!CL171:CN171,DRAFT!CP171:CR171)=0),"",CEILING(SUM(DRAFT!CO171,DRAFT!CS171,DRAFT!CT171),1)))</f>
        <v/>
      </c>
      <c r="AJ169" s="2" t="str">
        <f>IF(COUNT($A169)=0,"",IF(AI169="3E","3E",IF(AI169="","I",LOOKUP(AI169/AK$2,{0,0.4,0.45,0.5,0.55,0.6,0.65,0.7,0.75,0.8,1},{"F","D","C","C+","B-","B","B+","A-","A","A+"}))))</f>
        <v/>
      </c>
      <c r="AK169" s="1" t="str">
        <f>IF(COUNT($A169)=0,"",IF(AI169="","--",IF(AI169="3E","3E",LOOKUP(AI169/AK$2,{0,0.4,0.45,0.5,0.55,0.6,0.65,0.7,0.75,0.8,1},{0,2,2.25,2.5,2.75,3,3.25,3.5,3.75,4}))))</f>
        <v/>
      </c>
      <c r="AL169" s="4" t="str">
        <f>IF(OR(COUNT($A169)=0,COUNT(B169:AK169)=0),"",IF(COUNTIF(B169:AK169,"3E")&gt;0,"3E",IF(DRAFT!$A171="R",TRUNC(SUMPRODUCT(RGP,RCP)/TCP,3),TRUNC((SUMPRODUCT(--(IMDGP&gt;0)*IMDGP,IMCP)+CEILING(DRAFT!$DB171*42,0.25))/TCP,3))))</f>
        <v/>
      </c>
      <c r="AM169" s="2" t="str">
        <f>IF(OR(COUNT($A169)=0,COUNT(B169:AK169)=0),"",IF(COUNTIF(B169:AK169,"3E")&gt;0,"3E",IF(DRAFT!$A171="R",SUMPRODUCT(--(RGP&gt;=2),RCP),SUMPRODUCT(--(IMDGP&gt;0),--(IMGP=0),IMCP)+DRAFT!$DC171)))</f>
        <v/>
      </c>
      <c r="AN169" s="67" t="str">
        <f>IF(AL169="3E","3E",IF(COUNT($A169)=0,"",IF(COUNT(AI169)=0,"--",ROUND(((CEILING(DRAFT!$CV171*38,0.25)+CEILING(DRAFT!$CX171*38,0.25)+CEILING(DRAFT!$CZ171*42,0.25)+CEILING($AL169*42,0.25))/160),2))))</f>
        <v/>
      </c>
      <c r="AO169" s="2" t="str">
        <f>IF(AN169="3E","3E",IF(COUNT($A169)=0,"",IF(COUNT(AN169)=0,"I",LOOKUP(AN169,{0,2,2.25,2.5,2.75,3,3.25,3.5,3.75,4},{"F","D","C","C+","B-","B","B+","A-","A","A+"}))))</f>
        <v/>
      </c>
      <c r="AP169" s="2" t="str">
        <f>IF(AN169="3E","3E",IF(OR(COUNT(A169)=0,COUNT(AN169)=0),"",DRAFT!CW171+DRAFT!CY171+DRAFT!DA171+N(TABULATION!AM169)))</f>
        <v/>
      </c>
      <c r="AQ169" s="2" t="str">
        <f>IF(OR(COUNT($A169)=0,COUNT(B169:AK169)=0),"",IF(COUNTIF(B169:AM169,"3E")&gt;0,"3E",IF(AND(DRAFT!$A171="IM",OR($AL169&gt;DRAFT!$DB171,$AM169&gt;DRAFT!$DC171)),"IMPROVED",IF(AND(DRAFT!$A171="IM",$AL169&lt;=DRAFT!$DB171,$AM169&lt;=DRAFT!$DC171),"NOT IMPROVED",IF(AND(DRAFT!CU171="S",AH169&gt;=2,AK169&gt;=2,AN169&gt;=2.5,AP169&gt;=144),"PASS","FAIL")))))</f>
        <v/>
      </c>
      <c r="AR169" s="2" t="str">
        <f t="shared" si="4"/>
        <v/>
      </c>
      <c r="AS169" s="2" t="str">
        <f t="shared" si="5"/>
        <v/>
      </c>
    </row>
    <row r="170" spans="1:45" ht="18.95" customHeight="1" x14ac:dyDescent="0.25">
      <c r="A170" s="3" t="str">
        <f>IF(DRAFT!$B172="","",DRAFT!$B172)</f>
        <v/>
      </c>
      <c r="B170" s="2" t="str">
        <f>IF(COUNT($A170)=0,"",IF($A170&lt;&gt;DRAFT!$B172,"ERR",IF(DRAFT!I172="3E","3E",IF(COUNT(DRAFT!E172,DRAFT!I172)&gt;0,DRAFT!J172,""))))</f>
        <v/>
      </c>
      <c r="C170" s="2" t="str">
        <f>IF(COUNT($A170)=0,"",IF(B170="3E","3E",IF(B170="","I",LOOKUP(B170/D$2,{0,0.4,0.45,0.5,0.55,0.6,0.65,0.7,0.75,0.8,1},{"F","D","C","C+","B-","B","B+","A-","A","A+"}))))</f>
        <v/>
      </c>
      <c r="D170" s="1" t="str">
        <f>IF(COUNT($A170)=0,"",IF(B170="","--",IF(B170="3E","3E",LOOKUP(B170/D$2,{0,0.4,0.45,0.5,0.55,0.6,0.65,0.7,0.75,0.8,1},{0,2,2.25,2.5,2.75,3,3.25,3.5,3.75,4}))))</f>
        <v/>
      </c>
      <c r="E170" s="2" t="str">
        <f>IF(COUNT($A170)=0,"",IF($A170&lt;&gt;DRAFT!$B172,"ERR",IF(DRAFT!R172="3E","3E",IF(COUNT(DRAFT!N172,DRAFT!R172)&gt;0,DRAFT!S172,""))))</f>
        <v/>
      </c>
      <c r="F170" s="2" t="str">
        <f>IF(COUNT($A170)=0,"",IF(E170="3E","3E",IF(E170="","I",LOOKUP(E170/G$2,{0,0.4,0.45,0.5,0.55,0.6,0.65,0.7,0.75,0.8,1},{"F","D","C","C+","B-","B","B+","A-","A","A+"}))))</f>
        <v/>
      </c>
      <c r="G170" s="1" t="str">
        <f>IF(COUNT($A170)=0,"",IF(E170="","--",IF(E170="3E","3E",LOOKUP(E170/G$2,{0,0.4,0.45,0.5,0.55,0.6,0.65,0.7,0.75,0.8,1},{0,2,2.25,2.5,2.75,3,3.25,3.5,3.75,4}))))</f>
        <v/>
      </c>
      <c r="H170" s="2" t="str">
        <f>IF(COUNT($A170)=0,"",IF($A170&lt;&gt;DRAFT!$B172,"ERR",IF(DRAFT!AA172="3E","3E",IF(COUNT(DRAFT!W172,DRAFT!AA172)&gt;0,DRAFT!AB172,""))))</f>
        <v/>
      </c>
      <c r="I170" s="2" t="str">
        <f>IF(COUNT($A170)=0,"",IF(H170="3E","3E",IF(H170="","I",LOOKUP(H170/J$2,{0,0.4,0.45,0.5,0.55,0.6,0.65,0.7,0.75,0.8,1},{"F","D","C","C+","B-","B","B+","A-","A","A+"}))))</f>
        <v/>
      </c>
      <c r="J170" s="1" t="str">
        <f>IF(COUNT($A170)=0,"",IF(H170="","--",IF(H170="3E","3E",LOOKUP(H170/J$2,{0,0.4,0.45,0.5,0.55,0.6,0.65,0.7,0.75,0.8,1},{0,2,2.25,2.5,2.75,3,3.25,3.5,3.75,4}))))</f>
        <v/>
      </c>
      <c r="K170" s="2" t="str">
        <f>IF(COUNT($A170)=0,"",IF($A170&lt;&gt;DRAFT!$B172,"ERR",IF(DRAFT!AJ172="3E","3E",IF(COUNT(DRAFT!AF172,DRAFT!AJ172)&gt;0,DRAFT!AK172,""))))</f>
        <v/>
      </c>
      <c r="L170" s="2" t="str">
        <f>IF(COUNT($A170)=0,"",IF(K170="3E","3E",IF(K170="","I",LOOKUP(K170/M$2,{0,0.4,0.45,0.5,0.55,0.6,0.65,0.7,0.75,0.8,1},{"F","D","C","C+","B-","B","B+","A-","A","A+"}))))</f>
        <v/>
      </c>
      <c r="M170" s="1" t="str">
        <f>IF(COUNT($A170)=0,"",IF(K170="","--",IF(K170="3E","3E",LOOKUP(K170/M$2,{0,0.4,0.45,0.5,0.55,0.6,0.65,0.7,0.75,0.8,1},{0,2,2.25,2.5,2.75,3,3.25,3.5,3.75,4}))))</f>
        <v/>
      </c>
      <c r="N170" s="2" t="str">
        <f>IF(COUNT($A170)=0,"",IF($A170&lt;&gt;DRAFT!$B172,"ERR",IF(DRAFT!AS172="3E","3E",IF(COUNT(DRAFT!AO172,DRAFT!AS172)&gt;0,DRAFT!AT172,""))))</f>
        <v/>
      </c>
      <c r="O170" s="2" t="str">
        <f>IF(COUNT($A170)=0,"",IF(N170="3E","3E",IF(N170="","I",LOOKUP(N170/P$2,{0,0.4,0.45,0.5,0.55,0.6,0.65,0.7,0.75,0.8,1},{"F","D","C","C+","B-","B","B+","A-","A","A+"}))))</f>
        <v/>
      </c>
      <c r="P170" s="1" t="str">
        <f>IF(COUNT($A170)=0,"",IF(N170="","--",IF(N170="3E","3E",LOOKUP(N170/P$2,{0,0.4,0.45,0.5,0.55,0.6,0.65,0.7,0.75,0.8,1},{0,2,2.25,2.5,2.75,3,3.25,3.5,3.75,4}))))</f>
        <v/>
      </c>
      <c r="Q170" s="2" t="str">
        <f>IF(COUNT($A170)=0,"",IF($A170&lt;&gt;DRAFT!$B172,"ERR",IF(DRAFT!BB172="3E","3E",IF(COUNT(DRAFT!AX172,DRAFT!BB172)&gt;0,DRAFT!BC172,""))))</f>
        <v/>
      </c>
      <c r="R170" s="2" t="str">
        <f>IF(COUNT($A170)=0,"",IF(Q170="3E","3E",IF(Q170="","I",LOOKUP(Q170/S$2,{0,0.4,0.45,0.5,0.55,0.6,0.65,0.7,0.75,0.8,1},{"F","D","C","C+","B-","B","B+","A-","A","A+"}))))</f>
        <v/>
      </c>
      <c r="S170" s="1" t="str">
        <f>IF(COUNT($A170)=0,"",IF(Q170="","--",IF(Q170="3E","3E",LOOKUP(Q170/S$2,{0,0.4,0.45,0.5,0.55,0.6,0.65,0.7,0.75,0.8,1},{0,2,2.25,2.5,2.75,3,3.25,3.5,3.75,4}))))</f>
        <v/>
      </c>
      <c r="T170" s="2" t="str">
        <f>IF(COUNT($A170)=0,"",IF($A170&lt;&gt;DRAFT!$B172,"ERR",IF(DRAFT!BK172="3E","3E",IF(COUNT(DRAFT!BG172,DRAFT!BK172)&gt;0,DRAFT!BL172,""))))</f>
        <v/>
      </c>
      <c r="U170" s="2" t="str">
        <f>IF(COUNT($A170)=0,"",IF(T170="3E","3E",IF(T170="","I",LOOKUP(T170/V$2,{0,0.4,0.45,0.5,0.55,0.6,0.65,0.7,0.75,0.8,1},{"F","D","C","C+","B-","B","B+","A-","A","A+"}))))</f>
        <v/>
      </c>
      <c r="V170" s="1" t="str">
        <f>IF(COUNT($A170)=0,"",IF(T170="","--",IF(T170="3E","3E",LOOKUP(T170/V$2,{0,0.4,0.45,0.5,0.55,0.6,0.65,0.7,0.75,0.8,1},{0,2,2.25,2.5,2.75,3,3.25,3.5,3.75,4}))))</f>
        <v/>
      </c>
      <c r="W170" s="2" t="str">
        <f>IF(COUNT($A170)=0,"",IF($A170&lt;&gt;DRAFT!$B172,"ERR",IF(DRAFT!BT172="3E","3E",IF(COUNT(DRAFT!BP172,DRAFT!BT172)&gt;0,DRAFT!BU172,""))))</f>
        <v/>
      </c>
      <c r="X170" s="2" t="str">
        <f>IF(COUNT($A170)=0,"",IF(W170="3E","3E",IF(W170="","I",LOOKUP(W170/Y$2,{0,0.4,0.45,0.5,0.55,0.6,0.65,0.7,0.75,0.8,1},{"F","D","C","C+","B-","B","B+","A-","A","A+"}))))</f>
        <v/>
      </c>
      <c r="Y170" s="1" t="str">
        <f>IF(COUNT($A170)=0,"",IF(W170="","--",IF(W170="3E","3E",LOOKUP(W170/Y$2,{0,0.4,0.45,0.5,0.55,0.6,0.65,0.7,0.75,0.8,1},{0,2,2.25,2.5,2.75,3,3.25,3.5,3.75,4}))))</f>
        <v/>
      </c>
      <c r="Z170" s="2" t="str">
        <f>IF(COUNT($A170)=0,"",IF($A170&lt;&gt;DRAFT!$B172,"ERR",IF(DRAFT!CC172="3E","3E",IF(COUNT(DRAFT!BY172,DRAFT!CC172)&gt;0,DRAFT!CD172,""))))</f>
        <v/>
      </c>
      <c r="AA170" s="2" t="str">
        <f>IF(COUNT($A170)=0,"",IF(Z170="3E","3E",IF(Z170="","I",LOOKUP(Z170/AB$2,{0,0.4,0.45,0.5,0.55,0.6,0.65,0.7,0.75,0.8,1},{"F","D","C","C+","B-","B","B+","A-","A","A+"}))))</f>
        <v/>
      </c>
      <c r="AB170" s="1" t="str">
        <f>IF(COUNT($A170)=0,"",IF(Z170="","--",IF(Z170="3E","3E",LOOKUP(Z170/AB$2,{0,0.4,0.45,0.5,0.55,0.6,0.65,0.7,0.75,0.8,1},{0,2,2.25,2.5,2.75,3,3.25,3.5,3.75,4}))))</f>
        <v/>
      </c>
      <c r="AC170" s="2" t="str">
        <f>IF(COUNT($A170)=0,"",IF($A170&lt;&gt;DRAFT!$B172,"ERR",IF(DRAFT!CF172&gt;0,DRAFT!CF172,"")))</f>
        <v/>
      </c>
      <c r="AD170" s="2" t="str">
        <f>IF(COUNT($A170)=0,"",IF(AC170="3E","3E",IF(AC170="","I",LOOKUP(AC170/AE$2,{0,0.4,0.45,0.5,0.55,0.6,0.65,0.7,0.75,0.8,1},{"F","D","C","C+","B-","B","B+","A-","A","A+"}))))</f>
        <v/>
      </c>
      <c r="AE170" s="1" t="str">
        <f>IF(COUNT($A170)=0,"",IF(AC170="","--",IF(AC170="3E","3E",LOOKUP(AC170/AE$2,{0,0.4,0.45,0.5,0.55,0.6,0.65,0.7,0.75,0.8,1},{0,2,2.25,2.5,2.75,3,3.25,3.5,3.75,4}))))</f>
        <v/>
      </c>
      <c r="AF170" s="2" t="str">
        <f>IF(COUNT($A170)=0,"",IF($A170&lt;&gt;DRAFT!$B172,"ERR",IF(DRAFT!CI172&gt;0,DRAFT!CK172,"")))</f>
        <v/>
      </c>
      <c r="AG170" s="2" t="str">
        <f>IF(COUNT($A170)=0,"",IF(AF170="3E","3E",IF(AF170="","I",LOOKUP(AF170/AH$2,{0,0.4,0.45,0.5,0.55,0.6,0.65,0.7,0.75,0.8,1},{"F","D","C","C+","B-","B","B+","A-","A","A+"}))))</f>
        <v/>
      </c>
      <c r="AH170" s="1" t="str">
        <f>IF(COUNT($A170)=0,"",IF(AF170="","--",IF(AF170="3E","3E",LOOKUP(AF170/AH$2,{0,0.4,0.45,0.5,0.55,0.6,0.65,0.7,0.75,0.8,1},{0,2,2.25,2.5,2.75,3,3.25,3.5,3.75,4}))))</f>
        <v/>
      </c>
      <c r="AI170" s="2" t="str">
        <f>IF($A170&lt;&gt;DRAFT!$B172,"ERR",IF(OR(COUNT($A170)=0,COUNT(DRAFT!CL172:CN172,DRAFT!CP172:CR172)=0),"",CEILING(SUM(DRAFT!CO172,DRAFT!CS172,DRAFT!CT172),1)))</f>
        <v/>
      </c>
      <c r="AJ170" s="2" t="str">
        <f>IF(COUNT($A170)=0,"",IF(AI170="3E","3E",IF(AI170="","I",LOOKUP(AI170/AK$2,{0,0.4,0.45,0.5,0.55,0.6,0.65,0.7,0.75,0.8,1},{"F","D","C","C+","B-","B","B+","A-","A","A+"}))))</f>
        <v/>
      </c>
      <c r="AK170" s="1" t="str">
        <f>IF(COUNT($A170)=0,"",IF(AI170="","--",IF(AI170="3E","3E",LOOKUP(AI170/AK$2,{0,0.4,0.45,0.5,0.55,0.6,0.65,0.7,0.75,0.8,1},{0,2,2.25,2.5,2.75,3,3.25,3.5,3.75,4}))))</f>
        <v/>
      </c>
      <c r="AL170" s="4" t="str">
        <f>IF(OR(COUNT($A170)=0,COUNT(B170:AK170)=0),"",IF(COUNTIF(B170:AK170,"3E")&gt;0,"3E",IF(DRAFT!$A172="R",TRUNC(SUMPRODUCT(RGP,RCP)/TCP,3),TRUNC((SUMPRODUCT(--(IMDGP&gt;0)*IMDGP,IMCP)+CEILING(DRAFT!$DB172*42,0.25))/TCP,3))))</f>
        <v/>
      </c>
      <c r="AM170" s="2" t="str">
        <f>IF(OR(COUNT($A170)=0,COUNT(B170:AK170)=0),"",IF(COUNTIF(B170:AK170,"3E")&gt;0,"3E",IF(DRAFT!$A172="R",SUMPRODUCT(--(RGP&gt;=2),RCP),SUMPRODUCT(--(IMDGP&gt;0),--(IMGP=0),IMCP)+DRAFT!$DC172)))</f>
        <v/>
      </c>
      <c r="AN170" s="67" t="str">
        <f>IF(AL170="3E","3E",IF(COUNT($A170)=0,"",IF(COUNT(AI170)=0,"--",ROUND(((CEILING(DRAFT!$CV172*38,0.25)+CEILING(DRAFT!$CX172*38,0.25)+CEILING(DRAFT!$CZ172*42,0.25)+CEILING($AL170*42,0.25))/160),2))))</f>
        <v/>
      </c>
      <c r="AO170" s="2" t="str">
        <f>IF(AN170="3E","3E",IF(COUNT($A170)=0,"",IF(COUNT(AN170)=0,"I",LOOKUP(AN170,{0,2,2.25,2.5,2.75,3,3.25,3.5,3.75,4},{"F","D","C","C+","B-","B","B+","A-","A","A+"}))))</f>
        <v/>
      </c>
      <c r="AP170" s="2" t="str">
        <f>IF(AN170="3E","3E",IF(OR(COUNT(A170)=0,COUNT(AN170)=0),"",DRAFT!CW172+DRAFT!CY172+DRAFT!DA172+N(TABULATION!AM170)))</f>
        <v/>
      </c>
      <c r="AQ170" s="2" t="str">
        <f>IF(OR(COUNT($A170)=0,COUNT(B170:AK170)=0),"",IF(COUNTIF(B170:AM170,"3E")&gt;0,"3E",IF(AND(DRAFT!$A172="IM",OR($AL170&gt;DRAFT!$DB172,$AM170&gt;DRAFT!$DC172)),"IMPROVED",IF(AND(DRAFT!$A172="IM",$AL170&lt;=DRAFT!$DB172,$AM170&lt;=DRAFT!$DC172),"NOT IMPROVED",IF(AND(DRAFT!CU172="S",AH170&gt;=2,AK170&gt;=2,AN170&gt;=2.5,AP170&gt;=144),"PASS","FAIL")))))</f>
        <v/>
      </c>
      <c r="AR170" s="2" t="str">
        <f t="shared" si="4"/>
        <v/>
      </c>
      <c r="AS170" s="2" t="str">
        <f t="shared" si="5"/>
        <v/>
      </c>
    </row>
    <row r="171" spans="1:45" ht="18.95" customHeight="1" x14ac:dyDescent="0.25">
      <c r="A171" s="3" t="str">
        <f>IF(DRAFT!$B173="","",DRAFT!$B173)</f>
        <v/>
      </c>
      <c r="B171" s="2" t="str">
        <f>IF(COUNT($A171)=0,"",IF($A171&lt;&gt;DRAFT!$B173,"ERR",IF(DRAFT!I173="3E","3E",IF(COUNT(DRAFT!E173,DRAFT!I173)&gt;0,DRAFT!J173,""))))</f>
        <v/>
      </c>
      <c r="C171" s="2" t="str">
        <f>IF(COUNT($A171)=0,"",IF(B171="3E","3E",IF(B171="","I",LOOKUP(B171/D$2,{0,0.4,0.45,0.5,0.55,0.6,0.65,0.7,0.75,0.8,1},{"F","D","C","C+","B-","B","B+","A-","A","A+"}))))</f>
        <v/>
      </c>
      <c r="D171" s="1" t="str">
        <f>IF(COUNT($A171)=0,"",IF(B171="","--",IF(B171="3E","3E",LOOKUP(B171/D$2,{0,0.4,0.45,0.5,0.55,0.6,0.65,0.7,0.75,0.8,1},{0,2,2.25,2.5,2.75,3,3.25,3.5,3.75,4}))))</f>
        <v/>
      </c>
      <c r="E171" s="2" t="str">
        <f>IF(COUNT($A171)=0,"",IF($A171&lt;&gt;DRAFT!$B173,"ERR",IF(DRAFT!R173="3E","3E",IF(COUNT(DRAFT!N173,DRAFT!R173)&gt;0,DRAFT!S173,""))))</f>
        <v/>
      </c>
      <c r="F171" s="2" t="str">
        <f>IF(COUNT($A171)=0,"",IF(E171="3E","3E",IF(E171="","I",LOOKUP(E171/G$2,{0,0.4,0.45,0.5,0.55,0.6,0.65,0.7,0.75,0.8,1},{"F","D","C","C+","B-","B","B+","A-","A","A+"}))))</f>
        <v/>
      </c>
      <c r="G171" s="1" t="str">
        <f>IF(COUNT($A171)=0,"",IF(E171="","--",IF(E171="3E","3E",LOOKUP(E171/G$2,{0,0.4,0.45,0.5,0.55,0.6,0.65,0.7,0.75,0.8,1},{0,2,2.25,2.5,2.75,3,3.25,3.5,3.75,4}))))</f>
        <v/>
      </c>
      <c r="H171" s="2" t="str">
        <f>IF(COUNT($A171)=0,"",IF($A171&lt;&gt;DRAFT!$B173,"ERR",IF(DRAFT!AA173="3E","3E",IF(COUNT(DRAFT!W173,DRAFT!AA173)&gt;0,DRAFT!AB173,""))))</f>
        <v/>
      </c>
      <c r="I171" s="2" t="str">
        <f>IF(COUNT($A171)=0,"",IF(H171="3E","3E",IF(H171="","I",LOOKUP(H171/J$2,{0,0.4,0.45,0.5,0.55,0.6,0.65,0.7,0.75,0.8,1},{"F","D","C","C+","B-","B","B+","A-","A","A+"}))))</f>
        <v/>
      </c>
      <c r="J171" s="1" t="str">
        <f>IF(COUNT($A171)=0,"",IF(H171="","--",IF(H171="3E","3E",LOOKUP(H171/J$2,{0,0.4,0.45,0.5,0.55,0.6,0.65,0.7,0.75,0.8,1},{0,2,2.25,2.5,2.75,3,3.25,3.5,3.75,4}))))</f>
        <v/>
      </c>
      <c r="K171" s="2" t="str">
        <f>IF(COUNT($A171)=0,"",IF($A171&lt;&gt;DRAFT!$B173,"ERR",IF(DRAFT!AJ173="3E","3E",IF(COUNT(DRAFT!AF173,DRAFT!AJ173)&gt;0,DRAFT!AK173,""))))</f>
        <v/>
      </c>
      <c r="L171" s="2" t="str">
        <f>IF(COUNT($A171)=0,"",IF(K171="3E","3E",IF(K171="","I",LOOKUP(K171/M$2,{0,0.4,0.45,0.5,0.55,0.6,0.65,0.7,0.75,0.8,1},{"F","D","C","C+","B-","B","B+","A-","A","A+"}))))</f>
        <v/>
      </c>
      <c r="M171" s="1" t="str">
        <f>IF(COUNT($A171)=0,"",IF(K171="","--",IF(K171="3E","3E",LOOKUP(K171/M$2,{0,0.4,0.45,0.5,0.55,0.6,0.65,0.7,0.75,0.8,1},{0,2,2.25,2.5,2.75,3,3.25,3.5,3.75,4}))))</f>
        <v/>
      </c>
      <c r="N171" s="2" t="str">
        <f>IF(COUNT($A171)=0,"",IF($A171&lt;&gt;DRAFT!$B173,"ERR",IF(DRAFT!AS173="3E","3E",IF(COUNT(DRAFT!AO173,DRAFT!AS173)&gt;0,DRAFT!AT173,""))))</f>
        <v/>
      </c>
      <c r="O171" s="2" t="str">
        <f>IF(COUNT($A171)=0,"",IF(N171="3E","3E",IF(N171="","I",LOOKUP(N171/P$2,{0,0.4,0.45,0.5,0.55,0.6,0.65,0.7,0.75,0.8,1},{"F","D","C","C+","B-","B","B+","A-","A","A+"}))))</f>
        <v/>
      </c>
      <c r="P171" s="1" t="str">
        <f>IF(COUNT($A171)=0,"",IF(N171="","--",IF(N171="3E","3E",LOOKUP(N171/P$2,{0,0.4,0.45,0.5,0.55,0.6,0.65,0.7,0.75,0.8,1},{0,2,2.25,2.5,2.75,3,3.25,3.5,3.75,4}))))</f>
        <v/>
      </c>
      <c r="Q171" s="2" t="str">
        <f>IF(COUNT($A171)=0,"",IF($A171&lt;&gt;DRAFT!$B173,"ERR",IF(DRAFT!BB173="3E","3E",IF(COUNT(DRAFT!AX173,DRAFT!BB173)&gt;0,DRAFT!BC173,""))))</f>
        <v/>
      </c>
      <c r="R171" s="2" t="str">
        <f>IF(COUNT($A171)=0,"",IF(Q171="3E","3E",IF(Q171="","I",LOOKUP(Q171/S$2,{0,0.4,0.45,0.5,0.55,0.6,0.65,0.7,0.75,0.8,1},{"F","D","C","C+","B-","B","B+","A-","A","A+"}))))</f>
        <v/>
      </c>
      <c r="S171" s="1" t="str">
        <f>IF(COUNT($A171)=0,"",IF(Q171="","--",IF(Q171="3E","3E",LOOKUP(Q171/S$2,{0,0.4,0.45,0.5,0.55,0.6,0.65,0.7,0.75,0.8,1},{0,2,2.25,2.5,2.75,3,3.25,3.5,3.75,4}))))</f>
        <v/>
      </c>
      <c r="T171" s="2" t="str">
        <f>IF(COUNT($A171)=0,"",IF($A171&lt;&gt;DRAFT!$B173,"ERR",IF(DRAFT!BK173="3E","3E",IF(COUNT(DRAFT!BG173,DRAFT!BK173)&gt;0,DRAFT!BL173,""))))</f>
        <v/>
      </c>
      <c r="U171" s="2" t="str">
        <f>IF(COUNT($A171)=0,"",IF(T171="3E","3E",IF(T171="","I",LOOKUP(T171/V$2,{0,0.4,0.45,0.5,0.55,0.6,0.65,0.7,0.75,0.8,1},{"F","D","C","C+","B-","B","B+","A-","A","A+"}))))</f>
        <v/>
      </c>
      <c r="V171" s="1" t="str">
        <f>IF(COUNT($A171)=0,"",IF(T171="","--",IF(T171="3E","3E",LOOKUP(T171/V$2,{0,0.4,0.45,0.5,0.55,0.6,0.65,0.7,0.75,0.8,1},{0,2,2.25,2.5,2.75,3,3.25,3.5,3.75,4}))))</f>
        <v/>
      </c>
      <c r="W171" s="2" t="str">
        <f>IF(COUNT($A171)=0,"",IF($A171&lt;&gt;DRAFT!$B173,"ERR",IF(DRAFT!BT173="3E","3E",IF(COUNT(DRAFT!BP173,DRAFT!BT173)&gt;0,DRAFT!BU173,""))))</f>
        <v/>
      </c>
      <c r="X171" s="2" t="str">
        <f>IF(COUNT($A171)=0,"",IF(W171="3E","3E",IF(W171="","I",LOOKUP(W171/Y$2,{0,0.4,0.45,0.5,0.55,0.6,0.65,0.7,0.75,0.8,1},{"F","D","C","C+","B-","B","B+","A-","A","A+"}))))</f>
        <v/>
      </c>
      <c r="Y171" s="1" t="str">
        <f>IF(COUNT($A171)=0,"",IF(W171="","--",IF(W171="3E","3E",LOOKUP(W171/Y$2,{0,0.4,0.45,0.5,0.55,0.6,0.65,0.7,0.75,0.8,1},{0,2,2.25,2.5,2.75,3,3.25,3.5,3.75,4}))))</f>
        <v/>
      </c>
      <c r="Z171" s="2" t="str">
        <f>IF(COUNT($A171)=0,"",IF($A171&lt;&gt;DRAFT!$B173,"ERR",IF(DRAFT!CC173="3E","3E",IF(COUNT(DRAFT!BY173,DRAFT!CC173)&gt;0,DRAFT!CD173,""))))</f>
        <v/>
      </c>
      <c r="AA171" s="2" t="str">
        <f>IF(COUNT($A171)=0,"",IF(Z171="3E","3E",IF(Z171="","I",LOOKUP(Z171/AB$2,{0,0.4,0.45,0.5,0.55,0.6,0.65,0.7,0.75,0.8,1},{"F","D","C","C+","B-","B","B+","A-","A","A+"}))))</f>
        <v/>
      </c>
      <c r="AB171" s="1" t="str">
        <f>IF(COUNT($A171)=0,"",IF(Z171="","--",IF(Z171="3E","3E",LOOKUP(Z171/AB$2,{0,0.4,0.45,0.5,0.55,0.6,0.65,0.7,0.75,0.8,1},{0,2,2.25,2.5,2.75,3,3.25,3.5,3.75,4}))))</f>
        <v/>
      </c>
      <c r="AC171" s="2" t="str">
        <f>IF(COUNT($A171)=0,"",IF($A171&lt;&gt;DRAFT!$B173,"ERR",IF(DRAFT!CF173&gt;0,DRAFT!CF173,"")))</f>
        <v/>
      </c>
      <c r="AD171" s="2" t="str">
        <f>IF(COUNT($A171)=0,"",IF(AC171="3E","3E",IF(AC171="","I",LOOKUP(AC171/AE$2,{0,0.4,0.45,0.5,0.55,0.6,0.65,0.7,0.75,0.8,1},{"F","D","C","C+","B-","B","B+","A-","A","A+"}))))</f>
        <v/>
      </c>
      <c r="AE171" s="1" t="str">
        <f>IF(COUNT($A171)=0,"",IF(AC171="","--",IF(AC171="3E","3E",LOOKUP(AC171/AE$2,{0,0.4,0.45,0.5,0.55,0.6,0.65,0.7,0.75,0.8,1},{0,2,2.25,2.5,2.75,3,3.25,3.5,3.75,4}))))</f>
        <v/>
      </c>
      <c r="AF171" s="2" t="str">
        <f>IF(COUNT($A171)=0,"",IF($A171&lt;&gt;DRAFT!$B173,"ERR",IF(DRAFT!CI173&gt;0,DRAFT!CK173,"")))</f>
        <v/>
      </c>
      <c r="AG171" s="2" t="str">
        <f>IF(COUNT($A171)=0,"",IF(AF171="3E","3E",IF(AF171="","I",LOOKUP(AF171/AH$2,{0,0.4,0.45,0.5,0.55,0.6,0.65,0.7,0.75,0.8,1},{"F","D","C","C+","B-","B","B+","A-","A","A+"}))))</f>
        <v/>
      </c>
      <c r="AH171" s="1" t="str">
        <f>IF(COUNT($A171)=0,"",IF(AF171="","--",IF(AF171="3E","3E",LOOKUP(AF171/AH$2,{0,0.4,0.45,0.5,0.55,0.6,0.65,0.7,0.75,0.8,1},{0,2,2.25,2.5,2.75,3,3.25,3.5,3.75,4}))))</f>
        <v/>
      </c>
      <c r="AI171" s="2" t="str">
        <f>IF($A171&lt;&gt;DRAFT!$B173,"ERR",IF(OR(COUNT($A171)=0,COUNT(DRAFT!CL173:CN173,DRAFT!CP173:CR173)=0),"",CEILING(SUM(DRAFT!CO173,DRAFT!CS173,DRAFT!CT173),1)))</f>
        <v/>
      </c>
      <c r="AJ171" s="2" t="str">
        <f>IF(COUNT($A171)=0,"",IF(AI171="3E","3E",IF(AI171="","I",LOOKUP(AI171/AK$2,{0,0.4,0.45,0.5,0.55,0.6,0.65,0.7,0.75,0.8,1},{"F","D","C","C+","B-","B","B+","A-","A","A+"}))))</f>
        <v/>
      </c>
      <c r="AK171" s="1" t="str">
        <f>IF(COUNT($A171)=0,"",IF(AI171="","--",IF(AI171="3E","3E",LOOKUP(AI171/AK$2,{0,0.4,0.45,0.5,0.55,0.6,0.65,0.7,0.75,0.8,1},{0,2,2.25,2.5,2.75,3,3.25,3.5,3.75,4}))))</f>
        <v/>
      </c>
      <c r="AL171" s="4" t="str">
        <f>IF(OR(COUNT($A171)=0,COUNT(B171:AK171)=0),"",IF(COUNTIF(B171:AK171,"3E")&gt;0,"3E",IF(DRAFT!$A173="R",TRUNC(SUMPRODUCT(RGP,RCP)/TCP,3),TRUNC((SUMPRODUCT(--(IMDGP&gt;0)*IMDGP,IMCP)+CEILING(DRAFT!$DB173*42,0.25))/TCP,3))))</f>
        <v/>
      </c>
      <c r="AM171" s="2" t="str">
        <f>IF(OR(COUNT($A171)=0,COUNT(B171:AK171)=0),"",IF(COUNTIF(B171:AK171,"3E")&gt;0,"3E",IF(DRAFT!$A173="R",SUMPRODUCT(--(RGP&gt;=2),RCP),SUMPRODUCT(--(IMDGP&gt;0),--(IMGP=0),IMCP)+DRAFT!$DC173)))</f>
        <v/>
      </c>
      <c r="AN171" s="67" t="str">
        <f>IF(AL171="3E","3E",IF(COUNT($A171)=0,"",IF(COUNT(AI171)=0,"--",ROUND(((CEILING(DRAFT!$CV173*38,0.25)+CEILING(DRAFT!$CX173*38,0.25)+CEILING(DRAFT!$CZ173*42,0.25)+CEILING($AL171*42,0.25))/160),2))))</f>
        <v/>
      </c>
      <c r="AO171" s="2" t="str">
        <f>IF(AN171="3E","3E",IF(COUNT($A171)=0,"",IF(COUNT(AN171)=0,"I",LOOKUP(AN171,{0,2,2.25,2.5,2.75,3,3.25,3.5,3.75,4},{"F","D","C","C+","B-","B","B+","A-","A","A+"}))))</f>
        <v/>
      </c>
      <c r="AP171" s="2" t="str">
        <f>IF(AN171="3E","3E",IF(OR(COUNT(A171)=0,COUNT(AN171)=0),"",DRAFT!CW173+DRAFT!CY173+DRAFT!DA173+N(TABULATION!AM171)))</f>
        <v/>
      </c>
      <c r="AQ171" s="2" t="str">
        <f>IF(OR(COUNT($A171)=0,COUNT(B171:AK171)=0),"",IF(COUNTIF(B171:AM171,"3E")&gt;0,"3E",IF(AND(DRAFT!$A173="IM",OR($AL171&gt;DRAFT!$DB173,$AM171&gt;DRAFT!$DC173)),"IMPROVED",IF(AND(DRAFT!$A173="IM",$AL171&lt;=DRAFT!$DB173,$AM171&lt;=DRAFT!$DC173),"NOT IMPROVED",IF(AND(DRAFT!CU173="S",AH171&gt;=2,AK171&gt;=2,AN171&gt;=2.5,AP171&gt;=144),"PASS","FAIL")))))</f>
        <v/>
      </c>
      <c r="AR171" s="2" t="str">
        <f t="shared" si="4"/>
        <v/>
      </c>
      <c r="AS171" s="2" t="str">
        <f t="shared" si="5"/>
        <v/>
      </c>
    </row>
    <row r="172" spans="1:45" ht="18.95" customHeight="1" x14ac:dyDescent="0.25">
      <c r="A172" s="3" t="str">
        <f>IF(DRAFT!$B174="","",DRAFT!$B174)</f>
        <v/>
      </c>
      <c r="B172" s="2" t="str">
        <f>IF(COUNT($A172)=0,"",IF($A172&lt;&gt;DRAFT!$B174,"ERR",IF(DRAFT!I174="3E","3E",IF(COUNT(DRAFT!E174,DRAFT!I174)&gt;0,DRAFT!J174,""))))</f>
        <v/>
      </c>
      <c r="C172" s="2" t="str">
        <f>IF(COUNT($A172)=0,"",IF(B172="3E","3E",IF(B172="","I",LOOKUP(B172/D$2,{0,0.4,0.45,0.5,0.55,0.6,0.65,0.7,0.75,0.8,1},{"F","D","C","C+","B-","B","B+","A-","A","A+"}))))</f>
        <v/>
      </c>
      <c r="D172" s="1" t="str">
        <f>IF(COUNT($A172)=0,"",IF(B172="","--",IF(B172="3E","3E",LOOKUP(B172/D$2,{0,0.4,0.45,0.5,0.55,0.6,0.65,0.7,0.75,0.8,1},{0,2,2.25,2.5,2.75,3,3.25,3.5,3.75,4}))))</f>
        <v/>
      </c>
      <c r="E172" s="2" t="str">
        <f>IF(COUNT($A172)=0,"",IF($A172&lt;&gt;DRAFT!$B174,"ERR",IF(DRAFT!R174="3E","3E",IF(COUNT(DRAFT!N174,DRAFT!R174)&gt;0,DRAFT!S174,""))))</f>
        <v/>
      </c>
      <c r="F172" s="2" t="str">
        <f>IF(COUNT($A172)=0,"",IF(E172="3E","3E",IF(E172="","I",LOOKUP(E172/G$2,{0,0.4,0.45,0.5,0.55,0.6,0.65,0.7,0.75,0.8,1},{"F","D","C","C+","B-","B","B+","A-","A","A+"}))))</f>
        <v/>
      </c>
      <c r="G172" s="1" t="str">
        <f>IF(COUNT($A172)=0,"",IF(E172="","--",IF(E172="3E","3E",LOOKUP(E172/G$2,{0,0.4,0.45,0.5,0.55,0.6,0.65,0.7,0.75,0.8,1},{0,2,2.25,2.5,2.75,3,3.25,3.5,3.75,4}))))</f>
        <v/>
      </c>
      <c r="H172" s="2" t="str">
        <f>IF(COUNT($A172)=0,"",IF($A172&lt;&gt;DRAFT!$B174,"ERR",IF(DRAFT!AA174="3E","3E",IF(COUNT(DRAFT!W174,DRAFT!AA174)&gt;0,DRAFT!AB174,""))))</f>
        <v/>
      </c>
      <c r="I172" s="2" t="str">
        <f>IF(COUNT($A172)=0,"",IF(H172="3E","3E",IF(H172="","I",LOOKUP(H172/J$2,{0,0.4,0.45,0.5,0.55,0.6,0.65,0.7,0.75,0.8,1},{"F","D","C","C+","B-","B","B+","A-","A","A+"}))))</f>
        <v/>
      </c>
      <c r="J172" s="1" t="str">
        <f>IF(COUNT($A172)=0,"",IF(H172="","--",IF(H172="3E","3E",LOOKUP(H172/J$2,{0,0.4,0.45,0.5,0.55,0.6,0.65,0.7,0.75,0.8,1},{0,2,2.25,2.5,2.75,3,3.25,3.5,3.75,4}))))</f>
        <v/>
      </c>
      <c r="K172" s="2" t="str">
        <f>IF(COUNT($A172)=0,"",IF($A172&lt;&gt;DRAFT!$B174,"ERR",IF(DRAFT!AJ174="3E","3E",IF(COUNT(DRAFT!AF174,DRAFT!AJ174)&gt;0,DRAFT!AK174,""))))</f>
        <v/>
      </c>
      <c r="L172" s="2" t="str">
        <f>IF(COUNT($A172)=0,"",IF(K172="3E","3E",IF(K172="","I",LOOKUP(K172/M$2,{0,0.4,0.45,0.5,0.55,0.6,0.65,0.7,0.75,0.8,1},{"F","D","C","C+","B-","B","B+","A-","A","A+"}))))</f>
        <v/>
      </c>
      <c r="M172" s="1" t="str">
        <f>IF(COUNT($A172)=0,"",IF(K172="","--",IF(K172="3E","3E",LOOKUP(K172/M$2,{0,0.4,0.45,0.5,0.55,0.6,0.65,0.7,0.75,0.8,1},{0,2,2.25,2.5,2.75,3,3.25,3.5,3.75,4}))))</f>
        <v/>
      </c>
      <c r="N172" s="2" t="str">
        <f>IF(COUNT($A172)=0,"",IF($A172&lt;&gt;DRAFT!$B174,"ERR",IF(DRAFT!AS174="3E","3E",IF(COUNT(DRAFT!AO174,DRAFT!AS174)&gt;0,DRAFT!AT174,""))))</f>
        <v/>
      </c>
      <c r="O172" s="2" t="str">
        <f>IF(COUNT($A172)=0,"",IF(N172="3E","3E",IF(N172="","I",LOOKUP(N172/P$2,{0,0.4,0.45,0.5,0.55,0.6,0.65,0.7,0.75,0.8,1},{"F","D","C","C+","B-","B","B+","A-","A","A+"}))))</f>
        <v/>
      </c>
      <c r="P172" s="1" t="str">
        <f>IF(COUNT($A172)=0,"",IF(N172="","--",IF(N172="3E","3E",LOOKUP(N172/P$2,{0,0.4,0.45,0.5,0.55,0.6,0.65,0.7,0.75,0.8,1},{0,2,2.25,2.5,2.75,3,3.25,3.5,3.75,4}))))</f>
        <v/>
      </c>
      <c r="Q172" s="2" t="str">
        <f>IF(COUNT($A172)=0,"",IF($A172&lt;&gt;DRAFT!$B174,"ERR",IF(DRAFT!BB174="3E","3E",IF(COUNT(DRAFT!AX174,DRAFT!BB174)&gt;0,DRAFT!BC174,""))))</f>
        <v/>
      </c>
      <c r="R172" s="2" t="str">
        <f>IF(COUNT($A172)=0,"",IF(Q172="3E","3E",IF(Q172="","I",LOOKUP(Q172/S$2,{0,0.4,0.45,0.5,0.55,0.6,0.65,0.7,0.75,0.8,1},{"F","D","C","C+","B-","B","B+","A-","A","A+"}))))</f>
        <v/>
      </c>
      <c r="S172" s="1" t="str">
        <f>IF(COUNT($A172)=0,"",IF(Q172="","--",IF(Q172="3E","3E",LOOKUP(Q172/S$2,{0,0.4,0.45,0.5,0.55,0.6,0.65,0.7,0.75,0.8,1},{0,2,2.25,2.5,2.75,3,3.25,3.5,3.75,4}))))</f>
        <v/>
      </c>
      <c r="T172" s="2" t="str">
        <f>IF(COUNT($A172)=0,"",IF($A172&lt;&gt;DRAFT!$B174,"ERR",IF(DRAFT!BK174="3E","3E",IF(COUNT(DRAFT!BG174,DRAFT!BK174)&gt;0,DRAFT!BL174,""))))</f>
        <v/>
      </c>
      <c r="U172" s="2" t="str">
        <f>IF(COUNT($A172)=0,"",IF(T172="3E","3E",IF(T172="","I",LOOKUP(T172/V$2,{0,0.4,0.45,0.5,0.55,0.6,0.65,0.7,0.75,0.8,1},{"F","D","C","C+","B-","B","B+","A-","A","A+"}))))</f>
        <v/>
      </c>
      <c r="V172" s="1" t="str">
        <f>IF(COUNT($A172)=0,"",IF(T172="","--",IF(T172="3E","3E",LOOKUP(T172/V$2,{0,0.4,0.45,0.5,0.55,0.6,0.65,0.7,0.75,0.8,1},{0,2,2.25,2.5,2.75,3,3.25,3.5,3.75,4}))))</f>
        <v/>
      </c>
      <c r="W172" s="2" t="str">
        <f>IF(COUNT($A172)=0,"",IF($A172&lt;&gt;DRAFT!$B174,"ERR",IF(DRAFT!BT174="3E","3E",IF(COUNT(DRAFT!BP174,DRAFT!BT174)&gt;0,DRAFT!BU174,""))))</f>
        <v/>
      </c>
      <c r="X172" s="2" t="str">
        <f>IF(COUNT($A172)=0,"",IF(W172="3E","3E",IF(W172="","I",LOOKUP(W172/Y$2,{0,0.4,0.45,0.5,0.55,0.6,0.65,0.7,0.75,0.8,1},{"F","D","C","C+","B-","B","B+","A-","A","A+"}))))</f>
        <v/>
      </c>
      <c r="Y172" s="1" t="str">
        <f>IF(COUNT($A172)=0,"",IF(W172="","--",IF(W172="3E","3E",LOOKUP(W172/Y$2,{0,0.4,0.45,0.5,0.55,0.6,0.65,0.7,0.75,0.8,1},{0,2,2.25,2.5,2.75,3,3.25,3.5,3.75,4}))))</f>
        <v/>
      </c>
      <c r="Z172" s="2" t="str">
        <f>IF(COUNT($A172)=0,"",IF($A172&lt;&gt;DRAFT!$B174,"ERR",IF(DRAFT!CC174="3E","3E",IF(COUNT(DRAFT!BY174,DRAFT!CC174)&gt;0,DRAFT!CD174,""))))</f>
        <v/>
      </c>
      <c r="AA172" s="2" t="str">
        <f>IF(COUNT($A172)=0,"",IF(Z172="3E","3E",IF(Z172="","I",LOOKUP(Z172/AB$2,{0,0.4,0.45,0.5,0.55,0.6,0.65,0.7,0.75,0.8,1},{"F","D","C","C+","B-","B","B+","A-","A","A+"}))))</f>
        <v/>
      </c>
      <c r="AB172" s="1" t="str">
        <f>IF(COUNT($A172)=0,"",IF(Z172="","--",IF(Z172="3E","3E",LOOKUP(Z172/AB$2,{0,0.4,0.45,0.5,0.55,0.6,0.65,0.7,0.75,0.8,1},{0,2,2.25,2.5,2.75,3,3.25,3.5,3.75,4}))))</f>
        <v/>
      </c>
      <c r="AC172" s="2" t="str">
        <f>IF(COUNT($A172)=0,"",IF($A172&lt;&gt;DRAFT!$B174,"ERR",IF(DRAFT!CF174&gt;0,DRAFT!CF174,"")))</f>
        <v/>
      </c>
      <c r="AD172" s="2" t="str">
        <f>IF(COUNT($A172)=0,"",IF(AC172="3E","3E",IF(AC172="","I",LOOKUP(AC172/AE$2,{0,0.4,0.45,0.5,0.55,0.6,0.65,0.7,0.75,0.8,1},{"F","D","C","C+","B-","B","B+","A-","A","A+"}))))</f>
        <v/>
      </c>
      <c r="AE172" s="1" t="str">
        <f>IF(COUNT($A172)=0,"",IF(AC172="","--",IF(AC172="3E","3E",LOOKUP(AC172/AE$2,{0,0.4,0.45,0.5,0.55,0.6,0.65,0.7,0.75,0.8,1},{0,2,2.25,2.5,2.75,3,3.25,3.5,3.75,4}))))</f>
        <v/>
      </c>
      <c r="AF172" s="2" t="str">
        <f>IF(COUNT($A172)=0,"",IF($A172&lt;&gt;DRAFT!$B174,"ERR",IF(DRAFT!CI174&gt;0,DRAFT!CK174,"")))</f>
        <v/>
      </c>
      <c r="AG172" s="2" t="str">
        <f>IF(COUNT($A172)=0,"",IF(AF172="3E","3E",IF(AF172="","I",LOOKUP(AF172/AH$2,{0,0.4,0.45,0.5,0.55,0.6,0.65,0.7,0.75,0.8,1},{"F","D","C","C+","B-","B","B+","A-","A","A+"}))))</f>
        <v/>
      </c>
      <c r="AH172" s="1" t="str">
        <f>IF(COUNT($A172)=0,"",IF(AF172="","--",IF(AF172="3E","3E",LOOKUP(AF172/AH$2,{0,0.4,0.45,0.5,0.55,0.6,0.65,0.7,0.75,0.8,1},{0,2,2.25,2.5,2.75,3,3.25,3.5,3.75,4}))))</f>
        <v/>
      </c>
      <c r="AI172" s="2" t="str">
        <f>IF($A172&lt;&gt;DRAFT!$B174,"ERR",IF(OR(COUNT($A172)=0,COUNT(DRAFT!CL174:CN174,DRAFT!CP174:CR174)=0),"",CEILING(SUM(DRAFT!CO174,DRAFT!CS174,DRAFT!CT174),1)))</f>
        <v/>
      </c>
      <c r="AJ172" s="2" t="str">
        <f>IF(COUNT($A172)=0,"",IF(AI172="3E","3E",IF(AI172="","I",LOOKUP(AI172/AK$2,{0,0.4,0.45,0.5,0.55,0.6,0.65,0.7,0.75,0.8,1},{"F","D","C","C+","B-","B","B+","A-","A","A+"}))))</f>
        <v/>
      </c>
      <c r="AK172" s="1" t="str">
        <f>IF(COUNT($A172)=0,"",IF(AI172="","--",IF(AI172="3E","3E",LOOKUP(AI172/AK$2,{0,0.4,0.45,0.5,0.55,0.6,0.65,0.7,0.75,0.8,1},{0,2,2.25,2.5,2.75,3,3.25,3.5,3.75,4}))))</f>
        <v/>
      </c>
      <c r="AL172" s="4" t="str">
        <f>IF(OR(COUNT($A172)=0,COUNT(B172:AK172)=0),"",IF(COUNTIF(B172:AK172,"3E")&gt;0,"3E",IF(DRAFT!$A174="R",TRUNC(SUMPRODUCT(RGP,RCP)/TCP,3),TRUNC((SUMPRODUCT(--(IMDGP&gt;0)*IMDGP,IMCP)+CEILING(DRAFT!$DB174*42,0.25))/TCP,3))))</f>
        <v/>
      </c>
      <c r="AM172" s="2" t="str">
        <f>IF(OR(COUNT($A172)=0,COUNT(B172:AK172)=0),"",IF(COUNTIF(B172:AK172,"3E")&gt;0,"3E",IF(DRAFT!$A174="R",SUMPRODUCT(--(RGP&gt;=2),RCP),SUMPRODUCT(--(IMDGP&gt;0),--(IMGP=0),IMCP)+DRAFT!$DC174)))</f>
        <v/>
      </c>
      <c r="AN172" s="67" t="str">
        <f>IF(AL172="3E","3E",IF(COUNT($A172)=0,"",IF(COUNT(AI172)=0,"--",ROUND(((CEILING(DRAFT!$CV174*38,0.25)+CEILING(DRAFT!$CX174*38,0.25)+CEILING(DRAFT!$CZ174*42,0.25)+CEILING($AL172*42,0.25))/160),2))))</f>
        <v/>
      </c>
      <c r="AO172" s="2" t="str">
        <f>IF(AN172="3E","3E",IF(COUNT($A172)=0,"",IF(COUNT(AN172)=0,"I",LOOKUP(AN172,{0,2,2.25,2.5,2.75,3,3.25,3.5,3.75,4},{"F","D","C","C+","B-","B","B+","A-","A","A+"}))))</f>
        <v/>
      </c>
      <c r="AP172" s="2" t="str">
        <f>IF(AN172="3E","3E",IF(OR(COUNT(A172)=0,COUNT(AN172)=0),"",DRAFT!CW174+DRAFT!CY174+DRAFT!DA174+N(TABULATION!AM172)))</f>
        <v/>
      </c>
      <c r="AQ172" s="2" t="str">
        <f>IF(OR(COUNT($A172)=0,COUNT(B172:AK172)=0),"",IF(COUNTIF(B172:AM172,"3E")&gt;0,"3E",IF(AND(DRAFT!$A174="IM",OR($AL172&gt;DRAFT!$DB174,$AM172&gt;DRAFT!$DC174)),"IMPROVED",IF(AND(DRAFT!$A174="IM",$AL172&lt;=DRAFT!$DB174,$AM172&lt;=DRAFT!$DC174),"NOT IMPROVED",IF(AND(DRAFT!CU174="S",AH172&gt;=2,AK172&gt;=2,AN172&gt;=2.5,AP172&gt;=144),"PASS","FAIL")))))</f>
        <v/>
      </c>
      <c r="AR172" s="2" t="str">
        <f t="shared" si="4"/>
        <v/>
      </c>
      <c r="AS172" s="2" t="str">
        <f t="shared" si="5"/>
        <v/>
      </c>
    </row>
    <row r="173" spans="1:45" ht="18.95" customHeight="1" x14ac:dyDescent="0.25">
      <c r="A173" s="3" t="str">
        <f>IF(DRAFT!$B175="","",DRAFT!$B175)</f>
        <v/>
      </c>
      <c r="B173" s="2" t="str">
        <f>IF(COUNT($A173)=0,"",IF($A173&lt;&gt;DRAFT!$B175,"ERR",IF(DRAFT!I175="3E","3E",IF(COUNT(DRAFT!E175,DRAFT!I175)&gt;0,DRAFT!J175,""))))</f>
        <v/>
      </c>
      <c r="C173" s="2" t="str">
        <f>IF(COUNT($A173)=0,"",IF(B173="3E","3E",IF(B173="","I",LOOKUP(B173/D$2,{0,0.4,0.45,0.5,0.55,0.6,0.65,0.7,0.75,0.8,1},{"F","D","C","C+","B-","B","B+","A-","A","A+"}))))</f>
        <v/>
      </c>
      <c r="D173" s="1" t="str">
        <f>IF(COUNT($A173)=0,"",IF(B173="","--",IF(B173="3E","3E",LOOKUP(B173/D$2,{0,0.4,0.45,0.5,0.55,0.6,0.65,0.7,0.75,0.8,1},{0,2,2.25,2.5,2.75,3,3.25,3.5,3.75,4}))))</f>
        <v/>
      </c>
      <c r="E173" s="2" t="str">
        <f>IF(COUNT($A173)=0,"",IF($A173&lt;&gt;DRAFT!$B175,"ERR",IF(DRAFT!R175="3E","3E",IF(COUNT(DRAFT!N175,DRAFT!R175)&gt;0,DRAFT!S175,""))))</f>
        <v/>
      </c>
      <c r="F173" s="2" t="str">
        <f>IF(COUNT($A173)=0,"",IF(E173="3E","3E",IF(E173="","I",LOOKUP(E173/G$2,{0,0.4,0.45,0.5,0.55,0.6,0.65,0.7,0.75,0.8,1},{"F","D","C","C+","B-","B","B+","A-","A","A+"}))))</f>
        <v/>
      </c>
      <c r="G173" s="1" t="str">
        <f>IF(COUNT($A173)=0,"",IF(E173="","--",IF(E173="3E","3E",LOOKUP(E173/G$2,{0,0.4,0.45,0.5,0.55,0.6,0.65,0.7,0.75,0.8,1},{0,2,2.25,2.5,2.75,3,3.25,3.5,3.75,4}))))</f>
        <v/>
      </c>
      <c r="H173" s="2" t="str">
        <f>IF(COUNT($A173)=0,"",IF($A173&lt;&gt;DRAFT!$B175,"ERR",IF(DRAFT!AA175="3E","3E",IF(COUNT(DRAFT!W175,DRAFT!AA175)&gt;0,DRAFT!AB175,""))))</f>
        <v/>
      </c>
      <c r="I173" s="2" t="str">
        <f>IF(COUNT($A173)=0,"",IF(H173="3E","3E",IF(H173="","I",LOOKUP(H173/J$2,{0,0.4,0.45,0.5,0.55,0.6,0.65,0.7,0.75,0.8,1},{"F","D","C","C+","B-","B","B+","A-","A","A+"}))))</f>
        <v/>
      </c>
      <c r="J173" s="1" t="str">
        <f>IF(COUNT($A173)=0,"",IF(H173="","--",IF(H173="3E","3E",LOOKUP(H173/J$2,{0,0.4,0.45,0.5,0.55,0.6,0.65,0.7,0.75,0.8,1},{0,2,2.25,2.5,2.75,3,3.25,3.5,3.75,4}))))</f>
        <v/>
      </c>
      <c r="K173" s="2" t="str">
        <f>IF(COUNT($A173)=0,"",IF($A173&lt;&gt;DRAFT!$B175,"ERR",IF(DRAFT!AJ175="3E","3E",IF(COUNT(DRAFT!AF175,DRAFT!AJ175)&gt;0,DRAFT!AK175,""))))</f>
        <v/>
      </c>
      <c r="L173" s="2" t="str">
        <f>IF(COUNT($A173)=0,"",IF(K173="3E","3E",IF(K173="","I",LOOKUP(K173/M$2,{0,0.4,0.45,0.5,0.55,0.6,0.65,0.7,0.75,0.8,1},{"F","D","C","C+","B-","B","B+","A-","A","A+"}))))</f>
        <v/>
      </c>
      <c r="M173" s="1" t="str">
        <f>IF(COUNT($A173)=0,"",IF(K173="","--",IF(K173="3E","3E",LOOKUP(K173/M$2,{0,0.4,0.45,0.5,0.55,0.6,0.65,0.7,0.75,0.8,1},{0,2,2.25,2.5,2.75,3,3.25,3.5,3.75,4}))))</f>
        <v/>
      </c>
      <c r="N173" s="2" t="str">
        <f>IF(COUNT($A173)=0,"",IF($A173&lt;&gt;DRAFT!$B175,"ERR",IF(DRAFT!AS175="3E","3E",IF(COUNT(DRAFT!AO175,DRAFT!AS175)&gt;0,DRAFT!AT175,""))))</f>
        <v/>
      </c>
      <c r="O173" s="2" t="str">
        <f>IF(COUNT($A173)=0,"",IF(N173="3E","3E",IF(N173="","I",LOOKUP(N173/P$2,{0,0.4,0.45,0.5,0.55,0.6,0.65,0.7,0.75,0.8,1},{"F","D","C","C+","B-","B","B+","A-","A","A+"}))))</f>
        <v/>
      </c>
      <c r="P173" s="1" t="str">
        <f>IF(COUNT($A173)=0,"",IF(N173="","--",IF(N173="3E","3E",LOOKUP(N173/P$2,{0,0.4,0.45,0.5,0.55,0.6,0.65,0.7,0.75,0.8,1},{0,2,2.25,2.5,2.75,3,3.25,3.5,3.75,4}))))</f>
        <v/>
      </c>
      <c r="Q173" s="2" t="str">
        <f>IF(COUNT($A173)=0,"",IF($A173&lt;&gt;DRAFT!$B175,"ERR",IF(DRAFT!BB175="3E","3E",IF(COUNT(DRAFT!AX175,DRAFT!BB175)&gt;0,DRAFT!BC175,""))))</f>
        <v/>
      </c>
      <c r="R173" s="2" t="str">
        <f>IF(COUNT($A173)=0,"",IF(Q173="3E","3E",IF(Q173="","I",LOOKUP(Q173/S$2,{0,0.4,0.45,0.5,0.55,0.6,0.65,0.7,0.75,0.8,1},{"F","D","C","C+","B-","B","B+","A-","A","A+"}))))</f>
        <v/>
      </c>
      <c r="S173" s="1" t="str">
        <f>IF(COUNT($A173)=0,"",IF(Q173="","--",IF(Q173="3E","3E",LOOKUP(Q173/S$2,{0,0.4,0.45,0.5,0.55,0.6,0.65,0.7,0.75,0.8,1},{0,2,2.25,2.5,2.75,3,3.25,3.5,3.75,4}))))</f>
        <v/>
      </c>
      <c r="T173" s="2" t="str">
        <f>IF(COUNT($A173)=0,"",IF($A173&lt;&gt;DRAFT!$B175,"ERR",IF(DRAFT!BK175="3E","3E",IF(COUNT(DRAFT!BG175,DRAFT!BK175)&gt;0,DRAFT!BL175,""))))</f>
        <v/>
      </c>
      <c r="U173" s="2" t="str">
        <f>IF(COUNT($A173)=0,"",IF(T173="3E","3E",IF(T173="","I",LOOKUP(T173/V$2,{0,0.4,0.45,0.5,0.55,0.6,0.65,0.7,0.75,0.8,1},{"F","D","C","C+","B-","B","B+","A-","A","A+"}))))</f>
        <v/>
      </c>
      <c r="V173" s="1" t="str">
        <f>IF(COUNT($A173)=0,"",IF(T173="","--",IF(T173="3E","3E",LOOKUP(T173/V$2,{0,0.4,0.45,0.5,0.55,0.6,0.65,0.7,0.75,0.8,1},{0,2,2.25,2.5,2.75,3,3.25,3.5,3.75,4}))))</f>
        <v/>
      </c>
      <c r="W173" s="2" t="str">
        <f>IF(COUNT($A173)=0,"",IF($A173&lt;&gt;DRAFT!$B175,"ERR",IF(DRAFT!BT175="3E","3E",IF(COUNT(DRAFT!BP175,DRAFT!BT175)&gt;0,DRAFT!BU175,""))))</f>
        <v/>
      </c>
      <c r="X173" s="2" t="str">
        <f>IF(COUNT($A173)=0,"",IF(W173="3E","3E",IF(W173="","I",LOOKUP(W173/Y$2,{0,0.4,0.45,0.5,0.55,0.6,0.65,0.7,0.75,0.8,1},{"F","D","C","C+","B-","B","B+","A-","A","A+"}))))</f>
        <v/>
      </c>
      <c r="Y173" s="1" t="str">
        <f>IF(COUNT($A173)=0,"",IF(W173="","--",IF(W173="3E","3E",LOOKUP(W173/Y$2,{0,0.4,0.45,0.5,0.55,0.6,0.65,0.7,0.75,0.8,1},{0,2,2.25,2.5,2.75,3,3.25,3.5,3.75,4}))))</f>
        <v/>
      </c>
      <c r="Z173" s="2" t="str">
        <f>IF(COUNT($A173)=0,"",IF($A173&lt;&gt;DRAFT!$B175,"ERR",IF(DRAFT!CC175="3E","3E",IF(COUNT(DRAFT!BY175,DRAFT!CC175)&gt;0,DRAFT!CD175,""))))</f>
        <v/>
      </c>
      <c r="AA173" s="2" t="str">
        <f>IF(COUNT($A173)=0,"",IF(Z173="3E","3E",IF(Z173="","I",LOOKUP(Z173/AB$2,{0,0.4,0.45,0.5,0.55,0.6,0.65,0.7,0.75,0.8,1},{"F","D","C","C+","B-","B","B+","A-","A","A+"}))))</f>
        <v/>
      </c>
      <c r="AB173" s="1" t="str">
        <f>IF(COUNT($A173)=0,"",IF(Z173="","--",IF(Z173="3E","3E",LOOKUP(Z173/AB$2,{0,0.4,0.45,0.5,0.55,0.6,0.65,0.7,0.75,0.8,1},{0,2,2.25,2.5,2.75,3,3.25,3.5,3.75,4}))))</f>
        <v/>
      </c>
      <c r="AC173" s="2" t="str">
        <f>IF(COUNT($A173)=0,"",IF($A173&lt;&gt;DRAFT!$B175,"ERR",IF(DRAFT!CF175&gt;0,DRAFT!CF175,"")))</f>
        <v/>
      </c>
      <c r="AD173" s="2" t="str">
        <f>IF(COUNT($A173)=0,"",IF(AC173="3E","3E",IF(AC173="","I",LOOKUP(AC173/AE$2,{0,0.4,0.45,0.5,0.55,0.6,0.65,0.7,0.75,0.8,1},{"F","D","C","C+","B-","B","B+","A-","A","A+"}))))</f>
        <v/>
      </c>
      <c r="AE173" s="1" t="str">
        <f>IF(COUNT($A173)=0,"",IF(AC173="","--",IF(AC173="3E","3E",LOOKUP(AC173/AE$2,{0,0.4,0.45,0.5,0.55,0.6,0.65,0.7,0.75,0.8,1},{0,2,2.25,2.5,2.75,3,3.25,3.5,3.75,4}))))</f>
        <v/>
      </c>
      <c r="AF173" s="2" t="str">
        <f>IF(COUNT($A173)=0,"",IF($A173&lt;&gt;DRAFT!$B175,"ERR",IF(DRAFT!CI175&gt;0,DRAFT!CK175,"")))</f>
        <v/>
      </c>
      <c r="AG173" s="2" t="str">
        <f>IF(COUNT($A173)=0,"",IF(AF173="3E","3E",IF(AF173="","I",LOOKUP(AF173/AH$2,{0,0.4,0.45,0.5,0.55,0.6,0.65,0.7,0.75,0.8,1},{"F","D","C","C+","B-","B","B+","A-","A","A+"}))))</f>
        <v/>
      </c>
      <c r="AH173" s="1" t="str">
        <f>IF(COUNT($A173)=0,"",IF(AF173="","--",IF(AF173="3E","3E",LOOKUP(AF173/AH$2,{0,0.4,0.45,0.5,0.55,0.6,0.65,0.7,0.75,0.8,1},{0,2,2.25,2.5,2.75,3,3.25,3.5,3.75,4}))))</f>
        <v/>
      </c>
      <c r="AI173" s="2" t="str">
        <f>IF($A173&lt;&gt;DRAFT!$B175,"ERR",IF(OR(COUNT($A173)=0,COUNT(DRAFT!CL175:CN175,DRAFT!CP175:CR175)=0),"",CEILING(SUM(DRAFT!CO175,DRAFT!CS175,DRAFT!CT175),1)))</f>
        <v/>
      </c>
      <c r="AJ173" s="2" t="str">
        <f>IF(COUNT($A173)=0,"",IF(AI173="3E","3E",IF(AI173="","I",LOOKUP(AI173/AK$2,{0,0.4,0.45,0.5,0.55,0.6,0.65,0.7,0.75,0.8,1},{"F","D","C","C+","B-","B","B+","A-","A","A+"}))))</f>
        <v/>
      </c>
      <c r="AK173" s="1" t="str">
        <f>IF(COUNT($A173)=0,"",IF(AI173="","--",IF(AI173="3E","3E",LOOKUP(AI173/AK$2,{0,0.4,0.45,0.5,0.55,0.6,0.65,0.7,0.75,0.8,1},{0,2,2.25,2.5,2.75,3,3.25,3.5,3.75,4}))))</f>
        <v/>
      </c>
      <c r="AL173" s="4" t="str">
        <f>IF(OR(COUNT($A173)=0,COUNT(B173:AK173)=0),"",IF(COUNTIF(B173:AK173,"3E")&gt;0,"3E",IF(DRAFT!$A175="R",TRUNC(SUMPRODUCT(RGP,RCP)/TCP,3),TRUNC((SUMPRODUCT(--(IMDGP&gt;0)*IMDGP,IMCP)+CEILING(DRAFT!$DB175*42,0.25))/TCP,3))))</f>
        <v/>
      </c>
      <c r="AM173" s="2" t="str">
        <f>IF(OR(COUNT($A173)=0,COUNT(B173:AK173)=0),"",IF(COUNTIF(B173:AK173,"3E")&gt;0,"3E",IF(DRAFT!$A175="R",SUMPRODUCT(--(RGP&gt;=2),RCP),SUMPRODUCT(--(IMDGP&gt;0),--(IMGP=0),IMCP)+DRAFT!$DC175)))</f>
        <v/>
      </c>
      <c r="AN173" s="67" t="str">
        <f>IF(AL173="3E","3E",IF(COUNT($A173)=0,"",IF(COUNT(AI173)=0,"--",ROUND(((CEILING(DRAFT!$CV175*38,0.25)+CEILING(DRAFT!$CX175*38,0.25)+CEILING(DRAFT!$CZ175*42,0.25)+CEILING($AL173*42,0.25))/160),2))))</f>
        <v/>
      </c>
      <c r="AO173" s="2" t="str">
        <f>IF(AN173="3E","3E",IF(COUNT($A173)=0,"",IF(COUNT(AN173)=0,"I",LOOKUP(AN173,{0,2,2.25,2.5,2.75,3,3.25,3.5,3.75,4},{"F","D","C","C+","B-","B","B+","A-","A","A+"}))))</f>
        <v/>
      </c>
      <c r="AP173" s="2" t="str">
        <f>IF(AN173="3E","3E",IF(OR(COUNT(A173)=0,COUNT(AN173)=0),"",DRAFT!CW175+DRAFT!CY175+DRAFT!DA175+N(TABULATION!AM173)))</f>
        <v/>
      </c>
      <c r="AQ173" s="2" t="str">
        <f>IF(OR(COUNT($A173)=0,COUNT(B173:AK173)=0),"",IF(COUNTIF(B173:AM173,"3E")&gt;0,"3E",IF(AND(DRAFT!$A175="IM",OR($AL173&gt;DRAFT!$DB175,$AM173&gt;DRAFT!$DC175)),"IMPROVED",IF(AND(DRAFT!$A175="IM",$AL173&lt;=DRAFT!$DB175,$AM173&lt;=DRAFT!$DC175),"NOT IMPROVED",IF(AND(DRAFT!CU175="S",AH173&gt;=2,AK173&gt;=2,AN173&gt;=2.5,AP173&gt;=144),"PASS","FAIL")))))</f>
        <v/>
      </c>
      <c r="AR173" s="2" t="str">
        <f t="shared" si="4"/>
        <v/>
      </c>
      <c r="AS173" s="2" t="str">
        <f t="shared" si="5"/>
        <v/>
      </c>
    </row>
    <row r="174" spans="1:45" ht="18.95" customHeight="1" x14ac:dyDescent="0.25">
      <c r="A174" s="3" t="str">
        <f>IF(DRAFT!$B176="","",DRAFT!$B176)</f>
        <v/>
      </c>
      <c r="B174" s="2" t="str">
        <f>IF(COUNT($A174)=0,"",IF($A174&lt;&gt;DRAFT!$B176,"ERR",IF(DRAFT!I176="3E","3E",IF(COUNT(DRAFT!E176,DRAFT!I176)&gt;0,DRAFT!J176,""))))</f>
        <v/>
      </c>
      <c r="C174" s="2" t="str">
        <f>IF(COUNT($A174)=0,"",IF(B174="3E","3E",IF(B174="","I",LOOKUP(B174/D$2,{0,0.4,0.45,0.5,0.55,0.6,0.65,0.7,0.75,0.8,1},{"F","D","C","C+","B-","B","B+","A-","A","A+"}))))</f>
        <v/>
      </c>
      <c r="D174" s="1" t="str">
        <f>IF(COUNT($A174)=0,"",IF(B174="","--",IF(B174="3E","3E",LOOKUP(B174/D$2,{0,0.4,0.45,0.5,0.55,0.6,0.65,0.7,0.75,0.8,1},{0,2,2.25,2.5,2.75,3,3.25,3.5,3.75,4}))))</f>
        <v/>
      </c>
      <c r="E174" s="2" t="str">
        <f>IF(COUNT($A174)=0,"",IF($A174&lt;&gt;DRAFT!$B176,"ERR",IF(DRAFT!R176="3E","3E",IF(COUNT(DRAFT!N176,DRAFT!R176)&gt;0,DRAFT!S176,""))))</f>
        <v/>
      </c>
      <c r="F174" s="2" t="str">
        <f>IF(COUNT($A174)=0,"",IF(E174="3E","3E",IF(E174="","I",LOOKUP(E174/G$2,{0,0.4,0.45,0.5,0.55,0.6,0.65,0.7,0.75,0.8,1},{"F","D","C","C+","B-","B","B+","A-","A","A+"}))))</f>
        <v/>
      </c>
      <c r="G174" s="1" t="str">
        <f>IF(COUNT($A174)=0,"",IF(E174="","--",IF(E174="3E","3E",LOOKUP(E174/G$2,{0,0.4,0.45,0.5,0.55,0.6,0.65,0.7,0.75,0.8,1},{0,2,2.25,2.5,2.75,3,3.25,3.5,3.75,4}))))</f>
        <v/>
      </c>
      <c r="H174" s="2" t="str">
        <f>IF(COUNT($A174)=0,"",IF($A174&lt;&gt;DRAFT!$B176,"ERR",IF(DRAFT!AA176="3E","3E",IF(COUNT(DRAFT!W176,DRAFT!AA176)&gt;0,DRAFT!AB176,""))))</f>
        <v/>
      </c>
      <c r="I174" s="2" t="str">
        <f>IF(COUNT($A174)=0,"",IF(H174="3E","3E",IF(H174="","I",LOOKUP(H174/J$2,{0,0.4,0.45,0.5,0.55,0.6,0.65,0.7,0.75,0.8,1},{"F","D","C","C+","B-","B","B+","A-","A","A+"}))))</f>
        <v/>
      </c>
      <c r="J174" s="1" t="str">
        <f>IF(COUNT($A174)=0,"",IF(H174="","--",IF(H174="3E","3E",LOOKUP(H174/J$2,{0,0.4,0.45,0.5,0.55,0.6,0.65,0.7,0.75,0.8,1},{0,2,2.25,2.5,2.75,3,3.25,3.5,3.75,4}))))</f>
        <v/>
      </c>
      <c r="K174" s="2" t="str">
        <f>IF(COUNT($A174)=0,"",IF($A174&lt;&gt;DRAFT!$B176,"ERR",IF(DRAFT!AJ176="3E","3E",IF(COUNT(DRAFT!AF176,DRAFT!AJ176)&gt;0,DRAFT!AK176,""))))</f>
        <v/>
      </c>
      <c r="L174" s="2" t="str">
        <f>IF(COUNT($A174)=0,"",IF(K174="3E","3E",IF(K174="","I",LOOKUP(K174/M$2,{0,0.4,0.45,0.5,0.55,0.6,0.65,0.7,0.75,0.8,1},{"F","D","C","C+","B-","B","B+","A-","A","A+"}))))</f>
        <v/>
      </c>
      <c r="M174" s="1" t="str">
        <f>IF(COUNT($A174)=0,"",IF(K174="","--",IF(K174="3E","3E",LOOKUP(K174/M$2,{0,0.4,0.45,0.5,0.55,0.6,0.65,0.7,0.75,0.8,1},{0,2,2.25,2.5,2.75,3,3.25,3.5,3.75,4}))))</f>
        <v/>
      </c>
      <c r="N174" s="2" t="str">
        <f>IF(COUNT($A174)=0,"",IF($A174&lt;&gt;DRAFT!$B176,"ERR",IF(DRAFT!AS176="3E","3E",IF(COUNT(DRAFT!AO176,DRAFT!AS176)&gt;0,DRAFT!AT176,""))))</f>
        <v/>
      </c>
      <c r="O174" s="2" t="str">
        <f>IF(COUNT($A174)=0,"",IF(N174="3E","3E",IF(N174="","I",LOOKUP(N174/P$2,{0,0.4,0.45,0.5,0.55,0.6,0.65,0.7,0.75,0.8,1},{"F","D","C","C+","B-","B","B+","A-","A","A+"}))))</f>
        <v/>
      </c>
      <c r="P174" s="1" t="str">
        <f>IF(COUNT($A174)=0,"",IF(N174="","--",IF(N174="3E","3E",LOOKUP(N174/P$2,{0,0.4,0.45,0.5,0.55,0.6,0.65,0.7,0.75,0.8,1},{0,2,2.25,2.5,2.75,3,3.25,3.5,3.75,4}))))</f>
        <v/>
      </c>
      <c r="Q174" s="2" t="str">
        <f>IF(COUNT($A174)=0,"",IF($A174&lt;&gt;DRAFT!$B176,"ERR",IF(DRAFT!BB176="3E","3E",IF(COUNT(DRAFT!AX176,DRAFT!BB176)&gt;0,DRAFT!BC176,""))))</f>
        <v/>
      </c>
      <c r="R174" s="2" t="str">
        <f>IF(COUNT($A174)=0,"",IF(Q174="3E","3E",IF(Q174="","I",LOOKUP(Q174/S$2,{0,0.4,0.45,0.5,0.55,0.6,0.65,0.7,0.75,0.8,1},{"F","D","C","C+","B-","B","B+","A-","A","A+"}))))</f>
        <v/>
      </c>
      <c r="S174" s="1" t="str">
        <f>IF(COUNT($A174)=0,"",IF(Q174="","--",IF(Q174="3E","3E",LOOKUP(Q174/S$2,{0,0.4,0.45,0.5,0.55,0.6,0.65,0.7,0.75,0.8,1},{0,2,2.25,2.5,2.75,3,3.25,3.5,3.75,4}))))</f>
        <v/>
      </c>
      <c r="T174" s="2" t="str">
        <f>IF(COUNT($A174)=0,"",IF($A174&lt;&gt;DRAFT!$B176,"ERR",IF(DRAFT!BK176="3E","3E",IF(COUNT(DRAFT!BG176,DRAFT!BK176)&gt;0,DRAFT!BL176,""))))</f>
        <v/>
      </c>
      <c r="U174" s="2" t="str">
        <f>IF(COUNT($A174)=0,"",IF(T174="3E","3E",IF(T174="","I",LOOKUP(T174/V$2,{0,0.4,0.45,0.5,0.55,0.6,0.65,0.7,0.75,0.8,1},{"F","D","C","C+","B-","B","B+","A-","A","A+"}))))</f>
        <v/>
      </c>
      <c r="V174" s="1" t="str">
        <f>IF(COUNT($A174)=0,"",IF(T174="","--",IF(T174="3E","3E",LOOKUP(T174/V$2,{0,0.4,0.45,0.5,0.55,0.6,0.65,0.7,0.75,0.8,1},{0,2,2.25,2.5,2.75,3,3.25,3.5,3.75,4}))))</f>
        <v/>
      </c>
      <c r="W174" s="2" t="str">
        <f>IF(COUNT($A174)=0,"",IF($A174&lt;&gt;DRAFT!$B176,"ERR",IF(DRAFT!BT176="3E","3E",IF(COUNT(DRAFT!BP176,DRAFT!BT176)&gt;0,DRAFT!BU176,""))))</f>
        <v/>
      </c>
      <c r="X174" s="2" t="str">
        <f>IF(COUNT($A174)=0,"",IF(W174="3E","3E",IF(W174="","I",LOOKUP(W174/Y$2,{0,0.4,0.45,0.5,0.55,0.6,0.65,0.7,0.75,0.8,1},{"F","D","C","C+","B-","B","B+","A-","A","A+"}))))</f>
        <v/>
      </c>
      <c r="Y174" s="1" t="str">
        <f>IF(COUNT($A174)=0,"",IF(W174="","--",IF(W174="3E","3E",LOOKUP(W174/Y$2,{0,0.4,0.45,0.5,0.55,0.6,0.65,0.7,0.75,0.8,1},{0,2,2.25,2.5,2.75,3,3.25,3.5,3.75,4}))))</f>
        <v/>
      </c>
      <c r="Z174" s="2" t="str">
        <f>IF(COUNT($A174)=0,"",IF($A174&lt;&gt;DRAFT!$B176,"ERR",IF(DRAFT!CC176="3E","3E",IF(COUNT(DRAFT!BY176,DRAFT!CC176)&gt;0,DRAFT!CD176,""))))</f>
        <v/>
      </c>
      <c r="AA174" s="2" t="str">
        <f>IF(COUNT($A174)=0,"",IF(Z174="3E","3E",IF(Z174="","I",LOOKUP(Z174/AB$2,{0,0.4,0.45,0.5,0.55,0.6,0.65,0.7,0.75,0.8,1},{"F","D","C","C+","B-","B","B+","A-","A","A+"}))))</f>
        <v/>
      </c>
      <c r="AB174" s="1" t="str">
        <f>IF(COUNT($A174)=0,"",IF(Z174="","--",IF(Z174="3E","3E",LOOKUP(Z174/AB$2,{0,0.4,0.45,0.5,0.55,0.6,0.65,0.7,0.75,0.8,1},{0,2,2.25,2.5,2.75,3,3.25,3.5,3.75,4}))))</f>
        <v/>
      </c>
      <c r="AC174" s="2" t="str">
        <f>IF(COUNT($A174)=0,"",IF($A174&lt;&gt;DRAFT!$B176,"ERR",IF(DRAFT!CF176&gt;0,DRAFT!CF176,"")))</f>
        <v/>
      </c>
      <c r="AD174" s="2" t="str">
        <f>IF(COUNT($A174)=0,"",IF(AC174="3E","3E",IF(AC174="","I",LOOKUP(AC174/AE$2,{0,0.4,0.45,0.5,0.55,0.6,0.65,0.7,0.75,0.8,1},{"F","D","C","C+","B-","B","B+","A-","A","A+"}))))</f>
        <v/>
      </c>
      <c r="AE174" s="1" t="str">
        <f>IF(COUNT($A174)=0,"",IF(AC174="","--",IF(AC174="3E","3E",LOOKUP(AC174/AE$2,{0,0.4,0.45,0.5,0.55,0.6,0.65,0.7,0.75,0.8,1},{0,2,2.25,2.5,2.75,3,3.25,3.5,3.75,4}))))</f>
        <v/>
      </c>
      <c r="AF174" s="2" t="str">
        <f>IF(COUNT($A174)=0,"",IF($A174&lt;&gt;DRAFT!$B176,"ERR",IF(DRAFT!CI176&gt;0,DRAFT!CK176,"")))</f>
        <v/>
      </c>
      <c r="AG174" s="2" t="str">
        <f>IF(COUNT($A174)=0,"",IF(AF174="3E","3E",IF(AF174="","I",LOOKUP(AF174/AH$2,{0,0.4,0.45,0.5,0.55,0.6,0.65,0.7,0.75,0.8,1},{"F","D","C","C+","B-","B","B+","A-","A","A+"}))))</f>
        <v/>
      </c>
      <c r="AH174" s="1" t="str">
        <f>IF(COUNT($A174)=0,"",IF(AF174="","--",IF(AF174="3E","3E",LOOKUP(AF174/AH$2,{0,0.4,0.45,0.5,0.55,0.6,0.65,0.7,0.75,0.8,1},{0,2,2.25,2.5,2.75,3,3.25,3.5,3.75,4}))))</f>
        <v/>
      </c>
      <c r="AI174" s="2" t="str">
        <f>IF($A174&lt;&gt;DRAFT!$B176,"ERR",IF(OR(COUNT($A174)=0,COUNT(DRAFT!CL176:CN176,DRAFT!CP176:CR176)=0),"",CEILING(SUM(DRAFT!CO176,DRAFT!CS176,DRAFT!CT176),1)))</f>
        <v/>
      </c>
      <c r="AJ174" s="2" t="str">
        <f>IF(COUNT($A174)=0,"",IF(AI174="3E","3E",IF(AI174="","I",LOOKUP(AI174/AK$2,{0,0.4,0.45,0.5,0.55,0.6,0.65,0.7,0.75,0.8,1},{"F","D","C","C+","B-","B","B+","A-","A","A+"}))))</f>
        <v/>
      </c>
      <c r="AK174" s="1" t="str">
        <f>IF(COUNT($A174)=0,"",IF(AI174="","--",IF(AI174="3E","3E",LOOKUP(AI174/AK$2,{0,0.4,0.45,0.5,0.55,0.6,0.65,0.7,0.75,0.8,1},{0,2,2.25,2.5,2.75,3,3.25,3.5,3.75,4}))))</f>
        <v/>
      </c>
      <c r="AL174" s="4" t="str">
        <f>IF(OR(COUNT($A174)=0,COUNT(B174:AK174)=0),"",IF(COUNTIF(B174:AK174,"3E")&gt;0,"3E",IF(DRAFT!$A176="R",TRUNC(SUMPRODUCT(RGP,RCP)/TCP,3),TRUNC((SUMPRODUCT(--(IMDGP&gt;0)*IMDGP,IMCP)+CEILING(DRAFT!$DB176*42,0.25))/TCP,3))))</f>
        <v/>
      </c>
      <c r="AM174" s="2" t="str">
        <f>IF(OR(COUNT($A174)=0,COUNT(B174:AK174)=0),"",IF(COUNTIF(B174:AK174,"3E")&gt;0,"3E",IF(DRAFT!$A176="R",SUMPRODUCT(--(RGP&gt;=2),RCP),SUMPRODUCT(--(IMDGP&gt;0),--(IMGP=0),IMCP)+DRAFT!$DC176)))</f>
        <v/>
      </c>
      <c r="AN174" s="67" t="str">
        <f>IF(AL174="3E","3E",IF(COUNT($A174)=0,"",IF(COUNT(AI174)=0,"--",ROUND(((CEILING(DRAFT!$CV176*38,0.25)+CEILING(DRAFT!$CX176*38,0.25)+CEILING(DRAFT!$CZ176*42,0.25)+CEILING($AL174*42,0.25))/160),2))))</f>
        <v/>
      </c>
      <c r="AO174" s="2" t="str">
        <f>IF(AN174="3E","3E",IF(COUNT($A174)=0,"",IF(COUNT(AN174)=0,"I",LOOKUP(AN174,{0,2,2.25,2.5,2.75,3,3.25,3.5,3.75,4},{"F","D","C","C+","B-","B","B+","A-","A","A+"}))))</f>
        <v/>
      </c>
      <c r="AP174" s="2" t="str">
        <f>IF(AN174="3E","3E",IF(OR(COUNT(A174)=0,COUNT(AN174)=0),"",DRAFT!CW176+DRAFT!CY176+DRAFT!DA176+N(TABULATION!AM174)))</f>
        <v/>
      </c>
      <c r="AQ174" s="2" t="str">
        <f>IF(OR(COUNT($A174)=0,COUNT(B174:AK174)=0),"",IF(COUNTIF(B174:AM174,"3E")&gt;0,"3E",IF(AND(DRAFT!$A176="IM",OR($AL174&gt;DRAFT!$DB176,$AM174&gt;DRAFT!$DC176)),"IMPROVED",IF(AND(DRAFT!$A176="IM",$AL174&lt;=DRAFT!$DB176,$AM174&lt;=DRAFT!$DC176),"NOT IMPROVED",IF(AND(DRAFT!CU176="S",AH174&gt;=2,AK174&gt;=2,AN174&gt;=2.5,AP174&gt;=144),"PASS","FAIL")))))</f>
        <v/>
      </c>
      <c r="AR174" s="2" t="str">
        <f t="shared" si="4"/>
        <v/>
      </c>
      <c r="AS174" s="2" t="str">
        <f t="shared" si="5"/>
        <v/>
      </c>
    </row>
    <row r="175" spans="1:45" ht="18.95" customHeight="1" x14ac:dyDescent="0.25">
      <c r="A175" s="3" t="str">
        <f>IF(DRAFT!$B177="","",DRAFT!$B177)</f>
        <v/>
      </c>
      <c r="B175" s="2" t="str">
        <f>IF(COUNT($A175)=0,"",IF($A175&lt;&gt;DRAFT!$B177,"ERR",IF(DRAFT!I177="3E","3E",IF(COUNT(DRAFT!E177,DRAFT!I177)&gt;0,DRAFT!J177,""))))</f>
        <v/>
      </c>
      <c r="C175" s="2" t="str">
        <f>IF(COUNT($A175)=0,"",IF(B175="3E","3E",IF(B175="","I",LOOKUP(B175/D$2,{0,0.4,0.45,0.5,0.55,0.6,0.65,0.7,0.75,0.8,1},{"F","D","C","C+","B-","B","B+","A-","A","A+"}))))</f>
        <v/>
      </c>
      <c r="D175" s="1" t="str">
        <f>IF(COUNT($A175)=0,"",IF(B175="","--",IF(B175="3E","3E",LOOKUP(B175/D$2,{0,0.4,0.45,0.5,0.55,0.6,0.65,0.7,0.75,0.8,1},{0,2,2.25,2.5,2.75,3,3.25,3.5,3.75,4}))))</f>
        <v/>
      </c>
      <c r="E175" s="2" t="str">
        <f>IF(COUNT($A175)=0,"",IF($A175&lt;&gt;DRAFT!$B177,"ERR",IF(DRAFT!R177="3E","3E",IF(COUNT(DRAFT!N177,DRAFT!R177)&gt;0,DRAFT!S177,""))))</f>
        <v/>
      </c>
      <c r="F175" s="2" t="str">
        <f>IF(COUNT($A175)=0,"",IF(E175="3E","3E",IF(E175="","I",LOOKUP(E175/G$2,{0,0.4,0.45,0.5,0.55,0.6,0.65,0.7,0.75,0.8,1},{"F","D","C","C+","B-","B","B+","A-","A","A+"}))))</f>
        <v/>
      </c>
      <c r="G175" s="1" t="str">
        <f>IF(COUNT($A175)=0,"",IF(E175="","--",IF(E175="3E","3E",LOOKUP(E175/G$2,{0,0.4,0.45,0.5,0.55,0.6,0.65,0.7,0.75,0.8,1},{0,2,2.25,2.5,2.75,3,3.25,3.5,3.75,4}))))</f>
        <v/>
      </c>
      <c r="H175" s="2" t="str">
        <f>IF(COUNT($A175)=0,"",IF($A175&lt;&gt;DRAFT!$B177,"ERR",IF(DRAFT!AA177="3E","3E",IF(COUNT(DRAFT!W177,DRAFT!AA177)&gt;0,DRAFT!AB177,""))))</f>
        <v/>
      </c>
      <c r="I175" s="2" t="str">
        <f>IF(COUNT($A175)=0,"",IF(H175="3E","3E",IF(H175="","I",LOOKUP(H175/J$2,{0,0.4,0.45,0.5,0.55,0.6,0.65,0.7,0.75,0.8,1},{"F","D","C","C+","B-","B","B+","A-","A","A+"}))))</f>
        <v/>
      </c>
      <c r="J175" s="1" t="str">
        <f>IF(COUNT($A175)=0,"",IF(H175="","--",IF(H175="3E","3E",LOOKUP(H175/J$2,{0,0.4,0.45,0.5,0.55,0.6,0.65,0.7,0.75,0.8,1},{0,2,2.25,2.5,2.75,3,3.25,3.5,3.75,4}))))</f>
        <v/>
      </c>
      <c r="K175" s="2" t="str">
        <f>IF(COUNT($A175)=0,"",IF($A175&lt;&gt;DRAFT!$B177,"ERR",IF(DRAFT!AJ177="3E","3E",IF(COUNT(DRAFT!AF177,DRAFT!AJ177)&gt;0,DRAFT!AK177,""))))</f>
        <v/>
      </c>
      <c r="L175" s="2" t="str">
        <f>IF(COUNT($A175)=0,"",IF(K175="3E","3E",IF(K175="","I",LOOKUP(K175/M$2,{0,0.4,0.45,0.5,0.55,0.6,0.65,0.7,0.75,0.8,1},{"F","D","C","C+","B-","B","B+","A-","A","A+"}))))</f>
        <v/>
      </c>
      <c r="M175" s="1" t="str">
        <f>IF(COUNT($A175)=0,"",IF(K175="","--",IF(K175="3E","3E",LOOKUP(K175/M$2,{0,0.4,0.45,0.5,0.55,0.6,0.65,0.7,0.75,0.8,1},{0,2,2.25,2.5,2.75,3,3.25,3.5,3.75,4}))))</f>
        <v/>
      </c>
      <c r="N175" s="2" t="str">
        <f>IF(COUNT($A175)=0,"",IF($A175&lt;&gt;DRAFT!$B177,"ERR",IF(DRAFT!AS177="3E","3E",IF(COUNT(DRAFT!AO177,DRAFT!AS177)&gt;0,DRAFT!AT177,""))))</f>
        <v/>
      </c>
      <c r="O175" s="2" t="str">
        <f>IF(COUNT($A175)=0,"",IF(N175="3E","3E",IF(N175="","I",LOOKUP(N175/P$2,{0,0.4,0.45,0.5,0.55,0.6,0.65,0.7,0.75,0.8,1},{"F","D","C","C+","B-","B","B+","A-","A","A+"}))))</f>
        <v/>
      </c>
      <c r="P175" s="1" t="str">
        <f>IF(COUNT($A175)=0,"",IF(N175="","--",IF(N175="3E","3E",LOOKUP(N175/P$2,{0,0.4,0.45,0.5,0.55,0.6,0.65,0.7,0.75,0.8,1},{0,2,2.25,2.5,2.75,3,3.25,3.5,3.75,4}))))</f>
        <v/>
      </c>
      <c r="Q175" s="2" t="str">
        <f>IF(COUNT($A175)=0,"",IF($A175&lt;&gt;DRAFT!$B177,"ERR",IF(DRAFT!BB177="3E","3E",IF(COUNT(DRAFT!AX177,DRAFT!BB177)&gt;0,DRAFT!BC177,""))))</f>
        <v/>
      </c>
      <c r="R175" s="2" t="str">
        <f>IF(COUNT($A175)=0,"",IF(Q175="3E","3E",IF(Q175="","I",LOOKUP(Q175/S$2,{0,0.4,0.45,0.5,0.55,0.6,0.65,0.7,0.75,0.8,1},{"F","D","C","C+","B-","B","B+","A-","A","A+"}))))</f>
        <v/>
      </c>
      <c r="S175" s="1" t="str">
        <f>IF(COUNT($A175)=0,"",IF(Q175="","--",IF(Q175="3E","3E",LOOKUP(Q175/S$2,{0,0.4,0.45,0.5,0.55,0.6,0.65,0.7,0.75,0.8,1},{0,2,2.25,2.5,2.75,3,3.25,3.5,3.75,4}))))</f>
        <v/>
      </c>
      <c r="T175" s="2" t="str">
        <f>IF(COUNT($A175)=0,"",IF($A175&lt;&gt;DRAFT!$B177,"ERR",IF(DRAFT!BK177="3E","3E",IF(COUNT(DRAFT!BG177,DRAFT!BK177)&gt;0,DRAFT!BL177,""))))</f>
        <v/>
      </c>
      <c r="U175" s="2" t="str">
        <f>IF(COUNT($A175)=0,"",IF(T175="3E","3E",IF(T175="","I",LOOKUP(T175/V$2,{0,0.4,0.45,0.5,0.55,0.6,0.65,0.7,0.75,0.8,1},{"F","D","C","C+","B-","B","B+","A-","A","A+"}))))</f>
        <v/>
      </c>
      <c r="V175" s="1" t="str">
        <f>IF(COUNT($A175)=0,"",IF(T175="","--",IF(T175="3E","3E",LOOKUP(T175/V$2,{0,0.4,0.45,0.5,0.55,0.6,0.65,0.7,0.75,0.8,1},{0,2,2.25,2.5,2.75,3,3.25,3.5,3.75,4}))))</f>
        <v/>
      </c>
      <c r="W175" s="2" t="str">
        <f>IF(COUNT($A175)=0,"",IF($A175&lt;&gt;DRAFT!$B177,"ERR",IF(DRAFT!BT177="3E","3E",IF(COUNT(DRAFT!BP177,DRAFT!BT177)&gt;0,DRAFT!BU177,""))))</f>
        <v/>
      </c>
      <c r="X175" s="2" t="str">
        <f>IF(COUNT($A175)=0,"",IF(W175="3E","3E",IF(W175="","I",LOOKUP(W175/Y$2,{0,0.4,0.45,0.5,0.55,0.6,0.65,0.7,0.75,0.8,1},{"F","D","C","C+","B-","B","B+","A-","A","A+"}))))</f>
        <v/>
      </c>
      <c r="Y175" s="1" t="str">
        <f>IF(COUNT($A175)=0,"",IF(W175="","--",IF(W175="3E","3E",LOOKUP(W175/Y$2,{0,0.4,0.45,0.5,0.55,0.6,0.65,0.7,0.75,0.8,1},{0,2,2.25,2.5,2.75,3,3.25,3.5,3.75,4}))))</f>
        <v/>
      </c>
      <c r="Z175" s="2" t="str">
        <f>IF(COUNT($A175)=0,"",IF($A175&lt;&gt;DRAFT!$B177,"ERR",IF(DRAFT!CC177="3E","3E",IF(COUNT(DRAFT!BY177,DRAFT!CC177)&gt;0,DRAFT!CD177,""))))</f>
        <v/>
      </c>
      <c r="AA175" s="2" t="str">
        <f>IF(COUNT($A175)=0,"",IF(Z175="3E","3E",IF(Z175="","I",LOOKUP(Z175/AB$2,{0,0.4,0.45,0.5,0.55,0.6,0.65,0.7,0.75,0.8,1},{"F","D","C","C+","B-","B","B+","A-","A","A+"}))))</f>
        <v/>
      </c>
      <c r="AB175" s="1" t="str">
        <f>IF(COUNT($A175)=0,"",IF(Z175="","--",IF(Z175="3E","3E",LOOKUP(Z175/AB$2,{0,0.4,0.45,0.5,0.55,0.6,0.65,0.7,0.75,0.8,1},{0,2,2.25,2.5,2.75,3,3.25,3.5,3.75,4}))))</f>
        <v/>
      </c>
      <c r="AC175" s="2" t="str">
        <f>IF(COUNT($A175)=0,"",IF($A175&lt;&gt;DRAFT!$B177,"ERR",IF(DRAFT!CF177&gt;0,DRAFT!CF177,"")))</f>
        <v/>
      </c>
      <c r="AD175" s="2" t="str">
        <f>IF(COUNT($A175)=0,"",IF(AC175="3E","3E",IF(AC175="","I",LOOKUP(AC175/AE$2,{0,0.4,0.45,0.5,0.55,0.6,0.65,0.7,0.75,0.8,1},{"F","D","C","C+","B-","B","B+","A-","A","A+"}))))</f>
        <v/>
      </c>
      <c r="AE175" s="1" t="str">
        <f>IF(COUNT($A175)=0,"",IF(AC175="","--",IF(AC175="3E","3E",LOOKUP(AC175/AE$2,{0,0.4,0.45,0.5,0.55,0.6,0.65,0.7,0.75,0.8,1},{0,2,2.25,2.5,2.75,3,3.25,3.5,3.75,4}))))</f>
        <v/>
      </c>
      <c r="AF175" s="2" t="str">
        <f>IF(COUNT($A175)=0,"",IF($A175&lt;&gt;DRAFT!$B177,"ERR",IF(DRAFT!CI177&gt;0,DRAFT!CK177,"")))</f>
        <v/>
      </c>
      <c r="AG175" s="2" t="str">
        <f>IF(COUNT($A175)=0,"",IF(AF175="3E","3E",IF(AF175="","I",LOOKUP(AF175/AH$2,{0,0.4,0.45,0.5,0.55,0.6,0.65,0.7,0.75,0.8,1},{"F","D","C","C+","B-","B","B+","A-","A","A+"}))))</f>
        <v/>
      </c>
      <c r="AH175" s="1" t="str">
        <f>IF(COUNT($A175)=0,"",IF(AF175="","--",IF(AF175="3E","3E",LOOKUP(AF175/AH$2,{0,0.4,0.45,0.5,0.55,0.6,0.65,0.7,0.75,0.8,1},{0,2,2.25,2.5,2.75,3,3.25,3.5,3.75,4}))))</f>
        <v/>
      </c>
      <c r="AI175" s="2" t="str">
        <f>IF($A175&lt;&gt;DRAFT!$B177,"ERR",IF(OR(COUNT($A175)=0,COUNT(DRAFT!CL177:CN177,DRAFT!CP177:CR177)=0),"",CEILING(SUM(DRAFT!CO177,DRAFT!CS177,DRAFT!CT177),1)))</f>
        <v/>
      </c>
      <c r="AJ175" s="2" t="str">
        <f>IF(COUNT($A175)=0,"",IF(AI175="3E","3E",IF(AI175="","I",LOOKUP(AI175/AK$2,{0,0.4,0.45,0.5,0.55,0.6,0.65,0.7,0.75,0.8,1},{"F","D","C","C+","B-","B","B+","A-","A","A+"}))))</f>
        <v/>
      </c>
      <c r="AK175" s="1" t="str">
        <f>IF(COUNT($A175)=0,"",IF(AI175="","--",IF(AI175="3E","3E",LOOKUP(AI175/AK$2,{0,0.4,0.45,0.5,0.55,0.6,0.65,0.7,0.75,0.8,1},{0,2,2.25,2.5,2.75,3,3.25,3.5,3.75,4}))))</f>
        <v/>
      </c>
      <c r="AL175" s="4" t="str">
        <f>IF(OR(COUNT($A175)=0,COUNT(B175:AK175)=0),"",IF(COUNTIF(B175:AK175,"3E")&gt;0,"3E",IF(DRAFT!$A177="R",TRUNC(SUMPRODUCT(RGP,RCP)/TCP,3),TRUNC((SUMPRODUCT(--(IMDGP&gt;0)*IMDGP,IMCP)+CEILING(DRAFT!$DB177*42,0.25))/TCP,3))))</f>
        <v/>
      </c>
      <c r="AM175" s="2" t="str">
        <f>IF(OR(COUNT($A175)=0,COUNT(B175:AK175)=0),"",IF(COUNTIF(B175:AK175,"3E")&gt;0,"3E",IF(DRAFT!$A177="R",SUMPRODUCT(--(RGP&gt;=2),RCP),SUMPRODUCT(--(IMDGP&gt;0),--(IMGP=0),IMCP)+DRAFT!$DC177)))</f>
        <v/>
      </c>
      <c r="AN175" s="67" t="str">
        <f>IF(AL175="3E","3E",IF(COUNT($A175)=0,"",IF(COUNT(AI175)=0,"--",ROUND(((CEILING(DRAFT!$CV177*38,0.25)+CEILING(DRAFT!$CX177*38,0.25)+CEILING(DRAFT!$CZ177*42,0.25)+CEILING($AL175*42,0.25))/160),2))))</f>
        <v/>
      </c>
      <c r="AO175" s="2" t="str">
        <f>IF(AN175="3E","3E",IF(COUNT($A175)=0,"",IF(COUNT(AN175)=0,"I",LOOKUP(AN175,{0,2,2.25,2.5,2.75,3,3.25,3.5,3.75,4},{"F","D","C","C+","B-","B","B+","A-","A","A+"}))))</f>
        <v/>
      </c>
      <c r="AP175" s="2" t="str">
        <f>IF(AN175="3E","3E",IF(OR(COUNT(A175)=0,COUNT(AN175)=0),"",DRAFT!CW177+DRAFT!CY177+DRAFT!DA177+N(TABULATION!AM175)))</f>
        <v/>
      </c>
      <c r="AQ175" s="2" t="str">
        <f>IF(OR(COUNT($A175)=0,COUNT(B175:AK175)=0),"",IF(COUNTIF(B175:AM175,"3E")&gt;0,"3E",IF(AND(DRAFT!$A177="IM",OR($AL175&gt;DRAFT!$DB177,$AM175&gt;DRAFT!$DC177)),"IMPROVED",IF(AND(DRAFT!$A177="IM",$AL175&lt;=DRAFT!$DB177,$AM175&lt;=DRAFT!$DC177),"NOT IMPROVED",IF(AND(DRAFT!CU177="S",AH175&gt;=2,AK175&gt;=2,AN175&gt;=2.5,AP175&gt;=144),"PASS","FAIL")))))</f>
        <v/>
      </c>
      <c r="AR175" s="2" t="str">
        <f t="shared" si="4"/>
        <v/>
      </c>
      <c r="AS175" s="2" t="str">
        <f t="shared" si="5"/>
        <v/>
      </c>
    </row>
    <row r="176" spans="1:45" ht="18.95" customHeight="1" x14ac:dyDescent="0.25">
      <c r="A176" s="3" t="str">
        <f>IF(DRAFT!$B178="","",DRAFT!$B178)</f>
        <v/>
      </c>
      <c r="B176" s="2" t="str">
        <f>IF(COUNT($A176)=0,"",IF($A176&lt;&gt;DRAFT!$B178,"ERR",IF(DRAFT!I178="3E","3E",IF(COUNT(DRAFT!E178,DRAFT!I178)&gt;0,DRAFT!J178,""))))</f>
        <v/>
      </c>
      <c r="C176" s="2" t="str">
        <f>IF(COUNT($A176)=0,"",IF(B176="3E","3E",IF(B176="","I",LOOKUP(B176/D$2,{0,0.4,0.45,0.5,0.55,0.6,0.65,0.7,0.75,0.8,1},{"F","D","C","C+","B-","B","B+","A-","A","A+"}))))</f>
        <v/>
      </c>
      <c r="D176" s="1" t="str">
        <f>IF(COUNT($A176)=0,"",IF(B176="","--",IF(B176="3E","3E",LOOKUP(B176/D$2,{0,0.4,0.45,0.5,0.55,0.6,0.65,0.7,0.75,0.8,1},{0,2,2.25,2.5,2.75,3,3.25,3.5,3.75,4}))))</f>
        <v/>
      </c>
      <c r="E176" s="2" t="str">
        <f>IF(COUNT($A176)=0,"",IF($A176&lt;&gt;DRAFT!$B178,"ERR",IF(DRAFT!R178="3E","3E",IF(COUNT(DRAFT!N178,DRAFT!R178)&gt;0,DRAFT!S178,""))))</f>
        <v/>
      </c>
      <c r="F176" s="2" t="str">
        <f>IF(COUNT($A176)=0,"",IF(E176="3E","3E",IF(E176="","I",LOOKUP(E176/G$2,{0,0.4,0.45,0.5,0.55,0.6,0.65,0.7,0.75,0.8,1},{"F","D","C","C+","B-","B","B+","A-","A","A+"}))))</f>
        <v/>
      </c>
      <c r="G176" s="1" t="str">
        <f>IF(COUNT($A176)=0,"",IF(E176="","--",IF(E176="3E","3E",LOOKUP(E176/G$2,{0,0.4,0.45,0.5,0.55,0.6,0.65,0.7,0.75,0.8,1},{0,2,2.25,2.5,2.75,3,3.25,3.5,3.75,4}))))</f>
        <v/>
      </c>
      <c r="H176" s="2" t="str">
        <f>IF(COUNT($A176)=0,"",IF($A176&lt;&gt;DRAFT!$B178,"ERR",IF(DRAFT!AA178="3E","3E",IF(COUNT(DRAFT!W178,DRAFT!AA178)&gt;0,DRAFT!AB178,""))))</f>
        <v/>
      </c>
      <c r="I176" s="2" t="str">
        <f>IF(COUNT($A176)=0,"",IF(H176="3E","3E",IF(H176="","I",LOOKUP(H176/J$2,{0,0.4,0.45,0.5,0.55,0.6,0.65,0.7,0.75,0.8,1},{"F","D","C","C+","B-","B","B+","A-","A","A+"}))))</f>
        <v/>
      </c>
      <c r="J176" s="1" t="str">
        <f>IF(COUNT($A176)=0,"",IF(H176="","--",IF(H176="3E","3E",LOOKUP(H176/J$2,{0,0.4,0.45,0.5,0.55,0.6,0.65,0.7,0.75,0.8,1},{0,2,2.25,2.5,2.75,3,3.25,3.5,3.75,4}))))</f>
        <v/>
      </c>
      <c r="K176" s="2" t="str">
        <f>IF(COUNT($A176)=0,"",IF($A176&lt;&gt;DRAFT!$B178,"ERR",IF(DRAFT!AJ178="3E","3E",IF(COUNT(DRAFT!AF178,DRAFT!AJ178)&gt;0,DRAFT!AK178,""))))</f>
        <v/>
      </c>
      <c r="L176" s="2" t="str">
        <f>IF(COUNT($A176)=0,"",IF(K176="3E","3E",IF(K176="","I",LOOKUP(K176/M$2,{0,0.4,0.45,0.5,0.55,0.6,0.65,0.7,0.75,0.8,1},{"F","D","C","C+","B-","B","B+","A-","A","A+"}))))</f>
        <v/>
      </c>
      <c r="M176" s="1" t="str">
        <f>IF(COUNT($A176)=0,"",IF(K176="","--",IF(K176="3E","3E",LOOKUP(K176/M$2,{0,0.4,0.45,0.5,0.55,0.6,0.65,0.7,0.75,0.8,1},{0,2,2.25,2.5,2.75,3,3.25,3.5,3.75,4}))))</f>
        <v/>
      </c>
      <c r="N176" s="2" t="str">
        <f>IF(COUNT($A176)=0,"",IF($A176&lt;&gt;DRAFT!$B178,"ERR",IF(DRAFT!AS178="3E","3E",IF(COUNT(DRAFT!AO178,DRAFT!AS178)&gt;0,DRAFT!AT178,""))))</f>
        <v/>
      </c>
      <c r="O176" s="2" t="str">
        <f>IF(COUNT($A176)=0,"",IF(N176="3E","3E",IF(N176="","I",LOOKUP(N176/P$2,{0,0.4,0.45,0.5,0.55,0.6,0.65,0.7,0.75,0.8,1},{"F","D","C","C+","B-","B","B+","A-","A","A+"}))))</f>
        <v/>
      </c>
      <c r="P176" s="1" t="str">
        <f>IF(COUNT($A176)=0,"",IF(N176="","--",IF(N176="3E","3E",LOOKUP(N176/P$2,{0,0.4,0.45,0.5,0.55,0.6,0.65,0.7,0.75,0.8,1},{0,2,2.25,2.5,2.75,3,3.25,3.5,3.75,4}))))</f>
        <v/>
      </c>
      <c r="Q176" s="2" t="str">
        <f>IF(COUNT($A176)=0,"",IF($A176&lt;&gt;DRAFT!$B178,"ERR",IF(DRAFT!BB178="3E","3E",IF(COUNT(DRAFT!AX178,DRAFT!BB178)&gt;0,DRAFT!BC178,""))))</f>
        <v/>
      </c>
      <c r="R176" s="2" t="str">
        <f>IF(COUNT($A176)=0,"",IF(Q176="3E","3E",IF(Q176="","I",LOOKUP(Q176/S$2,{0,0.4,0.45,0.5,0.55,0.6,0.65,0.7,0.75,0.8,1},{"F","D","C","C+","B-","B","B+","A-","A","A+"}))))</f>
        <v/>
      </c>
      <c r="S176" s="1" t="str">
        <f>IF(COUNT($A176)=0,"",IF(Q176="","--",IF(Q176="3E","3E",LOOKUP(Q176/S$2,{0,0.4,0.45,0.5,0.55,0.6,0.65,0.7,0.75,0.8,1},{0,2,2.25,2.5,2.75,3,3.25,3.5,3.75,4}))))</f>
        <v/>
      </c>
      <c r="T176" s="2" t="str">
        <f>IF(COUNT($A176)=0,"",IF($A176&lt;&gt;DRAFT!$B178,"ERR",IF(DRAFT!BK178="3E","3E",IF(COUNT(DRAFT!BG178,DRAFT!BK178)&gt;0,DRAFT!BL178,""))))</f>
        <v/>
      </c>
      <c r="U176" s="2" t="str">
        <f>IF(COUNT($A176)=0,"",IF(T176="3E","3E",IF(T176="","I",LOOKUP(T176/V$2,{0,0.4,0.45,0.5,0.55,0.6,0.65,0.7,0.75,0.8,1},{"F","D","C","C+","B-","B","B+","A-","A","A+"}))))</f>
        <v/>
      </c>
      <c r="V176" s="1" t="str">
        <f>IF(COUNT($A176)=0,"",IF(T176="","--",IF(T176="3E","3E",LOOKUP(T176/V$2,{0,0.4,0.45,0.5,0.55,0.6,0.65,0.7,0.75,0.8,1},{0,2,2.25,2.5,2.75,3,3.25,3.5,3.75,4}))))</f>
        <v/>
      </c>
      <c r="W176" s="2" t="str">
        <f>IF(COUNT($A176)=0,"",IF($A176&lt;&gt;DRAFT!$B178,"ERR",IF(DRAFT!BT178="3E","3E",IF(COUNT(DRAFT!BP178,DRAFT!BT178)&gt;0,DRAFT!BU178,""))))</f>
        <v/>
      </c>
      <c r="X176" s="2" t="str">
        <f>IF(COUNT($A176)=0,"",IF(W176="3E","3E",IF(W176="","I",LOOKUP(W176/Y$2,{0,0.4,0.45,0.5,0.55,0.6,0.65,0.7,0.75,0.8,1},{"F","D","C","C+","B-","B","B+","A-","A","A+"}))))</f>
        <v/>
      </c>
      <c r="Y176" s="1" t="str">
        <f>IF(COUNT($A176)=0,"",IF(W176="","--",IF(W176="3E","3E",LOOKUP(W176/Y$2,{0,0.4,0.45,0.5,0.55,0.6,0.65,0.7,0.75,0.8,1},{0,2,2.25,2.5,2.75,3,3.25,3.5,3.75,4}))))</f>
        <v/>
      </c>
      <c r="Z176" s="2" t="str">
        <f>IF(COUNT($A176)=0,"",IF($A176&lt;&gt;DRAFT!$B178,"ERR",IF(DRAFT!CC178="3E","3E",IF(COUNT(DRAFT!BY178,DRAFT!CC178)&gt;0,DRAFT!CD178,""))))</f>
        <v/>
      </c>
      <c r="AA176" s="2" t="str">
        <f>IF(COUNT($A176)=0,"",IF(Z176="3E","3E",IF(Z176="","I",LOOKUP(Z176/AB$2,{0,0.4,0.45,0.5,0.55,0.6,0.65,0.7,0.75,0.8,1},{"F","D","C","C+","B-","B","B+","A-","A","A+"}))))</f>
        <v/>
      </c>
      <c r="AB176" s="1" t="str">
        <f>IF(COUNT($A176)=0,"",IF(Z176="","--",IF(Z176="3E","3E",LOOKUP(Z176/AB$2,{0,0.4,0.45,0.5,0.55,0.6,0.65,0.7,0.75,0.8,1},{0,2,2.25,2.5,2.75,3,3.25,3.5,3.75,4}))))</f>
        <v/>
      </c>
      <c r="AC176" s="2" t="str">
        <f>IF(COUNT($A176)=0,"",IF($A176&lt;&gt;DRAFT!$B178,"ERR",IF(DRAFT!CF178&gt;0,DRAFT!CF178,"")))</f>
        <v/>
      </c>
      <c r="AD176" s="2" t="str">
        <f>IF(COUNT($A176)=0,"",IF(AC176="3E","3E",IF(AC176="","I",LOOKUP(AC176/AE$2,{0,0.4,0.45,0.5,0.55,0.6,0.65,0.7,0.75,0.8,1},{"F","D","C","C+","B-","B","B+","A-","A","A+"}))))</f>
        <v/>
      </c>
      <c r="AE176" s="1" t="str">
        <f>IF(COUNT($A176)=0,"",IF(AC176="","--",IF(AC176="3E","3E",LOOKUP(AC176/AE$2,{0,0.4,0.45,0.5,0.55,0.6,0.65,0.7,0.75,0.8,1},{0,2,2.25,2.5,2.75,3,3.25,3.5,3.75,4}))))</f>
        <v/>
      </c>
      <c r="AF176" s="2" t="str">
        <f>IF(COUNT($A176)=0,"",IF($A176&lt;&gt;DRAFT!$B178,"ERR",IF(DRAFT!CI178&gt;0,DRAFT!CK178,"")))</f>
        <v/>
      </c>
      <c r="AG176" s="2" t="str">
        <f>IF(COUNT($A176)=0,"",IF(AF176="3E","3E",IF(AF176="","I",LOOKUP(AF176/AH$2,{0,0.4,0.45,0.5,0.55,0.6,0.65,0.7,0.75,0.8,1},{"F","D","C","C+","B-","B","B+","A-","A","A+"}))))</f>
        <v/>
      </c>
      <c r="AH176" s="1" t="str">
        <f>IF(COUNT($A176)=0,"",IF(AF176="","--",IF(AF176="3E","3E",LOOKUP(AF176/AH$2,{0,0.4,0.45,0.5,0.55,0.6,0.65,0.7,0.75,0.8,1},{0,2,2.25,2.5,2.75,3,3.25,3.5,3.75,4}))))</f>
        <v/>
      </c>
      <c r="AI176" s="2" t="str">
        <f>IF($A176&lt;&gt;DRAFT!$B178,"ERR",IF(OR(COUNT($A176)=0,COUNT(DRAFT!CL178:CN178,DRAFT!CP178:CR178)=0),"",CEILING(SUM(DRAFT!CO178,DRAFT!CS178,DRAFT!CT178),1)))</f>
        <v/>
      </c>
      <c r="AJ176" s="2" t="str">
        <f>IF(COUNT($A176)=0,"",IF(AI176="3E","3E",IF(AI176="","I",LOOKUP(AI176/AK$2,{0,0.4,0.45,0.5,0.55,0.6,0.65,0.7,0.75,0.8,1},{"F","D","C","C+","B-","B","B+","A-","A","A+"}))))</f>
        <v/>
      </c>
      <c r="AK176" s="1" t="str">
        <f>IF(COUNT($A176)=0,"",IF(AI176="","--",IF(AI176="3E","3E",LOOKUP(AI176/AK$2,{0,0.4,0.45,0.5,0.55,0.6,0.65,0.7,0.75,0.8,1},{0,2,2.25,2.5,2.75,3,3.25,3.5,3.75,4}))))</f>
        <v/>
      </c>
      <c r="AL176" s="4" t="str">
        <f>IF(OR(COUNT($A176)=0,COUNT(B176:AK176)=0),"",IF(COUNTIF(B176:AK176,"3E")&gt;0,"3E",IF(DRAFT!$A178="R",TRUNC(SUMPRODUCT(RGP,RCP)/TCP,3),TRUNC((SUMPRODUCT(--(IMDGP&gt;0)*IMDGP,IMCP)+CEILING(DRAFT!$DB178*42,0.25))/TCP,3))))</f>
        <v/>
      </c>
      <c r="AM176" s="2" t="str">
        <f>IF(OR(COUNT($A176)=0,COUNT(B176:AK176)=0),"",IF(COUNTIF(B176:AK176,"3E")&gt;0,"3E",IF(DRAFT!$A178="R",SUMPRODUCT(--(RGP&gt;=2),RCP),SUMPRODUCT(--(IMDGP&gt;0),--(IMGP=0),IMCP)+DRAFT!$DC178)))</f>
        <v/>
      </c>
      <c r="AN176" s="67" t="str">
        <f>IF(AL176="3E","3E",IF(COUNT($A176)=0,"",IF(COUNT(AI176)=0,"--",ROUND(((CEILING(DRAFT!$CV178*38,0.25)+CEILING(DRAFT!$CX178*38,0.25)+CEILING(DRAFT!$CZ178*42,0.25)+CEILING($AL176*42,0.25))/160),2))))</f>
        <v/>
      </c>
      <c r="AO176" s="2" t="str">
        <f>IF(AN176="3E","3E",IF(COUNT($A176)=0,"",IF(COUNT(AN176)=0,"I",LOOKUP(AN176,{0,2,2.25,2.5,2.75,3,3.25,3.5,3.75,4},{"F","D","C","C+","B-","B","B+","A-","A","A+"}))))</f>
        <v/>
      </c>
      <c r="AP176" s="2" t="str">
        <f>IF(AN176="3E","3E",IF(OR(COUNT(A176)=0,COUNT(AN176)=0),"",DRAFT!CW178+DRAFT!CY178+DRAFT!DA178+N(TABULATION!AM176)))</f>
        <v/>
      </c>
      <c r="AQ176" s="2" t="str">
        <f>IF(OR(COUNT($A176)=0,COUNT(B176:AK176)=0),"",IF(COUNTIF(B176:AM176,"3E")&gt;0,"3E",IF(AND(DRAFT!$A178="IM",OR($AL176&gt;DRAFT!$DB178,$AM176&gt;DRAFT!$DC178)),"IMPROVED",IF(AND(DRAFT!$A178="IM",$AL176&lt;=DRAFT!$DB178,$AM176&lt;=DRAFT!$DC178),"NOT IMPROVED",IF(AND(DRAFT!CU178="S",AH176&gt;=2,AK176&gt;=2,AN176&gt;=2.5,AP176&gt;=144),"PASS","FAIL")))))</f>
        <v/>
      </c>
      <c r="AR176" s="2" t="str">
        <f t="shared" si="4"/>
        <v/>
      </c>
      <c r="AS176" s="2" t="str">
        <f t="shared" si="5"/>
        <v/>
      </c>
    </row>
    <row r="177" spans="1:45" ht="18.95" customHeight="1" x14ac:dyDescent="0.25">
      <c r="A177" s="3" t="str">
        <f>IF(DRAFT!$B179="","",DRAFT!$B179)</f>
        <v/>
      </c>
      <c r="B177" s="2" t="str">
        <f>IF(COUNT($A177)=0,"",IF($A177&lt;&gt;DRAFT!$B179,"ERR",IF(DRAFT!I179="3E","3E",IF(COUNT(DRAFT!E179,DRAFT!I179)&gt;0,DRAFT!J179,""))))</f>
        <v/>
      </c>
      <c r="C177" s="2" t="str">
        <f>IF(COUNT($A177)=0,"",IF(B177="3E","3E",IF(B177="","I",LOOKUP(B177/D$2,{0,0.4,0.45,0.5,0.55,0.6,0.65,0.7,0.75,0.8,1},{"F","D","C","C+","B-","B","B+","A-","A","A+"}))))</f>
        <v/>
      </c>
      <c r="D177" s="1" t="str">
        <f>IF(COUNT($A177)=0,"",IF(B177="","--",IF(B177="3E","3E",LOOKUP(B177/D$2,{0,0.4,0.45,0.5,0.55,0.6,0.65,0.7,0.75,0.8,1},{0,2,2.25,2.5,2.75,3,3.25,3.5,3.75,4}))))</f>
        <v/>
      </c>
      <c r="E177" s="2" t="str">
        <f>IF(COUNT($A177)=0,"",IF($A177&lt;&gt;DRAFT!$B179,"ERR",IF(DRAFT!R179="3E","3E",IF(COUNT(DRAFT!N179,DRAFT!R179)&gt;0,DRAFT!S179,""))))</f>
        <v/>
      </c>
      <c r="F177" s="2" t="str">
        <f>IF(COUNT($A177)=0,"",IF(E177="3E","3E",IF(E177="","I",LOOKUP(E177/G$2,{0,0.4,0.45,0.5,0.55,0.6,0.65,0.7,0.75,0.8,1},{"F","D","C","C+","B-","B","B+","A-","A","A+"}))))</f>
        <v/>
      </c>
      <c r="G177" s="1" t="str">
        <f>IF(COUNT($A177)=0,"",IF(E177="","--",IF(E177="3E","3E",LOOKUP(E177/G$2,{0,0.4,0.45,0.5,0.55,0.6,0.65,0.7,0.75,0.8,1},{0,2,2.25,2.5,2.75,3,3.25,3.5,3.75,4}))))</f>
        <v/>
      </c>
      <c r="H177" s="2" t="str">
        <f>IF(COUNT($A177)=0,"",IF($A177&lt;&gt;DRAFT!$B179,"ERR",IF(DRAFT!AA179="3E","3E",IF(COUNT(DRAFT!W179,DRAFT!AA179)&gt;0,DRAFT!AB179,""))))</f>
        <v/>
      </c>
      <c r="I177" s="2" t="str">
        <f>IF(COUNT($A177)=0,"",IF(H177="3E","3E",IF(H177="","I",LOOKUP(H177/J$2,{0,0.4,0.45,0.5,0.55,0.6,0.65,0.7,0.75,0.8,1},{"F","D","C","C+","B-","B","B+","A-","A","A+"}))))</f>
        <v/>
      </c>
      <c r="J177" s="1" t="str">
        <f>IF(COUNT($A177)=0,"",IF(H177="","--",IF(H177="3E","3E",LOOKUP(H177/J$2,{0,0.4,0.45,0.5,0.55,0.6,0.65,0.7,0.75,0.8,1},{0,2,2.25,2.5,2.75,3,3.25,3.5,3.75,4}))))</f>
        <v/>
      </c>
      <c r="K177" s="2" t="str">
        <f>IF(COUNT($A177)=0,"",IF($A177&lt;&gt;DRAFT!$B179,"ERR",IF(DRAFT!AJ179="3E","3E",IF(COUNT(DRAFT!AF179,DRAFT!AJ179)&gt;0,DRAFT!AK179,""))))</f>
        <v/>
      </c>
      <c r="L177" s="2" t="str">
        <f>IF(COUNT($A177)=0,"",IF(K177="3E","3E",IF(K177="","I",LOOKUP(K177/M$2,{0,0.4,0.45,0.5,0.55,0.6,0.65,0.7,0.75,0.8,1},{"F","D","C","C+","B-","B","B+","A-","A","A+"}))))</f>
        <v/>
      </c>
      <c r="M177" s="1" t="str">
        <f>IF(COUNT($A177)=0,"",IF(K177="","--",IF(K177="3E","3E",LOOKUP(K177/M$2,{0,0.4,0.45,0.5,0.55,0.6,0.65,0.7,0.75,0.8,1},{0,2,2.25,2.5,2.75,3,3.25,3.5,3.75,4}))))</f>
        <v/>
      </c>
      <c r="N177" s="2" t="str">
        <f>IF(COUNT($A177)=0,"",IF($A177&lt;&gt;DRAFT!$B179,"ERR",IF(DRAFT!AS179="3E","3E",IF(COUNT(DRAFT!AO179,DRAFT!AS179)&gt;0,DRAFT!AT179,""))))</f>
        <v/>
      </c>
      <c r="O177" s="2" t="str">
        <f>IF(COUNT($A177)=0,"",IF(N177="3E","3E",IF(N177="","I",LOOKUP(N177/P$2,{0,0.4,0.45,0.5,0.55,0.6,0.65,0.7,0.75,0.8,1},{"F","D","C","C+","B-","B","B+","A-","A","A+"}))))</f>
        <v/>
      </c>
      <c r="P177" s="1" t="str">
        <f>IF(COUNT($A177)=0,"",IF(N177="","--",IF(N177="3E","3E",LOOKUP(N177/P$2,{0,0.4,0.45,0.5,0.55,0.6,0.65,0.7,0.75,0.8,1},{0,2,2.25,2.5,2.75,3,3.25,3.5,3.75,4}))))</f>
        <v/>
      </c>
      <c r="Q177" s="2" t="str">
        <f>IF(COUNT($A177)=0,"",IF($A177&lt;&gt;DRAFT!$B179,"ERR",IF(DRAFT!BB179="3E","3E",IF(COUNT(DRAFT!AX179,DRAFT!BB179)&gt;0,DRAFT!BC179,""))))</f>
        <v/>
      </c>
      <c r="R177" s="2" t="str">
        <f>IF(COUNT($A177)=0,"",IF(Q177="3E","3E",IF(Q177="","I",LOOKUP(Q177/S$2,{0,0.4,0.45,0.5,0.55,0.6,0.65,0.7,0.75,0.8,1},{"F","D","C","C+","B-","B","B+","A-","A","A+"}))))</f>
        <v/>
      </c>
      <c r="S177" s="1" t="str">
        <f>IF(COUNT($A177)=0,"",IF(Q177="","--",IF(Q177="3E","3E",LOOKUP(Q177/S$2,{0,0.4,0.45,0.5,0.55,0.6,0.65,0.7,0.75,0.8,1},{0,2,2.25,2.5,2.75,3,3.25,3.5,3.75,4}))))</f>
        <v/>
      </c>
      <c r="T177" s="2" t="str">
        <f>IF(COUNT($A177)=0,"",IF($A177&lt;&gt;DRAFT!$B179,"ERR",IF(DRAFT!BK179="3E","3E",IF(COUNT(DRAFT!BG179,DRAFT!BK179)&gt;0,DRAFT!BL179,""))))</f>
        <v/>
      </c>
      <c r="U177" s="2" t="str">
        <f>IF(COUNT($A177)=0,"",IF(T177="3E","3E",IF(T177="","I",LOOKUP(T177/V$2,{0,0.4,0.45,0.5,0.55,0.6,0.65,0.7,0.75,0.8,1},{"F","D","C","C+","B-","B","B+","A-","A","A+"}))))</f>
        <v/>
      </c>
      <c r="V177" s="1" t="str">
        <f>IF(COUNT($A177)=0,"",IF(T177="","--",IF(T177="3E","3E",LOOKUP(T177/V$2,{0,0.4,0.45,0.5,0.55,0.6,0.65,0.7,0.75,0.8,1},{0,2,2.25,2.5,2.75,3,3.25,3.5,3.75,4}))))</f>
        <v/>
      </c>
      <c r="W177" s="2" t="str">
        <f>IF(COUNT($A177)=0,"",IF($A177&lt;&gt;DRAFT!$B179,"ERR",IF(DRAFT!BT179="3E","3E",IF(COUNT(DRAFT!BP179,DRAFT!BT179)&gt;0,DRAFT!BU179,""))))</f>
        <v/>
      </c>
      <c r="X177" s="2" t="str">
        <f>IF(COUNT($A177)=0,"",IF(W177="3E","3E",IF(W177="","I",LOOKUP(W177/Y$2,{0,0.4,0.45,0.5,0.55,0.6,0.65,0.7,0.75,0.8,1},{"F","D","C","C+","B-","B","B+","A-","A","A+"}))))</f>
        <v/>
      </c>
      <c r="Y177" s="1" t="str">
        <f>IF(COUNT($A177)=0,"",IF(W177="","--",IF(W177="3E","3E",LOOKUP(W177/Y$2,{0,0.4,0.45,0.5,0.55,0.6,0.65,0.7,0.75,0.8,1},{0,2,2.25,2.5,2.75,3,3.25,3.5,3.75,4}))))</f>
        <v/>
      </c>
      <c r="Z177" s="2" t="str">
        <f>IF(COUNT($A177)=0,"",IF($A177&lt;&gt;DRAFT!$B179,"ERR",IF(DRAFT!CC179="3E","3E",IF(COUNT(DRAFT!BY179,DRAFT!CC179)&gt;0,DRAFT!CD179,""))))</f>
        <v/>
      </c>
      <c r="AA177" s="2" t="str">
        <f>IF(COUNT($A177)=0,"",IF(Z177="3E","3E",IF(Z177="","I",LOOKUP(Z177/AB$2,{0,0.4,0.45,0.5,0.55,0.6,0.65,0.7,0.75,0.8,1},{"F","D","C","C+","B-","B","B+","A-","A","A+"}))))</f>
        <v/>
      </c>
      <c r="AB177" s="1" t="str">
        <f>IF(COUNT($A177)=0,"",IF(Z177="","--",IF(Z177="3E","3E",LOOKUP(Z177/AB$2,{0,0.4,0.45,0.5,0.55,0.6,0.65,0.7,0.75,0.8,1},{0,2,2.25,2.5,2.75,3,3.25,3.5,3.75,4}))))</f>
        <v/>
      </c>
      <c r="AC177" s="2" t="str">
        <f>IF(COUNT($A177)=0,"",IF($A177&lt;&gt;DRAFT!$B179,"ERR",IF(DRAFT!CF179&gt;0,DRAFT!CF179,"")))</f>
        <v/>
      </c>
      <c r="AD177" s="2" t="str">
        <f>IF(COUNT($A177)=0,"",IF(AC177="3E","3E",IF(AC177="","I",LOOKUP(AC177/AE$2,{0,0.4,0.45,0.5,0.55,0.6,0.65,0.7,0.75,0.8,1},{"F","D","C","C+","B-","B","B+","A-","A","A+"}))))</f>
        <v/>
      </c>
      <c r="AE177" s="1" t="str">
        <f>IF(COUNT($A177)=0,"",IF(AC177="","--",IF(AC177="3E","3E",LOOKUP(AC177/AE$2,{0,0.4,0.45,0.5,0.55,0.6,0.65,0.7,0.75,0.8,1},{0,2,2.25,2.5,2.75,3,3.25,3.5,3.75,4}))))</f>
        <v/>
      </c>
      <c r="AF177" s="2" t="str">
        <f>IF(COUNT($A177)=0,"",IF($A177&lt;&gt;DRAFT!$B179,"ERR",IF(DRAFT!CI179&gt;0,DRAFT!CK179,"")))</f>
        <v/>
      </c>
      <c r="AG177" s="2" t="str">
        <f>IF(COUNT($A177)=0,"",IF(AF177="3E","3E",IF(AF177="","I",LOOKUP(AF177/AH$2,{0,0.4,0.45,0.5,0.55,0.6,0.65,0.7,0.75,0.8,1},{"F","D","C","C+","B-","B","B+","A-","A","A+"}))))</f>
        <v/>
      </c>
      <c r="AH177" s="1" t="str">
        <f>IF(COUNT($A177)=0,"",IF(AF177="","--",IF(AF177="3E","3E",LOOKUP(AF177/AH$2,{0,0.4,0.45,0.5,0.55,0.6,0.65,0.7,0.75,0.8,1},{0,2,2.25,2.5,2.75,3,3.25,3.5,3.75,4}))))</f>
        <v/>
      </c>
      <c r="AI177" s="2" t="str">
        <f>IF($A177&lt;&gt;DRAFT!$B179,"ERR",IF(OR(COUNT($A177)=0,COUNT(DRAFT!CL179:CN179,DRAFT!CP179:CR179)=0),"",CEILING(SUM(DRAFT!CO179,DRAFT!CS179,DRAFT!CT179),1)))</f>
        <v/>
      </c>
      <c r="AJ177" s="2" t="str">
        <f>IF(COUNT($A177)=0,"",IF(AI177="3E","3E",IF(AI177="","I",LOOKUP(AI177/AK$2,{0,0.4,0.45,0.5,0.55,0.6,0.65,0.7,0.75,0.8,1},{"F","D","C","C+","B-","B","B+","A-","A","A+"}))))</f>
        <v/>
      </c>
      <c r="AK177" s="1" t="str">
        <f>IF(COUNT($A177)=0,"",IF(AI177="","--",IF(AI177="3E","3E",LOOKUP(AI177/AK$2,{0,0.4,0.45,0.5,0.55,0.6,0.65,0.7,0.75,0.8,1},{0,2,2.25,2.5,2.75,3,3.25,3.5,3.75,4}))))</f>
        <v/>
      </c>
      <c r="AL177" s="4" t="str">
        <f>IF(OR(COUNT($A177)=0,COUNT(B177:AK177)=0),"",IF(COUNTIF(B177:AK177,"3E")&gt;0,"3E",IF(DRAFT!$A179="R",TRUNC(SUMPRODUCT(RGP,RCP)/TCP,3),TRUNC((SUMPRODUCT(--(IMDGP&gt;0)*IMDGP,IMCP)+CEILING(DRAFT!$DB179*42,0.25))/TCP,3))))</f>
        <v/>
      </c>
      <c r="AM177" s="2" t="str">
        <f>IF(OR(COUNT($A177)=0,COUNT(B177:AK177)=0),"",IF(COUNTIF(B177:AK177,"3E")&gt;0,"3E",IF(DRAFT!$A179="R",SUMPRODUCT(--(RGP&gt;=2),RCP),SUMPRODUCT(--(IMDGP&gt;0),--(IMGP=0),IMCP)+DRAFT!$DC179)))</f>
        <v/>
      </c>
      <c r="AN177" s="67" t="str">
        <f>IF(AL177="3E","3E",IF(COUNT($A177)=0,"",IF(COUNT(AI177)=0,"--",ROUND(((CEILING(DRAFT!$CV179*38,0.25)+CEILING(DRAFT!$CX179*38,0.25)+CEILING(DRAFT!$CZ179*42,0.25)+CEILING($AL177*42,0.25))/160),2))))</f>
        <v/>
      </c>
      <c r="AO177" s="2" t="str">
        <f>IF(AN177="3E","3E",IF(COUNT($A177)=0,"",IF(COUNT(AN177)=0,"I",LOOKUP(AN177,{0,2,2.25,2.5,2.75,3,3.25,3.5,3.75,4},{"F","D","C","C+","B-","B","B+","A-","A","A+"}))))</f>
        <v/>
      </c>
      <c r="AP177" s="2" t="str">
        <f>IF(AN177="3E","3E",IF(OR(COUNT(A177)=0,COUNT(AN177)=0),"",DRAFT!CW179+DRAFT!CY179+DRAFT!DA179+N(TABULATION!AM177)))</f>
        <v/>
      </c>
      <c r="AQ177" s="2" t="str">
        <f>IF(OR(COUNT($A177)=0,COUNT(B177:AK177)=0),"",IF(COUNTIF(B177:AM177,"3E")&gt;0,"3E",IF(AND(DRAFT!$A179="IM",OR($AL177&gt;DRAFT!$DB179,$AM177&gt;DRAFT!$DC179)),"IMPROVED",IF(AND(DRAFT!$A179="IM",$AL177&lt;=DRAFT!$DB179,$AM177&lt;=DRAFT!$DC179),"NOT IMPROVED",IF(AND(DRAFT!CU179="S",AH177&gt;=2,AK177&gt;=2,AN177&gt;=2.5,AP177&gt;=144),"PASS","FAIL")))))</f>
        <v/>
      </c>
      <c r="AR177" s="2" t="str">
        <f t="shared" si="4"/>
        <v/>
      </c>
      <c r="AS177" s="2" t="str">
        <f t="shared" si="5"/>
        <v/>
      </c>
    </row>
    <row r="178" spans="1:45" ht="18.95" customHeight="1" x14ac:dyDescent="0.25">
      <c r="A178" s="3" t="str">
        <f>IF(DRAFT!$B180="","",DRAFT!$B180)</f>
        <v/>
      </c>
      <c r="B178" s="2" t="str">
        <f>IF(COUNT($A178)=0,"",IF($A178&lt;&gt;DRAFT!$B180,"ERR",IF(DRAFT!I180="3E","3E",IF(COUNT(DRAFT!E180,DRAFT!I180)&gt;0,DRAFT!J180,""))))</f>
        <v/>
      </c>
      <c r="C178" s="2" t="str">
        <f>IF(COUNT($A178)=0,"",IF(B178="3E","3E",IF(B178="","I",LOOKUP(B178/D$2,{0,0.4,0.45,0.5,0.55,0.6,0.65,0.7,0.75,0.8,1},{"F","D","C","C+","B-","B","B+","A-","A","A+"}))))</f>
        <v/>
      </c>
      <c r="D178" s="1" t="str">
        <f>IF(COUNT($A178)=0,"",IF(B178="","--",IF(B178="3E","3E",LOOKUP(B178/D$2,{0,0.4,0.45,0.5,0.55,0.6,0.65,0.7,0.75,0.8,1},{0,2,2.25,2.5,2.75,3,3.25,3.5,3.75,4}))))</f>
        <v/>
      </c>
      <c r="E178" s="2" t="str">
        <f>IF(COUNT($A178)=0,"",IF($A178&lt;&gt;DRAFT!$B180,"ERR",IF(DRAFT!R180="3E","3E",IF(COUNT(DRAFT!N180,DRAFT!R180)&gt;0,DRAFT!S180,""))))</f>
        <v/>
      </c>
      <c r="F178" s="2" t="str">
        <f>IF(COUNT($A178)=0,"",IF(E178="3E","3E",IF(E178="","I",LOOKUP(E178/G$2,{0,0.4,0.45,0.5,0.55,0.6,0.65,0.7,0.75,0.8,1},{"F","D","C","C+","B-","B","B+","A-","A","A+"}))))</f>
        <v/>
      </c>
      <c r="G178" s="1" t="str">
        <f>IF(COUNT($A178)=0,"",IF(E178="","--",IF(E178="3E","3E",LOOKUP(E178/G$2,{0,0.4,0.45,0.5,0.55,0.6,0.65,0.7,0.75,0.8,1},{0,2,2.25,2.5,2.75,3,3.25,3.5,3.75,4}))))</f>
        <v/>
      </c>
      <c r="H178" s="2" t="str">
        <f>IF(COUNT($A178)=0,"",IF($A178&lt;&gt;DRAFT!$B180,"ERR",IF(DRAFT!AA180="3E","3E",IF(COUNT(DRAFT!W180,DRAFT!AA180)&gt;0,DRAFT!AB180,""))))</f>
        <v/>
      </c>
      <c r="I178" s="2" t="str">
        <f>IF(COUNT($A178)=0,"",IF(H178="3E","3E",IF(H178="","I",LOOKUP(H178/J$2,{0,0.4,0.45,0.5,0.55,0.6,0.65,0.7,0.75,0.8,1},{"F","D","C","C+","B-","B","B+","A-","A","A+"}))))</f>
        <v/>
      </c>
      <c r="J178" s="1" t="str">
        <f>IF(COUNT($A178)=0,"",IF(H178="","--",IF(H178="3E","3E",LOOKUP(H178/J$2,{0,0.4,0.45,0.5,0.55,0.6,0.65,0.7,0.75,0.8,1},{0,2,2.25,2.5,2.75,3,3.25,3.5,3.75,4}))))</f>
        <v/>
      </c>
      <c r="K178" s="2" t="str">
        <f>IF(COUNT($A178)=0,"",IF($A178&lt;&gt;DRAFT!$B180,"ERR",IF(DRAFT!AJ180="3E","3E",IF(COUNT(DRAFT!AF180,DRAFT!AJ180)&gt;0,DRAFT!AK180,""))))</f>
        <v/>
      </c>
      <c r="L178" s="2" t="str">
        <f>IF(COUNT($A178)=0,"",IF(K178="3E","3E",IF(K178="","I",LOOKUP(K178/M$2,{0,0.4,0.45,0.5,0.55,0.6,0.65,0.7,0.75,0.8,1},{"F","D","C","C+","B-","B","B+","A-","A","A+"}))))</f>
        <v/>
      </c>
      <c r="M178" s="1" t="str">
        <f>IF(COUNT($A178)=0,"",IF(K178="","--",IF(K178="3E","3E",LOOKUP(K178/M$2,{0,0.4,0.45,0.5,0.55,0.6,0.65,0.7,0.75,0.8,1},{0,2,2.25,2.5,2.75,3,3.25,3.5,3.75,4}))))</f>
        <v/>
      </c>
      <c r="N178" s="2" t="str">
        <f>IF(COUNT($A178)=0,"",IF($A178&lt;&gt;DRAFT!$B180,"ERR",IF(DRAFT!AS180="3E","3E",IF(COUNT(DRAFT!AO180,DRAFT!AS180)&gt;0,DRAFT!AT180,""))))</f>
        <v/>
      </c>
      <c r="O178" s="2" t="str">
        <f>IF(COUNT($A178)=0,"",IF(N178="3E","3E",IF(N178="","I",LOOKUP(N178/P$2,{0,0.4,0.45,0.5,0.55,0.6,0.65,0.7,0.75,0.8,1},{"F","D","C","C+","B-","B","B+","A-","A","A+"}))))</f>
        <v/>
      </c>
      <c r="P178" s="1" t="str">
        <f>IF(COUNT($A178)=0,"",IF(N178="","--",IF(N178="3E","3E",LOOKUP(N178/P$2,{0,0.4,0.45,0.5,0.55,0.6,0.65,0.7,0.75,0.8,1},{0,2,2.25,2.5,2.75,3,3.25,3.5,3.75,4}))))</f>
        <v/>
      </c>
      <c r="Q178" s="2" t="str">
        <f>IF(COUNT($A178)=0,"",IF($A178&lt;&gt;DRAFT!$B180,"ERR",IF(DRAFT!BB180="3E","3E",IF(COUNT(DRAFT!AX180,DRAFT!BB180)&gt;0,DRAFT!BC180,""))))</f>
        <v/>
      </c>
      <c r="R178" s="2" t="str">
        <f>IF(COUNT($A178)=0,"",IF(Q178="3E","3E",IF(Q178="","I",LOOKUP(Q178/S$2,{0,0.4,0.45,0.5,0.55,0.6,0.65,0.7,0.75,0.8,1},{"F","D","C","C+","B-","B","B+","A-","A","A+"}))))</f>
        <v/>
      </c>
      <c r="S178" s="1" t="str">
        <f>IF(COUNT($A178)=0,"",IF(Q178="","--",IF(Q178="3E","3E",LOOKUP(Q178/S$2,{0,0.4,0.45,0.5,0.55,0.6,0.65,0.7,0.75,0.8,1},{0,2,2.25,2.5,2.75,3,3.25,3.5,3.75,4}))))</f>
        <v/>
      </c>
      <c r="T178" s="2" t="str">
        <f>IF(COUNT($A178)=0,"",IF($A178&lt;&gt;DRAFT!$B180,"ERR",IF(DRAFT!BK180="3E","3E",IF(COUNT(DRAFT!BG180,DRAFT!BK180)&gt;0,DRAFT!BL180,""))))</f>
        <v/>
      </c>
      <c r="U178" s="2" t="str">
        <f>IF(COUNT($A178)=0,"",IF(T178="3E","3E",IF(T178="","I",LOOKUP(T178/V$2,{0,0.4,0.45,0.5,0.55,0.6,0.65,0.7,0.75,0.8,1},{"F","D","C","C+","B-","B","B+","A-","A","A+"}))))</f>
        <v/>
      </c>
      <c r="V178" s="1" t="str">
        <f>IF(COUNT($A178)=0,"",IF(T178="","--",IF(T178="3E","3E",LOOKUP(T178/V$2,{0,0.4,0.45,0.5,0.55,0.6,0.65,0.7,0.75,0.8,1},{0,2,2.25,2.5,2.75,3,3.25,3.5,3.75,4}))))</f>
        <v/>
      </c>
      <c r="W178" s="2" t="str">
        <f>IF(COUNT($A178)=0,"",IF($A178&lt;&gt;DRAFT!$B180,"ERR",IF(DRAFT!BT180="3E","3E",IF(COUNT(DRAFT!BP180,DRAFT!BT180)&gt;0,DRAFT!BU180,""))))</f>
        <v/>
      </c>
      <c r="X178" s="2" t="str">
        <f>IF(COUNT($A178)=0,"",IF(W178="3E","3E",IF(W178="","I",LOOKUP(W178/Y$2,{0,0.4,0.45,0.5,0.55,0.6,0.65,0.7,0.75,0.8,1},{"F","D","C","C+","B-","B","B+","A-","A","A+"}))))</f>
        <v/>
      </c>
      <c r="Y178" s="1" t="str">
        <f>IF(COUNT($A178)=0,"",IF(W178="","--",IF(W178="3E","3E",LOOKUP(W178/Y$2,{0,0.4,0.45,0.5,0.55,0.6,0.65,0.7,0.75,0.8,1},{0,2,2.25,2.5,2.75,3,3.25,3.5,3.75,4}))))</f>
        <v/>
      </c>
      <c r="Z178" s="2" t="str">
        <f>IF(COUNT($A178)=0,"",IF($A178&lt;&gt;DRAFT!$B180,"ERR",IF(DRAFT!CC180="3E","3E",IF(COUNT(DRAFT!BY180,DRAFT!CC180)&gt;0,DRAFT!CD180,""))))</f>
        <v/>
      </c>
      <c r="AA178" s="2" t="str">
        <f>IF(COUNT($A178)=0,"",IF(Z178="3E","3E",IF(Z178="","I",LOOKUP(Z178/AB$2,{0,0.4,0.45,0.5,0.55,0.6,0.65,0.7,0.75,0.8,1},{"F","D","C","C+","B-","B","B+","A-","A","A+"}))))</f>
        <v/>
      </c>
      <c r="AB178" s="1" t="str">
        <f>IF(COUNT($A178)=0,"",IF(Z178="","--",IF(Z178="3E","3E",LOOKUP(Z178/AB$2,{0,0.4,0.45,0.5,0.55,0.6,0.65,0.7,0.75,0.8,1},{0,2,2.25,2.5,2.75,3,3.25,3.5,3.75,4}))))</f>
        <v/>
      </c>
      <c r="AC178" s="2" t="str">
        <f>IF(COUNT($A178)=0,"",IF($A178&lt;&gt;DRAFT!$B180,"ERR",IF(DRAFT!CF180&gt;0,DRAFT!CF180,"")))</f>
        <v/>
      </c>
      <c r="AD178" s="2" t="str">
        <f>IF(COUNT($A178)=0,"",IF(AC178="3E","3E",IF(AC178="","I",LOOKUP(AC178/AE$2,{0,0.4,0.45,0.5,0.55,0.6,0.65,0.7,0.75,0.8,1},{"F","D","C","C+","B-","B","B+","A-","A","A+"}))))</f>
        <v/>
      </c>
      <c r="AE178" s="1" t="str">
        <f>IF(COUNT($A178)=0,"",IF(AC178="","--",IF(AC178="3E","3E",LOOKUP(AC178/AE$2,{0,0.4,0.45,0.5,0.55,0.6,0.65,0.7,0.75,0.8,1},{0,2,2.25,2.5,2.75,3,3.25,3.5,3.75,4}))))</f>
        <v/>
      </c>
      <c r="AF178" s="2" t="str">
        <f>IF(COUNT($A178)=0,"",IF($A178&lt;&gt;DRAFT!$B180,"ERR",IF(DRAFT!CI180&gt;0,DRAFT!CK180,"")))</f>
        <v/>
      </c>
      <c r="AG178" s="2" t="str">
        <f>IF(COUNT($A178)=0,"",IF(AF178="3E","3E",IF(AF178="","I",LOOKUP(AF178/AH$2,{0,0.4,0.45,0.5,0.55,0.6,0.65,0.7,0.75,0.8,1},{"F","D","C","C+","B-","B","B+","A-","A","A+"}))))</f>
        <v/>
      </c>
      <c r="AH178" s="1" t="str">
        <f>IF(COUNT($A178)=0,"",IF(AF178="","--",IF(AF178="3E","3E",LOOKUP(AF178/AH$2,{0,0.4,0.45,0.5,0.55,0.6,0.65,0.7,0.75,0.8,1},{0,2,2.25,2.5,2.75,3,3.25,3.5,3.75,4}))))</f>
        <v/>
      </c>
      <c r="AI178" s="2" t="str">
        <f>IF($A178&lt;&gt;DRAFT!$B180,"ERR",IF(OR(COUNT($A178)=0,COUNT(DRAFT!CL180:CN180,DRAFT!CP180:CR180)=0),"",CEILING(SUM(DRAFT!CO180,DRAFT!CS180,DRAFT!CT180),1)))</f>
        <v/>
      </c>
      <c r="AJ178" s="2" t="str">
        <f>IF(COUNT($A178)=0,"",IF(AI178="3E","3E",IF(AI178="","I",LOOKUP(AI178/AK$2,{0,0.4,0.45,0.5,0.55,0.6,0.65,0.7,0.75,0.8,1},{"F","D","C","C+","B-","B","B+","A-","A","A+"}))))</f>
        <v/>
      </c>
      <c r="AK178" s="1" t="str">
        <f>IF(COUNT($A178)=0,"",IF(AI178="","--",IF(AI178="3E","3E",LOOKUP(AI178/AK$2,{0,0.4,0.45,0.5,0.55,0.6,0.65,0.7,0.75,0.8,1},{0,2,2.25,2.5,2.75,3,3.25,3.5,3.75,4}))))</f>
        <v/>
      </c>
      <c r="AL178" s="4" t="str">
        <f>IF(OR(COUNT($A178)=0,COUNT(B178:AK178)=0),"",IF(COUNTIF(B178:AK178,"3E")&gt;0,"3E",IF(DRAFT!$A180="R",TRUNC(SUMPRODUCT(RGP,RCP)/TCP,3),TRUNC((SUMPRODUCT(--(IMDGP&gt;0)*IMDGP,IMCP)+CEILING(DRAFT!$DB180*42,0.25))/TCP,3))))</f>
        <v/>
      </c>
      <c r="AM178" s="2" t="str">
        <f>IF(OR(COUNT($A178)=0,COUNT(B178:AK178)=0),"",IF(COUNTIF(B178:AK178,"3E")&gt;0,"3E",IF(DRAFT!$A180="R",SUMPRODUCT(--(RGP&gt;=2),RCP),SUMPRODUCT(--(IMDGP&gt;0),--(IMGP=0),IMCP)+DRAFT!$DC180)))</f>
        <v/>
      </c>
      <c r="AN178" s="67" t="str">
        <f>IF(AL178="3E","3E",IF(COUNT($A178)=0,"",IF(COUNT(AI178)=0,"--",ROUND(((CEILING(DRAFT!$CV180*38,0.25)+CEILING(DRAFT!$CX180*38,0.25)+CEILING(DRAFT!$CZ180*42,0.25)+CEILING($AL178*42,0.25))/160),2))))</f>
        <v/>
      </c>
      <c r="AO178" s="2" t="str">
        <f>IF(AN178="3E","3E",IF(COUNT($A178)=0,"",IF(COUNT(AN178)=0,"I",LOOKUP(AN178,{0,2,2.25,2.5,2.75,3,3.25,3.5,3.75,4},{"F","D","C","C+","B-","B","B+","A-","A","A+"}))))</f>
        <v/>
      </c>
      <c r="AP178" s="2" t="str">
        <f>IF(AN178="3E","3E",IF(OR(COUNT(A178)=0,COUNT(AN178)=0),"",DRAFT!CW180+DRAFT!CY180+DRAFT!DA180+N(TABULATION!AM178)))</f>
        <v/>
      </c>
      <c r="AQ178" s="2" t="str">
        <f>IF(OR(COUNT($A178)=0,COUNT(B178:AK178)=0),"",IF(COUNTIF(B178:AM178,"3E")&gt;0,"3E",IF(AND(DRAFT!$A180="IM",OR($AL178&gt;DRAFT!$DB180,$AM178&gt;DRAFT!$DC180)),"IMPROVED",IF(AND(DRAFT!$A180="IM",$AL178&lt;=DRAFT!$DB180,$AM178&lt;=DRAFT!$DC180),"NOT IMPROVED",IF(AND(DRAFT!CU180="S",AH178&gt;=2,AK178&gt;=2,AN178&gt;=2.5,AP178&gt;=144),"PASS","FAIL")))))</f>
        <v/>
      </c>
      <c r="AR178" s="2" t="str">
        <f t="shared" si="4"/>
        <v/>
      </c>
      <c r="AS178" s="2" t="str">
        <f t="shared" si="5"/>
        <v/>
      </c>
    </row>
    <row r="179" spans="1:45" ht="18.95" customHeight="1" x14ac:dyDescent="0.25">
      <c r="A179" s="3" t="str">
        <f>IF(DRAFT!$B181="","",DRAFT!$B181)</f>
        <v/>
      </c>
      <c r="B179" s="2" t="str">
        <f>IF(COUNT($A179)=0,"",IF($A179&lt;&gt;DRAFT!$B181,"ERR",IF(DRAFT!I181="3E","3E",IF(COUNT(DRAFT!E181,DRAFT!I181)&gt;0,DRAFT!J181,""))))</f>
        <v/>
      </c>
      <c r="C179" s="2" t="str">
        <f>IF(COUNT($A179)=0,"",IF(B179="3E","3E",IF(B179="","I",LOOKUP(B179/D$2,{0,0.4,0.45,0.5,0.55,0.6,0.65,0.7,0.75,0.8,1},{"F","D","C","C+","B-","B","B+","A-","A","A+"}))))</f>
        <v/>
      </c>
      <c r="D179" s="1" t="str">
        <f>IF(COUNT($A179)=0,"",IF(B179="","--",IF(B179="3E","3E",LOOKUP(B179/D$2,{0,0.4,0.45,0.5,0.55,0.6,0.65,0.7,0.75,0.8,1},{0,2,2.25,2.5,2.75,3,3.25,3.5,3.75,4}))))</f>
        <v/>
      </c>
      <c r="E179" s="2" t="str">
        <f>IF(COUNT($A179)=0,"",IF($A179&lt;&gt;DRAFT!$B181,"ERR",IF(DRAFT!R181="3E","3E",IF(COUNT(DRAFT!N181,DRAFT!R181)&gt;0,DRAFT!S181,""))))</f>
        <v/>
      </c>
      <c r="F179" s="2" t="str">
        <f>IF(COUNT($A179)=0,"",IF(E179="3E","3E",IF(E179="","I",LOOKUP(E179/G$2,{0,0.4,0.45,0.5,0.55,0.6,0.65,0.7,0.75,0.8,1},{"F","D","C","C+","B-","B","B+","A-","A","A+"}))))</f>
        <v/>
      </c>
      <c r="G179" s="1" t="str">
        <f>IF(COUNT($A179)=0,"",IF(E179="","--",IF(E179="3E","3E",LOOKUP(E179/G$2,{0,0.4,0.45,0.5,0.55,0.6,0.65,0.7,0.75,0.8,1},{0,2,2.25,2.5,2.75,3,3.25,3.5,3.75,4}))))</f>
        <v/>
      </c>
      <c r="H179" s="2" t="str">
        <f>IF(COUNT($A179)=0,"",IF($A179&lt;&gt;DRAFT!$B181,"ERR",IF(DRAFT!AA181="3E","3E",IF(COUNT(DRAFT!W181,DRAFT!AA181)&gt;0,DRAFT!AB181,""))))</f>
        <v/>
      </c>
      <c r="I179" s="2" t="str">
        <f>IF(COUNT($A179)=0,"",IF(H179="3E","3E",IF(H179="","I",LOOKUP(H179/J$2,{0,0.4,0.45,0.5,0.55,0.6,0.65,0.7,0.75,0.8,1},{"F","D","C","C+","B-","B","B+","A-","A","A+"}))))</f>
        <v/>
      </c>
      <c r="J179" s="1" t="str">
        <f>IF(COUNT($A179)=0,"",IF(H179="","--",IF(H179="3E","3E",LOOKUP(H179/J$2,{0,0.4,0.45,0.5,0.55,0.6,0.65,0.7,0.75,0.8,1},{0,2,2.25,2.5,2.75,3,3.25,3.5,3.75,4}))))</f>
        <v/>
      </c>
      <c r="K179" s="2" t="str">
        <f>IF(COUNT($A179)=0,"",IF($A179&lt;&gt;DRAFT!$B181,"ERR",IF(DRAFT!AJ181="3E","3E",IF(COUNT(DRAFT!AF181,DRAFT!AJ181)&gt;0,DRAFT!AK181,""))))</f>
        <v/>
      </c>
      <c r="L179" s="2" t="str">
        <f>IF(COUNT($A179)=0,"",IF(K179="3E","3E",IF(K179="","I",LOOKUP(K179/M$2,{0,0.4,0.45,0.5,0.55,0.6,0.65,0.7,0.75,0.8,1},{"F","D","C","C+","B-","B","B+","A-","A","A+"}))))</f>
        <v/>
      </c>
      <c r="M179" s="1" t="str">
        <f>IF(COUNT($A179)=0,"",IF(K179="","--",IF(K179="3E","3E",LOOKUP(K179/M$2,{0,0.4,0.45,0.5,0.55,0.6,0.65,0.7,0.75,0.8,1},{0,2,2.25,2.5,2.75,3,3.25,3.5,3.75,4}))))</f>
        <v/>
      </c>
      <c r="N179" s="2" t="str">
        <f>IF(COUNT($A179)=0,"",IF($A179&lt;&gt;DRAFT!$B181,"ERR",IF(DRAFT!AS181="3E","3E",IF(COUNT(DRAFT!AO181,DRAFT!AS181)&gt;0,DRAFT!AT181,""))))</f>
        <v/>
      </c>
      <c r="O179" s="2" t="str">
        <f>IF(COUNT($A179)=0,"",IF(N179="3E","3E",IF(N179="","I",LOOKUP(N179/P$2,{0,0.4,0.45,0.5,0.55,0.6,0.65,0.7,0.75,0.8,1},{"F","D","C","C+","B-","B","B+","A-","A","A+"}))))</f>
        <v/>
      </c>
      <c r="P179" s="1" t="str">
        <f>IF(COUNT($A179)=0,"",IF(N179="","--",IF(N179="3E","3E",LOOKUP(N179/P$2,{0,0.4,0.45,0.5,0.55,0.6,0.65,0.7,0.75,0.8,1},{0,2,2.25,2.5,2.75,3,3.25,3.5,3.75,4}))))</f>
        <v/>
      </c>
      <c r="Q179" s="2" t="str">
        <f>IF(COUNT($A179)=0,"",IF($A179&lt;&gt;DRAFT!$B181,"ERR",IF(DRAFT!BB181="3E","3E",IF(COUNT(DRAFT!AX181,DRAFT!BB181)&gt;0,DRAFT!BC181,""))))</f>
        <v/>
      </c>
      <c r="R179" s="2" t="str">
        <f>IF(COUNT($A179)=0,"",IF(Q179="3E","3E",IF(Q179="","I",LOOKUP(Q179/S$2,{0,0.4,0.45,0.5,0.55,0.6,0.65,0.7,0.75,0.8,1},{"F","D","C","C+","B-","B","B+","A-","A","A+"}))))</f>
        <v/>
      </c>
      <c r="S179" s="1" t="str">
        <f>IF(COUNT($A179)=0,"",IF(Q179="","--",IF(Q179="3E","3E",LOOKUP(Q179/S$2,{0,0.4,0.45,0.5,0.55,0.6,0.65,0.7,0.75,0.8,1},{0,2,2.25,2.5,2.75,3,3.25,3.5,3.75,4}))))</f>
        <v/>
      </c>
      <c r="T179" s="2" t="str">
        <f>IF(COUNT($A179)=0,"",IF($A179&lt;&gt;DRAFT!$B181,"ERR",IF(DRAFT!BK181="3E","3E",IF(COUNT(DRAFT!BG181,DRAFT!BK181)&gt;0,DRAFT!BL181,""))))</f>
        <v/>
      </c>
      <c r="U179" s="2" t="str">
        <f>IF(COUNT($A179)=0,"",IF(T179="3E","3E",IF(T179="","I",LOOKUP(T179/V$2,{0,0.4,0.45,0.5,0.55,0.6,0.65,0.7,0.75,0.8,1},{"F","D","C","C+","B-","B","B+","A-","A","A+"}))))</f>
        <v/>
      </c>
      <c r="V179" s="1" t="str">
        <f>IF(COUNT($A179)=0,"",IF(T179="","--",IF(T179="3E","3E",LOOKUP(T179/V$2,{0,0.4,0.45,0.5,0.55,0.6,0.65,0.7,0.75,0.8,1},{0,2,2.25,2.5,2.75,3,3.25,3.5,3.75,4}))))</f>
        <v/>
      </c>
      <c r="W179" s="2" t="str">
        <f>IF(COUNT($A179)=0,"",IF($A179&lt;&gt;DRAFT!$B181,"ERR",IF(DRAFT!BT181="3E","3E",IF(COUNT(DRAFT!BP181,DRAFT!BT181)&gt;0,DRAFT!BU181,""))))</f>
        <v/>
      </c>
      <c r="X179" s="2" t="str">
        <f>IF(COUNT($A179)=0,"",IF(W179="3E","3E",IF(W179="","I",LOOKUP(W179/Y$2,{0,0.4,0.45,0.5,0.55,0.6,0.65,0.7,0.75,0.8,1},{"F","D","C","C+","B-","B","B+","A-","A","A+"}))))</f>
        <v/>
      </c>
      <c r="Y179" s="1" t="str">
        <f>IF(COUNT($A179)=0,"",IF(W179="","--",IF(W179="3E","3E",LOOKUP(W179/Y$2,{0,0.4,0.45,0.5,0.55,0.6,0.65,0.7,0.75,0.8,1},{0,2,2.25,2.5,2.75,3,3.25,3.5,3.75,4}))))</f>
        <v/>
      </c>
      <c r="Z179" s="2" t="str">
        <f>IF(COUNT($A179)=0,"",IF($A179&lt;&gt;DRAFT!$B181,"ERR",IF(DRAFT!CC181="3E","3E",IF(COUNT(DRAFT!BY181,DRAFT!CC181)&gt;0,DRAFT!CD181,""))))</f>
        <v/>
      </c>
      <c r="AA179" s="2" t="str">
        <f>IF(COUNT($A179)=0,"",IF(Z179="3E","3E",IF(Z179="","I",LOOKUP(Z179/AB$2,{0,0.4,0.45,0.5,0.55,0.6,0.65,0.7,0.75,0.8,1},{"F","D","C","C+","B-","B","B+","A-","A","A+"}))))</f>
        <v/>
      </c>
      <c r="AB179" s="1" t="str">
        <f>IF(COUNT($A179)=0,"",IF(Z179="","--",IF(Z179="3E","3E",LOOKUP(Z179/AB$2,{0,0.4,0.45,0.5,0.55,0.6,0.65,0.7,0.75,0.8,1},{0,2,2.25,2.5,2.75,3,3.25,3.5,3.75,4}))))</f>
        <v/>
      </c>
      <c r="AC179" s="2" t="str">
        <f>IF(COUNT($A179)=0,"",IF($A179&lt;&gt;DRAFT!$B181,"ERR",IF(DRAFT!CF181&gt;0,DRAFT!CF181,"")))</f>
        <v/>
      </c>
      <c r="AD179" s="2" t="str">
        <f>IF(COUNT($A179)=0,"",IF(AC179="3E","3E",IF(AC179="","I",LOOKUP(AC179/AE$2,{0,0.4,0.45,0.5,0.55,0.6,0.65,0.7,0.75,0.8,1},{"F","D","C","C+","B-","B","B+","A-","A","A+"}))))</f>
        <v/>
      </c>
      <c r="AE179" s="1" t="str">
        <f>IF(COUNT($A179)=0,"",IF(AC179="","--",IF(AC179="3E","3E",LOOKUP(AC179/AE$2,{0,0.4,0.45,0.5,0.55,0.6,0.65,0.7,0.75,0.8,1},{0,2,2.25,2.5,2.75,3,3.25,3.5,3.75,4}))))</f>
        <v/>
      </c>
      <c r="AF179" s="2" t="str">
        <f>IF(COUNT($A179)=0,"",IF($A179&lt;&gt;DRAFT!$B181,"ERR",IF(DRAFT!CI181&gt;0,DRAFT!CK181,"")))</f>
        <v/>
      </c>
      <c r="AG179" s="2" t="str">
        <f>IF(COUNT($A179)=0,"",IF(AF179="3E","3E",IF(AF179="","I",LOOKUP(AF179/AH$2,{0,0.4,0.45,0.5,0.55,0.6,0.65,0.7,0.75,0.8,1},{"F","D","C","C+","B-","B","B+","A-","A","A+"}))))</f>
        <v/>
      </c>
      <c r="AH179" s="1" t="str">
        <f>IF(COUNT($A179)=0,"",IF(AF179="","--",IF(AF179="3E","3E",LOOKUP(AF179/AH$2,{0,0.4,0.45,0.5,0.55,0.6,0.65,0.7,0.75,0.8,1},{0,2,2.25,2.5,2.75,3,3.25,3.5,3.75,4}))))</f>
        <v/>
      </c>
      <c r="AI179" s="2" t="str">
        <f>IF($A179&lt;&gt;DRAFT!$B181,"ERR",IF(OR(COUNT($A179)=0,COUNT(DRAFT!CL181:CN181,DRAFT!CP181:CR181)=0),"",CEILING(SUM(DRAFT!CO181,DRAFT!CS181,DRAFT!CT181),1)))</f>
        <v/>
      </c>
      <c r="AJ179" s="2" t="str">
        <f>IF(COUNT($A179)=0,"",IF(AI179="3E","3E",IF(AI179="","I",LOOKUP(AI179/AK$2,{0,0.4,0.45,0.5,0.55,0.6,0.65,0.7,0.75,0.8,1},{"F","D","C","C+","B-","B","B+","A-","A","A+"}))))</f>
        <v/>
      </c>
      <c r="AK179" s="1" t="str">
        <f>IF(COUNT($A179)=0,"",IF(AI179="","--",IF(AI179="3E","3E",LOOKUP(AI179/AK$2,{0,0.4,0.45,0.5,0.55,0.6,0.65,0.7,0.75,0.8,1},{0,2,2.25,2.5,2.75,3,3.25,3.5,3.75,4}))))</f>
        <v/>
      </c>
      <c r="AL179" s="4" t="str">
        <f>IF(OR(COUNT($A179)=0,COUNT(B179:AK179)=0),"",IF(COUNTIF(B179:AK179,"3E")&gt;0,"3E",IF(DRAFT!$A181="R",TRUNC(SUMPRODUCT(RGP,RCP)/TCP,3),TRUNC((SUMPRODUCT(--(IMDGP&gt;0)*IMDGP,IMCP)+CEILING(DRAFT!$DB181*42,0.25))/TCP,3))))</f>
        <v/>
      </c>
      <c r="AM179" s="2" t="str">
        <f>IF(OR(COUNT($A179)=0,COUNT(B179:AK179)=0),"",IF(COUNTIF(B179:AK179,"3E")&gt;0,"3E",IF(DRAFT!$A181="R",SUMPRODUCT(--(RGP&gt;=2),RCP),SUMPRODUCT(--(IMDGP&gt;0),--(IMGP=0),IMCP)+DRAFT!$DC181)))</f>
        <v/>
      </c>
      <c r="AN179" s="67" t="str">
        <f>IF(AL179="3E","3E",IF(COUNT($A179)=0,"",IF(COUNT(AI179)=0,"--",ROUND(((CEILING(DRAFT!$CV181*38,0.25)+CEILING(DRAFT!$CX181*38,0.25)+CEILING(DRAFT!$CZ181*42,0.25)+CEILING($AL179*42,0.25))/160),2))))</f>
        <v/>
      </c>
      <c r="AO179" s="2" t="str">
        <f>IF(AN179="3E","3E",IF(COUNT($A179)=0,"",IF(COUNT(AN179)=0,"I",LOOKUP(AN179,{0,2,2.25,2.5,2.75,3,3.25,3.5,3.75,4},{"F","D","C","C+","B-","B","B+","A-","A","A+"}))))</f>
        <v/>
      </c>
      <c r="AP179" s="2" t="str">
        <f>IF(AN179="3E","3E",IF(OR(COUNT(A179)=0,COUNT(AN179)=0),"",DRAFT!CW181+DRAFT!CY181+DRAFT!DA181+N(TABULATION!AM179)))</f>
        <v/>
      </c>
      <c r="AQ179" s="2" t="str">
        <f>IF(OR(COUNT($A179)=0,COUNT(B179:AK179)=0),"",IF(COUNTIF(B179:AM179,"3E")&gt;0,"3E",IF(AND(DRAFT!$A181="IM",OR($AL179&gt;DRAFT!$DB181,$AM179&gt;DRAFT!$DC181)),"IMPROVED",IF(AND(DRAFT!$A181="IM",$AL179&lt;=DRAFT!$DB181,$AM179&lt;=DRAFT!$DC181),"NOT IMPROVED",IF(AND(DRAFT!CU181="S",AH179&gt;=2,AK179&gt;=2,AN179&gt;=2.5,AP179&gt;=144),"PASS","FAIL")))))</f>
        <v/>
      </c>
      <c r="AR179" s="2" t="str">
        <f t="shared" si="4"/>
        <v/>
      </c>
      <c r="AS179" s="2" t="str">
        <f t="shared" si="5"/>
        <v/>
      </c>
    </row>
    <row r="180" spans="1:45" ht="18.95" customHeight="1" x14ac:dyDescent="0.25">
      <c r="A180" s="3" t="str">
        <f>IF(DRAFT!$B182="","",DRAFT!$B182)</f>
        <v/>
      </c>
      <c r="B180" s="2" t="str">
        <f>IF(COUNT($A180)=0,"",IF($A180&lt;&gt;DRAFT!$B182,"ERR",IF(DRAFT!I182="3E","3E",IF(COUNT(DRAFT!E182,DRAFT!I182)&gt;0,DRAFT!J182,""))))</f>
        <v/>
      </c>
      <c r="C180" s="2" t="str">
        <f>IF(COUNT($A180)=0,"",IF(B180="3E","3E",IF(B180="","I",LOOKUP(B180/D$2,{0,0.4,0.45,0.5,0.55,0.6,0.65,0.7,0.75,0.8,1},{"F","D","C","C+","B-","B","B+","A-","A","A+"}))))</f>
        <v/>
      </c>
      <c r="D180" s="1" t="str">
        <f>IF(COUNT($A180)=0,"",IF(B180="","--",IF(B180="3E","3E",LOOKUP(B180/D$2,{0,0.4,0.45,0.5,0.55,0.6,0.65,0.7,0.75,0.8,1},{0,2,2.25,2.5,2.75,3,3.25,3.5,3.75,4}))))</f>
        <v/>
      </c>
      <c r="E180" s="2" t="str">
        <f>IF(COUNT($A180)=0,"",IF($A180&lt;&gt;DRAFT!$B182,"ERR",IF(DRAFT!R182="3E","3E",IF(COUNT(DRAFT!N182,DRAFT!R182)&gt;0,DRAFT!S182,""))))</f>
        <v/>
      </c>
      <c r="F180" s="2" t="str">
        <f>IF(COUNT($A180)=0,"",IF(E180="3E","3E",IF(E180="","I",LOOKUP(E180/G$2,{0,0.4,0.45,0.5,0.55,0.6,0.65,0.7,0.75,0.8,1},{"F","D","C","C+","B-","B","B+","A-","A","A+"}))))</f>
        <v/>
      </c>
      <c r="G180" s="1" t="str">
        <f>IF(COUNT($A180)=0,"",IF(E180="","--",IF(E180="3E","3E",LOOKUP(E180/G$2,{0,0.4,0.45,0.5,0.55,0.6,0.65,0.7,0.75,0.8,1},{0,2,2.25,2.5,2.75,3,3.25,3.5,3.75,4}))))</f>
        <v/>
      </c>
      <c r="H180" s="2" t="str">
        <f>IF(COUNT($A180)=0,"",IF($A180&lt;&gt;DRAFT!$B182,"ERR",IF(DRAFT!AA182="3E","3E",IF(COUNT(DRAFT!W182,DRAFT!AA182)&gt;0,DRAFT!AB182,""))))</f>
        <v/>
      </c>
      <c r="I180" s="2" t="str">
        <f>IF(COUNT($A180)=0,"",IF(H180="3E","3E",IF(H180="","I",LOOKUP(H180/J$2,{0,0.4,0.45,0.5,0.55,0.6,0.65,0.7,0.75,0.8,1},{"F","D","C","C+","B-","B","B+","A-","A","A+"}))))</f>
        <v/>
      </c>
      <c r="J180" s="1" t="str">
        <f>IF(COUNT($A180)=0,"",IF(H180="","--",IF(H180="3E","3E",LOOKUP(H180/J$2,{0,0.4,0.45,0.5,0.55,0.6,0.65,0.7,0.75,0.8,1},{0,2,2.25,2.5,2.75,3,3.25,3.5,3.75,4}))))</f>
        <v/>
      </c>
      <c r="K180" s="2" t="str">
        <f>IF(COUNT($A180)=0,"",IF($A180&lt;&gt;DRAFT!$B182,"ERR",IF(DRAFT!AJ182="3E","3E",IF(COUNT(DRAFT!AF182,DRAFT!AJ182)&gt;0,DRAFT!AK182,""))))</f>
        <v/>
      </c>
      <c r="L180" s="2" t="str">
        <f>IF(COUNT($A180)=0,"",IF(K180="3E","3E",IF(K180="","I",LOOKUP(K180/M$2,{0,0.4,0.45,0.5,0.55,0.6,0.65,0.7,0.75,0.8,1},{"F","D","C","C+","B-","B","B+","A-","A","A+"}))))</f>
        <v/>
      </c>
      <c r="M180" s="1" t="str">
        <f>IF(COUNT($A180)=0,"",IF(K180="","--",IF(K180="3E","3E",LOOKUP(K180/M$2,{0,0.4,0.45,0.5,0.55,0.6,0.65,0.7,0.75,0.8,1},{0,2,2.25,2.5,2.75,3,3.25,3.5,3.75,4}))))</f>
        <v/>
      </c>
      <c r="N180" s="2" t="str">
        <f>IF(COUNT($A180)=0,"",IF($A180&lt;&gt;DRAFT!$B182,"ERR",IF(DRAFT!AS182="3E","3E",IF(COUNT(DRAFT!AO182,DRAFT!AS182)&gt;0,DRAFT!AT182,""))))</f>
        <v/>
      </c>
      <c r="O180" s="2" t="str">
        <f>IF(COUNT($A180)=0,"",IF(N180="3E","3E",IF(N180="","I",LOOKUP(N180/P$2,{0,0.4,0.45,0.5,0.55,0.6,0.65,0.7,0.75,0.8,1},{"F","D","C","C+","B-","B","B+","A-","A","A+"}))))</f>
        <v/>
      </c>
      <c r="P180" s="1" t="str">
        <f>IF(COUNT($A180)=0,"",IF(N180="","--",IF(N180="3E","3E",LOOKUP(N180/P$2,{0,0.4,0.45,0.5,0.55,0.6,0.65,0.7,0.75,0.8,1},{0,2,2.25,2.5,2.75,3,3.25,3.5,3.75,4}))))</f>
        <v/>
      </c>
      <c r="Q180" s="2" t="str">
        <f>IF(COUNT($A180)=0,"",IF($A180&lt;&gt;DRAFT!$B182,"ERR",IF(DRAFT!BB182="3E","3E",IF(COUNT(DRAFT!AX182,DRAFT!BB182)&gt;0,DRAFT!BC182,""))))</f>
        <v/>
      </c>
      <c r="R180" s="2" t="str">
        <f>IF(COUNT($A180)=0,"",IF(Q180="3E","3E",IF(Q180="","I",LOOKUP(Q180/S$2,{0,0.4,0.45,0.5,0.55,0.6,0.65,0.7,0.75,0.8,1},{"F","D","C","C+","B-","B","B+","A-","A","A+"}))))</f>
        <v/>
      </c>
      <c r="S180" s="1" t="str">
        <f>IF(COUNT($A180)=0,"",IF(Q180="","--",IF(Q180="3E","3E",LOOKUP(Q180/S$2,{0,0.4,0.45,0.5,0.55,0.6,0.65,0.7,0.75,0.8,1},{0,2,2.25,2.5,2.75,3,3.25,3.5,3.75,4}))))</f>
        <v/>
      </c>
      <c r="T180" s="2" t="str">
        <f>IF(COUNT($A180)=0,"",IF($A180&lt;&gt;DRAFT!$B182,"ERR",IF(DRAFT!BK182="3E","3E",IF(COUNT(DRAFT!BG182,DRAFT!BK182)&gt;0,DRAFT!BL182,""))))</f>
        <v/>
      </c>
      <c r="U180" s="2" t="str">
        <f>IF(COUNT($A180)=0,"",IF(T180="3E","3E",IF(T180="","I",LOOKUP(T180/V$2,{0,0.4,0.45,0.5,0.55,0.6,0.65,0.7,0.75,0.8,1},{"F","D","C","C+","B-","B","B+","A-","A","A+"}))))</f>
        <v/>
      </c>
      <c r="V180" s="1" t="str">
        <f>IF(COUNT($A180)=0,"",IF(T180="","--",IF(T180="3E","3E",LOOKUP(T180/V$2,{0,0.4,0.45,0.5,0.55,0.6,0.65,0.7,0.75,0.8,1},{0,2,2.25,2.5,2.75,3,3.25,3.5,3.75,4}))))</f>
        <v/>
      </c>
      <c r="W180" s="2" t="str">
        <f>IF(COUNT($A180)=0,"",IF($A180&lt;&gt;DRAFT!$B182,"ERR",IF(DRAFT!BT182="3E","3E",IF(COUNT(DRAFT!BP182,DRAFT!BT182)&gt;0,DRAFT!BU182,""))))</f>
        <v/>
      </c>
      <c r="X180" s="2" t="str">
        <f>IF(COUNT($A180)=0,"",IF(W180="3E","3E",IF(W180="","I",LOOKUP(W180/Y$2,{0,0.4,0.45,0.5,0.55,0.6,0.65,0.7,0.75,0.8,1},{"F","D","C","C+","B-","B","B+","A-","A","A+"}))))</f>
        <v/>
      </c>
      <c r="Y180" s="1" t="str">
        <f>IF(COUNT($A180)=0,"",IF(W180="","--",IF(W180="3E","3E",LOOKUP(W180/Y$2,{0,0.4,0.45,0.5,0.55,0.6,0.65,0.7,0.75,0.8,1},{0,2,2.25,2.5,2.75,3,3.25,3.5,3.75,4}))))</f>
        <v/>
      </c>
      <c r="Z180" s="2" t="str">
        <f>IF(COUNT($A180)=0,"",IF($A180&lt;&gt;DRAFT!$B182,"ERR",IF(DRAFT!CC182="3E","3E",IF(COUNT(DRAFT!BY182,DRAFT!CC182)&gt;0,DRAFT!CD182,""))))</f>
        <v/>
      </c>
      <c r="AA180" s="2" t="str">
        <f>IF(COUNT($A180)=0,"",IF(Z180="3E","3E",IF(Z180="","I",LOOKUP(Z180/AB$2,{0,0.4,0.45,0.5,0.55,0.6,0.65,0.7,0.75,0.8,1},{"F","D","C","C+","B-","B","B+","A-","A","A+"}))))</f>
        <v/>
      </c>
      <c r="AB180" s="1" t="str">
        <f>IF(COUNT($A180)=0,"",IF(Z180="","--",IF(Z180="3E","3E",LOOKUP(Z180/AB$2,{0,0.4,0.45,0.5,0.55,0.6,0.65,0.7,0.75,0.8,1},{0,2,2.25,2.5,2.75,3,3.25,3.5,3.75,4}))))</f>
        <v/>
      </c>
      <c r="AC180" s="2" t="str">
        <f>IF(COUNT($A180)=0,"",IF($A180&lt;&gt;DRAFT!$B182,"ERR",IF(DRAFT!CF182&gt;0,DRAFT!CF182,"")))</f>
        <v/>
      </c>
      <c r="AD180" s="2" t="str">
        <f>IF(COUNT($A180)=0,"",IF(AC180="3E","3E",IF(AC180="","I",LOOKUP(AC180/AE$2,{0,0.4,0.45,0.5,0.55,0.6,0.65,0.7,0.75,0.8,1},{"F","D","C","C+","B-","B","B+","A-","A","A+"}))))</f>
        <v/>
      </c>
      <c r="AE180" s="1" t="str">
        <f>IF(COUNT($A180)=0,"",IF(AC180="","--",IF(AC180="3E","3E",LOOKUP(AC180/AE$2,{0,0.4,0.45,0.5,0.55,0.6,0.65,0.7,0.75,0.8,1},{0,2,2.25,2.5,2.75,3,3.25,3.5,3.75,4}))))</f>
        <v/>
      </c>
      <c r="AF180" s="2" t="str">
        <f>IF(COUNT($A180)=0,"",IF($A180&lt;&gt;DRAFT!$B182,"ERR",IF(DRAFT!CI182&gt;0,DRAFT!CK182,"")))</f>
        <v/>
      </c>
      <c r="AG180" s="2" t="str">
        <f>IF(COUNT($A180)=0,"",IF(AF180="3E","3E",IF(AF180="","I",LOOKUP(AF180/AH$2,{0,0.4,0.45,0.5,0.55,0.6,0.65,0.7,0.75,0.8,1},{"F","D","C","C+","B-","B","B+","A-","A","A+"}))))</f>
        <v/>
      </c>
      <c r="AH180" s="1" t="str">
        <f>IF(COUNT($A180)=0,"",IF(AF180="","--",IF(AF180="3E","3E",LOOKUP(AF180/AH$2,{0,0.4,0.45,0.5,0.55,0.6,0.65,0.7,0.75,0.8,1},{0,2,2.25,2.5,2.75,3,3.25,3.5,3.75,4}))))</f>
        <v/>
      </c>
      <c r="AI180" s="2" t="str">
        <f>IF($A180&lt;&gt;DRAFT!$B182,"ERR",IF(OR(COUNT($A180)=0,COUNT(DRAFT!CL182:CN182,DRAFT!CP182:CR182)=0),"",CEILING(SUM(DRAFT!CO182,DRAFT!CS182,DRAFT!CT182),1)))</f>
        <v/>
      </c>
      <c r="AJ180" s="2" t="str">
        <f>IF(COUNT($A180)=0,"",IF(AI180="3E","3E",IF(AI180="","I",LOOKUP(AI180/AK$2,{0,0.4,0.45,0.5,0.55,0.6,0.65,0.7,0.75,0.8,1},{"F","D","C","C+","B-","B","B+","A-","A","A+"}))))</f>
        <v/>
      </c>
      <c r="AK180" s="1" t="str">
        <f>IF(COUNT($A180)=0,"",IF(AI180="","--",IF(AI180="3E","3E",LOOKUP(AI180/AK$2,{0,0.4,0.45,0.5,0.55,0.6,0.65,0.7,0.75,0.8,1},{0,2,2.25,2.5,2.75,3,3.25,3.5,3.75,4}))))</f>
        <v/>
      </c>
      <c r="AL180" s="4" t="str">
        <f>IF(OR(COUNT($A180)=0,COUNT(B180:AK180)=0),"",IF(COUNTIF(B180:AK180,"3E")&gt;0,"3E",IF(DRAFT!$A182="R",TRUNC(SUMPRODUCT(RGP,RCP)/TCP,3),TRUNC((SUMPRODUCT(--(IMDGP&gt;0)*IMDGP,IMCP)+CEILING(DRAFT!$DB182*42,0.25))/TCP,3))))</f>
        <v/>
      </c>
      <c r="AM180" s="2" t="str">
        <f>IF(OR(COUNT($A180)=0,COUNT(B180:AK180)=0),"",IF(COUNTIF(B180:AK180,"3E")&gt;0,"3E",IF(DRAFT!$A182="R",SUMPRODUCT(--(RGP&gt;=2),RCP),SUMPRODUCT(--(IMDGP&gt;0),--(IMGP=0),IMCP)+DRAFT!$DC182)))</f>
        <v/>
      </c>
      <c r="AN180" s="67" t="str">
        <f>IF(AL180="3E","3E",IF(COUNT($A180)=0,"",IF(COUNT(AI180)=0,"--",ROUND(((CEILING(DRAFT!$CV182*38,0.25)+CEILING(DRAFT!$CX182*38,0.25)+CEILING(DRAFT!$CZ182*42,0.25)+CEILING($AL180*42,0.25))/160),2))))</f>
        <v/>
      </c>
      <c r="AO180" s="2" t="str">
        <f>IF(AN180="3E","3E",IF(COUNT($A180)=0,"",IF(COUNT(AN180)=0,"I",LOOKUP(AN180,{0,2,2.25,2.5,2.75,3,3.25,3.5,3.75,4},{"F","D","C","C+","B-","B","B+","A-","A","A+"}))))</f>
        <v/>
      </c>
      <c r="AP180" s="2" t="str">
        <f>IF(AN180="3E","3E",IF(OR(COUNT(A180)=0,COUNT(AN180)=0),"",DRAFT!CW182+DRAFT!CY182+DRAFT!DA182+N(TABULATION!AM180)))</f>
        <v/>
      </c>
      <c r="AQ180" s="2" t="str">
        <f>IF(OR(COUNT($A180)=0,COUNT(B180:AK180)=0),"",IF(COUNTIF(B180:AM180,"3E")&gt;0,"3E",IF(AND(DRAFT!$A182="IM",OR($AL180&gt;DRAFT!$DB182,$AM180&gt;DRAFT!$DC182)),"IMPROVED",IF(AND(DRAFT!$A182="IM",$AL180&lt;=DRAFT!$DB182,$AM180&lt;=DRAFT!$DC182),"NOT IMPROVED",IF(AND(DRAFT!CU182="S",AH180&gt;=2,AK180&gt;=2,AN180&gt;=2.5,AP180&gt;=144),"PASS","FAIL")))))</f>
        <v/>
      </c>
      <c r="AR180" s="2" t="str">
        <f t="shared" si="4"/>
        <v/>
      </c>
      <c r="AS180" s="2" t="str">
        <f t="shared" si="5"/>
        <v/>
      </c>
    </row>
    <row r="181" spans="1:45" ht="18.95" customHeight="1" x14ac:dyDescent="0.25">
      <c r="A181" s="3" t="str">
        <f>IF(DRAFT!$B183="","",DRAFT!$B183)</f>
        <v/>
      </c>
      <c r="B181" s="2" t="str">
        <f>IF(COUNT($A181)=0,"",IF($A181&lt;&gt;DRAFT!$B183,"ERR",IF(DRAFT!I183="3E","3E",IF(COUNT(DRAFT!E183,DRAFT!I183)&gt;0,DRAFT!J183,""))))</f>
        <v/>
      </c>
      <c r="C181" s="2" t="str">
        <f>IF(COUNT($A181)=0,"",IF(B181="3E","3E",IF(B181="","I",LOOKUP(B181/D$2,{0,0.4,0.45,0.5,0.55,0.6,0.65,0.7,0.75,0.8,1},{"F","D","C","C+","B-","B","B+","A-","A","A+"}))))</f>
        <v/>
      </c>
      <c r="D181" s="1" t="str">
        <f>IF(COUNT($A181)=0,"",IF(B181="","--",IF(B181="3E","3E",LOOKUP(B181/D$2,{0,0.4,0.45,0.5,0.55,0.6,0.65,0.7,0.75,0.8,1},{0,2,2.25,2.5,2.75,3,3.25,3.5,3.75,4}))))</f>
        <v/>
      </c>
      <c r="E181" s="2" t="str">
        <f>IF(COUNT($A181)=0,"",IF($A181&lt;&gt;DRAFT!$B183,"ERR",IF(DRAFT!R183="3E","3E",IF(COUNT(DRAFT!N183,DRAFT!R183)&gt;0,DRAFT!S183,""))))</f>
        <v/>
      </c>
      <c r="F181" s="2" t="str">
        <f>IF(COUNT($A181)=0,"",IF(E181="3E","3E",IF(E181="","I",LOOKUP(E181/G$2,{0,0.4,0.45,0.5,0.55,0.6,0.65,0.7,0.75,0.8,1},{"F","D","C","C+","B-","B","B+","A-","A","A+"}))))</f>
        <v/>
      </c>
      <c r="G181" s="1" t="str">
        <f>IF(COUNT($A181)=0,"",IF(E181="","--",IF(E181="3E","3E",LOOKUP(E181/G$2,{0,0.4,0.45,0.5,0.55,0.6,0.65,0.7,0.75,0.8,1},{0,2,2.25,2.5,2.75,3,3.25,3.5,3.75,4}))))</f>
        <v/>
      </c>
      <c r="H181" s="2" t="str">
        <f>IF(COUNT($A181)=0,"",IF($A181&lt;&gt;DRAFT!$B183,"ERR",IF(DRAFT!AA183="3E","3E",IF(COUNT(DRAFT!W183,DRAFT!AA183)&gt;0,DRAFT!AB183,""))))</f>
        <v/>
      </c>
      <c r="I181" s="2" t="str">
        <f>IF(COUNT($A181)=0,"",IF(H181="3E","3E",IF(H181="","I",LOOKUP(H181/J$2,{0,0.4,0.45,0.5,0.55,0.6,0.65,0.7,0.75,0.8,1},{"F","D","C","C+","B-","B","B+","A-","A","A+"}))))</f>
        <v/>
      </c>
      <c r="J181" s="1" t="str">
        <f>IF(COUNT($A181)=0,"",IF(H181="","--",IF(H181="3E","3E",LOOKUP(H181/J$2,{0,0.4,0.45,0.5,0.55,0.6,0.65,0.7,0.75,0.8,1},{0,2,2.25,2.5,2.75,3,3.25,3.5,3.75,4}))))</f>
        <v/>
      </c>
      <c r="K181" s="2" t="str">
        <f>IF(COUNT($A181)=0,"",IF($A181&lt;&gt;DRAFT!$B183,"ERR",IF(DRAFT!AJ183="3E","3E",IF(COUNT(DRAFT!AF183,DRAFT!AJ183)&gt;0,DRAFT!AK183,""))))</f>
        <v/>
      </c>
      <c r="L181" s="2" t="str">
        <f>IF(COUNT($A181)=0,"",IF(K181="3E","3E",IF(K181="","I",LOOKUP(K181/M$2,{0,0.4,0.45,0.5,0.55,0.6,0.65,0.7,0.75,0.8,1},{"F","D","C","C+","B-","B","B+","A-","A","A+"}))))</f>
        <v/>
      </c>
      <c r="M181" s="1" t="str">
        <f>IF(COUNT($A181)=0,"",IF(K181="","--",IF(K181="3E","3E",LOOKUP(K181/M$2,{0,0.4,0.45,0.5,0.55,0.6,0.65,0.7,0.75,0.8,1},{0,2,2.25,2.5,2.75,3,3.25,3.5,3.75,4}))))</f>
        <v/>
      </c>
      <c r="N181" s="2" t="str">
        <f>IF(COUNT($A181)=0,"",IF($A181&lt;&gt;DRAFT!$B183,"ERR",IF(DRAFT!AS183="3E","3E",IF(COUNT(DRAFT!AO183,DRAFT!AS183)&gt;0,DRAFT!AT183,""))))</f>
        <v/>
      </c>
      <c r="O181" s="2" t="str">
        <f>IF(COUNT($A181)=0,"",IF(N181="3E","3E",IF(N181="","I",LOOKUP(N181/P$2,{0,0.4,0.45,0.5,0.55,0.6,0.65,0.7,0.75,0.8,1},{"F","D","C","C+","B-","B","B+","A-","A","A+"}))))</f>
        <v/>
      </c>
      <c r="P181" s="1" t="str">
        <f>IF(COUNT($A181)=0,"",IF(N181="","--",IF(N181="3E","3E",LOOKUP(N181/P$2,{0,0.4,0.45,0.5,0.55,0.6,0.65,0.7,0.75,0.8,1},{0,2,2.25,2.5,2.75,3,3.25,3.5,3.75,4}))))</f>
        <v/>
      </c>
      <c r="Q181" s="2" t="str">
        <f>IF(COUNT($A181)=0,"",IF($A181&lt;&gt;DRAFT!$B183,"ERR",IF(DRAFT!BB183="3E","3E",IF(COUNT(DRAFT!AX183,DRAFT!BB183)&gt;0,DRAFT!BC183,""))))</f>
        <v/>
      </c>
      <c r="R181" s="2" t="str">
        <f>IF(COUNT($A181)=0,"",IF(Q181="3E","3E",IF(Q181="","I",LOOKUP(Q181/S$2,{0,0.4,0.45,0.5,0.55,0.6,0.65,0.7,0.75,0.8,1},{"F","D","C","C+","B-","B","B+","A-","A","A+"}))))</f>
        <v/>
      </c>
      <c r="S181" s="1" t="str">
        <f>IF(COUNT($A181)=0,"",IF(Q181="","--",IF(Q181="3E","3E",LOOKUP(Q181/S$2,{0,0.4,0.45,0.5,0.55,0.6,0.65,0.7,0.75,0.8,1},{0,2,2.25,2.5,2.75,3,3.25,3.5,3.75,4}))))</f>
        <v/>
      </c>
      <c r="T181" s="2" t="str">
        <f>IF(COUNT($A181)=0,"",IF($A181&lt;&gt;DRAFT!$B183,"ERR",IF(DRAFT!BK183="3E","3E",IF(COUNT(DRAFT!BG183,DRAFT!BK183)&gt;0,DRAFT!BL183,""))))</f>
        <v/>
      </c>
      <c r="U181" s="2" t="str">
        <f>IF(COUNT($A181)=0,"",IF(T181="3E","3E",IF(T181="","I",LOOKUP(T181/V$2,{0,0.4,0.45,0.5,0.55,0.6,0.65,0.7,0.75,0.8,1},{"F","D","C","C+","B-","B","B+","A-","A","A+"}))))</f>
        <v/>
      </c>
      <c r="V181" s="1" t="str">
        <f>IF(COUNT($A181)=0,"",IF(T181="","--",IF(T181="3E","3E",LOOKUP(T181/V$2,{0,0.4,0.45,0.5,0.55,0.6,0.65,0.7,0.75,0.8,1},{0,2,2.25,2.5,2.75,3,3.25,3.5,3.75,4}))))</f>
        <v/>
      </c>
      <c r="W181" s="2" t="str">
        <f>IF(COUNT($A181)=0,"",IF($A181&lt;&gt;DRAFT!$B183,"ERR",IF(DRAFT!BT183="3E","3E",IF(COUNT(DRAFT!BP183,DRAFT!BT183)&gt;0,DRAFT!BU183,""))))</f>
        <v/>
      </c>
      <c r="X181" s="2" t="str">
        <f>IF(COUNT($A181)=0,"",IF(W181="3E","3E",IF(W181="","I",LOOKUP(W181/Y$2,{0,0.4,0.45,0.5,0.55,0.6,0.65,0.7,0.75,0.8,1},{"F","D","C","C+","B-","B","B+","A-","A","A+"}))))</f>
        <v/>
      </c>
      <c r="Y181" s="1" t="str">
        <f>IF(COUNT($A181)=0,"",IF(W181="","--",IF(W181="3E","3E",LOOKUP(W181/Y$2,{0,0.4,0.45,0.5,0.55,0.6,0.65,0.7,0.75,0.8,1},{0,2,2.25,2.5,2.75,3,3.25,3.5,3.75,4}))))</f>
        <v/>
      </c>
      <c r="Z181" s="2" t="str">
        <f>IF(COUNT($A181)=0,"",IF($A181&lt;&gt;DRAFT!$B183,"ERR",IF(DRAFT!CC183="3E","3E",IF(COUNT(DRAFT!BY183,DRAFT!CC183)&gt;0,DRAFT!CD183,""))))</f>
        <v/>
      </c>
      <c r="AA181" s="2" t="str">
        <f>IF(COUNT($A181)=0,"",IF(Z181="3E","3E",IF(Z181="","I",LOOKUP(Z181/AB$2,{0,0.4,0.45,0.5,0.55,0.6,0.65,0.7,0.75,0.8,1},{"F","D","C","C+","B-","B","B+","A-","A","A+"}))))</f>
        <v/>
      </c>
      <c r="AB181" s="1" t="str">
        <f>IF(COUNT($A181)=0,"",IF(Z181="","--",IF(Z181="3E","3E",LOOKUP(Z181/AB$2,{0,0.4,0.45,0.5,0.55,0.6,0.65,0.7,0.75,0.8,1},{0,2,2.25,2.5,2.75,3,3.25,3.5,3.75,4}))))</f>
        <v/>
      </c>
      <c r="AC181" s="2" t="str">
        <f>IF(COUNT($A181)=0,"",IF($A181&lt;&gt;DRAFT!$B183,"ERR",IF(DRAFT!CF183&gt;0,DRAFT!CF183,"")))</f>
        <v/>
      </c>
      <c r="AD181" s="2" t="str">
        <f>IF(COUNT($A181)=0,"",IF(AC181="3E","3E",IF(AC181="","I",LOOKUP(AC181/AE$2,{0,0.4,0.45,0.5,0.55,0.6,0.65,0.7,0.75,0.8,1},{"F","D","C","C+","B-","B","B+","A-","A","A+"}))))</f>
        <v/>
      </c>
      <c r="AE181" s="1" t="str">
        <f>IF(COUNT($A181)=0,"",IF(AC181="","--",IF(AC181="3E","3E",LOOKUP(AC181/AE$2,{0,0.4,0.45,0.5,0.55,0.6,0.65,0.7,0.75,0.8,1},{0,2,2.25,2.5,2.75,3,3.25,3.5,3.75,4}))))</f>
        <v/>
      </c>
      <c r="AF181" s="2" t="str">
        <f>IF(COUNT($A181)=0,"",IF($A181&lt;&gt;DRAFT!$B183,"ERR",IF(DRAFT!CI183&gt;0,DRAFT!CK183,"")))</f>
        <v/>
      </c>
      <c r="AG181" s="2" t="str">
        <f>IF(COUNT($A181)=0,"",IF(AF181="3E","3E",IF(AF181="","I",LOOKUP(AF181/AH$2,{0,0.4,0.45,0.5,0.55,0.6,0.65,0.7,0.75,0.8,1},{"F","D","C","C+","B-","B","B+","A-","A","A+"}))))</f>
        <v/>
      </c>
      <c r="AH181" s="1" t="str">
        <f>IF(COUNT($A181)=0,"",IF(AF181="","--",IF(AF181="3E","3E",LOOKUP(AF181/AH$2,{0,0.4,0.45,0.5,0.55,0.6,0.65,0.7,0.75,0.8,1},{0,2,2.25,2.5,2.75,3,3.25,3.5,3.75,4}))))</f>
        <v/>
      </c>
      <c r="AI181" s="2" t="str">
        <f>IF($A181&lt;&gt;DRAFT!$B183,"ERR",IF(OR(COUNT($A181)=0,COUNT(DRAFT!CL183:CN183,DRAFT!CP183:CR183)=0),"",CEILING(SUM(DRAFT!CO183,DRAFT!CS183,DRAFT!CT183),1)))</f>
        <v/>
      </c>
      <c r="AJ181" s="2" t="str">
        <f>IF(COUNT($A181)=0,"",IF(AI181="3E","3E",IF(AI181="","I",LOOKUP(AI181/AK$2,{0,0.4,0.45,0.5,0.55,0.6,0.65,0.7,0.75,0.8,1},{"F","D","C","C+","B-","B","B+","A-","A","A+"}))))</f>
        <v/>
      </c>
      <c r="AK181" s="1" t="str">
        <f>IF(COUNT($A181)=0,"",IF(AI181="","--",IF(AI181="3E","3E",LOOKUP(AI181/AK$2,{0,0.4,0.45,0.5,0.55,0.6,0.65,0.7,0.75,0.8,1},{0,2,2.25,2.5,2.75,3,3.25,3.5,3.75,4}))))</f>
        <v/>
      </c>
      <c r="AL181" s="4" t="str">
        <f>IF(OR(COUNT($A181)=0,COUNT(B181:AK181)=0),"",IF(COUNTIF(B181:AK181,"3E")&gt;0,"3E",IF(DRAFT!$A183="R",TRUNC(SUMPRODUCT(RGP,RCP)/TCP,3),TRUNC((SUMPRODUCT(--(IMDGP&gt;0)*IMDGP,IMCP)+CEILING(DRAFT!$DB183*42,0.25))/TCP,3))))</f>
        <v/>
      </c>
      <c r="AM181" s="2" t="str">
        <f>IF(OR(COUNT($A181)=0,COUNT(B181:AK181)=0),"",IF(COUNTIF(B181:AK181,"3E")&gt;0,"3E",IF(DRAFT!$A183="R",SUMPRODUCT(--(RGP&gt;=2),RCP),SUMPRODUCT(--(IMDGP&gt;0),--(IMGP=0),IMCP)+DRAFT!$DC183)))</f>
        <v/>
      </c>
      <c r="AN181" s="67" t="str">
        <f>IF(AL181="3E","3E",IF(COUNT($A181)=0,"",IF(COUNT(AI181)=0,"--",ROUND(((CEILING(DRAFT!$CV183*38,0.25)+CEILING(DRAFT!$CX183*38,0.25)+CEILING(DRAFT!$CZ183*42,0.25)+CEILING($AL181*42,0.25))/160),2))))</f>
        <v/>
      </c>
      <c r="AO181" s="2" t="str">
        <f>IF(AN181="3E","3E",IF(COUNT($A181)=0,"",IF(COUNT(AN181)=0,"I",LOOKUP(AN181,{0,2,2.25,2.5,2.75,3,3.25,3.5,3.75,4},{"F","D","C","C+","B-","B","B+","A-","A","A+"}))))</f>
        <v/>
      </c>
      <c r="AP181" s="2" t="str">
        <f>IF(AN181="3E","3E",IF(OR(COUNT(A181)=0,COUNT(AN181)=0),"",DRAFT!CW183+DRAFT!CY183+DRAFT!DA183+N(TABULATION!AM181)))</f>
        <v/>
      </c>
      <c r="AQ181" s="2" t="str">
        <f>IF(OR(COUNT($A181)=0,COUNT(B181:AK181)=0),"",IF(COUNTIF(B181:AM181,"3E")&gt;0,"3E",IF(AND(DRAFT!$A183="IM",OR($AL181&gt;DRAFT!$DB183,$AM181&gt;DRAFT!$DC183)),"IMPROVED",IF(AND(DRAFT!$A183="IM",$AL181&lt;=DRAFT!$DB183,$AM181&lt;=DRAFT!$DC183),"NOT IMPROVED",IF(AND(DRAFT!CU183="S",AH181&gt;=2,AK181&gt;=2,AN181&gt;=2.5,AP181&gt;=144),"PASS","FAIL")))))</f>
        <v/>
      </c>
      <c r="AR181" s="2" t="str">
        <f t="shared" si="4"/>
        <v/>
      </c>
      <c r="AS181" s="2" t="str">
        <f t="shared" si="5"/>
        <v/>
      </c>
    </row>
    <row r="182" spans="1:45" ht="18.95" customHeight="1" x14ac:dyDescent="0.25">
      <c r="A182" s="3" t="str">
        <f>IF(DRAFT!$B184="","",DRAFT!$B184)</f>
        <v/>
      </c>
      <c r="B182" s="2" t="str">
        <f>IF(COUNT($A182)=0,"",IF($A182&lt;&gt;DRAFT!$B184,"ERR",IF(DRAFT!I184="3E","3E",IF(COUNT(DRAFT!E184,DRAFT!I184)&gt;0,DRAFT!J184,""))))</f>
        <v/>
      </c>
      <c r="C182" s="2" t="str">
        <f>IF(COUNT($A182)=0,"",IF(B182="3E","3E",IF(B182="","I",LOOKUP(B182/D$2,{0,0.4,0.45,0.5,0.55,0.6,0.65,0.7,0.75,0.8,1},{"F","D","C","C+","B-","B","B+","A-","A","A+"}))))</f>
        <v/>
      </c>
      <c r="D182" s="1" t="str">
        <f>IF(COUNT($A182)=0,"",IF(B182="","--",IF(B182="3E","3E",LOOKUP(B182/D$2,{0,0.4,0.45,0.5,0.55,0.6,0.65,0.7,0.75,0.8,1},{0,2,2.25,2.5,2.75,3,3.25,3.5,3.75,4}))))</f>
        <v/>
      </c>
      <c r="E182" s="2" t="str">
        <f>IF(COUNT($A182)=0,"",IF($A182&lt;&gt;DRAFT!$B184,"ERR",IF(DRAFT!R184="3E","3E",IF(COUNT(DRAFT!N184,DRAFT!R184)&gt;0,DRAFT!S184,""))))</f>
        <v/>
      </c>
      <c r="F182" s="2" t="str">
        <f>IF(COUNT($A182)=0,"",IF(E182="3E","3E",IF(E182="","I",LOOKUP(E182/G$2,{0,0.4,0.45,0.5,0.55,0.6,0.65,0.7,0.75,0.8,1},{"F","D","C","C+","B-","B","B+","A-","A","A+"}))))</f>
        <v/>
      </c>
      <c r="G182" s="1" t="str">
        <f>IF(COUNT($A182)=0,"",IF(E182="","--",IF(E182="3E","3E",LOOKUP(E182/G$2,{0,0.4,0.45,0.5,0.55,0.6,0.65,0.7,0.75,0.8,1},{0,2,2.25,2.5,2.75,3,3.25,3.5,3.75,4}))))</f>
        <v/>
      </c>
      <c r="H182" s="2" t="str">
        <f>IF(COUNT($A182)=0,"",IF($A182&lt;&gt;DRAFT!$B184,"ERR",IF(DRAFT!AA184="3E","3E",IF(COUNT(DRAFT!W184,DRAFT!AA184)&gt;0,DRAFT!AB184,""))))</f>
        <v/>
      </c>
      <c r="I182" s="2" t="str">
        <f>IF(COUNT($A182)=0,"",IF(H182="3E","3E",IF(H182="","I",LOOKUP(H182/J$2,{0,0.4,0.45,0.5,0.55,0.6,0.65,0.7,0.75,0.8,1},{"F","D","C","C+","B-","B","B+","A-","A","A+"}))))</f>
        <v/>
      </c>
      <c r="J182" s="1" t="str">
        <f>IF(COUNT($A182)=0,"",IF(H182="","--",IF(H182="3E","3E",LOOKUP(H182/J$2,{0,0.4,0.45,0.5,0.55,0.6,0.65,0.7,0.75,0.8,1},{0,2,2.25,2.5,2.75,3,3.25,3.5,3.75,4}))))</f>
        <v/>
      </c>
      <c r="K182" s="2" t="str">
        <f>IF(COUNT($A182)=0,"",IF($A182&lt;&gt;DRAFT!$B184,"ERR",IF(DRAFT!AJ184="3E","3E",IF(COUNT(DRAFT!AF184,DRAFT!AJ184)&gt;0,DRAFT!AK184,""))))</f>
        <v/>
      </c>
      <c r="L182" s="2" t="str">
        <f>IF(COUNT($A182)=0,"",IF(K182="3E","3E",IF(K182="","I",LOOKUP(K182/M$2,{0,0.4,0.45,0.5,0.55,0.6,0.65,0.7,0.75,0.8,1},{"F","D","C","C+","B-","B","B+","A-","A","A+"}))))</f>
        <v/>
      </c>
      <c r="M182" s="1" t="str">
        <f>IF(COUNT($A182)=0,"",IF(K182="","--",IF(K182="3E","3E",LOOKUP(K182/M$2,{0,0.4,0.45,0.5,0.55,0.6,0.65,0.7,0.75,0.8,1},{0,2,2.25,2.5,2.75,3,3.25,3.5,3.75,4}))))</f>
        <v/>
      </c>
      <c r="N182" s="2" t="str">
        <f>IF(COUNT($A182)=0,"",IF($A182&lt;&gt;DRAFT!$B184,"ERR",IF(DRAFT!AS184="3E","3E",IF(COUNT(DRAFT!AO184,DRAFT!AS184)&gt;0,DRAFT!AT184,""))))</f>
        <v/>
      </c>
      <c r="O182" s="2" t="str">
        <f>IF(COUNT($A182)=0,"",IF(N182="3E","3E",IF(N182="","I",LOOKUP(N182/P$2,{0,0.4,0.45,0.5,0.55,0.6,0.65,0.7,0.75,0.8,1},{"F","D","C","C+","B-","B","B+","A-","A","A+"}))))</f>
        <v/>
      </c>
      <c r="P182" s="1" t="str">
        <f>IF(COUNT($A182)=0,"",IF(N182="","--",IF(N182="3E","3E",LOOKUP(N182/P$2,{0,0.4,0.45,0.5,0.55,0.6,0.65,0.7,0.75,0.8,1},{0,2,2.25,2.5,2.75,3,3.25,3.5,3.75,4}))))</f>
        <v/>
      </c>
      <c r="Q182" s="2" t="str">
        <f>IF(COUNT($A182)=0,"",IF($A182&lt;&gt;DRAFT!$B184,"ERR",IF(DRAFT!BB184="3E","3E",IF(COUNT(DRAFT!AX184,DRAFT!BB184)&gt;0,DRAFT!BC184,""))))</f>
        <v/>
      </c>
      <c r="R182" s="2" t="str">
        <f>IF(COUNT($A182)=0,"",IF(Q182="3E","3E",IF(Q182="","I",LOOKUP(Q182/S$2,{0,0.4,0.45,0.5,0.55,0.6,0.65,0.7,0.75,0.8,1},{"F","D","C","C+","B-","B","B+","A-","A","A+"}))))</f>
        <v/>
      </c>
      <c r="S182" s="1" t="str">
        <f>IF(COUNT($A182)=0,"",IF(Q182="","--",IF(Q182="3E","3E",LOOKUP(Q182/S$2,{0,0.4,0.45,0.5,0.55,0.6,0.65,0.7,0.75,0.8,1},{0,2,2.25,2.5,2.75,3,3.25,3.5,3.75,4}))))</f>
        <v/>
      </c>
      <c r="T182" s="2" t="str">
        <f>IF(COUNT($A182)=0,"",IF($A182&lt;&gt;DRAFT!$B184,"ERR",IF(DRAFT!BK184="3E","3E",IF(COUNT(DRAFT!BG184,DRAFT!BK184)&gt;0,DRAFT!BL184,""))))</f>
        <v/>
      </c>
      <c r="U182" s="2" t="str">
        <f>IF(COUNT($A182)=0,"",IF(T182="3E","3E",IF(T182="","I",LOOKUP(T182/V$2,{0,0.4,0.45,0.5,0.55,0.6,0.65,0.7,0.75,0.8,1},{"F","D","C","C+","B-","B","B+","A-","A","A+"}))))</f>
        <v/>
      </c>
      <c r="V182" s="1" t="str">
        <f>IF(COUNT($A182)=0,"",IF(T182="","--",IF(T182="3E","3E",LOOKUP(T182/V$2,{0,0.4,0.45,0.5,0.55,0.6,0.65,0.7,0.75,0.8,1},{0,2,2.25,2.5,2.75,3,3.25,3.5,3.75,4}))))</f>
        <v/>
      </c>
      <c r="W182" s="2" t="str">
        <f>IF(COUNT($A182)=0,"",IF($A182&lt;&gt;DRAFT!$B184,"ERR",IF(DRAFT!BT184="3E","3E",IF(COUNT(DRAFT!BP184,DRAFT!BT184)&gt;0,DRAFT!BU184,""))))</f>
        <v/>
      </c>
      <c r="X182" s="2" t="str">
        <f>IF(COUNT($A182)=0,"",IF(W182="3E","3E",IF(W182="","I",LOOKUP(W182/Y$2,{0,0.4,0.45,0.5,0.55,0.6,0.65,0.7,0.75,0.8,1},{"F","D","C","C+","B-","B","B+","A-","A","A+"}))))</f>
        <v/>
      </c>
      <c r="Y182" s="1" t="str">
        <f>IF(COUNT($A182)=0,"",IF(W182="","--",IF(W182="3E","3E",LOOKUP(W182/Y$2,{0,0.4,0.45,0.5,0.55,0.6,0.65,0.7,0.75,0.8,1},{0,2,2.25,2.5,2.75,3,3.25,3.5,3.75,4}))))</f>
        <v/>
      </c>
      <c r="Z182" s="2" t="str">
        <f>IF(COUNT($A182)=0,"",IF($A182&lt;&gt;DRAFT!$B184,"ERR",IF(DRAFT!CC184="3E","3E",IF(COUNT(DRAFT!BY184,DRAFT!CC184)&gt;0,DRAFT!CD184,""))))</f>
        <v/>
      </c>
      <c r="AA182" s="2" t="str">
        <f>IF(COUNT($A182)=0,"",IF(Z182="3E","3E",IF(Z182="","I",LOOKUP(Z182/AB$2,{0,0.4,0.45,0.5,0.55,0.6,0.65,0.7,0.75,0.8,1},{"F","D","C","C+","B-","B","B+","A-","A","A+"}))))</f>
        <v/>
      </c>
      <c r="AB182" s="1" t="str">
        <f>IF(COUNT($A182)=0,"",IF(Z182="","--",IF(Z182="3E","3E",LOOKUP(Z182/AB$2,{0,0.4,0.45,0.5,0.55,0.6,0.65,0.7,0.75,0.8,1},{0,2,2.25,2.5,2.75,3,3.25,3.5,3.75,4}))))</f>
        <v/>
      </c>
      <c r="AC182" s="2" t="str">
        <f>IF(COUNT($A182)=0,"",IF($A182&lt;&gt;DRAFT!$B184,"ERR",IF(DRAFT!CF184&gt;0,DRAFT!CF184,"")))</f>
        <v/>
      </c>
      <c r="AD182" s="2" t="str">
        <f>IF(COUNT($A182)=0,"",IF(AC182="3E","3E",IF(AC182="","I",LOOKUP(AC182/AE$2,{0,0.4,0.45,0.5,0.55,0.6,0.65,0.7,0.75,0.8,1},{"F","D","C","C+","B-","B","B+","A-","A","A+"}))))</f>
        <v/>
      </c>
      <c r="AE182" s="1" t="str">
        <f>IF(COUNT($A182)=0,"",IF(AC182="","--",IF(AC182="3E","3E",LOOKUP(AC182/AE$2,{0,0.4,0.45,0.5,0.55,0.6,0.65,0.7,0.75,0.8,1},{0,2,2.25,2.5,2.75,3,3.25,3.5,3.75,4}))))</f>
        <v/>
      </c>
      <c r="AF182" s="2" t="str">
        <f>IF(COUNT($A182)=0,"",IF($A182&lt;&gt;DRAFT!$B184,"ERR",IF(DRAFT!CI184&gt;0,DRAFT!CK184,"")))</f>
        <v/>
      </c>
      <c r="AG182" s="2" t="str">
        <f>IF(COUNT($A182)=0,"",IF(AF182="3E","3E",IF(AF182="","I",LOOKUP(AF182/AH$2,{0,0.4,0.45,0.5,0.55,0.6,0.65,0.7,0.75,0.8,1},{"F","D","C","C+","B-","B","B+","A-","A","A+"}))))</f>
        <v/>
      </c>
      <c r="AH182" s="1" t="str">
        <f>IF(COUNT($A182)=0,"",IF(AF182="","--",IF(AF182="3E","3E",LOOKUP(AF182/AH$2,{0,0.4,0.45,0.5,0.55,0.6,0.65,0.7,0.75,0.8,1},{0,2,2.25,2.5,2.75,3,3.25,3.5,3.75,4}))))</f>
        <v/>
      </c>
      <c r="AI182" s="2" t="str">
        <f>IF($A182&lt;&gt;DRAFT!$B184,"ERR",IF(OR(COUNT($A182)=0,COUNT(DRAFT!CL184:CN184,DRAFT!CP184:CR184)=0),"",CEILING(SUM(DRAFT!CO184,DRAFT!CS184,DRAFT!CT184),1)))</f>
        <v/>
      </c>
      <c r="AJ182" s="2" t="str">
        <f>IF(COUNT($A182)=0,"",IF(AI182="3E","3E",IF(AI182="","I",LOOKUP(AI182/AK$2,{0,0.4,0.45,0.5,0.55,0.6,0.65,0.7,0.75,0.8,1},{"F","D","C","C+","B-","B","B+","A-","A","A+"}))))</f>
        <v/>
      </c>
      <c r="AK182" s="1" t="str">
        <f>IF(COUNT($A182)=0,"",IF(AI182="","--",IF(AI182="3E","3E",LOOKUP(AI182/AK$2,{0,0.4,0.45,0.5,0.55,0.6,0.65,0.7,0.75,0.8,1},{0,2,2.25,2.5,2.75,3,3.25,3.5,3.75,4}))))</f>
        <v/>
      </c>
      <c r="AL182" s="4" t="str">
        <f>IF(OR(COUNT($A182)=0,COUNT(B182:AK182)=0),"",IF(COUNTIF(B182:AK182,"3E")&gt;0,"3E",IF(DRAFT!$A184="R",TRUNC(SUMPRODUCT(RGP,RCP)/TCP,3),TRUNC((SUMPRODUCT(--(IMDGP&gt;0)*IMDGP,IMCP)+CEILING(DRAFT!$DB184*42,0.25))/TCP,3))))</f>
        <v/>
      </c>
      <c r="AM182" s="2" t="str">
        <f>IF(OR(COUNT($A182)=0,COUNT(B182:AK182)=0),"",IF(COUNTIF(B182:AK182,"3E")&gt;0,"3E",IF(DRAFT!$A184="R",SUMPRODUCT(--(RGP&gt;=2),RCP),SUMPRODUCT(--(IMDGP&gt;0),--(IMGP=0),IMCP)+DRAFT!$DC184)))</f>
        <v/>
      </c>
      <c r="AN182" s="67" t="str">
        <f>IF(AL182="3E","3E",IF(COUNT($A182)=0,"",IF(COUNT(AI182)=0,"--",ROUND(((CEILING(DRAFT!$CV184*38,0.25)+CEILING(DRAFT!$CX184*38,0.25)+CEILING(DRAFT!$CZ184*42,0.25)+CEILING($AL182*42,0.25))/160),2))))</f>
        <v/>
      </c>
      <c r="AO182" s="2" t="str">
        <f>IF(AN182="3E","3E",IF(COUNT($A182)=0,"",IF(COUNT(AN182)=0,"I",LOOKUP(AN182,{0,2,2.25,2.5,2.75,3,3.25,3.5,3.75,4},{"F","D","C","C+","B-","B","B+","A-","A","A+"}))))</f>
        <v/>
      </c>
      <c r="AP182" s="2" t="str">
        <f>IF(AN182="3E","3E",IF(OR(COUNT(A182)=0,COUNT(AN182)=0),"",DRAFT!CW184+DRAFT!CY184+DRAFT!DA184+N(TABULATION!AM182)))</f>
        <v/>
      </c>
      <c r="AQ182" s="2" t="str">
        <f>IF(OR(COUNT($A182)=0,COUNT(B182:AK182)=0),"",IF(COUNTIF(B182:AM182,"3E")&gt;0,"3E",IF(AND(DRAFT!$A184="IM",OR($AL182&gt;DRAFT!$DB184,$AM182&gt;DRAFT!$DC184)),"IMPROVED",IF(AND(DRAFT!$A184="IM",$AL182&lt;=DRAFT!$DB184,$AM182&lt;=DRAFT!$DC184),"NOT IMPROVED",IF(AND(DRAFT!CU184="S",AH182&gt;=2,AK182&gt;=2,AN182&gt;=2.5,AP182&gt;=144),"PASS","FAIL")))))</f>
        <v/>
      </c>
      <c r="AR182" s="2" t="str">
        <f t="shared" si="4"/>
        <v/>
      </c>
      <c r="AS182" s="2" t="str">
        <f t="shared" si="5"/>
        <v/>
      </c>
    </row>
    <row r="183" spans="1:45" ht="18.95" customHeight="1" x14ac:dyDescent="0.25">
      <c r="A183" s="3" t="str">
        <f>IF(DRAFT!$B185="","",DRAFT!$B185)</f>
        <v/>
      </c>
      <c r="B183" s="2" t="str">
        <f>IF(COUNT($A183)=0,"",IF($A183&lt;&gt;DRAFT!$B185,"ERR",IF(DRAFT!I185="3E","3E",IF(COUNT(DRAFT!E185,DRAFT!I185)&gt;0,DRAFT!J185,""))))</f>
        <v/>
      </c>
      <c r="C183" s="2" t="str">
        <f>IF(COUNT($A183)=0,"",IF(B183="3E","3E",IF(B183="","I",LOOKUP(B183/D$2,{0,0.4,0.45,0.5,0.55,0.6,0.65,0.7,0.75,0.8,1},{"F","D","C","C+","B-","B","B+","A-","A","A+"}))))</f>
        <v/>
      </c>
      <c r="D183" s="1" t="str">
        <f>IF(COUNT($A183)=0,"",IF(B183="","--",IF(B183="3E","3E",LOOKUP(B183/D$2,{0,0.4,0.45,0.5,0.55,0.6,0.65,0.7,0.75,0.8,1},{0,2,2.25,2.5,2.75,3,3.25,3.5,3.75,4}))))</f>
        <v/>
      </c>
      <c r="E183" s="2" t="str">
        <f>IF(COUNT($A183)=0,"",IF($A183&lt;&gt;DRAFT!$B185,"ERR",IF(DRAFT!R185="3E","3E",IF(COUNT(DRAFT!N185,DRAFT!R185)&gt;0,DRAFT!S185,""))))</f>
        <v/>
      </c>
      <c r="F183" s="2" t="str">
        <f>IF(COUNT($A183)=0,"",IF(E183="3E","3E",IF(E183="","I",LOOKUP(E183/G$2,{0,0.4,0.45,0.5,0.55,0.6,0.65,0.7,0.75,0.8,1},{"F","D","C","C+","B-","B","B+","A-","A","A+"}))))</f>
        <v/>
      </c>
      <c r="G183" s="1" t="str">
        <f>IF(COUNT($A183)=0,"",IF(E183="","--",IF(E183="3E","3E",LOOKUP(E183/G$2,{0,0.4,0.45,0.5,0.55,0.6,0.65,0.7,0.75,0.8,1},{0,2,2.25,2.5,2.75,3,3.25,3.5,3.75,4}))))</f>
        <v/>
      </c>
      <c r="H183" s="2" t="str">
        <f>IF(COUNT($A183)=0,"",IF($A183&lt;&gt;DRAFT!$B185,"ERR",IF(DRAFT!AA185="3E","3E",IF(COUNT(DRAFT!W185,DRAFT!AA185)&gt;0,DRAFT!AB185,""))))</f>
        <v/>
      </c>
      <c r="I183" s="2" t="str">
        <f>IF(COUNT($A183)=0,"",IF(H183="3E","3E",IF(H183="","I",LOOKUP(H183/J$2,{0,0.4,0.45,0.5,0.55,0.6,0.65,0.7,0.75,0.8,1},{"F","D","C","C+","B-","B","B+","A-","A","A+"}))))</f>
        <v/>
      </c>
      <c r="J183" s="1" t="str">
        <f>IF(COUNT($A183)=0,"",IF(H183="","--",IF(H183="3E","3E",LOOKUP(H183/J$2,{0,0.4,0.45,0.5,0.55,0.6,0.65,0.7,0.75,0.8,1},{0,2,2.25,2.5,2.75,3,3.25,3.5,3.75,4}))))</f>
        <v/>
      </c>
      <c r="K183" s="2" t="str">
        <f>IF(COUNT($A183)=0,"",IF($A183&lt;&gt;DRAFT!$B185,"ERR",IF(DRAFT!AJ185="3E","3E",IF(COUNT(DRAFT!AF185,DRAFT!AJ185)&gt;0,DRAFT!AK185,""))))</f>
        <v/>
      </c>
      <c r="L183" s="2" t="str">
        <f>IF(COUNT($A183)=0,"",IF(K183="3E","3E",IF(K183="","I",LOOKUP(K183/M$2,{0,0.4,0.45,0.5,0.55,0.6,0.65,0.7,0.75,0.8,1},{"F","D","C","C+","B-","B","B+","A-","A","A+"}))))</f>
        <v/>
      </c>
      <c r="M183" s="1" t="str">
        <f>IF(COUNT($A183)=0,"",IF(K183="","--",IF(K183="3E","3E",LOOKUP(K183/M$2,{0,0.4,0.45,0.5,0.55,0.6,0.65,0.7,0.75,0.8,1},{0,2,2.25,2.5,2.75,3,3.25,3.5,3.75,4}))))</f>
        <v/>
      </c>
      <c r="N183" s="2" t="str">
        <f>IF(COUNT($A183)=0,"",IF($A183&lt;&gt;DRAFT!$B185,"ERR",IF(DRAFT!AS185="3E","3E",IF(COUNT(DRAFT!AO185,DRAFT!AS185)&gt;0,DRAFT!AT185,""))))</f>
        <v/>
      </c>
      <c r="O183" s="2" t="str">
        <f>IF(COUNT($A183)=0,"",IF(N183="3E","3E",IF(N183="","I",LOOKUP(N183/P$2,{0,0.4,0.45,0.5,0.55,0.6,0.65,0.7,0.75,0.8,1},{"F","D","C","C+","B-","B","B+","A-","A","A+"}))))</f>
        <v/>
      </c>
      <c r="P183" s="1" t="str">
        <f>IF(COUNT($A183)=0,"",IF(N183="","--",IF(N183="3E","3E",LOOKUP(N183/P$2,{0,0.4,0.45,0.5,0.55,0.6,0.65,0.7,0.75,0.8,1},{0,2,2.25,2.5,2.75,3,3.25,3.5,3.75,4}))))</f>
        <v/>
      </c>
      <c r="Q183" s="2" t="str">
        <f>IF(COUNT($A183)=0,"",IF($A183&lt;&gt;DRAFT!$B185,"ERR",IF(DRAFT!BB185="3E","3E",IF(COUNT(DRAFT!AX185,DRAFT!BB185)&gt;0,DRAFT!BC185,""))))</f>
        <v/>
      </c>
      <c r="R183" s="2" t="str">
        <f>IF(COUNT($A183)=0,"",IF(Q183="3E","3E",IF(Q183="","I",LOOKUP(Q183/S$2,{0,0.4,0.45,0.5,0.55,0.6,0.65,0.7,0.75,0.8,1},{"F","D","C","C+","B-","B","B+","A-","A","A+"}))))</f>
        <v/>
      </c>
      <c r="S183" s="1" t="str">
        <f>IF(COUNT($A183)=0,"",IF(Q183="","--",IF(Q183="3E","3E",LOOKUP(Q183/S$2,{0,0.4,0.45,0.5,0.55,0.6,0.65,0.7,0.75,0.8,1},{0,2,2.25,2.5,2.75,3,3.25,3.5,3.75,4}))))</f>
        <v/>
      </c>
      <c r="T183" s="2" t="str">
        <f>IF(COUNT($A183)=0,"",IF($A183&lt;&gt;DRAFT!$B185,"ERR",IF(DRAFT!BK185="3E","3E",IF(COUNT(DRAFT!BG185,DRAFT!BK185)&gt;0,DRAFT!BL185,""))))</f>
        <v/>
      </c>
      <c r="U183" s="2" t="str">
        <f>IF(COUNT($A183)=0,"",IF(T183="3E","3E",IF(T183="","I",LOOKUP(T183/V$2,{0,0.4,0.45,0.5,0.55,0.6,0.65,0.7,0.75,0.8,1},{"F","D","C","C+","B-","B","B+","A-","A","A+"}))))</f>
        <v/>
      </c>
      <c r="V183" s="1" t="str">
        <f>IF(COUNT($A183)=0,"",IF(T183="","--",IF(T183="3E","3E",LOOKUP(T183/V$2,{0,0.4,0.45,0.5,0.55,0.6,0.65,0.7,0.75,0.8,1},{0,2,2.25,2.5,2.75,3,3.25,3.5,3.75,4}))))</f>
        <v/>
      </c>
      <c r="W183" s="2" t="str">
        <f>IF(COUNT($A183)=0,"",IF($A183&lt;&gt;DRAFT!$B185,"ERR",IF(DRAFT!BT185="3E","3E",IF(COUNT(DRAFT!BP185,DRAFT!BT185)&gt;0,DRAFT!BU185,""))))</f>
        <v/>
      </c>
      <c r="X183" s="2" t="str">
        <f>IF(COUNT($A183)=0,"",IF(W183="3E","3E",IF(W183="","I",LOOKUP(W183/Y$2,{0,0.4,0.45,0.5,0.55,0.6,0.65,0.7,0.75,0.8,1},{"F","D","C","C+","B-","B","B+","A-","A","A+"}))))</f>
        <v/>
      </c>
      <c r="Y183" s="1" t="str">
        <f>IF(COUNT($A183)=0,"",IF(W183="","--",IF(W183="3E","3E",LOOKUP(W183/Y$2,{0,0.4,0.45,0.5,0.55,0.6,0.65,0.7,0.75,0.8,1},{0,2,2.25,2.5,2.75,3,3.25,3.5,3.75,4}))))</f>
        <v/>
      </c>
      <c r="Z183" s="2" t="str">
        <f>IF(COUNT($A183)=0,"",IF($A183&lt;&gt;DRAFT!$B185,"ERR",IF(DRAFT!CC185="3E","3E",IF(COUNT(DRAFT!BY185,DRAFT!CC185)&gt;0,DRAFT!CD185,""))))</f>
        <v/>
      </c>
      <c r="AA183" s="2" t="str">
        <f>IF(COUNT($A183)=0,"",IF(Z183="3E","3E",IF(Z183="","I",LOOKUP(Z183/AB$2,{0,0.4,0.45,0.5,0.55,0.6,0.65,0.7,0.75,0.8,1},{"F","D","C","C+","B-","B","B+","A-","A","A+"}))))</f>
        <v/>
      </c>
      <c r="AB183" s="1" t="str">
        <f>IF(COUNT($A183)=0,"",IF(Z183="","--",IF(Z183="3E","3E",LOOKUP(Z183/AB$2,{0,0.4,0.45,0.5,0.55,0.6,0.65,0.7,0.75,0.8,1},{0,2,2.25,2.5,2.75,3,3.25,3.5,3.75,4}))))</f>
        <v/>
      </c>
      <c r="AC183" s="2" t="str">
        <f>IF(COUNT($A183)=0,"",IF($A183&lt;&gt;DRAFT!$B185,"ERR",IF(DRAFT!CF185&gt;0,DRAFT!CF185,"")))</f>
        <v/>
      </c>
      <c r="AD183" s="2" t="str">
        <f>IF(COUNT($A183)=0,"",IF(AC183="3E","3E",IF(AC183="","I",LOOKUP(AC183/AE$2,{0,0.4,0.45,0.5,0.55,0.6,0.65,0.7,0.75,0.8,1},{"F","D","C","C+","B-","B","B+","A-","A","A+"}))))</f>
        <v/>
      </c>
      <c r="AE183" s="1" t="str">
        <f>IF(COUNT($A183)=0,"",IF(AC183="","--",IF(AC183="3E","3E",LOOKUP(AC183/AE$2,{0,0.4,0.45,0.5,0.55,0.6,0.65,0.7,0.75,0.8,1},{0,2,2.25,2.5,2.75,3,3.25,3.5,3.75,4}))))</f>
        <v/>
      </c>
      <c r="AF183" s="2" t="str">
        <f>IF(COUNT($A183)=0,"",IF($A183&lt;&gt;DRAFT!$B185,"ERR",IF(DRAFT!CI185&gt;0,DRAFT!CK185,"")))</f>
        <v/>
      </c>
      <c r="AG183" s="2" t="str">
        <f>IF(COUNT($A183)=0,"",IF(AF183="3E","3E",IF(AF183="","I",LOOKUP(AF183/AH$2,{0,0.4,0.45,0.5,0.55,0.6,0.65,0.7,0.75,0.8,1},{"F","D","C","C+","B-","B","B+","A-","A","A+"}))))</f>
        <v/>
      </c>
      <c r="AH183" s="1" t="str">
        <f>IF(COUNT($A183)=0,"",IF(AF183="","--",IF(AF183="3E","3E",LOOKUP(AF183/AH$2,{0,0.4,0.45,0.5,0.55,0.6,0.65,0.7,0.75,0.8,1},{0,2,2.25,2.5,2.75,3,3.25,3.5,3.75,4}))))</f>
        <v/>
      </c>
      <c r="AI183" s="2" t="str">
        <f>IF($A183&lt;&gt;DRAFT!$B185,"ERR",IF(OR(COUNT($A183)=0,COUNT(DRAFT!CL185:CN185,DRAFT!CP185:CR185)=0),"",CEILING(SUM(DRAFT!CO185,DRAFT!CS185,DRAFT!CT185),1)))</f>
        <v/>
      </c>
      <c r="AJ183" s="2" t="str">
        <f>IF(COUNT($A183)=0,"",IF(AI183="3E","3E",IF(AI183="","I",LOOKUP(AI183/AK$2,{0,0.4,0.45,0.5,0.55,0.6,0.65,0.7,0.75,0.8,1},{"F","D","C","C+","B-","B","B+","A-","A","A+"}))))</f>
        <v/>
      </c>
      <c r="AK183" s="1" t="str">
        <f>IF(COUNT($A183)=0,"",IF(AI183="","--",IF(AI183="3E","3E",LOOKUP(AI183/AK$2,{0,0.4,0.45,0.5,0.55,0.6,0.65,0.7,0.75,0.8,1},{0,2,2.25,2.5,2.75,3,3.25,3.5,3.75,4}))))</f>
        <v/>
      </c>
      <c r="AL183" s="4" t="str">
        <f>IF(OR(COUNT($A183)=0,COUNT(B183:AK183)=0),"",IF(COUNTIF(B183:AK183,"3E")&gt;0,"3E",IF(DRAFT!$A185="R",TRUNC(SUMPRODUCT(RGP,RCP)/TCP,3),TRUNC((SUMPRODUCT(--(IMDGP&gt;0)*IMDGP,IMCP)+CEILING(DRAFT!$DB185*42,0.25))/TCP,3))))</f>
        <v/>
      </c>
      <c r="AM183" s="2" t="str">
        <f>IF(OR(COUNT($A183)=0,COUNT(B183:AK183)=0),"",IF(COUNTIF(B183:AK183,"3E")&gt;0,"3E",IF(DRAFT!$A185="R",SUMPRODUCT(--(RGP&gt;=2),RCP),SUMPRODUCT(--(IMDGP&gt;0),--(IMGP=0),IMCP)+DRAFT!$DC185)))</f>
        <v/>
      </c>
      <c r="AN183" s="67" t="str">
        <f>IF(AL183="3E","3E",IF(COUNT($A183)=0,"",IF(COUNT(AI183)=0,"--",ROUND(((CEILING(DRAFT!$CV185*38,0.25)+CEILING(DRAFT!$CX185*38,0.25)+CEILING(DRAFT!$CZ185*42,0.25)+CEILING($AL183*42,0.25))/160),2))))</f>
        <v/>
      </c>
      <c r="AO183" s="2" t="str">
        <f>IF(AN183="3E","3E",IF(COUNT($A183)=0,"",IF(COUNT(AN183)=0,"I",LOOKUP(AN183,{0,2,2.25,2.5,2.75,3,3.25,3.5,3.75,4},{"F","D","C","C+","B-","B","B+","A-","A","A+"}))))</f>
        <v/>
      </c>
      <c r="AP183" s="2" t="str">
        <f>IF(AN183="3E","3E",IF(OR(COUNT(A183)=0,COUNT(AN183)=0),"",DRAFT!CW185+DRAFT!CY185+DRAFT!DA185+N(TABULATION!AM183)))</f>
        <v/>
      </c>
      <c r="AQ183" s="2" t="str">
        <f>IF(OR(COUNT($A183)=0,COUNT(B183:AK183)=0),"",IF(COUNTIF(B183:AM183,"3E")&gt;0,"3E",IF(AND(DRAFT!$A185="IM",OR($AL183&gt;DRAFT!$DB185,$AM183&gt;DRAFT!$DC185)),"IMPROVED",IF(AND(DRAFT!$A185="IM",$AL183&lt;=DRAFT!$DB185,$AM183&lt;=DRAFT!$DC185),"NOT IMPROVED",IF(AND(DRAFT!CU185="S",AH183&gt;=2,AK183&gt;=2,AN183&gt;=2.5,AP183&gt;=144),"PASS","FAIL")))))</f>
        <v/>
      </c>
      <c r="AR183" s="2" t="str">
        <f t="shared" si="4"/>
        <v/>
      </c>
      <c r="AS183" s="2" t="str">
        <f t="shared" si="5"/>
        <v/>
      </c>
    </row>
    <row r="184" spans="1:45" ht="18.95" customHeight="1" x14ac:dyDescent="0.25">
      <c r="A184" s="3" t="str">
        <f>IF(DRAFT!$B186="","",DRAFT!$B186)</f>
        <v/>
      </c>
      <c r="B184" s="2" t="str">
        <f>IF(COUNT($A184)=0,"",IF($A184&lt;&gt;DRAFT!$B186,"ERR",IF(DRAFT!I186="3E","3E",IF(COUNT(DRAFT!E186,DRAFT!I186)&gt;0,DRAFT!J186,""))))</f>
        <v/>
      </c>
      <c r="C184" s="2" t="str">
        <f>IF(COUNT($A184)=0,"",IF(B184="3E","3E",IF(B184="","I",LOOKUP(B184/D$2,{0,0.4,0.45,0.5,0.55,0.6,0.65,0.7,0.75,0.8,1},{"F","D","C","C+","B-","B","B+","A-","A","A+"}))))</f>
        <v/>
      </c>
      <c r="D184" s="1" t="str">
        <f>IF(COUNT($A184)=0,"",IF(B184="","--",IF(B184="3E","3E",LOOKUP(B184/D$2,{0,0.4,0.45,0.5,0.55,0.6,0.65,0.7,0.75,0.8,1},{0,2,2.25,2.5,2.75,3,3.25,3.5,3.75,4}))))</f>
        <v/>
      </c>
      <c r="E184" s="2" t="str">
        <f>IF(COUNT($A184)=0,"",IF($A184&lt;&gt;DRAFT!$B186,"ERR",IF(DRAFT!R186="3E","3E",IF(COUNT(DRAFT!N186,DRAFT!R186)&gt;0,DRAFT!S186,""))))</f>
        <v/>
      </c>
      <c r="F184" s="2" t="str">
        <f>IF(COUNT($A184)=0,"",IF(E184="3E","3E",IF(E184="","I",LOOKUP(E184/G$2,{0,0.4,0.45,0.5,0.55,0.6,0.65,0.7,0.75,0.8,1},{"F","D","C","C+","B-","B","B+","A-","A","A+"}))))</f>
        <v/>
      </c>
      <c r="G184" s="1" t="str">
        <f>IF(COUNT($A184)=0,"",IF(E184="","--",IF(E184="3E","3E",LOOKUP(E184/G$2,{0,0.4,0.45,0.5,0.55,0.6,0.65,0.7,0.75,0.8,1},{0,2,2.25,2.5,2.75,3,3.25,3.5,3.75,4}))))</f>
        <v/>
      </c>
      <c r="H184" s="2" t="str">
        <f>IF(COUNT($A184)=0,"",IF($A184&lt;&gt;DRAFT!$B186,"ERR",IF(DRAFT!AA186="3E","3E",IF(COUNT(DRAFT!W186,DRAFT!AA186)&gt;0,DRAFT!AB186,""))))</f>
        <v/>
      </c>
      <c r="I184" s="2" t="str">
        <f>IF(COUNT($A184)=0,"",IF(H184="3E","3E",IF(H184="","I",LOOKUP(H184/J$2,{0,0.4,0.45,0.5,0.55,0.6,0.65,0.7,0.75,0.8,1},{"F","D","C","C+","B-","B","B+","A-","A","A+"}))))</f>
        <v/>
      </c>
      <c r="J184" s="1" t="str">
        <f>IF(COUNT($A184)=0,"",IF(H184="","--",IF(H184="3E","3E",LOOKUP(H184/J$2,{0,0.4,0.45,0.5,0.55,0.6,0.65,0.7,0.75,0.8,1},{0,2,2.25,2.5,2.75,3,3.25,3.5,3.75,4}))))</f>
        <v/>
      </c>
      <c r="K184" s="2" t="str">
        <f>IF(COUNT($A184)=0,"",IF($A184&lt;&gt;DRAFT!$B186,"ERR",IF(DRAFT!AJ186="3E","3E",IF(COUNT(DRAFT!AF186,DRAFT!AJ186)&gt;0,DRAFT!AK186,""))))</f>
        <v/>
      </c>
      <c r="L184" s="2" t="str">
        <f>IF(COUNT($A184)=0,"",IF(K184="3E","3E",IF(K184="","I",LOOKUP(K184/M$2,{0,0.4,0.45,0.5,0.55,0.6,0.65,0.7,0.75,0.8,1},{"F","D","C","C+","B-","B","B+","A-","A","A+"}))))</f>
        <v/>
      </c>
      <c r="M184" s="1" t="str">
        <f>IF(COUNT($A184)=0,"",IF(K184="","--",IF(K184="3E","3E",LOOKUP(K184/M$2,{0,0.4,0.45,0.5,0.55,0.6,0.65,0.7,0.75,0.8,1},{0,2,2.25,2.5,2.75,3,3.25,3.5,3.75,4}))))</f>
        <v/>
      </c>
      <c r="N184" s="2" t="str">
        <f>IF(COUNT($A184)=0,"",IF($A184&lt;&gt;DRAFT!$B186,"ERR",IF(DRAFT!AS186="3E","3E",IF(COUNT(DRAFT!AO186,DRAFT!AS186)&gt;0,DRAFT!AT186,""))))</f>
        <v/>
      </c>
      <c r="O184" s="2" t="str">
        <f>IF(COUNT($A184)=0,"",IF(N184="3E","3E",IF(N184="","I",LOOKUP(N184/P$2,{0,0.4,0.45,0.5,0.55,0.6,0.65,0.7,0.75,0.8,1},{"F","D","C","C+","B-","B","B+","A-","A","A+"}))))</f>
        <v/>
      </c>
      <c r="P184" s="1" t="str">
        <f>IF(COUNT($A184)=0,"",IF(N184="","--",IF(N184="3E","3E",LOOKUP(N184/P$2,{0,0.4,0.45,0.5,0.55,0.6,0.65,0.7,0.75,0.8,1},{0,2,2.25,2.5,2.75,3,3.25,3.5,3.75,4}))))</f>
        <v/>
      </c>
      <c r="Q184" s="2" t="str">
        <f>IF(COUNT($A184)=0,"",IF($A184&lt;&gt;DRAFT!$B186,"ERR",IF(DRAFT!BB186="3E","3E",IF(COUNT(DRAFT!AX186,DRAFT!BB186)&gt;0,DRAFT!BC186,""))))</f>
        <v/>
      </c>
      <c r="R184" s="2" t="str">
        <f>IF(COUNT($A184)=0,"",IF(Q184="3E","3E",IF(Q184="","I",LOOKUP(Q184/S$2,{0,0.4,0.45,0.5,0.55,0.6,0.65,0.7,0.75,0.8,1},{"F","D","C","C+","B-","B","B+","A-","A","A+"}))))</f>
        <v/>
      </c>
      <c r="S184" s="1" t="str">
        <f>IF(COUNT($A184)=0,"",IF(Q184="","--",IF(Q184="3E","3E",LOOKUP(Q184/S$2,{0,0.4,0.45,0.5,0.55,0.6,0.65,0.7,0.75,0.8,1},{0,2,2.25,2.5,2.75,3,3.25,3.5,3.75,4}))))</f>
        <v/>
      </c>
      <c r="T184" s="2" t="str">
        <f>IF(COUNT($A184)=0,"",IF($A184&lt;&gt;DRAFT!$B186,"ERR",IF(DRAFT!BK186="3E","3E",IF(COUNT(DRAFT!BG186,DRAFT!BK186)&gt;0,DRAFT!BL186,""))))</f>
        <v/>
      </c>
      <c r="U184" s="2" t="str">
        <f>IF(COUNT($A184)=0,"",IF(T184="3E","3E",IF(T184="","I",LOOKUP(T184/V$2,{0,0.4,0.45,0.5,0.55,0.6,0.65,0.7,0.75,0.8,1},{"F","D","C","C+","B-","B","B+","A-","A","A+"}))))</f>
        <v/>
      </c>
      <c r="V184" s="1" t="str">
        <f>IF(COUNT($A184)=0,"",IF(T184="","--",IF(T184="3E","3E",LOOKUP(T184/V$2,{0,0.4,0.45,0.5,0.55,0.6,0.65,0.7,0.75,0.8,1},{0,2,2.25,2.5,2.75,3,3.25,3.5,3.75,4}))))</f>
        <v/>
      </c>
      <c r="W184" s="2" t="str">
        <f>IF(COUNT($A184)=0,"",IF($A184&lt;&gt;DRAFT!$B186,"ERR",IF(DRAFT!BT186="3E","3E",IF(COUNT(DRAFT!BP186,DRAFT!BT186)&gt;0,DRAFT!BU186,""))))</f>
        <v/>
      </c>
      <c r="X184" s="2" t="str">
        <f>IF(COUNT($A184)=0,"",IF(W184="3E","3E",IF(W184="","I",LOOKUP(W184/Y$2,{0,0.4,0.45,0.5,0.55,0.6,0.65,0.7,0.75,0.8,1},{"F","D","C","C+","B-","B","B+","A-","A","A+"}))))</f>
        <v/>
      </c>
      <c r="Y184" s="1" t="str">
        <f>IF(COUNT($A184)=0,"",IF(W184="","--",IF(W184="3E","3E",LOOKUP(W184/Y$2,{0,0.4,0.45,0.5,0.55,0.6,0.65,0.7,0.75,0.8,1},{0,2,2.25,2.5,2.75,3,3.25,3.5,3.75,4}))))</f>
        <v/>
      </c>
      <c r="Z184" s="2" t="str">
        <f>IF(COUNT($A184)=0,"",IF($A184&lt;&gt;DRAFT!$B186,"ERR",IF(DRAFT!CC186="3E","3E",IF(COUNT(DRAFT!BY186,DRAFT!CC186)&gt;0,DRAFT!CD186,""))))</f>
        <v/>
      </c>
      <c r="AA184" s="2" t="str">
        <f>IF(COUNT($A184)=0,"",IF(Z184="3E","3E",IF(Z184="","I",LOOKUP(Z184/AB$2,{0,0.4,0.45,0.5,0.55,0.6,0.65,0.7,0.75,0.8,1},{"F","D","C","C+","B-","B","B+","A-","A","A+"}))))</f>
        <v/>
      </c>
      <c r="AB184" s="1" t="str">
        <f>IF(COUNT($A184)=0,"",IF(Z184="","--",IF(Z184="3E","3E",LOOKUP(Z184/AB$2,{0,0.4,0.45,0.5,0.55,0.6,0.65,0.7,0.75,0.8,1},{0,2,2.25,2.5,2.75,3,3.25,3.5,3.75,4}))))</f>
        <v/>
      </c>
      <c r="AC184" s="2" t="str">
        <f>IF(COUNT($A184)=0,"",IF($A184&lt;&gt;DRAFT!$B186,"ERR",IF(DRAFT!CF186&gt;0,DRAFT!CF186,"")))</f>
        <v/>
      </c>
      <c r="AD184" s="2" t="str">
        <f>IF(COUNT($A184)=0,"",IF(AC184="3E","3E",IF(AC184="","I",LOOKUP(AC184/AE$2,{0,0.4,0.45,0.5,0.55,0.6,0.65,0.7,0.75,0.8,1},{"F","D","C","C+","B-","B","B+","A-","A","A+"}))))</f>
        <v/>
      </c>
      <c r="AE184" s="1" t="str">
        <f>IF(COUNT($A184)=0,"",IF(AC184="","--",IF(AC184="3E","3E",LOOKUP(AC184/AE$2,{0,0.4,0.45,0.5,0.55,0.6,0.65,0.7,0.75,0.8,1},{0,2,2.25,2.5,2.75,3,3.25,3.5,3.75,4}))))</f>
        <v/>
      </c>
      <c r="AF184" s="2" t="str">
        <f>IF(COUNT($A184)=0,"",IF($A184&lt;&gt;DRAFT!$B186,"ERR",IF(DRAFT!CI186&gt;0,DRAFT!CK186,"")))</f>
        <v/>
      </c>
      <c r="AG184" s="2" t="str">
        <f>IF(COUNT($A184)=0,"",IF(AF184="3E","3E",IF(AF184="","I",LOOKUP(AF184/AH$2,{0,0.4,0.45,0.5,0.55,0.6,0.65,0.7,0.75,0.8,1},{"F","D","C","C+","B-","B","B+","A-","A","A+"}))))</f>
        <v/>
      </c>
      <c r="AH184" s="1" t="str">
        <f>IF(COUNT($A184)=0,"",IF(AF184="","--",IF(AF184="3E","3E",LOOKUP(AF184/AH$2,{0,0.4,0.45,0.5,0.55,0.6,0.65,0.7,0.75,0.8,1},{0,2,2.25,2.5,2.75,3,3.25,3.5,3.75,4}))))</f>
        <v/>
      </c>
      <c r="AI184" s="2" t="str">
        <f>IF($A184&lt;&gt;DRAFT!$B186,"ERR",IF(OR(COUNT($A184)=0,COUNT(DRAFT!CL186:CN186,DRAFT!CP186:CR186)=0),"",CEILING(SUM(DRAFT!CO186,DRAFT!CS186,DRAFT!CT186),1)))</f>
        <v/>
      </c>
      <c r="AJ184" s="2" t="str">
        <f>IF(COUNT($A184)=0,"",IF(AI184="3E","3E",IF(AI184="","I",LOOKUP(AI184/AK$2,{0,0.4,0.45,0.5,0.55,0.6,0.65,0.7,0.75,0.8,1},{"F","D","C","C+","B-","B","B+","A-","A","A+"}))))</f>
        <v/>
      </c>
      <c r="AK184" s="1" t="str">
        <f>IF(COUNT($A184)=0,"",IF(AI184="","--",IF(AI184="3E","3E",LOOKUP(AI184/AK$2,{0,0.4,0.45,0.5,0.55,0.6,0.65,0.7,0.75,0.8,1},{0,2,2.25,2.5,2.75,3,3.25,3.5,3.75,4}))))</f>
        <v/>
      </c>
      <c r="AL184" s="4" t="str">
        <f>IF(OR(COUNT($A184)=0,COUNT(B184:AK184)=0),"",IF(COUNTIF(B184:AK184,"3E")&gt;0,"3E",IF(DRAFT!$A186="R",TRUNC(SUMPRODUCT(RGP,RCP)/TCP,3),TRUNC((SUMPRODUCT(--(IMDGP&gt;0)*IMDGP,IMCP)+CEILING(DRAFT!$DB186*42,0.25))/TCP,3))))</f>
        <v/>
      </c>
      <c r="AM184" s="2" t="str">
        <f>IF(OR(COUNT($A184)=0,COUNT(B184:AK184)=0),"",IF(COUNTIF(B184:AK184,"3E")&gt;0,"3E",IF(DRAFT!$A186="R",SUMPRODUCT(--(RGP&gt;=2),RCP),SUMPRODUCT(--(IMDGP&gt;0),--(IMGP=0),IMCP)+DRAFT!$DC186)))</f>
        <v/>
      </c>
      <c r="AN184" s="67" t="str">
        <f>IF(AL184="3E","3E",IF(COUNT($A184)=0,"",IF(COUNT(AI184)=0,"--",ROUND(((CEILING(DRAFT!$CV186*38,0.25)+CEILING(DRAFT!$CX186*38,0.25)+CEILING(DRAFT!$CZ186*42,0.25)+CEILING($AL184*42,0.25))/160),2))))</f>
        <v/>
      </c>
      <c r="AO184" s="2" t="str">
        <f>IF(AN184="3E","3E",IF(COUNT($A184)=0,"",IF(COUNT(AN184)=0,"I",LOOKUP(AN184,{0,2,2.25,2.5,2.75,3,3.25,3.5,3.75,4},{"F","D","C","C+","B-","B","B+","A-","A","A+"}))))</f>
        <v/>
      </c>
      <c r="AP184" s="2" t="str">
        <f>IF(AN184="3E","3E",IF(OR(COUNT(A184)=0,COUNT(AN184)=0),"",DRAFT!CW186+DRAFT!CY186+DRAFT!DA186+N(TABULATION!AM184)))</f>
        <v/>
      </c>
      <c r="AQ184" s="2" t="str">
        <f>IF(OR(COUNT($A184)=0,COUNT(B184:AK184)=0),"",IF(COUNTIF(B184:AM184,"3E")&gt;0,"3E",IF(AND(DRAFT!$A186="IM",OR($AL184&gt;DRAFT!$DB186,$AM184&gt;DRAFT!$DC186)),"IMPROVED",IF(AND(DRAFT!$A186="IM",$AL184&lt;=DRAFT!$DB186,$AM184&lt;=DRAFT!$DC186),"NOT IMPROVED",IF(AND(DRAFT!CU186="S",AH184&gt;=2,AK184&gt;=2,AN184&gt;=2.5,AP184&gt;=144),"PASS","FAIL")))))</f>
        <v/>
      </c>
      <c r="AR184" s="2" t="str">
        <f t="shared" si="4"/>
        <v/>
      </c>
      <c r="AS184" s="2" t="str">
        <f t="shared" si="5"/>
        <v/>
      </c>
    </row>
    <row r="185" spans="1:45" ht="18.95" customHeight="1" x14ac:dyDescent="0.25">
      <c r="A185" s="3" t="str">
        <f>IF(DRAFT!$B187="","",DRAFT!$B187)</f>
        <v/>
      </c>
      <c r="B185" s="2" t="str">
        <f>IF(COUNT($A185)=0,"",IF($A185&lt;&gt;DRAFT!$B187,"ERR",IF(DRAFT!I187="3E","3E",IF(COUNT(DRAFT!E187,DRAFT!I187)&gt;0,DRAFT!J187,""))))</f>
        <v/>
      </c>
      <c r="C185" s="2" t="str">
        <f>IF(COUNT($A185)=0,"",IF(B185="3E","3E",IF(B185="","I",LOOKUP(B185/D$2,{0,0.4,0.45,0.5,0.55,0.6,0.65,0.7,0.75,0.8,1},{"F","D","C","C+","B-","B","B+","A-","A","A+"}))))</f>
        <v/>
      </c>
      <c r="D185" s="1" t="str">
        <f>IF(COUNT($A185)=0,"",IF(B185="","--",IF(B185="3E","3E",LOOKUP(B185/D$2,{0,0.4,0.45,0.5,0.55,0.6,0.65,0.7,0.75,0.8,1},{0,2,2.25,2.5,2.75,3,3.25,3.5,3.75,4}))))</f>
        <v/>
      </c>
      <c r="E185" s="2" t="str">
        <f>IF(COUNT($A185)=0,"",IF($A185&lt;&gt;DRAFT!$B187,"ERR",IF(DRAFT!R187="3E","3E",IF(COUNT(DRAFT!N187,DRAFT!R187)&gt;0,DRAFT!S187,""))))</f>
        <v/>
      </c>
      <c r="F185" s="2" t="str">
        <f>IF(COUNT($A185)=0,"",IF(E185="3E","3E",IF(E185="","I",LOOKUP(E185/G$2,{0,0.4,0.45,0.5,0.55,0.6,0.65,0.7,0.75,0.8,1},{"F","D","C","C+","B-","B","B+","A-","A","A+"}))))</f>
        <v/>
      </c>
      <c r="G185" s="1" t="str">
        <f>IF(COUNT($A185)=0,"",IF(E185="","--",IF(E185="3E","3E",LOOKUP(E185/G$2,{0,0.4,0.45,0.5,0.55,0.6,0.65,0.7,0.75,0.8,1},{0,2,2.25,2.5,2.75,3,3.25,3.5,3.75,4}))))</f>
        <v/>
      </c>
      <c r="H185" s="2" t="str">
        <f>IF(COUNT($A185)=0,"",IF($A185&lt;&gt;DRAFT!$B187,"ERR",IF(DRAFT!AA187="3E","3E",IF(COUNT(DRAFT!W187,DRAFT!AA187)&gt;0,DRAFT!AB187,""))))</f>
        <v/>
      </c>
      <c r="I185" s="2" t="str">
        <f>IF(COUNT($A185)=0,"",IF(H185="3E","3E",IF(H185="","I",LOOKUP(H185/J$2,{0,0.4,0.45,0.5,0.55,0.6,0.65,0.7,0.75,0.8,1},{"F","D","C","C+","B-","B","B+","A-","A","A+"}))))</f>
        <v/>
      </c>
      <c r="J185" s="1" t="str">
        <f>IF(COUNT($A185)=0,"",IF(H185="","--",IF(H185="3E","3E",LOOKUP(H185/J$2,{0,0.4,0.45,0.5,0.55,0.6,0.65,0.7,0.75,0.8,1},{0,2,2.25,2.5,2.75,3,3.25,3.5,3.75,4}))))</f>
        <v/>
      </c>
      <c r="K185" s="2" t="str">
        <f>IF(COUNT($A185)=0,"",IF($A185&lt;&gt;DRAFT!$B187,"ERR",IF(DRAFT!AJ187="3E","3E",IF(COUNT(DRAFT!AF187,DRAFT!AJ187)&gt;0,DRAFT!AK187,""))))</f>
        <v/>
      </c>
      <c r="L185" s="2" t="str">
        <f>IF(COUNT($A185)=0,"",IF(K185="3E","3E",IF(K185="","I",LOOKUP(K185/M$2,{0,0.4,0.45,0.5,0.55,0.6,0.65,0.7,0.75,0.8,1},{"F","D","C","C+","B-","B","B+","A-","A","A+"}))))</f>
        <v/>
      </c>
      <c r="M185" s="1" t="str">
        <f>IF(COUNT($A185)=0,"",IF(K185="","--",IF(K185="3E","3E",LOOKUP(K185/M$2,{0,0.4,0.45,0.5,0.55,0.6,0.65,0.7,0.75,0.8,1},{0,2,2.25,2.5,2.75,3,3.25,3.5,3.75,4}))))</f>
        <v/>
      </c>
      <c r="N185" s="2" t="str">
        <f>IF(COUNT($A185)=0,"",IF($A185&lt;&gt;DRAFT!$B187,"ERR",IF(DRAFT!AS187="3E","3E",IF(COUNT(DRAFT!AO187,DRAFT!AS187)&gt;0,DRAFT!AT187,""))))</f>
        <v/>
      </c>
      <c r="O185" s="2" t="str">
        <f>IF(COUNT($A185)=0,"",IF(N185="3E","3E",IF(N185="","I",LOOKUP(N185/P$2,{0,0.4,0.45,0.5,0.55,0.6,0.65,0.7,0.75,0.8,1},{"F","D","C","C+","B-","B","B+","A-","A","A+"}))))</f>
        <v/>
      </c>
      <c r="P185" s="1" t="str">
        <f>IF(COUNT($A185)=0,"",IF(N185="","--",IF(N185="3E","3E",LOOKUP(N185/P$2,{0,0.4,0.45,0.5,0.55,0.6,0.65,0.7,0.75,0.8,1},{0,2,2.25,2.5,2.75,3,3.25,3.5,3.75,4}))))</f>
        <v/>
      </c>
      <c r="Q185" s="2" t="str">
        <f>IF(COUNT($A185)=0,"",IF($A185&lt;&gt;DRAFT!$B187,"ERR",IF(DRAFT!BB187="3E","3E",IF(COUNT(DRAFT!AX187,DRAFT!BB187)&gt;0,DRAFT!BC187,""))))</f>
        <v/>
      </c>
      <c r="R185" s="2" t="str">
        <f>IF(COUNT($A185)=0,"",IF(Q185="3E","3E",IF(Q185="","I",LOOKUP(Q185/S$2,{0,0.4,0.45,0.5,0.55,0.6,0.65,0.7,0.75,0.8,1},{"F","D","C","C+","B-","B","B+","A-","A","A+"}))))</f>
        <v/>
      </c>
      <c r="S185" s="1" t="str">
        <f>IF(COUNT($A185)=0,"",IF(Q185="","--",IF(Q185="3E","3E",LOOKUP(Q185/S$2,{0,0.4,0.45,0.5,0.55,0.6,0.65,0.7,0.75,0.8,1},{0,2,2.25,2.5,2.75,3,3.25,3.5,3.75,4}))))</f>
        <v/>
      </c>
      <c r="T185" s="2" t="str">
        <f>IF(COUNT($A185)=0,"",IF($A185&lt;&gt;DRAFT!$B187,"ERR",IF(DRAFT!BK187="3E","3E",IF(COUNT(DRAFT!BG187,DRAFT!BK187)&gt;0,DRAFT!BL187,""))))</f>
        <v/>
      </c>
      <c r="U185" s="2" t="str">
        <f>IF(COUNT($A185)=0,"",IF(T185="3E","3E",IF(T185="","I",LOOKUP(T185/V$2,{0,0.4,0.45,0.5,0.55,0.6,0.65,0.7,0.75,0.8,1},{"F","D","C","C+","B-","B","B+","A-","A","A+"}))))</f>
        <v/>
      </c>
      <c r="V185" s="1" t="str">
        <f>IF(COUNT($A185)=0,"",IF(T185="","--",IF(T185="3E","3E",LOOKUP(T185/V$2,{0,0.4,0.45,0.5,0.55,0.6,0.65,0.7,0.75,0.8,1},{0,2,2.25,2.5,2.75,3,3.25,3.5,3.75,4}))))</f>
        <v/>
      </c>
      <c r="W185" s="2" t="str">
        <f>IF(COUNT($A185)=0,"",IF($A185&lt;&gt;DRAFT!$B187,"ERR",IF(DRAFT!BT187="3E","3E",IF(COUNT(DRAFT!BP187,DRAFT!BT187)&gt;0,DRAFT!BU187,""))))</f>
        <v/>
      </c>
      <c r="X185" s="2" t="str">
        <f>IF(COUNT($A185)=0,"",IF(W185="3E","3E",IF(W185="","I",LOOKUP(W185/Y$2,{0,0.4,0.45,0.5,0.55,0.6,0.65,0.7,0.75,0.8,1},{"F","D","C","C+","B-","B","B+","A-","A","A+"}))))</f>
        <v/>
      </c>
      <c r="Y185" s="1" t="str">
        <f>IF(COUNT($A185)=0,"",IF(W185="","--",IF(W185="3E","3E",LOOKUP(W185/Y$2,{0,0.4,0.45,0.5,0.55,0.6,0.65,0.7,0.75,0.8,1},{0,2,2.25,2.5,2.75,3,3.25,3.5,3.75,4}))))</f>
        <v/>
      </c>
      <c r="Z185" s="2" t="str">
        <f>IF(COUNT($A185)=0,"",IF($A185&lt;&gt;DRAFT!$B187,"ERR",IF(DRAFT!CC187="3E","3E",IF(COUNT(DRAFT!BY187,DRAFT!CC187)&gt;0,DRAFT!CD187,""))))</f>
        <v/>
      </c>
      <c r="AA185" s="2" t="str">
        <f>IF(COUNT($A185)=0,"",IF(Z185="3E","3E",IF(Z185="","I",LOOKUP(Z185/AB$2,{0,0.4,0.45,0.5,0.55,0.6,0.65,0.7,0.75,0.8,1},{"F","D","C","C+","B-","B","B+","A-","A","A+"}))))</f>
        <v/>
      </c>
      <c r="AB185" s="1" t="str">
        <f>IF(COUNT($A185)=0,"",IF(Z185="","--",IF(Z185="3E","3E",LOOKUP(Z185/AB$2,{0,0.4,0.45,0.5,0.55,0.6,0.65,0.7,0.75,0.8,1},{0,2,2.25,2.5,2.75,3,3.25,3.5,3.75,4}))))</f>
        <v/>
      </c>
      <c r="AC185" s="2" t="str">
        <f>IF(COUNT($A185)=0,"",IF($A185&lt;&gt;DRAFT!$B187,"ERR",IF(DRAFT!CF187&gt;0,DRAFT!CF187,"")))</f>
        <v/>
      </c>
      <c r="AD185" s="2" t="str">
        <f>IF(COUNT($A185)=0,"",IF(AC185="3E","3E",IF(AC185="","I",LOOKUP(AC185/AE$2,{0,0.4,0.45,0.5,0.55,0.6,0.65,0.7,0.75,0.8,1},{"F","D","C","C+","B-","B","B+","A-","A","A+"}))))</f>
        <v/>
      </c>
      <c r="AE185" s="1" t="str">
        <f>IF(COUNT($A185)=0,"",IF(AC185="","--",IF(AC185="3E","3E",LOOKUP(AC185/AE$2,{0,0.4,0.45,0.5,0.55,0.6,0.65,0.7,0.75,0.8,1},{0,2,2.25,2.5,2.75,3,3.25,3.5,3.75,4}))))</f>
        <v/>
      </c>
      <c r="AF185" s="2" t="str">
        <f>IF(COUNT($A185)=0,"",IF($A185&lt;&gt;DRAFT!$B187,"ERR",IF(DRAFT!CI187&gt;0,DRAFT!CK187,"")))</f>
        <v/>
      </c>
      <c r="AG185" s="2" t="str">
        <f>IF(COUNT($A185)=0,"",IF(AF185="3E","3E",IF(AF185="","I",LOOKUP(AF185/AH$2,{0,0.4,0.45,0.5,0.55,0.6,0.65,0.7,0.75,0.8,1},{"F","D","C","C+","B-","B","B+","A-","A","A+"}))))</f>
        <v/>
      </c>
      <c r="AH185" s="1" t="str">
        <f>IF(COUNT($A185)=0,"",IF(AF185="","--",IF(AF185="3E","3E",LOOKUP(AF185/AH$2,{0,0.4,0.45,0.5,0.55,0.6,0.65,0.7,0.75,0.8,1},{0,2,2.25,2.5,2.75,3,3.25,3.5,3.75,4}))))</f>
        <v/>
      </c>
      <c r="AI185" s="2" t="str">
        <f>IF($A185&lt;&gt;DRAFT!$B187,"ERR",IF(OR(COUNT($A185)=0,COUNT(DRAFT!CL187:CN187,DRAFT!CP187:CR187)=0),"",CEILING(SUM(DRAFT!CO187,DRAFT!CS187,DRAFT!CT187),1)))</f>
        <v/>
      </c>
      <c r="AJ185" s="2" t="str">
        <f>IF(COUNT($A185)=0,"",IF(AI185="3E","3E",IF(AI185="","I",LOOKUP(AI185/AK$2,{0,0.4,0.45,0.5,0.55,0.6,0.65,0.7,0.75,0.8,1},{"F","D","C","C+","B-","B","B+","A-","A","A+"}))))</f>
        <v/>
      </c>
      <c r="AK185" s="1" t="str">
        <f>IF(COUNT($A185)=0,"",IF(AI185="","--",IF(AI185="3E","3E",LOOKUP(AI185/AK$2,{0,0.4,0.45,0.5,0.55,0.6,0.65,0.7,0.75,0.8,1},{0,2,2.25,2.5,2.75,3,3.25,3.5,3.75,4}))))</f>
        <v/>
      </c>
      <c r="AL185" s="4" t="str">
        <f>IF(OR(COUNT($A185)=0,COUNT(B185:AK185)=0),"",IF(COUNTIF(B185:AK185,"3E")&gt;0,"3E",IF(DRAFT!$A187="R",TRUNC(SUMPRODUCT(RGP,RCP)/TCP,3),TRUNC((SUMPRODUCT(--(IMDGP&gt;0)*IMDGP,IMCP)+CEILING(DRAFT!$DB187*42,0.25))/TCP,3))))</f>
        <v/>
      </c>
      <c r="AM185" s="2" t="str">
        <f>IF(OR(COUNT($A185)=0,COUNT(B185:AK185)=0),"",IF(COUNTIF(B185:AK185,"3E")&gt;0,"3E",IF(DRAFT!$A187="R",SUMPRODUCT(--(RGP&gt;=2),RCP),SUMPRODUCT(--(IMDGP&gt;0),--(IMGP=0),IMCP)+DRAFT!$DC187)))</f>
        <v/>
      </c>
      <c r="AN185" s="67" t="str">
        <f>IF(AL185="3E","3E",IF(COUNT($A185)=0,"",IF(COUNT(AI185)=0,"--",ROUND(((CEILING(DRAFT!$CV187*38,0.25)+CEILING(DRAFT!$CX187*38,0.25)+CEILING(DRAFT!$CZ187*42,0.25)+CEILING($AL185*42,0.25))/160),2))))</f>
        <v/>
      </c>
      <c r="AO185" s="2" t="str">
        <f>IF(AN185="3E","3E",IF(COUNT($A185)=0,"",IF(COUNT(AN185)=0,"I",LOOKUP(AN185,{0,2,2.25,2.5,2.75,3,3.25,3.5,3.75,4},{"F","D","C","C+","B-","B","B+","A-","A","A+"}))))</f>
        <v/>
      </c>
      <c r="AP185" s="2" t="str">
        <f>IF(AN185="3E","3E",IF(OR(COUNT(A185)=0,COUNT(AN185)=0),"",DRAFT!CW187+DRAFT!CY187+DRAFT!DA187+N(TABULATION!AM185)))</f>
        <v/>
      </c>
      <c r="AQ185" s="2" t="str">
        <f>IF(OR(COUNT($A185)=0,COUNT(B185:AK185)=0),"",IF(COUNTIF(B185:AM185,"3E")&gt;0,"3E",IF(AND(DRAFT!$A187="IM",OR($AL185&gt;DRAFT!$DB187,$AM185&gt;DRAFT!$DC187)),"IMPROVED",IF(AND(DRAFT!$A187="IM",$AL185&lt;=DRAFT!$DB187,$AM185&lt;=DRAFT!$DC187),"NOT IMPROVED",IF(AND(DRAFT!CU187="S",AH185&gt;=2,AK185&gt;=2,AN185&gt;=2.5,AP185&gt;=144),"PASS","FAIL")))))</f>
        <v/>
      </c>
      <c r="AR185" s="2" t="str">
        <f t="shared" si="4"/>
        <v/>
      </c>
      <c r="AS185" s="2" t="str">
        <f t="shared" si="5"/>
        <v/>
      </c>
    </row>
    <row r="186" spans="1:45" ht="18.95" customHeight="1" x14ac:dyDescent="0.25">
      <c r="A186" s="3" t="str">
        <f>IF(DRAFT!$B188="","",DRAFT!$B188)</f>
        <v/>
      </c>
      <c r="B186" s="2" t="str">
        <f>IF(COUNT($A186)=0,"",IF($A186&lt;&gt;DRAFT!$B188,"ERR",IF(DRAFT!I188="3E","3E",IF(COUNT(DRAFT!E188,DRAFT!I188)&gt;0,DRAFT!J188,""))))</f>
        <v/>
      </c>
      <c r="C186" s="2" t="str">
        <f>IF(COUNT($A186)=0,"",IF(B186="3E","3E",IF(B186="","I",LOOKUP(B186/D$2,{0,0.4,0.45,0.5,0.55,0.6,0.65,0.7,0.75,0.8,1},{"F","D","C","C+","B-","B","B+","A-","A","A+"}))))</f>
        <v/>
      </c>
      <c r="D186" s="1" t="str">
        <f>IF(COUNT($A186)=0,"",IF(B186="","--",IF(B186="3E","3E",LOOKUP(B186/D$2,{0,0.4,0.45,0.5,0.55,0.6,0.65,0.7,0.75,0.8,1},{0,2,2.25,2.5,2.75,3,3.25,3.5,3.75,4}))))</f>
        <v/>
      </c>
      <c r="E186" s="2" t="str">
        <f>IF(COUNT($A186)=0,"",IF($A186&lt;&gt;DRAFT!$B188,"ERR",IF(DRAFT!R188="3E","3E",IF(COUNT(DRAFT!N188,DRAFT!R188)&gt;0,DRAFT!S188,""))))</f>
        <v/>
      </c>
      <c r="F186" s="2" t="str">
        <f>IF(COUNT($A186)=0,"",IF(E186="3E","3E",IF(E186="","I",LOOKUP(E186/G$2,{0,0.4,0.45,0.5,0.55,0.6,0.65,0.7,0.75,0.8,1},{"F","D","C","C+","B-","B","B+","A-","A","A+"}))))</f>
        <v/>
      </c>
      <c r="G186" s="1" t="str">
        <f>IF(COUNT($A186)=0,"",IF(E186="","--",IF(E186="3E","3E",LOOKUP(E186/G$2,{0,0.4,0.45,0.5,0.55,0.6,0.65,0.7,0.75,0.8,1},{0,2,2.25,2.5,2.75,3,3.25,3.5,3.75,4}))))</f>
        <v/>
      </c>
      <c r="H186" s="2" t="str">
        <f>IF(COUNT($A186)=0,"",IF($A186&lt;&gt;DRAFT!$B188,"ERR",IF(DRAFT!AA188="3E","3E",IF(COUNT(DRAFT!W188,DRAFT!AA188)&gt;0,DRAFT!AB188,""))))</f>
        <v/>
      </c>
      <c r="I186" s="2" t="str">
        <f>IF(COUNT($A186)=0,"",IF(H186="3E","3E",IF(H186="","I",LOOKUP(H186/J$2,{0,0.4,0.45,0.5,0.55,0.6,0.65,0.7,0.75,0.8,1},{"F","D","C","C+","B-","B","B+","A-","A","A+"}))))</f>
        <v/>
      </c>
      <c r="J186" s="1" t="str">
        <f>IF(COUNT($A186)=0,"",IF(H186="","--",IF(H186="3E","3E",LOOKUP(H186/J$2,{0,0.4,0.45,0.5,0.55,0.6,0.65,0.7,0.75,0.8,1},{0,2,2.25,2.5,2.75,3,3.25,3.5,3.75,4}))))</f>
        <v/>
      </c>
      <c r="K186" s="2" t="str">
        <f>IF(COUNT($A186)=0,"",IF($A186&lt;&gt;DRAFT!$B188,"ERR",IF(DRAFT!AJ188="3E","3E",IF(COUNT(DRAFT!AF188,DRAFT!AJ188)&gt;0,DRAFT!AK188,""))))</f>
        <v/>
      </c>
      <c r="L186" s="2" t="str">
        <f>IF(COUNT($A186)=0,"",IF(K186="3E","3E",IF(K186="","I",LOOKUP(K186/M$2,{0,0.4,0.45,0.5,0.55,0.6,0.65,0.7,0.75,0.8,1},{"F","D","C","C+","B-","B","B+","A-","A","A+"}))))</f>
        <v/>
      </c>
      <c r="M186" s="1" t="str">
        <f>IF(COUNT($A186)=0,"",IF(K186="","--",IF(K186="3E","3E",LOOKUP(K186/M$2,{0,0.4,0.45,0.5,0.55,0.6,0.65,0.7,0.75,0.8,1},{0,2,2.25,2.5,2.75,3,3.25,3.5,3.75,4}))))</f>
        <v/>
      </c>
      <c r="N186" s="2" t="str">
        <f>IF(COUNT($A186)=0,"",IF($A186&lt;&gt;DRAFT!$B188,"ERR",IF(DRAFT!AS188="3E","3E",IF(COUNT(DRAFT!AO188,DRAFT!AS188)&gt;0,DRAFT!AT188,""))))</f>
        <v/>
      </c>
      <c r="O186" s="2" t="str">
        <f>IF(COUNT($A186)=0,"",IF(N186="3E","3E",IF(N186="","I",LOOKUP(N186/P$2,{0,0.4,0.45,0.5,0.55,0.6,0.65,0.7,0.75,0.8,1},{"F","D","C","C+","B-","B","B+","A-","A","A+"}))))</f>
        <v/>
      </c>
      <c r="P186" s="1" t="str">
        <f>IF(COUNT($A186)=0,"",IF(N186="","--",IF(N186="3E","3E",LOOKUP(N186/P$2,{0,0.4,0.45,0.5,0.55,0.6,0.65,0.7,0.75,0.8,1},{0,2,2.25,2.5,2.75,3,3.25,3.5,3.75,4}))))</f>
        <v/>
      </c>
      <c r="Q186" s="2" t="str">
        <f>IF(COUNT($A186)=0,"",IF($A186&lt;&gt;DRAFT!$B188,"ERR",IF(DRAFT!BB188="3E","3E",IF(COUNT(DRAFT!AX188,DRAFT!BB188)&gt;0,DRAFT!BC188,""))))</f>
        <v/>
      </c>
      <c r="R186" s="2" t="str">
        <f>IF(COUNT($A186)=0,"",IF(Q186="3E","3E",IF(Q186="","I",LOOKUP(Q186/S$2,{0,0.4,0.45,0.5,0.55,0.6,0.65,0.7,0.75,0.8,1},{"F","D","C","C+","B-","B","B+","A-","A","A+"}))))</f>
        <v/>
      </c>
      <c r="S186" s="1" t="str">
        <f>IF(COUNT($A186)=0,"",IF(Q186="","--",IF(Q186="3E","3E",LOOKUP(Q186/S$2,{0,0.4,0.45,0.5,0.55,0.6,0.65,0.7,0.75,0.8,1},{0,2,2.25,2.5,2.75,3,3.25,3.5,3.75,4}))))</f>
        <v/>
      </c>
      <c r="T186" s="2" t="str">
        <f>IF(COUNT($A186)=0,"",IF($A186&lt;&gt;DRAFT!$B188,"ERR",IF(DRAFT!BK188="3E","3E",IF(COUNT(DRAFT!BG188,DRAFT!BK188)&gt;0,DRAFT!BL188,""))))</f>
        <v/>
      </c>
      <c r="U186" s="2" t="str">
        <f>IF(COUNT($A186)=0,"",IF(T186="3E","3E",IF(T186="","I",LOOKUP(T186/V$2,{0,0.4,0.45,0.5,0.55,0.6,0.65,0.7,0.75,0.8,1},{"F","D","C","C+","B-","B","B+","A-","A","A+"}))))</f>
        <v/>
      </c>
      <c r="V186" s="1" t="str">
        <f>IF(COUNT($A186)=0,"",IF(T186="","--",IF(T186="3E","3E",LOOKUP(T186/V$2,{0,0.4,0.45,0.5,0.55,0.6,0.65,0.7,0.75,0.8,1},{0,2,2.25,2.5,2.75,3,3.25,3.5,3.75,4}))))</f>
        <v/>
      </c>
      <c r="W186" s="2" t="str">
        <f>IF(COUNT($A186)=0,"",IF($A186&lt;&gt;DRAFT!$B188,"ERR",IF(DRAFT!BT188="3E","3E",IF(COUNT(DRAFT!BP188,DRAFT!BT188)&gt;0,DRAFT!BU188,""))))</f>
        <v/>
      </c>
      <c r="X186" s="2" t="str">
        <f>IF(COUNT($A186)=0,"",IF(W186="3E","3E",IF(W186="","I",LOOKUP(W186/Y$2,{0,0.4,0.45,0.5,0.55,0.6,0.65,0.7,0.75,0.8,1},{"F","D","C","C+","B-","B","B+","A-","A","A+"}))))</f>
        <v/>
      </c>
      <c r="Y186" s="1" t="str">
        <f>IF(COUNT($A186)=0,"",IF(W186="","--",IF(W186="3E","3E",LOOKUP(W186/Y$2,{0,0.4,0.45,0.5,0.55,0.6,0.65,0.7,0.75,0.8,1},{0,2,2.25,2.5,2.75,3,3.25,3.5,3.75,4}))))</f>
        <v/>
      </c>
      <c r="Z186" s="2" t="str">
        <f>IF(COUNT($A186)=0,"",IF($A186&lt;&gt;DRAFT!$B188,"ERR",IF(DRAFT!CC188="3E","3E",IF(COUNT(DRAFT!BY188,DRAFT!CC188)&gt;0,DRAFT!CD188,""))))</f>
        <v/>
      </c>
      <c r="AA186" s="2" t="str">
        <f>IF(COUNT($A186)=0,"",IF(Z186="3E","3E",IF(Z186="","I",LOOKUP(Z186/AB$2,{0,0.4,0.45,0.5,0.55,0.6,0.65,0.7,0.75,0.8,1},{"F","D","C","C+","B-","B","B+","A-","A","A+"}))))</f>
        <v/>
      </c>
      <c r="AB186" s="1" t="str">
        <f>IF(COUNT($A186)=0,"",IF(Z186="","--",IF(Z186="3E","3E",LOOKUP(Z186/AB$2,{0,0.4,0.45,0.5,0.55,0.6,0.65,0.7,0.75,0.8,1},{0,2,2.25,2.5,2.75,3,3.25,3.5,3.75,4}))))</f>
        <v/>
      </c>
      <c r="AC186" s="2" t="str">
        <f>IF(COUNT($A186)=0,"",IF($A186&lt;&gt;DRAFT!$B188,"ERR",IF(DRAFT!CF188&gt;0,DRAFT!CF188,"")))</f>
        <v/>
      </c>
      <c r="AD186" s="2" t="str">
        <f>IF(COUNT($A186)=0,"",IF(AC186="3E","3E",IF(AC186="","I",LOOKUP(AC186/AE$2,{0,0.4,0.45,0.5,0.55,0.6,0.65,0.7,0.75,0.8,1},{"F","D","C","C+","B-","B","B+","A-","A","A+"}))))</f>
        <v/>
      </c>
      <c r="AE186" s="1" t="str">
        <f>IF(COUNT($A186)=0,"",IF(AC186="","--",IF(AC186="3E","3E",LOOKUP(AC186/AE$2,{0,0.4,0.45,0.5,0.55,0.6,0.65,0.7,0.75,0.8,1},{0,2,2.25,2.5,2.75,3,3.25,3.5,3.75,4}))))</f>
        <v/>
      </c>
      <c r="AF186" s="2" t="str">
        <f>IF(COUNT($A186)=0,"",IF($A186&lt;&gt;DRAFT!$B188,"ERR",IF(DRAFT!CI188&gt;0,DRAFT!CK188,"")))</f>
        <v/>
      </c>
      <c r="AG186" s="2" t="str">
        <f>IF(COUNT($A186)=0,"",IF(AF186="3E","3E",IF(AF186="","I",LOOKUP(AF186/AH$2,{0,0.4,0.45,0.5,0.55,0.6,0.65,0.7,0.75,0.8,1},{"F","D","C","C+","B-","B","B+","A-","A","A+"}))))</f>
        <v/>
      </c>
      <c r="AH186" s="1" t="str">
        <f>IF(COUNT($A186)=0,"",IF(AF186="","--",IF(AF186="3E","3E",LOOKUP(AF186/AH$2,{0,0.4,0.45,0.5,0.55,0.6,0.65,0.7,0.75,0.8,1},{0,2,2.25,2.5,2.75,3,3.25,3.5,3.75,4}))))</f>
        <v/>
      </c>
      <c r="AI186" s="2" t="str">
        <f>IF($A186&lt;&gt;DRAFT!$B188,"ERR",IF(OR(COUNT($A186)=0,COUNT(DRAFT!CL188:CN188,DRAFT!CP188:CR188)=0),"",CEILING(SUM(DRAFT!CO188,DRAFT!CS188,DRAFT!CT188),1)))</f>
        <v/>
      </c>
      <c r="AJ186" s="2" t="str">
        <f>IF(COUNT($A186)=0,"",IF(AI186="3E","3E",IF(AI186="","I",LOOKUP(AI186/AK$2,{0,0.4,0.45,0.5,0.55,0.6,0.65,0.7,0.75,0.8,1},{"F","D","C","C+","B-","B","B+","A-","A","A+"}))))</f>
        <v/>
      </c>
      <c r="AK186" s="1" t="str">
        <f>IF(COUNT($A186)=0,"",IF(AI186="","--",IF(AI186="3E","3E",LOOKUP(AI186/AK$2,{0,0.4,0.45,0.5,0.55,0.6,0.65,0.7,0.75,0.8,1},{0,2,2.25,2.5,2.75,3,3.25,3.5,3.75,4}))))</f>
        <v/>
      </c>
      <c r="AL186" s="4" t="str">
        <f>IF(OR(COUNT($A186)=0,COUNT(B186:AK186)=0),"",IF(COUNTIF(B186:AK186,"3E")&gt;0,"3E",IF(DRAFT!$A188="R",TRUNC(SUMPRODUCT(RGP,RCP)/TCP,3),TRUNC((SUMPRODUCT(--(IMDGP&gt;0)*IMDGP,IMCP)+CEILING(DRAFT!$DB188*42,0.25))/TCP,3))))</f>
        <v/>
      </c>
      <c r="AM186" s="2" t="str">
        <f>IF(OR(COUNT($A186)=0,COUNT(B186:AK186)=0),"",IF(COUNTIF(B186:AK186,"3E")&gt;0,"3E",IF(DRAFT!$A188="R",SUMPRODUCT(--(RGP&gt;=2),RCP),SUMPRODUCT(--(IMDGP&gt;0),--(IMGP=0),IMCP)+DRAFT!$DC188)))</f>
        <v/>
      </c>
      <c r="AN186" s="67" t="str">
        <f>IF(AL186="3E","3E",IF(COUNT($A186)=0,"",IF(COUNT(AI186)=0,"--",ROUND(((CEILING(DRAFT!$CV188*38,0.25)+CEILING(DRAFT!$CX188*38,0.25)+CEILING(DRAFT!$CZ188*42,0.25)+CEILING($AL186*42,0.25))/160),2))))</f>
        <v/>
      </c>
      <c r="AO186" s="2" t="str">
        <f>IF(AN186="3E","3E",IF(COUNT($A186)=0,"",IF(COUNT(AN186)=0,"I",LOOKUP(AN186,{0,2,2.25,2.5,2.75,3,3.25,3.5,3.75,4},{"F","D","C","C+","B-","B","B+","A-","A","A+"}))))</f>
        <v/>
      </c>
      <c r="AP186" s="2" t="str">
        <f>IF(AN186="3E","3E",IF(OR(COUNT(A186)=0,COUNT(AN186)=0),"",DRAFT!CW188+DRAFT!CY188+DRAFT!DA188+N(TABULATION!AM186)))</f>
        <v/>
      </c>
      <c r="AQ186" s="2" t="str">
        <f>IF(OR(COUNT($A186)=0,COUNT(B186:AK186)=0),"",IF(COUNTIF(B186:AM186,"3E")&gt;0,"3E",IF(AND(DRAFT!$A188="IM",OR($AL186&gt;DRAFT!$DB188,$AM186&gt;DRAFT!$DC188)),"IMPROVED",IF(AND(DRAFT!$A188="IM",$AL186&lt;=DRAFT!$DB188,$AM186&lt;=DRAFT!$DC188),"NOT IMPROVED",IF(AND(DRAFT!CU188="S",AH186&gt;=2,AK186&gt;=2,AN186&gt;=2.5,AP186&gt;=144),"PASS","FAIL")))))</f>
        <v/>
      </c>
      <c r="AR186" s="2" t="str">
        <f t="shared" si="4"/>
        <v/>
      </c>
      <c r="AS186" s="2" t="str">
        <f t="shared" si="5"/>
        <v/>
      </c>
    </row>
    <row r="187" spans="1:45" ht="18.95" customHeight="1" x14ac:dyDescent="0.25">
      <c r="A187" s="3" t="str">
        <f>IF(DRAFT!$B189="","",DRAFT!$B189)</f>
        <v/>
      </c>
      <c r="B187" s="2" t="str">
        <f>IF(COUNT($A187)=0,"",IF($A187&lt;&gt;DRAFT!$B189,"ERR",IF(DRAFT!I189="3E","3E",IF(COUNT(DRAFT!E189,DRAFT!I189)&gt;0,DRAFT!J189,""))))</f>
        <v/>
      </c>
      <c r="C187" s="2" t="str">
        <f>IF(COUNT($A187)=0,"",IF(B187="3E","3E",IF(B187="","I",LOOKUP(B187/D$2,{0,0.4,0.45,0.5,0.55,0.6,0.65,0.7,0.75,0.8,1},{"F","D","C","C+","B-","B","B+","A-","A","A+"}))))</f>
        <v/>
      </c>
      <c r="D187" s="1" t="str">
        <f>IF(COUNT($A187)=0,"",IF(B187="","--",IF(B187="3E","3E",LOOKUP(B187/D$2,{0,0.4,0.45,0.5,0.55,0.6,0.65,0.7,0.75,0.8,1},{0,2,2.25,2.5,2.75,3,3.25,3.5,3.75,4}))))</f>
        <v/>
      </c>
      <c r="E187" s="2" t="str">
        <f>IF(COUNT($A187)=0,"",IF($A187&lt;&gt;DRAFT!$B189,"ERR",IF(DRAFT!R189="3E","3E",IF(COUNT(DRAFT!N189,DRAFT!R189)&gt;0,DRAFT!S189,""))))</f>
        <v/>
      </c>
      <c r="F187" s="2" t="str">
        <f>IF(COUNT($A187)=0,"",IF(E187="3E","3E",IF(E187="","I",LOOKUP(E187/G$2,{0,0.4,0.45,0.5,0.55,0.6,0.65,0.7,0.75,0.8,1},{"F","D","C","C+","B-","B","B+","A-","A","A+"}))))</f>
        <v/>
      </c>
      <c r="G187" s="1" t="str">
        <f>IF(COUNT($A187)=0,"",IF(E187="","--",IF(E187="3E","3E",LOOKUP(E187/G$2,{0,0.4,0.45,0.5,0.55,0.6,0.65,0.7,0.75,0.8,1},{0,2,2.25,2.5,2.75,3,3.25,3.5,3.75,4}))))</f>
        <v/>
      </c>
      <c r="H187" s="2" t="str">
        <f>IF(COUNT($A187)=0,"",IF($A187&lt;&gt;DRAFT!$B189,"ERR",IF(DRAFT!AA189="3E","3E",IF(COUNT(DRAFT!W189,DRAFT!AA189)&gt;0,DRAFT!AB189,""))))</f>
        <v/>
      </c>
      <c r="I187" s="2" t="str">
        <f>IF(COUNT($A187)=0,"",IF(H187="3E","3E",IF(H187="","I",LOOKUP(H187/J$2,{0,0.4,0.45,0.5,0.55,0.6,0.65,0.7,0.75,0.8,1},{"F","D","C","C+","B-","B","B+","A-","A","A+"}))))</f>
        <v/>
      </c>
      <c r="J187" s="1" t="str">
        <f>IF(COUNT($A187)=0,"",IF(H187="","--",IF(H187="3E","3E",LOOKUP(H187/J$2,{0,0.4,0.45,0.5,0.55,0.6,0.65,0.7,0.75,0.8,1},{0,2,2.25,2.5,2.75,3,3.25,3.5,3.75,4}))))</f>
        <v/>
      </c>
      <c r="K187" s="2" t="str">
        <f>IF(COUNT($A187)=0,"",IF($A187&lt;&gt;DRAFT!$B189,"ERR",IF(DRAFT!AJ189="3E","3E",IF(COUNT(DRAFT!AF189,DRAFT!AJ189)&gt;0,DRAFT!AK189,""))))</f>
        <v/>
      </c>
      <c r="L187" s="2" t="str">
        <f>IF(COUNT($A187)=0,"",IF(K187="3E","3E",IF(K187="","I",LOOKUP(K187/M$2,{0,0.4,0.45,0.5,0.55,0.6,0.65,0.7,0.75,0.8,1},{"F","D","C","C+","B-","B","B+","A-","A","A+"}))))</f>
        <v/>
      </c>
      <c r="M187" s="1" t="str">
        <f>IF(COUNT($A187)=0,"",IF(K187="","--",IF(K187="3E","3E",LOOKUP(K187/M$2,{0,0.4,0.45,0.5,0.55,0.6,0.65,0.7,0.75,0.8,1},{0,2,2.25,2.5,2.75,3,3.25,3.5,3.75,4}))))</f>
        <v/>
      </c>
      <c r="N187" s="2" t="str">
        <f>IF(COUNT($A187)=0,"",IF($A187&lt;&gt;DRAFT!$B189,"ERR",IF(DRAFT!AS189="3E","3E",IF(COUNT(DRAFT!AO189,DRAFT!AS189)&gt;0,DRAFT!AT189,""))))</f>
        <v/>
      </c>
      <c r="O187" s="2" t="str">
        <f>IF(COUNT($A187)=0,"",IF(N187="3E","3E",IF(N187="","I",LOOKUP(N187/P$2,{0,0.4,0.45,0.5,0.55,0.6,0.65,0.7,0.75,0.8,1},{"F","D","C","C+","B-","B","B+","A-","A","A+"}))))</f>
        <v/>
      </c>
      <c r="P187" s="1" t="str">
        <f>IF(COUNT($A187)=0,"",IF(N187="","--",IF(N187="3E","3E",LOOKUP(N187/P$2,{0,0.4,0.45,0.5,0.55,0.6,0.65,0.7,0.75,0.8,1},{0,2,2.25,2.5,2.75,3,3.25,3.5,3.75,4}))))</f>
        <v/>
      </c>
      <c r="Q187" s="2" t="str">
        <f>IF(COUNT($A187)=0,"",IF($A187&lt;&gt;DRAFT!$B189,"ERR",IF(DRAFT!BB189="3E","3E",IF(COUNT(DRAFT!AX189,DRAFT!BB189)&gt;0,DRAFT!BC189,""))))</f>
        <v/>
      </c>
      <c r="R187" s="2" t="str">
        <f>IF(COUNT($A187)=0,"",IF(Q187="3E","3E",IF(Q187="","I",LOOKUP(Q187/S$2,{0,0.4,0.45,0.5,0.55,0.6,0.65,0.7,0.75,0.8,1},{"F","D","C","C+","B-","B","B+","A-","A","A+"}))))</f>
        <v/>
      </c>
      <c r="S187" s="1" t="str">
        <f>IF(COUNT($A187)=0,"",IF(Q187="","--",IF(Q187="3E","3E",LOOKUP(Q187/S$2,{0,0.4,0.45,0.5,0.55,0.6,0.65,0.7,0.75,0.8,1},{0,2,2.25,2.5,2.75,3,3.25,3.5,3.75,4}))))</f>
        <v/>
      </c>
      <c r="T187" s="2" t="str">
        <f>IF(COUNT($A187)=0,"",IF($A187&lt;&gt;DRAFT!$B189,"ERR",IF(DRAFT!BK189="3E","3E",IF(COUNT(DRAFT!BG189,DRAFT!BK189)&gt;0,DRAFT!BL189,""))))</f>
        <v/>
      </c>
      <c r="U187" s="2" t="str">
        <f>IF(COUNT($A187)=0,"",IF(T187="3E","3E",IF(T187="","I",LOOKUP(T187/V$2,{0,0.4,0.45,0.5,0.55,0.6,0.65,0.7,0.75,0.8,1},{"F","D","C","C+","B-","B","B+","A-","A","A+"}))))</f>
        <v/>
      </c>
      <c r="V187" s="1" t="str">
        <f>IF(COUNT($A187)=0,"",IF(T187="","--",IF(T187="3E","3E",LOOKUP(T187/V$2,{0,0.4,0.45,0.5,0.55,0.6,0.65,0.7,0.75,0.8,1},{0,2,2.25,2.5,2.75,3,3.25,3.5,3.75,4}))))</f>
        <v/>
      </c>
      <c r="W187" s="2" t="str">
        <f>IF(COUNT($A187)=0,"",IF($A187&lt;&gt;DRAFT!$B189,"ERR",IF(DRAFT!BT189="3E","3E",IF(COUNT(DRAFT!BP189,DRAFT!BT189)&gt;0,DRAFT!BU189,""))))</f>
        <v/>
      </c>
      <c r="X187" s="2" t="str">
        <f>IF(COUNT($A187)=0,"",IF(W187="3E","3E",IF(W187="","I",LOOKUP(W187/Y$2,{0,0.4,0.45,0.5,0.55,0.6,0.65,0.7,0.75,0.8,1},{"F","D","C","C+","B-","B","B+","A-","A","A+"}))))</f>
        <v/>
      </c>
      <c r="Y187" s="1" t="str">
        <f>IF(COUNT($A187)=0,"",IF(W187="","--",IF(W187="3E","3E",LOOKUP(W187/Y$2,{0,0.4,0.45,0.5,0.55,0.6,0.65,0.7,0.75,0.8,1},{0,2,2.25,2.5,2.75,3,3.25,3.5,3.75,4}))))</f>
        <v/>
      </c>
      <c r="Z187" s="2" t="str">
        <f>IF(COUNT($A187)=0,"",IF($A187&lt;&gt;DRAFT!$B189,"ERR",IF(DRAFT!CC189="3E","3E",IF(COUNT(DRAFT!BY189,DRAFT!CC189)&gt;0,DRAFT!CD189,""))))</f>
        <v/>
      </c>
      <c r="AA187" s="2" t="str">
        <f>IF(COUNT($A187)=0,"",IF(Z187="3E","3E",IF(Z187="","I",LOOKUP(Z187/AB$2,{0,0.4,0.45,0.5,0.55,0.6,0.65,0.7,0.75,0.8,1},{"F","D","C","C+","B-","B","B+","A-","A","A+"}))))</f>
        <v/>
      </c>
      <c r="AB187" s="1" t="str">
        <f>IF(COUNT($A187)=0,"",IF(Z187="","--",IF(Z187="3E","3E",LOOKUP(Z187/AB$2,{0,0.4,0.45,0.5,0.55,0.6,0.65,0.7,0.75,0.8,1},{0,2,2.25,2.5,2.75,3,3.25,3.5,3.75,4}))))</f>
        <v/>
      </c>
      <c r="AC187" s="2" t="str">
        <f>IF(COUNT($A187)=0,"",IF($A187&lt;&gt;DRAFT!$B189,"ERR",IF(DRAFT!CF189&gt;0,DRAFT!CF189,"")))</f>
        <v/>
      </c>
      <c r="AD187" s="2" t="str">
        <f>IF(COUNT($A187)=0,"",IF(AC187="3E","3E",IF(AC187="","I",LOOKUP(AC187/AE$2,{0,0.4,0.45,0.5,0.55,0.6,0.65,0.7,0.75,0.8,1},{"F","D","C","C+","B-","B","B+","A-","A","A+"}))))</f>
        <v/>
      </c>
      <c r="AE187" s="1" t="str">
        <f>IF(COUNT($A187)=0,"",IF(AC187="","--",IF(AC187="3E","3E",LOOKUP(AC187/AE$2,{0,0.4,0.45,0.5,0.55,0.6,0.65,0.7,0.75,0.8,1},{0,2,2.25,2.5,2.75,3,3.25,3.5,3.75,4}))))</f>
        <v/>
      </c>
      <c r="AF187" s="2" t="str">
        <f>IF(COUNT($A187)=0,"",IF($A187&lt;&gt;DRAFT!$B189,"ERR",IF(DRAFT!CI189&gt;0,DRAFT!CK189,"")))</f>
        <v/>
      </c>
      <c r="AG187" s="2" t="str">
        <f>IF(COUNT($A187)=0,"",IF(AF187="3E","3E",IF(AF187="","I",LOOKUP(AF187/AH$2,{0,0.4,0.45,0.5,0.55,0.6,0.65,0.7,0.75,0.8,1},{"F","D","C","C+","B-","B","B+","A-","A","A+"}))))</f>
        <v/>
      </c>
      <c r="AH187" s="1" t="str">
        <f>IF(COUNT($A187)=0,"",IF(AF187="","--",IF(AF187="3E","3E",LOOKUP(AF187/AH$2,{0,0.4,0.45,0.5,0.55,0.6,0.65,0.7,0.75,0.8,1},{0,2,2.25,2.5,2.75,3,3.25,3.5,3.75,4}))))</f>
        <v/>
      </c>
      <c r="AI187" s="2" t="str">
        <f>IF($A187&lt;&gt;DRAFT!$B189,"ERR",IF(OR(COUNT($A187)=0,COUNT(DRAFT!CL189:CN189,DRAFT!CP189:CR189)=0),"",CEILING(SUM(DRAFT!CO189,DRAFT!CS189,DRAFT!CT189),1)))</f>
        <v/>
      </c>
      <c r="AJ187" s="2" t="str">
        <f>IF(COUNT($A187)=0,"",IF(AI187="3E","3E",IF(AI187="","I",LOOKUP(AI187/AK$2,{0,0.4,0.45,0.5,0.55,0.6,0.65,0.7,0.75,0.8,1},{"F","D","C","C+","B-","B","B+","A-","A","A+"}))))</f>
        <v/>
      </c>
      <c r="AK187" s="1" t="str">
        <f>IF(COUNT($A187)=0,"",IF(AI187="","--",IF(AI187="3E","3E",LOOKUP(AI187/AK$2,{0,0.4,0.45,0.5,0.55,0.6,0.65,0.7,0.75,0.8,1},{0,2,2.25,2.5,2.75,3,3.25,3.5,3.75,4}))))</f>
        <v/>
      </c>
      <c r="AL187" s="4" t="str">
        <f>IF(OR(COUNT($A187)=0,COUNT(B187:AK187)=0),"",IF(COUNTIF(B187:AK187,"3E")&gt;0,"3E",IF(DRAFT!$A189="R",TRUNC(SUMPRODUCT(RGP,RCP)/TCP,3),TRUNC((SUMPRODUCT(--(IMDGP&gt;0)*IMDGP,IMCP)+CEILING(DRAFT!$DB189*42,0.25))/TCP,3))))</f>
        <v/>
      </c>
      <c r="AM187" s="2" t="str">
        <f>IF(OR(COUNT($A187)=0,COUNT(B187:AK187)=0),"",IF(COUNTIF(B187:AK187,"3E")&gt;0,"3E",IF(DRAFT!$A189="R",SUMPRODUCT(--(RGP&gt;=2),RCP),SUMPRODUCT(--(IMDGP&gt;0),--(IMGP=0),IMCP)+DRAFT!$DC189)))</f>
        <v/>
      </c>
      <c r="AN187" s="67" t="str">
        <f>IF(AL187="3E","3E",IF(COUNT($A187)=0,"",IF(COUNT(AI187)=0,"--",ROUND(((CEILING(DRAFT!$CV189*38,0.25)+CEILING(DRAFT!$CX189*38,0.25)+CEILING(DRAFT!$CZ189*42,0.25)+CEILING($AL187*42,0.25))/160),2))))</f>
        <v/>
      </c>
      <c r="AO187" s="2" t="str">
        <f>IF(AN187="3E","3E",IF(COUNT($A187)=0,"",IF(COUNT(AN187)=0,"I",LOOKUP(AN187,{0,2,2.25,2.5,2.75,3,3.25,3.5,3.75,4},{"F","D","C","C+","B-","B","B+","A-","A","A+"}))))</f>
        <v/>
      </c>
      <c r="AP187" s="2" t="str">
        <f>IF(AN187="3E","3E",IF(OR(COUNT(A187)=0,COUNT(AN187)=0),"",DRAFT!CW189+DRAFT!CY189+DRAFT!DA189+N(TABULATION!AM187)))</f>
        <v/>
      </c>
      <c r="AQ187" s="2" t="str">
        <f>IF(OR(COUNT($A187)=0,COUNT(B187:AK187)=0),"",IF(COUNTIF(B187:AM187,"3E")&gt;0,"3E",IF(AND(DRAFT!$A189="IM",OR($AL187&gt;DRAFT!$DB189,$AM187&gt;DRAFT!$DC189)),"IMPROVED",IF(AND(DRAFT!$A189="IM",$AL187&lt;=DRAFT!$DB189,$AM187&lt;=DRAFT!$DC189),"NOT IMPROVED",IF(AND(DRAFT!CU189="S",AH187&gt;=2,AK187&gt;=2,AN187&gt;=2.5,AP187&gt;=144),"PASS","FAIL")))))</f>
        <v/>
      </c>
      <c r="AR187" s="2" t="str">
        <f t="shared" si="4"/>
        <v/>
      </c>
      <c r="AS187" s="2" t="str">
        <f t="shared" si="5"/>
        <v/>
      </c>
    </row>
    <row r="188" spans="1:45" ht="18.95" customHeight="1" x14ac:dyDescent="0.25">
      <c r="A188" s="3" t="str">
        <f>IF(DRAFT!$B190="","",DRAFT!$B190)</f>
        <v/>
      </c>
      <c r="B188" s="2" t="str">
        <f>IF(COUNT($A188)=0,"",IF($A188&lt;&gt;DRAFT!$B190,"ERR",IF(DRAFT!I190="3E","3E",IF(COUNT(DRAFT!E190,DRAFT!I190)&gt;0,DRAFT!J190,""))))</f>
        <v/>
      </c>
      <c r="C188" s="2" t="str">
        <f>IF(COUNT($A188)=0,"",IF(B188="3E","3E",IF(B188="","I",LOOKUP(B188/D$2,{0,0.4,0.45,0.5,0.55,0.6,0.65,0.7,0.75,0.8,1},{"F","D","C","C+","B-","B","B+","A-","A","A+"}))))</f>
        <v/>
      </c>
      <c r="D188" s="1" t="str">
        <f>IF(COUNT($A188)=0,"",IF(B188="","--",IF(B188="3E","3E",LOOKUP(B188/D$2,{0,0.4,0.45,0.5,0.55,0.6,0.65,0.7,0.75,0.8,1},{0,2,2.25,2.5,2.75,3,3.25,3.5,3.75,4}))))</f>
        <v/>
      </c>
      <c r="E188" s="2" t="str">
        <f>IF(COUNT($A188)=0,"",IF($A188&lt;&gt;DRAFT!$B190,"ERR",IF(DRAFT!R190="3E","3E",IF(COUNT(DRAFT!N190,DRAFT!R190)&gt;0,DRAFT!S190,""))))</f>
        <v/>
      </c>
      <c r="F188" s="2" t="str">
        <f>IF(COUNT($A188)=0,"",IF(E188="3E","3E",IF(E188="","I",LOOKUP(E188/G$2,{0,0.4,0.45,0.5,0.55,0.6,0.65,0.7,0.75,0.8,1},{"F","D","C","C+","B-","B","B+","A-","A","A+"}))))</f>
        <v/>
      </c>
      <c r="G188" s="1" t="str">
        <f>IF(COUNT($A188)=0,"",IF(E188="","--",IF(E188="3E","3E",LOOKUP(E188/G$2,{0,0.4,0.45,0.5,0.55,0.6,0.65,0.7,0.75,0.8,1},{0,2,2.25,2.5,2.75,3,3.25,3.5,3.75,4}))))</f>
        <v/>
      </c>
      <c r="H188" s="2" t="str">
        <f>IF(COUNT($A188)=0,"",IF($A188&lt;&gt;DRAFT!$B190,"ERR",IF(DRAFT!AA190="3E","3E",IF(COUNT(DRAFT!W190,DRAFT!AA190)&gt;0,DRAFT!AB190,""))))</f>
        <v/>
      </c>
      <c r="I188" s="2" t="str">
        <f>IF(COUNT($A188)=0,"",IF(H188="3E","3E",IF(H188="","I",LOOKUP(H188/J$2,{0,0.4,0.45,0.5,0.55,0.6,0.65,0.7,0.75,0.8,1},{"F","D","C","C+","B-","B","B+","A-","A","A+"}))))</f>
        <v/>
      </c>
      <c r="J188" s="1" t="str">
        <f>IF(COUNT($A188)=0,"",IF(H188="","--",IF(H188="3E","3E",LOOKUP(H188/J$2,{0,0.4,0.45,0.5,0.55,0.6,0.65,0.7,0.75,0.8,1},{0,2,2.25,2.5,2.75,3,3.25,3.5,3.75,4}))))</f>
        <v/>
      </c>
      <c r="K188" s="2" t="str">
        <f>IF(COUNT($A188)=0,"",IF($A188&lt;&gt;DRAFT!$B190,"ERR",IF(DRAFT!AJ190="3E","3E",IF(COUNT(DRAFT!AF190,DRAFT!AJ190)&gt;0,DRAFT!AK190,""))))</f>
        <v/>
      </c>
      <c r="L188" s="2" t="str">
        <f>IF(COUNT($A188)=0,"",IF(K188="3E","3E",IF(K188="","I",LOOKUP(K188/M$2,{0,0.4,0.45,0.5,0.55,0.6,0.65,0.7,0.75,0.8,1},{"F","D","C","C+","B-","B","B+","A-","A","A+"}))))</f>
        <v/>
      </c>
      <c r="M188" s="1" t="str">
        <f>IF(COUNT($A188)=0,"",IF(K188="","--",IF(K188="3E","3E",LOOKUP(K188/M$2,{0,0.4,0.45,0.5,0.55,0.6,0.65,0.7,0.75,0.8,1},{0,2,2.25,2.5,2.75,3,3.25,3.5,3.75,4}))))</f>
        <v/>
      </c>
      <c r="N188" s="2" t="str">
        <f>IF(COUNT($A188)=0,"",IF($A188&lt;&gt;DRAFT!$B190,"ERR",IF(DRAFT!AS190="3E","3E",IF(COUNT(DRAFT!AO190,DRAFT!AS190)&gt;0,DRAFT!AT190,""))))</f>
        <v/>
      </c>
      <c r="O188" s="2" t="str">
        <f>IF(COUNT($A188)=0,"",IF(N188="3E","3E",IF(N188="","I",LOOKUP(N188/P$2,{0,0.4,0.45,0.5,0.55,0.6,0.65,0.7,0.75,0.8,1},{"F","D","C","C+","B-","B","B+","A-","A","A+"}))))</f>
        <v/>
      </c>
      <c r="P188" s="1" t="str">
        <f>IF(COUNT($A188)=0,"",IF(N188="","--",IF(N188="3E","3E",LOOKUP(N188/P$2,{0,0.4,0.45,0.5,0.55,0.6,0.65,0.7,0.75,0.8,1},{0,2,2.25,2.5,2.75,3,3.25,3.5,3.75,4}))))</f>
        <v/>
      </c>
      <c r="Q188" s="2" t="str">
        <f>IF(COUNT($A188)=0,"",IF($A188&lt;&gt;DRAFT!$B190,"ERR",IF(DRAFT!BB190="3E","3E",IF(COUNT(DRAFT!AX190,DRAFT!BB190)&gt;0,DRAFT!BC190,""))))</f>
        <v/>
      </c>
      <c r="R188" s="2" t="str">
        <f>IF(COUNT($A188)=0,"",IF(Q188="3E","3E",IF(Q188="","I",LOOKUP(Q188/S$2,{0,0.4,0.45,0.5,0.55,0.6,0.65,0.7,0.75,0.8,1},{"F","D","C","C+","B-","B","B+","A-","A","A+"}))))</f>
        <v/>
      </c>
      <c r="S188" s="1" t="str">
        <f>IF(COUNT($A188)=0,"",IF(Q188="","--",IF(Q188="3E","3E",LOOKUP(Q188/S$2,{0,0.4,0.45,0.5,0.55,0.6,0.65,0.7,0.75,0.8,1},{0,2,2.25,2.5,2.75,3,3.25,3.5,3.75,4}))))</f>
        <v/>
      </c>
      <c r="T188" s="2" t="str">
        <f>IF(COUNT($A188)=0,"",IF($A188&lt;&gt;DRAFT!$B190,"ERR",IF(DRAFT!BK190="3E","3E",IF(COUNT(DRAFT!BG190,DRAFT!BK190)&gt;0,DRAFT!BL190,""))))</f>
        <v/>
      </c>
      <c r="U188" s="2" t="str">
        <f>IF(COUNT($A188)=0,"",IF(T188="3E","3E",IF(T188="","I",LOOKUP(T188/V$2,{0,0.4,0.45,0.5,0.55,0.6,0.65,0.7,0.75,0.8,1},{"F","D","C","C+","B-","B","B+","A-","A","A+"}))))</f>
        <v/>
      </c>
      <c r="V188" s="1" t="str">
        <f>IF(COUNT($A188)=0,"",IF(T188="","--",IF(T188="3E","3E",LOOKUP(T188/V$2,{0,0.4,0.45,0.5,0.55,0.6,0.65,0.7,0.75,0.8,1},{0,2,2.25,2.5,2.75,3,3.25,3.5,3.75,4}))))</f>
        <v/>
      </c>
      <c r="W188" s="2" t="str">
        <f>IF(COUNT($A188)=0,"",IF($A188&lt;&gt;DRAFT!$B190,"ERR",IF(DRAFT!BT190="3E","3E",IF(COUNT(DRAFT!BP190,DRAFT!BT190)&gt;0,DRAFT!BU190,""))))</f>
        <v/>
      </c>
      <c r="X188" s="2" t="str">
        <f>IF(COUNT($A188)=0,"",IF(W188="3E","3E",IF(W188="","I",LOOKUP(W188/Y$2,{0,0.4,0.45,0.5,0.55,0.6,0.65,0.7,0.75,0.8,1},{"F","D","C","C+","B-","B","B+","A-","A","A+"}))))</f>
        <v/>
      </c>
      <c r="Y188" s="1" t="str">
        <f>IF(COUNT($A188)=0,"",IF(W188="","--",IF(W188="3E","3E",LOOKUP(W188/Y$2,{0,0.4,0.45,0.5,0.55,0.6,0.65,0.7,0.75,0.8,1},{0,2,2.25,2.5,2.75,3,3.25,3.5,3.75,4}))))</f>
        <v/>
      </c>
      <c r="Z188" s="2" t="str">
        <f>IF(COUNT($A188)=0,"",IF($A188&lt;&gt;DRAFT!$B190,"ERR",IF(DRAFT!CC190="3E","3E",IF(COUNT(DRAFT!BY190,DRAFT!CC190)&gt;0,DRAFT!CD190,""))))</f>
        <v/>
      </c>
      <c r="AA188" s="2" t="str">
        <f>IF(COUNT($A188)=0,"",IF(Z188="3E","3E",IF(Z188="","I",LOOKUP(Z188/AB$2,{0,0.4,0.45,0.5,0.55,0.6,0.65,0.7,0.75,0.8,1},{"F","D","C","C+","B-","B","B+","A-","A","A+"}))))</f>
        <v/>
      </c>
      <c r="AB188" s="1" t="str">
        <f>IF(COUNT($A188)=0,"",IF(Z188="","--",IF(Z188="3E","3E",LOOKUP(Z188/AB$2,{0,0.4,0.45,0.5,0.55,0.6,0.65,0.7,0.75,0.8,1},{0,2,2.25,2.5,2.75,3,3.25,3.5,3.75,4}))))</f>
        <v/>
      </c>
      <c r="AC188" s="2" t="str">
        <f>IF(COUNT($A188)=0,"",IF($A188&lt;&gt;DRAFT!$B190,"ERR",IF(DRAFT!CF190&gt;0,DRAFT!CF190,"")))</f>
        <v/>
      </c>
      <c r="AD188" s="2" t="str">
        <f>IF(COUNT($A188)=0,"",IF(AC188="3E","3E",IF(AC188="","I",LOOKUP(AC188/AE$2,{0,0.4,0.45,0.5,0.55,0.6,0.65,0.7,0.75,0.8,1},{"F","D","C","C+","B-","B","B+","A-","A","A+"}))))</f>
        <v/>
      </c>
      <c r="AE188" s="1" t="str">
        <f>IF(COUNT($A188)=0,"",IF(AC188="","--",IF(AC188="3E","3E",LOOKUP(AC188/AE$2,{0,0.4,0.45,0.5,0.55,0.6,0.65,0.7,0.75,0.8,1},{0,2,2.25,2.5,2.75,3,3.25,3.5,3.75,4}))))</f>
        <v/>
      </c>
      <c r="AF188" s="2" t="str">
        <f>IF(COUNT($A188)=0,"",IF($A188&lt;&gt;DRAFT!$B190,"ERR",IF(DRAFT!CI190&gt;0,DRAFT!CK190,"")))</f>
        <v/>
      </c>
      <c r="AG188" s="2" t="str">
        <f>IF(COUNT($A188)=0,"",IF(AF188="3E","3E",IF(AF188="","I",LOOKUP(AF188/AH$2,{0,0.4,0.45,0.5,0.55,0.6,0.65,0.7,0.75,0.8,1},{"F","D","C","C+","B-","B","B+","A-","A","A+"}))))</f>
        <v/>
      </c>
      <c r="AH188" s="1" t="str">
        <f>IF(COUNT($A188)=0,"",IF(AF188="","--",IF(AF188="3E","3E",LOOKUP(AF188/AH$2,{0,0.4,0.45,0.5,0.55,0.6,0.65,0.7,0.75,0.8,1},{0,2,2.25,2.5,2.75,3,3.25,3.5,3.75,4}))))</f>
        <v/>
      </c>
      <c r="AI188" s="2" t="str">
        <f>IF($A188&lt;&gt;DRAFT!$B190,"ERR",IF(OR(COUNT($A188)=0,COUNT(DRAFT!CL190:CN190,DRAFT!CP190:CR190)=0),"",CEILING(SUM(DRAFT!CO190,DRAFT!CS190,DRAFT!CT190),1)))</f>
        <v/>
      </c>
      <c r="AJ188" s="2" t="str">
        <f>IF(COUNT($A188)=0,"",IF(AI188="3E","3E",IF(AI188="","I",LOOKUP(AI188/AK$2,{0,0.4,0.45,0.5,0.55,0.6,0.65,0.7,0.75,0.8,1},{"F","D","C","C+","B-","B","B+","A-","A","A+"}))))</f>
        <v/>
      </c>
      <c r="AK188" s="1" t="str">
        <f>IF(COUNT($A188)=0,"",IF(AI188="","--",IF(AI188="3E","3E",LOOKUP(AI188/AK$2,{0,0.4,0.45,0.5,0.55,0.6,0.65,0.7,0.75,0.8,1},{0,2,2.25,2.5,2.75,3,3.25,3.5,3.75,4}))))</f>
        <v/>
      </c>
      <c r="AL188" s="4" t="str">
        <f>IF(OR(COUNT($A188)=0,COUNT(B188:AK188)=0),"",IF(COUNTIF(B188:AK188,"3E")&gt;0,"3E",IF(DRAFT!$A190="R",TRUNC(SUMPRODUCT(RGP,RCP)/TCP,3),TRUNC((SUMPRODUCT(--(IMDGP&gt;0)*IMDGP,IMCP)+CEILING(DRAFT!$DB190*42,0.25))/TCP,3))))</f>
        <v/>
      </c>
      <c r="AM188" s="2" t="str">
        <f>IF(OR(COUNT($A188)=0,COUNT(B188:AK188)=0),"",IF(COUNTIF(B188:AK188,"3E")&gt;0,"3E",IF(DRAFT!$A190="R",SUMPRODUCT(--(RGP&gt;=2),RCP),SUMPRODUCT(--(IMDGP&gt;0),--(IMGP=0),IMCP)+DRAFT!$DC190)))</f>
        <v/>
      </c>
      <c r="AN188" s="67" t="str">
        <f>IF(AL188="3E","3E",IF(COUNT($A188)=0,"",IF(COUNT(AI188)=0,"--",ROUND(((CEILING(DRAFT!$CV190*38,0.25)+CEILING(DRAFT!$CX190*38,0.25)+CEILING(DRAFT!$CZ190*42,0.25)+CEILING($AL188*42,0.25))/160),2))))</f>
        <v/>
      </c>
      <c r="AO188" s="2" t="str">
        <f>IF(AN188="3E","3E",IF(COUNT($A188)=0,"",IF(COUNT(AN188)=0,"I",LOOKUP(AN188,{0,2,2.25,2.5,2.75,3,3.25,3.5,3.75,4},{"F","D","C","C+","B-","B","B+","A-","A","A+"}))))</f>
        <v/>
      </c>
      <c r="AP188" s="2" t="str">
        <f>IF(AN188="3E","3E",IF(OR(COUNT(A188)=0,COUNT(AN188)=0),"",DRAFT!CW190+DRAFT!CY190+DRAFT!DA190+N(TABULATION!AM188)))</f>
        <v/>
      </c>
      <c r="AQ188" s="2" t="str">
        <f>IF(OR(COUNT($A188)=0,COUNT(B188:AK188)=0),"",IF(COUNTIF(B188:AM188,"3E")&gt;0,"3E",IF(AND(DRAFT!$A190="IM",OR($AL188&gt;DRAFT!$DB190,$AM188&gt;DRAFT!$DC190)),"IMPROVED",IF(AND(DRAFT!$A190="IM",$AL188&lt;=DRAFT!$DB190,$AM188&lt;=DRAFT!$DC190),"NOT IMPROVED",IF(AND(DRAFT!CU190="S",AH188&gt;=2,AK188&gt;=2,AN188&gt;=2.5,AP188&gt;=144),"PASS","FAIL")))))</f>
        <v/>
      </c>
      <c r="AR188" s="2" t="str">
        <f t="shared" si="4"/>
        <v/>
      </c>
      <c r="AS188" s="2" t="str">
        <f t="shared" si="5"/>
        <v/>
      </c>
    </row>
    <row r="189" spans="1:45" ht="18.95" customHeight="1" x14ac:dyDescent="0.25">
      <c r="A189" s="3" t="str">
        <f>IF(DRAFT!$B191="","",DRAFT!$B191)</f>
        <v/>
      </c>
      <c r="B189" s="2" t="str">
        <f>IF(COUNT($A189)=0,"",IF($A189&lt;&gt;DRAFT!$B191,"ERR",IF(DRAFT!I191="3E","3E",IF(COUNT(DRAFT!E191,DRAFT!I191)&gt;0,DRAFT!J191,""))))</f>
        <v/>
      </c>
      <c r="C189" s="2" t="str">
        <f>IF(COUNT($A189)=0,"",IF(B189="3E","3E",IF(B189="","I",LOOKUP(B189/D$2,{0,0.4,0.45,0.5,0.55,0.6,0.65,0.7,0.75,0.8,1},{"F","D","C","C+","B-","B","B+","A-","A","A+"}))))</f>
        <v/>
      </c>
      <c r="D189" s="1" t="str">
        <f>IF(COUNT($A189)=0,"",IF(B189="","--",IF(B189="3E","3E",LOOKUP(B189/D$2,{0,0.4,0.45,0.5,0.55,0.6,0.65,0.7,0.75,0.8,1},{0,2,2.25,2.5,2.75,3,3.25,3.5,3.75,4}))))</f>
        <v/>
      </c>
      <c r="E189" s="2" t="str">
        <f>IF(COUNT($A189)=0,"",IF($A189&lt;&gt;DRAFT!$B191,"ERR",IF(DRAFT!R191="3E","3E",IF(COUNT(DRAFT!N191,DRAFT!R191)&gt;0,DRAFT!S191,""))))</f>
        <v/>
      </c>
      <c r="F189" s="2" t="str">
        <f>IF(COUNT($A189)=0,"",IF(E189="3E","3E",IF(E189="","I",LOOKUP(E189/G$2,{0,0.4,0.45,0.5,0.55,0.6,0.65,0.7,0.75,0.8,1},{"F","D","C","C+","B-","B","B+","A-","A","A+"}))))</f>
        <v/>
      </c>
      <c r="G189" s="1" t="str">
        <f>IF(COUNT($A189)=0,"",IF(E189="","--",IF(E189="3E","3E",LOOKUP(E189/G$2,{0,0.4,0.45,0.5,0.55,0.6,0.65,0.7,0.75,0.8,1},{0,2,2.25,2.5,2.75,3,3.25,3.5,3.75,4}))))</f>
        <v/>
      </c>
      <c r="H189" s="2" t="str">
        <f>IF(COUNT($A189)=0,"",IF($A189&lt;&gt;DRAFT!$B191,"ERR",IF(DRAFT!AA191="3E","3E",IF(COUNT(DRAFT!W191,DRAFT!AA191)&gt;0,DRAFT!AB191,""))))</f>
        <v/>
      </c>
      <c r="I189" s="2" t="str">
        <f>IF(COUNT($A189)=0,"",IF(H189="3E","3E",IF(H189="","I",LOOKUP(H189/J$2,{0,0.4,0.45,0.5,0.55,0.6,0.65,0.7,0.75,0.8,1},{"F","D","C","C+","B-","B","B+","A-","A","A+"}))))</f>
        <v/>
      </c>
      <c r="J189" s="1" t="str">
        <f>IF(COUNT($A189)=0,"",IF(H189="","--",IF(H189="3E","3E",LOOKUP(H189/J$2,{0,0.4,0.45,0.5,0.55,0.6,0.65,0.7,0.75,0.8,1},{0,2,2.25,2.5,2.75,3,3.25,3.5,3.75,4}))))</f>
        <v/>
      </c>
      <c r="K189" s="2" t="str">
        <f>IF(COUNT($A189)=0,"",IF($A189&lt;&gt;DRAFT!$B191,"ERR",IF(DRAFT!AJ191="3E","3E",IF(COUNT(DRAFT!AF191,DRAFT!AJ191)&gt;0,DRAFT!AK191,""))))</f>
        <v/>
      </c>
      <c r="L189" s="2" t="str">
        <f>IF(COUNT($A189)=0,"",IF(K189="3E","3E",IF(K189="","I",LOOKUP(K189/M$2,{0,0.4,0.45,0.5,0.55,0.6,0.65,0.7,0.75,0.8,1},{"F","D","C","C+","B-","B","B+","A-","A","A+"}))))</f>
        <v/>
      </c>
      <c r="M189" s="1" t="str">
        <f>IF(COUNT($A189)=0,"",IF(K189="","--",IF(K189="3E","3E",LOOKUP(K189/M$2,{0,0.4,0.45,0.5,0.55,0.6,0.65,0.7,0.75,0.8,1},{0,2,2.25,2.5,2.75,3,3.25,3.5,3.75,4}))))</f>
        <v/>
      </c>
      <c r="N189" s="2" t="str">
        <f>IF(COUNT($A189)=0,"",IF($A189&lt;&gt;DRAFT!$B191,"ERR",IF(DRAFT!AS191="3E","3E",IF(COUNT(DRAFT!AO191,DRAFT!AS191)&gt;0,DRAFT!AT191,""))))</f>
        <v/>
      </c>
      <c r="O189" s="2" t="str">
        <f>IF(COUNT($A189)=0,"",IF(N189="3E","3E",IF(N189="","I",LOOKUP(N189/P$2,{0,0.4,0.45,0.5,0.55,0.6,0.65,0.7,0.75,0.8,1},{"F","D","C","C+","B-","B","B+","A-","A","A+"}))))</f>
        <v/>
      </c>
      <c r="P189" s="1" t="str">
        <f>IF(COUNT($A189)=0,"",IF(N189="","--",IF(N189="3E","3E",LOOKUP(N189/P$2,{0,0.4,0.45,0.5,0.55,0.6,0.65,0.7,0.75,0.8,1},{0,2,2.25,2.5,2.75,3,3.25,3.5,3.75,4}))))</f>
        <v/>
      </c>
      <c r="Q189" s="2" t="str">
        <f>IF(COUNT($A189)=0,"",IF($A189&lt;&gt;DRAFT!$B191,"ERR",IF(DRAFT!BB191="3E","3E",IF(COUNT(DRAFT!AX191,DRAFT!BB191)&gt;0,DRAFT!BC191,""))))</f>
        <v/>
      </c>
      <c r="R189" s="2" t="str">
        <f>IF(COUNT($A189)=0,"",IF(Q189="3E","3E",IF(Q189="","I",LOOKUP(Q189/S$2,{0,0.4,0.45,0.5,0.55,0.6,0.65,0.7,0.75,0.8,1},{"F","D","C","C+","B-","B","B+","A-","A","A+"}))))</f>
        <v/>
      </c>
      <c r="S189" s="1" t="str">
        <f>IF(COUNT($A189)=0,"",IF(Q189="","--",IF(Q189="3E","3E",LOOKUP(Q189/S$2,{0,0.4,0.45,0.5,0.55,0.6,0.65,0.7,0.75,0.8,1},{0,2,2.25,2.5,2.75,3,3.25,3.5,3.75,4}))))</f>
        <v/>
      </c>
      <c r="T189" s="2" t="str">
        <f>IF(COUNT($A189)=0,"",IF($A189&lt;&gt;DRAFT!$B191,"ERR",IF(DRAFT!BK191="3E","3E",IF(COUNT(DRAFT!BG191,DRAFT!BK191)&gt;0,DRAFT!BL191,""))))</f>
        <v/>
      </c>
      <c r="U189" s="2" t="str">
        <f>IF(COUNT($A189)=0,"",IF(T189="3E","3E",IF(T189="","I",LOOKUP(T189/V$2,{0,0.4,0.45,0.5,0.55,0.6,0.65,0.7,0.75,0.8,1},{"F","D","C","C+","B-","B","B+","A-","A","A+"}))))</f>
        <v/>
      </c>
      <c r="V189" s="1" t="str">
        <f>IF(COUNT($A189)=0,"",IF(T189="","--",IF(T189="3E","3E",LOOKUP(T189/V$2,{0,0.4,0.45,0.5,0.55,0.6,0.65,0.7,0.75,0.8,1},{0,2,2.25,2.5,2.75,3,3.25,3.5,3.75,4}))))</f>
        <v/>
      </c>
      <c r="W189" s="2" t="str">
        <f>IF(COUNT($A189)=0,"",IF($A189&lt;&gt;DRAFT!$B191,"ERR",IF(DRAFT!BT191="3E","3E",IF(COUNT(DRAFT!BP191,DRAFT!BT191)&gt;0,DRAFT!BU191,""))))</f>
        <v/>
      </c>
      <c r="X189" s="2" t="str">
        <f>IF(COUNT($A189)=0,"",IF(W189="3E","3E",IF(W189="","I",LOOKUP(W189/Y$2,{0,0.4,0.45,0.5,0.55,0.6,0.65,0.7,0.75,0.8,1},{"F","D","C","C+","B-","B","B+","A-","A","A+"}))))</f>
        <v/>
      </c>
      <c r="Y189" s="1" t="str">
        <f>IF(COUNT($A189)=0,"",IF(W189="","--",IF(W189="3E","3E",LOOKUP(W189/Y$2,{0,0.4,0.45,0.5,0.55,0.6,0.65,0.7,0.75,0.8,1},{0,2,2.25,2.5,2.75,3,3.25,3.5,3.75,4}))))</f>
        <v/>
      </c>
      <c r="Z189" s="2" t="str">
        <f>IF(COUNT($A189)=0,"",IF($A189&lt;&gt;DRAFT!$B191,"ERR",IF(DRAFT!CC191="3E","3E",IF(COUNT(DRAFT!BY191,DRAFT!CC191)&gt;0,DRAFT!CD191,""))))</f>
        <v/>
      </c>
      <c r="AA189" s="2" t="str">
        <f>IF(COUNT($A189)=0,"",IF(Z189="3E","3E",IF(Z189="","I",LOOKUP(Z189/AB$2,{0,0.4,0.45,0.5,0.55,0.6,0.65,0.7,0.75,0.8,1},{"F","D","C","C+","B-","B","B+","A-","A","A+"}))))</f>
        <v/>
      </c>
      <c r="AB189" s="1" t="str">
        <f>IF(COUNT($A189)=0,"",IF(Z189="","--",IF(Z189="3E","3E",LOOKUP(Z189/AB$2,{0,0.4,0.45,0.5,0.55,0.6,0.65,0.7,0.75,0.8,1},{0,2,2.25,2.5,2.75,3,3.25,3.5,3.75,4}))))</f>
        <v/>
      </c>
      <c r="AC189" s="2" t="str">
        <f>IF(COUNT($A189)=0,"",IF($A189&lt;&gt;DRAFT!$B191,"ERR",IF(DRAFT!CF191&gt;0,DRAFT!CF191,"")))</f>
        <v/>
      </c>
      <c r="AD189" s="2" t="str">
        <f>IF(COUNT($A189)=0,"",IF(AC189="3E","3E",IF(AC189="","I",LOOKUP(AC189/AE$2,{0,0.4,0.45,0.5,0.55,0.6,0.65,0.7,0.75,0.8,1},{"F","D","C","C+","B-","B","B+","A-","A","A+"}))))</f>
        <v/>
      </c>
      <c r="AE189" s="1" t="str">
        <f>IF(COUNT($A189)=0,"",IF(AC189="","--",IF(AC189="3E","3E",LOOKUP(AC189/AE$2,{0,0.4,0.45,0.5,0.55,0.6,0.65,0.7,0.75,0.8,1},{0,2,2.25,2.5,2.75,3,3.25,3.5,3.75,4}))))</f>
        <v/>
      </c>
      <c r="AF189" s="2" t="str">
        <f>IF(COUNT($A189)=0,"",IF($A189&lt;&gt;DRAFT!$B191,"ERR",IF(DRAFT!CI191&gt;0,DRAFT!CK191,"")))</f>
        <v/>
      </c>
      <c r="AG189" s="2" t="str">
        <f>IF(COUNT($A189)=0,"",IF(AF189="3E","3E",IF(AF189="","I",LOOKUP(AF189/AH$2,{0,0.4,0.45,0.5,0.55,0.6,0.65,0.7,0.75,0.8,1},{"F","D","C","C+","B-","B","B+","A-","A","A+"}))))</f>
        <v/>
      </c>
      <c r="AH189" s="1" t="str">
        <f>IF(COUNT($A189)=0,"",IF(AF189="","--",IF(AF189="3E","3E",LOOKUP(AF189/AH$2,{0,0.4,0.45,0.5,0.55,0.6,0.65,0.7,0.75,0.8,1},{0,2,2.25,2.5,2.75,3,3.25,3.5,3.75,4}))))</f>
        <v/>
      </c>
      <c r="AI189" s="2" t="str">
        <f>IF($A189&lt;&gt;DRAFT!$B191,"ERR",IF(OR(COUNT($A189)=0,COUNT(DRAFT!CL191:CN191,DRAFT!CP191:CR191)=0),"",CEILING(SUM(DRAFT!CO191,DRAFT!CS191,DRAFT!CT191),1)))</f>
        <v/>
      </c>
      <c r="AJ189" s="2" t="str">
        <f>IF(COUNT($A189)=0,"",IF(AI189="3E","3E",IF(AI189="","I",LOOKUP(AI189/AK$2,{0,0.4,0.45,0.5,0.55,0.6,0.65,0.7,0.75,0.8,1},{"F","D","C","C+","B-","B","B+","A-","A","A+"}))))</f>
        <v/>
      </c>
      <c r="AK189" s="1" t="str">
        <f>IF(COUNT($A189)=0,"",IF(AI189="","--",IF(AI189="3E","3E",LOOKUP(AI189/AK$2,{0,0.4,0.45,0.5,0.55,0.6,0.65,0.7,0.75,0.8,1},{0,2,2.25,2.5,2.75,3,3.25,3.5,3.75,4}))))</f>
        <v/>
      </c>
      <c r="AL189" s="4" t="str">
        <f>IF(OR(COUNT($A189)=0,COUNT(B189:AK189)=0),"",IF(COUNTIF(B189:AK189,"3E")&gt;0,"3E",IF(DRAFT!$A191="R",TRUNC(SUMPRODUCT(RGP,RCP)/TCP,3),TRUNC((SUMPRODUCT(--(IMDGP&gt;0)*IMDGP,IMCP)+CEILING(DRAFT!$DB191*42,0.25))/TCP,3))))</f>
        <v/>
      </c>
      <c r="AM189" s="2" t="str">
        <f>IF(OR(COUNT($A189)=0,COUNT(B189:AK189)=0),"",IF(COUNTIF(B189:AK189,"3E")&gt;0,"3E",IF(DRAFT!$A191="R",SUMPRODUCT(--(RGP&gt;=2),RCP),SUMPRODUCT(--(IMDGP&gt;0),--(IMGP=0),IMCP)+DRAFT!$DC191)))</f>
        <v/>
      </c>
      <c r="AN189" s="67" t="str">
        <f>IF(AL189="3E","3E",IF(COUNT($A189)=0,"",IF(COUNT(AI189)=0,"--",ROUND(((CEILING(DRAFT!$CV191*38,0.25)+CEILING(DRAFT!$CX191*38,0.25)+CEILING(DRAFT!$CZ191*42,0.25)+CEILING($AL189*42,0.25))/160),2))))</f>
        <v/>
      </c>
      <c r="AO189" s="2" t="str">
        <f>IF(AN189="3E","3E",IF(COUNT($A189)=0,"",IF(COUNT(AN189)=0,"I",LOOKUP(AN189,{0,2,2.25,2.5,2.75,3,3.25,3.5,3.75,4},{"F","D","C","C+","B-","B","B+","A-","A","A+"}))))</f>
        <v/>
      </c>
      <c r="AP189" s="2" t="str">
        <f>IF(AN189="3E","3E",IF(OR(COUNT(A189)=0,COUNT(AN189)=0),"",DRAFT!CW191+DRAFT!CY191+DRAFT!DA191+N(TABULATION!AM189)))</f>
        <v/>
      </c>
      <c r="AQ189" s="2" t="str">
        <f>IF(OR(COUNT($A189)=0,COUNT(B189:AK189)=0),"",IF(COUNTIF(B189:AM189,"3E")&gt;0,"3E",IF(AND(DRAFT!$A191="IM",OR($AL189&gt;DRAFT!$DB191,$AM189&gt;DRAFT!$DC191)),"IMPROVED",IF(AND(DRAFT!$A191="IM",$AL189&lt;=DRAFT!$DB191,$AM189&lt;=DRAFT!$DC191),"NOT IMPROVED",IF(AND(DRAFT!CU191="S",AH189&gt;=2,AK189&gt;=2,AN189&gt;=2.5,AP189&gt;=144),"PASS","FAIL")))))</f>
        <v/>
      </c>
      <c r="AR189" s="2" t="str">
        <f t="shared" si="4"/>
        <v/>
      </c>
      <c r="AS189" s="2" t="str">
        <f t="shared" si="5"/>
        <v/>
      </c>
    </row>
    <row r="190" spans="1:45" ht="18.95" customHeight="1" x14ac:dyDescent="0.25">
      <c r="A190" s="3" t="str">
        <f>IF(DRAFT!$B192="","",DRAFT!$B192)</f>
        <v/>
      </c>
      <c r="B190" s="2" t="str">
        <f>IF(COUNT($A190)=0,"",IF($A190&lt;&gt;DRAFT!$B192,"ERR",IF(DRAFT!I192="3E","3E",IF(COUNT(DRAFT!E192,DRAFT!I192)&gt;0,DRAFT!J192,""))))</f>
        <v/>
      </c>
      <c r="C190" s="2" t="str">
        <f>IF(COUNT($A190)=0,"",IF(B190="3E","3E",IF(B190="","I",LOOKUP(B190/D$2,{0,0.4,0.45,0.5,0.55,0.6,0.65,0.7,0.75,0.8,1},{"F","D","C","C+","B-","B","B+","A-","A","A+"}))))</f>
        <v/>
      </c>
      <c r="D190" s="1" t="str">
        <f>IF(COUNT($A190)=0,"",IF(B190="","--",IF(B190="3E","3E",LOOKUP(B190/D$2,{0,0.4,0.45,0.5,0.55,0.6,0.65,0.7,0.75,0.8,1},{0,2,2.25,2.5,2.75,3,3.25,3.5,3.75,4}))))</f>
        <v/>
      </c>
      <c r="E190" s="2" t="str">
        <f>IF(COUNT($A190)=0,"",IF($A190&lt;&gt;DRAFT!$B192,"ERR",IF(DRAFT!R192="3E","3E",IF(COUNT(DRAFT!N192,DRAFT!R192)&gt;0,DRAFT!S192,""))))</f>
        <v/>
      </c>
      <c r="F190" s="2" t="str">
        <f>IF(COUNT($A190)=0,"",IF(E190="3E","3E",IF(E190="","I",LOOKUP(E190/G$2,{0,0.4,0.45,0.5,0.55,0.6,0.65,0.7,0.75,0.8,1},{"F","D","C","C+","B-","B","B+","A-","A","A+"}))))</f>
        <v/>
      </c>
      <c r="G190" s="1" t="str">
        <f>IF(COUNT($A190)=0,"",IF(E190="","--",IF(E190="3E","3E",LOOKUP(E190/G$2,{0,0.4,0.45,0.5,0.55,0.6,0.65,0.7,0.75,0.8,1},{0,2,2.25,2.5,2.75,3,3.25,3.5,3.75,4}))))</f>
        <v/>
      </c>
      <c r="H190" s="2" t="str">
        <f>IF(COUNT($A190)=0,"",IF($A190&lt;&gt;DRAFT!$B192,"ERR",IF(DRAFT!AA192="3E","3E",IF(COUNT(DRAFT!W192,DRAFT!AA192)&gt;0,DRAFT!AB192,""))))</f>
        <v/>
      </c>
      <c r="I190" s="2" t="str">
        <f>IF(COUNT($A190)=0,"",IF(H190="3E","3E",IF(H190="","I",LOOKUP(H190/J$2,{0,0.4,0.45,0.5,0.55,0.6,0.65,0.7,0.75,0.8,1},{"F","D","C","C+","B-","B","B+","A-","A","A+"}))))</f>
        <v/>
      </c>
      <c r="J190" s="1" t="str">
        <f>IF(COUNT($A190)=0,"",IF(H190="","--",IF(H190="3E","3E",LOOKUP(H190/J$2,{0,0.4,0.45,0.5,0.55,0.6,0.65,0.7,0.75,0.8,1},{0,2,2.25,2.5,2.75,3,3.25,3.5,3.75,4}))))</f>
        <v/>
      </c>
      <c r="K190" s="2" t="str">
        <f>IF(COUNT($A190)=0,"",IF($A190&lt;&gt;DRAFT!$B192,"ERR",IF(DRAFT!AJ192="3E","3E",IF(COUNT(DRAFT!AF192,DRAFT!AJ192)&gt;0,DRAFT!AK192,""))))</f>
        <v/>
      </c>
      <c r="L190" s="2" t="str">
        <f>IF(COUNT($A190)=0,"",IF(K190="3E","3E",IF(K190="","I",LOOKUP(K190/M$2,{0,0.4,0.45,0.5,0.55,0.6,0.65,0.7,0.75,0.8,1},{"F","D","C","C+","B-","B","B+","A-","A","A+"}))))</f>
        <v/>
      </c>
      <c r="M190" s="1" t="str">
        <f>IF(COUNT($A190)=0,"",IF(K190="","--",IF(K190="3E","3E",LOOKUP(K190/M$2,{0,0.4,0.45,0.5,0.55,0.6,0.65,0.7,0.75,0.8,1},{0,2,2.25,2.5,2.75,3,3.25,3.5,3.75,4}))))</f>
        <v/>
      </c>
      <c r="N190" s="2" t="str">
        <f>IF(COUNT($A190)=0,"",IF($A190&lt;&gt;DRAFT!$B192,"ERR",IF(DRAFT!AS192="3E","3E",IF(COUNT(DRAFT!AO192,DRAFT!AS192)&gt;0,DRAFT!AT192,""))))</f>
        <v/>
      </c>
      <c r="O190" s="2" t="str">
        <f>IF(COUNT($A190)=0,"",IF(N190="3E","3E",IF(N190="","I",LOOKUP(N190/P$2,{0,0.4,0.45,0.5,0.55,0.6,0.65,0.7,0.75,0.8,1},{"F","D","C","C+","B-","B","B+","A-","A","A+"}))))</f>
        <v/>
      </c>
      <c r="P190" s="1" t="str">
        <f>IF(COUNT($A190)=0,"",IF(N190="","--",IF(N190="3E","3E",LOOKUP(N190/P$2,{0,0.4,0.45,0.5,0.55,0.6,0.65,0.7,0.75,0.8,1},{0,2,2.25,2.5,2.75,3,3.25,3.5,3.75,4}))))</f>
        <v/>
      </c>
      <c r="Q190" s="2" t="str">
        <f>IF(COUNT($A190)=0,"",IF($A190&lt;&gt;DRAFT!$B192,"ERR",IF(DRAFT!BB192="3E","3E",IF(COUNT(DRAFT!AX192,DRAFT!BB192)&gt;0,DRAFT!BC192,""))))</f>
        <v/>
      </c>
      <c r="R190" s="2" t="str">
        <f>IF(COUNT($A190)=0,"",IF(Q190="3E","3E",IF(Q190="","I",LOOKUP(Q190/S$2,{0,0.4,0.45,0.5,0.55,0.6,0.65,0.7,0.75,0.8,1},{"F","D","C","C+","B-","B","B+","A-","A","A+"}))))</f>
        <v/>
      </c>
      <c r="S190" s="1" t="str">
        <f>IF(COUNT($A190)=0,"",IF(Q190="","--",IF(Q190="3E","3E",LOOKUP(Q190/S$2,{0,0.4,0.45,0.5,0.55,0.6,0.65,0.7,0.75,0.8,1},{0,2,2.25,2.5,2.75,3,3.25,3.5,3.75,4}))))</f>
        <v/>
      </c>
      <c r="T190" s="2" t="str">
        <f>IF(COUNT($A190)=0,"",IF($A190&lt;&gt;DRAFT!$B192,"ERR",IF(DRAFT!BK192="3E","3E",IF(COUNT(DRAFT!BG192,DRAFT!BK192)&gt;0,DRAFT!BL192,""))))</f>
        <v/>
      </c>
      <c r="U190" s="2" t="str">
        <f>IF(COUNT($A190)=0,"",IF(T190="3E","3E",IF(T190="","I",LOOKUP(T190/V$2,{0,0.4,0.45,0.5,0.55,0.6,0.65,0.7,0.75,0.8,1},{"F","D","C","C+","B-","B","B+","A-","A","A+"}))))</f>
        <v/>
      </c>
      <c r="V190" s="1" t="str">
        <f>IF(COUNT($A190)=0,"",IF(T190="","--",IF(T190="3E","3E",LOOKUP(T190/V$2,{0,0.4,0.45,0.5,0.55,0.6,0.65,0.7,0.75,0.8,1},{0,2,2.25,2.5,2.75,3,3.25,3.5,3.75,4}))))</f>
        <v/>
      </c>
      <c r="W190" s="2" t="str">
        <f>IF(COUNT($A190)=0,"",IF($A190&lt;&gt;DRAFT!$B192,"ERR",IF(DRAFT!BT192="3E","3E",IF(COUNT(DRAFT!BP192,DRAFT!BT192)&gt;0,DRAFT!BU192,""))))</f>
        <v/>
      </c>
      <c r="X190" s="2" t="str">
        <f>IF(COUNT($A190)=0,"",IF(W190="3E","3E",IF(W190="","I",LOOKUP(W190/Y$2,{0,0.4,0.45,0.5,0.55,0.6,0.65,0.7,0.75,0.8,1},{"F","D","C","C+","B-","B","B+","A-","A","A+"}))))</f>
        <v/>
      </c>
      <c r="Y190" s="1" t="str">
        <f>IF(COUNT($A190)=0,"",IF(W190="","--",IF(W190="3E","3E",LOOKUP(W190/Y$2,{0,0.4,0.45,0.5,0.55,0.6,0.65,0.7,0.75,0.8,1},{0,2,2.25,2.5,2.75,3,3.25,3.5,3.75,4}))))</f>
        <v/>
      </c>
      <c r="Z190" s="2" t="str">
        <f>IF(COUNT($A190)=0,"",IF($A190&lt;&gt;DRAFT!$B192,"ERR",IF(DRAFT!CC192="3E","3E",IF(COUNT(DRAFT!BY192,DRAFT!CC192)&gt;0,DRAFT!CD192,""))))</f>
        <v/>
      </c>
      <c r="AA190" s="2" t="str">
        <f>IF(COUNT($A190)=0,"",IF(Z190="3E","3E",IF(Z190="","I",LOOKUP(Z190/AB$2,{0,0.4,0.45,0.5,0.55,0.6,0.65,0.7,0.75,0.8,1},{"F","D","C","C+","B-","B","B+","A-","A","A+"}))))</f>
        <v/>
      </c>
      <c r="AB190" s="1" t="str">
        <f>IF(COUNT($A190)=0,"",IF(Z190="","--",IF(Z190="3E","3E",LOOKUP(Z190/AB$2,{0,0.4,0.45,0.5,0.55,0.6,0.65,0.7,0.75,0.8,1},{0,2,2.25,2.5,2.75,3,3.25,3.5,3.75,4}))))</f>
        <v/>
      </c>
      <c r="AC190" s="2" t="str">
        <f>IF(COUNT($A190)=0,"",IF($A190&lt;&gt;DRAFT!$B192,"ERR",IF(DRAFT!CF192&gt;0,DRAFT!CF192,"")))</f>
        <v/>
      </c>
      <c r="AD190" s="2" t="str">
        <f>IF(COUNT($A190)=0,"",IF(AC190="3E","3E",IF(AC190="","I",LOOKUP(AC190/AE$2,{0,0.4,0.45,0.5,0.55,0.6,0.65,0.7,0.75,0.8,1},{"F","D","C","C+","B-","B","B+","A-","A","A+"}))))</f>
        <v/>
      </c>
      <c r="AE190" s="1" t="str">
        <f>IF(COUNT($A190)=0,"",IF(AC190="","--",IF(AC190="3E","3E",LOOKUP(AC190/AE$2,{0,0.4,0.45,0.5,0.55,0.6,0.65,0.7,0.75,0.8,1},{0,2,2.25,2.5,2.75,3,3.25,3.5,3.75,4}))))</f>
        <v/>
      </c>
      <c r="AF190" s="2" t="str">
        <f>IF(COUNT($A190)=0,"",IF($A190&lt;&gt;DRAFT!$B192,"ERR",IF(DRAFT!CI192&gt;0,DRAFT!CK192,"")))</f>
        <v/>
      </c>
      <c r="AG190" s="2" t="str">
        <f>IF(COUNT($A190)=0,"",IF(AF190="3E","3E",IF(AF190="","I",LOOKUP(AF190/AH$2,{0,0.4,0.45,0.5,0.55,0.6,0.65,0.7,0.75,0.8,1},{"F","D","C","C+","B-","B","B+","A-","A","A+"}))))</f>
        <v/>
      </c>
      <c r="AH190" s="1" t="str">
        <f>IF(COUNT($A190)=0,"",IF(AF190="","--",IF(AF190="3E","3E",LOOKUP(AF190/AH$2,{0,0.4,0.45,0.5,0.55,0.6,0.65,0.7,0.75,0.8,1},{0,2,2.25,2.5,2.75,3,3.25,3.5,3.75,4}))))</f>
        <v/>
      </c>
      <c r="AI190" s="2" t="str">
        <f>IF($A190&lt;&gt;DRAFT!$B192,"ERR",IF(OR(COUNT($A190)=0,COUNT(DRAFT!CL192:CN192,DRAFT!CP192:CR192)=0),"",CEILING(SUM(DRAFT!CO192,DRAFT!CS192,DRAFT!CT192),1)))</f>
        <v/>
      </c>
      <c r="AJ190" s="2" t="str">
        <f>IF(COUNT($A190)=0,"",IF(AI190="3E","3E",IF(AI190="","I",LOOKUP(AI190/AK$2,{0,0.4,0.45,0.5,0.55,0.6,0.65,0.7,0.75,0.8,1},{"F","D","C","C+","B-","B","B+","A-","A","A+"}))))</f>
        <v/>
      </c>
      <c r="AK190" s="1" t="str">
        <f>IF(COUNT($A190)=0,"",IF(AI190="","--",IF(AI190="3E","3E",LOOKUP(AI190/AK$2,{0,0.4,0.45,0.5,0.55,0.6,0.65,0.7,0.75,0.8,1},{0,2,2.25,2.5,2.75,3,3.25,3.5,3.75,4}))))</f>
        <v/>
      </c>
      <c r="AL190" s="4" t="str">
        <f>IF(OR(COUNT($A190)=0,COUNT(B190:AK190)=0),"",IF(COUNTIF(B190:AK190,"3E")&gt;0,"3E",IF(DRAFT!$A192="R",TRUNC(SUMPRODUCT(RGP,RCP)/TCP,3),TRUNC((SUMPRODUCT(--(IMDGP&gt;0)*IMDGP,IMCP)+CEILING(DRAFT!$DB192*42,0.25))/TCP,3))))</f>
        <v/>
      </c>
      <c r="AM190" s="2" t="str">
        <f>IF(OR(COUNT($A190)=0,COUNT(B190:AK190)=0),"",IF(COUNTIF(B190:AK190,"3E")&gt;0,"3E",IF(DRAFT!$A192="R",SUMPRODUCT(--(RGP&gt;=2),RCP),SUMPRODUCT(--(IMDGP&gt;0),--(IMGP=0),IMCP)+DRAFT!$DC192)))</f>
        <v/>
      </c>
      <c r="AN190" s="67" t="str">
        <f>IF(AL190="3E","3E",IF(COUNT($A190)=0,"",IF(COUNT(AI190)=0,"--",ROUND(((CEILING(DRAFT!$CV192*38,0.25)+CEILING(DRAFT!$CX192*38,0.25)+CEILING(DRAFT!$CZ192*42,0.25)+CEILING($AL190*42,0.25))/160),2))))</f>
        <v/>
      </c>
      <c r="AO190" s="2" t="str">
        <f>IF(AN190="3E","3E",IF(COUNT($A190)=0,"",IF(COUNT(AN190)=0,"I",LOOKUP(AN190,{0,2,2.25,2.5,2.75,3,3.25,3.5,3.75,4},{"F","D","C","C+","B-","B","B+","A-","A","A+"}))))</f>
        <v/>
      </c>
      <c r="AP190" s="2" t="str">
        <f>IF(AN190="3E","3E",IF(OR(COUNT(A190)=0,COUNT(AN190)=0),"",DRAFT!CW192+DRAFT!CY192+DRAFT!DA192+N(TABULATION!AM190)))</f>
        <v/>
      </c>
      <c r="AQ190" s="2" t="str">
        <f>IF(OR(COUNT($A190)=0,COUNT(B190:AK190)=0),"",IF(COUNTIF(B190:AM190,"3E")&gt;0,"3E",IF(AND(DRAFT!$A192="IM",OR($AL190&gt;DRAFT!$DB192,$AM190&gt;DRAFT!$DC192)),"IMPROVED",IF(AND(DRAFT!$A192="IM",$AL190&lt;=DRAFT!$DB192,$AM190&lt;=DRAFT!$DC192),"NOT IMPROVED",IF(AND(DRAFT!CU192="S",AH190&gt;=2,AK190&gt;=2,AN190&gt;=2.5,AP190&gt;=144),"PASS","FAIL")))))</f>
        <v/>
      </c>
      <c r="AR190" s="2" t="str">
        <f t="shared" si="4"/>
        <v/>
      </c>
      <c r="AS190" s="2" t="str">
        <f t="shared" si="5"/>
        <v/>
      </c>
    </row>
    <row r="191" spans="1:45" ht="18.95" customHeight="1" x14ac:dyDescent="0.25">
      <c r="A191" s="3" t="str">
        <f>IF(DRAFT!$B193="","",DRAFT!$B193)</f>
        <v/>
      </c>
      <c r="B191" s="2" t="str">
        <f>IF(COUNT($A191)=0,"",IF($A191&lt;&gt;DRAFT!$B193,"ERR",IF(DRAFT!I193="3E","3E",IF(COUNT(DRAFT!E193,DRAFT!I193)&gt;0,DRAFT!J193,""))))</f>
        <v/>
      </c>
      <c r="C191" s="2" t="str">
        <f>IF(COUNT($A191)=0,"",IF(B191="3E","3E",IF(B191="","I",LOOKUP(B191/D$2,{0,0.4,0.45,0.5,0.55,0.6,0.65,0.7,0.75,0.8,1},{"F","D","C","C+","B-","B","B+","A-","A","A+"}))))</f>
        <v/>
      </c>
      <c r="D191" s="1" t="str">
        <f>IF(COUNT($A191)=0,"",IF(B191="","--",IF(B191="3E","3E",LOOKUP(B191/D$2,{0,0.4,0.45,0.5,0.55,0.6,0.65,0.7,0.75,0.8,1},{0,2,2.25,2.5,2.75,3,3.25,3.5,3.75,4}))))</f>
        <v/>
      </c>
      <c r="E191" s="2" t="str">
        <f>IF(COUNT($A191)=0,"",IF($A191&lt;&gt;DRAFT!$B193,"ERR",IF(DRAFT!R193="3E","3E",IF(COUNT(DRAFT!N193,DRAFT!R193)&gt;0,DRAFT!S193,""))))</f>
        <v/>
      </c>
      <c r="F191" s="2" t="str">
        <f>IF(COUNT($A191)=0,"",IF(E191="3E","3E",IF(E191="","I",LOOKUP(E191/G$2,{0,0.4,0.45,0.5,0.55,0.6,0.65,0.7,0.75,0.8,1},{"F","D","C","C+","B-","B","B+","A-","A","A+"}))))</f>
        <v/>
      </c>
      <c r="G191" s="1" t="str">
        <f>IF(COUNT($A191)=0,"",IF(E191="","--",IF(E191="3E","3E",LOOKUP(E191/G$2,{0,0.4,0.45,0.5,0.55,0.6,0.65,0.7,0.75,0.8,1},{0,2,2.25,2.5,2.75,3,3.25,3.5,3.75,4}))))</f>
        <v/>
      </c>
      <c r="H191" s="2" t="str">
        <f>IF(COUNT($A191)=0,"",IF($A191&lt;&gt;DRAFT!$B193,"ERR",IF(DRAFT!AA193="3E","3E",IF(COUNT(DRAFT!W193,DRAFT!AA193)&gt;0,DRAFT!AB193,""))))</f>
        <v/>
      </c>
      <c r="I191" s="2" t="str">
        <f>IF(COUNT($A191)=0,"",IF(H191="3E","3E",IF(H191="","I",LOOKUP(H191/J$2,{0,0.4,0.45,0.5,0.55,0.6,0.65,0.7,0.75,0.8,1},{"F","D","C","C+","B-","B","B+","A-","A","A+"}))))</f>
        <v/>
      </c>
      <c r="J191" s="1" t="str">
        <f>IF(COUNT($A191)=0,"",IF(H191="","--",IF(H191="3E","3E",LOOKUP(H191/J$2,{0,0.4,0.45,0.5,0.55,0.6,0.65,0.7,0.75,0.8,1},{0,2,2.25,2.5,2.75,3,3.25,3.5,3.75,4}))))</f>
        <v/>
      </c>
      <c r="K191" s="2" t="str">
        <f>IF(COUNT($A191)=0,"",IF($A191&lt;&gt;DRAFT!$B193,"ERR",IF(DRAFT!AJ193="3E","3E",IF(COUNT(DRAFT!AF193,DRAFT!AJ193)&gt;0,DRAFT!AK193,""))))</f>
        <v/>
      </c>
      <c r="L191" s="2" t="str">
        <f>IF(COUNT($A191)=0,"",IF(K191="3E","3E",IF(K191="","I",LOOKUP(K191/M$2,{0,0.4,0.45,0.5,0.55,0.6,0.65,0.7,0.75,0.8,1},{"F","D","C","C+","B-","B","B+","A-","A","A+"}))))</f>
        <v/>
      </c>
      <c r="M191" s="1" t="str">
        <f>IF(COUNT($A191)=0,"",IF(K191="","--",IF(K191="3E","3E",LOOKUP(K191/M$2,{0,0.4,0.45,0.5,0.55,0.6,0.65,0.7,0.75,0.8,1},{0,2,2.25,2.5,2.75,3,3.25,3.5,3.75,4}))))</f>
        <v/>
      </c>
      <c r="N191" s="2" t="str">
        <f>IF(COUNT($A191)=0,"",IF($A191&lt;&gt;DRAFT!$B193,"ERR",IF(DRAFT!AS193="3E","3E",IF(COUNT(DRAFT!AO193,DRAFT!AS193)&gt;0,DRAFT!AT193,""))))</f>
        <v/>
      </c>
      <c r="O191" s="2" t="str">
        <f>IF(COUNT($A191)=0,"",IF(N191="3E","3E",IF(N191="","I",LOOKUP(N191/P$2,{0,0.4,0.45,0.5,0.55,0.6,0.65,0.7,0.75,0.8,1},{"F","D","C","C+","B-","B","B+","A-","A","A+"}))))</f>
        <v/>
      </c>
      <c r="P191" s="1" t="str">
        <f>IF(COUNT($A191)=0,"",IF(N191="","--",IF(N191="3E","3E",LOOKUP(N191/P$2,{0,0.4,0.45,0.5,0.55,0.6,0.65,0.7,0.75,0.8,1},{0,2,2.25,2.5,2.75,3,3.25,3.5,3.75,4}))))</f>
        <v/>
      </c>
      <c r="Q191" s="2" t="str">
        <f>IF(COUNT($A191)=0,"",IF($A191&lt;&gt;DRAFT!$B193,"ERR",IF(DRAFT!BB193="3E","3E",IF(COUNT(DRAFT!AX193,DRAFT!BB193)&gt;0,DRAFT!BC193,""))))</f>
        <v/>
      </c>
      <c r="R191" s="2" t="str">
        <f>IF(COUNT($A191)=0,"",IF(Q191="3E","3E",IF(Q191="","I",LOOKUP(Q191/S$2,{0,0.4,0.45,0.5,0.55,0.6,0.65,0.7,0.75,0.8,1},{"F","D","C","C+","B-","B","B+","A-","A","A+"}))))</f>
        <v/>
      </c>
      <c r="S191" s="1" t="str">
        <f>IF(COUNT($A191)=0,"",IF(Q191="","--",IF(Q191="3E","3E",LOOKUP(Q191/S$2,{0,0.4,0.45,0.5,0.55,0.6,0.65,0.7,0.75,0.8,1},{0,2,2.25,2.5,2.75,3,3.25,3.5,3.75,4}))))</f>
        <v/>
      </c>
      <c r="T191" s="2" t="str">
        <f>IF(COUNT($A191)=0,"",IF($A191&lt;&gt;DRAFT!$B193,"ERR",IF(DRAFT!BK193="3E","3E",IF(COUNT(DRAFT!BG193,DRAFT!BK193)&gt;0,DRAFT!BL193,""))))</f>
        <v/>
      </c>
      <c r="U191" s="2" t="str">
        <f>IF(COUNT($A191)=0,"",IF(T191="3E","3E",IF(T191="","I",LOOKUP(T191/V$2,{0,0.4,0.45,0.5,0.55,0.6,0.65,0.7,0.75,0.8,1},{"F","D","C","C+","B-","B","B+","A-","A","A+"}))))</f>
        <v/>
      </c>
      <c r="V191" s="1" t="str">
        <f>IF(COUNT($A191)=0,"",IF(T191="","--",IF(T191="3E","3E",LOOKUP(T191/V$2,{0,0.4,0.45,0.5,0.55,0.6,0.65,0.7,0.75,0.8,1},{0,2,2.25,2.5,2.75,3,3.25,3.5,3.75,4}))))</f>
        <v/>
      </c>
      <c r="W191" s="2" t="str">
        <f>IF(COUNT($A191)=0,"",IF($A191&lt;&gt;DRAFT!$B193,"ERR",IF(DRAFT!BT193="3E","3E",IF(COUNT(DRAFT!BP193,DRAFT!BT193)&gt;0,DRAFT!BU193,""))))</f>
        <v/>
      </c>
      <c r="X191" s="2" t="str">
        <f>IF(COUNT($A191)=0,"",IF(W191="3E","3E",IF(W191="","I",LOOKUP(W191/Y$2,{0,0.4,0.45,0.5,0.55,0.6,0.65,0.7,0.75,0.8,1},{"F","D","C","C+","B-","B","B+","A-","A","A+"}))))</f>
        <v/>
      </c>
      <c r="Y191" s="1" t="str">
        <f>IF(COUNT($A191)=0,"",IF(W191="","--",IF(W191="3E","3E",LOOKUP(W191/Y$2,{0,0.4,0.45,0.5,0.55,0.6,0.65,0.7,0.75,0.8,1},{0,2,2.25,2.5,2.75,3,3.25,3.5,3.75,4}))))</f>
        <v/>
      </c>
      <c r="Z191" s="2" t="str">
        <f>IF(COUNT($A191)=0,"",IF($A191&lt;&gt;DRAFT!$B193,"ERR",IF(DRAFT!CC193="3E","3E",IF(COUNT(DRAFT!BY193,DRAFT!CC193)&gt;0,DRAFT!CD193,""))))</f>
        <v/>
      </c>
      <c r="AA191" s="2" t="str">
        <f>IF(COUNT($A191)=0,"",IF(Z191="3E","3E",IF(Z191="","I",LOOKUP(Z191/AB$2,{0,0.4,0.45,0.5,0.55,0.6,0.65,0.7,0.75,0.8,1},{"F","D","C","C+","B-","B","B+","A-","A","A+"}))))</f>
        <v/>
      </c>
      <c r="AB191" s="1" t="str">
        <f>IF(COUNT($A191)=0,"",IF(Z191="","--",IF(Z191="3E","3E",LOOKUP(Z191/AB$2,{0,0.4,0.45,0.5,0.55,0.6,0.65,0.7,0.75,0.8,1},{0,2,2.25,2.5,2.75,3,3.25,3.5,3.75,4}))))</f>
        <v/>
      </c>
      <c r="AC191" s="2" t="str">
        <f>IF(COUNT($A191)=0,"",IF($A191&lt;&gt;DRAFT!$B193,"ERR",IF(DRAFT!CF193&gt;0,DRAFT!CF193,"")))</f>
        <v/>
      </c>
      <c r="AD191" s="2" t="str">
        <f>IF(COUNT($A191)=0,"",IF(AC191="3E","3E",IF(AC191="","I",LOOKUP(AC191/AE$2,{0,0.4,0.45,0.5,0.55,0.6,0.65,0.7,0.75,0.8,1},{"F","D","C","C+","B-","B","B+","A-","A","A+"}))))</f>
        <v/>
      </c>
      <c r="AE191" s="1" t="str">
        <f>IF(COUNT($A191)=0,"",IF(AC191="","--",IF(AC191="3E","3E",LOOKUP(AC191/AE$2,{0,0.4,0.45,0.5,0.55,0.6,0.65,0.7,0.75,0.8,1},{0,2,2.25,2.5,2.75,3,3.25,3.5,3.75,4}))))</f>
        <v/>
      </c>
      <c r="AF191" s="2" t="str">
        <f>IF(COUNT($A191)=0,"",IF($A191&lt;&gt;DRAFT!$B193,"ERR",IF(DRAFT!CI193&gt;0,DRAFT!CK193,"")))</f>
        <v/>
      </c>
      <c r="AG191" s="2" t="str">
        <f>IF(COUNT($A191)=0,"",IF(AF191="3E","3E",IF(AF191="","I",LOOKUP(AF191/AH$2,{0,0.4,0.45,0.5,0.55,0.6,0.65,0.7,0.75,0.8,1},{"F","D","C","C+","B-","B","B+","A-","A","A+"}))))</f>
        <v/>
      </c>
      <c r="AH191" s="1" t="str">
        <f>IF(COUNT($A191)=0,"",IF(AF191="","--",IF(AF191="3E","3E",LOOKUP(AF191/AH$2,{0,0.4,0.45,0.5,0.55,0.6,0.65,0.7,0.75,0.8,1},{0,2,2.25,2.5,2.75,3,3.25,3.5,3.75,4}))))</f>
        <v/>
      </c>
      <c r="AI191" s="2" t="str">
        <f>IF($A191&lt;&gt;DRAFT!$B193,"ERR",IF(OR(COUNT($A191)=0,COUNT(DRAFT!CL193:CN193,DRAFT!CP193:CR193)=0),"",CEILING(SUM(DRAFT!CO193,DRAFT!CS193,DRAFT!CT193),1)))</f>
        <v/>
      </c>
      <c r="AJ191" s="2" t="str">
        <f>IF(COUNT($A191)=0,"",IF(AI191="3E","3E",IF(AI191="","I",LOOKUP(AI191/AK$2,{0,0.4,0.45,0.5,0.55,0.6,0.65,0.7,0.75,0.8,1},{"F","D","C","C+","B-","B","B+","A-","A","A+"}))))</f>
        <v/>
      </c>
      <c r="AK191" s="1" t="str">
        <f>IF(COUNT($A191)=0,"",IF(AI191="","--",IF(AI191="3E","3E",LOOKUP(AI191/AK$2,{0,0.4,0.45,0.5,0.55,0.6,0.65,0.7,0.75,0.8,1},{0,2,2.25,2.5,2.75,3,3.25,3.5,3.75,4}))))</f>
        <v/>
      </c>
      <c r="AL191" s="4" t="str">
        <f>IF(OR(COUNT($A191)=0,COUNT(B191:AK191)=0),"",IF(COUNTIF(B191:AK191,"3E")&gt;0,"3E",IF(DRAFT!$A193="R",TRUNC(SUMPRODUCT(RGP,RCP)/TCP,3),TRUNC((SUMPRODUCT(--(IMDGP&gt;0)*IMDGP,IMCP)+CEILING(DRAFT!$DB193*42,0.25))/TCP,3))))</f>
        <v/>
      </c>
      <c r="AM191" s="2" t="str">
        <f>IF(OR(COUNT($A191)=0,COUNT(B191:AK191)=0),"",IF(COUNTIF(B191:AK191,"3E")&gt;0,"3E",IF(DRAFT!$A193="R",SUMPRODUCT(--(RGP&gt;=2),RCP),SUMPRODUCT(--(IMDGP&gt;0),--(IMGP=0),IMCP)+DRAFT!$DC193)))</f>
        <v/>
      </c>
      <c r="AN191" s="67" t="str">
        <f>IF(AL191="3E","3E",IF(COUNT($A191)=0,"",IF(COUNT(AI191)=0,"--",ROUND(((CEILING(DRAFT!$CV193*38,0.25)+CEILING(DRAFT!$CX193*38,0.25)+CEILING(DRAFT!$CZ193*42,0.25)+CEILING($AL191*42,0.25))/160),2))))</f>
        <v/>
      </c>
      <c r="AO191" s="2" t="str">
        <f>IF(AN191="3E","3E",IF(COUNT($A191)=0,"",IF(COUNT(AN191)=0,"I",LOOKUP(AN191,{0,2,2.25,2.5,2.75,3,3.25,3.5,3.75,4},{"F","D","C","C+","B-","B","B+","A-","A","A+"}))))</f>
        <v/>
      </c>
      <c r="AP191" s="2" t="str">
        <f>IF(AN191="3E","3E",IF(OR(COUNT(A191)=0,COUNT(AN191)=0),"",DRAFT!CW193+DRAFT!CY193+DRAFT!DA193+N(TABULATION!AM191)))</f>
        <v/>
      </c>
      <c r="AQ191" s="2" t="str">
        <f>IF(OR(COUNT($A191)=0,COUNT(B191:AK191)=0),"",IF(COUNTIF(B191:AM191,"3E")&gt;0,"3E",IF(AND(DRAFT!$A193="IM",OR($AL191&gt;DRAFT!$DB193,$AM191&gt;DRAFT!$DC193)),"IMPROVED",IF(AND(DRAFT!$A193="IM",$AL191&lt;=DRAFT!$DB193,$AM191&lt;=DRAFT!$DC193),"NOT IMPROVED",IF(AND(DRAFT!CU193="S",AH191&gt;=2,AK191&gt;=2,AN191&gt;=2.5,AP191&gt;=144),"PASS","FAIL")))))</f>
        <v/>
      </c>
      <c r="AR191" s="2" t="str">
        <f t="shared" si="4"/>
        <v/>
      </c>
      <c r="AS191" s="2" t="str">
        <f t="shared" si="5"/>
        <v/>
      </c>
    </row>
    <row r="192" spans="1:45" ht="18.95" customHeight="1" x14ac:dyDescent="0.25">
      <c r="A192" s="3" t="str">
        <f>IF(DRAFT!$B194="","",DRAFT!$B194)</f>
        <v/>
      </c>
      <c r="B192" s="2" t="str">
        <f>IF(COUNT($A192)=0,"",IF($A192&lt;&gt;DRAFT!$B194,"ERR",IF(DRAFT!I194="3E","3E",IF(COUNT(DRAFT!E194,DRAFT!I194)&gt;0,DRAFT!J194,""))))</f>
        <v/>
      </c>
      <c r="C192" s="2" t="str">
        <f>IF(COUNT($A192)=0,"",IF(B192="3E","3E",IF(B192="","I",LOOKUP(B192/D$2,{0,0.4,0.45,0.5,0.55,0.6,0.65,0.7,0.75,0.8,1},{"F","D","C","C+","B-","B","B+","A-","A","A+"}))))</f>
        <v/>
      </c>
      <c r="D192" s="1" t="str">
        <f>IF(COUNT($A192)=0,"",IF(B192="","--",IF(B192="3E","3E",LOOKUP(B192/D$2,{0,0.4,0.45,0.5,0.55,0.6,0.65,0.7,0.75,0.8,1},{0,2,2.25,2.5,2.75,3,3.25,3.5,3.75,4}))))</f>
        <v/>
      </c>
      <c r="E192" s="2" t="str">
        <f>IF(COUNT($A192)=0,"",IF($A192&lt;&gt;DRAFT!$B194,"ERR",IF(DRAFT!R194="3E","3E",IF(COUNT(DRAFT!N194,DRAFT!R194)&gt;0,DRAFT!S194,""))))</f>
        <v/>
      </c>
      <c r="F192" s="2" t="str">
        <f>IF(COUNT($A192)=0,"",IF(E192="3E","3E",IF(E192="","I",LOOKUP(E192/G$2,{0,0.4,0.45,0.5,0.55,0.6,0.65,0.7,0.75,0.8,1},{"F","D","C","C+","B-","B","B+","A-","A","A+"}))))</f>
        <v/>
      </c>
      <c r="G192" s="1" t="str">
        <f>IF(COUNT($A192)=0,"",IF(E192="","--",IF(E192="3E","3E",LOOKUP(E192/G$2,{0,0.4,0.45,0.5,0.55,0.6,0.65,0.7,0.75,0.8,1},{0,2,2.25,2.5,2.75,3,3.25,3.5,3.75,4}))))</f>
        <v/>
      </c>
      <c r="H192" s="2" t="str">
        <f>IF(COUNT($A192)=0,"",IF($A192&lt;&gt;DRAFT!$B194,"ERR",IF(DRAFT!AA194="3E","3E",IF(COUNT(DRAFT!W194,DRAFT!AA194)&gt;0,DRAFT!AB194,""))))</f>
        <v/>
      </c>
      <c r="I192" s="2" t="str">
        <f>IF(COUNT($A192)=0,"",IF(H192="3E","3E",IF(H192="","I",LOOKUP(H192/J$2,{0,0.4,0.45,0.5,0.55,0.6,0.65,0.7,0.75,0.8,1},{"F","D","C","C+","B-","B","B+","A-","A","A+"}))))</f>
        <v/>
      </c>
      <c r="J192" s="1" t="str">
        <f>IF(COUNT($A192)=0,"",IF(H192="","--",IF(H192="3E","3E",LOOKUP(H192/J$2,{0,0.4,0.45,0.5,0.55,0.6,0.65,0.7,0.75,0.8,1},{0,2,2.25,2.5,2.75,3,3.25,3.5,3.75,4}))))</f>
        <v/>
      </c>
      <c r="K192" s="2" t="str">
        <f>IF(COUNT($A192)=0,"",IF($A192&lt;&gt;DRAFT!$B194,"ERR",IF(DRAFT!AJ194="3E","3E",IF(COUNT(DRAFT!AF194,DRAFT!AJ194)&gt;0,DRAFT!AK194,""))))</f>
        <v/>
      </c>
      <c r="L192" s="2" t="str">
        <f>IF(COUNT($A192)=0,"",IF(K192="3E","3E",IF(K192="","I",LOOKUP(K192/M$2,{0,0.4,0.45,0.5,0.55,0.6,0.65,0.7,0.75,0.8,1},{"F","D","C","C+","B-","B","B+","A-","A","A+"}))))</f>
        <v/>
      </c>
      <c r="M192" s="1" t="str">
        <f>IF(COUNT($A192)=0,"",IF(K192="","--",IF(K192="3E","3E",LOOKUP(K192/M$2,{0,0.4,0.45,0.5,0.55,0.6,0.65,0.7,0.75,0.8,1},{0,2,2.25,2.5,2.75,3,3.25,3.5,3.75,4}))))</f>
        <v/>
      </c>
      <c r="N192" s="2" t="str">
        <f>IF(COUNT($A192)=0,"",IF($A192&lt;&gt;DRAFT!$B194,"ERR",IF(DRAFT!AS194="3E","3E",IF(COUNT(DRAFT!AO194,DRAFT!AS194)&gt;0,DRAFT!AT194,""))))</f>
        <v/>
      </c>
      <c r="O192" s="2" t="str">
        <f>IF(COUNT($A192)=0,"",IF(N192="3E","3E",IF(N192="","I",LOOKUP(N192/P$2,{0,0.4,0.45,0.5,0.55,0.6,0.65,0.7,0.75,0.8,1},{"F","D","C","C+","B-","B","B+","A-","A","A+"}))))</f>
        <v/>
      </c>
      <c r="P192" s="1" t="str">
        <f>IF(COUNT($A192)=0,"",IF(N192="","--",IF(N192="3E","3E",LOOKUP(N192/P$2,{0,0.4,0.45,0.5,0.55,0.6,0.65,0.7,0.75,0.8,1},{0,2,2.25,2.5,2.75,3,3.25,3.5,3.75,4}))))</f>
        <v/>
      </c>
      <c r="Q192" s="2" t="str">
        <f>IF(COUNT($A192)=0,"",IF($A192&lt;&gt;DRAFT!$B194,"ERR",IF(DRAFT!BB194="3E","3E",IF(COUNT(DRAFT!AX194,DRAFT!BB194)&gt;0,DRAFT!BC194,""))))</f>
        <v/>
      </c>
      <c r="R192" s="2" t="str">
        <f>IF(COUNT($A192)=0,"",IF(Q192="3E","3E",IF(Q192="","I",LOOKUP(Q192/S$2,{0,0.4,0.45,0.5,0.55,0.6,0.65,0.7,0.75,0.8,1},{"F","D","C","C+","B-","B","B+","A-","A","A+"}))))</f>
        <v/>
      </c>
      <c r="S192" s="1" t="str">
        <f>IF(COUNT($A192)=0,"",IF(Q192="","--",IF(Q192="3E","3E",LOOKUP(Q192/S$2,{0,0.4,0.45,0.5,0.55,0.6,0.65,0.7,0.75,0.8,1},{0,2,2.25,2.5,2.75,3,3.25,3.5,3.75,4}))))</f>
        <v/>
      </c>
      <c r="T192" s="2" t="str">
        <f>IF(COUNT($A192)=0,"",IF($A192&lt;&gt;DRAFT!$B194,"ERR",IF(DRAFT!BK194="3E","3E",IF(COUNT(DRAFT!BG194,DRAFT!BK194)&gt;0,DRAFT!BL194,""))))</f>
        <v/>
      </c>
      <c r="U192" s="2" t="str">
        <f>IF(COUNT($A192)=0,"",IF(T192="3E","3E",IF(T192="","I",LOOKUP(T192/V$2,{0,0.4,0.45,0.5,0.55,0.6,0.65,0.7,0.75,0.8,1},{"F","D","C","C+","B-","B","B+","A-","A","A+"}))))</f>
        <v/>
      </c>
      <c r="V192" s="1" t="str">
        <f>IF(COUNT($A192)=0,"",IF(T192="","--",IF(T192="3E","3E",LOOKUP(T192/V$2,{0,0.4,0.45,0.5,0.55,0.6,0.65,0.7,0.75,0.8,1},{0,2,2.25,2.5,2.75,3,3.25,3.5,3.75,4}))))</f>
        <v/>
      </c>
      <c r="W192" s="2" t="str">
        <f>IF(COUNT($A192)=0,"",IF($A192&lt;&gt;DRAFT!$B194,"ERR",IF(DRAFT!BT194="3E","3E",IF(COUNT(DRAFT!BP194,DRAFT!BT194)&gt;0,DRAFT!BU194,""))))</f>
        <v/>
      </c>
      <c r="X192" s="2" t="str">
        <f>IF(COUNT($A192)=0,"",IF(W192="3E","3E",IF(W192="","I",LOOKUP(W192/Y$2,{0,0.4,0.45,0.5,0.55,0.6,0.65,0.7,0.75,0.8,1},{"F","D","C","C+","B-","B","B+","A-","A","A+"}))))</f>
        <v/>
      </c>
      <c r="Y192" s="1" t="str">
        <f>IF(COUNT($A192)=0,"",IF(W192="","--",IF(W192="3E","3E",LOOKUP(W192/Y$2,{0,0.4,0.45,0.5,0.55,0.6,0.65,0.7,0.75,0.8,1},{0,2,2.25,2.5,2.75,3,3.25,3.5,3.75,4}))))</f>
        <v/>
      </c>
      <c r="Z192" s="2" t="str">
        <f>IF(COUNT($A192)=0,"",IF($A192&lt;&gt;DRAFT!$B194,"ERR",IF(DRAFT!CC194="3E","3E",IF(COUNT(DRAFT!BY194,DRAFT!CC194)&gt;0,DRAFT!CD194,""))))</f>
        <v/>
      </c>
      <c r="AA192" s="2" t="str">
        <f>IF(COUNT($A192)=0,"",IF(Z192="3E","3E",IF(Z192="","I",LOOKUP(Z192/AB$2,{0,0.4,0.45,0.5,0.55,0.6,0.65,0.7,0.75,0.8,1},{"F","D","C","C+","B-","B","B+","A-","A","A+"}))))</f>
        <v/>
      </c>
      <c r="AB192" s="1" t="str">
        <f>IF(COUNT($A192)=0,"",IF(Z192="","--",IF(Z192="3E","3E",LOOKUP(Z192/AB$2,{0,0.4,0.45,0.5,0.55,0.6,0.65,0.7,0.75,0.8,1},{0,2,2.25,2.5,2.75,3,3.25,3.5,3.75,4}))))</f>
        <v/>
      </c>
      <c r="AC192" s="2" t="str">
        <f>IF(COUNT($A192)=0,"",IF($A192&lt;&gt;DRAFT!$B194,"ERR",IF(DRAFT!CF194&gt;0,DRAFT!CF194,"")))</f>
        <v/>
      </c>
      <c r="AD192" s="2" t="str">
        <f>IF(COUNT($A192)=0,"",IF(AC192="3E","3E",IF(AC192="","I",LOOKUP(AC192/AE$2,{0,0.4,0.45,0.5,0.55,0.6,0.65,0.7,0.75,0.8,1},{"F","D","C","C+","B-","B","B+","A-","A","A+"}))))</f>
        <v/>
      </c>
      <c r="AE192" s="1" t="str">
        <f>IF(COUNT($A192)=0,"",IF(AC192="","--",IF(AC192="3E","3E",LOOKUP(AC192/AE$2,{0,0.4,0.45,0.5,0.55,0.6,0.65,0.7,0.75,0.8,1},{0,2,2.25,2.5,2.75,3,3.25,3.5,3.75,4}))))</f>
        <v/>
      </c>
      <c r="AF192" s="2" t="str">
        <f>IF(COUNT($A192)=0,"",IF($A192&lt;&gt;DRAFT!$B194,"ERR",IF(DRAFT!CI194&gt;0,DRAFT!CK194,"")))</f>
        <v/>
      </c>
      <c r="AG192" s="2" t="str">
        <f>IF(COUNT($A192)=0,"",IF(AF192="3E","3E",IF(AF192="","I",LOOKUP(AF192/AH$2,{0,0.4,0.45,0.5,0.55,0.6,0.65,0.7,0.75,0.8,1},{"F","D","C","C+","B-","B","B+","A-","A","A+"}))))</f>
        <v/>
      </c>
      <c r="AH192" s="1" t="str">
        <f>IF(COUNT($A192)=0,"",IF(AF192="","--",IF(AF192="3E","3E",LOOKUP(AF192/AH$2,{0,0.4,0.45,0.5,0.55,0.6,0.65,0.7,0.75,0.8,1},{0,2,2.25,2.5,2.75,3,3.25,3.5,3.75,4}))))</f>
        <v/>
      </c>
      <c r="AI192" s="2" t="str">
        <f>IF($A192&lt;&gt;DRAFT!$B194,"ERR",IF(OR(COUNT($A192)=0,COUNT(DRAFT!CL194:CN194,DRAFT!CP194:CR194)=0),"",CEILING(SUM(DRAFT!CO194,DRAFT!CS194,DRAFT!CT194),1)))</f>
        <v/>
      </c>
      <c r="AJ192" s="2" t="str">
        <f>IF(COUNT($A192)=0,"",IF(AI192="3E","3E",IF(AI192="","I",LOOKUP(AI192/AK$2,{0,0.4,0.45,0.5,0.55,0.6,0.65,0.7,0.75,0.8,1},{"F","D","C","C+","B-","B","B+","A-","A","A+"}))))</f>
        <v/>
      </c>
      <c r="AK192" s="1" t="str">
        <f>IF(COUNT($A192)=0,"",IF(AI192="","--",IF(AI192="3E","3E",LOOKUP(AI192/AK$2,{0,0.4,0.45,0.5,0.55,0.6,0.65,0.7,0.75,0.8,1},{0,2,2.25,2.5,2.75,3,3.25,3.5,3.75,4}))))</f>
        <v/>
      </c>
      <c r="AL192" s="4" t="str">
        <f>IF(OR(COUNT($A192)=0,COUNT(B192:AK192)=0),"",IF(COUNTIF(B192:AK192,"3E")&gt;0,"3E",IF(DRAFT!$A194="R",TRUNC(SUMPRODUCT(RGP,RCP)/TCP,3),TRUNC((SUMPRODUCT(--(IMDGP&gt;0)*IMDGP,IMCP)+CEILING(DRAFT!$DB194*42,0.25))/TCP,3))))</f>
        <v/>
      </c>
      <c r="AM192" s="2" t="str">
        <f>IF(OR(COUNT($A192)=0,COUNT(B192:AK192)=0),"",IF(COUNTIF(B192:AK192,"3E")&gt;0,"3E",IF(DRAFT!$A194="R",SUMPRODUCT(--(RGP&gt;=2),RCP),SUMPRODUCT(--(IMDGP&gt;0),--(IMGP=0),IMCP)+DRAFT!$DC194)))</f>
        <v/>
      </c>
      <c r="AN192" s="67" t="str">
        <f>IF(AL192="3E","3E",IF(COUNT($A192)=0,"",IF(COUNT(AI192)=0,"--",ROUND(((CEILING(DRAFT!$CV194*38,0.25)+CEILING(DRAFT!$CX194*38,0.25)+CEILING(DRAFT!$CZ194*42,0.25)+CEILING($AL192*42,0.25))/160),2))))</f>
        <v/>
      </c>
      <c r="AO192" s="2" t="str">
        <f>IF(AN192="3E","3E",IF(COUNT($A192)=0,"",IF(COUNT(AN192)=0,"I",LOOKUP(AN192,{0,2,2.25,2.5,2.75,3,3.25,3.5,3.75,4},{"F","D","C","C+","B-","B","B+","A-","A","A+"}))))</f>
        <v/>
      </c>
      <c r="AP192" s="2" t="str">
        <f>IF(AN192="3E","3E",IF(OR(COUNT(A192)=0,COUNT(AN192)=0),"",DRAFT!CW194+DRAFT!CY194+DRAFT!DA194+N(TABULATION!AM192)))</f>
        <v/>
      </c>
      <c r="AQ192" s="2" t="str">
        <f>IF(OR(COUNT($A192)=0,COUNT(B192:AK192)=0),"",IF(COUNTIF(B192:AM192,"3E")&gt;0,"3E",IF(AND(DRAFT!$A194="IM",OR($AL192&gt;DRAFT!$DB194,$AM192&gt;DRAFT!$DC194)),"IMPROVED",IF(AND(DRAFT!$A194="IM",$AL192&lt;=DRAFT!$DB194,$AM192&lt;=DRAFT!$DC194),"NOT IMPROVED",IF(AND(DRAFT!CU194="S",AH192&gt;=2,AK192&gt;=2,AN192&gt;=2.5,AP192&gt;=144),"PASS","FAIL")))))</f>
        <v/>
      </c>
      <c r="AR192" s="2" t="str">
        <f t="shared" si="4"/>
        <v/>
      </c>
      <c r="AS192" s="2" t="str">
        <f t="shared" si="5"/>
        <v/>
      </c>
    </row>
    <row r="193" spans="1:45" ht="18.95" customHeight="1" x14ac:dyDescent="0.25">
      <c r="A193" s="3" t="str">
        <f>IF(DRAFT!$B195="","",DRAFT!$B195)</f>
        <v/>
      </c>
      <c r="B193" s="2" t="str">
        <f>IF(COUNT($A193)=0,"",IF($A193&lt;&gt;DRAFT!$B195,"ERR",IF(DRAFT!I195="3E","3E",IF(COUNT(DRAFT!E195,DRAFT!I195)&gt;0,DRAFT!J195,""))))</f>
        <v/>
      </c>
      <c r="C193" s="2" t="str">
        <f>IF(COUNT($A193)=0,"",IF(B193="3E","3E",IF(B193="","I",LOOKUP(B193/D$2,{0,0.4,0.45,0.5,0.55,0.6,0.65,0.7,0.75,0.8,1},{"F","D","C","C+","B-","B","B+","A-","A","A+"}))))</f>
        <v/>
      </c>
      <c r="D193" s="1" t="str">
        <f>IF(COUNT($A193)=0,"",IF(B193="","--",IF(B193="3E","3E",LOOKUP(B193/D$2,{0,0.4,0.45,0.5,0.55,0.6,0.65,0.7,0.75,0.8,1},{0,2,2.25,2.5,2.75,3,3.25,3.5,3.75,4}))))</f>
        <v/>
      </c>
      <c r="E193" s="2" t="str">
        <f>IF(COUNT($A193)=0,"",IF($A193&lt;&gt;DRAFT!$B195,"ERR",IF(DRAFT!R195="3E","3E",IF(COUNT(DRAFT!N195,DRAFT!R195)&gt;0,DRAFT!S195,""))))</f>
        <v/>
      </c>
      <c r="F193" s="2" t="str">
        <f>IF(COUNT($A193)=0,"",IF(E193="3E","3E",IF(E193="","I",LOOKUP(E193/G$2,{0,0.4,0.45,0.5,0.55,0.6,0.65,0.7,0.75,0.8,1},{"F","D","C","C+","B-","B","B+","A-","A","A+"}))))</f>
        <v/>
      </c>
      <c r="G193" s="1" t="str">
        <f>IF(COUNT($A193)=0,"",IF(E193="","--",IF(E193="3E","3E",LOOKUP(E193/G$2,{0,0.4,0.45,0.5,0.55,0.6,0.65,0.7,0.75,0.8,1},{0,2,2.25,2.5,2.75,3,3.25,3.5,3.75,4}))))</f>
        <v/>
      </c>
      <c r="H193" s="2" t="str">
        <f>IF(COUNT($A193)=0,"",IF($A193&lt;&gt;DRAFT!$B195,"ERR",IF(DRAFT!AA195="3E","3E",IF(COUNT(DRAFT!W195,DRAFT!AA195)&gt;0,DRAFT!AB195,""))))</f>
        <v/>
      </c>
      <c r="I193" s="2" t="str">
        <f>IF(COUNT($A193)=0,"",IF(H193="3E","3E",IF(H193="","I",LOOKUP(H193/J$2,{0,0.4,0.45,0.5,0.55,0.6,0.65,0.7,0.75,0.8,1},{"F","D","C","C+","B-","B","B+","A-","A","A+"}))))</f>
        <v/>
      </c>
      <c r="J193" s="1" t="str">
        <f>IF(COUNT($A193)=0,"",IF(H193="","--",IF(H193="3E","3E",LOOKUP(H193/J$2,{0,0.4,0.45,0.5,0.55,0.6,0.65,0.7,0.75,0.8,1},{0,2,2.25,2.5,2.75,3,3.25,3.5,3.75,4}))))</f>
        <v/>
      </c>
      <c r="K193" s="2" t="str">
        <f>IF(COUNT($A193)=0,"",IF($A193&lt;&gt;DRAFT!$B195,"ERR",IF(DRAFT!AJ195="3E","3E",IF(COUNT(DRAFT!AF195,DRAFT!AJ195)&gt;0,DRAFT!AK195,""))))</f>
        <v/>
      </c>
      <c r="L193" s="2" t="str">
        <f>IF(COUNT($A193)=0,"",IF(K193="3E","3E",IF(K193="","I",LOOKUP(K193/M$2,{0,0.4,0.45,0.5,0.55,0.6,0.65,0.7,0.75,0.8,1},{"F","D","C","C+","B-","B","B+","A-","A","A+"}))))</f>
        <v/>
      </c>
      <c r="M193" s="1" t="str">
        <f>IF(COUNT($A193)=0,"",IF(K193="","--",IF(K193="3E","3E",LOOKUP(K193/M$2,{0,0.4,0.45,0.5,0.55,0.6,0.65,0.7,0.75,0.8,1},{0,2,2.25,2.5,2.75,3,3.25,3.5,3.75,4}))))</f>
        <v/>
      </c>
      <c r="N193" s="2" t="str">
        <f>IF(COUNT($A193)=0,"",IF($A193&lt;&gt;DRAFT!$B195,"ERR",IF(DRAFT!AS195="3E","3E",IF(COUNT(DRAFT!AO195,DRAFT!AS195)&gt;0,DRAFT!AT195,""))))</f>
        <v/>
      </c>
      <c r="O193" s="2" t="str">
        <f>IF(COUNT($A193)=0,"",IF(N193="3E","3E",IF(N193="","I",LOOKUP(N193/P$2,{0,0.4,0.45,0.5,0.55,0.6,0.65,0.7,0.75,0.8,1},{"F","D","C","C+","B-","B","B+","A-","A","A+"}))))</f>
        <v/>
      </c>
      <c r="P193" s="1" t="str">
        <f>IF(COUNT($A193)=0,"",IF(N193="","--",IF(N193="3E","3E",LOOKUP(N193/P$2,{0,0.4,0.45,0.5,0.55,0.6,0.65,0.7,0.75,0.8,1},{0,2,2.25,2.5,2.75,3,3.25,3.5,3.75,4}))))</f>
        <v/>
      </c>
      <c r="Q193" s="2" t="str">
        <f>IF(COUNT($A193)=0,"",IF($A193&lt;&gt;DRAFT!$B195,"ERR",IF(DRAFT!BB195="3E","3E",IF(COUNT(DRAFT!AX195,DRAFT!BB195)&gt;0,DRAFT!BC195,""))))</f>
        <v/>
      </c>
      <c r="R193" s="2" t="str">
        <f>IF(COUNT($A193)=0,"",IF(Q193="3E","3E",IF(Q193="","I",LOOKUP(Q193/S$2,{0,0.4,0.45,0.5,0.55,0.6,0.65,0.7,0.75,0.8,1},{"F","D","C","C+","B-","B","B+","A-","A","A+"}))))</f>
        <v/>
      </c>
      <c r="S193" s="1" t="str">
        <f>IF(COUNT($A193)=0,"",IF(Q193="","--",IF(Q193="3E","3E",LOOKUP(Q193/S$2,{0,0.4,0.45,0.5,0.55,0.6,0.65,0.7,0.75,0.8,1},{0,2,2.25,2.5,2.75,3,3.25,3.5,3.75,4}))))</f>
        <v/>
      </c>
      <c r="T193" s="2" t="str">
        <f>IF(COUNT($A193)=0,"",IF($A193&lt;&gt;DRAFT!$B195,"ERR",IF(DRAFT!BK195="3E","3E",IF(COUNT(DRAFT!BG195,DRAFT!BK195)&gt;0,DRAFT!BL195,""))))</f>
        <v/>
      </c>
      <c r="U193" s="2" t="str">
        <f>IF(COUNT($A193)=0,"",IF(T193="3E","3E",IF(T193="","I",LOOKUP(T193/V$2,{0,0.4,0.45,0.5,0.55,0.6,0.65,0.7,0.75,0.8,1},{"F","D","C","C+","B-","B","B+","A-","A","A+"}))))</f>
        <v/>
      </c>
      <c r="V193" s="1" t="str">
        <f>IF(COUNT($A193)=0,"",IF(T193="","--",IF(T193="3E","3E",LOOKUP(T193/V$2,{0,0.4,0.45,0.5,0.55,0.6,0.65,0.7,0.75,0.8,1},{0,2,2.25,2.5,2.75,3,3.25,3.5,3.75,4}))))</f>
        <v/>
      </c>
      <c r="W193" s="2" t="str">
        <f>IF(COUNT($A193)=0,"",IF($A193&lt;&gt;DRAFT!$B195,"ERR",IF(DRAFT!BT195="3E","3E",IF(COUNT(DRAFT!BP195,DRAFT!BT195)&gt;0,DRAFT!BU195,""))))</f>
        <v/>
      </c>
      <c r="X193" s="2" t="str">
        <f>IF(COUNT($A193)=0,"",IF(W193="3E","3E",IF(W193="","I",LOOKUP(W193/Y$2,{0,0.4,0.45,0.5,0.55,0.6,0.65,0.7,0.75,0.8,1},{"F","D","C","C+","B-","B","B+","A-","A","A+"}))))</f>
        <v/>
      </c>
      <c r="Y193" s="1" t="str">
        <f>IF(COUNT($A193)=0,"",IF(W193="","--",IF(W193="3E","3E",LOOKUP(W193/Y$2,{0,0.4,0.45,0.5,0.55,0.6,0.65,0.7,0.75,0.8,1},{0,2,2.25,2.5,2.75,3,3.25,3.5,3.75,4}))))</f>
        <v/>
      </c>
      <c r="Z193" s="2" t="str">
        <f>IF(COUNT($A193)=0,"",IF($A193&lt;&gt;DRAFT!$B195,"ERR",IF(DRAFT!CC195="3E","3E",IF(COUNT(DRAFT!BY195,DRAFT!CC195)&gt;0,DRAFT!CD195,""))))</f>
        <v/>
      </c>
      <c r="AA193" s="2" t="str">
        <f>IF(COUNT($A193)=0,"",IF(Z193="3E","3E",IF(Z193="","I",LOOKUP(Z193/AB$2,{0,0.4,0.45,0.5,0.55,0.6,0.65,0.7,0.75,0.8,1},{"F","D","C","C+","B-","B","B+","A-","A","A+"}))))</f>
        <v/>
      </c>
      <c r="AB193" s="1" t="str">
        <f>IF(COUNT($A193)=0,"",IF(Z193="","--",IF(Z193="3E","3E",LOOKUP(Z193/AB$2,{0,0.4,0.45,0.5,0.55,0.6,0.65,0.7,0.75,0.8,1},{0,2,2.25,2.5,2.75,3,3.25,3.5,3.75,4}))))</f>
        <v/>
      </c>
      <c r="AC193" s="2" t="str">
        <f>IF(COUNT($A193)=0,"",IF($A193&lt;&gt;DRAFT!$B195,"ERR",IF(DRAFT!CF195&gt;0,DRAFT!CF195,"")))</f>
        <v/>
      </c>
      <c r="AD193" s="2" t="str">
        <f>IF(COUNT($A193)=0,"",IF(AC193="3E","3E",IF(AC193="","I",LOOKUP(AC193/AE$2,{0,0.4,0.45,0.5,0.55,0.6,0.65,0.7,0.75,0.8,1},{"F","D","C","C+","B-","B","B+","A-","A","A+"}))))</f>
        <v/>
      </c>
      <c r="AE193" s="1" t="str">
        <f>IF(COUNT($A193)=0,"",IF(AC193="","--",IF(AC193="3E","3E",LOOKUP(AC193/AE$2,{0,0.4,0.45,0.5,0.55,0.6,0.65,0.7,0.75,0.8,1},{0,2,2.25,2.5,2.75,3,3.25,3.5,3.75,4}))))</f>
        <v/>
      </c>
      <c r="AF193" s="2" t="str">
        <f>IF(COUNT($A193)=0,"",IF($A193&lt;&gt;DRAFT!$B195,"ERR",IF(DRAFT!CI195&gt;0,DRAFT!CK195,"")))</f>
        <v/>
      </c>
      <c r="AG193" s="2" t="str">
        <f>IF(COUNT($A193)=0,"",IF(AF193="3E","3E",IF(AF193="","I",LOOKUP(AF193/AH$2,{0,0.4,0.45,0.5,0.55,0.6,0.65,0.7,0.75,0.8,1},{"F","D","C","C+","B-","B","B+","A-","A","A+"}))))</f>
        <v/>
      </c>
      <c r="AH193" s="1" t="str">
        <f>IF(COUNT($A193)=0,"",IF(AF193="","--",IF(AF193="3E","3E",LOOKUP(AF193/AH$2,{0,0.4,0.45,0.5,0.55,0.6,0.65,0.7,0.75,0.8,1},{0,2,2.25,2.5,2.75,3,3.25,3.5,3.75,4}))))</f>
        <v/>
      </c>
      <c r="AI193" s="2" t="str">
        <f>IF($A193&lt;&gt;DRAFT!$B195,"ERR",IF(OR(COUNT($A193)=0,COUNT(DRAFT!CL195:CN195,DRAFT!CP195:CR195)=0),"",CEILING(SUM(DRAFT!CO195,DRAFT!CS195,DRAFT!CT195),1)))</f>
        <v/>
      </c>
      <c r="AJ193" s="2" t="str">
        <f>IF(COUNT($A193)=0,"",IF(AI193="3E","3E",IF(AI193="","I",LOOKUP(AI193/AK$2,{0,0.4,0.45,0.5,0.55,0.6,0.65,0.7,0.75,0.8,1},{"F","D","C","C+","B-","B","B+","A-","A","A+"}))))</f>
        <v/>
      </c>
      <c r="AK193" s="1" t="str">
        <f>IF(COUNT($A193)=0,"",IF(AI193="","--",IF(AI193="3E","3E",LOOKUP(AI193/AK$2,{0,0.4,0.45,0.5,0.55,0.6,0.65,0.7,0.75,0.8,1},{0,2,2.25,2.5,2.75,3,3.25,3.5,3.75,4}))))</f>
        <v/>
      </c>
      <c r="AL193" s="4" t="str">
        <f>IF(OR(COUNT($A193)=0,COUNT(B193:AK193)=0),"",IF(COUNTIF(B193:AK193,"3E")&gt;0,"3E",IF(DRAFT!$A195="R",TRUNC(SUMPRODUCT(RGP,RCP)/TCP,3),TRUNC((SUMPRODUCT(--(IMDGP&gt;0)*IMDGP,IMCP)+CEILING(DRAFT!$DB195*42,0.25))/TCP,3))))</f>
        <v/>
      </c>
      <c r="AM193" s="2" t="str">
        <f>IF(OR(COUNT($A193)=0,COUNT(B193:AK193)=0),"",IF(COUNTIF(B193:AK193,"3E")&gt;0,"3E",IF(DRAFT!$A195="R",SUMPRODUCT(--(RGP&gt;=2),RCP),SUMPRODUCT(--(IMDGP&gt;0),--(IMGP=0),IMCP)+DRAFT!$DC195)))</f>
        <v/>
      </c>
      <c r="AN193" s="67" t="str">
        <f>IF(AL193="3E","3E",IF(COUNT($A193)=0,"",IF(COUNT(AI193)=0,"--",ROUND(((CEILING(DRAFT!$CV195*38,0.25)+CEILING(DRAFT!$CX195*38,0.25)+CEILING(DRAFT!$CZ195*42,0.25)+CEILING($AL193*42,0.25))/160),2))))</f>
        <v/>
      </c>
      <c r="AO193" s="2" t="str">
        <f>IF(AN193="3E","3E",IF(COUNT($A193)=0,"",IF(COUNT(AN193)=0,"I",LOOKUP(AN193,{0,2,2.25,2.5,2.75,3,3.25,3.5,3.75,4},{"F","D","C","C+","B-","B","B+","A-","A","A+"}))))</f>
        <v/>
      </c>
      <c r="AP193" s="2" t="str">
        <f>IF(AN193="3E","3E",IF(OR(COUNT(A193)=0,COUNT(AN193)=0),"",DRAFT!CW195+DRAFT!CY195+DRAFT!DA195+N(TABULATION!AM193)))</f>
        <v/>
      </c>
      <c r="AQ193" s="2" t="str">
        <f>IF(OR(COUNT($A193)=0,COUNT(B193:AK193)=0),"",IF(COUNTIF(B193:AM193,"3E")&gt;0,"3E",IF(AND(DRAFT!$A195="IM",OR($AL193&gt;DRAFT!$DB195,$AM193&gt;DRAFT!$DC195)),"IMPROVED",IF(AND(DRAFT!$A195="IM",$AL193&lt;=DRAFT!$DB195,$AM193&lt;=DRAFT!$DC195),"NOT IMPROVED",IF(AND(DRAFT!CU195="S",AH193&gt;=2,AK193&gt;=2,AN193&gt;=2.5,AP193&gt;=144),"PASS","FAIL")))))</f>
        <v/>
      </c>
      <c r="AR193" s="2" t="str">
        <f t="shared" si="4"/>
        <v/>
      </c>
      <c r="AS193" s="2" t="str">
        <f t="shared" si="5"/>
        <v/>
      </c>
    </row>
    <row r="194" spans="1:45" ht="18.95" customHeight="1" x14ac:dyDescent="0.25">
      <c r="A194" s="3" t="str">
        <f>IF(DRAFT!$B196="","",DRAFT!$B196)</f>
        <v/>
      </c>
      <c r="B194" s="2" t="str">
        <f>IF(COUNT($A194)=0,"",IF($A194&lt;&gt;DRAFT!$B196,"ERR",IF(DRAFT!I196="3E","3E",IF(COUNT(DRAFT!E196,DRAFT!I196)&gt;0,DRAFT!J196,""))))</f>
        <v/>
      </c>
      <c r="C194" s="2" t="str">
        <f>IF(COUNT($A194)=0,"",IF(B194="3E","3E",IF(B194="","I",LOOKUP(B194/D$2,{0,0.4,0.45,0.5,0.55,0.6,0.65,0.7,0.75,0.8,1},{"F","D","C","C+","B-","B","B+","A-","A","A+"}))))</f>
        <v/>
      </c>
      <c r="D194" s="1" t="str">
        <f>IF(COUNT($A194)=0,"",IF(B194="","--",IF(B194="3E","3E",LOOKUP(B194/D$2,{0,0.4,0.45,0.5,0.55,0.6,0.65,0.7,0.75,0.8,1},{0,2,2.25,2.5,2.75,3,3.25,3.5,3.75,4}))))</f>
        <v/>
      </c>
      <c r="E194" s="2" t="str">
        <f>IF(COUNT($A194)=0,"",IF($A194&lt;&gt;DRAFT!$B196,"ERR",IF(DRAFT!R196="3E","3E",IF(COUNT(DRAFT!N196,DRAFT!R196)&gt;0,DRAFT!S196,""))))</f>
        <v/>
      </c>
      <c r="F194" s="2" t="str">
        <f>IF(COUNT($A194)=0,"",IF(E194="3E","3E",IF(E194="","I",LOOKUP(E194/G$2,{0,0.4,0.45,0.5,0.55,0.6,0.65,0.7,0.75,0.8,1},{"F","D","C","C+","B-","B","B+","A-","A","A+"}))))</f>
        <v/>
      </c>
      <c r="G194" s="1" t="str">
        <f>IF(COUNT($A194)=0,"",IF(E194="","--",IF(E194="3E","3E",LOOKUP(E194/G$2,{0,0.4,0.45,0.5,0.55,0.6,0.65,0.7,0.75,0.8,1},{0,2,2.25,2.5,2.75,3,3.25,3.5,3.75,4}))))</f>
        <v/>
      </c>
      <c r="H194" s="2" t="str">
        <f>IF(COUNT($A194)=0,"",IF($A194&lt;&gt;DRAFT!$B196,"ERR",IF(DRAFT!AA196="3E","3E",IF(COUNT(DRAFT!W196,DRAFT!AA196)&gt;0,DRAFT!AB196,""))))</f>
        <v/>
      </c>
      <c r="I194" s="2" t="str">
        <f>IF(COUNT($A194)=0,"",IF(H194="3E","3E",IF(H194="","I",LOOKUP(H194/J$2,{0,0.4,0.45,0.5,0.55,0.6,0.65,0.7,0.75,0.8,1},{"F","D","C","C+","B-","B","B+","A-","A","A+"}))))</f>
        <v/>
      </c>
      <c r="J194" s="1" t="str">
        <f>IF(COUNT($A194)=0,"",IF(H194="","--",IF(H194="3E","3E",LOOKUP(H194/J$2,{0,0.4,0.45,0.5,0.55,0.6,0.65,0.7,0.75,0.8,1},{0,2,2.25,2.5,2.75,3,3.25,3.5,3.75,4}))))</f>
        <v/>
      </c>
      <c r="K194" s="2" t="str">
        <f>IF(COUNT($A194)=0,"",IF($A194&lt;&gt;DRAFT!$B196,"ERR",IF(DRAFT!AJ196="3E","3E",IF(COUNT(DRAFT!AF196,DRAFT!AJ196)&gt;0,DRAFT!AK196,""))))</f>
        <v/>
      </c>
      <c r="L194" s="2" t="str">
        <f>IF(COUNT($A194)=0,"",IF(K194="3E","3E",IF(K194="","I",LOOKUP(K194/M$2,{0,0.4,0.45,0.5,0.55,0.6,0.65,0.7,0.75,0.8,1},{"F","D","C","C+","B-","B","B+","A-","A","A+"}))))</f>
        <v/>
      </c>
      <c r="M194" s="1" t="str">
        <f>IF(COUNT($A194)=0,"",IF(K194="","--",IF(K194="3E","3E",LOOKUP(K194/M$2,{0,0.4,0.45,0.5,0.55,0.6,0.65,0.7,0.75,0.8,1},{0,2,2.25,2.5,2.75,3,3.25,3.5,3.75,4}))))</f>
        <v/>
      </c>
      <c r="N194" s="2" t="str">
        <f>IF(COUNT($A194)=0,"",IF($A194&lt;&gt;DRAFT!$B196,"ERR",IF(DRAFT!AS196="3E","3E",IF(COUNT(DRAFT!AO196,DRAFT!AS196)&gt;0,DRAFT!AT196,""))))</f>
        <v/>
      </c>
      <c r="O194" s="2" t="str">
        <f>IF(COUNT($A194)=0,"",IF(N194="3E","3E",IF(N194="","I",LOOKUP(N194/P$2,{0,0.4,0.45,0.5,0.55,0.6,0.65,0.7,0.75,0.8,1},{"F","D","C","C+","B-","B","B+","A-","A","A+"}))))</f>
        <v/>
      </c>
      <c r="P194" s="1" t="str">
        <f>IF(COUNT($A194)=0,"",IF(N194="","--",IF(N194="3E","3E",LOOKUP(N194/P$2,{0,0.4,0.45,0.5,0.55,0.6,0.65,0.7,0.75,0.8,1},{0,2,2.25,2.5,2.75,3,3.25,3.5,3.75,4}))))</f>
        <v/>
      </c>
      <c r="Q194" s="2" t="str">
        <f>IF(COUNT($A194)=0,"",IF($A194&lt;&gt;DRAFT!$B196,"ERR",IF(DRAFT!BB196="3E","3E",IF(COUNT(DRAFT!AX196,DRAFT!BB196)&gt;0,DRAFT!BC196,""))))</f>
        <v/>
      </c>
      <c r="R194" s="2" t="str">
        <f>IF(COUNT($A194)=0,"",IF(Q194="3E","3E",IF(Q194="","I",LOOKUP(Q194/S$2,{0,0.4,0.45,0.5,0.55,0.6,0.65,0.7,0.75,0.8,1},{"F","D","C","C+","B-","B","B+","A-","A","A+"}))))</f>
        <v/>
      </c>
      <c r="S194" s="1" t="str">
        <f>IF(COUNT($A194)=0,"",IF(Q194="","--",IF(Q194="3E","3E",LOOKUP(Q194/S$2,{0,0.4,0.45,0.5,0.55,0.6,0.65,0.7,0.75,0.8,1},{0,2,2.25,2.5,2.75,3,3.25,3.5,3.75,4}))))</f>
        <v/>
      </c>
      <c r="T194" s="2" t="str">
        <f>IF(COUNT($A194)=0,"",IF($A194&lt;&gt;DRAFT!$B196,"ERR",IF(DRAFT!BK196="3E","3E",IF(COUNT(DRAFT!BG196,DRAFT!BK196)&gt;0,DRAFT!BL196,""))))</f>
        <v/>
      </c>
      <c r="U194" s="2" t="str">
        <f>IF(COUNT($A194)=0,"",IF(T194="3E","3E",IF(T194="","I",LOOKUP(T194/V$2,{0,0.4,0.45,0.5,0.55,0.6,0.65,0.7,0.75,0.8,1},{"F","D","C","C+","B-","B","B+","A-","A","A+"}))))</f>
        <v/>
      </c>
      <c r="V194" s="1" t="str">
        <f>IF(COUNT($A194)=0,"",IF(T194="","--",IF(T194="3E","3E",LOOKUP(T194/V$2,{0,0.4,0.45,0.5,0.55,0.6,0.65,0.7,0.75,0.8,1},{0,2,2.25,2.5,2.75,3,3.25,3.5,3.75,4}))))</f>
        <v/>
      </c>
      <c r="W194" s="2" t="str">
        <f>IF(COUNT($A194)=0,"",IF($A194&lt;&gt;DRAFT!$B196,"ERR",IF(DRAFT!BT196="3E","3E",IF(COUNT(DRAFT!BP196,DRAFT!BT196)&gt;0,DRAFT!BU196,""))))</f>
        <v/>
      </c>
      <c r="X194" s="2" t="str">
        <f>IF(COUNT($A194)=0,"",IF(W194="3E","3E",IF(W194="","I",LOOKUP(W194/Y$2,{0,0.4,0.45,0.5,0.55,0.6,0.65,0.7,0.75,0.8,1},{"F","D","C","C+","B-","B","B+","A-","A","A+"}))))</f>
        <v/>
      </c>
      <c r="Y194" s="1" t="str">
        <f>IF(COUNT($A194)=0,"",IF(W194="","--",IF(W194="3E","3E",LOOKUP(W194/Y$2,{0,0.4,0.45,0.5,0.55,0.6,0.65,0.7,0.75,0.8,1},{0,2,2.25,2.5,2.75,3,3.25,3.5,3.75,4}))))</f>
        <v/>
      </c>
      <c r="Z194" s="2" t="str">
        <f>IF(COUNT($A194)=0,"",IF($A194&lt;&gt;DRAFT!$B196,"ERR",IF(DRAFT!CC196="3E","3E",IF(COUNT(DRAFT!BY196,DRAFT!CC196)&gt;0,DRAFT!CD196,""))))</f>
        <v/>
      </c>
      <c r="AA194" s="2" t="str">
        <f>IF(COUNT($A194)=0,"",IF(Z194="3E","3E",IF(Z194="","I",LOOKUP(Z194/AB$2,{0,0.4,0.45,0.5,0.55,0.6,0.65,0.7,0.75,0.8,1},{"F","D","C","C+","B-","B","B+","A-","A","A+"}))))</f>
        <v/>
      </c>
      <c r="AB194" s="1" t="str">
        <f>IF(COUNT($A194)=0,"",IF(Z194="","--",IF(Z194="3E","3E",LOOKUP(Z194/AB$2,{0,0.4,0.45,0.5,0.55,0.6,0.65,0.7,0.75,0.8,1},{0,2,2.25,2.5,2.75,3,3.25,3.5,3.75,4}))))</f>
        <v/>
      </c>
      <c r="AC194" s="2" t="str">
        <f>IF(COUNT($A194)=0,"",IF($A194&lt;&gt;DRAFT!$B196,"ERR",IF(DRAFT!CF196&gt;0,DRAFT!CF196,"")))</f>
        <v/>
      </c>
      <c r="AD194" s="2" t="str">
        <f>IF(COUNT($A194)=0,"",IF(AC194="3E","3E",IF(AC194="","I",LOOKUP(AC194/AE$2,{0,0.4,0.45,0.5,0.55,0.6,0.65,0.7,0.75,0.8,1},{"F","D","C","C+","B-","B","B+","A-","A","A+"}))))</f>
        <v/>
      </c>
      <c r="AE194" s="1" t="str">
        <f>IF(COUNT($A194)=0,"",IF(AC194="","--",IF(AC194="3E","3E",LOOKUP(AC194/AE$2,{0,0.4,0.45,0.5,0.55,0.6,0.65,0.7,0.75,0.8,1},{0,2,2.25,2.5,2.75,3,3.25,3.5,3.75,4}))))</f>
        <v/>
      </c>
      <c r="AF194" s="2" t="str">
        <f>IF(COUNT($A194)=0,"",IF($A194&lt;&gt;DRAFT!$B196,"ERR",IF(DRAFT!CI196&gt;0,DRAFT!CK196,"")))</f>
        <v/>
      </c>
      <c r="AG194" s="2" t="str">
        <f>IF(COUNT($A194)=0,"",IF(AF194="3E","3E",IF(AF194="","I",LOOKUP(AF194/AH$2,{0,0.4,0.45,0.5,0.55,0.6,0.65,0.7,0.75,0.8,1},{"F","D","C","C+","B-","B","B+","A-","A","A+"}))))</f>
        <v/>
      </c>
      <c r="AH194" s="1" t="str">
        <f>IF(COUNT($A194)=0,"",IF(AF194="","--",IF(AF194="3E","3E",LOOKUP(AF194/AH$2,{0,0.4,0.45,0.5,0.55,0.6,0.65,0.7,0.75,0.8,1},{0,2,2.25,2.5,2.75,3,3.25,3.5,3.75,4}))))</f>
        <v/>
      </c>
      <c r="AI194" s="2" t="str">
        <f>IF($A194&lt;&gt;DRAFT!$B196,"ERR",IF(OR(COUNT($A194)=0,COUNT(DRAFT!CL196:CN196,DRAFT!CP196:CR196)=0),"",CEILING(SUM(DRAFT!CO196,DRAFT!CS196,DRAFT!CT196),1)))</f>
        <v/>
      </c>
      <c r="AJ194" s="2" t="str">
        <f>IF(COUNT($A194)=0,"",IF(AI194="3E","3E",IF(AI194="","I",LOOKUP(AI194/AK$2,{0,0.4,0.45,0.5,0.55,0.6,0.65,0.7,0.75,0.8,1},{"F","D","C","C+","B-","B","B+","A-","A","A+"}))))</f>
        <v/>
      </c>
      <c r="AK194" s="1" t="str">
        <f>IF(COUNT($A194)=0,"",IF(AI194="","--",IF(AI194="3E","3E",LOOKUP(AI194/AK$2,{0,0.4,0.45,0.5,0.55,0.6,0.65,0.7,0.75,0.8,1},{0,2,2.25,2.5,2.75,3,3.25,3.5,3.75,4}))))</f>
        <v/>
      </c>
      <c r="AL194" s="4" t="str">
        <f>IF(OR(COUNT($A194)=0,COUNT(B194:AK194)=0),"",IF(COUNTIF(B194:AK194,"3E")&gt;0,"3E",IF(DRAFT!$A196="R",TRUNC(SUMPRODUCT(RGP,RCP)/TCP,3),TRUNC((SUMPRODUCT(--(IMDGP&gt;0)*IMDGP,IMCP)+CEILING(DRAFT!$DB196*42,0.25))/TCP,3))))</f>
        <v/>
      </c>
      <c r="AM194" s="2" t="str">
        <f>IF(OR(COUNT($A194)=0,COUNT(B194:AK194)=0),"",IF(COUNTIF(B194:AK194,"3E")&gt;0,"3E",IF(DRAFT!$A196="R",SUMPRODUCT(--(RGP&gt;=2),RCP),SUMPRODUCT(--(IMDGP&gt;0),--(IMGP=0),IMCP)+DRAFT!$DC196)))</f>
        <v/>
      </c>
      <c r="AN194" s="67" t="str">
        <f>IF(AL194="3E","3E",IF(COUNT($A194)=0,"",IF(COUNT(AI194)=0,"--",ROUND(((CEILING(DRAFT!$CV196*38,0.25)+CEILING(DRAFT!$CX196*38,0.25)+CEILING(DRAFT!$CZ196*42,0.25)+CEILING($AL194*42,0.25))/160),2))))</f>
        <v/>
      </c>
      <c r="AO194" s="2" t="str">
        <f>IF(AN194="3E","3E",IF(COUNT($A194)=0,"",IF(COUNT(AN194)=0,"I",LOOKUP(AN194,{0,2,2.25,2.5,2.75,3,3.25,3.5,3.75,4},{"F","D","C","C+","B-","B","B+","A-","A","A+"}))))</f>
        <v/>
      </c>
      <c r="AP194" s="2" t="str">
        <f>IF(AN194="3E","3E",IF(OR(COUNT(A194)=0,COUNT(AN194)=0),"",DRAFT!CW196+DRAFT!CY196+DRAFT!DA196+N(TABULATION!AM194)))</f>
        <v/>
      </c>
      <c r="AQ194" s="2" t="str">
        <f>IF(OR(COUNT($A194)=0,COUNT(B194:AK194)=0),"",IF(COUNTIF(B194:AM194,"3E")&gt;0,"3E",IF(AND(DRAFT!$A196="IM",OR($AL194&gt;DRAFT!$DB196,$AM194&gt;DRAFT!$DC196)),"IMPROVED",IF(AND(DRAFT!$A196="IM",$AL194&lt;=DRAFT!$DB196,$AM194&lt;=DRAFT!$DC196),"NOT IMPROVED",IF(AND(DRAFT!CU196="S",AH194&gt;=2,AK194&gt;=2,AN194&gt;=2.5,AP194&gt;=144),"PASS","FAIL")))))</f>
        <v/>
      </c>
      <c r="AR194" s="2" t="str">
        <f t="shared" si="4"/>
        <v/>
      </c>
      <c r="AS194" s="2" t="str">
        <f t="shared" si="5"/>
        <v/>
      </c>
    </row>
    <row r="195" spans="1:45" ht="18.95" customHeight="1" x14ac:dyDescent="0.25">
      <c r="A195" s="3" t="str">
        <f>IF(DRAFT!$B197="","",DRAFT!$B197)</f>
        <v/>
      </c>
      <c r="B195" s="2" t="str">
        <f>IF(COUNT($A195)=0,"",IF($A195&lt;&gt;DRAFT!$B197,"ERR",IF(DRAFT!I197="3E","3E",IF(COUNT(DRAFT!E197,DRAFT!I197)&gt;0,DRAFT!J197,""))))</f>
        <v/>
      </c>
      <c r="C195" s="2" t="str">
        <f>IF(COUNT($A195)=0,"",IF(B195="3E","3E",IF(B195="","I",LOOKUP(B195/D$2,{0,0.4,0.45,0.5,0.55,0.6,0.65,0.7,0.75,0.8,1},{"F","D","C","C+","B-","B","B+","A-","A","A+"}))))</f>
        <v/>
      </c>
      <c r="D195" s="1" t="str">
        <f>IF(COUNT($A195)=0,"",IF(B195="","--",IF(B195="3E","3E",LOOKUP(B195/D$2,{0,0.4,0.45,0.5,0.55,0.6,0.65,0.7,0.75,0.8,1},{0,2,2.25,2.5,2.75,3,3.25,3.5,3.75,4}))))</f>
        <v/>
      </c>
      <c r="E195" s="2" t="str">
        <f>IF(COUNT($A195)=0,"",IF($A195&lt;&gt;DRAFT!$B197,"ERR",IF(DRAFT!R197="3E","3E",IF(COUNT(DRAFT!N197,DRAFT!R197)&gt;0,DRAFT!S197,""))))</f>
        <v/>
      </c>
      <c r="F195" s="2" t="str">
        <f>IF(COUNT($A195)=0,"",IF(E195="3E","3E",IF(E195="","I",LOOKUP(E195/G$2,{0,0.4,0.45,0.5,0.55,0.6,0.65,0.7,0.75,0.8,1},{"F","D","C","C+","B-","B","B+","A-","A","A+"}))))</f>
        <v/>
      </c>
      <c r="G195" s="1" t="str">
        <f>IF(COUNT($A195)=0,"",IF(E195="","--",IF(E195="3E","3E",LOOKUP(E195/G$2,{0,0.4,0.45,0.5,0.55,0.6,0.65,0.7,0.75,0.8,1},{0,2,2.25,2.5,2.75,3,3.25,3.5,3.75,4}))))</f>
        <v/>
      </c>
      <c r="H195" s="2" t="str">
        <f>IF(COUNT($A195)=0,"",IF($A195&lt;&gt;DRAFT!$B197,"ERR",IF(DRAFT!AA197="3E","3E",IF(COUNT(DRAFT!W197,DRAFT!AA197)&gt;0,DRAFT!AB197,""))))</f>
        <v/>
      </c>
      <c r="I195" s="2" t="str">
        <f>IF(COUNT($A195)=0,"",IF(H195="3E","3E",IF(H195="","I",LOOKUP(H195/J$2,{0,0.4,0.45,0.5,0.55,0.6,0.65,0.7,0.75,0.8,1},{"F","D","C","C+","B-","B","B+","A-","A","A+"}))))</f>
        <v/>
      </c>
      <c r="J195" s="1" t="str">
        <f>IF(COUNT($A195)=0,"",IF(H195="","--",IF(H195="3E","3E",LOOKUP(H195/J$2,{0,0.4,0.45,0.5,0.55,0.6,0.65,0.7,0.75,0.8,1},{0,2,2.25,2.5,2.75,3,3.25,3.5,3.75,4}))))</f>
        <v/>
      </c>
      <c r="K195" s="2" t="str">
        <f>IF(COUNT($A195)=0,"",IF($A195&lt;&gt;DRAFT!$B197,"ERR",IF(DRAFT!AJ197="3E","3E",IF(COUNT(DRAFT!AF197,DRAFT!AJ197)&gt;0,DRAFT!AK197,""))))</f>
        <v/>
      </c>
      <c r="L195" s="2" t="str">
        <f>IF(COUNT($A195)=0,"",IF(K195="3E","3E",IF(K195="","I",LOOKUP(K195/M$2,{0,0.4,0.45,0.5,0.55,0.6,0.65,0.7,0.75,0.8,1},{"F","D","C","C+","B-","B","B+","A-","A","A+"}))))</f>
        <v/>
      </c>
      <c r="M195" s="1" t="str">
        <f>IF(COUNT($A195)=0,"",IF(K195="","--",IF(K195="3E","3E",LOOKUP(K195/M$2,{0,0.4,0.45,0.5,0.55,0.6,0.65,0.7,0.75,0.8,1},{0,2,2.25,2.5,2.75,3,3.25,3.5,3.75,4}))))</f>
        <v/>
      </c>
      <c r="N195" s="2" t="str">
        <f>IF(COUNT($A195)=0,"",IF($A195&lt;&gt;DRAFT!$B197,"ERR",IF(DRAFT!AS197="3E","3E",IF(COUNT(DRAFT!AO197,DRAFT!AS197)&gt;0,DRAFT!AT197,""))))</f>
        <v/>
      </c>
      <c r="O195" s="2" t="str">
        <f>IF(COUNT($A195)=0,"",IF(N195="3E","3E",IF(N195="","I",LOOKUP(N195/P$2,{0,0.4,0.45,0.5,0.55,0.6,0.65,0.7,0.75,0.8,1},{"F","D","C","C+","B-","B","B+","A-","A","A+"}))))</f>
        <v/>
      </c>
      <c r="P195" s="1" t="str">
        <f>IF(COUNT($A195)=0,"",IF(N195="","--",IF(N195="3E","3E",LOOKUP(N195/P$2,{0,0.4,0.45,0.5,0.55,0.6,0.65,0.7,0.75,0.8,1},{0,2,2.25,2.5,2.75,3,3.25,3.5,3.75,4}))))</f>
        <v/>
      </c>
      <c r="Q195" s="2" t="str">
        <f>IF(COUNT($A195)=0,"",IF($A195&lt;&gt;DRAFT!$B197,"ERR",IF(DRAFT!BB197="3E","3E",IF(COUNT(DRAFT!AX197,DRAFT!BB197)&gt;0,DRAFT!BC197,""))))</f>
        <v/>
      </c>
      <c r="R195" s="2" t="str">
        <f>IF(COUNT($A195)=0,"",IF(Q195="3E","3E",IF(Q195="","I",LOOKUP(Q195/S$2,{0,0.4,0.45,0.5,0.55,0.6,0.65,0.7,0.75,0.8,1},{"F","D","C","C+","B-","B","B+","A-","A","A+"}))))</f>
        <v/>
      </c>
      <c r="S195" s="1" t="str">
        <f>IF(COUNT($A195)=0,"",IF(Q195="","--",IF(Q195="3E","3E",LOOKUP(Q195/S$2,{0,0.4,0.45,0.5,0.55,0.6,0.65,0.7,0.75,0.8,1},{0,2,2.25,2.5,2.75,3,3.25,3.5,3.75,4}))))</f>
        <v/>
      </c>
      <c r="T195" s="2" t="str">
        <f>IF(COUNT($A195)=0,"",IF($A195&lt;&gt;DRAFT!$B197,"ERR",IF(DRAFT!BK197="3E","3E",IF(COUNT(DRAFT!BG197,DRAFT!BK197)&gt;0,DRAFT!BL197,""))))</f>
        <v/>
      </c>
      <c r="U195" s="2" t="str">
        <f>IF(COUNT($A195)=0,"",IF(T195="3E","3E",IF(T195="","I",LOOKUP(T195/V$2,{0,0.4,0.45,0.5,0.55,0.6,0.65,0.7,0.75,0.8,1},{"F","D","C","C+","B-","B","B+","A-","A","A+"}))))</f>
        <v/>
      </c>
      <c r="V195" s="1" t="str">
        <f>IF(COUNT($A195)=0,"",IF(T195="","--",IF(T195="3E","3E",LOOKUP(T195/V$2,{0,0.4,0.45,0.5,0.55,0.6,0.65,0.7,0.75,0.8,1},{0,2,2.25,2.5,2.75,3,3.25,3.5,3.75,4}))))</f>
        <v/>
      </c>
      <c r="W195" s="2" t="str">
        <f>IF(COUNT($A195)=0,"",IF($A195&lt;&gt;DRAFT!$B197,"ERR",IF(DRAFT!BT197="3E","3E",IF(COUNT(DRAFT!BP197,DRAFT!BT197)&gt;0,DRAFT!BU197,""))))</f>
        <v/>
      </c>
      <c r="X195" s="2" t="str">
        <f>IF(COUNT($A195)=0,"",IF(W195="3E","3E",IF(W195="","I",LOOKUP(W195/Y$2,{0,0.4,0.45,0.5,0.55,0.6,0.65,0.7,0.75,0.8,1},{"F","D","C","C+","B-","B","B+","A-","A","A+"}))))</f>
        <v/>
      </c>
      <c r="Y195" s="1" t="str">
        <f>IF(COUNT($A195)=0,"",IF(W195="","--",IF(W195="3E","3E",LOOKUP(W195/Y$2,{0,0.4,0.45,0.5,0.55,0.6,0.65,0.7,0.75,0.8,1},{0,2,2.25,2.5,2.75,3,3.25,3.5,3.75,4}))))</f>
        <v/>
      </c>
      <c r="Z195" s="2" t="str">
        <f>IF(COUNT($A195)=0,"",IF($A195&lt;&gt;DRAFT!$B197,"ERR",IF(DRAFT!CC197="3E","3E",IF(COUNT(DRAFT!BY197,DRAFT!CC197)&gt;0,DRAFT!CD197,""))))</f>
        <v/>
      </c>
      <c r="AA195" s="2" t="str">
        <f>IF(COUNT($A195)=0,"",IF(Z195="3E","3E",IF(Z195="","I",LOOKUP(Z195/AB$2,{0,0.4,0.45,0.5,0.55,0.6,0.65,0.7,0.75,0.8,1},{"F","D","C","C+","B-","B","B+","A-","A","A+"}))))</f>
        <v/>
      </c>
      <c r="AB195" s="1" t="str">
        <f>IF(COUNT($A195)=0,"",IF(Z195="","--",IF(Z195="3E","3E",LOOKUP(Z195/AB$2,{0,0.4,0.45,0.5,0.55,0.6,0.65,0.7,0.75,0.8,1},{0,2,2.25,2.5,2.75,3,3.25,3.5,3.75,4}))))</f>
        <v/>
      </c>
      <c r="AC195" s="2" t="str">
        <f>IF(COUNT($A195)=0,"",IF($A195&lt;&gt;DRAFT!$B197,"ERR",IF(DRAFT!CF197&gt;0,DRAFT!CF197,"")))</f>
        <v/>
      </c>
      <c r="AD195" s="2" t="str">
        <f>IF(COUNT($A195)=0,"",IF(AC195="3E","3E",IF(AC195="","I",LOOKUP(AC195/AE$2,{0,0.4,0.45,0.5,0.55,0.6,0.65,0.7,0.75,0.8,1},{"F","D","C","C+","B-","B","B+","A-","A","A+"}))))</f>
        <v/>
      </c>
      <c r="AE195" s="1" t="str">
        <f>IF(COUNT($A195)=0,"",IF(AC195="","--",IF(AC195="3E","3E",LOOKUP(AC195/AE$2,{0,0.4,0.45,0.5,0.55,0.6,0.65,0.7,0.75,0.8,1},{0,2,2.25,2.5,2.75,3,3.25,3.5,3.75,4}))))</f>
        <v/>
      </c>
      <c r="AF195" s="2" t="str">
        <f>IF(COUNT($A195)=0,"",IF($A195&lt;&gt;DRAFT!$B197,"ERR",IF(DRAFT!CI197&gt;0,DRAFT!CK197,"")))</f>
        <v/>
      </c>
      <c r="AG195" s="2" t="str">
        <f>IF(COUNT($A195)=0,"",IF(AF195="3E","3E",IF(AF195="","I",LOOKUP(AF195/AH$2,{0,0.4,0.45,0.5,0.55,0.6,0.65,0.7,0.75,0.8,1},{"F","D","C","C+","B-","B","B+","A-","A","A+"}))))</f>
        <v/>
      </c>
      <c r="AH195" s="1" t="str">
        <f>IF(COUNT($A195)=0,"",IF(AF195="","--",IF(AF195="3E","3E",LOOKUP(AF195/AH$2,{0,0.4,0.45,0.5,0.55,0.6,0.65,0.7,0.75,0.8,1},{0,2,2.25,2.5,2.75,3,3.25,3.5,3.75,4}))))</f>
        <v/>
      </c>
      <c r="AI195" s="2" t="str">
        <f>IF($A195&lt;&gt;DRAFT!$B197,"ERR",IF(OR(COUNT($A195)=0,COUNT(DRAFT!CL197:CN197,DRAFT!CP197:CR197)=0),"",CEILING(SUM(DRAFT!CO197,DRAFT!CS197,DRAFT!CT197),1)))</f>
        <v/>
      </c>
      <c r="AJ195" s="2" t="str">
        <f>IF(COUNT($A195)=0,"",IF(AI195="3E","3E",IF(AI195="","I",LOOKUP(AI195/AK$2,{0,0.4,0.45,0.5,0.55,0.6,0.65,0.7,0.75,0.8,1},{"F","D","C","C+","B-","B","B+","A-","A","A+"}))))</f>
        <v/>
      </c>
      <c r="AK195" s="1" t="str">
        <f>IF(COUNT($A195)=0,"",IF(AI195="","--",IF(AI195="3E","3E",LOOKUP(AI195/AK$2,{0,0.4,0.45,0.5,0.55,0.6,0.65,0.7,0.75,0.8,1},{0,2,2.25,2.5,2.75,3,3.25,3.5,3.75,4}))))</f>
        <v/>
      </c>
      <c r="AL195" s="4" t="str">
        <f>IF(OR(COUNT($A195)=0,COUNT(B195:AK195)=0),"",IF(COUNTIF(B195:AK195,"3E")&gt;0,"3E",IF(DRAFT!$A197="R",TRUNC(SUMPRODUCT(RGP,RCP)/TCP,3),TRUNC((SUMPRODUCT(--(IMDGP&gt;0)*IMDGP,IMCP)+CEILING(DRAFT!$DB197*42,0.25))/TCP,3))))</f>
        <v/>
      </c>
      <c r="AM195" s="2" t="str">
        <f>IF(OR(COUNT($A195)=0,COUNT(B195:AK195)=0),"",IF(COUNTIF(B195:AK195,"3E")&gt;0,"3E",IF(DRAFT!$A197="R",SUMPRODUCT(--(RGP&gt;=2),RCP),SUMPRODUCT(--(IMDGP&gt;0),--(IMGP=0),IMCP)+DRAFT!$DC197)))</f>
        <v/>
      </c>
      <c r="AN195" s="67" t="str">
        <f>IF(AL195="3E","3E",IF(COUNT($A195)=0,"",IF(COUNT(AI195)=0,"--",ROUND(((CEILING(DRAFT!$CV197*38,0.25)+CEILING(DRAFT!$CX197*38,0.25)+CEILING(DRAFT!$CZ197*42,0.25)+CEILING($AL195*42,0.25))/160),2))))</f>
        <v/>
      </c>
      <c r="AO195" s="2" t="str">
        <f>IF(AN195="3E","3E",IF(COUNT($A195)=0,"",IF(COUNT(AN195)=0,"I",LOOKUP(AN195,{0,2,2.25,2.5,2.75,3,3.25,3.5,3.75,4},{"F","D","C","C+","B-","B","B+","A-","A","A+"}))))</f>
        <v/>
      </c>
      <c r="AP195" s="2" t="str">
        <f>IF(AN195="3E","3E",IF(OR(COUNT(A195)=0,COUNT(AN195)=0),"",DRAFT!CW197+DRAFT!CY197+DRAFT!DA197+N(TABULATION!AM195)))</f>
        <v/>
      </c>
      <c r="AQ195" s="2" t="str">
        <f>IF(OR(COUNT($A195)=0,COUNT(B195:AK195)=0),"",IF(COUNTIF(B195:AM195,"3E")&gt;0,"3E",IF(AND(DRAFT!$A197="IM",OR($AL195&gt;DRAFT!$DB197,$AM195&gt;DRAFT!$DC197)),"IMPROVED",IF(AND(DRAFT!$A197="IM",$AL195&lt;=DRAFT!$DB197,$AM195&lt;=DRAFT!$DC197),"NOT IMPROVED",IF(AND(DRAFT!CU197="S",AH195&gt;=2,AK195&gt;=2,AN195&gt;=2.5,AP195&gt;=144),"PASS","FAIL")))))</f>
        <v/>
      </c>
      <c r="AR195" s="2" t="str">
        <f t="shared" si="4"/>
        <v/>
      </c>
      <c r="AS195" s="2" t="str">
        <f t="shared" si="5"/>
        <v/>
      </c>
    </row>
    <row r="196" spans="1:45" ht="18.95" customHeight="1" x14ac:dyDescent="0.25">
      <c r="A196" s="3" t="str">
        <f>IF(DRAFT!$B198="","",DRAFT!$B198)</f>
        <v/>
      </c>
      <c r="B196" s="2" t="str">
        <f>IF(COUNT($A196)=0,"",IF($A196&lt;&gt;DRAFT!$B198,"ERR",IF(DRAFT!I198="3E","3E",IF(COUNT(DRAFT!E198,DRAFT!I198)&gt;0,DRAFT!J198,""))))</f>
        <v/>
      </c>
      <c r="C196" s="2" t="str">
        <f>IF(COUNT($A196)=0,"",IF(B196="3E","3E",IF(B196="","I",LOOKUP(B196/D$2,{0,0.4,0.45,0.5,0.55,0.6,0.65,0.7,0.75,0.8,1},{"F","D","C","C+","B-","B","B+","A-","A","A+"}))))</f>
        <v/>
      </c>
      <c r="D196" s="1" t="str">
        <f>IF(COUNT($A196)=0,"",IF(B196="","--",IF(B196="3E","3E",LOOKUP(B196/D$2,{0,0.4,0.45,0.5,0.55,0.6,0.65,0.7,0.75,0.8,1},{0,2,2.25,2.5,2.75,3,3.25,3.5,3.75,4}))))</f>
        <v/>
      </c>
      <c r="E196" s="2" t="str">
        <f>IF(COUNT($A196)=0,"",IF($A196&lt;&gt;DRAFT!$B198,"ERR",IF(DRAFT!R198="3E","3E",IF(COUNT(DRAFT!N198,DRAFT!R198)&gt;0,DRAFT!S198,""))))</f>
        <v/>
      </c>
      <c r="F196" s="2" t="str">
        <f>IF(COUNT($A196)=0,"",IF(E196="3E","3E",IF(E196="","I",LOOKUP(E196/G$2,{0,0.4,0.45,0.5,0.55,0.6,0.65,0.7,0.75,0.8,1},{"F","D","C","C+","B-","B","B+","A-","A","A+"}))))</f>
        <v/>
      </c>
      <c r="G196" s="1" t="str">
        <f>IF(COUNT($A196)=0,"",IF(E196="","--",IF(E196="3E","3E",LOOKUP(E196/G$2,{0,0.4,0.45,0.5,0.55,0.6,0.65,0.7,0.75,0.8,1},{0,2,2.25,2.5,2.75,3,3.25,3.5,3.75,4}))))</f>
        <v/>
      </c>
      <c r="H196" s="2" t="str">
        <f>IF(COUNT($A196)=0,"",IF($A196&lt;&gt;DRAFT!$B198,"ERR",IF(DRAFT!AA198="3E","3E",IF(COUNT(DRAFT!W198,DRAFT!AA198)&gt;0,DRAFT!AB198,""))))</f>
        <v/>
      </c>
      <c r="I196" s="2" t="str">
        <f>IF(COUNT($A196)=0,"",IF(H196="3E","3E",IF(H196="","I",LOOKUP(H196/J$2,{0,0.4,0.45,0.5,0.55,0.6,0.65,0.7,0.75,0.8,1},{"F","D","C","C+","B-","B","B+","A-","A","A+"}))))</f>
        <v/>
      </c>
      <c r="J196" s="1" t="str">
        <f>IF(COUNT($A196)=0,"",IF(H196="","--",IF(H196="3E","3E",LOOKUP(H196/J$2,{0,0.4,0.45,0.5,0.55,0.6,0.65,0.7,0.75,0.8,1},{0,2,2.25,2.5,2.75,3,3.25,3.5,3.75,4}))))</f>
        <v/>
      </c>
      <c r="K196" s="2" t="str">
        <f>IF(COUNT($A196)=0,"",IF($A196&lt;&gt;DRAFT!$B198,"ERR",IF(DRAFT!AJ198="3E","3E",IF(COUNT(DRAFT!AF198,DRAFT!AJ198)&gt;0,DRAFT!AK198,""))))</f>
        <v/>
      </c>
      <c r="L196" s="2" t="str">
        <f>IF(COUNT($A196)=0,"",IF(K196="3E","3E",IF(K196="","I",LOOKUP(K196/M$2,{0,0.4,0.45,0.5,0.55,0.6,0.65,0.7,0.75,0.8,1},{"F","D","C","C+","B-","B","B+","A-","A","A+"}))))</f>
        <v/>
      </c>
      <c r="M196" s="1" t="str">
        <f>IF(COUNT($A196)=0,"",IF(K196="","--",IF(K196="3E","3E",LOOKUP(K196/M$2,{0,0.4,0.45,0.5,0.55,0.6,0.65,0.7,0.75,0.8,1},{0,2,2.25,2.5,2.75,3,3.25,3.5,3.75,4}))))</f>
        <v/>
      </c>
      <c r="N196" s="2" t="str">
        <f>IF(COUNT($A196)=0,"",IF($A196&lt;&gt;DRAFT!$B198,"ERR",IF(DRAFT!AS198="3E","3E",IF(COUNT(DRAFT!AO198,DRAFT!AS198)&gt;0,DRAFT!AT198,""))))</f>
        <v/>
      </c>
      <c r="O196" s="2" t="str">
        <f>IF(COUNT($A196)=0,"",IF(N196="3E","3E",IF(N196="","I",LOOKUP(N196/P$2,{0,0.4,0.45,0.5,0.55,0.6,0.65,0.7,0.75,0.8,1},{"F","D","C","C+","B-","B","B+","A-","A","A+"}))))</f>
        <v/>
      </c>
      <c r="P196" s="1" t="str">
        <f>IF(COUNT($A196)=0,"",IF(N196="","--",IF(N196="3E","3E",LOOKUP(N196/P$2,{0,0.4,0.45,0.5,0.55,0.6,0.65,0.7,0.75,0.8,1},{0,2,2.25,2.5,2.75,3,3.25,3.5,3.75,4}))))</f>
        <v/>
      </c>
      <c r="Q196" s="2" t="str">
        <f>IF(COUNT($A196)=0,"",IF($A196&lt;&gt;DRAFT!$B198,"ERR",IF(DRAFT!BB198="3E","3E",IF(COUNT(DRAFT!AX198,DRAFT!BB198)&gt;0,DRAFT!BC198,""))))</f>
        <v/>
      </c>
      <c r="R196" s="2" t="str">
        <f>IF(COUNT($A196)=0,"",IF(Q196="3E","3E",IF(Q196="","I",LOOKUP(Q196/S$2,{0,0.4,0.45,0.5,0.55,0.6,0.65,0.7,0.75,0.8,1},{"F","D","C","C+","B-","B","B+","A-","A","A+"}))))</f>
        <v/>
      </c>
      <c r="S196" s="1" t="str">
        <f>IF(COUNT($A196)=0,"",IF(Q196="","--",IF(Q196="3E","3E",LOOKUP(Q196/S$2,{0,0.4,0.45,0.5,0.55,0.6,0.65,0.7,0.75,0.8,1},{0,2,2.25,2.5,2.75,3,3.25,3.5,3.75,4}))))</f>
        <v/>
      </c>
      <c r="T196" s="2" t="str">
        <f>IF(COUNT($A196)=0,"",IF($A196&lt;&gt;DRAFT!$B198,"ERR",IF(DRAFT!BK198="3E","3E",IF(COUNT(DRAFT!BG198,DRAFT!BK198)&gt;0,DRAFT!BL198,""))))</f>
        <v/>
      </c>
      <c r="U196" s="2" t="str">
        <f>IF(COUNT($A196)=0,"",IF(T196="3E","3E",IF(T196="","I",LOOKUP(T196/V$2,{0,0.4,0.45,0.5,0.55,0.6,0.65,0.7,0.75,0.8,1},{"F","D","C","C+","B-","B","B+","A-","A","A+"}))))</f>
        <v/>
      </c>
      <c r="V196" s="1" t="str">
        <f>IF(COUNT($A196)=0,"",IF(T196="","--",IF(T196="3E","3E",LOOKUP(T196/V$2,{0,0.4,0.45,0.5,0.55,0.6,0.65,0.7,0.75,0.8,1},{0,2,2.25,2.5,2.75,3,3.25,3.5,3.75,4}))))</f>
        <v/>
      </c>
      <c r="W196" s="2" t="str">
        <f>IF(COUNT($A196)=0,"",IF($A196&lt;&gt;DRAFT!$B198,"ERR",IF(DRAFT!BT198="3E","3E",IF(COUNT(DRAFT!BP198,DRAFT!BT198)&gt;0,DRAFT!BU198,""))))</f>
        <v/>
      </c>
      <c r="X196" s="2" t="str">
        <f>IF(COUNT($A196)=0,"",IF(W196="3E","3E",IF(W196="","I",LOOKUP(W196/Y$2,{0,0.4,0.45,0.5,0.55,0.6,0.65,0.7,0.75,0.8,1},{"F","D","C","C+","B-","B","B+","A-","A","A+"}))))</f>
        <v/>
      </c>
      <c r="Y196" s="1" t="str">
        <f>IF(COUNT($A196)=0,"",IF(W196="","--",IF(W196="3E","3E",LOOKUP(W196/Y$2,{0,0.4,0.45,0.5,0.55,0.6,0.65,0.7,0.75,0.8,1},{0,2,2.25,2.5,2.75,3,3.25,3.5,3.75,4}))))</f>
        <v/>
      </c>
      <c r="Z196" s="2" t="str">
        <f>IF(COUNT($A196)=0,"",IF($A196&lt;&gt;DRAFT!$B198,"ERR",IF(DRAFT!CC198="3E","3E",IF(COUNT(DRAFT!BY198,DRAFT!CC198)&gt;0,DRAFT!CD198,""))))</f>
        <v/>
      </c>
      <c r="AA196" s="2" t="str">
        <f>IF(COUNT($A196)=0,"",IF(Z196="3E","3E",IF(Z196="","I",LOOKUP(Z196/AB$2,{0,0.4,0.45,0.5,0.55,0.6,0.65,0.7,0.75,0.8,1},{"F","D","C","C+","B-","B","B+","A-","A","A+"}))))</f>
        <v/>
      </c>
      <c r="AB196" s="1" t="str">
        <f>IF(COUNT($A196)=0,"",IF(Z196="","--",IF(Z196="3E","3E",LOOKUP(Z196/AB$2,{0,0.4,0.45,0.5,0.55,0.6,0.65,0.7,0.75,0.8,1},{0,2,2.25,2.5,2.75,3,3.25,3.5,3.75,4}))))</f>
        <v/>
      </c>
      <c r="AC196" s="2" t="str">
        <f>IF(COUNT($A196)=0,"",IF($A196&lt;&gt;DRAFT!$B198,"ERR",IF(DRAFT!CF198&gt;0,DRAFT!CF198,"")))</f>
        <v/>
      </c>
      <c r="AD196" s="2" t="str">
        <f>IF(COUNT($A196)=0,"",IF(AC196="3E","3E",IF(AC196="","I",LOOKUP(AC196/AE$2,{0,0.4,0.45,0.5,0.55,0.6,0.65,0.7,0.75,0.8,1},{"F","D","C","C+","B-","B","B+","A-","A","A+"}))))</f>
        <v/>
      </c>
      <c r="AE196" s="1" t="str">
        <f>IF(COUNT($A196)=0,"",IF(AC196="","--",IF(AC196="3E","3E",LOOKUP(AC196/AE$2,{0,0.4,0.45,0.5,0.55,0.6,0.65,0.7,0.75,0.8,1},{0,2,2.25,2.5,2.75,3,3.25,3.5,3.75,4}))))</f>
        <v/>
      </c>
      <c r="AF196" s="2" t="str">
        <f>IF(COUNT($A196)=0,"",IF($A196&lt;&gt;DRAFT!$B198,"ERR",IF(DRAFT!CI198&gt;0,DRAFT!CK198,"")))</f>
        <v/>
      </c>
      <c r="AG196" s="2" t="str">
        <f>IF(COUNT($A196)=0,"",IF(AF196="3E","3E",IF(AF196="","I",LOOKUP(AF196/AH$2,{0,0.4,0.45,0.5,0.55,0.6,0.65,0.7,0.75,0.8,1},{"F","D","C","C+","B-","B","B+","A-","A","A+"}))))</f>
        <v/>
      </c>
      <c r="AH196" s="1" t="str">
        <f>IF(COUNT($A196)=0,"",IF(AF196="","--",IF(AF196="3E","3E",LOOKUP(AF196/AH$2,{0,0.4,0.45,0.5,0.55,0.6,0.65,0.7,0.75,0.8,1},{0,2,2.25,2.5,2.75,3,3.25,3.5,3.75,4}))))</f>
        <v/>
      </c>
      <c r="AI196" s="2" t="str">
        <f>IF($A196&lt;&gt;DRAFT!$B198,"ERR",IF(OR(COUNT($A196)=0,COUNT(DRAFT!CL198:CN198,DRAFT!CP198:CR198)=0),"",CEILING(SUM(DRAFT!CO198,DRAFT!CS198,DRAFT!CT198),1)))</f>
        <v/>
      </c>
      <c r="AJ196" s="2" t="str">
        <f>IF(COUNT($A196)=0,"",IF(AI196="3E","3E",IF(AI196="","I",LOOKUP(AI196/AK$2,{0,0.4,0.45,0.5,0.55,0.6,0.65,0.7,0.75,0.8,1},{"F","D","C","C+","B-","B","B+","A-","A","A+"}))))</f>
        <v/>
      </c>
      <c r="AK196" s="1" t="str">
        <f>IF(COUNT($A196)=0,"",IF(AI196="","--",IF(AI196="3E","3E",LOOKUP(AI196/AK$2,{0,0.4,0.45,0.5,0.55,0.6,0.65,0.7,0.75,0.8,1},{0,2,2.25,2.5,2.75,3,3.25,3.5,3.75,4}))))</f>
        <v/>
      </c>
      <c r="AL196" s="4" t="str">
        <f>IF(OR(COUNT($A196)=0,COUNT(B196:AK196)=0),"",IF(COUNTIF(B196:AK196,"3E")&gt;0,"3E",IF(DRAFT!$A198="R",TRUNC(SUMPRODUCT(RGP,RCP)/TCP,3),TRUNC((SUMPRODUCT(--(IMDGP&gt;0)*IMDGP,IMCP)+CEILING(DRAFT!$DB198*42,0.25))/TCP,3))))</f>
        <v/>
      </c>
      <c r="AM196" s="2" t="str">
        <f>IF(OR(COUNT($A196)=0,COUNT(B196:AK196)=0),"",IF(COUNTIF(B196:AK196,"3E")&gt;0,"3E",IF(DRAFT!$A198="R",SUMPRODUCT(--(RGP&gt;=2),RCP),SUMPRODUCT(--(IMDGP&gt;0),--(IMGP=0),IMCP)+DRAFT!$DC198)))</f>
        <v/>
      </c>
      <c r="AN196" s="67" t="str">
        <f>IF(AL196="3E","3E",IF(COUNT($A196)=0,"",IF(COUNT(AI196)=0,"--",ROUND(((CEILING(DRAFT!$CV198*38,0.25)+CEILING(DRAFT!$CX198*38,0.25)+CEILING(DRAFT!$CZ198*42,0.25)+CEILING($AL196*42,0.25))/160),2))))</f>
        <v/>
      </c>
      <c r="AO196" s="2" t="str">
        <f>IF(AN196="3E","3E",IF(COUNT($A196)=0,"",IF(COUNT(AN196)=0,"I",LOOKUP(AN196,{0,2,2.25,2.5,2.75,3,3.25,3.5,3.75,4},{"F","D","C","C+","B-","B","B+","A-","A","A+"}))))</f>
        <v/>
      </c>
      <c r="AP196" s="2" t="str">
        <f>IF(AN196="3E","3E",IF(OR(COUNT(A196)=0,COUNT(AN196)=0),"",DRAFT!CW198+DRAFT!CY198+DRAFT!DA198+N(TABULATION!AM196)))</f>
        <v/>
      </c>
      <c r="AQ196" s="2" t="str">
        <f>IF(OR(COUNT($A196)=0,COUNT(B196:AK196)=0),"",IF(COUNTIF(B196:AM196,"3E")&gt;0,"3E",IF(AND(DRAFT!$A198="IM",OR($AL196&gt;DRAFT!$DB198,$AM196&gt;DRAFT!$DC198)),"IMPROVED",IF(AND(DRAFT!$A198="IM",$AL196&lt;=DRAFT!$DB198,$AM196&lt;=DRAFT!$DC198),"NOT IMPROVED",IF(AND(DRAFT!CU198="S",AH196&gt;=2,AK196&gt;=2,AN196&gt;=2.5,AP196&gt;=144),"PASS","FAIL")))))</f>
        <v/>
      </c>
      <c r="AR196" s="2" t="str">
        <f t="shared" si="4"/>
        <v/>
      </c>
      <c r="AS196" s="2" t="str">
        <f t="shared" si="5"/>
        <v/>
      </c>
    </row>
    <row r="197" spans="1:45" ht="18.95" customHeight="1" x14ac:dyDescent="0.25">
      <c r="A197" s="3" t="str">
        <f>IF(DRAFT!$B199="","",DRAFT!$B199)</f>
        <v/>
      </c>
      <c r="B197" s="2" t="str">
        <f>IF(COUNT($A197)=0,"",IF($A197&lt;&gt;DRAFT!$B199,"ERR",IF(DRAFT!I199="3E","3E",IF(COUNT(DRAFT!E199,DRAFT!I199)&gt;0,DRAFT!J199,""))))</f>
        <v/>
      </c>
      <c r="C197" s="2" t="str">
        <f>IF(COUNT($A197)=0,"",IF(B197="3E","3E",IF(B197="","I",LOOKUP(B197/D$2,{0,0.4,0.45,0.5,0.55,0.6,0.65,0.7,0.75,0.8,1},{"F","D","C","C+","B-","B","B+","A-","A","A+"}))))</f>
        <v/>
      </c>
      <c r="D197" s="1" t="str">
        <f>IF(COUNT($A197)=0,"",IF(B197="","--",IF(B197="3E","3E",LOOKUP(B197/D$2,{0,0.4,0.45,0.5,0.55,0.6,0.65,0.7,0.75,0.8,1},{0,2,2.25,2.5,2.75,3,3.25,3.5,3.75,4}))))</f>
        <v/>
      </c>
      <c r="E197" s="2" t="str">
        <f>IF(COUNT($A197)=0,"",IF($A197&lt;&gt;DRAFT!$B199,"ERR",IF(DRAFT!R199="3E","3E",IF(COUNT(DRAFT!N199,DRAFT!R199)&gt;0,DRAFT!S199,""))))</f>
        <v/>
      </c>
      <c r="F197" s="2" t="str">
        <f>IF(COUNT($A197)=0,"",IF(E197="3E","3E",IF(E197="","I",LOOKUP(E197/G$2,{0,0.4,0.45,0.5,0.55,0.6,0.65,0.7,0.75,0.8,1},{"F","D","C","C+","B-","B","B+","A-","A","A+"}))))</f>
        <v/>
      </c>
      <c r="G197" s="1" t="str">
        <f>IF(COUNT($A197)=0,"",IF(E197="","--",IF(E197="3E","3E",LOOKUP(E197/G$2,{0,0.4,0.45,0.5,0.55,0.6,0.65,0.7,0.75,0.8,1},{0,2,2.25,2.5,2.75,3,3.25,3.5,3.75,4}))))</f>
        <v/>
      </c>
      <c r="H197" s="2" t="str">
        <f>IF(COUNT($A197)=0,"",IF($A197&lt;&gt;DRAFT!$B199,"ERR",IF(DRAFT!AA199="3E","3E",IF(COUNT(DRAFT!W199,DRAFT!AA199)&gt;0,DRAFT!AB199,""))))</f>
        <v/>
      </c>
      <c r="I197" s="2" t="str">
        <f>IF(COUNT($A197)=0,"",IF(H197="3E","3E",IF(H197="","I",LOOKUP(H197/J$2,{0,0.4,0.45,0.5,0.55,0.6,0.65,0.7,0.75,0.8,1},{"F","D","C","C+","B-","B","B+","A-","A","A+"}))))</f>
        <v/>
      </c>
      <c r="J197" s="1" t="str">
        <f>IF(COUNT($A197)=0,"",IF(H197="","--",IF(H197="3E","3E",LOOKUP(H197/J$2,{0,0.4,0.45,0.5,0.55,0.6,0.65,0.7,0.75,0.8,1},{0,2,2.25,2.5,2.75,3,3.25,3.5,3.75,4}))))</f>
        <v/>
      </c>
      <c r="K197" s="2" t="str">
        <f>IF(COUNT($A197)=0,"",IF($A197&lt;&gt;DRAFT!$B199,"ERR",IF(DRAFT!AJ199="3E","3E",IF(COUNT(DRAFT!AF199,DRAFT!AJ199)&gt;0,DRAFT!AK199,""))))</f>
        <v/>
      </c>
      <c r="L197" s="2" t="str">
        <f>IF(COUNT($A197)=0,"",IF(K197="3E","3E",IF(K197="","I",LOOKUP(K197/M$2,{0,0.4,0.45,0.5,0.55,0.6,0.65,0.7,0.75,0.8,1},{"F","D","C","C+","B-","B","B+","A-","A","A+"}))))</f>
        <v/>
      </c>
      <c r="M197" s="1" t="str">
        <f>IF(COUNT($A197)=0,"",IF(K197="","--",IF(K197="3E","3E",LOOKUP(K197/M$2,{0,0.4,0.45,0.5,0.55,0.6,0.65,0.7,0.75,0.8,1},{0,2,2.25,2.5,2.75,3,3.25,3.5,3.75,4}))))</f>
        <v/>
      </c>
      <c r="N197" s="2" t="str">
        <f>IF(COUNT($A197)=0,"",IF($A197&lt;&gt;DRAFT!$B199,"ERR",IF(DRAFT!AS199="3E","3E",IF(COUNT(DRAFT!AO199,DRAFT!AS199)&gt;0,DRAFT!AT199,""))))</f>
        <v/>
      </c>
      <c r="O197" s="2" t="str">
        <f>IF(COUNT($A197)=0,"",IF(N197="3E","3E",IF(N197="","I",LOOKUP(N197/P$2,{0,0.4,0.45,0.5,0.55,0.6,0.65,0.7,0.75,0.8,1},{"F","D","C","C+","B-","B","B+","A-","A","A+"}))))</f>
        <v/>
      </c>
      <c r="P197" s="1" t="str">
        <f>IF(COUNT($A197)=0,"",IF(N197="","--",IF(N197="3E","3E",LOOKUP(N197/P$2,{0,0.4,0.45,0.5,0.55,0.6,0.65,0.7,0.75,0.8,1},{0,2,2.25,2.5,2.75,3,3.25,3.5,3.75,4}))))</f>
        <v/>
      </c>
      <c r="Q197" s="2" t="str">
        <f>IF(COUNT($A197)=0,"",IF($A197&lt;&gt;DRAFT!$B199,"ERR",IF(DRAFT!BB199="3E","3E",IF(COUNT(DRAFT!AX199,DRAFT!BB199)&gt;0,DRAFT!BC199,""))))</f>
        <v/>
      </c>
      <c r="R197" s="2" t="str">
        <f>IF(COUNT($A197)=0,"",IF(Q197="3E","3E",IF(Q197="","I",LOOKUP(Q197/S$2,{0,0.4,0.45,0.5,0.55,0.6,0.65,0.7,0.75,0.8,1},{"F","D","C","C+","B-","B","B+","A-","A","A+"}))))</f>
        <v/>
      </c>
      <c r="S197" s="1" t="str">
        <f>IF(COUNT($A197)=0,"",IF(Q197="","--",IF(Q197="3E","3E",LOOKUP(Q197/S$2,{0,0.4,0.45,0.5,0.55,0.6,0.65,0.7,0.75,0.8,1},{0,2,2.25,2.5,2.75,3,3.25,3.5,3.75,4}))))</f>
        <v/>
      </c>
      <c r="T197" s="2" t="str">
        <f>IF(COUNT($A197)=0,"",IF($A197&lt;&gt;DRAFT!$B199,"ERR",IF(DRAFT!BK199="3E","3E",IF(COUNT(DRAFT!BG199,DRAFT!BK199)&gt;0,DRAFT!BL199,""))))</f>
        <v/>
      </c>
      <c r="U197" s="2" t="str">
        <f>IF(COUNT($A197)=0,"",IF(T197="3E","3E",IF(T197="","I",LOOKUP(T197/V$2,{0,0.4,0.45,0.5,0.55,0.6,0.65,0.7,0.75,0.8,1},{"F","D","C","C+","B-","B","B+","A-","A","A+"}))))</f>
        <v/>
      </c>
      <c r="V197" s="1" t="str">
        <f>IF(COUNT($A197)=0,"",IF(T197="","--",IF(T197="3E","3E",LOOKUP(T197/V$2,{0,0.4,0.45,0.5,0.55,0.6,0.65,0.7,0.75,0.8,1},{0,2,2.25,2.5,2.75,3,3.25,3.5,3.75,4}))))</f>
        <v/>
      </c>
      <c r="W197" s="2" t="str">
        <f>IF(COUNT($A197)=0,"",IF($A197&lt;&gt;DRAFT!$B199,"ERR",IF(DRAFT!BT199="3E","3E",IF(COUNT(DRAFT!BP199,DRAFT!BT199)&gt;0,DRAFT!BU199,""))))</f>
        <v/>
      </c>
      <c r="X197" s="2" t="str">
        <f>IF(COUNT($A197)=0,"",IF(W197="3E","3E",IF(W197="","I",LOOKUP(W197/Y$2,{0,0.4,0.45,0.5,0.55,0.6,0.65,0.7,0.75,0.8,1},{"F","D","C","C+","B-","B","B+","A-","A","A+"}))))</f>
        <v/>
      </c>
      <c r="Y197" s="1" t="str">
        <f>IF(COUNT($A197)=0,"",IF(W197="","--",IF(W197="3E","3E",LOOKUP(W197/Y$2,{0,0.4,0.45,0.5,0.55,0.6,0.65,0.7,0.75,0.8,1},{0,2,2.25,2.5,2.75,3,3.25,3.5,3.75,4}))))</f>
        <v/>
      </c>
      <c r="Z197" s="2" t="str">
        <f>IF(COUNT($A197)=0,"",IF($A197&lt;&gt;DRAFT!$B199,"ERR",IF(DRAFT!CC199="3E","3E",IF(COUNT(DRAFT!BY199,DRAFT!CC199)&gt;0,DRAFT!CD199,""))))</f>
        <v/>
      </c>
      <c r="AA197" s="2" t="str">
        <f>IF(COUNT($A197)=0,"",IF(Z197="3E","3E",IF(Z197="","I",LOOKUP(Z197/AB$2,{0,0.4,0.45,0.5,0.55,0.6,0.65,0.7,0.75,0.8,1},{"F","D","C","C+","B-","B","B+","A-","A","A+"}))))</f>
        <v/>
      </c>
      <c r="AB197" s="1" t="str">
        <f>IF(COUNT($A197)=0,"",IF(Z197="","--",IF(Z197="3E","3E",LOOKUP(Z197/AB$2,{0,0.4,0.45,0.5,0.55,0.6,0.65,0.7,0.75,0.8,1},{0,2,2.25,2.5,2.75,3,3.25,3.5,3.75,4}))))</f>
        <v/>
      </c>
      <c r="AC197" s="2" t="str">
        <f>IF(COUNT($A197)=0,"",IF($A197&lt;&gt;DRAFT!$B199,"ERR",IF(DRAFT!CF199&gt;0,DRAFT!CF199,"")))</f>
        <v/>
      </c>
      <c r="AD197" s="2" t="str">
        <f>IF(COUNT($A197)=0,"",IF(AC197="3E","3E",IF(AC197="","I",LOOKUP(AC197/AE$2,{0,0.4,0.45,0.5,0.55,0.6,0.65,0.7,0.75,0.8,1},{"F","D","C","C+","B-","B","B+","A-","A","A+"}))))</f>
        <v/>
      </c>
      <c r="AE197" s="1" t="str">
        <f>IF(COUNT($A197)=0,"",IF(AC197="","--",IF(AC197="3E","3E",LOOKUP(AC197/AE$2,{0,0.4,0.45,0.5,0.55,0.6,0.65,0.7,0.75,0.8,1},{0,2,2.25,2.5,2.75,3,3.25,3.5,3.75,4}))))</f>
        <v/>
      </c>
      <c r="AF197" s="2" t="str">
        <f>IF(COUNT($A197)=0,"",IF($A197&lt;&gt;DRAFT!$B199,"ERR",IF(DRAFT!CI199&gt;0,DRAFT!CK199,"")))</f>
        <v/>
      </c>
      <c r="AG197" s="2" t="str">
        <f>IF(COUNT($A197)=0,"",IF(AF197="3E","3E",IF(AF197="","I",LOOKUP(AF197/AH$2,{0,0.4,0.45,0.5,0.55,0.6,0.65,0.7,0.75,0.8,1},{"F","D","C","C+","B-","B","B+","A-","A","A+"}))))</f>
        <v/>
      </c>
      <c r="AH197" s="1" t="str">
        <f>IF(COUNT($A197)=0,"",IF(AF197="","--",IF(AF197="3E","3E",LOOKUP(AF197/AH$2,{0,0.4,0.45,0.5,0.55,0.6,0.65,0.7,0.75,0.8,1},{0,2,2.25,2.5,2.75,3,3.25,3.5,3.75,4}))))</f>
        <v/>
      </c>
      <c r="AI197" s="2" t="str">
        <f>IF($A197&lt;&gt;DRAFT!$B199,"ERR",IF(OR(COUNT($A197)=0,COUNT(DRAFT!CL199:CN199,DRAFT!CP199:CR199)=0),"",CEILING(SUM(DRAFT!CO199,DRAFT!CS199,DRAFT!CT199),1)))</f>
        <v/>
      </c>
      <c r="AJ197" s="2" t="str">
        <f>IF(COUNT($A197)=0,"",IF(AI197="3E","3E",IF(AI197="","I",LOOKUP(AI197/AK$2,{0,0.4,0.45,0.5,0.55,0.6,0.65,0.7,0.75,0.8,1},{"F","D","C","C+","B-","B","B+","A-","A","A+"}))))</f>
        <v/>
      </c>
      <c r="AK197" s="1" t="str">
        <f>IF(COUNT($A197)=0,"",IF(AI197="","--",IF(AI197="3E","3E",LOOKUP(AI197/AK$2,{0,0.4,0.45,0.5,0.55,0.6,0.65,0.7,0.75,0.8,1},{0,2,2.25,2.5,2.75,3,3.25,3.5,3.75,4}))))</f>
        <v/>
      </c>
      <c r="AL197" s="4" t="str">
        <f>IF(OR(COUNT($A197)=0,COUNT(B197:AK197)=0),"",IF(COUNTIF(B197:AK197,"3E")&gt;0,"3E",IF(DRAFT!$A199="R",TRUNC(SUMPRODUCT(RGP,RCP)/TCP,3),TRUNC((SUMPRODUCT(--(IMDGP&gt;0)*IMDGP,IMCP)+CEILING(DRAFT!$DB199*42,0.25))/TCP,3))))</f>
        <v/>
      </c>
      <c r="AM197" s="2" t="str">
        <f>IF(OR(COUNT($A197)=0,COUNT(B197:AK197)=0),"",IF(COUNTIF(B197:AK197,"3E")&gt;0,"3E",IF(DRAFT!$A199="R",SUMPRODUCT(--(RGP&gt;=2),RCP),SUMPRODUCT(--(IMDGP&gt;0),--(IMGP=0),IMCP)+DRAFT!$DC199)))</f>
        <v/>
      </c>
      <c r="AN197" s="67" t="str">
        <f>IF(AL197="3E","3E",IF(COUNT($A197)=0,"",IF(COUNT(AI197)=0,"--",ROUND(((CEILING(DRAFT!$CV199*38,0.25)+CEILING(DRAFT!$CX199*38,0.25)+CEILING(DRAFT!$CZ199*42,0.25)+CEILING($AL197*42,0.25))/160),2))))</f>
        <v/>
      </c>
      <c r="AO197" s="2" t="str">
        <f>IF(AN197="3E","3E",IF(COUNT($A197)=0,"",IF(COUNT(AN197)=0,"I",LOOKUP(AN197,{0,2,2.25,2.5,2.75,3,3.25,3.5,3.75,4},{"F","D","C","C+","B-","B","B+","A-","A","A+"}))))</f>
        <v/>
      </c>
      <c r="AP197" s="2" t="str">
        <f>IF(AN197="3E","3E",IF(OR(COUNT(A197)=0,COUNT(AN197)=0),"",DRAFT!CW199+DRAFT!CY199+DRAFT!DA199+N(TABULATION!AM197)))</f>
        <v/>
      </c>
      <c r="AQ197" s="2" t="str">
        <f>IF(OR(COUNT($A197)=0,COUNT(B197:AK197)=0),"",IF(COUNTIF(B197:AM197,"3E")&gt;0,"3E",IF(AND(DRAFT!$A199="IM",OR($AL197&gt;DRAFT!$DB199,$AM197&gt;DRAFT!$DC199)),"IMPROVED",IF(AND(DRAFT!$A199="IM",$AL197&lt;=DRAFT!$DB199,$AM197&lt;=DRAFT!$DC199),"NOT IMPROVED",IF(AND(DRAFT!CU199="S",AH197&gt;=2,AK197&gt;=2,AN197&gt;=2.5,AP197&gt;=144),"PASS","FAIL")))))</f>
        <v/>
      </c>
      <c r="AR197" s="2" t="str">
        <f t="shared" si="4"/>
        <v/>
      </c>
      <c r="AS197" s="2" t="str">
        <f t="shared" si="5"/>
        <v/>
      </c>
    </row>
    <row r="198" spans="1:45" ht="18.95" customHeight="1" x14ac:dyDescent="0.25">
      <c r="A198" s="3" t="str">
        <f>IF(DRAFT!$B200="","",DRAFT!$B200)</f>
        <v/>
      </c>
      <c r="B198" s="2" t="str">
        <f>IF(COUNT($A198)=0,"",IF($A198&lt;&gt;DRAFT!$B200,"ERR",IF(DRAFT!I200="3E","3E",IF(COUNT(DRAFT!E200,DRAFT!I200)&gt;0,DRAFT!J200,""))))</f>
        <v/>
      </c>
      <c r="C198" s="2" t="str">
        <f>IF(COUNT($A198)=0,"",IF(B198="3E","3E",IF(B198="","I",LOOKUP(B198/D$2,{0,0.4,0.45,0.5,0.55,0.6,0.65,0.7,0.75,0.8,1},{"F","D","C","C+","B-","B","B+","A-","A","A+"}))))</f>
        <v/>
      </c>
      <c r="D198" s="1" t="str">
        <f>IF(COUNT($A198)=0,"",IF(B198="","--",IF(B198="3E","3E",LOOKUP(B198/D$2,{0,0.4,0.45,0.5,0.55,0.6,0.65,0.7,0.75,0.8,1},{0,2,2.25,2.5,2.75,3,3.25,3.5,3.75,4}))))</f>
        <v/>
      </c>
      <c r="E198" s="2" t="str">
        <f>IF(COUNT($A198)=0,"",IF($A198&lt;&gt;DRAFT!$B200,"ERR",IF(DRAFT!R200="3E","3E",IF(COUNT(DRAFT!N200,DRAFT!R200)&gt;0,DRAFT!S200,""))))</f>
        <v/>
      </c>
      <c r="F198" s="2" t="str">
        <f>IF(COUNT($A198)=0,"",IF(E198="3E","3E",IF(E198="","I",LOOKUP(E198/G$2,{0,0.4,0.45,0.5,0.55,0.6,0.65,0.7,0.75,0.8,1},{"F","D","C","C+","B-","B","B+","A-","A","A+"}))))</f>
        <v/>
      </c>
      <c r="G198" s="1" t="str">
        <f>IF(COUNT($A198)=0,"",IF(E198="","--",IF(E198="3E","3E",LOOKUP(E198/G$2,{0,0.4,0.45,0.5,0.55,0.6,0.65,0.7,0.75,0.8,1},{0,2,2.25,2.5,2.75,3,3.25,3.5,3.75,4}))))</f>
        <v/>
      </c>
      <c r="H198" s="2" t="str">
        <f>IF(COUNT($A198)=0,"",IF($A198&lt;&gt;DRAFT!$B200,"ERR",IF(DRAFT!AA200="3E","3E",IF(COUNT(DRAFT!W200,DRAFT!AA200)&gt;0,DRAFT!AB200,""))))</f>
        <v/>
      </c>
      <c r="I198" s="2" t="str">
        <f>IF(COUNT($A198)=0,"",IF(H198="3E","3E",IF(H198="","I",LOOKUP(H198/J$2,{0,0.4,0.45,0.5,0.55,0.6,0.65,0.7,0.75,0.8,1},{"F","D","C","C+","B-","B","B+","A-","A","A+"}))))</f>
        <v/>
      </c>
      <c r="J198" s="1" t="str">
        <f>IF(COUNT($A198)=0,"",IF(H198="","--",IF(H198="3E","3E",LOOKUP(H198/J$2,{0,0.4,0.45,0.5,0.55,0.6,0.65,0.7,0.75,0.8,1},{0,2,2.25,2.5,2.75,3,3.25,3.5,3.75,4}))))</f>
        <v/>
      </c>
      <c r="K198" s="2" t="str">
        <f>IF(COUNT($A198)=0,"",IF($A198&lt;&gt;DRAFT!$B200,"ERR",IF(DRAFT!AJ200="3E","3E",IF(COUNT(DRAFT!AF200,DRAFT!AJ200)&gt;0,DRAFT!AK200,""))))</f>
        <v/>
      </c>
      <c r="L198" s="2" t="str">
        <f>IF(COUNT($A198)=0,"",IF(K198="3E","3E",IF(K198="","I",LOOKUP(K198/M$2,{0,0.4,0.45,0.5,0.55,0.6,0.65,0.7,0.75,0.8,1},{"F","D","C","C+","B-","B","B+","A-","A","A+"}))))</f>
        <v/>
      </c>
      <c r="M198" s="1" t="str">
        <f>IF(COUNT($A198)=0,"",IF(K198="","--",IF(K198="3E","3E",LOOKUP(K198/M$2,{0,0.4,0.45,0.5,0.55,0.6,0.65,0.7,0.75,0.8,1},{0,2,2.25,2.5,2.75,3,3.25,3.5,3.75,4}))))</f>
        <v/>
      </c>
      <c r="N198" s="2" t="str">
        <f>IF(COUNT($A198)=0,"",IF($A198&lt;&gt;DRAFT!$B200,"ERR",IF(DRAFT!AS200="3E","3E",IF(COUNT(DRAFT!AO200,DRAFT!AS200)&gt;0,DRAFT!AT200,""))))</f>
        <v/>
      </c>
      <c r="O198" s="2" t="str">
        <f>IF(COUNT($A198)=0,"",IF(N198="3E","3E",IF(N198="","I",LOOKUP(N198/P$2,{0,0.4,0.45,0.5,0.55,0.6,0.65,0.7,0.75,0.8,1},{"F","D","C","C+","B-","B","B+","A-","A","A+"}))))</f>
        <v/>
      </c>
      <c r="P198" s="1" t="str">
        <f>IF(COUNT($A198)=0,"",IF(N198="","--",IF(N198="3E","3E",LOOKUP(N198/P$2,{0,0.4,0.45,0.5,0.55,0.6,0.65,0.7,0.75,0.8,1},{0,2,2.25,2.5,2.75,3,3.25,3.5,3.75,4}))))</f>
        <v/>
      </c>
      <c r="Q198" s="2" t="str">
        <f>IF(COUNT($A198)=0,"",IF($A198&lt;&gt;DRAFT!$B200,"ERR",IF(DRAFT!BB200="3E","3E",IF(COUNT(DRAFT!AX200,DRAFT!BB200)&gt;0,DRAFT!BC200,""))))</f>
        <v/>
      </c>
      <c r="R198" s="2" t="str">
        <f>IF(COUNT($A198)=0,"",IF(Q198="3E","3E",IF(Q198="","I",LOOKUP(Q198/S$2,{0,0.4,0.45,0.5,0.55,0.6,0.65,0.7,0.75,0.8,1},{"F","D","C","C+","B-","B","B+","A-","A","A+"}))))</f>
        <v/>
      </c>
      <c r="S198" s="1" t="str">
        <f>IF(COUNT($A198)=0,"",IF(Q198="","--",IF(Q198="3E","3E",LOOKUP(Q198/S$2,{0,0.4,0.45,0.5,0.55,0.6,0.65,0.7,0.75,0.8,1},{0,2,2.25,2.5,2.75,3,3.25,3.5,3.75,4}))))</f>
        <v/>
      </c>
      <c r="T198" s="2" t="str">
        <f>IF(COUNT($A198)=0,"",IF($A198&lt;&gt;DRAFT!$B200,"ERR",IF(DRAFT!BK200="3E","3E",IF(COUNT(DRAFT!BG200,DRAFT!BK200)&gt;0,DRAFT!BL200,""))))</f>
        <v/>
      </c>
      <c r="U198" s="2" t="str">
        <f>IF(COUNT($A198)=0,"",IF(T198="3E","3E",IF(T198="","I",LOOKUP(T198/V$2,{0,0.4,0.45,0.5,0.55,0.6,0.65,0.7,0.75,0.8,1},{"F","D","C","C+","B-","B","B+","A-","A","A+"}))))</f>
        <v/>
      </c>
      <c r="V198" s="1" t="str">
        <f>IF(COUNT($A198)=0,"",IF(T198="","--",IF(T198="3E","3E",LOOKUP(T198/V$2,{0,0.4,0.45,0.5,0.55,0.6,0.65,0.7,0.75,0.8,1},{0,2,2.25,2.5,2.75,3,3.25,3.5,3.75,4}))))</f>
        <v/>
      </c>
      <c r="W198" s="2" t="str">
        <f>IF(COUNT($A198)=0,"",IF($A198&lt;&gt;DRAFT!$B200,"ERR",IF(DRAFT!BT200="3E","3E",IF(COUNT(DRAFT!BP200,DRAFT!BT200)&gt;0,DRAFT!BU200,""))))</f>
        <v/>
      </c>
      <c r="X198" s="2" t="str">
        <f>IF(COUNT($A198)=0,"",IF(W198="3E","3E",IF(W198="","I",LOOKUP(W198/Y$2,{0,0.4,0.45,0.5,0.55,0.6,0.65,0.7,0.75,0.8,1},{"F","D","C","C+","B-","B","B+","A-","A","A+"}))))</f>
        <v/>
      </c>
      <c r="Y198" s="1" t="str">
        <f>IF(COUNT($A198)=0,"",IF(W198="","--",IF(W198="3E","3E",LOOKUP(W198/Y$2,{0,0.4,0.45,0.5,0.55,0.6,0.65,0.7,0.75,0.8,1},{0,2,2.25,2.5,2.75,3,3.25,3.5,3.75,4}))))</f>
        <v/>
      </c>
      <c r="Z198" s="2" t="str">
        <f>IF(COUNT($A198)=0,"",IF($A198&lt;&gt;DRAFT!$B200,"ERR",IF(DRAFT!CC200="3E","3E",IF(COUNT(DRAFT!BY200,DRAFT!CC200)&gt;0,DRAFT!CD200,""))))</f>
        <v/>
      </c>
      <c r="AA198" s="2" t="str">
        <f>IF(COUNT($A198)=0,"",IF(Z198="3E","3E",IF(Z198="","I",LOOKUP(Z198/AB$2,{0,0.4,0.45,0.5,0.55,0.6,0.65,0.7,0.75,0.8,1},{"F","D","C","C+","B-","B","B+","A-","A","A+"}))))</f>
        <v/>
      </c>
      <c r="AB198" s="1" t="str">
        <f>IF(COUNT($A198)=0,"",IF(Z198="","--",IF(Z198="3E","3E",LOOKUP(Z198/AB$2,{0,0.4,0.45,0.5,0.55,0.6,0.65,0.7,0.75,0.8,1},{0,2,2.25,2.5,2.75,3,3.25,3.5,3.75,4}))))</f>
        <v/>
      </c>
      <c r="AC198" s="2" t="str">
        <f>IF(COUNT($A198)=0,"",IF($A198&lt;&gt;DRAFT!$B200,"ERR",IF(DRAFT!CF200&gt;0,DRAFT!CF200,"")))</f>
        <v/>
      </c>
      <c r="AD198" s="2" t="str">
        <f>IF(COUNT($A198)=0,"",IF(AC198="3E","3E",IF(AC198="","I",LOOKUP(AC198/AE$2,{0,0.4,0.45,0.5,0.55,0.6,0.65,0.7,0.75,0.8,1},{"F","D","C","C+","B-","B","B+","A-","A","A+"}))))</f>
        <v/>
      </c>
      <c r="AE198" s="1" t="str">
        <f>IF(COUNT($A198)=0,"",IF(AC198="","--",IF(AC198="3E","3E",LOOKUP(AC198/AE$2,{0,0.4,0.45,0.5,0.55,0.6,0.65,0.7,0.75,0.8,1},{0,2,2.25,2.5,2.75,3,3.25,3.5,3.75,4}))))</f>
        <v/>
      </c>
      <c r="AF198" s="2" t="str">
        <f>IF(COUNT($A198)=0,"",IF($A198&lt;&gt;DRAFT!$B200,"ERR",IF(DRAFT!CI200&gt;0,DRAFT!CK200,"")))</f>
        <v/>
      </c>
      <c r="AG198" s="2" t="str">
        <f>IF(COUNT($A198)=0,"",IF(AF198="3E","3E",IF(AF198="","I",LOOKUP(AF198/AH$2,{0,0.4,0.45,0.5,0.55,0.6,0.65,0.7,0.75,0.8,1},{"F","D","C","C+","B-","B","B+","A-","A","A+"}))))</f>
        <v/>
      </c>
      <c r="AH198" s="1" t="str">
        <f>IF(COUNT($A198)=0,"",IF(AF198="","--",IF(AF198="3E","3E",LOOKUP(AF198/AH$2,{0,0.4,0.45,0.5,0.55,0.6,0.65,0.7,0.75,0.8,1},{0,2,2.25,2.5,2.75,3,3.25,3.5,3.75,4}))))</f>
        <v/>
      </c>
      <c r="AI198" s="2" t="str">
        <f>IF($A198&lt;&gt;DRAFT!$B200,"ERR",IF(OR(COUNT($A198)=0,COUNT(DRAFT!CL200:CN200,DRAFT!CP200:CR200)=0),"",CEILING(SUM(DRAFT!CO200,DRAFT!CS200,DRAFT!CT200),1)))</f>
        <v/>
      </c>
      <c r="AJ198" s="2" t="str">
        <f>IF(COUNT($A198)=0,"",IF(AI198="3E","3E",IF(AI198="","I",LOOKUP(AI198/AK$2,{0,0.4,0.45,0.5,0.55,0.6,0.65,0.7,0.75,0.8,1},{"F","D","C","C+","B-","B","B+","A-","A","A+"}))))</f>
        <v/>
      </c>
      <c r="AK198" s="1" t="str">
        <f>IF(COUNT($A198)=0,"",IF(AI198="","--",IF(AI198="3E","3E",LOOKUP(AI198/AK$2,{0,0.4,0.45,0.5,0.55,0.6,0.65,0.7,0.75,0.8,1},{0,2,2.25,2.5,2.75,3,3.25,3.5,3.75,4}))))</f>
        <v/>
      </c>
      <c r="AL198" s="4" t="str">
        <f>IF(OR(COUNT($A198)=0,COUNT(B198:AK198)=0),"",IF(COUNTIF(B198:AK198,"3E")&gt;0,"3E",IF(DRAFT!$A200="R",TRUNC(SUMPRODUCT(RGP,RCP)/TCP,3),TRUNC((SUMPRODUCT(--(IMDGP&gt;0)*IMDGP,IMCP)+CEILING(DRAFT!$DB200*42,0.25))/TCP,3))))</f>
        <v/>
      </c>
      <c r="AM198" s="2" t="str">
        <f>IF(OR(COUNT($A198)=0,COUNT(B198:AK198)=0),"",IF(COUNTIF(B198:AK198,"3E")&gt;0,"3E",IF(DRAFT!$A200="R",SUMPRODUCT(--(RGP&gt;=2),RCP),SUMPRODUCT(--(IMDGP&gt;0),--(IMGP=0),IMCP)+DRAFT!$DC200)))</f>
        <v/>
      </c>
      <c r="AN198" s="67" t="str">
        <f>IF(AL198="3E","3E",IF(COUNT($A198)=0,"",IF(COUNT(AI198)=0,"--",ROUND(((CEILING(DRAFT!$CV200*38,0.25)+CEILING(DRAFT!$CX200*38,0.25)+CEILING(DRAFT!$CZ200*42,0.25)+CEILING($AL198*42,0.25))/160),2))))</f>
        <v/>
      </c>
      <c r="AO198" s="2" t="str">
        <f>IF(AN198="3E","3E",IF(COUNT($A198)=0,"",IF(COUNT(AN198)=0,"I",LOOKUP(AN198,{0,2,2.25,2.5,2.75,3,3.25,3.5,3.75,4},{"F","D","C","C+","B-","B","B+","A-","A","A+"}))))</f>
        <v/>
      </c>
      <c r="AP198" s="2" t="str">
        <f>IF(AN198="3E","3E",IF(OR(COUNT(A198)=0,COUNT(AN198)=0),"",DRAFT!CW200+DRAFT!CY200+DRAFT!DA200+N(TABULATION!AM198)))</f>
        <v/>
      </c>
      <c r="AQ198" s="2" t="str">
        <f>IF(OR(COUNT($A198)=0,COUNT(B198:AK198)=0),"",IF(COUNTIF(B198:AM198,"3E")&gt;0,"3E",IF(AND(DRAFT!$A200="IM",OR($AL198&gt;DRAFT!$DB200,$AM198&gt;DRAFT!$DC200)),"IMPROVED",IF(AND(DRAFT!$A200="IM",$AL198&lt;=DRAFT!$DB200,$AM198&lt;=DRAFT!$DC200),"NOT IMPROVED",IF(AND(DRAFT!CU200="S",AH198&gt;=2,AK198&gt;=2,AN198&gt;=2.5,AP198&gt;=144),"PASS","FAIL")))))</f>
        <v/>
      </c>
      <c r="AR198" s="2" t="str">
        <f t="shared" ref="AR198:AR261" si="6">IF(COUNT($A198)=0,"",IF(AQ198="3E","3E",IF(AQ198="PASS",CONCATENATE(IF(N(D198)&lt;2,"411F,",""),IF(N(G198)&lt;2,"412F,",""),IF(N(J198)&lt;2,"413F,",""),IF(N(M198)&lt;2,"421F,",""),IF(N(P198)&lt;2,"422F,",""),IF(N(S198)&lt;2,"423F,",""),IF(N(V198)&lt;2,"431F,",""),IF(N(Y198)&lt;2,"432F,",""),IF(N(AB198)&lt;2,"433F,","")),"")))</f>
        <v/>
      </c>
      <c r="AS198" s="2" t="str">
        <f t="shared" ref="AS198:AS261" si="7">IF(OR(COUNT($A198)=0,COUNT(AF198)=0,COUNT(AI198)=0),"",IF($AL198="3E","3E",RANK(AN198,$AN$5:$AN$200,0)))</f>
        <v/>
      </c>
    </row>
    <row r="199" spans="1:45" ht="18.95" customHeight="1" x14ac:dyDescent="0.25">
      <c r="A199" s="3" t="str">
        <f>IF(DRAFT!$B201="","",DRAFT!$B201)</f>
        <v/>
      </c>
      <c r="B199" s="2" t="str">
        <f>IF(COUNT($A199)=0,"",IF($A199&lt;&gt;DRAFT!$B201,"ERR",IF(DRAFT!I201="3E","3E",IF(COUNT(DRAFT!E201,DRAFT!I201)&gt;0,DRAFT!J201,""))))</f>
        <v/>
      </c>
      <c r="C199" s="2" t="str">
        <f>IF(COUNT($A199)=0,"",IF(B199="3E","3E",IF(B199="","I",LOOKUP(B199/D$2,{0,0.4,0.45,0.5,0.55,0.6,0.65,0.7,0.75,0.8,1},{"F","D","C","C+","B-","B","B+","A-","A","A+"}))))</f>
        <v/>
      </c>
      <c r="D199" s="1" t="str">
        <f>IF(COUNT($A199)=0,"",IF(B199="","--",IF(B199="3E","3E",LOOKUP(B199/D$2,{0,0.4,0.45,0.5,0.55,0.6,0.65,0.7,0.75,0.8,1},{0,2,2.25,2.5,2.75,3,3.25,3.5,3.75,4}))))</f>
        <v/>
      </c>
      <c r="E199" s="2" t="str">
        <f>IF(COUNT($A199)=0,"",IF($A199&lt;&gt;DRAFT!$B201,"ERR",IF(DRAFT!R201="3E","3E",IF(COUNT(DRAFT!N201,DRAFT!R201)&gt;0,DRAFT!S201,""))))</f>
        <v/>
      </c>
      <c r="F199" s="2" t="str">
        <f>IF(COUNT($A199)=0,"",IF(E199="3E","3E",IF(E199="","I",LOOKUP(E199/G$2,{0,0.4,0.45,0.5,0.55,0.6,0.65,0.7,0.75,0.8,1},{"F","D","C","C+","B-","B","B+","A-","A","A+"}))))</f>
        <v/>
      </c>
      <c r="G199" s="1" t="str">
        <f>IF(COUNT($A199)=0,"",IF(E199="","--",IF(E199="3E","3E",LOOKUP(E199/G$2,{0,0.4,0.45,0.5,0.55,0.6,0.65,0.7,0.75,0.8,1},{0,2,2.25,2.5,2.75,3,3.25,3.5,3.75,4}))))</f>
        <v/>
      </c>
      <c r="H199" s="2" t="str">
        <f>IF(COUNT($A199)=0,"",IF($A199&lt;&gt;DRAFT!$B201,"ERR",IF(DRAFT!AA201="3E","3E",IF(COUNT(DRAFT!W201,DRAFT!AA201)&gt;0,DRAFT!AB201,""))))</f>
        <v/>
      </c>
      <c r="I199" s="2" t="str">
        <f>IF(COUNT($A199)=0,"",IF(H199="3E","3E",IF(H199="","I",LOOKUP(H199/J$2,{0,0.4,0.45,0.5,0.55,0.6,0.65,0.7,0.75,0.8,1},{"F","D","C","C+","B-","B","B+","A-","A","A+"}))))</f>
        <v/>
      </c>
      <c r="J199" s="1" t="str">
        <f>IF(COUNT($A199)=0,"",IF(H199="","--",IF(H199="3E","3E",LOOKUP(H199/J$2,{0,0.4,0.45,0.5,0.55,0.6,0.65,0.7,0.75,0.8,1},{0,2,2.25,2.5,2.75,3,3.25,3.5,3.75,4}))))</f>
        <v/>
      </c>
      <c r="K199" s="2" t="str">
        <f>IF(COUNT($A199)=0,"",IF($A199&lt;&gt;DRAFT!$B201,"ERR",IF(DRAFT!AJ201="3E","3E",IF(COUNT(DRAFT!AF201,DRAFT!AJ201)&gt;0,DRAFT!AK201,""))))</f>
        <v/>
      </c>
      <c r="L199" s="2" t="str">
        <f>IF(COUNT($A199)=0,"",IF(K199="3E","3E",IF(K199="","I",LOOKUP(K199/M$2,{0,0.4,0.45,0.5,0.55,0.6,0.65,0.7,0.75,0.8,1},{"F","D","C","C+","B-","B","B+","A-","A","A+"}))))</f>
        <v/>
      </c>
      <c r="M199" s="1" t="str">
        <f>IF(COUNT($A199)=0,"",IF(K199="","--",IF(K199="3E","3E",LOOKUP(K199/M$2,{0,0.4,0.45,0.5,0.55,0.6,0.65,0.7,0.75,0.8,1},{0,2,2.25,2.5,2.75,3,3.25,3.5,3.75,4}))))</f>
        <v/>
      </c>
      <c r="N199" s="2" t="str">
        <f>IF(COUNT($A199)=0,"",IF($A199&lt;&gt;DRAFT!$B201,"ERR",IF(DRAFT!AS201="3E","3E",IF(COUNT(DRAFT!AO201,DRAFT!AS201)&gt;0,DRAFT!AT201,""))))</f>
        <v/>
      </c>
      <c r="O199" s="2" t="str">
        <f>IF(COUNT($A199)=0,"",IF(N199="3E","3E",IF(N199="","I",LOOKUP(N199/P$2,{0,0.4,0.45,0.5,0.55,0.6,0.65,0.7,0.75,0.8,1},{"F","D","C","C+","B-","B","B+","A-","A","A+"}))))</f>
        <v/>
      </c>
      <c r="P199" s="1" t="str">
        <f>IF(COUNT($A199)=0,"",IF(N199="","--",IF(N199="3E","3E",LOOKUP(N199/P$2,{0,0.4,0.45,0.5,0.55,0.6,0.65,0.7,0.75,0.8,1},{0,2,2.25,2.5,2.75,3,3.25,3.5,3.75,4}))))</f>
        <v/>
      </c>
      <c r="Q199" s="2" t="str">
        <f>IF(COUNT($A199)=0,"",IF($A199&lt;&gt;DRAFT!$B201,"ERR",IF(DRAFT!BB201="3E","3E",IF(COUNT(DRAFT!AX201,DRAFT!BB201)&gt;0,DRAFT!BC201,""))))</f>
        <v/>
      </c>
      <c r="R199" s="2" t="str">
        <f>IF(COUNT($A199)=0,"",IF(Q199="3E","3E",IF(Q199="","I",LOOKUP(Q199/S$2,{0,0.4,0.45,0.5,0.55,0.6,0.65,0.7,0.75,0.8,1},{"F","D","C","C+","B-","B","B+","A-","A","A+"}))))</f>
        <v/>
      </c>
      <c r="S199" s="1" t="str">
        <f>IF(COUNT($A199)=0,"",IF(Q199="","--",IF(Q199="3E","3E",LOOKUP(Q199/S$2,{0,0.4,0.45,0.5,0.55,0.6,0.65,0.7,0.75,0.8,1},{0,2,2.25,2.5,2.75,3,3.25,3.5,3.75,4}))))</f>
        <v/>
      </c>
      <c r="T199" s="2" t="str">
        <f>IF(COUNT($A199)=0,"",IF($A199&lt;&gt;DRAFT!$B201,"ERR",IF(DRAFT!BK201="3E","3E",IF(COUNT(DRAFT!BG201,DRAFT!BK201)&gt;0,DRAFT!BL201,""))))</f>
        <v/>
      </c>
      <c r="U199" s="2" t="str">
        <f>IF(COUNT($A199)=0,"",IF(T199="3E","3E",IF(T199="","I",LOOKUP(T199/V$2,{0,0.4,0.45,0.5,0.55,0.6,0.65,0.7,0.75,0.8,1},{"F","D","C","C+","B-","B","B+","A-","A","A+"}))))</f>
        <v/>
      </c>
      <c r="V199" s="1" t="str">
        <f>IF(COUNT($A199)=0,"",IF(T199="","--",IF(T199="3E","3E",LOOKUP(T199/V$2,{0,0.4,0.45,0.5,0.55,0.6,0.65,0.7,0.75,0.8,1},{0,2,2.25,2.5,2.75,3,3.25,3.5,3.75,4}))))</f>
        <v/>
      </c>
      <c r="W199" s="2" t="str">
        <f>IF(COUNT($A199)=0,"",IF($A199&lt;&gt;DRAFT!$B201,"ERR",IF(DRAFT!BT201="3E","3E",IF(COUNT(DRAFT!BP201,DRAFT!BT201)&gt;0,DRAFT!BU201,""))))</f>
        <v/>
      </c>
      <c r="X199" s="2" t="str">
        <f>IF(COUNT($A199)=0,"",IF(W199="3E","3E",IF(W199="","I",LOOKUP(W199/Y$2,{0,0.4,0.45,0.5,0.55,0.6,0.65,0.7,0.75,0.8,1},{"F","D","C","C+","B-","B","B+","A-","A","A+"}))))</f>
        <v/>
      </c>
      <c r="Y199" s="1" t="str">
        <f>IF(COUNT($A199)=0,"",IF(W199="","--",IF(W199="3E","3E",LOOKUP(W199/Y$2,{0,0.4,0.45,0.5,0.55,0.6,0.65,0.7,0.75,0.8,1},{0,2,2.25,2.5,2.75,3,3.25,3.5,3.75,4}))))</f>
        <v/>
      </c>
      <c r="Z199" s="2" t="str">
        <f>IF(COUNT($A199)=0,"",IF($A199&lt;&gt;DRAFT!$B201,"ERR",IF(DRAFT!CC201="3E","3E",IF(COUNT(DRAFT!BY201,DRAFT!CC201)&gt;0,DRAFT!CD201,""))))</f>
        <v/>
      </c>
      <c r="AA199" s="2" t="str">
        <f>IF(COUNT($A199)=0,"",IF(Z199="3E","3E",IF(Z199="","I",LOOKUP(Z199/AB$2,{0,0.4,0.45,0.5,0.55,0.6,0.65,0.7,0.75,0.8,1},{"F","D","C","C+","B-","B","B+","A-","A","A+"}))))</f>
        <v/>
      </c>
      <c r="AB199" s="1" t="str">
        <f>IF(COUNT($A199)=0,"",IF(Z199="","--",IF(Z199="3E","3E",LOOKUP(Z199/AB$2,{0,0.4,0.45,0.5,0.55,0.6,0.65,0.7,0.75,0.8,1},{0,2,2.25,2.5,2.75,3,3.25,3.5,3.75,4}))))</f>
        <v/>
      </c>
      <c r="AC199" s="2" t="str">
        <f>IF(COUNT($A199)=0,"",IF($A199&lt;&gt;DRAFT!$B201,"ERR",IF(DRAFT!CF201&gt;0,DRAFT!CF201,"")))</f>
        <v/>
      </c>
      <c r="AD199" s="2" t="str">
        <f>IF(COUNT($A199)=0,"",IF(AC199="3E","3E",IF(AC199="","I",LOOKUP(AC199/AE$2,{0,0.4,0.45,0.5,0.55,0.6,0.65,0.7,0.75,0.8,1},{"F","D","C","C+","B-","B","B+","A-","A","A+"}))))</f>
        <v/>
      </c>
      <c r="AE199" s="1" t="str">
        <f>IF(COUNT($A199)=0,"",IF(AC199="","--",IF(AC199="3E","3E",LOOKUP(AC199/AE$2,{0,0.4,0.45,0.5,0.55,0.6,0.65,0.7,0.75,0.8,1},{0,2,2.25,2.5,2.75,3,3.25,3.5,3.75,4}))))</f>
        <v/>
      </c>
      <c r="AF199" s="2" t="str">
        <f>IF(COUNT($A199)=0,"",IF($A199&lt;&gt;DRAFT!$B201,"ERR",IF(DRAFT!CI201&gt;0,DRAFT!CK201,"")))</f>
        <v/>
      </c>
      <c r="AG199" s="2" t="str">
        <f>IF(COUNT($A199)=0,"",IF(AF199="3E","3E",IF(AF199="","I",LOOKUP(AF199/AH$2,{0,0.4,0.45,0.5,0.55,0.6,0.65,0.7,0.75,0.8,1},{"F","D","C","C+","B-","B","B+","A-","A","A+"}))))</f>
        <v/>
      </c>
      <c r="AH199" s="1" t="str">
        <f>IF(COUNT($A199)=0,"",IF(AF199="","--",IF(AF199="3E","3E",LOOKUP(AF199/AH$2,{0,0.4,0.45,0.5,0.55,0.6,0.65,0.7,0.75,0.8,1},{0,2,2.25,2.5,2.75,3,3.25,3.5,3.75,4}))))</f>
        <v/>
      </c>
      <c r="AI199" s="2" t="str">
        <f>IF($A199&lt;&gt;DRAFT!$B201,"ERR",IF(OR(COUNT($A199)=0,COUNT(DRAFT!CL201:CN201,DRAFT!CP201:CR201)=0),"",CEILING(SUM(DRAFT!CO201,DRAFT!CS201,DRAFT!CT201),1)))</f>
        <v/>
      </c>
      <c r="AJ199" s="2" t="str">
        <f>IF(COUNT($A199)=0,"",IF(AI199="3E","3E",IF(AI199="","I",LOOKUP(AI199/AK$2,{0,0.4,0.45,0.5,0.55,0.6,0.65,0.7,0.75,0.8,1},{"F","D","C","C+","B-","B","B+","A-","A","A+"}))))</f>
        <v/>
      </c>
      <c r="AK199" s="1" t="str">
        <f>IF(COUNT($A199)=0,"",IF(AI199="","--",IF(AI199="3E","3E",LOOKUP(AI199/AK$2,{0,0.4,0.45,0.5,0.55,0.6,0.65,0.7,0.75,0.8,1},{0,2,2.25,2.5,2.75,3,3.25,3.5,3.75,4}))))</f>
        <v/>
      </c>
      <c r="AL199" s="4" t="str">
        <f>IF(OR(COUNT($A199)=0,COUNT(B199:AK199)=0),"",IF(COUNTIF(B199:AK199,"3E")&gt;0,"3E",IF(DRAFT!$A201="R",TRUNC(SUMPRODUCT(RGP,RCP)/TCP,3),TRUNC((SUMPRODUCT(--(IMDGP&gt;0)*IMDGP,IMCP)+CEILING(DRAFT!$DB201*42,0.25))/TCP,3))))</f>
        <v/>
      </c>
      <c r="AM199" s="2" t="str">
        <f>IF(OR(COUNT($A199)=0,COUNT(B199:AK199)=0),"",IF(COUNTIF(B199:AK199,"3E")&gt;0,"3E",IF(DRAFT!$A201="R",SUMPRODUCT(--(RGP&gt;=2),RCP),SUMPRODUCT(--(IMDGP&gt;0),--(IMGP=0),IMCP)+DRAFT!$DC201)))</f>
        <v/>
      </c>
      <c r="AN199" s="67" t="str">
        <f>IF(AL199="3E","3E",IF(COUNT($A199)=0,"",IF(COUNT(AI199)=0,"--",ROUND(((CEILING(DRAFT!$CV201*38,0.25)+CEILING(DRAFT!$CX201*38,0.25)+CEILING(DRAFT!$CZ201*42,0.25)+CEILING($AL199*42,0.25))/160),2))))</f>
        <v/>
      </c>
      <c r="AO199" s="2" t="str">
        <f>IF(AN199="3E","3E",IF(COUNT($A199)=0,"",IF(COUNT(AN199)=0,"I",LOOKUP(AN199,{0,2,2.25,2.5,2.75,3,3.25,3.5,3.75,4},{"F","D","C","C+","B-","B","B+","A-","A","A+"}))))</f>
        <v/>
      </c>
      <c r="AP199" s="2" t="str">
        <f>IF(AN199="3E","3E",IF(OR(COUNT(A199)=0,COUNT(AN199)=0),"",DRAFT!CW201+DRAFT!CY201+DRAFT!DA201+N(TABULATION!AM199)))</f>
        <v/>
      </c>
      <c r="AQ199" s="2" t="str">
        <f>IF(OR(COUNT($A199)=0,COUNT(B199:AK199)=0),"",IF(COUNTIF(B199:AM199,"3E")&gt;0,"3E",IF(AND(DRAFT!$A201="IM",OR($AL199&gt;DRAFT!$DB201,$AM199&gt;DRAFT!$DC201)),"IMPROVED",IF(AND(DRAFT!$A201="IM",$AL199&lt;=DRAFT!$DB201,$AM199&lt;=DRAFT!$DC201),"NOT IMPROVED",IF(AND(DRAFT!CU201="S",AH199&gt;=2,AK199&gt;=2,AN199&gt;=2.5,AP199&gt;=144),"PASS","FAIL")))))</f>
        <v/>
      </c>
      <c r="AR199" s="2" t="str">
        <f t="shared" si="6"/>
        <v/>
      </c>
      <c r="AS199" s="2" t="str">
        <f t="shared" si="7"/>
        <v/>
      </c>
    </row>
    <row r="200" spans="1:45" ht="18.95" customHeight="1" x14ac:dyDescent="0.25">
      <c r="A200" s="3" t="str">
        <f>IF(DRAFT!$B202="","",DRAFT!$B202)</f>
        <v/>
      </c>
      <c r="B200" s="2" t="str">
        <f>IF(COUNT($A200)=0,"",IF($A200&lt;&gt;DRAFT!$B202,"ERR",IF(DRAFT!I202="3E","3E",IF(COUNT(DRAFT!E202,DRAFT!I202)&gt;0,DRAFT!J202,""))))</f>
        <v/>
      </c>
      <c r="C200" s="2" t="str">
        <f>IF(COUNT($A200)=0,"",IF(B200="3E","3E",IF(B200="","I",LOOKUP(B200/D$2,{0,0.4,0.45,0.5,0.55,0.6,0.65,0.7,0.75,0.8,1},{"F","D","C","C+","B-","B","B+","A-","A","A+"}))))</f>
        <v/>
      </c>
      <c r="D200" s="1" t="str">
        <f>IF(COUNT($A200)=0,"",IF(B200="","--",IF(B200="3E","3E",LOOKUP(B200/D$2,{0,0.4,0.45,0.5,0.55,0.6,0.65,0.7,0.75,0.8,1},{0,2,2.25,2.5,2.75,3,3.25,3.5,3.75,4}))))</f>
        <v/>
      </c>
      <c r="E200" s="2" t="str">
        <f>IF(COUNT($A200)=0,"",IF($A200&lt;&gt;DRAFT!$B202,"ERR",IF(DRAFT!R202="3E","3E",IF(COUNT(DRAFT!N202,DRAFT!R202)&gt;0,DRAFT!S202,""))))</f>
        <v/>
      </c>
      <c r="F200" s="2" t="str">
        <f>IF(COUNT($A200)=0,"",IF(E200="3E","3E",IF(E200="","I",LOOKUP(E200/G$2,{0,0.4,0.45,0.5,0.55,0.6,0.65,0.7,0.75,0.8,1},{"F","D","C","C+","B-","B","B+","A-","A","A+"}))))</f>
        <v/>
      </c>
      <c r="G200" s="1" t="str">
        <f>IF(COUNT($A200)=0,"",IF(E200="","--",IF(E200="3E","3E",LOOKUP(E200/G$2,{0,0.4,0.45,0.5,0.55,0.6,0.65,0.7,0.75,0.8,1},{0,2,2.25,2.5,2.75,3,3.25,3.5,3.75,4}))))</f>
        <v/>
      </c>
      <c r="H200" s="2" t="str">
        <f>IF(COUNT($A200)=0,"",IF($A200&lt;&gt;DRAFT!$B202,"ERR",IF(DRAFT!AA202="3E","3E",IF(COUNT(DRAFT!W202,DRAFT!AA202)&gt;0,DRAFT!AB202,""))))</f>
        <v/>
      </c>
      <c r="I200" s="2" t="str">
        <f>IF(COUNT($A200)=0,"",IF(H200="3E","3E",IF(H200="","I",LOOKUP(H200/J$2,{0,0.4,0.45,0.5,0.55,0.6,0.65,0.7,0.75,0.8,1},{"F","D","C","C+","B-","B","B+","A-","A","A+"}))))</f>
        <v/>
      </c>
      <c r="J200" s="1" t="str">
        <f>IF(COUNT($A200)=0,"",IF(H200="","--",IF(H200="3E","3E",LOOKUP(H200/J$2,{0,0.4,0.45,0.5,0.55,0.6,0.65,0.7,0.75,0.8,1},{0,2,2.25,2.5,2.75,3,3.25,3.5,3.75,4}))))</f>
        <v/>
      </c>
      <c r="K200" s="2" t="str">
        <f>IF(COUNT($A200)=0,"",IF($A200&lt;&gt;DRAFT!$B202,"ERR",IF(DRAFT!AJ202="3E","3E",IF(COUNT(DRAFT!AF202,DRAFT!AJ202)&gt;0,DRAFT!AK202,""))))</f>
        <v/>
      </c>
      <c r="L200" s="2" t="str">
        <f>IF(COUNT($A200)=0,"",IF(K200="3E","3E",IF(K200="","I",LOOKUP(K200/M$2,{0,0.4,0.45,0.5,0.55,0.6,0.65,0.7,0.75,0.8,1},{"F","D","C","C+","B-","B","B+","A-","A","A+"}))))</f>
        <v/>
      </c>
      <c r="M200" s="1" t="str">
        <f>IF(COUNT($A200)=0,"",IF(K200="","--",IF(K200="3E","3E",LOOKUP(K200/M$2,{0,0.4,0.45,0.5,0.55,0.6,0.65,0.7,0.75,0.8,1},{0,2,2.25,2.5,2.75,3,3.25,3.5,3.75,4}))))</f>
        <v/>
      </c>
      <c r="N200" s="2" t="str">
        <f>IF(COUNT($A200)=0,"",IF($A200&lt;&gt;DRAFT!$B202,"ERR",IF(DRAFT!AS202="3E","3E",IF(COUNT(DRAFT!AO202,DRAFT!AS202)&gt;0,DRAFT!AT202,""))))</f>
        <v/>
      </c>
      <c r="O200" s="2" t="str">
        <f>IF(COUNT($A200)=0,"",IF(N200="3E","3E",IF(N200="","I",LOOKUP(N200/P$2,{0,0.4,0.45,0.5,0.55,0.6,0.65,0.7,0.75,0.8,1},{"F","D","C","C+","B-","B","B+","A-","A","A+"}))))</f>
        <v/>
      </c>
      <c r="P200" s="1" t="str">
        <f>IF(COUNT($A200)=0,"",IF(N200="","--",IF(N200="3E","3E",LOOKUP(N200/P$2,{0,0.4,0.45,0.5,0.55,0.6,0.65,0.7,0.75,0.8,1},{0,2,2.25,2.5,2.75,3,3.25,3.5,3.75,4}))))</f>
        <v/>
      </c>
      <c r="Q200" s="2" t="str">
        <f>IF(COUNT($A200)=0,"",IF($A200&lt;&gt;DRAFT!$B202,"ERR",IF(DRAFT!BB202="3E","3E",IF(COUNT(DRAFT!AX202,DRAFT!BB202)&gt;0,DRAFT!BC202,""))))</f>
        <v/>
      </c>
      <c r="R200" s="2" t="str">
        <f>IF(COUNT($A200)=0,"",IF(Q200="3E","3E",IF(Q200="","I",LOOKUP(Q200/S$2,{0,0.4,0.45,0.5,0.55,0.6,0.65,0.7,0.75,0.8,1},{"F","D","C","C+","B-","B","B+","A-","A","A+"}))))</f>
        <v/>
      </c>
      <c r="S200" s="1" t="str">
        <f>IF(COUNT($A200)=0,"",IF(Q200="","--",IF(Q200="3E","3E",LOOKUP(Q200/S$2,{0,0.4,0.45,0.5,0.55,0.6,0.65,0.7,0.75,0.8,1},{0,2,2.25,2.5,2.75,3,3.25,3.5,3.75,4}))))</f>
        <v/>
      </c>
      <c r="T200" s="2" t="str">
        <f>IF(COUNT($A200)=0,"",IF($A200&lt;&gt;DRAFT!$B202,"ERR",IF(DRAFT!BK202="3E","3E",IF(COUNT(DRAFT!BG202,DRAFT!BK202)&gt;0,DRAFT!BL202,""))))</f>
        <v/>
      </c>
      <c r="U200" s="2" t="str">
        <f>IF(COUNT($A200)=0,"",IF(T200="3E","3E",IF(T200="","I",LOOKUP(T200/V$2,{0,0.4,0.45,0.5,0.55,0.6,0.65,0.7,0.75,0.8,1},{"F","D","C","C+","B-","B","B+","A-","A","A+"}))))</f>
        <v/>
      </c>
      <c r="V200" s="1" t="str">
        <f>IF(COUNT($A200)=0,"",IF(T200="","--",IF(T200="3E","3E",LOOKUP(T200/V$2,{0,0.4,0.45,0.5,0.55,0.6,0.65,0.7,0.75,0.8,1},{0,2,2.25,2.5,2.75,3,3.25,3.5,3.75,4}))))</f>
        <v/>
      </c>
      <c r="W200" s="2" t="str">
        <f>IF(COUNT($A200)=0,"",IF($A200&lt;&gt;DRAFT!$B202,"ERR",IF(DRAFT!BT202="3E","3E",IF(COUNT(DRAFT!BP202,DRAFT!BT202)&gt;0,DRAFT!BU202,""))))</f>
        <v/>
      </c>
      <c r="X200" s="2" t="str">
        <f>IF(COUNT($A200)=0,"",IF(W200="3E","3E",IF(W200="","I",LOOKUP(W200/Y$2,{0,0.4,0.45,0.5,0.55,0.6,0.65,0.7,0.75,0.8,1},{"F","D","C","C+","B-","B","B+","A-","A","A+"}))))</f>
        <v/>
      </c>
      <c r="Y200" s="1" t="str">
        <f>IF(COUNT($A200)=0,"",IF(W200="","--",IF(W200="3E","3E",LOOKUP(W200/Y$2,{0,0.4,0.45,0.5,0.55,0.6,0.65,0.7,0.75,0.8,1},{0,2,2.25,2.5,2.75,3,3.25,3.5,3.75,4}))))</f>
        <v/>
      </c>
      <c r="Z200" s="2" t="str">
        <f>IF(COUNT($A200)=0,"",IF($A200&lt;&gt;DRAFT!$B202,"ERR",IF(DRAFT!CC202="3E","3E",IF(COUNT(DRAFT!BY202,DRAFT!CC202)&gt;0,DRAFT!CD202,""))))</f>
        <v/>
      </c>
      <c r="AA200" s="2" t="str">
        <f>IF(COUNT($A200)=0,"",IF(Z200="3E","3E",IF(Z200="","I",LOOKUP(Z200/AB$2,{0,0.4,0.45,0.5,0.55,0.6,0.65,0.7,0.75,0.8,1},{"F","D","C","C+","B-","B","B+","A-","A","A+"}))))</f>
        <v/>
      </c>
      <c r="AB200" s="1" t="str">
        <f>IF(COUNT($A200)=0,"",IF(Z200="","--",IF(Z200="3E","3E",LOOKUP(Z200/AB$2,{0,0.4,0.45,0.5,0.55,0.6,0.65,0.7,0.75,0.8,1},{0,2,2.25,2.5,2.75,3,3.25,3.5,3.75,4}))))</f>
        <v/>
      </c>
      <c r="AC200" s="2" t="str">
        <f>IF(COUNT($A200)=0,"",IF($A200&lt;&gt;DRAFT!$B202,"ERR",IF(DRAFT!CF202&gt;0,DRAFT!CF202,"")))</f>
        <v/>
      </c>
      <c r="AD200" s="2" t="str">
        <f>IF(COUNT($A200)=0,"",IF(AC200="3E","3E",IF(AC200="","I",LOOKUP(AC200/AE$2,{0,0.4,0.45,0.5,0.55,0.6,0.65,0.7,0.75,0.8,1},{"F","D","C","C+","B-","B","B+","A-","A","A+"}))))</f>
        <v/>
      </c>
      <c r="AE200" s="1" t="str">
        <f>IF(COUNT($A200)=0,"",IF(AC200="","--",IF(AC200="3E","3E",LOOKUP(AC200/AE$2,{0,0.4,0.45,0.5,0.55,0.6,0.65,0.7,0.75,0.8,1},{0,2,2.25,2.5,2.75,3,3.25,3.5,3.75,4}))))</f>
        <v/>
      </c>
      <c r="AF200" s="2" t="str">
        <f>IF(COUNT($A200)=0,"",IF($A200&lt;&gt;DRAFT!$B202,"ERR",IF(DRAFT!CI202&gt;0,DRAFT!CK202,"")))</f>
        <v/>
      </c>
      <c r="AG200" s="2" t="str">
        <f>IF(COUNT($A200)=0,"",IF(AF200="3E","3E",IF(AF200="","I",LOOKUP(AF200/AH$2,{0,0.4,0.45,0.5,0.55,0.6,0.65,0.7,0.75,0.8,1},{"F","D","C","C+","B-","B","B+","A-","A","A+"}))))</f>
        <v/>
      </c>
      <c r="AH200" s="1" t="str">
        <f>IF(COUNT($A200)=0,"",IF(AF200="","--",IF(AF200="3E","3E",LOOKUP(AF200/AH$2,{0,0.4,0.45,0.5,0.55,0.6,0.65,0.7,0.75,0.8,1},{0,2,2.25,2.5,2.75,3,3.25,3.5,3.75,4}))))</f>
        <v/>
      </c>
      <c r="AI200" s="2" t="str">
        <f>IF($A200&lt;&gt;DRAFT!$B202,"ERR",IF(OR(COUNT($A200)=0,COUNT(DRAFT!CL202:CN202,DRAFT!CP202:CR202)=0),"",CEILING(SUM(DRAFT!CO202,DRAFT!CS202,DRAFT!CT202),1)))</f>
        <v/>
      </c>
      <c r="AJ200" s="2" t="str">
        <f>IF(COUNT($A200)=0,"",IF(AI200="3E","3E",IF(AI200="","I",LOOKUP(AI200/AK$2,{0,0.4,0.45,0.5,0.55,0.6,0.65,0.7,0.75,0.8,1},{"F","D","C","C+","B-","B","B+","A-","A","A+"}))))</f>
        <v/>
      </c>
      <c r="AK200" s="1" t="str">
        <f>IF(COUNT($A200)=0,"",IF(AI200="","--",IF(AI200="3E","3E",LOOKUP(AI200/AK$2,{0,0.4,0.45,0.5,0.55,0.6,0.65,0.7,0.75,0.8,1},{0,2,2.25,2.5,2.75,3,3.25,3.5,3.75,4}))))</f>
        <v/>
      </c>
      <c r="AL200" s="4" t="str">
        <f>IF(OR(COUNT($A200)=0,COUNT(B200:AK200)=0),"",IF(COUNTIF(B200:AK200,"3E")&gt;0,"3E",IF(DRAFT!$A202="R",TRUNC(SUMPRODUCT(RGP,RCP)/TCP,3),TRUNC((SUMPRODUCT(--(IMDGP&gt;0)*IMDGP,IMCP)+CEILING(DRAFT!$DB202*42,0.25))/TCP,3))))</f>
        <v/>
      </c>
      <c r="AM200" s="2" t="str">
        <f>IF(OR(COUNT($A200)=0,COUNT(B200:AK200)=0),"",IF(COUNTIF(B200:AK200,"3E")&gt;0,"3E",IF(DRAFT!$A202="R",SUMPRODUCT(--(RGP&gt;=2),RCP),SUMPRODUCT(--(IMDGP&gt;0),--(IMGP=0),IMCP)+DRAFT!$DC202)))</f>
        <v/>
      </c>
      <c r="AN200" s="67" t="str">
        <f>IF(AL200="3E","3E",IF(COUNT($A200)=0,"",IF(COUNT(AI200)=0,"--",ROUND(((CEILING(DRAFT!$CV202*38,0.25)+CEILING(DRAFT!$CX202*38,0.25)+CEILING(DRAFT!$CZ202*42,0.25)+CEILING($AL200*42,0.25))/160),2))))</f>
        <v/>
      </c>
      <c r="AO200" s="2" t="str">
        <f>IF(AN200="3E","3E",IF(COUNT($A200)=0,"",IF(COUNT(AN200)=0,"I",LOOKUP(AN200,{0,2,2.25,2.5,2.75,3,3.25,3.5,3.75,4},{"F","D","C","C+","B-","B","B+","A-","A","A+"}))))</f>
        <v/>
      </c>
      <c r="AP200" s="2" t="str">
        <f>IF(AN200="3E","3E",IF(OR(COUNT(A200)=0,COUNT(AN200)=0),"",DRAFT!CW202+DRAFT!CY202+DRAFT!DA202+N(TABULATION!AM200)))</f>
        <v/>
      </c>
      <c r="AQ200" s="2" t="str">
        <f>IF(OR(COUNT($A200)=0,COUNT(B200:AK200)=0),"",IF(COUNTIF(B200:AM200,"3E")&gt;0,"3E",IF(AND(DRAFT!$A202="IM",OR($AL200&gt;DRAFT!$DB202,$AM200&gt;DRAFT!$DC202)),"IMPROVED",IF(AND(DRAFT!$A202="IM",$AL200&lt;=DRAFT!$DB202,$AM200&lt;=DRAFT!$DC202),"NOT IMPROVED",IF(AND(DRAFT!CU202="S",AH200&gt;=2,AK200&gt;=2,AN200&gt;=2.5,AP200&gt;=144),"PASS","FAIL")))))</f>
        <v/>
      </c>
      <c r="AR200" s="2" t="str">
        <f t="shared" si="6"/>
        <v/>
      </c>
      <c r="AS200" s="2" t="str">
        <f t="shared" si="7"/>
        <v/>
      </c>
    </row>
    <row r="201" spans="1:45" ht="18.95" customHeight="1" x14ac:dyDescent="0.25">
      <c r="A201" s="3" t="str">
        <f>IF(DRAFT!$B203="","",DRAFT!$B203)</f>
        <v/>
      </c>
      <c r="B201" s="2" t="str">
        <f>IF(COUNT($A201)=0,"",IF($A201&lt;&gt;DRAFT!$B203,"ERR",IF(DRAFT!I203="3E","3E",IF(COUNT(DRAFT!E203,DRAFT!I203)&gt;0,DRAFT!J203,""))))</f>
        <v/>
      </c>
      <c r="C201" s="2" t="str">
        <f>IF(COUNT($A201)=0,"",IF(B201="3E","3E",IF(B201="","I",LOOKUP(B201/D$2,{0,0.4,0.45,0.5,0.55,0.6,0.65,0.7,0.75,0.8,1},{"F","D","C","C+","B-","B","B+","A-","A","A+"}))))</f>
        <v/>
      </c>
      <c r="D201" s="1" t="str">
        <f>IF(COUNT($A201)=0,"",IF(B201="","--",IF(B201="3E","3E",LOOKUP(B201/D$2,{0,0.4,0.45,0.5,0.55,0.6,0.65,0.7,0.75,0.8,1},{0,2,2.25,2.5,2.75,3,3.25,3.5,3.75,4}))))</f>
        <v/>
      </c>
      <c r="E201" s="2" t="str">
        <f>IF(COUNT($A201)=0,"",IF($A201&lt;&gt;DRAFT!$B203,"ERR",IF(DRAFT!R203="3E","3E",IF(COUNT(DRAFT!N203,DRAFT!R203)&gt;0,DRAFT!S203,""))))</f>
        <v/>
      </c>
      <c r="F201" s="2" t="str">
        <f>IF(COUNT($A201)=0,"",IF(E201="3E","3E",IF(E201="","I",LOOKUP(E201/G$2,{0,0.4,0.45,0.5,0.55,0.6,0.65,0.7,0.75,0.8,1},{"F","D","C","C+","B-","B","B+","A-","A","A+"}))))</f>
        <v/>
      </c>
      <c r="G201" s="1" t="str">
        <f>IF(COUNT($A201)=0,"",IF(E201="","--",IF(E201="3E","3E",LOOKUP(E201/G$2,{0,0.4,0.45,0.5,0.55,0.6,0.65,0.7,0.75,0.8,1},{0,2,2.25,2.5,2.75,3,3.25,3.5,3.75,4}))))</f>
        <v/>
      </c>
      <c r="H201" s="2" t="str">
        <f>IF(COUNT($A201)=0,"",IF($A201&lt;&gt;DRAFT!$B203,"ERR",IF(DRAFT!AA203="3E","3E",IF(COUNT(DRAFT!W203,DRAFT!AA203)&gt;0,DRAFT!AB203,""))))</f>
        <v/>
      </c>
      <c r="I201" s="2" t="str">
        <f>IF(COUNT($A201)=0,"",IF(H201="3E","3E",IF(H201="","I",LOOKUP(H201/J$2,{0,0.4,0.45,0.5,0.55,0.6,0.65,0.7,0.75,0.8,1},{"F","D","C","C+","B-","B","B+","A-","A","A+"}))))</f>
        <v/>
      </c>
      <c r="J201" s="1" t="str">
        <f>IF(COUNT($A201)=0,"",IF(H201="","--",IF(H201="3E","3E",LOOKUP(H201/J$2,{0,0.4,0.45,0.5,0.55,0.6,0.65,0.7,0.75,0.8,1},{0,2,2.25,2.5,2.75,3,3.25,3.5,3.75,4}))))</f>
        <v/>
      </c>
      <c r="K201" s="2" t="str">
        <f>IF(COUNT($A201)=0,"",IF($A201&lt;&gt;DRAFT!$B203,"ERR",IF(DRAFT!AJ203="3E","3E",IF(COUNT(DRAFT!AF203,DRAFT!AJ203)&gt;0,DRAFT!AK203,""))))</f>
        <v/>
      </c>
      <c r="L201" s="2" t="str">
        <f>IF(COUNT($A201)=0,"",IF(K201="3E","3E",IF(K201="","I",LOOKUP(K201/M$2,{0,0.4,0.45,0.5,0.55,0.6,0.65,0.7,0.75,0.8,1},{"F","D","C","C+","B-","B","B+","A-","A","A+"}))))</f>
        <v/>
      </c>
      <c r="M201" s="1" t="str">
        <f>IF(COUNT($A201)=0,"",IF(K201="","--",IF(K201="3E","3E",LOOKUP(K201/M$2,{0,0.4,0.45,0.5,0.55,0.6,0.65,0.7,0.75,0.8,1},{0,2,2.25,2.5,2.75,3,3.25,3.5,3.75,4}))))</f>
        <v/>
      </c>
      <c r="N201" s="2" t="str">
        <f>IF(COUNT($A201)=0,"",IF($A201&lt;&gt;DRAFT!$B203,"ERR",IF(DRAFT!AS203="3E","3E",IF(COUNT(DRAFT!AO203,DRAFT!AS203)&gt;0,DRAFT!AT203,""))))</f>
        <v/>
      </c>
      <c r="O201" s="2" t="str">
        <f>IF(COUNT($A201)=0,"",IF(N201="3E","3E",IF(N201="","I",LOOKUP(N201/P$2,{0,0.4,0.45,0.5,0.55,0.6,0.65,0.7,0.75,0.8,1},{"F","D","C","C+","B-","B","B+","A-","A","A+"}))))</f>
        <v/>
      </c>
      <c r="P201" s="1" t="str">
        <f>IF(COUNT($A201)=0,"",IF(N201="","--",IF(N201="3E","3E",LOOKUP(N201/P$2,{0,0.4,0.45,0.5,0.55,0.6,0.65,0.7,0.75,0.8,1},{0,2,2.25,2.5,2.75,3,3.25,3.5,3.75,4}))))</f>
        <v/>
      </c>
      <c r="Q201" s="2" t="str">
        <f>IF(COUNT($A201)=0,"",IF($A201&lt;&gt;DRAFT!$B203,"ERR",IF(DRAFT!BB203="3E","3E",IF(COUNT(DRAFT!AX203,DRAFT!BB203)&gt;0,DRAFT!BC203,""))))</f>
        <v/>
      </c>
      <c r="R201" s="2" t="str">
        <f>IF(COUNT($A201)=0,"",IF(Q201="3E","3E",IF(Q201="","I",LOOKUP(Q201/S$2,{0,0.4,0.45,0.5,0.55,0.6,0.65,0.7,0.75,0.8,1},{"F","D","C","C+","B-","B","B+","A-","A","A+"}))))</f>
        <v/>
      </c>
      <c r="S201" s="1" t="str">
        <f>IF(COUNT($A201)=0,"",IF(Q201="","--",IF(Q201="3E","3E",LOOKUP(Q201/S$2,{0,0.4,0.45,0.5,0.55,0.6,0.65,0.7,0.75,0.8,1},{0,2,2.25,2.5,2.75,3,3.25,3.5,3.75,4}))))</f>
        <v/>
      </c>
      <c r="T201" s="2" t="str">
        <f>IF(COUNT($A201)=0,"",IF($A201&lt;&gt;DRAFT!$B203,"ERR",IF(DRAFT!BK203="3E","3E",IF(COUNT(DRAFT!BG203,DRAFT!BK203)&gt;0,DRAFT!BL203,""))))</f>
        <v/>
      </c>
      <c r="U201" s="2" t="str">
        <f>IF(COUNT($A201)=0,"",IF(T201="3E","3E",IF(T201="","I",LOOKUP(T201/V$2,{0,0.4,0.45,0.5,0.55,0.6,0.65,0.7,0.75,0.8,1},{"F","D","C","C+","B-","B","B+","A-","A","A+"}))))</f>
        <v/>
      </c>
      <c r="V201" s="1" t="str">
        <f>IF(COUNT($A201)=0,"",IF(T201="","--",IF(T201="3E","3E",LOOKUP(T201/V$2,{0,0.4,0.45,0.5,0.55,0.6,0.65,0.7,0.75,0.8,1},{0,2,2.25,2.5,2.75,3,3.25,3.5,3.75,4}))))</f>
        <v/>
      </c>
      <c r="W201" s="2" t="str">
        <f>IF(COUNT($A201)=0,"",IF($A201&lt;&gt;DRAFT!$B203,"ERR",IF(DRAFT!BT203="3E","3E",IF(COUNT(DRAFT!BP203,DRAFT!BT203)&gt;0,DRAFT!BU203,""))))</f>
        <v/>
      </c>
      <c r="X201" s="2" t="str">
        <f>IF(COUNT($A201)=0,"",IF(W201="3E","3E",IF(W201="","I",LOOKUP(W201/Y$2,{0,0.4,0.45,0.5,0.55,0.6,0.65,0.7,0.75,0.8,1},{"F","D","C","C+","B-","B","B+","A-","A","A+"}))))</f>
        <v/>
      </c>
      <c r="Y201" s="1" t="str">
        <f>IF(COUNT($A201)=0,"",IF(W201="","--",IF(W201="3E","3E",LOOKUP(W201/Y$2,{0,0.4,0.45,0.5,0.55,0.6,0.65,0.7,0.75,0.8,1},{0,2,2.25,2.5,2.75,3,3.25,3.5,3.75,4}))))</f>
        <v/>
      </c>
      <c r="Z201" s="2" t="str">
        <f>IF(COUNT($A201)=0,"",IF($A201&lt;&gt;DRAFT!$B203,"ERR",IF(DRAFT!CC203="3E","3E",IF(COUNT(DRAFT!BY203,DRAFT!CC203)&gt;0,DRAFT!CD203,""))))</f>
        <v/>
      </c>
      <c r="AA201" s="2" t="str">
        <f>IF(COUNT($A201)=0,"",IF(Z201="3E","3E",IF(Z201="","I",LOOKUP(Z201/AB$2,{0,0.4,0.45,0.5,0.55,0.6,0.65,0.7,0.75,0.8,1},{"F","D","C","C+","B-","B","B+","A-","A","A+"}))))</f>
        <v/>
      </c>
      <c r="AB201" s="1" t="str">
        <f>IF(COUNT($A201)=0,"",IF(Z201="","--",IF(Z201="3E","3E",LOOKUP(Z201/AB$2,{0,0.4,0.45,0.5,0.55,0.6,0.65,0.7,0.75,0.8,1},{0,2,2.25,2.5,2.75,3,3.25,3.5,3.75,4}))))</f>
        <v/>
      </c>
      <c r="AC201" s="2" t="str">
        <f>IF(COUNT($A201)=0,"",IF($A201&lt;&gt;DRAFT!$B203,"ERR",IF(DRAFT!CF203&gt;0,DRAFT!CF203,"")))</f>
        <v/>
      </c>
      <c r="AD201" s="2" t="str">
        <f>IF(COUNT($A201)=0,"",IF(AC201="3E","3E",IF(AC201="","I",LOOKUP(AC201/AE$2,{0,0.4,0.45,0.5,0.55,0.6,0.65,0.7,0.75,0.8,1},{"F","D","C","C+","B-","B","B+","A-","A","A+"}))))</f>
        <v/>
      </c>
      <c r="AE201" s="1" t="str">
        <f>IF(COUNT($A201)=0,"",IF(AC201="","--",IF(AC201="3E","3E",LOOKUP(AC201/AE$2,{0,0.4,0.45,0.5,0.55,0.6,0.65,0.7,0.75,0.8,1},{0,2,2.25,2.5,2.75,3,3.25,3.5,3.75,4}))))</f>
        <v/>
      </c>
      <c r="AF201" s="2" t="str">
        <f>IF(COUNT($A201)=0,"",IF($A201&lt;&gt;DRAFT!$B203,"ERR",IF(DRAFT!CI203&gt;0,DRAFT!CK203,"")))</f>
        <v/>
      </c>
      <c r="AG201" s="2" t="str">
        <f>IF(COUNT($A201)=0,"",IF(AF201="3E","3E",IF(AF201="","I",LOOKUP(AF201/AH$2,{0,0.4,0.45,0.5,0.55,0.6,0.65,0.7,0.75,0.8,1},{"F","D","C","C+","B-","B","B+","A-","A","A+"}))))</f>
        <v/>
      </c>
      <c r="AH201" s="1" t="str">
        <f>IF(COUNT($A201)=0,"",IF(AF201="","--",IF(AF201="3E","3E",LOOKUP(AF201/AH$2,{0,0.4,0.45,0.5,0.55,0.6,0.65,0.7,0.75,0.8,1},{0,2,2.25,2.5,2.75,3,3.25,3.5,3.75,4}))))</f>
        <v/>
      </c>
      <c r="AI201" s="2" t="str">
        <f>IF($A201&lt;&gt;DRAFT!$B203,"ERR",IF(OR(COUNT($A201)=0,COUNT(DRAFT!CL203:CN203,DRAFT!CP203:CR203)=0),"",CEILING(SUM(DRAFT!CO203,DRAFT!CS203,DRAFT!CT203),1)))</f>
        <v/>
      </c>
      <c r="AJ201" s="2" t="str">
        <f>IF(COUNT($A201)=0,"",IF(AI201="3E","3E",IF(AI201="","I",LOOKUP(AI201/AK$2,{0,0.4,0.45,0.5,0.55,0.6,0.65,0.7,0.75,0.8,1},{"F","D","C","C+","B-","B","B+","A-","A","A+"}))))</f>
        <v/>
      </c>
      <c r="AK201" s="1" t="str">
        <f>IF(COUNT($A201)=0,"",IF(AI201="","--",IF(AI201="3E","3E",LOOKUP(AI201/AK$2,{0,0.4,0.45,0.5,0.55,0.6,0.65,0.7,0.75,0.8,1},{0,2,2.25,2.5,2.75,3,3.25,3.5,3.75,4}))))</f>
        <v/>
      </c>
      <c r="AL201" s="4" t="str">
        <f>IF(OR(COUNT($A201)=0,COUNT(B201:AK201)=0),"",IF(COUNTIF(B201:AK201,"3E")&gt;0,"3E",IF(DRAFT!$A203="R",TRUNC(SUMPRODUCT(RGP,RCP)/TCP,3),TRUNC((SUMPRODUCT(--(IMDGP&gt;0)*IMDGP,IMCP)+CEILING(DRAFT!$DB203*42,0.25))/TCP,3))))</f>
        <v/>
      </c>
      <c r="AM201" s="2" t="str">
        <f>IF(OR(COUNT($A201)=0,COUNT(B201:AK201)=0),"",IF(COUNTIF(B201:AK201,"3E")&gt;0,"3E",IF(DRAFT!$A203="R",SUMPRODUCT(--(RGP&gt;=2),RCP),SUMPRODUCT(--(IMDGP&gt;0),--(IMGP=0),IMCP)+DRAFT!$DC203)))</f>
        <v/>
      </c>
      <c r="AN201" s="67" t="str">
        <f>IF(AL201="3E","3E",IF(COUNT($A201)=0,"",IF(COUNT(AI201)=0,"--",ROUND(((CEILING(DRAFT!$CV203*38,0.25)+CEILING(DRAFT!$CX203*38,0.25)+CEILING(DRAFT!$CZ203*42,0.25)+CEILING($AL201*42,0.25))/160),2))))</f>
        <v/>
      </c>
      <c r="AO201" s="2" t="str">
        <f>IF(AN201="3E","3E",IF(COUNT($A201)=0,"",IF(COUNT(AN201)=0,"I",LOOKUP(AN201,{0,2,2.25,2.5,2.75,3,3.25,3.5,3.75,4},{"F","D","C","C+","B-","B","B+","A-","A","A+"}))))</f>
        <v/>
      </c>
      <c r="AP201" s="2" t="str">
        <f>IF(AN201="3E","3E",IF(OR(COUNT(A201)=0,COUNT(AN201)=0),"",DRAFT!CW203+DRAFT!CY203+DRAFT!DA203+N(TABULATION!AM201)))</f>
        <v/>
      </c>
      <c r="AQ201" s="2" t="str">
        <f>IF(OR(COUNT($A201)=0,COUNT(B201:AK201)=0),"",IF(COUNTIF(B201:AM201,"3E")&gt;0,"3E",IF(AND(DRAFT!$A203="IM",OR($AL201&gt;DRAFT!$DB203,$AM201&gt;DRAFT!$DC203)),"IMPROVED",IF(AND(DRAFT!$A203="IM",$AL201&lt;=DRAFT!$DB203,$AM201&lt;=DRAFT!$DC203),"NOT IMPROVED",IF(AND(DRAFT!CU203="S",AH201&gt;=2,AK201&gt;=2,AN201&gt;=2.5,AP201&gt;=144),"PASS","FAIL")))))</f>
        <v/>
      </c>
      <c r="AR201" s="2" t="str">
        <f t="shared" si="6"/>
        <v/>
      </c>
      <c r="AS201" s="2" t="str">
        <f t="shared" si="7"/>
        <v/>
      </c>
    </row>
    <row r="202" spans="1:45" ht="18.95" customHeight="1" x14ac:dyDescent="0.25">
      <c r="A202" s="3" t="str">
        <f>IF(DRAFT!$B204="","",DRAFT!$B204)</f>
        <v/>
      </c>
      <c r="B202" s="2" t="str">
        <f>IF(COUNT($A202)=0,"",IF($A202&lt;&gt;DRAFT!$B204,"ERR",IF(DRAFT!I204="3E","3E",IF(COUNT(DRAFT!E204,DRAFT!I204)&gt;0,DRAFT!J204,""))))</f>
        <v/>
      </c>
      <c r="C202" s="2" t="str">
        <f>IF(COUNT($A202)=0,"",IF(B202="3E","3E",IF(B202="","I",LOOKUP(B202/D$2,{0,0.4,0.45,0.5,0.55,0.6,0.65,0.7,0.75,0.8,1},{"F","D","C","C+","B-","B","B+","A-","A","A+"}))))</f>
        <v/>
      </c>
      <c r="D202" s="1" t="str">
        <f>IF(COUNT($A202)=0,"",IF(B202="","--",IF(B202="3E","3E",LOOKUP(B202/D$2,{0,0.4,0.45,0.5,0.55,0.6,0.65,0.7,0.75,0.8,1},{0,2,2.25,2.5,2.75,3,3.25,3.5,3.75,4}))))</f>
        <v/>
      </c>
      <c r="E202" s="2" t="str">
        <f>IF(COUNT($A202)=0,"",IF($A202&lt;&gt;DRAFT!$B204,"ERR",IF(DRAFT!R204="3E","3E",IF(COUNT(DRAFT!N204,DRAFT!R204)&gt;0,DRAFT!S204,""))))</f>
        <v/>
      </c>
      <c r="F202" s="2" t="str">
        <f>IF(COUNT($A202)=0,"",IF(E202="3E","3E",IF(E202="","I",LOOKUP(E202/G$2,{0,0.4,0.45,0.5,0.55,0.6,0.65,0.7,0.75,0.8,1},{"F","D","C","C+","B-","B","B+","A-","A","A+"}))))</f>
        <v/>
      </c>
      <c r="G202" s="1" t="str">
        <f>IF(COUNT($A202)=0,"",IF(E202="","--",IF(E202="3E","3E",LOOKUP(E202/G$2,{0,0.4,0.45,0.5,0.55,0.6,0.65,0.7,0.75,0.8,1},{0,2,2.25,2.5,2.75,3,3.25,3.5,3.75,4}))))</f>
        <v/>
      </c>
      <c r="H202" s="2" t="str">
        <f>IF(COUNT($A202)=0,"",IF($A202&lt;&gt;DRAFT!$B204,"ERR",IF(DRAFT!AA204="3E","3E",IF(COUNT(DRAFT!W204,DRAFT!AA204)&gt;0,DRAFT!AB204,""))))</f>
        <v/>
      </c>
      <c r="I202" s="2" t="str">
        <f>IF(COUNT($A202)=0,"",IF(H202="3E","3E",IF(H202="","I",LOOKUP(H202/J$2,{0,0.4,0.45,0.5,0.55,0.6,0.65,0.7,0.75,0.8,1},{"F","D","C","C+","B-","B","B+","A-","A","A+"}))))</f>
        <v/>
      </c>
      <c r="J202" s="1" t="str">
        <f>IF(COUNT($A202)=0,"",IF(H202="","--",IF(H202="3E","3E",LOOKUP(H202/J$2,{0,0.4,0.45,0.5,0.55,0.6,0.65,0.7,0.75,0.8,1},{0,2,2.25,2.5,2.75,3,3.25,3.5,3.75,4}))))</f>
        <v/>
      </c>
      <c r="K202" s="2" t="str">
        <f>IF(COUNT($A202)=0,"",IF($A202&lt;&gt;DRAFT!$B204,"ERR",IF(DRAFT!AJ204="3E","3E",IF(COUNT(DRAFT!AF204,DRAFT!AJ204)&gt;0,DRAFT!AK204,""))))</f>
        <v/>
      </c>
      <c r="L202" s="2" t="str">
        <f>IF(COUNT($A202)=0,"",IF(K202="3E","3E",IF(K202="","I",LOOKUP(K202/M$2,{0,0.4,0.45,0.5,0.55,0.6,0.65,0.7,0.75,0.8,1},{"F","D","C","C+","B-","B","B+","A-","A","A+"}))))</f>
        <v/>
      </c>
      <c r="M202" s="1" t="str">
        <f>IF(COUNT($A202)=0,"",IF(K202="","--",IF(K202="3E","3E",LOOKUP(K202/M$2,{0,0.4,0.45,0.5,0.55,0.6,0.65,0.7,0.75,0.8,1},{0,2,2.25,2.5,2.75,3,3.25,3.5,3.75,4}))))</f>
        <v/>
      </c>
      <c r="N202" s="2" t="str">
        <f>IF(COUNT($A202)=0,"",IF($A202&lt;&gt;DRAFT!$B204,"ERR",IF(DRAFT!AS204="3E","3E",IF(COUNT(DRAFT!AO204,DRAFT!AS204)&gt;0,DRAFT!AT204,""))))</f>
        <v/>
      </c>
      <c r="O202" s="2" t="str">
        <f>IF(COUNT($A202)=0,"",IF(N202="3E","3E",IF(N202="","I",LOOKUP(N202/P$2,{0,0.4,0.45,0.5,0.55,0.6,0.65,0.7,0.75,0.8,1},{"F","D","C","C+","B-","B","B+","A-","A","A+"}))))</f>
        <v/>
      </c>
      <c r="P202" s="1" t="str">
        <f>IF(COUNT($A202)=0,"",IF(N202="","--",IF(N202="3E","3E",LOOKUP(N202/P$2,{0,0.4,0.45,0.5,0.55,0.6,0.65,0.7,0.75,0.8,1},{0,2,2.25,2.5,2.75,3,3.25,3.5,3.75,4}))))</f>
        <v/>
      </c>
      <c r="Q202" s="2" t="str">
        <f>IF(COUNT($A202)=0,"",IF($A202&lt;&gt;DRAFT!$B204,"ERR",IF(DRAFT!BB204="3E","3E",IF(COUNT(DRAFT!AX204,DRAFT!BB204)&gt;0,DRAFT!BC204,""))))</f>
        <v/>
      </c>
      <c r="R202" s="2" t="str">
        <f>IF(COUNT($A202)=0,"",IF(Q202="3E","3E",IF(Q202="","I",LOOKUP(Q202/S$2,{0,0.4,0.45,0.5,0.55,0.6,0.65,0.7,0.75,0.8,1},{"F","D","C","C+","B-","B","B+","A-","A","A+"}))))</f>
        <v/>
      </c>
      <c r="S202" s="1" t="str">
        <f>IF(COUNT($A202)=0,"",IF(Q202="","--",IF(Q202="3E","3E",LOOKUP(Q202/S$2,{0,0.4,0.45,0.5,0.55,0.6,0.65,0.7,0.75,0.8,1},{0,2,2.25,2.5,2.75,3,3.25,3.5,3.75,4}))))</f>
        <v/>
      </c>
      <c r="T202" s="2" t="str">
        <f>IF(COUNT($A202)=0,"",IF($A202&lt;&gt;DRAFT!$B204,"ERR",IF(DRAFT!BK204="3E","3E",IF(COUNT(DRAFT!BG204,DRAFT!BK204)&gt;0,DRAFT!BL204,""))))</f>
        <v/>
      </c>
      <c r="U202" s="2" t="str">
        <f>IF(COUNT($A202)=0,"",IF(T202="3E","3E",IF(T202="","I",LOOKUP(T202/V$2,{0,0.4,0.45,0.5,0.55,0.6,0.65,0.7,0.75,0.8,1},{"F","D","C","C+","B-","B","B+","A-","A","A+"}))))</f>
        <v/>
      </c>
      <c r="V202" s="1" t="str">
        <f>IF(COUNT($A202)=0,"",IF(T202="","--",IF(T202="3E","3E",LOOKUP(T202/V$2,{0,0.4,0.45,0.5,0.55,0.6,0.65,0.7,0.75,0.8,1},{0,2,2.25,2.5,2.75,3,3.25,3.5,3.75,4}))))</f>
        <v/>
      </c>
      <c r="W202" s="2" t="str">
        <f>IF(COUNT($A202)=0,"",IF($A202&lt;&gt;DRAFT!$B204,"ERR",IF(DRAFT!BT204="3E","3E",IF(COUNT(DRAFT!BP204,DRAFT!BT204)&gt;0,DRAFT!BU204,""))))</f>
        <v/>
      </c>
      <c r="X202" s="2" t="str">
        <f>IF(COUNT($A202)=0,"",IF(W202="3E","3E",IF(W202="","I",LOOKUP(W202/Y$2,{0,0.4,0.45,0.5,0.55,0.6,0.65,0.7,0.75,0.8,1},{"F","D","C","C+","B-","B","B+","A-","A","A+"}))))</f>
        <v/>
      </c>
      <c r="Y202" s="1" t="str">
        <f>IF(COUNT($A202)=0,"",IF(W202="","--",IF(W202="3E","3E",LOOKUP(W202/Y$2,{0,0.4,0.45,0.5,0.55,0.6,0.65,0.7,0.75,0.8,1},{0,2,2.25,2.5,2.75,3,3.25,3.5,3.75,4}))))</f>
        <v/>
      </c>
      <c r="Z202" s="2" t="str">
        <f>IF(COUNT($A202)=0,"",IF($A202&lt;&gt;DRAFT!$B204,"ERR",IF(DRAFT!CC204="3E","3E",IF(COUNT(DRAFT!BY204,DRAFT!CC204)&gt;0,DRAFT!CD204,""))))</f>
        <v/>
      </c>
      <c r="AA202" s="2" t="str">
        <f>IF(COUNT($A202)=0,"",IF(Z202="3E","3E",IF(Z202="","I",LOOKUP(Z202/AB$2,{0,0.4,0.45,0.5,0.55,0.6,0.65,0.7,0.75,0.8,1},{"F","D","C","C+","B-","B","B+","A-","A","A+"}))))</f>
        <v/>
      </c>
      <c r="AB202" s="1" t="str">
        <f>IF(COUNT($A202)=0,"",IF(Z202="","--",IF(Z202="3E","3E",LOOKUP(Z202/AB$2,{0,0.4,0.45,0.5,0.55,0.6,0.65,0.7,0.75,0.8,1},{0,2,2.25,2.5,2.75,3,3.25,3.5,3.75,4}))))</f>
        <v/>
      </c>
      <c r="AC202" s="2" t="str">
        <f>IF(COUNT($A202)=0,"",IF($A202&lt;&gt;DRAFT!$B204,"ERR",IF(DRAFT!CF204&gt;0,DRAFT!CF204,"")))</f>
        <v/>
      </c>
      <c r="AD202" s="2" t="str">
        <f>IF(COUNT($A202)=0,"",IF(AC202="3E","3E",IF(AC202="","I",LOOKUP(AC202/AE$2,{0,0.4,0.45,0.5,0.55,0.6,0.65,0.7,0.75,0.8,1},{"F","D","C","C+","B-","B","B+","A-","A","A+"}))))</f>
        <v/>
      </c>
      <c r="AE202" s="1" t="str">
        <f>IF(COUNT($A202)=0,"",IF(AC202="","--",IF(AC202="3E","3E",LOOKUP(AC202/AE$2,{0,0.4,0.45,0.5,0.55,0.6,0.65,0.7,0.75,0.8,1},{0,2,2.25,2.5,2.75,3,3.25,3.5,3.75,4}))))</f>
        <v/>
      </c>
      <c r="AF202" s="2" t="str">
        <f>IF(COUNT($A202)=0,"",IF($A202&lt;&gt;DRAFT!$B204,"ERR",IF(DRAFT!CI204&gt;0,DRAFT!CK204,"")))</f>
        <v/>
      </c>
      <c r="AG202" s="2" t="str">
        <f>IF(COUNT($A202)=0,"",IF(AF202="3E","3E",IF(AF202="","I",LOOKUP(AF202/AH$2,{0,0.4,0.45,0.5,0.55,0.6,0.65,0.7,0.75,0.8,1},{"F","D","C","C+","B-","B","B+","A-","A","A+"}))))</f>
        <v/>
      </c>
      <c r="AH202" s="1" t="str">
        <f>IF(COUNT($A202)=0,"",IF(AF202="","--",IF(AF202="3E","3E",LOOKUP(AF202/AH$2,{0,0.4,0.45,0.5,0.55,0.6,0.65,0.7,0.75,0.8,1},{0,2,2.25,2.5,2.75,3,3.25,3.5,3.75,4}))))</f>
        <v/>
      </c>
      <c r="AI202" s="2" t="str">
        <f>IF($A202&lt;&gt;DRAFT!$B204,"ERR",IF(OR(COUNT($A202)=0,COUNT(DRAFT!CL204:CN204,DRAFT!CP204:CR204)=0),"",CEILING(SUM(DRAFT!CO204,DRAFT!CS204,DRAFT!CT204),1)))</f>
        <v/>
      </c>
      <c r="AJ202" s="2" t="str">
        <f>IF(COUNT($A202)=0,"",IF(AI202="3E","3E",IF(AI202="","I",LOOKUP(AI202/AK$2,{0,0.4,0.45,0.5,0.55,0.6,0.65,0.7,0.75,0.8,1},{"F","D","C","C+","B-","B","B+","A-","A","A+"}))))</f>
        <v/>
      </c>
      <c r="AK202" s="1" t="str">
        <f>IF(COUNT($A202)=0,"",IF(AI202="","--",IF(AI202="3E","3E",LOOKUP(AI202/AK$2,{0,0.4,0.45,0.5,0.55,0.6,0.65,0.7,0.75,0.8,1},{0,2,2.25,2.5,2.75,3,3.25,3.5,3.75,4}))))</f>
        <v/>
      </c>
      <c r="AL202" s="4" t="str">
        <f>IF(OR(COUNT($A202)=0,COUNT(B202:AK202)=0),"",IF(COUNTIF(B202:AK202,"3E")&gt;0,"3E",IF(DRAFT!$A204="R",TRUNC(SUMPRODUCT(RGP,RCP)/TCP,3),TRUNC((SUMPRODUCT(--(IMDGP&gt;0)*IMDGP,IMCP)+CEILING(DRAFT!$DB204*42,0.25))/TCP,3))))</f>
        <v/>
      </c>
      <c r="AM202" s="2" t="str">
        <f>IF(OR(COUNT($A202)=0,COUNT(B202:AK202)=0),"",IF(COUNTIF(B202:AK202,"3E")&gt;0,"3E",IF(DRAFT!$A204="R",SUMPRODUCT(--(RGP&gt;=2),RCP),SUMPRODUCT(--(IMDGP&gt;0),--(IMGP=0),IMCP)+DRAFT!$DC204)))</f>
        <v/>
      </c>
      <c r="AN202" s="67" t="str">
        <f>IF(AL202="3E","3E",IF(COUNT($A202)=0,"",IF(COUNT(AI202)=0,"--",ROUND(((CEILING(DRAFT!$CV204*38,0.25)+CEILING(DRAFT!$CX204*38,0.25)+CEILING(DRAFT!$CZ204*42,0.25)+CEILING($AL202*42,0.25))/160),2))))</f>
        <v/>
      </c>
      <c r="AO202" s="2" t="str">
        <f>IF(AN202="3E","3E",IF(COUNT($A202)=0,"",IF(COUNT(AN202)=0,"I",LOOKUP(AN202,{0,2,2.25,2.5,2.75,3,3.25,3.5,3.75,4},{"F","D","C","C+","B-","B","B+","A-","A","A+"}))))</f>
        <v/>
      </c>
      <c r="AP202" s="2" t="str">
        <f>IF(AN202="3E","3E",IF(OR(COUNT(A202)=0,COUNT(AN202)=0),"",DRAFT!CW204+DRAFT!CY204+DRAFT!DA204+N(TABULATION!AM202)))</f>
        <v/>
      </c>
      <c r="AQ202" s="2" t="str">
        <f>IF(OR(COUNT($A202)=0,COUNT(B202:AK202)=0),"",IF(COUNTIF(B202:AM202,"3E")&gt;0,"3E",IF(AND(DRAFT!$A204="IM",OR($AL202&gt;DRAFT!$DB204,$AM202&gt;DRAFT!$DC204)),"IMPROVED",IF(AND(DRAFT!$A204="IM",$AL202&lt;=DRAFT!$DB204,$AM202&lt;=DRAFT!$DC204),"NOT IMPROVED",IF(AND(DRAFT!CU204="S",AH202&gt;=2,AK202&gt;=2,AN202&gt;=2.5,AP202&gt;=144),"PASS","FAIL")))))</f>
        <v/>
      </c>
      <c r="AR202" s="2" t="str">
        <f t="shared" si="6"/>
        <v/>
      </c>
      <c r="AS202" s="2" t="str">
        <f t="shared" si="7"/>
        <v/>
      </c>
    </row>
    <row r="203" spans="1:45" ht="18.95" customHeight="1" x14ac:dyDescent="0.25">
      <c r="A203" s="3" t="str">
        <f>IF(DRAFT!$B205="","",DRAFT!$B205)</f>
        <v/>
      </c>
      <c r="B203" s="2" t="str">
        <f>IF(COUNT($A203)=0,"",IF($A203&lt;&gt;DRAFT!$B205,"ERR",IF(DRAFT!I205="3E","3E",IF(COUNT(DRAFT!E205,DRAFT!I205)&gt;0,DRAFT!J205,""))))</f>
        <v/>
      </c>
      <c r="C203" s="2" t="str">
        <f>IF(COUNT($A203)=0,"",IF(B203="3E","3E",IF(B203="","I",LOOKUP(B203/D$2,{0,0.4,0.45,0.5,0.55,0.6,0.65,0.7,0.75,0.8,1},{"F","D","C","C+","B-","B","B+","A-","A","A+"}))))</f>
        <v/>
      </c>
      <c r="D203" s="1" t="str">
        <f>IF(COUNT($A203)=0,"",IF(B203="","--",IF(B203="3E","3E",LOOKUP(B203/D$2,{0,0.4,0.45,0.5,0.55,0.6,0.65,0.7,0.75,0.8,1},{0,2,2.25,2.5,2.75,3,3.25,3.5,3.75,4}))))</f>
        <v/>
      </c>
      <c r="E203" s="2" t="str">
        <f>IF(COUNT($A203)=0,"",IF($A203&lt;&gt;DRAFT!$B205,"ERR",IF(DRAFT!R205="3E","3E",IF(COUNT(DRAFT!N205,DRAFT!R205)&gt;0,DRAFT!S205,""))))</f>
        <v/>
      </c>
      <c r="F203" s="2" t="str">
        <f>IF(COUNT($A203)=0,"",IF(E203="3E","3E",IF(E203="","I",LOOKUP(E203/G$2,{0,0.4,0.45,0.5,0.55,0.6,0.65,0.7,0.75,0.8,1},{"F","D","C","C+","B-","B","B+","A-","A","A+"}))))</f>
        <v/>
      </c>
      <c r="G203" s="1" t="str">
        <f>IF(COUNT($A203)=0,"",IF(E203="","--",IF(E203="3E","3E",LOOKUP(E203/G$2,{0,0.4,0.45,0.5,0.55,0.6,0.65,0.7,0.75,0.8,1},{0,2,2.25,2.5,2.75,3,3.25,3.5,3.75,4}))))</f>
        <v/>
      </c>
      <c r="H203" s="2" t="str">
        <f>IF(COUNT($A203)=0,"",IF($A203&lt;&gt;DRAFT!$B205,"ERR",IF(DRAFT!AA205="3E","3E",IF(COUNT(DRAFT!W205,DRAFT!AA205)&gt;0,DRAFT!AB205,""))))</f>
        <v/>
      </c>
      <c r="I203" s="2" t="str">
        <f>IF(COUNT($A203)=0,"",IF(H203="3E","3E",IF(H203="","I",LOOKUP(H203/J$2,{0,0.4,0.45,0.5,0.55,0.6,0.65,0.7,0.75,0.8,1},{"F","D","C","C+","B-","B","B+","A-","A","A+"}))))</f>
        <v/>
      </c>
      <c r="J203" s="1" t="str">
        <f>IF(COUNT($A203)=0,"",IF(H203="","--",IF(H203="3E","3E",LOOKUP(H203/J$2,{0,0.4,0.45,0.5,0.55,0.6,0.65,0.7,0.75,0.8,1},{0,2,2.25,2.5,2.75,3,3.25,3.5,3.75,4}))))</f>
        <v/>
      </c>
      <c r="K203" s="2" t="str">
        <f>IF(COUNT($A203)=0,"",IF($A203&lt;&gt;DRAFT!$B205,"ERR",IF(DRAFT!AJ205="3E","3E",IF(COUNT(DRAFT!AF205,DRAFT!AJ205)&gt;0,DRAFT!AK205,""))))</f>
        <v/>
      </c>
      <c r="L203" s="2" t="str">
        <f>IF(COUNT($A203)=0,"",IF(K203="3E","3E",IF(K203="","I",LOOKUP(K203/M$2,{0,0.4,0.45,0.5,0.55,0.6,0.65,0.7,0.75,0.8,1},{"F","D","C","C+","B-","B","B+","A-","A","A+"}))))</f>
        <v/>
      </c>
      <c r="M203" s="1" t="str">
        <f>IF(COUNT($A203)=0,"",IF(K203="","--",IF(K203="3E","3E",LOOKUP(K203/M$2,{0,0.4,0.45,0.5,0.55,0.6,0.65,0.7,0.75,0.8,1},{0,2,2.25,2.5,2.75,3,3.25,3.5,3.75,4}))))</f>
        <v/>
      </c>
      <c r="N203" s="2" t="str">
        <f>IF(COUNT($A203)=0,"",IF($A203&lt;&gt;DRAFT!$B205,"ERR",IF(DRAFT!AS205="3E","3E",IF(COUNT(DRAFT!AO205,DRAFT!AS205)&gt;0,DRAFT!AT205,""))))</f>
        <v/>
      </c>
      <c r="O203" s="2" t="str">
        <f>IF(COUNT($A203)=0,"",IF(N203="3E","3E",IF(N203="","I",LOOKUP(N203/P$2,{0,0.4,0.45,0.5,0.55,0.6,0.65,0.7,0.75,0.8,1},{"F","D","C","C+","B-","B","B+","A-","A","A+"}))))</f>
        <v/>
      </c>
      <c r="P203" s="1" t="str">
        <f>IF(COUNT($A203)=0,"",IF(N203="","--",IF(N203="3E","3E",LOOKUP(N203/P$2,{0,0.4,0.45,0.5,0.55,0.6,0.65,0.7,0.75,0.8,1},{0,2,2.25,2.5,2.75,3,3.25,3.5,3.75,4}))))</f>
        <v/>
      </c>
      <c r="Q203" s="2" t="str">
        <f>IF(COUNT($A203)=0,"",IF($A203&lt;&gt;DRAFT!$B205,"ERR",IF(DRAFT!BB205="3E","3E",IF(COUNT(DRAFT!AX205,DRAFT!BB205)&gt;0,DRAFT!BC205,""))))</f>
        <v/>
      </c>
      <c r="R203" s="2" t="str">
        <f>IF(COUNT($A203)=0,"",IF(Q203="3E","3E",IF(Q203="","I",LOOKUP(Q203/S$2,{0,0.4,0.45,0.5,0.55,0.6,0.65,0.7,0.75,0.8,1},{"F","D","C","C+","B-","B","B+","A-","A","A+"}))))</f>
        <v/>
      </c>
      <c r="S203" s="1" t="str">
        <f>IF(COUNT($A203)=0,"",IF(Q203="","--",IF(Q203="3E","3E",LOOKUP(Q203/S$2,{0,0.4,0.45,0.5,0.55,0.6,0.65,0.7,0.75,0.8,1},{0,2,2.25,2.5,2.75,3,3.25,3.5,3.75,4}))))</f>
        <v/>
      </c>
      <c r="T203" s="2" t="str">
        <f>IF(COUNT($A203)=0,"",IF($A203&lt;&gt;DRAFT!$B205,"ERR",IF(DRAFT!BK205="3E","3E",IF(COUNT(DRAFT!BG205,DRAFT!BK205)&gt;0,DRAFT!BL205,""))))</f>
        <v/>
      </c>
      <c r="U203" s="2" t="str">
        <f>IF(COUNT($A203)=0,"",IF(T203="3E","3E",IF(T203="","I",LOOKUP(T203/V$2,{0,0.4,0.45,0.5,0.55,0.6,0.65,0.7,0.75,0.8,1},{"F","D","C","C+","B-","B","B+","A-","A","A+"}))))</f>
        <v/>
      </c>
      <c r="V203" s="1" t="str">
        <f>IF(COUNT($A203)=0,"",IF(T203="","--",IF(T203="3E","3E",LOOKUP(T203/V$2,{0,0.4,0.45,0.5,0.55,0.6,0.65,0.7,0.75,0.8,1},{0,2,2.25,2.5,2.75,3,3.25,3.5,3.75,4}))))</f>
        <v/>
      </c>
      <c r="W203" s="2" t="str">
        <f>IF(COUNT($A203)=0,"",IF($A203&lt;&gt;DRAFT!$B205,"ERR",IF(DRAFT!BT205="3E","3E",IF(COUNT(DRAFT!BP205,DRAFT!BT205)&gt;0,DRAFT!BU205,""))))</f>
        <v/>
      </c>
      <c r="X203" s="2" t="str">
        <f>IF(COUNT($A203)=0,"",IF(W203="3E","3E",IF(W203="","I",LOOKUP(W203/Y$2,{0,0.4,0.45,0.5,0.55,0.6,0.65,0.7,0.75,0.8,1},{"F","D","C","C+","B-","B","B+","A-","A","A+"}))))</f>
        <v/>
      </c>
      <c r="Y203" s="1" t="str">
        <f>IF(COUNT($A203)=0,"",IF(W203="","--",IF(W203="3E","3E",LOOKUP(W203/Y$2,{0,0.4,0.45,0.5,0.55,0.6,0.65,0.7,0.75,0.8,1},{0,2,2.25,2.5,2.75,3,3.25,3.5,3.75,4}))))</f>
        <v/>
      </c>
      <c r="Z203" s="2" t="str">
        <f>IF(COUNT($A203)=0,"",IF($A203&lt;&gt;DRAFT!$B205,"ERR",IF(DRAFT!CC205="3E","3E",IF(COUNT(DRAFT!BY205,DRAFT!CC205)&gt;0,DRAFT!CD205,""))))</f>
        <v/>
      </c>
      <c r="AA203" s="2" t="str">
        <f>IF(COUNT($A203)=0,"",IF(Z203="3E","3E",IF(Z203="","I",LOOKUP(Z203/AB$2,{0,0.4,0.45,0.5,0.55,0.6,0.65,0.7,0.75,0.8,1},{"F","D","C","C+","B-","B","B+","A-","A","A+"}))))</f>
        <v/>
      </c>
      <c r="AB203" s="1" t="str">
        <f>IF(COUNT($A203)=0,"",IF(Z203="","--",IF(Z203="3E","3E",LOOKUP(Z203/AB$2,{0,0.4,0.45,0.5,0.55,0.6,0.65,0.7,0.75,0.8,1},{0,2,2.25,2.5,2.75,3,3.25,3.5,3.75,4}))))</f>
        <v/>
      </c>
      <c r="AC203" s="2" t="str">
        <f>IF(COUNT($A203)=0,"",IF($A203&lt;&gt;DRAFT!$B205,"ERR",IF(DRAFT!CF205&gt;0,DRAFT!CF205,"")))</f>
        <v/>
      </c>
      <c r="AD203" s="2" t="str">
        <f>IF(COUNT($A203)=0,"",IF(AC203="3E","3E",IF(AC203="","I",LOOKUP(AC203/AE$2,{0,0.4,0.45,0.5,0.55,0.6,0.65,0.7,0.75,0.8,1},{"F","D","C","C+","B-","B","B+","A-","A","A+"}))))</f>
        <v/>
      </c>
      <c r="AE203" s="1" t="str">
        <f>IF(COUNT($A203)=0,"",IF(AC203="","--",IF(AC203="3E","3E",LOOKUP(AC203/AE$2,{0,0.4,0.45,0.5,0.55,0.6,0.65,0.7,0.75,0.8,1},{0,2,2.25,2.5,2.75,3,3.25,3.5,3.75,4}))))</f>
        <v/>
      </c>
      <c r="AF203" s="2" t="str">
        <f>IF(COUNT($A203)=0,"",IF($A203&lt;&gt;DRAFT!$B205,"ERR",IF(DRAFT!CI205&gt;0,DRAFT!CK205,"")))</f>
        <v/>
      </c>
      <c r="AG203" s="2" t="str">
        <f>IF(COUNT($A203)=0,"",IF(AF203="3E","3E",IF(AF203="","I",LOOKUP(AF203/AH$2,{0,0.4,0.45,0.5,0.55,0.6,0.65,0.7,0.75,0.8,1},{"F","D","C","C+","B-","B","B+","A-","A","A+"}))))</f>
        <v/>
      </c>
      <c r="AH203" s="1" t="str">
        <f>IF(COUNT($A203)=0,"",IF(AF203="","--",IF(AF203="3E","3E",LOOKUP(AF203/AH$2,{0,0.4,0.45,0.5,0.55,0.6,0.65,0.7,0.75,0.8,1},{0,2,2.25,2.5,2.75,3,3.25,3.5,3.75,4}))))</f>
        <v/>
      </c>
      <c r="AI203" s="2" t="str">
        <f>IF($A203&lt;&gt;DRAFT!$B205,"ERR",IF(OR(COUNT($A203)=0,COUNT(DRAFT!CL205:CN205,DRAFT!CP205:CR205)=0),"",CEILING(SUM(DRAFT!CO205,DRAFT!CS205,DRAFT!CT205),1)))</f>
        <v/>
      </c>
      <c r="AJ203" s="2" t="str">
        <f>IF(COUNT($A203)=0,"",IF(AI203="3E","3E",IF(AI203="","I",LOOKUP(AI203/AK$2,{0,0.4,0.45,0.5,0.55,0.6,0.65,0.7,0.75,0.8,1},{"F","D","C","C+","B-","B","B+","A-","A","A+"}))))</f>
        <v/>
      </c>
      <c r="AK203" s="1" t="str">
        <f>IF(COUNT($A203)=0,"",IF(AI203="","--",IF(AI203="3E","3E",LOOKUP(AI203/AK$2,{0,0.4,0.45,0.5,0.55,0.6,0.65,0.7,0.75,0.8,1},{0,2,2.25,2.5,2.75,3,3.25,3.5,3.75,4}))))</f>
        <v/>
      </c>
      <c r="AL203" s="4" t="str">
        <f>IF(OR(COUNT($A203)=0,COUNT(B203:AK203)=0),"",IF(COUNTIF(B203:AK203,"3E")&gt;0,"3E",IF(DRAFT!$A205="R",TRUNC(SUMPRODUCT(RGP,RCP)/TCP,3),TRUNC((SUMPRODUCT(--(IMDGP&gt;0)*IMDGP,IMCP)+CEILING(DRAFT!$DB205*42,0.25))/TCP,3))))</f>
        <v/>
      </c>
      <c r="AM203" s="2" t="str">
        <f>IF(OR(COUNT($A203)=0,COUNT(B203:AK203)=0),"",IF(COUNTIF(B203:AK203,"3E")&gt;0,"3E",IF(DRAFT!$A205="R",SUMPRODUCT(--(RGP&gt;=2),RCP),SUMPRODUCT(--(IMDGP&gt;0),--(IMGP=0),IMCP)+DRAFT!$DC205)))</f>
        <v/>
      </c>
      <c r="AN203" s="67" t="str">
        <f>IF(AL203="3E","3E",IF(COUNT($A203)=0,"",IF(COUNT(AI203)=0,"--",ROUND(((CEILING(DRAFT!$CV205*38,0.25)+CEILING(DRAFT!$CX205*38,0.25)+CEILING(DRAFT!$CZ205*42,0.25)+CEILING($AL203*42,0.25))/160),2))))</f>
        <v/>
      </c>
      <c r="AO203" s="2" t="str">
        <f>IF(AN203="3E","3E",IF(COUNT($A203)=0,"",IF(COUNT(AN203)=0,"I",LOOKUP(AN203,{0,2,2.25,2.5,2.75,3,3.25,3.5,3.75,4},{"F","D","C","C+","B-","B","B+","A-","A","A+"}))))</f>
        <v/>
      </c>
      <c r="AP203" s="2" t="str">
        <f>IF(AN203="3E","3E",IF(OR(COUNT(A203)=0,COUNT(AN203)=0),"",DRAFT!CW205+DRAFT!CY205+DRAFT!DA205+N(TABULATION!AM203)))</f>
        <v/>
      </c>
      <c r="AQ203" s="2" t="str">
        <f>IF(OR(COUNT($A203)=0,COUNT(B203:AK203)=0),"",IF(COUNTIF(B203:AM203,"3E")&gt;0,"3E",IF(AND(DRAFT!$A205="IM",OR($AL203&gt;DRAFT!$DB205,$AM203&gt;DRAFT!$DC205)),"IMPROVED",IF(AND(DRAFT!$A205="IM",$AL203&lt;=DRAFT!$DB205,$AM203&lt;=DRAFT!$DC205),"NOT IMPROVED",IF(AND(DRAFT!CU205="S",AH203&gt;=2,AK203&gt;=2,AN203&gt;=2.5,AP203&gt;=144),"PASS","FAIL")))))</f>
        <v/>
      </c>
      <c r="AR203" s="2" t="str">
        <f t="shared" si="6"/>
        <v/>
      </c>
      <c r="AS203" s="2" t="str">
        <f t="shared" si="7"/>
        <v/>
      </c>
    </row>
    <row r="204" spans="1:45" ht="18.95" customHeight="1" x14ac:dyDescent="0.25">
      <c r="A204" s="3" t="str">
        <f>IF(DRAFT!$B206="","",DRAFT!$B206)</f>
        <v/>
      </c>
      <c r="B204" s="2" t="str">
        <f>IF(COUNT($A204)=0,"",IF($A204&lt;&gt;DRAFT!$B206,"ERR",IF(DRAFT!I206="3E","3E",IF(COUNT(DRAFT!E206,DRAFT!I206)&gt;0,DRAFT!J206,""))))</f>
        <v/>
      </c>
      <c r="C204" s="2" t="str">
        <f>IF(COUNT($A204)=0,"",IF(B204="3E","3E",IF(B204="","I",LOOKUP(B204/D$2,{0,0.4,0.45,0.5,0.55,0.6,0.65,0.7,0.75,0.8,1},{"F","D","C","C+","B-","B","B+","A-","A","A+"}))))</f>
        <v/>
      </c>
      <c r="D204" s="1" t="str">
        <f>IF(COUNT($A204)=0,"",IF(B204="","--",IF(B204="3E","3E",LOOKUP(B204/D$2,{0,0.4,0.45,0.5,0.55,0.6,0.65,0.7,0.75,0.8,1},{0,2,2.25,2.5,2.75,3,3.25,3.5,3.75,4}))))</f>
        <v/>
      </c>
      <c r="E204" s="2" t="str">
        <f>IF(COUNT($A204)=0,"",IF($A204&lt;&gt;DRAFT!$B206,"ERR",IF(DRAFT!R206="3E","3E",IF(COUNT(DRAFT!N206,DRAFT!R206)&gt;0,DRAFT!S206,""))))</f>
        <v/>
      </c>
      <c r="F204" s="2" t="str">
        <f>IF(COUNT($A204)=0,"",IF(E204="3E","3E",IF(E204="","I",LOOKUP(E204/G$2,{0,0.4,0.45,0.5,0.55,0.6,0.65,0.7,0.75,0.8,1},{"F","D","C","C+","B-","B","B+","A-","A","A+"}))))</f>
        <v/>
      </c>
      <c r="G204" s="1" t="str">
        <f>IF(COUNT($A204)=0,"",IF(E204="","--",IF(E204="3E","3E",LOOKUP(E204/G$2,{0,0.4,0.45,0.5,0.55,0.6,0.65,0.7,0.75,0.8,1},{0,2,2.25,2.5,2.75,3,3.25,3.5,3.75,4}))))</f>
        <v/>
      </c>
      <c r="H204" s="2" t="str">
        <f>IF(COUNT($A204)=0,"",IF($A204&lt;&gt;DRAFT!$B206,"ERR",IF(DRAFT!AA206="3E","3E",IF(COUNT(DRAFT!W206,DRAFT!AA206)&gt;0,DRAFT!AB206,""))))</f>
        <v/>
      </c>
      <c r="I204" s="2" t="str">
        <f>IF(COUNT($A204)=0,"",IF(H204="3E","3E",IF(H204="","I",LOOKUP(H204/J$2,{0,0.4,0.45,0.5,0.55,0.6,0.65,0.7,0.75,0.8,1},{"F","D","C","C+","B-","B","B+","A-","A","A+"}))))</f>
        <v/>
      </c>
      <c r="J204" s="1" t="str">
        <f>IF(COUNT($A204)=0,"",IF(H204="","--",IF(H204="3E","3E",LOOKUP(H204/J$2,{0,0.4,0.45,0.5,0.55,0.6,0.65,0.7,0.75,0.8,1},{0,2,2.25,2.5,2.75,3,3.25,3.5,3.75,4}))))</f>
        <v/>
      </c>
      <c r="K204" s="2" t="str">
        <f>IF(COUNT($A204)=0,"",IF($A204&lt;&gt;DRAFT!$B206,"ERR",IF(DRAFT!AJ206="3E","3E",IF(COUNT(DRAFT!AF206,DRAFT!AJ206)&gt;0,DRAFT!AK206,""))))</f>
        <v/>
      </c>
      <c r="L204" s="2" t="str">
        <f>IF(COUNT($A204)=0,"",IF(K204="3E","3E",IF(K204="","I",LOOKUP(K204/M$2,{0,0.4,0.45,0.5,0.55,0.6,0.65,0.7,0.75,0.8,1},{"F","D","C","C+","B-","B","B+","A-","A","A+"}))))</f>
        <v/>
      </c>
      <c r="M204" s="1" t="str">
        <f>IF(COUNT($A204)=0,"",IF(K204="","--",IF(K204="3E","3E",LOOKUP(K204/M$2,{0,0.4,0.45,0.5,0.55,0.6,0.65,0.7,0.75,0.8,1},{0,2,2.25,2.5,2.75,3,3.25,3.5,3.75,4}))))</f>
        <v/>
      </c>
      <c r="N204" s="2" t="str">
        <f>IF(COUNT($A204)=0,"",IF($A204&lt;&gt;DRAFT!$B206,"ERR",IF(DRAFT!AS206="3E","3E",IF(COUNT(DRAFT!AO206,DRAFT!AS206)&gt;0,DRAFT!AT206,""))))</f>
        <v/>
      </c>
      <c r="O204" s="2" t="str">
        <f>IF(COUNT($A204)=0,"",IF(N204="3E","3E",IF(N204="","I",LOOKUP(N204/P$2,{0,0.4,0.45,0.5,0.55,0.6,0.65,0.7,0.75,0.8,1},{"F","D","C","C+","B-","B","B+","A-","A","A+"}))))</f>
        <v/>
      </c>
      <c r="P204" s="1" t="str">
        <f>IF(COUNT($A204)=0,"",IF(N204="","--",IF(N204="3E","3E",LOOKUP(N204/P$2,{0,0.4,0.45,0.5,0.55,0.6,0.65,0.7,0.75,0.8,1},{0,2,2.25,2.5,2.75,3,3.25,3.5,3.75,4}))))</f>
        <v/>
      </c>
      <c r="Q204" s="2" t="str">
        <f>IF(COUNT($A204)=0,"",IF($A204&lt;&gt;DRAFT!$B206,"ERR",IF(DRAFT!BB206="3E","3E",IF(COUNT(DRAFT!AX206,DRAFT!BB206)&gt;0,DRAFT!BC206,""))))</f>
        <v/>
      </c>
      <c r="R204" s="2" t="str">
        <f>IF(COUNT($A204)=0,"",IF(Q204="3E","3E",IF(Q204="","I",LOOKUP(Q204/S$2,{0,0.4,0.45,0.5,0.55,0.6,0.65,0.7,0.75,0.8,1},{"F","D","C","C+","B-","B","B+","A-","A","A+"}))))</f>
        <v/>
      </c>
      <c r="S204" s="1" t="str">
        <f>IF(COUNT($A204)=0,"",IF(Q204="","--",IF(Q204="3E","3E",LOOKUP(Q204/S$2,{0,0.4,0.45,0.5,0.55,0.6,0.65,0.7,0.75,0.8,1},{0,2,2.25,2.5,2.75,3,3.25,3.5,3.75,4}))))</f>
        <v/>
      </c>
      <c r="T204" s="2" t="str">
        <f>IF(COUNT($A204)=0,"",IF($A204&lt;&gt;DRAFT!$B206,"ERR",IF(DRAFT!BK206="3E","3E",IF(COUNT(DRAFT!BG206,DRAFT!BK206)&gt;0,DRAFT!BL206,""))))</f>
        <v/>
      </c>
      <c r="U204" s="2" t="str">
        <f>IF(COUNT($A204)=0,"",IF(T204="3E","3E",IF(T204="","I",LOOKUP(T204/V$2,{0,0.4,0.45,0.5,0.55,0.6,0.65,0.7,0.75,0.8,1},{"F","D","C","C+","B-","B","B+","A-","A","A+"}))))</f>
        <v/>
      </c>
      <c r="V204" s="1" t="str">
        <f>IF(COUNT($A204)=0,"",IF(T204="","--",IF(T204="3E","3E",LOOKUP(T204/V$2,{0,0.4,0.45,0.5,0.55,0.6,0.65,0.7,0.75,0.8,1},{0,2,2.25,2.5,2.75,3,3.25,3.5,3.75,4}))))</f>
        <v/>
      </c>
      <c r="W204" s="2" t="str">
        <f>IF(COUNT($A204)=0,"",IF($A204&lt;&gt;DRAFT!$B206,"ERR",IF(DRAFT!BT206="3E","3E",IF(COUNT(DRAFT!BP206,DRAFT!BT206)&gt;0,DRAFT!BU206,""))))</f>
        <v/>
      </c>
      <c r="X204" s="2" t="str">
        <f>IF(COUNT($A204)=0,"",IF(W204="3E","3E",IF(W204="","I",LOOKUP(W204/Y$2,{0,0.4,0.45,0.5,0.55,0.6,0.65,0.7,0.75,0.8,1},{"F","D","C","C+","B-","B","B+","A-","A","A+"}))))</f>
        <v/>
      </c>
      <c r="Y204" s="1" t="str">
        <f>IF(COUNT($A204)=0,"",IF(W204="","--",IF(W204="3E","3E",LOOKUP(W204/Y$2,{0,0.4,0.45,0.5,0.55,0.6,0.65,0.7,0.75,0.8,1},{0,2,2.25,2.5,2.75,3,3.25,3.5,3.75,4}))))</f>
        <v/>
      </c>
      <c r="Z204" s="2" t="str">
        <f>IF(COUNT($A204)=0,"",IF($A204&lt;&gt;DRAFT!$B206,"ERR",IF(DRAFT!CC206="3E","3E",IF(COUNT(DRAFT!BY206,DRAFT!CC206)&gt;0,DRAFT!CD206,""))))</f>
        <v/>
      </c>
      <c r="AA204" s="2" t="str">
        <f>IF(COUNT($A204)=0,"",IF(Z204="3E","3E",IF(Z204="","I",LOOKUP(Z204/AB$2,{0,0.4,0.45,0.5,0.55,0.6,0.65,0.7,0.75,0.8,1},{"F","D","C","C+","B-","B","B+","A-","A","A+"}))))</f>
        <v/>
      </c>
      <c r="AB204" s="1" t="str">
        <f>IF(COUNT($A204)=0,"",IF(Z204="","--",IF(Z204="3E","3E",LOOKUP(Z204/AB$2,{0,0.4,0.45,0.5,0.55,0.6,0.65,0.7,0.75,0.8,1},{0,2,2.25,2.5,2.75,3,3.25,3.5,3.75,4}))))</f>
        <v/>
      </c>
      <c r="AC204" s="2" t="str">
        <f>IF(COUNT($A204)=0,"",IF($A204&lt;&gt;DRAFT!$B206,"ERR",IF(DRAFT!CF206&gt;0,DRAFT!CF206,"")))</f>
        <v/>
      </c>
      <c r="AD204" s="2" t="str">
        <f>IF(COUNT($A204)=0,"",IF(AC204="3E","3E",IF(AC204="","I",LOOKUP(AC204/AE$2,{0,0.4,0.45,0.5,0.55,0.6,0.65,0.7,0.75,0.8,1},{"F","D","C","C+","B-","B","B+","A-","A","A+"}))))</f>
        <v/>
      </c>
      <c r="AE204" s="1" t="str">
        <f>IF(COUNT($A204)=0,"",IF(AC204="","--",IF(AC204="3E","3E",LOOKUP(AC204/AE$2,{0,0.4,0.45,0.5,0.55,0.6,0.65,0.7,0.75,0.8,1},{0,2,2.25,2.5,2.75,3,3.25,3.5,3.75,4}))))</f>
        <v/>
      </c>
      <c r="AF204" s="2" t="str">
        <f>IF(COUNT($A204)=0,"",IF($A204&lt;&gt;DRAFT!$B206,"ERR",IF(DRAFT!CI206&gt;0,DRAFT!CK206,"")))</f>
        <v/>
      </c>
      <c r="AG204" s="2" t="str">
        <f>IF(COUNT($A204)=0,"",IF(AF204="3E","3E",IF(AF204="","I",LOOKUP(AF204/AH$2,{0,0.4,0.45,0.5,0.55,0.6,0.65,0.7,0.75,0.8,1},{"F","D","C","C+","B-","B","B+","A-","A","A+"}))))</f>
        <v/>
      </c>
      <c r="AH204" s="1" t="str">
        <f>IF(COUNT($A204)=0,"",IF(AF204="","--",IF(AF204="3E","3E",LOOKUP(AF204/AH$2,{0,0.4,0.45,0.5,0.55,0.6,0.65,0.7,0.75,0.8,1},{0,2,2.25,2.5,2.75,3,3.25,3.5,3.75,4}))))</f>
        <v/>
      </c>
      <c r="AI204" s="2" t="str">
        <f>IF($A204&lt;&gt;DRAFT!$B206,"ERR",IF(OR(COUNT($A204)=0,COUNT(DRAFT!CL206:CN206,DRAFT!CP206:CR206)=0),"",CEILING(SUM(DRAFT!CO206,DRAFT!CS206,DRAFT!CT206),1)))</f>
        <v/>
      </c>
      <c r="AJ204" s="2" t="str">
        <f>IF(COUNT($A204)=0,"",IF(AI204="3E","3E",IF(AI204="","I",LOOKUP(AI204/AK$2,{0,0.4,0.45,0.5,0.55,0.6,0.65,0.7,0.75,0.8,1},{"F","D","C","C+","B-","B","B+","A-","A","A+"}))))</f>
        <v/>
      </c>
      <c r="AK204" s="1" t="str">
        <f>IF(COUNT($A204)=0,"",IF(AI204="","--",IF(AI204="3E","3E",LOOKUP(AI204/AK$2,{0,0.4,0.45,0.5,0.55,0.6,0.65,0.7,0.75,0.8,1},{0,2,2.25,2.5,2.75,3,3.25,3.5,3.75,4}))))</f>
        <v/>
      </c>
      <c r="AL204" s="4" t="str">
        <f>IF(OR(COUNT($A204)=0,COUNT(B204:AK204)=0),"",IF(COUNTIF(B204:AK204,"3E")&gt;0,"3E",IF(DRAFT!$A206="R",TRUNC(SUMPRODUCT(RGP,RCP)/TCP,3),TRUNC((SUMPRODUCT(--(IMDGP&gt;0)*IMDGP,IMCP)+CEILING(DRAFT!$DB206*42,0.25))/TCP,3))))</f>
        <v/>
      </c>
      <c r="AM204" s="2" t="str">
        <f>IF(OR(COUNT($A204)=0,COUNT(B204:AK204)=0),"",IF(COUNTIF(B204:AK204,"3E")&gt;0,"3E",IF(DRAFT!$A206="R",SUMPRODUCT(--(RGP&gt;=2),RCP),SUMPRODUCT(--(IMDGP&gt;0),--(IMGP=0),IMCP)+DRAFT!$DC206)))</f>
        <v/>
      </c>
      <c r="AN204" s="67" t="str">
        <f>IF(AL204="3E","3E",IF(COUNT($A204)=0,"",IF(COUNT(AI204)=0,"--",ROUND(((CEILING(DRAFT!$CV206*38,0.25)+CEILING(DRAFT!$CX206*38,0.25)+CEILING(DRAFT!$CZ206*42,0.25)+CEILING($AL204*42,0.25))/160),2))))</f>
        <v/>
      </c>
      <c r="AO204" s="2" t="str">
        <f>IF(AN204="3E","3E",IF(COUNT($A204)=0,"",IF(COUNT(AN204)=0,"I",LOOKUP(AN204,{0,2,2.25,2.5,2.75,3,3.25,3.5,3.75,4},{"F","D","C","C+","B-","B","B+","A-","A","A+"}))))</f>
        <v/>
      </c>
      <c r="AP204" s="2" t="str">
        <f>IF(AN204="3E","3E",IF(OR(COUNT(A204)=0,COUNT(AN204)=0),"",DRAFT!CW206+DRAFT!CY206+DRAFT!DA206+N(TABULATION!AM204)))</f>
        <v/>
      </c>
      <c r="AQ204" s="2" t="str">
        <f>IF(OR(COUNT($A204)=0,COUNT(B204:AK204)=0),"",IF(COUNTIF(B204:AM204,"3E")&gt;0,"3E",IF(AND(DRAFT!$A206="IM",OR($AL204&gt;DRAFT!$DB206,$AM204&gt;DRAFT!$DC206)),"IMPROVED",IF(AND(DRAFT!$A206="IM",$AL204&lt;=DRAFT!$DB206,$AM204&lt;=DRAFT!$DC206),"NOT IMPROVED",IF(AND(DRAFT!CU206="S",AH204&gt;=2,AK204&gt;=2,AN204&gt;=2.5,AP204&gt;=144),"PASS","FAIL")))))</f>
        <v/>
      </c>
      <c r="AR204" s="2" t="str">
        <f t="shared" si="6"/>
        <v/>
      </c>
      <c r="AS204" s="2" t="str">
        <f t="shared" si="7"/>
        <v/>
      </c>
    </row>
    <row r="205" spans="1:45" ht="18.95" customHeight="1" x14ac:dyDescent="0.25">
      <c r="A205" s="3" t="str">
        <f>IF(DRAFT!$B207="","",DRAFT!$B207)</f>
        <v/>
      </c>
      <c r="B205" s="2" t="str">
        <f>IF(COUNT($A205)=0,"",IF($A205&lt;&gt;DRAFT!$B207,"ERR",IF(DRAFT!I207="3E","3E",IF(COUNT(DRAFT!E207,DRAFT!I207)&gt;0,DRAFT!J207,""))))</f>
        <v/>
      </c>
      <c r="C205" s="2" t="str">
        <f>IF(COUNT($A205)=0,"",IF(B205="3E","3E",IF(B205="","I",LOOKUP(B205/D$2,{0,0.4,0.45,0.5,0.55,0.6,0.65,0.7,0.75,0.8,1},{"F","D","C","C+","B-","B","B+","A-","A","A+"}))))</f>
        <v/>
      </c>
      <c r="D205" s="1" t="str">
        <f>IF(COUNT($A205)=0,"",IF(B205="","--",IF(B205="3E","3E",LOOKUP(B205/D$2,{0,0.4,0.45,0.5,0.55,0.6,0.65,0.7,0.75,0.8,1},{0,2,2.25,2.5,2.75,3,3.25,3.5,3.75,4}))))</f>
        <v/>
      </c>
      <c r="E205" s="2" t="str">
        <f>IF(COUNT($A205)=0,"",IF($A205&lt;&gt;DRAFT!$B207,"ERR",IF(DRAFT!R207="3E","3E",IF(COUNT(DRAFT!N207,DRAFT!R207)&gt;0,DRAFT!S207,""))))</f>
        <v/>
      </c>
      <c r="F205" s="2" t="str">
        <f>IF(COUNT($A205)=0,"",IF(E205="3E","3E",IF(E205="","I",LOOKUP(E205/G$2,{0,0.4,0.45,0.5,0.55,0.6,0.65,0.7,0.75,0.8,1},{"F","D","C","C+","B-","B","B+","A-","A","A+"}))))</f>
        <v/>
      </c>
      <c r="G205" s="1" t="str">
        <f>IF(COUNT($A205)=0,"",IF(E205="","--",IF(E205="3E","3E",LOOKUP(E205/G$2,{0,0.4,0.45,0.5,0.55,0.6,0.65,0.7,0.75,0.8,1},{0,2,2.25,2.5,2.75,3,3.25,3.5,3.75,4}))))</f>
        <v/>
      </c>
      <c r="H205" s="2" t="str">
        <f>IF(COUNT($A205)=0,"",IF($A205&lt;&gt;DRAFT!$B207,"ERR",IF(DRAFT!AA207="3E","3E",IF(COUNT(DRAFT!W207,DRAFT!AA207)&gt;0,DRAFT!AB207,""))))</f>
        <v/>
      </c>
      <c r="I205" s="2" t="str">
        <f>IF(COUNT($A205)=0,"",IF(H205="3E","3E",IF(H205="","I",LOOKUP(H205/J$2,{0,0.4,0.45,0.5,0.55,0.6,0.65,0.7,0.75,0.8,1},{"F","D","C","C+","B-","B","B+","A-","A","A+"}))))</f>
        <v/>
      </c>
      <c r="J205" s="1" t="str">
        <f>IF(COUNT($A205)=0,"",IF(H205="","--",IF(H205="3E","3E",LOOKUP(H205/J$2,{0,0.4,0.45,0.5,0.55,0.6,0.65,0.7,0.75,0.8,1},{0,2,2.25,2.5,2.75,3,3.25,3.5,3.75,4}))))</f>
        <v/>
      </c>
      <c r="K205" s="2" t="str">
        <f>IF(COUNT($A205)=0,"",IF($A205&lt;&gt;DRAFT!$B207,"ERR",IF(DRAFT!AJ207="3E","3E",IF(COUNT(DRAFT!AF207,DRAFT!AJ207)&gt;0,DRAFT!AK207,""))))</f>
        <v/>
      </c>
      <c r="L205" s="2" t="str">
        <f>IF(COUNT($A205)=0,"",IF(K205="3E","3E",IF(K205="","I",LOOKUP(K205/M$2,{0,0.4,0.45,0.5,0.55,0.6,0.65,0.7,0.75,0.8,1},{"F","D","C","C+","B-","B","B+","A-","A","A+"}))))</f>
        <v/>
      </c>
      <c r="M205" s="1" t="str">
        <f>IF(COUNT($A205)=0,"",IF(K205="","--",IF(K205="3E","3E",LOOKUP(K205/M$2,{0,0.4,0.45,0.5,0.55,0.6,0.65,0.7,0.75,0.8,1},{0,2,2.25,2.5,2.75,3,3.25,3.5,3.75,4}))))</f>
        <v/>
      </c>
      <c r="N205" s="2" t="str">
        <f>IF(COUNT($A205)=0,"",IF($A205&lt;&gt;DRAFT!$B207,"ERR",IF(DRAFT!AS207="3E","3E",IF(COUNT(DRAFT!AO207,DRAFT!AS207)&gt;0,DRAFT!AT207,""))))</f>
        <v/>
      </c>
      <c r="O205" s="2" t="str">
        <f>IF(COUNT($A205)=0,"",IF(N205="3E","3E",IF(N205="","I",LOOKUP(N205/P$2,{0,0.4,0.45,0.5,0.55,0.6,0.65,0.7,0.75,0.8,1},{"F","D","C","C+","B-","B","B+","A-","A","A+"}))))</f>
        <v/>
      </c>
      <c r="P205" s="1" t="str">
        <f>IF(COUNT($A205)=0,"",IF(N205="","--",IF(N205="3E","3E",LOOKUP(N205/P$2,{0,0.4,0.45,0.5,0.55,0.6,0.65,0.7,0.75,0.8,1},{0,2,2.25,2.5,2.75,3,3.25,3.5,3.75,4}))))</f>
        <v/>
      </c>
      <c r="Q205" s="2" t="str">
        <f>IF(COUNT($A205)=0,"",IF($A205&lt;&gt;DRAFT!$B207,"ERR",IF(DRAFT!BB207="3E","3E",IF(COUNT(DRAFT!AX207,DRAFT!BB207)&gt;0,DRAFT!BC207,""))))</f>
        <v/>
      </c>
      <c r="R205" s="2" t="str">
        <f>IF(COUNT($A205)=0,"",IF(Q205="3E","3E",IF(Q205="","I",LOOKUP(Q205/S$2,{0,0.4,0.45,0.5,0.55,0.6,0.65,0.7,0.75,0.8,1},{"F","D","C","C+","B-","B","B+","A-","A","A+"}))))</f>
        <v/>
      </c>
      <c r="S205" s="1" t="str">
        <f>IF(COUNT($A205)=0,"",IF(Q205="","--",IF(Q205="3E","3E",LOOKUP(Q205/S$2,{0,0.4,0.45,0.5,0.55,0.6,0.65,0.7,0.75,0.8,1},{0,2,2.25,2.5,2.75,3,3.25,3.5,3.75,4}))))</f>
        <v/>
      </c>
      <c r="T205" s="2" t="str">
        <f>IF(COUNT($A205)=0,"",IF($A205&lt;&gt;DRAFT!$B207,"ERR",IF(DRAFT!BK207="3E","3E",IF(COUNT(DRAFT!BG207,DRAFT!BK207)&gt;0,DRAFT!BL207,""))))</f>
        <v/>
      </c>
      <c r="U205" s="2" t="str">
        <f>IF(COUNT($A205)=0,"",IF(T205="3E","3E",IF(T205="","I",LOOKUP(T205/V$2,{0,0.4,0.45,0.5,0.55,0.6,0.65,0.7,0.75,0.8,1},{"F","D","C","C+","B-","B","B+","A-","A","A+"}))))</f>
        <v/>
      </c>
      <c r="V205" s="1" t="str">
        <f>IF(COUNT($A205)=0,"",IF(T205="","--",IF(T205="3E","3E",LOOKUP(T205/V$2,{0,0.4,0.45,0.5,0.55,0.6,0.65,0.7,0.75,0.8,1},{0,2,2.25,2.5,2.75,3,3.25,3.5,3.75,4}))))</f>
        <v/>
      </c>
      <c r="W205" s="2" t="str">
        <f>IF(COUNT($A205)=0,"",IF($A205&lt;&gt;DRAFT!$B207,"ERR",IF(DRAFT!BT207="3E","3E",IF(COUNT(DRAFT!BP207,DRAFT!BT207)&gt;0,DRAFT!BU207,""))))</f>
        <v/>
      </c>
      <c r="X205" s="2" t="str">
        <f>IF(COUNT($A205)=0,"",IF(W205="3E","3E",IF(W205="","I",LOOKUP(W205/Y$2,{0,0.4,0.45,0.5,0.55,0.6,0.65,0.7,0.75,0.8,1},{"F","D","C","C+","B-","B","B+","A-","A","A+"}))))</f>
        <v/>
      </c>
      <c r="Y205" s="1" t="str">
        <f>IF(COUNT($A205)=0,"",IF(W205="","--",IF(W205="3E","3E",LOOKUP(W205/Y$2,{0,0.4,0.45,0.5,0.55,0.6,0.65,0.7,0.75,0.8,1},{0,2,2.25,2.5,2.75,3,3.25,3.5,3.75,4}))))</f>
        <v/>
      </c>
      <c r="Z205" s="2" t="str">
        <f>IF(COUNT($A205)=0,"",IF($A205&lt;&gt;DRAFT!$B207,"ERR",IF(DRAFT!CC207="3E","3E",IF(COUNT(DRAFT!BY207,DRAFT!CC207)&gt;0,DRAFT!CD207,""))))</f>
        <v/>
      </c>
      <c r="AA205" s="2" t="str">
        <f>IF(COUNT($A205)=0,"",IF(Z205="3E","3E",IF(Z205="","I",LOOKUP(Z205/AB$2,{0,0.4,0.45,0.5,0.55,0.6,0.65,0.7,0.75,0.8,1},{"F","D","C","C+","B-","B","B+","A-","A","A+"}))))</f>
        <v/>
      </c>
      <c r="AB205" s="1" t="str">
        <f>IF(COUNT($A205)=0,"",IF(Z205="","--",IF(Z205="3E","3E",LOOKUP(Z205/AB$2,{0,0.4,0.45,0.5,0.55,0.6,0.65,0.7,0.75,0.8,1},{0,2,2.25,2.5,2.75,3,3.25,3.5,3.75,4}))))</f>
        <v/>
      </c>
      <c r="AC205" s="2" t="str">
        <f>IF(COUNT($A205)=0,"",IF($A205&lt;&gt;DRAFT!$B207,"ERR",IF(DRAFT!CF207&gt;0,DRAFT!CF207,"")))</f>
        <v/>
      </c>
      <c r="AD205" s="2" t="str">
        <f>IF(COUNT($A205)=0,"",IF(AC205="3E","3E",IF(AC205="","I",LOOKUP(AC205/AE$2,{0,0.4,0.45,0.5,0.55,0.6,0.65,0.7,0.75,0.8,1},{"F","D","C","C+","B-","B","B+","A-","A","A+"}))))</f>
        <v/>
      </c>
      <c r="AE205" s="1" t="str">
        <f>IF(COUNT($A205)=0,"",IF(AC205="","--",IF(AC205="3E","3E",LOOKUP(AC205/AE$2,{0,0.4,0.45,0.5,0.55,0.6,0.65,0.7,0.75,0.8,1},{0,2,2.25,2.5,2.75,3,3.25,3.5,3.75,4}))))</f>
        <v/>
      </c>
      <c r="AF205" s="2" t="str">
        <f>IF(COUNT($A205)=0,"",IF($A205&lt;&gt;DRAFT!$B207,"ERR",IF(DRAFT!CI207&gt;0,DRAFT!CK207,"")))</f>
        <v/>
      </c>
      <c r="AG205" s="2" t="str">
        <f>IF(COUNT($A205)=0,"",IF(AF205="3E","3E",IF(AF205="","I",LOOKUP(AF205/AH$2,{0,0.4,0.45,0.5,0.55,0.6,0.65,0.7,0.75,0.8,1},{"F","D","C","C+","B-","B","B+","A-","A","A+"}))))</f>
        <v/>
      </c>
      <c r="AH205" s="1" t="str">
        <f>IF(COUNT($A205)=0,"",IF(AF205="","--",IF(AF205="3E","3E",LOOKUP(AF205/AH$2,{0,0.4,0.45,0.5,0.55,0.6,0.65,0.7,0.75,0.8,1},{0,2,2.25,2.5,2.75,3,3.25,3.5,3.75,4}))))</f>
        <v/>
      </c>
      <c r="AI205" s="2" t="str">
        <f>IF($A205&lt;&gt;DRAFT!$B207,"ERR",IF(OR(COUNT($A205)=0,COUNT(DRAFT!CL207:CN207,DRAFT!CP207:CR207)=0),"",CEILING(SUM(DRAFT!CO207,DRAFT!CS207,DRAFT!CT207),1)))</f>
        <v/>
      </c>
      <c r="AJ205" s="2" t="str">
        <f>IF(COUNT($A205)=0,"",IF(AI205="3E","3E",IF(AI205="","I",LOOKUP(AI205/AK$2,{0,0.4,0.45,0.5,0.55,0.6,0.65,0.7,0.75,0.8,1},{"F","D","C","C+","B-","B","B+","A-","A","A+"}))))</f>
        <v/>
      </c>
      <c r="AK205" s="1" t="str">
        <f>IF(COUNT($A205)=0,"",IF(AI205="","--",IF(AI205="3E","3E",LOOKUP(AI205/AK$2,{0,0.4,0.45,0.5,0.55,0.6,0.65,0.7,0.75,0.8,1},{0,2,2.25,2.5,2.75,3,3.25,3.5,3.75,4}))))</f>
        <v/>
      </c>
      <c r="AL205" s="4" t="str">
        <f>IF(OR(COUNT($A205)=0,COUNT(B205:AK205)=0),"",IF(COUNTIF(B205:AK205,"3E")&gt;0,"3E",IF(DRAFT!$A207="R",TRUNC(SUMPRODUCT(RGP,RCP)/TCP,3),TRUNC((SUMPRODUCT(--(IMDGP&gt;0)*IMDGP,IMCP)+CEILING(DRAFT!$DB207*42,0.25))/TCP,3))))</f>
        <v/>
      </c>
      <c r="AM205" s="2" t="str">
        <f>IF(OR(COUNT($A205)=0,COUNT(B205:AK205)=0),"",IF(COUNTIF(B205:AK205,"3E")&gt;0,"3E",IF(DRAFT!$A207="R",SUMPRODUCT(--(RGP&gt;=2),RCP),SUMPRODUCT(--(IMDGP&gt;0),--(IMGP=0),IMCP)+DRAFT!$DC207)))</f>
        <v/>
      </c>
      <c r="AN205" s="67" t="str">
        <f>IF(AL205="3E","3E",IF(COUNT($A205)=0,"",IF(COUNT(AI205)=0,"--",ROUND(((CEILING(DRAFT!$CV207*38,0.25)+CEILING(DRAFT!$CX207*38,0.25)+CEILING(DRAFT!$CZ207*42,0.25)+CEILING($AL205*42,0.25))/160),2))))</f>
        <v/>
      </c>
      <c r="AO205" s="2" t="str">
        <f>IF(AN205="3E","3E",IF(COUNT($A205)=0,"",IF(COUNT(AN205)=0,"I",LOOKUP(AN205,{0,2,2.25,2.5,2.75,3,3.25,3.5,3.75,4},{"F","D","C","C+","B-","B","B+","A-","A","A+"}))))</f>
        <v/>
      </c>
      <c r="AP205" s="2" t="str">
        <f>IF(AN205="3E","3E",IF(OR(COUNT(A205)=0,COUNT(AN205)=0),"",DRAFT!CW207+DRAFT!CY207+DRAFT!DA207+N(TABULATION!AM205)))</f>
        <v/>
      </c>
      <c r="AQ205" s="2" t="str">
        <f>IF(OR(COUNT($A205)=0,COUNT(B205:AK205)=0),"",IF(COUNTIF(B205:AM205,"3E")&gt;0,"3E",IF(AND(DRAFT!$A207="IM",OR($AL205&gt;DRAFT!$DB207,$AM205&gt;DRAFT!$DC207)),"IMPROVED",IF(AND(DRAFT!$A207="IM",$AL205&lt;=DRAFT!$DB207,$AM205&lt;=DRAFT!$DC207),"NOT IMPROVED",IF(AND(DRAFT!CU207="S",AH205&gt;=2,AK205&gt;=2,AN205&gt;=2.5,AP205&gt;=144),"PASS","FAIL")))))</f>
        <v/>
      </c>
      <c r="AR205" s="2" t="str">
        <f t="shared" si="6"/>
        <v/>
      </c>
      <c r="AS205" s="2" t="str">
        <f t="shared" si="7"/>
        <v/>
      </c>
    </row>
    <row r="206" spans="1:45" ht="18.95" customHeight="1" x14ac:dyDescent="0.25">
      <c r="A206" s="3" t="str">
        <f>IF(DRAFT!$B208="","",DRAFT!$B208)</f>
        <v/>
      </c>
      <c r="B206" s="2" t="str">
        <f>IF(COUNT($A206)=0,"",IF($A206&lt;&gt;DRAFT!$B208,"ERR",IF(DRAFT!I208="3E","3E",IF(COUNT(DRAFT!E208,DRAFT!I208)&gt;0,DRAFT!J208,""))))</f>
        <v/>
      </c>
      <c r="C206" s="2" t="str">
        <f>IF(COUNT($A206)=0,"",IF(B206="3E","3E",IF(B206="","I",LOOKUP(B206/D$2,{0,0.4,0.45,0.5,0.55,0.6,0.65,0.7,0.75,0.8,1},{"F","D","C","C+","B-","B","B+","A-","A","A+"}))))</f>
        <v/>
      </c>
      <c r="D206" s="1" t="str">
        <f>IF(COUNT($A206)=0,"",IF(B206="","--",IF(B206="3E","3E",LOOKUP(B206/D$2,{0,0.4,0.45,0.5,0.55,0.6,0.65,0.7,0.75,0.8,1},{0,2,2.25,2.5,2.75,3,3.25,3.5,3.75,4}))))</f>
        <v/>
      </c>
      <c r="E206" s="2" t="str">
        <f>IF(COUNT($A206)=0,"",IF($A206&lt;&gt;DRAFT!$B208,"ERR",IF(DRAFT!R208="3E","3E",IF(COUNT(DRAFT!N208,DRAFT!R208)&gt;0,DRAFT!S208,""))))</f>
        <v/>
      </c>
      <c r="F206" s="2" t="str">
        <f>IF(COUNT($A206)=0,"",IF(E206="3E","3E",IF(E206="","I",LOOKUP(E206/G$2,{0,0.4,0.45,0.5,0.55,0.6,0.65,0.7,0.75,0.8,1},{"F","D","C","C+","B-","B","B+","A-","A","A+"}))))</f>
        <v/>
      </c>
      <c r="G206" s="1" t="str">
        <f>IF(COUNT($A206)=0,"",IF(E206="","--",IF(E206="3E","3E",LOOKUP(E206/G$2,{0,0.4,0.45,0.5,0.55,0.6,0.65,0.7,0.75,0.8,1},{0,2,2.25,2.5,2.75,3,3.25,3.5,3.75,4}))))</f>
        <v/>
      </c>
      <c r="H206" s="2" t="str">
        <f>IF(COUNT($A206)=0,"",IF($A206&lt;&gt;DRAFT!$B208,"ERR",IF(DRAFT!AA208="3E","3E",IF(COUNT(DRAFT!W208,DRAFT!AA208)&gt;0,DRAFT!AB208,""))))</f>
        <v/>
      </c>
      <c r="I206" s="2" t="str">
        <f>IF(COUNT($A206)=0,"",IF(H206="3E","3E",IF(H206="","I",LOOKUP(H206/J$2,{0,0.4,0.45,0.5,0.55,0.6,0.65,0.7,0.75,0.8,1},{"F","D","C","C+","B-","B","B+","A-","A","A+"}))))</f>
        <v/>
      </c>
      <c r="J206" s="1" t="str">
        <f>IF(COUNT($A206)=0,"",IF(H206="","--",IF(H206="3E","3E",LOOKUP(H206/J$2,{0,0.4,0.45,0.5,0.55,0.6,0.65,0.7,0.75,0.8,1},{0,2,2.25,2.5,2.75,3,3.25,3.5,3.75,4}))))</f>
        <v/>
      </c>
      <c r="K206" s="2" t="str">
        <f>IF(COUNT($A206)=0,"",IF($A206&lt;&gt;DRAFT!$B208,"ERR",IF(DRAFT!AJ208="3E","3E",IF(COUNT(DRAFT!AF208,DRAFT!AJ208)&gt;0,DRAFT!AK208,""))))</f>
        <v/>
      </c>
      <c r="L206" s="2" t="str">
        <f>IF(COUNT($A206)=0,"",IF(K206="3E","3E",IF(K206="","I",LOOKUP(K206/M$2,{0,0.4,0.45,0.5,0.55,0.6,0.65,0.7,0.75,0.8,1},{"F","D","C","C+","B-","B","B+","A-","A","A+"}))))</f>
        <v/>
      </c>
      <c r="M206" s="1" t="str">
        <f>IF(COUNT($A206)=0,"",IF(K206="","--",IF(K206="3E","3E",LOOKUP(K206/M$2,{0,0.4,0.45,0.5,0.55,0.6,0.65,0.7,0.75,0.8,1},{0,2,2.25,2.5,2.75,3,3.25,3.5,3.75,4}))))</f>
        <v/>
      </c>
      <c r="N206" s="2" t="str">
        <f>IF(COUNT($A206)=0,"",IF($A206&lt;&gt;DRAFT!$B208,"ERR",IF(DRAFT!AS208="3E","3E",IF(COUNT(DRAFT!AO208,DRAFT!AS208)&gt;0,DRAFT!AT208,""))))</f>
        <v/>
      </c>
      <c r="O206" s="2" t="str">
        <f>IF(COUNT($A206)=0,"",IF(N206="3E","3E",IF(N206="","I",LOOKUP(N206/P$2,{0,0.4,0.45,0.5,0.55,0.6,0.65,0.7,0.75,0.8,1},{"F","D","C","C+","B-","B","B+","A-","A","A+"}))))</f>
        <v/>
      </c>
      <c r="P206" s="1" t="str">
        <f>IF(COUNT($A206)=0,"",IF(N206="","--",IF(N206="3E","3E",LOOKUP(N206/P$2,{0,0.4,0.45,0.5,0.55,0.6,0.65,0.7,0.75,0.8,1},{0,2,2.25,2.5,2.75,3,3.25,3.5,3.75,4}))))</f>
        <v/>
      </c>
      <c r="Q206" s="2" t="str">
        <f>IF(COUNT($A206)=0,"",IF($A206&lt;&gt;DRAFT!$B208,"ERR",IF(DRAFT!BB208="3E","3E",IF(COUNT(DRAFT!AX208,DRAFT!BB208)&gt;0,DRAFT!BC208,""))))</f>
        <v/>
      </c>
      <c r="R206" s="2" t="str">
        <f>IF(COUNT($A206)=0,"",IF(Q206="3E","3E",IF(Q206="","I",LOOKUP(Q206/S$2,{0,0.4,0.45,0.5,0.55,0.6,0.65,0.7,0.75,0.8,1},{"F","D","C","C+","B-","B","B+","A-","A","A+"}))))</f>
        <v/>
      </c>
      <c r="S206" s="1" t="str">
        <f>IF(COUNT($A206)=0,"",IF(Q206="","--",IF(Q206="3E","3E",LOOKUP(Q206/S$2,{0,0.4,0.45,0.5,0.55,0.6,0.65,0.7,0.75,0.8,1},{0,2,2.25,2.5,2.75,3,3.25,3.5,3.75,4}))))</f>
        <v/>
      </c>
      <c r="T206" s="2" t="str">
        <f>IF(COUNT($A206)=0,"",IF($A206&lt;&gt;DRAFT!$B208,"ERR",IF(DRAFT!BK208="3E","3E",IF(COUNT(DRAFT!BG208,DRAFT!BK208)&gt;0,DRAFT!BL208,""))))</f>
        <v/>
      </c>
      <c r="U206" s="2" t="str">
        <f>IF(COUNT($A206)=0,"",IF(T206="3E","3E",IF(T206="","I",LOOKUP(T206/V$2,{0,0.4,0.45,0.5,0.55,0.6,0.65,0.7,0.75,0.8,1},{"F","D","C","C+","B-","B","B+","A-","A","A+"}))))</f>
        <v/>
      </c>
      <c r="V206" s="1" t="str">
        <f>IF(COUNT($A206)=0,"",IF(T206="","--",IF(T206="3E","3E",LOOKUP(T206/V$2,{0,0.4,0.45,0.5,0.55,0.6,0.65,0.7,0.75,0.8,1},{0,2,2.25,2.5,2.75,3,3.25,3.5,3.75,4}))))</f>
        <v/>
      </c>
      <c r="W206" s="2" t="str">
        <f>IF(COUNT($A206)=0,"",IF($A206&lt;&gt;DRAFT!$B208,"ERR",IF(DRAFT!BT208="3E","3E",IF(COUNT(DRAFT!BP208,DRAFT!BT208)&gt;0,DRAFT!BU208,""))))</f>
        <v/>
      </c>
      <c r="X206" s="2" t="str">
        <f>IF(COUNT($A206)=0,"",IF(W206="3E","3E",IF(W206="","I",LOOKUP(W206/Y$2,{0,0.4,0.45,0.5,0.55,0.6,0.65,0.7,0.75,0.8,1},{"F","D","C","C+","B-","B","B+","A-","A","A+"}))))</f>
        <v/>
      </c>
      <c r="Y206" s="1" t="str">
        <f>IF(COUNT($A206)=0,"",IF(W206="","--",IF(W206="3E","3E",LOOKUP(W206/Y$2,{0,0.4,0.45,0.5,0.55,0.6,0.65,0.7,0.75,0.8,1},{0,2,2.25,2.5,2.75,3,3.25,3.5,3.75,4}))))</f>
        <v/>
      </c>
      <c r="Z206" s="2" t="str">
        <f>IF(COUNT($A206)=0,"",IF($A206&lt;&gt;DRAFT!$B208,"ERR",IF(DRAFT!CC208="3E","3E",IF(COUNT(DRAFT!BY208,DRAFT!CC208)&gt;0,DRAFT!CD208,""))))</f>
        <v/>
      </c>
      <c r="AA206" s="2" t="str">
        <f>IF(COUNT($A206)=0,"",IF(Z206="3E","3E",IF(Z206="","I",LOOKUP(Z206/AB$2,{0,0.4,0.45,0.5,0.55,0.6,0.65,0.7,0.75,0.8,1},{"F","D","C","C+","B-","B","B+","A-","A","A+"}))))</f>
        <v/>
      </c>
      <c r="AB206" s="1" t="str">
        <f>IF(COUNT($A206)=0,"",IF(Z206="","--",IF(Z206="3E","3E",LOOKUP(Z206/AB$2,{0,0.4,0.45,0.5,0.55,0.6,0.65,0.7,0.75,0.8,1},{0,2,2.25,2.5,2.75,3,3.25,3.5,3.75,4}))))</f>
        <v/>
      </c>
      <c r="AC206" s="2" t="str">
        <f>IF(COUNT($A206)=0,"",IF($A206&lt;&gt;DRAFT!$B208,"ERR",IF(DRAFT!CF208&gt;0,DRAFT!CF208,"")))</f>
        <v/>
      </c>
      <c r="AD206" s="2" t="str">
        <f>IF(COUNT($A206)=0,"",IF(AC206="3E","3E",IF(AC206="","I",LOOKUP(AC206/AE$2,{0,0.4,0.45,0.5,0.55,0.6,0.65,0.7,0.75,0.8,1},{"F","D","C","C+","B-","B","B+","A-","A","A+"}))))</f>
        <v/>
      </c>
      <c r="AE206" s="1" t="str">
        <f>IF(COUNT($A206)=0,"",IF(AC206="","--",IF(AC206="3E","3E",LOOKUP(AC206/AE$2,{0,0.4,0.45,0.5,0.55,0.6,0.65,0.7,0.75,0.8,1},{0,2,2.25,2.5,2.75,3,3.25,3.5,3.75,4}))))</f>
        <v/>
      </c>
      <c r="AF206" s="2" t="str">
        <f>IF(COUNT($A206)=0,"",IF($A206&lt;&gt;DRAFT!$B208,"ERR",IF(DRAFT!CI208&gt;0,DRAFT!CK208,"")))</f>
        <v/>
      </c>
      <c r="AG206" s="2" t="str">
        <f>IF(COUNT($A206)=0,"",IF(AF206="3E","3E",IF(AF206="","I",LOOKUP(AF206/AH$2,{0,0.4,0.45,0.5,0.55,0.6,0.65,0.7,0.75,0.8,1},{"F","D","C","C+","B-","B","B+","A-","A","A+"}))))</f>
        <v/>
      </c>
      <c r="AH206" s="1" t="str">
        <f>IF(COUNT($A206)=0,"",IF(AF206="","--",IF(AF206="3E","3E",LOOKUP(AF206/AH$2,{0,0.4,0.45,0.5,0.55,0.6,0.65,0.7,0.75,0.8,1},{0,2,2.25,2.5,2.75,3,3.25,3.5,3.75,4}))))</f>
        <v/>
      </c>
      <c r="AI206" s="2" t="str">
        <f>IF($A206&lt;&gt;DRAFT!$B208,"ERR",IF(OR(COUNT($A206)=0,COUNT(DRAFT!CL208:CN208,DRAFT!CP208:CR208)=0),"",CEILING(SUM(DRAFT!CO208,DRAFT!CS208,DRAFT!CT208),1)))</f>
        <v/>
      </c>
      <c r="AJ206" s="2" t="str">
        <f>IF(COUNT($A206)=0,"",IF(AI206="3E","3E",IF(AI206="","I",LOOKUP(AI206/AK$2,{0,0.4,0.45,0.5,0.55,0.6,0.65,0.7,0.75,0.8,1},{"F","D","C","C+","B-","B","B+","A-","A","A+"}))))</f>
        <v/>
      </c>
      <c r="AK206" s="1" t="str">
        <f>IF(COUNT($A206)=0,"",IF(AI206="","--",IF(AI206="3E","3E",LOOKUP(AI206/AK$2,{0,0.4,0.45,0.5,0.55,0.6,0.65,0.7,0.75,0.8,1},{0,2,2.25,2.5,2.75,3,3.25,3.5,3.75,4}))))</f>
        <v/>
      </c>
      <c r="AL206" s="4" t="str">
        <f>IF(OR(COUNT($A206)=0,COUNT(B206:AK206)=0),"",IF(COUNTIF(B206:AK206,"3E")&gt;0,"3E",IF(DRAFT!$A208="R",TRUNC(SUMPRODUCT(RGP,RCP)/TCP,3),TRUNC((SUMPRODUCT(--(IMDGP&gt;0)*IMDGP,IMCP)+CEILING(DRAFT!$DB208*42,0.25))/TCP,3))))</f>
        <v/>
      </c>
      <c r="AM206" s="2" t="str">
        <f>IF(OR(COUNT($A206)=0,COUNT(B206:AK206)=0),"",IF(COUNTIF(B206:AK206,"3E")&gt;0,"3E",IF(DRAFT!$A208="R",SUMPRODUCT(--(RGP&gt;=2),RCP),SUMPRODUCT(--(IMDGP&gt;0),--(IMGP=0),IMCP)+DRAFT!$DC208)))</f>
        <v/>
      </c>
      <c r="AN206" s="67" t="str">
        <f>IF(AL206="3E","3E",IF(COUNT($A206)=0,"",IF(COUNT(AI206)=0,"--",ROUND(((CEILING(DRAFT!$CV208*38,0.25)+CEILING(DRAFT!$CX208*38,0.25)+CEILING(DRAFT!$CZ208*42,0.25)+CEILING($AL206*42,0.25))/160),2))))</f>
        <v/>
      </c>
      <c r="AO206" s="2" t="str">
        <f>IF(AN206="3E","3E",IF(COUNT($A206)=0,"",IF(COUNT(AN206)=0,"I",LOOKUP(AN206,{0,2,2.25,2.5,2.75,3,3.25,3.5,3.75,4},{"F","D","C","C+","B-","B","B+","A-","A","A+"}))))</f>
        <v/>
      </c>
      <c r="AP206" s="2" t="str">
        <f>IF(AN206="3E","3E",IF(OR(COUNT(A206)=0,COUNT(AN206)=0),"",DRAFT!CW208+DRAFT!CY208+DRAFT!DA208+N(TABULATION!AM206)))</f>
        <v/>
      </c>
      <c r="AQ206" s="2" t="str">
        <f>IF(OR(COUNT($A206)=0,COUNT(B206:AK206)=0),"",IF(COUNTIF(B206:AM206,"3E")&gt;0,"3E",IF(AND(DRAFT!$A208="IM",OR($AL206&gt;DRAFT!$DB208,$AM206&gt;DRAFT!$DC208)),"IMPROVED",IF(AND(DRAFT!$A208="IM",$AL206&lt;=DRAFT!$DB208,$AM206&lt;=DRAFT!$DC208),"NOT IMPROVED",IF(AND(DRAFT!CU208="S",AH206&gt;=2,AK206&gt;=2,AN206&gt;=2.5,AP206&gt;=144),"PASS","FAIL")))))</f>
        <v/>
      </c>
      <c r="AR206" s="2" t="str">
        <f t="shared" si="6"/>
        <v/>
      </c>
      <c r="AS206" s="2" t="str">
        <f t="shared" si="7"/>
        <v/>
      </c>
    </row>
    <row r="207" spans="1:45" ht="18.95" customHeight="1" x14ac:dyDescent="0.25">
      <c r="A207" s="3" t="str">
        <f>IF(DRAFT!$B209="","",DRAFT!$B209)</f>
        <v/>
      </c>
      <c r="B207" s="2" t="str">
        <f>IF(COUNT($A207)=0,"",IF($A207&lt;&gt;DRAFT!$B209,"ERR",IF(DRAFT!I209="3E","3E",IF(COUNT(DRAFT!E209,DRAFT!I209)&gt;0,DRAFT!J209,""))))</f>
        <v/>
      </c>
      <c r="C207" s="2" t="str">
        <f>IF(COUNT($A207)=0,"",IF(B207="3E","3E",IF(B207="","I",LOOKUP(B207/D$2,{0,0.4,0.45,0.5,0.55,0.6,0.65,0.7,0.75,0.8,1},{"F","D","C","C+","B-","B","B+","A-","A","A+"}))))</f>
        <v/>
      </c>
      <c r="D207" s="1" t="str">
        <f>IF(COUNT($A207)=0,"",IF(B207="","--",IF(B207="3E","3E",LOOKUP(B207/D$2,{0,0.4,0.45,0.5,0.55,0.6,0.65,0.7,0.75,0.8,1},{0,2,2.25,2.5,2.75,3,3.25,3.5,3.75,4}))))</f>
        <v/>
      </c>
      <c r="E207" s="2" t="str">
        <f>IF(COUNT($A207)=0,"",IF($A207&lt;&gt;DRAFT!$B209,"ERR",IF(DRAFT!R209="3E","3E",IF(COUNT(DRAFT!N209,DRAFT!R209)&gt;0,DRAFT!S209,""))))</f>
        <v/>
      </c>
      <c r="F207" s="2" t="str">
        <f>IF(COUNT($A207)=0,"",IF(E207="3E","3E",IF(E207="","I",LOOKUP(E207/G$2,{0,0.4,0.45,0.5,0.55,0.6,0.65,0.7,0.75,0.8,1},{"F","D","C","C+","B-","B","B+","A-","A","A+"}))))</f>
        <v/>
      </c>
      <c r="G207" s="1" t="str">
        <f>IF(COUNT($A207)=0,"",IF(E207="","--",IF(E207="3E","3E",LOOKUP(E207/G$2,{0,0.4,0.45,0.5,0.55,0.6,0.65,0.7,0.75,0.8,1},{0,2,2.25,2.5,2.75,3,3.25,3.5,3.75,4}))))</f>
        <v/>
      </c>
      <c r="H207" s="2" t="str">
        <f>IF(COUNT($A207)=0,"",IF($A207&lt;&gt;DRAFT!$B209,"ERR",IF(DRAFT!AA209="3E","3E",IF(COUNT(DRAFT!W209,DRAFT!AA209)&gt;0,DRAFT!AB209,""))))</f>
        <v/>
      </c>
      <c r="I207" s="2" t="str">
        <f>IF(COUNT($A207)=0,"",IF(H207="3E","3E",IF(H207="","I",LOOKUP(H207/J$2,{0,0.4,0.45,0.5,0.55,0.6,0.65,0.7,0.75,0.8,1},{"F","D","C","C+","B-","B","B+","A-","A","A+"}))))</f>
        <v/>
      </c>
      <c r="J207" s="1" t="str">
        <f>IF(COUNT($A207)=0,"",IF(H207="","--",IF(H207="3E","3E",LOOKUP(H207/J$2,{0,0.4,0.45,0.5,0.55,0.6,0.65,0.7,0.75,0.8,1},{0,2,2.25,2.5,2.75,3,3.25,3.5,3.75,4}))))</f>
        <v/>
      </c>
      <c r="K207" s="2" t="str">
        <f>IF(COUNT($A207)=0,"",IF($A207&lt;&gt;DRAFT!$B209,"ERR",IF(DRAFT!AJ209="3E","3E",IF(COUNT(DRAFT!AF209,DRAFT!AJ209)&gt;0,DRAFT!AK209,""))))</f>
        <v/>
      </c>
      <c r="L207" s="2" t="str">
        <f>IF(COUNT($A207)=0,"",IF(K207="3E","3E",IF(K207="","I",LOOKUP(K207/M$2,{0,0.4,0.45,0.5,0.55,0.6,0.65,0.7,0.75,0.8,1},{"F","D","C","C+","B-","B","B+","A-","A","A+"}))))</f>
        <v/>
      </c>
      <c r="M207" s="1" t="str">
        <f>IF(COUNT($A207)=0,"",IF(K207="","--",IF(K207="3E","3E",LOOKUP(K207/M$2,{0,0.4,0.45,0.5,0.55,0.6,0.65,0.7,0.75,0.8,1},{0,2,2.25,2.5,2.75,3,3.25,3.5,3.75,4}))))</f>
        <v/>
      </c>
      <c r="N207" s="2" t="str">
        <f>IF(COUNT($A207)=0,"",IF($A207&lt;&gt;DRAFT!$B209,"ERR",IF(DRAFT!AS209="3E","3E",IF(COUNT(DRAFT!AO209,DRAFT!AS209)&gt;0,DRAFT!AT209,""))))</f>
        <v/>
      </c>
      <c r="O207" s="2" t="str">
        <f>IF(COUNT($A207)=0,"",IF(N207="3E","3E",IF(N207="","I",LOOKUP(N207/P$2,{0,0.4,0.45,0.5,0.55,0.6,0.65,0.7,0.75,0.8,1},{"F","D","C","C+","B-","B","B+","A-","A","A+"}))))</f>
        <v/>
      </c>
      <c r="P207" s="1" t="str">
        <f>IF(COUNT($A207)=0,"",IF(N207="","--",IF(N207="3E","3E",LOOKUP(N207/P$2,{0,0.4,0.45,0.5,0.55,0.6,0.65,0.7,0.75,0.8,1},{0,2,2.25,2.5,2.75,3,3.25,3.5,3.75,4}))))</f>
        <v/>
      </c>
      <c r="Q207" s="2" t="str">
        <f>IF(COUNT($A207)=0,"",IF($A207&lt;&gt;DRAFT!$B209,"ERR",IF(DRAFT!BB209="3E","3E",IF(COUNT(DRAFT!AX209,DRAFT!BB209)&gt;0,DRAFT!BC209,""))))</f>
        <v/>
      </c>
      <c r="R207" s="2" t="str">
        <f>IF(COUNT($A207)=0,"",IF(Q207="3E","3E",IF(Q207="","I",LOOKUP(Q207/S$2,{0,0.4,0.45,0.5,0.55,0.6,0.65,0.7,0.75,0.8,1},{"F","D","C","C+","B-","B","B+","A-","A","A+"}))))</f>
        <v/>
      </c>
      <c r="S207" s="1" t="str">
        <f>IF(COUNT($A207)=0,"",IF(Q207="","--",IF(Q207="3E","3E",LOOKUP(Q207/S$2,{0,0.4,0.45,0.5,0.55,0.6,0.65,0.7,0.75,0.8,1},{0,2,2.25,2.5,2.75,3,3.25,3.5,3.75,4}))))</f>
        <v/>
      </c>
      <c r="T207" s="2" t="str">
        <f>IF(COUNT($A207)=0,"",IF($A207&lt;&gt;DRAFT!$B209,"ERR",IF(DRAFT!BK209="3E","3E",IF(COUNT(DRAFT!BG209,DRAFT!BK209)&gt;0,DRAFT!BL209,""))))</f>
        <v/>
      </c>
      <c r="U207" s="2" t="str">
        <f>IF(COUNT($A207)=0,"",IF(T207="3E","3E",IF(T207="","I",LOOKUP(T207/V$2,{0,0.4,0.45,0.5,0.55,0.6,0.65,0.7,0.75,0.8,1},{"F","D","C","C+","B-","B","B+","A-","A","A+"}))))</f>
        <v/>
      </c>
      <c r="V207" s="1" t="str">
        <f>IF(COUNT($A207)=0,"",IF(T207="","--",IF(T207="3E","3E",LOOKUP(T207/V$2,{0,0.4,0.45,0.5,0.55,0.6,0.65,0.7,0.75,0.8,1},{0,2,2.25,2.5,2.75,3,3.25,3.5,3.75,4}))))</f>
        <v/>
      </c>
      <c r="W207" s="2" t="str">
        <f>IF(COUNT($A207)=0,"",IF($A207&lt;&gt;DRAFT!$B209,"ERR",IF(DRAFT!BT209="3E","3E",IF(COUNT(DRAFT!BP209,DRAFT!BT209)&gt;0,DRAFT!BU209,""))))</f>
        <v/>
      </c>
      <c r="X207" s="2" t="str">
        <f>IF(COUNT($A207)=0,"",IF(W207="3E","3E",IF(W207="","I",LOOKUP(W207/Y$2,{0,0.4,0.45,0.5,0.55,0.6,0.65,0.7,0.75,0.8,1},{"F","D","C","C+","B-","B","B+","A-","A","A+"}))))</f>
        <v/>
      </c>
      <c r="Y207" s="1" t="str">
        <f>IF(COUNT($A207)=0,"",IF(W207="","--",IF(W207="3E","3E",LOOKUP(W207/Y$2,{0,0.4,0.45,0.5,0.55,0.6,0.65,0.7,0.75,0.8,1},{0,2,2.25,2.5,2.75,3,3.25,3.5,3.75,4}))))</f>
        <v/>
      </c>
      <c r="Z207" s="2" t="str">
        <f>IF(COUNT($A207)=0,"",IF($A207&lt;&gt;DRAFT!$B209,"ERR",IF(DRAFT!CC209="3E","3E",IF(COUNT(DRAFT!BY209,DRAFT!CC209)&gt;0,DRAFT!CD209,""))))</f>
        <v/>
      </c>
      <c r="AA207" s="2" t="str">
        <f>IF(COUNT($A207)=0,"",IF(Z207="3E","3E",IF(Z207="","I",LOOKUP(Z207/AB$2,{0,0.4,0.45,0.5,0.55,0.6,0.65,0.7,0.75,0.8,1},{"F","D","C","C+","B-","B","B+","A-","A","A+"}))))</f>
        <v/>
      </c>
      <c r="AB207" s="1" t="str">
        <f>IF(COUNT($A207)=0,"",IF(Z207="","--",IF(Z207="3E","3E",LOOKUP(Z207/AB$2,{0,0.4,0.45,0.5,0.55,0.6,0.65,0.7,0.75,0.8,1},{0,2,2.25,2.5,2.75,3,3.25,3.5,3.75,4}))))</f>
        <v/>
      </c>
      <c r="AC207" s="2" t="str">
        <f>IF(COUNT($A207)=0,"",IF($A207&lt;&gt;DRAFT!$B209,"ERR",IF(DRAFT!CF209&gt;0,DRAFT!CF209,"")))</f>
        <v/>
      </c>
      <c r="AD207" s="2" t="str">
        <f>IF(COUNT($A207)=0,"",IF(AC207="3E","3E",IF(AC207="","I",LOOKUP(AC207/AE$2,{0,0.4,0.45,0.5,0.55,0.6,0.65,0.7,0.75,0.8,1},{"F","D","C","C+","B-","B","B+","A-","A","A+"}))))</f>
        <v/>
      </c>
      <c r="AE207" s="1" t="str">
        <f>IF(COUNT($A207)=0,"",IF(AC207="","--",IF(AC207="3E","3E",LOOKUP(AC207/AE$2,{0,0.4,0.45,0.5,0.55,0.6,0.65,0.7,0.75,0.8,1},{0,2,2.25,2.5,2.75,3,3.25,3.5,3.75,4}))))</f>
        <v/>
      </c>
      <c r="AF207" s="2" t="str">
        <f>IF(COUNT($A207)=0,"",IF($A207&lt;&gt;DRAFT!$B209,"ERR",IF(DRAFT!CI209&gt;0,DRAFT!CK209,"")))</f>
        <v/>
      </c>
      <c r="AG207" s="2" t="str">
        <f>IF(COUNT($A207)=0,"",IF(AF207="3E","3E",IF(AF207="","I",LOOKUP(AF207/AH$2,{0,0.4,0.45,0.5,0.55,0.6,0.65,0.7,0.75,0.8,1},{"F","D","C","C+","B-","B","B+","A-","A","A+"}))))</f>
        <v/>
      </c>
      <c r="AH207" s="1" t="str">
        <f>IF(COUNT($A207)=0,"",IF(AF207="","--",IF(AF207="3E","3E",LOOKUP(AF207/AH$2,{0,0.4,0.45,0.5,0.55,0.6,0.65,0.7,0.75,0.8,1},{0,2,2.25,2.5,2.75,3,3.25,3.5,3.75,4}))))</f>
        <v/>
      </c>
      <c r="AI207" s="2" t="str">
        <f>IF($A207&lt;&gt;DRAFT!$B209,"ERR",IF(OR(COUNT($A207)=0,COUNT(DRAFT!CL209:CN209,DRAFT!CP209:CR209)=0),"",CEILING(SUM(DRAFT!CO209,DRAFT!CS209,DRAFT!CT209),1)))</f>
        <v/>
      </c>
      <c r="AJ207" s="2" t="str">
        <f>IF(COUNT($A207)=0,"",IF(AI207="3E","3E",IF(AI207="","I",LOOKUP(AI207/AK$2,{0,0.4,0.45,0.5,0.55,0.6,0.65,0.7,0.75,0.8,1},{"F","D","C","C+","B-","B","B+","A-","A","A+"}))))</f>
        <v/>
      </c>
      <c r="AK207" s="1" t="str">
        <f>IF(COUNT($A207)=0,"",IF(AI207="","--",IF(AI207="3E","3E",LOOKUP(AI207/AK$2,{0,0.4,0.45,0.5,0.55,0.6,0.65,0.7,0.75,0.8,1},{0,2,2.25,2.5,2.75,3,3.25,3.5,3.75,4}))))</f>
        <v/>
      </c>
      <c r="AL207" s="4" t="str">
        <f>IF(OR(COUNT($A207)=0,COUNT(B207:AK207)=0),"",IF(COUNTIF(B207:AK207,"3E")&gt;0,"3E",IF(DRAFT!$A209="R",TRUNC(SUMPRODUCT(RGP,RCP)/TCP,3),TRUNC((SUMPRODUCT(--(IMDGP&gt;0)*IMDGP,IMCP)+CEILING(DRAFT!$DB209*42,0.25))/TCP,3))))</f>
        <v/>
      </c>
      <c r="AM207" s="2" t="str">
        <f>IF(OR(COUNT($A207)=0,COUNT(B207:AK207)=0),"",IF(COUNTIF(B207:AK207,"3E")&gt;0,"3E",IF(DRAFT!$A209="R",SUMPRODUCT(--(RGP&gt;=2),RCP),SUMPRODUCT(--(IMDGP&gt;0),--(IMGP=0),IMCP)+DRAFT!$DC209)))</f>
        <v/>
      </c>
      <c r="AN207" s="67" t="str">
        <f>IF(AL207="3E","3E",IF(COUNT($A207)=0,"",IF(COUNT(AI207)=0,"--",ROUND(((CEILING(DRAFT!$CV209*38,0.25)+CEILING(DRAFT!$CX209*38,0.25)+CEILING(DRAFT!$CZ209*42,0.25)+CEILING($AL207*42,0.25))/160),2))))</f>
        <v/>
      </c>
      <c r="AO207" s="2" t="str">
        <f>IF(AN207="3E","3E",IF(COUNT($A207)=0,"",IF(COUNT(AN207)=0,"I",LOOKUP(AN207,{0,2,2.25,2.5,2.75,3,3.25,3.5,3.75,4},{"F","D","C","C+","B-","B","B+","A-","A","A+"}))))</f>
        <v/>
      </c>
      <c r="AP207" s="2" t="str">
        <f>IF(AN207="3E","3E",IF(OR(COUNT(A207)=0,COUNT(AN207)=0),"",DRAFT!CW209+DRAFT!CY209+DRAFT!DA209+N(TABULATION!AM207)))</f>
        <v/>
      </c>
      <c r="AQ207" s="2" t="str">
        <f>IF(OR(COUNT($A207)=0,COUNT(B207:AK207)=0),"",IF(COUNTIF(B207:AM207,"3E")&gt;0,"3E",IF(AND(DRAFT!$A209="IM",OR($AL207&gt;DRAFT!$DB209,$AM207&gt;DRAFT!$DC209)),"IMPROVED",IF(AND(DRAFT!$A209="IM",$AL207&lt;=DRAFT!$DB209,$AM207&lt;=DRAFT!$DC209),"NOT IMPROVED",IF(AND(DRAFT!CU209="S",AH207&gt;=2,AK207&gt;=2,AN207&gt;=2.5,AP207&gt;=144),"PASS","FAIL")))))</f>
        <v/>
      </c>
      <c r="AR207" s="2" t="str">
        <f t="shared" si="6"/>
        <v/>
      </c>
      <c r="AS207" s="2" t="str">
        <f t="shared" si="7"/>
        <v/>
      </c>
    </row>
    <row r="208" spans="1:45" ht="18.95" customHeight="1" x14ac:dyDescent="0.25">
      <c r="A208" s="3" t="str">
        <f>IF(DRAFT!$B210="","",DRAFT!$B210)</f>
        <v/>
      </c>
      <c r="B208" s="2" t="str">
        <f>IF(COUNT($A208)=0,"",IF($A208&lt;&gt;DRAFT!$B210,"ERR",IF(DRAFT!I210="3E","3E",IF(COUNT(DRAFT!E210,DRAFT!I210)&gt;0,DRAFT!J210,""))))</f>
        <v/>
      </c>
      <c r="C208" s="2" t="str">
        <f>IF(COUNT($A208)=0,"",IF(B208="3E","3E",IF(B208="","I",LOOKUP(B208/D$2,{0,0.4,0.45,0.5,0.55,0.6,0.65,0.7,0.75,0.8,1},{"F","D","C","C+","B-","B","B+","A-","A","A+"}))))</f>
        <v/>
      </c>
      <c r="D208" s="1" t="str">
        <f>IF(COUNT($A208)=0,"",IF(B208="","--",IF(B208="3E","3E",LOOKUP(B208/D$2,{0,0.4,0.45,0.5,0.55,0.6,0.65,0.7,0.75,0.8,1},{0,2,2.25,2.5,2.75,3,3.25,3.5,3.75,4}))))</f>
        <v/>
      </c>
      <c r="E208" s="2" t="str">
        <f>IF(COUNT($A208)=0,"",IF($A208&lt;&gt;DRAFT!$B210,"ERR",IF(DRAFT!R210="3E","3E",IF(COUNT(DRAFT!N210,DRAFT!R210)&gt;0,DRAFT!S210,""))))</f>
        <v/>
      </c>
      <c r="F208" s="2" t="str">
        <f>IF(COUNT($A208)=0,"",IF(E208="3E","3E",IF(E208="","I",LOOKUP(E208/G$2,{0,0.4,0.45,0.5,0.55,0.6,0.65,0.7,0.75,0.8,1},{"F","D","C","C+","B-","B","B+","A-","A","A+"}))))</f>
        <v/>
      </c>
      <c r="G208" s="1" t="str">
        <f>IF(COUNT($A208)=0,"",IF(E208="","--",IF(E208="3E","3E",LOOKUP(E208/G$2,{0,0.4,0.45,0.5,0.55,0.6,0.65,0.7,0.75,0.8,1},{0,2,2.25,2.5,2.75,3,3.25,3.5,3.75,4}))))</f>
        <v/>
      </c>
      <c r="H208" s="2" t="str">
        <f>IF(COUNT($A208)=0,"",IF($A208&lt;&gt;DRAFT!$B210,"ERR",IF(DRAFT!AA210="3E","3E",IF(COUNT(DRAFT!W210,DRAFT!AA210)&gt;0,DRAFT!AB210,""))))</f>
        <v/>
      </c>
      <c r="I208" s="2" t="str">
        <f>IF(COUNT($A208)=0,"",IF(H208="3E","3E",IF(H208="","I",LOOKUP(H208/J$2,{0,0.4,0.45,0.5,0.55,0.6,0.65,0.7,0.75,0.8,1},{"F","D","C","C+","B-","B","B+","A-","A","A+"}))))</f>
        <v/>
      </c>
      <c r="J208" s="1" t="str">
        <f>IF(COUNT($A208)=0,"",IF(H208="","--",IF(H208="3E","3E",LOOKUP(H208/J$2,{0,0.4,0.45,0.5,0.55,0.6,0.65,0.7,0.75,0.8,1},{0,2,2.25,2.5,2.75,3,3.25,3.5,3.75,4}))))</f>
        <v/>
      </c>
      <c r="K208" s="2" t="str">
        <f>IF(COUNT($A208)=0,"",IF($A208&lt;&gt;DRAFT!$B210,"ERR",IF(DRAFT!AJ210="3E","3E",IF(COUNT(DRAFT!AF210,DRAFT!AJ210)&gt;0,DRAFT!AK210,""))))</f>
        <v/>
      </c>
      <c r="L208" s="2" t="str">
        <f>IF(COUNT($A208)=0,"",IF(K208="3E","3E",IF(K208="","I",LOOKUP(K208/M$2,{0,0.4,0.45,0.5,0.55,0.6,0.65,0.7,0.75,0.8,1},{"F","D","C","C+","B-","B","B+","A-","A","A+"}))))</f>
        <v/>
      </c>
      <c r="M208" s="1" t="str">
        <f>IF(COUNT($A208)=0,"",IF(K208="","--",IF(K208="3E","3E",LOOKUP(K208/M$2,{0,0.4,0.45,0.5,0.55,0.6,0.65,0.7,0.75,0.8,1},{0,2,2.25,2.5,2.75,3,3.25,3.5,3.75,4}))))</f>
        <v/>
      </c>
      <c r="N208" s="2" t="str">
        <f>IF(COUNT($A208)=0,"",IF($A208&lt;&gt;DRAFT!$B210,"ERR",IF(DRAFT!AS210="3E","3E",IF(COUNT(DRAFT!AO210,DRAFT!AS210)&gt;0,DRAFT!AT210,""))))</f>
        <v/>
      </c>
      <c r="O208" s="2" t="str">
        <f>IF(COUNT($A208)=0,"",IF(N208="3E","3E",IF(N208="","I",LOOKUP(N208/P$2,{0,0.4,0.45,0.5,0.55,0.6,0.65,0.7,0.75,0.8,1},{"F","D","C","C+","B-","B","B+","A-","A","A+"}))))</f>
        <v/>
      </c>
      <c r="P208" s="1" t="str">
        <f>IF(COUNT($A208)=0,"",IF(N208="","--",IF(N208="3E","3E",LOOKUP(N208/P$2,{0,0.4,0.45,0.5,0.55,0.6,0.65,0.7,0.75,0.8,1},{0,2,2.25,2.5,2.75,3,3.25,3.5,3.75,4}))))</f>
        <v/>
      </c>
      <c r="Q208" s="2" t="str">
        <f>IF(COUNT($A208)=0,"",IF($A208&lt;&gt;DRAFT!$B210,"ERR",IF(DRAFT!BB210="3E","3E",IF(COUNT(DRAFT!AX210,DRAFT!BB210)&gt;0,DRAFT!BC210,""))))</f>
        <v/>
      </c>
      <c r="R208" s="2" t="str">
        <f>IF(COUNT($A208)=0,"",IF(Q208="3E","3E",IF(Q208="","I",LOOKUP(Q208/S$2,{0,0.4,0.45,0.5,0.55,0.6,0.65,0.7,0.75,0.8,1},{"F","D","C","C+","B-","B","B+","A-","A","A+"}))))</f>
        <v/>
      </c>
      <c r="S208" s="1" t="str">
        <f>IF(COUNT($A208)=0,"",IF(Q208="","--",IF(Q208="3E","3E",LOOKUP(Q208/S$2,{0,0.4,0.45,0.5,0.55,0.6,0.65,0.7,0.75,0.8,1},{0,2,2.25,2.5,2.75,3,3.25,3.5,3.75,4}))))</f>
        <v/>
      </c>
      <c r="T208" s="2" t="str">
        <f>IF(COUNT($A208)=0,"",IF($A208&lt;&gt;DRAFT!$B210,"ERR",IF(DRAFT!BK210="3E","3E",IF(COUNT(DRAFT!BG210,DRAFT!BK210)&gt;0,DRAFT!BL210,""))))</f>
        <v/>
      </c>
      <c r="U208" s="2" t="str">
        <f>IF(COUNT($A208)=0,"",IF(T208="3E","3E",IF(T208="","I",LOOKUP(T208/V$2,{0,0.4,0.45,0.5,0.55,0.6,0.65,0.7,0.75,0.8,1},{"F","D","C","C+","B-","B","B+","A-","A","A+"}))))</f>
        <v/>
      </c>
      <c r="V208" s="1" t="str">
        <f>IF(COUNT($A208)=0,"",IF(T208="","--",IF(T208="3E","3E",LOOKUP(T208/V$2,{0,0.4,0.45,0.5,0.55,0.6,0.65,0.7,0.75,0.8,1},{0,2,2.25,2.5,2.75,3,3.25,3.5,3.75,4}))))</f>
        <v/>
      </c>
      <c r="W208" s="2" t="str">
        <f>IF(COUNT($A208)=0,"",IF($A208&lt;&gt;DRAFT!$B210,"ERR",IF(DRAFT!BT210="3E","3E",IF(COUNT(DRAFT!BP210,DRAFT!BT210)&gt;0,DRAFT!BU210,""))))</f>
        <v/>
      </c>
      <c r="X208" s="2" t="str">
        <f>IF(COUNT($A208)=0,"",IF(W208="3E","3E",IF(W208="","I",LOOKUP(W208/Y$2,{0,0.4,0.45,0.5,0.55,0.6,0.65,0.7,0.75,0.8,1},{"F","D","C","C+","B-","B","B+","A-","A","A+"}))))</f>
        <v/>
      </c>
      <c r="Y208" s="1" t="str">
        <f>IF(COUNT($A208)=0,"",IF(W208="","--",IF(W208="3E","3E",LOOKUP(W208/Y$2,{0,0.4,0.45,0.5,0.55,0.6,0.65,0.7,0.75,0.8,1},{0,2,2.25,2.5,2.75,3,3.25,3.5,3.75,4}))))</f>
        <v/>
      </c>
      <c r="Z208" s="2" t="str">
        <f>IF(COUNT($A208)=0,"",IF($A208&lt;&gt;DRAFT!$B210,"ERR",IF(DRAFT!CC210="3E","3E",IF(COUNT(DRAFT!BY210,DRAFT!CC210)&gt;0,DRAFT!CD210,""))))</f>
        <v/>
      </c>
      <c r="AA208" s="2" t="str">
        <f>IF(COUNT($A208)=0,"",IF(Z208="3E","3E",IF(Z208="","I",LOOKUP(Z208/AB$2,{0,0.4,0.45,0.5,0.55,0.6,0.65,0.7,0.75,0.8,1},{"F","D","C","C+","B-","B","B+","A-","A","A+"}))))</f>
        <v/>
      </c>
      <c r="AB208" s="1" t="str">
        <f>IF(COUNT($A208)=0,"",IF(Z208="","--",IF(Z208="3E","3E",LOOKUP(Z208/AB$2,{0,0.4,0.45,0.5,0.55,0.6,0.65,0.7,0.75,0.8,1},{0,2,2.25,2.5,2.75,3,3.25,3.5,3.75,4}))))</f>
        <v/>
      </c>
      <c r="AC208" s="2" t="str">
        <f>IF(COUNT($A208)=0,"",IF($A208&lt;&gt;DRAFT!$B210,"ERR",IF(DRAFT!CF210&gt;0,DRAFT!CF210,"")))</f>
        <v/>
      </c>
      <c r="AD208" s="2" t="str">
        <f>IF(COUNT($A208)=0,"",IF(AC208="3E","3E",IF(AC208="","I",LOOKUP(AC208/AE$2,{0,0.4,0.45,0.5,0.55,0.6,0.65,0.7,0.75,0.8,1},{"F","D","C","C+","B-","B","B+","A-","A","A+"}))))</f>
        <v/>
      </c>
      <c r="AE208" s="1" t="str">
        <f>IF(COUNT($A208)=0,"",IF(AC208="","--",IF(AC208="3E","3E",LOOKUP(AC208/AE$2,{0,0.4,0.45,0.5,0.55,0.6,0.65,0.7,0.75,0.8,1},{0,2,2.25,2.5,2.75,3,3.25,3.5,3.75,4}))))</f>
        <v/>
      </c>
      <c r="AF208" s="2" t="str">
        <f>IF(COUNT($A208)=0,"",IF($A208&lt;&gt;DRAFT!$B210,"ERR",IF(DRAFT!CI210&gt;0,DRAFT!CK210,"")))</f>
        <v/>
      </c>
      <c r="AG208" s="2" t="str">
        <f>IF(COUNT($A208)=0,"",IF(AF208="3E","3E",IF(AF208="","I",LOOKUP(AF208/AH$2,{0,0.4,0.45,0.5,0.55,0.6,0.65,0.7,0.75,0.8,1},{"F","D","C","C+","B-","B","B+","A-","A","A+"}))))</f>
        <v/>
      </c>
      <c r="AH208" s="1" t="str">
        <f>IF(COUNT($A208)=0,"",IF(AF208="","--",IF(AF208="3E","3E",LOOKUP(AF208/AH$2,{0,0.4,0.45,0.5,0.55,0.6,0.65,0.7,0.75,0.8,1},{0,2,2.25,2.5,2.75,3,3.25,3.5,3.75,4}))))</f>
        <v/>
      </c>
      <c r="AI208" s="2" t="str">
        <f>IF($A208&lt;&gt;DRAFT!$B210,"ERR",IF(OR(COUNT($A208)=0,COUNT(DRAFT!CL210:CN210,DRAFT!CP210:CR210)=0),"",CEILING(SUM(DRAFT!CO210,DRAFT!CS210,DRAFT!CT210),1)))</f>
        <v/>
      </c>
      <c r="AJ208" s="2" t="str">
        <f>IF(COUNT($A208)=0,"",IF(AI208="3E","3E",IF(AI208="","I",LOOKUP(AI208/AK$2,{0,0.4,0.45,0.5,0.55,0.6,0.65,0.7,0.75,0.8,1},{"F","D","C","C+","B-","B","B+","A-","A","A+"}))))</f>
        <v/>
      </c>
      <c r="AK208" s="1" t="str">
        <f>IF(COUNT($A208)=0,"",IF(AI208="","--",IF(AI208="3E","3E",LOOKUP(AI208/AK$2,{0,0.4,0.45,0.5,0.55,0.6,0.65,0.7,0.75,0.8,1},{0,2,2.25,2.5,2.75,3,3.25,3.5,3.75,4}))))</f>
        <v/>
      </c>
      <c r="AL208" s="4" t="str">
        <f>IF(OR(COUNT($A208)=0,COUNT(B208:AK208)=0),"",IF(COUNTIF(B208:AK208,"3E")&gt;0,"3E",IF(DRAFT!$A210="R",TRUNC(SUMPRODUCT(RGP,RCP)/TCP,3),TRUNC((SUMPRODUCT(--(IMDGP&gt;0)*IMDGP,IMCP)+CEILING(DRAFT!$DB210*42,0.25))/TCP,3))))</f>
        <v/>
      </c>
      <c r="AM208" s="2" t="str">
        <f>IF(OR(COUNT($A208)=0,COUNT(B208:AK208)=0),"",IF(COUNTIF(B208:AK208,"3E")&gt;0,"3E",IF(DRAFT!$A210="R",SUMPRODUCT(--(RGP&gt;=2),RCP),SUMPRODUCT(--(IMDGP&gt;0),--(IMGP=0),IMCP)+DRAFT!$DC210)))</f>
        <v/>
      </c>
      <c r="AN208" s="67" t="str">
        <f>IF(AL208="3E","3E",IF(COUNT($A208)=0,"",IF(COUNT(AI208)=0,"--",ROUND(((CEILING(DRAFT!$CV210*38,0.25)+CEILING(DRAFT!$CX210*38,0.25)+CEILING(DRAFT!$CZ210*42,0.25)+CEILING($AL208*42,0.25))/160),2))))</f>
        <v/>
      </c>
      <c r="AO208" s="2" t="str">
        <f>IF(AN208="3E","3E",IF(COUNT($A208)=0,"",IF(COUNT(AN208)=0,"I",LOOKUP(AN208,{0,2,2.25,2.5,2.75,3,3.25,3.5,3.75,4},{"F","D","C","C+","B-","B","B+","A-","A","A+"}))))</f>
        <v/>
      </c>
      <c r="AP208" s="2" t="str">
        <f>IF(AN208="3E","3E",IF(OR(COUNT(A208)=0,COUNT(AN208)=0),"",DRAFT!CW210+DRAFT!CY210+DRAFT!DA210+N(TABULATION!AM208)))</f>
        <v/>
      </c>
      <c r="AQ208" s="2" t="str">
        <f>IF(OR(COUNT($A208)=0,COUNT(B208:AK208)=0),"",IF(COUNTIF(B208:AM208,"3E")&gt;0,"3E",IF(AND(DRAFT!$A210="IM",OR($AL208&gt;DRAFT!$DB210,$AM208&gt;DRAFT!$DC210)),"IMPROVED",IF(AND(DRAFT!$A210="IM",$AL208&lt;=DRAFT!$DB210,$AM208&lt;=DRAFT!$DC210),"NOT IMPROVED",IF(AND(DRAFT!CU210="S",AH208&gt;=2,AK208&gt;=2,AN208&gt;=2.5,AP208&gt;=144),"PASS","FAIL")))))</f>
        <v/>
      </c>
      <c r="AR208" s="2" t="str">
        <f t="shared" si="6"/>
        <v/>
      </c>
      <c r="AS208" s="2" t="str">
        <f t="shared" si="7"/>
        <v/>
      </c>
    </row>
    <row r="209" spans="1:45" ht="18.95" customHeight="1" x14ac:dyDescent="0.25">
      <c r="A209" s="3" t="str">
        <f>IF(DRAFT!$B211="","",DRAFT!$B211)</f>
        <v/>
      </c>
      <c r="B209" s="2" t="str">
        <f>IF(COUNT($A209)=0,"",IF($A209&lt;&gt;DRAFT!$B211,"ERR",IF(DRAFT!I211="3E","3E",IF(COUNT(DRAFT!E211,DRAFT!I211)&gt;0,DRAFT!J211,""))))</f>
        <v/>
      </c>
      <c r="C209" s="2" t="str">
        <f>IF(COUNT($A209)=0,"",IF(B209="3E","3E",IF(B209="","I",LOOKUP(B209/D$2,{0,0.4,0.45,0.5,0.55,0.6,0.65,0.7,0.75,0.8,1},{"F","D","C","C+","B-","B","B+","A-","A","A+"}))))</f>
        <v/>
      </c>
      <c r="D209" s="1" t="str">
        <f>IF(COUNT($A209)=0,"",IF(B209="","--",IF(B209="3E","3E",LOOKUP(B209/D$2,{0,0.4,0.45,0.5,0.55,0.6,0.65,0.7,0.75,0.8,1},{0,2,2.25,2.5,2.75,3,3.25,3.5,3.75,4}))))</f>
        <v/>
      </c>
      <c r="E209" s="2" t="str">
        <f>IF(COUNT($A209)=0,"",IF($A209&lt;&gt;DRAFT!$B211,"ERR",IF(DRAFT!R211="3E","3E",IF(COUNT(DRAFT!N211,DRAFT!R211)&gt;0,DRAFT!S211,""))))</f>
        <v/>
      </c>
      <c r="F209" s="2" t="str">
        <f>IF(COUNT($A209)=0,"",IF(E209="3E","3E",IF(E209="","I",LOOKUP(E209/G$2,{0,0.4,0.45,0.5,0.55,0.6,0.65,0.7,0.75,0.8,1},{"F","D","C","C+","B-","B","B+","A-","A","A+"}))))</f>
        <v/>
      </c>
      <c r="G209" s="1" t="str">
        <f>IF(COUNT($A209)=0,"",IF(E209="","--",IF(E209="3E","3E",LOOKUP(E209/G$2,{0,0.4,0.45,0.5,0.55,0.6,0.65,0.7,0.75,0.8,1},{0,2,2.25,2.5,2.75,3,3.25,3.5,3.75,4}))))</f>
        <v/>
      </c>
      <c r="H209" s="2" t="str">
        <f>IF(COUNT($A209)=0,"",IF($A209&lt;&gt;DRAFT!$B211,"ERR",IF(DRAFT!AA211="3E","3E",IF(COUNT(DRAFT!W211,DRAFT!AA211)&gt;0,DRAFT!AB211,""))))</f>
        <v/>
      </c>
      <c r="I209" s="2" t="str">
        <f>IF(COUNT($A209)=0,"",IF(H209="3E","3E",IF(H209="","I",LOOKUP(H209/J$2,{0,0.4,0.45,0.5,0.55,0.6,0.65,0.7,0.75,0.8,1},{"F","D","C","C+","B-","B","B+","A-","A","A+"}))))</f>
        <v/>
      </c>
      <c r="J209" s="1" t="str">
        <f>IF(COUNT($A209)=0,"",IF(H209="","--",IF(H209="3E","3E",LOOKUP(H209/J$2,{0,0.4,0.45,0.5,0.55,0.6,0.65,0.7,0.75,0.8,1},{0,2,2.25,2.5,2.75,3,3.25,3.5,3.75,4}))))</f>
        <v/>
      </c>
      <c r="K209" s="2" t="str">
        <f>IF(COUNT($A209)=0,"",IF($A209&lt;&gt;DRAFT!$B211,"ERR",IF(DRAFT!AJ211="3E","3E",IF(COUNT(DRAFT!AF211,DRAFT!AJ211)&gt;0,DRAFT!AK211,""))))</f>
        <v/>
      </c>
      <c r="L209" s="2" t="str">
        <f>IF(COUNT($A209)=0,"",IF(K209="3E","3E",IF(K209="","I",LOOKUP(K209/M$2,{0,0.4,0.45,0.5,0.55,0.6,0.65,0.7,0.75,0.8,1},{"F","D","C","C+","B-","B","B+","A-","A","A+"}))))</f>
        <v/>
      </c>
      <c r="M209" s="1" t="str">
        <f>IF(COUNT($A209)=0,"",IF(K209="","--",IF(K209="3E","3E",LOOKUP(K209/M$2,{0,0.4,0.45,0.5,0.55,0.6,0.65,0.7,0.75,0.8,1},{0,2,2.25,2.5,2.75,3,3.25,3.5,3.75,4}))))</f>
        <v/>
      </c>
      <c r="N209" s="2" t="str">
        <f>IF(COUNT($A209)=0,"",IF($A209&lt;&gt;DRAFT!$B211,"ERR",IF(DRAFT!AS211="3E","3E",IF(COUNT(DRAFT!AO211,DRAFT!AS211)&gt;0,DRAFT!AT211,""))))</f>
        <v/>
      </c>
      <c r="O209" s="2" t="str">
        <f>IF(COUNT($A209)=0,"",IF(N209="3E","3E",IF(N209="","I",LOOKUP(N209/P$2,{0,0.4,0.45,0.5,0.55,0.6,0.65,0.7,0.75,0.8,1},{"F","D","C","C+","B-","B","B+","A-","A","A+"}))))</f>
        <v/>
      </c>
      <c r="P209" s="1" t="str">
        <f>IF(COUNT($A209)=0,"",IF(N209="","--",IF(N209="3E","3E",LOOKUP(N209/P$2,{0,0.4,0.45,0.5,0.55,0.6,0.65,0.7,0.75,0.8,1},{0,2,2.25,2.5,2.75,3,3.25,3.5,3.75,4}))))</f>
        <v/>
      </c>
      <c r="Q209" s="2" t="str">
        <f>IF(COUNT($A209)=0,"",IF($A209&lt;&gt;DRAFT!$B211,"ERR",IF(DRAFT!BB211="3E","3E",IF(COUNT(DRAFT!AX211,DRAFT!BB211)&gt;0,DRAFT!BC211,""))))</f>
        <v/>
      </c>
      <c r="R209" s="2" t="str">
        <f>IF(COUNT($A209)=0,"",IF(Q209="3E","3E",IF(Q209="","I",LOOKUP(Q209/S$2,{0,0.4,0.45,0.5,0.55,0.6,0.65,0.7,0.75,0.8,1},{"F","D","C","C+","B-","B","B+","A-","A","A+"}))))</f>
        <v/>
      </c>
      <c r="S209" s="1" t="str">
        <f>IF(COUNT($A209)=0,"",IF(Q209="","--",IF(Q209="3E","3E",LOOKUP(Q209/S$2,{0,0.4,0.45,0.5,0.55,0.6,0.65,0.7,0.75,0.8,1},{0,2,2.25,2.5,2.75,3,3.25,3.5,3.75,4}))))</f>
        <v/>
      </c>
      <c r="T209" s="2" t="str">
        <f>IF(COUNT($A209)=0,"",IF($A209&lt;&gt;DRAFT!$B211,"ERR",IF(DRAFT!BK211="3E","3E",IF(COUNT(DRAFT!BG211,DRAFT!BK211)&gt;0,DRAFT!BL211,""))))</f>
        <v/>
      </c>
      <c r="U209" s="2" t="str">
        <f>IF(COUNT($A209)=0,"",IF(T209="3E","3E",IF(T209="","I",LOOKUP(T209/V$2,{0,0.4,0.45,0.5,0.55,0.6,0.65,0.7,0.75,0.8,1},{"F","D","C","C+","B-","B","B+","A-","A","A+"}))))</f>
        <v/>
      </c>
      <c r="V209" s="1" t="str">
        <f>IF(COUNT($A209)=0,"",IF(T209="","--",IF(T209="3E","3E",LOOKUP(T209/V$2,{0,0.4,0.45,0.5,0.55,0.6,0.65,0.7,0.75,0.8,1},{0,2,2.25,2.5,2.75,3,3.25,3.5,3.75,4}))))</f>
        <v/>
      </c>
      <c r="W209" s="2" t="str">
        <f>IF(COUNT($A209)=0,"",IF($A209&lt;&gt;DRAFT!$B211,"ERR",IF(DRAFT!BT211="3E","3E",IF(COUNT(DRAFT!BP211,DRAFT!BT211)&gt;0,DRAFT!BU211,""))))</f>
        <v/>
      </c>
      <c r="X209" s="2" t="str">
        <f>IF(COUNT($A209)=0,"",IF(W209="3E","3E",IF(W209="","I",LOOKUP(W209/Y$2,{0,0.4,0.45,0.5,0.55,0.6,0.65,0.7,0.75,0.8,1},{"F","D","C","C+","B-","B","B+","A-","A","A+"}))))</f>
        <v/>
      </c>
      <c r="Y209" s="1" t="str">
        <f>IF(COUNT($A209)=0,"",IF(W209="","--",IF(W209="3E","3E",LOOKUP(W209/Y$2,{0,0.4,0.45,0.5,0.55,0.6,0.65,0.7,0.75,0.8,1},{0,2,2.25,2.5,2.75,3,3.25,3.5,3.75,4}))))</f>
        <v/>
      </c>
      <c r="Z209" s="2" t="str">
        <f>IF(COUNT($A209)=0,"",IF($A209&lt;&gt;DRAFT!$B211,"ERR",IF(DRAFT!CC211="3E","3E",IF(COUNT(DRAFT!BY211,DRAFT!CC211)&gt;0,DRAFT!CD211,""))))</f>
        <v/>
      </c>
      <c r="AA209" s="2" t="str">
        <f>IF(COUNT($A209)=0,"",IF(Z209="3E","3E",IF(Z209="","I",LOOKUP(Z209/AB$2,{0,0.4,0.45,0.5,0.55,0.6,0.65,0.7,0.75,0.8,1},{"F","D","C","C+","B-","B","B+","A-","A","A+"}))))</f>
        <v/>
      </c>
      <c r="AB209" s="1" t="str">
        <f>IF(COUNT($A209)=0,"",IF(Z209="","--",IF(Z209="3E","3E",LOOKUP(Z209/AB$2,{0,0.4,0.45,0.5,0.55,0.6,0.65,0.7,0.75,0.8,1},{0,2,2.25,2.5,2.75,3,3.25,3.5,3.75,4}))))</f>
        <v/>
      </c>
      <c r="AC209" s="2" t="str">
        <f>IF(COUNT($A209)=0,"",IF($A209&lt;&gt;DRAFT!$B211,"ERR",IF(DRAFT!CF211&gt;0,DRAFT!CF211,"")))</f>
        <v/>
      </c>
      <c r="AD209" s="2" t="str">
        <f>IF(COUNT($A209)=0,"",IF(AC209="3E","3E",IF(AC209="","I",LOOKUP(AC209/AE$2,{0,0.4,0.45,0.5,0.55,0.6,0.65,0.7,0.75,0.8,1},{"F","D","C","C+","B-","B","B+","A-","A","A+"}))))</f>
        <v/>
      </c>
      <c r="AE209" s="1" t="str">
        <f>IF(COUNT($A209)=0,"",IF(AC209="","--",IF(AC209="3E","3E",LOOKUP(AC209/AE$2,{0,0.4,0.45,0.5,0.55,0.6,0.65,0.7,0.75,0.8,1},{0,2,2.25,2.5,2.75,3,3.25,3.5,3.75,4}))))</f>
        <v/>
      </c>
      <c r="AF209" s="2" t="str">
        <f>IF(COUNT($A209)=0,"",IF($A209&lt;&gt;DRAFT!$B211,"ERR",IF(DRAFT!CI211&gt;0,DRAFT!CK211,"")))</f>
        <v/>
      </c>
      <c r="AG209" s="2" t="str">
        <f>IF(COUNT($A209)=0,"",IF(AF209="3E","3E",IF(AF209="","I",LOOKUP(AF209/AH$2,{0,0.4,0.45,0.5,0.55,0.6,0.65,0.7,0.75,0.8,1},{"F","D","C","C+","B-","B","B+","A-","A","A+"}))))</f>
        <v/>
      </c>
      <c r="AH209" s="1" t="str">
        <f>IF(COUNT($A209)=0,"",IF(AF209="","--",IF(AF209="3E","3E",LOOKUP(AF209/AH$2,{0,0.4,0.45,0.5,0.55,0.6,0.65,0.7,0.75,0.8,1},{0,2,2.25,2.5,2.75,3,3.25,3.5,3.75,4}))))</f>
        <v/>
      </c>
      <c r="AI209" s="2" t="str">
        <f>IF($A209&lt;&gt;DRAFT!$B211,"ERR",IF(OR(COUNT($A209)=0,COUNT(DRAFT!CL211:CN211,DRAFT!CP211:CR211)=0),"",CEILING(SUM(DRAFT!CO211,DRAFT!CS211,DRAFT!CT211),1)))</f>
        <v/>
      </c>
      <c r="AJ209" s="2" t="str">
        <f>IF(COUNT($A209)=0,"",IF(AI209="3E","3E",IF(AI209="","I",LOOKUP(AI209/AK$2,{0,0.4,0.45,0.5,0.55,0.6,0.65,0.7,0.75,0.8,1},{"F","D","C","C+","B-","B","B+","A-","A","A+"}))))</f>
        <v/>
      </c>
      <c r="AK209" s="1" t="str">
        <f>IF(COUNT($A209)=0,"",IF(AI209="","--",IF(AI209="3E","3E",LOOKUP(AI209/AK$2,{0,0.4,0.45,0.5,0.55,0.6,0.65,0.7,0.75,0.8,1},{0,2,2.25,2.5,2.75,3,3.25,3.5,3.75,4}))))</f>
        <v/>
      </c>
      <c r="AL209" s="4" t="str">
        <f>IF(OR(COUNT($A209)=0,COUNT(B209:AK209)=0),"",IF(COUNTIF(B209:AK209,"3E")&gt;0,"3E",IF(DRAFT!$A211="R",TRUNC(SUMPRODUCT(RGP,RCP)/TCP,3),TRUNC((SUMPRODUCT(--(IMDGP&gt;0)*IMDGP,IMCP)+CEILING(DRAFT!$DB211*42,0.25))/TCP,3))))</f>
        <v/>
      </c>
      <c r="AM209" s="2" t="str">
        <f>IF(OR(COUNT($A209)=0,COUNT(B209:AK209)=0),"",IF(COUNTIF(B209:AK209,"3E")&gt;0,"3E",IF(DRAFT!$A211="R",SUMPRODUCT(--(RGP&gt;=2),RCP),SUMPRODUCT(--(IMDGP&gt;0),--(IMGP=0),IMCP)+DRAFT!$DC211)))</f>
        <v/>
      </c>
      <c r="AN209" s="67" t="str">
        <f>IF(AL209="3E","3E",IF(COUNT($A209)=0,"",IF(COUNT(AI209)=0,"--",ROUND(((CEILING(DRAFT!$CV211*38,0.25)+CEILING(DRAFT!$CX211*38,0.25)+CEILING(DRAFT!$CZ211*42,0.25)+CEILING($AL209*42,0.25))/160),2))))</f>
        <v/>
      </c>
      <c r="AO209" s="2" t="str">
        <f>IF(AN209="3E","3E",IF(COUNT($A209)=0,"",IF(COUNT(AN209)=0,"I",LOOKUP(AN209,{0,2,2.25,2.5,2.75,3,3.25,3.5,3.75,4},{"F","D","C","C+","B-","B","B+","A-","A","A+"}))))</f>
        <v/>
      </c>
      <c r="AP209" s="2" t="str">
        <f>IF(AN209="3E","3E",IF(OR(COUNT(A209)=0,COUNT(AN209)=0),"",DRAFT!CW211+DRAFT!CY211+DRAFT!DA211+N(TABULATION!AM209)))</f>
        <v/>
      </c>
      <c r="AQ209" s="2" t="str">
        <f>IF(OR(COUNT($A209)=0,COUNT(B209:AK209)=0),"",IF(COUNTIF(B209:AM209,"3E")&gt;0,"3E",IF(AND(DRAFT!$A211="IM",OR($AL209&gt;DRAFT!$DB211,$AM209&gt;DRAFT!$DC211)),"IMPROVED",IF(AND(DRAFT!$A211="IM",$AL209&lt;=DRAFT!$DB211,$AM209&lt;=DRAFT!$DC211),"NOT IMPROVED",IF(AND(DRAFT!CU211="S",AH209&gt;=2,AK209&gt;=2,AN209&gt;=2.5,AP209&gt;=144),"PASS","FAIL")))))</f>
        <v/>
      </c>
      <c r="AR209" s="2" t="str">
        <f t="shared" si="6"/>
        <v/>
      </c>
      <c r="AS209" s="2" t="str">
        <f t="shared" si="7"/>
        <v/>
      </c>
    </row>
    <row r="210" spans="1:45" ht="18.95" customHeight="1" x14ac:dyDescent="0.25">
      <c r="A210" s="3" t="str">
        <f>IF(DRAFT!$B212="","",DRAFT!$B212)</f>
        <v/>
      </c>
      <c r="B210" s="2" t="str">
        <f>IF(COUNT($A210)=0,"",IF($A210&lt;&gt;DRAFT!$B212,"ERR",IF(DRAFT!I212="3E","3E",IF(COUNT(DRAFT!E212,DRAFT!I212)&gt;0,DRAFT!J212,""))))</f>
        <v/>
      </c>
      <c r="C210" s="2" t="str">
        <f>IF(COUNT($A210)=0,"",IF(B210="3E","3E",IF(B210="","I",LOOKUP(B210/D$2,{0,0.4,0.45,0.5,0.55,0.6,0.65,0.7,0.75,0.8,1},{"F","D","C","C+","B-","B","B+","A-","A","A+"}))))</f>
        <v/>
      </c>
      <c r="D210" s="1" t="str">
        <f>IF(COUNT($A210)=0,"",IF(B210="","--",IF(B210="3E","3E",LOOKUP(B210/D$2,{0,0.4,0.45,0.5,0.55,0.6,0.65,0.7,0.75,0.8,1},{0,2,2.25,2.5,2.75,3,3.25,3.5,3.75,4}))))</f>
        <v/>
      </c>
      <c r="E210" s="2" t="str">
        <f>IF(COUNT($A210)=0,"",IF($A210&lt;&gt;DRAFT!$B212,"ERR",IF(DRAFT!R212="3E","3E",IF(COUNT(DRAFT!N212,DRAFT!R212)&gt;0,DRAFT!S212,""))))</f>
        <v/>
      </c>
      <c r="F210" s="2" t="str">
        <f>IF(COUNT($A210)=0,"",IF(E210="3E","3E",IF(E210="","I",LOOKUP(E210/G$2,{0,0.4,0.45,0.5,0.55,0.6,0.65,0.7,0.75,0.8,1},{"F","D","C","C+","B-","B","B+","A-","A","A+"}))))</f>
        <v/>
      </c>
      <c r="G210" s="1" t="str">
        <f>IF(COUNT($A210)=0,"",IF(E210="","--",IF(E210="3E","3E",LOOKUP(E210/G$2,{0,0.4,0.45,0.5,0.55,0.6,0.65,0.7,0.75,0.8,1},{0,2,2.25,2.5,2.75,3,3.25,3.5,3.75,4}))))</f>
        <v/>
      </c>
      <c r="H210" s="2" t="str">
        <f>IF(COUNT($A210)=0,"",IF($A210&lt;&gt;DRAFT!$B212,"ERR",IF(DRAFT!AA212="3E","3E",IF(COUNT(DRAFT!W212,DRAFT!AA212)&gt;0,DRAFT!AB212,""))))</f>
        <v/>
      </c>
      <c r="I210" s="2" t="str">
        <f>IF(COUNT($A210)=0,"",IF(H210="3E","3E",IF(H210="","I",LOOKUP(H210/J$2,{0,0.4,0.45,0.5,0.55,0.6,0.65,0.7,0.75,0.8,1},{"F","D","C","C+","B-","B","B+","A-","A","A+"}))))</f>
        <v/>
      </c>
      <c r="J210" s="1" t="str">
        <f>IF(COUNT($A210)=0,"",IF(H210="","--",IF(H210="3E","3E",LOOKUP(H210/J$2,{0,0.4,0.45,0.5,0.55,0.6,0.65,0.7,0.75,0.8,1},{0,2,2.25,2.5,2.75,3,3.25,3.5,3.75,4}))))</f>
        <v/>
      </c>
      <c r="K210" s="2" t="str">
        <f>IF(COUNT($A210)=0,"",IF($A210&lt;&gt;DRAFT!$B212,"ERR",IF(DRAFT!AJ212="3E","3E",IF(COUNT(DRAFT!AF212,DRAFT!AJ212)&gt;0,DRAFT!AK212,""))))</f>
        <v/>
      </c>
      <c r="L210" s="2" t="str">
        <f>IF(COUNT($A210)=0,"",IF(K210="3E","3E",IF(K210="","I",LOOKUP(K210/M$2,{0,0.4,0.45,0.5,0.55,0.6,0.65,0.7,0.75,0.8,1},{"F","D","C","C+","B-","B","B+","A-","A","A+"}))))</f>
        <v/>
      </c>
      <c r="M210" s="1" t="str">
        <f>IF(COUNT($A210)=0,"",IF(K210="","--",IF(K210="3E","3E",LOOKUP(K210/M$2,{0,0.4,0.45,0.5,0.55,0.6,0.65,0.7,0.75,0.8,1},{0,2,2.25,2.5,2.75,3,3.25,3.5,3.75,4}))))</f>
        <v/>
      </c>
      <c r="N210" s="2" t="str">
        <f>IF(COUNT($A210)=0,"",IF($A210&lt;&gt;DRAFT!$B212,"ERR",IF(DRAFT!AS212="3E","3E",IF(COUNT(DRAFT!AO212,DRAFT!AS212)&gt;0,DRAFT!AT212,""))))</f>
        <v/>
      </c>
      <c r="O210" s="2" t="str">
        <f>IF(COUNT($A210)=0,"",IF(N210="3E","3E",IF(N210="","I",LOOKUP(N210/P$2,{0,0.4,0.45,0.5,0.55,0.6,0.65,0.7,0.75,0.8,1},{"F","D","C","C+","B-","B","B+","A-","A","A+"}))))</f>
        <v/>
      </c>
      <c r="P210" s="1" t="str">
        <f>IF(COUNT($A210)=0,"",IF(N210="","--",IF(N210="3E","3E",LOOKUP(N210/P$2,{0,0.4,0.45,0.5,0.55,0.6,0.65,0.7,0.75,0.8,1},{0,2,2.25,2.5,2.75,3,3.25,3.5,3.75,4}))))</f>
        <v/>
      </c>
      <c r="Q210" s="2" t="str">
        <f>IF(COUNT($A210)=0,"",IF($A210&lt;&gt;DRAFT!$B212,"ERR",IF(DRAFT!BB212="3E","3E",IF(COUNT(DRAFT!AX212,DRAFT!BB212)&gt;0,DRAFT!BC212,""))))</f>
        <v/>
      </c>
      <c r="R210" s="2" t="str">
        <f>IF(COUNT($A210)=0,"",IF(Q210="3E","3E",IF(Q210="","I",LOOKUP(Q210/S$2,{0,0.4,0.45,0.5,0.55,0.6,0.65,0.7,0.75,0.8,1},{"F","D","C","C+","B-","B","B+","A-","A","A+"}))))</f>
        <v/>
      </c>
      <c r="S210" s="1" t="str">
        <f>IF(COUNT($A210)=0,"",IF(Q210="","--",IF(Q210="3E","3E",LOOKUP(Q210/S$2,{0,0.4,0.45,0.5,0.55,0.6,0.65,0.7,0.75,0.8,1},{0,2,2.25,2.5,2.75,3,3.25,3.5,3.75,4}))))</f>
        <v/>
      </c>
      <c r="T210" s="2" t="str">
        <f>IF(COUNT($A210)=0,"",IF($A210&lt;&gt;DRAFT!$B212,"ERR",IF(DRAFT!BK212="3E","3E",IF(COUNT(DRAFT!BG212,DRAFT!BK212)&gt;0,DRAFT!BL212,""))))</f>
        <v/>
      </c>
      <c r="U210" s="2" t="str">
        <f>IF(COUNT($A210)=0,"",IF(T210="3E","3E",IF(T210="","I",LOOKUP(T210/V$2,{0,0.4,0.45,0.5,0.55,0.6,0.65,0.7,0.75,0.8,1},{"F","D","C","C+","B-","B","B+","A-","A","A+"}))))</f>
        <v/>
      </c>
      <c r="V210" s="1" t="str">
        <f>IF(COUNT($A210)=0,"",IF(T210="","--",IF(T210="3E","3E",LOOKUP(T210/V$2,{0,0.4,0.45,0.5,0.55,0.6,0.65,0.7,0.75,0.8,1},{0,2,2.25,2.5,2.75,3,3.25,3.5,3.75,4}))))</f>
        <v/>
      </c>
      <c r="W210" s="2" t="str">
        <f>IF(COUNT($A210)=0,"",IF($A210&lt;&gt;DRAFT!$B212,"ERR",IF(DRAFT!BT212="3E","3E",IF(COUNT(DRAFT!BP212,DRAFT!BT212)&gt;0,DRAFT!BU212,""))))</f>
        <v/>
      </c>
      <c r="X210" s="2" t="str">
        <f>IF(COUNT($A210)=0,"",IF(W210="3E","3E",IF(W210="","I",LOOKUP(W210/Y$2,{0,0.4,0.45,0.5,0.55,0.6,0.65,0.7,0.75,0.8,1},{"F","D","C","C+","B-","B","B+","A-","A","A+"}))))</f>
        <v/>
      </c>
      <c r="Y210" s="1" t="str">
        <f>IF(COUNT($A210)=0,"",IF(W210="","--",IF(W210="3E","3E",LOOKUP(W210/Y$2,{0,0.4,0.45,0.5,0.55,0.6,0.65,0.7,0.75,0.8,1},{0,2,2.25,2.5,2.75,3,3.25,3.5,3.75,4}))))</f>
        <v/>
      </c>
      <c r="Z210" s="2" t="str">
        <f>IF(COUNT($A210)=0,"",IF($A210&lt;&gt;DRAFT!$B212,"ERR",IF(DRAFT!CC212="3E","3E",IF(COUNT(DRAFT!BY212,DRAFT!CC212)&gt;0,DRAFT!CD212,""))))</f>
        <v/>
      </c>
      <c r="AA210" s="2" t="str">
        <f>IF(COUNT($A210)=0,"",IF(Z210="3E","3E",IF(Z210="","I",LOOKUP(Z210/AB$2,{0,0.4,0.45,0.5,0.55,0.6,0.65,0.7,0.75,0.8,1},{"F","D","C","C+","B-","B","B+","A-","A","A+"}))))</f>
        <v/>
      </c>
      <c r="AB210" s="1" t="str">
        <f>IF(COUNT($A210)=0,"",IF(Z210="","--",IF(Z210="3E","3E",LOOKUP(Z210/AB$2,{0,0.4,0.45,0.5,0.55,0.6,0.65,0.7,0.75,0.8,1},{0,2,2.25,2.5,2.75,3,3.25,3.5,3.75,4}))))</f>
        <v/>
      </c>
      <c r="AC210" s="2" t="str">
        <f>IF(COUNT($A210)=0,"",IF($A210&lt;&gt;DRAFT!$B212,"ERR",IF(DRAFT!CF212&gt;0,DRAFT!CF212,"")))</f>
        <v/>
      </c>
      <c r="AD210" s="2" t="str">
        <f>IF(COUNT($A210)=0,"",IF(AC210="3E","3E",IF(AC210="","I",LOOKUP(AC210/AE$2,{0,0.4,0.45,0.5,0.55,0.6,0.65,0.7,0.75,0.8,1},{"F","D","C","C+","B-","B","B+","A-","A","A+"}))))</f>
        <v/>
      </c>
      <c r="AE210" s="1" t="str">
        <f>IF(COUNT($A210)=0,"",IF(AC210="","--",IF(AC210="3E","3E",LOOKUP(AC210/AE$2,{0,0.4,0.45,0.5,0.55,0.6,0.65,0.7,0.75,0.8,1},{0,2,2.25,2.5,2.75,3,3.25,3.5,3.75,4}))))</f>
        <v/>
      </c>
      <c r="AF210" s="2" t="str">
        <f>IF(COUNT($A210)=0,"",IF($A210&lt;&gt;DRAFT!$B212,"ERR",IF(DRAFT!CI212&gt;0,DRAFT!CK212,"")))</f>
        <v/>
      </c>
      <c r="AG210" s="2" t="str">
        <f>IF(COUNT($A210)=0,"",IF(AF210="3E","3E",IF(AF210="","I",LOOKUP(AF210/AH$2,{0,0.4,0.45,0.5,0.55,0.6,0.65,0.7,0.75,0.8,1},{"F","D","C","C+","B-","B","B+","A-","A","A+"}))))</f>
        <v/>
      </c>
      <c r="AH210" s="1" t="str">
        <f>IF(COUNT($A210)=0,"",IF(AF210="","--",IF(AF210="3E","3E",LOOKUP(AF210/AH$2,{0,0.4,0.45,0.5,0.55,0.6,0.65,0.7,0.75,0.8,1},{0,2,2.25,2.5,2.75,3,3.25,3.5,3.75,4}))))</f>
        <v/>
      </c>
      <c r="AI210" s="2" t="str">
        <f>IF($A210&lt;&gt;DRAFT!$B212,"ERR",IF(OR(COUNT($A210)=0,COUNT(DRAFT!CL212:CN212,DRAFT!CP212:CR212)=0),"",CEILING(SUM(DRAFT!CO212,DRAFT!CS212,DRAFT!CT212),1)))</f>
        <v/>
      </c>
      <c r="AJ210" s="2" t="str">
        <f>IF(COUNT($A210)=0,"",IF(AI210="3E","3E",IF(AI210="","I",LOOKUP(AI210/AK$2,{0,0.4,0.45,0.5,0.55,0.6,0.65,0.7,0.75,0.8,1},{"F","D","C","C+","B-","B","B+","A-","A","A+"}))))</f>
        <v/>
      </c>
      <c r="AK210" s="1" t="str">
        <f>IF(COUNT($A210)=0,"",IF(AI210="","--",IF(AI210="3E","3E",LOOKUP(AI210/AK$2,{0,0.4,0.45,0.5,0.55,0.6,0.65,0.7,0.75,0.8,1},{0,2,2.25,2.5,2.75,3,3.25,3.5,3.75,4}))))</f>
        <v/>
      </c>
      <c r="AL210" s="4" t="str">
        <f>IF(OR(COUNT($A210)=0,COUNT(B210:AK210)=0),"",IF(COUNTIF(B210:AK210,"3E")&gt;0,"3E",IF(DRAFT!$A212="R",TRUNC(SUMPRODUCT(RGP,RCP)/TCP,3),TRUNC((SUMPRODUCT(--(IMDGP&gt;0)*IMDGP,IMCP)+CEILING(DRAFT!$DB212*42,0.25))/TCP,3))))</f>
        <v/>
      </c>
      <c r="AM210" s="2" t="str">
        <f>IF(OR(COUNT($A210)=0,COUNT(B210:AK210)=0),"",IF(COUNTIF(B210:AK210,"3E")&gt;0,"3E",IF(DRAFT!$A212="R",SUMPRODUCT(--(RGP&gt;=2),RCP),SUMPRODUCT(--(IMDGP&gt;0),--(IMGP=0),IMCP)+DRAFT!$DC212)))</f>
        <v/>
      </c>
      <c r="AN210" s="67" t="str">
        <f>IF(AL210="3E","3E",IF(COUNT($A210)=0,"",IF(COUNT(AI210)=0,"--",ROUND(((CEILING(DRAFT!$CV212*38,0.25)+CEILING(DRAFT!$CX212*38,0.25)+CEILING(DRAFT!$CZ212*42,0.25)+CEILING($AL210*42,0.25))/160),2))))</f>
        <v/>
      </c>
      <c r="AO210" s="2" t="str">
        <f>IF(AN210="3E","3E",IF(COUNT($A210)=0,"",IF(COUNT(AN210)=0,"I",LOOKUP(AN210,{0,2,2.25,2.5,2.75,3,3.25,3.5,3.75,4},{"F","D","C","C+","B-","B","B+","A-","A","A+"}))))</f>
        <v/>
      </c>
      <c r="AP210" s="2" t="str">
        <f>IF(AN210="3E","3E",IF(OR(COUNT(A210)=0,COUNT(AN210)=0),"",DRAFT!CW212+DRAFT!CY212+DRAFT!DA212+N(TABULATION!AM210)))</f>
        <v/>
      </c>
      <c r="AQ210" s="2" t="str">
        <f>IF(OR(COUNT($A210)=0,COUNT(B210:AK210)=0),"",IF(COUNTIF(B210:AM210,"3E")&gt;0,"3E",IF(AND(DRAFT!$A212="IM",OR($AL210&gt;DRAFT!$DB212,$AM210&gt;DRAFT!$DC212)),"IMPROVED",IF(AND(DRAFT!$A212="IM",$AL210&lt;=DRAFT!$DB212,$AM210&lt;=DRAFT!$DC212),"NOT IMPROVED",IF(AND(DRAFT!CU212="S",AH210&gt;=2,AK210&gt;=2,AN210&gt;=2.5,AP210&gt;=144),"PASS","FAIL")))))</f>
        <v/>
      </c>
      <c r="AR210" s="2" t="str">
        <f t="shared" si="6"/>
        <v/>
      </c>
      <c r="AS210" s="2" t="str">
        <f t="shared" si="7"/>
        <v/>
      </c>
    </row>
    <row r="211" spans="1:45" ht="18.95" customHeight="1" x14ac:dyDescent="0.25">
      <c r="A211" s="3" t="str">
        <f>IF(DRAFT!$B213="","",DRAFT!$B213)</f>
        <v/>
      </c>
      <c r="B211" s="2" t="str">
        <f>IF(COUNT($A211)=0,"",IF($A211&lt;&gt;DRAFT!$B213,"ERR",IF(DRAFT!I213="3E","3E",IF(COUNT(DRAFT!E213,DRAFT!I213)&gt;0,DRAFT!J213,""))))</f>
        <v/>
      </c>
      <c r="C211" s="2" t="str">
        <f>IF(COUNT($A211)=0,"",IF(B211="3E","3E",IF(B211="","I",LOOKUP(B211/D$2,{0,0.4,0.45,0.5,0.55,0.6,0.65,0.7,0.75,0.8,1},{"F","D","C","C+","B-","B","B+","A-","A","A+"}))))</f>
        <v/>
      </c>
      <c r="D211" s="1" t="str">
        <f>IF(COUNT($A211)=0,"",IF(B211="","--",IF(B211="3E","3E",LOOKUP(B211/D$2,{0,0.4,0.45,0.5,0.55,0.6,0.65,0.7,0.75,0.8,1},{0,2,2.25,2.5,2.75,3,3.25,3.5,3.75,4}))))</f>
        <v/>
      </c>
      <c r="E211" s="2" t="str">
        <f>IF(COUNT($A211)=0,"",IF($A211&lt;&gt;DRAFT!$B213,"ERR",IF(DRAFT!R213="3E","3E",IF(COUNT(DRAFT!N213,DRAFT!R213)&gt;0,DRAFT!S213,""))))</f>
        <v/>
      </c>
      <c r="F211" s="2" t="str">
        <f>IF(COUNT($A211)=0,"",IF(E211="3E","3E",IF(E211="","I",LOOKUP(E211/G$2,{0,0.4,0.45,0.5,0.55,0.6,0.65,0.7,0.75,0.8,1},{"F","D","C","C+","B-","B","B+","A-","A","A+"}))))</f>
        <v/>
      </c>
      <c r="G211" s="1" t="str">
        <f>IF(COUNT($A211)=0,"",IF(E211="","--",IF(E211="3E","3E",LOOKUP(E211/G$2,{0,0.4,0.45,0.5,0.55,0.6,0.65,0.7,0.75,0.8,1},{0,2,2.25,2.5,2.75,3,3.25,3.5,3.75,4}))))</f>
        <v/>
      </c>
      <c r="H211" s="2" t="str">
        <f>IF(COUNT($A211)=0,"",IF($A211&lt;&gt;DRAFT!$B213,"ERR",IF(DRAFT!AA213="3E","3E",IF(COUNT(DRAFT!W213,DRAFT!AA213)&gt;0,DRAFT!AB213,""))))</f>
        <v/>
      </c>
      <c r="I211" s="2" t="str">
        <f>IF(COUNT($A211)=0,"",IF(H211="3E","3E",IF(H211="","I",LOOKUP(H211/J$2,{0,0.4,0.45,0.5,0.55,0.6,0.65,0.7,0.75,0.8,1},{"F","D","C","C+","B-","B","B+","A-","A","A+"}))))</f>
        <v/>
      </c>
      <c r="J211" s="1" t="str">
        <f>IF(COUNT($A211)=0,"",IF(H211="","--",IF(H211="3E","3E",LOOKUP(H211/J$2,{0,0.4,0.45,0.5,0.55,0.6,0.65,0.7,0.75,0.8,1},{0,2,2.25,2.5,2.75,3,3.25,3.5,3.75,4}))))</f>
        <v/>
      </c>
      <c r="K211" s="2" t="str">
        <f>IF(COUNT($A211)=0,"",IF($A211&lt;&gt;DRAFT!$B213,"ERR",IF(DRAFT!AJ213="3E","3E",IF(COUNT(DRAFT!AF213,DRAFT!AJ213)&gt;0,DRAFT!AK213,""))))</f>
        <v/>
      </c>
      <c r="L211" s="2" t="str">
        <f>IF(COUNT($A211)=0,"",IF(K211="3E","3E",IF(K211="","I",LOOKUP(K211/M$2,{0,0.4,0.45,0.5,0.55,0.6,0.65,0.7,0.75,0.8,1},{"F","D","C","C+","B-","B","B+","A-","A","A+"}))))</f>
        <v/>
      </c>
      <c r="M211" s="1" t="str">
        <f>IF(COUNT($A211)=0,"",IF(K211="","--",IF(K211="3E","3E",LOOKUP(K211/M$2,{0,0.4,0.45,0.5,0.55,0.6,0.65,0.7,0.75,0.8,1},{0,2,2.25,2.5,2.75,3,3.25,3.5,3.75,4}))))</f>
        <v/>
      </c>
      <c r="N211" s="2" t="str">
        <f>IF(COUNT($A211)=0,"",IF($A211&lt;&gt;DRAFT!$B213,"ERR",IF(DRAFT!AS213="3E","3E",IF(COUNT(DRAFT!AO213,DRAFT!AS213)&gt;0,DRAFT!AT213,""))))</f>
        <v/>
      </c>
      <c r="O211" s="2" t="str">
        <f>IF(COUNT($A211)=0,"",IF(N211="3E","3E",IF(N211="","I",LOOKUP(N211/P$2,{0,0.4,0.45,0.5,0.55,0.6,0.65,0.7,0.75,0.8,1},{"F","D","C","C+","B-","B","B+","A-","A","A+"}))))</f>
        <v/>
      </c>
      <c r="P211" s="1" t="str">
        <f>IF(COUNT($A211)=0,"",IF(N211="","--",IF(N211="3E","3E",LOOKUP(N211/P$2,{0,0.4,0.45,0.5,0.55,0.6,0.65,0.7,0.75,0.8,1},{0,2,2.25,2.5,2.75,3,3.25,3.5,3.75,4}))))</f>
        <v/>
      </c>
      <c r="Q211" s="2" t="str">
        <f>IF(COUNT($A211)=0,"",IF($A211&lt;&gt;DRAFT!$B213,"ERR",IF(DRAFT!BB213="3E","3E",IF(COUNT(DRAFT!AX213,DRAFT!BB213)&gt;0,DRAFT!BC213,""))))</f>
        <v/>
      </c>
      <c r="R211" s="2" t="str">
        <f>IF(COUNT($A211)=0,"",IF(Q211="3E","3E",IF(Q211="","I",LOOKUP(Q211/S$2,{0,0.4,0.45,0.5,0.55,0.6,0.65,0.7,0.75,0.8,1},{"F","D","C","C+","B-","B","B+","A-","A","A+"}))))</f>
        <v/>
      </c>
      <c r="S211" s="1" t="str">
        <f>IF(COUNT($A211)=0,"",IF(Q211="","--",IF(Q211="3E","3E",LOOKUP(Q211/S$2,{0,0.4,0.45,0.5,0.55,0.6,0.65,0.7,0.75,0.8,1},{0,2,2.25,2.5,2.75,3,3.25,3.5,3.75,4}))))</f>
        <v/>
      </c>
      <c r="T211" s="2" t="str">
        <f>IF(COUNT($A211)=0,"",IF($A211&lt;&gt;DRAFT!$B213,"ERR",IF(DRAFT!BK213="3E","3E",IF(COUNT(DRAFT!BG213,DRAFT!BK213)&gt;0,DRAFT!BL213,""))))</f>
        <v/>
      </c>
      <c r="U211" s="2" t="str">
        <f>IF(COUNT($A211)=0,"",IF(T211="3E","3E",IF(T211="","I",LOOKUP(T211/V$2,{0,0.4,0.45,0.5,0.55,0.6,0.65,0.7,0.75,0.8,1},{"F","D","C","C+","B-","B","B+","A-","A","A+"}))))</f>
        <v/>
      </c>
      <c r="V211" s="1" t="str">
        <f>IF(COUNT($A211)=0,"",IF(T211="","--",IF(T211="3E","3E",LOOKUP(T211/V$2,{0,0.4,0.45,0.5,0.55,0.6,0.65,0.7,0.75,0.8,1},{0,2,2.25,2.5,2.75,3,3.25,3.5,3.75,4}))))</f>
        <v/>
      </c>
      <c r="W211" s="2" t="str">
        <f>IF(COUNT($A211)=0,"",IF($A211&lt;&gt;DRAFT!$B213,"ERR",IF(DRAFT!BT213="3E","3E",IF(COUNT(DRAFT!BP213,DRAFT!BT213)&gt;0,DRAFT!BU213,""))))</f>
        <v/>
      </c>
      <c r="X211" s="2" t="str">
        <f>IF(COUNT($A211)=0,"",IF(W211="3E","3E",IF(W211="","I",LOOKUP(W211/Y$2,{0,0.4,0.45,0.5,0.55,0.6,0.65,0.7,0.75,0.8,1},{"F","D","C","C+","B-","B","B+","A-","A","A+"}))))</f>
        <v/>
      </c>
      <c r="Y211" s="1" t="str">
        <f>IF(COUNT($A211)=0,"",IF(W211="","--",IF(W211="3E","3E",LOOKUP(W211/Y$2,{0,0.4,0.45,0.5,0.55,0.6,0.65,0.7,0.75,0.8,1},{0,2,2.25,2.5,2.75,3,3.25,3.5,3.75,4}))))</f>
        <v/>
      </c>
      <c r="Z211" s="2" t="str">
        <f>IF(COUNT($A211)=0,"",IF($A211&lt;&gt;DRAFT!$B213,"ERR",IF(DRAFT!CC213="3E","3E",IF(COUNT(DRAFT!BY213,DRAFT!CC213)&gt;0,DRAFT!CD213,""))))</f>
        <v/>
      </c>
      <c r="AA211" s="2" t="str">
        <f>IF(COUNT($A211)=0,"",IF(Z211="3E","3E",IF(Z211="","I",LOOKUP(Z211/AB$2,{0,0.4,0.45,0.5,0.55,0.6,0.65,0.7,0.75,0.8,1},{"F","D","C","C+","B-","B","B+","A-","A","A+"}))))</f>
        <v/>
      </c>
      <c r="AB211" s="1" t="str">
        <f>IF(COUNT($A211)=0,"",IF(Z211="","--",IF(Z211="3E","3E",LOOKUP(Z211/AB$2,{0,0.4,0.45,0.5,0.55,0.6,0.65,0.7,0.75,0.8,1},{0,2,2.25,2.5,2.75,3,3.25,3.5,3.75,4}))))</f>
        <v/>
      </c>
      <c r="AC211" s="2" t="str">
        <f>IF(COUNT($A211)=0,"",IF($A211&lt;&gt;DRAFT!$B213,"ERR",IF(DRAFT!CF213&gt;0,DRAFT!CF213,"")))</f>
        <v/>
      </c>
      <c r="AD211" s="2" t="str">
        <f>IF(COUNT($A211)=0,"",IF(AC211="3E","3E",IF(AC211="","I",LOOKUP(AC211/AE$2,{0,0.4,0.45,0.5,0.55,0.6,0.65,0.7,0.75,0.8,1},{"F","D","C","C+","B-","B","B+","A-","A","A+"}))))</f>
        <v/>
      </c>
      <c r="AE211" s="1" t="str">
        <f>IF(COUNT($A211)=0,"",IF(AC211="","--",IF(AC211="3E","3E",LOOKUP(AC211/AE$2,{0,0.4,0.45,0.5,0.55,0.6,0.65,0.7,0.75,0.8,1},{0,2,2.25,2.5,2.75,3,3.25,3.5,3.75,4}))))</f>
        <v/>
      </c>
      <c r="AF211" s="2" t="str">
        <f>IF(COUNT($A211)=0,"",IF($A211&lt;&gt;DRAFT!$B213,"ERR",IF(DRAFT!CI213&gt;0,DRAFT!CK213,"")))</f>
        <v/>
      </c>
      <c r="AG211" s="2" t="str">
        <f>IF(COUNT($A211)=0,"",IF(AF211="3E","3E",IF(AF211="","I",LOOKUP(AF211/AH$2,{0,0.4,0.45,0.5,0.55,0.6,0.65,0.7,0.75,0.8,1},{"F","D","C","C+","B-","B","B+","A-","A","A+"}))))</f>
        <v/>
      </c>
      <c r="AH211" s="1" t="str">
        <f>IF(COUNT($A211)=0,"",IF(AF211="","--",IF(AF211="3E","3E",LOOKUP(AF211/AH$2,{0,0.4,0.45,0.5,0.55,0.6,0.65,0.7,0.75,0.8,1},{0,2,2.25,2.5,2.75,3,3.25,3.5,3.75,4}))))</f>
        <v/>
      </c>
      <c r="AI211" s="2" t="str">
        <f>IF($A211&lt;&gt;DRAFT!$B213,"ERR",IF(OR(COUNT($A211)=0,COUNT(DRAFT!CL213:CN213,DRAFT!CP213:CR213)=0),"",CEILING(SUM(DRAFT!CO213,DRAFT!CS213,DRAFT!CT213),1)))</f>
        <v/>
      </c>
      <c r="AJ211" s="2" t="str">
        <f>IF(COUNT($A211)=0,"",IF(AI211="3E","3E",IF(AI211="","I",LOOKUP(AI211/AK$2,{0,0.4,0.45,0.5,0.55,0.6,0.65,0.7,0.75,0.8,1},{"F","D","C","C+","B-","B","B+","A-","A","A+"}))))</f>
        <v/>
      </c>
      <c r="AK211" s="1" t="str">
        <f>IF(COUNT($A211)=0,"",IF(AI211="","--",IF(AI211="3E","3E",LOOKUP(AI211/AK$2,{0,0.4,0.45,0.5,0.55,0.6,0.65,0.7,0.75,0.8,1},{0,2,2.25,2.5,2.75,3,3.25,3.5,3.75,4}))))</f>
        <v/>
      </c>
      <c r="AL211" s="4" t="str">
        <f>IF(OR(COUNT($A211)=0,COUNT(B211:AK211)=0),"",IF(COUNTIF(B211:AK211,"3E")&gt;0,"3E",IF(DRAFT!$A213="R",TRUNC(SUMPRODUCT(RGP,RCP)/TCP,3),TRUNC((SUMPRODUCT(--(IMDGP&gt;0)*IMDGP,IMCP)+CEILING(DRAFT!$DB213*42,0.25))/TCP,3))))</f>
        <v/>
      </c>
      <c r="AM211" s="2" t="str">
        <f>IF(OR(COUNT($A211)=0,COUNT(B211:AK211)=0),"",IF(COUNTIF(B211:AK211,"3E")&gt;0,"3E",IF(DRAFT!$A213="R",SUMPRODUCT(--(RGP&gt;=2),RCP),SUMPRODUCT(--(IMDGP&gt;0),--(IMGP=0),IMCP)+DRAFT!$DC213)))</f>
        <v/>
      </c>
      <c r="AN211" s="67" t="str">
        <f>IF(AL211="3E","3E",IF(COUNT($A211)=0,"",IF(COUNT(AI211)=0,"--",ROUND(((CEILING(DRAFT!$CV213*38,0.25)+CEILING(DRAFT!$CX213*38,0.25)+CEILING(DRAFT!$CZ213*42,0.25)+CEILING($AL211*42,0.25))/160),2))))</f>
        <v/>
      </c>
      <c r="AO211" s="2" t="str">
        <f>IF(AN211="3E","3E",IF(COUNT($A211)=0,"",IF(COUNT(AN211)=0,"I",LOOKUP(AN211,{0,2,2.25,2.5,2.75,3,3.25,3.5,3.75,4},{"F","D","C","C+","B-","B","B+","A-","A","A+"}))))</f>
        <v/>
      </c>
      <c r="AP211" s="2" t="str">
        <f>IF(AN211="3E","3E",IF(OR(COUNT(A211)=0,COUNT(AN211)=0),"",DRAFT!CW213+DRAFT!CY213+DRAFT!DA213+N(TABULATION!AM211)))</f>
        <v/>
      </c>
      <c r="AQ211" s="2" t="str">
        <f>IF(OR(COUNT($A211)=0,COUNT(B211:AK211)=0),"",IF(COUNTIF(B211:AM211,"3E")&gt;0,"3E",IF(AND(DRAFT!$A213="IM",OR($AL211&gt;DRAFT!$DB213,$AM211&gt;DRAFT!$DC213)),"IMPROVED",IF(AND(DRAFT!$A213="IM",$AL211&lt;=DRAFT!$DB213,$AM211&lt;=DRAFT!$DC213),"NOT IMPROVED",IF(AND(DRAFT!CU213="S",AH211&gt;=2,AK211&gt;=2,AN211&gt;=2.5,AP211&gt;=144),"PASS","FAIL")))))</f>
        <v/>
      </c>
      <c r="AR211" s="2" t="str">
        <f t="shared" si="6"/>
        <v/>
      </c>
      <c r="AS211" s="2" t="str">
        <f t="shared" si="7"/>
        <v/>
      </c>
    </row>
    <row r="212" spans="1:45" ht="18.95" customHeight="1" x14ac:dyDescent="0.25">
      <c r="A212" s="3" t="str">
        <f>IF(DRAFT!$B214="","",DRAFT!$B214)</f>
        <v/>
      </c>
      <c r="B212" s="2" t="str">
        <f>IF(COUNT($A212)=0,"",IF($A212&lt;&gt;DRAFT!$B214,"ERR",IF(DRAFT!I214="3E","3E",IF(COUNT(DRAFT!E214,DRAFT!I214)&gt;0,DRAFT!J214,""))))</f>
        <v/>
      </c>
      <c r="C212" s="2" t="str">
        <f>IF(COUNT($A212)=0,"",IF(B212="3E","3E",IF(B212="","I",LOOKUP(B212/D$2,{0,0.4,0.45,0.5,0.55,0.6,0.65,0.7,0.75,0.8,1},{"F","D","C","C+","B-","B","B+","A-","A","A+"}))))</f>
        <v/>
      </c>
      <c r="D212" s="1" t="str">
        <f>IF(COUNT($A212)=0,"",IF(B212="","--",IF(B212="3E","3E",LOOKUP(B212/D$2,{0,0.4,0.45,0.5,0.55,0.6,0.65,0.7,0.75,0.8,1},{0,2,2.25,2.5,2.75,3,3.25,3.5,3.75,4}))))</f>
        <v/>
      </c>
      <c r="E212" s="2" t="str">
        <f>IF(COUNT($A212)=0,"",IF($A212&lt;&gt;DRAFT!$B214,"ERR",IF(DRAFT!R214="3E","3E",IF(COUNT(DRAFT!N214,DRAFT!R214)&gt;0,DRAFT!S214,""))))</f>
        <v/>
      </c>
      <c r="F212" s="2" t="str">
        <f>IF(COUNT($A212)=0,"",IF(E212="3E","3E",IF(E212="","I",LOOKUP(E212/G$2,{0,0.4,0.45,0.5,0.55,0.6,0.65,0.7,0.75,0.8,1},{"F","D","C","C+","B-","B","B+","A-","A","A+"}))))</f>
        <v/>
      </c>
      <c r="G212" s="1" t="str">
        <f>IF(COUNT($A212)=0,"",IF(E212="","--",IF(E212="3E","3E",LOOKUP(E212/G$2,{0,0.4,0.45,0.5,0.55,0.6,0.65,0.7,0.75,0.8,1},{0,2,2.25,2.5,2.75,3,3.25,3.5,3.75,4}))))</f>
        <v/>
      </c>
      <c r="H212" s="2" t="str">
        <f>IF(COUNT($A212)=0,"",IF($A212&lt;&gt;DRAFT!$B214,"ERR",IF(DRAFT!AA214="3E","3E",IF(COUNT(DRAFT!W214,DRAFT!AA214)&gt;0,DRAFT!AB214,""))))</f>
        <v/>
      </c>
      <c r="I212" s="2" t="str">
        <f>IF(COUNT($A212)=0,"",IF(H212="3E","3E",IF(H212="","I",LOOKUP(H212/J$2,{0,0.4,0.45,0.5,0.55,0.6,0.65,0.7,0.75,0.8,1},{"F","D","C","C+","B-","B","B+","A-","A","A+"}))))</f>
        <v/>
      </c>
      <c r="J212" s="1" t="str">
        <f>IF(COUNT($A212)=0,"",IF(H212="","--",IF(H212="3E","3E",LOOKUP(H212/J$2,{0,0.4,0.45,0.5,0.55,0.6,0.65,0.7,0.75,0.8,1},{0,2,2.25,2.5,2.75,3,3.25,3.5,3.75,4}))))</f>
        <v/>
      </c>
      <c r="K212" s="2" t="str">
        <f>IF(COUNT($A212)=0,"",IF($A212&lt;&gt;DRAFT!$B214,"ERR",IF(DRAFT!AJ214="3E","3E",IF(COUNT(DRAFT!AF214,DRAFT!AJ214)&gt;0,DRAFT!AK214,""))))</f>
        <v/>
      </c>
      <c r="L212" s="2" t="str">
        <f>IF(COUNT($A212)=0,"",IF(K212="3E","3E",IF(K212="","I",LOOKUP(K212/M$2,{0,0.4,0.45,0.5,0.55,0.6,0.65,0.7,0.75,0.8,1},{"F","D","C","C+","B-","B","B+","A-","A","A+"}))))</f>
        <v/>
      </c>
      <c r="M212" s="1" t="str">
        <f>IF(COUNT($A212)=0,"",IF(K212="","--",IF(K212="3E","3E",LOOKUP(K212/M$2,{0,0.4,0.45,0.5,0.55,0.6,0.65,0.7,0.75,0.8,1},{0,2,2.25,2.5,2.75,3,3.25,3.5,3.75,4}))))</f>
        <v/>
      </c>
      <c r="N212" s="2" t="str">
        <f>IF(COUNT($A212)=0,"",IF($A212&lt;&gt;DRAFT!$B214,"ERR",IF(DRAFT!AS214="3E","3E",IF(COUNT(DRAFT!AO214,DRAFT!AS214)&gt;0,DRAFT!AT214,""))))</f>
        <v/>
      </c>
      <c r="O212" s="2" t="str">
        <f>IF(COUNT($A212)=0,"",IF(N212="3E","3E",IF(N212="","I",LOOKUP(N212/P$2,{0,0.4,0.45,0.5,0.55,0.6,0.65,0.7,0.75,0.8,1},{"F","D","C","C+","B-","B","B+","A-","A","A+"}))))</f>
        <v/>
      </c>
      <c r="P212" s="1" t="str">
        <f>IF(COUNT($A212)=0,"",IF(N212="","--",IF(N212="3E","3E",LOOKUP(N212/P$2,{0,0.4,0.45,0.5,0.55,0.6,0.65,0.7,0.75,0.8,1},{0,2,2.25,2.5,2.75,3,3.25,3.5,3.75,4}))))</f>
        <v/>
      </c>
      <c r="Q212" s="2" t="str">
        <f>IF(COUNT($A212)=0,"",IF($A212&lt;&gt;DRAFT!$B214,"ERR",IF(DRAFT!BB214="3E","3E",IF(COUNT(DRAFT!AX214,DRAFT!BB214)&gt;0,DRAFT!BC214,""))))</f>
        <v/>
      </c>
      <c r="R212" s="2" t="str">
        <f>IF(COUNT($A212)=0,"",IF(Q212="3E","3E",IF(Q212="","I",LOOKUP(Q212/S$2,{0,0.4,0.45,0.5,0.55,0.6,0.65,0.7,0.75,0.8,1},{"F","D","C","C+","B-","B","B+","A-","A","A+"}))))</f>
        <v/>
      </c>
      <c r="S212" s="1" t="str">
        <f>IF(COUNT($A212)=0,"",IF(Q212="","--",IF(Q212="3E","3E",LOOKUP(Q212/S$2,{0,0.4,0.45,0.5,0.55,0.6,0.65,0.7,0.75,0.8,1},{0,2,2.25,2.5,2.75,3,3.25,3.5,3.75,4}))))</f>
        <v/>
      </c>
      <c r="T212" s="2" t="str">
        <f>IF(COUNT($A212)=0,"",IF($A212&lt;&gt;DRAFT!$B214,"ERR",IF(DRAFT!BK214="3E","3E",IF(COUNT(DRAFT!BG214,DRAFT!BK214)&gt;0,DRAFT!BL214,""))))</f>
        <v/>
      </c>
      <c r="U212" s="2" t="str">
        <f>IF(COUNT($A212)=0,"",IF(T212="3E","3E",IF(T212="","I",LOOKUP(T212/V$2,{0,0.4,0.45,0.5,0.55,0.6,0.65,0.7,0.75,0.8,1},{"F","D","C","C+","B-","B","B+","A-","A","A+"}))))</f>
        <v/>
      </c>
      <c r="V212" s="1" t="str">
        <f>IF(COUNT($A212)=0,"",IF(T212="","--",IF(T212="3E","3E",LOOKUP(T212/V$2,{0,0.4,0.45,0.5,0.55,0.6,0.65,0.7,0.75,0.8,1},{0,2,2.25,2.5,2.75,3,3.25,3.5,3.75,4}))))</f>
        <v/>
      </c>
      <c r="W212" s="2" t="str">
        <f>IF(COUNT($A212)=0,"",IF($A212&lt;&gt;DRAFT!$B214,"ERR",IF(DRAFT!BT214="3E","3E",IF(COUNT(DRAFT!BP214,DRAFT!BT214)&gt;0,DRAFT!BU214,""))))</f>
        <v/>
      </c>
      <c r="X212" s="2" t="str">
        <f>IF(COUNT($A212)=0,"",IF(W212="3E","3E",IF(W212="","I",LOOKUP(W212/Y$2,{0,0.4,0.45,0.5,0.55,0.6,0.65,0.7,0.75,0.8,1},{"F","D","C","C+","B-","B","B+","A-","A","A+"}))))</f>
        <v/>
      </c>
      <c r="Y212" s="1" t="str">
        <f>IF(COUNT($A212)=0,"",IF(W212="","--",IF(W212="3E","3E",LOOKUP(W212/Y$2,{0,0.4,0.45,0.5,0.55,0.6,0.65,0.7,0.75,0.8,1},{0,2,2.25,2.5,2.75,3,3.25,3.5,3.75,4}))))</f>
        <v/>
      </c>
      <c r="Z212" s="2" t="str">
        <f>IF(COUNT($A212)=0,"",IF($A212&lt;&gt;DRAFT!$B214,"ERR",IF(DRAFT!CC214="3E","3E",IF(COUNT(DRAFT!BY214,DRAFT!CC214)&gt;0,DRAFT!CD214,""))))</f>
        <v/>
      </c>
      <c r="AA212" s="2" t="str">
        <f>IF(COUNT($A212)=0,"",IF(Z212="3E","3E",IF(Z212="","I",LOOKUP(Z212/AB$2,{0,0.4,0.45,0.5,0.55,0.6,0.65,0.7,0.75,0.8,1},{"F","D","C","C+","B-","B","B+","A-","A","A+"}))))</f>
        <v/>
      </c>
      <c r="AB212" s="1" t="str">
        <f>IF(COUNT($A212)=0,"",IF(Z212="","--",IF(Z212="3E","3E",LOOKUP(Z212/AB$2,{0,0.4,0.45,0.5,0.55,0.6,0.65,0.7,0.75,0.8,1},{0,2,2.25,2.5,2.75,3,3.25,3.5,3.75,4}))))</f>
        <v/>
      </c>
      <c r="AC212" s="2" t="str">
        <f>IF(COUNT($A212)=0,"",IF($A212&lt;&gt;DRAFT!$B214,"ERR",IF(DRAFT!CF214&gt;0,DRAFT!CF214,"")))</f>
        <v/>
      </c>
      <c r="AD212" s="2" t="str">
        <f>IF(COUNT($A212)=0,"",IF(AC212="3E","3E",IF(AC212="","I",LOOKUP(AC212/AE$2,{0,0.4,0.45,0.5,0.55,0.6,0.65,0.7,0.75,0.8,1},{"F","D","C","C+","B-","B","B+","A-","A","A+"}))))</f>
        <v/>
      </c>
      <c r="AE212" s="1" t="str">
        <f>IF(COUNT($A212)=0,"",IF(AC212="","--",IF(AC212="3E","3E",LOOKUP(AC212/AE$2,{0,0.4,0.45,0.5,0.55,0.6,0.65,0.7,0.75,0.8,1},{0,2,2.25,2.5,2.75,3,3.25,3.5,3.75,4}))))</f>
        <v/>
      </c>
      <c r="AF212" s="2" t="str">
        <f>IF(COUNT($A212)=0,"",IF($A212&lt;&gt;DRAFT!$B214,"ERR",IF(DRAFT!CI214&gt;0,DRAFT!CK214,"")))</f>
        <v/>
      </c>
      <c r="AG212" s="2" t="str">
        <f>IF(COUNT($A212)=0,"",IF(AF212="3E","3E",IF(AF212="","I",LOOKUP(AF212/AH$2,{0,0.4,0.45,0.5,0.55,0.6,0.65,0.7,0.75,0.8,1},{"F","D","C","C+","B-","B","B+","A-","A","A+"}))))</f>
        <v/>
      </c>
      <c r="AH212" s="1" t="str">
        <f>IF(COUNT($A212)=0,"",IF(AF212="","--",IF(AF212="3E","3E",LOOKUP(AF212/AH$2,{0,0.4,0.45,0.5,0.55,0.6,0.65,0.7,0.75,0.8,1},{0,2,2.25,2.5,2.75,3,3.25,3.5,3.75,4}))))</f>
        <v/>
      </c>
      <c r="AI212" s="2" t="str">
        <f>IF($A212&lt;&gt;DRAFT!$B214,"ERR",IF(OR(COUNT($A212)=0,COUNT(DRAFT!CL214:CN214,DRAFT!CP214:CR214)=0),"",CEILING(SUM(DRAFT!CO214,DRAFT!CS214,DRAFT!CT214),1)))</f>
        <v/>
      </c>
      <c r="AJ212" s="2" t="str">
        <f>IF(COUNT($A212)=0,"",IF(AI212="3E","3E",IF(AI212="","I",LOOKUP(AI212/AK$2,{0,0.4,0.45,0.5,0.55,0.6,0.65,0.7,0.75,0.8,1},{"F","D","C","C+","B-","B","B+","A-","A","A+"}))))</f>
        <v/>
      </c>
      <c r="AK212" s="1" t="str">
        <f>IF(COUNT($A212)=0,"",IF(AI212="","--",IF(AI212="3E","3E",LOOKUP(AI212/AK$2,{0,0.4,0.45,0.5,0.55,0.6,0.65,0.7,0.75,0.8,1},{0,2,2.25,2.5,2.75,3,3.25,3.5,3.75,4}))))</f>
        <v/>
      </c>
      <c r="AL212" s="4" t="str">
        <f>IF(OR(COUNT($A212)=0,COUNT(B212:AK212)=0),"",IF(COUNTIF(B212:AK212,"3E")&gt;0,"3E",IF(DRAFT!$A214="R",TRUNC(SUMPRODUCT(RGP,RCP)/TCP,3),TRUNC((SUMPRODUCT(--(IMDGP&gt;0)*IMDGP,IMCP)+CEILING(DRAFT!$DB214*42,0.25))/TCP,3))))</f>
        <v/>
      </c>
      <c r="AM212" s="2" t="str">
        <f>IF(OR(COUNT($A212)=0,COUNT(B212:AK212)=0),"",IF(COUNTIF(B212:AK212,"3E")&gt;0,"3E",IF(DRAFT!$A214="R",SUMPRODUCT(--(RGP&gt;=2),RCP),SUMPRODUCT(--(IMDGP&gt;0),--(IMGP=0),IMCP)+DRAFT!$DC214)))</f>
        <v/>
      </c>
      <c r="AN212" s="67" t="str">
        <f>IF(AL212="3E","3E",IF(COUNT($A212)=0,"",IF(COUNT(AI212)=0,"--",ROUND(((CEILING(DRAFT!$CV214*38,0.25)+CEILING(DRAFT!$CX214*38,0.25)+CEILING(DRAFT!$CZ214*42,0.25)+CEILING($AL212*42,0.25))/160),2))))</f>
        <v/>
      </c>
      <c r="AO212" s="2" t="str">
        <f>IF(AN212="3E","3E",IF(COUNT($A212)=0,"",IF(COUNT(AN212)=0,"I",LOOKUP(AN212,{0,2,2.25,2.5,2.75,3,3.25,3.5,3.75,4},{"F","D","C","C+","B-","B","B+","A-","A","A+"}))))</f>
        <v/>
      </c>
      <c r="AP212" s="2" t="str">
        <f>IF(AN212="3E","3E",IF(OR(COUNT(A212)=0,COUNT(AN212)=0),"",DRAFT!CW214+DRAFT!CY214+DRAFT!DA214+N(TABULATION!AM212)))</f>
        <v/>
      </c>
      <c r="AQ212" s="2" t="str">
        <f>IF(OR(COUNT($A212)=0,COUNT(B212:AK212)=0),"",IF(COUNTIF(B212:AM212,"3E")&gt;0,"3E",IF(AND(DRAFT!$A214="IM",OR($AL212&gt;DRAFT!$DB214,$AM212&gt;DRAFT!$DC214)),"IMPROVED",IF(AND(DRAFT!$A214="IM",$AL212&lt;=DRAFT!$DB214,$AM212&lt;=DRAFT!$DC214),"NOT IMPROVED",IF(AND(DRAFT!CU214="S",AH212&gt;=2,AK212&gt;=2,AN212&gt;=2.5,AP212&gt;=144),"PASS","FAIL")))))</f>
        <v/>
      </c>
      <c r="AR212" s="2" t="str">
        <f t="shared" si="6"/>
        <v/>
      </c>
      <c r="AS212" s="2" t="str">
        <f t="shared" si="7"/>
        <v/>
      </c>
    </row>
    <row r="213" spans="1:45" ht="18.95" customHeight="1" x14ac:dyDescent="0.25">
      <c r="A213" s="3" t="str">
        <f>IF(DRAFT!$B215="","",DRAFT!$B215)</f>
        <v/>
      </c>
      <c r="B213" s="2" t="str">
        <f>IF(COUNT($A213)=0,"",IF($A213&lt;&gt;DRAFT!$B215,"ERR",IF(DRAFT!I215="3E","3E",IF(COUNT(DRAFT!E215,DRAFT!I215)&gt;0,DRAFT!J215,""))))</f>
        <v/>
      </c>
      <c r="C213" s="2" t="str">
        <f>IF(COUNT($A213)=0,"",IF(B213="3E","3E",IF(B213="","I",LOOKUP(B213/D$2,{0,0.4,0.45,0.5,0.55,0.6,0.65,0.7,0.75,0.8,1},{"F","D","C","C+","B-","B","B+","A-","A","A+"}))))</f>
        <v/>
      </c>
      <c r="D213" s="1" t="str">
        <f>IF(COUNT($A213)=0,"",IF(B213="","--",IF(B213="3E","3E",LOOKUP(B213/D$2,{0,0.4,0.45,0.5,0.55,0.6,0.65,0.7,0.75,0.8,1},{0,2,2.25,2.5,2.75,3,3.25,3.5,3.75,4}))))</f>
        <v/>
      </c>
      <c r="E213" s="2" t="str">
        <f>IF(COUNT($A213)=0,"",IF($A213&lt;&gt;DRAFT!$B215,"ERR",IF(DRAFT!R215="3E","3E",IF(COUNT(DRAFT!N215,DRAFT!R215)&gt;0,DRAFT!S215,""))))</f>
        <v/>
      </c>
      <c r="F213" s="2" t="str">
        <f>IF(COUNT($A213)=0,"",IF(E213="3E","3E",IF(E213="","I",LOOKUP(E213/G$2,{0,0.4,0.45,0.5,0.55,0.6,0.65,0.7,0.75,0.8,1},{"F","D","C","C+","B-","B","B+","A-","A","A+"}))))</f>
        <v/>
      </c>
      <c r="G213" s="1" t="str">
        <f>IF(COUNT($A213)=0,"",IF(E213="","--",IF(E213="3E","3E",LOOKUP(E213/G$2,{0,0.4,0.45,0.5,0.55,0.6,0.65,0.7,0.75,0.8,1},{0,2,2.25,2.5,2.75,3,3.25,3.5,3.75,4}))))</f>
        <v/>
      </c>
      <c r="H213" s="2" t="str">
        <f>IF(COUNT($A213)=0,"",IF($A213&lt;&gt;DRAFT!$B215,"ERR",IF(DRAFT!AA215="3E","3E",IF(COUNT(DRAFT!W215,DRAFT!AA215)&gt;0,DRAFT!AB215,""))))</f>
        <v/>
      </c>
      <c r="I213" s="2" t="str">
        <f>IF(COUNT($A213)=0,"",IF(H213="3E","3E",IF(H213="","I",LOOKUP(H213/J$2,{0,0.4,0.45,0.5,0.55,0.6,0.65,0.7,0.75,0.8,1},{"F","D","C","C+","B-","B","B+","A-","A","A+"}))))</f>
        <v/>
      </c>
      <c r="J213" s="1" t="str">
        <f>IF(COUNT($A213)=0,"",IF(H213="","--",IF(H213="3E","3E",LOOKUP(H213/J$2,{0,0.4,0.45,0.5,0.55,0.6,0.65,0.7,0.75,0.8,1},{0,2,2.25,2.5,2.75,3,3.25,3.5,3.75,4}))))</f>
        <v/>
      </c>
      <c r="K213" s="2" t="str">
        <f>IF(COUNT($A213)=0,"",IF($A213&lt;&gt;DRAFT!$B215,"ERR",IF(DRAFT!AJ215="3E","3E",IF(COUNT(DRAFT!AF215,DRAFT!AJ215)&gt;0,DRAFT!AK215,""))))</f>
        <v/>
      </c>
      <c r="L213" s="2" t="str">
        <f>IF(COUNT($A213)=0,"",IF(K213="3E","3E",IF(K213="","I",LOOKUP(K213/M$2,{0,0.4,0.45,0.5,0.55,0.6,0.65,0.7,0.75,0.8,1},{"F","D","C","C+","B-","B","B+","A-","A","A+"}))))</f>
        <v/>
      </c>
      <c r="M213" s="1" t="str">
        <f>IF(COUNT($A213)=0,"",IF(K213="","--",IF(K213="3E","3E",LOOKUP(K213/M$2,{0,0.4,0.45,0.5,0.55,0.6,0.65,0.7,0.75,0.8,1},{0,2,2.25,2.5,2.75,3,3.25,3.5,3.75,4}))))</f>
        <v/>
      </c>
      <c r="N213" s="2" t="str">
        <f>IF(COUNT($A213)=0,"",IF($A213&lt;&gt;DRAFT!$B215,"ERR",IF(DRAFT!AS215="3E","3E",IF(COUNT(DRAFT!AO215,DRAFT!AS215)&gt;0,DRAFT!AT215,""))))</f>
        <v/>
      </c>
      <c r="O213" s="2" t="str">
        <f>IF(COUNT($A213)=0,"",IF(N213="3E","3E",IF(N213="","I",LOOKUP(N213/P$2,{0,0.4,0.45,0.5,0.55,0.6,0.65,0.7,0.75,0.8,1},{"F","D","C","C+","B-","B","B+","A-","A","A+"}))))</f>
        <v/>
      </c>
      <c r="P213" s="1" t="str">
        <f>IF(COUNT($A213)=0,"",IF(N213="","--",IF(N213="3E","3E",LOOKUP(N213/P$2,{0,0.4,0.45,0.5,0.55,0.6,0.65,0.7,0.75,0.8,1},{0,2,2.25,2.5,2.75,3,3.25,3.5,3.75,4}))))</f>
        <v/>
      </c>
      <c r="Q213" s="2" t="str">
        <f>IF(COUNT($A213)=0,"",IF($A213&lt;&gt;DRAFT!$B215,"ERR",IF(DRAFT!BB215="3E","3E",IF(COUNT(DRAFT!AX215,DRAFT!BB215)&gt;0,DRAFT!BC215,""))))</f>
        <v/>
      </c>
      <c r="R213" s="2" t="str">
        <f>IF(COUNT($A213)=0,"",IF(Q213="3E","3E",IF(Q213="","I",LOOKUP(Q213/S$2,{0,0.4,0.45,0.5,0.55,0.6,0.65,0.7,0.75,0.8,1},{"F","D","C","C+","B-","B","B+","A-","A","A+"}))))</f>
        <v/>
      </c>
      <c r="S213" s="1" t="str">
        <f>IF(COUNT($A213)=0,"",IF(Q213="","--",IF(Q213="3E","3E",LOOKUP(Q213/S$2,{0,0.4,0.45,0.5,0.55,0.6,0.65,0.7,0.75,0.8,1},{0,2,2.25,2.5,2.75,3,3.25,3.5,3.75,4}))))</f>
        <v/>
      </c>
      <c r="T213" s="2" t="str">
        <f>IF(COUNT($A213)=0,"",IF($A213&lt;&gt;DRAFT!$B215,"ERR",IF(DRAFT!BK215="3E","3E",IF(COUNT(DRAFT!BG215,DRAFT!BK215)&gt;0,DRAFT!BL215,""))))</f>
        <v/>
      </c>
      <c r="U213" s="2" t="str">
        <f>IF(COUNT($A213)=0,"",IF(T213="3E","3E",IF(T213="","I",LOOKUP(T213/V$2,{0,0.4,0.45,0.5,0.55,0.6,0.65,0.7,0.75,0.8,1},{"F","D","C","C+","B-","B","B+","A-","A","A+"}))))</f>
        <v/>
      </c>
      <c r="V213" s="1" t="str">
        <f>IF(COUNT($A213)=0,"",IF(T213="","--",IF(T213="3E","3E",LOOKUP(T213/V$2,{0,0.4,0.45,0.5,0.55,0.6,0.65,0.7,0.75,0.8,1},{0,2,2.25,2.5,2.75,3,3.25,3.5,3.75,4}))))</f>
        <v/>
      </c>
      <c r="W213" s="2" t="str">
        <f>IF(COUNT($A213)=0,"",IF($A213&lt;&gt;DRAFT!$B215,"ERR",IF(DRAFT!BT215="3E","3E",IF(COUNT(DRAFT!BP215,DRAFT!BT215)&gt;0,DRAFT!BU215,""))))</f>
        <v/>
      </c>
      <c r="X213" s="2" t="str">
        <f>IF(COUNT($A213)=0,"",IF(W213="3E","3E",IF(W213="","I",LOOKUP(W213/Y$2,{0,0.4,0.45,0.5,0.55,0.6,0.65,0.7,0.75,0.8,1},{"F","D","C","C+","B-","B","B+","A-","A","A+"}))))</f>
        <v/>
      </c>
      <c r="Y213" s="1" t="str">
        <f>IF(COUNT($A213)=0,"",IF(W213="","--",IF(W213="3E","3E",LOOKUP(W213/Y$2,{0,0.4,0.45,0.5,0.55,0.6,0.65,0.7,0.75,0.8,1},{0,2,2.25,2.5,2.75,3,3.25,3.5,3.75,4}))))</f>
        <v/>
      </c>
      <c r="Z213" s="2" t="str">
        <f>IF(COUNT($A213)=0,"",IF($A213&lt;&gt;DRAFT!$B215,"ERR",IF(DRAFT!CC215="3E","3E",IF(COUNT(DRAFT!BY215,DRAFT!CC215)&gt;0,DRAFT!CD215,""))))</f>
        <v/>
      </c>
      <c r="AA213" s="2" t="str">
        <f>IF(COUNT($A213)=0,"",IF(Z213="3E","3E",IF(Z213="","I",LOOKUP(Z213/AB$2,{0,0.4,0.45,0.5,0.55,0.6,0.65,0.7,0.75,0.8,1},{"F","D","C","C+","B-","B","B+","A-","A","A+"}))))</f>
        <v/>
      </c>
      <c r="AB213" s="1" t="str">
        <f>IF(COUNT($A213)=0,"",IF(Z213="","--",IF(Z213="3E","3E",LOOKUP(Z213/AB$2,{0,0.4,0.45,0.5,0.55,0.6,0.65,0.7,0.75,0.8,1},{0,2,2.25,2.5,2.75,3,3.25,3.5,3.75,4}))))</f>
        <v/>
      </c>
      <c r="AC213" s="2" t="str">
        <f>IF(COUNT($A213)=0,"",IF($A213&lt;&gt;DRAFT!$B215,"ERR",IF(DRAFT!CF215&gt;0,DRAFT!CF215,"")))</f>
        <v/>
      </c>
      <c r="AD213" s="2" t="str">
        <f>IF(COUNT($A213)=0,"",IF(AC213="3E","3E",IF(AC213="","I",LOOKUP(AC213/AE$2,{0,0.4,0.45,0.5,0.55,0.6,0.65,0.7,0.75,0.8,1},{"F","D","C","C+","B-","B","B+","A-","A","A+"}))))</f>
        <v/>
      </c>
      <c r="AE213" s="1" t="str">
        <f>IF(COUNT($A213)=0,"",IF(AC213="","--",IF(AC213="3E","3E",LOOKUP(AC213/AE$2,{0,0.4,0.45,0.5,0.55,0.6,0.65,0.7,0.75,0.8,1},{0,2,2.25,2.5,2.75,3,3.25,3.5,3.75,4}))))</f>
        <v/>
      </c>
      <c r="AF213" s="2" t="str">
        <f>IF(COUNT($A213)=0,"",IF($A213&lt;&gt;DRAFT!$B215,"ERR",IF(DRAFT!CI215&gt;0,DRAFT!CK215,"")))</f>
        <v/>
      </c>
      <c r="AG213" s="2" t="str">
        <f>IF(COUNT($A213)=0,"",IF(AF213="3E","3E",IF(AF213="","I",LOOKUP(AF213/AH$2,{0,0.4,0.45,0.5,0.55,0.6,0.65,0.7,0.75,0.8,1},{"F","D","C","C+","B-","B","B+","A-","A","A+"}))))</f>
        <v/>
      </c>
      <c r="AH213" s="1" t="str">
        <f>IF(COUNT($A213)=0,"",IF(AF213="","--",IF(AF213="3E","3E",LOOKUP(AF213/AH$2,{0,0.4,0.45,0.5,0.55,0.6,0.65,0.7,0.75,0.8,1},{0,2,2.25,2.5,2.75,3,3.25,3.5,3.75,4}))))</f>
        <v/>
      </c>
      <c r="AI213" s="2" t="str">
        <f>IF($A213&lt;&gt;DRAFT!$B215,"ERR",IF(OR(COUNT($A213)=0,COUNT(DRAFT!CL215:CN215,DRAFT!CP215:CR215)=0),"",CEILING(SUM(DRAFT!CO215,DRAFT!CS215,DRAFT!CT215),1)))</f>
        <v/>
      </c>
      <c r="AJ213" s="2" t="str">
        <f>IF(COUNT($A213)=0,"",IF(AI213="3E","3E",IF(AI213="","I",LOOKUP(AI213/AK$2,{0,0.4,0.45,0.5,0.55,0.6,0.65,0.7,0.75,0.8,1},{"F","D","C","C+","B-","B","B+","A-","A","A+"}))))</f>
        <v/>
      </c>
      <c r="AK213" s="1" t="str">
        <f>IF(COUNT($A213)=0,"",IF(AI213="","--",IF(AI213="3E","3E",LOOKUP(AI213/AK$2,{0,0.4,0.45,0.5,0.55,0.6,0.65,0.7,0.75,0.8,1},{0,2,2.25,2.5,2.75,3,3.25,3.5,3.75,4}))))</f>
        <v/>
      </c>
      <c r="AL213" s="4" t="str">
        <f>IF(OR(COUNT($A213)=0,COUNT(B213:AK213)=0),"",IF(COUNTIF(B213:AK213,"3E")&gt;0,"3E",IF(DRAFT!$A215="R",TRUNC(SUMPRODUCT(RGP,RCP)/TCP,3),TRUNC((SUMPRODUCT(--(IMDGP&gt;0)*IMDGP,IMCP)+CEILING(DRAFT!$DB215*42,0.25))/TCP,3))))</f>
        <v/>
      </c>
      <c r="AM213" s="2" t="str">
        <f>IF(OR(COUNT($A213)=0,COUNT(B213:AK213)=0),"",IF(COUNTIF(B213:AK213,"3E")&gt;0,"3E",IF(DRAFT!$A215="R",SUMPRODUCT(--(RGP&gt;=2),RCP),SUMPRODUCT(--(IMDGP&gt;0),--(IMGP=0),IMCP)+DRAFT!$DC215)))</f>
        <v/>
      </c>
      <c r="AN213" s="67" t="str">
        <f>IF(AL213="3E","3E",IF(COUNT($A213)=0,"",IF(COUNT(AI213)=0,"--",ROUND(((CEILING(DRAFT!$CV215*38,0.25)+CEILING(DRAFT!$CX215*38,0.25)+CEILING(DRAFT!$CZ215*42,0.25)+CEILING($AL213*42,0.25))/160),2))))</f>
        <v/>
      </c>
      <c r="AO213" s="2" t="str">
        <f>IF(AN213="3E","3E",IF(COUNT($A213)=0,"",IF(COUNT(AN213)=0,"I",LOOKUP(AN213,{0,2,2.25,2.5,2.75,3,3.25,3.5,3.75,4},{"F","D","C","C+","B-","B","B+","A-","A","A+"}))))</f>
        <v/>
      </c>
      <c r="AP213" s="2" t="str">
        <f>IF(AN213="3E","3E",IF(OR(COUNT(A213)=0,COUNT(AN213)=0),"",DRAFT!CW215+DRAFT!CY215+DRAFT!DA215+N(TABULATION!AM213)))</f>
        <v/>
      </c>
      <c r="AQ213" s="2" t="str">
        <f>IF(OR(COUNT($A213)=0,COUNT(B213:AK213)=0),"",IF(COUNTIF(B213:AM213,"3E")&gt;0,"3E",IF(AND(DRAFT!$A215="IM",OR($AL213&gt;DRAFT!$DB215,$AM213&gt;DRAFT!$DC215)),"IMPROVED",IF(AND(DRAFT!$A215="IM",$AL213&lt;=DRAFT!$DB215,$AM213&lt;=DRAFT!$DC215),"NOT IMPROVED",IF(AND(DRAFT!CU215="S",AH213&gt;=2,AK213&gt;=2,AN213&gt;=2.5,AP213&gt;=144),"PASS","FAIL")))))</f>
        <v/>
      </c>
      <c r="AR213" s="2" t="str">
        <f t="shared" si="6"/>
        <v/>
      </c>
      <c r="AS213" s="2" t="str">
        <f t="shared" si="7"/>
        <v/>
      </c>
    </row>
    <row r="214" spans="1:45" ht="18.95" customHeight="1" x14ac:dyDescent="0.25">
      <c r="A214" s="3" t="str">
        <f>IF(DRAFT!$B216="","",DRAFT!$B216)</f>
        <v/>
      </c>
      <c r="B214" s="2" t="str">
        <f>IF(COUNT($A214)=0,"",IF($A214&lt;&gt;DRAFT!$B216,"ERR",IF(DRAFT!I216="3E","3E",IF(COUNT(DRAFT!E216,DRAFT!I216)&gt;0,DRAFT!J216,""))))</f>
        <v/>
      </c>
      <c r="C214" s="2" t="str">
        <f>IF(COUNT($A214)=0,"",IF(B214="3E","3E",IF(B214="","I",LOOKUP(B214/D$2,{0,0.4,0.45,0.5,0.55,0.6,0.65,0.7,0.75,0.8,1},{"F","D","C","C+","B-","B","B+","A-","A","A+"}))))</f>
        <v/>
      </c>
      <c r="D214" s="1" t="str">
        <f>IF(COUNT($A214)=0,"",IF(B214="","--",IF(B214="3E","3E",LOOKUP(B214/D$2,{0,0.4,0.45,0.5,0.55,0.6,0.65,0.7,0.75,0.8,1},{0,2,2.25,2.5,2.75,3,3.25,3.5,3.75,4}))))</f>
        <v/>
      </c>
      <c r="E214" s="2" t="str">
        <f>IF(COUNT($A214)=0,"",IF($A214&lt;&gt;DRAFT!$B216,"ERR",IF(DRAFT!R216="3E","3E",IF(COUNT(DRAFT!N216,DRAFT!R216)&gt;0,DRAFT!S216,""))))</f>
        <v/>
      </c>
      <c r="F214" s="2" t="str">
        <f>IF(COUNT($A214)=0,"",IF(E214="3E","3E",IF(E214="","I",LOOKUP(E214/G$2,{0,0.4,0.45,0.5,0.55,0.6,0.65,0.7,0.75,0.8,1},{"F","D","C","C+","B-","B","B+","A-","A","A+"}))))</f>
        <v/>
      </c>
      <c r="G214" s="1" t="str">
        <f>IF(COUNT($A214)=0,"",IF(E214="","--",IF(E214="3E","3E",LOOKUP(E214/G$2,{0,0.4,0.45,0.5,0.55,0.6,0.65,0.7,0.75,0.8,1},{0,2,2.25,2.5,2.75,3,3.25,3.5,3.75,4}))))</f>
        <v/>
      </c>
      <c r="H214" s="2" t="str">
        <f>IF(COUNT($A214)=0,"",IF($A214&lt;&gt;DRAFT!$B216,"ERR",IF(DRAFT!AA216="3E","3E",IF(COUNT(DRAFT!W216,DRAFT!AA216)&gt;0,DRAFT!AB216,""))))</f>
        <v/>
      </c>
      <c r="I214" s="2" t="str">
        <f>IF(COUNT($A214)=0,"",IF(H214="3E","3E",IF(H214="","I",LOOKUP(H214/J$2,{0,0.4,0.45,0.5,0.55,0.6,0.65,0.7,0.75,0.8,1},{"F","D","C","C+","B-","B","B+","A-","A","A+"}))))</f>
        <v/>
      </c>
      <c r="J214" s="1" t="str">
        <f>IF(COUNT($A214)=0,"",IF(H214="","--",IF(H214="3E","3E",LOOKUP(H214/J$2,{0,0.4,0.45,0.5,0.55,0.6,0.65,0.7,0.75,0.8,1},{0,2,2.25,2.5,2.75,3,3.25,3.5,3.75,4}))))</f>
        <v/>
      </c>
      <c r="K214" s="2" t="str">
        <f>IF(COUNT($A214)=0,"",IF($A214&lt;&gt;DRAFT!$B216,"ERR",IF(DRAFT!AJ216="3E","3E",IF(COUNT(DRAFT!AF216,DRAFT!AJ216)&gt;0,DRAFT!AK216,""))))</f>
        <v/>
      </c>
      <c r="L214" s="2" t="str">
        <f>IF(COUNT($A214)=0,"",IF(K214="3E","3E",IF(K214="","I",LOOKUP(K214/M$2,{0,0.4,0.45,0.5,0.55,0.6,0.65,0.7,0.75,0.8,1},{"F","D","C","C+","B-","B","B+","A-","A","A+"}))))</f>
        <v/>
      </c>
      <c r="M214" s="1" t="str">
        <f>IF(COUNT($A214)=0,"",IF(K214="","--",IF(K214="3E","3E",LOOKUP(K214/M$2,{0,0.4,0.45,0.5,0.55,0.6,0.65,0.7,0.75,0.8,1},{0,2,2.25,2.5,2.75,3,3.25,3.5,3.75,4}))))</f>
        <v/>
      </c>
      <c r="N214" s="2" t="str">
        <f>IF(COUNT($A214)=0,"",IF($A214&lt;&gt;DRAFT!$B216,"ERR",IF(DRAFT!AS216="3E","3E",IF(COUNT(DRAFT!AO216,DRAFT!AS216)&gt;0,DRAFT!AT216,""))))</f>
        <v/>
      </c>
      <c r="O214" s="2" t="str">
        <f>IF(COUNT($A214)=0,"",IF(N214="3E","3E",IF(N214="","I",LOOKUP(N214/P$2,{0,0.4,0.45,0.5,0.55,0.6,0.65,0.7,0.75,0.8,1},{"F","D","C","C+","B-","B","B+","A-","A","A+"}))))</f>
        <v/>
      </c>
      <c r="P214" s="1" t="str">
        <f>IF(COUNT($A214)=0,"",IF(N214="","--",IF(N214="3E","3E",LOOKUP(N214/P$2,{0,0.4,0.45,0.5,0.55,0.6,0.65,0.7,0.75,0.8,1},{0,2,2.25,2.5,2.75,3,3.25,3.5,3.75,4}))))</f>
        <v/>
      </c>
      <c r="Q214" s="2" t="str">
        <f>IF(COUNT($A214)=0,"",IF($A214&lt;&gt;DRAFT!$B216,"ERR",IF(DRAFT!BB216="3E","3E",IF(COUNT(DRAFT!AX216,DRAFT!BB216)&gt;0,DRAFT!BC216,""))))</f>
        <v/>
      </c>
      <c r="R214" s="2" t="str">
        <f>IF(COUNT($A214)=0,"",IF(Q214="3E","3E",IF(Q214="","I",LOOKUP(Q214/S$2,{0,0.4,0.45,0.5,0.55,0.6,0.65,0.7,0.75,0.8,1},{"F","D","C","C+","B-","B","B+","A-","A","A+"}))))</f>
        <v/>
      </c>
      <c r="S214" s="1" t="str">
        <f>IF(COUNT($A214)=0,"",IF(Q214="","--",IF(Q214="3E","3E",LOOKUP(Q214/S$2,{0,0.4,0.45,0.5,0.55,0.6,0.65,0.7,0.75,0.8,1},{0,2,2.25,2.5,2.75,3,3.25,3.5,3.75,4}))))</f>
        <v/>
      </c>
      <c r="T214" s="2" t="str">
        <f>IF(COUNT($A214)=0,"",IF($A214&lt;&gt;DRAFT!$B216,"ERR",IF(DRAFT!BK216="3E","3E",IF(COUNT(DRAFT!BG216,DRAFT!BK216)&gt;0,DRAFT!BL216,""))))</f>
        <v/>
      </c>
      <c r="U214" s="2" t="str">
        <f>IF(COUNT($A214)=0,"",IF(T214="3E","3E",IF(T214="","I",LOOKUP(T214/V$2,{0,0.4,0.45,0.5,0.55,0.6,0.65,0.7,0.75,0.8,1},{"F","D","C","C+","B-","B","B+","A-","A","A+"}))))</f>
        <v/>
      </c>
      <c r="V214" s="1" t="str">
        <f>IF(COUNT($A214)=0,"",IF(T214="","--",IF(T214="3E","3E",LOOKUP(T214/V$2,{0,0.4,0.45,0.5,0.55,0.6,0.65,0.7,0.75,0.8,1},{0,2,2.25,2.5,2.75,3,3.25,3.5,3.75,4}))))</f>
        <v/>
      </c>
      <c r="W214" s="2" t="str">
        <f>IF(COUNT($A214)=0,"",IF($A214&lt;&gt;DRAFT!$B216,"ERR",IF(DRAFT!BT216="3E","3E",IF(COUNT(DRAFT!BP216,DRAFT!BT216)&gt;0,DRAFT!BU216,""))))</f>
        <v/>
      </c>
      <c r="X214" s="2" t="str">
        <f>IF(COUNT($A214)=0,"",IF(W214="3E","3E",IF(W214="","I",LOOKUP(W214/Y$2,{0,0.4,0.45,0.5,0.55,0.6,0.65,0.7,0.75,0.8,1},{"F","D","C","C+","B-","B","B+","A-","A","A+"}))))</f>
        <v/>
      </c>
      <c r="Y214" s="1" t="str">
        <f>IF(COUNT($A214)=0,"",IF(W214="","--",IF(W214="3E","3E",LOOKUP(W214/Y$2,{0,0.4,0.45,0.5,0.55,0.6,0.65,0.7,0.75,0.8,1},{0,2,2.25,2.5,2.75,3,3.25,3.5,3.75,4}))))</f>
        <v/>
      </c>
      <c r="Z214" s="2" t="str">
        <f>IF(COUNT($A214)=0,"",IF($A214&lt;&gt;DRAFT!$B216,"ERR",IF(DRAFT!CC216="3E","3E",IF(COUNT(DRAFT!BY216,DRAFT!CC216)&gt;0,DRAFT!CD216,""))))</f>
        <v/>
      </c>
      <c r="AA214" s="2" t="str">
        <f>IF(COUNT($A214)=0,"",IF(Z214="3E","3E",IF(Z214="","I",LOOKUP(Z214/AB$2,{0,0.4,0.45,0.5,0.55,0.6,0.65,0.7,0.75,0.8,1},{"F","D","C","C+","B-","B","B+","A-","A","A+"}))))</f>
        <v/>
      </c>
      <c r="AB214" s="1" t="str">
        <f>IF(COUNT($A214)=0,"",IF(Z214="","--",IF(Z214="3E","3E",LOOKUP(Z214/AB$2,{0,0.4,0.45,0.5,0.55,0.6,0.65,0.7,0.75,0.8,1},{0,2,2.25,2.5,2.75,3,3.25,3.5,3.75,4}))))</f>
        <v/>
      </c>
      <c r="AC214" s="2" t="str">
        <f>IF(COUNT($A214)=0,"",IF($A214&lt;&gt;DRAFT!$B216,"ERR",IF(DRAFT!CF216&gt;0,DRAFT!CF216,"")))</f>
        <v/>
      </c>
      <c r="AD214" s="2" t="str">
        <f>IF(COUNT($A214)=0,"",IF(AC214="3E","3E",IF(AC214="","I",LOOKUP(AC214/AE$2,{0,0.4,0.45,0.5,0.55,0.6,0.65,0.7,0.75,0.8,1},{"F","D","C","C+","B-","B","B+","A-","A","A+"}))))</f>
        <v/>
      </c>
      <c r="AE214" s="1" t="str">
        <f>IF(COUNT($A214)=0,"",IF(AC214="","--",IF(AC214="3E","3E",LOOKUP(AC214/AE$2,{0,0.4,0.45,0.5,0.55,0.6,0.65,0.7,0.75,0.8,1},{0,2,2.25,2.5,2.75,3,3.25,3.5,3.75,4}))))</f>
        <v/>
      </c>
      <c r="AF214" s="2" t="str">
        <f>IF(COUNT($A214)=0,"",IF($A214&lt;&gt;DRAFT!$B216,"ERR",IF(DRAFT!CI216&gt;0,DRAFT!CK216,"")))</f>
        <v/>
      </c>
      <c r="AG214" s="2" t="str">
        <f>IF(COUNT($A214)=0,"",IF(AF214="3E","3E",IF(AF214="","I",LOOKUP(AF214/AH$2,{0,0.4,0.45,0.5,0.55,0.6,0.65,0.7,0.75,0.8,1},{"F","D","C","C+","B-","B","B+","A-","A","A+"}))))</f>
        <v/>
      </c>
      <c r="AH214" s="1" t="str">
        <f>IF(COUNT($A214)=0,"",IF(AF214="","--",IF(AF214="3E","3E",LOOKUP(AF214/AH$2,{0,0.4,0.45,0.5,0.55,0.6,0.65,0.7,0.75,0.8,1},{0,2,2.25,2.5,2.75,3,3.25,3.5,3.75,4}))))</f>
        <v/>
      </c>
      <c r="AI214" s="2" t="str">
        <f>IF($A214&lt;&gt;DRAFT!$B216,"ERR",IF(OR(COUNT($A214)=0,COUNT(DRAFT!CL216:CN216,DRAFT!CP216:CR216)=0),"",CEILING(SUM(DRAFT!CO216,DRAFT!CS216,DRAFT!CT216),1)))</f>
        <v/>
      </c>
      <c r="AJ214" s="2" t="str">
        <f>IF(COUNT($A214)=0,"",IF(AI214="3E","3E",IF(AI214="","I",LOOKUP(AI214/AK$2,{0,0.4,0.45,0.5,0.55,0.6,0.65,0.7,0.75,0.8,1},{"F","D","C","C+","B-","B","B+","A-","A","A+"}))))</f>
        <v/>
      </c>
      <c r="AK214" s="1" t="str">
        <f>IF(COUNT($A214)=0,"",IF(AI214="","--",IF(AI214="3E","3E",LOOKUP(AI214/AK$2,{0,0.4,0.45,0.5,0.55,0.6,0.65,0.7,0.75,0.8,1},{0,2,2.25,2.5,2.75,3,3.25,3.5,3.75,4}))))</f>
        <v/>
      </c>
      <c r="AL214" s="4" t="str">
        <f>IF(OR(COUNT($A214)=0,COUNT(B214:AK214)=0),"",IF(COUNTIF(B214:AK214,"3E")&gt;0,"3E",IF(DRAFT!$A216="R",TRUNC(SUMPRODUCT(RGP,RCP)/TCP,3),TRUNC((SUMPRODUCT(--(IMDGP&gt;0)*IMDGP,IMCP)+CEILING(DRAFT!$DB216*42,0.25))/TCP,3))))</f>
        <v/>
      </c>
      <c r="AM214" s="2" t="str">
        <f>IF(OR(COUNT($A214)=0,COUNT(B214:AK214)=0),"",IF(COUNTIF(B214:AK214,"3E")&gt;0,"3E",IF(DRAFT!$A216="R",SUMPRODUCT(--(RGP&gt;=2),RCP),SUMPRODUCT(--(IMDGP&gt;0),--(IMGP=0),IMCP)+DRAFT!$DC216)))</f>
        <v/>
      </c>
      <c r="AN214" s="67" t="str">
        <f>IF(AL214="3E","3E",IF(COUNT($A214)=0,"",IF(COUNT(AI214)=0,"--",ROUND(((CEILING(DRAFT!$CV216*38,0.25)+CEILING(DRAFT!$CX216*38,0.25)+CEILING(DRAFT!$CZ216*42,0.25)+CEILING($AL214*42,0.25))/160),2))))</f>
        <v/>
      </c>
      <c r="AO214" s="2" t="str">
        <f>IF(AN214="3E","3E",IF(COUNT($A214)=0,"",IF(COUNT(AN214)=0,"I",LOOKUP(AN214,{0,2,2.25,2.5,2.75,3,3.25,3.5,3.75,4},{"F","D","C","C+","B-","B","B+","A-","A","A+"}))))</f>
        <v/>
      </c>
      <c r="AP214" s="2" t="str">
        <f>IF(AN214="3E","3E",IF(OR(COUNT(A214)=0,COUNT(AN214)=0),"",DRAFT!CW216+DRAFT!CY216+DRAFT!DA216+N(TABULATION!AM214)))</f>
        <v/>
      </c>
      <c r="AQ214" s="2" t="str">
        <f>IF(OR(COUNT($A214)=0,COUNT(B214:AK214)=0),"",IF(COUNTIF(B214:AM214,"3E")&gt;0,"3E",IF(AND(DRAFT!$A216="IM",OR($AL214&gt;DRAFT!$DB216,$AM214&gt;DRAFT!$DC216)),"IMPROVED",IF(AND(DRAFT!$A216="IM",$AL214&lt;=DRAFT!$DB216,$AM214&lt;=DRAFT!$DC216),"NOT IMPROVED",IF(AND(DRAFT!CU216="S",AH214&gt;=2,AK214&gt;=2,AN214&gt;=2.5,AP214&gt;=144),"PASS","FAIL")))))</f>
        <v/>
      </c>
      <c r="AR214" s="2" t="str">
        <f t="shared" si="6"/>
        <v/>
      </c>
      <c r="AS214" s="2" t="str">
        <f t="shared" si="7"/>
        <v/>
      </c>
    </row>
    <row r="215" spans="1:45" ht="18.95" customHeight="1" x14ac:dyDescent="0.25">
      <c r="A215" s="3" t="str">
        <f>IF(DRAFT!$B217="","",DRAFT!$B217)</f>
        <v/>
      </c>
      <c r="B215" s="2" t="str">
        <f>IF(COUNT($A215)=0,"",IF($A215&lt;&gt;DRAFT!$B217,"ERR",IF(DRAFT!I217="3E","3E",IF(COUNT(DRAFT!E217,DRAFT!I217)&gt;0,DRAFT!J217,""))))</f>
        <v/>
      </c>
      <c r="C215" s="2" t="str">
        <f>IF(COUNT($A215)=0,"",IF(B215="3E","3E",IF(B215="","I",LOOKUP(B215/D$2,{0,0.4,0.45,0.5,0.55,0.6,0.65,0.7,0.75,0.8,1},{"F","D","C","C+","B-","B","B+","A-","A","A+"}))))</f>
        <v/>
      </c>
      <c r="D215" s="1" t="str">
        <f>IF(COUNT($A215)=0,"",IF(B215="","--",IF(B215="3E","3E",LOOKUP(B215/D$2,{0,0.4,0.45,0.5,0.55,0.6,0.65,0.7,0.75,0.8,1},{0,2,2.25,2.5,2.75,3,3.25,3.5,3.75,4}))))</f>
        <v/>
      </c>
      <c r="E215" s="2" t="str">
        <f>IF(COUNT($A215)=0,"",IF($A215&lt;&gt;DRAFT!$B217,"ERR",IF(DRAFT!R217="3E","3E",IF(COUNT(DRAFT!N217,DRAFT!R217)&gt;0,DRAFT!S217,""))))</f>
        <v/>
      </c>
      <c r="F215" s="2" t="str">
        <f>IF(COUNT($A215)=0,"",IF(E215="3E","3E",IF(E215="","I",LOOKUP(E215/G$2,{0,0.4,0.45,0.5,0.55,0.6,0.65,0.7,0.75,0.8,1},{"F","D","C","C+","B-","B","B+","A-","A","A+"}))))</f>
        <v/>
      </c>
      <c r="G215" s="1" t="str">
        <f>IF(COUNT($A215)=0,"",IF(E215="","--",IF(E215="3E","3E",LOOKUP(E215/G$2,{0,0.4,0.45,0.5,0.55,0.6,0.65,0.7,0.75,0.8,1},{0,2,2.25,2.5,2.75,3,3.25,3.5,3.75,4}))))</f>
        <v/>
      </c>
      <c r="H215" s="2" t="str">
        <f>IF(COUNT($A215)=0,"",IF($A215&lt;&gt;DRAFT!$B217,"ERR",IF(DRAFT!AA217="3E","3E",IF(COUNT(DRAFT!W217,DRAFT!AA217)&gt;0,DRAFT!AB217,""))))</f>
        <v/>
      </c>
      <c r="I215" s="2" t="str">
        <f>IF(COUNT($A215)=0,"",IF(H215="3E","3E",IF(H215="","I",LOOKUP(H215/J$2,{0,0.4,0.45,0.5,0.55,0.6,0.65,0.7,0.75,0.8,1},{"F","D","C","C+","B-","B","B+","A-","A","A+"}))))</f>
        <v/>
      </c>
      <c r="J215" s="1" t="str">
        <f>IF(COUNT($A215)=0,"",IF(H215="","--",IF(H215="3E","3E",LOOKUP(H215/J$2,{0,0.4,0.45,0.5,0.55,0.6,0.65,0.7,0.75,0.8,1},{0,2,2.25,2.5,2.75,3,3.25,3.5,3.75,4}))))</f>
        <v/>
      </c>
      <c r="K215" s="2" t="str">
        <f>IF(COUNT($A215)=0,"",IF($A215&lt;&gt;DRAFT!$B217,"ERR",IF(DRAFT!AJ217="3E","3E",IF(COUNT(DRAFT!AF217,DRAFT!AJ217)&gt;0,DRAFT!AK217,""))))</f>
        <v/>
      </c>
      <c r="L215" s="2" t="str">
        <f>IF(COUNT($A215)=0,"",IF(K215="3E","3E",IF(K215="","I",LOOKUP(K215/M$2,{0,0.4,0.45,0.5,0.55,0.6,0.65,0.7,0.75,0.8,1},{"F","D","C","C+","B-","B","B+","A-","A","A+"}))))</f>
        <v/>
      </c>
      <c r="M215" s="1" t="str">
        <f>IF(COUNT($A215)=0,"",IF(K215="","--",IF(K215="3E","3E",LOOKUP(K215/M$2,{0,0.4,0.45,0.5,0.55,0.6,0.65,0.7,0.75,0.8,1},{0,2,2.25,2.5,2.75,3,3.25,3.5,3.75,4}))))</f>
        <v/>
      </c>
      <c r="N215" s="2" t="str">
        <f>IF(COUNT($A215)=0,"",IF($A215&lt;&gt;DRAFT!$B217,"ERR",IF(DRAFT!AS217="3E","3E",IF(COUNT(DRAFT!AO217,DRAFT!AS217)&gt;0,DRAFT!AT217,""))))</f>
        <v/>
      </c>
      <c r="O215" s="2" t="str">
        <f>IF(COUNT($A215)=0,"",IF(N215="3E","3E",IF(N215="","I",LOOKUP(N215/P$2,{0,0.4,0.45,0.5,0.55,0.6,0.65,0.7,0.75,0.8,1},{"F","D","C","C+","B-","B","B+","A-","A","A+"}))))</f>
        <v/>
      </c>
      <c r="P215" s="1" t="str">
        <f>IF(COUNT($A215)=0,"",IF(N215="","--",IF(N215="3E","3E",LOOKUP(N215/P$2,{0,0.4,0.45,0.5,0.55,0.6,0.65,0.7,0.75,0.8,1},{0,2,2.25,2.5,2.75,3,3.25,3.5,3.75,4}))))</f>
        <v/>
      </c>
      <c r="Q215" s="2" t="str">
        <f>IF(COUNT($A215)=0,"",IF($A215&lt;&gt;DRAFT!$B217,"ERR",IF(DRAFT!BB217="3E","3E",IF(COUNT(DRAFT!AX217,DRAFT!BB217)&gt;0,DRAFT!BC217,""))))</f>
        <v/>
      </c>
      <c r="R215" s="2" t="str">
        <f>IF(COUNT($A215)=0,"",IF(Q215="3E","3E",IF(Q215="","I",LOOKUP(Q215/S$2,{0,0.4,0.45,0.5,0.55,0.6,0.65,0.7,0.75,0.8,1},{"F","D","C","C+","B-","B","B+","A-","A","A+"}))))</f>
        <v/>
      </c>
      <c r="S215" s="1" t="str">
        <f>IF(COUNT($A215)=0,"",IF(Q215="","--",IF(Q215="3E","3E",LOOKUP(Q215/S$2,{0,0.4,0.45,0.5,0.55,0.6,0.65,0.7,0.75,0.8,1},{0,2,2.25,2.5,2.75,3,3.25,3.5,3.75,4}))))</f>
        <v/>
      </c>
      <c r="T215" s="2" t="str">
        <f>IF(COUNT($A215)=0,"",IF($A215&lt;&gt;DRAFT!$B217,"ERR",IF(DRAFT!BK217="3E","3E",IF(COUNT(DRAFT!BG217,DRAFT!BK217)&gt;0,DRAFT!BL217,""))))</f>
        <v/>
      </c>
      <c r="U215" s="2" t="str">
        <f>IF(COUNT($A215)=0,"",IF(T215="3E","3E",IF(T215="","I",LOOKUP(T215/V$2,{0,0.4,0.45,0.5,0.55,0.6,0.65,0.7,0.75,0.8,1},{"F","D","C","C+","B-","B","B+","A-","A","A+"}))))</f>
        <v/>
      </c>
      <c r="V215" s="1" t="str">
        <f>IF(COUNT($A215)=0,"",IF(T215="","--",IF(T215="3E","3E",LOOKUP(T215/V$2,{0,0.4,0.45,0.5,0.55,0.6,0.65,0.7,0.75,0.8,1},{0,2,2.25,2.5,2.75,3,3.25,3.5,3.75,4}))))</f>
        <v/>
      </c>
      <c r="W215" s="2" t="str">
        <f>IF(COUNT($A215)=0,"",IF($A215&lt;&gt;DRAFT!$B217,"ERR",IF(DRAFT!BT217="3E","3E",IF(COUNT(DRAFT!BP217,DRAFT!BT217)&gt;0,DRAFT!BU217,""))))</f>
        <v/>
      </c>
      <c r="X215" s="2" t="str">
        <f>IF(COUNT($A215)=0,"",IF(W215="3E","3E",IF(W215="","I",LOOKUP(W215/Y$2,{0,0.4,0.45,0.5,0.55,0.6,0.65,0.7,0.75,0.8,1},{"F","D","C","C+","B-","B","B+","A-","A","A+"}))))</f>
        <v/>
      </c>
      <c r="Y215" s="1" t="str">
        <f>IF(COUNT($A215)=0,"",IF(W215="","--",IF(W215="3E","3E",LOOKUP(W215/Y$2,{0,0.4,0.45,0.5,0.55,0.6,0.65,0.7,0.75,0.8,1},{0,2,2.25,2.5,2.75,3,3.25,3.5,3.75,4}))))</f>
        <v/>
      </c>
      <c r="Z215" s="2" t="str">
        <f>IF(COUNT($A215)=0,"",IF($A215&lt;&gt;DRAFT!$B217,"ERR",IF(DRAFT!CC217="3E","3E",IF(COUNT(DRAFT!BY217,DRAFT!CC217)&gt;0,DRAFT!CD217,""))))</f>
        <v/>
      </c>
      <c r="AA215" s="2" t="str">
        <f>IF(COUNT($A215)=0,"",IF(Z215="3E","3E",IF(Z215="","I",LOOKUP(Z215/AB$2,{0,0.4,0.45,0.5,0.55,0.6,0.65,0.7,0.75,0.8,1},{"F","D","C","C+","B-","B","B+","A-","A","A+"}))))</f>
        <v/>
      </c>
      <c r="AB215" s="1" t="str">
        <f>IF(COUNT($A215)=0,"",IF(Z215="","--",IF(Z215="3E","3E",LOOKUP(Z215/AB$2,{0,0.4,0.45,0.5,0.55,0.6,0.65,0.7,0.75,0.8,1},{0,2,2.25,2.5,2.75,3,3.25,3.5,3.75,4}))))</f>
        <v/>
      </c>
      <c r="AC215" s="2" t="str">
        <f>IF(COUNT($A215)=0,"",IF($A215&lt;&gt;DRAFT!$B217,"ERR",IF(DRAFT!CF217&gt;0,DRAFT!CF217,"")))</f>
        <v/>
      </c>
      <c r="AD215" s="2" t="str">
        <f>IF(COUNT($A215)=0,"",IF(AC215="3E","3E",IF(AC215="","I",LOOKUP(AC215/AE$2,{0,0.4,0.45,0.5,0.55,0.6,0.65,0.7,0.75,0.8,1},{"F","D","C","C+","B-","B","B+","A-","A","A+"}))))</f>
        <v/>
      </c>
      <c r="AE215" s="1" t="str">
        <f>IF(COUNT($A215)=0,"",IF(AC215="","--",IF(AC215="3E","3E",LOOKUP(AC215/AE$2,{0,0.4,0.45,0.5,0.55,0.6,0.65,0.7,0.75,0.8,1},{0,2,2.25,2.5,2.75,3,3.25,3.5,3.75,4}))))</f>
        <v/>
      </c>
      <c r="AF215" s="2" t="str">
        <f>IF(COUNT($A215)=0,"",IF($A215&lt;&gt;DRAFT!$B217,"ERR",IF(DRAFT!CI217&gt;0,DRAFT!CK217,"")))</f>
        <v/>
      </c>
      <c r="AG215" s="2" t="str">
        <f>IF(COUNT($A215)=0,"",IF(AF215="3E","3E",IF(AF215="","I",LOOKUP(AF215/AH$2,{0,0.4,0.45,0.5,0.55,0.6,0.65,0.7,0.75,0.8,1},{"F","D","C","C+","B-","B","B+","A-","A","A+"}))))</f>
        <v/>
      </c>
      <c r="AH215" s="1" t="str">
        <f>IF(COUNT($A215)=0,"",IF(AF215="","--",IF(AF215="3E","3E",LOOKUP(AF215/AH$2,{0,0.4,0.45,0.5,0.55,0.6,0.65,0.7,0.75,0.8,1},{0,2,2.25,2.5,2.75,3,3.25,3.5,3.75,4}))))</f>
        <v/>
      </c>
      <c r="AI215" s="2" t="str">
        <f>IF($A215&lt;&gt;DRAFT!$B217,"ERR",IF(OR(COUNT($A215)=0,COUNT(DRAFT!CL217:CN217,DRAFT!CP217:CR217)=0),"",CEILING(SUM(DRAFT!CO217,DRAFT!CS217,DRAFT!CT217),1)))</f>
        <v/>
      </c>
      <c r="AJ215" s="2" t="str">
        <f>IF(COUNT($A215)=0,"",IF(AI215="3E","3E",IF(AI215="","I",LOOKUP(AI215/AK$2,{0,0.4,0.45,0.5,0.55,0.6,0.65,0.7,0.75,0.8,1},{"F","D","C","C+","B-","B","B+","A-","A","A+"}))))</f>
        <v/>
      </c>
      <c r="AK215" s="1" t="str">
        <f>IF(COUNT($A215)=0,"",IF(AI215="","--",IF(AI215="3E","3E",LOOKUP(AI215/AK$2,{0,0.4,0.45,0.5,0.55,0.6,0.65,0.7,0.75,0.8,1},{0,2,2.25,2.5,2.75,3,3.25,3.5,3.75,4}))))</f>
        <v/>
      </c>
      <c r="AL215" s="4" t="str">
        <f>IF(OR(COUNT($A215)=0,COUNT(B215:AK215)=0),"",IF(COUNTIF(B215:AK215,"3E")&gt;0,"3E",IF(DRAFT!$A217="R",TRUNC(SUMPRODUCT(RGP,RCP)/TCP,3),TRUNC((SUMPRODUCT(--(IMDGP&gt;0)*IMDGP,IMCP)+CEILING(DRAFT!$DB217*42,0.25))/TCP,3))))</f>
        <v/>
      </c>
      <c r="AM215" s="2" t="str">
        <f>IF(OR(COUNT($A215)=0,COUNT(B215:AK215)=0),"",IF(COUNTIF(B215:AK215,"3E")&gt;0,"3E",IF(DRAFT!$A217="R",SUMPRODUCT(--(RGP&gt;=2),RCP),SUMPRODUCT(--(IMDGP&gt;0),--(IMGP=0),IMCP)+DRAFT!$DC217)))</f>
        <v/>
      </c>
      <c r="AN215" s="67" t="str">
        <f>IF(AL215="3E","3E",IF(COUNT($A215)=0,"",IF(COUNT(AI215)=0,"--",ROUND(((CEILING(DRAFT!$CV217*38,0.25)+CEILING(DRAFT!$CX217*38,0.25)+CEILING(DRAFT!$CZ217*42,0.25)+CEILING($AL215*42,0.25))/160),2))))</f>
        <v/>
      </c>
      <c r="AO215" s="2" t="str">
        <f>IF(AN215="3E","3E",IF(COUNT($A215)=0,"",IF(COUNT(AN215)=0,"I",LOOKUP(AN215,{0,2,2.25,2.5,2.75,3,3.25,3.5,3.75,4},{"F","D","C","C+","B-","B","B+","A-","A","A+"}))))</f>
        <v/>
      </c>
      <c r="AP215" s="2" t="str">
        <f>IF(AN215="3E","3E",IF(OR(COUNT(A215)=0,COUNT(AN215)=0),"",DRAFT!CW217+DRAFT!CY217+DRAFT!DA217+N(TABULATION!AM215)))</f>
        <v/>
      </c>
      <c r="AQ215" s="2" t="str">
        <f>IF(OR(COUNT($A215)=0,COUNT(B215:AK215)=0),"",IF(COUNTIF(B215:AM215,"3E")&gt;0,"3E",IF(AND(DRAFT!$A217="IM",OR($AL215&gt;DRAFT!$DB217,$AM215&gt;DRAFT!$DC217)),"IMPROVED",IF(AND(DRAFT!$A217="IM",$AL215&lt;=DRAFT!$DB217,$AM215&lt;=DRAFT!$DC217),"NOT IMPROVED",IF(AND(DRAFT!CU217="S",AH215&gt;=2,AK215&gt;=2,AN215&gt;=2.5,AP215&gt;=144),"PASS","FAIL")))))</f>
        <v/>
      </c>
      <c r="AR215" s="2" t="str">
        <f t="shared" si="6"/>
        <v/>
      </c>
      <c r="AS215" s="2" t="str">
        <f t="shared" si="7"/>
        <v/>
      </c>
    </row>
    <row r="216" spans="1:45" ht="18.95" customHeight="1" x14ac:dyDescent="0.25">
      <c r="A216" s="3" t="str">
        <f>IF(DRAFT!$B218="","",DRAFT!$B218)</f>
        <v/>
      </c>
      <c r="B216" s="2" t="str">
        <f>IF(COUNT($A216)=0,"",IF($A216&lt;&gt;DRAFT!$B218,"ERR",IF(DRAFT!I218="3E","3E",IF(COUNT(DRAFT!E218,DRAFT!I218)&gt;0,DRAFT!J218,""))))</f>
        <v/>
      </c>
      <c r="C216" s="2" t="str">
        <f>IF(COUNT($A216)=0,"",IF(B216="3E","3E",IF(B216="","I",LOOKUP(B216/D$2,{0,0.4,0.45,0.5,0.55,0.6,0.65,0.7,0.75,0.8,1},{"F","D","C","C+","B-","B","B+","A-","A","A+"}))))</f>
        <v/>
      </c>
      <c r="D216" s="1" t="str">
        <f>IF(COUNT($A216)=0,"",IF(B216="","--",IF(B216="3E","3E",LOOKUP(B216/D$2,{0,0.4,0.45,0.5,0.55,0.6,0.65,0.7,0.75,0.8,1},{0,2,2.25,2.5,2.75,3,3.25,3.5,3.75,4}))))</f>
        <v/>
      </c>
      <c r="E216" s="2" t="str">
        <f>IF(COUNT($A216)=0,"",IF($A216&lt;&gt;DRAFT!$B218,"ERR",IF(DRAFT!R218="3E","3E",IF(COUNT(DRAFT!N218,DRAFT!R218)&gt;0,DRAFT!S218,""))))</f>
        <v/>
      </c>
      <c r="F216" s="2" t="str">
        <f>IF(COUNT($A216)=0,"",IF(E216="3E","3E",IF(E216="","I",LOOKUP(E216/G$2,{0,0.4,0.45,0.5,0.55,0.6,0.65,0.7,0.75,0.8,1},{"F","D","C","C+","B-","B","B+","A-","A","A+"}))))</f>
        <v/>
      </c>
      <c r="G216" s="1" t="str">
        <f>IF(COUNT($A216)=0,"",IF(E216="","--",IF(E216="3E","3E",LOOKUP(E216/G$2,{0,0.4,0.45,0.5,0.55,0.6,0.65,0.7,0.75,0.8,1},{0,2,2.25,2.5,2.75,3,3.25,3.5,3.75,4}))))</f>
        <v/>
      </c>
      <c r="H216" s="2" t="str">
        <f>IF(COUNT($A216)=0,"",IF($A216&lt;&gt;DRAFT!$B218,"ERR",IF(DRAFT!AA218="3E","3E",IF(COUNT(DRAFT!W218,DRAFT!AA218)&gt;0,DRAFT!AB218,""))))</f>
        <v/>
      </c>
      <c r="I216" s="2" t="str">
        <f>IF(COUNT($A216)=0,"",IF(H216="3E","3E",IF(H216="","I",LOOKUP(H216/J$2,{0,0.4,0.45,0.5,0.55,0.6,0.65,0.7,0.75,0.8,1},{"F","D","C","C+","B-","B","B+","A-","A","A+"}))))</f>
        <v/>
      </c>
      <c r="J216" s="1" t="str">
        <f>IF(COUNT($A216)=0,"",IF(H216="","--",IF(H216="3E","3E",LOOKUP(H216/J$2,{0,0.4,0.45,0.5,0.55,0.6,0.65,0.7,0.75,0.8,1},{0,2,2.25,2.5,2.75,3,3.25,3.5,3.75,4}))))</f>
        <v/>
      </c>
      <c r="K216" s="2" t="str">
        <f>IF(COUNT($A216)=0,"",IF($A216&lt;&gt;DRAFT!$B218,"ERR",IF(DRAFT!AJ218="3E","3E",IF(COUNT(DRAFT!AF218,DRAFT!AJ218)&gt;0,DRAFT!AK218,""))))</f>
        <v/>
      </c>
      <c r="L216" s="2" t="str">
        <f>IF(COUNT($A216)=0,"",IF(K216="3E","3E",IF(K216="","I",LOOKUP(K216/M$2,{0,0.4,0.45,0.5,0.55,0.6,0.65,0.7,0.75,0.8,1},{"F","D","C","C+","B-","B","B+","A-","A","A+"}))))</f>
        <v/>
      </c>
      <c r="M216" s="1" t="str">
        <f>IF(COUNT($A216)=0,"",IF(K216="","--",IF(K216="3E","3E",LOOKUP(K216/M$2,{0,0.4,0.45,0.5,0.55,0.6,0.65,0.7,0.75,0.8,1},{0,2,2.25,2.5,2.75,3,3.25,3.5,3.75,4}))))</f>
        <v/>
      </c>
      <c r="N216" s="2" t="str">
        <f>IF(COUNT($A216)=0,"",IF($A216&lt;&gt;DRAFT!$B218,"ERR",IF(DRAFT!AS218="3E","3E",IF(COUNT(DRAFT!AO218,DRAFT!AS218)&gt;0,DRAFT!AT218,""))))</f>
        <v/>
      </c>
      <c r="O216" s="2" t="str">
        <f>IF(COUNT($A216)=0,"",IF(N216="3E","3E",IF(N216="","I",LOOKUP(N216/P$2,{0,0.4,0.45,0.5,0.55,0.6,0.65,0.7,0.75,0.8,1},{"F","D","C","C+","B-","B","B+","A-","A","A+"}))))</f>
        <v/>
      </c>
      <c r="P216" s="1" t="str">
        <f>IF(COUNT($A216)=0,"",IF(N216="","--",IF(N216="3E","3E",LOOKUP(N216/P$2,{0,0.4,0.45,0.5,0.55,0.6,0.65,0.7,0.75,0.8,1},{0,2,2.25,2.5,2.75,3,3.25,3.5,3.75,4}))))</f>
        <v/>
      </c>
      <c r="Q216" s="2" t="str">
        <f>IF(COUNT($A216)=0,"",IF($A216&lt;&gt;DRAFT!$B218,"ERR",IF(DRAFT!BB218="3E","3E",IF(COUNT(DRAFT!AX218,DRAFT!BB218)&gt;0,DRAFT!BC218,""))))</f>
        <v/>
      </c>
      <c r="R216" s="2" t="str">
        <f>IF(COUNT($A216)=0,"",IF(Q216="3E","3E",IF(Q216="","I",LOOKUP(Q216/S$2,{0,0.4,0.45,0.5,0.55,0.6,0.65,0.7,0.75,0.8,1},{"F","D","C","C+","B-","B","B+","A-","A","A+"}))))</f>
        <v/>
      </c>
      <c r="S216" s="1" t="str">
        <f>IF(COUNT($A216)=0,"",IF(Q216="","--",IF(Q216="3E","3E",LOOKUP(Q216/S$2,{0,0.4,0.45,0.5,0.55,0.6,0.65,0.7,0.75,0.8,1},{0,2,2.25,2.5,2.75,3,3.25,3.5,3.75,4}))))</f>
        <v/>
      </c>
      <c r="T216" s="2" t="str">
        <f>IF(COUNT($A216)=0,"",IF($A216&lt;&gt;DRAFT!$B218,"ERR",IF(DRAFT!BK218="3E","3E",IF(COUNT(DRAFT!BG218,DRAFT!BK218)&gt;0,DRAFT!BL218,""))))</f>
        <v/>
      </c>
      <c r="U216" s="2" t="str">
        <f>IF(COUNT($A216)=0,"",IF(T216="3E","3E",IF(T216="","I",LOOKUP(T216/V$2,{0,0.4,0.45,0.5,0.55,0.6,0.65,0.7,0.75,0.8,1},{"F","D","C","C+","B-","B","B+","A-","A","A+"}))))</f>
        <v/>
      </c>
      <c r="V216" s="1" t="str">
        <f>IF(COUNT($A216)=0,"",IF(T216="","--",IF(T216="3E","3E",LOOKUP(T216/V$2,{0,0.4,0.45,0.5,0.55,0.6,0.65,0.7,0.75,0.8,1},{0,2,2.25,2.5,2.75,3,3.25,3.5,3.75,4}))))</f>
        <v/>
      </c>
      <c r="W216" s="2" t="str">
        <f>IF(COUNT($A216)=0,"",IF($A216&lt;&gt;DRAFT!$B218,"ERR",IF(DRAFT!BT218="3E","3E",IF(COUNT(DRAFT!BP218,DRAFT!BT218)&gt;0,DRAFT!BU218,""))))</f>
        <v/>
      </c>
      <c r="X216" s="2" t="str">
        <f>IF(COUNT($A216)=0,"",IF(W216="3E","3E",IF(W216="","I",LOOKUP(W216/Y$2,{0,0.4,0.45,0.5,0.55,0.6,0.65,0.7,0.75,0.8,1},{"F","D","C","C+","B-","B","B+","A-","A","A+"}))))</f>
        <v/>
      </c>
      <c r="Y216" s="1" t="str">
        <f>IF(COUNT($A216)=0,"",IF(W216="","--",IF(W216="3E","3E",LOOKUP(W216/Y$2,{0,0.4,0.45,0.5,0.55,0.6,0.65,0.7,0.75,0.8,1},{0,2,2.25,2.5,2.75,3,3.25,3.5,3.75,4}))))</f>
        <v/>
      </c>
      <c r="Z216" s="2" t="str">
        <f>IF(COUNT($A216)=0,"",IF($A216&lt;&gt;DRAFT!$B218,"ERR",IF(DRAFT!CC218="3E","3E",IF(COUNT(DRAFT!BY218,DRAFT!CC218)&gt;0,DRAFT!CD218,""))))</f>
        <v/>
      </c>
      <c r="AA216" s="2" t="str">
        <f>IF(COUNT($A216)=0,"",IF(Z216="3E","3E",IF(Z216="","I",LOOKUP(Z216/AB$2,{0,0.4,0.45,0.5,0.55,0.6,0.65,0.7,0.75,0.8,1},{"F","D","C","C+","B-","B","B+","A-","A","A+"}))))</f>
        <v/>
      </c>
      <c r="AB216" s="1" t="str">
        <f>IF(COUNT($A216)=0,"",IF(Z216="","--",IF(Z216="3E","3E",LOOKUP(Z216/AB$2,{0,0.4,0.45,0.5,0.55,0.6,0.65,0.7,0.75,0.8,1},{0,2,2.25,2.5,2.75,3,3.25,3.5,3.75,4}))))</f>
        <v/>
      </c>
      <c r="AC216" s="2" t="str">
        <f>IF(COUNT($A216)=0,"",IF($A216&lt;&gt;DRAFT!$B218,"ERR",IF(DRAFT!CF218&gt;0,DRAFT!CF218,"")))</f>
        <v/>
      </c>
      <c r="AD216" s="2" t="str">
        <f>IF(COUNT($A216)=0,"",IF(AC216="3E","3E",IF(AC216="","I",LOOKUP(AC216/AE$2,{0,0.4,0.45,0.5,0.55,0.6,0.65,0.7,0.75,0.8,1},{"F","D","C","C+","B-","B","B+","A-","A","A+"}))))</f>
        <v/>
      </c>
      <c r="AE216" s="1" t="str">
        <f>IF(COUNT($A216)=0,"",IF(AC216="","--",IF(AC216="3E","3E",LOOKUP(AC216/AE$2,{0,0.4,0.45,0.5,0.55,0.6,0.65,0.7,0.75,0.8,1},{0,2,2.25,2.5,2.75,3,3.25,3.5,3.75,4}))))</f>
        <v/>
      </c>
      <c r="AF216" s="2" t="str">
        <f>IF(COUNT($A216)=0,"",IF($A216&lt;&gt;DRAFT!$B218,"ERR",IF(DRAFT!CI218&gt;0,DRAFT!CK218,"")))</f>
        <v/>
      </c>
      <c r="AG216" s="2" t="str">
        <f>IF(COUNT($A216)=0,"",IF(AF216="3E","3E",IF(AF216="","I",LOOKUP(AF216/AH$2,{0,0.4,0.45,0.5,0.55,0.6,0.65,0.7,0.75,0.8,1},{"F","D","C","C+","B-","B","B+","A-","A","A+"}))))</f>
        <v/>
      </c>
      <c r="AH216" s="1" t="str">
        <f>IF(COUNT($A216)=0,"",IF(AF216="","--",IF(AF216="3E","3E",LOOKUP(AF216/AH$2,{0,0.4,0.45,0.5,0.55,0.6,0.65,0.7,0.75,0.8,1},{0,2,2.25,2.5,2.75,3,3.25,3.5,3.75,4}))))</f>
        <v/>
      </c>
      <c r="AI216" s="2" t="str">
        <f>IF($A216&lt;&gt;DRAFT!$B218,"ERR",IF(OR(COUNT($A216)=0,COUNT(DRAFT!CL218:CN218,DRAFT!CP218:CR218)=0),"",CEILING(SUM(DRAFT!CO218,DRAFT!CS218,DRAFT!CT218),1)))</f>
        <v/>
      </c>
      <c r="AJ216" s="2" t="str">
        <f>IF(COUNT($A216)=0,"",IF(AI216="3E","3E",IF(AI216="","I",LOOKUP(AI216/AK$2,{0,0.4,0.45,0.5,0.55,0.6,0.65,0.7,0.75,0.8,1},{"F","D","C","C+","B-","B","B+","A-","A","A+"}))))</f>
        <v/>
      </c>
      <c r="AK216" s="1" t="str">
        <f>IF(COUNT($A216)=0,"",IF(AI216="","--",IF(AI216="3E","3E",LOOKUP(AI216/AK$2,{0,0.4,0.45,0.5,0.55,0.6,0.65,0.7,0.75,0.8,1},{0,2,2.25,2.5,2.75,3,3.25,3.5,3.75,4}))))</f>
        <v/>
      </c>
      <c r="AL216" s="4" t="str">
        <f>IF(OR(COUNT($A216)=0,COUNT(B216:AK216)=0),"",IF(COUNTIF(B216:AK216,"3E")&gt;0,"3E",IF(DRAFT!$A218="R",TRUNC(SUMPRODUCT(RGP,RCP)/TCP,3),TRUNC((SUMPRODUCT(--(IMDGP&gt;0)*IMDGP,IMCP)+CEILING(DRAFT!$DB218*42,0.25))/TCP,3))))</f>
        <v/>
      </c>
      <c r="AM216" s="2" t="str">
        <f>IF(OR(COUNT($A216)=0,COUNT(B216:AK216)=0),"",IF(COUNTIF(B216:AK216,"3E")&gt;0,"3E",IF(DRAFT!$A218="R",SUMPRODUCT(--(RGP&gt;=2),RCP),SUMPRODUCT(--(IMDGP&gt;0),--(IMGP=0),IMCP)+DRAFT!$DC218)))</f>
        <v/>
      </c>
      <c r="AN216" s="67" t="str">
        <f>IF(AL216="3E","3E",IF(COUNT($A216)=0,"",IF(COUNT(AI216)=0,"--",ROUND(((CEILING(DRAFT!$CV218*38,0.25)+CEILING(DRAFT!$CX218*38,0.25)+CEILING(DRAFT!$CZ218*42,0.25)+CEILING($AL216*42,0.25))/160),2))))</f>
        <v/>
      </c>
      <c r="AO216" s="2" t="str">
        <f>IF(AN216="3E","3E",IF(COUNT($A216)=0,"",IF(COUNT(AN216)=0,"I",LOOKUP(AN216,{0,2,2.25,2.5,2.75,3,3.25,3.5,3.75,4},{"F","D","C","C+","B-","B","B+","A-","A","A+"}))))</f>
        <v/>
      </c>
      <c r="AP216" s="2" t="str">
        <f>IF(AN216="3E","3E",IF(OR(COUNT(A216)=0,COUNT(AN216)=0),"",DRAFT!CW218+DRAFT!CY218+DRAFT!DA218+N(TABULATION!AM216)))</f>
        <v/>
      </c>
      <c r="AQ216" s="2" t="str">
        <f>IF(OR(COUNT($A216)=0,COUNT(B216:AK216)=0),"",IF(COUNTIF(B216:AM216,"3E")&gt;0,"3E",IF(AND(DRAFT!$A218="IM",OR($AL216&gt;DRAFT!$DB218,$AM216&gt;DRAFT!$DC218)),"IMPROVED",IF(AND(DRAFT!$A218="IM",$AL216&lt;=DRAFT!$DB218,$AM216&lt;=DRAFT!$DC218),"NOT IMPROVED",IF(AND(DRAFT!CU218="S",AH216&gt;=2,AK216&gt;=2,AN216&gt;=2.5,AP216&gt;=144),"PASS","FAIL")))))</f>
        <v/>
      </c>
      <c r="AR216" s="2" t="str">
        <f t="shared" si="6"/>
        <v/>
      </c>
      <c r="AS216" s="2" t="str">
        <f t="shared" si="7"/>
        <v/>
      </c>
    </row>
    <row r="217" spans="1:45" ht="18.95" customHeight="1" x14ac:dyDescent="0.25">
      <c r="A217" s="3" t="str">
        <f>IF(DRAFT!$B219="","",DRAFT!$B219)</f>
        <v/>
      </c>
      <c r="B217" s="2" t="str">
        <f>IF(COUNT($A217)=0,"",IF($A217&lt;&gt;DRAFT!$B219,"ERR",IF(DRAFT!I219="3E","3E",IF(COUNT(DRAFT!E219,DRAFT!I219)&gt;0,DRAFT!J219,""))))</f>
        <v/>
      </c>
      <c r="C217" s="2" t="str">
        <f>IF(COUNT($A217)=0,"",IF(B217="3E","3E",IF(B217="","I",LOOKUP(B217/D$2,{0,0.4,0.45,0.5,0.55,0.6,0.65,0.7,0.75,0.8,1},{"F","D","C","C+","B-","B","B+","A-","A","A+"}))))</f>
        <v/>
      </c>
      <c r="D217" s="1" t="str">
        <f>IF(COUNT($A217)=0,"",IF(B217="","--",IF(B217="3E","3E",LOOKUP(B217/D$2,{0,0.4,0.45,0.5,0.55,0.6,0.65,0.7,0.75,0.8,1},{0,2,2.25,2.5,2.75,3,3.25,3.5,3.75,4}))))</f>
        <v/>
      </c>
      <c r="E217" s="2" t="str">
        <f>IF(COUNT($A217)=0,"",IF($A217&lt;&gt;DRAFT!$B219,"ERR",IF(DRAFT!R219="3E","3E",IF(COUNT(DRAFT!N219,DRAFT!R219)&gt;0,DRAFT!S219,""))))</f>
        <v/>
      </c>
      <c r="F217" s="2" t="str">
        <f>IF(COUNT($A217)=0,"",IF(E217="3E","3E",IF(E217="","I",LOOKUP(E217/G$2,{0,0.4,0.45,0.5,0.55,0.6,0.65,0.7,0.75,0.8,1},{"F","D","C","C+","B-","B","B+","A-","A","A+"}))))</f>
        <v/>
      </c>
      <c r="G217" s="1" t="str">
        <f>IF(COUNT($A217)=0,"",IF(E217="","--",IF(E217="3E","3E",LOOKUP(E217/G$2,{0,0.4,0.45,0.5,0.55,0.6,0.65,0.7,0.75,0.8,1},{0,2,2.25,2.5,2.75,3,3.25,3.5,3.75,4}))))</f>
        <v/>
      </c>
      <c r="H217" s="2" t="str">
        <f>IF(COUNT($A217)=0,"",IF($A217&lt;&gt;DRAFT!$B219,"ERR",IF(DRAFT!AA219="3E","3E",IF(COUNT(DRAFT!W219,DRAFT!AA219)&gt;0,DRAFT!AB219,""))))</f>
        <v/>
      </c>
      <c r="I217" s="2" t="str">
        <f>IF(COUNT($A217)=0,"",IF(H217="3E","3E",IF(H217="","I",LOOKUP(H217/J$2,{0,0.4,0.45,0.5,0.55,0.6,0.65,0.7,0.75,0.8,1},{"F","D","C","C+","B-","B","B+","A-","A","A+"}))))</f>
        <v/>
      </c>
      <c r="J217" s="1" t="str">
        <f>IF(COUNT($A217)=0,"",IF(H217="","--",IF(H217="3E","3E",LOOKUP(H217/J$2,{0,0.4,0.45,0.5,0.55,0.6,0.65,0.7,0.75,0.8,1},{0,2,2.25,2.5,2.75,3,3.25,3.5,3.75,4}))))</f>
        <v/>
      </c>
      <c r="K217" s="2" t="str">
        <f>IF(COUNT($A217)=0,"",IF($A217&lt;&gt;DRAFT!$B219,"ERR",IF(DRAFT!AJ219="3E","3E",IF(COUNT(DRAFT!AF219,DRAFT!AJ219)&gt;0,DRAFT!AK219,""))))</f>
        <v/>
      </c>
      <c r="L217" s="2" t="str">
        <f>IF(COUNT($A217)=0,"",IF(K217="3E","3E",IF(K217="","I",LOOKUP(K217/M$2,{0,0.4,0.45,0.5,0.55,0.6,0.65,0.7,0.75,0.8,1},{"F","D","C","C+","B-","B","B+","A-","A","A+"}))))</f>
        <v/>
      </c>
      <c r="M217" s="1" t="str">
        <f>IF(COUNT($A217)=0,"",IF(K217="","--",IF(K217="3E","3E",LOOKUP(K217/M$2,{0,0.4,0.45,0.5,0.55,0.6,0.65,0.7,0.75,0.8,1},{0,2,2.25,2.5,2.75,3,3.25,3.5,3.75,4}))))</f>
        <v/>
      </c>
      <c r="N217" s="2" t="str">
        <f>IF(COUNT($A217)=0,"",IF($A217&lt;&gt;DRAFT!$B219,"ERR",IF(DRAFT!AS219="3E","3E",IF(COUNT(DRAFT!AO219,DRAFT!AS219)&gt;0,DRAFT!AT219,""))))</f>
        <v/>
      </c>
      <c r="O217" s="2" t="str">
        <f>IF(COUNT($A217)=0,"",IF(N217="3E","3E",IF(N217="","I",LOOKUP(N217/P$2,{0,0.4,0.45,0.5,0.55,0.6,0.65,0.7,0.75,0.8,1},{"F","D","C","C+","B-","B","B+","A-","A","A+"}))))</f>
        <v/>
      </c>
      <c r="P217" s="1" t="str">
        <f>IF(COUNT($A217)=0,"",IF(N217="","--",IF(N217="3E","3E",LOOKUP(N217/P$2,{0,0.4,0.45,0.5,0.55,0.6,0.65,0.7,0.75,0.8,1},{0,2,2.25,2.5,2.75,3,3.25,3.5,3.75,4}))))</f>
        <v/>
      </c>
      <c r="Q217" s="2" t="str">
        <f>IF(COUNT($A217)=0,"",IF($A217&lt;&gt;DRAFT!$B219,"ERR",IF(DRAFT!BB219="3E","3E",IF(COUNT(DRAFT!AX219,DRAFT!BB219)&gt;0,DRAFT!BC219,""))))</f>
        <v/>
      </c>
      <c r="R217" s="2" t="str">
        <f>IF(COUNT($A217)=0,"",IF(Q217="3E","3E",IF(Q217="","I",LOOKUP(Q217/S$2,{0,0.4,0.45,0.5,0.55,0.6,0.65,0.7,0.75,0.8,1},{"F","D","C","C+","B-","B","B+","A-","A","A+"}))))</f>
        <v/>
      </c>
      <c r="S217" s="1" t="str">
        <f>IF(COUNT($A217)=0,"",IF(Q217="","--",IF(Q217="3E","3E",LOOKUP(Q217/S$2,{0,0.4,0.45,0.5,0.55,0.6,0.65,0.7,0.75,0.8,1},{0,2,2.25,2.5,2.75,3,3.25,3.5,3.75,4}))))</f>
        <v/>
      </c>
      <c r="T217" s="2" t="str">
        <f>IF(COUNT($A217)=0,"",IF($A217&lt;&gt;DRAFT!$B219,"ERR",IF(DRAFT!BK219="3E","3E",IF(COUNT(DRAFT!BG219,DRAFT!BK219)&gt;0,DRAFT!BL219,""))))</f>
        <v/>
      </c>
      <c r="U217" s="2" t="str">
        <f>IF(COUNT($A217)=0,"",IF(T217="3E","3E",IF(T217="","I",LOOKUP(T217/V$2,{0,0.4,0.45,0.5,0.55,0.6,0.65,0.7,0.75,0.8,1},{"F","D","C","C+","B-","B","B+","A-","A","A+"}))))</f>
        <v/>
      </c>
      <c r="V217" s="1" t="str">
        <f>IF(COUNT($A217)=0,"",IF(T217="","--",IF(T217="3E","3E",LOOKUP(T217/V$2,{0,0.4,0.45,0.5,0.55,0.6,0.65,0.7,0.75,0.8,1},{0,2,2.25,2.5,2.75,3,3.25,3.5,3.75,4}))))</f>
        <v/>
      </c>
      <c r="W217" s="2" t="str">
        <f>IF(COUNT($A217)=0,"",IF($A217&lt;&gt;DRAFT!$B219,"ERR",IF(DRAFT!BT219="3E","3E",IF(COUNT(DRAFT!BP219,DRAFT!BT219)&gt;0,DRAFT!BU219,""))))</f>
        <v/>
      </c>
      <c r="X217" s="2" t="str">
        <f>IF(COUNT($A217)=0,"",IF(W217="3E","3E",IF(W217="","I",LOOKUP(W217/Y$2,{0,0.4,0.45,0.5,0.55,0.6,0.65,0.7,0.75,0.8,1},{"F","D","C","C+","B-","B","B+","A-","A","A+"}))))</f>
        <v/>
      </c>
      <c r="Y217" s="1" t="str">
        <f>IF(COUNT($A217)=0,"",IF(W217="","--",IF(W217="3E","3E",LOOKUP(W217/Y$2,{0,0.4,0.45,0.5,0.55,0.6,0.65,0.7,0.75,0.8,1},{0,2,2.25,2.5,2.75,3,3.25,3.5,3.75,4}))))</f>
        <v/>
      </c>
      <c r="Z217" s="2" t="str">
        <f>IF(COUNT($A217)=0,"",IF($A217&lt;&gt;DRAFT!$B219,"ERR",IF(DRAFT!CC219="3E","3E",IF(COUNT(DRAFT!BY219,DRAFT!CC219)&gt;0,DRAFT!CD219,""))))</f>
        <v/>
      </c>
      <c r="AA217" s="2" t="str">
        <f>IF(COUNT($A217)=0,"",IF(Z217="3E","3E",IF(Z217="","I",LOOKUP(Z217/AB$2,{0,0.4,0.45,0.5,0.55,0.6,0.65,0.7,0.75,0.8,1},{"F","D","C","C+","B-","B","B+","A-","A","A+"}))))</f>
        <v/>
      </c>
      <c r="AB217" s="1" t="str">
        <f>IF(COUNT($A217)=0,"",IF(Z217="","--",IF(Z217="3E","3E",LOOKUP(Z217/AB$2,{0,0.4,0.45,0.5,0.55,0.6,0.65,0.7,0.75,0.8,1},{0,2,2.25,2.5,2.75,3,3.25,3.5,3.75,4}))))</f>
        <v/>
      </c>
      <c r="AC217" s="2" t="str">
        <f>IF(COUNT($A217)=0,"",IF($A217&lt;&gt;DRAFT!$B219,"ERR",IF(DRAFT!CF219&gt;0,DRAFT!CF219,"")))</f>
        <v/>
      </c>
      <c r="AD217" s="2" t="str">
        <f>IF(COUNT($A217)=0,"",IF(AC217="3E","3E",IF(AC217="","I",LOOKUP(AC217/AE$2,{0,0.4,0.45,0.5,0.55,0.6,0.65,0.7,0.75,0.8,1},{"F","D","C","C+","B-","B","B+","A-","A","A+"}))))</f>
        <v/>
      </c>
      <c r="AE217" s="1" t="str">
        <f>IF(COUNT($A217)=0,"",IF(AC217="","--",IF(AC217="3E","3E",LOOKUP(AC217/AE$2,{0,0.4,0.45,0.5,0.55,0.6,0.65,0.7,0.75,0.8,1},{0,2,2.25,2.5,2.75,3,3.25,3.5,3.75,4}))))</f>
        <v/>
      </c>
      <c r="AF217" s="2" t="str">
        <f>IF(COUNT($A217)=0,"",IF($A217&lt;&gt;DRAFT!$B219,"ERR",IF(DRAFT!CI219&gt;0,DRAFT!CK219,"")))</f>
        <v/>
      </c>
      <c r="AG217" s="2" t="str">
        <f>IF(COUNT($A217)=0,"",IF(AF217="3E","3E",IF(AF217="","I",LOOKUP(AF217/AH$2,{0,0.4,0.45,0.5,0.55,0.6,0.65,0.7,0.75,0.8,1},{"F","D","C","C+","B-","B","B+","A-","A","A+"}))))</f>
        <v/>
      </c>
      <c r="AH217" s="1" t="str">
        <f>IF(COUNT($A217)=0,"",IF(AF217="","--",IF(AF217="3E","3E",LOOKUP(AF217/AH$2,{0,0.4,0.45,0.5,0.55,0.6,0.65,0.7,0.75,0.8,1},{0,2,2.25,2.5,2.75,3,3.25,3.5,3.75,4}))))</f>
        <v/>
      </c>
      <c r="AI217" s="2" t="str">
        <f>IF($A217&lt;&gt;DRAFT!$B219,"ERR",IF(OR(COUNT($A217)=0,COUNT(DRAFT!CL219:CN219,DRAFT!CP219:CR219)=0),"",CEILING(SUM(DRAFT!CO219,DRAFT!CS219,DRAFT!CT219),1)))</f>
        <v/>
      </c>
      <c r="AJ217" s="2" t="str">
        <f>IF(COUNT($A217)=0,"",IF(AI217="3E","3E",IF(AI217="","I",LOOKUP(AI217/AK$2,{0,0.4,0.45,0.5,0.55,0.6,0.65,0.7,0.75,0.8,1},{"F","D","C","C+","B-","B","B+","A-","A","A+"}))))</f>
        <v/>
      </c>
      <c r="AK217" s="1" t="str">
        <f>IF(COUNT($A217)=0,"",IF(AI217="","--",IF(AI217="3E","3E",LOOKUP(AI217/AK$2,{0,0.4,0.45,0.5,0.55,0.6,0.65,0.7,0.75,0.8,1},{0,2,2.25,2.5,2.75,3,3.25,3.5,3.75,4}))))</f>
        <v/>
      </c>
      <c r="AL217" s="4" t="str">
        <f>IF(OR(COUNT($A217)=0,COUNT(B217:AK217)=0),"",IF(COUNTIF(B217:AK217,"3E")&gt;0,"3E",IF(DRAFT!$A219="R",TRUNC(SUMPRODUCT(RGP,RCP)/TCP,3),TRUNC((SUMPRODUCT(--(IMDGP&gt;0)*IMDGP,IMCP)+CEILING(DRAFT!$DB219*42,0.25))/TCP,3))))</f>
        <v/>
      </c>
      <c r="AM217" s="2" t="str">
        <f>IF(OR(COUNT($A217)=0,COUNT(B217:AK217)=0),"",IF(COUNTIF(B217:AK217,"3E")&gt;0,"3E",IF(DRAFT!$A219="R",SUMPRODUCT(--(RGP&gt;=2),RCP),SUMPRODUCT(--(IMDGP&gt;0),--(IMGP=0),IMCP)+DRAFT!$DC219)))</f>
        <v/>
      </c>
      <c r="AN217" s="67" t="str">
        <f>IF(AL217="3E","3E",IF(COUNT($A217)=0,"",IF(COUNT(AI217)=0,"--",ROUND(((CEILING(DRAFT!$CV219*38,0.25)+CEILING(DRAFT!$CX219*38,0.25)+CEILING(DRAFT!$CZ219*42,0.25)+CEILING($AL217*42,0.25))/160),2))))</f>
        <v/>
      </c>
      <c r="AO217" s="2" t="str">
        <f>IF(AN217="3E","3E",IF(COUNT($A217)=0,"",IF(COUNT(AN217)=0,"I",LOOKUP(AN217,{0,2,2.25,2.5,2.75,3,3.25,3.5,3.75,4},{"F","D","C","C+","B-","B","B+","A-","A","A+"}))))</f>
        <v/>
      </c>
      <c r="AP217" s="2" t="str">
        <f>IF(AN217="3E","3E",IF(OR(COUNT(A217)=0,COUNT(AN217)=0),"",DRAFT!CW219+DRAFT!CY219+DRAFT!DA219+N(TABULATION!AM217)))</f>
        <v/>
      </c>
      <c r="AQ217" s="2" t="str">
        <f>IF(OR(COUNT($A217)=0,COUNT(B217:AK217)=0),"",IF(COUNTIF(B217:AM217,"3E")&gt;0,"3E",IF(AND(DRAFT!$A219="IM",OR($AL217&gt;DRAFT!$DB219,$AM217&gt;DRAFT!$DC219)),"IMPROVED",IF(AND(DRAFT!$A219="IM",$AL217&lt;=DRAFT!$DB219,$AM217&lt;=DRAFT!$DC219),"NOT IMPROVED",IF(AND(DRAFT!CU219="S",AH217&gt;=2,AK217&gt;=2,AN217&gt;=2.5,AP217&gt;=144),"PASS","FAIL")))))</f>
        <v/>
      </c>
      <c r="AR217" s="2" t="str">
        <f t="shared" si="6"/>
        <v/>
      </c>
      <c r="AS217" s="2" t="str">
        <f t="shared" si="7"/>
        <v/>
      </c>
    </row>
    <row r="218" spans="1:45" ht="18.95" customHeight="1" x14ac:dyDescent="0.25">
      <c r="A218" s="3" t="str">
        <f>IF(DRAFT!$B220="","",DRAFT!$B220)</f>
        <v/>
      </c>
      <c r="B218" s="2" t="str">
        <f>IF(COUNT($A218)=0,"",IF($A218&lt;&gt;DRAFT!$B220,"ERR",IF(DRAFT!I220="3E","3E",IF(COUNT(DRAFT!E220,DRAFT!I220)&gt;0,DRAFT!J220,""))))</f>
        <v/>
      </c>
      <c r="C218" s="2" t="str">
        <f>IF(COUNT($A218)=0,"",IF(B218="3E","3E",IF(B218="","I",LOOKUP(B218/D$2,{0,0.4,0.45,0.5,0.55,0.6,0.65,0.7,0.75,0.8,1},{"F","D","C","C+","B-","B","B+","A-","A","A+"}))))</f>
        <v/>
      </c>
      <c r="D218" s="1" t="str">
        <f>IF(COUNT($A218)=0,"",IF(B218="","--",IF(B218="3E","3E",LOOKUP(B218/D$2,{0,0.4,0.45,0.5,0.55,0.6,0.65,0.7,0.75,0.8,1},{0,2,2.25,2.5,2.75,3,3.25,3.5,3.75,4}))))</f>
        <v/>
      </c>
      <c r="E218" s="2" t="str">
        <f>IF(COUNT($A218)=0,"",IF($A218&lt;&gt;DRAFT!$B220,"ERR",IF(DRAFT!R220="3E","3E",IF(COUNT(DRAFT!N220,DRAFT!R220)&gt;0,DRAFT!S220,""))))</f>
        <v/>
      </c>
      <c r="F218" s="2" t="str">
        <f>IF(COUNT($A218)=0,"",IF(E218="3E","3E",IF(E218="","I",LOOKUP(E218/G$2,{0,0.4,0.45,0.5,0.55,0.6,0.65,0.7,0.75,0.8,1},{"F","D","C","C+","B-","B","B+","A-","A","A+"}))))</f>
        <v/>
      </c>
      <c r="G218" s="1" t="str">
        <f>IF(COUNT($A218)=0,"",IF(E218="","--",IF(E218="3E","3E",LOOKUP(E218/G$2,{0,0.4,0.45,0.5,0.55,0.6,0.65,0.7,0.75,0.8,1},{0,2,2.25,2.5,2.75,3,3.25,3.5,3.75,4}))))</f>
        <v/>
      </c>
      <c r="H218" s="2" t="str">
        <f>IF(COUNT($A218)=0,"",IF($A218&lt;&gt;DRAFT!$B220,"ERR",IF(DRAFT!AA220="3E","3E",IF(COUNT(DRAFT!W220,DRAFT!AA220)&gt;0,DRAFT!AB220,""))))</f>
        <v/>
      </c>
      <c r="I218" s="2" t="str">
        <f>IF(COUNT($A218)=0,"",IF(H218="3E","3E",IF(H218="","I",LOOKUP(H218/J$2,{0,0.4,0.45,0.5,0.55,0.6,0.65,0.7,0.75,0.8,1},{"F","D","C","C+","B-","B","B+","A-","A","A+"}))))</f>
        <v/>
      </c>
      <c r="J218" s="1" t="str">
        <f>IF(COUNT($A218)=0,"",IF(H218="","--",IF(H218="3E","3E",LOOKUP(H218/J$2,{0,0.4,0.45,0.5,0.55,0.6,0.65,0.7,0.75,0.8,1},{0,2,2.25,2.5,2.75,3,3.25,3.5,3.75,4}))))</f>
        <v/>
      </c>
      <c r="K218" s="2" t="str">
        <f>IF(COUNT($A218)=0,"",IF($A218&lt;&gt;DRAFT!$B220,"ERR",IF(DRAFT!AJ220="3E","3E",IF(COUNT(DRAFT!AF220,DRAFT!AJ220)&gt;0,DRAFT!AK220,""))))</f>
        <v/>
      </c>
      <c r="L218" s="2" t="str">
        <f>IF(COUNT($A218)=0,"",IF(K218="3E","3E",IF(K218="","I",LOOKUP(K218/M$2,{0,0.4,0.45,0.5,0.55,0.6,0.65,0.7,0.75,0.8,1},{"F","D","C","C+","B-","B","B+","A-","A","A+"}))))</f>
        <v/>
      </c>
      <c r="M218" s="1" t="str">
        <f>IF(COUNT($A218)=0,"",IF(K218="","--",IF(K218="3E","3E",LOOKUP(K218/M$2,{0,0.4,0.45,0.5,0.55,0.6,0.65,0.7,0.75,0.8,1},{0,2,2.25,2.5,2.75,3,3.25,3.5,3.75,4}))))</f>
        <v/>
      </c>
      <c r="N218" s="2" t="str">
        <f>IF(COUNT($A218)=0,"",IF($A218&lt;&gt;DRAFT!$B220,"ERR",IF(DRAFT!AS220="3E","3E",IF(COUNT(DRAFT!AO220,DRAFT!AS220)&gt;0,DRAFT!AT220,""))))</f>
        <v/>
      </c>
      <c r="O218" s="2" t="str">
        <f>IF(COUNT($A218)=0,"",IF(N218="3E","3E",IF(N218="","I",LOOKUP(N218/P$2,{0,0.4,0.45,0.5,0.55,0.6,0.65,0.7,0.75,0.8,1},{"F","D","C","C+","B-","B","B+","A-","A","A+"}))))</f>
        <v/>
      </c>
      <c r="P218" s="1" t="str">
        <f>IF(COUNT($A218)=0,"",IF(N218="","--",IF(N218="3E","3E",LOOKUP(N218/P$2,{0,0.4,0.45,0.5,0.55,0.6,0.65,0.7,0.75,0.8,1},{0,2,2.25,2.5,2.75,3,3.25,3.5,3.75,4}))))</f>
        <v/>
      </c>
      <c r="Q218" s="2" t="str">
        <f>IF(COUNT($A218)=0,"",IF($A218&lt;&gt;DRAFT!$B220,"ERR",IF(DRAFT!BB220="3E","3E",IF(COUNT(DRAFT!AX220,DRAFT!BB220)&gt;0,DRAFT!BC220,""))))</f>
        <v/>
      </c>
      <c r="R218" s="2" t="str">
        <f>IF(COUNT($A218)=0,"",IF(Q218="3E","3E",IF(Q218="","I",LOOKUP(Q218/S$2,{0,0.4,0.45,0.5,0.55,0.6,0.65,0.7,0.75,0.8,1},{"F","D","C","C+","B-","B","B+","A-","A","A+"}))))</f>
        <v/>
      </c>
      <c r="S218" s="1" t="str">
        <f>IF(COUNT($A218)=0,"",IF(Q218="","--",IF(Q218="3E","3E",LOOKUP(Q218/S$2,{0,0.4,0.45,0.5,0.55,0.6,0.65,0.7,0.75,0.8,1},{0,2,2.25,2.5,2.75,3,3.25,3.5,3.75,4}))))</f>
        <v/>
      </c>
      <c r="T218" s="2" t="str">
        <f>IF(COUNT($A218)=0,"",IF($A218&lt;&gt;DRAFT!$B220,"ERR",IF(DRAFT!BK220="3E","3E",IF(COUNT(DRAFT!BG220,DRAFT!BK220)&gt;0,DRAFT!BL220,""))))</f>
        <v/>
      </c>
      <c r="U218" s="2" t="str">
        <f>IF(COUNT($A218)=0,"",IF(T218="3E","3E",IF(T218="","I",LOOKUP(T218/V$2,{0,0.4,0.45,0.5,0.55,0.6,0.65,0.7,0.75,0.8,1},{"F","D","C","C+","B-","B","B+","A-","A","A+"}))))</f>
        <v/>
      </c>
      <c r="V218" s="1" t="str">
        <f>IF(COUNT($A218)=0,"",IF(T218="","--",IF(T218="3E","3E",LOOKUP(T218/V$2,{0,0.4,0.45,0.5,0.55,0.6,0.65,0.7,0.75,0.8,1},{0,2,2.25,2.5,2.75,3,3.25,3.5,3.75,4}))))</f>
        <v/>
      </c>
      <c r="W218" s="2" t="str">
        <f>IF(COUNT($A218)=0,"",IF($A218&lt;&gt;DRAFT!$B220,"ERR",IF(DRAFT!BT220="3E","3E",IF(COUNT(DRAFT!BP220,DRAFT!BT220)&gt;0,DRAFT!BU220,""))))</f>
        <v/>
      </c>
      <c r="X218" s="2" t="str">
        <f>IF(COUNT($A218)=0,"",IF(W218="3E","3E",IF(W218="","I",LOOKUP(W218/Y$2,{0,0.4,0.45,0.5,0.55,0.6,0.65,0.7,0.75,0.8,1},{"F","D","C","C+","B-","B","B+","A-","A","A+"}))))</f>
        <v/>
      </c>
      <c r="Y218" s="1" t="str">
        <f>IF(COUNT($A218)=0,"",IF(W218="","--",IF(W218="3E","3E",LOOKUP(W218/Y$2,{0,0.4,0.45,0.5,0.55,0.6,0.65,0.7,0.75,0.8,1},{0,2,2.25,2.5,2.75,3,3.25,3.5,3.75,4}))))</f>
        <v/>
      </c>
      <c r="Z218" s="2" t="str">
        <f>IF(COUNT($A218)=0,"",IF($A218&lt;&gt;DRAFT!$B220,"ERR",IF(DRAFT!CC220="3E","3E",IF(COUNT(DRAFT!BY220,DRAFT!CC220)&gt;0,DRAFT!CD220,""))))</f>
        <v/>
      </c>
      <c r="AA218" s="2" t="str">
        <f>IF(COUNT($A218)=0,"",IF(Z218="3E","3E",IF(Z218="","I",LOOKUP(Z218/AB$2,{0,0.4,0.45,0.5,0.55,0.6,0.65,0.7,0.75,0.8,1},{"F","D","C","C+","B-","B","B+","A-","A","A+"}))))</f>
        <v/>
      </c>
      <c r="AB218" s="1" t="str">
        <f>IF(COUNT($A218)=0,"",IF(Z218="","--",IF(Z218="3E","3E",LOOKUP(Z218/AB$2,{0,0.4,0.45,0.5,0.55,0.6,0.65,0.7,0.75,0.8,1},{0,2,2.25,2.5,2.75,3,3.25,3.5,3.75,4}))))</f>
        <v/>
      </c>
      <c r="AC218" s="2" t="str">
        <f>IF(COUNT($A218)=0,"",IF($A218&lt;&gt;DRAFT!$B220,"ERR",IF(DRAFT!CF220&gt;0,DRAFT!CF220,"")))</f>
        <v/>
      </c>
      <c r="AD218" s="2" t="str">
        <f>IF(COUNT($A218)=0,"",IF(AC218="3E","3E",IF(AC218="","I",LOOKUP(AC218/AE$2,{0,0.4,0.45,0.5,0.55,0.6,0.65,0.7,0.75,0.8,1},{"F","D","C","C+","B-","B","B+","A-","A","A+"}))))</f>
        <v/>
      </c>
      <c r="AE218" s="1" t="str">
        <f>IF(COUNT($A218)=0,"",IF(AC218="","--",IF(AC218="3E","3E",LOOKUP(AC218/AE$2,{0,0.4,0.45,0.5,0.55,0.6,0.65,0.7,0.75,0.8,1},{0,2,2.25,2.5,2.75,3,3.25,3.5,3.75,4}))))</f>
        <v/>
      </c>
      <c r="AF218" s="2" t="str">
        <f>IF(COUNT($A218)=0,"",IF($A218&lt;&gt;DRAFT!$B220,"ERR",IF(DRAFT!CI220&gt;0,DRAFT!CK220,"")))</f>
        <v/>
      </c>
      <c r="AG218" s="2" t="str">
        <f>IF(COUNT($A218)=0,"",IF(AF218="3E","3E",IF(AF218="","I",LOOKUP(AF218/AH$2,{0,0.4,0.45,0.5,0.55,0.6,0.65,0.7,0.75,0.8,1},{"F","D","C","C+","B-","B","B+","A-","A","A+"}))))</f>
        <v/>
      </c>
      <c r="AH218" s="1" t="str">
        <f>IF(COUNT($A218)=0,"",IF(AF218="","--",IF(AF218="3E","3E",LOOKUP(AF218/AH$2,{0,0.4,0.45,0.5,0.55,0.6,0.65,0.7,0.75,0.8,1},{0,2,2.25,2.5,2.75,3,3.25,3.5,3.75,4}))))</f>
        <v/>
      </c>
      <c r="AI218" s="2" t="str">
        <f>IF($A218&lt;&gt;DRAFT!$B220,"ERR",IF(OR(COUNT($A218)=0,COUNT(DRAFT!CL220:CN220,DRAFT!CP220:CR220)=0),"",CEILING(SUM(DRAFT!CO220,DRAFT!CS220,DRAFT!CT220),1)))</f>
        <v/>
      </c>
      <c r="AJ218" s="2" t="str">
        <f>IF(COUNT($A218)=0,"",IF(AI218="3E","3E",IF(AI218="","I",LOOKUP(AI218/AK$2,{0,0.4,0.45,0.5,0.55,0.6,0.65,0.7,0.75,0.8,1},{"F","D","C","C+","B-","B","B+","A-","A","A+"}))))</f>
        <v/>
      </c>
      <c r="AK218" s="1" t="str">
        <f>IF(COUNT($A218)=0,"",IF(AI218="","--",IF(AI218="3E","3E",LOOKUP(AI218/AK$2,{0,0.4,0.45,0.5,0.55,0.6,0.65,0.7,0.75,0.8,1},{0,2,2.25,2.5,2.75,3,3.25,3.5,3.75,4}))))</f>
        <v/>
      </c>
      <c r="AL218" s="4" t="str">
        <f>IF(OR(COUNT($A218)=0,COUNT(B218:AK218)=0),"",IF(COUNTIF(B218:AK218,"3E")&gt;0,"3E",IF(DRAFT!$A220="R",TRUNC(SUMPRODUCT(RGP,RCP)/TCP,3),TRUNC((SUMPRODUCT(--(IMDGP&gt;0)*IMDGP,IMCP)+CEILING(DRAFT!$DB220*42,0.25))/TCP,3))))</f>
        <v/>
      </c>
      <c r="AM218" s="2" t="str">
        <f>IF(OR(COUNT($A218)=0,COUNT(B218:AK218)=0),"",IF(COUNTIF(B218:AK218,"3E")&gt;0,"3E",IF(DRAFT!$A220="R",SUMPRODUCT(--(RGP&gt;=2),RCP),SUMPRODUCT(--(IMDGP&gt;0),--(IMGP=0),IMCP)+DRAFT!$DC220)))</f>
        <v/>
      </c>
      <c r="AN218" s="67" t="str">
        <f>IF(AL218="3E","3E",IF(COUNT($A218)=0,"",IF(COUNT(AI218)=0,"--",ROUND(((CEILING(DRAFT!$CV220*38,0.25)+CEILING(DRAFT!$CX220*38,0.25)+CEILING(DRAFT!$CZ220*42,0.25)+CEILING($AL218*42,0.25))/160),2))))</f>
        <v/>
      </c>
      <c r="AO218" s="2" t="str">
        <f>IF(AN218="3E","3E",IF(COUNT($A218)=0,"",IF(COUNT(AN218)=0,"I",LOOKUP(AN218,{0,2,2.25,2.5,2.75,3,3.25,3.5,3.75,4},{"F","D","C","C+","B-","B","B+","A-","A","A+"}))))</f>
        <v/>
      </c>
      <c r="AP218" s="2" t="str">
        <f>IF(AN218="3E","3E",IF(OR(COUNT(A218)=0,COUNT(AN218)=0),"",DRAFT!CW220+DRAFT!CY220+DRAFT!DA220+N(TABULATION!AM218)))</f>
        <v/>
      </c>
      <c r="AQ218" s="2" t="str">
        <f>IF(OR(COUNT($A218)=0,COUNT(B218:AK218)=0),"",IF(COUNTIF(B218:AM218,"3E")&gt;0,"3E",IF(AND(DRAFT!$A220="IM",OR($AL218&gt;DRAFT!$DB220,$AM218&gt;DRAFT!$DC220)),"IMPROVED",IF(AND(DRAFT!$A220="IM",$AL218&lt;=DRAFT!$DB220,$AM218&lt;=DRAFT!$DC220),"NOT IMPROVED",IF(AND(DRAFT!CU220="S",AH218&gt;=2,AK218&gt;=2,AN218&gt;=2.5,AP218&gt;=144),"PASS","FAIL")))))</f>
        <v/>
      </c>
      <c r="AR218" s="2" t="str">
        <f t="shared" si="6"/>
        <v/>
      </c>
      <c r="AS218" s="2" t="str">
        <f t="shared" si="7"/>
        <v/>
      </c>
    </row>
    <row r="219" spans="1:45" ht="18.95" customHeight="1" x14ac:dyDescent="0.25">
      <c r="A219" s="3" t="str">
        <f>IF(DRAFT!$B221="","",DRAFT!$B221)</f>
        <v/>
      </c>
      <c r="B219" s="2" t="str">
        <f>IF(COUNT($A219)=0,"",IF($A219&lt;&gt;DRAFT!$B221,"ERR",IF(DRAFT!I221="3E","3E",IF(COUNT(DRAFT!E221,DRAFT!I221)&gt;0,DRAFT!J221,""))))</f>
        <v/>
      </c>
      <c r="C219" s="2" t="str">
        <f>IF(COUNT($A219)=0,"",IF(B219="3E","3E",IF(B219="","I",LOOKUP(B219/D$2,{0,0.4,0.45,0.5,0.55,0.6,0.65,0.7,0.75,0.8,1},{"F","D","C","C+","B-","B","B+","A-","A","A+"}))))</f>
        <v/>
      </c>
      <c r="D219" s="1" t="str">
        <f>IF(COUNT($A219)=0,"",IF(B219="","--",IF(B219="3E","3E",LOOKUP(B219/D$2,{0,0.4,0.45,0.5,0.55,0.6,0.65,0.7,0.75,0.8,1},{0,2,2.25,2.5,2.75,3,3.25,3.5,3.75,4}))))</f>
        <v/>
      </c>
      <c r="E219" s="2" t="str">
        <f>IF(COUNT($A219)=0,"",IF($A219&lt;&gt;DRAFT!$B221,"ERR",IF(DRAFT!R221="3E","3E",IF(COUNT(DRAFT!N221,DRAFT!R221)&gt;0,DRAFT!S221,""))))</f>
        <v/>
      </c>
      <c r="F219" s="2" t="str">
        <f>IF(COUNT($A219)=0,"",IF(E219="3E","3E",IF(E219="","I",LOOKUP(E219/G$2,{0,0.4,0.45,0.5,0.55,0.6,0.65,0.7,0.75,0.8,1},{"F","D","C","C+","B-","B","B+","A-","A","A+"}))))</f>
        <v/>
      </c>
      <c r="G219" s="1" t="str">
        <f>IF(COUNT($A219)=0,"",IF(E219="","--",IF(E219="3E","3E",LOOKUP(E219/G$2,{0,0.4,0.45,0.5,0.55,0.6,0.65,0.7,0.75,0.8,1},{0,2,2.25,2.5,2.75,3,3.25,3.5,3.75,4}))))</f>
        <v/>
      </c>
      <c r="H219" s="2" t="str">
        <f>IF(COUNT($A219)=0,"",IF($A219&lt;&gt;DRAFT!$B221,"ERR",IF(DRAFT!AA221="3E","3E",IF(COUNT(DRAFT!W221,DRAFT!AA221)&gt;0,DRAFT!AB221,""))))</f>
        <v/>
      </c>
      <c r="I219" s="2" t="str">
        <f>IF(COUNT($A219)=0,"",IF(H219="3E","3E",IF(H219="","I",LOOKUP(H219/J$2,{0,0.4,0.45,0.5,0.55,0.6,0.65,0.7,0.75,0.8,1},{"F","D","C","C+","B-","B","B+","A-","A","A+"}))))</f>
        <v/>
      </c>
      <c r="J219" s="1" t="str">
        <f>IF(COUNT($A219)=0,"",IF(H219="","--",IF(H219="3E","3E",LOOKUP(H219/J$2,{0,0.4,0.45,0.5,0.55,0.6,0.65,0.7,0.75,0.8,1},{0,2,2.25,2.5,2.75,3,3.25,3.5,3.75,4}))))</f>
        <v/>
      </c>
      <c r="K219" s="2" t="str">
        <f>IF(COUNT($A219)=0,"",IF($A219&lt;&gt;DRAFT!$B221,"ERR",IF(DRAFT!AJ221="3E","3E",IF(COUNT(DRAFT!AF221,DRAFT!AJ221)&gt;0,DRAFT!AK221,""))))</f>
        <v/>
      </c>
      <c r="L219" s="2" t="str">
        <f>IF(COUNT($A219)=0,"",IF(K219="3E","3E",IF(K219="","I",LOOKUP(K219/M$2,{0,0.4,0.45,0.5,0.55,0.6,0.65,0.7,0.75,0.8,1},{"F","D","C","C+","B-","B","B+","A-","A","A+"}))))</f>
        <v/>
      </c>
      <c r="M219" s="1" t="str">
        <f>IF(COUNT($A219)=0,"",IF(K219="","--",IF(K219="3E","3E",LOOKUP(K219/M$2,{0,0.4,0.45,0.5,0.55,0.6,0.65,0.7,0.75,0.8,1},{0,2,2.25,2.5,2.75,3,3.25,3.5,3.75,4}))))</f>
        <v/>
      </c>
      <c r="N219" s="2" t="str">
        <f>IF(COUNT($A219)=0,"",IF($A219&lt;&gt;DRAFT!$B221,"ERR",IF(DRAFT!AS221="3E","3E",IF(COUNT(DRAFT!AO221,DRAFT!AS221)&gt;0,DRAFT!AT221,""))))</f>
        <v/>
      </c>
      <c r="O219" s="2" t="str">
        <f>IF(COUNT($A219)=0,"",IF(N219="3E","3E",IF(N219="","I",LOOKUP(N219/P$2,{0,0.4,0.45,0.5,0.55,0.6,0.65,0.7,0.75,0.8,1},{"F","D","C","C+","B-","B","B+","A-","A","A+"}))))</f>
        <v/>
      </c>
      <c r="P219" s="1" t="str">
        <f>IF(COUNT($A219)=0,"",IF(N219="","--",IF(N219="3E","3E",LOOKUP(N219/P$2,{0,0.4,0.45,0.5,0.55,0.6,0.65,0.7,0.75,0.8,1},{0,2,2.25,2.5,2.75,3,3.25,3.5,3.75,4}))))</f>
        <v/>
      </c>
      <c r="Q219" s="2" t="str">
        <f>IF(COUNT($A219)=0,"",IF($A219&lt;&gt;DRAFT!$B221,"ERR",IF(DRAFT!BB221="3E","3E",IF(COUNT(DRAFT!AX221,DRAFT!BB221)&gt;0,DRAFT!BC221,""))))</f>
        <v/>
      </c>
      <c r="R219" s="2" t="str">
        <f>IF(COUNT($A219)=0,"",IF(Q219="3E","3E",IF(Q219="","I",LOOKUP(Q219/S$2,{0,0.4,0.45,0.5,0.55,0.6,0.65,0.7,0.75,0.8,1},{"F","D","C","C+","B-","B","B+","A-","A","A+"}))))</f>
        <v/>
      </c>
      <c r="S219" s="1" t="str">
        <f>IF(COUNT($A219)=0,"",IF(Q219="","--",IF(Q219="3E","3E",LOOKUP(Q219/S$2,{0,0.4,0.45,0.5,0.55,0.6,0.65,0.7,0.75,0.8,1},{0,2,2.25,2.5,2.75,3,3.25,3.5,3.75,4}))))</f>
        <v/>
      </c>
      <c r="T219" s="2" t="str">
        <f>IF(COUNT($A219)=0,"",IF($A219&lt;&gt;DRAFT!$B221,"ERR",IF(DRAFT!BK221="3E","3E",IF(COUNT(DRAFT!BG221,DRAFT!BK221)&gt;0,DRAFT!BL221,""))))</f>
        <v/>
      </c>
      <c r="U219" s="2" t="str">
        <f>IF(COUNT($A219)=0,"",IF(T219="3E","3E",IF(T219="","I",LOOKUP(T219/V$2,{0,0.4,0.45,0.5,0.55,0.6,0.65,0.7,0.75,0.8,1},{"F","D","C","C+","B-","B","B+","A-","A","A+"}))))</f>
        <v/>
      </c>
      <c r="V219" s="1" t="str">
        <f>IF(COUNT($A219)=0,"",IF(T219="","--",IF(T219="3E","3E",LOOKUP(T219/V$2,{0,0.4,0.45,0.5,0.55,0.6,0.65,0.7,0.75,0.8,1},{0,2,2.25,2.5,2.75,3,3.25,3.5,3.75,4}))))</f>
        <v/>
      </c>
      <c r="W219" s="2" t="str">
        <f>IF(COUNT($A219)=0,"",IF($A219&lt;&gt;DRAFT!$B221,"ERR",IF(DRAFT!BT221="3E","3E",IF(COUNT(DRAFT!BP221,DRAFT!BT221)&gt;0,DRAFT!BU221,""))))</f>
        <v/>
      </c>
      <c r="X219" s="2" t="str">
        <f>IF(COUNT($A219)=0,"",IF(W219="3E","3E",IF(W219="","I",LOOKUP(W219/Y$2,{0,0.4,0.45,0.5,0.55,0.6,0.65,0.7,0.75,0.8,1},{"F","D","C","C+","B-","B","B+","A-","A","A+"}))))</f>
        <v/>
      </c>
      <c r="Y219" s="1" t="str">
        <f>IF(COUNT($A219)=0,"",IF(W219="","--",IF(W219="3E","3E",LOOKUP(W219/Y$2,{0,0.4,0.45,0.5,0.55,0.6,0.65,0.7,0.75,0.8,1},{0,2,2.25,2.5,2.75,3,3.25,3.5,3.75,4}))))</f>
        <v/>
      </c>
      <c r="Z219" s="2" t="str">
        <f>IF(COUNT($A219)=0,"",IF($A219&lt;&gt;DRAFT!$B221,"ERR",IF(DRAFT!CC221="3E","3E",IF(COUNT(DRAFT!BY221,DRAFT!CC221)&gt;0,DRAFT!CD221,""))))</f>
        <v/>
      </c>
      <c r="AA219" s="2" t="str">
        <f>IF(COUNT($A219)=0,"",IF(Z219="3E","3E",IF(Z219="","I",LOOKUP(Z219/AB$2,{0,0.4,0.45,0.5,0.55,0.6,0.65,0.7,0.75,0.8,1},{"F","D","C","C+","B-","B","B+","A-","A","A+"}))))</f>
        <v/>
      </c>
      <c r="AB219" s="1" t="str">
        <f>IF(COUNT($A219)=0,"",IF(Z219="","--",IF(Z219="3E","3E",LOOKUP(Z219/AB$2,{0,0.4,0.45,0.5,0.55,0.6,0.65,0.7,0.75,0.8,1},{0,2,2.25,2.5,2.75,3,3.25,3.5,3.75,4}))))</f>
        <v/>
      </c>
      <c r="AC219" s="2" t="str">
        <f>IF(COUNT($A219)=0,"",IF($A219&lt;&gt;DRAFT!$B221,"ERR",IF(DRAFT!CF221&gt;0,DRAFT!CF221,"")))</f>
        <v/>
      </c>
      <c r="AD219" s="2" t="str">
        <f>IF(COUNT($A219)=0,"",IF(AC219="3E","3E",IF(AC219="","I",LOOKUP(AC219/AE$2,{0,0.4,0.45,0.5,0.55,0.6,0.65,0.7,0.75,0.8,1},{"F","D","C","C+","B-","B","B+","A-","A","A+"}))))</f>
        <v/>
      </c>
      <c r="AE219" s="1" t="str">
        <f>IF(COUNT($A219)=0,"",IF(AC219="","--",IF(AC219="3E","3E",LOOKUP(AC219/AE$2,{0,0.4,0.45,0.5,0.55,0.6,0.65,0.7,0.75,0.8,1},{0,2,2.25,2.5,2.75,3,3.25,3.5,3.75,4}))))</f>
        <v/>
      </c>
      <c r="AF219" s="2" t="str">
        <f>IF(COUNT($A219)=0,"",IF($A219&lt;&gt;DRAFT!$B221,"ERR",IF(DRAFT!CI221&gt;0,DRAFT!CK221,"")))</f>
        <v/>
      </c>
      <c r="AG219" s="2" t="str">
        <f>IF(COUNT($A219)=0,"",IF(AF219="3E","3E",IF(AF219="","I",LOOKUP(AF219/AH$2,{0,0.4,0.45,0.5,0.55,0.6,0.65,0.7,0.75,0.8,1},{"F","D","C","C+","B-","B","B+","A-","A","A+"}))))</f>
        <v/>
      </c>
      <c r="AH219" s="1" t="str">
        <f>IF(COUNT($A219)=0,"",IF(AF219="","--",IF(AF219="3E","3E",LOOKUP(AF219/AH$2,{0,0.4,0.45,0.5,0.55,0.6,0.65,0.7,0.75,0.8,1},{0,2,2.25,2.5,2.75,3,3.25,3.5,3.75,4}))))</f>
        <v/>
      </c>
      <c r="AI219" s="2" t="str">
        <f>IF($A219&lt;&gt;DRAFT!$B221,"ERR",IF(OR(COUNT($A219)=0,COUNT(DRAFT!CL221:CN221,DRAFT!CP221:CR221)=0),"",CEILING(SUM(DRAFT!CO221,DRAFT!CS221,DRAFT!CT221),1)))</f>
        <v/>
      </c>
      <c r="AJ219" s="2" t="str">
        <f>IF(COUNT($A219)=0,"",IF(AI219="3E","3E",IF(AI219="","I",LOOKUP(AI219/AK$2,{0,0.4,0.45,0.5,0.55,0.6,0.65,0.7,0.75,0.8,1},{"F","D","C","C+","B-","B","B+","A-","A","A+"}))))</f>
        <v/>
      </c>
      <c r="AK219" s="1" t="str">
        <f>IF(COUNT($A219)=0,"",IF(AI219="","--",IF(AI219="3E","3E",LOOKUP(AI219/AK$2,{0,0.4,0.45,0.5,0.55,0.6,0.65,0.7,0.75,0.8,1},{0,2,2.25,2.5,2.75,3,3.25,3.5,3.75,4}))))</f>
        <v/>
      </c>
      <c r="AL219" s="4" t="str">
        <f>IF(OR(COUNT($A219)=0,COUNT(B219:AK219)=0),"",IF(COUNTIF(B219:AK219,"3E")&gt;0,"3E",IF(DRAFT!$A221="R",TRUNC(SUMPRODUCT(RGP,RCP)/TCP,3),TRUNC((SUMPRODUCT(--(IMDGP&gt;0)*IMDGP,IMCP)+CEILING(DRAFT!$DB221*42,0.25))/TCP,3))))</f>
        <v/>
      </c>
      <c r="AM219" s="2" t="str">
        <f>IF(OR(COUNT($A219)=0,COUNT(B219:AK219)=0),"",IF(COUNTIF(B219:AK219,"3E")&gt;0,"3E",IF(DRAFT!$A221="R",SUMPRODUCT(--(RGP&gt;=2),RCP),SUMPRODUCT(--(IMDGP&gt;0),--(IMGP=0),IMCP)+DRAFT!$DC221)))</f>
        <v/>
      </c>
      <c r="AN219" s="67" t="str">
        <f>IF(AL219="3E","3E",IF(COUNT($A219)=0,"",IF(COUNT(AI219)=0,"--",ROUND(((CEILING(DRAFT!$CV221*38,0.25)+CEILING(DRAFT!$CX221*38,0.25)+CEILING(DRAFT!$CZ221*42,0.25)+CEILING($AL219*42,0.25))/160),2))))</f>
        <v/>
      </c>
      <c r="AO219" s="2" t="str">
        <f>IF(AN219="3E","3E",IF(COUNT($A219)=0,"",IF(COUNT(AN219)=0,"I",LOOKUP(AN219,{0,2,2.25,2.5,2.75,3,3.25,3.5,3.75,4},{"F","D","C","C+","B-","B","B+","A-","A","A+"}))))</f>
        <v/>
      </c>
      <c r="AP219" s="2" t="str">
        <f>IF(AN219="3E","3E",IF(OR(COUNT(A219)=0,COUNT(AN219)=0),"",DRAFT!CW221+DRAFT!CY221+DRAFT!DA221+N(TABULATION!AM219)))</f>
        <v/>
      </c>
      <c r="AQ219" s="2" t="str">
        <f>IF(OR(COUNT($A219)=0,COUNT(B219:AK219)=0),"",IF(COUNTIF(B219:AM219,"3E")&gt;0,"3E",IF(AND(DRAFT!$A221="IM",OR($AL219&gt;DRAFT!$DB221,$AM219&gt;DRAFT!$DC221)),"IMPROVED",IF(AND(DRAFT!$A221="IM",$AL219&lt;=DRAFT!$DB221,$AM219&lt;=DRAFT!$DC221),"NOT IMPROVED",IF(AND(DRAFT!CU221="S",AH219&gt;=2,AK219&gt;=2,AN219&gt;=2.5,AP219&gt;=144),"PASS","FAIL")))))</f>
        <v/>
      </c>
      <c r="AR219" s="2" t="str">
        <f t="shared" si="6"/>
        <v/>
      </c>
      <c r="AS219" s="2" t="str">
        <f t="shared" si="7"/>
        <v/>
      </c>
    </row>
    <row r="220" spans="1:45" ht="18.95" customHeight="1" x14ac:dyDescent="0.25">
      <c r="A220" s="3" t="str">
        <f>IF(DRAFT!$B222="","",DRAFT!$B222)</f>
        <v/>
      </c>
      <c r="B220" s="2" t="str">
        <f>IF(COUNT($A220)=0,"",IF($A220&lt;&gt;DRAFT!$B222,"ERR",IF(DRAFT!I222="3E","3E",IF(COUNT(DRAFT!E222,DRAFT!I222)&gt;0,DRAFT!J222,""))))</f>
        <v/>
      </c>
      <c r="C220" s="2" t="str">
        <f>IF(COUNT($A220)=0,"",IF(B220="3E","3E",IF(B220="","I",LOOKUP(B220/D$2,{0,0.4,0.45,0.5,0.55,0.6,0.65,0.7,0.75,0.8,1},{"F","D","C","C+","B-","B","B+","A-","A","A+"}))))</f>
        <v/>
      </c>
      <c r="D220" s="1" t="str">
        <f>IF(COUNT($A220)=0,"",IF(B220="","--",IF(B220="3E","3E",LOOKUP(B220/D$2,{0,0.4,0.45,0.5,0.55,0.6,0.65,0.7,0.75,0.8,1},{0,2,2.25,2.5,2.75,3,3.25,3.5,3.75,4}))))</f>
        <v/>
      </c>
      <c r="E220" s="2" t="str">
        <f>IF(COUNT($A220)=0,"",IF($A220&lt;&gt;DRAFT!$B222,"ERR",IF(DRAFT!R222="3E","3E",IF(COUNT(DRAFT!N222,DRAFT!R222)&gt;0,DRAFT!S222,""))))</f>
        <v/>
      </c>
      <c r="F220" s="2" t="str">
        <f>IF(COUNT($A220)=0,"",IF(E220="3E","3E",IF(E220="","I",LOOKUP(E220/G$2,{0,0.4,0.45,0.5,0.55,0.6,0.65,0.7,0.75,0.8,1},{"F","D","C","C+","B-","B","B+","A-","A","A+"}))))</f>
        <v/>
      </c>
      <c r="G220" s="1" t="str">
        <f>IF(COUNT($A220)=0,"",IF(E220="","--",IF(E220="3E","3E",LOOKUP(E220/G$2,{0,0.4,0.45,0.5,0.55,0.6,0.65,0.7,0.75,0.8,1},{0,2,2.25,2.5,2.75,3,3.25,3.5,3.75,4}))))</f>
        <v/>
      </c>
      <c r="H220" s="2" t="str">
        <f>IF(COUNT($A220)=0,"",IF($A220&lt;&gt;DRAFT!$B222,"ERR",IF(DRAFT!AA222="3E","3E",IF(COUNT(DRAFT!W222,DRAFT!AA222)&gt;0,DRAFT!AB222,""))))</f>
        <v/>
      </c>
      <c r="I220" s="2" t="str">
        <f>IF(COUNT($A220)=0,"",IF(H220="3E","3E",IF(H220="","I",LOOKUP(H220/J$2,{0,0.4,0.45,0.5,0.55,0.6,0.65,0.7,0.75,0.8,1},{"F","D","C","C+","B-","B","B+","A-","A","A+"}))))</f>
        <v/>
      </c>
      <c r="J220" s="1" t="str">
        <f>IF(COUNT($A220)=0,"",IF(H220="","--",IF(H220="3E","3E",LOOKUP(H220/J$2,{0,0.4,0.45,0.5,0.55,0.6,0.65,0.7,0.75,0.8,1},{0,2,2.25,2.5,2.75,3,3.25,3.5,3.75,4}))))</f>
        <v/>
      </c>
      <c r="K220" s="2" t="str">
        <f>IF(COUNT($A220)=0,"",IF($A220&lt;&gt;DRAFT!$B222,"ERR",IF(DRAFT!AJ222="3E","3E",IF(COUNT(DRAFT!AF222,DRAFT!AJ222)&gt;0,DRAFT!AK222,""))))</f>
        <v/>
      </c>
      <c r="L220" s="2" t="str">
        <f>IF(COUNT($A220)=0,"",IF(K220="3E","3E",IF(K220="","I",LOOKUP(K220/M$2,{0,0.4,0.45,0.5,0.55,0.6,0.65,0.7,0.75,0.8,1},{"F","D","C","C+","B-","B","B+","A-","A","A+"}))))</f>
        <v/>
      </c>
      <c r="M220" s="1" t="str">
        <f>IF(COUNT($A220)=0,"",IF(K220="","--",IF(K220="3E","3E",LOOKUP(K220/M$2,{0,0.4,0.45,0.5,0.55,0.6,0.65,0.7,0.75,0.8,1},{0,2,2.25,2.5,2.75,3,3.25,3.5,3.75,4}))))</f>
        <v/>
      </c>
      <c r="N220" s="2" t="str">
        <f>IF(COUNT($A220)=0,"",IF($A220&lt;&gt;DRAFT!$B222,"ERR",IF(DRAFT!AS222="3E","3E",IF(COUNT(DRAFT!AO222,DRAFT!AS222)&gt;0,DRAFT!AT222,""))))</f>
        <v/>
      </c>
      <c r="O220" s="2" t="str">
        <f>IF(COUNT($A220)=0,"",IF(N220="3E","3E",IF(N220="","I",LOOKUP(N220/P$2,{0,0.4,0.45,0.5,0.55,0.6,0.65,0.7,0.75,0.8,1},{"F","D","C","C+","B-","B","B+","A-","A","A+"}))))</f>
        <v/>
      </c>
      <c r="P220" s="1" t="str">
        <f>IF(COUNT($A220)=0,"",IF(N220="","--",IF(N220="3E","3E",LOOKUP(N220/P$2,{0,0.4,0.45,0.5,0.55,0.6,0.65,0.7,0.75,0.8,1},{0,2,2.25,2.5,2.75,3,3.25,3.5,3.75,4}))))</f>
        <v/>
      </c>
      <c r="Q220" s="2" t="str">
        <f>IF(COUNT($A220)=0,"",IF($A220&lt;&gt;DRAFT!$B222,"ERR",IF(DRAFT!BB222="3E","3E",IF(COUNT(DRAFT!AX222,DRAFT!BB222)&gt;0,DRAFT!BC222,""))))</f>
        <v/>
      </c>
      <c r="R220" s="2" t="str">
        <f>IF(COUNT($A220)=0,"",IF(Q220="3E","3E",IF(Q220="","I",LOOKUP(Q220/S$2,{0,0.4,0.45,0.5,0.55,0.6,0.65,0.7,0.75,0.8,1},{"F","D","C","C+","B-","B","B+","A-","A","A+"}))))</f>
        <v/>
      </c>
      <c r="S220" s="1" t="str">
        <f>IF(COUNT($A220)=0,"",IF(Q220="","--",IF(Q220="3E","3E",LOOKUP(Q220/S$2,{0,0.4,0.45,0.5,0.55,0.6,0.65,0.7,0.75,0.8,1},{0,2,2.25,2.5,2.75,3,3.25,3.5,3.75,4}))))</f>
        <v/>
      </c>
      <c r="T220" s="2" t="str">
        <f>IF(COUNT($A220)=0,"",IF($A220&lt;&gt;DRAFT!$B222,"ERR",IF(DRAFT!BK222="3E","3E",IF(COUNT(DRAFT!BG222,DRAFT!BK222)&gt;0,DRAFT!BL222,""))))</f>
        <v/>
      </c>
      <c r="U220" s="2" t="str">
        <f>IF(COUNT($A220)=0,"",IF(T220="3E","3E",IF(T220="","I",LOOKUP(T220/V$2,{0,0.4,0.45,0.5,0.55,0.6,0.65,0.7,0.75,0.8,1},{"F","D","C","C+","B-","B","B+","A-","A","A+"}))))</f>
        <v/>
      </c>
      <c r="V220" s="1" t="str">
        <f>IF(COUNT($A220)=0,"",IF(T220="","--",IF(T220="3E","3E",LOOKUP(T220/V$2,{0,0.4,0.45,0.5,0.55,0.6,0.65,0.7,0.75,0.8,1},{0,2,2.25,2.5,2.75,3,3.25,3.5,3.75,4}))))</f>
        <v/>
      </c>
      <c r="W220" s="2" t="str">
        <f>IF(COUNT($A220)=0,"",IF($A220&lt;&gt;DRAFT!$B222,"ERR",IF(DRAFT!BT222="3E","3E",IF(COUNT(DRAFT!BP222,DRAFT!BT222)&gt;0,DRAFT!BU222,""))))</f>
        <v/>
      </c>
      <c r="X220" s="2" t="str">
        <f>IF(COUNT($A220)=0,"",IF(W220="3E","3E",IF(W220="","I",LOOKUP(W220/Y$2,{0,0.4,0.45,0.5,0.55,0.6,0.65,0.7,0.75,0.8,1},{"F","D","C","C+","B-","B","B+","A-","A","A+"}))))</f>
        <v/>
      </c>
      <c r="Y220" s="1" t="str">
        <f>IF(COUNT($A220)=0,"",IF(W220="","--",IF(W220="3E","3E",LOOKUP(W220/Y$2,{0,0.4,0.45,0.5,0.55,0.6,0.65,0.7,0.75,0.8,1},{0,2,2.25,2.5,2.75,3,3.25,3.5,3.75,4}))))</f>
        <v/>
      </c>
      <c r="Z220" s="2" t="str">
        <f>IF(COUNT($A220)=0,"",IF($A220&lt;&gt;DRAFT!$B222,"ERR",IF(DRAFT!CC222="3E","3E",IF(COUNT(DRAFT!BY222,DRAFT!CC222)&gt;0,DRAFT!CD222,""))))</f>
        <v/>
      </c>
      <c r="AA220" s="2" t="str">
        <f>IF(COUNT($A220)=0,"",IF(Z220="3E","3E",IF(Z220="","I",LOOKUP(Z220/AB$2,{0,0.4,0.45,0.5,0.55,0.6,0.65,0.7,0.75,0.8,1},{"F","D","C","C+","B-","B","B+","A-","A","A+"}))))</f>
        <v/>
      </c>
      <c r="AB220" s="1" t="str">
        <f>IF(COUNT($A220)=0,"",IF(Z220="","--",IF(Z220="3E","3E",LOOKUP(Z220/AB$2,{0,0.4,0.45,0.5,0.55,0.6,0.65,0.7,0.75,0.8,1},{0,2,2.25,2.5,2.75,3,3.25,3.5,3.75,4}))))</f>
        <v/>
      </c>
      <c r="AC220" s="2" t="str">
        <f>IF(COUNT($A220)=0,"",IF($A220&lt;&gt;DRAFT!$B222,"ERR",IF(DRAFT!CF222&gt;0,DRAFT!CF222,"")))</f>
        <v/>
      </c>
      <c r="AD220" s="2" t="str">
        <f>IF(COUNT($A220)=0,"",IF(AC220="3E","3E",IF(AC220="","I",LOOKUP(AC220/AE$2,{0,0.4,0.45,0.5,0.55,0.6,0.65,0.7,0.75,0.8,1},{"F","D","C","C+","B-","B","B+","A-","A","A+"}))))</f>
        <v/>
      </c>
      <c r="AE220" s="1" t="str">
        <f>IF(COUNT($A220)=0,"",IF(AC220="","--",IF(AC220="3E","3E",LOOKUP(AC220/AE$2,{0,0.4,0.45,0.5,0.55,0.6,0.65,0.7,0.75,0.8,1},{0,2,2.25,2.5,2.75,3,3.25,3.5,3.75,4}))))</f>
        <v/>
      </c>
      <c r="AF220" s="2" t="str">
        <f>IF(COUNT($A220)=0,"",IF($A220&lt;&gt;DRAFT!$B222,"ERR",IF(DRAFT!CI222&gt;0,DRAFT!CK222,"")))</f>
        <v/>
      </c>
      <c r="AG220" s="2" t="str">
        <f>IF(COUNT($A220)=0,"",IF(AF220="3E","3E",IF(AF220="","I",LOOKUP(AF220/AH$2,{0,0.4,0.45,0.5,0.55,0.6,0.65,0.7,0.75,0.8,1},{"F","D","C","C+","B-","B","B+","A-","A","A+"}))))</f>
        <v/>
      </c>
      <c r="AH220" s="1" t="str">
        <f>IF(COUNT($A220)=0,"",IF(AF220="","--",IF(AF220="3E","3E",LOOKUP(AF220/AH$2,{0,0.4,0.45,0.5,0.55,0.6,0.65,0.7,0.75,0.8,1},{0,2,2.25,2.5,2.75,3,3.25,3.5,3.75,4}))))</f>
        <v/>
      </c>
      <c r="AI220" s="2" t="str">
        <f>IF($A220&lt;&gt;DRAFT!$B222,"ERR",IF(OR(COUNT($A220)=0,COUNT(DRAFT!CL222:CN222,DRAFT!CP222:CR222)=0),"",CEILING(SUM(DRAFT!CO222,DRAFT!CS222,DRAFT!CT222),1)))</f>
        <v/>
      </c>
      <c r="AJ220" s="2" t="str">
        <f>IF(COUNT($A220)=0,"",IF(AI220="3E","3E",IF(AI220="","I",LOOKUP(AI220/AK$2,{0,0.4,0.45,0.5,0.55,0.6,0.65,0.7,0.75,0.8,1},{"F","D","C","C+","B-","B","B+","A-","A","A+"}))))</f>
        <v/>
      </c>
      <c r="AK220" s="1" t="str">
        <f>IF(COUNT($A220)=0,"",IF(AI220="","--",IF(AI220="3E","3E",LOOKUP(AI220/AK$2,{0,0.4,0.45,0.5,0.55,0.6,0.65,0.7,0.75,0.8,1},{0,2,2.25,2.5,2.75,3,3.25,3.5,3.75,4}))))</f>
        <v/>
      </c>
      <c r="AL220" s="4" t="str">
        <f>IF(OR(COUNT($A220)=0,COUNT(B220:AK220)=0),"",IF(COUNTIF(B220:AK220,"3E")&gt;0,"3E",IF(DRAFT!$A222="R",TRUNC(SUMPRODUCT(RGP,RCP)/TCP,3),TRUNC((SUMPRODUCT(--(IMDGP&gt;0)*IMDGP,IMCP)+CEILING(DRAFT!$DB222*42,0.25))/TCP,3))))</f>
        <v/>
      </c>
      <c r="AM220" s="2" t="str">
        <f>IF(OR(COUNT($A220)=0,COUNT(B220:AK220)=0),"",IF(COUNTIF(B220:AK220,"3E")&gt;0,"3E",IF(DRAFT!$A222="R",SUMPRODUCT(--(RGP&gt;=2),RCP),SUMPRODUCT(--(IMDGP&gt;0),--(IMGP=0),IMCP)+DRAFT!$DC222)))</f>
        <v/>
      </c>
      <c r="AN220" s="67" t="str">
        <f>IF(AL220="3E","3E",IF(COUNT($A220)=0,"",IF(COUNT(AI220)=0,"--",ROUND(((CEILING(DRAFT!$CV222*38,0.25)+CEILING(DRAFT!$CX222*38,0.25)+CEILING(DRAFT!$CZ222*42,0.25)+CEILING($AL220*42,0.25))/160),2))))</f>
        <v/>
      </c>
      <c r="AO220" s="2" t="str">
        <f>IF(AN220="3E","3E",IF(COUNT($A220)=0,"",IF(COUNT(AN220)=0,"I",LOOKUP(AN220,{0,2,2.25,2.5,2.75,3,3.25,3.5,3.75,4},{"F","D","C","C+","B-","B","B+","A-","A","A+"}))))</f>
        <v/>
      </c>
      <c r="AP220" s="2" t="str">
        <f>IF(AN220="3E","3E",IF(OR(COUNT(A220)=0,COUNT(AN220)=0),"",DRAFT!CW222+DRAFT!CY222+DRAFT!DA222+N(TABULATION!AM220)))</f>
        <v/>
      </c>
      <c r="AQ220" s="2" t="str">
        <f>IF(OR(COUNT($A220)=0,COUNT(B220:AK220)=0),"",IF(COUNTIF(B220:AM220,"3E")&gt;0,"3E",IF(AND(DRAFT!$A222="IM",OR($AL220&gt;DRAFT!$DB222,$AM220&gt;DRAFT!$DC222)),"IMPROVED",IF(AND(DRAFT!$A222="IM",$AL220&lt;=DRAFT!$DB222,$AM220&lt;=DRAFT!$DC222),"NOT IMPROVED",IF(AND(DRAFT!CU222="S",AH220&gt;=2,AK220&gt;=2,AN220&gt;=2.5,AP220&gt;=144),"PASS","FAIL")))))</f>
        <v/>
      </c>
      <c r="AR220" s="2" t="str">
        <f t="shared" si="6"/>
        <v/>
      </c>
      <c r="AS220" s="2" t="str">
        <f t="shared" si="7"/>
        <v/>
      </c>
    </row>
    <row r="221" spans="1:45" ht="18.95" customHeight="1" x14ac:dyDescent="0.25">
      <c r="A221" s="3" t="str">
        <f>IF(DRAFT!$B223="","",DRAFT!$B223)</f>
        <v/>
      </c>
      <c r="B221" s="2" t="str">
        <f>IF(COUNT($A221)=0,"",IF($A221&lt;&gt;DRAFT!$B223,"ERR",IF(DRAFT!I223="3E","3E",IF(COUNT(DRAFT!E223,DRAFT!I223)&gt;0,DRAFT!J223,""))))</f>
        <v/>
      </c>
      <c r="C221" s="2" t="str">
        <f>IF(COUNT($A221)=0,"",IF(B221="3E","3E",IF(B221="","I",LOOKUP(B221/D$2,{0,0.4,0.45,0.5,0.55,0.6,0.65,0.7,0.75,0.8,1},{"F","D","C","C+","B-","B","B+","A-","A","A+"}))))</f>
        <v/>
      </c>
      <c r="D221" s="1" t="str">
        <f>IF(COUNT($A221)=0,"",IF(B221="","--",IF(B221="3E","3E",LOOKUP(B221/D$2,{0,0.4,0.45,0.5,0.55,0.6,0.65,0.7,0.75,0.8,1},{0,2,2.25,2.5,2.75,3,3.25,3.5,3.75,4}))))</f>
        <v/>
      </c>
      <c r="E221" s="2" t="str">
        <f>IF(COUNT($A221)=0,"",IF($A221&lt;&gt;DRAFT!$B223,"ERR",IF(DRAFT!R223="3E","3E",IF(COUNT(DRAFT!N223,DRAFT!R223)&gt;0,DRAFT!S223,""))))</f>
        <v/>
      </c>
      <c r="F221" s="2" t="str">
        <f>IF(COUNT($A221)=0,"",IF(E221="3E","3E",IF(E221="","I",LOOKUP(E221/G$2,{0,0.4,0.45,0.5,0.55,0.6,0.65,0.7,0.75,0.8,1},{"F","D","C","C+","B-","B","B+","A-","A","A+"}))))</f>
        <v/>
      </c>
      <c r="G221" s="1" t="str">
        <f>IF(COUNT($A221)=0,"",IF(E221="","--",IF(E221="3E","3E",LOOKUP(E221/G$2,{0,0.4,0.45,0.5,0.55,0.6,0.65,0.7,0.75,0.8,1},{0,2,2.25,2.5,2.75,3,3.25,3.5,3.75,4}))))</f>
        <v/>
      </c>
      <c r="H221" s="2" t="str">
        <f>IF(COUNT($A221)=0,"",IF($A221&lt;&gt;DRAFT!$B223,"ERR",IF(DRAFT!AA223="3E","3E",IF(COUNT(DRAFT!W223,DRAFT!AA223)&gt;0,DRAFT!AB223,""))))</f>
        <v/>
      </c>
      <c r="I221" s="2" t="str">
        <f>IF(COUNT($A221)=0,"",IF(H221="3E","3E",IF(H221="","I",LOOKUP(H221/J$2,{0,0.4,0.45,0.5,0.55,0.6,0.65,0.7,0.75,0.8,1},{"F","D","C","C+","B-","B","B+","A-","A","A+"}))))</f>
        <v/>
      </c>
      <c r="J221" s="1" t="str">
        <f>IF(COUNT($A221)=0,"",IF(H221="","--",IF(H221="3E","3E",LOOKUP(H221/J$2,{0,0.4,0.45,0.5,0.55,0.6,0.65,0.7,0.75,0.8,1},{0,2,2.25,2.5,2.75,3,3.25,3.5,3.75,4}))))</f>
        <v/>
      </c>
      <c r="K221" s="2" t="str">
        <f>IF(COUNT($A221)=0,"",IF($A221&lt;&gt;DRAFT!$B223,"ERR",IF(DRAFT!AJ223="3E","3E",IF(COUNT(DRAFT!AF223,DRAFT!AJ223)&gt;0,DRAFT!AK223,""))))</f>
        <v/>
      </c>
      <c r="L221" s="2" t="str">
        <f>IF(COUNT($A221)=0,"",IF(K221="3E","3E",IF(K221="","I",LOOKUP(K221/M$2,{0,0.4,0.45,0.5,0.55,0.6,0.65,0.7,0.75,0.8,1},{"F","D","C","C+","B-","B","B+","A-","A","A+"}))))</f>
        <v/>
      </c>
      <c r="M221" s="1" t="str">
        <f>IF(COUNT($A221)=0,"",IF(K221="","--",IF(K221="3E","3E",LOOKUP(K221/M$2,{0,0.4,0.45,0.5,0.55,0.6,0.65,0.7,0.75,0.8,1},{0,2,2.25,2.5,2.75,3,3.25,3.5,3.75,4}))))</f>
        <v/>
      </c>
      <c r="N221" s="2" t="str">
        <f>IF(COUNT($A221)=0,"",IF($A221&lt;&gt;DRAFT!$B223,"ERR",IF(DRAFT!AS223="3E","3E",IF(COUNT(DRAFT!AO223,DRAFT!AS223)&gt;0,DRAFT!AT223,""))))</f>
        <v/>
      </c>
      <c r="O221" s="2" t="str">
        <f>IF(COUNT($A221)=0,"",IF(N221="3E","3E",IF(N221="","I",LOOKUP(N221/P$2,{0,0.4,0.45,0.5,0.55,0.6,0.65,0.7,0.75,0.8,1},{"F","D","C","C+","B-","B","B+","A-","A","A+"}))))</f>
        <v/>
      </c>
      <c r="P221" s="1" t="str">
        <f>IF(COUNT($A221)=0,"",IF(N221="","--",IF(N221="3E","3E",LOOKUP(N221/P$2,{0,0.4,0.45,0.5,0.55,0.6,0.65,0.7,0.75,0.8,1},{0,2,2.25,2.5,2.75,3,3.25,3.5,3.75,4}))))</f>
        <v/>
      </c>
      <c r="Q221" s="2" t="str">
        <f>IF(COUNT($A221)=0,"",IF($A221&lt;&gt;DRAFT!$B223,"ERR",IF(DRAFT!BB223="3E","3E",IF(COUNT(DRAFT!AX223,DRAFT!BB223)&gt;0,DRAFT!BC223,""))))</f>
        <v/>
      </c>
      <c r="R221" s="2" t="str">
        <f>IF(COUNT($A221)=0,"",IF(Q221="3E","3E",IF(Q221="","I",LOOKUP(Q221/S$2,{0,0.4,0.45,0.5,0.55,0.6,0.65,0.7,0.75,0.8,1},{"F","D","C","C+","B-","B","B+","A-","A","A+"}))))</f>
        <v/>
      </c>
      <c r="S221" s="1" t="str">
        <f>IF(COUNT($A221)=0,"",IF(Q221="","--",IF(Q221="3E","3E",LOOKUP(Q221/S$2,{0,0.4,0.45,0.5,0.55,0.6,0.65,0.7,0.75,0.8,1},{0,2,2.25,2.5,2.75,3,3.25,3.5,3.75,4}))))</f>
        <v/>
      </c>
      <c r="T221" s="2" t="str">
        <f>IF(COUNT($A221)=0,"",IF($A221&lt;&gt;DRAFT!$B223,"ERR",IF(DRAFT!BK223="3E","3E",IF(COUNT(DRAFT!BG223,DRAFT!BK223)&gt;0,DRAFT!BL223,""))))</f>
        <v/>
      </c>
      <c r="U221" s="2" t="str">
        <f>IF(COUNT($A221)=0,"",IF(T221="3E","3E",IF(T221="","I",LOOKUP(T221/V$2,{0,0.4,0.45,0.5,0.55,0.6,0.65,0.7,0.75,0.8,1},{"F","D","C","C+","B-","B","B+","A-","A","A+"}))))</f>
        <v/>
      </c>
      <c r="V221" s="1" t="str">
        <f>IF(COUNT($A221)=0,"",IF(T221="","--",IF(T221="3E","3E",LOOKUP(T221/V$2,{0,0.4,0.45,0.5,0.55,0.6,0.65,0.7,0.75,0.8,1},{0,2,2.25,2.5,2.75,3,3.25,3.5,3.75,4}))))</f>
        <v/>
      </c>
      <c r="W221" s="2" t="str">
        <f>IF(COUNT($A221)=0,"",IF($A221&lt;&gt;DRAFT!$B223,"ERR",IF(DRAFT!BT223="3E","3E",IF(COUNT(DRAFT!BP223,DRAFT!BT223)&gt;0,DRAFT!BU223,""))))</f>
        <v/>
      </c>
      <c r="X221" s="2" t="str">
        <f>IF(COUNT($A221)=0,"",IF(W221="3E","3E",IF(W221="","I",LOOKUP(W221/Y$2,{0,0.4,0.45,0.5,0.55,0.6,0.65,0.7,0.75,0.8,1},{"F","D","C","C+","B-","B","B+","A-","A","A+"}))))</f>
        <v/>
      </c>
      <c r="Y221" s="1" t="str">
        <f>IF(COUNT($A221)=0,"",IF(W221="","--",IF(W221="3E","3E",LOOKUP(W221/Y$2,{0,0.4,0.45,0.5,0.55,0.6,0.65,0.7,0.75,0.8,1},{0,2,2.25,2.5,2.75,3,3.25,3.5,3.75,4}))))</f>
        <v/>
      </c>
      <c r="Z221" s="2" t="str">
        <f>IF(COUNT($A221)=0,"",IF($A221&lt;&gt;DRAFT!$B223,"ERR",IF(DRAFT!CC223="3E","3E",IF(COUNT(DRAFT!BY223,DRAFT!CC223)&gt;0,DRAFT!CD223,""))))</f>
        <v/>
      </c>
      <c r="AA221" s="2" t="str">
        <f>IF(COUNT($A221)=0,"",IF(Z221="3E","3E",IF(Z221="","I",LOOKUP(Z221/AB$2,{0,0.4,0.45,0.5,0.55,0.6,0.65,0.7,0.75,0.8,1},{"F","D","C","C+","B-","B","B+","A-","A","A+"}))))</f>
        <v/>
      </c>
      <c r="AB221" s="1" t="str">
        <f>IF(COUNT($A221)=0,"",IF(Z221="","--",IF(Z221="3E","3E",LOOKUP(Z221/AB$2,{0,0.4,0.45,0.5,0.55,0.6,0.65,0.7,0.75,0.8,1},{0,2,2.25,2.5,2.75,3,3.25,3.5,3.75,4}))))</f>
        <v/>
      </c>
      <c r="AC221" s="2" t="str">
        <f>IF(COUNT($A221)=0,"",IF($A221&lt;&gt;DRAFT!$B223,"ERR",IF(DRAFT!CF223&gt;0,DRAFT!CF223,"")))</f>
        <v/>
      </c>
      <c r="AD221" s="2" t="str">
        <f>IF(COUNT($A221)=0,"",IF(AC221="3E","3E",IF(AC221="","I",LOOKUP(AC221/AE$2,{0,0.4,0.45,0.5,0.55,0.6,0.65,0.7,0.75,0.8,1},{"F","D","C","C+","B-","B","B+","A-","A","A+"}))))</f>
        <v/>
      </c>
      <c r="AE221" s="1" t="str">
        <f>IF(COUNT($A221)=0,"",IF(AC221="","--",IF(AC221="3E","3E",LOOKUP(AC221/AE$2,{0,0.4,0.45,0.5,0.55,0.6,0.65,0.7,0.75,0.8,1},{0,2,2.25,2.5,2.75,3,3.25,3.5,3.75,4}))))</f>
        <v/>
      </c>
      <c r="AF221" s="2" t="str">
        <f>IF(COUNT($A221)=0,"",IF($A221&lt;&gt;DRAFT!$B223,"ERR",IF(DRAFT!CI223&gt;0,DRAFT!CK223,"")))</f>
        <v/>
      </c>
      <c r="AG221" s="2" t="str">
        <f>IF(COUNT($A221)=0,"",IF(AF221="3E","3E",IF(AF221="","I",LOOKUP(AF221/AH$2,{0,0.4,0.45,0.5,0.55,0.6,0.65,0.7,0.75,0.8,1},{"F","D","C","C+","B-","B","B+","A-","A","A+"}))))</f>
        <v/>
      </c>
      <c r="AH221" s="1" t="str">
        <f>IF(COUNT($A221)=0,"",IF(AF221="","--",IF(AF221="3E","3E",LOOKUP(AF221/AH$2,{0,0.4,0.45,0.5,0.55,0.6,0.65,0.7,0.75,0.8,1},{0,2,2.25,2.5,2.75,3,3.25,3.5,3.75,4}))))</f>
        <v/>
      </c>
      <c r="AI221" s="2" t="str">
        <f>IF($A221&lt;&gt;DRAFT!$B223,"ERR",IF(OR(COUNT($A221)=0,COUNT(DRAFT!CL223:CN223,DRAFT!CP223:CR223)=0),"",CEILING(SUM(DRAFT!CO223,DRAFT!CS223,DRAFT!CT223),1)))</f>
        <v/>
      </c>
      <c r="AJ221" s="2" t="str">
        <f>IF(COUNT($A221)=0,"",IF(AI221="3E","3E",IF(AI221="","I",LOOKUP(AI221/AK$2,{0,0.4,0.45,0.5,0.55,0.6,0.65,0.7,0.75,0.8,1},{"F","D","C","C+","B-","B","B+","A-","A","A+"}))))</f>
        <v/>
      </c>
      <c r="AK221" s="1" t="str">
        <f>IF(COUNT($A221)=0,"",IF(AI221="","--",IF(AI221="3E","3E",LOOKUP(AI221/AK$2,{0,0.4,0.45,0.5,0.55,0.6,0.65,0.7,0.75,0.8,1},{0,2,2.25,2.5,2.75,3,3.25,3.5,3.75,4}))))</f>
        <v/>
      </c>
      <c r="AL221" s="4" t="str">
        <f>IF(OR(COUNT($A221)=0,COUNT(B221:AK221)=0),"",IF(COUNTIF(B221:AK221,"3E")&gt;0,"3E",IF(DRAFT!$A223="R",TRUNC(SUMPRODUCT(RGP,RCP)/TCP,3),TRUNC((SUMPRODUCT(--(IMDGP&gt;0)*IMDGP,IMCP)+CEILING(DRAFT!$DB223*42,0.25))/TCP,3))))</f>
        <v/>
      </c>
      <c r="AM221" s="2" t="str">
        <f>IF(OR(COUNT($A221)=0,COUNT(B221:AK221)=0),"",IF(COUNTIF(B221:AK221,"3E")&gt;0,"3E",IF(DRAFT!$A223="R",SUMPRODUCT(--(RGP&gt;=2),RCP),SUMPRODUCT(--(IMDGP&gt;0),--(IMGP=0),IMCP)+DRAFT!$DC223)))</f>
        <v/>
      </c>
      <c r="AN221" s="67" t="str">
        <f>IF(AL221="3E","3E",IF(COUNT($A221)=0,"",IF(COUNT(AI221)=0,"--",ROUND(((CEILING(DRAFT!$CV223*38,0.25)+CEILING(DRAFT!$CX223*38,0.25)+CEILING(DRAFT!$CZ223*42,0.25)+CEILING($AL221*42,0.25))/160),2))))</f>
        <v/>
      </c>
      <c r="AO221" s="2" t="str">
        <f>IF(AN221="3E","3E",IF(COUNT($A221)=0,"",IF(COUNT(AN221)=0,"I",LOOKUP(AN221,{0,2,2.25,2.5,2.75,3,3.25,3.5,3.75,4},{"F","D","C","C+","B-","B","B+","A-","A","A+"}))))</f>
        <v/>
      </c>
      <c r="AP221" s="2" t="str">
        <f>IF(AN221="3E","3E",IF(OR(COUNT(A221)=0,COUNT(AN221)=0),"",DRAFT!CW223+DRAFT!CY223+DRAFT!DA223+N(TABULATION!AM221)))</f>
        <v/>
      </c>
      <c r="AQ221" s="2" t="str">
        <f>IF(OR(COUNT($A221)=0,COUNT(B221:AK221)=0),"",IF(COUNTIF(B221:AM221,"3E")&gt;0,"3E",IF(AND(DRAFT!$A223="IM",OR($AL221&gt;DRAFT!$DB223,$AM221&gt;DRAFT!$DC223)),"IMPROVED",IF(AND(DRAFT!$A223="IM",$AL221&lt;=DRAFT!$DB223,$AM221&lt;=DRAFT!$DC223),"NOT IMPROVED",IF(AND(DRAFT!CU223="S",AH221&gt;=2,AK221&gt;=2,AN221&gt;=2.5,AP221&gt;=144),"PASS","FAIL")))))</f>
        <v/>
      </c>
      <c r="AR221" s="2" t="str">
        <f t="shared" si="6"/>
        <v/>
      </c>
      <c r="AS221" s="2" t="str">
        <f t="shared" si="7"/>
        <v/>
      </c>
    </row>
    <row r="222" spans="1:45" ht="18.95" customHeight="1" x14ac:dyDescent="0.25">
      <c r="A222" s="3" t="str">
        <f>IF(DRAFT!$B224="","",DRAFT!$B224)</f>
        <v/>
      </c>
      <c r="B222" s="2" t="str">
        <f>IF(COUNT($A222)=0,"",IF($A222&lt;&gt;DRAFT!$B224,"ERR",IF(DRAFT!I224="3E","3E",IF(COUNT(DRAFT!E224,DRAFT!I224)&gt;0,DRAFT!J224,""))))</f>
        <v/>
      </c>
      <c r="C222" s="2" t="str">
        <f>IF(COUNT($A222)=0,"",IF(B222="3E","3E",IF(B222="","I",LOOKUP(B222/D$2,{0,0.4,0.45,0.5,0.55,0.6,0.65,0.7,0.75,0.8,1},{"F","D","C","C+","B-","B","B+","A-","A","A+"}))))</f>
        <v/>
      </c>
      <c r="D222" s="1" t="str">
        <f>IF(COUNT($A222)=0,"",IF(B222="","--",IF(B222="3E","3E",LOOKUP(B222/D$2,{0,0.4,0.45,0.5,0.55,0.6,0.65,0.7,0.75,0.8,1},{0,2,2.25,2.5,2.75,3,3.25,3.5,3.75,4}))))</f>
        <v/>
      </c>
      <c r="E222" s="2" t="str">
        <f>IF(COUNT($A222)=0,"",IF($A222&lt;&gt;DRAFT!$B224,"ERR",IF(DRAFT!R224="3E","3E",IF(COUNT(DRAFT!N224,DRAFT!R224)&gt;0,DRAFT!S224,""))))</f>
        <v/>
      </c>
      <c r="F222" s="2" t="str">
        <f>IF(COUNT($A222)=0,"",IF(E222="3E","3E",IF(E222="","I",LOOKUP(E222/G$2,{0,0.4,0.45,0.5,0.55,0.6,0.65,0.7,0.75,0.8,1},{"F","D","C","C+","B-","B","B+","A-","A","A+"}))))</f>
        <v/>
      </c>
      <c r="G222" s="1" t="str">
        <f>IF(COUNT($A222)=0,"",IF(E222="","--",IF(E222="3E","3E",LOOKUP(E222/G$2,{0,0.4,0.45,0.5,0.55,0.6,0.65,0.7,0.75,0.8,1},{0,2,2.25,2.5,2.75,3,3.25,3.5,3.75,4}))))</f>
        <v/>
      </c>
      <c r="H222" s="2" t="str">
        <f>IF(COUNT($A222)=0,"",IF($A222&lt;&gt;DRAFT!$B224,"ERR",IF(DRAFT!AA224="3E","3E",IF(COUNT(DRAFT!W224,DRAFT!AA224)&gt;0,DRAFT!AB224,""))))</f>
        <v/>
      </c>
      <c r="I222" s="2" t="str">
        <f>IF(COUNT($A222)=0,"",IF(H222="3E","3E",IF(H222="","I",LOOKUP(H222/J$2,{0,0.4,0.45,0.5,0.55,0.6,0.65,0.7,0.75,0.8,1},{"F","D","C","C+","B-","B","B+","A-","A","A+"}))))</f>
        <v/>
      </c>
      <c r="J222" s="1" t="str">
        <f>IF(COUNT($A222)=0,"",IF(H222="","--",IF(H222="3E","3E",LOOKUP(H222/J$2,{0,0.4,0.45,0.5,0.55,0.6,0.65,0.7,0.75,0.8,1},{0,2,2.25,2.5,2.75,3,3.25,3.5,3.75,4}))))</f>
        <v/>
      </c>
      <c r="K222" s="2" t="str">
        <f>IF(COUNT($A222)=0,"",IF($A222&lt;&gt;DRAFT!$B224,"ERR",IF(DRAFT!AJ224="3E","3E",IF(COUNT(DRAFT!AF224,DRAFT!AJ224)&gt;0,DRAFT!AK224,""))))</f>
        <v/>
      </c>
      <c r="L222" s="2" t="str">
        <f>IF(COUNT($A222)=0,"",IF(K222="3E","3E",IF(K222="","I",LOOKUP(K222/M$2,{0,0.4,0.45,0.5,0.55,0.6,0.65,0.7,0.75,0.8,1},{"F","D","C","C+","B-","B","B+","A-","A","A+"}))))</f>
        <v/>
      </c>
      <c r="M222" s="1" t="str">
        <f>IF(COUNT($A222)=0,"",IF(K222="","--",IF(K222="3E","3E",LOOKUP(K222/M$2,{0,0.4,0.45,0.5,0.55,0.6,0.65,0.7,0.75,0.8,1},{0,2,2.25,2.5,2.75,3,3.25,3.5,3.75,4}))))</f>
        <v/>
      </c>
      <c r="N222" s="2" t="str">
        <f>IF(COUNT($A222)=0,"",IF($A222&lt;&gt;DRAFT!$B224,"ERR",IF(DRAFT!AS224="3E","3E",IF(COUNT(DRAFT!AO224,DRAFT!AS224)&gt;0,DRAFT!AT224,""))))</f>
        <v/>
      </c>
      <c r="O222" s="2" t="str">
        <f>IF(COUNT($A222)=0,"",IF(N222="3E","3E",IF(N222="","I",LOOKUP(N222/P$2,{0,0.4,0.45,0.5,0.55,0.6,0.65,0.7,0.75,0.8,1},{"F","D","C","C+","B-","B","B+","A-","A","A+"}))))</f>
        <v/>
      </c>
      <c r="P222" s="1" t="str">
        <f>IF(COUNT($A222)=0,"",IF(N222="","--",IF(N222="3E","3E",LOOKUP(N222/P$2,{0,0.4,0.45,0.5,0.55,0.6,0.65,0.7,0.75,0.8,1},{0,2,2.25,2.5,2.75,3,3.25,3.5,3.75,4}))))</f>
        <v/>
      </c>
      <c r="Q222" s="2" t="str">
        <f>IF(COUNT($A222)=0,"",IF($A222&lt;&gt;DRAFT!$B224,"ERR",IF(DRAFT!BB224="3E","3E",IF(COUNT(DRAFT!AX224,DRAFT!BB224)&gt;0,DRAFT!BC224,""))))</f>
        <v/>
      </c>
      <c r="R222" s="2" t="str">
        <f>IF(COUNT($A222)=0,"",IF(Q222="3E","3E",IF(Q222="","I",LOOKUP(Q222/S$2,{0,0.4,0.45,0.5,0.55,0.6,0.65,0.7,0.75,0.8,1},{"F","D","C","C+","B-","B","B+","A-","A","A+"}))))</f>
        <v/>
      </c>
      <c r="S222" s="1" t="str">
        <f>IF(COUNT($A222)=0,"",IF(Q222="","--",IF(Q222="3E","3E",LOOKUP(Q222/S$2,{0,0.4,0.45,0.5,0.55,0.6,0.65,0.7,0.75,0.8,1},{0,2,2.25,2.5,2.75,3,3.25,3.5,3.75,4}))))</f>
        <v/>
      </c>
      <c r="T222" s="2" t="str">
        <f>IF(COUNT($A222)=0,"",IF($A222&lt;&gt;DRAFT!$B224,"ERR",IF(DRAFT!BK224="3E","3E",IF(COUNT(DRAFT!BG224,DRAFT!BK224)&gt;0,DRAFT!BL224,""))))</f>
        <v/>
      </c>
      <c r="U222" s="2" t="str">
        <f>IF(COUNT($A222)=0,"",IF(T222="3E","3E",IF(T222="","I",LOOKUP(T222/V$2,{0,0.4,0.45,0.5,0.55,0.6,0.65,0.7,0.75,0.8,1},{"F","D","C","C+","B-","B","B+","A-","A","A+"}))))</f>
        <v/>
      </c>
      <c r="V222" s="1" t="str">
        <f>IF(COUNT($A222)=0,"",IF(T222="","--",IF(T222="3E","3E",LOOKUP(T222/V$2,{0,0.4,0.45,0.5,0.55,0.6,0.65,0.7,0.75,0.8,1},{0,2,2.25,2.5,2.75,3,3.25,3.5,3.75,4}))))</f>
        <v/>
      </c>
      <c r="W222" s="2" t="str">
        <f>IF(COUNT($A222)=0,"",IF($A222&lt;&gt;DRAFT!$B224,"ERR",IF(DRAFT!BT224="3E","3E",IF(COUNT(DRAFT!BP224,DRAFT!BT224)&gt;0,DRAFT!BU224,""))))</f>
        <v/>
      </c>
      <c r="X222" s="2" t="str">
        <f>IF(COUNT($A222)=0,"",IF(W222="3E","3E",IF(W222="","I",LOOKUP(W222/Y$2,{0,0.4,0.45,0.5,0.55,0.6,0.65,0.7,0.75,0.8,1},{"F","D","C","C+","B-","B","B+","A-","A","A+"}))))</f>
        <v/>
      </c>
      <c r="Y222" s="1" t="str">
        <f>IF(COUNT($A222)=0,"",IF(W222="","--",IF(W222="3E","3E",LOOKUP(W222/Y$2,{0,0.4,0.45,0.5,0.55,0.6,0.65,0.7,0.75,0.8,1},{0,2,2.25,2.5,2.75,3,3.25,3.5,3.75,4}))))</f>
        <v/>
      </c>
      <c r="Z222" s="2" t="str">
        <f>IF(COUNT($A222)=0,"",IF($A222&lt;&gt;DRAFT!$B224,"ERR",IF(DRAFT!CC224="3E","3E",IF(COUNT(DRAFT!BY224,DRAFT!CC224)&gt;0,DRAFT!CD224,""))))</f>
        <v/>
      </c>
      <c r="AA222" s="2" t="str">
        <f>IF(COUNT($A222)=0,"",IF(Z222="3E","3E",IF(Z222="","I",LOOKUP(Z222/AB$2,{0,0.4,0.45,0.5,0.55,0.6,0.65,0.7,0.75,0.8,1},{"F","D","C","C+","B-","B","B+","A-","A","A+"}))))</f>
        <v/>
      </c>
      <c r="AB222" s="1" t="str">
        <f>IF(COUNT($A222)=0,"",IF(Z222="","--",IF(Z222="3E","3E",LOOKUP(Z222/AB$2,{0,0.4,0.45,0.5,0.55,0.6,0.65,0.7,0.75,0.8,1},{0,2,2.25,2.5,2.75,3,3.25,3.5,3.75,4}))))</f>
        <v/>
      </c>
      <c r="AC222" s="2" t="str">
        <f>IF(COUNT($A222)=0,"",IF($A222&lt;&gt;DRAFT!$B224,"ERR",IF(DRAFT!CF224&gt;0,DRAFT!CF224,"")))</f>
        <v/>
      </c>
      <c r="AD222" s="2" t="str">
        <f>IF(COUNT($A222)=0,"",IF(AC222="3E","3E",IF(AC222="","I",LOOKUP(AC222/AE$2,{0,0.4,0.45,0.5,0.55,0.6,0.65,0.7,0.75,0.8,1},{"F","D","C","C+","B-","B","B+","A-","A","A+"}))))</f>
        <v/>
      </c>
      <c r="AE222" s="1" t="str">
        <f>IF(COUNT($A222)=0,"",IF(AC222="","--",IF(AC222="3E","3E",LOOKUP(AC222/AE$2,{0,0.4,0.45,0.5,0.55,0.6,0.65,0.7,0.75,0.8,1},{0,2,2.25,2.5,2.75,3,3.25,3.5,3.75,4}))))</f>
        <v/>
      </c>
      <c r="AF222" s="2" t="str">
        <f>IF(COUNT($A222)=0,"",IF($A222&lt;&gt;DRAFT!$B224,"ERR",IF(DRAFT!CI224&gt;0,DRAFT!CK224,"")))</f>
        <v/>
      </c>
      <c r="AG222" s="2" t="str">
        <f>IF(COUNT($A222)=0,"",IF(AF222="3E","3E",IF(AF222="","I",LOOKUP(AF222/AH$2,{0,0.4,0.45,0.5,0.55,0.6,0.65,0.7,0.75,0.8,1},{"F","D","C","C+","B-","B","B+","A-","A","A+"}))))</f>
        <v/>
      </c>
      <c r="AH222" s="1" t="str">
        <f>IF(COUNT($A222)=0,"",IF(AF222="","--",IF(AF222="3E","3E",LOOKUP(AF222/AH$2,{0,0.4,0.45,0.5,0.55,0.6,0.65,0.7,0.75,0.8,1},{0,2,2.25,2.5,2.75,3,3.25,3.5,3.75,4}))))</f>
        <v/>
      </c>
      <c r="AI222" s="2" t="str">
        <f>IF($A222&lt;&gt;DRAFT!$B224,"ERR",IF(OR(COUNT($A222)=0,COUNT(DRAFT!CL224:CN224,DRAFT!CP224:CR224)=0),"",CEILING(SUM(DRAFT!CO224,DRAFT!CS224,DRAFT!CT224),1)))</f>
        <v/>
      </c>
      <c r="AJ222" s="2" t="str">
        <f>IF(COUNT($A222)=0,"",IF(AI222="3E","3E",IF(AI222="","I",LOOKUP(AI222/AK$2,{0,0.4,0.45,0.5,0.55,0.6,0.65,0.7,0.75,0.8,1},{"F","D","C","C+","B-","B","B+","A-","A","A+"}))))</f>
        <v/>
      </c>
      <c r="AK222" s="1" t="str">
        <f>IF(COUNT($A222)=0,"",IF(AI222="","--",IF(AI222="3E","3E",LOOKUP(AI222/AK$2,{0,0.4,0.45,0.5,0.55,0.6,0.65,0.7,0.75,0.8,1},{0,2,2.25,2.5,2.75,3,3.25,3.5,3.75,4}))))</f>
        <v/>
      </c>
      <c r="AL222" s="4" t="str">
        <f>IF(OR(COUNT($A222)=0,COUNT(B222:AK222)=0),"",IF(COUNTIF(B222:AK222,"3E")&gt;0,"3E",IF(DRAFT!$A224="R",TRUNC(SUMPRODUCT(RGP,RCP)/TCP,3),TRUNC((SUMPRODUCT(--(IMDGP&gt;0)*IMDGP,IMCP)+CEILING(DRAFT!$DB224*42,0.25))/TCP,3))))</f>
        <v/>
      </c>
      <c r="AM222" s="2" t="str">
        <f>IF(OR(COUNT($A222)=0,COUNT(B222:AK222)=0),"",IF(COUNTIF(B222:AK222,"3E")&gt;0,"3E",IF(DRAFT!$A224="R",SUMPRODUCT(--(RGP&gt;=2),RCP),SUMPRODUCT(--(IMDGP&gt;0),--(IMGP=0),IMCP)+DRAFT!$DC224)))</f>
        <v/>
      </c>
      <c r="AN222" s="67" t="str">
        <f>IF(AL222="3E","3E",IF(COUNT($A222)=0,"",IF(COUNT(AI222)=0,"--",ROUND(((CEILING(DRAFT!$CV224*38,0.25)+CEILING(DRAFT!$CX224*38,0.25)+CEILING(DRAFT!$CZ224*42,0.25)+CEILING($AL222*42,0.25))/160),2))))</f>
        <v/>
      </c>
      <c r="AO222" s="2" t="str">
        <f>IF(AN222="3E","3E",IF(COUNT($A222)=0,"",IF(COUNT(AN222)=0,"I",LOOKUP(AN222,{0,2,2.25,2.5,2.75,3,3.25,3.5,3.75,4},{"F","D","C","C+","B-","B","B+","A-","A","A+"}))))</f>
        <v/>
      </c>
      <c r="AP222" s="2" t="str">
        <f>IF(AN222="3E","3E",IF(OR(COUNT(A222)=0,COUNT(AN222)=0),"",DRAFT!CW224+DRAFT!CY224+DRAFT!DA224+N(TABULATION!AM222)))</f>
        <v/>
      </c>
      <c r="AQ222" s="2" t="str">
        <f>IF(OR(COUNT($A222)=0,COUNT(B222:AK222)=0),"",IF(COUNTIF(B222:AM222,"3E")&gt;0,"3E",IF(AND(DRAFT!$A224="IM",OR($AL222&gt;DRAFT!$DB224,$AM222&gt;DRAFT!$DC224)),"IMPROVED",IF(AND(DRAFT!$A224="IM",$AL222&lt;=DRAFT!$DB224,$AM222&lt;=DRAFT!$DC224),"NOT IMPROVED",IF(AND(DRAFT!CU224="S",AH222&gt;=2,AK222&gt;=2,AN222&gt;=2.5,AP222&gt;=144),"PASS","FAIL")))))</f>
        <v/>
      </c>
      <c r="AR222" s="2" t="str">
        <f t="shared" si="6"/>
        <v/>
      </c>
      <c r="AS222" s="2" t="str">
        <f t="shared" si="7"/>
        <v/>
      </c>
    </row>
    <row r="223" spans="1:45" ht="18.95" customHeight="1" x14ac:dyDescent="0.25">
      <c r="A223" s="3" t="str">
        <f>IF(DRAFT!$B225="","",DRAFT!$B225)</f>
        <v/>
      </c>
      <c r="B223" s="2" t="str">
        <f>IF(COUNT($A223)=0,"",IF($A223&lt;&gt;DRAFT!$B225,"ERR",IF(DRAFT!I225="3E","3E",IF(COUNT(DRAFT!E225,DRAFT!I225)&gt;0,DRAFT!J225,""))))</f>
        <v/>
      </c>
      <c r="C223" s="2" t="str">
        <f>IF(COUNT($A223)=0,"",IF(B223="3E","3E",IF(B223="","I",LOOKUP(B223/D$2,{0,0.4,0.45,0.5,0.55,0.6,0.65,0.7,0.75,0.8,1},{"F","D","C","C+","B-","B","B+","A-","A","A+"}))))</f>
        <v/>
      </c>
      <c r="D223" s="1" t="str">
        <f>IF(COUNT($A223)=0,"",IF(B223="","--",IF(B223="3E","3E",LOOKUP(B223/D$2,{0,0.4,0.45,0.5,0.55,0.6,0.65,0.7,0.75,0.8,1},{0,2,2.25,2.5,2.75,3,3.25,3.5,3.75,4}))))</f>
        <v/>
      </c>
      <c r="E223" s="2" t="str">
        <f>IF(COUNT($A223)=0,"",IF($A223&lt;&gt;DRAFT!$B225,"ERR",IF(DRAFT!R225="3E","3E",IF(COUNT(DRAFT!N225,DRAFT!R225)&gt;0,DRAFT!S225,""))))</f>
        <v/>
      </c>
      <c r="F223" s="2" t="str">
        <f>IF(COUNT($A223)=0,"",IF(E223="3E","3E",IF(E223="","I",LOOKUP(E223/G$2,{0,0.4,0.45,0.5,0.55,0.6,0.65,0.7,0.75,0.8,1},{"F","D","C","C+","B-","B","B+","A-","A","A+"}))))</f>
        <v/>
      </c>
      <c r="G223" s="1" t="str">
        <f>IF(COUNT($A223)=0,"",IF(E223="","--",IF(E223="3E","3E",LOOKUP(E223/G$2,{0,0.4,0.45,0.5,0.55,0.6,0.65,0.7,0.75,0.8,1},{0,2,2.25,2.5,2.75,3,3.25,3.5,3.75,4}))))</f>
        <v/>
      </c>
      <c r="H223" s="2" t="str">
        <f>IF(COUNT($A223)=0,"",IF($A223&lt;&gt;DRAFT!$B225,"ERR",IF(DRAFT!AA225="3E","3E",IF(COUNT(DRAFT!W225,DRAFT!AA225)&gt;0,DRAFT!AB225,""))))</f>
        <v/>
      </c>
      <c r="I223" s="2" t="str">
        <f>IF(COUNT($A223)=0,"",IF(H223="3E","3E",IF(H223="","I",LOOKUP(H223/J$2,{0,0.4,0.45,0.5,0.55,0.6,0.65,0.7,0.75,0.8,1},{"F","D","C","C+","B-","B","B+","A-","A","A+"}))))</f>
        <v/>
      </c>
      <c r="J223" s="1" t="str">
        <f>IF(COUNT($A223)=0,"",IF(H223="","--",IF(H223="3E","3E",LOOKUP(H223/J$2,{0,0.4,0.45,0.5,0.55,0.6,0.65,0.7,0.75,0.8,1},{0,2,2.25,2.5,2.75,3,3.25,3.5,3.75,4}))))</f>
        <v/>
      </c>
      <c r="K223" s="2" t="str">
        <f>IF(COUNT($A223)=0,"",IF($A223&lt;&gt;DRAFT!$B225,"ERR",IF(DRAFT!AJ225="3E","3E",IF(COUNT(DRAFT!AF225,DRAFT!AJ225)&gt;0,DRAFT!AK225,""))))</f>
        <v/>
      </c>
      <c r="L223" s="2" t="str">
        <f>IF(COUNT($A223)=0,"",IF(K223="3E","3E",IF(K223="","I",LOOKUP(K223/M$2,{0,0.4,0.45,0.5,0.55,0.6,0.65,0.7,0.75,0.8,1},{"F","D","C","C+","B-","B","B+","A-","A","A+"}))))</f>
        <v/>
      </c>
      <c r="M223" s="1" t="str">
        <f>IF(COUNT($A223)=0,"",IF(K223="","--",IF(K223="3E","3E",LOOKUP(K223/M$2,{0,0.4,0.45,0.5,0.55,0.6,0.65,0.7,0.75,0.8,1},{0,2,2.25,2.5,2.75,3,3.25,3.5,3.75,4}))))</f>
        <v/>
      </c>
      <c r="N223" s="2" t="str">
        <f>IF(COUNT($A223)=0,"",IF($A223&lt;&gt;DRAFT!$B225,"ERR",IF(DRAFT!AS225="3E","3E",IF(COUNT(DRAFT!AO225,DRAFT!AS225)&gt;0,DRAFT!AT225,""))))</f>
        <v/>
      </c>
      <c r="O223" s="2" t="str">
        <f>IF(COUNT($A223)=0,"",IF(N223="3E","3E",IF(N223="","I",LOOKUP(N223/P$2,{0,0.4,0.45,0.5,0.55,0.6,0.65,0.7,0.75,0.8,1},{"F","D","C","C+","B-","B","B+","A-","A","A+"}))))</f>
        <v/>
      </c>
      <c r="P223" s="1" t="str">
        <f>IF(COUNT($A223)=0,"",IF(N223="","--",IF(N223="3E","3E",LOOKUP(N223/P$2,{0,0.4,0.45,0.5,0.55,0.6,0.65,0.7,0.75,0.8,1},{0,2,2.25,2.5,2.75,3,3.25,3.5,3.75,4}))))</f>
        <v/>
      </c>
      <c r="Q223" s="2" t="str">
        <f>IF(COUNT($A223)=0,"",IF($A223&lt;&gt;DRAFT!$B225,"ERR",IF(DRAFT!BB225="3E","3E",IF(COUNT(DRAFT!AX225,DRAFT!BB225)&gt;0,DRAFT!BC225,""))))</f>
        <v/>
      </c>
      <c r="R223" s="2" t="str">
        <f>IF(COUNT($A223)=0,"",IF(Q223="3E","3E",IF(Q223="","I",LOOKUP(Q223/S$2,{0,0.4,0.45,0.5,0.55,0.6,0.65,0.7,0.75,0.8,1},{"F","D","C","C+","B-","B","B+","A-","A","A+"}))))</f>
        <v/>
      </c>
      <c r="S223" s="1" t="str">
        <f>IF(COUNT($A223)=0,"",IF(Q223="","--",IF(Q223="3E","3E",LOOKUP(Q223/S$2,{0,0.4,0.45,0.5,0.55,0.6,0.65,0.7,0.75,0.8,1},{0,2,2.25,2.5,2.75,3,3.25,3.5,3.75,4}))))</f>
        <v/>
      </c>
      <c r="T223" s="2" t="str">
        <f>IF(COUNT($A223)=0,"",IF($A223&lt;&gt;DRAFT!$B225,"ERR",IF(DRAFT!BK225="3E","3E",IF(COUNT(DRAFT!BG225,DRAFT!BK225)&gt;0,DRAFT!BL225,""))))</f>
        <v/>
      </c>
      <c r="U223" s="2" t="str">
        <f>IF(COUNT($A223)=0,"",IF(T223="3E","3E",IF(T223="","I",LOOKUP(T223/V$2,{0,0.4,0.45,0.5,0.55,0.6,0.65,0.7,0.75,0.8,1},{"F","D","C","C+","B-","B","B+","A-","A","A+"}))))</f>
        <v/>
      </c>
      <c r="V223" s="1" t="str">
        <f>IF(COUNT($A223)=0,"",IF(T223="","--",IF(T223="3E","3E",LOOKUP(T223/V$2,{0,0.4,0.45,0.5,0.55,0.6,0.65,0.7,0.75,0.8,1},{0,2,2.25,2.5,2.75,3,3.25,3.5,3.75,4}))))</f>
        <v/>
      </c>
      <c r="W223" s="2" t="str">
        <f>IF(COUNT($A223)=0,"",IF($A223&lt;&gt;DRAFT!$B225,"ERR",IF(DRAFT!BT225="3E","3E",IF(COUNT(DRAFT!BP225,DRAFT!BT225)&gt;0,DRAFT!BU225,""))))</f>
        <v/>
      </c>
      <c r="X223" s="2" t="str">
        <f>IF(COUNT($A223)=0,"",IF(W223="3E","3E",IF(W223="","I",LOOKUP(W223/Y$2,{0,0.4,0.45,0.5,0.55,0.6,0.65,0.7,0.75,0.8,1},{"F","D","C","C+","B-","B","B+","A-","A","A+"}))))</f>
        <v/>
      </c>
      <c r="Y223" s="1" t="str">
        <f>IF(COUNT($A223)=0,"",IF(W223="","--",IF(W223="3E","3E",LOOKUP(W223/Y$2,{0,0.4,0.45,0.5,0.55,0.6,0.65,0.7,0.75,0.8,1},{0,2,2.25,2.5,2.75,3,3.25,3.5,3.75,4}))))</f>
        <v/>
      </c>
      <c r="Z223" s="2" t="str">
        <f>IF(COUNT($A223)=0,"",IF($A223&lt;&gt;DRAFT!$B225,"ERR",IF(DRAFT!CC225="3E","3E",IF(COUNT(DRAFT!BY225,DRAFT!CC225)&gt;0,DRAFT!CD225,""))))</f>
        <v/>
      </c>
      <c r="AA223" s="2" t="str">
        <f>IF(COUNT($A223)=0,"",IF(Z223="3E","3E",IF(Z223="","I",LOOKUP(Z223/AB$2,{0,0.4,0.45,0.5,0.55,0.6,0.65,0.7,0.75,0.8,1},{"F","D","C","C+","B-","B","B+","A-","A","A+"}))))</f>
        <v/>
      </c>
      <c r="AB223" s="1" t="str">
        <f>IF(COUNT($A223)=0,"",IF(Z223="","--",IF(Z223="3E","3E",LOOKUP(Z223/AB$2,{0,0.4,0.45,0.5,0.55,0.6,0.65,0.7,0.75,0.8,1},{0,2,2.25,2.5,2.75,3,3.25,3.5,3.75,4}))))</f>
        <v/>
      </c>
      <c r="AC223" s="2" t="str">
        <f>IF(COUNT($A223)=0,"",IF($A223&lt;&gt;DRAFT!$B225,"ERR",IF(DRAFT!CF225&gt;0,DRAFT!CF225,"")))</f>
        <v/>
      </c>
      <c r="AD223" s="2" t="str">
        <f>IF(COUNT($A223)=0,"",IF(AC223="3E","3E",IF(AC223="","I",LOOKUP(AC223/AE$2,{0,0.4,0.45,0.5,0.55,0.6,0.65,0.7,0.75,0.8,1},{"F","D","C","C+","B-","B","B+","A-","A","A+"}))))</f>
        <v/>
      </c>
      <c r="AE223" s="1" t="str">
        <f>IF(COUNT($A223)=0,"",IF(AC223="","--",IF(AC223="3E","3E",LOOKUP(AC223/AE$2,{0,0.4,0.45,0.5,0.55,0.6,0.65,0.7,0.75,0.8,1},{0,2,2.25,2.5,2.75,3,3.25,3.5,3.75,4}))))</f>
        <v/>
      </c>
      <c r="AF223" s="2" t="str">
        <f>IF(COUNT($A223)=0,"",IF($A223&lt;&gt;DRAFT!$B225,"ERR",IF(DRAFT!CI225&gt;0,DRAFT!CK225,"")))</f>
        <v/>
      </c>
      <c r="AG223" s="2" t="str">
        <f>IF(COUNT($A223)=0,"",IF(AF223="3E","3E",IF(AF223="","I",LOOKUP(AF223/AH$2,{0,0.4,0.45,0.5,0.55,0.6,0.65,0.7,0.75,0.8,1},{"F","D","C","C+","B-","B","B+","A-","A","A+"}))))</f>
        <v/>
      </c>
      <c r="AH223" s="1" t="str">
        <f>IF(COUNT($A223)=0,"",IF(AF223="","--",IF(AF223="3E","3E",LOOKUP(AF223/AH$2,{0,0.4,0.45,0.5,0.55,0.6,0.65,0.7,0.75,0.8,1},{0,2,2.25,2.5,2.75,3,3.25,3.5,3.75,4}))))</f>
        <v/>
      </c>
      <c r="AI223" s="2" t="str">
        <f>IF($A223&lt;&gt;DRAFT!$B225,"ERR",IF(OR(COUNT($A223)=0,COUNT(DRAFT!CL225:CN225,DRAFT!CP225:CR225)=0),"",CEILING(SUM(DRAFT!CO225,DRAFT!CS225,DRAFT!CT225),1)))</f>
        <v/>
      </c>
      <c r="AJ223" s="2" t="str">
        <f>IF(COUNT($A223)=0,"",IF(AI223="3E","3E",IF(AI223="","I",LOOKUP(AI223/AK$2,{0,0.4,0.45,0.5,0.55,0.6,0.65,0.7,0.75,0.8,1},{"F","D","C","C+","B-","B","B+","A-","A","A+"}))))</f>
        <v/>
      </c>
      <c r="AK223" s="1" t="str">
        <f>IF(COUNT($A223)=0,"",IF(AI223="","--",IF(AI223="3E","3E",LOOKUP(AI223/AK$2,{0,0.4,0.45,0.5,0.55,0.6,0.65,0.7,0.75,0.8,1},{0,2,2.25,2.5,2.75,3,3.25,3.5,3.75,4}))))</f>
        <v/>
      </c>
      <c r="AL223" s="4" t="str">
        <f>IF(OR(COUNT($A223)=0,COUNT(B223:AK223)=0),"",IF(COUNTIF(B223:AK223,"3E")&gt;0,"3E",IF(DRAFT!$A225="R",TRUNC(SUMPRODUCT(RGP,RCP)/TCP,3),TRUNC((SUMPRODUCT(--(IMDGP&gt;0)*IMDGP,IMCP)+CEILING(DRAFT!$DB225*42,0.25))/TCP,3))))</f>
        <v/>
      </c>
      <c r="AM223" s="2" t="str">
        <f>IF(OR(COUNT($A223)=0,COUNT(B223:AK223)=0),"",IF(COUNTIF(B223:AK223,"3E")&gt;0,"3E",IF(DRAFT!$A225="R",SUMPRODUCT(--(RGP&gt;=2),RCP),SUMPRODUCT(--(IMDGP&gt;0),--(IMGP=0),IMCP)+DRAFT!$DC225)))</f>
        <v/>
      </c>
      <c r="AN223" s="67" t="str">
        <f>IF(AL223="3E","3E",IF(COUNT($A223)=0,"",IF(COUNT(AI223)=0,"--",ROUND(((CEILING(DRAFT!$CV225*38,0.25)+CEILING(DRAFT!$CX225*38,0.25)+CEILING(DRAFT!$CZ225*42,0.25)+CEILING($AL223*42,0.25))/160),2))))</f>
        <v/>
      </c>
      <c r="AO223" s="2" t="str">
        <f>IF(AN223="3E","3E",IF(COUNT($A223)=0,"",IF(COUNT(AN223)=0,"I",LOOKUP(AN223,{0,2,2.25,2.5,2.75,3,3.25,3.5,3.75,4},{"F","D","C","C+","B-","B","B+","A-","A","A+"}))))</f>
        <v/>
      </c>
      <c r="AP223" s="2" t="str">
        <f>IF(AN223="3E","3E",IF(OR(COUNT(A223)=0,COUNT(AN223)=0),"",DRAFT!CW225+DRAFT!CY225+DRAFT!DA225+N(TABULATION!AM223)))</f>
        <v/>
      </c>
      <c r="AQ223" s="2" t="str">
        <f>IF(OR(COUNT($A223)=0,COUNT(B223:AK223)=0),"",IF(COUNTIF(B223:AM223,"3E")&gt;0,"3E",IF(AND(DRAFT!$A225="IM",OR($AL223&gt;DRAFT!$DB225,$AM223&gt;DRAFT!$DC225)),"IMPROVED",IF(AND(DRAFT!$A225="IM",$AL223&lt;=DRAFT!$DB225,$AM223&lt;=DRAFT!$DC225),"NOT IMPROVED",IF(AND(DRAFT!CU225="S",AH223&gt;=2,AK223&gt;=2,AN223&gt;=2.5,AP223&gt;=144),"PASS","FAIL")))))</f>
        <v/>
      </c>
      <c r="AR223" s="2" t="str">
        <f t="shared" si="6"/>
        <v/>
      </c>
      <c r="AS223" s="2" t="str">
        <f t="shared" si="7"/>
        <v/>
      </c>
    </row>
    <row r="224" spans="1:45" ht="18.95" customHeight="1" x14ac:dyDescent="0.25">
      <c r="A224" s="3" t="str">
        <f>IF(DRAFT!$B226="","",DRAFT!$B226)</f>
        <v/>
      </c>
      <c r="B224" s="2" t="str">
        <f>IF(COUNT($A224)=0,"",IF($A224&lt;&gt;DRAFT!$B226,"ERR",IF(DRAFT!I226="3E","3E",IF(COUNT(DRAFT!E226,DRAFT!I226)&gt;0,DRAFT!J226,""))))</f>
        <v/>
      </c>
      <c r="C224" s="2" t="str">
        <f>IF(COUNT($A224)=0,"",IF(B224="3E","3E",IF(B224="","I",LOOKUP(B224/D$2,{0,0.4,0.45,0.5,0.55,0.6,0.65,0.7,0.75,0.8,1},{"F","D","C","C+","B-","B","B+","A-","A","A+"}))))</f>
        <v/>
      </c>
      <c r="D224" s="1" t="str">
        <f>IF(COUNT($A224)=0,"",IF(B224="","--",IF(B224="3E","3E",LOOKUP(B224/D$2,{0,0.4,0.45,0.5,0.55,0.6,0.65,0.7,0.75,0.8,1},{0,2,2.25,2.5,2.75,3,3.25,3.5,3.75,4}))))</f>
        <v/>
      </c>
      <c r="E224" s="2" t="str">
        <f>IF(COUNT($A224)=0,"",IF($A224&lt;&gt;DRAFT!$B226,"ERR",IF(DRAFT!R226="3E","3E",IF(COUNT(DRAFT!N226,DRAFT!R226)&gt;0,DRAFT!S226,""))))</f>
        <v/>
      </c>
      <c r="F224" s="2" t="str">
        <f>IF(COUNT($A224)=0,"",IF(E224="3E","3E",IF(E224="","I",LOOKUP(E224/G$2,{0,0.4,0.45,0.5,0.55,0.6,0.65,0.7,0.75,0.8,1},{"F","D","C","C+","B-","B","B+","A-","A","A+"}))))</f>
        <v/>
      </c>
      <c r="G224" s="1" t="str">
        <f>IF(COUNT($A224)=0,"",IF(E224="","--",IF(E224="3E","3E",LOOKUP(E224/G$2,{0,0.4,0.45,0.5,0.55,0.6,0.65,0.7,0.75,0.8,1},{0,2,2.25,2.5,2.75,3,3.25,3.5,3.75,4}))))</f>
        <v/>
      </c>
      <c r="H224" s="2" t="str">
        <f>IF(COUNT($A224)=0,"",IF($A224&lt;&gt;DRAFT!$B226,"ERR",IF(DRAFT!AA226="3E","3E",IF(COUNT(DRAFT!W226,DRAFT!AA226)&gt;0,DRAFT!AB226,""))))</f>
        <v/>
      </c>
      <c r="I224" s="2" t="str">
        <f>IF(COUNT($A224)=0,"",IF(H224="3E","3E",IF(H224="","I",LOOKUP(H224/J$2,{0,0.4,0.45,0.5,0.55,0.6,0.65,0.7,0.75,0.8,1},{"F","D","C","C+","B-","B","B+","A-","A","A+"}))))</f>
        <v/>
      </c>
      <c r="J224" s="1" t="str">
        <f>IF(COUNT($A224)=0,"",IF(H224="","--",IF(H224="3E","3E",LOOKUP(H224/J$2,{0,0.4,0.45,0.5,0.55,0.6,0.65,0.7,0.75,0.8,1},{0,2,2.25,2.5,2.75,3,3.25,3.5,3.75,4}))))</f>
        <v/>
      </c>
      <c r="K224" s="2" t="str">
        <f>IF(COUNT($A224)=0,"",IF($A224&lt;&gt;DRAFT!$B226,"ERR",IF(DRAFT!AJ226="3E","3E",IF(COUNT(DRAFT!AF226,DRAFT!AJ226)&gt;0,DRAFT!AK226,""))))</f>
        <v/>
      </c>
      <c r="L224" s="2" t="str">
        <f>IF(COUNT($A224)=0,"",IF(K224="3E","3E",IF(K224="","I",LOOKUP(K224/M$2,{0,0.4,0.45,0.5,0.55,0.6,0.65,0.7,0.75,0.8,1},{"F","D","C","C+","B-","B","B+","A-","A","A+"}))))</f>
        <v/>
      </c>
      <c r="M224" s="1" t="str">
        <f>IF(COUNT($A224)=0,"",IF(K224="","--",IF(K224="3E","3E",LOOKUP(K224/M$2,{0,0.4,0.45,0.5,0.55,0.6,0.65,0.7,0.75,0.8,1},{0,2,2.25,2.5,2.75,3,3.25,3.5,3.75,4}))))</f>
        <v/>
      </c>
      <c r="N224" s="2" t="str">
        <f>IF(COUNT($A224)=0,"",IF($A224&lt;&gt;DRAFT!$B226,"ERR",IF(DRAFT!AS226="3E","3E",IF(COUNT(DRAFT!AO226,DRAFT!AS226)&gt;0,DRAFT!AT226,""))))</f>
        <v/>
      </c>
      <c r="O224" s="2" t="str">
        <f>IF(COUNT($A224)=0,"",IF(N224="3E","3E",IF(N224="","I",LOOKUP(N224/P$2,{0,0.4,0.45,0.5,0.55,0.6,0.65,0.7,0.75,0.8,1},{"F","D","C","C+","B-","B","B+","A-","A","A+"}))))</f>
        <v/>
      </c>
      <c r="P224" s="1" t="str">
        <f>IF(COUNT($A224)=0,"",IF(N224="","--",IF(N224="3E","3E",LOOKUP(N224/P$2,{0,0.4,0.45,0.5,0.55,0.6,0.65,0.7,0.75,0.8,1},{0,2,2.25,2.5,2.75,3,3.25,3.5,3.75,4}))))</f>
        <v/>
      </c>
      <c r="Q224" s="2" t="str">
        <f>IF(COUNT($A224)=0,"",IF($A224&lt;&gt;DRAFT!$B226,"ERR",IF(DRAFT!BB226="3E","3E",IF(COUNT(DRAFT!AX226,DRAFT!BB226)&gt;0,DRAFT!BC226,""))))</f>
        <v/>
      </c>
      <c r="R224" s="2" t="str">
        <f>IF(COUNT($A224)=0,"",IF(Q224="3E","3E",IF(Q224="","I",LOOKUP(Q224/S$2,{0,0.4,0.45,0.5,0.55,0.6,0.65,0.7,0.75,0.8,1},{"F","D","C","C+","B-","B","B+","A-","A","A+"}))))</f>
        <v/>
      </c>
      <c r="S224" s="1" t="str">
        <f>IF(COUNT($A224)=0,"",IF(Q224="","--",IF(Q224="3E","3E",LOOKUP(Q224/S$2,{0,0.4,0.45,0.5,0.55,0.6,0.65,0.7,0.75,0.8,1},{0,2,2.25,2.5,2.75,3,3.25,3.5,3.75,4}))))</f>
        <v/>
      </c>
      <c r="T224" s="2" t="str">
        <f>IF(COUNT($A224)=0,"",IF($A224&lt;&gt;DRAFT!$B226,"ERR",IF(DRAFT!BK226="3E","3E",IF(COUNT(DRAFT!BG226,DRAFT!BK226)&gt;0,DRAFT!BL226,""))))</f>
        <v/>
      </c>
      <c r="U224" s="2" t="str">
        <f>IF(COUNT($A224)=0,"",IF(T224="3E","3E",IF(T224="","I",LOOKUP(T224/V$2,{0,0.4,0.45,0.5,0.55,0.6,0.65,0.7,0.75,0.8,1},{"F","D","C","C+","B-","B","B+","A-","A","A+"}))))</f>
        <v/>
      </c>
      <c r="V224" s="1" t="str">
        <f>IF(COUNT($A224)=0,"",IF(T224="","--",IF(T224="3E","3E",LOOKUP(T224/V$2,{0,0.4,0.45,0.5,0.55,0.6,0.65,0.7,0.75,0.8,1},{0,2,2.25,2.5,2.75,3,3.25,3.5,3.75,4}))))</f>
        <v/>
      </c>
      <c r="W224" s="2" t="str">
        <f>IF(COUNT($A224)=0,"",IF($A224&lt;&gt;DRAFT!$B226,"ERR",IF(DRAFT!BT226="3E","3E",IF(COUNT(DRAFT!BP226,DRAFT!BT226)&gt;0,DRAFT!BU226,""))))</f>
        <v/>
      </c>
      <c r="X224" s="2" t="str">
        <f>IF(COUNT($A224)=0,"",IF(W224="3E","3E",IF(W224="","I",LOOKUP(W224/Y$2,{0,0.4,0.45,0.5,0.55,0.6,0.65,0.7,0.75,0.8,1},{"F","D","C","C+","B-","B","B+","A-","A","A+"}))))</f>
        <v/>
      </c>
      <c r="Y224" s="1" t="str">
        <f>IF(COUNT($A224)=0,"",IF(W224="","--",IF(W224="3E","3E",LOOKUP(W224/Y$2,{0,0.4,0.45,0.5,0.55,0.6,0.65,0.7,0.75,0.8,1},{0,2,2.25,2.5,2.75,3,3.25,3.5,3.75,4}))))</f>
        <v/>
      </c>
      <c r="Z224" s="2" t="str">
        <f>IF(COUNT($A224)=0,"",IF($A224&lt;&gt;DRAFT!$B226,"ERR",IF(DRAFT!CC226="3E","3E",IF(COUNT(DRAFT!BY226,DRAFT!CC226)&gt;0,DRAFT!CD226,""))))</f>
        <v/>
      </c>
      <c r="AA224" s="2" t="str">
        <f>IF(COUNT($A224)=0,"",IF(Z224="3E","3E",IF(Z224="","I",LOOKUP(Z224/AB$2,{0,0.4,0.45,0.5,0.55,0.6,0.65,0.7,0.75,0.8,1},{"F","D","C","C+","B-","B","B+","A-","A","A+"}))))</f>
        <v/>
      </c>
      <c r="AB224" s="1" t="str">
        <f>IF(COUNT($A224)=0,"",IF(Z224="","--",IF(Z224="3E","3E",LOOKUP(Z224/AB$2,{0,0.4,0.45,0.5,0.55,0.6,0.65,0.7,0.75,0.8,1},{0,2,2.25,2.5,2.75,3,3.25,3.5,3.75,4}))))</f>
        <v/>
      </c>
      <c r="AC224" s="2" t="str">
        <f>IF(COUNT($A224)=0,"",IF($A224&lt;&gt;DRAFT!$B226,"ERR",IF(DRAFT!CF226&gt;0,DRAFT!CF226,"")))</f>
        <v/>
      </c>
      <c r="AD224" s="2" t="str">
        <f>IF(COUNT($A224)=0,"",IF(AC224="3E","3E",IF(AC224="","I",LOOKUP(AC224/AE$2,{0,0.4,0.45,0.5,0.55,0.6,0.65,0.7,0.75,0.8,1},{"F","D","C","C+","B-","B","B+","A-","A","A+"}))))</f>
        <v/>
      </c>
      <c r="AE224" s="1" t="str">
        <f>IF(COUNT($A224)=0,"",IF(AC224="","--",IF(AC224="3E","3E",LOOKUP(AC224/AE$2,{0,0.4,0.45,0.5,0.55,0.6,0.65,0.7,0.75,0.8,1},{0,2,2.25,2.5,2.75,3,3.25,3.5,3.75,4}))))</f>
        <v/>
      </c>
      <c r="AF224" s="2" t="str">
        <f>IF(COUNT($A224)=0,"",IF($A224&lt;&gt;DRAFT!$B226,"ERR",IF(DRAFT!CI226&gt;0,DRAFT!CK226,"")))</f>
        <v/>
      </c>
      <c r="AG224" s="2" t="str">
        <f>IF(COUNT($A224)=0,"",IF(AF224="3E","3E",IF(AF224="","I",LOOKUP(AF224/AH$2,{0,0.4,0.45,0.5,0.55,0.6,0.65,0.7,0.75,0.8,1},{"F","D","C","C+","B-","B","B+","A-","A","A+"}))))</f>
        <v/>
      </c>
      <c r="AH224" s="1" t="str">
        <f>IF(COUNT($A224)=0,"",IF(AF224="","--",IF(AF224="3E","3E",LOOKUP(AF224/AH$2,{0,0.4,0.45,0.5,0.55,0.6,0.65,0.7,0.75,0.8,1},{0,2,2.25,2.5,2.75,3,3.25,3.5,3.75,4}))))</f>
        <v/>
      </c>
      <c r="AI224" s="2" t="str">
        <f>IF($A224&lt;&gt;DRAFT!$B226,"ERR",IF(OR(COUNT($A224)=0,COUNT(DRAFT!CL226:CN226,DRAFT!CP226:CR226)=0),"",CEILING(SUM(DRAFT!CO226,DRAFT!CS226,DRAFT!CT226),1)))</f>
        <v/>
      </c>
      <c r="AJ224" s="2" t="str">
        <f>IF(COUNT($A224)=0,"",IF(AI224="3E","3E",IF(AI224="","I",LOOKUP(AI224/AK$2,{0,0.4,0.45,0.5,0.55,0.6,0.65,0.7,0.75,0.8,1},{"F","D","C","C+","B-","B","B+","A-","A","A+"}))))</f>
        <v/>
      </c>
      <c r="AK224" s="1" t="str">
        <f>IF(COUNT($A224)=0,"",IF(AI224="","--",IF(AI224="3E","3E",LOOKUP(AI224/AK$2,{0,0.4,0.45,0.5,0.55,0.6,0.65,0.7,0.75,0.8,1},{0,2,2.25,2.5,2.75,3,3.25,3.5,3.75,4}))))</f>
        <v/>
      </c>
      <c r="AL224" s="4" t="str">
        <f>IF(OR(COUNT($A224)=0,COUNT(B224:AK224)=0),"",IF(COUNTIF(B224:AK224,"3E")&gt;0,"3E",IF(DRAFT!$A226="R",TRUNC(SUMPRODUCT(RGP,RCP)/TCP,3),TRUNC((SUMPRODUCT(--(IMDGP&gt;0)*IMDGP,IMCP)+CEILING(DRAFT!$DB226*42,0.25))/TCP,3))))</f>
        <v/>
      </c>
      <c r="AM224" s="2" t="str">
        <f>IF(OR(COUNT($A224)=0,COUNT(B224:AK224)=0),"",IF(COUNTIF(B224:AK224,"3E")&gt;0,"3E",IF(DRAFT!$A226="R",SUMPRODUCT(--(RGP&gt;=2),RCP),SUMPRODUCT(--(IMDGP&gt;0),--(IMGP=0),IMCP)+DRAFT!$DC226)))</f>
        <v/>
      </c>
      <c r="AN224" s="67" t="str">
        <f>IF(AL224="3E","3E",IF(COUNT($A224)=0,"",IF(COUNT(AI224)=0,"--",ROUND(((CEILING(DRAFT!$CV226*38,0.25)+CEILING(DRAFT!$CX226*38,0.25)+CEILING(DRAFT!$CZ226*42,0.25)+CEILING($AL224*42,0.25))/160),2))))</f>
        <v/>
      </c>
      <c r="AO224" s="2" t="str">
        <f>IF(AN224="3E","3E",IF(COUNT($A224)=0,"",IF(COUNT(AN224)=0,"I",LOOKUP(AN224,{0,2,2.25,2.5,2.75,3,3.25,3.5,3.75,4},{"F","D","C","C+","B-","B","B+","A-","A","A+"}))))</f>
        <v/>
      </c>
      <c r="AP224" s="2" t="str">
        <f>IF(AN224="3E","3E",IF(OR(COUNT(A224)=0,COUNT(AN224)=0),"",DRAFT!CW226+DRAFT!CY226+DRAFT!DA226+N(TABULATION!AM224)))</f>
        <v/>
      </c>
      <c r="AQ224" s="2" t="str">
        <f>IF(OR(COUNT($A224)=0,COUNT(B224:AK224)=0),"",IF(COUNTIF(B224:AM224,"3E")&gt;0,"3E",IF(AND(DRAFT!$A226="IM",OR($AL224&gt;DRAFT!$DB226,$AM224&gt;DRAFT!$DC226)),"IMPROVED",IF(AND(DRAFT!$A226="IM",$AL224&lt;=DRAFT!$DB226,$AM224&lt;=DRAFT!$DC226),"NOT IMPROVED",IF(AND(DRAFT!CU226="S",AH224&gt;=2,AK224&gt;=2,AN224&gt;=2.5,AP224&gt;=144),"PASS","FAIL")))))</f>
        <v/>
      </c>
      <c r="AR224" s="2" t="str">
        <f t="shared" si="6"/>
        <v/>
      </c>
      <c r="AS224" s="2" t="str">
        <f t="shared" si="7"/>
        <v/>
      </c>
    </row>
    <row r="225" spans="1:45" ht="18.95" customHeight="1" x14ac:dyDescent="0.25">
      <c r="A225" s="3" t="str">
        <f>IF(DRAFT!$B227="","",DRAFT!$B227)</f>
        <v/>
      </c>
      <c r="B225" s="2" t="str">
        <f>IF(COUNT($A225)=0,"",IF($A225&lt;&gt;DRAFT!$B227,"ERR",IF(DRAFT!I227="3E","3E",IF(COUNT(DRAFT!E227,DRAFT!I227)&gt;0,DRAFT!J227,""))))</f>
        <v/>
      </c>
      <c r="C225" s="2" t="str">
        <f>IF(COUNT($A225)=0,"",IF(B225="3E","3E",IF(B225="","I",LOOKUP(B225/D$2,{0,0.4,0.45,0.5,0.55,0.6,0.65,0.7,0.75,0.8,1},{"F","D","C","C+","B-","B","B+","A-","A","A+"}))))</f>
        <v/>
      </c>
      <c r="D225" s="1" t="str">
        <f>IF(COUNT($A225)=0,"",IF(B225="","--",IF(B225="3E","3E",LOOKUP(B225/D$2,{0,0.4,0.45,0.5,0.55,0.6,0.65,0.7,0.75,0.8,1},{0,2,2.25,2.5,2.75,3,3.25,3.5,3.75,4}))))</f>
        <v/>
      </c>
      <c r="E225" s="2" t="str">
        <f>IF(COUNT($A225)=0,"",IF($A225&lt;&gt;DRAFT!$B227,"ERR",IF(DRAFT!R227="3E","3E",IF(COUNT(DRAFT!N227,DRAFT!R227)&gt;0,DRAFT!S227,""))))</f>
        <v/>
      </c>
      <c r="F225" s="2" t="str">
        <f>IF(COUNT($A225)=0,"",IF(E225="3E","3E",IF(E225="","I",LOOKUP(E225/G$2,{0,0.4,0.45,0.5,0.55,0.6,0.65,0.7,0.75,0.8,1},{"F","D","C","C+","B-","B","B+","A-","A","A+"}))))</f>
        <v/>
      </c>
      <c r="G225" s="1" t="str">
        <f>IF(COUNT($A225)=0,"",IF(E225="","--",IF(E225="3E","3E",LOOKUP(E225/G$2,{0,0.4,0.45,0.5,0.55,0.6,0.65,0.7,0.75,0.8,1},{0,2,2.25,2.5,2.75,3,3.25,3.5,3.75,4}))))</f>
        <v/>
      </c>
      <c r="H225" s="2" t="str">
        <f>IF(COUNT($A225)=0,"",IF($A225&lt;&gt;DRAFT!$B227,"ERR",IF(DRAFT!AA227="3E","3E",IF(COUNT(DRAFT!W227,DRAFT!AA227)&gt;0,DRAFT!AB227,""))))</f>
        <v/>
      </c>
      <c r="I225" s="2" t="str">
        <f>IF(COUNT($A225)=0,"",IF(H225="3E","3E",IF(H225="","I",LOOKUP(H225/J$2,{0,0.4,0.45,0.5,0.55,0.6,0.65,0.7,0.75,0.8,1},{"F","D","C","C+","B-","B","B+","A-","A","A+"}))))</f>
        <v/>
      </c>
      <c r="J225" s="1" t="str">
        <f>IF(COUNT($A225)=0,"",IF(H225="","--",IF(H225="3E","3E",LOOKUP(H225/J$2,{0,0.4,0.45,0.5,0.55,0.6,0.65,0.7,0.75,0.8,1},{0,2,2.25,2.5,2.75,3,3.25,3.5,3.75,4}))))</f>
        <v/>
      </c>
      <c r="K225" s="2" t="str">
        <f>IF(COUNT($A225)=0,"",IF($A225&lt;&gt;DRAFT!$B227,"ERR",IF(DRAFT!AJ227="3E","3E",IF(COUNT(DRAFT!AF227,DRAFT!AJ227)&gt;0,DRAFT!AK227,""))))</f>
        <v/>
      </c>
      <c r="L225" s="2" t="str">
        <f>IF(COUNT($A225)=0,"",IF(K225="3E","3E",IF(K225="","I",LOOKUP(K225/M$2,{0,0.4,0.45,0.5,0.55,0.6,0.65,0.7,0.75,0.8,1},{"F","D","C","C+","B-","B","B+","A-","A","A+"}))))</f>
        <v/>
      </c>
      <c r="M225" s="1" t="str">
        <f>IF(COUNT($A225)=0,"",IF(K225="","--",IF(K225="3E","3E",LOOKUP(K225/M$2,{0,0.4,0.45,0.5,0.55,0.6,0.65,0.7,0.75,0.8,1},{0,2,2.25,2.5,2.75,3,3.25,3.5,3.75,4}))))</f>
        <v/>
      </c>
      <c r="N225" s="2" t="str">
        <f>IF(COUNT($A225)=0,"",IF($A225&lt;&gt;DRAFT!$B227,"ERR",IF(DRAFT!AS227="3E","3E",IF(COUNT(DRAFT!AO227,DRAFT!AS227)&gt;0,DRAFT!AT227,""))))</f>
        <v/>
      </c>
      <c r="O225" s="2" t="str">
        <f>IF(COUNT($A225)=0,"",IF(N225="3E","3E",IF(N225="","I",LOOKUP(N225/P$2,{0,0.4,0.45,0.5,0.55,0.6,0.65,0.7,0.75,0.8,1},{"F","D","C","C+","B-","B","B+","A-","A","A+"}))))</f>
        <v/>
      </c>
      <c r="P225" s="1" t="str">
        <f>IF(COUNT($A225)=0,"",IF(N225="","--",IF(N225="3E","3E",LOOKUP(N225/P$2,{0,0.4,0.45,0.5,0.55,0.6,0.65,0.7,0.75,0.8,1},{0,2,2.25,2.5,2.75,3,3.25,3.5,3.75,4}))))</f>
        <v/>
      </c>
      <c r="Q225" s="2" t="str">
        <f>IF(COUNT($A225)=0,"",IF($A225&lt;&gt;DRAFT!$B227,"ERR",IF(DRAFT!BB227="3E","3E",IF(COUNT(DRAFT!AX227,DRAFT!BB227)&gt;0,DRAFT!BC227,""))))</f>
        <v/>
      </c>
      <c r="R225" s="2" t="str">
        <f>IF(COUNT($A225)=0,"",IF(Q225="3E","3E",IF(Q225="","I",LOOKUP(Q225/S$2,{0,0.4,0.45,0.5,0.55,0.6,0.65,0.7,0.75,0.8,1},{"F","D","C","C+","B-","B","B+","A-","A","A+"}))))</f>
        <v/>
      </c>
      <c r="S225" s="1" t="str">
        <f>IF(COUNT($A225)=0,"",IF(Q225="","--",IF(Q225="3E","3E",LOOKUP(Q225/S$2,{0,0.4,0.45,0.5,0.55,0.6,0.65,0.7,0.75,0.8,1},{0,2,2.25,2.5,2.75,3,3.25,3.5,3.75,4}))))</f>
        <v/>
      </c>
      <c r="T225" s="2" t="str">
        <f>IF(COUNT($A225)=0,"",IF($A225&lt;&gt;DRAFT!$B227,"ERR",IF(DRAFT!BK227="3E","3E",IF(COUNT(DRAFT!BG227,DRAFT!BK227)&gt;0,DRAFT!BL227,""))))</f>
        <v/>
      </c>
      <c r="U225" s="2" t="str">
        <f>IF(COUNT($A225)=0,"",IF(T225="3E","3E",IF(T225="","I",LOOKUP(T225/V$2,{0,0.4,0.45,0.5,0.55,0.6,0.65,0.7,0.75,0.8,1},{"F","D","C","C+","B-","B","B+","A-","A","A+"}))))</f>
        <v/>
      </c>
      <c r="V225" s="1" t="str">
        <f>IF(COUNT($A225)=0,"",IF(T225="","--",IF(T225="3E","3E",LOOKUP(T225/V$2,{0,0.4,0.45,0.5,0.55,0.6,0.65,0.7,0.75,0.8,1},{0,2,2.25,2.5,2.75,3,3.25,3.5,3.75,4}))))</f>
        <v/>
      </c>
      <c r="W225" s="2" t="str">
        <f>IF(COUNT($A225)=0,"",IF($A225&lt;&gt;DRAFT!$B227,"ERR",IF(DRAFT!BT227="3E","3E",IF(COUNT(DRAFT!BP227,DRAFT!BT227)&gt;0,DRAFT!BU227,""))))</f>
        <v/>
      </c>
      <c r="X225" s="2" t="str">
        <f>IF(COUNT($A225)=0,"",IF(W225="3E","3E",IF(W225="","I",LOOKUP(W225/Y$2,{0,0.4,0.45,0.5,0.55,0.6,0.65,0.7,0.75,0.8,1},{"F","D","C","C+","B-","B","B+","A-","A","A+"}))))</f>
        <v/>
      </c>
      <c r="Y225" s="1" t="str">
        <f>IF(COUNT($A225)=0,"",IF(W225="","--",IF(W225="3E","3E",LOOKUP(W225/Y$2,{0,0.4,0.45,0.5,0.55,0.6,0.65,0.7,0.75,0.8,1},{0,2,2.25,2.5,2.75,3,3.25,3.5,3.75,4}))))</f>
        <v/>
      </c>
      <c r="Z225" s="2" t="str">
        <f>IF(COUNT($A225)=0,"",IF($A225&lt;&gt;DRAFT!$B227,"ERR",IF(DRAFT!CC227="3E","3E",IF(COUNT(DRAFT!BY227,DRAFT!CC227)&gt;0,DRAFT!CD227,""))))</f>
        <v/>
      </c>
      <c r="AA225" s="2" t="str">
        <f>IF(COUNT($A225)=0,"",IF(Z225="3E","3E",IF(Z225="","I",LOOKUP(Z225/AB$2,{0,0.4,0.45,0.5,0.55,0.6,0.65,0.7,0.75,0.8,1},{"F","D","C","C+","B-","B","B+","A-","A","A+"}))))</f>
        <v/>
      </c>
      <c r="AB225" s="1" t="str">
        <f>IF(COUNT($A225)=0,"",IF(Z225="","--",IF(Z225="3E","3E",LOOKUP(Z225/AB$2,{0,0.4,0.45,0.5,0.55,0.6,0.65,0.7,0.75,0.8,1},{0,2,2.25,2.5,2.75,3,3.25,3.5,3.75,4}))))</f>
        <v/>
      </c>
      <c r="AC225" s="2" t="str">
        <f>IF(COUNT($A225)=0,"",IF($A225&lt;&gt;DRAFT!$B227,"ERR",IF(DRAFT!CF227&gt;0,DRAFT!CF227,"")))</f>
        <v/>
      </c>
      <c r="AD225" s="2" t="str">
        <f>IF(COUNT($A225)=0,"",IF(AC225="3E","3E",IF(AC225="","I",LOOKUP(AC225/AE$2,{0,0.4,0.45,0.5,0.55,0.6,0.65,0.7,0.75,0.8,1},{"F","D","C","C+","B-","B","B+","A-","A","A+"}))))</f>
        <v/>
      </c>
      <c r="AE225" s="1" t="str">
        <f>IF(COUNT($A225)=0,"",IF(AC225="","--",IF(AC225="3E","3E",LOOKUP(AC225/AE$2,{0,0.4,0.45,0.5,0.55,0.6,0.65,0.7,0.75,0.8,1},{0,2,2.25,2.5,2.75,3,3.25,3.5,3.75,4}))))</f>
        <v/>
      </c>
      <c r="AF225" s="2" t="str">
        <f>IF(COUNT($A225)=0,"",IF($A225&lt;&gt;DRAFT!$B227,"ERR",IF(DRAFT!CI227&gt;0,DRAFT!CK227,"")))</f>
        <v/>
      </c>
      <c r="AG225" s="2" t="str">
        <f>IF(COUNT($A225)=0,"",IF(AF225="3E","3E",IF(AF225="","I",LOOKUP(AF225/AH$2,{0,0.4,0.45,0.5,0.55,0.6,0.65,0.7,0.75,0.8,1},{"F","D","C","C+","B-","B","B+","A-","A","A+"}))))</f>
        <v/>
      </c>
      <c r="AH225" s="1" t="str">
        <f>IF(COUNT($A225)=0,"",IF(AF225="","--",IF(AF225="3E","3E",LOOKUP(AF225/AH$2,{0,0.4,0.45,0.5,0.55,0.6,0.65,0.7,0.75,0.8,1},{0,2,2.25,2.5,2.75,3,3.25,3.5,3.75,4}))))</f>
        <v/>
      </c>
      <c r="AI225" s="2" t="str">
        <f>IF($A225&lt;&gt;DRAFT!$B227,"ERR",IF(OR(COUNT($A225)=0,COUNT(DRAFT!CL227:CN227,DRAFT!CP227:CR227)=0),"",CEILING(SUM(DRAFT!CO227,DRAFT!CS227,DRAFT!CT227),1)))</f>
        <v/>
      </c>
      <c r="AJ225" s="2" t="str">
        <f>IF(COUNT($A225)=0,"",IF(AI225="3E","3E",IF(AI225="","I",LOOKUP(AI225/AK$2,{0,0.4,0.45,0.5,0.55,0.6,0.65,0.7,0.75,0.8,1},{"F","D","C","C+","B-","B","B+","A-","A","A+"}))))</f>
        <v/>
      </c>
      <c r="AK225" s="1" t="str">
        <f>IF(COUNT($A225)=0,"",IF(AI225="","--",IF(AI225="3E","3E",LOOKUP(AI225/AK$2,{0,0.4,0.45,0.5,0.55,0.6,0.65,0.7,0.75,0.8,1},{0,2,2.25,2.5,2.75,3,3.25,3.5,3.75,4}))))</f>
        <v/>
      </c>
      <c r="AL225" s="4" t="str">
        <f>IF(OR(COUNT($A225)=0,COUNT(B225:AK225)=0),"",IF(COUNTIF(B225:AK225,"3E")&gt;0,"3E",IF(DRAFT!$A227="R",TRUNC(SUMPRODUCT(RGP,RCP)/TCP,3),TRUNC((SUMPRODUCT(--(IMDGP&gt;0)*IMDGP,IMCP)+CEILING(DRAFT!$DB227*42,0.25))/TCP,3))))</f>
        <v/>
      </c>
      <c r="AM225" s="2" t="str">
        <f>IF(OR(COUNT($A225)=0,COUNT(B225:AK225)=0),"",IF(COUNTIF(B225:AK225,"3E")&gt;0,"3E",IF(DRAFT!$A227="R",SUMPRODUCT(--(RGP&gt;=2),RCP),SUMPRODUCT(--(IMDGP&gt;0),--(IMGP=0),IMCP)+DRAFT!$DC227)))</f>
        <v/>
      </c>
      <c r="AN225" s="67" t="str">
        <f>IF(AL225="3E","3E",IF(COUNT($A225)=0,"",IF(COUNT(AI225)=0,"--",ROUND(((CEILING(DRAFT!$CV227*38,0.25)+CEILING(DRAFT!$CX227*38,0.25)+CEILING(DRAFT!$CZ227*42,0.25)+CEILING($AL225*42,0.25))/160),2))))</f>
        <v/>
      </c>
      <c r="AO225" s="2" t="str">
        <f>IF(AN225="3E","3E",IF(COUNT($A225)=0,"",IF(COUNT(AN225)=0,"I",LOOKUP(AN225,{0,2,2.25,2.5,2.75,3,3.25,3.5,3.75,4},{"F","D","C","C+","B-","B","B+","A-","A","A+"}))))</f>
        <v/>
      </c>
      <c r="AP225" s="2" t="str">
        <f>IF(AN225="3E","3E",IF(OR(COUNT(A225)=0,COUNT(AN225)=0),"",DRAFT!CW227+DRAFT!CY227+DRAFT!DA227+N(TABULATION!AM225)))</f>
        <v/>
      </c>
      <c r="AQ225" s="2" t="str">
        <f>IF(OR(COUNT($A225)=0,COUNT(B225:AK225)=0),"",IF(COUNTIF(B225:AM225,"3E")&gt;0,"3E",IF(AND(DRAFT!$A227="IM",OR($AL225&gt;DRAFT!$DB227,$AM225&gt;DRAFT!$DC227)),"IMPROVED",IF(AND(DRAFT!$A227="IM",$AL225&lt;=DRAFT!$DB227,$AM225&lt;=DRAFT!$DC227),"NOT IMPROVED",IF(AND(DRAFT!CU227="S",AH225&gt;=2,AK225&gt;=2,AN225&gt;=2.5,AP225&gt;=144),"PASS","FAIL")))))</f>
        <v/>
      </c>
      <c r="AR225" s="2" t="str">
        <f t="shared" si="6"/>
        <v/>
      </c>
      <c r="AS225" s="2" t="str">
        <f t="shared" si="7"/>
        <v/>
      </c>
    </row>
    <row r="226" spans="1:45" ht="18.95" customHeight="1" x14ac:dyDescent="0.25">
      <c r="A226" s="3" t="str">
        <f>IF(DRAFT!$B228="","",DRAFT!$B228)</f>
        <v/>
      </c>
      <c r="B226" s="2" t="str">
        <f>IF(COUNT($A226)=0,"",IF($A226&lt;&gt;DRAFT!$B228,"ERR",IF(DRAFT!I228="3E","3E",IF(COUNT(DRAFT!E228,DRAFT!I228)&gt;0,DRAFT!J228,""))))</f>
        <v/>
      </c>
      <c r="C226" s="2" t="str">
        <f>IF(COUNT($A226)=0,"",IF(B226="3E","3E",IF(B226="","I",LOOKUP(B226/D$2,{0,0.4,0.45,0.5,0.55,0.6,0.65,0.7,0.75,0.8,1},{"F","D","C","C+","B-","B","B+","A-","A","A+"}))))</f>
        <v/>
      </c>
      <c r="D226" s="1" t="str">
        <f>IF(COUNT($A226)=0,"",IF(B226="","--",IF(B226="3E","3E",LOOKUP(B226/D$2,{0,0.4,0.45,0.5,0.55,0.6,0.65,0.7,0.75,0.8,1},{0,2,2.25,2.5,2.75,3,3.25,3.5,3.75,4}))))</f>
        <v/>
      </c>
      <c r="E226" s="2" t="str">
        <f>IF(COUNT($A226)=0,"",IF($A226&lt;&gt;DRAFT!$B228,"ERR",IF(DRAFT!R228="3E","3E",IF(COUNT(DRAFT!N228,DRAFT!R228)&gt;0,DRAFT!S228,""))))</f>
        <v/>
      </c>
      <c r="F226" s="2" t="str">
        <f>IF(COUNT($A226)=0,"",IF(E226="3E","3E",IF(E226="","I",LOOKUP(E226/G$2,{0,0.4,0.45,0.5,0.55,0.6,0.65,0.7,0.75,0.8,1},{"F","D","C","C+","B-","B","B+","A-","A","A+"}))))</f>
        <v/>
      </c>
      <c r="G226" s="1" t="str">
        <f>IF(COUNT($A226)=0,"",IF(E226="","--",IF(E226="3E","3E",LOOKUP(E226/G$2,{0,0.4,0.45,0.5,0.55,0.6,0.65,0.7,0.75,0.8,1},{0,2,2.25,2.5,2.75,3,3.25,3.5,3.75,4}))))</f>
        <v/>
      </c>
      <c r="H226" s="2" t="str">
        <f>IF(COUNT($A226)=0,"",IF($A226&lt;&gt;DRAFT!$B228,"ERR",IF(DRAFT!AA228="3E","3E",IF(COUNT(DRAFT!W228,DRAFT!AA228)&gt;0,DRAFT!AB228,""))))</f>
        <v/>
      </c>
      <c r="I226" s="2" t="str">
        <f>IF(COUNT($A226)=0,"",IF(H226="3E","3E",IF(H226="","I",LOOKUP(H226/J$2,{0,0.4,0.45,0.5,0.55,0.6,0.65,0.7,0.75,0.8,1},{"F","D","C","C+","B-","B","B+","A-","A","A+"}))))</f>
        <v/>
      </c>
      <c r="J226" s="1" t="str">
        <f>IF(COUNT($A226)=0,"",IF(H226="","--",IF(H226="3E","3E",LOOKUP(H226/J$2,{0,0.4,0.45,0.5,0.55,0.6,0.65,0.7,0.75,0.8,1},{0,2,2.25,2.5,2.75,3,3.25,3.5,3.75,4}))))</f>
        <v/>
      </c>
      <c r="K226" s="2" t="str">
        <f>IF(COUNT($A226)=0,"",IF($A226&lt;&gt;DRAFT!$B228,"ERR",IF(DRAFT!AJ228="3E","3E",IF(COUNT(DRAFT!AF228,DRAFT!AJ228)&gt;0,DRAFT!AK228,""))))</f>
        <v/>
      </c>
      <c r="L226" s="2" t="str">
        <f>IF(COUNT($A226)=0,"",IF(K226="3E","3E",IF(K226="","I",LOOKUP(K226/M$2,{0,0.4,0.45,0.5,0.55,0.6,0.65,0.7,0.75,0.8,1},{"F","D","C","C+","B-","B","B+","A-","A","A+"}))))</f>
        <v/>
      </c>
      <c r="M226" s="1" t="str">
        <f>IF(COUNT($A226)=0,"",IF(K226="","--",IF(K226="3E","3E",LOOKUP(K226/M$2,{0,0.4,0.45,0.5,0.55,0.6,0.65,0.7,0.75,0.8,1},{0,2,2.25,2.5,2.75,3,3.25,3.5,3.75,4}))))</f>
        <v/>
      </c>
      <c r="N226" s="2" t="str">
        <f>IF(COUNT($A226)=0,"",IF($A226&lt;&gt;DRAFT!$B228,"ERR",IF(DRAFT!AS228="3E","3E",IF(COUNT(DRAFT!AO228,DRAFT!AS228)&gt;0,DRAFT!AT228,""))))</f>
        <v/>
      </c>
      <c r="O226" s="2" t="str">
        <f>IF(COUNT($A226)=0,"",IF(N226="3E","3E",IF(N226="","I",LOOKUP(N226/P$2,{0,0.4,0.45,0.5,0.55,0.6,0.65,0.7,0.75,0.8,1},{"F","D","C","C+","B-","B","B+","A-","A","A+"}))))</f>
        <v/>
      </c>
      <c r="P226" s="1" t="str">
        <f>IF(COUNT($A226)=0,"",IF(N226="","--",IF(N226="3E","3E",LOOKUP(N226/P$2,{0,0.4,0.45,0.5,0.55,0.6,0.65,0.7,0.75,0.8,1},{0,2,2.25,2.5,2.75,3,3.25,3.5,3.75,4}))))</f>
        <v/>
      </c>
      <c r="Q226" s="2" t="str">
        <f>IF(COUNT($A226)=0,"",IF($A226&lt;&gt;DRAFT!$B228,"ERR",IF(DRAFT!BB228="3E","3E",IF(COUNT(DRAFT!AX228,DRAFT!BB228)&gt;0,DRAFT!BC228,""))))</f>
        <v/>
      </c>
      <c r="R226" s="2" t="str">
        <f>IF(COUNT($A226)=0,"",IF(Q226="3E","3E",IF(Q226="","I",LOOKUP(Q226/S$2,{0,0.4,0.45,0.5,0.55,0.6,0.65,0.7,0.75,0.8,1},{"F","D","C","C+","B-","B","B+","A-","A","A+"}))))</f>
        <v/>
      </c>
      <c r="S226" s="1" t="str">
        <f>IF(COUNT($A226)=0,"",IF(Q226="","--",IF(Q226="3E","3E",LOOKUP(Q226/S$2,{0,0.4,0.45,0.5,0.55,0.6,0.65,0.7,0.75,0.8,1},{0,2,2.25,2.5,2.75,3,3.25,3.5,3.75,4}))))</f>
        <v/>
      </c>
      <c r="T226" s="2" t="str">
        <f>IF(COUNT($A226)=0,"",IF($A226&lt;&gt;DRAFT!$B228,"ERR",IF(DRAFT!BK228="3E","3E",IF(COUNT(DRAFT!BG228,DRAFT!BK228)&gt;0,DRAFT!BL228,""))))</f>
        <v/>
      </c>
      <c r="U226" s="2" t="str">
        <f>IF(COUNT($A226)=0,"",IF(T226="3E","3E",IF(T226="","I",LOOKUP(T226/V$2,{0,0.4,0.45,0.5,0.55,0.6,0.65,0.7,0.75,0.8,1},{"F","D","C","C+","B-","B","B+","A-","A","A+"}))))</f>
        <v/>
      </c>
      <c r="V226" s="1" t="str">
        <f>IF(COUNT($A226)=0,"",IF(T226="","--",IF(T226="3E","3E",LOOKUP(T226/V$2,{0,0.4,0.45,0.5,0.55,0.6,0.65,0.7,0.75,0.8,1},{0,2,2.25,2.5,2.75,3,3.25,3.5,3.75,4}))))</f>
        <v/>
      </c>
      <c r="W226" s="2" t="str">
        <f>IF(COUNT($A226)=0,"",IF($A226&lt;&gt;DRAFT!$B228,"ERR",IF(DRAFT!BT228="3E","3E",IF(COUNT(DRAFT!BP228,DRAFT!BT228)&gt;0,DRAFT!BU228,""))))</f>
        <v/>
      </c>
      <c r="X226" s="2" t="str">
        <f>IF(COUNT($A226)=0,"",IF(W226="3E","3E",IF(W226="","I",LOOKUP(W226/Y$2,{0,0.4,0.45,0.5,0.55,0.6,0.65,0.7,0.75,0.8,1},{"F","D","C","C+","B-","B","B+","A-","A","A+"}))))</f>
        <v/>
      </c>
      <c r="Y226" s="1" t="str">
        <f>IF(COUNT($A226)=0,"",IF(W226="","--",IF(W226="3E","3E",LOOKUP(W226/Y$2,{0,0.4,0.45,0.5,0.55,0.6,0.65,0.7,0.75,0.8,1},{0,2,2.25,2.5,2.75,3,3.25,3.5,3.75,4}))))</f>
        <v/>
      </c>
      <c r="Z226" s="2" t="str">
        <f>IF(COUNT($A226)=0,"",IF($A226&lt;&gt;DRAFT!$B228,"ERR",IF(DRAFT!CC228="3E","3E",IF(COUNT(DRAFT!BY228,DRAFT!CC228)&gt;0,DRAFT!CD228,""))))</f>
        <v/>
      </c>
      <c r="AA226" s="2" t="str">
        <f>IF(COUNT($A226)=0,"",IF(Z226="3E","3E",IF(Z226="","I",LOOKUP(Z226/AB$2,{0,0.4,0.45,0.5,0.55,0.6,0.65,0.7,0.75,0.8,1},{"F","D","C","C+","B-","B","B+","A-","A","A+"}))))</f>
        <v/>
      </c>
      <c r="AB226" s="1" t="str">
        <f>IF(COUNT($A226)=0,"",IF(Z226="","--",IF(Z226="3E","3E",LOOKUP(Z226/AB$2,{0,0.4,0.45,0.5,0.55,0.6,0.65,0.7,0.75,0.8,1},{0,2,2.25,2.5,2.75,3,3.25,3.5,3.75,4}))))</f>
        <v/>
      </c>
      <c r="AC226" s="2" t="str">
        <f>IF(COUNT($A226)=0,"",IF($A226&lt;&gt;DRAFT!$B228,"ERR",IF(DRAFT!CF228&gt;0,DRAFT!CF228,"")))</f>
        <v/>
      </c>
      <c r="AD226" s="2" t="str">
        <f>IF(COUNT($A226)=0,"",IF(AC226="3E","3E",IF(AC226="","I",LOOKUP(AC226/AE$2,{0,0.4,0.45,0.5,0.55,0.6,0.65,0.7,0.75,0.8,1},{"F","D","C","C+","B-","B","B+","A-","A","A+"}))))</f>
        <v/>
      </c>
      <c r="AE226" s="1" t="str">
        <f>IF(COUNT($A226)=0,"",IF(AC226="","--",IF(AC226="3E","3E",LOOKUP(AC226/AE$2,{0,0.4,0.45,0.5,0.55,0.6,0.65,0.7,0.75,0.8,1},{0,2,2.25,2.5,2.75,3,3.25,3.5,3.75,4}))))</f>
        <v/>
      </c>
      <c r="AF226" s="2" t="str">
        <f>IF(COUNT($A226)=0,"",IF($A226&lt;&gt;DRAFT!$B228,"ERR",IF(DRAFT!CI228&gt;0,DRAFT!CK228,"")))</f>
        <v/>
      </c>
      <c r="AG226" s="2" t="str">
        <f>IF(COUNT($A226)=0,"",IF(AF226="3E","3E",IF(AF226="","I",LOOKUP(AF226/AH$2,{0,0.4,0.45,0.5,0.55,0.6,0.65,0.7,0.75,0.8,1},{"F","D","C","C+","B-","B","B+","A-","A","A+"}))))</f>
        <v/>
      </c>
      <c r="AH226" s="1" t="str">
        <f>IF(COUNT($A226)=0,"",IF(AF226="","--",IF(AF226="3E","3E",LOOKUP(AF226/AH$2,{0,0.4,0.45,0.5,0.55,0.6,0.65,0.7,0.75,0.8,1},{0,2,2.25,2.5,2.75,3,3.25,3.5,3.75,4}))))</f>
        <v/>
      </c>
      <c r="AI226" s="2" t="str">
        <f>IF($A226&lt;&gt;DRAFT!$B228,"ERR",IF(OR(COUNT($A226)=0,COUNT(DRAFT!CL228:CN228,DRAFT!CP228:CR228)=0),"",CEILING(SUM(DRAFT!CO228,DRAFT!CS228,DRAFT!CT228),1)))</f>
        <v/>
      </c>
      <c r="AJ226" s="2" t="str">
        <f>IF(COUNT($A226)=0,"",IF(AI226="3E","3E",IF(AI226="","I",LOOKUP(AI226/AK$2,{0,0.4,0.45,0.5,0.55,0.6,0.65,0.7,0.75,0.8,1},{"F","D","C","C+","B-","B","B+","A-","A","A+"}))))</f>
        <v/>
      </c>
      <c r="AK226" s="1" t="str">
        <f>IF(COUNT($A226)=0,"",IF(AI226="","--",IF(AI226="3E","3E",LOOKUP(AI226/AK$2,{0,0.4,0.45,0.5,0.55,0.6,0.65,0.7,0.75,0.8,1},{0,2,2.25,2.5,2.75,3,3.25,3.5,3.75,4}))))</f>
        <v/>
      </c>
      <c r="AL226" s="4" t="str">
        <f>IF(OR(COUNT($A226)=0,COUNT(B226:AK226)=0),"",IF(COUNTIF(B226:AK226,"3E")&gt;0,"3E",IF(DRAFT!$A228="R",TRUNC(SUMPRODUCT(RGP,RCP)/TCP,3),TRUNC((SUMPRODUCT(--(IMDGP&gt;0)*IMDGP,IMCP)+CEILING(DRAFT!$DB228*42,0.25))/TCP,3))))</f>
        <v/>
      </c>
      <c r="AM226" s="2" t="str">
        <f>IF(OR(COUNT($A226)=0,COUNT(B226:AK226)=0),"",IF(COUNTIF(B226:AK226,"3E")&gt;0,"3E",IF(DRAFT!$A228="R",SUMPRODUCT(--(RGP&gt;=2),RCP),SUMPRODUCT(--(IMDGP&gt;0),--(IMGP=0),IMCP)+DRAFT!$DC228)))</f>
        <v/>
      </c>
      <c r="AN226" s="67" t="str">
        <f>IF(AL226="3E","3E",IF(COUNT($A226)=0,"",IF(COUNT(AI226)=0,"--",ROUND(((CEILING(DRAFT!$CV228*38,0.25)+CEILING(DRAFT!$CX228*38,0.25)+CEILING(DRAFT!$CZ228*42,0.25)+CEILING($AL226*42,0.25))/160),2))))</f>
        <v/>
      </c>
      <c r="AO226" s="2" t="str">
        <f>IF(AN226="3E","3E",IF(COUNT($A226)=0,"",IF(COUNT(AN226)=0,"I",LOOKUP(AN226,{0,2,2.25,2.5,2.75,3,3.25,3.5,3.75,4},{"F","D","C","C+","B-","B","B+","A-","A","A+"}))))</f>
        <v/>
      </c>
      <c r="AP226" s="2" t="str">
        <f>IF(AN226="3E","3E",IF(OR(COUNT(A226)=0,COUNT(AN226)=0),"",DRAFT!CW228+DRAFT!CY228+DRAFT!DA228+N(TABULATION!AM226)))</f>
        <v/>
      </c>
      <c r="AQ226" s="2" t="str">
        <f>IF(OR(COUNT($A226)=0,COUNT(B226:AK226)=0),"",IF(COUNTIF(B226:AM226,"3E")&gt;0,"3E",IF(AND(DRAFT!$A228="IM",OR($AL226&gt;DRAFT!$DB228,$AM226&gt;DRAFT!$DC228)),"IMPROVED",IF(AND(DRAFT!$A228="IM",$AL226&lt;=DRAFT!$DB228,$AM226&lt;=DRAFT!$DC228),"NOT IMPROVED",IF(AND(DRAFT!CU228="S",AH226&gt;=2,AK226&gt;=2,AN226&gt;=2.5,AP226&gt;=144),"PASS","FAIL")))))</f>
        <v/>
      </c>
      <c r="AR226" s="2" t="str">
        <f t="shared" si="6"/>
        <v/>
      </c>
      <c r="AS226" s="2" t="str">
        <f t="shared" si="7"/>
        <v/>
      </c>
    </row>
    <row r="227" spans="1:45" ht="18.95" customHeight="1" x14ac:dyDescent="0.25">
      <c r="A227" s="3" t="str">
        <f>IF(DRAFT!$B229="","",DRAFT!$B229)</f>
        <v/>
      </c>
      <c r="B227" s="2" t="str">
        <f>IF(COUNT($A227)=0,"",IF($A227&lt;&gt;DRAFT!$B229,"ERR",IF(DRAFT!I229="3E","3E",IF(COUNT(DRAFT!E229,DRAFT!I229)&gt;0,DRAFT!J229,""))))</f>
        <v/>
      </c>
      <c r="C227" s="2" t="str">
        <f>IF(COUNT($A227)=0,"",IF(B227="3E","3E",IF(B227="","I",LOOKUP(B227/D$2,{0,0.4,0.45,0.5,0.55,0.6,0.65,0.7,0.75,0.8,1},{"F","D","C","C+","B-","B","B+","A-","A","A+"}))))</f>
        <v/>
      </c>
      <c r="D227" s="1" t="str">
        <f>IF(COUNT($A227)=0,"",IF(B227="","--",IF(B227="3E","3E",LOOKUP(B227/D$2,{0,0.4,0.45,0.5,0.55,0.6,0.65,0.7,0.75,0.8,1},{0,2,2.25,2.5,2.75,3,3.25,3.5,3.75,4}))))</f>
        <v/>
      </c>
      <c r="E227" s="2" t="str">
        <f>IF(COUNT($A227)=0,"",IF($A227&lt;&gt;DRAFT!$B229,"ERR",IF(DRAFT!R229="3E","3E",IF(COUNT(DRAFT!N229,DRAFT!R229)&gt;0,DRAFT!S229,""))))</f>
        <v/>
      </c>
      <c r="F227" s="2" t="str">
        <f>IF(COUNT($A227)=0,"",IF(E227="3E","3E",IF(E227="","I",LOOKUP(E227/G$2,{0,0.4,0.45,0.5,0.55,0.6,0.65,0.7,0.75,0.8,1},{"F","D","C","C+","B-","B","B+","A-","A","A+"}))))</f>
        <v/>
      </c>
      <c r="G227" s="1" t="str">
        <f>IF(COUNT($A227)=0,"",IF(E227="","--",IF(E227="3E","3E",LOOKUP(E227/G$2,{0,0.4,0.45,0.5,0.55,0.6,0.65,0.7,0.75,0.8,1},{0,2,2.25,2.5,2.75,3,3.25,3.5,3.75,4}))))</f>
        <v/>
      </c>
      <c r="H227" s="2" t="str">
        <f>IF(COUNT($A227)=0,"",IF($A227&lt;&gt;DRAFT!$B229,"ERR",IF(DRAFT!AA229="3E","3E",IF(COUNT(DRAFT!W229,DRAFT!AA229)&gt;0,DRAFT!AB229,""))))</f>
        <v/>
      </c>
      <c r="I227" s="2" t="str">
        <f>IF(COUNT($A227)=0,"",IF(H227="3E","3E",IF(H227="","I",LOOKUP(H227/J$2,{0,0.4,0.45,0.5,0.55,0.6,0.65,0.7,0.75,0.8,1},{"F","D","C","C+","B-","B","B+","A-","A","A+"}))))</f>
        <v/>
      </c>
      <c r="J227" s="1" t="str">
        <f>IF(COUNT($A227)=0,"",IF(H227="","--",IF(H227="3E","3E",LOOKUP(H227/J$2,{0,0.4,0.45,0.5,0.55,0.6,0.65,0.7,0.75,0.8,1},{0,2,2.25,2.5,2.75,3,3.25,3.5,3.75,4}))))</f>
        <v/>
      </c>
      <c r="K227" s="2" t="str">
        <f>IF(COUNT($A227)=0,"",IF($A227&lt;&gt;DRAFT!$B229,"ERR",IF(DRAFT!AJ229="3E","3E",IF(COUNT(DRAFT!AF229,DRAFT!AJ229)&gt;0,DRAFT!AK229,""))))</f>
        <v/>
      </c>
      <c r="L227" s="2" t="str">
        <f>IF(COUNT($A227)=0,"",IF(K227="3E","3E",IF(K227="","I",LOOKUP(K227/M$2,{0,0.4,0.45,0.5,0.55,0.6,0.65,0.7,0.75,0.8,1},{"F","D","C","C+","B-","B","B+","A-","A","A+"}))))</f>
        <v/>
      </c>
      <c r="M227" s="1" t="str">
        <f>IF(COUNT($A227)=0,"",IF(K227="","--",IF(K227="3E","3E",LOOKUP(K227/M$2,{0,0.4,0.45,0.5,0.55,0.6,0.65,0.7,0.75,0.8,1},{0,2,2.25,2.5,2.75,3,3.25,3.5,3.75,4}))))</f>
        <v/>
      </c>
      <c r="N227" s="2" t="str">
        <f>IF(COUNT($A227)=0,"",IF($A227&lt;&gt;DRAFT!$B229,"ERR",IF(DRAFT!AS229="3E","3E",IF(COUNT(DRAFT!AO229,DRAFT!AS229)&gt;0,DRAFT!AT229,""))))</f>
        <v/>
      </c>
      <c r="O227" s="2" t="str">
        <f>IF(COUNT($A227)=0,"",IF(N227="3E","3E",IF(N227="","I",LOOKUP(N227/P$2,{0,0.4,0.45,0.5,0.55,0.6,0.65,0.7,0.75,0.8,1},{"F","D","C","C+","B-","B","B+","A-","A","A+"}))))</f>
        <v/>
      </c>
      <c r="P227" s="1" t="str">
        <f>IF(COUNT($A227)=0,"",IF(N227="","--",IF(N227="3E","3E",LOOKUP(N227/P$2,{0,0.4,0.45,0.5,0.55,0.6,0.65,0.7,0.75,0.8,1},{0,2,2.25,2.5,2.75,3,3.25,3.5,3.75,4}))))</f>
        <v/>
      </c>
      <c r="Q227" s="2" t="str">
        <f>IF(COUNT($A227)=0,"",IF($A227&lt;&gt;DRAFT!$B229,"ERR",IF(DRAFT!BB229="3E","3E",IF(COUNT(DRAFT!AX229,DRAFT!BB229)&gt;0,DRAFT!BC229,""))))</f>
        <v/>
      </c>
      <c r="R227" s="2" t="str">
        <f>IF(COUNT($A227)=0,"",IF(Q227="3E","3E",IF(Q227="","I",LOOKUP(Q227/S$2,{0,0.4,0.45,0.5,0.55,0.6,0.65,0.7,0.75,0.8,1},{"F","D","C","C+","B-","B","B+","A-","A","A+"}))))</f>
        <v/>
      </c>
      <c r="S227" s="1" t="str">
        <f>IF(COUNT($A227)=0,"",IF(Q227="","--",IF(Q227="3E","3E",LOOKUP(Q227/S$2,{0,0.4,0.45,0.5,0.55,0.6,0.65,0.7,0.75,0.8,1},{0,2,2.25,2.5,2.75,3,3.25,3.5,3.75,4}))))</f>
        <v/>
      </c>
      <c r="T227" s="2" t="str">
        <f>IF(COUNT($A227)=0,"",IF($A227&lt;&gt;DRAFT!$B229,"ERR",IF(DRAFT!BK229="3E","3E",IF(COUNT(DRAFT!BG229,DRAFT!BK229)&gt;0,DRAFT!BL229,""))))</f>
        <v/>
      </c>
      <c r="U227" s="2" t="str">
        <f>IF(COUNT($A227)=0,"",IF(T227="3E","3E",IF(T227="","I",LOOKUP(T227/V$2,{0,0.4,0.45,0.5,0.55,0.6,0.65,0.7,0.75,0.8,1},{"F","D","C","C+","B-","B","B+","A-","A","A+"}))))</f>
        <v/>
      </c>
      <c r="V227" s="1" t="str">
        <f>IF(COUNT($A227)=0,"",IF(T227="","--",IF(T227="3E","3E",LOOKUP(T227/V$2,{0,0.4,0.45,0.5,0.55,0.6,0.65,0.7,0.75,0.8,1},{0,2,2.25,2.5,2.75,3,3.25,3.5,3.75,4}))))</f>
        <v/>
      </c>
      <c r="W227" s="2" t="str">
        <f>IF(COUNT($A227)=0,"",IF($A227&lt;&gt;DRAFT!$B229,"ERR",IF(DRAFT!BT229="3E","3E",IF(COUNT(DRAFT!BP229,DRAFT!BT229)&gt;0,DRAFT!BU229,""))))</f>
        <v/>
      </c>
      <c r="X227" s="2" t="str">
        <f>IF(COUNT($A227)=0,"",IF(W227="3E","3E",IF(W227="","I",LOOKUP(W227/Y$2,{0,0.4,0.45,0.5,0.55,0.6,0.65,0.7,0.75,0.8,1},{"F","D","C","C+","B-","B","B+","A-","A","A+"}))))</f>
        <v/>
      </c>
      <c r="Y227" s="1" t="str">
        <f>IF(COUNT($A227)=0,"",IF(W227="","--",IF(W227="3E","3E",LOOKUP(W227/Y$2,{0,0.4,0.45,0.5,0.55,0.6,0.65,0.7,0.75,0.8,1},{0,2,2.25,2.5,2.75,3,3.25,3.5,3.75,4}))))</f>
        <v/>
      </c>
      <c r="Z227" s="2" t="str">
        <f>IF(COUNT($A227)=0,"",IF($A227&lt;&gt;DRAFT!$B229,"ERR",IF(DRAFT!CC229="3E","3E",IF(COUNT(DRAFT!BY229,DRAFT!CC229)&gt;0,DRAFT!CD229,""))))</f>
        <v/>
      </c>
      <c r="AA227" s="2" t="str">
        <f>IF(COUNT($A227)=0,"",IF(Z227="3E","3E",IF(Z227="","I",LOOKUP(Z227/AB$2,{0,0.4,0.45,0.5,0.55,0.6,0.65,0.7,0.75,0.8,1},{"F","D","C","C+","B-","B","B+","A-","A","A+"}))))</f>
        <v/>
      </c>
      <c r="AB227" s="1" t="str">
        <f>IF(COUNT($A227)=0,"",IF(Z227="","--",IF(Z227="3E","3E",LOOKUP(Z227/AB$2,{0,0.4,0.45,0.5,0.55,0.6,0.65,0.7,0.75,0.8,1},{0,2,2.25,2.5,2.75,3,3.25,3.5,3.75,4}))))</f>
        <v/>
      </c>
      <c r="AC227" s="2" t="str">
        <f>IF(COUNT($A227)=0,"",IF($A227&lt;&gt;DRAFT!$B229,"ERR",IF(DRAFT!CF229&gt;0,DRAFT!CF229,"")))</f>
        <v/>
      </c>
      <c r="AD227" s="2" t="str">
        <f>IF(COUNT($A227)=0,"",IF(AC227="3E","3E",IF(AC227="","I",LOOKUP(AC227/AE$2,{0,0.4,0.45,0.5,0.55,0.6,0.65,0.7,0.75,0.8,1},{"F","D","C","C+","B-","B","B+","A-","A","A+"}))))</f>
        <v/>
      </c>
      <c r="AE227" s="1" t="str">
        <f>IF(COUNT($A227)=0,"",IF(AC227="","--",IF(AC227="3E","3E",LOOKUP(AC227/AE$2,{0,0.4,0.45,0.5,0.55,0.6,0.65,0.7,0.75,0.8,1},{0,2,2.25,2.5,2.75,3,3.25,3.5,3.75,4}))))</f>
        <v/>
      </c>
      <c r="AF227" s="2" t="str">
        <f>IF(COUNT($A227)=0,"",IF($A227&lt;&gt;DRAFT!$B229,"ERR",IF(DRAFT!CI229&gt;0,DRAFT!CK229,"")))</f>
        <v/>
      </c>
      <c r="AG227" s="2" t="str">
        <f>IF(COUNT($A227)=0,"",IF(AF227="3E","3E",IF(AF227="","I",LOOKUP(AF227/AH$2,{0,0.4,0.45,0.5,0.55,0.6,0.65,0.7,0.75,0.8,1},{"F","D","C","C+","B-","B","B+","A-","A","A+"}))))</f>
        <v/>
      </c>
      <c r="AH227" s="1" t="str">
        <f>IF(COUNT($A227)=0,"",IF(AF227="","--",IF(AF227="3E","3E",LOOKUP(AF227/AH$2,{0,0.4,0.45,0.5,0.55,0.6,0.65,0.7,0.75,0.8,1},{0,2,2.25,2.5,2.75,3,3.25,3.5,3.75,4}))))</f>
        <v/>
      </c>
      <c r="AI227" s="2" t="str">
        <f>IF($A227&lt;&gt;DRAFT!$B229,"ERR",IF(OR(COUNT($A227)=0,COUNT(DRAFT!CL229:CN229,DRAFT!CP229:CR229)=0),"",CEILING(SUM(DRAFT!CO229,DRAFT!CS229,DRAFT!CT229),1)))</f>
        <v/>
      </c>
      <c r="AJ227" s="2" t="str">
        <f>IF(COUNT($A227)=0,"",IF(AI227="3E","3E",IF(AI227="","I",LOOKUP(AI227/AK$2,{0,0.4,0.45,0.5,0.55,0.6,0.65,0.7,0.75,0.8,1},{"F","D","C","C+","B-","B","B+","A-","A","A+"}))))</f>
        <v/>
      </c>
      <c r="AK227" s="1" t="str">
        <f>IF(COUNT($A227)=0,"",IF(AI227="","--",IF(AI227="3E","3E",LOOKUP(AI227/AK$2,{0,0.4,0.45,0.5,0.55,0.6,0.65,0.7,0.75,0.8,1},{0,2,2.25,2.5,2.75,3,3.25,3.5,3.75,4}))))</f>
        <v/>
      </c>
      <c r="AL227" s="4" t="str">
        <f>IF(OR(COUNT($A227)=0,COUNT(B227:AK227)=0),"",IF(COUNTIF(B227:AK227,"3E")&gt;0,"3E",IF(DRAFT!$A229="R",TRUNC(SUMPRODUCT(RGP,RCP)/TCP,3),TRUNC((SUMPRODUCT(--(IMDGP&gt;0)*IMDGP,IMCP)+CEILING(DRAFT!$DB229*42,0.25))/TCP,3))))</f>
        <v/>
      </c>
      <c r="AM227" s="2" t="str">
        <f>IF(OR(COUNT($A227)=0,COUNT(B227:AK227)=0),"",IF(COUNTIF(B227:AK227,"3E")&gt;0,"3E",IF(DRAFT!$A229="R",SUMPRODUCT(--(RGP&gt;=2),RCP),SUMPRODUCT(--(IMDGP&gt;0),--(IMGP=0),IMCP)+DRAFT!$DC229)))</f>
        <v/>
      </c>
      <c r="AN227" s="67" t="str">
        <f>IF(AL227="3E","3E",IF(COUNT($A227)=0,"",IF(COUNT(AI227)=0,"--",ROUND(((CEILING(DRAFT!$CV229*38,0.25)+CEILING(DRAFT!$CX229*38,0.25)+CEILING(DRAFT!$CZ229*42,0.25)+CEILING($AL227*42,0.25))/160),2))))</f>
        <v/>
      </c>
      <c r="AO227" s="2" t="str">
        <f>IF(AN227="3E","3E",IF(COUNT($A227)=0,"",IF(COUNT(AN227)=0,"I",LOOKUP(AN227,{0,2,2.25,2.5,2.75,3,3.25,3.5,3.75,4},{"F","D","C","C+","B-","B","B+","A-","A","A+"}))))</f>
        <v/>
      </c>
      <c r="AP227" s="2" t="str">
        <f>IF(AN227="3E","3E",IF(OR(COUNT(A227)=0,COUNT(AN227)=0),"",DRAFT!CW229+DRAFT!CY229+DRAFT!DA229+N(TABULATION!AM227)))</f>
        <v/>
      </c>
      <c r="AQ227" s="2" t="str">
        <f>IF(OR(COUNT($A227)=0,COUNT(B227:AK227)=0),"",IF(COUNTIF(B227:AM227,"3E")&gt;0,"3E",IF(AND(DRAFT!$A229="IM",OR($AL227&gt;DRAFT!$DB229,$AM227&gt;DRAFT!$DC229)),"IMPROVED",IF(AND(DRAFT!$A229="IM",$AL227&lt;=DRAFT!$DB229,$AM227&lt;=DRAFT!$DC229),"NOT IMPROVED",IF(AND(DRAFT!CU229="S",AH227&gt;=2,AK227&gt;=2,AN227&gt;=2.5,AP227&gt;=144),"PASS","FAIL")))))</f>
        <v/>
      </c>
      <c r="AR227" s="2" t="str">
        <f t="shared" si="6"/>
        <v/>
      </c>
      <c r="AS227" s="2" t="str">
        <f t="shared" si="7"/>
        <v/>
      </c>
    </row>
    <row r="228" spans="1:45" ht="18.95" customHeight="1" x14ac:dyDescent="0.25">
      <c r="A228" s="3" t="str">
        <f>IF(DRAFT!$B230="","",DRAFT!$B230)</f>
        <v/>
      </c>
      <c r="B228" s="2" t="str">
        <f>IF(COUNT($A228)=0,"",IF($A228&lt;&gt;DRAFT!$B230,"ERR",IF(DRAFT!I230="3E","3E",IF(COUNT(DRAFT!E230,DRAFT!I230)&gt;0,DRAFT!J230,""))))</f>
        <v/>
      </c>
      <c r="C228" s="2" t="str">
        <f>IF(COUNT($A228)=0,"",IF(B228="3E","3E",IF(B228="","I",LOOKUP(B228/D$2,{0,0.4,0.45,0.5,0.55,0.6,0.65,0.7,0.75,0.8,1},{"F","D","C","C+","B-","B","B+","A-","A","A+"}))))</f>
        <v/>
      </c>
      <c r="D228" s="1" t="str">
        <f>IF(COUNT($A228)=0,"",IF(B228="","--",IF(B228="3E","3E",LOOKUP(B228/D$2,{0,0.4,0.45,0.5,0.55,0.6,0.65,0.7,0.75,0.8,1},{0,2,2.25,2.5,2.75,3,3.25,3.5,3.75,4}))))</f>
        <v/>
      </c>
      <c r="E228" s="2" t="str">
        <f>IF(COUNT($A228)=0,"",IF($A228&lt;&gt;DRAFT!$B230,"ERR",IF(DRAFT!R230="3E","3E",IF(COUNT(DRAFT!N230,DRAFT!R230)&gt;0,DRAFT!S230,""))))</f>
        <v/>
      </c>
      <c r="F228" s="2" t="str">
        <f>IF(COUNT($A228)=0,"",IF(E228="3E","3E",IF(E228="","I",LOOKUP(E228/G$2,{0,0.4,0.45,0.5,0.55,0.6,0.65,0.7,0.75,0.8,1},{"F","D","C","C+","B-","B","B+","A-","A","A+"}))))</f>
        <v/>
      </c>
      <c r="G228" s="1" t="str">
        <f>IF(COUNT($A228)=0,"",IF(E228="","--",IF(E228="3E","3E",LOOKUP(E228/G$2,{0,0.4,0.45,0.5,0.55,0.6,0.65,0.7,0.75,0.8,1},{0,2,2.25,2.5,2.75,3,3.25,3.5,3.75,4}))))</f>
        <v/>
      </c>
      <c r="H228" s="2" t="str">
        <f>IF(COUNT($A228)=0,"",IF($A228&lt;&gt;DRAFT!$B230,"ERR",IF(DRAFT!AA230="3E","3E",IF(COUNT(DRAFT!W230,DRAFT!AA230)&gt;0,DRAFT!AB230,""))))</f>
        <v/>
      </c>
      <c r="I228" s="2" t="str">
        <f>IF(COUNT($A228)=0,"",IF(H228="3E","3E",IF(H228="","I",LOOKUP(H228/J$2,{0,0.4,0.45,0.5,0.55,0.6,0.65,0.7,0.75,0.8,1},{"F","D","C","C+","B-","B","B+","A-","A","A+"}))))</f>
        <v/>
      </c>
      <c r="J228" s="1" t="str">
        <f>IF(COUNT($A228)=0,"",IF(H228="","--",IF(H228="3E","3E",LOOKUP(H228/J$2,{0,0.4,0.45,0.5,0.55,0.6,0.65,0.7,0.75,0.8,1},{0,2,2.25,2.5,2.75,3,3.25,3.5,3.75,4}))))</f>
        <v/>
      </c>
      <c r="K228" s="2" t="str">
        <f>IF(COUNT($A228)=0,"",IF($A228&lt;&gt;DRAFT!$B230,"ERR",IF(DRAFT!AJ230="3E","3E",IF(COUNT(DRAFT!AF230,DRAFT!AJ230)&gt;0,DRAFT!AK230,""))))</f>
        <v/>
      </c>
      <c r="L228" s="2" t="str">
        <f>IF(COUNT($A228)=0,"",IF(K228="3E","3E",IF(K228="","I",LOOKUP(K228/M$2,{0,0.4,0.45,0.5,0.55,0.6,0.65,0.7,0.75,0.8,1},{"F","D","C","C+","B-","B","B+","A-","A","A+"}))))</f>
        <v/>
      </c>
      <c r="M228" s="1" t="str">
        <f>IF(COUNT($A228)=0,"",IF(K228="","--",IF(K228="3E","3E",LOOKUP(K228/M$2,{0,0.4,0.45,0.5,0.55,0.6,0.65,0.7,0.75,0.8,1},{0,2,2.25,2.5,2.75,3,3.25,3.5,3.75,4}))))</f>
        <v/>
      </c>
      <c r="N228" s="2" t="str">
        <f>IF(COUNT($A228)=0,"",IF($A228&lt;&gt;DRAFT!$B230,"ERR",IF(DRAFT!AS230="3E","3E",IF(COUNT(DRAFT!AO230,DRAFT!AS230)&gt;0,DRAFT!AT230,""))))</f>
        <v/>
      </c>
      <c r="O228" s="2" t="str">
        <f>IF(COUNT($A228)=0,"",IF(N228="3E","3E",IF(N228="","I",LOOKUP(N228/P$2,{0,0.4,0.45,0.5,0.55,0.6,0.65,0.7,0.75,0.8,1},{"F","D","C","C+","B-","B","B+","A-","A","A+"}))))</f>
        <v/>
      </c>
      <c r="P228" s="1" t="str">
        <f>IF(COUNT($A228)=0,"",IF(N228="","--",IF(N228="3E","3E",LOOKUP(N228/P$2,{0,0.4,0.45,0.5,0.55,0.6,0.65,0.7,0.75,0.8,1},{0,2,2.25,2.5,2.75,3,3.25,3.5,3.75,4}))))</f>
        <v/>
      </c>
      <c r="Q228" s="2" t="str">
        <f>IF(COUNT($A228)=0,"",IF($A228&lt;&gt;DRAFT!$B230,"ERR",IF(DRAFT!BB230="3E","3E",IF(COUNT(DRAFT!AX230,DRAFT!BB230)&gt;0,DRAFT!BC230,""))))</f>
        <v/>
      </c>
      <c r="R228" s="2" t="str">
        <f>IF(COUNT($A228)=0,"",IF(Q228="3E","3E",IF(Q228="","I",LOOKUP(Q228/S$2,{0,0.4,0.45,0.5,0.55,0.6,0.65,0.7,0.75,0.8,1},{"F","D","C","C+","B-","B","B+","A-","A","A+"}))))</f>
        <v/>
      </c>
      <c r="S228" s="1" t="str">
        <f>IF(COUNT($A228)=0,"",IF(Q228="","--",IF(Q228="3E","3E",LOOKUP(Q228/S$2,{0,0.4,0.45,0.5,0.55,0.6,0.65,0.7,0.75,0.8,1},{0,2,2.25,2.5,2.75,3,3.25,3.5,3.75,4}))))</f>
        <v/>
      </c>
      <c r="T228" s="2" t="str">
        <f>IF(COUNT($A228)=0,"",IF($A228&lt;&gt;DRAFT!$B230,"ERR",IF(DRAFT!BK230="3E","3E",IF(COUNT(DRAFT!BG230,DRAFT!BK230)&gt;0,DRAFT!BL230,""))))</f>
        <v/>
      </c>
      <c r="U228" s="2" t="str">
        <f>IF(COUNT($A228)=0,"",IF(T228="3E","3E",IF(T228="","I",LOOKUP(T228/V$2,{0,0.4,0.45,0.5,0.55,0.6,0.65,0.7,0.75,0.8,1},{"F","D","C","C+","B-","B","B+","A-","A","A+"}))))</f>
        <v/>
      </c>
      <c r="V228" s="1" t="str">
        <f>IF(COUNT($A228)=0,"",IF(T228="","--",IF(T228="3E","3E",LOOKUP(T228/V$2,{0,0.4,0.45,0.5,0.55,0.6,0.65,0.7,0.75,0.8,1},{0,2,2.25,2.5,2.75,3,3.25,3.5,3.75,4}))))</f>
        <v/>
      </c>
      <c r="W228" s="2" t="str">
        <f>IF(COUNT($A228)=0,"",IF($A228&lt;&gt;DRAFT!$B230,"ERR",IF(DRAFT!BT230="3E","3E",IF(COUNT(DRAFT!BP230,DRAFT!BT230)&gt;0,DRAFT!BU230,""))))</f>
        <v/>
      </c>
      <c r="X228" s="2" t="str">
        <f>IF(COUNT($A228)=0,"",IF(W228="3E","3E",IF(W228="","I",LOOKUP(W228/Y$2,{0,0.4,0.45,0.5,0.55,0.6,0.65,0.7,0.75,0.8,1},{"F","D","C","C+","B-","B","B+","A-","A","A+"}))))</f>
        <v/>
      </c>
      <c r="Y228" s="1" t="str">
        <f>IF(COUNT($A228)=0,"",IF(W228="","--",IF(W228="3E","3E",LOOKUP(W228/Y$2,{0,0.4,0.45,0.5,0.55,0.6,0.65,0.7,0.75,0.8,1},{0,2,2.25,2.5,2.75,3,3.25,3.5,3.75,4}))))</f>
        <v/>
      </c>
      <c r="Z228" s="2" t="str">
        <f>IF(COUNT($A228)=0,"",IF($A228&lt;&gt;DRAFT!$B230,"ERR",IF(DRAFT!CC230="3E","3E",IF(COUNT(DRAFT!BY230,DRAFT!CC230)&gt;0,DRAFT!CD230,""))))</f>
        <v/>
      </c>
      <c r="AA228" s="2" t="str">
        <f>IF(COUNT($A228)=0,"",IF(Z228="3E","3E",IF(Z228="","I",LOOKUP(Z228/AB$2,{0,0.4,0.45,0.5,0.55,0.6,0.65,0.7,0.75,0.8,1},{"F","D","C","C+","B-","B","B+","A-","A","A+"}))))</f>
        <v/>
      </c>
      <c r="AB228" s="1" t="str">
        <f>IF(COUNT($A228)=0,"",IF(Z228="","--",IF(Z228="3E","3E",LOOKUP(Z228/AB$2,{0,0.4,0.45,0.5,0.55,0.6,0.65,0.7,0.75,0.8,1},{0,2,2.25,2.5,2.75,3,3.25,3.5,3.75,4}))))</f>
        <v/>
      </c>
      <c r="AC228" s="2" t="str">
        <f>IF(COUNT($A228)=0,"",IF($A228&lt;&gt;DRAFT!$B230,"ERR",IF(DRAFT!CF230&gt;0,DRAFT!CF230,"")))</f>
        <v/>
      </c>
      <c r="AD228" s="2" t="str">
        <f>IF(COUNT($A228)=0,"",IF(AC228="3E","3E",IF(AC228="","I",LOOKUP(AC228/AE$2,{0,0.4,0.45,0.5,0.55,0.6,0.65,0.7,0.75,0.8,1},{"F","D","C","C+","B-","B","B+","A-","A","A+"}))))</f>
        <v/>
      </c>
      <c r="AE228" s="1" t="str">
        <f>IF(COUNT($A228)=0,"",IF(AC228="","--",IF(AC228="3E","3E",LOOKUP(AC228/AE$2,{0,0.4,0.45,0.5,0.55,0.6,0.65,0.7,0.75,0.8,1},{0,2,2.25,2.5,2.75,3,3.25,3.5,3.75,4}))))</f>
        <v/>
      </c>
      <c r="AF228" s="2" t="str">
        <f>IF(COUNT($A228)=0,"",IF($A228&lt;&gt;DRAFT!$B230,"ERR",IF(DRAFT!CI230&gt;0,DRAFT!CK230,"")))</f>
        <v/>
      </c>
      <c r="AG228" s="2" t="str">
        <f>IF(COUNT($A228)=0,"",IF(AF228="3E","3E",IF(AF228="","I",LOOKUP(AF228/AH$2,{0,0.4,0.45,0.5,0.55,0.6,0.65,0.7,0.75,0.8,1},{"F","D","C","C+","B-","B","B+","A-","A","A+"}))))</f>
        <v/>
      </c>
      <c r="AH228" s="1" t="str">
        <f>IF(COUNT($A228)=0,"",IF(AF228="","--",IF(AF228="3E","3E",LOOKUP(AF228/AH$2,{0,0.4,0.45,0.5,0.55,0.6,0.65,0.7,0.75,0.8,1},{0,2,2.25,2.5,2.75,3,3.25,3.5,3.75,4}))))</f>
        <v/>
      </c>
      <c r="AI228" s="2" t="str">
        <f>IF($A228&lt;&gt;DRAFT!$B230,"ERR",IF(OR(COUNT($A228)=0,COUNT(DRAFT!CL230:CN230,DRAFT!CP230:CR230)=0),"",CEILING(SUM(DRAFT!CO230,DRAFT!CS230,DRAFT!CT230),1)))</f>
        <v/>
      </c>
      <c r="AJ228" s="2" t="str">
        <f>IF(COUNT($A228)=0,"",IF(AI228="3E","3E",IF(AI228="","I",LOOKUP(AI228/AK$2,{0,0.4,0.45,0.5,0.55,0.6,0.65,0.7,0.75,0.8,1},{"F","D","C","C+","B-","B","B+","A-","A","A+"}))))</f>
        <v/>
      </c>
      <c r="AK228" s="1" t="str">
        <f>IF(COUNT($A228)=0,"",IF(AI228="","--",IF(AI228="3E","3E",LOOKUP(AI228/AK$2,{0,0.4,0.45,0.5,0.55,0.6,0.65,0.7,0.75,0.8,1},{0,2,2.25,2.5,2.75,3,3.25,3.5,3.75,4}))))</f>
        <v/>
      </c>
      <c r="AL228" s="4" t="str">
        <f>IF(OR(COUNT($A228)=0,COUNT(B228:AK228)=0),"",IF(COUNTIF(B228:AK228,"3E")&gt;0,"3E",IF(DRAFT!$A230="R",TRUNC(SUMPRODUCT(RGP,RCP)/TCP,3),TRUNC((SUMPRODUCT(--(IMDGP&gt;0)*IMDGP,IMCP)+CEILING(DRAFT!$DB230*42,0.25))/TCP,3))))</f>
        <v/>
      </c>
      <c r="AM228" s="2" t="str">
        <f>IF(OR(COUNT($A228)=0,COUNT(B228:AK228)=0),"",IF(COUNTIF(B228:AK228,"3E")&gt;0,"3E",IF(DRAFT!$A230="R",SUMPRODUCT(--(RGP&gt;=2),RCP),SUMPRODUCT(--(IMDGP&gt;0),--(IMGP=0),IMCP)+DRAFT!$DC230)))</f>
        <v/>
      </c>
      <c r="AN228" s="67" t="str">
        <f>IF(AL228="3E","3E",IF(COUNT($A228)=0,"",IF(COUNT(AI228)=0,"--",ROUND(((CEILING(DRAFT!$CV230*38,0.25)+CEILING(DRAFT!$CX230*38,0.25)+CEILING(DRAFT!$CZ230*42,0.25)+CEILING($AL228*42,0.25))/160),2))))</f>
        <v/>
      </c>
      <c r="AO228" s="2" t="str">
        <f>IF(AN228="3E","3E",IF(COUNT($A228)=0,"",IF(COUNT(AN228)=0,"I",LOOKUP(AN228,{0,2,2.25,2.5,2.75,3,3.25,3.5,3.75,4},{"F","D","C","C+","B-","B","B+","A-","A","A+"}))))</f>
        <v/>
      </c>
      <c r="AP228" s="2" t="str">
        <f>IF(AN228="3E","3E",IF(OR(COUNT(A228)=0,COUNT(AN228)=0),"",DRAFT!CW230+DRAFT!CY230+DRAFT!DA230+N(TABULATION!AM228)))</f>
        <v/>
      </c>
      <c r="AQ228" s="2" t="str">
        <f>IF(OR(COUNT($A228)=0,COUNT(B228:AK228)=0),"",IF(COUNTIF(B228:AM228,"3E")&gt;0,"3E",IF(AND(DRAFT!$A230="IM",OR($AL228&gt;DRAFT!$DB230,$AM228&gt;DRAFT!$DC230)),"IMPROVED",IF(AND(DRAFT!$A230="IM",$AL228&lt;=DRAFT!$DB230,$AM228&lt;=DRAFT!$DC230),"NOT IMPROVED",IF(AND(DRAFT!CU230="S",AH228&gt;=2,AK228&gt;=2,AN228&gt;=2.5,AP228&gt;=144),"PASS","FAIL")))))</f>
        <v/>
      </c>
      <c r="AR228" s="2" t="str">
        <f t="shared" si="6"/>
        <v/>
      </c>
      <c r="AS228" s="2" t="str">
        <f t="shared" si="7"/>
        <v/>
      </c>
    </row>
    <row r="229" spans="1:45" ht="18.95" customHeight="1" x14ac:dyDescent="0.25">
      <c r="A229" s="3" t="str">
        <f>IF(DRAFT!$B231="","",DRAFT!$B231)</f>
        <v/>
      </c>
      <c r="B229" s="2" t="str">
        <f>IF(COUNT($A229)=0,"",IF($A229&lt;&gt;DRAFT!$B231,"ERR",IF(DRAFT!I231="3E","3E",IF(COUNT(DRAFT!E231,DRAFT!I231)&gt;0,DRAFT!J231,""))))</f>
        <v/>
      </c>
      <c r="C229" s="2" t="str">
        <f>IF(COUNT($A229)=0,"",IF(B229="3E","3E",IF(B229="","I",LOOKUP(B229/D$2,{0,0.4,0.45,0.5,0.55,0.6,0.65,0.7,0.75,0.8,1},{"F","D","C","C+","B-","B","B+","A-","A","A+"}))))</f>
        <v/>
      </c>
      <c r="D229" s="1" t="str">
        <f>IF(COUNT($A229)=0,"",IF(B229="","--",IF(B229="3E","3E",LOOKUP(B229/D$2,{0,0.4,0.45,0.5,0.55,0.6,0.65,0.7,0.75,0.8,1},{0,2,2.25,2.5,2.75,3,3.25,3.5,3.75,4}))))</f>
        <v/>
      </c>
      <c r="E229" s="2" t="str">
        <f>IF(COUNT($A229)=0,"",IF($A229&lt;&gt;DRAFT!$B231,"ERR",IF(DRAFT!R231="3E","3E",IF(COUNT(DRAFT!N231,DRAFT!R231)&gt;0,DRAFT!S231,""))))</f>
        <v/>
      </c>
      <c r="F229" s="2" t="str">
        <f>IF(COUNT($A229)=0,"",IF(E229="3E","3E",IF(E229="","I",LOOKUP(E229/G$2,{0,0.4,0.45,0.5,0.55,0.6,0.65,0.7,0.75,0.8,1},{"F","D","C","C+","B-","B","B+","A-","A","A+"}))))</f>
        <v/>
      </c>
      <c r="G229" s="1" t="str">
        <f>IF(COUNT($A229)=0,"",IF(E229="","--",IF(E229="3E","3E",LOOKUP(E229/G$2,{0,0.4,0.45,0.5,0.55,0.6,0.65,0.7,0.75,0.8,1},{0,2,2.25,2.5,2.75,3,3.25,3.5,3.75,4}))))</f>
        <v/>
      </c>
      <c r="H229" s="2" t="str">
        <f>IF(COUNT($A229)=0,"",IF($A229&lt;&gt;DRAFT!$B231,"ERR",IF(DRAFT!AA231="3E","3E",IF(COUNT(DRAFT!W231,DRAFT!AA231)&gt;0,DRAFT!AB231,""))))</f>
        <v/>
      </c>
      <c r="I229" s="2" t="str">
        <f>IF(COUNT($A229)=0,"",IF(H229="3E","3E",IF(H229="","I",LOOKUP(H229/J$2,{0,0.4,0.45,0.5,0.55,0.6,0.65,0.7,0.75,0.8,1},{"F","D","C","C+","B-","B","B+","A-","A","A+"}))))</f>
        <v/>
      </c>
      <c r="J229" s="1" t="str">
        <f>IF(COUNT($A229)=0,"",IF(H229="","--",IF(H229="3E","3E",LOOKUP(H229/J$2,{0,0.4,0.45,0.5,0.55,0.6,0.65,0.7,0.75,0.8,1},{0,2,2.25,2.5,2.75,3,3.25,3.5,3.75,4}))))</f>
        <v/>
      </c>
      <c r="K229" s="2" t="str">
        <f>IF(COUNT($A229)=0,"",IF($A229&lt;&gt;DRAFT!$B231,"ERR",IF(DRAFT!AJ231="3E","3E",IF(COUNT(DRAFT!AF231,DRAFT!AJ231)&gt;0,DRAFT!AK231,""))))</f>
        <v/>
      </c>
      <c r="L229" s="2" t="str">
        <f>IF(COUNT($A229)=0,"",IF(K229="3E","3E",IF(K229="","I",LOOKUP(K229/M$2,{0,0.4,0.45,0.5,0.55,0.6,0.65,0.7,0.75,0.8,1},{"F","D","C","C+","B-","B","B+","A-","A","A+"}))))</f>
        <v/>
      </c>
      <c r="M229" s="1" t="str">
        <f>IF(COUNT($A229)=0,"",IF(K229="","--",IF(K229="3E","3E",LOOKUP(K229/M$2,{0,0.4,0.45,0.5,0.55,0.6,0.65,0.7,0.75,0.8,1},{0,2,2.25,2.5,2.75,3,3.25,3.5,3.75,4}))))</f>
        <v/>
      </c>
      <c r="N229" s="2" t="str">
        <f>IF(COUNT($A229)=0,"",IF($A229&lt;&gt;DRAFT!$B231,"ERR",IF(DRAFT!AS231="3E","3E",IF(COUNT(DRAFT!AO231,DRAFT!AS231)&gt;0,DRAFT!AT231,""))))</f>
        <v/>
      </c>
      <c r="O229" s="2" t="str">
        <f>IF(COUNT($A229)=0,"",IF(N229="3E","3E",IF(N229="","I",LOOKUP(N229/P$2,{0,0.4,0.45,0.5,0.55,0.6,0.65,0.7,0.75,0.8,1},{"F","D","C","C+","B-","B","B+","A-","A","A+"}))))</f>
        <v/>
      </c>
      <c r="P229" s="1" t="str">
        <f>IF(COUNT($A229)=0,"",IF(N229="","--",IF(N229="3E","3E",LOOKUP(N229/P$2,{0,0.4,0.45,0.5,0.55,0.6,0.65,0.7,0.75,0.8,1},{0,2,2.25,2.5,2.75,3,3.25,3.5,3.75,4}))))</f>
        <v/>
      </c>
      <c r="Q229" s="2" t="str">
        <f>IF(COUNT($A229)=0,"",IF($A229&lt;&gt;DRAFT!$B231,"ERR",IF(DRAFT!BB231="3E","3E",IF(COUNT(DRAFT!AX231,DRAFT!BB231)&gt;0,DRAFT!BC231,""))))</f>
        <v/>
      </c>
      <c r="R229" s="2" t="str">
        <f>IF(COUNT($A229)=0,"",IF(Q229="3E","3E",IF(Q229="","I",LOOKUP(Q229/S$2,{0,0.4,0.45,0.5,0.55,0.6,0.65,0.7,0.75,0.8,1},{"F","D","C","C+","B-","B","B+","A-","A","A+"}))))</f>
        <v/>
      </c>
      <c r="S229" s="1" t="str">
        <f>IF(COUNT($A229)=0,"",IF(Q229="","--",IF(Q229="3E","3E",LOOKUP(Q229/S$2,{0,0.4,0.45,0.5,0.55,0.6,0.65,0.7,0.75,0.8,1},{0,2,2.25,2.5,2.75,3,3.25,3.5,3.75,4}))))</f>
        <v/>
      </c>
      <c r="T229" s="2" t="str">
        <f>IF(COUNT($A229)=0,"",IF($A229&lt;&gt;DRAFT!$B231,"ERR",IF(DRAFT!BK231="3E","3E",IF(COUNT(DRAFT!BG231,DRAFT!BK231)&gt;0,DRAFT!BL231,""))))</f>
        <v/>
      </c>
      <c r="U229" s="2" t="str">
        <f>IF(COUNT($A229)=0,"",IF(T229="3E","3E",IF(T229="","I",LOOKUP(T229/V$2,{0,0.4,0.45,0.5,0.55,0.6,0.65,0.7,0.75,0.8,1},{"F","D","C","C+","B-","B","B+","A-","A","A+"}))))</f>
        <v/>
      </c>
      <c r="V229" s="1" t="str">
        <f>IF(COUNT($A229)=0,"",IF(T229="","--",IF(T229="3E","3E",LOOKUP(T229/V$2,{0,0.4,0.45,0.5,0.55,0.6,0.65,0.7,0.75,0.8,1},{0,2,2.25,2.5,2.75,3,3.25,3.5,3.75,4}))))</f>
        <v/>
      </c>
      <c r="W229" s="2" t="str">
        <f>IF(COUNT($A229)=0,"",IF($A229&lt;&gt;DRAFT!$B231,"ERR",IF(DRAFT!BT231="3E","3E",IF(COUNT(DRAFT!BP231,DRAFT!BT231)&gt;0,DRAFT!BU231,""))))</f>
        <v/>
      </c>
      <c r="X229" s="2" t="str">
        <f>IF(COUNT($A229)=0,"",IF(W229="3E","3E",IF(W229="","I",LOOKUP(W229/Y$2,{0,0.4,0.45,0.5,0.55,0.6,0.65,0.7,0.75,0.8,1},{"F","D","C","C+","B-","B","B+","A-","A","A+"}))))</f>
        <v/>
      </c>
      <c r="Y229" s="1" t="str">
        <f>IF(COUNT($A229)=0,"",IF(W229="","--",IF(W229="3E","3E",LOOKUP(W229/Y$2,{0,0.4,0.45,0.5,0.55,0.6,0.65,0.7,0.75,0.8,1},{0,2,2.25,2.5,2.75,3,3.25,3.5,3.75,4}))))</f>
        <v/>
      </c>
      <c r="Z229" s="2" t="str">
        <f>IF(COUNT($A229)=0,"",IF($A229&lt;&gt;DRAFT!$B231,"ERR",IF(DRAFT!CC231="3E","3E",IF(COUNT(DRAFT!BY231,DRAFT!CC231)&gt;0,DRAFT!CD231,""))))</f>
        <v/>
      </c>
      <c r="AA229" s="2" t="str">
        <f>IF(COUNT($A229)=0,"",IF(Z229="3E","3E",IF(Z229="","I",LOOKUP(Z229/AB$2,{0,0.4,0.45,0.5,0.55,0.6,0.65,0.7,0.75,0.8,1},{"F","D","C","C+","B-","B","B+","A-","A","A+"}))))</f>
        <v/>
      </c>
      <c r="AB229" s="1" t="str">
        <f>IF(COUNT($A229)=0,"",IF(Z229="","--",IF(Z229="3E","3E",LOOKUP(Z229/AB$2,{0,0.4,0.45,0.5,0.55,0.6,0.65,0.7,0.75,0.8,1},{0,2,2.25,2.5,2.75,3,3.25,3.5,3.75,4}))))</f>
        <v/>
      </c>
      <c r="AC229" s="2" t="str">
        <f>IF(COUNT($A229)=0,"",IF($A229&lt;&gt;DRAFT!$B231,"ERR",IF(DRAFT!CF231&gt;0,DRAFT!CF231,"")))</f>
        <v/>
      </c>
      <c r="AD229" s="2" t="str">
        <f>IF(COUNT($A229)=0,"",IF(AC229="3E","3E",IF(AC229="","I",LOOKUP(AC229/AE$2,{0,0.4,0.45,0.5,0.55,0.6,0.65,0.7,0.75,0.8,1},{"F","D","C","C+","B-","B","B+","A-","A","A+"}))))</f>
        <v/>
      </c>
      <c r="AE229" s="1" t="str">
        <f>IF(COUNT($A229)=0,"",IF(AC229="","--",IF(AC229="3E","3E",LOOKUP(AC229/AE$2,{0,0.4,0.45,0.5,0.55,0.6,0.65,0.7,0.75,0.8,1},{0,2,2.25,2.5,2.75,3,3.25,3.5,3.75,4}))))</f>
        <v/>
      </c>
      <c r="AF229" s="2" t="str">
        <f>IF(COUNT($A229)=0,"",IF($A229&lt;&gt;DRAFT!$B231,"ERR",IF(DRAFT!CI231&gt;0,DRAFT!CK231,"")))</f>
        <v/>
      </c>
      <c r="AG229" s="2" t="str">
        <f>IF(COUNT($A229)=0,"",IF(AF229="3E","3E",IF(AF229="","I",LOOKUP(AF229/AH$2,{0,0.4,0.45,0.5,0.55,0.6,0.65,0.7,0.75,0.8,1},{"F","D","C","C+","B-","B","B+","A-","A","A+"}))))</f>
        <v/>
      </c>
      <c r="AH229" s="1" t="str">
        <f>IF(COUNT($A229)=0,"",IF(AF229="","--",IF(AF229="3E","3E",LOOKUP(AF229/AH$2,{0,0.4,0.45,0.5,0.55,0.6,0.65,0.7,0.75,0.8,1},{0,2,2.25,2.5,2.75,3,3.25,3.5,3.75,4}))))</f>
        <v/>
      </c>
      <c r="AI229" s="2" t="str">
        <f>IF($A229&lt;&gt;DRAFT!$B231,"ERR",IF(OR(COUNT($A229)=0,COUNT(DRAFT!CL231:CN231,DRAFT!CP231:CR231)=0),"",CEILING(SUM(DRAFT!CO231,DRAFT!CS231,DRAFT!CT231),1)))</f>
        <v/>
      </c>
      <c r="AJ229" s="2" t="str">
        <f>IF(COUNT($A229)=0,"",IF(AI229="3E","3E",IF(AI229="","I",LOOKUP(AI229/AK$2,{0,0.4,0.45,0.5,0.55,0.6,0.65,0.7,0.75,0.8,1},{"F","D","C","C+","B-","B","B+","A-","A","A+"}))))</f>
        <v/>
      </c>
      <c r="AK229" s="1" t="str">
        <f>IF(COUNT($A229)=0,"",IF(AI229="","--",IF(AI229="3E","3E",LOOKUP(AI229/AK$2,{0,0.4,0.45,0.5,0.55,0.6,0.65,0.7,0.75,0.8,1},{0,2,2.25,2.5,2.75,3,3.25,3.5,3.75,4}))))</f>
        <v/>
      </c>
      <c r="AL229" s="4" t="str">
        <f>IF(OR(COUNT($A229)=0,COUNT(B229:AK229)=0),"",IF(COUNTIF(B229:AK229,"3E")&gt;0,"3E",IF(DRAFT!$A231="R",TRUNC(SUMPRODUCT(RGP,RCP)/TCP,3),TRUNC((SUMPRODUCT(--(IMDGP&gt;0)*IMDGP,IMCP)+CEILING(DRAFT!$DB231*42,0.25))/TCP,3))))</f>
        <v/>
      </c>
      <c r="AM229" s="2" t="str">
        <f>IF(OR(COUNT($A229)=0,COUNT(B229:AK229)=0),"",IF(COUNTIF(B229:AK229,"3E")&gt;0,"3E",IF(DRAFT!$A231="R",SUMPRODUCT(--(RGP&gt;=2),RCP),SUMPRODUCT(--(IMDGP&gt;0),--(IMGP=0),IMCP)+DRAFT!$DC231)))</f>
        <v/>
      </c>
      <c r="AN229" s="67" t="str">
        <f>IF(AL229="3E","3E",IF(COUNT($A229)=0,"",IF(COUNT(AI229)=0,"--",ROUND(((CEILING(DRAFT!$CV231*38,0.25)+CEILING(DRAFT!$CX231*38,0.25)+CEILING(DRAFT!$CZ231*42,0.25)+CEILING($AL229*42,0.25))/160),2))))</f>
        <v/>
      </c>
      <c r="AO229" s="2" t="str">
        <f>IF(AN229="3E","3E",IF(COUNT($A229)=0,"",IF(COUNT(AN229)=0,"I",LOOKUP(AN229,{0,2,2.25,2.5,2.75,3,3.25,3.5,3.75,4},{"F","D","C","C+","B-","B","B+","A-","A","A+"}))))</f>
        <v/>
      </c>
      <c r="AP229" s="2" t="str">
        <f>IF(AN229="3E","3E",IF(OR(COUNT(A229)=0,COUNT(AN229)=0),"",DRAFT!CW231+DRAFT!CY231+DRAFT!DA231+N(TABULATION!AM229)))</f>
        <v/>
      </c>
      <c r="AQ229" s="2" t="str">
        <f>IF(OR(COUNT($A229)=0,COUNT(B229:AK229)=0),"",IF(COUNTIF(B229:AM229,"3E")&gt;0,"3E",IF(AND(DRAFT!$A231="IM",OR($AL229&gt;DRAFT!$DB231,$AM229&gt;DRAFT!$DC231)),"IMPROVED",IF(AND(DRAFT!$A231="IM",$AL229&lt;=DRAFT!$DB231,$AM229&lt;=DRAFT!$DC231),"NOT IMPROVED",IF(AND(DRAFT!CU231="S",AH229&gt;=2,AK229&gt;=2,AN229&gt;=2.5,AP229&gt;=144),"PASS","FAIL")))))</f>
        <v/>
      </c>
      <c r="AR229" s="2" t="str">
        <f t="shared" si="6"/>
        <v/>
      </c>
      <c r="AS229" s="2" t="str">
        <f t="shared" si="7"/>
        <v/>
      </c>
    </row>
    <row r="230" spans="1:45" ht="18.95" customHeight="1" x14ac:dyDescent="0.25">
      <c r="A230" s="3" t="str">
        <f>IF(DRAFT!$B232="","",DRAFT!$B232)</f>
        <v/>
      </c>
      <c r="B230" s="2" t="str">
        <f>IF(COUNT($A230)=0,"",IF($A230&lt;&gt;DRAFT!$B232,"ERR",IF(DRAFT!I232="3E","3E",IF(COUNT(DRAFT!E232,DRAFT!I232)&gt;0,DRAFT!J232,""))))</f>
        <v/>
      </c>
      <c r="C230" s="2" t="str">
        <f>IF(COUNT($A230)=0,"",IF(B230="3E","3E",IF(B230="","I",LOOKUP(B230/D$2,{0,0.4,0.45,0.5,0.55,0.6,0.65,0.7,0.75,0.8,1},{"F","D","C","C+","B-","B","B+","A-","A","A+"}))))</f>
        <v/>
      </c>
      <c r="D230" s="1" t="str">
        <f>IF(COUNT($A230)=0,"",IF(B230="","--",IF(B230="3E","3E",LOOKUP(B230/D$2,{0,0.4,0.45,0.5,0.55,0.6,0.65,0.7,0.75,0.8,1},{0,2,2.25,2.5,2.75,3,3.25,3.5,3.75,4}))))</f>
        <v/>
      </c>
      <c r="E230" s="2" t="str">
        <f>IF(COUNT($A230)=0,"",IF($A230&lt;&gt;DRAFT!$B232,"ERR",IF(DRAFT!R232="3E","3E",IF(COUNT(DRAFT!N232,DRAFT!R232)&gt;0,DRAFT!S232,""))))</f>
        <v/>
      </c>
      <c r="F230" s="2" t="str">
        <f>IF(COUNT($A230)=0,"",IF(E230="3E","3E",IF(E230="","I",LOOKUP(E230/G$2,{0,0.4,0.45,0.5,0.55,0.6,0.65,0.7,0.75,0.8,1},{"F","D","C","C+","B-","B","B+","A-","A","A+"}))))</f>
        <v/>
      </c>
      <c r="G230" s="1" t="str">
        <f>IF(COUNT($A230)=0,"",IF(E230="","--",IF(E230="3E","3E",LOOKUP(E230/G$2,{0,0.4,0.45,0.5,0.55,0.6,0.65,0.7,0.75,0.8,1},{0,2,2.25,2.5,2.75,3,3.25,3.5,3.75,4}))))</f>
        <v/>
      </c>
      <c r="H230" s="2" t="str">
        <f>IF(COUNT($A230)=0,"",IF($A230&lt;&gt;DRAFT!$B232,"ERR",IF(DRAFT!AA232="3E","3E",IF(COUNT(DRAFT!W232,DRAFT!AA232)&gt;0,DRAFT!AB232,""))))</f>
        <v/>
      </c>
      <c r="I230" s="2" t="str">
        <f>IF(COUNT($A230)=0,"",IF(H230="3E","3E",IF(H230="","I",LOOKUP(H230/J$2,{0,0.4,0.45,0.5,0.55,0.6,0.65,0.7,0.75,0.8,1},{"F","D","C","C+","B-","B","B+","A-","A","A+"}))))</f>
        <v/>
      </c>
      <c r="J230" s="1" t="str">
        <f>IF(COUNT($A230)=0,"",IF(H230="","--",IF(H230="3E","3E",LOOKUP(H230/J$2,{0,0.4,0.45,0.5,0.55,0.6,0.65,0.7,0.75,0.8,1},{0,2,2.25,2.5,2.75,3,3.25,3.5,3.75,4}))))</f>
        <v/>
      </c>
      <c r="K230" s="2" t="str">
        <f>IF(COUNT($A230)=0,"",IF($A230&lt;&gt;DRAFT!$B232,"ERR",IF(DRAFT!AJ232="3E","3E",IF(COUNT(DRAFT!AF232,DRAFT!AJ232)&gt;0,DRAFT!AK232,""))))</f>
        <v/>
      </c>
      <c r="L230" s="2" t="str">
        <f>IF(COUNT($A230)=0,"",IF(K230="3E","3E",IF(K230="","I",LOOKUP(K230/M$2,{0,0.4,0.45,0.5,0.55,0.6,0.65,0.7,0.75,0.8,1},{"F","D","C","C+","B-","B","B+","A-","A","A+"}))))</f>
        <v/>
      </c>
      <c r="M230" s="1" t="str">
        <f>IF(COUNT($A230)=0,"",IF(K230="","--",IF(K230="3E","3E",LOOKUP(K230/M$2,{0,0.4,0.45,0.5,0.55,0.6,0.65,0.7,0.75,0.8,1},{0,2,2.25,2.5,2.75,3,3.25,3.5,3.75,4}))))</f>
        <v/>
      </c>
      <c r="N230" s="2" t="str">
        <f>IF(COUNT($A230)=0,"",IF($A230&lt;&gt;DRAFT!$B232,"ERR",IF(DRAFT!AS232="3E","3E",IF(COUNT(DRAFT!AO232,DRAFT!AS232)&gt;0,DRAFT!AT232,""))))</f>
        <v/>
      </c>
      <c r="O230" s="2" t="str">
        <f>IF(COUNT($A230)=0,"",IF(N230="3E","3E",IF(N230="","I",LOOKUP(N230/P$2,{0,0.4,0.45,0.5,0.55,0.6,0.65,0.7,0.75,0.8,1},{"F","D","C","C+","B-","B","B+","A-","A","A+"}))))</f>
        <v/>
      </c>
      <c r="P230" s="1" t="str">
        <f>IF(COUNT($A230)=0,"",IF(N230="","--",IF(N230="3E","3E",LOOKUP(N230/P$2,{0,0.4,0.45,0.5,0.55,0.6,0.65,0.7,0.75,0.8,1},{0,2,2.25,2.5,2.75,3,3.25,3.5,3.75,4}))))</f>
        <v/>
      </c>
      <c r="Q230" s="2" t="str">
        <f>IF(COUNT($A230)=0,"",IF($A230&lt;&gt;DRAFT!$B232,"ERR",IF(DRAFT!BB232="3E","3E",IF(COUNT(DRAFT!AX232,DRAFT!BB232)&gt;0,DRAFT!BC232,""))))</f>
        <v/>
      </c>
      <c r="R230" s="2" t="str">
        <f>IF(COUNT($A230)=0,"",IF(Q230="3E","3E",IF(Q230="","I",LOOKUP(Q230/S$2,{0,0.4,0.45,0.5,0.55,0.6,0.65,0.7,0.75,0.8,1},{"F","D","C","C+","B-","B","B+","A-","A","A+"}))))</f>
        <v/>
      </c>
      <c r="S230" s="1" t="str">
        <f>IF(COUNT($A230)=0,"",IF(Q230="","--",IF(Q230="3E","3E",LOOKUP(Q230/S$2,{0,0.4,0.45,0.5,0.55,0.6,0.65,0.7,0.75,0.8,1},{0,2,2.25,2.5,2.75,3,3.25,3.5,3.75,4}))))</f>
        <v/>
      </c>
      <c r="T230" s="2" t="str">
        <f>IF(COUNT($A230)=0,"",IF($A230&lt;&gt;DRAFT!$B232,"ERR",IF(DRAFT!BK232="3E","3E",IF(COUNT(DRAFT!BG232,DRAFT!BK232)&gt;0,DRAFT!BL232,""))))</f>
        <v/>
      </c>
      <c r="U230" s="2" t="str">
        <f>IF(COUNT($A230)=0,"",IF(T230="3E","3E",IF(T230="","I",LOOKUP(T230/V$2,{0,0.4,0.45,0.5,0.55,0.6,0.65,0.7,0.75,0.8,1},{"F","D","C","C+","B-","B","B+","A-","A","A+"}))))</f>
        <v/>
      </c>
      <c r="V230" s="1" t="str">
        <f>IF(COUNT($A230)=0,"",IF(T230="","--",IF(T230="3E","3E",LOOKUP(T230/V$2,{0,0.4,0.45,0.5,0.55,0.6,0.65,0.7,0.75,0.8,1},{0,2,2.25,2.5,2.75,3,3.25,3.5,3.75,4}))))</f>
        <v/>
      </c>
      <c r="W230" s="2" t="str">
        <f>IF(COUNT($A230)=0,"",IF($A230&lt;&gt;DRAFT!$B232,"ERR",IF(DRAFT!BT232="3E","3E",IF(COUNT(DRAFT!BP232,DRAFT!BT232)&gt;0,DRAFT!BU232,""))))</f>
        <v/>
      </c>
      <c r="X230" s="2" t="str">
        <f>IF(COUNT($A230)=0,"",IF(W230="3E","3E",IF(W230="","I",LOOKUP(W230/Y$2,{0,0.4,0.45,0.5,0.55,0.6,0.65,0.7,0.75,0.8,1},{"F","D","C","C+","B-","B","B+","A-","A","A+"}))))</f>
        <v/>
      </c>
      <c r="Y230" s="1" t="str">
        <f>IF(COUNT($A230)=0,"",IF(W230="","--",IF(W230="3E","3E",LOOKUP(W230/Y$2,{0,0.4,0.45,0.5,0.55,0.6,0.65,0.7,0.75,0.8,1},{0,2,2.25,2.5,2.75,3,3.25,3.5,3.75,4}))))</f>
        <v/>
      </c>
      <c r="Z230" s="2" t="str">
        <f>IF(COUNT($A230)=0,"",IF($A230&lt;&gt;DRAFT!$B232,"ERR",IF(DRAFT!CC232="3E","3E",IF(COUNT(DRAFT!BY232,DRAFT!CC232)&gt;0,DRAFT!CD232,""))))</f>
        <v/>
      </c>
      <c r="AA230" s="2" t="str">
        <f>IF(COUNT($A230)=0,"",IF(Z230="3E","3E",IF(Z230="","I",LOOKUP(Z230/AB$2,{0,0.4,0.45,0.5,0.55,0.6,0.65,0.7,0.75,0.8,1},{"F","D","C","C+","B-","B","B+","A-","A","A+"}))))</f>
        <v/>
      </c>
      <c r="AB230" s="1" t="str">
        <f>IF(COUNT($A230)=0,"",IF(Z230="","--",IF(Z230="3E","3E",LOOKUP(Z230/AB$2,{0,0.4,0.45,0.5,0.55,0.6,0.65,0.7,0.75,0.8,1},{0,2,2.25,2.5,2.75,3,3.25,3.5,3.75,4}))))</f>
        <v/>
      </c>
      <c r="AC230" s="2" t="str">
        <f>IF(COUNT($A230)=0,"",IF($A230&lt;&gt;DRAFT!$B232,"ERR",IF(DRAFT!CF232&gt;0,DRAFT!CF232,"")))</f>
        <v/>
      </c>
      <c r="AD230" s="2" t="str">
        <f>IF(COUNT($A230)=0,"",IF(AC230="3E","3E",IF(AC230="","I",LOOKUP(AC230/AE$2,{0,0.4,0.45,0.5,0.55,0.6,0.65,0.7,0.75,0.8,1},{"F","D","C","C+","B-","B","B+","A-","A","A+"}))))</f>
        <v/>
      </c>
      <c r="AE230" s="1" t="str">
        <f>IF(COUNT($A230)=0,"",IF(AC230="","--",IF(AC230="3E","3E",LOOKUP(AC230/AE$2,{0,0.4,0.45,0.5,0.55,0.6,0.65,0.7,0.75,0.8,1},{0,2,2.25,2.5,2.75,3,3.25,3.5,3.75,4}))))</f>
        <v/>
      </c>
      <c r="AF230" s="2" t="str">
        <f>IF(COUNT($A230)=0,"",IF($A230&lt;&gt;DRAFT!$B232,"ERR",IF(DRAFT!CI232&gt;0,DRAFT!CK232,"")))</f>
        <v/>
      </c>
      <c r="AG230" s="2" t="str">
        <f>IF(COUNT($A230)=0,"",IF(AF230="3E","3E",IF(AF230="","I",LOOKUP(AF230/AH$2,{0,0.4,0.45,0.5,0.55,0.6,0.65,0.7,0.75,0.8,1},{"F","D","C","C+","B-","B","B+","A-","A","A+"}))))</f>
        <v/>
      </c>
      <c r="AH230" s="1" t="str">
        <f>IF(COUNT($A230)=0,"",IF(AF230="","--",IF(AF230="3E","3E",LOOKUP(AF230/AH$2,{0,0.4,0.45,0.5,0.55,0.6,0.65,0.7,0.75,0.8,1},{0,2,2.25,2.5,2.75,3,3.25,3.5,3.75,4}))))</f>
        <v/>
      </c>
      <c r="AI230" s="2" t="str">
        <f>IF($A230&lt;&gt;DRAFT!$B232,"ERR",IF(OR(COUNT($A230)=0,COUNT(DRAFT!CL232:CN232,DRAFT!CP232:CR232)=0),"",CEILING(SUM(DRAFT!CO232,DRAFT!CS232,DRAFT!CT232),1)))</f>
        <v/>
      </c>
      <c r="AJ230" s="2" t="str">
        <f>IF(COUNT($A230)=0,"",IF(AI230="3E","3E",IF(AI230="","I",LOOKUP(AI230/AK$2,{0,0.4,0.45,0.5,0.55,0.6,0.65,0.7,0.75,0.8,1},{"F","D","C","C+","B-","B","B+","A-","A","A+"}))))</f>
        <v/>
      </c>
      <c r="AK230" s="1" t="str">
        <f>IF(COUNT($A230)=0,"",IF(AI230="","--",IF(AI230="3E","3E",LOOKUP(AI230/AK$2,{0,0.4,0.45,0.5,0.55,0.6,0.65,0.7,0.75,0.8,1},{0,2,2.25,2.5,2.75,3,3.25,3.5,3.75,4}))))</f>
        <v/>
      </c>
      <c r="AL230" s="4" t="str">
        <f>IF(OR(COUNT($A230)=0,COUNT(B230:AK230)=0),"",IF(COUNTIF(B230:AK230,"3E")&gt;0,"3E",IF(DRAFT!$A232="R",TRUNC(SUMPRODUCT(RGP,RCP)/TCP,3),TRUNC((SUMPRODUCT(--(IMDGP&gt;0)*IMDGP,IMCP)+CEILING(DRAFT!$DB232*42,0.25))/TCP,3))))</f>
        <v/>
      </c>
      <c r="AM230" s="2" t="str">
        <f>IF(OR(COUNT($A230)=0,COUNT(B230:AK230)=0),"",IF(COUNTIF(B230:AK230,"3E")&gt;0,"3E",IF(DRAFT!$A232="R",SUMPRODUCT(--(RGP&gt;=2),RCP),SUMPRODUCT(--(IMDGP&gt;0),--(IMGP=0),IMCP)+DRAFT!$DC232)))</f>
        <v/>
      </c>
      <c r="AN230" s="67" t="str">
        <f>IF(AL230="3E","3E",IF(COUNT($A230)=0,"",IF(COUNT(AI230)=0,"--",ROUND(((CEILING(DRAFT!$CV232*38,0.25)+CEILING(DRAFT!$CX232*38,0.25)+CEILING(DRAFT!$CZ232*42,0.25)+CEILING($AL230*42,0.25))/160),2))))</f>
        <v/>
      </c>
      <c r="AO230" s="2" t="str">
        <f>IF(AN230="3E","3E",IF(COUNT($A230)=0,"",IF(COUNT(AN230)=0,"I",LOOKUP(AN230,{0,2,2.25,2.5,2.75,3,3.25,3.5,3.75,4},{"F","D","C","C+","B-","B","B+","A-","A","A+"}))))</f>
        <v/>
      </c>
      <c r="AP230" s="2" t="str">
        <f>IF(AN230="3E","3E",IF(OR(COUNT(A230)=0,COUNT(AN230)=0),"",DRAFT!CW232+DRAFT!CY232+DRAFT!DA232+N(TABULATION!AM230)))</f>
        <v/>
      </c>
      <c r="AQ230" s="2" t="str">
        <f>IF(OR(COUNT($A230)=0,COUNT(B230:AK230)=0),"",IF(COUNTIF(B230:AM230,"3E")&gt;0,"3E",IF(AND(DRAFT!$A232="IM",OR($AL230&gt;DRAFT!$DB232,$AM230&gt;DRAFT!$DC232)),"IMPROVED",IF(AND(DRAFT!$A232="IM",$AL230&lt;=DRAFT!$DB232,$AM230&lt;=DRAFT!$DC232),"NOT IMPROVED",IF(AND(DRAFT!CU232="S",AH230&gt;=2,AK230&gt;=2,AN230&gt;=2.5,AP230&gt;=144),"PASS","FAIL")))))</f>
        <v/>
      </c>
      <c r="AR230" s="2" t="str">
        <f t="shared" si="6"/>
        <v/>
      </c>
      <c r="AS230" s="2" t="str">
        <f t="shared" si="7"/>
        <v/>
      </c>
    </row>
    <row r="231" spans="1:45" ht="18.95" customHeight="1" x14ac:dyDescent="0.25">
      <c r="A231" s="3" t="str">
        <f>IF(DRAFT!$B233="","",DRAFT!$B233)</f>
        <v/>
      </c>
      <c r="B231" s="2" t="str">
        <f>IF(COUNT($A231)=0,"",IF($A231&lt;&gt;DRAFT!$B233,"ERR",IF(DRAFT!I233="3E","3E",IF(COUNT(DRAFT!E233,DRAFT!I233)&gt;0,DRAFT!J233,""))))</f>
        <v/>
      </c>
      <c r="C231" s="2" t="str">
        <f>IF(COUNT($A231)=0,"",IF(B231="3E","3E",IF(B231="","I",LOOKUP(B231/D$2,{0,0.4,0.45,0.5,0.55,0.6,0.65,0.7,0.75,0.8,1},{"F","D","C","C+","B-","B","B+","A-","A","A+"}))))</f>
        <v/>
      </c>
      <c r="D231" s="1" t="str">
        <f>IF(COUNT($A231)=0,"",IF(B231="","--",IF(B231="3E","3E",LOOKUP(B231/D$2,{0,0.4,0.45,0.5,0.55,0.6,0.65,0.7,0.75,0.8,1},{0,2,2.25,2.5,2.75,3,3.25,3.5,3.75,4}))))</f>
        <v/>
      </c>
      <c r="E231" s="2" t="str">
        <f>IF(COUNT($A231)=0,"",IF($A231&lt;&gt;DRAFT!$B233,"ERR",IF(DRAFT!R233="3E","3E",IF(COUNT(DRAFT!N233,DRAFT!R233)&gt;0,DRAFT!S233,""))))</f>
        <v/>
      </c>
      <c r="F231" s="2" t="str">
        <f>IF(COUNT($A231)=0,"",IF(E231="3E","3E",IF(E231="","I",LOOKUP(E231/G$2,{0,0.4,0.45,0.5,0.55,0.6,0.65,0.7,0.75,0.8,1},{"F","D","C","C+","B-","B","B+","A-","A","A+"}))))</f>
        <v/>
      </c>
      <c r="G231" s="1" t="str">
        <f>IF(COUNT($A231)=0,"",IF(E231="","--",IF(E231="3E","3E",LOOKUP(E231/G$2,{0,0.4,0.45,0.5,0.55,0.6,0.65,0.7,0.75,0.8,1},{0,2,2.25,2.5,2.75,3,3.25,3.5,3.75,4}))))</f>
        <v/>
      </c>
      <c r="H231" s="2" t="str">
        <f>IF(COUNT($A231)=0,"",IF($A231&lt;&gt;DRAFT!$B233,"ERR",IF(DRAFT!AA233="3E","3E",IF(COUNT(DRAFT!W233,DRAFT!AA233)&gt;0,DRAFT!AB233,""))))</f>
        <v/>
      </c>
      <c r="I231" s="2" t="str">
        <f>IF(COUNT($A231)=0,"",IF(H231="3E","3E",IF(H231="","I",LOOKUP(H231/J$2,{0,0.4,0.45,0.5,0.55,0.6,0.65,0.7,0.75,0.8,1},{"F","D","C","C+","B-","B","B+","A-","A","A+"}))))</f>
        <v/>
      </c>
      <c r="J231" s="1" t="str">
        <f>IF(COUNT($A231)=0,"",IF(H231="","--",IF(H231="3E","3E",LOOKUP(H231/J$2,{0,0.4,0.45,0.5,0.55,0.6,0.65,0.7,0.75,0.8,1},{0,2,2.25,2.5,2.75,3,3.25,3.5,3.75,4}))))</f>
        <v/>
      </c>
      <c r="K231" s="2" t="str">
        <f>IF(COUNT($A231)=0,"",IF($A231&lt;&gt;DRAFT!$B233,"ERR",IF(DRAFT!AJ233="3E","3E",IF(COUNT(DRAFT!AF233,DRAFT!AJ233)&gt;0,DRAFT!AK233,""))))</f>
        <v/>
      </c>
      <c r="L231" s="2" t="str">
        <f>IF(COUNT($A231)=0,"",IF(K231="3E","3E",IF(K231="","I",LOOKUP(K231/M$2,{0,0.4,0.45,0.5,0.55,0.6,0.65,0.7,0.75,0.8,1},{"F","D","C","C+","B-","B","B+","A-","A","A+"}))))</f>
        <v/>
      </c>
      <c r="M231" s="1" t="str">
        <f>IF(COUNT($A231)=0,"",IF(K231="","--",IF(K231="3E","3E",LOOKUP(K231/M$2,{0,0.4,0.45,0.5,0.55,0.6,0.65,0.7,0.75,0.8,1},{0,2,2.25,2.5,2.75,3,3.25,3.5,3.75,4}))))</f>
        <v/>
      </c>
      <c r="N231" s="2" t="str">
        <f>IF(COUNT($A231)=0,"",IF($A231&lt;&gt;DRAFT!$B233,"ERR",IF(DRAFT!AS233="3E","3E",IF(COUNT(DRAFT!AO233,DRAFT!AS233)&gt;0,DRAFT!AT233,""))))</f>
        <v/>
      </c>
      <c r="O231" s="2" t="str">
        <f>IF(COUNT($A231)=0,"",IF(N231="3E","3E",IF(N231="","I",LOOKUP(N231/P$2,{0,0.4,0.45,0.5,0.55,0.6,0.65,0.7,0.75,0.8,1},{"F","D","C","C+","B-","B","B+","A-","A","A+"}))))</f>
        <v/>
      </c>
      <c r="P231" s="1" t="str">
        <f>IF(COUNT($A231)=0,"",IF(N231="","--",IF(N231="3E","3E",LOOKUP(N231/P$2,{0,0.4,0.45,0.5,0.55,0.6,0.65,0.7,0.75,0.8,1},{0,2,2.25,2.5,2.75,3,3.25,3.5,3.75,4}))))</f>
        <v/>
      </c>
      <c r="Q231" s="2" t="str">
        <f>IF(COUNT($A231)=0,"",IF($A231&lt;&gt;DRAFT!$B233,"ERR",IF(DRAFT!BB233="3E","3E",IF(COUNT(DRAFT!AX233,DRAFT!BB233)&gt;0,DRAFT!BC233,""))))</f>
        <v/>
      </c>
      <c r="R231" s="2" t="str">
        <f>IF(COUNT($A231)=0,"",IF(Q231="3E","3E",IF(Q231="","I",LOOKUP(Q231/S$2,{0,0.4,0.45,0.5,0.55,0.6,0.65,0.7,0.75,0.8,1},{"F","D","C","C+","B-","B","B+","A-","A","A+"}))))</f>
        <v/>
      </c>
      <c r="S231" s="1" t="str">
        <f>IF(COUNT($A231)=0,"",IF(Q231="","--",IF(Q231="3E","3E",LOOKUP(Q231/S$2,{0,0.4,0.45,0.5,0.55,0.6,0.65,0.7,0.75,0.8,1},{0,2,2.25,2.5,2.75,3,3.25,3.5,3.75,4}))))</f>
        <v/>
      </c>
      <c r="T231" s="2" t="str">
        <f>IF(COUNT($A231)=0,"",IF($A231&lt;&gt;DRAFT!$B233,"ERR",IF(DRAFT!BK233="3E","3E",IF(COUNT(DRAFT!BG233,DRAFT!BK233)&gt;0,DRAFT!BL233,""))))</f>
        <v/>
      </c>
      <c r="U231" s="2" t="str">
        <f>IF(COUNT($A231)=0,"",IF(T231="3E","3E",IF(T231="","I",LOOKUP(T231/V$2,{0,0.4,0.45,0.5,0.55,0.6,0.65,0.7,0.75,0.8,1},{"F","D","C","C+","B-","B","B+","A-","A","A+"}))))</f>
        <v/>
      </c>
      <c r="V231" s="1" t="str">
        <f>IF(COUNT($A231)=0,"",IF(T231="","--",IF(T231="3E","3E",LOOKUP(T231/V$2,{0,0.4,0.45,0.5,0.55,0.6,0.65,0.7,0.75,0.8,1},{0,2,2.25,2.5,2.75,3,3.25,3.5,3.75,4}))))</f>
        <v/>
      </c>
      <c r="W231" s="2" t="str">
        <f>IF(COUNT($A231)=0,"",IF($A231&lt;&gt;DRAFT!$B233,"ERR",IF(DRAFT!BT233="3E","3E",IF(COUNT(DRAFT!BP233,DRAFT!BT233)&gt;0,DRAFT!BU233,""))))</f>
        <v/>
      </c>
      <c r="X231" s="2" t="str">
        <f>IF(COUNT($A231)=0,"",IF(W231="3E","3E",IF(W231="","I",LOOKUP(W231/Y$2,{0,0.4,0.45,0.5,0.55,0.6,0.65,0.7,0.75,0.8,1},{"F","D","C","C+","B-","B","B+","A-","A","A+"}))))</f>
        <v/>
      </c>
      <c r="Y231" s="1" t="str">
        <f>IF(COUNT($A231)=0,"",IF(W231="","--",IF(W231="3E","3E",LOOKUP(W231/Y$2,{0,0.4,0.45,0.5,0.55,0.6,0.65,0.7,0.75,0.8,1},{0,2,2.25,2.5,2.75,3,3.25,3.5,3.75,4}))))</f>
        <v/>
      </c>
      <c r="Z231" s="2" t="str">
        <f>IF(COUNT($A231)=0,"",IF($A231&lt;&gt;DRAFT!$B233,"ERR",IF(DRAFT!CC233="3E","3E",IF(COUNT(DRAFT!BY233,DRAFT!CC233)&gt;0,DRAFT!CD233,""))))</f>
        <v/>
      </c>
      <c r="AA231" s="2" t="str">
        <f>IF(COUNT($A231)=0,"",IF(Z231="3E","3E",IF(Z231="","I",LOOKUP(Z231/AB$2,{0,0.4,0.45,0.5,0.55,0.6,0.65,0.7,0.75,0.8,1},{"F","D","C","C+","B-","B","B+","A-","A","A+"}))))</f>
        <v/>
      </c>
      <c r="AB231" s="1" t="str">
        <f>IF(COUNT($A231)=0,"",IF(Z231="","--",IF(Z231="3E","3E",LOOKUP(Z231/AB$2,{0,0.4,0.45,0.5,0.55,0.6,0.65,0.7,0.75,0.8,1},{0,2,2.25,2.5,2.75,3,3.25,3.5,3.75,4}))))</f>
        <v/>
      </c>
      <c r="AC231" s="2" t="str">
        <f>IF(COUNT($A231)=0,"",IF($A231&lt;&gt;DRAFT!$B233,"ERR",IF(DRAFT!CF233&gt;0,DRAFT!CF233,"")))</f>
        <v/>
      </c>
      <c r="AD231" s="2" t="str">
        <f>IF(COUNT($A231)=0,"",IF(AC231="3E","3E",IF(AC231="","I",LOOKUP(AC231/AE$2,{0,0.4,0.45,0.5,0.55,0.6,0.65,0.7,0.75,0.8,1},{"F","D","C","C+","B-","B","B+","A-","A","A+"}))))</f>
        <v/>
      </c>
      <c r="AE231" s="1" t="str">
        <f>IF(COUNT($A231)=0,"",IF(AC231="","--",IF(AC231="3E","3E",LOOKUP(AC231/AE$2,{0,0.4,0.45,0.5,0.55,0.6,0.65,0.7,0.75,0.8,1},{0,2,2.25,2.5,2.75,3,3.25,3.5,3.75,4}))))</f>
        <v/>
      </c>
      <c r="AF231" s="2" t="str">
        <f>IF(COUNT($A231)=0,"",IF($A231&lt;&gt;DRAFT!$B233,"ERR",IF(DRAFT!CI233&gt;0,DRAFT!CK233,"")))</f>
        <v/>
      </c>
      <c r="AG231" s="2" t="str">
        <f>IF(COUNT($A231)=0,"",IF(AF231="3E","3E",IF(AF231="","I",LOOKUP(AF231/AH$2,{0,0.4,0.45,0.5,0.55,0.6,0.65,0.7,0.75,0.8,1},{"F","D","C","C+","B-","B","B+","A-","A","A+"}))))</f>
        <v/>
      </c>
      <c r="AH231" s="1" t="str">
        <f>IF(COUNT($A231)=0,"",IF(AF231="","--",IF(AF231="3E","3E",LOOKUP(AF231/AH$2,{0,0.4,0.45,0.5,0.55,0.6,0.65,0.7,0.75,0.8,1},{0,2,2.25,2.5,2.75,3,3.25,3.5,3.75,4}))))</f>
        <v/>
      </c>
      <c r="AI231" s="2" t="str">
        <f>IF($A231&lt;&gt;DRAFT!$B233,"ERR",IF(OR(COUNT($A231)=0,COUNT(DRAFT!CL233:CN233,DRAFT!CP233:CR233)=0),"",CEILING(SUM(DRAFT!CO233,DRAFT!CS233,DRAFT!CT233),1)))</f>
        <v/>
      </c>
      <c r="AJ231" s="2" t="str">
        <f>IF(COUNT($A231)=0,"",IF(AI231="3E","3E",IF(AI231="","I",LOOKUP(AI231/AK$2,{0,0.4,0.45,0.5,0.55,0.6,0.65,0.7,0.75,0.8,1},{"F","D","C","C+","B-","B","B+","A-","A","A+"}))))</f>
        <v/>
      </c>
      <c r="AK231" s="1" t="str">
        <f>IF(COUNT($A231)=0,"",IF(AI231="","--",IF(AI231="3E","3E",LOOKUP(AI231/AK$2,{0,0.4,0.45,0.5,0.55,0.6,0.65,0.7,0.75,0.8,1},{0,2,2.25,2.5,2.75,3,3.25,3.5,3.75,4}))))</f>
        <v/>
      </c>
      <c r="AL231" s="4" t="str">
        <f>IF(OR(COUNT($A231)=0,COUNT(B231:AK231)=0),"",IF(COUNTIF(B231:AK231,"3E")&gt;0,"3E",IF(DRAFT!$A233="R",TRUNC(SUMPRODUCT(RGP,RCP)/TCP,3),TRUNC((SUMPRODUCT(--(IMDGP&gt;0)*IMDGP,IMCP)+CEILING(DRAFT!$DB233*42,0.25))/TCP,3))))</f>
        <v/>
      </c>
      <c r="AM231" s="2" t="str">
        <f>IF(OR(COUNT($A231)=0,COUNT(B231:AK231)=0),"",IF(COUNTIF(B231:AK231,"3E")&gt;0,"3E",IF(DRAFT!$A233="R",SUMPRODUCT(--(RGP&gt;=2),RCP),SUMPRODUCT(--(IMDGP&gt;0),--(IMGP=0),IMCP)+DRAFT!$DC233)))</f>
        <v/>
      </c>
      <c r="AN231" s="67" t="str">
        <f>IF(AL231="3E","3E",IF(COUNT($A231)=0,"",IF(COUNT(AI231)=0,"--",ROUND(((CEILING(DRAFT!$CV233*38,0.25)+CEILING(DRAFT!$CX233*38,0.25)+CEILING(DRAFT!$CZ233*42,0.25)+CEILING($AL231*42,0.25))/160),2))))</f>
        <v/>
      </c>
      <c r="AO231" s="2" t="str">
        <f>IF(AN231="3E","3E",IF(COUNT($A231)=0,"",IF(COUNT(AN231)=0,"I",LOOKUP(AN231,{0,2,2.25,2.5,2.75,3,3.25,3.5,3.75,4},{"F","D","C","C+","B-","B","B+","A-","A","A+"}))))</f>
        <v/>
      </c>
      <c r="AP231" s="2" t="str">
        <f>IF(AN231="3E","3E",IF(OR(COUNT(A231)=0,COUNT(AN231)=0),"",DRAFT!CW233+DRAFT!CY233+DRAFT!DA233+N(TABULATION!AM231)))</f>
        <v/>
      </c>
      <c r="AQ231" s="2" t="str">
        <f>IF(OR(COUNT($A231)=0,COUNT(B231:AK231)=0),"",IF(COUNTIF(B231:AM231,"3E")&gt;0,"3E",IF(AND(DRAFT!$A233="IM",OR($AL231&gt;DRAFT!$DB233,$AM231&gt;DRAFT!$DC233)),"IMPROVED",IF(AND(DRAFT!$A233="IM",$AL231&lt;=DRAFT!$DB233,$AM231&lt;=DRAFT!$DC233),"NOT IMPROVED",IF(AND(DRAFT!CU233="S",AH231&gt;=2,AK231&gt;=2,AN231&gt;=2.5,AP231&gt;=144),"PASS","FAIL")))))</f>
        <v/>
      </c>
      <c r="AR231" s="2" t="str">
        <f t="shared" si="6"/>
        <v/>
      </c>
      <c r="AS231" s="2" t="str">
        <f t="shared" si="7"/>
        <v/>
      </c>
    </row>
    <row r="232" spans="1:45" ht="18.95" customHeight="1" x14ac:dyDescent="0.25">
      <c r="A232" s="3" t="str">
        <f>IF(DRAFT!$B234="","",DRAFT!$B234)</f>
        <v/>
      </c>
      <c r="B232" s="2" t="str">
        <f>IF(COUNT($A232)=0,"",IF($A232&lt;&gt;DRAFT!$B234,"ERR",IF(DRAFT!I234="3E","3E",IF(COUNT(DRAFT!E234,DRAFT!I234)&gt;0,DRAFT!J234,""))))</f>
        <v/>
      </c>
      <c r="C232" s="2" t="str">
        <f>IF(COUNT($A232)=0,"",IF(B232="3E","3E",IF(B232="","I",LOOKUP(B232/D$2,{0,0.4,0.45,0.5,0.55,0.6,0.65,0.7,0.75,0.8,1},{"F","D","C","C+","B-","B","B+","A-","A","A+"}))))</f>
        <v/>
      </c>
      <c r="D232" s="1" t="str">
        <f>IF(COUNT($A232)=0,"",IF(B232="","--",IF(B232="3E","3E",LOOKUP(B232/D$2,{0,0.4,0.45,0.5,0.55,0.6,0.65,0.7,0.75,0.8,1},{0,2,2.25,2.5,2.75,3,3.25,3.5,3.75,4}))))</f>
        <v/>
      </c>
      <c r="E232" s="2" t="str">
        <f>IF(COUNT($A232)=0,"",IF($A232&lt;&gt;DRAFT!$B234,"ERR",IF(DRAFT!R234="3E","3E",IF(COUNT(DRAFT!N234,DRAFT!R234)&gt;0,DRAFT!S234,""))))</f>
        <v/>
      </c>
      <c r="F232" s="2" t="str">
        <f>IF(COUNT($A232)=0,"",IF(E232="3E","3E",IF(E232="","I",LOOKUP(E232/G$2,{0,0.4,0.45,0.5,0.55,0.6,0.65,0.7,0.75,0.8,1},{"F","D","C","C+","B-","B","B+","A-","A","A+"}))))</f>
        <v/>
      </c>
      <c r="G232" s="1" t="str">
        <f>IF(COUNT($A232)=0,"",IF(E232="","--",IF(E232="3E","3E",LOOKUP(E232/G$2,{0,0.4,0.45,0.5,0.55,0.6,0.65,0.7,0.75,0.8,1},{0,2,2.25,2.5,2.75,3,3.25,3.5,3.75,4}))))</f>
        <v/>
      </c>
      <c r="H232" s="2" t="str">
        <f>IF(COUNT($A232)=0,"",IF($A232&lt;&gt;DRAFT!$B234,"ERR",IF(DRAFT!AA234="3E","3E",IF(COUNT(DRAFT!W234,DRAFT!AA234)&gt;0,DRAFT!AB234,""))))</f>
        <v/>
      </c>
      <c r="I232" s="2" t="str">
        <f>IF(COUNT($A232)=0,"",IF(H232="3E","3E",IF(H232="","I",LOOKUP(H232/J$2,{0,0.4,0.45,0.5,0.55,0.6,0.65,0.7,0.75,0.8,1},{"F","D","C","C+","B-","B","B+","A-","A","A+"}))))</f>
        <v/>
      </c>
      <c r="J232" s="1" t="str">
        <f>IF(COUNT($A232)=0,"",IF(H232="","--",IF(H232="3E","3E",LOOKUP(H232/J$2,{0,0.4,0.45,0.5,0.55,0.6,0.65,0.7,0.75,0.8,1},{0,2,2.25,2.5,2.75,3,3.25,3.5,3.75,4}))))</f>
        <v/>
      </c>
      <c r="K232" s="2" t="str">
        <f>IF(COUNT($A232)=0,"",IF($A232&lt;&gt;DRAFT!$B234,"ERR",IF(DRAFT!AJ234="3E","3E",IF(COUNT(DRAFT!AF234,DRAFT!AJ234)&gt;0,DRAFT!AK234,""))))</f>
        <v/>
      </c>
      <c r="L232" s="2" t="str">
        <f>IF(COUNT($A232)=0,"",IF(K232="3E","3E",IF(K232="","I",LOOKUP(K232/M$2,{0,0.4,0.45,0.5,0.55,0.6,0.65,0.7,0.75,0.8,1},{"F","D","C","C+","B-","B","B+","A-","A","A+"}))))</f>
        <v/>
      </c>
      <c r="M232" s="1" t="str">
        <f>IF(COUNT($A232)=0,"",IF(K232="","--",IF(K232="3E","3E",LOOKUP(K232/M$2,{0,0.4,0.45,0.5,0.55,0.6,0.65,0.7,0.75,0.8,1},{0,2,2.25,2.5,2.75,3,3.25,3.5,3.75,4}))))</f>
        <v/>
      </c>
      <c r="N232" s="2" t="str">
        <f>IF(COUNT($A232)=0,"",IF($A232&lt;&gt;DRAFT!$B234,"ERR",IF(DRAFT!AS234="3E","3E",IF(COUNT(DRAFT!AO234,DRAFT!AS234)&gt;0,DRAFT!AT234,""))))</f>
        <v/>
      </c>
      <c r="O232" s="2" t="str">
        <f>IF(COUNT($A232)=0,"",IF(N232="3E","3E",IF(N232="","I",LOOKUP(N232/P$2,{0,0.4,0.45,0.5,0.55,0.6,0.65,0.7,0.75,0.8,1},{"F","D","C","C+","B-","B","B+","A-","A","A+"}))))</f>
        <v/>
      </c>
      <c r="P232" s="1" t="str">
        <f>IF(COUNT($A232)=0,"",IF(N232="","--",IF(N232="3E","3E",LOOKUP(N232/P$2,{0,0.4,0.45,0.5,0.55,0.6,0.65,0.7,0.75,0.8,1},{0,2,2.25,2.5,2.75,3,3.25,3.5,3.75,4}))))</f>
        <v/>
      </c>
      <c r="Q232" s="2" t="str">
        <f>IF(COUNT($A232)=0,"",IF($A232&lt;&gt;DRAFT!$B234,"ERR",IF(DRAFT!BB234="3E","3E",IF(COUNT(DRAFT!AX234,DRAFT!BB234)&gt;0,DRAFT!BC234,""))))</f>
        <v/>
      </c>
      <c r="R232" s="2" t="str">
        <f>IF(COUNT($A232)=0,"",IF(Q232="3E","3E",IF(Q232="","I",LOOKUP(Q232/S$2,{0,0.4,0.45,0.5,0.55,0.6,0.65,0.7,0.75,0.8,1},{"F","D","C","C+","B-","B","B+","A-","A","A+"}))))</f>
        <v/>
      </c>
      <c r="S232" s="1" t="str">
        <f>IF(COUNT($A232)=0,"",IF(Q232="","--",IF(Q232="3E","3E",LOOKUP(Q232/S$2,{0,0.4,0.45,0.5,0.55,0.6,0.65,0.7,0.75,0.8,1},{0,2,2.25,2.5,2.75,3,3.25,3.5,3.75,4}))))</f>
        <v/>
      </c>
      <c r="T232" s="2" t="str">
        <f>IF(COUNT($A232)=0,"",IF($A232&lt;&gt;DRAFT!$B234,"ERR",IF(DRAFT!BK234="3E","3E",IF(COUNT(DRAFT!BG234,DRAFT!BK234)&gt;0,DRAFT!BL234,""))))</f>
        <v/>
      </c>
      <c r="U232" s="2" t="str">
        <f>IF(COUNT($A232)=0,"",IF(T232="3E","3E",IF(T232="","I",LOOKUP(T232/V$2,{0,0.4,0.45,0.5,0.55,0.6,0.65,0.7,0.75,0.8,1},{"F","D","C","C+","B-","B","B+","A-","A","A+"}))))</f>
        <v/>
      </c>
      <c r="V232" s="1" t="str">
        <f>IF(COUNT($A232)=0,"",IF(T232="","--",IF(T232="3E","3E",LOOKUP(T232/V$2,{0,0.4,0.45,0.5,0.55,0.6,0.65,0.7,0.75,0.8,1},{0,2,2.25,2.5,2.75,3,3.25,3.5,3.75,4}))))</f>
        <v/>
      </c>
      <c r="W232" s="2" t="str">
        <f>IF(COUNT($A232)=0,"",IF($A232&lt;&gt;DRAFT!$B234,"ERR",IF(DRAFT!BT234="3E","3E",IF(COUNT(DRAFT!BP234,DRAFT!BT234)&gt;0,DRAFT!BU234,""))))</f>
        <v/>
      </c>
      <c r="X232" s="2" t="str">
        <f>IF(COUNT($A232)=0,"",IF(W232="3E","3E",IF(W232="","I",LOOKUP(W232/Y$2,{0,0.4,0.45,0.5,0.55,0.6,0.65,0.7,0.75,0.8,1},{"F","D","C","C+","B-","B","B+","A-","A","A+"}))))</f>
        <v/>
      </c>
      <c r="Y232" s="1" t="str">
        <f>IF(COUNT($A232)=0,"",IF(W232="","--",IF(W232="3E","3E",LOOKUP(W232/Y$2,{0,0.4,0.45,0.5,0.55,0.6,0.65,0.7,0.75,0.8,1},{0,2,2.25,2.5,2.75,3,3.25,3.5,3.75,4}))))</f>
        <v/>
      </c>
      <c r="Z232" s="2" t="str">
        <f>IF(COUNT($A232)=0,"",IF($A232&lt;&gt;DRAFT!$B234,"ERR",IF(DRAFT!CC234="3E","3E",IF(COUNT(DRAFT!BY234,DRAFT!CC234)&gt;0,DRAFT!CD234,""))))</f>
        <v/>
      </c>
      <c r="AA232" s="2" t="str">
        <f>IF(COUNT($A232)=0,"",IF(Z232="3E","3E",IF(Z232="","I",LOOKUP(Z232/AB$2,{0,0.4,0.45,0.5,0.55,0.6,0.65,0.7,0.75,0.8,1},{"F","D","C","C+","B-","B","B+","A-","A","A+"}))))</f>
        <v/>
      </c>
      <c r="AB232" s="1" t="str">
        <f>IF(COUNT($A232)=0,"",IF(Z232="","--",IF(Z232="3E","3E",LOOKUP(Z232/AB$2,{0,0.4,0.45,0.5,0.55,0.6,0.65,0.7,0.75,0.8,1},{0,2,2.25,2.5,2.75,3,3.25,3.5,3.75,4}))))</f>
        <v/>
      </c>
      <c r="AC232" s="2" t="str">
        <f>IF(COUNT($A232)=0,"",IF($A232&lt;&gt;DRAFT!$B234,"ERR",IF(DRAFT!CF234&gt;0,DRAFT!CF234,"")))</f>
        <v/>
      </c>
      <c r="AD232" s="2" t="str">
        <f>IF(COUNT($A232)=0,"",IF(AC232="3E","3E",IF(AC232="","I",LOOKUP(AC232/AE$2,{0,0.4,0.45,0.5,0.55,0.6,0.65,0.7,0.75,0.8,1},{"F","D","C","C+","B-","B","B+","A-","A","A+"}))))</f>
        <v/>
      </c>
      <c r="AE232" s="1" t="str">
        <f>IF(COUNT($A232)=0,"",IF(AC232="","--",IF(AC232="3E","3E",LOOKUP(AC232/AE$2,{0,0.4,0.45,0.5,0.55,0.6,0.65,0.7,0.75,0.8,1},{0,2,2.25,2.5,2.75,3,3.25,3.5,3.75,4}))))</f>
        <v/>
      </c>
      <c r="AF232" s="2" t="str">
        <f>IF(COUNT($A232)=0,"",IF($A232&lt;&gt;DRAFT!$B234,"ERR",IF(DRAFT!CI234&gt;0,DRAFT!CK234,"")))</f>
        <v/>
      </c>
      <c r="AG232" s="2" t="str">
        <f>IF(COUNT($A232)=0,"",IF(AF232="3E","3E",IF(AF232="","I",LOOKUP(AF232/AH$2,{0,0.4,0.45,0.5,0.55,0.6,0.65,0.7,0.75,0.8,1},{"F","D","C","C+","B-","B","B+","A-","A","A+"}))))</f>
        <v/>
      </c>
      <c r="AH232" s="1" t="str">
        <f>IF(COUNT($A232)=0,"",IF(AF232="","--",IF(AF232="3E","3E",LOOKUP(AF232/AH$2,{0,0.4,0.45,0.5,0.55,0.6,0.65,0.7,0.75,0.8,1},{0,2,2.25,2.5,2.75,3,3.25,3.5,3.75,4}))))</f>
        <v/>
      </c>
      <c r="AI232" s="2" t="str">
        <f>IF($A232&lt;&gt;DRAFT!$B234,"ERR",IF(OR(COUNT($A232)=0,COUNT(DRAFT!CL234:CN234,DRAFT!CP234:CR234)=0),"",CEILING(SUM(DRAFT!CO234,DRAFT!CS234,DRAFT!CT234),1)))</f>
        <v/>
      </c>
      <c r="AJ232" s="2" t="str">
        <f>IF(COUNT($A232)=0,"",IF(AI232="3E","3E",IF(AI232="","I",LOOKUP(AI232/AK$2,{0,0.4,0.45,0.5,0.55,0.6,0.65,0.7,0.75,0.8,1},{"F","D","C","C+","B-","B","B+","A-","A","A+"}))))</f>
        <v/>
      </c>
      <c r="AK232" s="1" t="str">
        <f>IF(COUNT($A232)=0,"",IF(AI232="","--",IF(AI232="3E","3E",LOOKUP(AI232/AK$2,{0,0.4,0.45,0.5,0.55,0.6,0.65,0.7,0.75,0.8,1},{0,2,2.25,2.5,2.75,3,3.25,3.5,3.75,4}))))</f>
        <v/>
      </c>
      <c r="AL232" s="4" t="str">
        <f>IF(OR(COUNT($A232)=0,COUNT(B232:AK232)=0),"",IF(COUNTIF(B232:AK232,"3E")&gt;0,"3E",IF(DRAFT!$A234="R",TRUNC(SUMPRODUCT(RGP,RCP)/TCP,3),TRUNC((SUMPRODUCT(--(IMDGP&gt;0)*IMDGP,IMCP)+CEILING(DRAFT!$DB234*42,0.25))/TCP,3))))</f>
        <v/>
      </c>
      <c r="AM232" s="2" t="str">
        <f>IF(OR(COUNT($A232)=0,COUNT(B232:AK232)=0),"",IF(COUNTIF(B232:AK232,"3E")&gt;0,"3E",IF(DRAFT!$A234="R",SUMPRODUCT(--(RGP&gt;=2),RCP),SUMPRODUCT(--(IMDGP&gt;0),--(IMGP=0),IMCP)+DRAFT!$DC234)))</f>
        <v/>
      </c>
      <c r="AN232" s="67" t="str">
        <f>IF(AL232="3E","3E",IF(COUNT($A232)=0,"",IF(COUNT(AI232)=0,"--",ROUND(((CEILING(DRAFT!$CV234*38,0.25)+CEILING(DRAFT!$CX234*38,0.25)+CEILING(DRAFT!$CZ234*42,0.25)+CEILING($AL232*42,0.25))/160),2))))</f>
        <v/>
      </c>
      <c r="AO232" s="2" t="str">
        <f>IF(AN232="3E","3E",IF(COUNT($A232)=0,"",IF(COUNT(AN232)=0,"I",LOOKUP(AN232,{0,2,2.25,2.5,2.75,3,3.25,3.5,3.75,4},{"F","D","C","C+","B-","B","B+","A-","A","A+"}))))</f>
        <v/>
      </c>
      <c r="AP232" s="2" t="str">
        <f>IF(AN232="3E","3E",IF(OR(COUNT(A232)=0,COUNT(AN232)=0),"",DRAFT!CW234+DRAFT!CY234+DRAFT!DA234+N(TABULATION!AM232)))</f>
        <v/>
      </c>
      <c r="AQ232" s="2" t="str">
        <f>IF(OR(COUNT($A232)=0,COUNT(B232:AK232)=0),"",IF(COUNTIF(B232:AM232,"3E")&gt;0,"3E",IF(AND(DRAFT!$A234="IM",OR($AL232&gt;DRAFT!$DB234,$AM232&gt;DRAFT!$DC234)),"IMPROVED",IF(AND(DRAFT!$A234="IM",$AL232&lt;=DRAFT!$DB234,$AM232&lt;=DRAFT!$DC234),"NOT IMPROVED",IF(AND(DRAFT!CU234="S",AH232&gt;=2,AK232&gt;=2,AN232&gt;=2.5,AP232&gt;=144),"PASS","FAIL")))))</f>
        <v/>
      </c>
      <c r="AR232" s="2" t="str">
        <f t="shared" si="6"/>
        <v/>
      </c>
      <c r="AS232" s="2" t="str">
        <f t="shared" si="7"/>
        <v/>
      </c>
    </row>
    <row r="233" spans="1:45" ht="18.95" customHeight="1" x14ac:dyDescent="0.25">
      <c r="A233" s="3" t="str">
        <f>IF(DRAFT!$B235="","",DRAFT!$B235)</f>
        <v/>
      </c>
      <c r="B233" s="2" t="str">
        <f>IF(COUNT($A233)=0,"",IF($A233&lt;&gt;DRAFT!$B235,"ERR",IF(DRAFT!I235="3E","3E",IF(COUNT(DRAFT!E235,DRAFT!I235)&gt;0,DRAFT!J235,""))))</f>
        <v/>
      </c>
      <c r="C233" s="2" t="str">
        <f>IF(COUNT($A233)=0,"",IF(B233="3E","3E",IF(B233="","I",LOOKUP(B233/D$2,{0,0.4,0.45,0.5,0.55,0.6,0.65,0.7,0.75,0.8,1},{"F","D","C","C+","B-","B","B+","A-","A","A+"}))))</f>
        <v/>
      </c>
      <c r="D233" s="1" t="str">
        <f>IF(COUNT($A233)=0,"",IF(B233="","--",IF(B233="3E","3E",LOOKUP(B233/D$2,{0,0.4,0.45,0.5,0.55,0.6,0.65,0.7,0.75,0.8,1},{0,2,2.25,2.5,2.75,3,3.25,3.5,3.75,4}))))</f>
        <v/>
      </c>
      <c r="E233" s="2" t="str">
        <f>IF(COUNT($A233)=0,"",IF($A233&lt;&gt;DRAFT!$B235,"ERR",IF(DRAFT!R235="3E","3E",IF(COUNT(DRAFT!N235,DRAFT!R235)&gt;0,DRAFT!S235,""))))</f>
        <v/>
      </c>
      <c r="F233" s="2" t="str">
        <f>IF(COUNT($A233)=0,"",IF(E233="3E","3E",IF(E233="","I",LOOKUP(E233/G$2,{0,0.4,0.45,0.5,0.55,0.6,0.65,0.7,0.75,0.8,1},{"F","D","C","C+","B-","B","B+","A-","A","A+"}))))</f>
        <v/>
      </c>
      <c r="G233" s="1" t="str">
        <f>IF(COUNT($A233)=0,"",IF(E233="","--",IF(E233="3E","3E",LOOKUP(E233/G$2,{0,0.4,0.45,0.5,0.55,0.6,0.65,0.7,0.75,0.8,1},{0,2,2.25,2.5,2.75,3,3.25,3.5,3.75,4}))))</f>
        <v/>
      </c>
      <c r="H233" s="2" t="str">
        <f>IF(COUNT($A233)=0,"",IF($A233&lt;&gt;DRAFT!$B235,"ERR",IF(DRAFT!AA235="3E","3E",IF(COUNT(DRAFT!W235,DRAFT!AA235)&gt;0,DRAFT!AB235,""))))</f>
        <v/>
      </c>
      <c r="I233" s="2" t="str">
        <f>IF(COUNT($A233)=0,"",IF(H233="3E","3E",IF(H233="","I",LOOKUP(H233/J$2,{0,0.4,0.45,0.5,0.55,0.6,0.65,0.7,0.75,0.8,1},{"F","D","C","C+","B-","B","B+","A-","A","A+"}))))</f>
        <v/>
      </c>
      <c r="J233" s="1" t="str">
        <f>IF(COUNT($A233)=0,"",IF(H233="","--",IF(H233="3E","3E",LOOKUP(H233/J$2,{0,0.4,0.45,0.5,0.55,0.6,0.65,0.7,0.75,0.8,1},{0,2,2.25,2.5,2.75,3,3.25,3.5,3.75,4}))))</f>
        <v/>
      </c>
      <c r="K233" s="2" t="str">
        <f>IF(COUNT($A233)=0,"",IF($A233&lt;&gt;DRAFT!$B235,"ERR",IF(DRAFT!AJ235="3E","3E",IF(COUNT(DRAFT!AF235,DRAFT!AJ235)&gt;0,DRAFT!AK235,""))))</f>
        <v/>
      </c>
      <c r="L233" s="2" t="str">
        <f>IF(COUNT($A233)=0,"",IF(K233="3E","3E",IF(K233="","I",LOOKUP(K233/M$2,{0,0.4,0.45,0.5,0.55,0.6,0.65,0.7,0.75,0.8,1},{"F","D","C","C+","B-","B","B+","A-","A","A+"}))))</f>
        <v/>
      </c>
      <c r="M233" s="1" t="str">
        <f>IF(COUNT($A233)=0,"",IF(K233="","--",IF(K233="3E","3E",LOOKUP(K233/M$2,{0,0.4,0.45,0.5,0.55,0.6,0.65,0.7,0.75,0.8,1},{0,2,2.25,2.5,2.75,3,3.25,3.5,3.75,4}))))</f>
        <v/>
      </c>
      <c r="N233" s="2" t="str">
        <f>IF(COUNT($A233)=0,"",IF($A233&lt;&gt;DRAFT!$B235,"ERR",IF(DRAFT!AS235="3E","3E",IF(COUNT(DRAFT!AO235,DRAFT!AS235)&gt;0,DRAFT!AT235,""))))</f>
        <v/>
      </c>
      <c r="O233" s="2" t="str">
        <f>IF(COUNT($A233)=0,"",IF(N233="3E","3E",IF(N233="","I",LOOKUP(N233/P$2,{0,0.4,0.45,0.5,0.55,0.6,0.65,0.7,0.75,0.8,1},{"F","D","C","C+","B-","B","B+","A-","A","A+"}))))</f>
        <v/>
      </c>
      <c r="P233" s="1" t="str">
        <f>IF(COUNT($A233)=0,"",IF(N233="","--",IF(N233="3E","3E",LOOKUP(N233/P$2,{0,0.4,0.45,0.5,0.55,0.6,0.65,0.7,0.75,0.8,1},{0,2,2.25,2.5,2.75,3,3.25,3.5,3.75,4}))))</f>
        <v/>
      </c>
      <c r="Q233" s="2" t="str">
        <f>IF(COUNT($A233)=0,"",IF($A233&lt;&gt;DRAFT!$B235,"ERR",IF(DRAFT!BB235="3E","3E",IF(COUNT(DRAFT!AX235,DRAFT!BB235)&gt;0,DRAFT!BC235,""))))</f>
        <v/>
      </c>
      <c r="R233" s="2" t="str">
        <f>IF(COUNT($A233)=0,"",IF(Q233="3E","3E",IF(Q233="","I",LOOKUP(Q233/S$2,{0,0.4,0.45,0.5,0.55,0.6,0.65,0.7,0.75,0.8,1},{"F","D","C","C+","B-","B","B+","A-","A","A+"}))))</f>
        <v/>
      </c>
      <c r="S233" s="1" t="str">
        <f>IF(COUNT($A233)=0,"",IF(Q233="","--",IF(Q233="3E","3E",LOOKUP(Q233/S$2,{0,0.4,0.45,0.5,0.55,0.6,0.65,0.7,0.75,0.8,1},{0,2,2.25,2.5,2.75,3,3.25,3.5,3.75,4}))))</f>
        <v/>
      </c>
      <c r="T233" s="2" t="str">
        <f>IF(COUNT($A233)=0,"",IF($A233&lt;&gt;DRAFT!$B235,"ERR",IF(DRAFT!BK235="3E","3E",IF(COUNT(DRAFT!BG235,DRAFT!BK235)&gt;0,DRAFT!BL235,""))))</f>
        <v/>
      </c>
      <c r="U233" s="2" t="str">
        <f>IF(COUNT($A233)=0,"",IF(T233="3E","3E",IF(T233="","I",LOOKUP(T233/V$2,{0,0.4,0.45,0.5,0.55,0.6,0.65,0.7,0.75,0.8,1},{"F","D","C","C+","B-","B","B+","A-","A","A+"}))))</f>
        <v/>
      </c>
      <c r="V233" s="1" t="str">
        <f>IF(COUNT($A233)=0,"",IF(T233="","--",IF(T233="3E","3E",LOOKUP(T233/V$2,{0,0.4,0.45,0.5,0.55,0.6,0.65,0.7,0.75,0.8,1},{0,2,2.25,2.5,2.75,3,3.25,3.5,3.75,4}))))</f>
        <v/>
      </c>
      <c r="W233" s="2" t="str">
        <f>IF(COUNT($A233)=0,"",IF($A233&lt;&gt;DRAFT!$B235,"ERR",IF(DRAFT!BT235="3E","3E",IF(COUNT(DRAFT!BP235,DRAFT!BT235)&gt;0,DRAFT!BU235,""))))</f>
        <v/>
      </c>
      <c r="X233" s="2" t="str">
        <f>IF(COUNT($A233)=0,"",IF(W233="3E","3E",IF(W233="","I",LOOKUP(W233/Y$2,{0,0.4,0.45,0.5,0.55,0.6,0.65,0.7,0.75,0.8,1},{"F","D","C","C+","B-","B","B+","A-","A","A+"}))))</f>
        <v/>
      </c>
      <c r="Y233" s="1" t="str">
        <f>IF(COUNT($A233)=0,"",IF(W233="","--",IF(W233="3E","3E",LOOKUP(W233/Y$2,{0,0.4,0.45,0.5,0.55,0.6,0.65,0.7,0.75,0.8,1},{0,2,2.25,2.5,2.75,3,3.25,3.5,3.75,4}))))</f>
        <v/>
      </c>
      <c r="Z233" s="2" t="str">
        <f>IF(COUNT($A233)=0,"",IF($A233&lt;&gt;DRAFT!$B235,"ERR",IF(DRAFT!CC235="3E","3E",IF(COUNT(DRAFT!BY235,DRAFT!CC235)&gt;0,DRAFT!CD235,""))))</f>
        <v/>
      </c>
      <c r="AA233" s="2" t="str">
        <f>IF(COUNT($A233)=0,"",IF(Z233="3E","3E",IF(Z233="","I",LOOKUP(Z233/AB$2,{0,0.4,0.45,0.5,0.55,0.6,0.65,0.7,0.75,0.8,1},{"F","D","C","C+","B-","B","B+","A-","A","A+"}))))</f>
        <v/>
      </c>
      <c r="AB233" s="1" t="str">
        <f>IF(COUNT($A233)=0,"",IF(Z233="","--",IF(Z233="3E","3E",LOOKUP(Z233/AB$2,{0,0.4,0.45,0.5,0.55,0.6,0.65,0.7,0.75,0.8,1},{0,2,2.25,2.5,2.75,3,3.25,3.5,3.75,4}))))</f>
        <v/>
      </c>
      <c r="AC233" s="2" t="str">
        <f>IF(COUNT($A233)=0,"",IF($A233&lt;&gt;DRAFT!$B235,"ERR",IF(DRAFT!CF235&gt;0,DRAFT!CF235,"")))</f>
        <v/>
      </c>
      <c r="AD233" s="2" t="str">
        <f>IF(COUNT($A233)=0,"",IF(AC233="3E","3E",IF(AC233="","I",LOOKUP(AC233/AE$2,{0,0.4,0.45,0.5,0.55,0.6,0.65,0.7,0.75,0.8,1},{"F","D","C","C+","B-","B","B+","A-","A","A+"}))))</f>
        <v/>
      </c>
      <c r="AE233" s="1" t="str">
        <f>IF(COUNT($A233)=0,"",IF(AC233="","--",IF(AC233="3E","3E",LOOKUP(AC233/AE$2,{0,0.4,0.45,0.5,0.55,0.6,0.65,0.7,0.75,0.8,1},{0,2,2.25,2.5,2.75,3,3.25,3.5,3.75,4}))))</f>
        <v/>
      </c>
      <c r="AF233" s="2" t="str">
        <f>IF(COUNT($A233)=0,"",IF($A233&lt;&gt;DRAFT!$B235,"ERR",IF(DRAFT!CI235&gt;0,DRAFT!CK235,"")))</f>
        <v/>
      </c>
      <c r="AG233" s="2" t="str">
        <f>IF(COUNT($A233)=0,"",IF(AF233="3E","3E",IF(AF233="","I",LOOKUP(AF233/AH$2,{0,0.4,0.45,0.5,0.55,0.6,0.65,0.7,0.75,0.8,1},{"F","D","C","C+","B-","B","B+","A-","A","A+"}))))</f>
        <v/>
      </c>
      <c r="AH233" s="1" t="str">
        <f>IF(COUNT($A233)=0,"",IF(AF233="","--",IF(AF233="3E","3E",LOOKUP(AF233/AH$2,{0,0.4,0.45,0.5,0.55,0.6,0.65,0.7,0.75,0.8,1},{0,2,2.25,2.5,2.75,3,3.25,3.5,3.75,4}))))</f>
        <v/>
      </c>
      <c r="AI233" s="2" t="str">
        <f>IF($A233&lt;&gt;DRAFT!$B235,"ERR",IF(OR(COUNT($A233)=0,COUNT(DRAFT!CL235:CN235,DRAFT!CP235:CR235)=0),"",CEILING(SUM(DRAFT!CO235,DRAFT!CS235,DRAFT!CT235),1)))</f>
        <v/>
      </c>
      <c r="AJ233" s="2" t="str">
        <f>IF(COUNT($A233)=0,"",IF(AI233="3E","3E",IF(AI233="","I",LOOKUP(AI233/AK$2,{0,0.4,0.45,0.5,0.55,0.6,0.65,0.7,0.75,0.8,1},{"F","D","C","C+","B-","B","B+","A-","A","A+"}))))</f>
        <v/>
      </c>
      <c r="AK233" s="1" t="str">
        <f>IF(COUNT($A233)=0,"",IF(AI233="","--",IF(AI233="3E","3E",LOOKUP(AI233/AK$2,{0,0.4,0.45,0.5,0.55,0.6,0.65,0.7,0.75,0.8,1},{0,2,2.25,2.5,2.75,3,3.25,3.5,3.75,4}))))</f>
        <v/>
      </c>
      <c r="AL233" s="4" t="str">
        <f>IF(OR(COUNT($A233)=0,COUNT(B233:AK233)=0),"",IF(COUNTIF(B233:AK233,"3E")&gt;0,"3E",IF(DRAFT!$A235="R",TRUNC(SUMPRODUCT(RGP,RCP)/TCP,3),TRUNC((SUMPRODUCT(--(IMDGP&gt;0)*IMDGP,IMCP)+CEILING(DRAFT!$DB235*42,0.25))/TCP,3))))</f>
        <v/>
      </c>
      <c r="AM233" s="2" t="str">
        <f>IF(OR(COUNT($A233)=0,COUNT(B233:AK233)=0),"",IF(COUNTIF(B233:AK233,"3E")&gt;0,"3E",IF(DRAFT!$A235="R",SUMPRODUCT(--(RGP&gt;=2),RCP),SUMPRODUCT(--(IMDGP&gt;0),--(IMGP=0),IMCP)+DRAFT!$DC235)))</f>
        <v/>
      </c>
      <c r="AN233" s="67" t="str">
        <f>IF(AL233="3E","3E",IF(COUNT($A233)=0,"",IF(COUNT(AI233)=0,"--",ROUND(((CEILING(DRAFT!$CV235*38,0.25)+CEILING(DRAFT!$CX235*38,0.25)+CEILING(DRAFT!$CZ235*42,0.25)+CEILING($AL233*42,0.25))/160),2))))</f>
        <v/>
      </c>
      <c r="AO233" s="2" t="str">
        <f>IF(AN233="3E","3E",IF(COUNT($A233)=0,"",IF(COUNT(AN233)=0,"I",LOOKUP(AN233,{0,2,2.25,2.5,2.75,3,3.25,3.5,3.75,4},{"F","D","C","C+","B-","B","B+","A-","A","A+"}))))</f>
        <v/>
      </c>
      <c r="AP233" s="2" t="str">
        <f>IF(AN233="3E","3E",IF(OR(COUNT(A233)=0,COUNT(AN233)=0),"",DRAFT!CW235+DRAFT!CY235+DRAFT!DA235+N(TABULATION!AM233)))</f>
        <v/>
      </c>
      <c r="AQ233" s="2" t="str">
        <f>IF(OR(COUNT($A233)=0,COUNT(B233:AK233)=0),"",IF(COUNTIF(B233:AM233,"3E")&gt;0,"3E",IF(AND(DRAFT!$A235="IM",OR($AL233&gt;DRAFT!$DB235,$AM233&gt;DRAFT!$DC235)),"IMPROVED",IF(AND(DRAFT!$A235="IM",$AL233&lt;=DRAFT!$DB235,$AM233&lt;=DRAFT!$DC235),"NOT IMPROVED",IF(AND(DRAFT!CU235="S",AH233&gt;=2,AK233&gt;=2,AN233&gt;=2.5,AP233&gt;=144),"PASS","FAIL")))))</f>
        <v/>
      </c>
      <c r="AR233" s="2" t="str">
        <f t="shared" si="6"/>
        <v/>
      </c>
      <c r="AS233" s="2" t="str">
        <f t="shared" si="7"/>
        <v/>
      </c>
    </row>
    <row r="234" spans="1:45" ht="18.95" customHeight="1" x14ac:dyDescent="0.25">
      <c r="A234" s="3" t="str">
        <f>IF(DRAFT!$B236="","",DRAFT!$B236)</f>
        <v/>
      </c>
      <c r="B234" s="2" t="str">
        <f>IF(COUNT($A234)=0,"",IF($A234&lt;&gt;DRAFT!$B236,"ERR",IF(DRAFT!I236="3E","3E",IF(COUNT(DRAFT!E236,DRAFT!I236)&gt;0,DRAFT!J236,""))))</f>
        <v/>
      </c>
      <c r="C234" s="2" t="str">
        <f>IF(COUNT($A234)=0,"",IF(B234="3E","3E",IF(B234="","I",LOOKUP(B234/D$2,{0,0.4,0.45,0.5,0.55,0.6,0.65,0.7,0.75,0.8,1},{"F","D","C","C+","B-","B","B+","A-","A","A+"}))))</f>
        <v/>
      </c>
      <c r="D234" s="1" t="str">
        <f>IF(COUNT($A234)=0,"",IF(B234="","--",IF(B234="3E","3E",LOOKUP(B234/D$2,{0,0.4,0.45,0.5,0.55,0.6,0.65,0.7,0.75,0.8,1},{0,2,2.25,2.5,2.75,3,3.25,3.5,3.75,4}))))</f>
        <v/>
      </c>
      <c r="E234" s="2" t="str">
        <f>IF(COUNT($A234)=0,"",IF($A234&lt;&gt;DRAFT!$B236,"ERR",IF(DRAFT!R236="3E","3E",IF(COUNT(DRAFT!N236,DRAFT!R236)&gt;0,DRAFT!S236,""))))</f>
        <v/>
      </c>
      <c r="F234" s="2" t="str">
        <f>IF(COUNT($A234)=0,"",IF(E234="3E","3E",IF(E234="","I",LOOKUP(E234/G$2,{0,0.4,0.45,0.5,0.55,0.6,0.65,0.7,0.75,0.8,1},{"F","D","C","C+","B-","B","B+","A-","A","A+"}))))</f>
        <v/>
      </c>
      <c r="G234" s="1" t="str">
        <f>IF(COUNT($A234)=0,"",IF(E234="","--",IF(E234="3E","3E",LOOKUP(E234/G$2,{0,0.4,0.45,0.5,0.55,0.6,0.65,0.7,0.75,0.8,1},{0,2,2.25,2.5,2.75,3,3.25,3.5,3.75,4}))))</f>
        <v/>
      </c>
      <c r="H234" s="2" t="str">
        <f>IF(COUNT($A234)=0,"",IF($A234&lt;&gt;DRAFT!$B236,"ERR",IF(DRAFT!AA236="3E","3E",IF(COUNT(DRAFT!W236,DRAFT!AA236)&gt;0,DRAFT!AB236,""))))</f>
        <v/>
      </c>
      <c r="I234" s="2" t="str">
        <f>IF(COUNT($A234)=0,"",IF(H234="3E","3E",IF(H234="","I",LOOKUP(H234/J$2,{0,0.4,0.45,0.5,0.55,0.6,0.65,0.7,0.75,0.8,1},{"F","D","C","C+","B-","B","B+","A-","A","A+"}))))</f>
        <v/>
      </c>
      <c r="J234" s="1" t="str">
        <f>IF(COUNT($A234)=0,"",IF(H234="","--",IF(H234="3E","3E",LOOKUP(H234/J$2,{0,0.4,0.45,0.5,0.55,0.6,0.65,0.7,0.75,0.8,1},{0,2,2.25,2.5,2.75,3,3.25,3.5,3.75,4}))))</f>
        <v/>
      </c>
      <c r="K234" s="2" t="str">
        <f>IF(COUNT($A234)=0,"",IF($A234&lt;&gt;DRAFT!$B236,"ERR",IF(DRAFT!AJ236="3E","3E",IF(COUNT(DRAFT!AF236,DRAFT!AJ236)&gt;0,DRAFT!AK236,""))))</f>
        <v/>
      </c>
      <c r="L234" s="2" t="str">
        <f>IF(COUNT($A234)=0,"",IF(K234="3E","3E",IF(K234="","I",LOOKUP(K234/M$2,{0,0.4,0.45,0.5,0.55,0.6,0.65,0.7,0.75,0.8,1},{"F","D","C","C+","B-","B","B+","A-","A","A+"}))))</f>
        <v/>
      </c>
      <c r="M234" s="1" t="str">
        <f>IF(COUNT($A234)=0,"",IF(K234="","--",IF(K234="3E","3E",LOOKUP(K234/M$2,{0,0.4,0.45,0.5,0.55,0.6,0.65,0.7,0.75,0.8,1},{0,2,2.25,2.5,2.75,3,3.25,3.5,3.75,4}))))</f>
        <v/>
      </c>
      <c r="N234" s="2" t="str">
        <f>IF(COUNT($A234)=0,"",IF($A234&lt;&gt;DRAFT!$B236,"ERR",IF(DRAFT!AS236="3E","3E",IF(COUNT(DRAFT!AO236,DRAFT!AS236)&gt;0,DRAFT!AT236,""))))</f>
        <v/>
      </c>
      <c r="O234" s="2" t="str">
        <f>IF(COUNT($A234)=0,"",IF(N234="3E","3E",IF(N234="","I",LOOKUP(N234/P$2,{0,0.4,0.45,0.5,0.55,0.6,0.65,0.7,0.75,0.8,1},{"F","D","C","C+","B-","B","B+","A-","A","A+"}))))</f>
        <v/>
      </c>
      <c r="P234" s="1" t="str">
        <f>IF(COUNT($A234)=0,"",IF(N234="","--",IF(N234="3E","3E",LOOKUP(N234/P$2,{0,0.4,0.45,0.5,0.55,0.6,0.65,0.7,0.75,0.8,1},{0,2,2.25,2.5,2.75,3,3.25,3.5,3.75,4}))))</f>
        <v/>
      </c>
      <c r="Q234" s="2" t="str">
        <f>IF(COUNT($A234)=0,"",IF($A234&lt;&gt;DRAFT!$B236,"ERR",IF(DRAFT!BB236="3E","3E",IF(COUNT(DRAFT!AX236,DRAFT!BB236)&gt;0,DRAFT!BC236,""))))</f>
        <v/>
      </c>
      <c r="R234" s="2" t="str">
        <f>IF(COUNT($A234)=0,"",IF(Q234="3E","3E",IF(Q234="","I",LOOKUP(Q234/S$2,{0,0.4,0.45,0.5,0.55,0.6,0.65,0.7,0.75,0.8,1},{"F","D","C","C+","B-","B","B+","A-","A","A+"}))))</f>
        <v/>
      </c>
      <c r="S234" s="1" t="str">
        <f>IF(COUNT($A234)=0,"",IF(Q234="","--",IF(Q234="3E","3E",LOOKUP(Q234/S$2,{0,0.4,0.45,0.5,0.55,0.6,0.65,0.7,0.75,0.8,1},{0,2,2.25,2.5,2.75,3,3.25,3.5,3.75,4}))))</f>
        <v/>
      </c>
      <c r="T234" s="2" t="str">
        <f>IF(COUNT($A234)=0,"",IF($A234&lt;&gt;DRAFT!$B236,"ERR",IF(DRAFT!BK236="3E","3E",IF(COUNT(DRAFT!BG236,DRAFT!BK236)&gt;0,DRAFT!BL236,""))))</f>
        <v/>
      </c>
      <c r="U234" s="2" t="str">
        <f>IF(COUNT($A234)=0,"",IF(T234="3E","3E",IF(T234="","I",LOOKUP(T234/V$2,{0,0.4,0.45,0.5,0.55,0.6,0.65,0.7,0.75,0.8,1},{"F","D","C","C+","B-","B","B+","A-","A","A+"}))))</f>
        <v/>
      </c>
      <c r="V234" s="1" t="str">
        <f>IF(COUNT($A234)=0,"",IF(T234="","--",IF(T234="3E","3E",LOOKUP(T234/V$2,{0,0.4,0.45,0.5,0.55,0.6,0.65,0.7,0.75,0.8,1},{0,2,2.25,2.5,2.75,3,3.25,3.5,3.75,4}))))</f>
        <v/>
      </c>
      <c r="W234" s="2" t="str">
        <f>IF(COUNT($A234)=0,"",IF($A234&lt;&gt;DRAFT!$B236,"ERR",IF(DRAFT!BT236="3E","3E",IF(COUNT(DRAFT!BP236,DRAFT!BT236)&gt;0,DRAFT!BU236,""))))</f>
        <v/>
      </c>
      <c r="X234" s="2" t="str">
        <f>IF(COUNT($A234)=0,"",IF(W234="3E","3E",IF(W234="","I",LOOKUP(W234/Y$2,{0,0.4,0.45,0.5,0.55,0.6,0.65,0.7,0.75,0.8,1},{"F","D","C","C+","B-","B","B+","A-","A","A+"}))))</f>
        <v/>
      </c>
      <c r="Y234" s="1" t="str">
        <f>IF(COUNT($A234)=0,"",IF(W234="","--",IF(W234="3E","3E",LOOKUP(W234/Y$2,{0,0.4,0.45,0.5,0.55,0.6,0.65,0.7,0.75,0.8,1},{0,2,2.25,2.5,2.75,3,3.25,3.5,3.75,4}))))</f>
        <v/>
      </c>
      <c r="Z234" s="2" t="str">
        <f>IF(COUNT($A234)=0,"",IF($A234&lt;&gt;DRAFT!$B236,"ERR",IF(DRAFT!CC236="3E","3E",IF(COUNT(DRAFT!BY236,DRAFT!CC236)&gt;0,DRAFT!CD236,""))))</f>
        <v/>
      </c>
      <c r="AA234" s="2" t="str">
        <f>IF(COUNT($A234)=0,"",IF(Z234="3E","3E",IF(Z234="","I",LOOKUP(Z234/AB$2,{0,0.4,0.45,0.5,0.55,0.6,0.65,0.7,0.75,0.8,1},{"F","D","C","C+","B-","B","B+","A-","A","A+"}))))</f>
        <v/>
      </c>
      <c r="AB234" s="1" t="str">
        <f>IF(COUNT($A234)=0,"",IF(Z234="","--",IF(Z234="3E","3E",LOOKUP(Z234/AB$2,{0,0.4,0.45,0.5,0.55,0.6,0.65,0.7,0.75,0.8,1},{0,2,2.25,2.5,2.75,3,3.25,3.5,3.75,4}))))</f>
        <v/>
      </c>
      <c r="AC234" s="2" t="str">
        <f>IF(COUNT($A234)=0,"",IF($A234&lt;&gt;DRAFT!$B236,"ERR",IF(DRAFT!CF236&gt;0,DRAFT!CF236,"")))</f>
        <v/>
      </c>
      <c r="AD234" s="2" t="str">
        <f>IF(COUNT($A234)=0,"",IF(AC234="3E","3E",IF(AC234="","I",LOOKUP(AC234/AE$2,{0,0.4,0.45,0.5,0.55,0.6,0.65,0.7,0.75,0.8,1},{"F","D","C","C+","B-","B","B+","A-","A","A+"}))))</f>
        <v/>
      </c>
      <c r="AE234" s="1" t="str">
        <f>IF(COUNT($A234)=0,"",IF(AC234="","--",IF(AC234="3E","3E",LOOKUP(AC234/AE$2,{0,0.4,0.45,0.5,0.55,0.6,0.65,0.7,0.75,0.8,1},{0,2,2.25,2.5,2.75,3,3.25,3.5,3.75,4}))))</f>
        <v/>
      </c>
      <c r="AF234" s="2" t="str">
        <f>IF(COUNT($A234)=0,"",IF($A234&lt;&gt;DRAFT!$B236,"ERR",IF(DRAFT!CI236&gt;0,DRAFT!CK236,"")))</f>
        <v/>
      </c>
      <c r="AG234" s="2" t="str">
        <f>IF(COUNT($A234)=0,"",IF(AF234="3E","3E",IF(AF234="","I",LOOKUP(AF234/AH$2,{0,0.4,0.45,0.5,0.55,0.6,0.65,0.7,0.75,0.8,1},{"F","D","C","C+","B-","B","B+","A-","A","A+"}))))</f>
        <v/>
      </c>
      <c r="AH234" s="1" t="str">
        <f>IF(COUNT($A234)=0,"",IF(AF234="","--",IF(AF234="3E","3E",LOOKUP(AF234/AH$2,{0,0.4,0.45,0.5,0.55,0.6,0.65,0.7,0.75,0.8,1},{0,2,2.25,2.5,2.75,3,3.25,3.5,3.75,4}))))</f>
        <v/>
      </c>
      <c r="AI234" s="2" t="str">
        <f>IF($A234&lt;&gt;DRAFT!$B236,"ERR",IF(OR(COUNT($A234)=0,COUNT(DRAFT!CL236:CN236,DRAFT!CP236:CR236)=0),"",CEILING(SUM(DRAFT!CO236,DRAFT!CS236,DRAFT!CT236),1)))</f>
        <v/>
      </c>
      <c r="AJ234" s="2" t="str">
        <f>IF(COUNT($A234)=0,"",IF(AI234="3E","3E",IF(AI234="","I",LOOKUP(AI234/AK$2,{0,0.4,0.45,0.5,0.55,0.6,0.65,0.7,0.75,0.8,1},{"F","D","C","C+","B-","B","B+","A-","A","A+"}))))</f>
        <v/>
      </c>
      <c r="AK234" s="1" t="str">
        <f>IF(COUNT($A234)=0,"",IF(AI234="","--",IF(AI234="3E","3E",LOOKUP(AI234/AK$2,{0,0.4,0.45,0.5,0.55,0.6,0.65,0.7,0.75,0.8,1},{0,2,2.25,2.5,2.75,3,3.25,3.5,3.75,4}))))</f>
        <v/>
      </c>
      <c r="AL234" s="4" t="str">
        <f>IF(OR(COUNT($A234)=0,COUNT(B234:AK234)=0),"",IF(COUNTIF(B234:AK234,"3E")&gt;0,"3E",IF(DRAFT!$A236="R",TRUNC(SUMPRODUCT(RGP,RCP)/TCP,3),TRUNC((SUMPRODUCT(--(IMDGP&gt;0)*IMDGP,IMCP)+CEILING(DRAFT!$DB236*42,0.25))/TCP,3))))</f>
        <v/>
      </c>
      <c r="AM234" s="2" t="str">
        <f>IF(OR(COUNT($A234)=0,COUNT(B234:AK234)=0),"",IF(COUNTIF(B234:AK234,"3E")&gt;0,"3E",IF(DRAFT!$A236="R",SUMPRODUCT(--(RGP&gt;=2),RCP),SUMPRODUCT(--(IMDGP&gt;0),--(IMGP=0),IMCP)+DRAFT!$DC236)))</f>
        <v/>
      </c>
      <c r="AN234" s="67" t="str">
        <f>IF(AL234="3E","3E",IF(COUNT($A234)=0,"",IF(COUNT(AI234)=0,"--",ROUND(((CEILING(DRAFT!$CV236*38,0.25)+CEILING(DRAFT!$CX236*38,0.25)+CEILING(DRAFT!$CZ236*42,0.25)+CEILING($AL234*42,0.25))/160),2))))</f>
        <v/>
      </c>
      <c r="AO234" s="2" t="str">
        <f>IF(AN234="3E","3E",IF(COUNT($A234)=0,"",IF(COUNT(AN234)=0,"I",LOOKUP(AN234,{0,2,2.25,2.5,2.75,3,3.25,3.5,3.75,4},{"F","D","C","C+","B-","B","B+","A-","A","A+"}))))</f>
        <v/>
      </c>
      <c r="AP234" s="2" t="str">
        <f>IF(AN234="3E","3E",IF(OR(COUNT(A234)=0,COUNT(AN234)=0),"",DRAFT!CW236+DRAFT!CY236+DRAFT!DA236+N(TABULATION!AM234)))</f>
        <v/>
      </c>
      <c r="AQ234" s="2" t="str">
        <f>IF(OR(COUNT($A234)=0,COUNT(B234:AK234)=0),"",IF(COUNTIF(B234:AM234,"3E")&gt;0,"3E",IF(AND(DRAFT!$A236="IM",OR($AL234&gt;DRAFT!$DB236,$AM234&gt;DRAFT!$DC236)),"IMPROVED",IF(AND(DRAFT!$A236="IM",$AL234&lt;=DRAFT!$DB236,$AM234&lt;=DRAFT!$DC236),"NOT IMPROVED",IF(AND(DRAFT!CU236="S",AH234&gt;=2,AK234&gt;=2,AN234&gt;=2.5,AP234&gt;=144),"PASS","FAIL")))))</f>
        <v/>
      </c>
      <c r="AR234" s="2" t="str">
        <f t="shared" si="6"/>
        <v/>
      </c>
      <c r="AS234" s="2" t="str">
        <f t="shared" si="7"/>
        <v/>
      </c>
    </row>
    <row r="235" spans="1:45" ht="18.95" customHeight="1" x14ac:dyDescent="0.25">
      <c r="A235" s="3" t="str">
        <f>IF(DRAFT!$B237="","",DRAFT!$B237)</f>
        <v/>
      </c>
      <c r="B235" s="2" t="str">
        <f>IF(COUNT($A235)=0,"",IF($A235&lt;&gt;DRAFT!$B237,"ERR",IF(DRAFT!I237="3E","3E",IF(COUNT(DRAFT!E237,DRAFT!I237)&gt;0,DRAFT!J237,""))))</f>
        <v/>
      </c>
      <c r="C235" s="2" t="str">
        <f>IF(COUNT($A235)=0,"",IF(B235="3E","3E",IF(B235="","I",LOOKUP(B235/D$2,{0,0.4,0.45,0.5,0.55,0.6,0.65,0.7,0.75,0.8,1},{"F","D","C","C+","B-","B","B+","A-","A","A+"}))))</f>
        <v/>
      </c>
      <c r="D235" s="1" t="str">
        <f>IF(COUNT($A235)=0,"",IF(B235="","--",IF(B235="3E","3E",LOOKUP(B235/D$2,{0,0.4,0.45,0.5,0.55,0.6,0.65,0.7,0.75,0.8,1},{0,2,2.25,2.5,2.75,3,3.25,3.5,3.75,4}))))</f>
        <v/>
      </c>
      <c r="E235" s="2" t="str">
        <f>IF(COUNT($A235)=0,"",IF($A235&lt;&gt;DRAFT!$B237,"ERR",IF(DRAFT!R237="3E","3E",IF(COUNT(DRAFT!N237,DRAFT!R237)&gt;0,DRAFT!S237,""))))</f>
        <v/>
      </c>
      <c r="F235" s="2" t="str">
        <f>IF(COUNT($A235)=0,"",IF(E235="3E","3E",IF(E235="","I",LOOKUP(E235/G$2,{0,0.4,0.45,0.5,0.55,0.6,0.65,0.7,0.75,0.8,1},{"F","D","C","C+","B-","B","B+","A-","A","A+"}))))</f>
        <v/>
      </c>
      <c r="G235" s="1" t="str">
        <f>IF(COUNT($A235)=0,"",IF(E235="","--",IF(E235="3E","3E",LOOKUP(E235/G$2,{0,0.4,0.45,0.5,0.55,0.6,0.65,0.7,0.75,0.8,1},{0,2,2.25,2.5,2.75,3,3.25,3.5,3.75,4}))))</f>
        <v/>
      </c>
      <c r="H235" s="2" t="str">
        <f>IF(COUNT($A235)=0,"",IF($A235&lt;&gt;DRAFT!$B237,"ERR",IF(DRAFT!AA237="3E","3E",IF(COUNT(DRAFT!W237,DRAFT!AA237)&gt;0,DRAFT!AB237,""))))</f>
        <v/>
      </c>
      <c r="I235" s="2" t="str">
        <f>IF(COUNT($A235)=0,"",IF(H235="3E","3E",IF(H235="","I",LOOKUP(H235/J$2,{0,0.4,0.45,0.5,0.55,0.6,0.65,0.7,0.75,0.8,1},{"F","D","C","C+","B-","B","B+","A-","A","A+"}))))</f>
        <v/>
      </c>
      <c r="J235" s="1" t="str">
        <f>IF(COUNT($A235)=0,"",IF(H235="","--",IF(H235="3E","3E",LOOKUP(H235/J$2,{0,0.4,0.45,0.5,0.55,0.6,0.65,0.7,0.75,0.8,1},{0,2,2.25,2.5,2.75,3,3.25,3.5,3.75,4}))))</f>
        <v/>
      </c>
      <c r="K235" s="2" t="str">
        <f>IF(COUNT($A235)=0,"",IF($A235&lt;&gt;DRAFT!$B237,"ERR",IF(DRAFT!AJ237="3E","3E",IF(COUNT(DRAFT!AF237,DRAFT!AJ237)&gt;0,DRAFT!AK237,""))))</f>
        <v/>
      </c>
      <c r="L235" s="2" t="str">
        <f>IF(COUNT($A235)=0,"",IF(K235="3E","3E",IF(K235="","I",LOOKUP(K235/M$2,{0,0.4,0.45,0.5,0.55,0.6,0.65,0.7,0.75,0.8,1},{"F","D","C","C+","B-","B","B+","A-","A","A+"}))))</f>
        <v/>
      </c>
      <c r="M235" s="1" t="str">
        <f>IF(COUNT($A235)=0,"",IF(K235="","--",IF(K235="3E","3E",LOOKUP(K235/M$2,{0,0.4,0.45,0.5,0.55,0.6,0.65,0.7,0.75,0.8,1},{0,2,2.25,2.5,2.75,3,3.25,3.5,3.75,4}))))</f>
        <v/>
      </c>
      <c r="N235" s="2" t="str">
        <f>IF(COUNT($A235)=0,"",IF($A235&lt;&gt;DRAFT!$B237,"ERR",IF(DRAFT!AS237="3E","3E",IF(COUNT(DRAFT!AO237,DRAFT!AS237)&gt;0,DRAFT!AT237,""))))</f>
        <v/>
      </c>
      <c r="O235" s="2" t="str">
        <f>IF(COUNT($A235)=0,"",IF(N235="3E","3E",IF(N235="","I",LOOKUP(N235/P$2,{0,0.4,0.45,0.5,0.55,0.6,0.65,0.7,0.75,0.8,1},{"F","D","C","C+","B-","B","B+","A-","A","A+"}))))</f>
        <v/>
      </c>
      <c r="P235" s="1" t="str">
        <f>IF(COUNT($A235)=0,"",IF(N235="","--",IF(N235="3E","3E",LOOKUP(N235/P$2,{0,0.4,0.45,0.5,0.55,0.6,0.65,0.7,0.75,0.8,1},{0,2,2.25,2.5,2.75,3,3.25,3.5,3.75,4}))))</f>
        <v/>
      </c>
      <c r="Q235" s="2" t="str">
        <f>IF(COUNT($A235)=0,"",IF($A235&lt;&gt;DRAFT!$B237,"ERR",IF(DRAFT!BB237="3E","3E",IF(COUNT(DRAFT!AX237,DRAFT!BB237)&gt;0,DRAFT!BC237,""))))</f>
        <v/>
      </c>
      <c r="R235" s="2" t="str">
        <f>IF(COUNT($A235)=0,"",IF(Q235="3E","3E",IF(Q235="","I",LOOKUP(Q235/S$2,{0,0.4,0.45,0.5,0.55,0.6,0.65,0.7,0.75,0.8,1},{"F","D","C","C+","B-","B","B+","A-","A","A+"}))))</f>
        <v/>
      </c>
      <c r="S235" s="1" t="str">
        <f>IF(COUNT($A235)=0,"",IF(Q235="","--",IF(Q235="3E","3E",LOOKUP(Q235/S$2,{0,0.4,0.45,0.5,0.55,0.6,0.65,0.7,0.75,0.8,1},{0,2,2.25,2.5,2.75,3,3.25,3.5,3.75,4}))))</f>
        <v/>
      </c>
      <c r="T235" s="2" t="str">
        <f>IF(COUNT($A235)=0,"",IF($A235&lt;&gt;DRAFT!$B237,"ERR",IF(DRAFT!BK237="3E","3E",IF(COUNT(DRAFT!BG237,DRAFT!BK237)&gt;0,DRAFT!BL237,""))))</f>
        <v/>
      </c>
      <c r="U235" s="2" t="str">
        <f>IF(COUNT($A235)=0,"",IF(T235="3E","3E",IF(T235="","I",LOOKUP(T235/V$2,{0,0.4,0.45,0.5,0.55,0.6,0.65,0.7,0.75,0.8,1},{"F","D","C","C+","B-","B","B+","A-","A","A+"}))))</f>
        <v/>
      </c>
      <c r="V235" s="1" t="str">
        <f>IF(COUNT($A235)=0,"",IF(T235="","--",IF(T235="3E","3E",LOOKUP(T235/V$2,{0,0.4,0.45,0.5,0.55,0.6,0.65,0.7,0.75,0.8,1},{0,2,2.25,2.5,2.75,3,3.25,3.5,3.75,4}))))</f>
        <v/>
      </c>
      <c r="W235" s="2" t="str">
        <f>IF(COUNT($A235)=0,"",IF($A235&lt;&gt;DRAFT!$B237,"ERR",IF(DRAFT!BT237="3E","3E",IF(COUNT(DRAFT!BP237,DRAFT!BT237)&gt;0,DRAFT!BU237,""))))</f>
        <v/>
      </c>
      <c r="X235" s="2" t="str">
        <f>IF(COUNT($A235)=0,"",IF(W235="3E","3E",IF(W235="","I",LOOKUP(W235/Y$2,{0,0.4,0.45,0.5,0.55,0.6,0.65,0.7,0.75,0.8,1},{"F","D","C","C+","B-","B","B+","A-","A","A+"}))))</f>
        <v/>
      </c>
      <c r="Y235" s="1" t="str">
        <f>IF(COUNT($A235)=0,"",IF(W235="","--",IF(W235="3E","3E",LOOKUP(W235/Y$2,{0,0.4,0.45,0.5,0.55,0.6,0.65,0.7,0.75,0.8,1},{0,2,2.25,2.5,2.75,3,3.25,3.5,3.75,4}))))</f>
        <v/>
      </c>
      <c r="Z235" s="2" t="str">
        <f>IF(COUNT($A235)=0,"",IF($A235&lt;&gt;DRAFT!$B237,"ERR",IF(DRAFT!CC237="3E","3E",IF(COUNT(DRAFT!BY237,DRAFT!CC237)&gt;0,DRAFT!CD237,""))))</f>
        <v/>
      </c>
      <c r="AA235" s="2" t="str">
        <f>IF(COUNT($A235)=0,"",IF(Z235="3E","3E",IF(Z235="","I",LOOKUP(Z235/AB$2,{0,0.4,0.45,0.5,0.55,0.6,0.65,0.7,0.75,0.8,1},{"F","D","C","C+","B-","B","B+","A-","A","A+"}))))</f>
        <v/>
      </c>
      <c r="AB235" s="1" t="str">
        <f>IF(COUNT($A235)=0,"",IF(Z235="","--",IF(Z235="3E","3E",LOOKUP(Z235/AB$2,{0,0.4,0.45,0.5,0.55,0.6,0.65,0.7,0.75,0.8,1},{0,2,2.25,2.5,2.75,3,3.25,3.5,3.75,4}))))</f>
        <v/>
      </c>
      <c r="AC235" s="2" t="str">
        <f>IF(COUNT($A235)=0,"",IF($A235&lt;&gt;DRAFT!$B237,"ERR",IF(DRAFT!CF237&gt;0,DRAFT!CF237,"")))</f>
        <v/>
      </c>
      <c r="AD235" s="2" t="str">
        <f>IF(COUNT($A235)=0,"",IF(AC235="3E","3E",IF(AC235="","I",LOOKUP(AC235/AE$2,{0,0.4,0.45,0.5,0.55,0.6,0.65,0.7,0.75,0.8,1},{"F","D","C","C+","B-","B","B+","A-","A","A+"}))))</f>
        <v/>
      </c>
      <c r="AE235" s="1" t="str">
        <f>IF(COUNT($A235)=0,"",IF(AC235="","--",IF(AC235="3E","3E",LOOKUP(AC235/AE$2,{0,0.4,0.45,0.5,0.55,0.6,0.65,0.7,0.75,0.8,1},{0,2,2.25,2.5,2.75,3,3.25,3.5,3.75,4}))))</f>
        <v/>
      </c>
      <c r="AF235" s="2" t="str">
        <f>IF(COUNT($A235)=0,"",IF($A235&lt;&gt;DRAFT!$B237,"ERR",IF(DRAFT!CI237&gt;0,DRAFT!CK237,"")))</f>
        <v/>
      </c>
      <c r="AG235" s="2" t="str">
        <f>IF(COUNT($A235)=0,"",IF(AF235="3E","3E",IF(AF235="","I",LOOKUP(AF235/AH$2,{0,0.4,0.45,0.5,0.55,0.6,0.65,0.7,0.75,0.8,1},{"F","D","C","C+","B-","B","B+","A-","A","A+"}))))</f>
        <v/>
      </c>
      <c r="AH235" s="1" t="str">
        <f>IF(COUNT($A235)=0,"",IF(AF235="","--",IF(AF235="3E","3E",LOOKUP(AF235/AH$2,{0,0.4,0.45,0.5,0.55,0.6,0.65,0.7,0.75,0.8,1},{0,2,2.25,2.5,2.75,3,3.25,3.5,3.75,4}))))</f>
        <v/>
      </c>
      <c r="AI235" s="2" t="str">
        <f>IF($A235&lt;&gt;DRAFT!$B237,"ERR",IF(OR(COUNT($A235)=0,COUNT(DRAFT!CL237:CN237,DRAFT!CP237:CR237)=0),"",CEILING(SUM(DRAFT!CO237,DRAFT!CS237,DRAFT!CT237),1)))</f>
        <v/>
      </c>
      <c r="AJ235" s="2" t="str">
        <f>IF(COUNT($A235)=0,"",IF(AI235="3E","3E",IF(AI235="","I",LOOKUP(AI235/AK$2,{0,0.4,0.45,0.5,0.55,0.6,0.65,0.7,0.75,0.8,1},{"F","D","C","C+","B-","B","B+","A-","A","A+"}))))</f>
        <v/>
      </c>
      <c r="AK235" s="1" t="str">
        <f>IF(COUNT($A235)=0,"",IF(AI235="","--",IF(AI235="3E","3E",LOOKUP(AI235/AK$2,{0,0.4,0.45,0.5,0.55,0.6,0.65,0.7,0.75,0.8,1},{0,2,2.25,2.5,2.75,3,3.25,3.5,3.75,4}))))</f>
        <v/>
      </c>
      <c r="AL235" s="4" t="str">
        <f>IF(OR(COUNT($A235)=0,COUNT(B235:AK235)=0),"",IF(COUNTIF(B235:AK235,"3E")&gt;0,"3E",IF(DRAFT!$A237="R",TRUNC(SUMPRODUCT(RGP,RCP)/TCP,3),TRUNC((SUMPRODUCT(--(IMDGP&gt;0)*IMDGP,IMCP)+CEILING(DRAFT!$DB237*42,0.25))/TCP,3))))</f>
        <v/>
      </c>
      <c r="AM235" s="2" t="str">
        <f>IF(OR(COUNT($A235)=0,COUNT(B235:AK235)=0),"",IF(COUNTIF(B235:AK235,"3E")&gt;0,"3E",IF(DRAFT!$A237="R",SUMPRODUCT(--(RGP&gt;=2),RCP),SUMPRODUCT(--(IMDGP&gt;0),--(IMGP=0),IMCP)+DRAFT!$DC237)))</f>
        <v/>
      </c>
      <c r="AN235" s="67" t="str">
        <f>IF(AL235="3E","3E",IF(COUNT($A235)=0,"",IF(COUNT(AI235)=0,"--",ROUND(((CEILING(DRAFT!$CV237*38,0.25)+CEILING(DRAFT!$CX237*38,0.25)+CEILING(DRAFT!$CZ237*42,0.25)+CEILING($AL235*42,0.25))/160),2))))</f>
        <v/>
      </c>
      <c r="AO235" s="2" t="str">
        <f>IF(AN235="3E","3E",IF(COUNT($A235)=0,"",IF(COUNT(AN235)=0,"I",LOOKUP(AN235,{0,2,2.25,2.5,2.75,3,3.25,3.5,3.75,4},{"F","D","C","C+","B-","B","B+","A-","A","A+"}))))</f>
        <v/>
      </c>
      <c r="AP235" s="2" t="str">
        <f>IF(AN235="3E","3E",IF(OR(COUNT(A235)=0,COUNT(AN235)=0),"",DRAFT!CW237+DRAFT!CY237+DRAFT!DA237+N(TABULATION!AM235)))</f>
        <v/>
      </c>
      <c r="AQ235" s="2" t="str">
        <f>IF(OR(COUNT($A235)=0,COUNT(B235:AK235)=0),"",IF(COUNTIF(B235:AM235,"3E")&gt;0,"3E",IF(AND(DRAFT!$A237="IM",OR($AL235&gt;DRAFT!$DB237,$AM235&gt;DRAFT!$DC237)),"IMPROVED",IF(AND(DRAFT!$A237="IM",$AL235&lt;=DRAFT!$DB237,$AM235&lt;=DRAFT!$DC237),"NOT IMPROVED",IF(AND(DRAFT!CU237="S",AH235&gt;=2,AK235&gt;=2,AN235&gt;=2.5,AP235&gt;=144),"PASS","FAIL")))))</f>
        <v/>
      </c>
      <c r="AR235" s="2" t="str">
        <f t="shared" si="6"/>
        <v/>
      </c>
      <c r="AS235" s="2" t="str">
        <f t="shared" si="7"/>
        <v/>
      </c>
    </row>
    <row r="236" spans="1:45" ht="18.95" customHeight="1" x14ac:dyDescent="0.25">
      <c r="A236" s="3" t="str">
        <f>IF(DRAFT!$B238="","",DRAFT!$B238)</f>
        <v/>
      </c>
      <c r="B236" s="2" t="str">
        <f>IF(COUNT($A236)=0,"",IF($A236&lt;&gt;DRAFT!$B238,"ERR",IF(DRAFT!I238="3E","3E",IF(COUNT(DRAFT!E238,DRAFT!I238)&gt;0,DRAFT!J238,""))))</f>
        <v/>
      </c>
      <c r="C236" s="2" t="str">
        <f>IF(COUNT($A236)=0,"",IF(B236="3E","3E",IF(B236="","I",LOOKUP(B236/D$2,{0,0.4,0.45,0.5,0.55,0.6,0.65,0.7,0.75,0.8,1},{"F","D","C","C+","B-","B","B+","A-","A","A+"}))))</f>
        <v/>
      </c>
      <c r="D236" s="1" t="str">
        <f>IF(COUNT($A236)=0,"",IF(B236="","--",IF(B236="3E","3E",LOOKUP(B236/D$2,{0,0.4,0.45,0.5,0.55,0.6,0.65,0.7,0.75,0.8,1},{0,2,2.25,2.5,2.75,3,3.25,3.5,3.75,4}))))</f>
        <v/>
      </c>
      <c r="E236" s="2" t="str">
        <f>IF(COUNT($A236)=0,"",IF($A236&lt;&gt;DRAFT!$B238,"ERR",IF(DRAFT!R238="3E","3E",IF(COUNT(DRAFT!N238,DRAFT!R238)&gt;0,DRAFT!S238,""))))</f>
        <v/>
      </c>
      <c r="F236" s="2" t="str">
        <f>IF(COUNT($A236)=0,"",IF(E236="3E","3E",IF(E236="","I",LOOKUP(E236/G$2,{0,0.4,0.45,0.5,0.55,0.6,0.65,0.7,0.75,0.8,1},{"F","D","C","C+","B-","B","B+","A-","A","A+"}))))</f>
        <v/>
      </c>
      <c r="G236" s="1" t="str">
        <f>IF(COUNT($A236)=0,"",IF(E236="","--",IF(E236="3E","3E",LOOKUP(E236/G$2,{0,0.4,0.45,0.5,0.55,0.6,0.65,0.7,0.75,0.8,1},{0,2,2.25,2.5,2.75,3,3.25,3.5,3.75,4}))))</f>
        <v/>
      </c>
      <c r="H236" s="2" t="str">
        <f>IF(COUNT($A236)=0,"",IF($A236&lt;&gt;DRAFT!$B238,"ERR",IF(DRAFT!AA238="3E","3E",IF(COUNT(DRAFT!W238,DRAFT!AA238)&gt;0,DRAFT!AB238,""))))</f>
        <v/>
      </c>
      <c r="I236" s="2" t="str">
        <f>IF(COUNT($A236)=0,"",IF(H236="3E","3E",IF(H236="","I",LOOKUP(H236/J$2,{0,0.4,0.45,0.5,0.55,0.6,0.65,0.7,0.75,0.8,1},{"F","D","C","C+","B-","B","B+","A-","A","A+"}))))</f>
        <v/>
      </c>
      <c r="J236" s="1" t="str">
        <f>IF(COUNT($A236)=0,"",IF(H236="","--",IF(H236="3E","3E",LOOKUP(H236/J$2,{0,0.4,0.45,0.5,0.55,0.6,0.65,0.7,0.75,0.8,1},{0,2,2.25,2.5,2.75,3,3.25,3.5,3.75,4}))))</f>
        <v/>
      </c>
      <c r="K236" s="2" t="str">
        <f>IF(COUNT($A236)=0,"",IF($A236&lt;&gt;DRAFT!$B238,"ERR",IF(DRAFT!AJ238="3E","3E",IF(COUNT(DRAFT!AF238,DRAFT!AJ238)&gt;0,DRAFT!AK238,""))))</f>
        <v/>
      </c>
      <c r="L236" s="2" t="str">
        <f>IF(COUNT($A236)=0,"",IF(K236="3E","3E",IF(K236="","I",LOOKUP(K236/M$2,{0,0.4,0.45,0.5,0.55,0.6,0.65,0.7,0.75,0.8,1},{"F","D","C","C+","B-","B","B+","A-","A","A+"}))))</f>
        <v/>
      </c>
      <c r="M236" s="1" t="str">
        <f>IF(COUNT($A236)=0,"",IF(K236="","--",IF(K236="3E","3E",LOOKUP(K236/M$2,{0,0.4,0.45,0.5,0.55,0.6,0.65,0.7,0.75,0.8,1},{0,2,2.25,2.5,2.75,3,3.25,3.5,3.75,4}))))</f>
        <v/>
      </c>
      <c r="N236" s="2" t="str">
        <f>IF(COUNT($A236)=0,"",IF($A236&lt;&gt;DRAFT!$B238,"ERR",IF(DRAFT!AS238="3E","3E",IF(COUNT(DRAFT!AO238,DRAFT!AS238)&gt;0,DRAFT!AT238,""))))</f>
        <v/>
      </c>
      <c r="O236" s="2" t="str">
        <f>IF(COUNT($A236)=0,"",IF(N236="3E","3E",IF(N236="","I",LOOKUP(N236/P$2,{0,0.4,0.45,0.5,0.55,0.6,0.65,0.7,0.75,0.8,1},{"F","D","C","C+","B-","B","B+","A-","A","A+"}))))</f>
        <v/>
      </c>
      <c r="P236" s="1" t="str">
        <f>IF(COUNT($A236)=0,"",IF(N236="","--",IF(N236="3E","3E",LOOKUP(N236/P$2,{0,0.4,0.45,0.5,0.55,0.6,0.65,0.7,0.75,0.8,1},{0,2,2.25,2.5,2.75,3,3.25,3.5,3.75,4}))))</f>
        <v/>
      </c>
      <c r="Q236" s="2" t="str">
        <f>IF(COUNT($A236)=0,"",IF($A236&lt;&gt;DRAFT!$B238,"ERR",IF(DRAFT!BB238="3E","3E",IF(COUNT(DRAFT!AX238,DRAFT!BB238)&gt;0,DRAFT!BC238,""))))</f>
        <v/>
      </c>
      <c r="R236" s="2" t="str">
        <f>IF(COUNT($A236)=0,"",IF(Q236="3E","3E",IF(Q236="","I",LOOKUP(Q236/S$2,{0,0.4,0.45,0.5,0.55,0.6,0.65,0.7,0.75,0.8,1},{"F","D","C","C+","B-","B","B+","A-","A","A+"}))))</f>
        <v/>
      </c>
      <c r="S236" s="1" t="str">
        <f>IF(COUNT($A236)=0,"",IF(Q236="","--",IF(Q236="3E","3E",LOOKUP(Q236/S$2,{0,0.4,0.45,0.5,0.55,0.6,0.65,0.7,0.75,0.8,1},{0,2,2.25,2.5,2.75,3,3.25,3.5,3.75,4}))))</f>
        <v/>
      </c>
      <c r="T236" s="2" t="str">
        <f>IF(COUNT($A236)=0,"",IF($A236&lt;&gt;DRAFT!$B238,"ERR",IF(DRAFT!BK238="3E","3E",IF(COUNT(DRAFT!BG238,DRAFT!BK238)&gt;0,DRAFT!BL238,""))))</f>
        <v/>
      </c>
      <c r="U236" s="2" t="str">
        <f>IF(COUNT($A236)=0,"",IF(T236="3E","3E",IF(T236="","I",LOOKUP(T236/V$2,{0,0.4,0.45,0.5,0.55,0.6,0.65,0.7,0.75,0.8,1},{"F","D","C","C+","B-","B","B+","A-","A","A+"}))))</f>
        <v/>
      </c>
      <c r="V236" s="1" t="str">
        <f>IF(COUNT($A236)=0,"",IF(T236="","--",IF(T236="3E","3E",LOOKUP(T236/V$2,{0,0.4,0.45,0.5,0.55,0.6,0.65,0.7,0.75,0.8,1},{0,2,2.25,2.5,2.75,3,3.25,3.5,3.75,4}))))</f>
        <v/>
      </c>
      <c r="W236" s="2" t="str">
        <f>IF(COUNT($A236)=0,"",IF($A236&lt;&gt;DRAFT!$B238,"ERR",IF(DRAFT!BT238="3E","3E",IF(COUNT(DRAFT!BP238,DRAFT!BT238)&gt;0,DRAFT!BU238,""))))</f>
        <v/>
      </c>
      <c r="X236" s="2" t="str">
        <f>IF(COUNT($A236)=0,"",IF(W236="3E","3E",IF(W236="","I",LOOKUP(W236/Y$2,{0,0.4,0.45,0.5,0.55,0.6,0.65,0.7,0.75,0.8,1},{"F","D","C","C+","B-","B","B+","A-","A","A+"}))))</f>
        <v/>
      </c>
      <c r="Y236" s="1" t="str">
        <f>IF(COUNT($A236)=0,"",IF(W236="","--",IF(W236="3E","3E",LOOKUP(W236/Y$2,{0,0.4,0.45,0.5,0.55,0.6,0.65,0.7,0.75,0.8,1},{0,2,2.25,2.5,2.75,3,3.25,3.5,3.75,4}))))</f>
        <v/>
      </c>
      <c r="Z236" s="2" t="str">
        <f>IF(COUNT($A236)=0,"",IF($A236&lt;&gt;DRAFT!$B238,"ERR",IF(DRAFT!CC238="3E","3E",IF(COUNT(DRAFT!BY238,DRAFT!CC238)&gt;0,DRAFT!CD238,""))))</f>
        <v/>
      </c>
      <c r="AA236" s="2" t="str">
        <f>IF(COUNT($A236)=0,"",IF(Z236="3E","3E",IF(Z236="","I",LOOKUP(Z236/AB$2,{0,0.4,0.45,0.5,0.55,0.6,0.65,0.7,0.75,0.8,1},{"F","D","C","C+","B-","B","B+","A-","A","A+"}))))</f>
        <v/>
      </c>
      <c r="AB236" s="1" t="str">
        <f>IF(COUNT($A236)=0,"",IF(Z236="","--",IF(Z236="3E","3E",LOOKUP(Z236/AB$2,{0,0.4,0.45,0.5,0.55,0.6,0.65,0.7,0.75,0.8,1},{0,2,2.25,2.5,2.75,3,3.25,3.5,3.75,4}))))</f>
        <v/>
      </c>
      <c r="AC236" s="2" t="str">
        <f>IF(COUNT($A236)=0,"",IF($A236&lt;&gt;DRAFT!$B238,"ERR",IF(DRAFT!CF238&gt;0,DRAFT!CF238,"")))</f>
        <v/>
      </c>
      <c r="AD236" s="2" t="str">
        <f>IF(COUNT($A236)=0,"",IF(AC236="3E","3E",IF(AC236="","I",LOOKUP(AC236/AE$2,{0,0.4,0.45,0.5,0.55,0.6,0.65,0.7,0.75,0.8,1},{"F","D","C","C+","B-","B","B+","A-","A","A+"}))))</f>
        <v/>
      </c>
      <c r="AE236" s="1" t="str">
        <f>IF(COUNT($A236)=0,"",IF(AC236="","--",IF(AC236="3E","3E",LOOKUP(AC236/AE$2,{0,0.4,0.45,0.5,0.55,0.6,0.65,0.7,0.75,0.8,1},{0,2,2.25,2.5,2.75,3,3.25,3.5,3.75,4}))))</f>
        <v/>
      </c>
      <c r="AF236" s="2" t="str">
        <f>IF(COUNT($A236)=0,"",IF($A236&lt;&gt;DRAFT!$B238,"ERR",IF(DRAFT!CI238&gt;0,DRAFT!CK238,"")))</f>
        <v/>
      </c>
      <c r="AG236" s="2" t="str">
        <f>IF(COUNT($A236)=0,"",IF(AF236="3E","3E",IF(AF236="","I",LOOKUP(AF236/AH$2,{0,0.4,0.45,0.5,0.55,0.6,0.65,0.7,0.75,0.8,1},{"F","D","C","C+","B-","B","B+","A-","A","A+"}))))</f>
        <v/>
      </c>
      <c r="AH236" s="1" t="str">
        <f>IF(COUNT($A236)=0,"",IF(AF236="","--",IF(AF236="3E","3E",LOOKUP(AF236/AH$2,{0,0.4,0.45,0.5,0.55,0.6,0.65,0.7,0.75,0.8,1},{0,2,2.25,2.5,2.75,3,3.25,3.5,3.75,4}))))</f>
        <v/>
      </c>
      <c r="AI236" s="2" t="str">
        <f>IF($A236&lt;&gt;DRAFT!$B238,"ERR",IF(OR(COUNT($A236)=0,COUNT(DRAFT!CL238:CN238,DRAFT!CP238:CR238)=0),"",CEILING(SUM(DRAFT!CO238,DRAFT!CS238,DRAFT!CT238),1)))</f>
        <v/>
      </c>
      <c r="AJ236" s="2" t="str">
        <f>IF(COUNT($A236)=0,"",IF(AI236="3E","3E",IF(AI236="","I",LOOKUP(AI236/AK$2,{0,0.4,0.45,0.5,0.55,0.6,0.65,0.7,0.75,0.8,1},{"F","D","C","C+","B-","B","B+","A-","A","A+"}))))</f>
        <v/>
      </c>
      <c r="AK236" s="1" t="str">
        <f>IF(COUNT($A236)=0,"",IF(AI236="","--",IF(AI236="3E","3E",LOOKUP(AI236/AK$2,{0,0.4,0.45,0.5,0.55,0.6,0.65,0.7,0.75,0.8,1},{0,2,2.25,2.5,2.75,3,3.25,3.5,3.75,4}))))</f>
        <v/>
      </c>
      <c r="AL236" s="4" t="str">
        <f>IF(OR(COUNT($A236)=0,COUNT(B236:AK236)=0),"",IF(COUNTIF(B236:AK236,"3E")&gt;0,"3E",IF(DRAFT!$A238="R",TRUNC(SUMPRODUCT(RGP,RCP)/TCP,3),TRUNC((SUMPRODUCT(--(IMDGP&gt;0)*IMDGP,IMCP)+CEILING(DRAFT!$DB238*42,0.25))/TCP,3))))</f>
        <v/>
      </c>
      <c r="AM236" s="2" t="str">
        <f>IF(OR(COUNT($A236)=0,COUNT(B236:AK236)=0),"",IF(COUNTIF(B236:AK236,"3E")&gt;0,"3E",IF(DRAFT!$A238="R",SUMPRODUCT(--(RGP&gt;=2),RCP),SUMPRODUCT(--(IMDGP&gt;0),--(IMGP=0),IMCP)+DRAFT!$DC238)))</f>
        <v/>
      </c>
      <c r="AN236" s="67" t="str">
        <f>IF(AL236="3E","3E",IF(COUNT($A236)=0,"",IF(COUNT(AI236)=0,"--",ROUND(((CEILING(DRAFT!$CV238*38,0.25)+CEILING(DRAFT!$CX238*38,0.25)+CEILING(DRAFT!$CZ238*42,0.25)+CEILING($AL236*42,0.25))/160),2))))</f>
        <v/>
      </c>
      <c r="AO236" s="2" t="str">
        <f>IF(AN236="3E","3E",IF(COUNT($A236)=0,"",IF(COUNT(AN236)=0,"I",LOOKUP(AN236,{0,2,2.25,2.5,2.75,3,3.25,3.5,3.75,4},{"F","D","C","C+","B-","B","B+","A-","A","A+"}))))</f>
        <v/>
      </c>
      <c r="AP236" s="2" t="str">
        <f>IF(AN236="3E","3E",IF(OR(COUNT(A236)=0,COUNT(AN236)=0),"",DRAFT!CW238+DRAFT!CY238+DRAFT!DA238+N(TABULATION!AM236)))</f>
        <v/>
      </c>
      <c r="AQ236" s="2" t="str">
        <f>IF(OR(COUNT($A236)=0,COUNT(B236:AK236)=0),"",IF(COUNTIF(B236:AM236,"3E")&gt;0,"3E",IF(AND(DRAFT!$A238="IM",OR($AL236&gt;DRAFT!$DB238,$AM236&gt;DRAFT!$DC238)),"IMPROVED",IF(AND(DRAFT!$A238="IM",$AL236&lt;=DRAFT!$DB238,$AM236&lt;=DRAFT!$DC238),"NOT IMPROVED",IF(AND(DRAFT!CU238="S",AH236&gt;=2,AK236&gt;=2,AN236&gt;=2.5,AP236&gt;=144),"PASS","FAIL")))))</f>
        <v/>
      </c>
      <c r="AR236" s="2" t="str">
        <f t="shared" si="6"/>
        <v/>
      </c>
      <c r="AS236" s="2" t="str">
        <f t="shared" si="7"/>
        <v/>
      </c>
    </row>
    <row r="237" spans="1:45" ht="18.95" customHeight="1" x14ac:dyDescent="0.25">
      <c r="A237" s="3" t="str">
        <f>IF(DRAFT!$B239="","",DRAFT!$B239)</f>
        <v/>
      </c>
      <c r="B237" s="2" t="str">
        <f>IF(COUNT($A237)=0,"",IF($A237&lt;&gt;DRAFT!$B239,"ERR",IF(DRAFT!I239="3E","3E",IF(COUNT(DRAFT!E239,DRAFT!I239)&gt;0,DRAFT!J239,""))))</f>
        <v/>
      </c>
      <c r="C237" s="2" t="str">
        <f>IF(COUNT($A237)=0,"",IF(B237="3E","3E",IF(B237="","I",LOOKUP(B237/D$2,{0,0.4,0.45,0.5,0.55,0.6,0.65,0.7,0.75,0.8,1},{"F","D","C","C+","B-","B","B+","A-","A","A+"}))))</f>
        <v/>
      </c>
      <c r="D237" s="1" t="str">
        <f>IF(COUNT($A237)=0,"",IF(B237="","--",IF(B237="3E","3E",LOOKUP(B237/D$2,{0,0.4,0.45,0.5,0.55,0.6,0.65,0.7,0.75,0.8,1},{0,2,2.25,2.5,2.75,3,3.25,3.5,3.75,4}))))</f>
        <v/>
      </c>
      <c r="E237" s="2" t="str">
        <f>IF(COUNT($A237)=0,"",IF($A237&lt;&gt;DRAFT!$B239,"ERR",IF(DRAFT!R239="3E","3E",IF(COUNT(DRAFT!N239,DRAFT!R239)&gt;0,DRAFT!S239,""))))</f>
        <v/>
      </c>
      <c r="F237" s="2" t="str">
        <f>IF(COUNT($A237)=0,"",IF(E237="3E","3E",IF(E237="","I",LOOKUP(E237/G$2,{0,0.4,0.45,0.5,0.55,0.6,0.65,0.7,0.75,0.8,1},{"F","D","C","C+","B-","B","B+","A-","A","A+"}))))</f>
        <v/>
      </c>
      <c r="G237" s="1" t="str">
        <f>IF(COUNT($A237)=0,"",IF(E237="","--",IF(E237="3E","3E",LOOKUP(E237/G$2,{0,0.4,0.45,0.5,0.55,0.6,0.65,0.7,0.75,0.8,1},{0,2,2.25,2.5,2.75,3,3.25,3.5,3.75,4}))))</f>
        <v/>
      </c>
      <c r="H237" s="2" t="str">
        <f>IF(COUNT($A237)=0,"",IF($A237&lt;&gt;DRAFT!$B239,"ERR",IF(DRAFT!AA239="3E","3E",IF(COUNT(DRAFT!W239,DRAFT!AA239)&gt;0,DRAFT!AB239,""))))</f>
        <v/>
      </c>
      <c r="I237" s="2" t="str">
        <f>IF(COUNT($A237)=0,"",IF(H237="3E","3E",IF(H237="","I",LOOKUP(H237/J$2,{0,0.4,0.45,0.5,0.55,0.6,0.65,0.7,0.75,0.8,1},{"F","D","C","C+","B-","B","B+","A-","A","A+"}))))</f>
        <v/>
      </c>
      <c r="J237" s="1" t="str">
        <f>IF(COUNT($A237)=0,"",IF(H237="","--",IF(H237="3E","3E",LOOKUP(H237/J$2,{0,0.4,0.45,0.5,0.55,0.6,0.65,0.7,0.75,0.8,1},{0,2,2.25,2.5,2.75,3,3.25,3.5,3.75,4}))))</f>
        <v/>
      </c>
      <c r="K237" s="2" t="str">
        <f>IF(COUNT($A237)=0,"",IF($A237&lt;&gt;DRAFT!$B239,"ERR",IF(DRAFT!AJ239="3E","3E",IF(COUNT(DRAFT!AF239,DRAFT!AJ239)&gt;0,DRAFT!AK239,""))))</f>
        <v/>
      </c>
      <c r="L237" s="2" t="str">
        <f>IF(COUNT($A237)=0,"",IF(K237="3E","3E",IF(K237="","I",LOOKUP(K237/M$2,{0,0.4,0.45,0.5,0.55,0.6,0.65,0.7,0.75,0.8,1},{"F","D","C","C+","B-","B","B+","A-","A","A+"}))))</f>
        <v/>
      </c>
      <c r="M237" s="1" t="str">
        <f>IF(COUNT($A237)=0,"",IF(K237="","--",IF(K237="3E","3E",LOOKUP(K237/M$2,{0,0.4,0.45,0.5,0.55,0.6,0.65,0.7,0.75,0.8,1},{0,2,2.25,2.5,2.75,3,3.25,3.5,3.75,4}))))</f>
        <v/>
      </c>
      <c r="N237" s="2" t="str">
        <f>IF(COUNT($A237)=0,"",IF($A237&lt;&gt;DRAFT!$B239,"ERR",IF(DRAFT!AS239="3E","3E",IF(COUNT(DRAFT!AO239,DRAFT!AS239)&gt;0,DRAFT!AT239,""))))</f>
        <v/>
      </c>
      <c r="O237" s="2" t="str">
        <f>IF(COUNT($A237)=0,"",IF(N237="3E","3E",IF(N237="","I",LOOKUP(N237/P$2,{0,0.4,0.45,0.5,0.55,0.6,0.65,0.7,0.75,0.8,1},{"F","D","C","C+","B-","B","B+","A-","A","A+"}))))</f>
        <v/>
      </c>
      <c r="P237" s="1" t="str">
        <f>IF(COUNT($A237)=0,"",IF(N237="","--",IF(N237="3E","3E",LOOKUP(N237/P$2,{0,0.4,0.45,0.5,0.55,0.6,0.65,0.7,0.75,0.8,1},{0,2,2.25,2.5,2.75,3,3.25,3.5,3.75,4}))))</f>
        <v/>
      </c>
      <c r="Q237" s="2" t="str">
        <f>IF(COUNT($A237)=0,"",IF($A237&lt;&gt;DRAFT!$B239,"ERR",IF(DRAFT!BB239="3E","3E",IF(COUNT(DRAFT!AX239,DRAFT!BB239)&gt;0,DRAFT!BC239,""))))</f>
        <v/>
      </c>
      <c r="R237" s="2" t="str">
        <f>IF(COUNT($A237)=0,"",IF(Q237="3E","3E",IF(Q237="","I",LOOKUP(Q237/S$2,{0,0.4,0.45,0.5,0.55,0.6,0.65,0.7,0.75,0.8,1},{"F","D","C","C+","B-","B","B+","A-","A","A+"}))))</f>
        <v/>
      </c>
      <c r="S237" s="1" t="str">
        <f>IF(COUNT($A237)=0,"",IF(Q237="","--",IF(Q237="3E","3E",LOOKUP(Q237/S$2,{0,0.4,0.45,0.5,0.55,0.6,0.65,0.7,0.75,0.8,1},{0,2,2.25,2.5,2.75,3,3.25,3.5,3.75,4}))))</f>
        <v/>
      </c>
      <c r="T237" s="2" t="str">
        <f>IF(COUNT($A237)=0,"",IF($A237&lt;&gt;DRAFT!$B239,"ERR",IF(DRAFT!BK239="3E","3E",IF(COUNT(DRAFT!BG239,DRAFT!BK239)&gt;0,DRAFT!BL239,""))))</f>
        <v/>
      </c>
      <c r="U237" s="2" t="str">
        <f>IF(COUNT($A237)=0,"",IF(T237="3E","3E",IF(T237="","I",LOOKUP(T237/V$2,{0,0.4,0.45,0.5,0.55,0.6,0.65,0.7,0.75,0.8,1},{"F","D","C","C+","B-","B","B+","A-","A","A+"}))))</f>
        <v/>
      </c>
      <c r="V237" s="1" t="str">
        <f>IF(COUNT($A237)=0,"",IF(T237="","--",IF(T237="3E","3E",LOOKUP(T237/V$2,{0,0.4,0.45,0.5,0.55,0.6,0.65,0.7,0.75,0.8,1},{0,2,2.25,2.5,2.75,3,3.25,3.5,3.75,4}))))</f>
        <v/>
      </c>
      <c r="W237" s="2" t="str">
        <f>IF(COUNT($A237)=0,"",IF($A237&lt;&gt;DRAFT!$B239,"ERR",IF(DRAFT!BT239="3E","3E",IF(COUNT(DRAFT!BP239,DRAFT!BT239)&gt;0,DRAFT!BU239,""))))</f>
        <v/>
      </c>
      <c r="X237" s="2" t="str">
        <f>IF(COUNT($A237)=0,"",IF(W237="3E","3E",IF(W237="","I",LOOKUP(W237/Y$2,{0,0.4,0.45,0.5,0.55,0.6,0.65,0.7,0.75,0.8,1},{"F","D","C","C+","B-","B","B+","A-","A","A+"}))))</f>
        <v/>
      </c>
      <c r="Y237" s="1" t="str">
        <f>IF(COUNT($A237)=0,"",IF(W237="","--",IF(W237="3E","3E",LOOKUP(W237/Y$2,{0,0.4,0.45,0.5,0.55,0.6,0.65,0.7,0.75,0.8,1},{0,2,2.25,2.5,2.75,3,3.25,3.5,3.75,4}))))</f>
        <v/>
      </c>
      <c r="Z237" s="2" t="str">
        <f>IF(COUNT($A237)=0,"",IF($A237&lt;&gt;DRAFT!$B239,"ERR",IF(DRAFT!CC239="3E","3E",IF(COUNT(DRAFT!BY239,DRAFT!CC239)&gt;0,DRAFT!CD239,""))))</f>
        <v/>
      </c>
      <c r="AA237" s="2" t="str">
        <f>IF(COUNT($A237)=0,"",IF(Z237="3E","3E",IF(Z237="","I",LOOKUP(Z237/AB$2,{0,0.4,0.45,0.5,0.55,0.6,0.65,0.7,0.75,0.8,1},{"F","D","C","C+","B-","B","B+","A-","A","A+"}))))</f>
        <v/>
      </c>
      <c r="AB237" s="1" t="str">
        <f>IF(COUNT($A237)=0,"",IF(Z237="","--",IF(Z237="3E","3E",LOOKUP(Z237/AB$2,{0,0.4,0.45,0.5,0.55,0.6,0.65,0.7,0.75,0.8,1},{0,2,2.25,2.5,2.75,3,3.25,3.5,3.75,4}))))</f>
        <v/>
      </c>
      <c r="AC237" s="2" t="str">
        <f>IF(COUNT($A237)=0,"",IF($A237&lt;&gt;DRAFT!$B239,"ERR",IF(DRAFT!CF239&gt;0,DRAFT!CF239,"")))</f>
        <v/>
      </c>
      <c r="AD237" s="2" t="str">
        <f>IF(COUNT($A237)=0,"",IF(AC237="3E","3E",IF(AC237="","I",LOOKUP(AC237/AE$2,{0,0.4,0.45,0.5,0.55,0.6,0.65,0.7,0.75,0.8,1},{"F","D","C","C+","B-","B","B+","A-","A","A+"}))))</f>
        <v/>
      </c>
      <c r="AE237" s="1" t="str">
        <f>IF(COUNT($A237)=0,"",IF(AC237="","--",IF(AC237="3E","3E",LOOKUP(AC237/AE$2,{0,0.4,0.45,0.5,0.55,0.6,0.65,0.7,0.75,0.8,1},{0,2,2.25,2.5,2.75,3,3.25,3.5,3.75,4}))))</f>
        <v/>
      </c>
      <c r="AF237" s="2" t="str">
        <f>IF(COUNT($A237)=0,"",IF($A237&lt;&gt;DRAFT!$B239,"ERR",IF(DRAFT!CI239&gt;0,DRAFT!CK239,"")))</f>
        <v/>
      </c>
      <c r="AG237" s="2" t="str">
        <f>IF(COUNT($A237)=0,"",IF(AF237="3E","3E",IF(AF237="","I",LOOKUP(AF237/AH$2,{0,0.4,0.45,0.5,0.55,0.6,0.65,0.7,0.75,0.8,1},{"F","D","C","C+","B-","B","B+","A-","A","A+"}))))</f>
        <v/>
      </c>
      <c r="AH237" s="1" t="str">
        <f>IF(COUNT($A237)=0,"",IF(AF237="","--",IF(AF237="3E","3E",LOOKUP(AF237/AH$2,{0,0.4,0.45,0.5,0.55,0.6,0.65,0.7,0.75,0.8,1},{0,2,2.25,2.5,2.75,3,3.25,3.5,3.75,4}))))</f>
        <v/>
      </c>
      <c r="AI237" s="2" t="str">
        <f>IF($A237&lt;&gt;DRAFT!$B239,"ERR",IF(OR(COUNT($A237)=0,COUNT(DRAFT!CL239:CN239,DRAFT!CP239:CR239)=0),"",CEILING(SUM(DRAFT!CO239,DRAFT!CS239,DRAFT!CT239),1)))</f>
        <v/>
      </c>
      <c r="AJ237" s="2" t="str">
        <f>IF(COUNT($A237)=0,"",IF(AI237="3E","3E",IF(AI237="","I",LOOKUP(AI237/AK$2,{0,0.4,0.45,0.5,0.55,0.6,0.65,0.7,0.75,0.8,1},{"F","D","C","C+","B-","B","B+","A-","A","A+"}))))</f>
        <v/>
      </c>
      <c r="AK237" s="1" t="str">
        <f>IF(COUNT($A237)=0,"",IF(AI237="","--",IF(AI237="3E","3E",LOOKUP(AI237/AK$2,{0,0.4,0.45,0.5,0.55,0.6,0.65,0.7,0.75,0.8,1},{0,2,2.25,2.5,2.75,3,3.25,3.5,3.75,4}))))</f>
        <v/>
      </c>
      <c r="AL237" s="4" t="str">
        <f>IF(OR(COUNT($A237)=0,COUNT(B237:AK237)=0),"",IF(COUNTIF(B237:AK237,"3E")&gt;0,"3E",IF(DRAFT!$A239="R",TRUNC(SUMPRODUCT(RGP,RCP)/TCP,3),TRUNC((SUMPRODUCT(--(IMDGP&gt;0)*IMDGP,IMCP)+CEILING(DRAFT!$DB239*42,0.25))/TCP,3))))</f>
        <v/>
      </c>
      <c r="AM237" s="2" t="str">
        <f>IF(OR(COUNT($A237)=0,COUNT(B237:AK237)=0),"",IF(COUNTIF(B237:AK237,"3E")&gt;0,"3E",IF(DRAFT!$A239="R",SUMPRODUCT(--(RGP&gt;=2),RCP),SUMPRODUCT(--(IMDGP&gt;0),--(IMGP=0),IMCP)+DRAFT!$DC239)))</f>
        <v/>
      </c>
      <c r="AN237" s="67" t="str">
        <f>IF(AL237="3E","3E",IF(COUNT($A237)=0,"",IF(COUNT(AI237)=0,"--",ROUND(((CEILING(DRAFT!$CV239*38,0.25)+CEILING(DRAFT!$CX239*38,0.25)+CEILING(DRAFT!$CZ239*42,0.25)+CEILING($AL237*42,0.25))/160),2))))</f>
        <v/>
      </c>
      <c r="AO237" s="2" t="str">
        <f>IF(AN237="3E","3E",IF(COUNT($A237)=0,"",IF(COUNT(AN237)=0,"I",LOOKUP(AN237,{0,2,2.25,2.5,2.75,3,3.25,3.5,3.75,4},{"F","D","C","C+","B-","B","B+","A-","A","A+"}))))</f>
        <v/>
      </c>
      <c r="AP237" s="2" t="str">
        <f>IF(AN237="3E","3E",IF(OR(COUNT(A237)=0,COUNT(AN237)=0),"",DRAFT!CW239+DRAFT!CY239+DRAFT!DA239+N(TABULATION!AM237)))</f>
        <v/>
      </c>
      <c r="AQ237" s="2" t="str">
        <f>IF(OR(COUNT($A237)=0,COUNT(B237:AK237)=0),"",IF(COUNTIF(B237:AM237,"3E")&gt;0,"3E",IF(AND(DRAFT!$A239="IM",OR($AL237&gt;DRAFT!$DB239,$AM237&gt;DRAFT!$DC239)),"IMPROVED",IF(AND(DRAFT!$A239="IM",$AL237&lt;=DRAFT!$DB239,$AM237&lt;=DRAFT!$DC239),"NOT IMPROVED",IF(AND(DRAFT!CU239="S",AH237&gt;=2,AK237&gt;=2,AN237&gt;=2.5,AP237&gt;=144),"PASS","FAIL")))))</f>
        <v/>
      </c>
      <c r="AR237" s="2" t="str">
        <f t="shared" si="6"/>
        <v/>
      </c>
      <c r="AS237" s="2" t="str">
        <f t="shared" si="7"/>
        <v/>
      </c>
    </row>
    <row r="238" spans="1:45" ht="18.95" customHeight="1" x14ac:dyDescent="0.25">
      <c r="A238" s="3" t="str">
        <f>IF(DRAFT!$B240="","",DRAFT!$B240)</f>
        <v/>
      </c>
      <c r="B238" s="2" t="str">
        <f>IF(COUNT($A238)=0,"",IF($A238&lt;&gt;DRAFT!$B240,"ERR",IF(DRAFT!I240="3E","3E",IF(COUNT(DRAFT!E240,DRAFT!I240)&gt;0,DRAFT!J240,""))))</f>
        <v/>
      </c>
      <c r="C238" s="2" t="str">
        <f>IF(COUNT($A238)=0,"",IF(B238="3E","3E",IF(B238="","I",LOOKUP(B238/D$2,{0,0.4,0.45,0.5,0.55,0.6,0.65,0.7,0.75,0.8,1},{"F","D","C","C+","B-","B","B+","A-","A","A+"}))))</f>
        <v/>
      </c>
      <c r="D238" s="1" t="str">
        <f>IF(COUNT($A238)=0,"",IF(B238="","--",IF(B238="3E","3E",LOOKUP(B238/D$2,{0,0.4,0.45,0.5,0.55,0.6,0.65,0.7,0.75,0.8,1},{0,2,2.25,2.5,2.75,3,3.25,3.5,3.75,4}))))</f>
        <v/>
      </c>
      <c r="E238" s="2" t="str">
        <f>IF(COUNT($A238)=0,"",IF($A238&lt;&gt;DRAFT!$B240,"ERR",IF(DRAFT!R240="3E","3E",IF(COUNT(DRAFT!N240,DRAFT!R240)&gt;0,DRAFT!S240,""))))</f>
        <v/>
      </c>
      <c r="F238" s="2" t="str">
        <f>IF(COUNT($A238)=0,"",IF(E238="3E","3E",IF(E238="","I",LOOKUP(E238/G$2,{0,0.4,0.45,0.5,0.55,0.6,0.65,0.7,0.75,0.8,1},{"F","D","C","C+","B-","B","B+","A-","A","A+"}))))</f>
        <v/>
      </c>
      <c r="G238" s="1" t="str">
        <f>IF(COUNT($A238)=0,"",IF(E238="","--",IF(E238="3E","3E",LOOKUP(E238/G$2,{0,0.4,0.45,0.5,0.55,0.6,0.65,0.7,0.75,0.8,1},{0,2,2.25,2.5,2.75,3,3.25,3.5,3.75,4}))))</f>
        <v/>
      </c>
      <c r="H238" s="2" t="str">
        <f>IF(COUNT($A238)=0,"",IF($A238&lt;&gt;DRAFT!$B240,"ERR",IF(DRAFT!AA240="3E","3E",IF(COUNT(DRAFT!W240,DRAFT!AA240)&gt;0,DRAFT!AB240,""))))</f>
        <v/>
      </c>
      <c r="I238" s="2" t="str">
        <f>IF(COUNT($A238)=0,"",IF(H238="3E","3E",IF(H238="","I",LOOKUP(H238/J$2,{0,0.4,0.45,0.5,0.55,0.6,0.65,0.7,0.75,0.8,1},{"F","D","C","C+","B-","B","B+","A-","A","A+"}))))</f>
        <v/>
      </c>
      <c r="J238" s="1" t="str">
        <f>IF(COUNT($A238)=0,"",IF(H238="","--",IF(H238="3E","3E",LOOKUP(H238/J$2,{0,0.4,0.45,0.5,0.55,0.6,0.65,0.7,0.75,0.8,1},{0,2,2.25,2.5,2.75,3,3.25,3.5,3.75,4}))))</f>
        <v/>
      </c>
      <c r="K238" s="2" t="str">
        <f>IF(COUNT($A238)=0,"",IF($A238&lt;&gt;DRAFT!$B240,"ERR",IF(DRAFT!AJ240="3E","3E",IF(COUNT(DRAFT!AF240,DRAFT!AJ240)&gt;0,DRAFT!AK240,""))))</f>
        <v/>
      </c>
      <c r="L238" s="2" t="str">
        <f>IF(COUNT($A238)=0,"",IF(K238="3E","3E",IF(K238="","I",LOOKUP(K238/M$2,{0,0.4,0.45,0.5,0.55,0.6,0.65,0.7,0.75,0.8,1},{"F","D","C","C+","B-","B","B+","A-","A","A+"}))))</f>
        <v/>
      </c>
      <c r="M238" s="1" t="str">
        <f>IF(COUNT($A238)=0,"",IF(K238="","--",IF(K238="3E","3E",LOOKUP(K238/M$2,{0,0.4,0.45,0.5,0.55,0.6,0.65,0.7,0.75,0.8,1},{0,2,2.25,2.5,2.75,3,3.25,3.5,3.75,4}))))</f>
        <v/>
      </c>
      <c r="N238" s="2" t="str">
        <f>IF(COUNT($A238)=0,"",IF($A238&lt;&gt;DRAFT!$B240,"ERR",IF(DRAFT!AS240="3E","3E",IF(COUNT(DRAFT!AO240,DRAFT!AS240)&gt;0,DRAFT!AT240,""))))</f>
        <v/>
      </c>
      <c r="O238" s="2" t="str">
        <f>IF(COUNT($A238)=0,"",IF(N238="3E","3E",IF(N238="","I",LOOKUP(N238/P$2,{0,0.4,0.45,0.5,0.55,0.6,0.65,0.7,0.75,0.8,1},{"F","D","C","C+","B-","B","B+","A-","A","A+"}))))</f>
        <v/>
      </c>
      <c r="P238" s="1" t="str">
        <f>IF(COUNT($A238)=0,"",IF(N238="","--",IF(N238="3E","3E",LOOKUP(N238/P$2,{0,0.4,0.45,0.5,0.55,0.6,0.65,0.7,0.75,0.8,1},{0,2,2.25,2.5,2.75,3,3.25,3.5,3.75,4}))))</f>
        <v/>
      </c>
      <c r="Q238" s="2" t="str">
        <f>IF(COUNT($A238)=0,"",IF($A238&lt;&gt;DRAFT!$B240,"ERR",IF(DRAFT!BB240="3E","3E",IF(COUNT(DRAFT!AX240,DRAFT!BB240)&gt;0,DRAFT!BC240,""))))</f>
        <v/>
      </c>
      <c r="R238" s="2" t="str">
        <f>IF(COUNT($A238)=0,"",IF(Q238="3E","3E",IF(Q238="","I",LOOKUP(Q238/S$2,{0,0.4,0.45,0.5,0.55,0.6,0.65,0.7,0.75,0.8,1},{"F","D","C","C+","B-","B","B+","A-","A","A+"}))))</f>
        <v/>
      </c>
      <c r="S238" s="1" t="str">
        <f>IF(COUNT($A238)=0,"",IF(Q238="","--",IF(Q238="3E","3E",LOOKUP(Q238/S$2,{0,0.4,0.45,0.5,0.55,0.6,0.65,0.7,0.75,0.8,1},{0,2,2.25,2.5,2.75,3,3.25,3.5,3.75,4}))))</f>
        <v/>
      </c>
      <c r="T238" s="2" t="str">
        <f>IF(COUNT($A238)=0,"",IF($A238&lt;&gt;DRAFT!$B240,"ERR",IF(DRAFT!BK240="3E","3E",IF(COUNT(DRAFT!BG240,DRAFT!BK240)&gt;0,DRAFT!BL240,""))))</f>
        <v/>
      </c>
      <c r="U238" s="2" t="str">
        <f>IF(COUNT($A238)=0,"",IF(T238="3E","3E",IF(T238="","I",LOOKUP(T238/V$2,{0,0.4,0.45,0.5,0.55,0.6,0.65,0.7,0.75,0.8,1},{"F","D","C","C+","B-","B","B+","A-","A","A+"}))))</f>
        <v/>
      </c>
      <c r="V238" s="1" t="str">
        <f>IF(COUNT($A238)=0,"",IF(T238="","--",IF(T238="3E","3E",LOOKUP(T238/V$2,{0,0.4,0.45,0.5,0.55,0.6,0.65,0.7,0.75,0.8,1},{0,2,2.25,2.5,2.75,3,3.25,3.5,3.75,4}))))</f>
        <v/>
      </c>
      <c r="W238" s="2" t="str">
        <f>IF(COUNT($A238)=0,"",IF($A238&lt;&gt;DRAFT!$B240,"ERR",IF(DRAFT!BT240="3E","3E",IF(COUNT(DRAFT!BP240,DRAFT!BT240)&gt;0,DRAFT!BU240,""))))</f>
        <v/>
      </c>
      <c r="X238" s="2" t="str">
        <f>IF(COUNT($A238)=0,"",IF(W238="3E","3E",IF(W238="","I",LOOKUP(W238/Y$2,{0,0.4,0.45,0.5,0.55,0.6,0.65,0.7,0.75,0.8,1},{"F","D","C","C+","B-","B","B+","A-","A","A+"}))))</f>
        <v/>
      </c>
      <c r="Y238" s="1" t="str">
        <f>IF(COUNT($A238)=0,"",IF(W238="","--",IF(W238="3E","3E",LOOKUP(W238/Y$2,{0,0.4,0.45,0.5,0.55,0.6,0.65,0.7,0.75,0.8,1},{0,2,2.25,2.5,2.75,3,3.25,3.5,3.75,4}))))</f>
        <v/>
      </c>
      <c r="Z238" s="2" t="str">
        <f>IF(COUNT($A238)=0,"",IF($A238&lt;&gt;DRAFT!$B240,"ERR",IF(DRAFT!CC240="3E","3E",IF(COUNT(DRAFT!BY240,DRAFT!CC240)&gt;0,DRAFT!CD240,""))))</f>
        <v/>
      </c>
      <c r="AA238" s="2" t="str">
        <f>IF(COUNT($A238)=0,"",IF(Z238="3E","3E",IF(Z238="","I",LOOKUP(Z238/AB$2,{0,0.4,0.45,0.5,0.55,0.6,0.65,0.7,0.75,0.8,1},{"F","D","C","C+","B-","B","B+","A-","A","A+"}))))</f>
        <v/>
      </c>
      <c r="AB238" s="1" t="str">
        <f>IF(COUNT($A238)=0,"",IF(Z238="","--",IF(Z238="3E","3E",LOOKUP(Z238/AB$2,{0,0.4,0.45,0.5,0.55,0.6,0.65,0.7,0.75,0.8,1},{0,2,2.25,2.5,2.75,3,3.25,3.5,3.75,4}))))</f>
        <v/>
      </c>
      <c r="AC238" s="2" t="str">
        <f>IF(COUNT($A238)=0,"",IF($A238&lt;&gt;DRAFT!$B240,"ERR",IF(DRAFT!CF240&gt;0,DRAFT!CF240,"")))</f>
        <v/>
      </c>
      <c r="AD238" s="2" t="str">
        <f>IF(COUNT($A238)=0,"",IF(AC238="3E","3E",IF(AC238="","I",LOOKUP(AC238/AE$2,{0,0.4,0.45,0.5,0.55,0.6,0.65,0.7,0.75,0.8,1},{"F","D","C","C+","B-","B","B+","A-","A","A+"}))))</f>
        <v/>
      </c>
      <c r="AE238" s="1" t="str">
        <f>IF(COUNT($A238)=0,"",IF(AC238="","--",IF(AC238="3E","3E",LOOKUP(AC238/AE$2,{0,0.4,0.45,0.5,0.55,0.6,0.65,0.7,0.75,0.8,1},{0,2,2.25,2.5,2.75,3,3.25,3.5,3.75,4}))))</f>
        <v/>
      </c>
      <c r="AF238" s="2" t="str">
        <f>IF(COUNT($A238)=0,"",IF($A238&lt;&gt;DRAFT!$B240,"ERR",IF(DRAFT!CI240&gt;0,DRAFT!CK240,"")))</f>
        <v/>
      </c>
      <c r="AG238" s="2" t="str">
        <f>IF(COUNT($A238)=0,"",IF(AF238="3E","3E",IF(AF238="","I",LOOKUP(AF238/AH$2,{0,0.4,0.45,0.5,0.55,0.6,0.65,0.7,0.75,0.8,1},{"F","D","C","C+","B-","B","B+","A-","A","A+"}))))</f>
        <v/>
      </c>
      <c r="AH238" s="1" t="str">
        <f>IF(COUNT($A238)=0,"",IF(AF238="","--",IF(AF238="3E","3E",LOOKUP(AF238/AH$2,{0,0.4,0.45,0.5,0.55,0.6,0.65,0.7,0.75,0.8,1},{0,2,2.25,2.5,2.75,3,3.25,3.5,3.75,4}))))</f>
        <v/>
      </c>
      <c r="AI238" s="2" t="str">
        <f>IF($A238&lt;&gt;DRAFT!$B240,"ERR",IF(OR(COUNT($A238)=0,COUNT(DRAFT!CL240:CN240,DRAFT!CP240:CR240)=0),"",CEILING(SUM(DRAFT!CO240,DRAFT!CS240,DRAFT!CT240),1)))</f>
        <v/>
      </c>
      <c r="AJ238" s="2" t="str">
        <f>IF(COUNT($A238)=0,"",IF(AI238="3E","3E",IF(AI238="","I",LOOKUP(AI238/AK$2,{0,0.4,0.45,0.5,0.55,0.6,0.65,0.7,0.75,0.8,1},{"F","D","C","C+","B-","B","B+","A-","A","A+"}))))</f>
        <v/>
      </c>
      <c r="AK238" s="1" t="str">
        <f>IF(COUNT($A238)=0,"",IF(AI238="","--",IF(AI238="3E","3E",LOOKUP(AI238/AK$2,{0,0.4,0.45,0.5,0.55,0.6,0.65,0.7,0.75,0.8,1},{0,2,2.25,2.5,2.75,3,3.25,3.5,3.75,4}))))</f>
        <v/>
      </c>
      <c r="AL238" s="4" t="str">
        <f>IF(OR(COUNT($A238)=0,COUNT(B238:AK238)=0),"",IF(COUNTIF(B238:AK238,"3E")&gt;0,"3E",IF(DRAFT!$A240="R",TRUNC(SUMPRODUCT(RGP,RCP)/TCP,3),TRUNC((SUMPRODUCT(--(IMDGP&gt;0)*IMDGP,IMCP)+CEILING(DRAFT!$DB240*42,0.25))/TCP,3))))</f>
        <v/>
      </c>
      <c r="AM238" s="2" t="str">
        <f>IF(OR(COUNT($A238)=0,COUNT(B238:AK238)=0),"",IF(COUNTIF(B238:AK238,"3E")&gt;0,"3E",IF(DRAFT!$A240="R",SUMPRODUCT(--(RGP&gt;=2),RCP),SUMPRODUCT(--(IMDGP&gt;0),--(IMGP=0),IMCP)+DRAFT!$DC240)))</f>
        <v/>
      </c>
      <c r="AN238" s="67" t="str">
        <f>IF(AL238="3E","3E",IF(COUNT($A238)=0,"",IF(COUNT(AI238)=0,"--",ROUND(((CEILING(DRAFT!$CV240*38,0.25)+CEILING(DRAFT!$CX240*38,0.25)+CEILING(DRAFT!$CZ240*42,0.25)+CEILING($AL238*42,0.25))/160),2))))</f>
        <v/>
      </c>
      <c r="AO238" s="2" t="str">
        <f>IF(AN238="3E","3E",IF(COUNT($A238)=0,"",IF(COUNT(AN238)=0,"I",LOOKUP(AN238,{0,2,2.25,2.5,2.75,3,3.25,3.5,3.75,4},{"F","D","C","C+","B-","B","B+","A-","A","A+"}))))</f>
        <v/>
      </c>
      <c r="AP238" s="2" t="str">
        <f>IF(AN238="3E","3E",IF(OR(COUNT(A238)=0,COUNT(AN238)=0),"",DRAFT!CW240+DRAFT!CY240+DRAFT!DA240+N(TABULATION!AM238)))</f>
        <v/>
      </c>
      <c r="AQ238" s="2" t="str">
        <f>IF(OR(COUNT($A238)=0,COUNT(B238:AK238)=0),"",IF(COUNTIF(B238:AM238,"3E")&gt;0,"3E",IF(AND(DRAFT!$A240="IM",OR($AL238&gt;DRAFT!$DB240,$AM238&gt;DRAFT!$DC240)),"IMPROVED",IF(AND(DRAFT!$A240="IM",$AL238&lt;=DRAFT!$DB240,$AM238&lt;=DRAFT!$DC240),"NOT IMPROVED",IF(AND(DRAFT!CU240="S",AH238&gt;=2,AK238&gt;=2,AN238&gt;=2.5,AP238&gt;=144),"PASS","FAIL")))))</f>
        <v/>
      </c>
      <c r="AR238" s="2" t="str">
        <f t="shared" si="6"/>
        <v/>
      </c>
      <c r="AS238" s="2" t="str">
        <f t="shared" si="7"/>
        <v/>
      </c>
    </row>
    <row r="239" spans="1:45" ht="18.95" customHeight="1" x14ac:dyDescent="0.25">
      <c r="A239" s="3" t="str">
        <f>IF(DRAFT!$B241="","",DRAFT!$B241)</f>
        <v/>
      </c>
      <c r="B239" s="2" t="str">
        <f>IF(COUNT($A239)=0,"",IF($A239&lt;&gt;DRAFT!$B241,"ERR",IF(DRAFT!I241="3E","3E",IF(COUNT(DRAFT!E241,DRAFT!I241)&gt;0,DRAFT!J241,""))))</f>
        <v/>
      </c>
      <c r="C239" s="2" t="str">
        <f>IF(COUNT($A239)=0,"",IF(B239="3E","3E",IF(B239="","I",LOOKUP(B239/D$2,{0,0.4,0.45,0.5,0.55,0.6,0.65,0.7,0.75,0.8,1},{"F","D","C","C+","B-","B","B+","A-","A","A+"}))))</f>
        <v/>
      </c>
      <c r="D239" s="1" t="str">
        <f>IF(COUNT($A239)=0,"",IF(B239="","--",IF(B239="3E","3E",LOOKUP(B239/D$2,{0,0.4,0.45,0.5,0.55,0.6,0.65,0.7,0.75,0.8,1},{0,2,2.25,2.5,2.75,3,3.25,3.5,3.75,4}))))</f>
        <v/>
      </c>
      <c r="E239" s="2" t="str">
        <f>IF(COUNT($A239)=0,"",IF($A239&lt;&gt;DRAFT!$B241,"ERR",IF(DRAFT!R241="3E","3E",IF(COUNT(DRAFT!N241,DRAFT!R241)&gt;0,DRAFT!S241,""))))</f>
        <v/>
      </c>
      <c r="F239" s="2" t="str">
        <f>IF(COUNT($A239)=0,"",IF(E239="3E","3E",IF(E239="","I",LOOKUP(E239/G$2,{0,0.4,0.45,0.5,0.55,0.6,0.65,0.7,0.75,0.8,1},{"F","D","C","C+","B-","B","B+","A-","A","A+"}))))</f>
        <v/>
      </c>
      <c r="G239" s="1" t="str">
        <f>IF(COUNT($A239)=0,"",IF(E239="","--",IF(E239="3E","3E",LOOKUP(E239/G$2,{0,0.4,0.45,0.5,0.55,0.6,0.65,0.7,0.75,0.8,1},{0,2,2.25,2.5,2.75,3,3.25,3.5,3.75,4}))))</f>
        <v/>
      </c>
      <c r="H239" s="2" t="str">
        <f>IF(COUNT($A239)=0,"",IF($A239&lt;&gt;DRAFT!$B241,"ERR",IF(DRAFT!AA241="3E","3E",IF(COUNT(DRAFT!W241,DRAFT!AA241)&gt;0,DRAFT!AB241,""))))</f>
        <v/>
      </c>
      <c r="I239" s="2" t="str">
        <f>IF(COUNT($A239)=0,"",IF(H239="3E","3E",IF(H239="","I",LOOKUP(H239/J$2,{0,0.4,0.45,0.5,0.55,0.6,0.65,0.7,0.75,0.8,1},{"F","D","C","C+","B-","B","B+","A-","A","A+"}))))</f>
        <v/>
      </c>
      <c r="J239" s="1" t="str">
        <f>IF(COUNT($A239)=0,"",IF(H239="","--",IF(H239="3E","3E",LOOKUP(H239/J$2,{0,0.4,0.45,0.5,0.55,0.6,0.65,0.7,0.75,0.8,1},{0,2,2.25,2.5,2.75,3,3.25,3.5,3.75,4}))))</f>
        <v/>
      </c>
      <c r="K239" s="2" t="str">
        <f>IF(COUNT($A239)=0,"",IF($A239&lt;&gt;DRAFT!$B241,"ERR",IF(DRAFT!AJ241="3E","3E",IF(COUNT(DRAFT!AF241,DRAFT!AJ241)&gt;0,DRAFT!AK241,""))))</f>
        <v/>
      </c>
      <c r="L239" s="2" t="str">
        <f>IF(COUNT($A239)=0,"",IF(K239="3E","3E",IF(K239="","I",LOOKUP(K239/M$2,{0,0.4,0.45,0.5,0.55,0.6,0.65,0.7,0.75,0.8,1},{"F","D","C","C+","B-","B","B+","A-","A","A+"}))))</f>
        <v/>
      </c>
      <c r="M239" s="1" t="str">
        <f>IF(COUNT($A239)=0,"",IF(K239="","--",IF(K239="3E","3E",LOOKUP(K239/M$2,{0,0.4,0.45,0.5,0.55,0.6,0.65,0.7,0.75,0.8,1},{0,2,2.25,2.5,2.75,3,3.25,3.5,3.75,4}))))</f>
        <v/>
      </c>
      <c r="N239" s="2" t="str">
        <f>IF(COUNT($A239)=0,"",IF($A239&lt;&gt;DRAFT!$B241,"ERR",IF(DRAFT!AS241="3E","3E",IF(COUNT(DRAFT!AO241,DRAFT!AS241)&gt;0,DRAFT!AT241,""))))</f>
        <v/>
      </c>
      <c r="O239" s="2" t="str">
        <f>IF(COUNT($A239)=0,"",IF(N239="3E","3E",IF(N239="","I",LOOKUP(N239/P$2,{0,0.4,0.45,0.5,0.55,0.6,0.65,0.7,0.75,0.8,1},{"F","D","C","C+","B-","B","B+","A-","A","A+"}))))</f>
        <v/>
      </c>
      <c r="P239" s="1" t="str">
        <f>IF(COUNT($A239)=0,"",IF(N239="","--",IF(N239="3E","3E",LOOKUP(N239/P$2,{0,0.4,0.45,0.5,0.55,0.6,0.65,0.7,0.75,0.8,1},{0,2,2.25,2.5,2.75,3,3.25,3.5,3.75,4}))))</f>
        <v/>
      </c>
      <c r="Q239" s="2" t="str">
        <f>IF(COUNT($A239)=0,"",IF($A239&lt;&gt;DRAFT!$B241,"ERR",IF(DRAFT!BB241="3E","3E",IF(COUNT(DRAFT!AX241,DRAFT!BB241)&gt;0,DRAFT!BC241,""))))</f>
        <v/>
      </c>
      <c r="R239" s="2" t="str">
        <f>IF(COUNT($A239)=0,"",IF(Q239="3E","3E",IF(Q239="","I",LOOKUP(Q239/S$2,{0,0.4,0.45,0.5,0.55,0.6,0.65,0.7,0.75,0.8,1},{"F","D","C","C+","B-","B","B+","A-","A","A+"}))))</f>
        <v/>
      </c>
      <c r="S239" s="1" t="str">
        <f>IF(COUNT($A239)=0,"",IF(Q239="","--",IF(Q239="3E","3E",LOOKUP(Q239/S$2,{0,0.4,0.45,0.5,0.55,0.6,0.65,0.7,0.75,0.8,1},{0,2,2.25,2.5,2.75,3,3.25,3.5,3.75,4}))))</f>
        <v/>
      </c>
      <c r="T239" s="2" t="str">
        <f>IF(COUNT($A239)=0,"",IF($A239&lt;&gt;DRAFT!$B241,"ERR",IF(DRAFT!BK241="3E","3E",IF(COUNT(DRAFT!BG241,DRAFT!BK241)&gt;0,DRAFT!BL241,""))))</f>
        <v/>
      </c>
      <c r="U239" s="2" t="str">
        <f>IF(COUNT($A239)=0,"",IF(T239="3E","3E",IF(T239="","I",LOOKUP(T239/V$2,{0,0.4,0.45,0.5,0.55,0.6,0.65,0.7,0.75,0.8,1},{"F","D","C","C+","B-","B","B+","A-","A","A+"}))))</f>
        <v/>
      </c>
      <c r="V239" s="1" t="str">
        <f>IF(COUNT($A239)=0,"",IF(T239="","--",IF(T239="3E","3E",LOOKUP(T239/V$2,{0,0.4,0.45,0.5,0.55,0.6,0.65,0.7,0.75,0.8,1},{0,2,2.25,2.5,2.75,3,3.25,3.5,3.75,4}))))</f>
        <v/>
      </c>
      <c r="W239" s="2" t="str">
        <f>IF(COUNT($A239)=0,"",IF($A239&lt;&gt;DRAFT!$B241,"ERR",IF(DRAFT!BT241="3E","3E",IF(COUNT(DRAFT!BP241,DRAFT!BT241)&gt;0,DRAFT!BU241,""))))</f>
        <v/>
      </c>
      <c r="X239" s="2" t="str">
        <f>IF(COUNT($A239)=0,"",IF(W239="3E","3E",IF(W239="","I",LOOKUP(W239/Y$2,{0,0.4,0.45,0.5,0.55,0.6,0.65,0.7,0.75,0.8,1},{"F","D","C","C+","B-","B","B+","A-","A","A+"}))))</f>
        <v/>
      </c>
      <c r="Y239" s="1" t="str">
        <f>IF(COUNT($A239)=0,"",IF(W239="","--",IF(W239="3E","3E",LOOKUP(W239/Y$2,{0,0.4,0.45,0.5,0.55,0.6,0.65,0.7,0.75,0.8,1},{0,2,2.25,2.5,2.75,3,3.25,3.5,3.75,4}))))</f>
        <v/>
      </c>
      <c r="Z239" s="2" t="str">
        <f>IF(COUNT($A239)=0,"",IF($A239&lt;&gt;DRAFT!$B241,"ERR",IF(DRAFT!CC241="3E","3E",IF(COUNT(DRAFT!BY241,DRAFT!CC241)&gt;0,DRAFT!CD241,""))))</f>
        <v/>
      </c>
      <c r="AA239" s="2" t="str">
        <f>IF(COUNT($A239)=0,"",IF(Z239="3E","3E",IF(Z239="","I",LOOKUP(Z239/AB$2,{0,0.4,0.45,0.5,0.55,0.6,0.65,0.7,0.75,0.8,1},{"F","D","C","C+","B-","B","B+","A-","A","A+"}))))</f>
        <v/>
      </c>
      <c r="AB239" s="1" t="str">
        <f>IF(COUNT($A239)=0,"",IF(Z239="","--",IF(Z239="3E","3E",LOOKUP(Z239/AB$2,{0,0.4,0.45,0.5,0.55,0.6,0.65,0.7,0.75,0.8,1},{0,2,2.25,2.5,2.75,3,3.25,3.5,3.75,4}))))</f>
        <v/>
      </c>
      <c r="AC239" s="2" t="str">
        <f>IF(COUNT($A239)=0,"",IF($A239&lt;&gt;DRAFT!$B241,"ERR",IF(DRAFT!CF241&gt;0,DRAFT!CF241,"")))</f>
        <v/>
      </c>
      <c r="AD239" s="2" t="str">
        <f>IF(COUNT($A239)=0,"",IF(AC239="3E","3E",IF(AC239="","I",LOOKUP(AC239/AE$2,{0,0.4,0.45,0.5,0.55,0.6,0.65,0.7,0.75,0.8,1},{"F","D","C","C+","B-","B","B+","A-","A","A+"}))))</f>
        <v/>
      </c>
      <c r="AE239" s="1" t="str">
        <f>IF(COUNT($A239)=0,"",IF(AC239="","--",IF(AC239="3E","3E",LOOKUP(AC239/AE$2,{0,0.4,0.45,0.5,0.55,0.6,0.65,0.7,0.75,0.8,1},{0,2,2.25,2.5,2.75,3,3.25,3.5,3.75,4}))))</f>
        <v/>
      </c>
      <c r="AF239" s="2" t="str">
        <f>IF(COUNT($A239)=0,"",IF($A239&lt;&gt;DRAFT!$B241,"ERR",IF(DRAFT!CI241&gt;0,DRAFT!CK241,"")))</f>
        <v/>
      </c>
      <c r="AG239" s="2" t="str">
        <f>IF(COUNT($A239)=0,"",IF(AF239="3E","3E",IF(AF239="","I",LOOKUP(AF239/AH$2,{0,0.4,0.45,0.5,0.55,0.6,0.65,0.7,0.75,0.8,1},{"F","D","C","C+","B-","B","B+","A-","A","A+"}))))</f>
        <v/>
      </c>
      <c r="AH239" s="1" t="str">
        <f>IF(COUNT($A239)=0,"",IF(AF239="","--",IF(AF239="3E","3E",LOOKUP(AF239/AH$2,{0,0.4,0.45,0.5,0.55,0.6,0.65,0.7,0.75,0.8,1},{0,2,2.25,2.5,2.75,3,3.25,3.5,3.75,4}))))</f>
        <v/>
      </c>
      <c r="AI239" s="2" t="str">
        <f>IF($A239&lt;&gt;DRAFT!$B241,"ERR",IF(OR(COUNT($A239)=0,COUNT(DRAFT!CL241:CN241,DRAFT!CP241:CR241)=0),"",CEILING(SUM(DRAFT!CO241,DRAFT!CS241,DRAFT!CT241),1)))</f>
        <v/>
      </c>
      <c r="AJ239" s="2" t="str">
        <f>IF(COUNT($A239)=0,"",IF(AI239="3E","3E",IF(AI239="","I",LOOKUP(AI239/AK$2,{0,0.4,0.45,0.5,0.55,0.6,0.65,0.7,0.75,0.8,1},{"F","D","C","C+","B-","B","B+","A-","A","A+"}))))</f>
        <v/>
      </c>
      <c r="AK239" s="1" t="str">
        <f>IF(COUNT($A239)=0,"",IF(AI239="","--",IF(AI239="3E","3E",LOOKUP(AI239/AK$2,{0,0.4,0.45,0.5,0.55,0.6,0.65,0.7,0.75,0.8,1},{0,2,2.25,2.5,2.75,3,3.25,3.5,3.75,4}))))</f>
        <v/>
      </c>
      <c r="AL239" s="4" t="str">
        <f>IF(OR(COUNT($A239)=0,COUNT(B239:AK239)=0),"",IF(COUNTIF(B239:AK239,"3E")&gt;0,"3E",IF(DRAFT!$A241="R",TRUNC(SUMPRODUCT(RGP,RCP)/TCP,3),TRUNC((SUMPRODUCT(--(IMDGP&gt;0)*IMDGP,IMCP)+CEILING(DRAFT!$DB241*42,0.25))/TCP,3))))</f>
        <v/>
      </c>
      <c r="AM239" s="2" t="str">
        <f>IF(OR(COUNT($A239)=0,COUNT(B239:AK239)=0),"",IF(COUNTIF(B239:AK239,"3E")&gt;0,"3E",IF(DRAFT!$A241="R",SUMPRODUCT(--(RGP&gt;=2),RCP),SUMPRODUCT(--(IMDGP&gt;0),--(IMGP=0),IMCP)+DRAFT!$DC241)))</f>
        <v/>
      </c>
      <c r="AN239" s="67" t="str">
        <f>IF(AL239="3E","3E",IF(COUNT($A239)=0,"",IF(COUNT(AI239)=0,"--",ROUND(((CEILING(DRAFT!$CV241*38,0.25)+CEILING(DRAFT!$CX241*38,0.25)+CEILING(DRAFT!$CZ241*42,0.25)+CEILING($AL239*42,0.25))/160),2))))</f>
        <v/>
      </c>
      <c r="AO239" s="2" t="str">
        <f>IF(AN239="3E","3E",IF(COUNT($A239)=0,"",IF(COUNT(AN239)=0,"I",LOOKUP(AN239,{0,2,2.25,2.5,2.75,3,3.25,3.5,3.75,4},{"F","D","C","C+","B-","B","B+","A-","A","A+"}))))</f>
        <v/>
      </c>
      <c r="AP239" s="2" t="str">
        <f>IF(AN239="3E","3E",IF(OR(COUNT(A239)=0,COUNT(AN239)=0),"",DRAFT!CW241+DRAFT!CY241+DRAFT!DA241+N(TABULATION!AM239)))</f>
        <v/>
      </c>
      <c r="AQ239" s="2" t="str">
        <f>IF(OR(COUNT($A239)=0,COUNT(B239:AK239)=0),"",IF(COUNTIF(B239:AM239,"3E")&gt;0,"3E",IF(AND(DRAFT!$A241="IM",OR($AL239&gt;DRAFT!$DB241,$AM239&gt;DRAFT!$DC241)),"IMPROVED",IF(AND(DRAFT!$A241="IM",$AL239&lt;=DRAFT!$DB241,$AM239&lt;=DRAFT!$DC241),"NOT IMPROVED",IF(AND(DRAFT!CU241="S",AH239&gt;=2,AK239&gt;=2,AN239&gt;=2.5,AP239&gt;=144),"PASS","FAIL")))))</f>
        <v/>
      </c>
      <c r="AR239" s="2" t="str">
        <f t="shared" si="6"/>
        <v/>
      </c>
      <c r="AS239" s="2" t="str">
        <f t="shared" si="7"/>
        <v/>
      </c>
    </row>
    <row r="240" spans="1:45" ht="18.95" customHeight="1" x14ac:dyDescent="0.25">
      <c r="A240" s="3" t="str">
        <f>IF(DRAFT!$B242="","",DRAFT!$B242)</f>
        <v/>
      </c>
      <c r="B240" s="2" t="str">
        <f>IF(COUNT($A240)=0,"",IF($A240&lt;&gt;DRAFT!$B242,"ERR",IF(DRAFT!I242="3E","3E",IF(COUNT(DRAFT!E242,DRAFT!I242)&gt;0,DRAFT!J242,""))))</f>
        <v/>
      </c>
      <c r="C240" s="2" t="str">
        <f>IF(COUNT($A240)=0,"",IF(B240="3E","3E",IF(B240="","I",LOOKUP(B240/D$2,{0,0.4,0.45,0.5,0.55,0.6,0.65,0.7,0.75,0.8,1},{"F","D","C","C+","B-","B","B+","A-","A","A+"}))))</f>
        <v/>
      </c>
      <c r="D240" s="1" t="str">
        <f>IF(COUNT($A240)=0,"",IF(B240="","--",IF(B240="3E","3E",LOOKUP(B240/D$2,{0,0.4,0.45,0.5,0.55,0.6,0.65,0.7,0.75,0.8,1},{0,2,2.25,2.5,2.75,3,3.25,3.5,3.75,4}))))</f>
        <v/>
      </c>
      <c r="E240" s="2" t="str">
        <f>IF(COUNT($A240)=0,"",IF($A240&lt;&gt;DRAFT!$B242,"ERR",IF(DRAFT!R242="3E","3E",IF(COUNT(DRAFT!N242,DRAFT!R242)&gt;0,DRAFT!S242,""))))</f>
        <v/>
      </c>
      <c r="F240" s="2" t="str">
        <f>IF(COUNT($A240)=0,"",IF(E240="3E","3E",IF(E240="","I",LOOKUP(E240/G$2,{0,0.4,0.45,0.5,0.55,0.6,0.65,0.7,0.75,0.8,1},{"F","D","C","C+","B-","B","B+","A-","A","A+"}))))</f>
        <v/>
      </c>
      <c r="G240" s="1" t="str">
        <f>IF(COUNT($A240)=0,"",IF(E240="","--",IF(E240="3E","3E",LOOKUP(E240/G$2,{0,0.4,0.45,0.5,0.55,0.6,0.65,0.7,0.75,0.8,1},{0,2,2.25,2.5,2.75,3,3.25,3.5,3.75,4}))))</f>
        <v/>
      </c>
      <c r="H240" s="2" t="str">
        <f>IF(COUNT($A240)=0,"",IF($A240&lt;&gt;DRAFT!$B242,"ERR",IF(DRAFT!AA242="3E","3E",IF(COUNT(DRAFT!W242,DRAFT!AA242)&gt;0,DRAFT!AB242,""))))</f>
        <v/>
      </c>
      <c r="I240" s="2" t="str">
        <f>IF(COUNT($A240)=0,"",IF(H240="3E","3E",IF(H240="","I",LOOKUP(H240/J$2,{0,0.4,0.45,0.5,0.55,0.6,0.65,0.7,0.75,0.8,1},{"F","D","C","C+","B-","B","B+","A-","A","A+"}))))</f>
        <v/>
      </c>
      <c r="J240" s="1" t="str">
        <f>IF(COUNT($A240)=0,"",IF(H240="","--",IF(H240="3E","3E",LOOKUP(H240/J$2,{0,0.4,0.45,0.5,0.55,0.6,0.65,0.7,0.75,0.8,1},{0,2,2.25,2.5,2.75,3,3.25,3.5,3.75,4}))))</f>
        <v/>
      </c>
      <c r="K240" s="2" t="str">
        <f>IF(COUNT($A240)=0,"",IF($A240&lt;&gt;DRAFT!$B242,"ERR",IF(DRAFT!AJ242="3E","3E",IF(COUNT(DRAFT!AF242,DRAFT!AJ242)&gt;0,DRAFT!AK242,""))))</f>
        <v/>
      </c>
      <c r="L240" s="2" t="str">
        <f>IF(COUNT($A240)=0,"",IF(K240="3E","3E",IF(K240="","I",LOOKUP(K240/M$2,{0,0.4,0.45,0.5,0.55,0.6,0.65,0.7,0.75,0.8,1},{"F","D","C","C+","B-","B","B+","A-","A","A+"}))))</f>
        <v/>
      </c>
      <c r="M240" s="1" t="str">
        <f>IF(COUNT($A240)=0,"",IF(K240="","--",IF(K240="3E","3E",LOOKUP(K240/M$2,{0,0.4,0.45,0.5,0.55,0.6,0.65,0.7,0.75,0.8,1},{0,2,2.25,2.5,2.75,3,3.25,3.5,3.75,4}))))</f>
        <v/>
      </c>
      <c r="N240" s="2" t="str">
        <f>IF(COUNT($A240)=0,"",IF($A240&lt;&gt;DRAFT!$B242,"ERR",IF(DRAFT!AS242="3E","3E",IF(COUNT(DRAFT!AO242,DRAFT!AS242)&gt;0,DRAFT!AT242,""))))</f>
        <v/>
      </c>
      <c r="O240" s="2" t="str">
        <f>IF(COUNT($A240)=0,"",IF(N240="3E","3E",IF(N240="","I",LOOKUP(N240/P$2,{0,0.4,0.45,0.5,0.55,0.6,0.65,0.7,0.75,0.8,1},{"F","D","C","C+","B-","B","B+","A-","A","A+"}))))</f>
        <v/>
      </c>
      <c r="P240" s="1" t="str">
        <f>IF(COUNT($A240)=0,"",IF(N240="","--",IF(N240="3E","3E",LOOKUP(N240/P$2,{0,0.4,0.45,0.5,0.55,0.6,0.65,0.7,0.75,0.8,1},{0,2,2.25,2.5,2.75,3,3.25,3.5,3.75,4}))))</f>
        <v/>
      </c>
      <c r="Q240" s="2" t="str">
        <f>IF(COUNT($A240)=0,"",IF($A240&lt;&gt;DRAFT!$B242,"ERR",IF(DRAFT!BB242="3E","3E",IF(COUNT(DRAFT!AX242,DRAFT!BB242)&gt;0,DRAFT!BC242,""))))</f>
        <v/>
      </c>
      <c r="R240" s="2" t="str">
        <f>IF(COUNT($A240)=0,"",IF(Q240="3E","3E",IF(Q240="","I",LOOKUP(Q240/S$2,{0,0.4,0.45,0.5,0.55,0.6,0.65,0.7,0.75,0.8,1},{"F","D","C","C+","B-","B","B+","A-","A","A+"}))))</f>
        <v/>
      </c>
      <c r="S240" s="1" t="str">
        <f>IF(COUNT($A240)=0,"",IF(Q240="","--",IF(Q240="3E","3E",LOOKUP(Q240/S$2,{0,0.4,0.45,0.5,0.55,0.6,0.65,0.7,0.75,0.8,1},{0,2,2.25,2.5,2.75,3,3.25,3.5,3.75,4}))))</f>
        <v/>
      </c>
      <c r="T240" s="2" t="str">
        <f>IF(COUNT($A240)=0,"",IF($A240&lt;&gt;DRAFT!$B242,"ERR",IF(DRAFT!BK242="3E","3E",IF(COUNT(DRAFT!BG242,DRAFT!BK242)&gt;0,DRAFT!BL242,""))))</f>
        <v/>
      </c>
      <c r="U240" s="2" t="str">
        <f>IF(COUNT($A240)=0,"",IF(T240="3E","3E",IF(T240="","I",LOOKUP(T240/V$2,{0,0.4,0.45,0.5,0.55,0.6,0.65,0.7,0.75,0.8,1},{"F","D","C","C+","B-","B","B+","A-","A","A+"}))))</f>
        <v/>
      </c>
      <c r="V240" s="1" t="str">
        <f>IF(COUNT($A240)=0,"",IF(T240="","--",IF(T240="3E","3E",LOOKUP(T240/V$2,{0,0.4,0.45,0.5,0.55,0.6,0.65,0.7,0.75,0.8,1},{0,2,2.25,2.5,2.75,3,3.25,3.5,3.75,4}))))</f>
        <v/>
      </c>
      <c r="W240" s="2" t="str">
        <f>IF(COUNT($A240)=0,"",IF($A240&lt;&gt;DRAFT!$B242,"ERR",IF(DRAFT!BT242="3E","3E",IF(COUNT(DRAFT!BP242,DRAFT!BT242)&gt;0,DRAFT!BU242,""))))</f>
        <v/>
      </c>
      <c r="X240" s="2" t="str">
        <f>IF(COUNT($A240)=0,"",IF(W240="3E","3E",IF(W240="","I",LOOKUP(W240/Y$2,{0,0.4,0.45,0.5,0.55,0.6,0.65,0.7,0.75,0.8,1},{"F","D","C","C+","B-","B","B+","A-","A","A+"}))))</f>
        <v/>
      </c>
      <c r="Y240" s="1" t="str">
        <f>IF(COUNT($A240)=0,"",IF(W240="","--",IF(W240="3E","3E",LOOKUP(W240/Y$2,{0,0.4,0.45,0.5,0.55,0.6,0.65,0.7,0.75,0.8,1},{0,2,2.25,2.5,2.75,3,3.25,3.5,3.75,4}))))</f>
        <v/>
      </c>
      <c r="Z240" s="2" t="str">
        <f>IF(COUNT($A240)=0,"",IF($A240&lt;&gt;DRAFT!$B242,"ERR",IF(DRAFT!CC242="3E","3E",IF(COUNT(DRAFT!BY242,DRAFT!CC242)&gt;0,DRAFT!CD242,""))))</f>
        <v/>
      </c>
      <c r="AA240" s="2" t="str">
        <f>IF(COUNT($A240)=0,"",IF(Z240="3E","3E",IF(Z240="","I",LOOKUP(Z240/AB$2,{0,0.4,0.45,0.5,0.55,0.6,0.65,0.7,0.75,0.8,1},{"F","D","C","C+","B-","B","B+","A-","A","A+"}))))</f>
        <v/>
      </c>
      <c r="AB240" s="1" t="str">
        <f>IF(COUNT($A240)=0,"",IF(Z240="","--",IF(Z240="3E","3E",LOOKUP(Z240/AB$2,{0,0.4,0.45,0.5,0.55,0.6,0.65,0.7,0.75,0.8,1},{0,2,2.25,2.5,2.75,3,3.25,3.5,3.75,4}))))</f>
        <v/>
      </c>
      <c r="AC240" s="2" t="str">
        <f>IF(COUNT($A240)=0,"",IF($A240&lt;&gt;DRAFT!$B242,"ERR",IF(DRAFT!CF242&gt;0,DRAFT!CF242,"")))</f>
        <v/>
      </c>
      <c r="AD240" s="2" t="str">
        <f>IF(COUNT($A240)=0,"",IF(AC240="3E","3E",IF(AC240="","I",LOOKUP(AC240/AE$2,{0,0.4,0.45,0.5,0.55,0.6,0.65,0.7,0.75,0.8,1},{"F","D","C","C+","B-","B","B+","A-","A","A+"}))))</f>
        <v/>
      </c>
      <c r="AE240" s="1" t="str">
        <f>IF(COUNT($A240)=0,"",IF(AC240="","--",IF(AC240="3E","3E",LOOKUP(AC240/AE$2,{0,0.4,0.45,0.5,0.55,0.6,0.65,0.7,0.75,0.8,1},{0,2,2.25,2.5,2.75,3,3.25,3.5,3.75,4}))))</f>
        <v/>
      </c>
      <c r="AF240" s="2" t="str">
        <f>IF(COUNT($A240)=0,"",IF($A240&lt;&gt;DRAFT!$B242,"ERR",IF(DRAFT!CI242&gt;0,DRAFT!CK242,"")))</f>
        <v/>
      </c>
      <c r="AG240" s="2" t="str">
        <f>IF(COUNT($A240)=0,"",IF(AF240="3E","3E",IF(AF240="","I",LOOKUP(AF240/AH$2,{0,0.4,0.45,0.5,0.55,0.6,0.65,0.7,0.75,0.8,1},{"F","D","C","C+","B-","B","B+","A-","A","A+"}))))</f>
        <v/>
      </c>
      <c r="AH240" s="1" t="str">
        <f>IF(COUNT($A240)=0,"",IF(AF240="","--",IF(AF240="3E","3E",LOOKUP(AF240/AH$2,{0,0.4,0.45,0.5,0.55,0.6,0.65,0.7,0.75,0.8,1},{0,2,2.25,2.5,2.75,3,3.25,3.5,3.75,4}))))</f>
        <v/>
      </c>
      <c r="AI240" s="2" t="str">
        <f>IF($A240&lt;&gt;DRAFT!$B242,"ERR",IF(OR(COUNT($A240)=0,COUNT(DRAFT!CL242:CN242,DRAFT!CP242:CR242)=0),"",CEILING(SUM(DRAFT!CO242,DRAFT!CS242,DRAFT!CT242),1)))</f>
        <v/>
      </c>
      <c r="AJ240" s="2" t="str">
        <f>IF(COUNT($A240)=0,"",IF(AI240="3E","3E",IF(AI240="","I",LOOKUP(AI240/AK$2,{0,0.4,0.45,0.5,0.55,0.6,0.65,0.7,0.75,0.8,1},{"F","D","C","C+","B-","B","B+","A-","A","A+"}))))</f>
        <v/>
      </c>
      <c r="AK240" s="1" t="str">
        <f>IF(COUNT($A240)=0,"",IF(AI240="","--",IF(AI240="3E","3E",LOOKUP(AI240/AK$2,{0,0.4,0.45,0.5,0.55,0.6,0.65,0.7,0.75,0.8,1},{0,2,2.25,2.5,2.75,3,3.25,3.5,3.75,4}))))</f>
        <v/>
      </c>
      <c r="AL240" s="4" t="str">
        <f>IF(OR(COUNT($A240)=0,COUNT(B240:AK240)=0),"",IF(COUNTIF(B240:AK240,"3E")&gt;0,"3E",IF(DRAFT!$A242="R",TRUNC(SUMPRODUCT(RGP,RCP)/TCP,3),TRUNC((SUMPRODUCT(--(IMDGP&gt;0)*IMDGP,IMCP)+CEILING(DRAFT!$DB242*42,0.25))/TCP,3))))</f>
        <v/>
      </c>
      <c r="AM240" s="2" t="str">
        <f>IF(OR(COUNT($A240)=0,COUNT(B240:AK240)=0),"",IF(COUNTIF(B240:AK240,"3E")&gt;0,"3E",IF(DRAFT!$A242="R",SUMPRODUCT(--(RGP&gt;=2),RCP),SUMPRODUCT(--(IMDGP&gt;0),--(IMGP=0),IMCP)+DRAFT!$DC242)))</f>
        <v/>
      </c>
      <c r="AN240" s="67" t="str">
        <f>IF(AL240="3E","3E",IF(COUNT($A240)=0,"",IF(COUNT(AI240)=0,"--",ROUND(((CEILING(DRAFT!$CV242*38,0.25)+CEILING(DRAFT!$CX242*38,0.25)+CEILING(DRAFT!$CZ242*42,0.25)+CEILING($AL240*42,0.25))/160),2))))</f>
        <v/>
      </c>
      <c r="AO240" s="2" t="str">
        <f>IF(AN240="3E","3E",IF(COUNT($A240)=0,"",IF(COUNT(AN240)=0,"I",LOOKUP(AN240,{0,2,2.25,2.5,2.75,3,3.25,3.5,3.75,4},{"F","D","C","C+","B-","B","B+","A-","A","A+"}))))</f>
        <v/>
      </c>
      <c r="AP240" s="2" t="str">
        <f>IF(AN240="3E","3E",IF(OR(COUNT(A240)=0,COUNT(AN240)=0),"",DRAFT!CW242+DRAFT!CY242+DRAFT!DA242+N(TABULATION!AM240)))</f>
        <v/>
      </c>
      <c r="AQ240" s="2" t="str">
        <f>IF(OR(COUNT($A240)=0,COUNT(B240:AK240)=0),"",IF(COUNTIF(B240:AM240,"3E")&gt;0,"3E",IF(AND(DRAFT!$A242="IM",OR($AL240&gt;DRAFT!$DB242,$AM240&gt;DRAFT!$DC242)),"IMPROVED",IF(AND(DRAFT!$A242="IM",$AL240&lt;=DRAFT!$DB242,$AM240&lt;=DRAFT!$DC242),"NOT IMPROVED",IF(AND(DRAFT!CU242="S",AH240&gt;=2,AK240&gt;=2,AN240&gt;=2.5,AP240&gt;=144),"PASS","FAIL")))))</f>
        <v/>
      </c>
      <c r="AR240" s="2" t="str">
        <f t="shared" si="6"/>
        <v/>
      </c>
      <c r="AS240" s="2" t="str">
        <f t="shared" si="7"/>
        <v/>
      </c>
    </row>
    <row r="241" spans="1:45" ht="18.95" customHeight="1" x14ac:dyDescent="0.25">
      <c r="A241" s="3" t="str">
        <f>IF(DRAFT!$B243="","",DRAFT!$B243)</f>
        <v/>
      </c>
      <c r="B241" s="2" t="str">
        <f>IF(COUNT($A241)=0,"",IF($A241&lt;&gt;DRAFT!$B243,"ERR",IF(DRAFT!I243="3E","3E",IF(COUNT(DRAFT!E243,DRAFT!I243)&gt;0,DRAFT!J243,""))))</f>
        <v/>
      </c>
      <c r="C241" s="2" t="str">
        <f>IF(COUNT($A241)=0,"",IF(B241="3E","3E",IF(B241="","I",LOOKUP(B241/D$2,{0,0.4,0.45,0.5,0.55,0.6,0.65,0.7,0.75,0.8,1},{"F","D","C","C+","B-","B","B+","A-","A","A+"}))))</f>
        <v/>
      </c>
      <c r="D241" s="1" t="str">
        <f>IF(COUNT($A241)=0,"",IF(B241="","--",IF(B241="3E","3E",LOOKUP(B241/D$2,{0,0.4,0.45,0.5,0.55,0.6,0.65,0.7,0.75,0.8,1},{0,2,2.25,2.5,2.75,3,3.25,3.5,3.75,4}))))</f>
        <v/>
      </c>
      <c r="E241" s="2" t="str">
        <f>IF(COUNT($A241)=0,"",IF($A241&lt;&gt;DRAFT!$B243,"ERR",IF(DRAFT!R243="3E","3E",IF(COUNT(DRAFT!N243,DRAFT!R243)&gt;0,DRAFT!S243,""))))</f>
        <v/>
      </c>
      <c r="F241" s="2" t="str">
        <f>IF(COUNT($A241)=0,"",IF(E241="3E","3E",IF(E241="","I",LOOKUP(E241/G$2,{0,0.4,0.45,0.5,0.55,0.6,0.65,0.7,0.75,0.8,1},{"F","D","C","C+","B-","B","B+","A-","A","A+"}))))</f>
        <v/>
      </c>
      <c r="G241" s="1" t="str">
        <f>IF(COUNT($A241)=0,"",IF(E241="","--",IF(E241="3E","3E",LOOKUP(E241/G$2,{0,0.4,0.45,0.5,0.55,0.6,0.65,0.7,0.75,0.8,1},{0,2,2.25,2.5,2.75,3,3.25,3.5,3.75,4}))))</f>
        <v/>
      </c>
      <c r="H241" s="2" t="str">
        <f>IF(COUNT($A241)=0,"",IF($A241&lt;&gt;DRAFT!$B243,"ERR",IF(DRAFT!AA243="3E","3E",IF(COUNT(DRAFT!W243,DRAFT!AA243)&gt;0,DRAFT!AB243,""))))</f>
        <v/>
      </c>
      <c r="I241" s="2" t="str">
        <f>IF(COUNT($A241)=0,"",IF(H241="3E","3E",IF(H241="","I",LOOKUP(H241/J$2,{0,0.4,0.45,0.5,0.55,0.6,0.65,0.7,0.75,0.8,1},{"F","D","C","C+","B-","B","B+","A-","A","A+"}))))</f>
        <v/>
      </c>
      <c r="J241" s="1" t="str">
        <f>IF(COUNT($A241)=0,"",IF(H241="","--",IF(H241="3E","3E",LOOKUP(H241/J$2,{0,0.4,0.45,0.5,0.55,0.6,0.65,0.7,0.75,0.8,1},{0,2,2.25,2.5,2.75,3,3.25,3.5,3.75,4}))))</f>
        <v/>
      </c>
      <c r="K241" s="2" t="str">
        <f>IF(COUNT($A241)=0,"",IF($A241&lt;&gt;DRAFT!$B243,"ERR",IF(DRAFT!AJ243="3E","3E",IF(COUNT(DRAFT!AF243,DRAFT!AJ243)&gt;0,DRAFT!AK243,""))))</f>
        <v/>
      </c>
      <c r="L241" s="2" t="str">
        <f>IF(COUNT($A241)=0,"",IF(K241="3E","3E",IF(K241="","I",LOOKUP(K241/M$2,{0,0.4,0.45,0.5,0.55,0.6,0.65,0.7,0.75,0.8,1},{"F","D","C","C+","B-","B","B+","A-","A","A+"}))))</f>
        <v/>
      </c>
      <c r="M241" s="1" t="str">
        <f>IF(COUNT($A241)=0,"",IF(K241="","--",IF(K241="3E","3E",LOOKUP(K241/M$2,{0,0.4,0.45,0.5,0.55,0.6,0.65,0.7,0.75,0.8,1},{0,2,2.25,2.5,2.75,3,3.25,3.5,3.75,4}))))</f>
        <v/>
      </c>
      <c r="N241" s="2" t="str">
        <f>IF(COUNT($A241)=0,"",IF($A241&lt;&gt;DRAFT!$B243,"ERR",IF(DRAFT!AS243="3E","3E",IF(COUNT(DRAFT!AO243,DRAFT!AS243)&gt;0,DRAFT!AT243,""))))</f>
        <v/>
      </c>
      <c r="O241" s="2" t="str">
        <f>IF(COUNT($A241)=0,"",IF(N241="3E","3E",IF(N241="","I",LOOKUP(N241/P$2,{0,0.4,0.45,0.5,0.55,0.6,0.65,0.7,0.75,0.8,1},{"F","D","C","C+","B-","B","B+","A-","A","A+"}))))</f>
        <v/>
      </c>
      <c r="P241" s="1" t="str">
        <f>IF(COUNT($A241)=0,"",IF(N241="","--",IF(N241="3E","3E",LOOKUP(N241/P$2,{0,0.4,0.45,0.5,0.55,0.6,0.65,0.7,0.75,0.8,1},{0,2,2.25,2.5,2.75,3,3.25,3.5,3.75,4}))))</f>
        <v/>
      </c>
      <c r="Q241" s="2" t="str">
        <f>IF(COUNT($A241)=0,"",IF($A241&lt;&gt;DRAFT!$B243,"ERR",IF(DRAFT!BB243="3E","3E",IF(COUNT(DRAFT!AX243,DRAFT!BB243)&gt;0,DRAFT!BC243,""))))</f>
        <v/>
      </c>
      <c r="R241" s="2" t="str">
        <f>IF(COUNT($A241)=0,"",IF(Q241="3E","3E",IF(Q241="","I",LOOKUP(Q241/S$2,{0,0.4,0.45,0.5,0.55,0.6,0.65,0.7,0.75,0.8,1},{"F","D","C","C+","B-","B","B+","A-","A","A+"}))))</f>
        <v/>
      </c>
      <c r="S241" s="1" t="str">
        <f>IF(COUNT($A241)=0,"",IF(Q241="","--",IF(Q241="3E","3E",LOOKUP(Q241/S$2,{0,0.4,0.45,0.5,0.55,0.6,0.65,0.7,0.75,0.8,1},{0,2,2.25,2.5,2.75,3,3.25,3.5,3.75,4}))))</f>
        <v/>
      </c>
      <c r="T241" s="2" t="str">
        <f>IF(COUNT($A241)=0,"",IF($A241&lt;&gt;DRAFT!$B243,"ERR",IF(DRAFT!BK243="3E","3E",IF(COUNT(DRAFT!BG243,DRAFT!BK243)&gt;0,DRAFT!BL243,""))))</f>
        <v/>
      </c>
      <c r="U241" s="2" t="str">
        <f>IF(COUNT($A241)=0,"",IF(T241="3E","3E",IF(T241="","I",LOOKUP(T241/V$2,{0,0.4,0.45,0.5,0.55,0.6,0.65,0.7,0.75,0.8,1},{"F","D","C","C+","B-","B","B+","A-","A","A+"}))))</f>
        <v/>
      </c>
      <c r="V241" s="1" t="str">
        <f>IF(COUNT($A241)=0,"",IF(T241="","--",IF(T241="3E","3E",LOOKUP(T241/V$2,{0,0.4,0.45,0.5,0.55,0.6,0.65,0.7,0.75,0.8,1},{0,2,2.25,2.5,2.75,3,3.25,3.5,3.75,4}))))</f>
        <v/>
      </c>
      <c r="W241" s="2" t="str">
        <f>IF(COUNT($A241)=0,"",IF($A241&lt;&gt;DRAFT!$B243,"ERR",IF(DRAFT!BT243="3E","3E",IF(COUNT(DRAFT!BP243,DRAFT!BT243)&gt;0,DRAFT!BU243,""))))</f>
        <v/>
      </c>
      <c r="X241" s="2" t="str">
        <f>IF(COUNT($A241)=0,"",IF(W241="3E","3E",IF(W241="","I",LOOKUP(W241/Y$2,{0,0.4,0.45,0.5,0.55,0.6,0.65,0.7,0.75,0.8,1},{"F","D","C","C+","B-","B","B+","A-","A","A+"}))))</f>
        <v/>
      </c>
      <c r="Y241" s="1" t="str">
        <f>IF(COUNT($A241)=0,"",IF(W241="","--",IF(W241="3E","3E",LOOKUP(W241/Y$2,{0,0.4,0.45,0.5,0.55,0.6,0.65,0.7,0.75,0.8,1},{0,2,2.25,2.5,2.75,3,3.25,3.5,3.75,4}))))</f>
        <v/>
      </c>
      <c r="Z241" s="2" t="str">
        <f>IF(COUNT($A241)=0,"",IF($A241&lt;&gt;DRAFT!$B243,"ERR",IF(DRAFT!CC243="3E","3E",IF(COUNT(DRAFT!BY243,DRAFT!CC243)&gt;0,DRAFT!CD243,""))))</f>
        <v/>
      </c>
      <c r="AA241" s="2" t="str">
        <f>IF(COUNT($A241)=0,"",IF(Z241="3E","3E",IF(Z241="","I",LOOKUP(Z241/AB$2,{0,0.4,0.45,0.5,0.55,0.6,0.65,0.7,0.75,0.8,1},{"F","D","C","C+","B-","B","B+","A-","A","A+"}))))</f>
        <v/>
      </c>
      <c r="AB241" s="1" t="str">
        <f>IF(COUNT($A241)=0,"",IF(Z241="","--",IF(Z241="3E","3E",LOOKUP(Z241/AB$2,{0,0.4,0.45,0.5,0.55,0.6,0.65,0.7,0.75,0.8,1},{0,2,2.25,2.5,2.75,3,3.25,3.5,3.75,4}))))</f>
        <v/>
      </c>
      <c r="AC241" s="2" t="str">
        <f>IF(COUNT($A241)=0,"",IF($A241&lt;&gt;DRAFT!$B243,"ERR",IF(DRAFT!CF243&gt;0,DRAFT!CF243,"")))</f>
        <v/>
      </c>
      <c r="AD241" s="2" t="str">
        <f>IF(COUNT($A241)=0,"",IF(AC241="3E","3E",IF(AC241="","I",LOOKUP(AC241/AE$2,{0,0.4,0.45,0.5,0.55,0.6,0.65,0.7,0.75,0.8,1},{"F","D","C","C+","B-","B","B+","A-","A","A+"}))))</f>
        <v/>
      </c>
      <c r="AE241" s="1" t="str">
        <f>IF(COUNT($A241)=0,"",IF(AC241="","--",IF(AC241="3E","3E",LOOKUP(AC241/AE$2,{0,0.4,0.45,0.5,0.55,0.6,0.65,0.7,0.75,0.8,1},{0,2,2.25,2.5,2.75,3,3.25,3.5,3.75,4}))))</f>
        <v/>
      </c>
      <c r="AF241" s="2" t="str">
        <f>IF(COUNT($A241)=0,"",IF($A241&lt;&gt;DRAFT!$B243,"ERR",IF(DRAFT!CI243&gt;0,DRAFT!CK243,"")))</f>
        <v/>
      </c>
      <c r="AG241" s="2" t="str">
        <f>IF(COUNT($A241)=0,"",IF(AF241="3E","3E",IF(AF241="","I",LOOKUP(AF241/AH$2,{0,0.4,0.45,0.5,0.55,0.6,0.65,0.7,0.75,0.8,1},{"F","D","C","C+","B-","B","B+","A-","A","A+"}))))</f>
        <v/>
      </c>
      <c r="AH241" s="1" t="str">
        <f>IF(COUNT($A241)=0,"",IF(AF241="","--",IF(AF241="3E","3E",LOOKUP(AF241/AH$2,{0,0.4,0.45,0.5,0.55,0.6,0.65,0.7,0.75,0.8,1},{0,2,2.25,2.5,2.75,3,3.25,3.5,3.75,4}))))</f>
        <v/>
      </c>
      <c r="AI241" s="2" t="str">
        <f>IF($A241&lt;&gt;DRAFT!$B243,"ERR",IF(OR(COUNT($A241)=0,COUNT(DRAFT!CL243:CN243,DRAFT!CP243:CR243)=0),"",CEILING(SUM(DRAFT!CO243,DRAFT!CS243,DRAFT!CT243),1)))</f>
        <v/>
      </c>
      <c r="AJ241" s="2" t="str">
        <f>IF(COUNT($A241)=0,"",IF(AI241="3E","3E",IF(AI241="","I",LOOKUP(AI241/AK$2,{0,0.4,0.45,0.5,0.55,0.6,0.65,0.7,0.75,0.8,1},{"F","D","C","C+","B-","B","B+","A-","A","A+"}))))</f>
        <v/>
      </c>
      <c r="AK241" s="1" t="str">
        <f>IF(COUNT($A241)=0,"",IF(AI241="","--",IF(AI241="3E","3E",LOOKUP(AI241/AK$2,{0,0.4,0.45,0.5,0.55,0.6,0.65,0.7,0.75,0.8,1},{0,2,2.25,2.5,2.75,3,3.25,3.5,3.75,4}))))</f>
        <v/>
      </c>
      <c r="AL241" s="4" t="str">
        <f>IF(OR(COUNT($A241)=0,COUNT(B241:AK241)=0),"",IF(COUNTIF(B241:AK241,"3E")&gt;0,"3E",IF(DRAFT!$A243="R",TRUNC(SUMPRODUCT(RGP,RCP)/TCP,3),TRUNC((SUMPRODUCT(--(IMDGP&gt;0)*IMDGP,IMCP)+CEILING(DRAFT!$DB243*42,0.25))/TCP,3))))</f>
        <v/>
      </c>
      <c r="AM241" s="2" t="str">
        <f>IF(OR(COUNT($A241)=0,COUNT(B241:AK241)=0),"",IF(COUNTIF(B241:AK241,"3E")&gt;0,"3E",IF(DRAFT!$A243="R",SUMPRODUCT(--(RGP&gt;=2),RCP),SUMPRODUCT(--(IMDGP&gt;0),--(IMGP=0),IMCP)+DRAFT!$DC243)))</f>
        <v/>
      </c>
      <c r="AN241" s="67" t="str">
        <f>IF(AL241="3E","3E",IF(COUNT($A241)=0,"",IF(COUNT(AI241)=0,"--",ROUND(((CEILING(DRAFT!$CV243*38,0.25)+CEILING(DRAFT!$CX243*38,0.25)+CEILING(DRAFT!$CZ243*42,0.25)+CEILING($AL241*42,0.25))/160),2))))</f>
        <v/>
      </c>
      <c r="AO241" s="2" t="str">
        <f>IF(AN241="3E","3E",IF(COUNT($A241)=0,"",IF(COUNT(AN241)=0,"I",LOOKUP(AN241,{0,2,2.25,2.5,2.75,3,3.25,3.5,3.75,4},{"F","D","C","C+","B-","B","B+","A-","A","A+"}))))</f>
        <v/>
      </c>
      <c r="AP241" s="2" t="str">
        <f>IF(AN241="3E","3E",IF(OR(COUNT(A241)=0,COUNT(AN241)=0),"",DRAFT!CW243+DRAFT!CY243+DRAFT!DA243+N(TABULATION!AM241)))</f>
        <v/>
      </c>
      <c r="AQ241" s="2" t="str">
        <f>IF(OR(COUNT($A241)=0,COUNT(B241:AK241)=0),"",IF(COUNTIF(B241:AM241,"3E")&gt;0,"3E",IF(AND(DRAFT!$A243="IM",OR($AL241&gt;DRAFT!$DB243,$AM241&gt;DRAFT!$DC243)),"IMPROVED",IF(AND(DRAFT!$A243="IM",$AL241&lt;=DRAFT!$DB243,$AM241&lt;=DRAFT!$DC243),"NOT IMPROVED",IF(AND(DRAFT!CU243="S",AH241&gt;=2,AK241&gt;=2,AN241&gt;=2.5,AP241&gt;=144),"PASS","FAIL")))))</f>
        <v/>
      </c>
      <c r="AR241" s="2" t="str">
        <f t="shared" si="6"/>
        <v/>
      </c>
      <c r="AS241" s="2" t="str">
        <f t="shared" si="7"/>
        <v/>
      </c>
    </row>
    <row r="242" spans="1:45" ht="18.95" customHeight="1" x14ac:dyDescent="0.25">
      <c r="A242" s="3" t="str">
        <f>IF(DRAFT!$B244="","",DRAFT!$B244)</f>
        <v/>
      </c>
      <c r="B242" s="2" t="str">
        <f>IF(COUNT($A242)=0,"",IF($A242&lt;&gt;DRAFT!$B244,"ERR",IF(DRAFT!I244="3E","3E",IF(COUNT(DRAFT!E244,DRAFT!I244)&gt;0,DRAFT!J244,""))))</f>
        <v/>
      </c>
      <c r="C242" s="2" t="str">
        <f>IF(COUNT($A242)=0,"",IF(B242="3E","3E",IF(B242="","I",LOOKUP(B242/D$2,{0,0.4,0.45,0.5,0.55,0.6,0.65,0.7,0.75,0.8,1},{"F","D","C","C+","B-","B","B+","A-","A","A+"}))))</f>
        <v/>
      </c>
      <c r="D242" s="1" t="str">
        <f>IF(COUNT($A242)=0,"",IF(B242="","--",IF(B242="3E","3E",LOOKUP(B242/D$2,{0,0.4,0.45,0.5,0.55,0.6,0.65,0.7,0.75,0.8,1},{0,2,2.25,2.5,2.75,3,3.25,3.5,3.75,4}))))</f>
        <v/>
      </c>
      <c r="E242" s="2" t="str">
        <f>IF(COUNT($A242)=0,"",IF($A242&lt;&gt;DRAFT!$B244,"ERR",IF(DRAFT!R244="3E","3E",IF(COUNT(DRAFT!N244,DRAFT!R244)&gt;0,DRAFT!S244,""))))</f>
        <v/>
      </c>
      <c r="F242" s="2" t="str">
        <f>IF(COUNT($A242)=0,"",IF(E242="3E","3E",IF(E242="","I",LOOKUP(E242/G$2,{0,0.4,0.45,0.5,0.55,0.6,0.65,0.7,0.75,0.8,1},{"F","D","C","C+","B-","B","B+","A-","A","A+"}))))</f>
        <v/>
      </c>
      <c r="G242" s="1" t="str">
        <f>IF(COUNT($A242)=0,"",IF(E242="","--",IF(E242="3E","3E",LOOKUP(E242/G$2,{0,0.4,0.45,0.5,0.55,0.6,0.65,0.7,0.75,0.8,1},{0,2,2.25,2.5,2.75,3,3.25,3.5,3.75,4}))))</f>
        <v/>
      </c>
      <c r="H242" s="2" t="str">
        <f>IF(COUNT($A242)=0,"",IF($A242&lt;&gt;DRAFT!$B244,"ERR",IF(DRAFT!AA244="3E","3E",IF(COUNT(DRAFT!W244,DRAFT!AA244)&gt;0,DRAFT!AB244,""))))</f>
        <v/>
      </c>
      <c r="I242" s="2" t="str">
        <f>IF(COUNT($A242)=0,"",IF(H242="3E","3E",IF(H242="","I",LOOKUP(H242/J$2,{0,0.4,0.45,0.5,0.55,0.6,0.65,0.7,0.75,0.8,1},{"F","D","C","C+","B-","B","B+","A-","A","A+"}))))</f>
        <v/>
      </c>
      <c r="J242" s="1" t="str">
        <f>IF(COUNT($A242)=0,"",IF(H242="","--",IF(H242="3E","3E",LOOKUP(H242/J$2,{0,0.4,0.45,0.5,0.55,0.6,0.65,0.7,0.75,0.8,1},{0,2,2.25,2.5,2.75,3,3.25,3.5,3.75,4}))))</f>
        <v/>
      </c>
      <c r="K242" s="2" t="str">
        <f>IF(COUNT($A242)=0,"",IF($A242&lt;&gt;DRAFT!$B244,"ERR",IF(DRAFT!AJ244="3E","3E",IF(COUNT(DRAFT!AF244,DRAFT!AJ244)&gt;0,DRAFT!AK244,""))))</f>
        <v/>
      </c>
      <c r="L242" s="2" t="str">
        <f>IF(COUNT($A242)=0,"",IF(K242="3E","3E",IF(K242="","I",LOOKUP(K242/M$2,{0,0.4,0.45,0.5,0.55,0.6,0.65,0.7,0.75,0.8,1},{"F","D","C","C+","B-","B","B+","A-","A","A+"}))))</f>
        <v/>
      </c>
      <c r="M242" s="1" t="str">
        <f>IF(COUNT($A242)=0,"",IF(K242="","--",IF(K242="3E","3E",LOOKUP(K242/M$2,{0,0.4,0.45,0.5,0.55,0.6,0.65,0.7,0.75,0.8,1},{0,2,2.25,2.5,2.75,3,3.25,3.5,3.75,4}))))</f>
        <v/>
      </c>
      <c r="N242" s="2" t="str">
        <f>IF(COUNT($A242)=0,"",IF($A242&lt;&gt;DRAFT!$B244,"ERR",IF(DRAFT!AS244="3E","3E",IF(COUNT(DRAFT!AO244,DRAFT!AS244)&gt;0,DRAFT!AT244,""))))</f>
        <v/>
      </c>
      <c r="O242" s="2" t="str">
        <f>IF(COUNT($A242)=0,"",IF(N242="3E","3E",IF(N242="","I",LOOKUP(N242/P$2,{0,0.4,0.45,0.5,0.55,0.6,0.65,0.7,0.75,0.8,1},{"F","D","C","C+","B-","B","B+","A-","A","A+"}))))</f>
        <v/>
      </c>
      <c r="P242" s="1" t="str">
        <f>IF(COUNT($A242)=0,"",IF(N242="","--",IF(N242="3E","3E",LOOKUP(N242/P$2,{0,0.4,0.45,0.5,0.55,0.6,0.65,0.7,0.75,0.8,1},{0,2,2.25,2.5,2.75,3,3.25,3.5,3.75,4}))))</f>
        <v/>
      </c>
      <c r="Q242" s="2" t="str">
        <f>IF(COUNT($A242)=0,"",IF($A242&lt;&gt;DRAFT!$B244,"ERR",IF(DRAFT!BB244="3E","3E",IF(COUNT(DRAFT!AX244,DRAFT!BB244)&gt;0,DRAFT!BC244,""))))</f>
        <v/>
      </c>
      <c r="R242" s="2" t="str">
        <f>IF(COUNT($A242)=0,"",IF(Q242="3E","3E",IF(Q242="","I",LOOKUP(Q242/S$2,{0,0.4,0.45,0.5,0.55,0.6,0.65,0.7,0.75,0.8,1},{"F","D","C","C+","B-","B","B+","A-","A","A+"}))))</f>
        <v/>
      </c>
      <c r="S242" s="1" t="str">
        <f>IF(COUNT($A242)=0,"",IF(Q242="","--",IF(Q242="3E","3E",LOOKUP(Q242/S$2,{0,0.4,0.45,0.5,0.55,0.6,0.65,0.7,0.75,0.8,1},{0,2,2.25,2.5,2.75,3,3.25,3.5,3.75,4}))))</f>
        <v/>
      </c>
      <c r="T242" s="2" t="str">
        <f>IF(COUNT($A242)=0,"",IF($A242&lt;&gt;DRAFT!$B244,"ERR",IF(DRAFT!BK244="3E","3E",IF(COUNT(DRAFT!BG244,DRAFT!BK244)&gt;0,DRAFT!BL244,""))))</f>
        <v/>
      </c>
      <c r="U242" s="2" t="str">
        <f>IF(COUNT($A242)=0,"",IF(T242="3E","3E",IF(T242="","I",LOOKUP(T242/V$2,{0,0.4,0.45,0.5,0.55,0.6,0.65,0.7,0.75,0.8,1},{"F","D","C","C+","B-","B","B+","A-","A","A+"}))))</f>
        <v/>
      </c>
      <c r="V242" s="1" t="str">
        <f>IF(COUNT($A242)=0,"",IF(T242="","--",IF(T242="3E","3E",LOOKUP(T242/V$2,{0,0.4,0.45,0.5,0.55,0.6,0.65,0.7,0.75,0.8,1},{0,2,2.25,2.5,2.75,3,3.25,3.5,3.75,4}))))</f>
        <v/>
      </c>
      <c r="W242" s="2" t="str">
        <f>IF(COUNT($A242)=0,"",IF($A242&lt;&gt;DRAFT!$B244,"ERR",IF(DRAFT!BT244="3E","3E",IF(COUNT(DRAFT!BP244,DRAFT!BT244)&gt;0,DRAFT!BU244,""))))</f>
        <v/>
      </c>
      <c r="X242" s="2" t="str">
        <f>IF(COUNT($A242)=0,"",IF(W242="3E","3E",IF(W242="","I",LOOKUP(W242/Y$2,{0,0.4,0.45,0.5,0.55,0.6,0.65,0.7,0.75,0.8,1},{"F","D","C","C+","B-","B","B+","A-","A","A+"}))))</f>
        <v/>
      </c>
      <c r="Y242" s="1" t="str">
        <f>IF(COUNT($A242)=0,"",IF(W242="","--",IF(W242="3E","3E",LOOKUP(W242/Y$2,{0,0.4,0.45,0.5,0.55,0.6,0.65,0.7,0.75,0.8,1},{0,2,2.25,2.5,2.75,3,3.25,3.5,3.75,4}))))</f>
        <v/>
      </c>
      <c r="Z242" s="2" t="str">
        <f>IF(COUNT($A242)=0,"",IF($A242&lt;&gt;DRAFT!$B244,"ERR",IF(DRAFT!CC244="3E","3E",IF(COUNT(DRAFT!BY244,DRAFT!CC244)&gt;0,DRAFT!CD244,""))))</f>
        <v/>
      </c>
      <c r="AA242" s="2" t="str">
        <f>IF(COUNT($A242)=0,"",IF(Z242="3E","3E",IF(Z242="","I",LOOKUP(Z242/AB$2,{0,0.4,0.45,0.5,0.55,0.6,0.65,0.7,0.75,0.8,1},{"F","D","C","C+","B-","B","B+","A-","A","A+"}))))</f>
        <v/>
      </c>
      <c r="AB242" s="1" t="str">
        <f>IF(COUNT($A242)=0,"",IF(Z242="","--",IF(Z242="3E","3E",LOOKUP(Z242/AB$2,{0,0.4,0.45,0.5,0.55,0.6,0.65,0.7,0.75,0.8,1},{0,2,2.25,2.5,2.75,3,3.25,3.5,3.75,4}))))</f>
        <v/>
      </c>
      <c r="AC242" s="2" t="str">
        <f>IF(COUNT($A242)=0,"",IF($A242&lt;&gt;DRAFT!$B244,"ERR",IF(DRAFT!CF244&gt;0,DRAFT!CF244,"")))</f>
        <v/>
      </c>
      <c r="AD242" s="2" t="str">
        <f>IF(COUNT($A242)=0,"",IF(AC242="3E","3E",IF(AC242="","I",LOOKUP(AC242/AE$2,{0,0.4,0.45,0.5,0.55,0.6,0.65,0.7,0.75,0.8,1},{"F","D","C","C+","B-","B","B+","A-","A","A+"}))))</f>
        <v/>
      </c>
      <c r="AE242" s="1" t="str">
        <f>IF(COUNT($A242)=0,"",IF(AC242="","--",IF(AC242="3E","3E",LOOKUP(AC242/AE$2,{0,0.4,0.45,0.5,0.55,0.6,0.65,0.7,0.75,0.8,1},{0,2,2.25,2.5,2.75,3,3.25,3.5,3.75,4}))))</f>
        <v/>
      </c>
      <c r="AF242" s="2" t="str">
        <f>IF(COUNT($A242)=0,"",IF($A242&lt;&gt;DRAFT!$B244,"ERR",IF(DRAFT!CI244&gt;0,DRAFT!CK244,"")))</f>
        <v/>
      </c>
      <c r="AG242" s="2" t="str">
        <f>IF(COUNT($A242)=0,"",IF(AF242="3E","3E",IF(AF242="","I",LOOKUP(AF242/AH$2,{0,0.4,0.45,0.5,0.55,0.6,0.65,0.7,0.75,0.8,1},{"F","D","C","C+","B-","B","B+","A-","A","A+"}))))</f>
        <v/>
      </c>
      <c r="AH242" s="1" t="str">
        <f>IF(COUNT($A242)=0,"",IF(AF242="","--",IF(AF242="3E","3E",LOOKUP(AF242/AH$2,{0,0.4,0.45,0.5,0.55,0.6,0.65,0.7,0.75,0.8,1},{0,2,2.25,2.5,2.75,3,3.25,3.5,3.75,4}))))</f>
        <v/>
      </c>
      <c r="AI242" s="2" t="str">
        <f>IF($A242&lt;&gt;DRAFT!$B244,"ERR",IF(OR(COUNT($A242)=0,COUNT(DRAFT!CL244:CN244,DRAFT!CP244:CR244)=0),"",CEILING(SUM(DRAFT!CO244,DRAFT!CS244,DRAFT!CT244),1)))</f>
        <v/>
      </c>
      <c r="AJ242" s="2" t="str">
        <f>IF(COUNT($A242)=0,"",IF(AI242="3E","3E",IF(AI242="","I",LOOKUP(AI242/AK$2,{0,0.4,0.45,0.5,0.55,0.6,0.65,0.7,0.75,0.8,1},{"F","D","C","C+","B-","B","B+","A-","A","A+"}))))</f>
        <v/>
      </c>
      <c r="AK242" s="1" t="str">
        <f>IF(COUNT($A242)=0,"",IF(AI242="","--",IF(AI242="3E","3E",LOOKUP(AI242/AK$2,{0,0.4,0.45,0.5,0.55,0.6,0.65,0.7,0.75,0.8,1},{0,2,2.25,2.5,2.75,3,3.25,3.5,3.75,4}))))</f>
        <v/>
      </c>
      <c r="AL242" s="4" t="str">
        <f>IF(OR(COUNT($A242)=0,COUNT(B242:AK242)=0),"",IF(COUNTIF(B242:AK242,"3E")&gt;0,"3E",IF(DRAFT!$A244="R",TRUNC(SUMPRODUCT(RGP,RCP)/TCP,3),TRUNC((SUMPRODUCT(--(IMDGP&gt;0)*IMDGP,IMCP)+CEILING(DRAFT!$DB244*42,0.25))/TCP,3))))</f>
        <v/>
      </c>
      <c r="AM242" s="2" t="str">
        <f>IF(OR(COUNT($A242)=0,COUNT(B242:AK242)=0),"",IF(COUNTIF(B242:AK242,"3E")&gt;0,"3E",IF(DRAFT!$A244="R",SUMPRODUCT(--(RGP&gt;=2),RCP),SUMPRODUCT(--(IMDGP&gt;0),--(IMGP=0),IMCP)+DRAFT!$DC244)))</f>
        <v/>
      </c>
      <c r="AN242" s="67" t="str">
        <f>IF(AL242="3E","3E",IF(COUNT($A242)=0,"",IF(COUNT(AI242)=0,"--",ROUND(((CEILING(DRAFT!$CV244*38,0.25)+CEILING(DRAFT!$CX244*38,0.25)+CEILING(DRAFT!$CZ244*42,0.25)+CEILING($AL242*42,0.25))/160),2))))</f>
        <v/>
      </c>
      <c r="AO242" s="2" t="str">
        <f>IF(AN242="3E","3E",IF(COUNT($A242)=0,"",IF(COUNT(AN242)=0,"I",LOOKUP(AN242,{0,2,2.25,2.5,2.75,3,3.25,3.5,3.75,4},{"F","D","C","C+","B-","B","B+","A-","A","A+"}))))</f>
        <v/>
      </c>
      <c r="AP242" s="2" t="str">
        <f>IF(AN242="3E","3E",IF(OR(COUNT(A242)=0,COUNT(AN242)=0),"",DRAFT!CW244+DRAFT!CY244+DRAFT!DA244+N(TABULATION!AM242)))</f>
        <v/>
      </c>
      <c r="AQ242" s="2" t="str">
        <f>IF(OR(COUNT($A242)=0,COUNT(B242:AK242)=0),"",IF(COUNTIF(B242:AM242,"3E")&gt;0,"3E",IF(AND(DRAFT!$A244="IM",OR($AL242&gt;DRAFT!$DB244,$AM242&gt;DRAFT!$DC244)),"IMPROVED",IF(AND(DRAFT!$A244="IM",$AL242&lt;=DRAFT!$DB244,$AM242&lt;=DRAFT!$DC244),"NOT IMPROVED",IF(AND(DRAFT!CU244="S",AH242&gt;=2,AK242&gt;=2,AN242&gt;=2.5,AP242&gt;=144),"PASS","FAIL")))))</f>
        <v/>
      </c>
      <c r="AR242" s="2" t="str">
        <f t="shared" si="6"/>
        <v/>
      </c>
      <c r="AS242" s="2" t="str">
        <f t="shared" si="7"/>
        <v/>
      </c>
    </row>
    <row r="243" spans="1:45" ht="18.95" customHeight="1" x14ac:dyDescent="0.25">
      <c r="A243" s="3" t="str">
        <f>IF(DRAFT!$B245="","",DRAFT!$B245)</f>
        <v/>
      </c>
      <c r="B243" s="2" t="str">
        <f>IF(COUNT($A243)=0,"",IF($A243&lt;&gt;DRAFT!$B245,"ERR",IF(DRAFT!I245="3E","3E",IF(COUNT(DRAFT!E245,DRAFT!I245)&gt;0,DRAFT!J245,""))))</f>
        <v/>
      </c>
      <c r="C243" s="2" t="str">
        <f>IF(COUNT($A243)=0,"",IF(B243="3E","3E",IF(B243="","I",LOOKUP(B243/D$2,{0,0.4,0.45,0.5,0.55,0.6,0.65,0.7,0.75,0.8,1},{"F","D","C","C+","B-","B","B+","A-","A","A+"}))))</f>
        <v/>
      </c>
      <c r="D243" s="1" t="str">
        <f>IF(COUNT($A243)=0,"",IF(B243="","--",IF(B243="3E","3E",LOOKUP(B243/D$2,{0,0.4,0.45,0.5,0.55,0.6,0.65,0.7,0.75,0.8,1},{0,2,2.25,2.5,2.75,3,3.25,3.5,3.75,4}))))</f>
        <v/>
      </c>
      <c r="E243" s="2" t="str">
        <f>IF(COUNT($A243)=0,"",IF($A243&lt;&gt;DRAFT!$B245,"ERR",IF(DRAFT!R245="3E","3E",IF(COUNT(DRAFT!N245,DRAFT!R245)&gt;0,DRAFT!S245,""))))</f>
        <v/>
      </c>
      <c r="F243" s="2" t="str">
        <f>IF(COUNT($A243)=0,"",IF(E243="3E","3E",IF(E243="","I",LOOKUP(E243/G$2,{0,0.4,0.45,0.5,0.55,0.6,0.65,0.7,0.75,0.8,1},{"F","D","C","C+","B-","B","B+","A-","A","A+"}))))</f>
        <v/>
      </c>
      <c r="G243" s="1" t="str">
        <f>IF(COUNT($A243)=0,"",IF(E243="","--",IF(E243="3E","3E",LOOKUP(E243/G$2,{0,0.4,0.45,0.5,0.55,0.6,0.65,0.7,0.75,0.8,1},{0,2,2.25,2.5,2.75,3,3.25,3.5,3.75,4}))))</f>
        <v/>
      </c>
      <c r="H243" s="2" t="str">
        <f>IF(COUNT($A243)=0,"",IF($A243&lt;&gt;DRAFT!$B245,"ERR",IF(DRAFT!AA245="3E","3E",IF(COUNT(DRAFT!W245,DRAFT!AA245)&gt;0,DRAFT!AB245,""))))</f>
        <v/>
      </c>
      <c r="I243" s="2" t="str">
        <f>IF(COUNT($A243)=0,"",IF(H243="3E","3E",IF(H243="","I",LOOKUP(H243/J$2,{0,0.4,0.45,0.5,0.55,0.6,0.65,0.7,0.75,0.8,1},{"F","D","C","C+","B-","B","B+","A-","A","A+"}))))</f>
        <v/>
      </c>
      <c r="J243" s="1" t="str">
        <f>IF(COUNT($A243)=0,"",IF(H243="","--",IF(H243="3E","3E",LOOKUP(H243/J$2,{0,0.4,0.45,0.5,0.55,0.6,0.65,0.7,0.75,0.8,1},{0,2,2.25,2.5,2.75,3,3.25,3.5,3.75,4}))))</f>
        <v/>
      </c>
      <c r="K243" s="2" t="str">
        <f>IF(COUNT($A243)=0,"",IF($A243&lt;&gt;DRAFT!$B245,"ERR",IF(DRAFT!AJ245="3E","3E",IF(COUNT(DRAFT!AF245,DRAFT!AJ245)&gt;0,DRAFT!AK245,""))))</f>
        <v/>
      </c>
      <c r="L243" s="2" t="str">
        <f>IF(COUNT($A243)=0,"",IF(K243="3E","3E",IF(K243="","I",LOOKUP(K243/M$2,{0,0.4,0.45,0.5,0.55,0.6,0.65,0.7,0.75,0.8,1},{"F","D","C","C+","B-","B","B+","A-","A","A+"}))))</f>
        <v/>
      </c>
      <c r="M243" s="1" t="str">
        <f>IF(COUNT($A243)=0,"",IF(K243="","--",IF(K243="3E","3E",LOOKUP(K243/M$2,{0,0.4,0.45,0.5,0.55,0.6,0.65,0.7,0.75,0.8,1},{0,2,2.25,2.5,2.75,3,3.25,3.5,3.75,4}))))</f>
        <v/>
      </c>
      <c r="N243" s="2" t="str">
        <f>IF(COUNT($A243)=0,"",IF($A243&lt;&gt;DRAFT!$B245,"ERR",IF(DRAFT!AS245="3E","3E",IF(COUNT(DRAFT!AO245,DRAFT!AS245)&gt;0,DRAFT!AT245,""))))</f>
        <v/>
      </c>
      <c r="O243" s="2" t="str">
        <f>IF(COUNT($A243)=0,"",IF(N243="3E","3E",IF(N243="","I",LOOKUP(N243/P$2,{0,0.4,0.45,0.5,0.55,0.6,0.65,0.7,0.75,0.8,1},{"F","D","C","C+","B-","B","B+","A-","A","A+"}))))</f>
        <v/>
      </c>
      <c r="P243" s="1" t="str">
        <f>IF(COUNT($A243)=0,"",IF(N243="","--",IF(N243="3E","3E",LOOKUP(N243/P$2,{0,0.4,0.45,0.5,0.55,0.6,0.65,0.7,0.75,0.8,1},{0,2,2.25,2.5,2.75,3,3.25,3.5,3.75,4}))))</f>
        <v/>
      </c>
      <c r="Q243" s="2" t="str">
        <f>IF(COUNT($A243)=0,"",IF($A243&lt;&gt;DRAFT!$B245,"ERR",IF(DRAFT!BB245="3E","3E",IF(COUNT(DRAFT!AX245,DRAFT!BB245)&gt;0,DRAFT!BC245,""))))</f>
        <v/>
      </c>
      <c r="R243" s="2" t="str">
        <f>IF(COUNT($A243)=0,"",IF(Q243="3E","3E",IF(Q243="","I",LOOKUP(Q243/S$2,{0,0.4,0.45,0.5,0.55,0.6,0.65,0.7,0.75,0.8,1},{"F","D","C","C+","B-","B","B+","A-","A","A+"}))))</f>
        <v/>
      </c>
      <c r="S243" s="1" t="str">
        <f>IF(COUNT($A243)=0,"",IF(Q243="","--",IF(Q243="3E","3E",LOOKUP(Q243/S$2,{0,0.4,0.45,0.5,0.55,0.6,0.65,0.7,0.75,0.8,1},{0,2,2.25,2.5,2.75,3,3.25,3.5,3.75,4}))))</f>
        <v/>
      </c>
      <c r="T243" s="2" t="str">
        <f>IF(COUNT($A243)=0,"",IF($A243&lt;&gt;DRAFT!$B245,"ERR",IF(DRAFT!BK245="3E","3E",IF(COUNT(DRAFT!BG245,DRAFT!BK245)&gt;0,DRAFT!BL245,""))))</f>
        <v/>
      </c>
      <c r="U243" s="2" t="str">
        <f>IF(COUNT($A243)=0,"",IF(T243="3E","3E",IF(T243="","I",LOOKUP(T243/V$2,{0,0.4,0.45,0.5,0.55,0.6,0.65,0.7,0.75,0.8,1},{"F","D","C","C+","B-","B","B+","A-","A","A+"}))))</f>
        <v/>
      </c>
      <c r="V243" s="1" t="str">
        <f>IF(COUNT($A243)=0,"",IF(T243="","--",IF(T243="3E","3E",LOOKUP(T243/V$2,{0,0.4,0.45,0.5,0.55,0.6,0.65,0.7,0.75,0.8,1},{0,2,2.25,2.5,2.75,3,3.25,3.5,3.75,4}))))</f>
        <v/>
      </c>
      <c r="W243" s="2" t="str">
        <f>IF(COUNT($A243)=0,"",IF($A243&lt;&gt;DRAFT!$B245,"ERR",IF(DRAFT!BT245="3E","3E",IF(COUNT(DRAFT!BP245,DRAFT!BT245)&gt;0,DRAFT!BU245,""))))</f>
        <v/>
      </c>
      <c r="X243" s="2" t="str">
        <f>IF(COUNT($A243)=0,"",IF(W243="3E","3E",IF(W243="","I",LOOKUP(W243/Y$2,{0,0.4,0.45,0.5,0.55,0.6,0.65,0.7,0.75,0.8,1},{"F","D","C","C+","B-","B","B+","A-","A","A+"}))))</f>
        <v/>
      </c>
      <c r="Y243" s="1" t="str">
        <f>IF(COUNT($A243)=0,"",IF(W243="","--",IF(W243="3E","3E",LOOKUP(W243/Y$2,{0,0.4,0.45,0.5,0.55,0.6,0.65,0.7,0.75,0.8,1},{0,2,2.25,2.5,2.75,3,3.25,3.5,3.75,4}))))</f>
        <v/>
      </c>
      <c r="Z243" s="2" t="str">
        <f>IF(COUNT($A243)=0,"",IF($A243&lt;&gt;DRAFT!$B245,"ERR",IF(DRAFT!CC245="3E","3E",IF(COUNT(DRAFT!BY245,DRAFT!CC245)&gt;0,DRAFT!CD245,""))))</f>
        <v/>
      </c>
      <c r="AA243" s="2" t="str">
        <f>IF(COUNT($A243)=0,"",IF(Z243="3E","3E",IF(Z243="","I",LOOKUP(Z243/AB$2,{0,0.4,0.45,0.5,0.55,0.6,0.65,0.7,0.75,0.8,1},{"F","D","C","C+","B-","B","B+","A-","A","A+"}))))</f>
        <v/>
      </c>
      <c r="AB243" s="1" t="str">
        <f>IF(COUNT($A243)=0,"",IF(Z243="","--",IF(Z243="3E","3E",LOOKUP(Z243/AB$2,{0,0.4,0.45,0.5,0.55,0.6,0.65,0.7,0.75,0.8,1},{0,2,2.25,2.5,2.75,3,3.25,3.5,3.75,4}))))</f>
        <v/>
      </c>
      <c r="AC243" s="2" t="str">
        <f>IF(COUNT($A243)=0,"",IF($A243&lt;&gt;DRAFT!$B245,"ERR",IF(DRAFT!CF245&gt;0,DRAFT!CF245,"")))</f>
        <v/>
      </c>
      <c r="AD243" s="2" t="str">
        <f>IF(COUNT($A243)=0,"",IF(AC243="3E","3E",IF(AC243="","I",LOOKUP(AC243/AE$2,{0,0.4,0.45,0.5,0.55,0.6,0.65,0.7,0.75,0.8,1},{"F","D","C","C+","B-","B","B+","A-","A","A+"}))))</f>
        <v/>
      </c>
      <c r="AE243" s="1" t="str">
        <f>IF(COUNT($A243)=0,"",IF(AC243="","--",IF(AC243="3E","3E",LOOKUP(AC243/AE$2,{0,0.4,0.45,0.5,0.55,0.6,0.65,0.7,0.75,0.8,1},{0,2,2.25,2.5,2.75,3,3.25,3.5,3.75,4}))))</f>
        <v/>
      </c>
      <c r="AF243" s="2" t="str">
        <f>IF(COUNT($A243)=0,"",IF($A243&lt;&gt;DRAFT!$B245,"ERR",IF(DRAFT!CI245&gt;0,DRAFT!CK245,"")))</f>
        <v/>
      </c>
      <c r="AG243" s="2" t="str">
        <f>IF(COUNT($A243)=0,"",IF(AF243="3E","3E",IF(AF243="","I",LOOKUP(AF243/AH$2,{0,0.4,0.45,0.5,0.55,0.6,0.65,0.7,0.75,0.8,1},{"F","D","C","C+","B-","B","B+","A-","A","A+"}))))</f>
        <v/>
      </c>
      <c r="AH243" s="1" t="str">
        <f>IF(COUNT($A243)=0,"",IF(AF243="","--",IF(AF243="3E","3E",LOOKUP(AF243/AH$2,{0,0.4,0.45,0.5,0.55,0.6,0.65,0.7,0.75,0.8,1},{0,2,2.25,2.5,2.75,3,3.25,3.5,3.75,4}))))</f>
        <v/>
      </c>
      <c r="AI243" s="2" t="str">
        <f>IF($A243&lt;&gt;DRAFT!$B245,"ERR",IF(OR(COUNT($A243)=0,COUNT(DRAFT!CL245:CN245,DRAFT!CP245:CR245)=0),"",CEILING(SUM(DRAFT!CO245,DRAFT!CS245,DRAFT!CT245),1)))</f>
        <v/>
      </c>
      <c r="AJ243" s="2" t="str">
        <f>IF(COUNT($A243)=0,"",IF(AI243="3E","3E",IF(AI243="","I",LOOKUP(AI243/AK$2,{0,0.4,0.45,0.5,0.55,0.6,0.65,0.7,0.75,0.8,1},{"F","D","C","C+","B-","B","B+","A-","A","A+"}))))</f>
        <v/>
      </c>
      <c r="AK243" s="1" t="str">
        <f>IF(COUNT($A243)=0,"",IF(AI243="","--",IF(AI243="3E","3E",LOOKUP(AI243/AK$2,{0,0.4,0.45,0.5,0.55,0.6,0.65,0.7,0.75,0.8,1},{0,2,2.25,2.5,2.75,3,3.25,3.5,3.75,4}))))</f>
        <v/>
      </c>
      <c r="AL243" s="4" t="str">
        <f>IF(OR(COUNT($A243)=0,COUNT(B243:AK243)=0),"",IF(COUNTIF(B243:AK243,"3E")&gt;0,"3E",IF(DRAFT!$A245="R",TRUNC(SUMPRODUCT(RGP,RCP)/TCP,3),TRUNC((SUMPRODUCT(--(IMDGP&gt;0)*IMDGP,IMCP)+CEILING(DRAFT!$DB245*42,0.25))/TCP,3))))</f>
        <v/>
      </c>
      <c r="AM243" s="2" t="str">
        <f>IF(OR(COUNT($A243)=0,COUNT(B243:AK243)=0),"",IF(COUNTIF(B243:AK243,"3E")&gt;0,"3E",IF(DRAFT!$A245="R",SUMPRODUCT(--(RGP&gt;=2),RCP),SUMPRODUCT(--(IMDGP&gt;0),--(IMGP=0),IMCP)+DRAFT!$DC245)))</f>
        <v/>
      </c>
      <c r="AN243" s="67" t="str">
        <f>IF(AL243="3E","3E",IF(COUNT($A243)=0,"",IF(COUNT(AI243)=0,"--",ROUND(((CEILING(DRAFT!$CV245*38,0.25)+CEILING(DRAFT!$CX245*38,0.25)+CEILING(DRAFT!$CZ245*42,0.25)+CEILING($AL243*42,0.25))/160),2))))</f>
        <v/>
      </c>
      <c r="AO243" s="2" t="str">
        <f>IF(AN243="3E","3E",IF(COUNT($A243)=0,"",IF(COUNT(AN243)=0,"I",LOOKUP(AN243,{0,2,2.25,2.5,2.75,3,3.25,3.5,3.75,4},{"F","D","C","C+","B-","B","B+","A-","A","A+"}))))</f>
        <v/>
      </c>
      <c r="AP243" s="2" t="str">
        <f>IF(AN243="3E","3E",IF(OR(COUNT(A243)=0,COUNT(AN243)=0),"",DRAFT!CW245+DRAFT!CY245+DRAFT!DA245+N(TABULATION!AM243)))</f>
        <v/>
      </c>
      <c r="AQ243" s="2" t="str">
        <f>IF(OR(COUNT($A243)=0,COUNT(B243:AK243)=0),"",IF(COUNTIF(B243:AM243,"3E")&gt;0,"3E",IF(AND(DRAFT!$A245="IM",OR($AL243&gt;DRAFT!$DB245,$AM243&gt;DRAFT!$DC245)),"IMPROVED",IF(AND(DRAFT!$A245="IM",$AL243&lt;=DRAFT!$DB245,$AM243&lt;=DRAFT!$DC245),"NOT IMPROVED",IF(AND(DRAFT!CU245="S",AH243&gt;=2,AK243&gt;=2,AN243&gt;=2.5,AP243&gt;=144),"PASS","FAIL")))))</f>
        <v/>
      </c>
      <c r="AR243" s="2" t="str">
        <f t="shared" si="6"/>
        <v/>
      </c>
      <c r="AS243" s="2" t="str">
        <f t="shared" si="7"/>
        <v/>
      </c>
    </row>
    <row r="244" spans="1:45" ht="18.95" customHeight="1" x14ac:dyDescent="0.25">
      <c r="A244" s="3" t="str">
        <f>IF(DRAFT!$B246="","",DRAFT!$B246)</f>
        <v/>
      </c>
      <c r="B244" s="2" t="str">
        <f>IF(COUNT($A244)=0,"",IF($A244&lt;&gt;DRAFT!$B246,"ERR",IF(DRAFT!I246="3E","3E",IF(COUNT(DRAFT!E246,DRAFT!I246)&gt;0,DRAFT!J246,""))))</f>
        <v/>
      </c>
      <c r="C244" s="2" t="str">
        <f>IF(COUNT($A244)=0,"",IF(B244="3E","3E",IF(B244="","I",LOOKUP(B244/D$2,{0,0.4,0.45,0.5,0.55,0.6,0.65,0.7,0.75,0.8,1},{"F","D","C","C+","B-","B","B+","A-","A","A+"}))))</f>
        <v/>
      </c>
      <c r="D244" s="1" t="str">
        <f>IF(COUNT($A244)=0,"",IF(B244="","--",IF(B244="3E","3E",LOOKUP(B244/D$2,{0,0.4,0.45,0.5,0.55,0.6,0.65,0.7,0.75,0.8,1},{0,2,2.25,2.5,2.75,3,3.25,3.5,3.75,4}))))</f>
        <v/>
      </c>
      <c r="E244" s="2" t="str">
        <f>IF(COUNT($A244)=0,"",IF($A244&lt;&gt;DRAFT!$B246,"ERR",IF(DRAFT!R246="3E","3E",IF(COUNT(DRAFT!N246,DRAFT!R246)&gt;0,DRAFT!S246,""))))</f>
        <v/>
      </c>
      <c r="F244" s="2" t="str">
        <f>IF(COUNT($A244)=0,"",IF(E244="3E","3E",IF(E244="","I",LOOKUP(E244/G$2,{0,0.4,0.45,0.5,0.55,0.6,0.65,0.7,0.75,0.8,1},{"F","D","C","C+","B-","B","B+","A-","A","A+"}))))</f>
        <v/>
      </c>
      <c r="G244" s="1" t="str">
        <f>IF(COUNT($A244)=0,"",IF(E244="","--",IF(E244="3E","3E",LOOKUP(E244/G$2,{0,0.4,0.45,0.5,0.55,0.6,0.65,0.7,0.75,0.8,1},{0,2,2.25,2.5,2.75,3,3.25,3.5,3.75,4}))))</f>
        <v/>
      </c>
      <c r="H244" s="2" t="str">
        <f>IF(COUNT($A244)=0,"",IF($A244&lt;&gt;DRAFT!$B246,"ERR",IF(DRAFT!AA246="3E","3E",IF(COUNT(DRAFT!W246,DRAFT!AA246)&gt;0,DRAFT!AB246,""))))</f>
        <v/>
      </c>
      <c r="I244" s="2" t="str">
        <f>IF(COUNT($A244)=0,"",IF(H244="3E","3E",IF(H244="","I",LOOKUP(H244/J$2,{0,0.4,0.45,0.5,0.55,0.6,0.65,0.7,0.75,0.8,1},{"F","D","C","C+","B-","B","B+","A-","A","A+"}))))</f>
        <v/>
      </c>
      <c r="J244" s="1" t="str">
        <f>IF(COUNT($A244)=0,"",IF(H244="","--",IF(H244="3E","3E",LOOKUP(H244/J$2,{0,0.4,0.45,0.5,0.55,0.6,0.65,0.7,0.75,0.8,1},{0,2,2.25,2.5,2.75,3,3.25,3.5,3.75,4}))))</f>
        <v/>
      </c>
      <c r="K244" s="2" t="str">
        <f>IF(COUNT($A244)=0,"",IF($A244&lt;&gt;DRAFT!$B246,"ERR",IF(DRAFT!AJ246="3E","3E",IF(COUNT(DRAFT!AF246,DRAFT!AJ246)&gt;0,DRAFT!AK246,""))))</f>
        <v/>
      </c>
      <c r="L244" s="2" t="str">
        <f>IF(COUNT($A244)=0,"",IF(K244="3E","3E",IF(K244="","I",LOOKUP(K244/M$2,{0,0.4,0.45,0.5,0.55,0.6,0.65,0.7,0.75,0.8,1},{"F","D","C","C+","B-","B","B+","A-","A","A+"}))))</f>
        <v/>
      </c>
      <c r="M244" s="1" t="str">
        <f>IF(COUNT($A244)=0,"",IF(K244="","--",IF(K244="3E","3E",LOOKUP(K244/M$2,{0,0.4,0.45,0.5,0.55,0.6,0.65,0.7,0.75,0.8,1},{0,2,2.25,2.5,2.75,3,3.25,3.5,3.75,4}))))</f>
        <v/>
      </c>
      <c r="N244" s="2" t="str">
        <f>IF(COUNT($A244)=0,"",IF($A244&lt;&gt;DRAFT!$B246,"ERR",IF(DRAFT!AS246="3E","3E",IF(COUNT(DRAFT!AO246,DRAFT!AS246)&gt;0,DRAFT!AT246,""))))</f>
        <v/>
      </c>
      <c r="O244" s="2" t="str">
        <f>IF(COUNT($A244)=0,"",IF(N244="3E","3E",IF(N244="","I",LOOKUP(N244/P$2,{0,0.4,0.45,0.5,0.55,0.6,0.65,0.7,0.75,0.8,1},{"F","D","C","C+","B-","B","B+","A-","A","A+"}))))</f>
        <v/>
      </c>
      <c r="P244" s="1" t="str">
        <f>IF(COUNT($A244)=0,"",IF(N244="","--",IF(N244="3E","3E",LOOKUP(N244/P$2,{0,0.4,0.45,0.5,0.55,0.6,0.65,0.7,0.75,0.8,1},{0,2,2.25,2.5,2.75,3,3.25,3.5,3.75,4}))))</f>
        <v/>
      </c>
      <c r="Q244" s="2" t="str">
        <f>IF(COUNT($A244)=0,"",IF($A244&lt;&gt;DRAFT!$B246,"ERR",IF(DRAFT!BB246="3E","3E",IF(COUNT(DRAFT!AX246,DRAFT!BB246)&gt;0,DRAFT!BC246,""))))</f>
        <v/>
      </c>
      <c r="R244" s="2" t="str">
        <f>IF(COUNT($A244)=0,"",IF(Q244="3E","3E",IF(Q244="","I",LOOKUP(Q244/S$2,{0,0.4,0.45,0.5,0.55,0.6,0.65,0.7,0.75,0.8,1},{"F","D","C","C+","B-","B","B+","A-","A","A+"}))))</f>
        <v/>
      </c>
      <c r="S244" s="1" t="str">
        <f>IF(COUNT($A244)=0,"",IF(Q244="","--",IF(Q244="3E","3E",LOOKUP(Q244/S$2,{0,0.4,0.45,0.5,0.55,0.6,0.65,0.7,0.75,0.8,1},{0,2,2.25,2.5,2.75,3,3.25,3.5,3.75,4}))))</f>
        <v/>
      </c>
      <c r="T244" s="2" t="str">
        <f>IF(COUNT($A244)=0,"",IF($A244&lt;&gt;DRAFT!$B246,"ERR",IF(DRAFT!BK246="3E","3E",IF(COUNT(DRAFT!BG246,DRAFT!BK246)&gt;0,DRAFT!BL246,""))))</f>
        <v/>
      </c>
      <c r="U244" s="2" t="str">
        <f>IF(COUNT($A244)=0,"",IF(T244="3E","3E",IF(T244="","I",LOOKUP(T244/V$2,{0,0.4,0.45,0.5,0.55,0.6,0.65,0.7,0.75,0.8,1},{"F","D","C","C+","B-","B","B+","A-","A","A+"}))))</f>
        <v/>
      </c>
      <c r="V244" s="1" t="str">
        <f>IF(COUNT($A244)=0,"",IF(T244="","--",IF(T244="3E","3E",LOOKUP(T244/V$2,{0,0.4,0.45,0.5,0.55,0.6,0.65,0.7,0.75,0.8,1},{0,2,2.25,2.5,2.75,3,3.25,3.5,3.75,4}))))</f>
        <v/>
      </c>
      <c r="W244" s="2" t="str">
        <f>IF(COUNT($A244)=0,"",IF($A244&lt;&gt;DRAFT!$B246,"ERR",IF(DRAFT!BT246="3E","3E",IF(COUNT(DRAFT!BP246,DRAFT!BT246)&gt;0,DRAFT!BU246,""))))</f>
        <v/>
      </c>
      <c r="X244" s="2" t="str">
        <f>IF(COUNT($A244)=0,"",IF(W244="3E","3E",IF(W244="","I",LOOKUP(W244/Y$2,{0,0.4,0.45,0.5,0.55,0.6,0.65,0.7,0.75,0.8,1},{"F","D","C","C+","B-","B","B+","A-","A","A+"}))))</f>
        <v/>
      </c>
      <c r="Y244" s="1" t="str">
        <f>IF(COUNT($A244)=0,"",IF(W244="","--",IF(W244="3E","3E",LOOKUP(W244/Y$2,{0,0.4,0.45,0.5,0.55,0.6,0.65,0.7,0.75,0.8,1},{0,2,2.25,2.5,2.75,3,3.25,3.5,3.75,4}))))</f>
        <v/>
      </c>
      <c r="Z244" s="2" t="str">
        <f>IF(COUNT($A244)=0,"",IF($A244&lt;&gt;DRAFT!$B246,"ERR",IF(DRAFT!CC246="3E","3E",IF(COUNT(DRAFT!BY246,DRAFT!CC246)&gt;0,DRAFT!CD246,""))))</f>
        <v/>
      </c>
      <c r="AA244" s="2" t="str">
        <f>IF(COUNT($A244)=0,"",IF(Z244="3E","3E",IF(Z244="","I",LOOKUP(Z244/AB$2,{0,0.4,0.45,0.5,0.55,0.6,0.65,0.7,0.75,0.8,1},{"F","D","C","C+","B-","B","B+","A-","A","A+"}))))</f>
        <v/>
      </c>
      <c r="AB244" s="1" t="str">
        <f>IF(COUNT($A244)=0,"",IF(Z244="","--",IF(Z244="3E","3E",LOOKUP(Z244/AB$2,{0,0.4,0.45,0.5,0.55,0.6,0.65,0.7,0.75,0.8,1},{0,2,2.25,2.5,2.75,3,3.25,3.5,3.75,4}))))</f>
        <v/>
      </c>
      <c r="AC244" s="2" t="str">
        <f>IF(COUNT($A244)=0,"",IF($A244&lt;&gt;DRAFT!$B246,"ERR",IF(DRAFT!CF246&gt;0,DRAFT!CF246,"")))</f>
        <v/>
      </c>
      <c r="AD244" s="2" t="str">
        <f>IF(COUNT($A244)=0,"",IF(AC244="3E","3E",IF(AC244="","I",LOOKUP(AC244/AE$2,{0,0.4,0.45,0.5,0.55,0.6,0.65,0.7,0.75,0.8,1},{"F","D","C","C+","B-","B","B+","A-","A","A+"}))))</f>
        <v/>
      </c>
      <c r="AE244" s="1" t="str">
        <f>IF(COUNT($A244)=0,"",IF(AC244="","--",IF(AC244="3E","3E",LOOKUP(AC244/AE$2,{0,0.4,0.45,0.5,0.55,0.6,0.65,0.7,0.75,0.8,1},{0,2,2.25,2.5,2.75,3,3.25,3.5,3.75,4}))))</f>
        <v/>
      </c>
      <c r="AF244" s="2" t="str">
        <f>IF(COUNT($A244)=0,"",IF($A244&lt;&gt;DRAFT!$B246,"ERR",IF(DRAFT!CI246&gt;0,DRAFT!CK246,"")))</f>
        <v/>
      </c>
      <c r="AG244" s="2" t="str">
        <f>IF(COUNT($A244)=0,"",IF(AF244="3E","3E",IF(AF244="","I",LOOKUP(AF244/AH$2,{0,0.4,0.45,0.5,0.55,0.6,0.65,0.7,0.75,0.8,1},{"F","D","C","C+","B-","B","B+","A-","A","A+"}))))</f>
        <v/>
      </c>
      <c r="AH244" s="1" t="str">
        <f>IF(COUNT($A244)=0,"",IF(AF244="","--",IF(AF244="3E","3E",LOOKUP(AF244/AH$2,{0,0.4,0.45,0.5,0.55,0.6,0.65,0.7,0.75,0.8,1},{0,2,2.25,2.5,2.75,3,3.25,3.5,3.75,4}))))</f>
        <v/>
      </c>
      <c r="AI244" s="2" t="str">
        <f>IF($A244&lt;&gt;DRAFT!$B246,"ERR",IF(OR(COUNT($A244)=0,COUNT(DRAFT!CL246:CN246,DRAFT!CP246:CR246)=0),"",CEILING(SUM(DRAFT!CO246,DRAFT!CS246,DRAFT!CT246),1)))</f>
        <v/>
      </c>
      <c r="AJ244" s="2" t="str">
        <f>IF(COUNT($A244)=0,"",IF(AI244="3E","3E",IF(AI244="","I",LOOKUP(AI244/AK$2,{0,0.4,0.45,0.5,0.55,0.6,0.65,0.7,0.75,0.8,1},{"F","D","C","C+","B-","B","B+","A-","A","A+"}))))</f>
        <v/>
      </c>
      <c r="AK244" s="1" t="str">
        <f>IF(COUNT($A244)=0,"",IF(AI244="","--",IF(AI244="3E","3E",LOOKUP(AI244/AK$2,{0,0.4,0.45,0.5,0.55,0.6,0.65,0.7,0.75,0.8,1},{0,2,2.25,2.5,2.75,3,3.25,3.5,3.75,4}))))</f>
        <v/>
      </c>
      <c r="AL244" s="4" t="str">
        <f>IF(OR(COUNT($A244)=0,COUNT(B244:AK244)=0),"",IF(COUNTIF(B244:AK244,"3E")&gt;0,"3E",IF(DRAFT!$A246="R",TRUNC(SUMPRODUCT(RGP,RCP)/TCP,3),TRUNC((SUMPRODUCT(--(IMDGP&gt;0)*IMDGP,IMCP)+CEILING(DRAFT!$DB246*42,0.25))/TCP,3))))</f>
        <v/>
      </c>
      <c r="AM244" s="2" t="str">
        <f>IF(OR(COUNT($A244)=0,COUNT(B244:AK244)=0),"",IF(COUNTIF(B244:AK244,"3E")&gt;0,"3E",IF(DRAFT!$A246="R",SUMPRODUCT(--(RGP&gt;=2),RCP),SUMPRODUCT(--(IMDGP&gt;0),--(IMGP=0),IMCP)+DRAFT!$DC246)))</f>
        <v/>
      </c>
      <c r="AN244" s="67" t="str">
        <f>IF(AL244="3E","3E",IF(COUNT($A244)=0,"",IF(COUNT(AI244)=0,"--",ROUND(((CEILING(DRAFT!$CV246*38,0.25)+CEILING(DRAFT!$CX246*38,0.25)+CEILING(DRAFT!$CZ246*42,0.25)+CEILING($AL244*42,0.25))/160),2))))</f>
        <v/>
      </c>
      <c r="AO244" s="2" t="str">
        <f>IF(AN244="3E","3E",IF(COUNT($A244)=0,"",IF(COUNT(AN244)=0,"I",LOOKUP(AN244,{0,2,2.25,2.5,2.75,3,3.25,3.5,3.75,4},{"F","D","C","C+","B-","B","B+","A-","A","A+"}))))</f>
        <v/>
      </c>
      <c r="AP244" s="2" t="str">
        <f>IF(AN244="3E","3E",IF(OR(COUNT(A244)=0,COUNT(AN244)=0),"",DRAFT!CW246+DRAFT!CY246+DRAFT!DA246+N(TABULATION!AM244)))</f>
        <v/>
      </c>
      <c r="AQ244" s="2" t="str">
        <f>IF(OR(COUNT($A244)=0,COUNT(B244:AK244)=0),"",IF(COUNTIF(B244:AM244,"3E")&gt;0,"3E",IF(AND(DRAFT!$A246="IM",OR($AL244&gt;DRAFT!$DB246,$AM244&gt;DRAFT!$DC246)),"IMPROVED",IF(AND(DRAFT!$A246="IM",$AL244&lt;=DRAFT!$DB246,$AM244&lt;=DRAFT!$DC246),"NOT IMPROVED",IF(AND(DRAFT!CU246="S",AH244&gt;=2,AK244&gt;=2,AN244&gt;=2.5,AP244&gt;=144),"PASS","FAIL")))))</f>
        <v/>
      </c>
      <c r="AR244" s="2" t="str">
        <f t="shared" si="6"/>
        <v/>
      </c>
      <c r="AS244" s="2" t="str">
        <f t="shared" si="7"/>
        <v/>
      </c>
    </row>
    <row r="245" spans="1:45" ht="18.95" customHeight="1" x14ac:dyDescent="0.25">
      <c r="A245" s="3" t="str">
        <f>IF(DRAFT!$B247="","",DRAFT!$B247)</f>
        <v/>
      </c>
      <c r="B245" s="2" t="str">
        <f>IF(COUNT($A245)=0,"",IF($A245&lt;&gt;DRAFT!$B247,"ERR",IF(DRAFT!I247="3E","3E",IF(COUNT(DRAFT!E247,DRAFT!I247)&gt;0,DRAFT!J247,""))))</f>
        <v/>
      </c>
      <c r="C245" s="2" t="str">
        <f>IF(COUNT($A245)=0,"",IF(B245="3E","3E",IF(B245="","I",LOOKUP(B245/D$2,{0,0.4,0.45,0.5,0.55,0.6,0.65,0.7,0.75,0.8,1},{"F","D","C","C+","B-","B","B+","A-","A","A+"}))))</f>
        <v/>
      </c>
      <c r="D245" s="1" t="str">
        <f>IF(COUNT($A245)=0,"",IF(B245="","--",IF(B245="3E","3E",LOOKUP(B245/D$2,{0,0.4,0.45,0.5,0.55,0.6,0.65,0.7,0.75,0.8,1},{0,2,2.25,2.5,2.75,3,3.25,3.5,3.75,4}))))</f>
        <v/>
      </c>
      <c r="E245" s="2" t="str">
        <f>IF(COUNT($A245)=0,"",IF($A245&lt;&gt;DRAFT!$B247,"ERR",IF(DRAFT!R247="3E","3E",IF(COUNT(DRAFT!N247,DRAFT!R247)&gt;0,DRAFT!S247,""))))</f>
        <v/>
      </c>
      <c r="F245" s="2" t="str">
        <f>IF(COUNT($A245)=0,"",IF(E245="3E","3E",IF(E245="","I",LOOKUP(E245/G$2,{0,0.4,0.45,0.5,0.55,0.6,0.65,0.7,0.75,0.8,1},{"F","D","C","C+","B-","B","B+","A-","A","A+"}))))</f>
        <v/>
      </c>
      <c r="G245" s="1" t="str">
        <f>IF(COUNT($A245)=0,"",IF(E245="","--",IF(E245="3E","3E",LOOKUP(E245/G$2,{0,0.4,0.45,0.5,0.55,0.6,0.65,0.7,0.75,0.8,1},{0,2,2.25,2.5,2.75,3,3.25,3.5,3.75,4}))))</f>
        <v/>
      </c>
      <c r="H245" s="2" t="str">
        <f>IF(COUNT($A245)=0,"",IF($A245&lt;&gt;DRAFT!$B247,"ERR",IF(DRAFT!AA247="3E","3E",IF(COUNT(DRAFT!W247,DRAFT!AA247)&gt;0,DRAFT!AB247,""))))</f>
        <v/>
      </c>
      <c r="I245" s="2" t="str">
        <f>IF(COUNT($A245)=0,"",IF(H245="3E","3E",IF(H245="","I",LOOKUP(H245/J$2,{0,0.4,0.45,0.5,0.55,0.6,0.65,0.7,0.75,0.8,1},{"F","D","C","C+","B-","B","B+","A-","A","A+"}))))</f>
        <v/>
      </c>
      <c r="J245" s="1" t="str">
        <f>IF(COUNT($A245)=0,"",IF(H245="","--",IF(H245="3E","3E",LOOKUP(H245/J$2,{0,0.4,0.45,0.5,0.55,0.6,0.65,0.7,0.75,0.8,1},{0,2,2.25,2.5,2.75,3,3.25,3.5,3.75,4}))))</f>
        <v/>
      </c>
      <c r="K245" s="2" t="str">
        <f>IF(COUNT($A245)=0,"",IF($A245&lt;&gt;DRAFT!$B247,"ERR",IF(DRAFT!AJ247="3E","3E",IF(COUNT(DRAFT!AF247,DRAFT!AJ247)&gt;0,DRAFT!AK247,""))))</f>
        <v/>
      </c>
      <c r="L245" s="2" t="str">
        <f>IF(COUNT($A245)=0,"",IF(K245="3E","3E",IF(K245="","I",LOOKUP(K245/M$2,{0,0.4,0.45,0.5,0.55,0.6,0.65,0.7,0.75,0.8,1},{"F","D","C","C+","B-","B","B+","A-","A","A+"}))))</f>
        <v/>
      </c>
      <c r="M245" s="1" t="str">
        <f>IF(COUNT($A245)=0,"",IF(K245="","--",IF(K245="3E","3E",LOOKUP(K245/M$2,{0,0.4,0.45,0.5,0.55,0.6,0.65,0.7,0.75,0.8,1},{0,2,2.25,2.5,2.75,3,3.25,3.5,3.75,4}))))</f>
        <v/>
      </c>
      <c r="N245" s="2" t="str">
        <f>IF(COUNT($A245)=0,"",IF($A245&lt;&gt;DRAFT!$B247,"ERR",IF(DRAFT!AS247="3E","3E",IF(COUNT(DRAFT!AO247,DRAFT!AS247)&gt;0,DRAFT!AT247,""))))</f>
        <v/>
      </c>
      <c r="O245" s="2" t="str">
        <f>IF(COUNT($A245)=0,"",IF(N245="3E","3E",IF(N245="","I",LOOKUP(N245/P$2,{0,0.4,0.45,0.5,0.55,0.6,0.65,0.7,0.75,0.8,1},{"F","D","C","C+","B-","B","B+","A-","A","A+"}))))</f>
        <v/>
      </c>
      <c r="P245" s="1" t="str">
        <f>IF(COUNT($A245)=0,"",IF(N245="","--",IF(N245="3E","3E",LOOKUP(N245/P$2,{0,0.4,0.45,0.5,0.55,0.6,0.65,0.7,0.75,0.8,1},{0,2,2.25,2.5,2.75,3,3.25,3.5,3.75,4}))))</f>
        <v/>
      </c>
      <c r="Q245" s="2" t="str">
        <f>IF(COUNT($A245)=0,"",IF($A245&lt;&gt;DRAFT!$B247,"ERR",IF(DRAFT!BB247="3E","3E",IF(COUNT(DRAFT!AX247,DRAFT!BB247)&gt;0,DRAFT!BC247,""))))</f>
        <v/>
      </c>
      <c r="R245" s="2" t="str">
        <f>IF(COUNT($A245)=0,"",IF(Q245="3E","3E",IF(Q245="","I",LOOKUP(Q245/S$2,{0,0.4,0.45,0.5,0.55,0.6,0.65,0.7,0.75,0.8,1},{"F","D","C","C+","B-","B","B+","A-","A","A+"}))))</f>
        <v/>
      </c>
      <c r="S245" s="1" t="str">
        <f>IF(COUNT($A245)=0,"",IF(Q245="","--",IF(Q245="3E","3E",LOOKUP(Q245/S$2,{0,0.4,0.45,0.5,0.55,0.6,0.65,0.7,0.75,0.8,1},{0,2,2.25,2.5,2.75,3,3.25,3.5,3.75,4}))))</f>
        <v/>
      </c>
      <c r="T245" s="2" t="str">
        <f>IF(COUNT($A245)=0,"",IF($A245&lt;&gt;DRAFT!$B247,"ERR",IF(DRAFT!BK247="3E","3E",IF(COUNT(DRAFT!BG247,DRAFT!BK247)&gt;0,DRAFT!BL247,""))))</f>
        <v/>
      </c>
      <c r="U245" s="2" t="str">
        <f>IF(COUNT($A245)=0,"",IF(T245="3E","3E",IF(T245="","I",LOOKUP(T245/V$2,{0,0.4,0.45,0.5,0.55,0.6,0.65,0.7,0.75,0.8,1},{"F","D","C","C+","B-","B","B+","A-","A","A+"}))))</f>
        <v/>
      </c>
      <c r="V245" s="1" t="str">
        <f>IF(COUNT($A245)=0,"",IF(T245="","--",IF(T245="3E","3E",LOOKUP(T245/V$2,{0,0.4,0.45,0.5,0.55,0.6,0.65,0.7,0.75,0.8,1},{0,2,2.25,2.5,2.75,3,3.25,3.5,3.75,4}))))</f>
        <v/>
      </c>
      <c r="W245" s="2" t="str">
        <f>IF(COUNT($A245)=0,"",IF($A245&lt;&gt;DRAFT!$B247,"ERR",IF(DRAFT!BT247="3E","3E",IF(COUNT(DRAFT!BP247,DRAFT!BT247)&gt;0,DRAFT!BU247,""))))</f>
        <v/>
      </c>
      <c r="X245" s="2" t="str">
        <f>IF(COUNT($A245)=0,"",IF(W245="3E","3E",IF(W245="","I",LOOKUP(W245/Y$2,{0,0.4,0.45,0.5,0.55,0.6,0.65,0.7,0.75,0.8,1},{"F","D","C","C+","B-","B","B+","A-","A","A+"}))))</f>
        <v/>
      </c>
      <c r="Y245" s="1" t="str">
        <f>IF(COUNT($A245)=0,"",IF(W245="","--",IF(W245="3E","3E",LOOKUP(W245/Y$2,{0,0.4,0.45,0.5,0.55,0.6,0.65,0.7,0.75,0.8,1},{0,2,2.25,2.5,2.75,3,3.25,3.5,3.75,4}))))</f>
        <v/>
      </c>
      <c r="Z245" s="2" t="str">
        <f>IF(COUNT($A245)=0,"",IF($A245&lt;&gt;DRAFT!$B247,"ERR",IF(DRAFT!CC247="3E","3E",IF(COUNT(DRAFT!BY247,DRAFT!CC247)&gt;0,DRAFT!CD247,""))))</f>
        <v/>
      </c>
      <c r="AA245" s="2" t="str">
        <f>IF(COUNT($A245)=0,"",IF(Z245="3E","3E",IF(Z245="","I",LOOKUP(Z245/AB$2,{0,0.4,0.45,0.5,0.55,0.6,0.65,0.7,0.75,0.8,1},{"F","D","C","C+","B-","B","B+","A-","A","A+"}))))</f>
        <v/>
      </c>
      <c r="AB245" s="1" t="str">
        <f>IF(COUNT($A245)=0,"",IF(Z245="","--",IF(Z245="3E","3E",LOOKUP(Z245/AB$2,{0,0.4,0.45,0.5,0.55,0.6,0.65,0.7,0.75,0.8,1},{0,2,2.25,2.5,2.75,3,3.25,3.5,3.75,4}))))</f>
        <v/>
      </c>
      <c r="AC245" s="2" t="str">
        <f>IF(COUNT($A245)=0,"",IF($A245&lt;&gt;DRAFT!$B247,"ERR",IF(DRAFT!CF247&gt;0,DRAFT!CF247,"")))</f>
        <v/>
      </c>
      <c r="AD245" s="2" t="str">
        <f>IF(COUNT($A245)=0,"",IF(AC245="3E","3E",IF(AC245="","I",LOOKUP(AC245/AE$2,{0,0.4,0.45,0.5,0.55,0.6,0.65,0.7,0.75,0.8,1},{"F","D","C","C+","B-","B","B+","A-","A","A+"}))))</f>
        <v/>
      </c>
      <c r="AE245" s="1" t="str">
        <f>IF(COUNT($A245)=0,"",IF(AC245="","--",IF(AC245="3E","3E",LOOKUP(AC245/AE$2,{0,0.4,0.45,0.5,0.55,0.6,0.65,0.7,0.75,0.8,1},{0,2,2.25,2.5,2.75,3,3.25,3.5,3.75,4}))))</f>
        <v/>
      </c>
      <c r="AF245" s="2" t="str">
        <f>IF(COUNT($A245)=0,"",IF($A245&lt;&gt;DRAFT!$B247,"ERR",IF(DRAFT!CI247&gt;0,DRAFT!CK247,"")))</f>
        <v/>
      </c>
      <c r="AG245" s="2" t="str">
        <f>IF(COUNT($A245)=0,"",IF(AF245="3E","3E",IF(AF245="","I",LOOKUP(AF245/AH$2,{0,0.4,0.45,0.5,0.55,0.6,0.65,0.7,0.75,0.8,1},{"F","D","C","C+","B-","B","B+","A-","A","A+"}))))</f>
        <v/>
      </c>
      <c r="AH245" s="1" t="str">
        <f>IF(COUNT($A245)=0,"",IF(AF245="","--",IF(AF245="3E","3E",LOOKUP(AF245/AH$2,{0,0.4,0.45,0.5,0.55,0.6,0.65,0.7,0.75,0.8,1},{0,2,2.25,2.5,2.75,3,3.25,3.5,3.75,4}))))</f>
        <v/>
      </c>
      <c r="AI245" s="2" t="str">
        <f>IF($A245&lt;&gt;DRAFT!$B247,"ERR",IF(OR(COUNT($A245)=0,COUNT(DRAFT!CL247:CN247,DRAFT!CP247:CR247)=0),"",CEILING(SUM(DRAFT!CO247,DRAFT!CS247,DRAFT!CT247),1)))</f>
        <v/>
      </c>
      <c r="AJ245" s="2" t="str">
        <f>IF(COUNT($A245)=0,"",IF(AI245="3E","3E",IF(AI245="","I",LOOKUP(AI245/AK$2,{0,0.4,0.45,0.5,0.55,0.6,0.65,0.7,0.75,0.8,1},{"F","D","C","C+","B-","B","B+","A-","A","A+"}))))</f>
        <v/>
      </c>
      <c r="AK245" s="1" t="str">
        <f>IF(COUNT($A245)=0,"",IF(AI245="","--",IF(AI245="3E","3E",LOOKUP(AI245/AK$2,{0,0.4,0.45,0.5,0.55,0.6,0.65,0.7,0.75,0.8,1},{0,2,2.25,2.5,2.75,3,3.25,3.5,3.75,4}))))</f>
        <v/>
      </c>
      <c r="AL245" s="4" t="str">
        <f>IF(OR(COUNT($A245)=0,COUNT(B245:AK245)=0),"",IF(COUNTIF(B245:AK245,"3E")&gt;0,"3E",IF(DRAFT!$A247="R",TRUNC(SUMPRODUCT(RGP,RCP)/TCP,3),TRUNC((SUMPRODUCT(--(IMDGP&gt;0)*IMDGP,IMCP)+CEILING(DRAFT!$DB247*42,0.25))/TCP,3))))</f>
        <v/>
      </c>
      <c r="AM245" s="2" t="str">
        <f>IF(OR(COUNT($A245)=0,COUNT(B245:AK245)=0),"",IF(COUNTIF(B245:AK245,"3E")&gt;0,"3E",IF(DRAFT!$A247="R",SUMPRODUCT(--(RGP&gt;=2),RCP),SUMPRODUCT(--(IMDGP&gt;0),--(IMGP=0),IMCP)+DRAFT!$DC247)))</f>
        <v/>
      </c>
      <c r="AN245" s="67" t="str">
        <f>IF(AL245="3E","3E",IF(COUNT($A245)=0,"",IF(COUNT(AI245)=0,"--",ROUND(((CEILING(DRAFT!$CV247*38,0.25)+CEILING(DRAFT!$CX247*38,0.25)+CEILING(DRAFT!$CZ247*42,0.25)+CEILING($AL245*42,0.25))/160),2))))</f>
        <v/>
      </c>
      <c r="AO245" s="2" t="str">
        <f>IF(AN245="3E","3E",IF(COUNT($A245)=0,"",IF(COUNT(AN245)=0,"I",LOOKUP(AN245,{0,2,2.25,2.5,2.75,3,3.25,3.5,3.75,4},{"F","D","C","C+","B-","B","B+","A-","A","A+"}))))</f>
        <v/>
      </c>
      <c r="AP245" s="2" t="str">
        <f>IF(AN245="3E","3E",IF(OR(COUNT(A245)=0,COUNT(AN245)=0),"",DRAFT!CW247+DRAFT!CY247+DRAFT!DA247+N(TABULATION!AM245)))</f>
        <v/>
      </c>
      <c r="AQ245" s="2" t="str">
        <f>IF(OR(COUNT($A245)=0,COUNT(B245:AK245)=0),"",IF(COUNTIF(B245:AM245,"3E")&gt;0,"3E",IF(AND(DRAFT!$A247="IM",OR($AL245&gt;DRAFT!$DB247,$AM245&gt;DRAFT!$DC247)),"IMPROVED",IF(AND(DRAFT!$A247="IM",$AL245&lt;=DRAFT!$DB247,$AM245&lt;=DRAFT!$DC247),"NOT IMPROVED",IF(AND(DRAFT!CU247="S",AH245&gt;=2,AK245&gt;=2,AN245&gt;=2.5,AP245&gt;=144),"PASS","FAIL")))))</f>
        <v/>
      </c>
      <c r="AR245" s="2" t="str">
        <f t="shared" si="6"/>
        <v/>
      </c>
      <c r="AS245" s="2" t="str">
        <f t="shared" si="7"/>
        <v/>
      </c>
    </row>
    <row r="246" spans="1:45" ht="18.95" customHeight="1" x14ac:dyDescent="0.25">
      <c r="A246" s="3" t="str">
        <f>IF(DRAFT!$B248="","",DRAFT!$B248)</f>
        <v/>
      </c>
      <c r="B246" s="2" t="str">
        <f>IF(COUNT($A246)=0,"",IF($A246&lt;&gt;DRAFT!$B248,"ERR",IF(DRAFT!I248="3E","3E",IF(COUNT(DRAFT!E248,DRAFT!I248)&gt;0,DRAFT!J248,""))))</f>
        <v/>
      </c>
      <c r="C246" s="2" t="str">
        <f>IF(COUNT($A246)=0,"",IF(B246="3E","3E",IF(B246="","I",LOOKUP(B246/D$2,{0,0.4,0.45,0.5,0.55,0.6,0.65,0.7,0.75,0.8,1},{"F","D","C","C+","B-","B","B+","A-","A","A+"}))))</f>
        <v/>
      </c>
      <c r="D246" s="1" t="str">
        <f>IF(COUNT($A246)=0,"",IF(B246="","--",IF(B246="3E","3E",LOOKUP(B246/D$2,{0,0.4,0.45,0.5,0.55,0.6,0.65,0.7,0.75,0.8,1},{0,2,2.25,2.5,2.75,3,3.25,3.5,3.75,4}))))</f>
        <v/>
      </c>
      <c r="E246" s="2" t="str">
        <f>IF(COUNT($A246)=0,"",IF($A246&lt;&gt;DRAFT!$B248,"ERR",IF(DRAFT!R248="3E","3E",IF(COUNT(DRAFT!N248,DRAFT!R248)&gt;0,DRAFT!S248,""))))</f>
        <v/>
      </c>
      <c r="F246" s="2" t="str">
        <f>IF(COUNT($A246)=0,"",IF(E246="3E","3E",IF(E246="","I",LOOKUP(E246/G$2,{0,0.4,0.45,0.5,0.55,0.6,0.65,0.7,0.75,0.8,1},{"F","D","C","C+","B-","B","B+","A-","A","A+"}))))</f>
        <v/>
      </c>
      <c r="G246" s="1" t="str">
        <f>IF(COUNT($A246)=0,"",IF(E246="","--",IF(E246="3E","3E",LOOKUP(E246/G$2,{0,0.4,0.45,0.5,0.55,0.6,0.65,0.7,0.75,0.8,1},{0,2,2.25,2.5,2.75,3,3.25,3.5,3.75,4}))))</f>
        <v/>
      </c>
      <c r="H246" s="2" t="str">
        <f>IF(COUNT($A246)=0,"",IF($A246&lt;&gt;DRAFT!$B248,"ERR",IF(DRAFT!AA248="3E","3E",IF(COUNT(DRAFT!W248,DRAFT!AA248)&gt;0,DRAFT!AB248,""))))</f>
        <v/>
      </c>
      <c r="I246" s="2" t="str">
        <f>IF(COUNT($A246)=0,"",IF(H246="3E","3E",IF(H246="","I",LOOKUP(H246/J$2,{0,0.4,0.45,0.5,0.55,0.6,0.65,0.7,0.75,0.8,1},{"F","D","C","C+","B-","B","B+","A-","A","A+"}))))</f>
        <v/>
      </c>
      <c r="J246" s="1" t="str">
        <f>IF(COUNT($A246)=0,"",IF(H246="","--",IF(H246="3E","3E",LOOKUP(H246/J$2,{0,0.4,0.45,0.5,0.55,0.6,0.65,0.7,0.75,0.8,1},{0,2,2.25,2.5,2.75,3,3.25,3.5,3.75,4}))))</f>
        <v/>
      </c>
      <c r="K246" s="2" t="str">
        <f>IF(COUNT($A246)=0,"",IF($A246&lt;&gt;DRAFT!$B248,"ERR",IF(DRAFT!AJ248="3E","3E",IF(COUNT(DRAFT!AF248,DRAFT!AJ248)&gt;0,DRAFT!AK248,""))))</f>
        <v/>
      </c>
      <c r="L246" s="2" t="str">
        <f>IF(COUNT($A246)=0,"",IF(K246="3E","3E",IF(K246="","I",LOOKUP(K246/M$2,{0,0.4,0.45,0.5,0.55,0.6,0.65,0.7,0.75,0.8,1},{"F","D","C","C+","B-","B","B+","A-","A","A+"}))))</f>
        <v/>
      </c>
      <c r="M246" s="1" t="str">
        <f>IF(COUNT($A246)=0,"",IF(K246="","--",IF(K246="3E","3E",LOOKUP(K246/M$2,{0,0.4,0.45,0.5,0.55,0.6,0.65,0.7,0.75,0.8,1},{0,2,2.25,2.5,2.75,3,3.25,3.5,3.75,4}))))</f>
        <v/>
      </c>
      <c r="N246" s="2" t="str">
        <f>IF(COUNT($A246)=0,"",IF($A246&lt;&gt;DRAFT!$B248,"ERR",IF(DRAFT!AS248="3E","3E",IF(COUNT(DRAFT!AO248,DRAFT!AS248)&gt;0,DRAFT!AT248,""))))</f>
        <v/>
      </c>
      <c r="O246" s="2" t="str">
        <f>IF(COUNT($A246)=0,"",IF(N246="3E","3E",IF(N246="","I",LOOKUP(N246/P$2,{0,0.4,0.45,0.5,0.55,0.6,0.65,0.7,0.75,0.8,1},{"F","D","C","C+","B-","B","B+","A-","A","A+"}))))</f>
        <v/>
      </c>
      <c r="P246" s="1" t="str">
        <f>IF(COUNT($A246)=0,"",IF(N246="","--",IF(N246="3E","3E",LOOKUP(N246/P$2,{0,0.4,0.45,0.5,0.55,0.6,0.65,0.7,0.75,0.8,1},{0,2,2.25,2.5,2.75,3,3.25,3.5,3.75,4}))))</f>
        <v/>
      </c>
      <c r="Q246" s="2" t="str">
        <f>IF(COUNT($A246)=0,"",IF($A246&lt;&gt;DRAFT!$B248,"ERR",IF(DRAFT!BB248="3E","3E",IF(COUNT(DRAFT!AX248,DRAFT!BB248)&gt;0,DRAFT!BC248,""))))</f>
        <v/>
      </c>
      <c r="R246" s="2" t="str">
        <f>IF(COUNT($A246)=0,"",IF(Q246="3E","3E",IF(Q246="","I",LOOKUP(Q246/S$2,{0,0.4,0.45,0.5,0.55,0.6,0.65,0.7,0.75,0.8,1},{"F","D","C","C+","B-","B","B+","A-","A","A+"}))))</f>
        <v/>
      </c>
      <c r="S246" s="1" t="str">
        <f>IF(COUNT($A246)=0,"",IF(Q246="","--",IF(Q246="3E","3E",LOOKUP(Q246/S$2,{0,0.4,0.45,0.5,0.55,0.6,0.65,0.7,0.75,0.8,1},{0,2,2.25,2.5,2.75,3,3.25,3.5,3.75,4}))))</f>
        <v/>
      </c>
      <c r="T246" s="2" t="str">
        <f>IF(COUNT($A246)=0,"",IF($A246&lt;&gt;DRAFT!$B248,"ERR",IF(DRAFT!BK248="3E","3E",IF(COUNT(DRAFT!BG248,DRAFT!BK248)&gt;0,DRAFT!BL248,""))))</f>
        <v/>
      </c>
      <c r="U246" s="2" t="str">
        <f>IF(COUNT($A246)=0,"",IF(T246="3E","3E",IF(T246="","I",LOOKUP(T246/V$2,{0,0.4,0.45,0.5,0.55,0.6,0.65,0.7,0.75,0.8,1},{"F","D","C","C+","B-","B","B+","A-","A","A+"}))))</f>
        <v/>
      </c>
      <c r="V246" s="1" t="str">
        <f>IF(COUNT($A246)=0,"",IF(T246="","--",IF(T246="3E","3E",LOOKUP(T246/V$2,{0,0.4,0.45,0.5,0.55,0.6,0.65,0.7,0.75,0.8,1},{0,2,2.25,2.5,2.75,3,3.25,3.5,3.75,4}))))</f>
        <v/>
      </c>
      <c r="W246" s="2" t="str">
        <f>IF(COUNT($A246)=0,"",IF($A246&lt;&gt;DRAFT!$B248,"ERR",IF(DRAFT!BT248="3E","3E",IF(COUNT(DRAFT!BP248,DRAFT!BT248)&gt;0,DRAFT!BU248,""))))</f>
        <v/>
      </c>
      <c r="X246" s="2" t="str">
        <f>IF(COUNT($A246)=0,"",IF(W246="3E","3E",IF(W246="","I",LOOKUP(W246/Y$2,{0,0.4,0.45,0.5,0.55,0.6,0.65,0.7,0.75,0.8,1},{"F","D","C","C+","B-","B","B+","A-","A","A+"}))))</f>
        <v/>
      </c>
      <c r="Y246" s="1" t="str">
        <f>IF(COUNT($A246)=0,"",IF(W246="","--",IF(W246="3E","3E",LOOKUP(W246/Y$2,{0,0.4,0.45,0.5,0.55,0.6,0.65,0.7,0.75,0.8,1},{0,2,2.25,2.5,2.75,3,3.25,3.5,3.75,4}))))</f>
        <v/>
      </c>
      <c r="Z246" s="2" t="str">
        <f>IF(COUNT($A246)=0,"",IF($A246&lt;&gt;DRAFT!$B248,"ERR",IF(DRAFT!CC248="3E","3E",IF(COUNT(DRAFT!BY248,DRAFT!CC248)&gt;0,DRAFT!CD248,""))))</f>
        <v/>
      </c>
      <c r="AA246" s="2" t="str">
        <f>IF(COUNT($A246)=0,"",IF(Z246="3E","3E",IF(Z246="","I",LOOKUP(Z246/AB$2,{0,0.4,0.45,0.5,0.55,0.6,0.65,0.7,0.75,0.8,1},{"F","D","C","C+","B-","B","B+","A-","A","A+"}))))</f>
        <v/>
      </c>
      <c r="AB246" s="1" t="str">
        <f>IF(COUNT($A246)=0,"",IF(Z246="","--",IF(Z246="3E","3E",LOOKUP(Z246/AB$2,{0,0.4,0.45,0.5,0.55,0.6,0.65,0.7,0.75,0.8,1},{0,2,2.25,2.5,2.75,3,3.25,3.5,3.75,4}))))</f>
        <v/>
      </c>
      <c r="AC246" s="2" t="str">
        <f>IF(COUNT($A246)=0,"",IF($A246&lt;&gt;DRAFT!$B248,"ERR",IF(DRAFT!CF248&gt;0,DRAFT!CF248,"")))</f>
        <v/>
      </c>
      <c r="AD246" s="2" t="str">
        <f>IF(COUNT($A246)=0,"",IF(AC246="3E","3E",IF(AC246="","I",LOOKUP(AC246/AE$2,{0,0.4,0.45,0.5,0.55,0.6,0.65,0.7,0.75,0.8,1},{"F","D","C","C+","B-","B","B+","A-","A","A+"}))))</f>
        <v/>
      </c>
      <c r="AE246" s="1" t="str">
        <f>IF(COUNT($A246)=0,"",IF(AC246="","--",IF(AC246="3E","3E",LOOKUP(AC246/AE$2,{0,0.4,0.45,0.5,0.55,0.6,0.65,0.7,0.75,0.8,1},{0,2,2.25,2.5,2.75,3,3.25,3.5,3.75,4}))))</f>
        <v/>
      </c>
      <c r="AF246" s="2" t="str">
        <f>IF(COUNT($A246)=0,"",IF($A246&lt;&gt;DRAFT!$B248,"ERR",IF(DRAFT!CI248&gt;0,DRAFT!CK248,"")))</f>
        <v/>
      </c>
      <c r="AG246" s="2" t="str">
        <f>IF(COUNT($A246)=0,"",IF(AF246="3E","3E",IF(AF246="","I",LOOKUP(AF246/AH$2,{0,0.4,0.45,0.5,0.55,0.6,0.65,0.7,0.75,0.8,1},{"F","D","C","C+","B-","B","B+","A-","A","A+"}))))</f>
        <v/>
      </c>
      <c r="AH246" s="1" t="str">
        <f>IF(COUNT($A246)=0,"",IF(AF246="","--",IF(AF246="3E","3E",LOOKUP(AF246/AH$2,{0,0.4,0.45,0.5,0.55,0.6,0.65,0.7,0.75,0.8,1},{0,2,2.25,2.5,2.75,3,3.25,3.5,3.75,4}))))</f>
        <v/>
      </c>
      <c r="AI246" s="2" t="str">
        <f>IF($A246&lt;&gt;DRAFT!$B248,"ERR",IF(OR(COUNT($A246)=0,COUNT(DRAFT!CL248:CN248,DRAFT!CP248:CR248)=0),"",CEILING(SUM(DRAFT!CO248,DRAFT!CS248,DRAFT!CT248),1)))</f>
        <v/>
      </c>
      <c r="AJ246" s="2" t="str">
        <f>IF(COUNT($A246)=0,"",IF(AI246="3E","3E",IF(AI246="","I",LOOKUP(AI246/AK$2,{0,0.4,0.45,0.5,0.55,0.6,0.65,0.7,0.75,0.8,1},{"F","D","C","C+","B-","B","B+","A-","A","A+"}))))</f>
        <v/>
      </c>
      <c r="AK246" s="1" t="str">
        <f>IF(COUNT($A246)=0,"",IF(AI246="","--",IF(AI246="3E","3E",LOOKUP(AI246/AK$2,{0,0.4,0.45,0.5,0.55,0.6,0.65,0.7,0.75,0.8,1},{0,2,2.25,2.5,2.75,3,3.25,3.5,3.75,4}))))</f>
        <v/>
      </c>
      <c r="AL246" s="4" t="str">
        <f>IF(OR(COUNT($A246)=0,COUNT(B246:AK246)=0),"",IF(COUNTIF(B246:AK246,"3E")&gt;0,"3E",IF(DRAFT!$A248="R",TRUNC(SUMPRODUCT(RGP,RCP)/TCP,3),TRUNC((SUMPRODUCT(--(IMDGP&gt;0)*IMDGP,IMCP)+CEILING(DRAFT!$DB248*42,0.25))/TCP,3))))</f>
        <v/>
      </c>
      <c r="AM246" s="2" t="str">
        <f>IF(OR(COUNT($A246)=0,COUNT(B246:AK246)=0),"",IF(COUNTIF(B246:AK246,"3E")&gt;0,"3E",IF(DRAFT!$A248="R",SUMPRODUCT(--(RGP&gt;=2),RCP),SUMPRODUCT(--(IMDGP&gt;0),--(IMGP=0),IMCP)+DRAFT!$DC248)))</f>
        <v/>
      </c>
      <c r="AN246" s="67" t="str">
        <f>IF(AL246="3E","3E",IF(COUNT($A246)=0,"",IF(COUNT(AI246)=0,"--",ROUND(((CEILING(DRAFT!$CV248*38,0.25)+CEILING(DRAFT!$CX248*38,0.25)+CEILING(DRAFT!$CZ248*42,0.25)+CEILING($AL246*42,0.25))/160),2))))</f>
        <v/>
      </c>
      <c r="AO246" s="2" t="str">
        <f>IF(AN246="3E","3E",IF(COUNT($A246)=0,"",IF(COUNT(AN246)=0,"I",LOOKUP(AN246,{0,2,2.25,2.5,2.75,3,3.25,3.5,3.75,4},{"F","D","C","C+","B-","B","B+","A-","A","A+"}))))</f>
        <v/>
      </c>
      <c r="AP246" s="2" t="str">
        <f>IF(AN246="3E","3E",IF(OR(COUNT(A246)=0,COUNT(AN246)=0),"",DRAFT!CW248+DRAFT!CY248+DRAFT!DA248+N(TABULATION!AM246)))</f>
        <v/>
      </c>
      <c r="AQ246" s="2" t="str">
        <f>IF(OR(COUNT($A246)=0,COUNT(B246:AK246)=0),"",IF(COUNTIF(B246:AM246,"3E")&gt;0,"3E",IF(AND(DRAFT!$A248="IM",OR($AL246&gt;DRAFT!$DB248,$AM246&gt;DRAFT!$DC248)),"IMPROVED",IF(AND(DRAFT!$A248="IM",$AL246&lt;=DRAFT!$DB248,$AM246&lt;=DRAFT!$DC248),"NOT IMPROVED",IF(AND(DRAFT!CU248="S",AH246&gt;=2,AK246&gt;=2,AN246&gt;=2.5,AP246&gt;=144),"PASS","FAIL")))))</f>
        <v/>
      </c>
      <c r="AR246" s="2" t="str">
        <f t="shared" si="6"/>
        <v/>
      </c>
      <c r="AS246" s="2" t="str">
        <f t="shared" si="7"/>
        <v/>
      </c>
    </row>
    <row r="247" spans="1:45" ht="18.95" customHeight="1" x14ac:dyDescent="0.25">
      <c r="A247" s="3" t="str">
        <f>IF(DRAFT!$B249="","",DRAFT!$B249)</f>
        <v/>
      </c>
      <c r="B247" s="2" t="str">
        <f>IF(COUNT($A247)=0,"",IF($A247&lt;&gt;DRAFT!$B249,"ERR",IF(DRAFT!I249="3E","3E",IF(COUNT(DRAFT!E249,DRAFT!I249)&gt;0,DRAFT!J249,""))))</f>
        <v/>
      </c>
      <c r="C247" s="2" t="str">
        <f>IF(COUNT($A247)=0,"",IF(B247="3E","3E",IF(B247="","I",LOOKUP(B247/D$2,{0,0.4,0.45,0.5,0.55,0.6,0.65,0.7,0.75,0.8,1},{"F","D","C","C+","B-","B","B+","A-","A","A+"}))))</f>
        <v/>
      </c>
      <c r="D247" s="1" t="str">
        <f>IF(COUNT($A247)=0,"",IF(B247="","--",IF(B247="3E","3E",LOOKUP(B247/D$2,{0,0.4,0.45,0.5,0.55,0.6,0.65,0.7,0.75,0.8,1},{0,2,2.25,2.5,2.75,3,3.25,3.5,3.75,4}))))</f>
        <v/>
      </c>
      <c r="E247" s="2" t="str">
        <f>IF(COUNT($A247)=0,"",IF($A247&lt;&gt;DRAFT!$B249,"ERR",IF(DRAFT!R249="3E","3E",IF(COUNT(DRAFT!N249,DRAFT!R249)&gt;0,DRAFT!S249,""))))</f>
        <v/>
      </c>
      <c r="F247" s="2" t="str">
        <f>IF(COUNT($A247)=0,"",IF(E247="3E","3E",IF(E247="","I",LOOKUP(E247/G$2,{0,0.4,0.45,0.5,0.55,0.6,0.65,0.7,0.75,0.8,1},{"F","D","C","C+","B-","B","B+","A-","A","A+"}))))</f>
        <v/>
      </c>
      <c r="G247" s="1" t="str">
        <f>IF(COUNT($A247)=0,"",IF(E247="","--",IF(E247="3E","3E",LOOKUP(E247/G$2,{0,0.4,0.45,0.5,0.55,0.6,0.65,0.7,0.75,0.8,1},{0,2,2.25,2.5,2.75,3,3.25,3.5,3.75,4}))))</f>
        <v/>
      </c>
      <c r="H247" s="2" t="str">
        <f>IF(COUNT($A247)=0,"",IF($A247&lt;&gt;DRAFT!$B249,"ERR",IF(DRAFT!AA249="3E","3E",IF(COUNT(DRAFT!W249,DRAFT!AA249)&gt;0,DRAFT!AB249,""))))</f>
        <v/>
      </c>
      <c r="I247" s="2" t="str">
        <f>IF(COUNT($A247)=0,"",IF(H247="3E","3E",IF(H247="","I",LOOKUP(H247/J$2,{0,0.4,0.45,0.5,0.55,0.6,0.65,0.7,0.75,0.8,1},{"F","D","C","C+","B-","B","B+","A-","A","A+"}))))</f>
        <v/>
      </c>
      <c r="J247" s="1" t="str">
        <f>IF(COUNT($A247)=0,"",IF(H247="","--",IF(H247="3E","3E",LOOKUP(H247/J$2,{0,0.4,0.45,0.5,0.55,0.6,0.65,0.7,0.75,0.8,1},{0,2,2.25,2.5,2.75,3,3.25,3.5,3.75,4}))))</f>
        <v/>
      </c>
      <c r="K247" s="2" t="str">
        <f>IF(COUNT($A247)=0,"",IF($A247&lt;&gt;DRAFT!$B249,"ERR",IF(DRAFT!AJ249="3E","3E",IF(COUNT(DRAFT!AF249,DRAFT!AJ249)&gt;0,DRAFT!AK249,""))))</f>
        <v/>
      </c>
      <c r="L247" s="2" t="str">
        <f>IF(COUNT($A247)=0,"",IF(K247="3E","3E",IF(K247="","I",LOOKUP(K247/M$2,{0,0.4,0.45,0.5,0.55,0.6,0.65,0.7,0.75,0.8,1},{"F","D","C","C+","B-","B","B+","A-","A","A+"}))))</f>
        <v/>
      </c>
      <c r="M247" s="1" t="str">
        <f>IF(COUNT($A247)=0,"",IF(K247="","--",IF(K247="3E","3E",LOOKUP(K247/M$2,{0,0.4,0.45,0.5,0.55,0.6,0.65,0.7,0.75,0.8,1},{0,2,2.25,2.5,2.75,3,3.25,3.5,3.75,4}))))</f>
        <v/>
      </c>
      <c r="N247" s="2" t="str">
        <f>IF(COUNT($A247)=0,"",IF($A247&lt;&gt;DRAFT!$B249,"ERR",IF(DRAFT!AS249="3E","3E",IF(COUNT(DRAFT!AO249,DRAFT!AS249)&gt;0,DRAFT!AT249,""))))</f>
        <v/>
      </c>
      <c r="O247" s="2" t="str">
        <f>IF(COUNT($A247)=0,"",IF(N247="3E","3E",IF(N247="","I",LOOKUP(N247/P$2,{0,0.4,0.45,0.5,0.55,0.6,0.65,0.7,0.75,0.8,1},{"F","D","C","C+","B-","B","B+","A-","A","A+"}))))</f>
        <v/>
      </c>
      <c r="P247" s="1" t="str">
        <f>IF(COUNT($A247)=0,"",IF(N247="","--",IF(N247="3E","3E",LOOKUP(N247/P$2,{0,0.4,0.45,0.5,0.55,0.6,0.65,0.7,0.75,0.8,1},{0,2,2.25,2.5,2.75,3,3.25,3.5,3.75,4}))))</f>
        <v/>
      </c>
      <c r="Q247" s="2" t="str">
        <f>IF(COUNT($A247)=0,"",IF($A247&lt;&gt;DRAFT!$B249,"ERR",IF(DRAFT!BB249="3E","3E",IF(COUNT(DRAFT!AX249,DRAFT!BB249)&gt;0,DRAFT!BC249,""))))</f>
        <v/>
      </c>
      <c r="R247" s="2" t="str">
        <f>IF(COUNT($A247)=0,"",IF(Q247="3E","3E",IF(Q247="","I",LOOKUP(Q247/S$2,{0,0.4,0.45,0.5,0.55,0.6,0.65,0.7,0.75,0.8,1},{"F","D","C","C+","B-","B","B+","A-","A","A+"}))))</f>
        <v/>
      </c>
      <c r="S247" s="1" t="str">
        <f>IF(COUNT($A247)=0,"",IF(Q247="","--",IF(Q247="3E","3E",LOOKUP(Q247/S$2,{0,0.4,0.45,0.5,0.55,0.6,0.65,0.7,0.75,0.8,1},{0,2,2.25,2.5,2.75,3,3.25,3.5,3.75,4}))))</f>
        <v/>
      </c>
      <c r="T247" s="2" t="str">
        <f>IF(COUNT($A247)=0,"",IF($A247&lt;&gt;DRAFT!$B249,"ERR",IF(DRAFT!BK249="3E","3E",IF(COUNT(DRAFT!BG249,DRAFT!BK249)&gt;0,DRAFT!BL249,""))))</f>
        <v/>
      </c>
      <c r="U247" s="2" t="str">
        <f>IF(COUNT($A247)=0,"",IF(T247="3E","3E",IF(T247="","I",LOOKUP(T247/V$2,{0,0.4,0.45,0.5,0.55,0.6,0.65,0.7,0.75,0.8,1},{"F","D","C","C+","B-","B","B+","A-","A","A+"}))))</f>
        <v/>
      </c>
      <c r="V247" s="1" t="str">
        <f>IF(COUNT($A247)=0,"",IF(T247="","--",IF(T247="3E","3E",LOOKUP(T247/V$2,{0,0.4,0.45,0.5,0.55,0.6,0.65,0.7,0.75,0.8,1},{0,2,2.25,2.5,2.75,3,3.25,3.5,3.75,4}))))</f>
        <v/>
      </c>
      <c r="W247" s="2" t="str">
        <f>IF(COUNT($A247)=0,"",IF($A247&lt;&gt;DRAFT!$B249,"ERR",IF(DRAFT!BT249="3E","3E",IF(COUNT(DRAFT!BP249,DRAFT!BT249)&gt;0,DRAFT!BU249,""))))</f>
        <v/>
      </c>
      <c r="X247" s="2" t="str">
        <f>IF(COUNT($A247)=0,"",IF(W247="3E","3E",IF(W247="","I",LOOKUP(W247/Y$2,{0,0.4,0.45,0.5,0.55,0.6,0.65,0.7,0.75,0.8,1},{"F","D","C","C+","B-","B","B+","A-","A","A+"}))))</f>
        <v/>
      </c>
      <c r="Y247" s="1" t="str">
        <f>IF(COUNT($A247)=0,"",IF(W247="","--",IF(W247="3E","3E",LOOKUP(W247/Y$2,{0,0.4,0.45,0.5,0.55,0.6,0.65,0.7,0.75,0.8,1},{0,2,2.25,2.5,2.75,3,3.25,3.5,3.75,4}))))</f>
        <v/>
      </c>
      <c r="Z247" s="2" t="str">
        <f>IF(COUNT($A247)=0,"",IF($A247&lt;&gt;DRAFT!$B249,"ERR",IF(DRAFT!CC249="3E","3E",IF(COUNT(DRAFT!BY249,DRAFT!CC249)&gt;0,DRAFT!CD249,""))))</f>
        <v/>
      </c>
      <c r="AA247" s="2" t="str">
        <f>IF(COUNT($A247)=0,"",IF(Z247="3E","3E",IF(Z247="","I",LOOKUP(Z247/AB$2,{0,0.4,0.45,0.5,0.55,0.6,0.65,0.7,0.75,0.8,1},{"F","D","C","C+","B-","B","B+","A-","A","A+"}))))</f>
        <v/>
      </c>
      <c r="AB247" s="1" t="str">
        <f>IF(COUNT($A247)=0,"",IF(Z247="","--",IF(Z247="3E","3E",LOOKUP(Z247/AB$2,{0,0.4,0.45,0.5,0.55,0.6,0.65,0.7,0.75,0.8,1},{0,2,2.25,2.5,2.75,3,3.25,3.5,3.75,4}))))</f>
        <v/>
      </c>
      <c r="AC247" s="2" t="str">
        <f>IF(COUNT($A247)=0,"",IF($A247&lt;&gt;DRAFT!$B249,"ERR",IF(DRAFT!CF249&gt;0,DRAFT!CF249,"")))</f>
        <v/>
      </c>
      <c r="AD247" s="2" t="str">
        <f>IF(COUNT($A247)=0,"",IF(AC247="3E","3E",IF(AC247="","I",LOOKUP(AC247/AE$2,{0,0.4,0.45,0.5,0.55,0.6,0.65,0.7,0.75,0.8,1},{"F","D","C","C+","B-","B","B+","A-","A","A+"}))))</f>
        <v/>
      </c>
      <c r="AE247" s="1" t="str">
        <f>IF(COUNT($A247)=0,"",IF(AC247="","--",IF(AC247="3E","3E",LOOKUP(AC247/AE$2,{0,0.4,0.45,0.5,0.55,0.6,0.65,0.7,0.75,0.8,1},{0,2,2.25,2.5,2.75,3,3.25,3.5,3.75,4}))))</f>
        <v/>
      </c>
      <c r="AF247" s="2" t="str">
        <f>IF(COUNT($A247)=0,"",IF($A247&lt;&gt;DRAFT!$B249,"ERR",IF(DRAFT!CI249&gt;0,DRAFT!CK249,"")))</f>
        <v/>
      </c>
      <c r="AG247" s="2" t="str">
        <f>IF(COUNT($A247)=0,"",IF(AF247="3E","3E",IF(AF247="","I",LOOKUP(AF247/AH$2,{0,0.4,0.45,0.5,0.55,0.6,0.65,0.7,0.75,0.8,1},{"F","D","C","C+","B-","B","B+","A-","A","A+"}))))</f>
        <v/>
      </c>
      <c r="AH247" s="1" t="str">
        <f>IF(COUNT($A247)=0,"",IF(AF247="","--",IF(AF247="3E","3E",LOOKUP(AF247/AH$2,{0,0.4,0.45,0.5,0.55,0.6,0.65,0.7,0.75,0.8,1},{0,2,2.25,2.5,2.75,3,3.25,3.5,3.75,4}))))</f>
        <v/>
      </c>
      <c r="AI247" s="2" t="str">
        <f>IF($A247&lt;&gt;DRAFT!$B249,"ERR",IF(OR(COUNT($A247)=0,COUNT(DRAFT!CL249:CN249,DRAFT!CP249:CR249)=0),"",CEILING(SUM(DRAFT!CO249,DRAFT!CS249,DRAFT!CT249),1)))</f>
        <v/>
      </c>
      <c r="AJ247" s="2" t="str">
        <f>IF(COUNT($A247)=0,"",IF(AI247="3E","3E",IF(AI247="","I",LOOKUP(AI247/AK$2,{0,0.4,0.45,0.5,0.55,0.6,0.65,0.7,0.75,0.8,1},{"F","D","C","C+","B-","B","B+","A-","A","A+"}))))</f>
        <v/>
      </c>
      <c r="AK247" s="1" t="str">
        <f>IF(COUNT($A247)=0,"",IF(AI247="","--",IF(AI247="3E","3E",LOOKUP(AI247/AK$2,{0,0.4,0.45,0.5,0.55,0.6,0.65,0.7,0.75,0.8,1},{0,2,2.25,2.5,2.75,3,3.25,3.5,3.75,4}))))</f>
        <v/>
      </c>
      <c r="AL247" s="4" t="str">
        <f>IF(OR(COUNT($A247)=0,COUNT(B247:AK247)=0),"",IF(COUNTIF(B247:AK247,"3E")&gt;0,"3E",IF(DRAFT!$A249="R",TRUNC(SUMPRODUCT(RGP,RCP)/TCP,3),TRUNC((SUMPRODUCT(--(IMDGP&gt;0)*IMDGP,IMCP)+CEILING(DRAFT!$DB249*42,0.25))/TCP,3))))</f>
        <v/>
      </c>
      <c r="AM247" s="2" t="str">
        <f>IF(OR(COUNT($A247)=0,COUNT(B247:AK247)=0),"",IF(COUNTIF(B247:AK247,"3E")&gt;0,"3E",IF(DRAFT!$A249="R",SUMPRODUCT(--(RGP&gt;=2),RCP),SUMPRODUCT(--(IMDGP&gt;0),--(IMGP=0),IMCP)+DRAFT!$DC249)))</f>
        <v/>
      </c>
      <c r="AN247" s="67" t="str">
        <f>IF(AL247="3E","3E",IF(COUNT($A247)=0,"",IF(COUNT(AI247)=0,"--",ROUND(((CEILING(DRAFT!$CV249*38,0.25)+CEILING(DRAFT!$CX249*38,0.25)+CEILING(DRAFT!$CZ249*42,0.25)+CEILING($AL247*42,0.25))/160),2))))</f>
        <v/>
      </c>
      <c r="AO247" s="2" t="str">
        <f>IF(AN247="3E","3E",IF(COUNT($A247)=0,"",IF(COUNT(AN247)=0,"I",LOOKUP(AN247,{0,2,2.25,2.5,2.75,3,3.25,3.5,3.75,4},{"F","D","C","C+","B-","B","B+","A-","A","A+"}))))</f>
        <v/>
      </c>
      <c r="AP247" s="2" t="str">
        <f>IF(AN247="3E","3E",IF(OR(COUNT(A247)=0,COUNT(AN247)=0),"",DRAFT!CW249+DRAFT!CY249+DRAFT!DA249+N(TABULATION!AM247)))</f>
        <v/>
      </c>
      <c r="AQ247" s="2" t="str">
        <f>IF(OR(COUNT($A247)=0,COUNT(B247:AK247)=0),"",IF(COUNTIF(B247:AM247,"3E")&gt;0,"3E",IF(AND(DRAFT!$A249="IM",OR($AL247&gt;DRAFT!$DB249,$AM247&gt;DRAFT!$DC249)),"IMPROVED",IF(AND(DRAFT!$A249="IM",$AL247&lt;=DRAFT!$DB249,$AM247&lt;=DRAFT!$DC249),"NOT IMPROVED",IF(AND(DRAFT!CU249="S",AH247&gt;=2,AK247&gt;=2,AN247&gt;=2.5,AP247&gt;=144),"PASS","FAIL")))))</f>
        <v/>
      </c>
      <c r="AR247" s="2" t="str">
        <f t="shared" si="6"/>
        <v/>
      </c>
      <c r="AS247" s="2" t="str">
        <f t="shared" si="7"/>
        <v/>
      </c>
    </row>
    <row r="248" spans="1:45" ht="18.95" customHeight="1" x14ac:dyDescent="0.25">
      <c r="A248" s="3" t="str">
        <f>IF(DRAFT!$B250="","",DRAFT!$B250)</f>
        <v/>
      </c>
      <c r="B248" s="2" t="str">
        <f>IF(COUNT($A248)=0,"",IF($A248&lt;&gt;DRAFT!$B250,"ERR",IF(DRAFT!I250="3E","3E",IF(COUNT(DRAFT!E250,DRAFT!I250)&gt;0,DRAFT!J250,""))))</f>
        <v/>
      </c>
      <c r="C248" s="2" t="str">
        <f>IF(COUNT($A248)=0,"",IF(B248="3E","3E",IF(B248="","I",LOOKUP(B248/D$2,{0,0.4,0.45,0.5,0.55,0.6,0.65,0.7,0.75,0.8,1},{"F","D","C","C+","B-","B","B+","A-","A","A+"}))))</f>
        <v/>
      </c>
      <c r="D248" s="1" t="str">
        <f>IF(COUNT($A248)=0,"",IF(B248="","--",IF(B248="3E","3E",LOOKUP(B248/D$2,{0,0.4,0.45,0.5,0.55,0.6,0.65,0.7,0.75,0.8,1},{0,2,2.25,2.5,2.75,3,3.25,3.5,3.75,4}))))</f>
        <v/>
      </c>
      <c r="E248" s="2" t="str">
        <f>IF(COUNT($A248)=0,"",IF($A248&lt;&gt;DRAFT!$B250,"ERR",IF(DRAFT!R250="3E","3E",IF(COUNT(DRAFT!N250,DRAFT!R250)&gt;0,DRAFT!S250,""))))</f>
        <v/>
      </c>
      <c r="F248" s="2" t="str">
        <f>IF(COUNT($A248)=0,"",IF(E248="3E","3E",IF(E248="","I",LOOKUP(E248/G$2,{0,0.4,0.45,0.5,0.55,0.6,0.65,0.7,0.75,0.8,1},{"F","D","C","C+","B-","B","B+","A-","A","A+"}))))</f>
        <v/>
      </c>
      <c r="G248" s="1" t="str">
        <f>IF(COUNT($A248)=0,"",IF(E248="","--",IF(E248="3E","3E",LOOKUP(E248/G$2,{0,0.4,0.45,0.5,0.55,0.6,0.65,0.7,0.75,0.8,1},{0,2,2.25,2.5,2.75,3,3.25,3.5,3.75,4}))))</f>
        <v/>
      </c>
      <c r="H248" s="2" t="str">
        <f>IF(COUNT($A248)=0,"",IF($A248&lt;&gt;DRAFT!$B250,"ERR",IF(DRAFT!AA250="3E","3E",IF(COUNT(DRAFT!W250,DRAFT!AA250)&gt;0,DRAFT!AB250,""))))</f>
        <v/>
      </c>
      <c r="I248" s="2" t="str">
        <f>IF(COUNT($A248)=0,"",IF(H248="3E","3E",IF(H248="","I",LOOKUP(H248/J$2,{0,0.4,0.45,0.5,0.55,0.6,0.65,0.7,0.75,0.8,1},{"F","D","C","C+","B-","B","B+","A-","A","A+"}))))</f>
        <v/>
      </c>
      <c r="J248" s="1" t="str">
        <f>IF(COUNT($A248)=0,"",IF(H248="","--",IF(H248="3E","3E",LOOKUP(H248/J$2,{0,0.4,0.45,0.5,0.55,0.6,0.65,0.7,0.75,0.8,1},{0,2,2.25,2.5,2.75,3,3.25,3.5,3.75,4}))))</f>
        <v/>
      </c>
      <c r="K248" s="2" t="str">
        <f>IF(COUNT($A248)=0,"",IF($A248&lt;&gt;DRAFT!$B250,"ERR",IF(DRAFT!AJ250="3E","3E",IF(COUNT(DRAFT!AF250,DRAFT!AJ250)&gt;0,DRAFT!AK250,""))))</f>
        <v/>
      </c>
      <c r="L248" s="2" t="str">
        <f>IF(COUNT($A248)=0,"",IF(K248="3E","3E",IF(K248="","I",LOOKUP(K248/M$2,{0,0.4,0.45,0.5,0.55,0.6,0.65,0.7,0.75,0.8,1},{"F","D","C","C+","B-","B","B+","A-","A","A+"}))))</f>
        <v/>
      </c>
      <c r="M248" s="1" t="str">
        <f>IF(COUNT($A248)=0,"",IF(K248="","--",IF(K248="3E","3E",LOOKUP(K248/M$2,{0,0.4,0.45,0.5,0.55,0.6,0.65,0.7,0.75,0.8,1},{0,2,2.25,2.5,2.75,3,3.25,3.5,3.75,4}))))</f>
        <v/>
      </c>
      <c r="N248" s="2" t="str">
        <f>IF(COUNT($A248)=0,"",IF($A248&lt;&gt;DRAFT!$B250,"ERR",IF(DRAFT!AS250="3E","3E",IF(COUNT(DRAFT!AO250,DRAFT!AS250)&gt;0,DRAFT!AT250,""))))</f>
        <v/>
      </c>
      <c r="O248" s="2" t="str">
        <f>IF(COUNT($A248)=0,"",IF(N248="3E","3E",IF(N248="","I",LOOKUP(N248/P$2,{0,0.4,0.45,0.5,0.55,0.6,0.65,0.7,0.75,0.8,1},{"F","D","C","C+","B-","B","B+","A-","A","A+"}))))</f>
        <v/>
      </c>
      <c r="P248" s="1" t="str">
        <f>IF(COUNT($A248)=0,"",IF(N248="","--",IF(N248="3E","3E",LOOKUP(N248/P$2,{0,0.4,0.45,0.5,0.55,0.6,0.65,0.7,0.75,0.8,1},{0,2,2.25,2.5,2.75,3,3.25,3.5,3.75,4}))))</f>
        <v/>
      </c>
      <c r="Q248" s="2" t="str">
        <f>IF(COUNT($A248)=0,"",IF($A248&lt;&gt;DRAFT!$B250,"ERR",IF(DRAFT!BB250="3E","3E",IF(COUNT(DRAFT!AX250,DRAFT!BB250)&gt;0,DRAFT!BC250,""))))</f>
        <v/>
      </c>
      <c r="R248" s="2" t="str">
        <f>IF(COUNT($A248)=0,"",IF(Q248="3E","3E",IF(Q248="","I",LOOKUP(Q248/S$2,{0,0.4,0.45,0.5,0.55,0.6,0.65,0.7,0.75,0.8,1},{"F","D","C","C+","B-","B","B+","A-","A","A+"}))))</f>
        <v/>
      </c>
      <c r="S248" s="1" t="str">
        <f>IF(COUNT($A248)=0,"",IF(Q248="","--",IF(Q248="3E","3E",LOOKUP(Q248/S$2,{0,0.4,0.45,0.5,0.55,0.6,0.65,0.7,0.75,0.8,1},{0,2,2.25,2.5,2.75,3,3.25,3.5,3.75,4}))))</f>
        <v/>
      </c>
      <c r="T248" s="2" t="str">
        <f>IF(COUNT($A248)=0,"",IF($A248&lt;&gt;DRAFT!$B250,"ERR",IF(DRAFT!BK250="3E","3E",IF(COUNT(DRAFT!BG250,DRAFT!BK250)&gt;0,DRAFT!BL250,""))))</f>
        <v/>
      </c>
      <c r="U248" s="2" t="str">
        <f>IF(COUNT($A248)=0,"",IF(T248="3E","3E",IF(T248="","I",LOOKUP(T248/V$2,{0,0.4,0.45,0.5,0.55,0.6,0.65,0.7,0.75,0.8,1},{"F","D","C","C+","B-","B","B+","A-","A","A+"}))))</f>
        <v/>
      </c>
      <c r="V248" s="1" t="str">
        <f>IF(COUNT($A248)=0,"",IF(T248="","--",IF(T248="3E","3E",LOOKUP(T248/V$2,{0,0.4,0.45,0.5,0.55,0.6,0.65,0.7,0.75,0.8,1},{0,2,2.25,2.5,2.75,3,3.25,3.5,3.75,4}))))</f>
        <v/>
      </c>
      <c r="W248" s="2" t="str">
        <f>IF(COUNT($A248)=0,"",IF($A248&lt;&gt;DRAFT!$B250,"ERR",IF(DRAFT!BT250="3E","3E",IF(COUNT(DRAFT!BP250,DRAFT!BT250)&gt;0,DRAFT!BU250,""))))</f>
        <v/>
      </c>
      <c r="X248" s="2" t="str">
        <f>IF(COUNT($A248)=0,"",IF(W248="3E","3E",IF(W248="","I",LOOKUP(W248/Y$2,{0,0.4,0.45,0.5,0.55,0.6,0.65,0.7,0.75,0.8,1},{"F","D","C","C+","B-","B","B+","A-","A","A+"}))))</f>
        <v/>
      </c>
      <c r="Y248" s="1" t="str">
        <f>IF(COUNT($A248)=0,"",IF(W248="","--",IF(W248="3E","3E",LOOKUP(W248/Y$2,{0,0.4,0.45,0.5,0.55,0.6,0.65,0.7,0.75,0.8,1},{0,2,2.25,2.5,2.75,3,3.25,3.5,3.75,4}))))</f>
        <v/>
      </c>
      <c r="Z248" s="2" t="str">
        <f>IF(COUNT($A248)=0,"",IF($A248&lt;&gt;DRAFT!$B250,"ERR",IF(DRAFT!CC250="3E","3E",IF(COUNT(DRAFT!BY250,DRAFT!CC250)&gt;0,DRAFT!CD250,""))))</f>
        <v/>
      </c>
      <c r="AA248" s="2" t="str">
        <f>IF(COUNT($A248)=0,"",IF(Z248="3E","3E",IF(Z248="","I",LOOKUP(Z248/AB$2,{0,0.4,0.45,0.5,0.55,0.6,0.65,0.7,0.75,0.8,1},{"F","D","C","C+","B-","B","B+","A-","A","A+"}))))</f>
        <v/>
      </c>
      <c r="AB248" s="1" t="str">
        <f>IF(COUNT($A248)=0,"",IF(Z248="","--",IF(Z248="3E","3E",LOOKUP(Z248/AB$2,{0,0.4,0.45,0.5,0.55,0.6,0.65,0.7,0.75,0.8,1},{0,2,2.25,2.5,2.75,3,3.25,3.5,3.75,4}))))</f>
        <v/>
      </c>
      <c r="AC248" s="2" t="str">
        <f>IF(COUNT($A248)=0,"",IF($A248&lt;&gt;DRAFT!$B250,"ERR",IF(DRAFT!CF250&gt;0,DRAFT!CF250,"")))</f>
        <v/>
      </c>
      <c r="AD248" s="2" t="str">
        <f>IF(COUNT($A248)=0,"",IF(AC248="3E","3E",IF(AC248="","I",LOOKUP(AC248/AE$2,{0,0.4,0.45,0.5,0.55,0.6,0.65,0.7,0.75,0.8,1},{"F","D","C","C+","B-","B","B+","A-","A","A+"}))))</f>
        <v/>
      </c>
      <c r="AE248" s="1" t="str">
        <f>IF(COUNT($A248)=0,"",IF(AC248="","--",IF(AC248="3E","3E",LOOKUP(AC248/AE$2,{0,0.4,0.45,0.5,0.55,0.6,0.65,0.7,0.75,0.8,1},{0,2,2.25,2.5,2.75,3,3.25,3.5,3.75,4}))))</f>
        <v/>
      </c>
      <c r="AF248" s="2" t="str">
        <f>IF(COUNT($A248)=0,"",IF($A248&lt;&gt;DRAFT!$B250,"ERR",IF(DRAFT!CI250&gt;0,DRAFT!CK250,"")))</f>
        <v/>
      </c>
      <c r="AG248" s="2" t="str">
        <f>IF(COUNT($A248)=0,"",IF(AF248="3E","3E",IF(AF248="","I",LOOKUP(AF248/AH$2,{0,0.4,0.45,0.5,0.55,0.6,0.65,0.7,0.75,0.8,1},{"F","D","C","C+","B-","B","B+","A-","A","A+"}))))</f>
        <v/>
      </c>
      <c r="AH248" s="1" t="str">
        <f>IF(COUNT($A248)=0,"",IF(AF248="","--",IF(AF248="3E","3E",LOOKUP(AF248/AH$2,{0,0.4,0.45,0.5,0.55,0.6,0.65,0.7,0.75,0.8,1},{0,2,2.25,2.5,2.75,3,3.25,3.5,3.75,4}))))</f>
        <v/>
      </c>
      <c r="AI248" s="2" t="str">
        <f>IF($A248&lt;&gt;DRAFT!$B250,"ERR",IF(OR(COUNT($A248)=0,COUNT(DRAFT!CL250:CN250,DRAFT!CP250:CR250)=0),"",CEILING(SUM(DRAFT!CO250,DRAFT!CS250,DRAFT!CT250),1)))</f>
        <v/>
      </c>
      <c r="AJ248" s="2" t="str">
        <f>IF(COUNT($A248)=0,"",IF(AI248="3E","3E",IF(AI248="","I",LOOKUP(AI248/AK$2,{0,0.4,0.45,0.5,0.55,0.6,0.65,0.7,0.75,0.8,1},{"F","D","C","C+","B-","B","B+","A-","A","A+"}))))</f>
        <v/>
      </c>
      <c r="AK248" s="1" t="str">
        <f>IF(COUNT($A248)=0,"",IF(AI248="","--",IF(AI248="3E","3E",LOOKUP(AI248/AK$2,{0,0.4,0.45,0.5,0.55,0.6,0.65,0.7,0.75,0.8,1},{0,2,2.25,2.5,2.75,3,3.25,3.5,3.75,4}))))</f>
        <v/>
      </c>
      <c r="AL248" s="4" t="str">
        <f>IF(OR(COUNT($A248)=0,COUNT(B248:AK248)=0),"",IF(COUNTIF(B248:AK248,"3E")&gt;0,"3E",IF(DRAFT!$A250="R",TRUNC(SUMPRODUCT(RGP,RCP)/TCP,3),TRUNC((SUMPRODUCT(--(IMDGP&gt;0)*IMDGP,IMCP)+CEILING(DRAFT!$DB250*42,0.25))/TCP,3))))</f>
        <v/>
      </c>
      <c r="AM248" s="2" t="str">
        <f>IF(OR(COUNT($A248)=0,COUNT(B248:AK248)=0),"",IF(COUNTIF(B248:AK248,"3E")&gt;0,"3E",IF(DRAFT!$A250="R",SUMPRODUCT(--(RGP&gt;=2),RCP),SUMPRODUCT(--(IMDGP&gt;0),--(IMGP=0),IMCP)+DRAFT!$DC250)))</f>
        <v/>
      </c>
      <c r="AN248" s="67" t="str">
        <f>IF(AL248="3E","3E",IF(COUNT($A248)=0,"",IF(COUNT(AI248)=0,"--",ROUND(((CEILING(DRAFT!$CV250*38,0.25)+CEILING(DRAFT!$CX250*38,0.25)+CEILING(DRAFT!$CZ250*42,0.25)+CEILING($AL248*42,0.25))/160),2))))</f>
        <v/>
      </c>
      <c r="AO248" s="2" t="str">
        <f>IF(AN248="3E","3E",IF(COUNT($A248)=0,"",IF(COUNT(AN248)=0,"I",LOOKUP(AN248,{0,2,2.25,2.5,2.75,3,3.25,3.5,3.75,4},{"F","D","C","C+","B-","B","B+","A-","A","A+"}))))</f>
        <v/>
      </c>
      <c r="AP248" s="2" t="str">
        <f>IF(AN248="3E","3E",IF(OR(COUNT(A248)=0,COUNT(AN248)=0),"",DRAFT!CW250+DRAFT!CY250+DRAFT!DA250+N(TABULATION!AM248)))</f>
        <v/>
      </c>
      <c r="AQ248" s="2" t="str">
        <f>IF(OR(COUNT($A248)=0,COUNT(B248:AK248)=0),"",IF(COUNTIF(B248:AM248,"3E")&gt;0,"3E",IF(AND(DRAFT!$A250="IM",OR($AL248&gt;DRAFT!$DB250,$AM248&gt;DRAFT!$DC250)),"IMPROVED",IF(AND(DRAFT!$A250="IM",$AL248&lt;=DRAFT!$DB250,$AM248&lt;=DRAFT!$DC250),"NOT IMPROVED",IF(AND(DRAFT!CU250="S",AH248&gt;=2,AK248&gt;=2,AN248&gt;=2.5,AP248&gt;=144),"PASS","FAIL")))))</f>
        <v/>
      </c>
      <c r="AR248" s="2" t="str">
        <f t="shared" si="6"/>
        <v/>
      </c>
      <c r="AS248" s="2" t="str">
        <f t="shared" si="7"/>
        <v/>
      </c>
    </row>
    <row r="249" spans="1:45" ht="18.95" customHeight="1" x14ac:dyDescent="0.25">
      <c r="A249" s="3" t="str">
        <f>IF(DRAFT!$B251="","",DRAFT!$B251)</f>
        <v/>
      </c>
      <c r="B249" s="2" t="str">
        <f>IF(COUNT($A249)=0,"",IF($A249&lt;&gt;DRAFT!$B251,"ERR",IF(DRAFT!I251="3E","3E",IF(COUNT(DRAFT!E251,DRAFT!I251)&gt;0,DRAFT!J251,""))))</f>
        <v/>
      </c>
      <c r="C249" s="2" t="str">
        <f>IF(COUNT($A249)=0,"",IF(B249="3E","3E",IF(B249="","I",LOOKUP(B249/D$2,{0,0.4,0.45,0.5,0.55,0.6,0.65,0.7,0.75,0.8,1},{"F","D","C","C+","B-","B","B+","A-","A","A+"}))))</f>
        <v/>
      </c>
      <c r="D249" s="1" t="str">
        <f>IF(COUNT($A249)=0,"",IF(B249="","--",IF(B249="3E","3E",LOOKUP(B249/D$2,{0,0.4,0.45,0.5,0.55,0.6,0.65,0.7,0.75,0.8,1},{0,2,2.25,2.5,2.75,3,3.25,3.5,3.75,4}))))</f>
        <v/>
      </c>
      <c r="E249" s="2" t="str">
        <f>IF(COUNT($A249)=0,"",IF($A249&lt;&gt;DRAFT!$B251,"ERR",IF(DRAFT!R251="3E","3E",IF(COUNT(DRAFT!N251,DRAFT!R251)&gt;0,DRAFT!S251,""))))</f>
        <v/>
      </c>
      <c r="F249" s="2" t="str">
        <f>IF(COUNT($A249)=0,"",IF(E249="3E","3E",IF(E249="","I",LOOKUP(E249/G$2,{0,0.4,0.45,0.5,0.55,0.6,0.65,0.7,0.75,0.8,1},{"F","D","C","C+","B-","B","B+","A-","A","A+"}))))</f>
        <v/>
      </c>
      <c r="G249" s="1" t="str">
        <f>IF(COUNT($A249)=0,"",IF(E249="","--",IF(E249="3E","3E",LOOKUP(E249/G$2,{0,0.4,0.45,0.5,0.55,0.6,0.65,0.7,0.75,0.8,1},{0,2,2.25,2.5,2.75,3,3.25,3.5,3.75,4}))))</f>
        <v/>
      </c>
      <c r="H249" s="2" t="str">
        <f>IF(COUNT($A249)=0,"",IF($A249&lt;&gt;DRAFT!$B251,"ERR",IF(DRAFT!AA251="3E","3E",IF(COUNT(DRAFT!W251,DRAFT!AA251)&gt;0,DRAFT!AB251,""))))</f>
        <v/>
      </c>
      <c r="I249" s="2" t="str">
        <f>IF(COUNT($A249)=0,"",IF(H249="3E","3E",IF(H249="","I",LOOKUP(H249/J$2,{0,0.4,0.45,0.5,0.55,0.6,0.65,0.7,0.75,0.8,1},{"F","D","C","C+","B-","B","B+","A-","A","A+"}))))</f>
        <v/>
      </c>
      <c r="J249" s="1" t="str">
        <f>IF(COUNT($A249)=0,"",IF(H249="","--",IF(H249="3E","3E",LOOKUP(H249/J$2,{0,0.4,0.45,0.5,0.55,0.6,0.65,0.7,0.75,0.8,1},{0,2,2.25,2.5,2.75,3,3.25,3.5,3.75,4}))))</f>
        <v/>
      </c>
      <c r="K249" s="2" t="str">
        <f>IF(COUNT($A249)=0,"",IF($A249&lt;&gt;DRAFT!$B251,"ERR",IF(DRAFT!AJ251="3E","3E",IF(COUNT(DRAFT!AF251,DRAFT!AJ251)&gt;0,DRAFT!AK251,""))))</f>
        <v/>
      </c>
      <c r="L249" s="2" t="str">
        <f>IF(COUNT($A249)=0,"",IF(K249="3E","3E",IF(K249="","I",LOOKUP(K249/M$2,{0,0.4,0.45,0.5,0.55,0.6,0.65,0.7,0.75,0.8,1},{"F","D","C","C+","B-","B","B+","A-","A","A+"}))))</f>
        <v/>
      </c>
      <c r="M249" s="1" t="str">
        <f>IF(COUNT($A249)=0,"",IF(K249="","--",IF(K249="3E","3E",LOOKUP(K249/M$2,{0,0.4,0.45,0.5,0.55,0.6,0.65,0.7,0.75,0.8,1},{0,2,2.25,2.5,2.75,3,3.25,3.5,3.75,4}))))</f>
        <v/>
      </c>
      <c r="N249" s="2" t="str">
        <f>IF(COUNT($A249)=0,"",IF($A249&lt;&gt;DRAFT!$B251,"ERR",IF(DRAFT!AS251="3E","3E",IF(COUNT(DRAFT!AO251,DRAFT!AS251)&gt;0,DRAFT!AT251,""))))</f>
        <v/>
      </c>
      <c r="O249" s="2" t="str">
        <f>IF(COUNT($A249)=0,"",IF(N249="3E","3E",IF(N249="","I",LOOKUP(N249/P$2,{0,0.4,0.45,0.5,0.55,0.6,0.65,0.7,0.75,0.8,1},{"F","D","C","C+","B-","B","B+","A-","A","A+"}))))</f>
        <v/>
      </c>
      <c r="P249" s="1" t="str">
        <f>IF(COUNT($A249)=0,"",IF(N249="","--",IF(N249="3E","3E",LOOKUP(N249/P$2,{0,0.4,0.45,0.5,0.55,0.6,0.65,0.7,0.75,0.8,1},{0,2,2.25,2.5,2.75,3,3.25,3.5,3.75,4}))))</f>
        <v/>
      </c>
      <c r="Q249" s="2" t="str">
        <f>IF(COUNT($A249)=0,"",IF($A249&lt;&gt;DRAFT!$B251,"ERR",IF(DRAFT!BB251="3E","3E",IF(COUNT(DRAFT!AX251,DRAFT!BB251)&gt;0,DRAFT!BC251,""))))</f>
        <v/>
      </c>
      <c r="R249" s="2" t="str">
        <f>IF(COUNT($A249)=0,"",IF(Q249="3E","3E",IF(Q249="","I",LOOKUP(Q249/S$2,{0,0.4,0.45,0.5,0.55,0.6,0.65,0.7,0.75,0.8,1},{"F","D","C","C+","B-","B","B+","A-","A","A+"}))))</f>
        <v/>
      </c>
      <c r="S249" s="1" t="str">
        <f>IF(COUNT($A249)=0,"",IF(Q249="","--",IF(Q249="3E","3E",LOOKUP(Q249/S$2,{0,0.4,0.45,0.5,0.55,0.6,0.65,0.7,0.75,0.8,1},{0,2,2.25,2.5,2.75,3,3.25,3.5,3.75,4}))))</f>
        <v/>
      </c>
      <c r="T249" s="2" t="str">
        <f>IF(COUNT($A249)=0,"",IF($A249&lt;&gt;DRAFT!$B251,"ERR",IF(DRAFT!BK251="3E","3E",IF(COUNT(DRAFT!BG251,DRAFT!BK251)&gt;0,DRAFT!BL251,""))))</f>
        <v/>
      </c>
      <c r="U249" s="2" t="str">
        <f>IF(COUNT($A249)=0,"",IF(T249="3E","3E",IF(T249="","I",LOOKUP(T249/V$2,{0,0.4,0.45,0.5,0.55,0.6,0.65,0.7,0.75,0.8,1},{"F","D","C","C+","B-","B","B+","A-","A","A+"}))))</f>
        <v/>
      </c>
      <c r="V249" s="1" t="str">
        <f>IF(COUNT($A249)=0,"",IF(T249="","--",IF(T249="3E","3E",LOOKUP(T249/V$2,{0,0.4,0.45,0.5,0.55,0.6,0.65,0.7,0.75,0.8,1},{0,2,2.25,2.5,2.75,3,3.25,3.5,3.75,4}))))</f>
        <v/>
      </c>
      <c r="W249" s="2" t="str">
        <f>IF(COUNT($A249)=0,"",IF($A249&lt;&gt;DRAFT!$B251,"ERR",IF(DRAFT!BT251="3E","3E",IF(COUNT(DRAFT!BP251,DRAFT!BT251)&gt;0,DRAFT!BU251,""))))</f>
        <v/>
      </c>
      <c r="X249" s="2" t="str">
        <f>IF(COUNT($A249)=0,"",IF(W249="3E","3E",IF(W249="","I",LOOKUP(W249/Y$2,{0,0.4,0.45,0.5,0.55,0.6,0.65,0.7,0.75,0.8,1},{"F","D","C","C+","B-","B","B+","A-","A","A+"}))))</f>
        <v/>
      </c>
      <c r="Y249" s="1" t="str">
        <f>IF(COUNT($A249)=0,"",IF(W249="","--",IF(W249="3E","3E",LOOKUP(W249/Y$2,{0,0.4,0.45,0.5,0.55,0.6,0.65,0.7,0.75,0.8,1},{0,2,2.25,2.5,2.75,3,3.25,3.5,3.75,4}))))</f>
        <v/>
      </c>
      <c r="Z249" s="2" t="str">
        <f>IF(COUNT($A249)=0,"",IF($A249&lt;&gt;DRAFT!$B251,"ERR",IF(DRAFT!CC251="3E","3E",IF(COUNT(DRAFT!BY251,DRAFT!CC251)&gt;0,DRAFT!CD251,""))))</f>
        <v/>
      </c>
      <c r="AA249" s="2" t="str">
        <f>IF(COUNT($A249)=0,"",IF(Z249="3E","3E",IF(Z249="","I",LOOKUP(Z249/AB$2,{0,0.4,0.45,0.5,0.55,0.6,0.65,0.7,0.75,0.8,1},{"F","D","C","C+","B-","B","B+","A-","A","A+"}))))</f>
        <v/>
      </c>
      <c r="AB249" s="1" t="str">
        <f>IF(COUNT($A249)=0,"",IF(Z249="","--",IF(Z249="3E","3E",LOOKUP(Z249/AB$2,{0,0.4,0.45,0.5,0.55,0.6,0.65,0.7,0.75,0.8,1},{0,2,2.25,2.5,2.75,3,3.25,3.5,3.75,4}))))</f>
        <v/>
      </c>
      <c r="AC249" s="2" t="str">
        <f>IF(COUNT($A249)=0,"",IF($A249&lt;&gt;DRAFT!$B251,"ERR",IF(DRAFT!CF251&gt;0,DRAFT!CF251,"")))</f>
        <v/>
      </c>
      <c r="AD249" s="2" t="str">
        <f>IF(COUNT($A249)=0,"",IF(AC249="3E","3E",IF(AC249="","I",LOOKUP(AC249/AE$2,{0,0.4,0.45,0.5,0.55,0.6,0.65,0.7,0.75,0.8,1},{"F","D","C","C+","B-","B","B+","A-","A","A+"}))))</f>
        <v/>
      </c>
      <c r="AE249" s="1" t="str">
        <f>IF(COUNT($A249)=0,"",IF(AC249="","--",IF(AC249="3E","3E",LOOKUP(AC249/AE$2,{0,0.4,0.45,0.5,0.55,0.6,0.65,0.7,0.75,0.8,1},{0,2,2.25,2.5,2.75,3,3.25,3.5,3.75,4}))))</f>
        <v/>
      </c>
      <c r="AF249" s="2" t="str">
        <f>IF(COUNT($A249)=0,"",IF($A249&lt;&gt;DRAFT!$B251,"ERR",IF(DRAFT!CI251&gt;0,DRAFT!CK251,"")))</f>
        <v/>
      </c>
      <c r="AG249" s="2" t="str">
        <f>IF(COUNT($A249)=0,"",IF(AF249="3E","3E",IF(AF249="","I",LOOKUP(AF249/AH$2,{0,0.4,0.45,0.5,0.55,0.6,0.65,0.7,0.75,0.8,1},{"F","D","C","C+","B-","B","B+","A-","A","A+"}))))</f>
        <v/>
      </c>
      <c r="AH249" s="1" t="str">
        <f>IF(COUNT($A249)=0,"",IF(AF249="","--",IF(AF249="3E","3E",LOOKUP(AF249/AH$2,{0,0.4,0.45,0.5,0.55,0.6,0.65,0.7,0.75,0.8,1},{0,2,2.25,2.5,2.75,3,3.25,3.5,3.75,4}))))</f>
        <v/>
      </c>
      <c r="AI249" s="2" t="str">
        <f>IF($A249&lt;&gt;DRAFT!$B251,"ERR",IF(OR(COUNT($A249)=0,COUNT(DRAFT!CL251:CN251,DRAFT!CP251:CR251)=0),"",CEILING(SUM(DRAFT!CO251,DRAFT!CS251,DRAFT!CT251),1)))</f>
        <v/>
      </c>
      <c r="AJ249" s="2" t="str">
        <f>IF(COUNT($A249)=0,"",IF(AI249="3E","3E",IF(AI249="","I",LOOKUP(AI249/AK$2,{0,0.4,0.45,0.5,0.55,0.6,0.65,0.7,0.75,0.8,1},{"F","D","C","C+","B-","B","B+","A-","A","A+"}))))</f>
        <v/>
      </c>
      <c r="AK249" s="1" t="str">
        <f>IF(COUNT($A249)=0,"",IF(AI249="","--",IF(AI249="3E","3E",LOOKUP(AI249/AK$2,{0,0.4,0.45,0.5,0.55,0.6,0.65,0.7,0.75,0.8,1},{0,2,2.25,2.5,2.75,3,3.25,3.5,3.75,4}))))</f>
        <v/>
      </c>
      <c r="AL249" s="4" t="str">
        <f>IF(OR(COUNT($A249)=0,COUNT(B249:AK249)=0),"",IF(COUNTIF(B249:AK249,"3E")&gt;0,"3E",IF(DRAFT!$A251="R",TRUNC(SUMPRODUCT(RGP,RCP)/TCP,3),TRUNC((SUMPRODUCT(--(IMDGP&gt;0)*IMDGP,IMCP)+CEILING(DRAFT!$DB251*42,0.25))/TCP,3))))</f>
        <v/>
      </c>
      <c r="AM249" s="2" t="str">
        <f>IF(OR(COUNT($A249)=0,COUNT(B249:AK249)=0),"",IF(COUNTIF(B249:AK249,"3E")&gt;0,"3E",IF(DRAFT!$A251="R",SUMPRODUCT(--(RGP&gt;=2),RCP),SUMPRODUCT(--(IMDGP&gt;0),--(IMGP=0),IMCP)+DRAFT!$DC251)))</f>
        <v/>
      </c>
      <c r="AN249" s="67" t="str">
        <f>IF(AL249="3E","3E",IF(COUNT($A249)=0,"",IF(COUNT(AI249)=0,"--",ROUND(((CEILING(DRAFT!$CV251*38,0.25)+CEILING(DRAFT!$CX251*38,0.25)+CEILING(DRAFT!$CZ251*42,0.25)+CEILING($AL249*42,0.25))/160),2))))</f>
        <v/>
      </c>
      <c r="AO249" s="2" t="str">
        <f>IF(AN249="3E","3E",IF(COUNT($A249)=0,"",IF(COUNT(AN249)=0,"I",LOOKUP(AN249,{0,2,2.25,2.5,2.75,3,3.25,3.5,3.75,4},{"F","D","C","C+","B-","B","B+","A-","A","A+"}))))</f>
        <v/>
      </c>
      <c r="AP249" s="2" t="str">
        <f>IF(AN249="3E","3E",IF(OR(COUNT(A249)=0,COUNT(AN249)=0),"",DRAFT!CW251+DRAFT!CY251+DRAFT!DA251+N(TABULATION!AM249)))</f>
        <v/>
      </c>
      <c r="AQ249" s="2" t="str">
        <f>IF(OR(COUNT($A249)=0,COUNT(B249:AK249)=0),"",IF(COUNTIF(B249:AM249,"3E")&gt;0,"3E",IF(AND(DRAFT!$A251="IM",OR($AL249&gt;DRAFT!$DB251,$AM249&gt;DRAFT!$DC251)),"IMPROVED",IF(AND(DRAFT!$A251="IM",$AL249&lt;=DRAFT!$DB251,$AM249&lt;=DRAFT!$DC251),"NOT IMPROVED",IF(AND(DRAFT!CU251="S",AH249&gt;=2,AK249&gt;=2,AN249&gt;=2.5,AP249&gt;=144),"PASS","FAIL")))))</f>
        <v/>
      </c>
      <c r="AR249" s="2" t="str">
        <f t="shared" si="6"/>
        <v/>
      </c>
      <c r="AS249" s="2" t="str">
        <f t="shared" si="7"/>
        <v/>
      </c>
    </row>
    <row r="250" spans="1:45" ht="18.95" customHeight="1" x14ac:dyDescent="0.25">
      <c r="A250" s="3" t="str">
        <f>IF(DRAFT!$B252="","",DRAFT!$B252)</f>
        <v/>
      </c>
      <c r="B250" s="2" t="str">
        <f>IF(COUNT($A250)=0,"",IF($A250&lt;&gt;DRAFT!$B252,"ERR",IF(DRAFT!I252="3E","3E",IF(COUNT(DRAFT!E252,DRAFT!I252)&gt;0,DRAFT!J252,""))))</f>
        <v/>
      </c>
      <c r="C250" s="2" t="str">
        <f>IF(COUNT($A250)=0,"",IF(B250="3E","3E",IF(B250="","I",LOOKUP(B250/D$2,{0,0.4,0.45,0.5,0.55,0.6,0.65,0.7,0.75,0.8,1},{"F","D","C","C+","B-","B","B+","A-","A","A+"}))))</f>
        <v/>
      </c>
      <c r="D250" s="1" t="str">
        <f>IF(COUNT($A250)=0,"",IF(B250="","--",IF(B250="3E","3E",LOOKUP(B250/D$2,{0,0.4,0.45,0.5,0.55,0.6,0.65,0.7,0.75,0.8,1},{0,2,2.25,2.5,2.75,3,3.25,3.5,3.75,4}))))</f>
        <v/>
      </c>
      <c r="E250" s="2" t="str">
        <f>IF(COUNT($A250)=0,"",IF($A250&lt;&gt;DRAFT!$B252,"ERR",IF(DRAFT!R252="3E","3E",IF(COUNT(DRAFT!N252,DRAFT!R252)&gt;0,DRAFT!S252,""))))</f>
        <v/>
      </c>
      <c r="F250" s="2" t="str">
        <f>IF(COUNT($A250)=0,"",IF(E250="3E","3E",IF(E250="","I",LOOKUP(E250/G$2,{0,0.4,0.45,0.5,0.55,0.6,0.65,0.7,0.75,0.8,1},{"F","D","C","C+","B-","B","B+","A-","A","A+"}))))</f>
        <v/>
      </c>
      <c r="G250" s="1" t="str">
        <f>IF(COUNT($A250)=0,"",IF(E250="","--",IF(E250="3E","3E",LOOKUP(E250/G$2,{0,0.4,0.45,0.5,0.55,0.6,0.65,0.7,0.75,0.8,1},{0,2,2.25,2.5,2.75,3,3.25,3.5,3.75,4}))))</f>
        <v/>
      </c>
      <c r="H250" s="2" t="str">
        <f>IF(COUNT($A250)=0,"",IF($A250&lt;&gt;DRAFT!$B252,"ERR",IF(DRAFT!AA252="3E","3E",IF(COUNT(DRAFT!W252,DRAFT!AA252)&gt;0,DRAFT!AB252,""))))</f>
        <v/>
      </c>
      <c r="I250" s="2" t="str">
        <f>IF(COUNT($A250)=0,"",IF(H250="3E","3E",IF(H250="","I",LOOKUP(H250/J$2,{0,0.4,0.45,0.5,0.55,0.6,0.65,0.7,0.75,0.8,1},{"F","D","C","C+","B-","B","B+","A-","A","A+"}))))</f>
        <v/>
      </c>
      <c r="J250" s="1" t="str">
        <f>IF(COUNT($A250)=0,"",IF(H250="","--",IF(H250="3E","3E",LOOKUP(H250/J$2,{0,0.4,0.45,0.5,0.55,0.6,0.65,0.7,0.75,0.8,1},{0,2,2.25,2.5,2.75,3,3.25,3.5,3.75,4}))))</f>
        <v/>
      </c>
      <c r="K250" s="2" t="str">
        <f>IF(COUNT($A250)=0,"",IF($A250&lt;&gt;DRAFT!$B252,"ERR",IF(DRAFT!AJ252="3E","3E",IF(COUNT(DRAFT!AF252,DRAFT!AJ252)&gt;0,DRAFT!AK252,""))))</f>
        <v/>
      </c>
      <c r="L250" s="2" t="str">
        <f>IF(COUNT($A250)=0,"",IF(K250="3E","3E",IF(K250="","I",LOOKUP(K250/M$2,{0,0.4,0.45,0.5,0.55,0.6,0.65,0.7,0.75,0.8,1},{"F","D","C","C+","B-","B","B+","A-","A","A+"}))))</f>
        <v/>
      </c>
      <c r="M250" s="1" t="str">
        <f>IF(COUNT($A250)=0,"",IF(K250="","--",IF(K250="3E","3E",LOOKUP(K250/M$2,{0,0.4,0.45,0.5,0.55,0.6,0.65,0.7,0.75,0.8,1},{0,2,2.25,2.5,2.75,3,3.25,3.5,3.75,4}))))</f>
        <v/>
      </c>
      <c r="N250" s="2" t="str">
        <f>IF(COUNT($A250)=0,"",IF($A250&lt;&gt;DRAFT!$B252,"ERR",IF(DRAFT!AS252="3E","3E",IF(COUNT(DRAFT!AO252,DRAFT!AS252)&gt;0,DRAFT!AT252,""))))</f>
        <v/>
      </c>
      <c r="O250" s="2" t="str">
        <f>IF(COUNT($A250)=0,"",IF(N250="3E","3E",IF(N250="","I",LOOKUP(N250/P$2,{0,0.4,0.45,0.5,0.55,0.6,0.65,0.7,0.75,0.8,1},{"F","D","C","C+","B-","B","B+","A-","A","A+"}))))</f>
        <v/>
      </c>
      <c r="P250" s="1" t="str">
        <f>IF(COUNT($A250)=0,"",IF(N250="","--",IF(N250="3E","3E",LOOKUP(N250/P$2,{0,0.4,0.45,0.5,0.55,0.6,0.65,0.7,0.75,0.8,1},{0,2,2.25,2.5,2.75,3,3.25,3.5,3.75,4}))))</f>
        <v/>
      </c>
      <c r="Q250" s="2" t="str">
        <f>IF(COUNT($A250)=0,"",IF($A250&lt;&gt;DRAFT!$B252,"ERR",IF(DRAFT!BB252="3E","3E",IF(COUNT(DRAFT!AX252,DRAFT!BB252)&gt;0,DRAFT!BC252,""))))</f>
        <v/>
      </c>
      <c r="R250" s="2" t="str">
        <f>IF(COUNT($A250)=0,"",IF(Q250="3E","3E",IF(Q250="","I",LOOKUP(Q250/S$2,{0,0.4,0.45,0.5,0.55,0.6,0.65,0.7,0.75,0.8,1},{"F","D","C","C+","B-","B","B+","A-","A","A+"}))))</f>
        <v/>
      </c>
      <c r="S250" s="1" t="str">
        <f>IF(COUNT($A250)=0,"",IF(Q250="","--",IF(Q250="3E","3E",LOOKUP(Q250/S$2,{0,0.4,0.45,0.5,0.55,0.6,0.65,0.7,0.75,0.8,1},{0,2,2.25,2.5,2.75,3,3.25,3.5,3.75,4}))))</f>
        <v/>
      </c>
      <c r="T250" s="2" t="str">
        <f>IF(COUNT($A250)=0,"",IF($A250&lt;&gt;DRAFT!$B252,"ERR",IF(DRAFT!BK252="3E","3E",IF(COUNT(DRAFT!BG252,DRAFT!BK252)&gt;0,DRAFT!BL252,""))))</f>
        <v/>
      </c>
      <c r="U250" s="2" t="str">
        <f>IF(COUNT($A250)=0,"",IF(T250="3E","3E",IF(T250="","I",LOOKUP(T250/V$2,{0,0.4,0.45,0.5,0.55,0.6,0.65,0.7,0.75,0.8,1},{"F","D","C","C+","B-","B","B+","A-","A","A+"}))))</f>
        <v/>
      </c>
      <c r="V250" s="1" t="str">
        <f>IF(COUNT($A250)=0,"",IF(T250="","--",IF(T250="3E","3E",LOOKUP(T250/V$2,{0,0.4,0.45,0.5,0.55,0.6,0.65,0.7,0.75,0.8,1},{0,2,2.25,2.5,2.75,3,3.25,3.5,3.75,4}))))</f>
        <v/>
      </c>
      <c r="W250" s="2" t="str">
        <f>IF(COUNT($A250)=0,"",IF($A250&lt;&gt;DRAFT!$B252,"ERR",IF(DRAFT!BT252="3E","3E",IF(COUNT(DRAFT!BP252,DRAFT!BT252)&gt;0,DRAFT!BU252,""))))</f>
        <v/>
      </c>
      <c r="X250" s="2" t="str">
        <f>IF(COUNT($A250)=0,"",IF(W250="3E","3E",IF(W250="","I",LOOKUP(W250/Y$2,{0,0.4,0.45,0.5,0.55,0.6,0.65,0.7,0.75,0.8,1},{"F","D","C","C+","B-","B","B+","A-","A","A+"}))))</f>
        <v/>
      </c>
      <c r="Y250" s="1" t="str">
        <f>IF(COUNT($A250)=0,"",IF(W250="","--",IF(W250="3E","3E",LOOKUP(W250/Y$2,{0,0.4,0.45,0.5,0.55,0.6,0.65,0.7,0.75,0.8,1},{0,2,2.25,2.5,2.75,3,3.25,3.5,3.75,4}))))</f>
        <v/>
      </c>
      <c r="Z250" s="2" t="str">
        <f>IF(COUNT($A250)=0,"",IF($A250&lt;&gt;DRAFT!$B252,"ERR",IF(DRAFT!CC252="3E","3E",IF(COUNT(DRAFT!BY252,DRAFT!CC252)&gt;0,DRAFT!CD252,""))))</f>
        <v/>
      </c>
      <c r="AA250" s="2" t="str">
        <f>IF(COUNT($A250)=0,"",IF(Z250="3E","3E",IF(Z250="","I",LOOKUP(Z250/AB$2,{0,0.4,0.45,0.5,0.55,0.6,0.65,0.7,0.75,0.8,1},{"F","D","C","C+","B-","B","B+","A-","A","A+"}))))</f>
        <v/>
      </c>
      <c r="AB250" s="1" t="str">
        <f>IF(COUNT($A250)=0,"",IF(Z250="","--",IF(Z250="3E","3E",LOOKUP(Z250/AB$2,{0,0.4,0.45,0.5,0.55,0.6,0.65,0.7,0.75,0.8,1},{0,2,2.25,2.5,2.75,3,3.25,3.5,3.75,4}))))</f>
        <v/>
      </c>
      <c r="AC250" s="2" t="str">
        <f>IF(COUNT($A250)=0,"",IF($A250&lt;&gt;DRAFT!$B252,"ERR",IF(DRAFT!CF252&gt;0,DRAFT!CF252,"")))</f>
        <v/>
      </c>
      <c r="AD250" s="2" t="str">
        <f>IF(COUNT($A250)=0,"",IF(AC250="3E","3E",IF(AC250="","I",LOOKUP(AC250/AE$2,{0,0.4,0.45,0.5,0.55,0.6,0.65,0.7,0.75,0.8,1},{"F","D","C","C+","B-","B","B+","A-","A","A+"}))))</f>
        <v/>
      </c>
      <c r="AE250" s="1" t="str">
        <f>IF(COUNT($A250)=0,"",IF(AC250="","--",IF(AC250="3E","3E",LOOKUP(AC250/AE$2,{0,0.4,0.45,0.5,0.55,0.6,0.65,0.7,0.75,0.8,1},{0,2,2.25,2.5,2.75,3,3.25,3.5,3.75,4}))))</f>
        <v/>
      </c>
      <c r="AF250" s="2" t="str">
        <f>IF(COUNT($A250)=0,"",IF($A250&lt;&gt;DRAFT!$B252,"ERR",IF(DRAFT!CI252&gt;0,DRAFT!CK252,"")))</f>
        <v/>
      </c>
      <c r="AG250" s="2" t="str">
        <f>IF(COUNT($A250)=0,"",IF(AF250="3E","3E",IF(AF250="","I",LOOKUP(AF250/AH$2,{0,0.4,0.45,0.5,0.55,0.6,0.65,0.7,0.75,0.8,1},{"F","D","C","C+","B-","B","B+","A-","A","A+"}))))</f>
        <v/>
      </c>
      <c r="AH250" s="1" t="str">
        <f>IF(COUNT($A250)=0,"",IF(AF250="","--",IF(AF250="3E","3E",LOOKUP(AF250/AH$2,{0,0.4,0.45,0.5,0.55,0.6,0.65,0.7,0.75,0.8,1},{0,2,2.25,2.5,2.75,3,3.25,3.5,3.75,4}))))</f>
        <v/>
      </c>
      <c r="AI250" s="2" t="str">
        <f>IF($A250&lt;&gt;DRAFT!$B252,"ERR",IF(OR(COUNT($A250)=0,COUNT(DRAFT!CL252:CN252,DRAFT!CP252:CR252)=0),"",CEILING(SUM(DRAFT!CO252,DRAFT!CS252,DRAFT!CT252),1)))</f>
        <v/>
      </c>
      <c r="AJ250" s="2" t="str">
        <f>IF(COUNT($A250)=0,"",IF(AI250="3E","3E",IF(AI250="","I",LOOKUP(AI250/AK$2,{0,0.4,0.45,0.5,0.55,0.6,0.65,0.7,0.75,0.8,1},{"F","D","C","C+","B-","B","B+","A-","A","A+"}))))</f>
        <v/>
      </c>
      <c r="AK250" s="1" t="str">
        <f>IF(COUNT($A250)=0,"",IF(AI250="","--",IF(AI250="3E","3E",LOOKUP(AI250/AK$2,{0,0.4,0.45,0.5,0.55,0.6,0.65,0.7,0.75,0.8,1},{0,2,2.25,2.5,2.75,3,3.25,3.5,3.75,4}))))</f>
        <v/>
      </c>
      <c r="AL250" s="4" t="str">
        <f>IF(OR(COUNT($A250)=0,COUNT(B250:AK250)=0),"",IF(COUNTIF(B250:AK250,"3E")&gt;0,"3E",IF(DRAFT!$A252="R",TRUNC(SUMPRODUCT(RGP,RCP)/TCP,3),TRUNC((SUMPRODUCT(--(IMDGP&gt;0)*IMDGP,IMCP)+CEILING(DRAFT!$DB252*42,0.25))/TCP,3))))</f>
        <v/>
      </c>
      <c r="AM250" s="2" t="str">
        <f>IF(OR(COUNT($A250)=0,COUNT(B250:AK250)=0),"",IF(COUNTIF(B250:AK250,"3E")&gt;0,"3E",IF(DRAFT!$A252="R",SUMPRODUCT(--(RGP&gt;=2),RCP),SUMPRODUCT(--(IMDGP&gt;0),--(IMGP=0),IMCP)+DRAFT!$DC252)))</f>
        <v/>
      </c>
      <c r="AN250" s="67" t="str">
        <f>IF(AL250="3E","3E",IF(COUNT($A250)=0,"",IF(COUNT(AI250)=0,"--",ROUND(((CEILING(DRAFT!$CV252*38,0.25)+CEILING(DRAFT!$CX252*38,0.25)+CEILING(DRAFT!$CZ252*42,0.25)+CEILING($AL250*42,0.25))/160),2))))</f>
        <v/>
      </c>
      <c r="AO250" s="2" t="str">
        <f>IF(AN250="3E","3E",IF(COUNT($A250)=0,"",IF(COUNT(AN250)=0,"I",LOOKUP(AN250,{0,2,2.25,2.5,2.75,3,3.25,3.5,3.75,4},{"F","D","C","C+","B-","B","B+","A-","A","A+"}))))</f>
        <v/>
      </c>
      <c r="AP250" s="2" t="str">
        <f>IF(AN250="3E","3E",IF(OR(COUNT(A250)=0,COUNT(AN250)=0),"",DRAFT!CW252+DRAFT!CY252+DRAFT!DA252+N(TABULATION!AM250)))</f>
        <v/>
      </c>
      <c r="AQ250" s="2" t="str">
        <f>IF(OR(COUNT($A250)=0,COUNT(B250:AK250)=0),"",IF(COUNTIF(B250:AM250,"3E")&gt;0,"3E",IF(AND(DRAFT!$A252="IM",OR($AL250&gt;DRAFT!$DB252,$AM250&gt;DRAFT!$DC252)),"IMPROVED",IF(AND(DRAFT!$A252="IM",$AL250&lt;=DRAFT!$DB252,$AM250&lt;=DRAFT!$DC252),"NOT IMPROVED",IF(AND(DRAFT!CU252="S",AH250&gt;=2,AK250&gt;=2,AN250&gt;=2.5,AP250&gt;=144),"PASS","FAIL")))))</f>
        <v/>
      </c>
      <c r="AR250" s="2" t="str">
        <f t="shared" si="6"/>
        <v/>
      </c>
      <c r="AS250" s="2" t="str">
        <f t="shared" si="7"/>
        <v/>
      </c>
    </row>
    <row r="251" spans="1:45" ht="18.95" customHeight="1" x14ac:dyDescent="0.25">
      <c r="A251" s="3" t="str">
        <f>IF(DRAFT!$B253="","",DRAFT!$B253)</f>
        <v/>
      </c>
      <c r="B251" s="2" t="str">
        <f>IF(COUNT($A251)=0,"",IF($A251&lt;&gt;DRAFT!$B253,"ERR",IF(DRAFT!I253="3E","3E",IF(COUNT(DRAFT!E253,DRAFT!I253)&gt;0,DRAFT!J253,""))))</f>
        <v/>
      </c>
      <c r="C251" s="2" t="str">
        <f>IF(COUNT($A251)=0,"",IF(B251="3E","3E",IF(B251="","I",LOOKUP(B251/D$2,{0,0.4,0.45,0.5,0.55,0.6,0.65,0.7,0.75,0.8,1},{"F","D","C","C+","B-","B","B+","A-","A","A+"}))))</f>
        <v/>
      </c>
      <c r="D251" s="1" t="str">
        <f>IF(COUNT($A251)=0,"",IF(B251="","--",IF(B251="3E","3E",LOOKUP(B251/D$2,{0,0.4,0.45,0.5,0.55,0.6,0.65,0.7,0.75,0.8,1},{0,2,2.25,2.5,2.75,3,3.25,3.5,3.75,4}))))</f>
        <v/>
      </c>
      <c r="E251" s="2" t="str">
        <f>IF(COUNT($A251)=0,"",IF($A251&lt;&gt;DRAFT!$B253,"ERR",IF(DRAFT!R253="3E","3E",IF(COUNT(DRAFT!N253,DRAFT!R253)&gt;0,DRAFT!S253,""))))</f>
        <v/>
      </c>
      <c r="F251" s="2" t="str">
        <f>IF(COUNT($A251)=0,"",IF(E251="3E","3E",IF(E251="","I",LOOKUP(E251/G$2,{0,0.4,0.45,0.5,0.55,0.6,0.65,0.7,0.75,0.8,1},{"F","D","C","C+","B-","B","B+","A-","A","A+"}))))</f>
        <v/>
      </c>
      <c r="G251" s="1" t="str">
        <f>IF(COUNT($A251)=0,"",IF(E251="","--",IF(E251="3E","3E",LOOKUP(E251/G$2,{0,0.4,0.45,0.5,0.55,0.6,0.65,0.7,0.75,0.8,1},{0,2,2.25,2.5,2.75,3,3.25,3.5,3.75,4}))))</f>
        <v/>
      </c>
      <c r="H251" s="2" t="str">
        <f>IF(COUNT($A251)=0,"",IF($A251&lt;&gt;DRAFT!$B253,"ERR",IF(DRAFT!AA253="3E","3E",IF(COUNT(DRAFT!W253,DRAFT!AA253)&gt;0,DRAFT!AB253,""))))</f>
        <v/>
      </c>
      <c r="I251" s="2" t="str">
        <f>IF(COUNT($A251)=0,"",IF(H251="3E","3E",IF(H251="","I",LOOKUP(H251/J$2,{0,0.4,0.45,0.5,0.55,0.6,0.65,0.7,0.75,0.8,1},{"F","D","C","C+","B-","B","B+","A-","A","A+"}))))</f>
        <v/>
      </c>
      <c r="J251" s="1" t="str">
        <f>IF(COUNT($A251)=0,"",IF(H251="","--",IF(H251="3E","3E",LOOKUP(H251/J$2,{0,0.4,0.45,0.5,0.55,0.6,0.65,0.7,0.75,0.8,1},{0,2,2.25,2.5,2.75,3,3.25,3.5,3.75,4}))))</f>
        <v/>
      </c>
      <c r="K251" s="2" t="str">
        <f>IF(COUNT($A251)=0,"",IF($A251&lt;&gt;DRAFT!$B253,"ERR",IF(DRAFT!AJ253="3E","3E",IF(COUNT(DRAFT!AF253,DRAFT!AJ253)&gt;0,DRAFT!AK253,""))))</f>
        <v/>
      </c>
      <c r="L251" s="2" t="str">
        <f>IF(COUNT($A251)=0,"",IF(K251="3E","3E",IF(K251="","I",LOOKUP(K251/M$2,{0,0.4,0.45,0.5,0.55,0.6,0.65,0.7,0.75,0.8,1},{"F","D","C","C+","B-","B","B+","A-","A","A+"}))))</f>
        <v/>
      </c>
      <c r="M251" s="1" t="str">
        <f>IF(COUNT($A251)=0,"",IF(K251="","--",IF(K251="3E","3E",LOOKUP(K251/M$2,{0,0.4,0.45,0.5,0.55,0.6,0.65,0.7,0.75,0.8,1},{0,2,2.25,2.5,2.75,3,3.25,3.5,3.75,4}))))</f>
        <v/>
      </c>
      <c r="N251" s="2" t="str">
        <f>IF(COUNT($A251)=0,"",IF($A251&lt;&gt;DRAFT!$B253,"ERR",IF(DRAFT!AS253="3E","3E",IF(COUNT(DRAFT!AO253,DRAFT!AS253)&gt;0,DRAFT!AT253,""))))</f>
        <v/>
      </c>
      <c r="O251" s="2" t="str">
        <f>IF(COUNT($A251)=0,"",IF(N251="3E","3E",IF(N251="","I",LOOKUP(N251/P$2,{0,0.4,0.45,0.5,0.55,0.6,0.65,0.7,0.75,0.8,1},{"F","D","C","C+","B-","B","B+","A-","A","A+"}))))</f>
        <v/>
      </c>
      <c r="P251" s="1" t="str">
        <f>IF(COUNT($A251)=0,"",IF(N251="","--",IF(N251="3E","3E",LOOKUP(N251/P$2,{0,0.4,0.45,0.5,0.55,0.6,0.65,0.7,0.75,0.8,1},{0,2,2.25,2.5,2.75,3,3.25,3.5,3.75,4}))))</f>
        <v/>
      </c>
      <c r="Q251" s="2" t="str">
        <f>IF(COUNT($A251)=0,"",IF($A251&lt;&gt;DRAFT!$B253,"ERR",IF(DRAFT!BB253="3E","3E",IF(COUNT(DRAFT!AX253,DRAFT!BB253)&gt;0,DRAFT!BC253,""))))</f>
        <v/>
      </c>
      <c r="R251" s="2" t="str">
        <f>IF(COUNT($A251)=0,"",IF(Q251="3E","3E",IF(Q251="","I",LOOKUP(Q251/S$2,{0,0.4,0.45,0.5,0.55,0.6,0.65,0.7,0.75,0.8,1},{"F","D","C","C+","B-","B","B+","A-","A","A+"}))))</f>
        <v/>
      </c>
      <c r="S251" s="1" t="str">
        <f>IF(COUNT($A251)=0,"",IF(Q251="","--",IF(Q251="3E","3E",LOOKUP(Q251/S$2,{0,0.4,0.45,0.5,0.55,0.6,0.65,0.7,0.75,0.8,1},{0,2,2.25,2.5,2.75,3,3.25,3.5,3.75,4}))))</f>
        <v/>
      </c>
      <c r="T251" s="2" t="str">
        <f>IF(COUNT($A251)=0,"",IF($A251&lt;&gt;DRAFT!$B253,"ERR",IF(DRAFT!BK253="3E","3E",IF(COUNT(DRAFT!BG253,DRAFT!BK253)&gt;0,DRAFT!BL253,""))))</f>
        <v/>
      </c>
      <c r="U251" s="2" t="str">
        <f>IF(COUNT($A251)=0,"",IF(T251="3E","3E",IF(T251="","I",LOOKUP(T251/V$2,{0,0.4,0.45,0.5,0.55,0.6,0.65,0.7,0.75,0.8,1},{"F","D","C","C+","B-","B","B+","A-","A","A+"}))))</f>
        <v/>
      </c>
      <c r="V251" s="1" t="str">
        <f>IF(COUNT($A251)=0,"",IF(T251="","--",IF(T251="3E","3E",LOOKUP(T251/V$2,{0,0.4,0.45,0.5,0.55,0.6,0.65,0.7,0.75,0.8,1},{0,2,2.25,2.5,2.75,3,3.25,3.5,3.75,4}))))</f>
        <v/>
      </c>
      <c r="W251" s="2" t="str">
        <f>IF(COUNT($A251)=0,"",IF($A251&lt;&gt;DRAFT!$B253,"ERR",IF(DRAFT!BT253="3E","3E",IF(COUNT(DRAFT!BP253,DRAFT!BT253)&gt;0,DRAFT!BU253,""))))</f>
        <v/>
      </c>
      <c r="X251" s="2" t="str">
        <f>IF(COUNT($A251)=0,"",IF(W251="3E","3E",IF(W251="","I",LOOKUP(W251/Y$2,{0,0.4,0.45,0.5,0.55,0.6,0.65,0.7,0.75,0.8,1},{"F","D","C","C+","B-","B","B+","A-","A","A+"}))))</f>
        <v/>
      </c>
      <c r="Y251" s="1" t="str">
        <f>IF(COUNT($A251)=0,"",IF(W251="","--",IF(W251="3E","3E",LOOKUP(W251/Y$2,{0,0.4,0.45,0.5,0.55,0.6,0.65,0.7,0.75,0.8,1},{0,2,2.25,2.5,2.75,3,3.25,3.5,3.75,4}))))</f>
        <v/>
      </c>
      <c r="Z251" s="2" t="str">
        <f>IF(COUNT($A251)=0,"",IF($A251&lt;&gt;DRAFT!$B253,"ERR",IF(DRAFT!CC253="3E","3E",IF(COUNT(DRAFT!BY253,DRAFT!CC253)&gt;0,DRAFT!CD253,""))))</f>
        <v/>
      </c>
      <c r="AA251" s="2" t="str">
        <f>IF(COUNT($A251)=0,"",IF(Z251="3E","3E",IF(Z251="","I",LOOKUP(Z251/AB$2,{0,0.4,0.45,0.5,0.55,0.6,0.65,0.7,0.75,0.8,1},{"F","D","C","C+","B-","B","B+","A-","A","A+"}))))</f>
        <v/>
      </c>
      <c r="AB251" s="1" t="str">
        <f>IF(COUNT($A251)=0,"",IF(Z251="","--",IF(Z251="3E","3E",LOOKUP(Z251/AB$2,{0,0.4,0.45,0.5,0.55,0.6,0.65,0.7,0.75,0.8,1},{0,2,2.25,2.5,2.75,3,3.25,3.5,3.75,4}))))</f>
        <v/>
      </c>
      <c r="AC251" s="2" t="str">
        <f>IF(COUNT($A251)=0,"",IF($A251&lt;&gt;DRAFT!$B253,"ERR",IF(DRAFT!CF253&gt;0,DRAFT!CF253,"")))</f>
        <v/>
      </c>
      <c r="AD251" s="2" t="str">
        <f>IF(COUNT($A251)=0,"",IF(AC251="3E","3E",IF(AC251="","I",LOOKUP(AC251/AE$2,{0,0.4,0.45,0.5,0.55,0.6,0.65,0.7,0.75,0.8,1},{"F","D","C","C+","B-","B","B+","A-","A","A+"}))))</f>
        <v/>
      </c>
      <c r="AE251" s="1" t="str">
        <f>IF(COUNT($A251)=0,"",IF(AC251="","--",IF(AC251="3E","3E",LOOKUP(AC251/AE$2,{0,0.4,0.45,0.5,0.55,0.6,0.65,0.7,0.75,0.8,1},{0,2,2.25,2.5,2.75,3,3.25,3.5,3.75,4}))))</f>
        <v/>
      </c>
      <c r="AF251" s="2" t="str">
        <f>IF(COUNT($A251)=0,"",IF($A251&lt;&gt;DRAFT!$B253,"ERR",IF(DRAFT!CI253&gt;0,DRAFT!CK253,"")))</f>
        <v/>
      </c>
      <c r="AG251" s="2" t="str">
        <f>IF(COUNT($A251)=0,"",IF(AF251="3E","3E",IF(AF251="","I",LOOKUP(AF251/AH$2,{0,0.4,0.45,0.5,0.55,0.6,0.65,0.7,0.75,0.8,1},{"F","D","C","C+","B-","B","B+","A-","A","A+"}))))</f>
        <v/>
      </c>
      <c r="AH251" s="1" t="str">
        <f>IF(COUNT($A251)=0,"",IF(AF251="","--",IF(AF251="3E","3E",LOOKUP(AF251/AH$2,{0,0.4,0.45,0.5,0.55,0.6,0.65,0.7,0.75,0.8,1},{0,2,2.25,2.5,2.75,3,3.25,3.5,3.75,4}))))</f>
        <v/>
      </c>
      <c r="AI251" s="2" t="str">
        <f>IF($A251&lt;&gt;DRAFT!$B253,"ERR",IF(OR(COUNT($A251)=0,COUNT(DRAFT!CL253:CN253,DRAFT!CP253:CR253)=0),"",CEILING(SUM(DRAFT!CO253,DRAFT!CS253,DRAFT!CT253),1)))</f>
        <v/>
      </c>
      <c r="AJ251" s="2" t="str">
        <f>IF(COUNT($A251)=0,"",IF(AI251="3E","3E",IF(AI251="","I",LOOKUP(AI251/AK$2,{0,0.4,0.45,0.5,0.55,0.6,0.65,0.7,0.75,0.8,1},{"F","D","C","C+","B-","B","B+","A-","A","A+"}))))</f>
        <v/>
      </c>
      <c r="AK251" s="1" t="str">
        <f>IF(COUNT($A251)=0,"",IF(AI251="","--",IF(AI251="3E","3E",LOOKUP(AI251/AK$2,{0,0.4,0.45,0.5,0.55,0.6,0.65,0.7,0.75,0.8,1},{0,2,2.25,2.5,2.75,3,3.25,3.5,3.75,4}))))</f>
        <v/>
      </c>
      <c r="AL251" s="4" t="str">
        <f>IF(OR(COUNT($A251)=0,COUNT(B251:AK251)=0),"",IF(COUNTIF(B251:AK251,"3E")&gt;0,"3E",IF(DRAFT!$A253="R",TRUNC(SUMPRODUCT(RGP,RCP)/TCP,3),TRUNC((SUMPRODUCT(--(IMDGP&gt;0)*IMDGP,IMCP)+CEILING(DRAFT!$DB253*42,0.25))/TCP,3))))</f>
        <v/>
      </c>
      <c r="AM251" s="2" t="str">
        <f>IF(OR(COUNT($A251)=0,COUNT(B251:AK251)=0),"",IF(COUNTIF(B251:AK251,"3E")&gt;0,"3E",IF(DRAFT!$A253="R",SUMPRODUCT(--(RGP&gt;=2),RCP),SUMPRODUCT(--(IMDGP&gt;0),--(IMGP=0),IMCP)+DRAFT!$DC253)))</f>
        <v/>
      </c>
      <c r="AN251" s="67" t="str">
        <f>IF(AL251="3E","3E",IF(COUNT($A251)=0,"",IF(COUNT(AI251)=0,"--",ROUND(((CEILING(DRAFT!$CV253*38,0.25)+CEILING(DRAFT!$CX253*38,0.25)+CEILING(DRAFT!$CZ253*42,0.25)+CEILING($AL251*42,0.25))/160),2))))</f>
        <v/>
      </c>
      <c r="AO251" s="2" t="str">
        <f>IF(AN251="3E","3E",IF(COUNT($A251)=0,"",IF(COUNT(AN251)=0,"I",LOOKUP(AN251,{0,2,2.25,2.5,2.75,3,3.25,3.5,3.75,4},{"F","D","C","C+","B-","B","B+","A-","A","A+"}))))</f>
        <v/>
      </c>
      <c r="AP251" s="2" t="str">
        <f>IF(AN251="3E","3E",IF(OR(COUNT(A251)=0,COUNT(AN251)=0),"",DRAFT!CW253+DRAFT!CY253+DRAFT!DA253+N(TABULATION!AM251)))</f>
        <v/>
      </c>
      <c r="AQ251" s="2" t="str">
        <f>IF(OR(COUNT($A251)=0,COUNT(B251:AK251)=0),"",IF(COUNTIF(B251:AM251,"3E")&gt;0,"3E",IF(AND(DRAFT!$A253="IM",OR($AL251&gt;DRAFT!$DB253,$AM251&gt;DRAFT!$DC253)),"IMPROVED",IF(AND(DRAFT!$A253="IM",$AL251&lt;=DRAFT!$DB253,$AM251&lt;=DRAFT!$DC253),"NOT IMPROVED",IF(AND(DRAFT!CU253="S",AH251&gt;=2,AK251&gt;=2,AN251&gt;=2.5,AP251&gt;=144),"PASS","FAIL")))))</f>
        <v/>
      </c>
      <c r="AR251" s="2" t="str">
        <f t="shared" si="6"/>
        <v/>
      </c>
      <c r="AS251" s="2" t="str">
        <f t="shared" si="7"/>
        <v/>
      </c>
    </row>
    <row r="252" spans="1:45" ht="18.95" customHeight="1" x14ac:dyDescent="0.25">
      <c r="A252" s="3" t="str">
        <f>IF(DRAFT!$B254="","",DRAFT!$B254)</f>
        <v/>
      </c>
      <c r="B252" s="2" t="str">
        <f>IF(COUNT($A252)=0,"",IF($A252&lt;&gt;DRAFT!$B254,"ERR",IF(DRAFT!I254="3E","3E",IF(COUNT(DRAFT!E254,DRAFT!I254)&gt;0,DRAFT!J254,""))))</f>
        <v/>
      </c>
      <c r="C252" s="2" t="str">
        <f>IF(COUNT($A252)=0,"",IF(B252="3E","3E",IF(B252="","I",LOOKUP(B252/D$2,{0,0.4,0.45,0.5,0.55,0.6,0.65,0.7,0.75,0.8,1},{"F","D","C","C+","B-","B","B+","A-","A","A+"}))))</f>
        <v/>
      </c>
      <c r="D252" s="1" t="str">
        <f>IF(COUNT($A252)=0,"",IF(B252="","--",IF(B252="3E","3E",LOOKUP(B252/D$2,{0,0.4,0.45,0.5,0.55,0.6,0.65,0.7,0.75,0.8,1},{0,2,2.25,2.5,2.75,3,3.25,3.5,3.75,4}))))</f>
        <v/>
      </c>
      <c r="E252" s="2" t="str">
        <f>IF(COUNT($A252)=0,"",IF($A252&lt;&gt;DRAFT!$B254,"ERR",IF(DRAFT!R254="3E","3E",IF(COUNT(DRAFT!N254,DRAFT!R254)&gt;0,DRAFT!S254,""))))</f>
        <v/>
      </c>
      <c r="F252" s="2" t="str">
        <f>IF(COUNT($A252)=0,"",IF(E252="3E","3E",IF(E252="","I",LOOKUP(E252/G$2,{0,0.4,0.45,0.5,0.55,0.6,0.65,0.7,0.75,0.8,1},{"F","D","C","C+","B-","B","B+","A-","A","A+"}))))</f>
        <v/>
      </c>
      <c r="G252" s="1" t="str">
        <f>IF(COUNT($A252)=0,"",IF(E252="","--",IF(E252="3E","3E",LOOKUP(E252/G$2,{0,0.4,0.45,0.5,0.55,0.6,0.65,0.7,0.75,0.8,1},{0,2,2.25,2.5,2.75,3,3.25,3.5,3.75,4}))))</f>
        <v/>
      </c>
      <c r="H252" s="2" t="str">
        <f>IF(COUNT($A252)=0,"",IF($A252&lt;&gt;DRAFT!$B254,"ERR",IF(DRAFT!AA254="3E","3E",IF(COUNT(DRAFT!W254,DRAFT!AA254)&gt;0,DRAFT!AB254,""))))</f>
        <v/>
      </c>
      <c r="I252" s="2" t="str">
        <f>IF(COUNT($A252)=0,"",IF(H252="3E","3E",IF(H252="","I",LOOKUP(H252/J$2,{0,0.4,0.45,0.5,0.55,0.6,0.65,0.7,0.75,0.8,1},{"F","D","C","C+","B-","B","B+","A-","A","A+"}))))</f>
        <v/>
      </c>
      <c r="J252" s="1" t="str">
        <f>IF(COUNT($A252)=0,"",IF(H252="","--",IF(H252="3E","3E",LOOKUP(H252/J$2,{0,0.4,0.45,0.5,0.55,0.6,0.65,0.7,0.75,0.8,1},{0,2,2.25,2.5,2.75,3,3.25,3.5,3.75,4}))))</f>
        <v/>
      </c>
      <c r="K252" s="2" t="str">
        <f>IF(COUNT($A252)=0,"",IF($A252&lt;&gt;DRAFT!$B254,"ERR",IF(DRAFT!AJ254="3E","3E",IF(COUNT(DRAFT!AF254,DRAFT!AJ254)&gt;0,DRAFT!AK254,""))))</f>
        <v/>
      </c>
      <c r="L252" s="2" t="str">
        <f>IF(COUNT($A252)=0,"",IF(K252="3E","3E",IF(K252="","I",LOOKUP(K252/M$2,{0,0.4,0.45,0.5,0.55,0.6,0.65,0.7,0.75,0.8,1},{"F","D","C","C+","B-","B","B+","A-","A","A+"}))))</f>
        <v/>
      </c>
      <c r="M252" s="1" t="str">
        <f>IF(COUNT($A252)=0,"",IF(K252="","--",IF(K252="3E","3E",LOOKUP(K252/M$2,{0,0.4,0.45,0.5,0.55,0.6,0.65,0.7,0.75,0.8,1},{0,2,2.25,2.5,2.75,3,3.25,3.5,3.75,4}))))</f>
        <v/>
      </c>
      <c r="N252" s="2" t="str">
        <f>IF(COUNT($A252)=0,"",IF($A252&lt;&gt;DRAFT!$B254,"ERR",IF(DRAFT!AS254="3E","3E",IF(COUNT(DRAFT!AO254,DRAFT!AS254)&gt;0,DRAFT!AT254,""))))</f>
        <v/>
      </c>
      <c r="O252" s="2" t="str">
        <f>IF(COUNT($A252)=0,"",IF(N252="3E","3E",IF(N252="","I",LOOKUP(N252/P$2,{0,0.4,0.45,0.5,0.55,0.6,0.65,0.7,0.75,0.8,1},{"F","D","C","C+","B-","B","B+","A-","A","A+"}))))</f>
        <v/>
      </c>
      <c r="P252" s="1" t="str">
        <f>IF(COUNT($A252)=0,"",IF(N252="","--",IF(N252="3E","3E",LOOKUP(N252/P$2,{0,0.4,0.45,0.5,0.55,0.6,0.65,0.7,0.75,0.8,1},{0,2,2.25,2.5,2.75,3,3.25,3.5,3.75,4}))))</f>
        <v/>
      </c>
      <c r="Q252" s="2" t="str">
        <f>IF(COUNT($A252)=0,"",IF($A252&lt;&gt;DRAFT!$B254,"ERR",IF(DRAFT!BB254="3E","3E",IF(COUNT(DRAFT!AX254,DRAFT!BB254)&gt;0,DRAFT!BC254,""))))</f>
        <v/>
      </c>
      <c r="R252" s="2" t="str">
        <f>IF(COUNT($A252)=0,"",IF(Q252="3E","3E",IF(Q252="","I",LOOKUP(Q252/S$2,{0,0.4,0.45,0.5,0.55,0.6,0.65,0.7,0.75,0.8,1},{"F","D","C","C+","B-","B","B+","A-","A","A+"}))))</f>
        <v/>
      </c>
      <c r="S252" s="1" t="str">
        <f>IF(COUNT($A252)=0,"",IF(Q252="","--",IF(Q252="3E","3E",LOOKUP(Q252/S$2,{0,0.4,0.45,0.5,0.55,0.6,0.65,0.7,0.75,0.8,1},{0,2,2.25,2.5,2.75,3,3.25,3.5,3.75,4}))))</f>
        <v/>
      </c>
      <c r="T252" s="2" t="str">
        <f>IF(COUNT($A252)=0,"",IF($A252&lt;&gt;DRAFT!$B254,"ERR",IF(DRAFT!BK254="3E","3E",IF(COUNT(DRAFT!BG254,DRAFT!BK254)&gt;0,DRAFT!BL254,""))))</f>
        <v/>
      </c>
      <c r="U252" s="2" t="str">
        <f>IF(COUNT($A252)=0,"",IF(T252="3E","3E",IF(T252="","I",LOOKUP(T252/V$2,{0,0.4,0.45,0.5,0.55,0.6,0.65,0.7,0.75,0.8,1},{"F","D","C","C+","B-","B","B+","A-","A","A+"}))))</f>
        <v/>
      </c>
      <c r="V252" s="1" t="str">
        <f>IF(COUNT($A252)=0,"",IF(T252="","--",IF(T252="3E","3E",LOOKUP(T252/V$2,{0,0.4,0.45,0.5,0.55,0.6,0.65,0.7,0.75,0.8,1},{0,2,2.25,2.5,2.75,3,3.25,3.5,3.75,4}))))</f>
        <v/>
      </c>
      <c r="W252" s="2" t="str">
        <f>IF(COUNT($A252)=0,"",IF($A252&lt;&gt;DRAFT!$B254,"ERR",IF(DRAFT!BT254="3E","3E",IF(COUNT(DRAFT!BP254,DRAFT!BT254)&gt;0,DRAFT!BU254,""))))</f>
        <v/>
      </c>
      <c r="X252" s="2" t="str">
        <f>IF(COUNT($A252)=0,"",IF(W252="3E","3E",IF(W252="","I",LOOKUP(W252/Y$2,{0,0.4,0.45,0.5,0.55,0.6,0.65,0.7,0.75,0.8,1},{"F","D","C","C+","B-","B","B+","A-","A","A+"}))))</f>
        <v/>
      </c>
      <c r="Y252" s="1" t="str">
        <f>IF(COUNT($A252)=0,"",IF(W252="","--",IF(W252="3E","3E",LOOKUP(W252/Y$2,{0,0.4,0.45,0.5,0.55,0.6,0.65,0.7,0.75,0.8,1},{0,2,2.25,2.5,2.75,3,3.25,3.5,3.75,4}))))</f>
        <v/>
      </c>
      <c r="Z252" s="2" t="str">
        <f>IF(COUNT($A252)=0,"",IF($A252&lt;&gt;DRAFT!$B254,"ERR",IF(DRAFT!CC254="3E","3E",IF(COUNT(DRAFT!BY254,DRAFT!CC254)&gt;0,DRAFT!CD254,""))))</f>
        <v/>
      </c>
      <c r="AA252" s="2" t="str">
        <f>IF(COUNT($A252)=0,"",IF(Z252="3E","3E",IF(Z252="","I",LOOKUP(Z252/AB$2,{0,0.4,0.45,0.5,0.55,0.6,0.65,0.7,0.75,0.8,1},{"F","D","C","C+","B-","B","B+","A-","A","A+"}))))</f>
        <v/>
      </c>
      <c r="AB252" s="1" t="str">
        <f>IF(COUNT($A252)=0,"",IF(Z252="","--",IF(Z252="3E","3E",LOOKUP(Z252/AB$2,{0,0.4,0.45,0.5,0.55,0.6,0.65,0.7,0.75,0.8,1},{0,2,2.25,2.5,2.75,3,3.25,3.5,3.75,4}))))</f>
        <v/>
      </c>
      <c r="AC252" s="2" t="str">
        <f>IF(COUNT($A252)=0,"",IF($A252&lt;&gt;DRAFT!$B254,"ERR",IF(DRAFT!CF254&gt;0,DRAFT!CF254,"")))</f>
        <v/>
      </c>
      <c r="AD252" s="2" t="str">
        <f>IF(COUNT($A252)=0,"",IF(AC252="3E","3E",IF(AC252="","I",LOOKUP(AC252/AE$2,{0,0.4,0.45,0.5,0.55,0.6,0.65,0.7,0.75,0.8,1},{"F","D","C","C+","B-","B","B+","A-","A","A+"}))))</f>
        <v/>
      </c>
      <c r="AE252" s="1" t="str">
        <f>IF(COUNT($A252)=0,"",IF(AC252="","--",IF(AC252="3E","3E",LOOKUP(AC252/AE$2,{0,0.4,0.45,0.5,0.55,0.6,0.65,0.7,0.75,0.8,1},{0,2,2.25,2.5,2.75,3,3.25,3.5,3.75,4}))))</f>
        <v/>
      </c>
      <c r="AF252" s="2" t="str">
        <f>IF(COUNT($A252)=0,"",IF($A252&lt;&gt;DRAFT!$B254,"ERR",IF(DRAFT!CI254&gt;0,DRAFT!CK254,"")))</f>
        <v/>
      </c>
      <c r="AG252" s="2" t="str">
        <f>IF(COUNT($A252)=0,"",IF(AF252="3E","3E",IF(AF252="","I",LOOKUP(AF252/AH$2,{0,0.4,0.45,0.5,0.55,0.6,0.65,0.7,0.75,0.8,1},{"F","D","C","C+","B-","B","B+","A-","A","A+"}))))</f>
        <v/>
      </c>
      <c r="AH252" s="1" t="str">
        <f>IF(COUNT($A252)=0,"",IF(AF252="","--",IF(AF252="3E","3E",LOOKUP(AF252/AH$2,{0,0.4,0.45,0.5,0.55,0.6,0.65,0.7,0.75,0.8,1},{0,2,2.25,2.5,2.75,3,3.25,3.5,3.75,4}))))</f>
        <v/>
      </c>
      <c r="AI252" s="2" t="str">
        <f>IF($A252&lt;&gt;DRAFT!$B254,"ERR",IF(OR(COUNT($A252)=0,COUNT(DRAFT!CL254:CN254,DRAFT!CP254:CR254)=0),"",CEILING(SUM(DRAFT!CO254,DRAFT!CS254,DRAFT!CT254),1)))</f>
        <v/>
      </c>
      <c r="AJ252" s="2" t="str">
        <f>IF(COUNT($A252)=0,"",IF(AI252="3E","3E",IF(AI252="","I",LOOKUP(AI252/AK$2,{0,0.4,0.45,0.5,0.55,0.6,0.65,0.7,0.75,0.8,1},{"F","D","C","C+","B-","B","B+","A-","A","A+"}))))</f>
        <v/>
      </c>
      <c r="AK252" s="1" t="str">
        <f>IF(COUNT($A252)=0,"",IF(AI252="","--",IF(AI252="3E","3E",LOOKUP(AI252/AK$2,{0,0.4,0.45,0.5,0.55,0.6,0.65,0.7,0.75,0.8,1},{0,2,2.25,2.5,2.75,3,3.25,3.5,3.75,4}))))</f>
        <v/>
      </c>
      <c r="AL252" s="4" t="str">
        <f>IF(OR(COUNT($A252)=0,COUNT(B252:AK252)=0),"",IF(COUNTIF(B252:AK252,"3E")&gt;0,"3E",IF(DRAFT!$A254="R",TRUNC(SUMPRODUCT(RGP,RCP)/TCP,3),TRUNC((SUMPRODUCT(--(IMDGP&gt;0)*IMDGP,IMCP)+CEILING(DRAFT!$DB254*42,0.25))/TCP,3))))</f>
        <v/>
      </c>
      <c r="AM252" s="2" t="str">
        <f>IF(OR(COUNT($A252)=0,COUNT(B252:AK252)=0),"",IF(COUNTIF(B252:AK252,"3E")&gt;0,"3E",IF(DRAFT!$A254="R",SUMPRODUCT(--(RGP&gt;=2),RCP),SUMPRODUCT(--(IMDGP&gt;0),--(IMGP=0),IMCP)+DRAFT!$DC254)))</f>
        <v/>
      </c>
      <c r="AN252" s="67" t="str">
        <f>IF(AL252="3E","3E",IF(COUNT($A252)=0,"",IF(COUNT(AI252)=0,"--",ROUND(((CEILING(DRAFT!$CV254*38,0.25)+CEILING(DRAFT!$CX254*38,0.25)+CEILING(DRAFT!$CZ254*42,0.25)+CEILING($AL252*42,0.25))/160),2))))</f>
        <v/>
      </c>
      <c r="AO252" s="2" t="str">
        <f>IF(AN252="3E","3E",IF(COUNT($A252)=0,"",IF(COUNT(AN252)=0,"I",LOOKUP(AN252,{0,2,2.25,2.5,2.75,3,3.25,3.5,3.75,4},{"F","D","C","C+","B-","B","B+","A-","A","A+"}))))</f>
        <v/>
      </c>
      <c r="AP252" s="2" t="str">
        <f>IF(AN252="3E","3E",IF(OR(COUNT(A252)=0,COUNT(AN252)=0),"",DRAFT!CW254+DRAFT!CY254+DRAFT!DA254+N(TABULATION!AM252)))</f>
        <v/>
      </c>
      <c r="AQ252" s="2" t="str">
        <f>IF(OR(COUNT($A252)=0,COUNT(B252:AK252)=0),"",IF(COUNTIF(B252:AM252,"3E")&gt;0,"3E",IF(AND(DRAFT!$A254="IM",OR($AL252&gt;DRAFT!$DB254,$AM252&gt;DRAFT!$DC254)),"IMPROVED",IF(AND(DRAFT!$A254="IM",$AL252&lt;=DRAFT!$DB254,$AM252&lt;=DRAFT!$DC254),"NOT IMPROVED",IF(AND(DRAFT!CU254="S",AH252&gt;=2,AK252&gt;=2,AN252&gt;=2.5,AP252&gt;=144),"PASS","FAIL")))))</f>
        <v/>
      </c>
      <c r="AR252" s="2" t="str">
        <f t="shared" si="6"/>
        <v/>
      </c>
      <c r="AS252" s="2" t="str">
        <f t="shared" si="7"/>
        <v/>
      </c>
    </row>
    <row r="253" spans="1:45" ht="18.95" customHeight="1" x14ac:dyDescent="0.25">
      <c r="A253" s="3" t="str">
        <f>IF(DRAFT!$B255="","",DRAFT!$B255)</f>
        <v/>
      </c>
      <c r="B253" s="2" t="str">
        <f>IF(COUNT($A253)=0,"",IF($A253&lt;&gt;DRAFT!$B255,"ERR",IF(DRAFT!I255="3E","3E",IF(COUNT(DRAFT!E255,DRAFT!I255)&gt;0,DRAFT!J255,""))))</f>
        <v/>
      </c>
      <c r="C253" s="2" t="str">
        <f>IF(COUNT($A253)=0,"",IF(B253="3E","3E",IF(B253="","I",LOOKUP(B253/D$2,{0,0.4,0.45,0.5,0.55,0.6,0.65,0.7,0.75,0.8,1},{"F","D","C","C+","B-","B","B+","A-","A","A+"}))))</f>
        <v/>
      </c>
      <c r="D253" s="1" t="str">
        <f>IF(COUNT($A253)=0,"",IF(B253="","--",IF(B253="3E","3E",LOOKUP(B253/D$2,{0,0.4,0.45,0.5,0.55,0.6,0.65,0.7,0.75,0.8,1},{0,2,2.25,2.5,2.75,3,3.25,3.5,3.75,4}))))</f>
        <v/>
      </c>
      <c r="E253" s="2" t="str">
        <f>IF(COUNT($A253)=0,"",IF($A253&lt;&gt;DRAFT!$B255,"ERR",IF(DRAFT!R255="3E","3E",IF(COUNT(DRAFT!N255,DRAFT!R255)&gt;0,DRAFT!S255,""))))</f>
        <v/>
      </c>
      <c r="F253" s="2" t="str">
        <f>IF(COUNT($A253)=0,"",IF(E253="3E","3E",IF(E253="","I",LOOKUP(E253/G$2,{0,0.4,0.45,0.5,0.55,0.6,0.65,0.7,0.75,0.8,1},{"F","D","C","C+","B-","B","B+","A-","A","A+"}))))</f>
        <v/>
      </c>
      <c r="G253" s="1" t="str">
        <f>IF(COUNT($A253)=0,"",IF(E253="","--",IF(E253="3E","3E",LOOKUP(E253/G$2,{0,0.4,0.45,0.5,0.55,0.6,0.65,0.7,0.75,0.8,1},{0,2,2.25,2.5,2.75,3,3.25,3.5,3.75,4}))))</f>
        <v/>
      </c>
      <c r="H253" s="2" t="str">
        <f>IF(COUNT($A253)=0,"",IF($A253&lt;&gt;DRAFT!$B255,"ERR",IF(DRAFT!AA255="3E","3E",IF(COUNT(DRAFT!W255,DRAFT!AA255)&gt;0,DRAFT!AB255,""))))</f>
        <v/>
      </c>
      <c r="I253" s="2" t="str">
        <f>IF(COUNT($A253)=0,"",IF(H253="3E","3E",IF(H253="","I",LOOKUP(H253/J$2,{0,0.4,0.45,0.5,0.55,0.6,0.65,0.7,0.75,0.8,1},{"F","D","C","C+","B-","B","B+","A-","A","A+"}))))</f>
        <v/>
      </c>
      <c r="J253" s="1" t="str">
        <f>IF(COUNT($A253)=0,"",IF(H253="","--",IF(H253="3E","3E",LOOKUP(H253/J$2,{0,0.4,0.45,0.5,0.55,0.6,0.65,0.7,0.75,0.8,1},{0,2,2.25,2.5,2.75,3,3.25,3.5,3.75,4}))))</f>
        <v/>
      </c>
      <c r="K253" s="2" t="str">
        <f>IF(COUNT($A253)=0,"",IF($A253&lt;&gt;DRAFT!$B255,"ERR",IF(DRAFT!AJ255="3E","3E",IF(COUNT(DRAFT!AF255,DRAFT!AJ255)&gt;0,DRAFT!AK255,""))))</f>
        <v/>
      </c>
      <c r="L253" s="2" t="str">
        <f>IF(COUNT($A253)=0,"",IF(K253="3E","3E",IF(K253="","I",LOOKUP(K253/M$2,{0,0.4,0.45,0.5,0.55,0.6,0.65,0.7,0.75,0.8,1},{"F","D","C","C+","B-","B","B+","A-","A","A+"}))))</f>
        <v/>
      </c>
      <c r="M253" s="1" t="str">
        <f>IF(COUNT($A253)=0,"",IF(K253="","--",IF(K253="3E","3E",LOOKUP(K253/M$2,{0,0.4,0.45,0.5,0.55,0.6,0.65,0.7,0.75,0.8,1},{0,2,2.25,2.5,2.75,3,3.25,3.5,3.75,4}))))</f>
        <v/>
      </c>
      <c r="N253" s="2" t="str">
        <f>IF(COUNT($A253)=0,"",IF($A253&lt;&gt;DRAFT!$B255,"ERR",IF(DRAFT!AS255="3E","3E",IF(COUNT(DRAFT!AO255,DRAFT!AS255)&gt;0,DRAFT!AT255,""))))</f>
        <v/>
      </c>
      <c r="O253" s="2" t="str">
        <f>IF(COUNT($A253)=0,"",IF(N253="3E","3E",IF(N253="","I",LOOKUP(N253/P$2,{0,0.4,0.45,0.5,0.55,0.6,0.65,0.7,0.75,0.8,1},{"F","D","C","C+","B-","B","B+","A-","A","A+"}))))</f>
        <v/>
      </c>
      <c r="P253" s="1" t="str">
        <f>IF(COUNT($A253)=0,"",IF(N253="","--",IF(N253="3E","3E",LOOKUP(N253/P$2,{0,0.4,0.45,0.5,0.55,0.6,0.65,0.7,0.75,0.8,1},{0,2,2.25,2.5,2.75,3,3.25,3.5,3.75,4}))))</f>
        <v/>
      </c>
      <c r="Q253" s="2" t="str">
        <f>IF(COUNT($A253)=0,"",IF($A253&lt;&gt;DRAFT!$B255,"ERR",IF(DRAFT!BB255="3E","3E",IF(COUNT(DRAFT!AX255,DRAFT!BB255)&gt;0,DRAFT!BC255,""))))</f>
        <v/>
      </c>
      <c r="R253" s="2" t="str">
        <f>IF(COUNT($A253)=0,"",IF(Q253="3E","3E",IF(Q253="","I",LOOKUP(Q253/S$2,{0,0.4,0.45,0.5,0.55,0.6,0.65,0.7,0.75,0.8,1},{"F","D","C","C+","B-","B","B+","A-","A","A+"}))))</f>
        <v/>
      </c>
      <c r="S253" s="1" t="str">
        <f>IF(COUNT($A253)=0,"",IF(Q253="","--",IF(Q253="3E","3E",LOOKUP(Q253/S$2,{0,0.4,0.45,0.5,0.55,0.6,0.65,0.7,0.75,0.8,1},{0,2,2.25,2.5,2.75,3,3.25,3.5,3.75,4}))))</f>
        <v/>
      </c>
      <c r="T253" s="2" t="str">
        <f>IF(COUNT($A253)=0,"",IF($A253&lt;&gt;DRAFT!$B255,"ERR",IF(DRAFT!BK255="3E","3E",IF(COUNT(DRAFT!BG255,DRAFT!BK255)&gt;0,DRAFT!BL255,""))))</f>
        <v/>
      </c>
      <c r="U253" s="2" t="str">
        <f>IF(COUNT($A253)=0,"",IF(T253="3E","3E",IF(T253="","I",LOOKUP(T253/V$2,{0,0.4,0.45,0.5,0.55,0.6,0.65,0.7,0.75,0.8,1},{"F","D","C","C+","B-","B","B+","A-","A","A+"}))))</f>
        <v/>
      </c>
      <c r="V253" s="1" t="str">
        <f>IF(COUNT($A253)=0,"",IF(T253="","--",IF(T253="3E","3E",LOOKUP(T253/V$2,{0,0.4,0.45,0.5,0.55,0.6,0.65,0.7,0.75,0.8,1},{0,2,2.25,2.5,2.75,3,3.25,3.5,3.75,4}))))</f>
        <v/>
      </c>
      <c r="W253" s="2" t="str">
        <f>IF(COUNT($A253)=0,"",IF($A253&lt;&gt;DRAFT!$B255,"ERR",IF(DRAFT!BT255="3E","3E",IF(COUNT(DRAFT!BP255,DRAFT!BT255)&gt;0,DRAFT!BU255,""))))</f>
        <v/>
      </c>
      <c r="X253" s="2" t="str">
        <f>IF(COUNT($A253)=0,"",IF(W253="3E","3E",IF(W253="","I",LOOKUP(W253/Y$2,{0,0.4,0.45,0.5,0.55,0.6,0.65,0.7,0.75,0.8,1},{"F","D","C","C+","B-","B","B+","A-","A","A+"}))))</f>
        <v/>
      </c>
      <c r="Y253" s="1" t="str">
        <f>IF(COUNT($A253)=0,"",IF(W253="","--",IF(W253="3E","3E",LOOKUP(W253/Y$2,{0,0.4,0.45,0.5,0.55,0.6,0.65,0.7,0.75,0.8,1},{0,2,2.25,2.5,2.75,3,3.25,3.5,3.75,4}))))</f>
        <v/>
      </c>
      <c r="Z253" s="2" t="str">
        <f>IF(COUNT($A253)=0,"",IF($A253&lt;&gt;DRAFT!$B255,"ERR",IF(DRAFT!CC255="3E","3E",IF(COUNT(DRAFT!BY255,DRAFT!CC255)&gt;0,DRAFT!CD255,""))))</f>
        <v/>
      </c>
      <c r="AA253" s="2" t="str">
        <f>IF(COUNT($A253)=0,"",IF(Z253="3E","3E",IF(Z253="","I",LOOKUP(Z253/AB$2,{0,0.4,0.45,0.5,0.55,0.6,0.65,0.7,0.75,0.8,1},{"F","D","C","C+","B-","B","B+","A-","A","A+"}))))</f>
        <v/>
      </c>
      <c r="AB253" s="1" t="str">
        <f>IF(COUNT($A253)=0,"",IF(Z253="","--",IF(Z253="3E","3E",LOOKUP(Z253/AB$2,{0,0.4,0.45,0.5,0.55,0.6,0.65,0.7,0.75,0.8,1},{0,2,2.25,2.5,2.75,3,3.25,3.5,3.75,4}))))</f>
        <v/>
      </c>
      <c r="AC253" s="2" t="str">
        <f>IF(COUNT($A253)=0,"",IF($A253&lt;&gt;DRAFT!$B255,"ERR",IF(DRAFT!CF255&gt;0,DRAFT!CF255,"")))</f>
        <v/>
      </c>
      <c r="AD253" s="2" t="str">
        <f>IF(COUNT($A253)=0,"",IF(AC253="3E","3E",IF(AC253="","I",LOOKUP(AC253/AE$2,{0,0.4,0.45,0.5,0.55,0.6,0.65,0.7,0.75,0.8,1},{"F","D","C","C+","B-","B","B+","A-","A","A+"}))))</f>
        <v/>
      </c>
      <c r="AE253" s="1" t="str">
        <f>IF(COUNT($A253)=0,"",IF(AC253="","--",IF(AC253="3E","3E",LOOKUP(AC253/AE$2,{0,0.4,0.45,0.5,0.55,0.6,0.65,0.7,0.75,0.8,1},{0,2,2.25,2.5,2.75,3,3.25,3.5,3.75,4}))))</f>
        <v/>
      </c>
      <c r="AF253" s="2" t="str">
        <f>IF(COUNT($A253)=0,"",IF($A253&lt;&gt;DRAFT!$B255,"ERR",IF(DRAFT!CI255&gt;0,DRAFT!CK255,"")))</f>
        <v/>
      </c>
      <c r="AG253" s="2" t="str">
        <f>IF(COUNT($A253)=0,"",IF(AF253="3E","3E",IF(AF253="","I",LOOKUP(AF253/AH$2,{0,0.4,0.45,0.5,0.55,0.6,0.65,0.7,0.75,0.8,1},{"F","D","C","C+","B-","B","B+","A-","A","A+"}))))</f>
        <v/>
      </c>
      <c r="AH253" s="1" t="str">
        <f>IF(COUNT($A253)=0,"",IF(AF253="","--",IF(AF253="3E","3E",LOOKUP(AF253/AH$2,{0,0.4,0.45,0.5,0.55,0.6,0.65,0.7,0.75,0.8,1},{0,2,2.25,2.5,2.75,3,3.25,3.5,3.75,4}))))</f>
        <v/>
      </c>
      <c r="AI253" s="2" t="str">
        <f>IF($A253&lt;&gt;DRAFT!$B255,"ERR",IF(OR(COUNT($A253)=0,COUNT(DRAFT!CL255:CN255,DRAFT!CP255:CR255)=0),"",CEILING(SUM(DRAFT!CO255,DRAFT!CS255,DRAFT!CT255),1)))</f>
        <v/>
      </c>
      <c r="AJ253" s="2" t="str">
        <f>IF(COUNT($A253)=0,"",IF(AI253="3E","3E",IF(AI253="","I",LOOKUP(AI253/AK$2,{0,0.4,0.45,0.5,0.55,0.6,0.65,0.7,0.75,0.8,1},{"F","D","C","C+","B-","B","B+","A-","A","A+"}))))</f>
        <v/>
      </c>
      <c r="AK253" s="1" t="str">
        <f>IF(COUNT($A253)=0,"",IF(AI253="","--",IF(AI253="3E","3E",LOOKUP(AI253/AK$2,{0,0.4,0.45,0.5,0.55,0.6,0.65,0.7,0.75,0.8,1},{0,2,2.25,2.5,2.75,3,3.25,3.5,3.75,4}))))</f>
        <v/>
      </c>
      <c r="AL253" s="4" t="str">
        <f>IF(OR(COUNT($A253)=0,COUNT(B253:AK253)=0),"",IF(COUNTIF(B253:AK253,"3E")&gt;0,"3E",IF(DRAFT!$A255="R",TRUNC(SUMPRODUCT(RGP,RCP)/TCP,3),TRUNC((SUMPRODUCT(--(IMDGP&gt;0)*IMDGP,IMCP)+CEILING(DRAFT!$DB255*42,0.25))/TCP,3))))</f>
        <v/>
      </c>
      <c r="AM253" s="2" t="str">
        <f>IF(OR(COUNT($A253)=0,COUNT(B253:AK253)=0),"",IF(COUNTIF(B253:AK253,"3E")&gt;0,"3E",IF(DRAFT!$A255="R",SUMPRODUCT(--(RGP&gt;=2),RCP),SUMPRODUCT(--(IMDGP&gt;0),--(IMGP=0),IMCP)+DRAFT!$DC255)))</f>
        <v/>
      </c>
      <c r="AN253" s="67" t="str">
        <f>IF(AL253="3E","3E",IF(COUNT($A253)=0,"",IF(COUNT(AI253)=0,"--",ROUND(((CEILING(DRAFT!$CV255*38,0.25)+CEILING(DRAFT!$CX255*38,0.25)+CEILING(DRAFT!$CZ255*42,0.25)+CEILING($AL253*42,0.25))/160),2))))</f>
        <v/>
      </c>
      <c r="AO253" s="2" t="str">
        <f>IF(AN253="3E","3E",IF(COUNT($A253)=0,"",IF(COUNT(AN253)=0,"I",LOOKUP(AN253,{0,2,2.25,2.5,2.75,3,3.25,3.5,3.75,4},{"F","D","C","C+","B-","B","B+","A-","A","A+"}))))</f>
        <v/>
      </c>
      <c r="AP253" s="2" t="str">
        <f>IF(AN253="3E","3E",IF(OR(COUNT(A253)=0,COUNT(AN253)=0),"",DRAFT!CW255+DRAFT!CY255+DRAFT!DA255+N(TABULATION!AM253)))</f>
        <v/>
      </c>
      <c r="AQ253" s="2" t="str">
        <f>IF(OR(COUNT($A253)=0,COUNT(B253:AK253)=0),"",IF(COUNTIF(B253:AM253,"3E")&gt;0,"3E",IF(AND(DRAFT!$A255="IM",OR($AL253&gt;DRAFT!$DB255,$AM253&gt;DRAFT!$DC255)),"IMPROVED",IF(AND(DRAFT!$A255="IM",$AL253&lt;=DRAFT!$DB255,$AM253&lt;=DRAFT!$DC255),"NOT IMPROVED",IF(AND(DRAFT!CU255="S",AH253&gt;=2,AK253&gt;=2,AN253&gt;=2.5,AP253&gt;=144),"PASS","FAIL")))))</f>
        <v/>
      </c>
      <c r="AR253" s="2" t="str">
        <f t="shared" si="6"/>
        <v/>
      </c>
      <c r="AS253" s="2" t="str">
        <f t="shared" si="7"/>
        <v/>
      </c>
    </row>
    <row r="254" spans="1:45" ht="18.95" customHeight="1" x14ac:dyDescent="0.25">
      <c r="A254" s="3" t="str">
        <f>IF(DRAFT!$B256="","",DRAFT!$B256)</f>
        <v/>
      </c>
      <c r="B254" s="2" t="str">
        <f>IF(COUNT($A254)=0,"",IF($A254&lt;&gt;DRAFT!$B256,"ERR",IF(DRAFT!I256="3E","3E",IF(COUNT(DRAFT!E256,DRAFT!I256)&gt;0,DRAFT!J256,""))))</f>
        <v/>
      </c>
      <c r="C254" s="2" t="str">
        <f>IF(COUNT($A254)=0,"",IF(B254="3E","3E",IF(B254="","I",LOOKUP(B254/D$2,{0,0.4,0.45,0.5,0.55,0.6,0.65,0.7,0.75,0.8,1},{"F","D","C","C+","B-","B","B+","A-","A","A+"}))))</f>
        <v/>
      </c>
      <c r="D254" s="1" t="str">
        <f>IF(COUNT($A254)=0,"",IF(B254="","--",IF(B254="3E","3E",LOOKUP(B254/D$2,{0,0.4,0.45,0.5,0.55,0.6,0.65,0.7,0.75,0.8,1},{0,2,2.25,2.5,2.75,3,3.25,3.5,3.75,4}))))</f>
        <v/>
      </c>
      <c r="E254" s="2" t="str">
        <f>IF(COUNT($A254)=0,"",IF($A254&lt;&gt;DRAFT!$B256,"ERR",IF(DRAFT!R256="3E","3E",IF(COUNT(DRAFT!N256,DRAFT!R256)&gt;0,DRAFT!S256,""))))</f>
        <v/>
      </c>
      <c r="F254" s="2" t="str">
        <f>IF(COUNT($A254)=0,"",IF(E254="3E","3E",IF(E254="","I",LOOKUP(E254/G$2,{0,0.4,0.45,0.5,0.55,0.6,0.65,0.7,0.75,0.8,1},{"F","D","C","C+","B-","B","B+","A-","A","A+"}))))</f>
        <v/>
      </c>
      <c r="G254" s="1" t="str">
        <f>IF(COUNT($A254)=0,"",IF(E254="","--",IF(E254="3E","3E",LOOKUP(E254/G$2,{0,0.4,0.45,0.5,0.55,0.6,0.65,0.7,0.75,0.8,1},{0,2,2.25,2.5,2.75,3,3.25,3.5,3.75,4}))))</f>
        <v/>
      </c>
      <c r="H254" s="2" t="str">
        <f>IF(COUNT($A254)=0,"",IF($A254&lt;&gt;DRAFT!$B256,"ERR",IF(DRAFT!AA256="3E","3E",IF(COUNT(DRAFT!W256,DRAFT!AA256)&gt;0,DRAFT!AB256,""))))</f>
        <v/>
      </c>
      <c r="I254" s="2" t="str">
        <f>IF(COUNT($A254)=0,"",IF(H254="3E","3E",IF(H254="","I",LOOKUP(H254/J$2,{0,0.4,0.45,0.5,0.55,0.6,0.65,0.7,0.75,0.8,1},{"F","D","C","C+","B-","B","B+","A-","A","A+"}))))</f>
        <v/>
      </c>
      <c r="J254" s="1" t="str">
        <f>IF(COUNT($A254)=0,"",IF(H254="","--",IF(H254="3E","3E",LOOKUP(H254/J$2,{0,0.4,0.45,0.5,0.55,0.6,0.65,0.7,0.75,0.8,1},{0,2,2.25,2.5,2.75,3,3.25,3.5,3.75,4}))))</f>
        <v/>
      </c>
      <c r="K254" s="2" t="str">
        <f>IF(COUNT($A254)=0,"",IF($A254&lt;&gt;DRAFT!$B256,"ERR",IF(DRAFT!AJ256="3E","3E",IF(COUNT(DRAFT!AF256,DRAFT!AJ256)&gt;0,DRAFT!AK256,""))))</f>
        <v/>
      </c>
      <c r="L254" s="2" t="str">
        <f>IF(COUNT($A254)=0,"",IF(K254="3E","3E",IF(K254="","I",LOOKUP(K254/M$2,{0,0.4,0.45,0.5,0.55,0.6,0.65,0.7,0.75,0.8,1},{"F","D","C","C+","B-","B","B+","A-","A","A+"}))))</f>
        <v/>
      </c>
      <c r="M254" s="1" t="str">
        <f>IF(COUNT($A254)=0,"",IF(K254="","--",IF(K254="3E","3E",LOOKUP(K254/M$2,{0,0.4,0.45,0.5,0.55,0.6,0.65,0.7,0.75,0.8,1},{0,2,2.25,2.5,2.75,3,3.25,3.5,3.75,4}))))</f>
        <v/>
      </c>
      <c r="N254" s="2" t="str">
        <f>IF(COUNT($A254)=0,"",IF($A254&lt;&gt;DRAFT!$B256,"ERR",IF(DRAFT!AS256="3E","3E",IF(COUNT(DRAFT!AO256,DRAFT!AS256)&gt;0,DRAFT!AT256,""))))</f>
        <v/>
      </c>
      <c r="O254" s="2" t="str">
        <f>IF(COUNT($A254)=0,"",IF(N254="3E","3E",IF(N254="","I",LOOKUP(N254/P$2,{0,0.4,0.45,0.5,0.55,0.6,0.65,0.7,0.75,0.8,1},{"F","D","C","C+","B-","B","B+","A-","A","A+"}))))</f>
        <v/>
      </c>
      <c r="P254" s="1" t="str">
        <f>IF(COUNT($A254)=0,"",IF(N254="","--",IF(N254="3E","3E",LOOKUP(N254/P$2,{0,0.4,0.45,0.5,0.55,0.6,0.65,0.7,0.75,0.8,1},{0,2,2.25,2.5,2.75,3,3.25,3.5,3.75,4}))))</f>
        <v/>
      </c>
      <c r="Q254" s="2" t="str">
        <f>IF(COUNT($A254)=0,"",IF($A254&lt;&gt;DRAFT!$B256,"ERR",IF(DRAFT!BB256="3E","3E",IF(COUNT(DRAFT!AX256,DRAFT!BB256)&gt;0,DRAFT!BC256,""))))</f>
        <v/>
      </c>
      <c r="R254" s="2" t="str">
        <f>IF(COUNT($A254)=0,"",IF(Q254="3E","3E",IF(Q254="","I",LOOKUP(Q254/S$2,{0,0.4,0.45,0.5,0.55,0.6,0.65,0.7,0.75,0.8,1},{"F","D","C","C+","B-","B","B+","A-","A","A+"}))))</f>
        <v/>
      </c>
      <c r="S254" s="1" t="str">
        <f>IF(COUNT($A254)=0,"",IF(Q254="","--",IF(Q254="3E","3E",LOOKUP(Q254/S$2,{0,0.4,0.45,0.5,0.55,0.6,0.65,0.7,0.75,0.8,1},{0,2,2.25,2.5,2.75,3,3.25,3.5,3.75,4}))))</f>
        <v/>
      </c>
      <c r="T254" s="2" t="str">
        <f>IF(COUNT($A254)=0,"",IF($A254&lt;&gt;DRAFT!$B256,"ERR",IF(DRAFT!BK256="3E","3E",IF(COUNT(DRAFT!BG256,DRAFT!BK256)&gt;0,DRAFT!BL256,""))))</f>
        <v/>
      </c>
      <c r="U254" s="2" t="str">
        <f>IF(COUNT($A254)=0,"",IF(T254="3E","3E",IF(T254="","I",LOOKUP(T254/V$2,{0,0.4,0.45,0.5,0.55,0.6,0.65,0.7,0.75,0.8,1},{"F","D","C","C+","B-","B","B+","A-","A","A+"}))))</f>
        <v/>
      </c>
      <c r="V254" s="1" t="str">
        <f>IF(COUNT($A254)=0,"",IF(T254="","--",IF(T254="3E","3E",LOOKUP(T254/V$2,{0,0.4,0.45,0.5,0.55,0.6,0.65,0.7,0.75,0.8,1},{0,2,2.25,2.5,2.75,3,3.25,3.5,3.75,4}))))</f>
        <v/>
      </c>
      <c r="W254" s="2" t="str">
        <f>IF(COUNT($A254)=0,"",IF($A254&lt;&gt;DRAFT!$B256,"ERR",IF(DRAFT!BT256="3E","3E",IF(COUNT(DRAFT!BP256,DRAFT!BT256)&gt;0,DRAFT!BU256,""))))</f>
        <v/>
      </c>
      <c r="X254" s="2" t="str">
        <f>IF(COUNT($A254)=0,"",IF(W254="3E","3E",IF(W254="","I",LOOKUP(W254/Y$2,{0,0.4,0.45,0.5,0.55,0.6,0.65,0.7,0.75,0.8,1},{"F","D","C","C+","B-","B","B+","A-","A","A+"}))))</f>
        <v/>
      </c>
      <c r="Y254" s="1" t="str">
        <f>IF(COUNT($A254)=0,"",IF(W254="","--",IF(W254="3E","3E",LOOKUP(W254/Y$2,{0,0.4,0.45,0.5,0.55,0.6,0.65,0.7,0.75,0.8,1},{0,2,2.25,2.5,2.75,3,3.25,3.5,3.75,4}))))</f>
        <v/>
      </c>
      <c r="Z254" s="2" t="str">
        <f>IF(COUNT($A254)=0,"",IF($A254&lt;&gt;DRAFT!$B256,"ERR",IF(DRAFT!CC256="3E","3E",IF(COUNT(DRAFT!BY256,DRAFT!CC256)&gt;0,DRAFT!CD256,""))))</f>
        <v/>
      </c>
      <c r="AA254" s="2" t="str">
        <f>IF(COUNT($A254)=0,"",IF(Z254="3E","3E",IF(Z254="","I",LOOKUP(Z254/AB$2,{0,0.4,0.45,0.5,0.55,0.6,0.65,0.7,0.75,0.8,1},{"F","D","C","C+","B-","B","B+","A-","A","A+"}))))</f>
        <v/>
      </c>
      <c r="AB254" s="1" t="str">
        <f>IF(COUNT($A254)=0,"",IF(Z254="","--",IF(Z254="3E","3E",LOOKUP(Z254/AB$2,{0,0.4,0.45,0.5,0.55,0.6,0.65,0.7,0.75,0.8,1},{0,2,2.25,2.5,2.75,3,3.25,3.5,3.75,4}))))</f>
        <v/>
      </c>
      <c r="AC254" s="2" t="str">
        <f>IF(COUNT($A254)=0,"",IF($A254&lt;&gt;DRAFT!$B256,"ERR",IF(DRAFT!CF256&gt;0,DRAFT!CF256,"")))</f>
        <v/>
      </c>
      <c r="AD254" s="2" t="str">
        <f>IF(COUNT($A254)=0,"",IF(AC254="3E","3E",IF(AC254="","I",LOOKUP(AC254/AE$2,{0,0.4,0.45,0.5,0.55,0.6,0.65,0.7,0.75,0.8,1},{"F","D","C","C+","B-","B","B+","A-","A","A+"}))))</f>
        <v/>
      </c>
      <c r="AE254" s="1" t="str">
        <f>IF(COUNT($A254)=0,"",IF(AC254="","--",IF(AC254="3E","3E",LOOKUP(AC254/AE$2,{0,0.4,0.45,0.5,0.55,0.6,0.65,0.7,0.75,0.8,1},{0,2,2.25,2.5,2.75,3,3.25,3.5,3.75,4}))))</f>
        <v/>
      </c>
      <c r="AF254" s="2" t="str">
        <f>IF(COUNT($A254)=0,"",IF($A254&lt;&gt;DRAFT!$B256,"ERR",IF(DRAFT!CI256&gt;0,DRAFT!CK256,"")))</f>
        <v/>
      </c>
      <c r="AG254" s="2" t="str">
        <f>IF(COUNT($A254)=0,"",IF(AF254="3E","3E",IF(AF254="","I",LOOKUP(AF254/AH$2,{0,0.4,0.45,0.5,0.55,0.6,0.65,0.7,0.75,0.8,1},{"F","D","C","C+","B-","B","B+","A-","A","A+"}))))</f>
        <v/>
      </c>
      <c r="AH254" s="1" t="str">
        <f>IF(COUNT($A254)=0,"",IF(AF254="","--",IF(AF254="3E","3E",LOOKUP(AF254/AH$2,{0,0.4,0.45,0.5,0.55,0.6,0.65,0.7,0.75,0.8,1},{0,2,2.25,2.5,2.75,3,3.25,3.5,3.75,4}))))</f>
        <v/>
      </c>
      <c r="AI254" s="2" t="str">
        <f>IF($A254&lt;&gt;DRAFT!$B256,"ERR",IF(OR(COUNT($A254)=0,COUNT(DRAFT!CL256:CN256,DRAFT!CP256:CR256)=0),"",CEILING(SUM(DRAFT!CO256,DRAFT!CS256,DRAFT!CT256),1)))</f>
        <v/>
      </c>
      <c r="AJ254" s="2" t="str">
        <f>IF(COUNT($A254)=0,"",IF(AI254="3E","3E",IF(AI254="","I",LOOKUP(AI254/AK$2,{0,0.4,0.45,0.5,0.55,0.6,0.65,0.7,0.75,0.8,1},{"F","D","C","C+","B-","B","B+","A-","A","A+"}))))</f>
        <v/>
      </c>
      <c r="AK254" s="1" t="str">
        <f>IF(COUNT($A254)=0,"",IF(AI254="","--",IF(AI254="3E","3E",LOOKUP(AI254/AK$2,{0,0.4,0.45,0.5,0.55,0.6,0.65,0.7,0.75,0.8,1},{0,2,2.25,2.5,2.75,3,3.25,3.5,3.75,4}))))</f>
        <v/>
      </c>
      <c r="AL254" s="4" t="str">
        <f>IF(OR(COUNT($A254)=0,COUNT(B254:AK254)=0),"",IF(COUNTIF(B254:AK254,"3E")&gt;0,"3E",IF(DRAFT!$A256="R",TRUNC(SUMPRODUCT(RGP,RCP)/TCP,3),TRUNC((SUMPRODUCT(--(IMDGP&gt;0)*IMDGP,IMCP)+CEILING(DRAFT!$DB256*42,0.25))/TCP,3))))</f>
        <v/>
      </c>
      <c r="AM254" s="2" t="str">
        <f>IF(OR(COUNT($A254)=0,COUNT(B254:AK254)=0),"",IF(COUNTIF(B254:AK254,"3E")&gt;0,"3E",IF(DRAFT!$A256="R",SUMPRODUCT(--(RGP&gt;=2),RCP),SUMPRODUCT(--(IMDGP&gt;0),--(IMGP=0),IMCP)+DRAFT!$DC256)))</f>
        <v/>
      </c>
      <c r="AN254" s="67" t="str">
        <f>IF(AL254="3E","3E",IF(COUNT($A254)=0,"",IF(COUNT(AI254)=0,"--",ROUND(((CEILING(DRAFT!$CV256*38,0.25)+CEILING(DRAFT!$CX256*38,0.25)+CEILING(DRAFT!$CZ256*42,0.25)+CEILING($AL254*42,0.25))/160),2))))</f>
        <v/>
      </c>
      <c r="AO254" s="2" t="str">
        <f>IF(AN254="3E","3E",IF(COUNT($A254)=0,"",IF(COUNT(AN254)=0,"I",LOOKUP(AN254,{0,2,2.25,2.5,2.75,3,3.25,3.5,3.75,4},{"F","D","C","C+","B-","B","B+","A-","A","A+"}))))</f>
        <v/>
      </c>
      <c r="AP254" s="2" t="str">
        <f>IF(AN254="3E","3E",IF(OR(COUNT(A254)=0,COUNT(AN254)=0),"",DRAFT!CW256+DRAFT!CY256+DRAFT!DA256+N(TABULATION!AM254)))</f>
        <v/>
      </c>
      <c r="AQ254" s="2" t="str">
        <f>IF(OR(COUNT($A254)=0,COUNT(B254:AK254)=0),"",IF(COUNTIF(B254:AM254,"3E")&gt;0,"3E",IF(AND(DRAFT!$A256="IM",OR($AL254&gt;DRAFT!$DB256,$AM254&gt;DRAFT!$DC256)),"IMPROVED",IF(AND(DRAFT!$A256="IM",$AL254&lt;=DRAFT!$DB256,$AM254&lt;=DRAFT!$DC256),"NOT IMPROVED",IF(AND(DRAFT!CU256="S",AH254&gt;=2,AK254&gt;=2,AN254&gt;=2.5,AP254&gt;=144),"PASS","FAIL")))))</f>
        <v/>
      </c>
      <c r="AR254" s="2" t="str">
        <f t="shared" si="6"/>
        <v/>
      </c>
      <c r="AS254" s="2" t="str">
        <f t="shared" si="7"/>
        <v/>
      </c>
    </row>
    <row r="255" spans="1:45" ht="18.95" customHeight="1" x14ac:dyDescent="0.25">
      <c r="A255" s="3" t="str">
        <f>IF(DRAFT!$B257="","",DRAFT!$B257)</f>
        <v/>
      </c>
      <c r="B255" s="2" t="str">
        <f>IF(COUNT($A255)=0,"",IF($A255&lt;&gt;DRAFT!$B257,"ERR",IF(DRAFT!I257="3E","3E",IF(COUNT(DRAFT!E257,DRAFT!I257)&gt;0,DRAFT!J257,""))))</f>
        <v/>
      </c>
      <c r="C255" s="2" t="str">
        <f>IF(COUNT($A255)=0,"",IF(B255="3E","3E",IF(B255="","I",LOOKUP(B255/D$2,{0,0.4,0.45,0.5,0.55,0.6,0.65,0.7,0.75,0.8,1},{"F","D","C","C+","B-","B","B+","A-","A","A+"}))))</f>
        <v/>
      </c>
      <c r="D255" s="1" t="str">
        <f>IF(COUNT($A255)=0,"",IF(B255="","--",IF(B255="3E","3E",LOOKUP(B255/D$2,{0,0.4,0.45,0.5,0.55,0.6,0.65,0.7,0.75,0.8,1},{0,2,2.25,2.5,2.75,3,3.25,3.5,3.75,4}))))</f>
        <v/>
      </c>
      <c r="E255" s="2" t="str">
        <f>IF(COUNT($A255)=0,"",IF($A255&lt;&gt;DRAFT!$B257,"ERR",IF(DRAFT!R257="3E","3E",IF(COUNT(DRAFT!N257,DRAFT!R257)&gt;0,DRAFT!S257,""))))</f>
        <v/>
      </c>
      <c r="F255" s="2" t="str">
        <f>IF(COUNT($A255)=0,"",IF(E255="3E","3E",IF(E255="","I",LOOKUP(E255/G$2,{0,0.4,0.45,0.5,0.55,0.6,0.65,0.7,0.75,0.8,1},{"F","D","C","C+","B-","B","B+","A-","A","A+"}))))</f>
        <v/>
      </c>
      <c r="G255" s="1" t="str">
        <f>IF(COUNT($A255)=0,"",IF(E255="","--",IF(E255="3E","3E",LOOKUP(E255/G$2,{0,0.4,0.45,0.5,0.55,0.6,0.65,0.7,0.75,0.8,1},{0,2,2.25,2.5,2.75,3,3.25,3.5,3.75,4}))))</f>
        <v/>
      </c>
      <c r="H255" s="2" t="str">
        <f>IF(COUNT($A255)=0,"",IF($A255&lt;&gt;DRAFT!$B257,"ERR",IF(DRAFT!AA257="3E","3E",IF(COUNT(DRAFT!W257,DRAFT!AA257)&gt;0,DRAFT!AB257,""))))</f>
        <v/>
      </c>
      <c r="I255" s="2" t="str">
        <f>IF(COUNT($A255)=0,"",IF(H255="3E","3E",IF(H255="","I",LOOKUP(H255/J$2,{0,0.4,0.45,0.5,0.55,0.6,0.65,0.7,0.75,0.8,1},{"F","D","C","C+","B-","B","B+","A-","A","A+"}))))</f>
        <v/>
      </c>
      <c r="J255" s="1" t="str">
        <f>IF(COUNT($A255)=0,"",IF(H255="","--",IF(H255="3E","3E",LOOKUP(H255/J$2,{0,0.4,0.45,0.5,0.55,0.6,0.65,0.7,0.75,0.8,1},{0,2,2.25,2.5,2.75,3,3.25,3.5,3.75,4}))))</f>
        <v/>
      </c>
      <c r="K255" s="2" t="str">
        <f>IF(COUNT($A255)=0,"",IF($A255&lt;&gt;DRAFT!$B257,"ERR",IF(DRAFT!AJ257="3E","3E",IF(COUNT(DRAFT!AF257,DRAFT!AJ257)&gt;0,DRAFT!AK257,""))))</f>
        <v/>
      </c>
      <c r="L255" s="2" t="str">
        <f>IF(COUNT($A255)=0,"",IF(K255="3E","3E",IF(K255="","I",LOOKUP(K255/M$2,{0,0.4,0.45,0.5,0.55,0.6,0.65,0.7,0.75,0.8,1},{"F","D","C","C+","B-","B","B+","A-","A","A+"}))))</f>
        <v/>
      </c>
      <c r="M255" s="1" t="str">
        <f>IF(COUNT($A255)=0,"",IF(K255="","--",IF(K255="3E","3E",LOOKUP(K255/M$2,{0,0.4,0.45,0.5,0.55,0.6,0.65,0.7,0.75,0.8,1},{0,2,2.25,2.5,2.75,3,3.25,3.5,3.75,4}))))</f>
        <v/>
      </c>
      <c r="N255" s="2" t="str">
        <f>IF(COUNT($A255)=0,"",IF($A255&lt;&gt;DRAFT!$B257,"ERR",IF(DRAFT!AS257="3E","3E",IF(COUNT(DRAFT!AO257,DRAFT!AS257)&gt;0,DRAFT!AT257,""))))</f>
        <v/>
      </c>
      <c r="O255" s="2" t="str">
        <f>IF(COUNT($A255)=0,"",IF(N255="3E","3E",IF(N255="","I",LOOKUP(N255/P$2,{0,0.4,0.45,0.5,0.55,0.6,0.65,0.7,0.75,0.8,1},{"F","D","C","C+","B-","B","B+","A-","A","A+"}))))</f>
        <v/>
      </c>
      <c r="P255" s="1" t="str">
        <f>IF(COUNT($A255)=0,"",IF(N255="","--",IF(N255="3E","3E",LOOKUP(N255/P$2,{0,0.4,0.45,0.5,0.55,0.6,0.65,0.7,0.75,0.8,1},{0,2,2.25,2.5,2.75,3,3.25,3.5,3.75,4}))))</f>
        <v/>
      </c>
      <c r="Q255" s="2" t="str">
        <f>IF(COUNT($A255)=0,"",IF($A255&lt;&gt;DRAFT!$B257,"ERR",IF(DRAFT!BB257="3E","3E",IF(COUNT(DRAFT!AX257,DRAFT!BB257)&gt;0,DRAFT!BC257,""))))</f>
        <v/>
      </c>
      <c r="R255" s="2" t="str">
        <f>IF(COUNT($A255)=0,"",IF(Q255="3E","3E",IF(Q255="","I",LOOKUP(Q255/S$2,{0,0.4,0.45,0.5,0.55,0.6,0.65,0.7,0.75,0.8,1},{"F","D","C","C+","B-","B","B+","A-","A","A+"}))))</f>
        <v/>
      </c>
      <c r="S255" s="1" t="str">
        <f>IF(COUNT($A255)=0,"",IF(Q255="","--",IF(Q255="3E","3E",LOOKUP(Q255/S$2,{0,0.4,0.45,0.5,0.55,0.6,0.65,0.7,0.75,0.8,1},{0,2,2.25,2.5,2.75,3,3.25,3.5,3.75,4}))))</f>
        <v/>
      </c>
      <c r="T255" s="2" t="str">
        <f>IF(COUNT($A255)=0,"",IF($A255&lt;&gt;DRAFT!$B257,"ERR",IF(DRAFT!BK257="3E","3E",IF(COUNT(DRAFT!BG257,DRAFT!BK257)&gt;0,DRAFT!BL257,""))))</f>
        <v/>
      </c>
      <c r="U255" s="2" t="str">
        <f>IF(COUNT($A255)=0,"",IF(T255="3E","3E",IF(T255="","I",LOOKUP(T255/V$2,{0,0.4,0.45,0.5,0.55,0.6,0.65,0.7,0.75,0.8,1},{"F","D","C","C+","B-","B","B+","A-","A","A+"}))))</f>
        <v/>
      </c>
      <c r="V255" s="1" t="str">
        <f>IF(COUNT($A255)=0,"",IF(T255="","--",IF(T255="3E","3E",LOOKUP(T255/V$2,{0,0.4,0.45,0.5,0.55,0.6,0.65,0.7,0.75,0.8,1},{0,2,2.25,2.5,2.75,3,3.25,3.5,3.75,4}))))</f>
        <v/>
      </c>
      <c r="W255" s="2" t="str">
        <f>IF(COUNT($A255)=0,"",IF($A255&lt;&gt;DRAFT!$B257,"ERR",IF(DRAFT!BT257="3E","3E",IF(COUNT(DRAFT!BP257,DRAFT!BT257)&gt;0,DRAFT!BU257,""))))</f>
        <v/>
      </c>
      <c r="X255" s="2" t="str">
        <f>IF(COUNT($A255)=0,"",IF(W255="3E","3E",IF(W255="","I",LOOKUP(W255/Y$2,{0,0.4,0.45,0.5,0.55,0.6,0.65,0.7,0.75,0.8,1},{"F","D","C","C+","B-","B","B+","A-","A","A+"}))))</f>
        <v/>
      </c>
      <c r="Y255" s="1" t="str">
        <f>IF(COUNT($A255)=0,"",IF(W255="","--",IF(W255="3E","3E",LOOKUP(W255/Y$2,{0,0.4,0.45,0.5,0.55,0.6,0.65,0.7,0.75,0.8,1},{0,2,2.25,2.5,2.75,3,3.25,3.5,3.75,4}))))</f>
        <v/>
      </c>
      <c r="Z255" s="2" t="str">
        <f>IF(COUNT($A255)=0,"",IF($A255&lt;&gt;DRAFT!$B257,"ERR",IF(DRAFT!CC257="3E","3E",IF(COUNT(DRAFT!BY257,DRAFT!CC257)&gt;0,DRAFT!CD257,""))))</f>
        <v/>
      </c>
      <c r="AA255" s="2" t="str">
        <f>IF(COUNT($A255)=0,"",IF(Z255="3E","3E",IF(Z255="","I",LOOKUP(Z255/AB$2,{0,0.4,0.45,0.5,0.55,0.6,0.65,0.7,0.75,0.8,1},{"F","D","C","C+","B-","B","B+","A-","A","A+"}))))</f>
        <v/>
      </c>
      <c r="AB255" s="1" t="str">
        <f>IF(COUNT($A255)=0,"",IF(Z255="","--",IF(Z255="3E","3E",LOOKUP(Z255/AB$2,{0,0.4,0.45,0.5,0.55,0.6,0.65,0.7,0.75,0.8,1},{0,2,2.25,2.5,2.75,3,3.25,3.5,3.75,4}))))</f>
        <v/>
      </c>
      <c r="AC255" s="2" t="str">
        <f>IF(COUNT($A255)=0,"",IF($A255&lt;&gt;DRAFT!$B257,"ERR",IF(DRAFT!CF257&gt;0,DRAFT!CF257,"")))</f>
        <v/>
      </c>
      <c r="AD255" s="2" t="str">
        <f>IF(COUNT($A255)=0,"",IF(AC255="3E","3E",IF(AC255="","I",LOOKUP(AC255/AE$2,{0,0.4,0.45,0.5,0.55,0.6,0.65,0.7,0.75,0.8,1},{"F","D","C","C+","B-","B","B+","A-","A","A+"}))))</f>
        <v/>
      </c>
      <c r="AE255" s="1" t="str">
        <f>IF(COUNT($A255)=0,"",IF(AC255="","--",IF(AC255="3E","3E",LOOKUP(AC255/AE$2,{0,0.4,0.45,0.5,0.55,0.6,0.65,0.7,0.75,0.8,1},{0,2,2.25,2.5,2.75,3,3.25,3.5,3.75,4}))))</f>
        <v/>
      </c>
      <c r="AF255" s="2" t="str">
        <f>IF(COUNT($A255)=0,"",IF($A255&lt;&gt;DRAFT!$B257,"ERR",IF(DRAFT!CI257&gt;0,DRAFT!CK257,"")))</f>
        <v/>
      </c>
      <c r="AG255" s="2" t="str">
        <f>IF(COUNT($A255)=0,"",IF(AF255="3E","3E",IF(AF255="","I",LOOKUP(AF255/AH$2,{0,0.4,0.45,0.5,0.55,0.6,0.65,0.7,0.75,0.8,1},{"F","D","C","C+","B-","B","B+","A-","A","A+"}))))</f>
        <v/>
      </c>
      <c r="AH255" s="1" t="str">
        <f>IF(COUNT($A255)=0,"",IF(AF255="","--",IF(AF255="3E","3E",LOOKUP(AF255/AH$2,{0,0.4,0.45,0.5,0.55,0.6,0.65,0.7,0.75,0.8,1},{0,2,2.25,2.5,2.75,3,3.25,3.5,3.75,4}))))</f>
        <v/>
      </c>
      <c r="AI255" s="2" t="str">
        <f>IF($A255&lt;&gt;DRAFT!$B257,"ERR",IF(OR(COUNT($A255)=0,COUNT(DRAFT!CL257:CN257,DRAFT!CP257:CR257)=0),"",CEILING(SUM(DRAFT!CO257,DRAFT!CS257,DRAFT!CT257),1)))</f>
        <v/>
      </c>
      <c r="AJ255" s="2" t="str">
        <f>IF(COUNT($A255)=0,"",IF(AI255="3E","3E",IF(AI255="","I",LOOKUP(AI255/AK$2,{0,0.4,0.45,0.5,0.55,0.6,0.65,0.7,0.75,0.8,1},{"F","D","C","C+","B-","B","B+","A-","A","A+"}))))</f>
        <v/>
      </c>
      <c r="AK255" s="1" t="str">
        <f>IF(COUNT($A255)=0,"",IF(AI255="","--",IF(AI255="3E","3E",LOOKUP(AI255/AK$2,{0,0.4,0.45,0.5,0.55,0.6,0.65,0.7,0.75,0.8,1},{0,2,2.25,2.5,2.75,3,3.25,3.5,3.75,4}))))</f>
        <v/>
      </c>
      <c r="AL255" s="4" t="str">
        <f>IF(OR(COUNT($A255)=0,COUNT(B255:AK255)=0),"",IF(COUNTIF(B255:AK255,"3E")&gt;0,"3E",IF(DRAFT!$A257="R",TRUNC(SUMPRODUCT(RGP,RCP)/TCP,3),TRUNC((SUMPRODUCT(--(IMDGP&gt;0)*IMDGP,IMCP)+CEILING(DRAFT!$DB257*42,0.25))/TCP,3))))</f>
        <v/>
      </c>
      <c r="AM255" s="2" t="str">
        <f>IF(OR(COUNT($A255)=0,COUNT(B255:AK255)=0),"",IF(COUNTIF(B255:AK255,"3E")&gt;0,"3E",IF(DRAFT!$A257="R",SUMPRODUCT(--(RGP&gt;=2),RCP),SUMPRODUCT(--(IMDGP&gt;0),--(IMGP=0),IMCP)+DRAFT!$DC257)))</f>
        <v/>
      </c>
      <c r="AN255" s="67" t="str">
        <f>IF(AL255="3E","3E",IF(COUNT($A255)=0,"",IF(COUNT(AI255)=0,"--",ROUND(((CEILING(DRAFT!$CV257*38,0.25)+CEILING(DRAFT!$CX257*38,0.25)+CEILING(DRAFT!$CZ257*42,0.25)+CEILING($AL255*42,0.25))/160),2))))</f>
        <v/>
      </c>
      <c r="AO255" s="2" t="str">
        <f>IF(AN255="3E","3E",IF(COUNT($A255)=0,"",IF(COUNT(AN255)=0,"I",LOOKUP(AN255,{0,2,2.25,2.5,2.75,3,3.25,3.5,3.75,4},{"F","D","C","C+","B-","B","B+","A-","A","A+"}))))</f>
        <v/>
      </c>
      <c r="AP255" s="2" t="str">
        <f>IF(AN255="3E","3E",IF(OR(COUNT(A255)=0,COUNT(AN255)=0),"",DRAFT!CW257+DRAFT!CY257+DRAFT!DA257+N(TABULATION!AM255)))</f>
        <v/>
      </c>
      <c r="AQ255" s="2" t="str">
        <f>IF(OR(COUNT($A255)=0,COUNT(B255:AK255)=0),"",IF(COUNTIF(B255:AM255,"3E")&gt;0,"3E",IF(AND(DRAFT!$A257="IM",OR($AL255&gt;DRAFT!$DB257,$AM255&gt;DRAFT!$DC257)),"IMPROVED",IF(AND(DRAFT!$A257="IM",$AL255&lt;=DRAFT!$DB257,$AM255&lt;=DRAFT!$DC257),"NOT IMPROVED",IF(AND(DRAFT!CU257="S",AH255&gt;=2,AK255&gt;=2,AN255&gt;=2.5,AP255&gt;=144),"PASS","FAIL")))))</f>
        <v/>
      </c>
      <c r="AR255" s="2" t="str">
        <f t="shared" si="6"/>
        <v/>
      </c>
      <c r="AS255" s="2" t="str">
        <f t="shared" si="7"/>
        <v/>
      </c>
    </row>
    <row r="256" spans="1:45" ht="18.95" customHeight="1" x14ac:dyDescent="0.25">
      <c r="A256" s="3" t="str">
        <f>IF(DRAFT!$B258="","",DRAFT!$B258)</f>
        <v/>
      </c>
      <c r="B256" s="2" t="str">
        <f>IF(COUNT($A256)=0,"",IF($A256&lt;&gt;DRAFT!$B258,"ERR",IF(DRAFT!I258="3E","3E",IF(COUNT(DRAFT!E258,DRAFT!I258)&gt;0,DRAFT!J258,""))))</f>
        <v/>
      </c>
      <c r="C256" s="2" t="str">
        <f>IF(COUNT($A256)=0,"",IF(B256="3E","3E",IF(B256="","I",LOOKUP(B256/D$2,{0,0.4,0.45,0.5,0.55,0.6,0.65,0.7,0.75,0.8,1},{"F","D","C","C+","B-","B","B+","A-","A","A+"}))))</f>
        <v/>
      </c>
      <c r="D256" s="1" t="str">
        <f>IF(COUNT($A256)=0,"",IF(B256="","--",IF(B256="3E","3E",LOOKUP(B256/D$2,{0,0.4,0.45,0.5,0.55,0.6,0.65,0.7,0.75,0.8,1},{0,2,2.25,2.5,2.75,3,3.25,3.5,3.75,4}))))</f>
        <v/>
      </c>
      <c r="E256" s="2" t="str">
        <f>IF(COUNT($A256)=0,"",IF($A256&lt;&gt;DRAFT!$B258,"ERR",IF(DRAFT!R258="3E","3E",IF(COUNT(DRAFT!N258,DRAFT!R258)&gt;0,DRAFT!S258,""))))</f>
        <v/>
      </c>
      <c r="F256" s="2" t="str">
        <f>IF(COUNT($A256)=0,"",IF(E256="3E","3E",IF(E256="","I",LOOKUP(E256/G$2,{0,0.4,0.45,0.5,0.55,0.6,0.65,0.7,0.75,0.8,1},{"F","D","C","C+","B-","B","B+","A-","A","A+"}))))</f>
        <v/>
      </c>
      <c r="G256" s="1" t="str">
        <f>IF(COUNT($A256)=0,"",IF(E256="","--",IF(E256="3E","3E",LOOKUP(E256/G$2,{0,0.4,0.45,0.5,0.55,0.6,0.65,0.7,0.75,0.8,1},{0,2,2.25,2.5,2.75,3,3.25,3.5,3.75,4}))))</f>
        <v/>
      </c>
      <c r="H256" s="2" t="str">
        <f>IF(COUNT($A256)=0,"",IF($A256&lt;&gt;DRAFT!$B258,"ERR",IF(DRAFT!AA258="3E","3E",IF(COUNT(DRAFT!W258,DRAFT!AA258)&gt;0,DRAFT!AB258,""))))</f>
        <v/>
      </c>
      <c r="I256" s="2" t="str">
        <f>IF(COUNT($A256)=0,"",IF(H256="3E","3E",IF(H256="","I",LOOKUP(H256/J$2,{0,0.4,0.45,0.5,0.55,0.6,0.65,0.7,0.75,0.8,1},{"F","D","C","C+","B-","B","B+","A-","A","A+"}))))</f>
        <v/>
      </c>
      <c r="J256" s="1" t="str">
        <f>IF(COUNT($A256)=0,"",IF(H256="","--",IF(H256="3E","3E",LOOKUP(H256/J$2,{0,0.4,0.45,0.5,0.55,0.6,0.65,0.7,0.75,0.8,1},{0,2,2.25,2.5,2.75,3,3.25,3.5,3.75,4}))))</f>
        <v/>
      </c>
      <c r="K256" s="2" t="str">
        <f>IF(COUNT($A256)=0,"",IF($A256&lt;&gt;DRAFT!$B258,"ERR",IF(DRAFT!AJ258="3E","3E",IF(COUNT(DRAFT!AF258,DRAFT!AJ258)&gt;0,DRAFT!AK258,""))))</f>
        <v/>
      </c>
      <c r="L256" s="2" t="str">
        <f>IF(COUNT($A256)=0,"",IF(K256="3E","3E",IF(K256="","I",LOOKUP(K256/M$2,{0,0.4,0.45,0.5,0.55,0.6,0.65,0.7,0.75,0.8,1},{"F","D","C","C+","B-","B","B+","A-","A","A+"}))))</f>
        <v/>
      </c>
      <c r="M256" s="1" t="str">
        <f>IF(COUNT($A256)=0,"",IF(K256="","--",IF(K256="3E","3E",LOOKUP(K256/M$2,{0,0.4,0.45,0.5,0.55,0.6,0.65,0.7,0.75,0.8,1},{0,2,2.25,2.5,2.75,3,3.25,3.5,3.75,4}))))</f>
        <v/>
      </c>
      <c r="N256" s="2" t="str">
        <f>IF(COUNT($A256)=0,"",IF($A256&lt;&gt;DRAFT!$B258,"ERR",IF(DRAFT!AS258="3E","3E",IF(COUNT(DRAFT!AO258,DRAFT!AS258)&gt;0,DRAFT!AT258,""))))</f>
        <v/>
      </c>
      <c r="O256" s="2" t="str">
        <f>IF(COUNT($A256)=0,"",IF(N256="3E","3E",IF(N256="","I",LOOKUP(N256/P$2,{0,0.4,0.45,0.5,0.55,0.6,0.65,0.7,0.75,0.8,1},{"F","D","C","C+","B-","B","B+","A-","A","A+"}))))</f>
        <v/>
      </c>
      <c r="P256" s="1" t="str">
        <f>IF(COUNT($A256)=0,"",IF(N256="","--",IF(N256="3E","3E",LOOKUP(N256/P$2,{0,0.4,0.45,0.5,0.55,0.6,0.65,0.7,0.75,0.8,1},{0,2,2.25,2.5,2.75,3,3.25,3.5,3.75,4}))))</f>
        <v/>
      </c>
      <c r="Q256" s="2" t="str">
        <f>IF(COUNT($A256)=0,"",IF($A256&lt;&gt;DRAFT!$B258,"ERR",IF(DRAFT!BB258="3E","3E",IF(COUNT(DRAFT!AX258,DRAFT!BB258)&gt;0,DRAFT!BC258,""))))</f>
        <v/>
      </c>
      <c r="R256" s="2" t="str">
        <f>IF(COUNT($A256)=0,"",IF(Q256="3E","3E",IF(Q256="","I",LOOKUP(Q256/S$2,{0,0.4,0.45,0.5,0.55,0.6,0.65,0.7,0.75,0.8,1},{"F","D","C","C+","B-","B","B+","A-","A","A+"}))))</f>
        <v/>
      </c>
      <c r="S256" s="1" t="str">
        <f>IF(COUNT($A256)=0,"",IF(Q256="","--",IF(Q256="3E","3E",LOOKUP(Q256/S$2,{0,0.4,0.45,0.5,0.55,0.6,0.65,0.7,0.75,0.8,1},{0,2,2.25,2.5,2.75,3,3.25,3.5,3.75,4}))))</f>
        <v/>
      </c>
      <c r="T256" s="2" t="str">
        <f>IF(COUNT($A256)=0,"",IF($A256&lt;&gt;DRAFT!$B258,"ERR",IF(DRAFT!BK258="3E","3E",IF(COUNT(DRAFT!BG258,DRAFT!BK258)&gt;0,DRAFT!BL258,""))))</f>
        <v/>
      </c>
      <c r="U256" s="2" t="str">
        <f>IF(COUNT($A256)=0,"",IF(T256="3E","3E",IF(T256="","I",LOOKUP(T256/V$2,{0,0.4,0.45,0.5,0.55,0.6,0.65,0.7,0.75,0.8,1},{"F","D","C","C+","B-","B","B+","A-","A","A+"}))))</f>
        <v/>
      </c>
      <c r="V256" s="1" t="str">
        <f>IF(COUNT($A256)=0,"",IF(T256="","--",IF(T256="3E","3E",LOOKUP(T256/V$2,{0,0.4,0.45,0.5,0.55,0.6,0.65,0.7,0.75,0.8,1},{0,2,2.25,2.5,2.75,3,3.25,3.5,3.75,4}))))</f>
        <v/>
      </c>
      <c r="W256" s="2" t="str">
        <f>IF(COUNT($A256)=0,"",IF($A256&lt;&gt;DRAFT!$B258,"ERR",IF(DRAFT!BT258="3E","3E",IF(COUNT(DRAFT!BP258,DRAFT!BT258)&gt;0,DRAFT!BU258,""))))</f>
        <v/>
      </c>
      <c r="X256" s="2" t="str">
        <f>IF(COUNT($A256)=0,"",IF(W256="3E","3E",IF(W256="","I",LOOKUP(W256/Y$2,{0,0.4,0.45,0.5,0.55,0.6,0.65,0.7,0.75,0.8,1},{"F","D","C","C+","B-","B","B+","A-","A","A+"}))))</f>
        <v/>
      </c>
      <c r="Y256" s="1" t="str">
        <f>IF(COUNT($A256)=0,"",IF(W256="","--",IF(W256="3E","3E",LOOKUP(W256/Y$2,{0,0.4,0.45,0.5,0.55,0.6,0.65,0.7,0.75,0.8,1},{0,2,2.25,2.5,2.75,3,3.25,3.5,3.75,4}))))</f>
        <v/>
      </c>
      <c r="Z256" s="2" t="str">
        <f>IF(COUNT($A256)=0,"",IF($A256&lt;&gt;DRAFT!$B258,"ERR",IF(DRAFT!CC258="3E","3E",IF(COUNT(DRAFT!BY258,DRAFT!CC258)&gt;0,DRAFT!CD258,""))))</f>
        <v/>
      </c>
      <c r="AA256" s="2" t="str">
        <f>IF(COUNT($A256)=0,"",IF(Z256="3E","3E",IF(Z256="","I",LOOKUP(Z256/AB$2,{0,0.4,0.45,0.5,0.55,0.6,0.65,0.7,0.75,0.8,1},{"F","D","C","C+","B-","B","B+","A-","A","A+"}))))</f>
        <v/>
      </c>
      <c r="AB256" s="1" t="str">
        <f>IF(COUNT($A256)=0,"",IF(Z256="","--",IF(Z256="3E","3E",LOOKUP(Z256/AB$2,{0,0.4,0.45,0.5,0.55,0.6,0.65,0.7,0.75,0.8,1},{0,2,2.25,2.5,2.75,3,3.25,3.5,3.75,4}))))</f>
        <v/>
      </c>
      <c r="AC256" s="2" t="str">
        <f>IF(COUNT($A256)=0,"",IF($A256&lt;&gt;DRAFT!$B258,"ERR",IF(DRAFT!CF258&gt;0,DRAFT!CF258,"")))</f>
        <v/>
      </c>
      <c r="AD256" s="2" t="str">
        <f>IF(COUNT($A256)=0,"",IF(AC256="3E","3E",IF(AC256="","I",LOOKUP(AC256/AE$2,{0,0.4,0.45,0.5,0.55,0.6,0.65,0.7,0.75,0.8,1},{"F","D","C","C+","B-","B","B+","A-","A","A+"}))))</f>
        <v/>
      </c>
      <c r="AE256" s="1" t="str">
        <f>IF(COUNT($A256)=0,"",IF(AC256="","--",IF(AC256="3E","3E",LOOKUP(AC256/AE$2,{0,0.4,0.45,0.5,0.55,0.6,0.65,0.7,0.75,0.8,1},{0,2,2.25,2.5,2.75,3,3.25,3.5,3.75,4}))))</f>
        <v/>
      </c>
      <c r="AF256" s="2" t="str">
        <f>IF(COUNT($A256)=0,"",IF($A256&lt;&gt;DRAFT!$B258,"ERR",IF(DRAFT!CI258&gt;0,DRAFT!CK258,"")))</f>
        <v/>
      </c>
      <c r="AG256" s="2" t="str">
        <f>IF(COUNT($A256)=0,"",IF(AF256="3E","3E",IF(AF256="","I",LOOKUP(AF256/AH$2,{0,0.4,0.45,0.5,0.55,0.6,0.65,0.7,0.75,0.8,1},{"F","D","C","C+","B-","B","B+","A-","A","A+"}))))</f>
        <v/>
      </c>
      <c r="AH256" s="1" t="str">
        <f>IF(COUNT($A256)=0,"",IF(AF256="","--",IF(AF256="3E","3E",LOOKUP(AF256/AH$2,{0,0.4,0.45,0.5,0.55,0.6,0.65,0.7,0.75,0.8,1},{0,2,2.25,2.5,2.75,3,3.25,3.5,3.75,4}))))</f>
        <v/>
      </c>
      <c r="AI256" s="2" t="str">
        <f>IF($A256&lt;&gt;DRAFT!$B258,"ERR",IF(OR(COUNT($A256)=0,COUNT(DRAFT!CL258:CN258,DRAFT!CP258:CR258)=0),"",CEILING(SUM(DRAFT!CO258,DRAFT!CS258,DRAFT!CT258),1)))</f>
        <v/>
      </c>
      <c r="AJ256" s="2" t="str">
        <f>IF(COUNT($A256)=0,"",IF(AI256="3E","3E",IF(AI256="","I",LOOKUP(AI256/AK$2,{0,0.4,0.45,0.5,0.55,0.6,0.65,0.7,0.75,0.8,1},{"F","D","C","C+","B-","B","B+","A-","A","A+"}))))</f>
        <v/>
      </c>
      <c r="AK256" s="1" t="str">
        <f>IF(COUNT($A256)=0,"",IF(AI256="","--",IF(AI256="3E","3E",LOOKUP(AI256/AK$2,{0,0.4,0.45,0.5,0.55,0.6,0.65,0.7,0.75,0.8,1},{0,2,2.25,2.5,2.75,3,3.25,3.5,3.75,4}))))</f>
        <v/>
      </c>
      <c r="AL256" s="4" t="str">
        <f>IF(OR(COUNT($A256)=0,COUNT(B256:AK256)=0),"",IF(COUNTIF(B256:AK256,"3E")&gt;0,"3E",IF(DRAFT!$A258="R",TRUNC(SUMPRODUCT(RGP,RCP)/TCP,3),TRUNC((SUMPRODUCT(--(IMDGP&gt;0)*IMDGP,IMCP)+CEILING(DRAFT!$DB258*42,0.25))/TCP,3))))</f>
        <v/>
      </c>
      <c r="AM256" s="2" t="str">
        <f>IF(OR(COUNT($A256)=0,COUNT(B256:AK256)=0),"",IF(COUNTIF(B256:AK256,"3E")&gt;0,"3E",IF(DRAFT!$A258="R",SUMPRODUCT(--(RGP&gt;=2),RCP),SUMPRODUCT(--(IMDGP&gt;0),--(IMGP=0),IMCP)+DRAFT!$DC258)))</f>
        <v/>
      </c>
      <c r="AN256" s="67" t="str">
        <f>IF(AL256="3E","3E",IF(COUNT($A256)=0,"",IF(COUNT(AI256)=0,"--",ROUND(((CEILING(DRAFT!$CV258*38,0.25)+CEILING(DRAFT!$CX258*38,0.25)+CEILING(DRAFT!$CZ258*42,0.25)+CEILING($AL256*42,0.25))/160),2))))</f>
        <v/>
      </c>
      <c r="AO256" s="2" t="str">
        <f>IF(AN256="3E","3E",IF(COUNT($A256)=0,"",IF(COUNT(AN256)=0,"I",LOOKUP(AN256,{0,2,2.25,2.5,2.75,3,3.25,3.5,3.75,4},{"F","D","C","C+","B-","B","B+","A-","A","A+"}))))</f>
        <v/>
      </c>
      <c r="AP256" s="2" t="str">
        <f>IF(AN256="3E","3E",IF(OR(COUNT(A256)=0,COUNT(AN256)=0),"",DRAFT!CW258+DRAFT!CY258+DRAFT!DA258+N(TABULATION!AM256)))</f>
        <v/>
      </c>
      <c r="AQ256" s="2" t="str">
        <f>IF(OR(COUNT($A256)=0,COUNT(B256:AK256)=0),"",IF(COUNTIF(B256:AM256,"3E")&gt;0,"3E",IF(AND(DRAFT!$A258="IM",OR($AL256&gt;DRAFT!$DB258,$AM256&gt;DRAFT!$DC258)),"IMPROVED",IF(AND(DRAFT!$A258="IM",$AL256&lt;=DRAFT!$DB258,$AM256&lt;=DRAFT!$DC258),"NOT IMPROVED",IF(AND(DRAFT!CU258="S",AH256&gt;=2,AK256&gt;=2,AN256&gt;=2.5,AP256&gt;=144),"PASS","FAIL")))))</f>
        <v/>
      </c>
      <c r="AR256" s="2" t="str">
        <f t="shared" si="6"/>
        <v/>
      </c>
      <c r="AS256" s="2" t="str">
        <f t="shared" si="7"/>
        <v/>
      </c>
    </row>
    <row r="257" spans="1:45" ht="18.95" customHeight="1" x14ac:dyDescent="0.25">
      <c r="A257" s="3" t="str">
        <f>IF(DRAFT!$B259="","",DRAFT!$B259)</f>
        <v/>
      </c>
      <c r="B257" s="2" t="str">
        <f>IF(COUNT($A257)=0,"",IF($A257&lt;&gt;DRAFT!$B259,"ERR",IF(DRAFT!I259="3E","3E",IF(COUNT(DRAFT!E259,DRAFT!I259)&gt;0,DRAFT!J259,""))))</f>
        <v/>
      </c>
      <c r="C257" s="2" t="str">
        <f>IF(COUNT($A257)=0,"",IF(B257="3E","3E",IF(B257="","I",LOOKUP(B257/D$2,{0,0.4,0.45,0.5,0.55,0.6,0.65,0.7,0.75,0.8,1},{"F","D","C","C+","B-","B","B+","A-","A","A+"}))))</f>
        <v/>
      </c>
      <c r="D257" s="1" t="str">
        <f>IF(COUNT($A257)=0,"",IF(B257="","--",IF(B257="3E","3E",LOOKUP(B257/D$2,{0,0.4,0.45,0.5,0.55,0.6,0.65,0.7,0.75,0.8,1},{0,2,2.25,2.5,2.75,3,3.25,3.5,3.75,4}))))</f>
        <v/>
      </c>
      <c r="E257" s="2" t="str">
        <f>IF(COUNT($A257)=0,"",IF($A257&lt;&gt;DRAFT!$B259,"ERR",IF(DRAFT!R259="3E","3E",IF(COUNT(DRAFT!N259,DRAFT!R259)&gt;0,DRAFT!S259,""))))</f>
        <v/>
      </c>
      <c r="F257" s="2" t="str">
        <f>IF(COUNT($A257)=0,"",IF(E257="3E","3E",IF(E257="","I",LOOKUP(E257/G$2,{0,0.4,0.45,0.5,0.55,0.6,0.65,0.7,0.75,0.8,1},{"F","D","C","C+","B-","B","B+","A-","A","A+"}))))</f>
        <v/>
      </c>
      <c r="G257" s="1" t="str">
        <f>IF(COUNT($A257)=0,"",IF(E257="","--",IF(E257="3E","3E",LOOKUP(E257/G$2,{0,0.4,0.45,0.5,0.55,0.6,0.65,0.7,0.75,0.8,1},{0,2,2.25,2.5,2.75,3,3.25,3.5,3.75,4}))))</f>
        <v/>
      </c>
      <c r="H257" s="2" t="str">
        <f>IF(COUNT($A257)=0,"",IF($A257&lt;&gt;DRAFT!$B259,"ERR",IF(DRAFT!AA259="3E","3E",IF(COUNT(DRAFT!W259,DRAFT!AA259)&gt;0,DRAFT!AB259,""))))</f>
        <v/>
      </c>
      <c r="I257" s="2" t="str">
        <f>IF(COUNT($A257)=0,"",IF(H257="3E","3E",IF(H257="","I",LOOKUP(H257/J$2,{0,0.4,0.45,0.5,0.55,0.6,0.65,0.7,0.75,0.8,1},{"F","D","C","C+","B-","B","B+","A-","A","A+"}))))</f>
        <v/>
      </c>
      <c r="J257" s="1" t="str">
        <f>IF(COUNT($A257)=0,"",IF(H257="","--",IF(H257="3E","3E",LOOKUP(H257/J$2,{0,0.4,0.45,0.5,0.55,0.6,0.65,0.7,0.75,0.8,1},{0,2,2.25,2.5,2.75,3,3.25,3.5,3.75,4}))))</f>
        <v/>
      </c>
      <c r="K257" s="2" t="str">
        <f>IF(COUNT($A257)=0,"",IF($A257&lt;&gt;DRAFT!$B259,"ERR",IF(DRAFT!AJ259="3E","3E",IF(COUNT(DRAFT!AF259,DRAFT!AJ259)&gt;0,DRAFT!AK259,""))))</f>
        <v/>
      </c>
      <c r="L257" s="2" t="str">
        <f>IF(COUNT($A257)=0,"",IF(K257="3E","3E",IF(K257="","I",LOOKUP(K257/M$2,{0,0.4,0.45,0.5,0.55,0.6,0.65,0.7,0.75,0.8,1},{"F","D","C","C+","B-","B","B+","A-","A","A+"}))))</f>
        <v/>
      </c>
      <c r="M257" s="1" t="str">
        <f>IF(COUNT($A257)=0,"",IF(K257="","--",IF(K257="3E","3E",LOOKUP(K257/M$2,{0,0.4,0.45,0.5,0.55,0.6,0.65,0.7,0.75,0.8,1},{0,2,2.25,2.5,2.75,3,3.25,3.5,3.75,4}))))</f>
        <v/>
      </c>
      <c r="N257" s="2" t="str">
        <f>IF(COUNT($A257)=0,"",IF($A257&lt;&gt;DRAFT!$B259,"ERR",IF(DRAFT!AS259="3E","3E",IF(COUNT(DRAFT!AO259,DRAFT!AS259)&gt;0,DRAFT!AT259,""))))</f>
        <v/>
      </c>
      <c r="O257" s="2" t="str">
        <f>IF(COUNT($A257)=0,"",IF(N257="3E","3E",IF(N257="","I",LOOKUP(N257/P$2,{0,0.4,0.45,0.5,0.55,0.6,0.65,0.7,0.75,0.8,1},{"F","D","C","C+","B-","B","B+","A-","A","A+"}))))</f>
        <v/>
      </c>
      <c r="P257" s="1" t="str">
        <f>IF(COUNT($A257)=0,"",IF(N257="","--",IF(N257="3E","3E",LOOKUP(N257/P$2,{0,0.4,0.45,0.5,0.55,0.6,0.65,0.7,0.75,0.8,1},{0,2,2.25,2.5,2.75,3,3.25,3.5,3.75,4}))))</f>
        <v/>
      </c>
      <c r="Q257" s="2" t="str">
        <f>IF(COUNT($A257)=0,"",IF($A257&lt;&gt;DRAFT!$B259,"ERR",IF(DRAFT!BB259="3E","3E",IF(COUNT(DRAFT!AX259,DRAFT!BB259)&gt;0,DRAFT!BC259,""))))</f>
        <v/>
      </c>
      <c r="R257" s="2" t="str">
        <f>IF(COUNT($A257)=0,"",IF(Q257="3E","3E",IF(Q257="","I",LOOKUP(Q257/S$2,{0,0.4,0.45,0.5,0.55,0.6,0.65,0.7,0.75,0.8,1},{"F","D","C","C+","B-","B","B+","A-","A","A+"}))))</f>
        <v/>
      </c>
      <c r="S257" s="1" t="str">
        <f>IF(COUNT($A257)=0,"",IF(Q257="","--",IF(Q257="3E","3E",LOOKUP(Q257/S$2,{0,0.4,0.45,0.5,0.55,0.6,0.65,0.7,0.75,0.8,1},{0,2,2.25,2.5,2.75,3,3.25,3.5,3.75,4}))))</f>
        <v/>
      </c>
      <c r="T257" s="2" t="str">
        <f>IF(COUNT($A257)=0,"",IF($A257&lt;&gt;DRAFT!$B259,"ERR",IF(DRAFT!BK259="3E","3E",IF(COUNT(DRAFT!BG259,DRAFT!BK259)&gt;0,DRAFT!BL259,""))))</f>
        <v/>
      </c>
      <c r="U257" s="2" t="str">
        <f>IF(COUNT($A257)=0,"",IF(T257="3E","3E",IF(T257="","I",LOOKUP(T257/V$2,{0,0.4,0.45,0.5,0.55,0.6,0.65,0.7,0.75,0.8,1},{"F","D","C","C+","B-","B","B+","A-","A","A+"}))))</f>
        <v/>
      </c>
      <c r="V257" s="1" t="str">
        <f>IF(COUNT($A257)=0,"",IF(T257="","--",IF(T257="3E","3E",LOOKUP(T257/V$2,{0,0.4,0.45,0.5,0.55,0.6,0.65,0.7,0.75,0.8,1},{0,2,2.25,2.5,2.75,3,3.25,3.5,3.75,4}))))</f>
        <v/>
      </c>
      <c r="W257" s="2" t="str">
        <f>IF(COUNT($A257)=0,"",IF($A257&lt;&gt;DRAFT!$B259,"ERR",IF(DRAFT!BT259="3E","3E",IF(COUNT(DRAFT!BP259,DRAFT!BT259)&gt;0,DRAFT!BU259,""))))</f>
        <v/>
      </c>
      <c r="X257" s="2" t="str">
        <f>IF(COUNT($A257)=0,"",IF(W257="3E","3E",IF(W257="","I",LOOKUP(W257/Y$2,{0,0.4,0.45,0.5,0.55,0.6,0.65,0.7,0.75,0.8,1},{"F","D","C","C+","B-","B","B+","A-","A","A+"}))))</f>
        <v/>
      </c>
      <c r="Y257" s="1" t="str">
        <f>IF(COUNT($A257)=0,"",IF(W257="","--",IF(W257="3E","3E",LOOKUP(W257/Y$2,{0,0.4,0.45,0.5,0.55,0.6,0.65,0.7,0.75,0.8,1},{0,2,2.25,2.5,2.75,3,3.25,3.5,3.75,4}))))</f>
        <v/>
      </c>
      <c r="Z257" s="2" t="str">
        <f>IF(COUNT($A257)=0,"",IF($A257&lt;&gt;DRAFT!$B259,"ERR",IF(DRAFT!CC259="3E","3E",IF(COUNT(DRAFT!BY259,DRAFT!CC259)&gt;0,DRAFT!CD259,""))))</f>
        <v/>
      </c>
      <c r="AA257" s="2" t="str">
        <f>IF(COUNT($A257)=0,"",IF(Z257="3E","3E",IF(Z257="","I",LOOKUP(Z257/AB$2,{0,0.4,0.45,0.5,0.55,0.6,0.65,0.7,0.75,0.8,1},{"F","D","C","C+","B-","B","B+","A-","A","A+"}))))</f>
        <v/>
      </c>
      <c r="AB257" s="1" t="str">
        <f>IF(COUNT($A257)=0,"",IF(Z257="","--",IF(Z257="3E","3E",LOOKUP(Z257/AB$2,{0,0.4,0.45,0.5,0.55,0.6,0.65,0.7,0.75,0.8,1},{0,2,2.25,2.5,2.75,3,3.25,3.5,3.75,4}))))</f>
        <v/>
      </c>
      <c r="AC257" s="2" t="str">
        <f>IF(COUNT($A257)=0,"",IF($A257&lt;&gt;DRAFT!$B259,"ERR",IF(DRAFT!CF259&gt;0,DRAFT!CF259,"")))</f>
        <v/>
      </c>
      <c r="AD257" s="2" t="str">
        <f>IF(COUNT($A257)=0,"",IF(AC257="3E","3E",IF(AC257="","I",LOOKUP(AC257/AE$2,{0,0.4,0.45,0.5,0.55,0.6,0.65,0.7,0.75,0.8,1},{"F","D","C","C+","B-","B","B+","A-","A","A+"}))))</f>
        <v/>
      </c>
      <c r="AE257" s="1" t="str">
        <f>IF(COUNT($A257)=0,"",IF(AC257="","--",IF(AC257="3E","3E",LOOKUP(AC257/AE$2,{0,0.4,0.45,0.5,0.55,0.6,0.65,0.7,0.75,0.8,1},{0,2,2.25,2.5,2.75,3,3.25,3.5,3.75,4}))))</f>
        <v/>
      </c>
      <c r="AF257" s="2" t="str">
        <f>IF(COUNT($A257)=0,"",IF($A257&lt;&gt;DRAFT!$B259,"ERR",IF(DRAFT!CI259&gt;0,DRAFT!CK259,"")))</f>
        <v/>
      </c>
      <c r="AG257" s="2" t="str">
        <f>IF(COUNT($A257)=0,"",IF(AF257="3E","3E",IF(AF257="","I",LOOKUP(AF257/AH$2,{0,0.4,0.45,0.5,0.55,0.6,0.65,0.7,0.75,0.8,1},{"F","D","C","C+","B-","B","B+","A-","A","A+"}))))</f>
        <v/>
      </c>
      <c r="AH257" s="1" t="str">
        <f>IF(COUNT($A257)=0,"",IF(AF257="","--",IF(AF257="3E","3E",LOOKUP(AF257/AH$2,{0,0.4,0.45,0.5,0.55,0.6,0.65,0.7,0.75,0.8,1},{0,2,2.25,2.5,2.75,3,3.25,3.5,3.75,4}))))</f>
        <v/>
      </c>
      <c r="AI257" s="2" t="str">
        <f>IF($A257&lt;&gt;DRAFT!$B259,"ERR",IF(OR(COUNT($A257)=0,COUNT(DRAFT!CL259:CN259,DRAFT!CP259:CR259)=0),"",CEILING(SUM(DRAFT!CO259,DRAFT!CS259,DRAFT!CT259),1)))</f>
        <v/>
      </c>
      <c r="AJ257" s="2" t="str">
        <f>IF(COUNT($A257)=0,"",IF(AI257="3E","3E",IF(AI257="","I",LOOKUP(AI257/AK$2,{0,0.4,0.45,0.5,0.55,0.6,0.65,0.7,0.75,0.8,1},{"F","D","C","C+","B-","B","B+","A-","A","A+"}))))</f>
        <v/>
      </c>
      <c r="AK257" s="1" t="str">
        <f>IF(COUNT($A257)=0,"",IF(AI257="","--",IF(AI257="3E","3E",LOOKUP(AI257/AK$2,{0,0.4,0.45,0.5,0.55,0.6,0.65,0.7,0.75,0.8,1},{0,2,2.25,2.5,2.75,3,3.25,3.5,3.75,4}))))</f>
        <v/>
      </c>
      <c r="AL257" s="4" t="str">
        <f>IF(OR(COUNT($A257)=0,COUNT(B257:AK257)=0),"",IF(COUNTIF(B257:AK257,"3E")&gt;0,"3E",IF(DRAFT!$A259="R",TRUNC(SUMPRODUCT(RGP,RCP)/TCP,3),TRUNC((SUMPRODUCT(--(IMDGP&gt;0)*IMDGP,IMCP)+CEILING(DRAFT!$DB259*42,0.25))/TCP,3))))</f>
        <v/>
      </c>
      <c r="AM257" s="2" t="str">
        <f>IF(OR(COUNT($A257)=0,COUNT(B257:AK257)=0),"",IF(COUNTIF(B257:AK257,"3E")&gt;0,"3E",IF(DRAFT!$A259="R",SUMPRODUCT(--(RGP&gt;=2),RCP),SUMPRODUCT(--(IMDGP&gt;0),--(IMGP=0),IMCP)+DRAFT!$DC259)))</f>
        <v/>
      </c>
      <c r="AN257" s="67" t="str">
        <f>IF(AL257="3E","3E",IF(COUNT($A257)=0,"",IF(COUNT(AI257)=0,"--",ROUND(((CEILING(DRAFT!$CV259*38,0.25)+CEILING(DRAFT!$CX259*38,0.25)+CEILING(DRAFT!$CZ259*42,0.25)+CEILING($AL257*42,0.25))/160),2))))</f>
        <v/>
      </c>
      <c r="AO257" s="2" t="str">
        <f>IF(AN257="3E","3E",IF(COUNT($A257)=0,"",IF(COUNT(AN257)=0,"I",LOOKUP(AN257,{0,2,2.25,2.5,2.75,3,3.25,3.5,3.75,4},{"F","D","C","C+","B-","B","B+","A-","A","A+"}))))</f>
        <v/>
      </c>
      <c r="AP257" s="2" t="str">
        <f>IF(AN257="3E","3E",IF(OR(COUNT(A257)=0,COUNT(AN257)=0),"",DRAFT!CW259+DRAFT!CY259+DRAFT!DA259+N(TABULATION!AM257)))</f>
        <v/>
      </c>
      <c r="AQ257" s="2" t="str">
        <f>IF(OR(COUNT($A257)=0,COUNT(B257:AK257)=0),"",IF(COUNTIF(B257:AM257,"3E")&gt;0,"3E",IF(AND(DRAFT!$A259="IM",OR($AL257&gt;DRAFT!$DB259,$AM257&gt;DRAFT!$DC259)),"IMPROVED",IF(AND(DRAFT!$A259="IM",$AL257&lt;=DRAFT!$DB259,$AM257&lt;=DRAFT!$DC259),"NOT IMPROVED",IF(AND(DRAFT!CU259="S",AH257&gt;=2,AK257&gt;=2,AN257&gt;=2.5,AP257&gt;=144),"PASS","FAIL")))))</f>
        <v/>
      </c>
      <c r="AR257" s="2" t="str">
        <f t="shared" si="6"/>
        <v/>
      </c>
      <c r="AS257" s="2" t="str">
        <f t="shared" si="7"/>
        <v/>
      </c>
    </row>
    <row r="258" spans="1:45" ht="18.95" customHeight="1" x14ac:dyDescent="0.25">
      <c r="A258" s="3" t="str">
        <f>IF(DRAFT!$B260="","",DRAFT!$B260)</f>
        <v/>
      </c>
      <c r="B258" s="2" t="str">
        <f>IF(COUNT($A258)=0,"",IF($A258&lt;&gt;DRAFT!$B260,"ERR",IF(DRAFT!I260="3E","3E",IF(COUNT(DRAFT!E260,DRAFT!I260)&gt;0,DRAFT!J260,""))))</f>
        <v/>
      </c>
      <c r="C258" s="2" t="str">
        <f>IF(COUNT($A258)=0,"",IF(B258="3E","3E",IF(B258="","I",LOOKUP(B258/D$2,{0,0.4,0.45,0.5,0.55,0.6,0.65,0.7,0.75,0.8,1},{"F","D","C","C+","B-","B","B+","A-","A","A+"}))))</f>
        <v/>
      </c>
      <c r="D258" s="1" t="str">
        <f>IF(COUNT($A258)=0,"",IF(B258="","--",IF(B258="3E","3E",LOOKUP(B258/D$2,{0,0.4,0.45,0.5,0.55,0.6,0.65,0.7,0.75,0.8,1},{0,2,2.25,2.5,2.75,3,3.25,3.5,3.75,4}))))</f>
        <v/>
      </c>
      <c r="E258" s="2" t="str">
        <f>IF(COUNT($A258)=0,"",IF($A258&lt;&gt;DRAFT!$B260,"ERR",IF(DRAFT!R260="3E","3E",IF(COUNT(DRAFT!N260,DRAFT!R260)&gt;0,DRAFT!S260,""))))</f>
        <v/>
      </c>
      <c r="F258" s="2" t="str">
        <f>IF(COUNT($A258)=0,"",IF(E258="3E","3E",IF(E258="","I",LOOKUP(E258/G$2,{0,0.4,0.45,0.5,0.55,0.6,0.65,0.7,0.75,0.8,1},{"F","D","C","C+","B-","B","B+","A-","A","A+"}))))</f>
        <v/>
      </c>
      <c r="G258" s="1" t="str">
        <f>IF(COUNT($A258)=0,"",IF(E258="","--",IF(E258="3E","3E",LOOKUP(E258/G$2,{0,0.4,0.45,0.5,0.55,0.6,0.65,0.7,0.75,0.8,1},{0,2,2.25,2.5,2.75,3,3.25,3.5,3.75,4}))))</f>
        <v/>
      </c>
      <c r="H258" s="2" t="str">
        <f>IF(COUNT($A258)=0,"",IF($A258&lt;&gt;DRAFT!$B260,"ERR",IF(DRAFT!AA260="3E","3E",IF(COUNT(DRAFT!W260,DRAFT!AA260)&gt;0,DRAFT!AB260,""))))</f>
        <v/>
      </c>
      <c r="I258" s="2" t="str">
        <f>IF(COUNT($A258)=0,"",IF(H258="3E","3E",IF(H258="","I",LOOKUP(H258/J$2,{0,0.4,0.45,0.5,0.55,0.6,0.65,0.7,0.75,0.8,1},{"F","D","C","C+","B-","B","B+","A-","A","A+"}))))</f>
        <v/>
      </c>
      <c r="J258" s="1" t="str">
        <f>IF(COUNT($A258)=0,"",IF(H258="","--",IF(H258="3E","3E",LOOKUP(H258/J$2,{0,0.4,0.45,0.5,0.55,0.6,0.65,0.7,0.75,0.8,1},{0,2,2.25,2.5,2.75,3,3.25,3.5,3.75,4}))))</f>
        <v/>
      </c>
      <c r="K258" s="2" t="str">
        <f>IF(COUNT($A258)=0,"",IF($A258&lt;&gt;DRAFT!$B260,"ERR",IF(DRAFT!AJ260="3E","3E",IF(COUNT(DRAFT!AF260,DRAFT!AJ260)&gt;0,DRAFT!AK260,""))))</f>
        <v/>
      </c>
      <c r="L258" s="2" t="str">
        <f>IF(COUNT($A258)=0,"",IF(K258="3E","3E",IF(K258="","I",LOOKUP(K258/M$2,{0,0.4,0.45,0.5,0.55,0.6,0.65,0.7,0.75,0.8,1},{"F","D","C","C+","B-","B","B+","A-","A","A+"}))))</f>
        <v/>
      </c>
      <c r="M258" s="1" t="str">
        <f>IF(COUNT($A258)=0,"",IF(K258="","--",IF(K258="3E","3E",LOOKUP(K258/M$2,{0,0.4,0.45,0.5,0.55,0.6,0.65,0.7,0.75,0.8,1},{0,2,2.25,2.5,2.75,3,3.25,3.5,3.75,4}))))</f>
        <v/>
      </c>
      <c r="N258" s="2" t="str">
        <f>IF(COUNT($A258)=0,"",IF($A258&lt;&gt;DRAFT!$B260,"ERR",IF(DRAFT!AS260="3E","3E",IF(COUNT(DRAFT!AO260,DRAFT!AS260)&gt;0,DRAFT!AT260,""))))</f>
        <v/>
      </c>
      <c r="O258" s="2" t="str">
        <f>IF(COUNT($A258)=0,"",IF(N258="3E","3E",IF(N258="","I",LOOKUP(N258/P$2,{0,0.4,0.45,0.5,0.55,0.6,0.65,0.7,0.75,0.8,1},{"F","D","C","C+","B-","B","B+","A-","A","A+"}))))</f>
        <v/>
      </c>
      <c r="P258" s="1" t="str">
        <f>IF(COUNT($A258)=0,"",IF(N258="","--",IF(N258="3E","3E",LOOKUP(N258/P$2,{0,0.4,0.45,0.5,0.55,0.6,0.65,0.7,0.75,0.8,1},{0,2,2.25,2.5,2.75,3,3.25,3.5,3.75,4}))))</f>
        <v/>
      </c>
      <c r="Q258" s="2" t="str">
        <f>IF(COUNT($A258)=0,"",IF($A258&lt;&gt;DRAFT!$B260,"ERR",IF(DRAFT!BB260="3E","3E",IF(COUNT(DRAFT!AX260,DRAFT!BB260)&gt;0,DRAFT!BC260,""))))</f>
        <v/>
      </c>
      <c r="R258" s="2" t="str">
        <f>IF(COUNT($A258)=0,"",IF(Q258="3E","3E",IF(Q258="","I",LOOKUP(Q258/S$2,{0,0.4,0.45,0.5,0.55,0.6,0.65,0.7,0.75,0.8,1},{"F","D","C","C+","B-","B","B+","A-","A","A+"}))))</f>
        <v/>
      </c>
      <c r="S258" s="1" t="str">
        <f>IF(COUNT($A258)=0,"",IF(Q258="","--",IF(Q258="3E","3E",LOOKUP(Q258/S$2,{0,0.4,0.45,0.5,0.55,0.6,0.65,0.7,0.75,0.8,1},{0,2,2.25,2.5,2.75,3,3.25,3.5,3.75,4}))))</f>
        <v/>
      </c>
      <c r="T258" s="2" t="str">
        <f>IF(COUNT($A258)=0,"",IF($A258&lt;&gt;DRAFT!$B260,"ERR",IF(DRAFT!BK260="3E","3E",IF(COUNT(DRAFT!BG260,DRAFT!BK260)&gt;0,DRAFT!BL260,""))))</f>
        <v/>
      </c>
      <c r="U258" s="2" t="str">
        <f>IF(COUNT($A258)=0,"",IF(T258="3E","3E",IF(T258="","I",LOOKUP(T258/V$2,{0,0.4,0.45,0.5,0.55,0.6,0.65,0.7,0.75,0.8,1},{"F","D","C","C+","B-","B","B+","A-","A","A+"}))))</f>
        <v/>
      </c>
      <c r="V258" s="1" t="str">
        <f>IF(COUNT($A258)=0,"",IF(T258="","--",IF(T258="3E","3E",LOOKUP(T258/V$2,{0,0.4,0.45,0.5,0.55,0.6,0.65,0.7,0.75,0.8,1},{0,2,2.25,2.5,2.75,3,3.25,3.5,3.75,4}))))</f>
        <v/>
      </c>
      <c r="W258" s="2" t="str">
        <f>IF(COUNT($A258)=0,"",IF($A258&lt;&gt;DRAFT!$B260,"ERR",IF(DRAFT!BT260="3E","3E",IF(COUNT(DRAFT!BP260,DRAFT!BT260)&gt;0,DRAFT!BU260,""))))</f>
        <v/>
      </c>
      <c r="X258" s="2" t="str">
        <f>IF(COUNT($A258)=0,"",IF(W258="3E","3E",IF(W258="","I",LOOKUP(W258/Y$2,{0,0.4,0.45,0.5,0.55,0.6,0.65,0.7,0.75,0.8,1},{"F","D","C","C+","B-","B","B+","A-","A","A+"}))))</f>
        <v/>
      </c>
      <c r="Y258" s="1" t="str">
        <f>IF(COUNT($A258)=0,"",IF(W258="","--",IF(W258="3E","3E",LOOKUP(W258/Y$2,{0,0.4,0.45,0.5,0.55,0.6,0.65,0.7,0.75,0.8,1},{0,2,2.25,2.5,2.75,3,3.25,3.5,3.75,4}))))</f>
        <v/>
      </c>
      <c r="Z258" s="2" t="str">
        <f>IF(COUNT($A258)=0,"",IF($A258&lt;&gt;DRAFT!$B260,"ERR",IF(DRAFT!CC260="3E","3E",IF(COUNT(DRAFT!BY260,DRAFT!CC260)&gt;0,DRAFT!CD260,""))))</f>
        <v/>
      </c>
      <c r="AA258" s="2" t="str">
        <f>IF(COUNT($A258)=0,"",IF(Z258="3E","3E",IF(Z258="","I",LOOKUP(Z258/AB$2,{0,0.4,0.45,0.5,0.55,0.6,0.65,0.7,0.75,0.8,1},{"F","D","C","C+","B-","B","B+","A-","A","A+"}))))</f>
        <v/>
      </c>
      <c r="AB258" s="1" t="str">
        <f>IF(COUNT($A258)=0,"",IF(Z258="","--",IF(Z258="3E","3E",LOOKUP(Z258/AB$2,{0,0.4,0.45,0.5,0.55,0.6,0.65,0.7,0.75,0.8,1},{0,2,2.25,2.5,2.75,3,3.25,3.5,3.75,4}))))</f>
        <v/>
      </c>
      <c r="AC258" s="2" t="str">
        <f>IF(COUNT($A258)=0,"",IF($A258&lt;&gt;DRAFT!$B260,"ERR",IF(DRAFT!CF260&gt;0,DRAFT!CF260,"")))</f>
        <v/>
      </c>
      <c r="AD258" s="2" t="str">
        <f>IF(COUNT($A258)=0,"",IF(AC258="3E","3E",IF(AC258="","I",LOOKUP(AC258/AE$2,{0,0.4,0.45,0.5,0.55,0.6,0.65,0.7,0.75,0.8,1},{"F","D","C","C+","B-","B","B+","A-","A","A+"}))))</f>
        <v/>
      </c>
      <c r="AE258" s="1" t="str">
        <f>IF(COUNT($A258)=0,"",IF(AC258="","--",IF(AC258="3E","3E",LOOKUP(AC258/AE$2,{0,0.4,0.45,0.5,0.55,0.6,0.65,0.7,0.75,0.8,1},{0,2,2.25,2.5,2.75,3,3.25,3.5,3.75,4}))))</f>
        <v/>
      </c>
      <c r="AF258" s="2" t="str">
        <f>IF(COUNT($A258)=0,"",IF($A258&lt;&gt;DRAFT!$B260,"ERR",IF(DRAFT!CI260&gt;0,DRAFT!CK260,"")))</f>
        <v/>
      </c>
      <c r="AG258" s="2" t="str">
        <f>IF(COUNT($A258)=0,"",IF(AF258="3E","3E",IF(AF258="","I",LOOKUP(AF258/AH$2,{0,0.4,0.45,0.5,0.55,0.6,0.65,0.7,0.75,0.8,1},{"F","D","C","C+","B-","B","B+","A-","A","A+"}))))</f>
        <v/>
      </c>
      <c r="AH258" s="1" t="str">
        <f>IF(COUNT($A258)=0,"",IF(AF258="","--",IF(AF258="3E","3E",LOOKUP(AF258/AH$2,{0,0.4,0.45,0.5,0.55,0.6,0.65,0.7,0.75,0.8,1},{0,2,2.25,2.5,2.75,3,3.25,3.5,3.75,4}))))</f>
        <v/>
      </c>
      <c r="AI258" s="2" t="str">
        <f>IF($A258&lt;&gt;DRAFT!$B260,"ERR",IF(OR(COUNT($A258)=0,COUNT(DRAFT!CL260:CN260,DRAFT!CP260:CR260)=0),"",CEILING(SUM(DRAFT!CO260,DRAFT!CS260,DRAFT!CT260),1)))</f>
        <v/>
      </c>
      <c r="AJ258" s="2" t="str">
        <f>IF(COUNT($A258)=0,"",IF(AI258="3E","3E",IF(AI258="","I",LOOKUP(AI258/AK$2,{0,0.4,0.45,0.5,0.55,0.6,0.65,0.7,0.75,0.8,1},{"F","D","C","C+","B-","B","B+","A-","A","A+"}))))</f>
        <v/>
      </c>
      <c r="AK258" s="1" t="str">
        <f>IF(COUNT($A258)=0,"",IF(AI258="","--",IF(AI258="3E","3E",LOOKUP(AI258/AK$2,{0,0.4,0.45,0.5,0.55,0.6,0.65,0.7,0.75,0.8,1},{0,2,2.25,2.5,2.75,3,3.25,3.5,3.75,4}))))</f>
        <v/>
      </c>
      <c r="AL258" s="4" t="str">
        <f>IF(OR(COUNT($A258)=0,COUNT(B258:AK258)=0),"",IF(COUNTIF(B258:AK258,"3E")&gt;0,"3E",IF(DRAFT!$A260="R",TRUNC(SUMPRODUCT(RGP,RCP)/TCP,3),TRUNC((SUMPRODUCT(--(IMDGP&gt;0)*IMDGP,IMCP)+CEILING(DRAFT!$DB260*42,0.25))/TCP,3))))</f>
        <v/>
      </c>
      <c r="AM258" s="2" t="str">
        <f>IF(OR(COUNT($A258)=0,COUNT(B258:AK258)=0),"",IF(COUNTIF(B258:AK258,"3E")&gt;0,"3E",IF(DRAFT!$A260="R",SUMPRODUCT(--(RGP&gt;=2),RCP),SUMPRODUCT(--(IMDGP&gt;0),--(IMGP=0),IMCP)+DRAFT!$DC260)))</f>
        <v/>
      </c>
      <c r="AN258" s="67" t="str">
        <f>IF(AL258="3E","3E",IF(COUNT($A258)=0,"",IF(COUNT(AI258)=0,"--",ROUND(((CEILING(DRAFT!$CV260*38,0.25)+CEILING(DRAFT!$CX260*38,0.25)+CEILING(DRAFT!$CZ260*42,0.25)+CEILING($AL258*42,0.25))/160),2))))</f>
        <v/>
      </c>
      <c r="AO258" s="2" t="str">
        <f>IF(AN258="3E","3E",IF(COUNT($A258)=0,"",IF(COUNT(AN258)=0,"I",LOOKUP(AN258,{0,2,2.25,2.5,2.75,3,3.25,3.5,3.75,4},{"F","D","C","C+","B-","B","B+","A-","A","A+"}))))</f>
        <v/>
      </c>
      <c r="AP258" s="2" t="str">
        <f>IF(AN258="3E","3E",IF(OR(COUNT(A258)=0,COUNT(AN258)=0),"",DRAFT!CW260+DRAFT!CY260+DRAFT!DA260+N(TABULATION!AM258)))</f>
        <v/>
      </c>
      <c r="AQ258" s="2" t="str">
        <f>IF(OR(COUNT($A258)=0,COUNT(B258:AK258)=0),"",IF(COUNTIF(B258:AM258,"3E")&gt;0,"3E",IF(AND(DRAFT!$A260="IM",OR($AL258&gt;DRAFT!$DB260,$AM258&gt;DRAFT!$DC260)),"IMPROVED",IF(AND(DRAFT!$A260="IM",$AL258&lt;=DRAFT!$DB260,$AM258&lt;=DRAFT!$DC260),"NOT IMPROVED",IF(AND(DRAFT!CU260="S",AH258&gt;=2,AK258&gt;=2,AN258&gt;=2.5,AP258&gt;=144),"PASS","FAIL")))))</f>
        <v/>
      </c>
      <c r="AR258" s="2" t="str">
        <f t="shared" si="6"/>
        <v/>
      </c>
      <c r="AS258" s="2" t="str">
        <f t="shared" si="7"/>
        <v/>
      </c>
    </row>
    <row r="259" spans="1:45" ht="18.95" customHeight="1" x14ac:dyDescent="0.25">
      <c r="A259" s="3" t="str">
        <f>IF(DRAFT!$B261="","",DRAFT!$B261)</f>
        <v/>
      </c>
      <c r="B259" s="2" t="str">
        <f>IF(COUNT($A259)=0,"",IF($A259&lt;&gt;DRAFT!$B261,"ERR",IF(DRAFT!I261="3E","3E",IF(COUNT(DRAFT!E261,DRAFT!I261)&gt;0,DRAFT!J261,""))))</f>
        <v/>
      </c>
      <c r="C259" s="2" t="str">
        <f>IF(COUNT($A259)=0,"",IF(B259="3E","3E",IF(B259="","I",LOOKUP(B259/D$2,{0,0.4,0.45,0.5,0.55,0.6,0.65,0.7,0.75,0.8,1},{"F","D","C","C+","B-","B","B+","A-","A","A+"}))))</f>
        <v/>
      </c>
      <c r="D259" s="1" t="str">
        <f>IF(COUNT($A259)=0,"",IF(B259="","--",IF(B259="3E","3E",LOOKUP(B259/D$2,{0,0.4,0.45,0.5,0.55,0.6,0.65,0.7,0.75,0.8,1},{0,2,2.25,2.5,2.75,3,3.25,3.5,3.75,4}))))</f>
        <v/>
      </c>
      <c r="E259" s="2" t="str">
        <f>IF(COUNT($A259)=0,"",IF($A259&lt;&gt;DRAFT!$B261,"ERR",IF(DRAFT!R261="3E","3E",IF(COUNT(DRAFT!N261,DRAFT!R261)&gt;0,DRAFT!S261,""))))</f>
        <v/>
      </c>
      <c r="F259" s="2" t="str">
        <f>IF(COUNT($A259)=0,"",IF(E259="3E","3E",IF(E259="","I",LOOKUP(E259/G$2,{0,0.4,0.45,0.5,0.55,0.6,0.65,0.7,0.75,0.8,1},{"F","D","C","C+","B-","B","B+","A-","A","A+"}))))</f>
        <v/>
      </c>
      <c r="G259" s="1" t="str">
        <f>IF(COUNT($A259)=0,"",IF(E259="","--",IF(E259="3E","3E",LOOKUP(E259/G$2,{0,0.4,0.45,0.5,0.55,0.6,0.65,0.7,0.75,0.8,1},{0,2,2.25,2.5,2.75,3,3.25,3.5,3.75,4}))))</f>
        <v/>
      </c>
      <c r="H259" s="2" t="str">
        <f>IF(COUNT($A259)=0,"",IF($A259&lt;&gt;DRAFT!$B261,"ERR",IF(DRAFT!AA261="3E","3E",IF(COUNT(DRAFT!W261,DRAFT!AA261)&gt;0,DRAFT!AB261,""))))</f>
        <v/>
      </c>
      <c r="I259" s="2" t="str">
        <f>IF(COUNT($A259)=0,"",IF(H259="3E","3E",IF(H259="","I",LOOKUP(H259/J$2,{0,0.4,0.45,0.5,0.55,0.6,0.65,0.7,0.75,0.8,1},{"F","D","C","C+","B-","B","B+","A-","A","A+"}))))</f>
        <v/>
      </c>
      <c r="J259" s="1" t="str">
        <f>IF(COUNT($A259)=0,"",IF(H259="","--",IF(H259="3E","3E",LOOKUP(H259/J$2,{0,0.4,0.45,0.5,0.55,0.6,0.65,0.7,0.75,0.8,1},{0,2,2.25,2.5,2.75,3,3.25,3.5,3.75,4}))))</f>
        <v/>
      </c>
      <c r="K259" s="2" t="str">
        <f>IF(COUNT($A259)=0,"",IF($A259&lt;&gt;DRAFT!$B261,"ERR",IF(DRAFT!AJ261="3E","3E",IF(COUNT(DRAFT!AF261,DRAFT!AJ261)&gt;0,DRAFT!AK261,""))))</f>
        <v/>
      </c>
      <c r="L259" s="2" t="str">
        <f>IF(COUNT($A259)=0,"",IF(K259="3E","3E",IF(K259="","I",LOOKUP(K259/M$2,{0,0.4,0.45,0.5,0.55,0.6,0.65,0.7,0.75,0.8,1},{"F","D","C","C+","B-","B","B+","A-","A","A+"}))))</f>
        <v/>
      </c>
      <c r="M259" s="1" t="str">
        <f>IF(COUNT($A259)=0,"",IF(K259="","--",IF(K259="3E","3E",LOOKUP(K259/M$2,{0,0.4,0.45,0.5,0.55,0.6,0.65,0.7,0.75,0.8,1},{0,2,2.25,2.5,2.75,3,3.25,3.5,3.75,4}))))</f>
        <v/>
      </c>
      <c r="N259" s="2" t="str">
        <f>IF(COUNT($A259)=0,"",IF($A259&lt;&gt;DRAFT!$B261,"ERR",IF(DRAFT!AS261="3E","3E",IF(COUNT(DRAFT!AO261,DRAFT!AS261)&gt;0,DRAFT!AT261,""))))</f>
        <v/>
      </c>
      <c r="O259" s="2" t="str">
        <f>IF(COUNT($A259)=0,"",IF(N259="3E","3E",IF(N259="","I",LOOKUP(N259/P$2,{0,0.4,0.45,0.5,0.55,0.6,0.65,0.7,0.75,0.8,1},{"F","D","C","C+","B-","B","B+","A-","A","A+"}))))</f>
        <v/>
      </c>
      <c r="P259" s="1" t="str">
        <f>IF(COUNT($A259)=0,"",IF(N259="","--",IF(N259="3E","3E",LOOKUP(N259/P$2,{0,0.4,0.45,0.5,0.55,0.6,0.65,0.7,0.75,0.8,1},{0,2,2.25,2.5,2.75,3,3.25,3.5,3.75,4}))))</f>
        <v/>
      </c>
      <c r="Q259" s="2" t="str">
        <f>IF(COUNT($A259)=0,"",IF($A259&lt;&gt;DRAFT!$B261,"ERR",IF(DRAFT!BB261="3E","3E",IF(COUNT(DRAFT!AX261,DRAFT!BB261)&gt;0,DRAFT!BC261,""))))</f>
        <v/>
      </c>
      <c r="R259" s="2" t="str">
        <f>IF(COUNT($A259)=0,"",IF(Q259="3E","3E",IF(Q259="","I",LOOKUP(Q259/S$2,{0,0.4,0.45,0.5,0.55,0.6,0.65,0.7,0.75,0.8,1},{"F","D","C","C+","B-","B","B+","A-","A","A+"}))))</f>
        <v/>
      </c>
      <c r="S259" s="1" t="str">
        <f>IF(COUNT($A259)=0,"",IF(Q259="","--",IF(Q259="3E","3E",LOOKUP(Q259/S$2,{0,0.4,0.45,0.5,0.55,0.6,0.65,0.7,0.75,0.8,1},{0,2,2.25,2.5,2.75,3,3.25,3.5,3.75,4}))))</f>
        <v/>
      </c>
      <c r="T259" s="2" t="str">
        <f>IF(COUNT($A259)=0,"",IF($A259&lt;&gt;DRAFT!$B261,"ERR",IF(DRAFT!BK261="3E","3E",IF(COUNT(DRAFT!BG261,DRAFT!BK261)&gt;0,DRAFT!BL261,""))))</f>
        <v/>
      </c>
      <c r="U259" s="2" t="str">
        <f>IF(COUNT($A259)=0,"",IF(T259="3E","3E",IF(T259="","I",LOOKUP(T259/V$2,{0,0.4,0.45,0.5,0.55,0.6,0.65,0.7,0.75,0.8,1},{"F","D","C","C+","B-","B","B+","A-","A","A+"}))))</f>
        <v/>
      </c>
      <c r="V259" s="1" t="str">
        <f>IF(COUNT($A259)=0,"",IF(T259="","--",IF(T259="3E","3E",LOOKUP(T259/V$2,{0,0.4,0.45,0.5,0.55,0.6,0.65,0.7,0.75,0.8,1},{0,2,2.25,2.5,2.75,3,3.25,3.5,3.75,4}))))</f>
        <v/>
      </c>
      <c r="W259" s="2" t="str">
        <f>IF(COUNT($A259)=0,"",IF($A259&lt;&gt;DRAFT!$B261,"ERR",IF(DRAFT!BT261="3E","3E",IF(COUNT(DRAFT!BP261,DRAFT!BT261)&gt;0,DRAFT!BU261,""))))</f>
        <v/>
      </c>
      <c r="X259" s="2" t="str">
        <f>IF(COUNT($A259)=0,"",IF(W259="3E","3E",IF(W259="","I",LOOKUP(W259/Y$2,{0,0.4,0.45,0.5,0.55,0.6,0.65,0.7,0.75,0.8,1},{"F","D","C","C+","B-","B","B+","A-","A","A+"}))))</f>
        <v/>
      </c>
      <c r="Y259" s="1" t="str">
        <f>IF(COUNT($A259)=0,"",IF(W259="","--",IF(W259="3E","3E",LOOKUP(W259/Y$2,{0,0.4,0.45,0.5,0.55,0.6,0.65,0.7,0.75,0.8,1},{0,2,2.25,2.5,2.75,3,3.25,3.5,3.75,4}))))</f>
        <v/>
      </c>
      <c r="Z259" s="2" t="str">
        <f>IF(COUNT($A259)=0,"",IF($A259&lt;&gt;DRAFT!$B261,"ERR",IF(DRAFT!CC261="3E","3E",IF(COUNT(DRAFT!BY261,DRAFT!CC261)&gt;0,DRAFT!CD261,""))))</f>
        <v/>
      </c>
      <c r="AA259" s="2" t="str">
        <f>IF(COUNT($A259)=0,"",IF(Z259="3E","3E",IF(Z259="","I",LOOKUP(Z259/AB$2,{0,0.4,0.45,0.5,0.55,0.6,0.65,0.7,0.75,0.8,1},{"F","D","C","C+","B-","B","B+","A-","A","A+"}))))</f>
        <v/>
      </c>
      <c r="AB259" s="1" t="str">
        <f>IF(COUNT($A259)=0,"",IF(Z259="","--",IF(Z259="3E","3E",LOOKUP(Z259/AB$2,{0,0.4,0.45,0.5,0.55,0.6,0.65,0.7,0.75,0.8,1},{0,2,2.25,2.5,2.75,3,3.25,3.5,3.75,4}))))</f>
        <v/>
      </c>
      <c r="AC259" s="2" t="str">
        <f>IF(COUNT($A259)=0,"",IF($A259&lt;&gt;DRAFT!$B261,"ERR",IF(DRAFT!CF261&gt;0,DRAFT!CF261,"")))</f>
        <v/>
      </c>
      <c r="AD259" s="2" t="str">
        <f>IF(COUNT($A259)=0,"",IF(AC259="3E","3E",IF(AC259="","I",LOOKUP(AC259/AE$2,{0,0.4,0.45,0.5,0.55,0.6,0.65,0.7,0.75,0.8,1},{"F","D","C","C+","B-","B","B+","A-","A","A+"}))))</f>
        <v/>
      </c>
      <c r="AE259" s="1" t="str">
        <f>IF(COUNT($A259)=0,"",IF(AC259="","--",IF(AC259="3E","3E",LOOKUP(AC259/AE$2,{0,0.4,0.45,0.5,0.55,0.6,0.65,0.7,0.75,0.8,1},{0,2,2.25,2.5,2.75,3,3.25,3.5,3.75,4}))))</f>
        <v/>
      </c>
      <c r="AF259" s="2" t="str">
        <f>IF(COUNT($A259)=0,"",IF($A259&lt;&gt;DRAFT!$B261,"ERR",IF(DRAFT!CI261&gt;0,DRAFT!CK261,"")))</f>
        <v/>
      </c>
      <c r="AG259" s="2" t="str">
        <f>IF(COUNT($A259)=0,"",IF(AF259="3E","3E",IF(AF259="","I",LOOKUP(AF259/AH$2,{0,0.4,0.45,0.5,0.55,0.6,0.65,0.7,0.75,0.8,1},{"F","D","C","C+","B-","B","B+","A-","A","A+"}))))</f>
        <v/>
      </c>
      <c r="AH259" s="1" t="str">
        <f>IF(COUNT($A259)=0,"",IF(AF259="","--",IF(AF259="3E","3E",LOOKUP(AF259/AH$2,{0,0.4,0.45,0.5,0.55,0.6,0.65,0.7,0.75,0.8,1},{0,2,2.25,2.5,2.75,3,3.25,3.5,3.75,4}))))</f>
        <v/>
      </c>
      <c r="AI259" s="2" t="str">
        <f>IF($A259&lt;&gt;DRAFT!$B261,"ERR",IF(OR(COUNT($A259)=0,COUNT(DRAFT!CL261:CN261,DRAFT!CP261:CR261)=0),"",CEILING(SUM(DRAFT!CO261,DRAFT!CS261,DRAFT!CT261),1)))</f>
        <v/>
      </c>
      <c r="AJ259" s="2" t="str">
        <f>IF(COUNT($A259)=0,"",IF(AI259="3E","3E",IF(AI259="","I",LOOKUP(AI259/AK$2,{0,0.4,0.45,0.5,0.55,0.6,0.65,0.7,0.75,0.8,1},{"F","D","C","C+","B-","B","B+","A-","A","A+"}))))</f>
        <v/>
      </c>
      <c r="AK259" s="1" t="str">
        <f>IF(COUNT($A259)=0,"",IF(AI259="","--",IF(AI259="3E","3E",LOOKUP(AI259/AK$2,{0,0.4,0.45,0.5,0.55,0.6,0.65,0.7,0.75,0.8,1},{0,2,2.25,2.5,2.75,3,3.25,3.5,3.75,4}))))</f>
        <v/>
      </c>
      <c r="AL259" s="4" t="str">
        <f>IF(OR(COUNT($A259)=0,COUNT(B259:AK259)=0),"",IF(COUNTIF(B259:AK259,"3E")&gt;0,"3E",IF(DRAFT!$A261="R",TRUNC(SUMPRODUCT(RGP,RCP)/TCP,3),TRUNC((SUMPRODUCT(--(IMDGP&gt;0)*IMDGP,IMCP)+CEILING(DRAFT!$DB261*42,0.25))/TCP,3))))</f>
        <v/>
      </c>
      <c r="AM259" s="2" t="str">
        <f>IF(OR(COUNT($A259)=0,COUNT(B259:AK259)=0),"",IF(COUNTIF(B259:AK259,"3E")&gt;0,"3E",IF(DRAFT!$A261="R",SUMPRODUCT(--(RGP&gt;=2),RCP),SUMPRODUCT(--(IMDGP&gt;0),--(IMGP=0),IMCP)+DRAFT!$DC261)))</f>
        <v/>
      </c>
      <c r="AN259" s="67" t="str">
        <f>IF(AL259="3E","3E",IF(COUNT($A259)=0,"",IF(COUNT(AI259)=0,"--",ROUND(((CEILING(DRAFT!$CV261*38,0.25)+CEILING(DRAFT!$CX261*38,0.25)+CEILING(DRAFT!$CZ261*42,0.25)+CEILING($AL259*42,0.25))/160),2))))</f>
        <v/>
      </c>
      <c r="AO259" s="2" t="str">
        <f>IF(AN259="3E","3E",IF(COUNT($A259)=0,"",IF(COUNT(AN259)=0,"I",LOOKUP(AN259,{0,2,2.25,2.5,2.75,3,3.25,3.5,3.75,4},{"F","D","C","C+","B-","B","B+","A-","A","A+"}))))</f>
        <v/>
      </c>
      <c r="AP259" s="2" t="str">
        <f>IF(AN259="3E","3E",IF(OR(COUNT(A259)=0,COUNT(AN259)=0),"",DRAFT!CW261+DRAFT!CY261+DRAFT!DA261+N(TABULATION!AM259)))</f>
        <v/>
      </c>
      <c r="AQ259" s="2" t="str">
        <f>IF(OR(COUNT($A259)=0,COUNT(B259:AK259)=0),"",IF(COUNTIF(B259:AM259,"3E")&gt;0,"3E",IF(AND(DRAFT!$A261="IM",OR($AL259&gt;DRAFT!$DB261,$AM259&gt;DRAFT!$DC261)),"IMPROVED",IF(AND(DRAFT!$A261="IM",$AL259&lt;=DRAFT!$DB261,$AM259&lt;=DRAFT!$DC261),"NOT IMPROVED",IF(AND(DRAFT!CU261="S",AH259&gt;=2,AK259&gt;=2,AN259&gt;=2.5,AP259&gt;=144),"PASS","FAIL")))))</f>
        <v/>
      </c>
      <c r="AR259" s="2" t="str">
        <f t="shared" si="6"/>
        <v/>
      </c>
      <c r="AS259" s="2" t="str">
        <f t="shared" si="7"/>
        <v/>
      </c>
    </row>
    <row r="260" spans="1:45" ht="18.95" customHeight="1" x14ac:dyDescent="0.25">
      <c r="A260" s="3" t="str">
        <f>IF(DRAFT!$B262="","",DRAFT!$B262)</f>
        <v/>
      </c>
      <c r="B260" s="2" t="str">
        <f>IF(COUNT($A260)=0,"",IF($A260&lt;&gt;DRAFT!$B262,"ERR",IF(DRAFT!I262="3E","3E",IF(COUNT(DRAFT!E262,DRAFT!I262)&gt;0,DRAFT!J262,""))))</f>
        <v/>
      </c>
      <c r="C260" s="2" t="str">
        <f>IF(COUNT($A260)=0,"",IF(B260="3E","3E",IF(B260="","I",LOOKUP(B260/D$2,{0,0.4,0.45,0.5,0.55,0.6,0.65,0.7,0.75,0.8,1},{"F","D","C","C+","B-","B","B+","A-","A","A+"}))))</f>
        <v/>
      </c>
      <c r="D260" s="1" t="str">
        <f>IF(COUNT($A260)=0,"",IF(B260="","--",IF(B260="3E","3E",LOOKUP(B260/D$2,{0,0.4,0.45,0.5,0.55,0.6,0.65,0.7,0.75,0.8,1},{0,2,2.25,2.5,2.75,3,3.25,3.5,3.75,4}))))</f>
        <v/>
      </c>
      <c r="E260" s="2" t="str">
        <f>IF(COUNT($A260)=0,"",IF($A260&lt;&gt;DRAFT!$B262,"ERR",IF(DRAFT!R262="3E","3E",IF(COUNT(DRAFT!N262,DRAFT!R262)&gt;0,DRAFT!S262,""))))</f>
        <v/>
      </c>
      <c r="F260" s="2" t="str">
        <f>IF(COUNT($A260)=0,"",IF(E260="3E","3E",IF(E260="","I",LOOKUP(E260/G$2,{0,0.4,0.45,0.5,0.55,0.6,0.65,0.7,0.75,0.8,1},{"F","D","C","C+","B-","B","B+","A-","A","A+"}))))</f>
        <v/>
      </c>
      <c r="G260" s="1" t="str">
        <f>IF(COUNT($A260)=0,"",IF(E260="","--",IF(E260="3E","3E",LOOKUP(E260/G$2,{0,0.4,0.45,0.5,0.55,0.6,0.65,0.7,0.75,0.8,1},{0,2,2.25,2.5,2.75,3,3.25,3.5,3.75,4}))))</f>
        <v/>
      </c>
      <c r="H260" s="2" t="str">
        <f>IF(COUNT($A260)=0,"",IF($A260&lt;&gt;DRAFT!$B262,"ERR",IF(DRAFT!AA262="3E","3E",IF(COUNT(DRAFT!W262,DRAFT!AA262)&gt;0,DRAFT!AB262,""))))</f>
        <v/>
      </c>
      <c r="I260" s="2" t="str">
        <f>IF(COUNT($A260)=0,"",IF(H260="3E","3E",IF(H260="","I",LOOKUP(H260/J$2,{0,0.4,0.45,0.5,0.55,0.6,0.65,0.7,0.75,0.8,1},{"F","D","C","C+","B-","B","B+","A-","A","A+"}))))</f>
        <v/>
      </c>
      <c r="J260" s="1" t="str">
        <f>IF(COUNT($A260)=0,"",IF(H260="","--",IF(H260="3E","3E",LOOKUP(H260/J$2,{0,0.4,0.45,0.5,0.55,0.6,0.65,0.7,0.75,0.8,1},{0,2,2.25,2.5,2.75,3,3.25,3.5,3.75,4}))))</f>
        <v/>
      </c>
      <c r="K260" s="2" t="str">
        <f>IF(COUNT($A260)=0,"",IF($A260&lt;&gt;DRAFT!$B262,"ERR",IF(DRAFT!AJ262="3E","3E",IF(COUNT(DRAFT!AF262,DRAFT!AJ262)&gt;0,DRAFT!AK262,""))))</f>
        <v/>
      </c>
      <c r="L260" s="2" t="str">
        <f>IF(COUNT($A260)=0,"",IF(K260="3E","3E",IF(K260="","I",LOOKUP(K260/M$2,{0,0.4,0.45,0.5,0.55,0.6,0.65,0.7,0.75,0.8,1},{"F","D","C","C+","B-","B","B+","A-","A","A+"}))))</f>
        <v/>
      </c>
      <c r="M260" s="1" t="str">
        <f>IF(COUNT($A260)=0,"",IF(K260="","--",IF(K260="3E","3E",LOOKUP(K260/M$2,{0,0.4,0.45,0.5,0.55,0.6,0.65,0.7,0.75,0.8,1},{0,2,2.25,2.5,2.75,3,3.25,3.5,3.75,4}))))</f>
        <v/>
      </c>
      <c r="N260" s="2" t="str">
        <f>IF(COUNT($A260)=0,"",IF($A260&lt;&gt;DRAFT!$B262,"ERR",IF(DRAFT!AS262="3E","3E",IF(COUNT(DRAFT!AO262,DRAFT!AS262)&gt;0,DRAFT!AT262,""))))</f>
        <v/>
      </c>
      <c r="O260" s="2" t="str">
        <f>IF(COUNT($A260)=0,"",IF(N260="3E","3E",IF(N260="","I",LOOKUP(N260/P$2,{0,0.4,0.45,0.5,0.55,0.6,0.65,0.7,0.75,0.8,1},{"F","D","C","C+","B-","B","B+","A-","A","A+"}))))</f>
        <v/>
      </c>
      <c r="P260" s="1" t="str">
        <f>IF(COUNT($A260)=0,"",IF(N260="","--",IF(N260="3E","3E",LOOKUP(N260/P$2,{0,0.4,0.45,0.5,0.55,0.6,0.65,0.7,0.75,0.8,1},{0,2,2.25,2.5,2.75,3,3.25,3.5,3.75,4}))))</f>
        <v/>
      </c>
      <c r="Q260" s="2" t="str">
        <f>IF(COUNT($A260)=0,"",IF($A260&lt;&gt;DRAFT!$B262,"ERR",IF(DRAFT!BB262="3E","3E",IF(COUNT(DRAFT!AX262,DRAFT!BB262)&gt;0,DRAFT!BC262,""))))</f>
        <v/>
      </c>
      <c r="R260" s="2" t="str">
        <f>IF(COUNT($A260)=0,"",IF(Q260="3E","3E",IF(Q260="","I",LOOKUP(Q260/S$2,{0,0.4,0.45,0.5,0.55,0.6,0.65,0.7,0.75,0.8,1},{"F","D","C","C+","B-","B","B+","A-","A","A+"}))))</f>
        <v/>
      </c>
      <c r="S260" s="1" t="str">
        <f>IF(COUNT($A260)=0,"",IF(Q260="","--",IF(Q260="3E","3E",LOOKUP(Q260/S$2,{0,0.4,0.45,0.5,0.55,0.6,0.65,0.7,0.75,0.8,1},{0,2,2.25,2.5,2.75,3,3.25,3.5,3.75,4}))))</f>
        <v/>
      </c>
      <c r="T260" s="2" t="str">
        <f>IF(COUNT($A260)=0,"",IF($A260&lt;&gt;DRAFT!$B262,"ERR",IF(DRAFT!BK262="3E","3E",IF(COUNT(DRAFT!BG262,DRAFT!BK262)&gt;0,DRAFT!BL262,""))))</f>
        <v/>
      </c>
      <c r="U260" s="2" t="str">
        <f>IF(COUNT($A260)=0,"",IF(T260="3E","3E",IF(T260="","I",LOOKUP(T260/V$2,{0,0.4,0.45,0.5,0.55,0.6,0.65,0.7,0.75,0.8,1},{"F","D","C","C+","B-","B","B+","A-","A","A+"}))))</f>
        <v/>
      </c>
      <c r="V260" s="1" t="str">
        <f>IF(COUNT($A260)=0,"",IF(T260="","--",IF(T260="3E","3E",LOOKUP(T260/V$2,{0,0.4,0.45,0.5,0.55,0.6,0.65,0.7,0.75,0.8,1},{0,2,2.25,2.5,2.75,3,3.25,3.5,3.75,4}))))</f>
        <v/>
      </c>
      <c r="W260" s="2" t="str">
        <f>IF(COUNT($A260)=0,"",IF($A260&lt;&gt;DRAFT!$B262,"ERR",IF(DRAFT!BT262="3E","3E",IF(COUNT(DRAFT!BP262,DRAFT!BT262)&gt;0,DRAFT!BU262,""))))</f>
        <v/>
      </c>
      <c r="X260" s="2" t="str">
        <f>IF(COUNT($A260)=0,"",IF(W260="3E","3E",IF(W260="","I",LOOKUP(W260/Y$2,{0,0.4,0.45,0.5,0.55,0.6,0.65,0.7,0.75,0.8,1},{"F","D","C","C+","B-","B","B+","A-","A","A+"}))))</f>
        <v/>
      </c>
      <c r="Y260" s="1" t="str">
        <f>IF(COUNT($A260)=0,"",IF(W260="","--",IF(W260="3E","3E",LOOKUP(W260/Y$2,{0,0.4,0.45,0.5,0.55,0.6,0.65,0.7,0.75,0.8,1},{0,2,2.25,2.5,2.75,3,3.25,3.5,3.75,4}))))</f>
        <v/>
      </c>
      <c r="Z260" s="2" t="str">
        <f>IF(COUNT($A260)=0,"",IF($A260&lt;&gt;DRAFT!$B262,"ERR",IF(DRAFT!CC262="3E","3E",IF(COUNT(DRAFT!BY262,DRAFT!CC262)&gt;0,DRAFT!CD262,""))))</f>
        <v/>
      </c>
      <c r="AA260" s="2" t="str">
        <f>IF(COUNT($A260)=0,"",IF(Z260="3E","3E",IF(Z260="","I",LOOKUP(Z260/AB$2,{0,0.4,0.45,0.5,0.55,0.6,0.65,0.7,0.75,0.8,1},{"F","D","C","C+","B-","B","B+","A-","A","A+"}))))</f>
        <v/>
      </c>
      <c r="AB260" s="1" t="str">
        <f>IF(COUNT($A260)=0,"",IF(Z260="","--",IF(Z260="3E","3E",LOOKUP(Z260/AB$2,{0,0.4,0.45,0.5,0.55,0.6,0.65,0.7,0.75,0.8,1},{0,2,2.25,2.5,2.75,3,3.25,3.5,3.75,4}))))</f>
        <v/>
      </c>
      <c r="AC260" s="2" t="str">
        <f>IF(COUNT($A260)=0,"",IF($A260&lt;&gt;DRAFT!$B262,"ERR",IF(DRAFT!CF262&gt;0,DRAFT!CF262,"")))</f>
        <v/>
      </c>
      <c r="AD260" s="2" t="str">
        <f>IF(COUNT($A260)=0,"",IF(AC260="3E","3E",IF(AC260="","I",LOOKUP(AC260/AE$2,{0,0.4,0.45,0.5,0.55,0.6,0.65,0.7,0.75,0.8,1},{"F","D","C","C+","B-","B","B+","A-","A","A+"}))))</f>
        <v/>
      </c>
      <c r="AE260" s="1" t="str">
        <f>IF(COUNT($A260)=0,"",IF(AC260="","--",IF(AC260="3E","3E",LOOKUP(AC260/AE$2,{0,0.4,0.45,0.5,0.55,0.6,0.65,0.7,0.75,0.8,1},{0,2,2.25,2.5,2.75,3,3.25,3.5,3.75,4}))))</f>
        <v/>
      </c>
      <c r="AF260" s="2" t="str">
        <f>IF(COUNT($A260)=0,"",IF($A260&lt;&gt;DRAFT!$B262,"ERR",IF(DRAFT!CI262&gt;0,DRAFT!CK262,"")))</f>
        <v/>
      </c>
      <c r="AG260" s="2" t="str">
        <f>IF(COUNT($A260)=0,"",IF(AF260="3E","3E",IF(AF260="","I",LOOKUP(AF260/AH$2,{0,0.4,0.45,0.5,0.55,0.6,0.65,0.7,0.75,0.8,1},{"F","D","C","C+","B-","B","B+","A-","A","A+"}))))</f>
        <v/>
      </c>
      <c r="AH260" s="1" t="str">
        <f>IF(COUNT($A260)=0,"",IF(AF260="","--",IF(AF260="3E","3E",LOOKUP(AF260/AH$2,{0,0.4,0.45,0.5,0.55,0.6,0.65,0.7,0.75,0.8,1},{0,2,2.25,2.5,2.75,3,3.25,3.5,3.75,4}))))</f>
        <v/>
      </c>
      <c r="AI260" s="2" t="str">
        <f>IF($A260&lt;&gt;DRAFT!$B262,"ERR",IF(OR(COUNT($A260)=0,COUNT(DRAFT!CL262:CN262,DRAFT!CP262:CR262)=0),"",CEILING(SUM(DRAFT!CO262,DRAFT!CS262,DRAFT!CT262),1)))</f>
        <v/>
      </c>
      <c r="AJ260" s="2" t="str">
        <f>IF(COUNT($A260)=0,"",IF(AI260="3E","3E",IF(AI260="","I",LOOKUP(AI260/AK$2,{0,0.4,0.45,0.5,0.55,0.6,0.65,0.7,0.75,0.8,1},{"F","D","C","C+","B-","B","B+","A-","A","A+"}))))</f>
        <v/>
      </c>
      <c r="AK260" s="1" t="str">
        <f>IF(COUNT($A260)=0,"",IF(AI260="","--",IF(AI260="3E","3E",LOOKUP(AI260/AK$2,{0,0.4,0.45,0.5,0.55,0.6,0.65,0.7,0.75,0.8,1},{0,2,2.25,2.5,2.75,3,3.25,3.5,3.75,4}))))</f>
        <v/>
      </c>
      <c r="AL260" s="4" t="str">
        <f>IF(OR(COUNT($A260)=0,COUNT(B260:AK260)=0),"",IF(COUNTIF(B260:AK260,"3E")&gt;0,"3E",IF(DRAFT!$A262="R",TRUNC(SUMPRODUCT(RGP,RCP)/TCP,3),TRUNC((SUMPRODUCT(--(IMDGP&gt;0)*IMDGP,IMCP)+CEILING(DRAFT!$DB262*42,0.25))/TCP,3))))</f>
        <v/>
      </c>
      <c r="AM260" s="2" t="str">
        <f>IF(OR(COUNT($A260)=0,COUNT(B260:AK260)=0),"",IF(COUNTIF(B260:AK260,"3E")&gt;0,"3E",IF(DRAFT!$A262="R",SUMPRODUCT(--(RGP&gt;=2),RCP),SUMPRODUCT(--(IMDGP&gt;0),--(IMGP=0),IMCP)+DRAFT!$DC262)))</f>
        <v/>
      </c>
      <c r="AN260" s="67" t="str">
        <f>IF(AL260="3E","3E",IF(COUNT($A260)=0,"",IF(COUNT(AI260)=0,"--",ROUND(((CEILING(DRAFT!$CV262*38,0.25)+CEILING(DRAFT!$CX262*38,0.25)+CEILING(DRAFT!$CZ262*42,0.25)+CEILING($AL260*42,0.25))/160),2))))</f>
        <v/>
      </c>
      <c r="AO260" s="2" t="str">
        <f>IF(AN260="3E","3E",IF(COUNT($A260)=0,"",IF(COUNT(AN260)=0,"I",LOOKUP(AN260,{0,2,2.25,2.5,2.75,3,3.25,3.5,3.75,4},{"F","D","C","C+","B-","B","B+","A-","A","A+"}))))</f>
        <v/>
      </c>
      <c r="AP260" s="2" t="str">
        <f>IF(AN260="3E","3E",IF(OR(COUNT(A260)=0,COUNT(AN260)=0),"",DRAFT!CW262+DRAFT!CY262+DRAFT!DA262+N(TABULATION!AM260)))</f>
        <v/>
      </c>
      <c r="AQ260" s="2" t="str">
        <f>IF(OR(COUNT($A260)=0,COUNT(B260:AK260)=0),"",IF(COUNTIF(B260:AM260,"3E")&gt;0,"3E",IF(AND(DRAFT!$A262="IM",OR($AL260&gt;DRAFT!$DB262,$AM260&gt;DRAFT!$DC262)),"IMPROVED",IF(AND(DRAFT!$A262="IM",$AL260&lt;=DRAFT!$DB262,$AM260&lt;=DRAFT!$DC262),"NOT IMPROVED",IF(AND(DRAFT!CU262="S",AH260&gt;=2,AK260&gt;=2,AN260&gt;=2.5,AP260&gt;=144),"PASS","FAIL")))))</f>
        <v/>
      </c>
      <c r="AR260" s="2" t="str">
        <f t="shared" si="6"/>
        <v/>
      </c>
      <c r="AS260" s="2" t="str">
        <f t="shared" si="7"/>
        <v/>
      </c>
    </row>
    <row r="261" spans="1:45" ht="18.95" customHeight="1" x14ac:dyDescent="0.25">
      <c r="A261" s="3" t="str">
        <f>IF(DRAFT!$B263="","",DRAFT!$B263)</f>
        <v/>
      </c>
      <c r="B261" s="2" t="str">
        <f>IF(COUNT($A261)=0,"",IF($A261&lt;&gt;DRAFT!$B263,"ERR",IF(DRAFT!I263="3E","3E",IF(COUNT(DRAFT!E263,DRAFT!I263)&gt;0,DRAFT!J263,""))))</f>
        <v/>
      </c>
      <c r="C261" s="2" t="str">
        <f>IF(COUNT($A261)=0,"",IF(B261="3E","3E",IF(B261="","I",LOOKUP(B261/D$2,{0,0.4,0.45,0.5,0.55,0.6,0.65,0.7,0.75,0.8,1},{"F","D","C","C+","B-","B","B+","A-","A","A+"}))))</f>
        <v/>
      </c>
      <c r="D261" s="1" t="str">
        <f>IF(COUNT($A261)=0,"",IF(B261="","--",IF(B261="3E","3E",LOOKUP(B261/D$2,{0,0.4,0.45,0.5,0.55,0.6,0.65,0.7,0.75,0.8,1},{0,2,2.25,2.5,2.75,3,3.25,3.5,3.75,4}))))</f>
        <v/>
      </c>
      <c r="E261" s="2" t="str">
        <f>IF(COUNT($A261)=0,"",IF($A261&lt;&gt;DRAFT!$B263,"ERR",IF(DRAFT!R263="3E","3E",IF(COUNT(DRAFT!N263,DRAFT!R263)&gt;0,DRAFT!S263,""))))</f>
        <v/>
      </c>
      <c r="F261" s="2" t="str">
        <f>IF(COUNT($A261)=0,"",IF(E261="3E","3E",IF(E261="","I",LOOKUP(E261/G$2,{0,0.4,0.45,0.5,0.55,0.6,0.65,0.7,0.75,0.8,1},{"F","D","C","C+","B-","B","B+","A-","A","A+"}))))</f>
        <v/>
      </c>
      <c r="G261" s="1" t="str">
        <f>IF(COUNT($A261)=0,"",IF(E261="","--",IF(E261="3E","3E",LOOKUP(E261/G$2,{0,0.4,0.45,0.5,0.55,0.6,0.65,0.7,0.75,0.8,1},{0,2,2.25,2.5,2.75,3,3.25,3.5,3.75,4}))))</f>
        <v/>
      </c>
      <c r="H261" s="2" t="str">
        <f>IF(COUNT($A261)=0,"",IF($A261&lt;&gt;DRAFT!$B263,"ERR",IF(DRAFT!AA263="3E","3E",IF(COUNT(DRAFT!W263,DRAFT!AA263)&gt;0,DRAFT!AB263,""))))</f>
        <v/>
      </c>
      <c r="I261" s="2" t="str">
        <f>IF(COUNT($A261)=0,"",IF(H261="3E","3E",IF(H261="","I",LOOKUP(H261/J$2,{0,0.4,0.45,0.5,0.55,0.6,0.65,0.7,0.75,0.8,1},{"F","D","C","C+","B-","B","B+","A-","A","A+"}))))</f>
        <v/>
      </c>
      <c r="J261" s="1" t="str">
        <f>IF(COUNT($A261)=0,"",IF(H261="","--",IF(H261="3E","3E",LOOKUP(H261/J$2,{0,0.4,0.45,0.5,0.55,0.6,0.65,0.7,0.75,0.8,1},{0,2,2.25,2.5,2.75,3,3.25,3.5,3.75,4}))))</f>
        <v/>
      </c>
      <c r="K261" s="2" t="str">
        <f>IF(COUNT($A261)=0,"",IF($A261&lt;&gt;DRAFT!$B263,"ERR",IF(DRAFT!AJ263="3E","3E",IF(COUNT(DRAFT!AF263,DRAFT!AJ263)&gt;0,DRAFT!AK263,""))))</f>
        <v/>
      </c>
      <c r="L261" s="2" t="str">
        <f>IF(COUNT($A261)=0,"",IF(K261="3E","3E",IF(K261="","I",LOOKUP(K261/M$2,{0,0.4,0.45,0.5,0.55,0.6,0.65,0.7,0.75,0.8,1},{"F","D","C","C+","B-","B","B+","A-","A","A+"}))))</f>
        <v/>
      </c>
      <c r="M261" s="1" t="str">
        <f>IF(COUNT($A261)=0,"",IF(K261="","--",IF(K261="3E","3E",LOOKUP(K261/M$2,{0,0.4,0.45,0.5,0.55,0.6,0.65,0.7,0.75,0.8,1},{0,2,2.25,2.5,2.75,3,3.25,3.5,3.75,4}))))</f>
        <v/>
      </c>
      <c r="N261" s="2" t="str">
        <f>IF(COUNT($A261)=0,"",IF($A261&lt;&gt;DRAFT!$B263,"ERR",IF(DRAFT!AS263="3E","3E",IF(COUNT(DRAFT!AO263,DRAFT!AS263)&gt;0,DRAFT!AT263,""))))</f>
        <v/>
      </c>
      <c r="O261" s="2" t="str">
        <f>IF(COUNT($A261)=0,"",IF(N261="3E","3E",IF(N261="","I",LOOKUP(N261/P$2,{0,0.4,0.45,0.5,0.55,0.6,0.65,0.7,0.75,0.8,1},{"F","D","C","C+","B-","B","B+","A-","A","A+"}))))</f>
        <v/>
      </c>
      <c r="P261" s="1" t="str">
        <f>IF(COUNT($A261)=0,"",IF(N261="","--",IF(N261="3E","3E",LOOKUP(N261/P$2,{0,0.4,0.45,0.5,0.55,0.6,0.65,0.7,0.75,0.8,1},{0,2,2.25,2.5,2.75,3,3.25,3.5,3.75,4}))))</f>
        <v/>
      </c>
      <c r="Q261" s="2" t="str">
        <f>IF(COUNT($A261)=0,"",IF($A261&lt;&gt;DRAFT!$B263,"ERR",IF(DRAFT!BB263="3E","3E",IF(COUNT(DRAFT!AX263,DRAFT!BB263)&gt;0,DRAFT!BC263,""))))</f>
        <v/>
      </c>
      <c r="R261" s="2" t="str">
        <f>IF(COUNT($A261)=0,"",IF(Q261="3E","3E",IF(Q261="","I",LOOKUP(Q261/S$2,{0,0.4,0.45,0.5,0.55,0.6,0.65,0.7,0.75,0.8,1},{"F","D","C","C+","B-","B","B+","A-","A","A+"}))))</f>
        <v/>
      </c>
      <c r="S261" s="1" t="str">
        <f>IF(COUNT($A261)=0,"",IF(Q261="","--",IF(Q261="3E","3E",LOOKUP(Q261/S$2,{0,0.4,0.45,0.5,0.55,0.6,0.65,0.7,0.75,0.8,1},{0,2,2.25,2.5,2.75,3,3.25,3.5,3.75,4}))))</f>
        <v/>
      </c>
      <c r="T261" s="2" t="str">
        <f>IF(COUNT($A261)=0,"",IF($A261&lt;&gt;DRAFT!$B263,"ERR",IF(DRAFT!BK263="3E","3E",IF(COUNT(DRAFT!BG263,DRAFT!BK263)&gt;0,DRAFT!BL263,""))))</f>
        <v/>
      </c>
      <c r="U261" s="2" t="str">
        <f>IF(COUNT($A261)=0,"",IF(T261="3E","3E",IF(T261="","I",LOOKUP(T261/V$2,{0,0.4,0.45,0.5,0.55,0.6,0.65,0.7,0.75,0.8,1},{"F","D","C","C+","B-","B","B+","A-","A","A+"}))))</f>
        <v/>
      </c>
      <c r="V261" s="1" t="str">
        <f>IF(COUNT($A261)=0,"",IF(T261="","--",IF(T261="3E","3E",LOOKUP(T261/V$2,{0,0.4,0.45,0.5,0.55,0.6,0.65,0.7,0.75,0.8,1},{0,2,2.25,2.5,2.75,3,3.25,3.5,3.75,4}))))</f>
        <v/>
      </c>
      <c r="W261" s="2" t="str">
        <f>IF(COUNT($A261)=0,"",IF($A261&lt;&gt;DRAFT!$B263,"ERR",IF(DRAFT!BT263="3E","3E",IF(COUNT(DRAFT!BP263,DRAFT!BT263)&gt;0,DRAFT!BU263,""))))</f>
        <v/>
      </c>
      <c r="X261" s="2" t="str">
        <f>IF(COUNT($A261)=0,"",IF(W261="3E","3E",IF(W261="","I",LOOKUP(W261/Y$2,{0,0.4,0.45,0.5,0.55,0.6,0.65,0.7,0.75,0.8,1},{"F","D","C","C+","B-","B","B+","A-","A","A+"}))))</f>
        <v/>
      </c>
      <c r="Y261" s="1" t="str">
        <f>IF(COUNT($A261)=0,"",IF(W261="","--",IF(W261="3E","3E",LOOKUP(W261/Y$2,{0,0.4,0.45,0.5,0.55,0.6,0.65,0.7,0.75,0.8,1},{0,2,2.25,2.5,2.75,3,3.25,3.5,3.75,4}))))</f>
        <v/>
      </c>
      <c r="Z261" s="2" t="str">
        <f>IF(COUNT($A261)=0,"",IF($A261&lt;&gt;DRAFT!$B263,"ERR",IF(DRAFT!CC263="3E","3E",IF(COUNT(DRAFT!BY263,DRAFT!CC263)&gt;0,DRAFT!CD263,""))))</f>
        <v/>
      </c>
      <c r="AA261" s="2" t="str">
        <f>IF(COUNT($A261)=0,"",IF(Z261="3E","3E",IF(Z261="","I",LOOKUP(Z261/AB$2,{0,0.4,0.45,0.5,0.55,0.6,0.65,0.7,0.75,0.8,1},{"F","D","C","C+","B-","B","B+","A-","A","A+"}))))</f>
        <v/>
      </c>
      <c r="AB261" s="1" t="str">
        <f>IF(COUNT($A261)=0,"",IF(Z261="","--",IF(Z261="3E","3E",LOOKUP(Z261/AB$2,{0,0.4,0.45,0.5,0.55,0.6,0.65,0.7,0.75,0.8,1},{0,2,2.25,2.5,2.75,3,3.25,3.5,3.75,4}))))</f>
        <v/>
      </c>
      <c r="AC261" s="2" t="str">
        <f>IF(COUNT($A261)=0,"",IF($A261&lt;&gt;DRAFT!$B263,"ERR",IF(DRAFT!CF263&gt;0,DRAFT!CF263,"")))</f>
        <v/>
      </c>
      <c r="AD261" s="2" t="str">
        <f>IF(COUNT($A261)=0,"",IF(AC261="3E","3E",IF(AC261="","I",LOOKUP(AC261/AE$2,{0,0.4,0.45,0.5,0.55,0.6,0.65,0.7,0.75,0.8,1},{"F","D","C","C+","B-","B","B+","A-","A","A+"}))))</f>
        <v/>
      </c>
      <c r="AE261" s="1" t="str">
        <f>IF(COUNT($A261)=0,"",IF(AC261="","--",IF(AC261="3E","3E",LOOKUP(AC261/AE$2,{0,0.4,0.45,0.5,0.55,0.6,0.65,0.7,0.75,0.8,1},{0,2,2.25,2.5,2.75,3,3.25,3.5,3.75,4}))))</f>
        <v/>
      </c>
      <c r="AF261" s="2" t="str">
        <f>IF(COUNT($A261)=0,"",IF($A261&lt;&gt;DRAFT!$B263,"ERR",IF(DRAFT!CI263&gt;0,DRAFT!CK263,"")))</f>
        <v/>
      </c>
      <c r="AG261" s="2" t="str">
        <f>IF(COUNT($A261)=0,"",IF(AF261="3E","3E",IF(AF261="","I",LOOKUP(AF261/AH$2,{0,0.4,0.45,0.5,0.55,0.6,0.65,0.7,0.75,0.8,1},{"F","D","C","C+","B-","B","B+","A-","A","A+"}))))</f>
        <v/>
      </c>
      <c r="AH261" s="1" t="str">
        <f>IF(COUNT($A261)=0,"",IF(AF261="","--",IF(AF261="3E","3E",LOOKUP(AF261/AH$2,{0,0.4,0.45,0.5,0.55,0.6,0.65,0.7,0.75,0.8,1},{0,2,2.25,2.5,2.75,3,3.25,3.5,3.75,4}))))</f>
        <v/>
      </c>
      <c r="AI261" s="2" t="str">
        <f>IF($A261&lt;&gt;DRAFT!$B263,"ERR",IF(OR(COUNT($A261)=0,COUNT(DRAFT!CL263:CN263,DRAFT!CP263:CR263)=0),"",CEILING(SUM(DRAFT!CO263,DRAFT!CS263,DRAFT!CT263),1)))</f>
        <v/>
      </c>
      <c r="AJ261" s="2" t="str">
        <f>IF(COUNT($A261)=0,"",IF(AI261="3E","3E",IF(AI261="","I",LOOKUP(AI261/AK$2,{0,0.4,0.45,0.5,0.55,0.6,0.65,0.7,0.75,0.8,1},{"F","D","C","C+","B-","B","B+","A-","A","A+"}))))</f>
        <v/>
      </c>
      <c r="AK261" s="1" t="str">
        <f>IF(COUNT($A261)=0,"",IF(AI261="","--",IF(AI261="3E","3E",LOOKUP(AI261/AK$2,{0,0.4,0.45,0.5,0.55,0.6,0.65,0.7,0.75,0.8,1},{0,2,2.25,2.5,2.75,3,3.25,3.5,3.75,4}))))</f>
        <v/>
      </c>
      <c r="AL261" s="4" t="str">
        <f>IF(OR(COUNT($A261)=0,COUNT(B261:AK261)=0),"",IF(COUNTIF(B261:AK261,"3E")&gt;0,"3E",IF(DRAFT!$A263="R",TRUNC(SUMPRODUCT(RGP,RCP)/TCP,3),TRUNC((SUMPRODUCT(--(IMDGP&gt;0)*IMDGP,IMCP)+CEILING(DRAFT!$DB263*42,0.25))/TCP,3))))</f>
        <v/>
      </c>
      <c r="AM261" s="2" t="str">
        <f>IF(OR(COUNT($A261)=0,COUNT(B261:AK261)=0),"",IF(COUNTIF(B261:AK261,"3E")&gt;0,"3E",IF(DRAFT!$A263="R",SUMPRODUCT(--(RGP&gt;=2),RCP),SUMPRODUCT(--(IMDGP&gt;0),--(IMGP=0),IMCP)+DRAFT!$DC263)))</f>
        <v/>
      </c>
      <c r="AN261" s="67" t="str">
        <f>IF(AL261="3E","3E",IF(COUNT($A261)=0,"",IF(COUNT(AI261)=0,"--",ROUND(((CEILING(DRAFT!$CV263*38,0.25)+CEILING(DRAFT!$CX263*38,0.25)+CEILING(DRAFT!$CZ263*42,0.25)+CEILING($AL261*42,0.25))/160),2))))</f>
        <v/>
      </c>
      <c r="AO261" s="2" t="str">
        <f>IF(AN261="3E","3E",IF(COUNT($A261)=0,"",IF(COUNT(AN261)=0,"I",LOOKUP(AN261,{0,2,2.25,2.5,2.75,3,3.25,3.5,3.75,4},{"F","D","C","C+","B-","B","B+","A-","A","A+"}))))</f>
        <v/>
      </c>
      <c r="AP261" s="2" t="str">
        <f>IF(AN261="3E","3E",IF(OR(COUNT(A261)=0,COUNT(AN261)=0),"",DRAFT!CW263+DRAFT!CY263+DRAFT!DA263+N(TABULATION!AM261)))</f>
        <v/>
      </c>
      <c r="AQ261" s="2" t="str">
        <f>IF(OR(COUNT($A261)=0,COUNT(B261:AK261)=0),"",IF(COUNTIF(B261:AM261,"3E")&gt;0,"3E",IF(AND(DRAFT!$A263="IM",OR($AL261&gt;DRAFT!$DB263,$AM261&gt;DRAFT!$DC263)),"IMPROVED",IF(AND(DRAFT!$A263="IM",$AL261&lt;=DRAFT!$DB263,$AM261&lt;=DRAFT!$DC263),"NOT IMPROVED",IF(AND(DRAFT!CU263="S",AH261&gt;=2,AK261&gt;=2,AN261&gt;=2.5,AP261&gt;=144),"PASS","FAIL")))))</f>
        <v/>
      </c>
      <c r="AR261" s="2" t="str">
        <f t="shared" si="6"/>
        <v/>
      </c>
      <c r="AS261" s="2" t="str">
        <f t="shared" si="7"/>
        <v/>
      </c>
    </row>
    <row r="262" spans="1:45" ht="18.95" customHeight="1" x14ac:dyDescent="0.25">
      <c r="A262" s="3" t="str">
        <f>IF(DRAFT!$B264="","",DRAFT!$B264)</f>
        <v/>
      </c>
      <c r="B262" s="2" t="str">
        <f>IF(COUNT($A262)=0,"",IF($A262&lt;&gt;DRAFT!$B264,"ERR",IF(DRAFT!I264="3E","3E",IF(COUNT(DRAFT!E264,DRAFT!I264)&gt;0,DRAFT!J264,""))))</f>
        <v/>
      </c>
      <c r="C262" s="2" t="str">
        <f>IF(COUNT($A262)=0,"",IF(B262="3E","3E",IF(B262="","I",LOOKUP(B262/D$2,{0,0.4,0.45,0.5,0.55,0.6,0.65,0.7,0.75,0.8,1},{"F","D","C","C+","B-","B","B+","A-","A","A+"}))))</f>
        <v/>
      </c>
      <c r="D262" s="1" t="str">
        <f>IF(COUNT($A262)=0,"",IF(B262="","--",IF(B262="3E","3E",LOOKUP(B262/D$2,{0,0.4,0.45,0.5,0.55,0.6,0.65,0.7,0.75,0.8,1},{0,2,2.25,2.5,2.75,3,3.25,3.5,3.75,4}))))</f>
        <v/>
      </c>
      <c r="E262" s="2" t="str">
        <f>IF(COUNT($A262)=0,"",IF($A262&lt;&gt;DRAFT!$B264,"ERR",IF(DRAFT!R264="3E","3E",IF(COUNT(DRAFT!N264,DRAFT!R264)&gt;0,DRAFT!S264,""))))</f>
        <v/>
      </c>
      <c r="F262" s="2" t="str">
        <f>IF(COUNT($A262)=0,"",IF(E262="3E","3E",IF(E262="","I",LOOKUP(E262/G$2,{0,0.4,0.45,0.5,0.55,0.6,0.65,0.7,0.75,0.8,1},{"F","D","C","C+","B-","B","B+","A-","A","A+"}))))</f>
        <v/>
      </c>
      <c r="G262" s="1" t="str">
        <f>IF(COUNT($A262)=0,"",IF(E262="","--",IF(E262="3E","3E",LOOKUP(E262/G$2,{0,0.4,0.45,0.5,0.55,0.6,0.65,0.7,0.75,0.8,1},{0,2,2.25,2.5,2.75,3,3.25,3.5,3.75,4}))))</f>
        <v/>
      </c>
      <c r="H262" s="2" t="str">
        <f>IF(COUNT($A262)=0,"",IF($A262&lt;&gt;DRAFT!$B264,"ERR",IF(DRAFT!AA264="3E","3E",IF(COUNT(DRAFT!W264,DRAFT!AA264)&gt;0,DRAFT!AB264,""))))</f>
        <v/>
      </c>
      <c r="I262" s="2" t="str">
        <f>IF(COUNT($A262)=0,"",IF(H262="3E","3E",IF(H262="","I",LOOKUP(H262/J$2,{0,0.4,0.45,0.5,0.55,0.6,0.65,0.7,0.75,0.8,1},{"F","D","C","C+","B-","B","B+","A-","A","A+"}))))</f>
        <v/>
      </c>
      <c r="J262" s="1" t="str">
        <f>IF(COUNT($A262)=0,"",IF(H262="","--",IF(H262="3E","3E",LOOKUP(H262/J$2,{0,0.4,0.45,0.5,0.55,0.6,0.65,0.7,0.75,0.8,1},{0,2,2.25,2.5,2.75,3,3.25,3.5,3.75,4}))))</f>
        <v/>
      </c>
      <c r="K262" s="2" t="str">
        <f>IF(COUNT($A262)=0,"",IF($A262&lt;&gt;DRAFT!$B264,"ERR",IF(DRAFT!AJ264="3E","3E",IF(COUNT(DRAFT!AF264,DRAFT!AJ264)&gt;0,DRAFT!AK264,""))))</f>
        <v/>
      </c>
      <c r="L262" s="2" t="str">
        <f>IF(COUNT($A262)=0,"",IF(K262="3E","3E",IF(K262="","I",LOOKUP(K262/M$2,{0,0.4,0.45,0.5,0.55,0.6,0.65,0.7,0.75,0.8,1},{"F","D","C","C+","B-","B","B+","A-","A","A+"}))))</f>
        <v/>
      </c>
      <c r="M262" s="1" t="str">
        <f>IF(COUNT($A262)=0,"",IF(K262="","--",IF(K262="3E","3E",LOOKUP(K262/M$2,{0,0.4,0.45,0.5,0.55,0.6,0.65,0.7,0.75,0.8,1},{0,2,2.25,2.5,2.75,3,3.25,3.5,3.75,4}))))</f>
        <v/>
      </c>
      <c r="N262" s="2" t="str">
        <f>IF(COUNT($A262)=0,"",IF($A262&lt;&gt;DRAFT!$B264,"ERR",IF(DRAFT!AS264="3E","3E",IF(COUNT(DRAFT!AO264,DRAFT!AS264)&gt;0,DRAFT!AT264,""))))</f>
        <v/>
      </c>
      <c r="O262" s="2" t="str">
        <f>IF(COUNT($A262)=0,"",IF(N262="3E","3E",IF(N262="","I",LOOKUP(N262/P$2,{0,0.4,0.45,0.5,0.55,0.6,0.65,0.7,0.75,0.8,1},{"F","D","C","C+","B-","B","B+","A-","A","A+"}))))</f>
        <v/>
      </c>
      <c r="P262" s="1" t="str">
        <f>IF(COUNT($A262)=0,"",IF(N262="","--",IF(N262="3E","3E",LOOKUP(N262/P$2,{0,0.4,0.45,0.5,0.55,0.6,0.65,0.7,0.75,0.8,1},{0,2,2.25,2.5,2.75,3,3.25,3.5,3.75,4}))))</f>
        <v/>
      </c>
      <c r="Q262" s="2" t="str">
        <f>IF(COUNT($A262)=0,"",IF($A262&lt;&gt;DRAFT!$B264,"ERR",IF(DRAFT!BB264="3E","3E",IF(COUNT(DRAFT!AX264,DRAFT!BB264)&gt;0,DRAFT!BC264,""))))</f>
        <v/>
      </c>
      <c r="R262" s="2" t="str">
        <f>IF(COUNT($A262)=0,"",IF(Q262="3E","3E",IF(Q262="","I",LOOKUP(Q262/S$2,{0,0.4,0.45,0.5,0.55,0.6,0.65,0.7,0.75,0.8,1},{"F","D","C","C+","B-","B","B+","A-","A","A+"}))))</f>
        <v/>
      </c>
      <c r="S262" s="1" t="str">
        <f>IF(COUNT($A262)=0,"",IF(Q262="","--",IF(Q262="3E","3E",LOOKUP(Q262/S$2,{0,0.4,0.45,0.5,0.55,0.6,0.65,0.7,0.75,0.8,1},{0,2,2.25,2.5,2.75,3,3.25,3.5,3.75,4}))))</f>
        <v/>
      </c>
      <c r="T262" s="2" t="str">
        <f>IF(COUNT($A262)=0,"",IF($A262&lt;&gt;DRAFT!$B264,"ERR",IF(DRAFT!BK264="3E","3E",IF(COUNT(DRAFT!BG264,DRAFT!BK264)&gt;0,DRAFT!BL264,""))))</f>
        <v/>
      </c>
      <c r="U262" s="2" t="str">
        <f>IF(COUNT($A262)=0,"",IF(T262="3E","3E",IF(T262="","I",LOOKUP(T262/V$2,{0,0.4,0.45,0.5,0.55,0.6,0.65,0.7,0.75,0.8,1},{"F","D","C","C+","B-","B","B+","A-","A","A+"}))))</f>
        <v/>
      </c>
      <c r="V262" s="1" t="str">
        <f>IF(COUNT($A262)=0,"",IF(T262="","--",IF(T262="3E","3E",LOOKUP(T262/V$2,{0,0.4,0.45,0.5,0.55,0.6,0.65,0.7,0.75,0.8,1},{0,2,2.25,2.5,2.75,3,3.25,3.5,3.75,4}))))</f>
        <v/>
      </c>
      <c r="W262" s="2" t="str">
        <f>IF(COUNT($A262)=0,"",IF($A262&lt;&gt;DRAFT!$B264,"ERR",IF(DRAFT!BT264="3E","3E",IF(COUNT(DRAFT!BP264,DRAFT!BT264)&gt;0,DRAFT!BU264,""))))</f>
        <v/>
      </c>
      <c r="X262" s="2" t="str">
        <f>IF(COUNT($A262)=0,"",IF(W262="3E","3E",IF(W262="","I",LOOKUP(W262/Y$2,{0,0.4,0.45,0.5,0.55,0.6,0.65,0.7,0.75,0.8,1},{"F","D","C","C+","B-","B","B+","A-","A","A+"}))))</f>
        <v/>
      </c>
      <c r="Y262" s="1" t="str">
        <f>IF(COUNT($A262)=0,"",IF(W262="","--",IF(W262="3E","3E",LOOKUP(W262/Y$2,{0,0.4,0.45,0.5,0.55,0.6,0.65,0.7,0.75,0.8,1},{0,2,2.25,2.5,2.75,3,3.25,3.5,3.75,4}))))</f>
        <v/>
      </c>
      <c r="Z262" s="2" t="str">
        <f>IF(COUNT($A262)=0,"",IF($A262&lt;&gt;DRAFT!$B264,"ERR",IF(DRAFT!CC264="3E","3E",IF(COUNT(DRAFT!BY264,DRAFT!CC264)&gt;0,DRAFT!CD264,""))))</f>
        <v/>
      </c>
      <c r="AA262" s="2" t="str">
        <f>IF(COUNT($A262)=0,"",IF(Z262="3E","3E",IF(Z262="","I",LOOKUP(Z262/AB$2,{0,0.4,0.45,0.5,0.55,0.6,0.65,0.7,0.75,0.8,1},{"F","D","C","C+","B-","B","B+","A-","A","A+"}))))</f>
        <v/>
      </c>
      <c r="AB262" s="1" t="str">
        <f>IF(COUNT($A262)=0,"",IF(Z262="","--",IF(Z262="3E","3E",LOOKUP(Z262/AB$2,{0,0.4,0.45,0.5,0.55,0.6,0.65,0.7,0.75,0.8,1},{0,2,2.25,2.5,2.75,3,3.25,3.5,3.75,4}))))</f>
        <v/>
      </c>
      <c r="AC262" s="2" t="str">
        <f>IF(COUNT($A262)=0,"",IF($A262&lt;&gt;DRAFT!$B264,"ERR",IF(DRAFT!CF264&gt;0,DRAFT!CF264,"")))</f>
        <v/>
      </c>
      <c r="AD262" s="2" t="str">
        <f>IF(COUNT($A262)=0,"",IF(AC262="3E","3E",IF(AC262="","I",LOOKUP(AC262/AE$2,{0,0.4,0.45,0.5,0.55,0.6,0.65,0.7,0.75,0.8,1},{"F","D","C","C+","B-","B","B+","A-","A","A+"}))))</f>
        <v/>
      </c>
      <c r="AE262" s="1" t="str">
        <f>IF(COUNT($A262)=0,"",IF(AC262="","--",IF(AC262="3E","3E",LOOKUP(AC262/AE$2,{0,0.4,0.45,0.5,0.55,0.6,0.65,0.7,0.75,0.8,1},{0,2,2.25,2.5,2.75,3,3.25,3.5,3.75,4}))))</f>
        <v/>
      </c>
      <c r="AF262" s="2" t="str">
        <f>IF(COUNT($A262)=0,"",IF($A262&lt;&gt;DRAFT!$B264,"ERR",IF(DRAFT!CI264&gt;0,DRAFT!CK264,"")))</f>
        <v/>
      </c>
      <c r="AG262" s="2" t="str">
        <f>IF(COUNT($A262)=0,"",IF(AF262="3E","3E",IF(AF262="","I",LOOKUP(AF262/AH$2,{0,0.4,0.45,0.5,0.55,0.6,0.65,0.7,0.75,0.8,1},{"F","D","C","C+","B-","B","B+","A-","A","A+"}))))</f>
        <v/>
      </c>
      <c r="AH262" s="1" t="str">
        <f>IF(COUNT($A262)=0,"",IF(AF262="","--",IF(AF262="3E","3E",LOOKUP(AF262/AH$2,{0,0.4,0.45,0.5,0.55,0.6,0.65,0.7,0.75,0.8,1},{0,2,2.25,2.5,2.75,3,3.25,3.5,3.75,4}))))</f>
        <v/>
      </c>
      <c r="AI262" s="2" t="str">
        <f>IF($A262&lt;&gt;DRAFT!$B264,"ERR",IF(OR(COUNT($A262)=0,COUNT(DRAFT!CL264:CN264,DRAFT!CP264:CR264)=0),"",CEILING(SUM(DRAFT!CO264,DRAFT!CS264,DRAFT!CT264),1)))</f>
        <v/>
      </c>
      <c r="AJ262" s="2" t="str">
        <f>IF(COUNT($A262)=0,"",IF(AI262="3E","3E",IF(AI262="","I",LOOKUP(AI262/AK$2,{0,0.4,0.45,0.5,0.55,0.6,0.65,0.7,0.75,0.8,1},{"F","D","C","C+","B-","B","B+","A-","A","A+"}))))</f>
        <v/>
      </c>
      <c r="AK262" s="1" t="str">
        <f>IF(COUNT($A262)=0,"",IF(AI262="","--",IF(AI262="3E","3E",LOOKUP(AI262/AK$2,{0,0.4,0.45,0.5,0.55,0.6,0.65,0.7,0.75,0.8,1},{0,2,2.25,2.5,2.75,3,3.25,3.5,3.75,4}))))</f>
        <v/>
      </c>
      <c r="AL262" s="4" t="str">
        <f>IF(OR(COUNT($A262)=0,COUNT(B262:AK262)=0),"",IF(COUNTIF(B262:AK262,"3E")&gt;0,"3E",IF(DRAFT!$A264="R",TRUNC(SUMPRODUCT(RGP,RCP)/TCP,3),TRUNC((SUMPRODUCT(--(IMDGP&gt;0)*IMDGP,IMCP)+CEILING(DRAFT!$DB264*42,0.25))/TCP,3))))</f>
        <v/>
      </c>
      <c r="AM262" s="2" t="str">
        <f>IF(OR(COUNT($A262)=0,COUNT(B262:AK262)=0),"",IF(COUNTIF(B262:AK262,"3E")&gt;0,"3E",IF(DRAFT!$A264="R",SUMPRODUCT(--(RGP&gt;=2),RCP),SUMPRODUCT(--(IMDGP&gt;0),--(IMGP=0),IMCP)+DRAFT!$DC264)))</f>
        <v/>
      </c>
      <c r="AN262" s="67" t="str">
        <f>IF(AL262="3E","3E",IF(COUNT($A262)=0,"",IF(COUNT(AI262)=0,"--",ROUND(((CEILING(DRAFT!$CV264*38,0.25)+CEILING(DRAFT!$CX264*38,0.25)+CEILING(DRAFT!$CZ264*42,0.25)+CEILING($AL262*42,0.25))/160),2))))</f>
        <v/>
      </c>
      <c r="AO262" s="2" t="str">
        <f>IF(AN262="3E","3E",IF(COUNT($A262)=0,"",IF(COUNT(AN262)=0,"I",LOOKUP(AN262,{0,2,2.25,2.5,2.75,3,3.25,3.5,3.75,4},{"F","D","C","C+","B-","B","B+","A-","A","A+"}))))</f>
        <v/>
      </c>
      <c r="AP262" s="2" t="str">
        <f>IF(AN262="3E","3E",IF(OR(COUNT(A262)=0,COUNT(AN262)=0),"",DRAFT!CW264+DRAFT!CY264+DRAFT!DA264+N(TABULATION!AM262)))</f>
        <v/>
      </c>
      <c r="AQ262" s="2" t="str">
        <f>IF(OR(COUNT($A262)=0,COUNT(B262:AK262)=0),"",IF(COUNTIF(B262:AM262,"3E")&gt;0,"3E",IF(AND(DRAFT!$A264="IM",OR($AL262&gt;DRAFT!$DB264,$AM262&gt;DRAFT!$DC264)),"IMPROVED",IF(AND(DRAFT!$A264="IM",$AL262&lt;=DRAFT!$DB264,$AM262&lt;=DRAFT!$DC264),"NOT IMPROVED",IF(AND(DRAFT!CU264="S",AH262&gt;=2,AK262&gt;=2,AN262&gt;=2.5,AP262&gt;=144),"PASS","FAIL")))))</f>
        <v/>
      </c>
      <c r="AR262" s="2" t="str">
        <f t="shared" ref="AR262:AR325" si="8">IF(COUNT($A262)=0,"",IF(AQ262="3E","3E",IF(AQ262="PASS",CONCATENATE(IF(N(D262)&lt;2,"411F,",""),IF(N(G262)&lt;2,"412F,",""),IF(N(J262)&lt;2,"413F,",""),IF(N(M262)&lt;2,"421F,",""),IF(N(P262)&lt;2,"422F,",""),IF(N(S262)&lt;2,"423F,",""),IF(N(V262)&lt;2,"431F,",""),IF(N(Y262)&lt;2,"432F,",""),IF(N(AB262)&lt;2,"433F,","")),"")))</f>
        <v/>
      </c>
      <c r="AS262" s="2" t="str">
        <f t="shared" ref="AS262:AS325" si="9">IF(OR(COUNT($A262)=0,COUNT(AF262)=0,COUNT(AI262)=0),"",IF($AL262="3E","3E",RANK(AN262,$AN$5:$AN$200,0)))</f>
        <v/>
      </c>
    </row>
    <row r="263" spans="1:45" ht="18.95" customHeight="1" x14ac:dyDescent="0.25">
      <c r="A263" s="3" t="str">
        <f>IF(DRAFT!$B265="","",DRAFT!$B265)</f>
        <v/>
      </c>
      <c r="B263" s="2" t="str">
        <f>IF(COUNT($A263)=0,"",IF($A263&lt;&gt;DRAFT!$B265,"ERR",IF(DRAFT!I265="3E","3E",IF(COUNT(DRAFT!E265,DRAFT!I265)&gt;0,DRAFT!J265,""))))</f>
        <v/>
      </c>
      <c r="C263" s="2" t="str">
        <f>IF(COUNT($A263)=0,"",IF(B263="3E","3E",IF(B263="","I",LOOKUP(B263/D$2,{0,0.4,0.45,0.5,0.55,0.6,0.65,0.7,0.75,0.8,1},{"F","D","C","C+","B-","B","B+","A-","A","A+"}))))</f>
        <v/>
      </c>
      <c r="D263" s="1" t="str">
        <f>IF(COUNT($A263)=0,"",IF(B263="","--",IF(B263="3E","3E",LOOKUP(B263/D$2,{0,0.4,0.45,0.5,0.55,0.6,0.65,0.7,0.75,0.8,1},{0,2,2.25,2.5,2.75,3,3.25,3.5,3.75,4}))))</f>
        <v/>
      </c>
      <c r="E263" s="2" t="str">
        <f>IF(COUNT($A263)=0,"",IF($A263&lt;&gt;DRAFT!$B265,"ERR",IF(DRAFT!R265="3E","3E",IF(COUNT(DRAFT!N265,DRAFT!R265)&gt;0,DRAFT!S265,""))))</f>
        <v/>
      </c>
      <c r="F263" s="2" t="str">
        <f>IF(COUNT($A263)=0,"",IF(E263="3E","3E",IF(E263="","I",LOOKUP(E263/G$2,{0,0.4,0.45,0.5,0.55,0.6,0.65,0.7,0.75,0.8,1},{"F","D","C","C+","B-","B","B+","A-","A","A+"}))))</f>
        <v/>
      </c>
      <c r="G263" s="1" t="str">
        <f>IF(COUNT($A263)=0,"",IF(E263="","--",IF(E263="3E","3E",LOOKUP(E263/G$2,{0,0.4,0.45,0.5,0.55,0.6,0.65,0.7,0.75,0.8,1},{0,2,2.25,2.5,2.75,3,3.25,3.5,3.75,4}))))</f>
        <v/>
      </c>
      <c r="H263" s="2" t="str">
        <f>IF(COUNT($A263)=0,"",IF($A263&lt;&gt;DRAFT!$B265,"ERR",IF(DRAFT!AA265="3E","3E",IF(COUNT(DRAFT!W265,DRAFT!AA265)&gt;0,DRAFT!AB265,""))))</f>
        <v/>
      </c>
      <c r="I263" s="2" t="str">
        <f>IF(COUNT($A263)=0,"",IF(H263="3E","3E",IF(H263="","I",LOOKUP(H263/J$2,{0,0.4,0.45,0.5,0.55,0.6,0.65,0.7,0.75,0.8,1},{"F","D","C","C+","B-","B","B+","A-","A","A+"}))))</f>
        <v/>
      </c>
      <c r="J263" s="1" t="str">
        <f>IF(COUNT($A263)=0,"",IF(H263="","--",IF(H263="3E","3E",LOOKUP(H263/J$2,{0,0.4,0.45,0.5,0.55,0.6,0.65,0.7,0.75,0.8,1},{0,2,2.25,2.5,2.75,3,3.25,3.5,3.75,4}))))</f>
        <v/>
      </c>
      <c r="K263" s="2" t="str">
        <f>IF(COUNT($A263)=0,"",IF($A263&lt;&gt;DRAFT!$B265,"ERR",IF(DRAFT!AJ265="3E","3E",IF(COUNT(DRAFT!AF265,DRAFT!AJ265)&gt;0,DRAFT!AK265,""))))</f>
        <v/>
      </c>
      <c r="L263" s="2" t="str">
        <f>IF(COUNT($A263)=0,"",IF(K263="3E","3E",IF(K263="","I",LOOKUP(K263/M$2,{0,0.4,0.45,0.5,0.55,0.6,0.65,0.7,0.75,0.8,1},{"F","D","C","C+","B-","B","B+","A-","A","A+"}))))</f>
        <v/>
      </c>
      <c r="M263" s="1" t="str">
        <f>IF(COUNT($A263)=0,"",IF(K263="","--",IF(K263="3E","3E",LOOKUP(K263/M$2,{0,0.4,0.45,0.5,0.55,0.6,0.65,0.7,0.75,0.8,1},{0,2,2.25,2.5,2.75,3,3.25,3.5,3.75,4}))))</f>
        <v/>
      </c>
      <c r="N263" s="2" t="str">
        <f>IF(COUNT($A263)=0,"",IF($A263&lt;&gt;DRAFT!$B265,"ERR",IF(DRAFT!AS265="3E","3E",IF(COUNT(DRAFT!AO265,DRAFT!AS265)&gt;0,DRAFT!AT265,""))))</f>
        <v/>
      </c>
      <c r="O263" s="2" t="str">
        <f>IF(COUNT($A263)=0,"",IF(N263="3E","3E",IF(N263="","I",LOOKUP(N263/P$2,{0,0.4,0.45,0.5,0.55,0.6,0.65,0.7,0.75,0.8,1},{"F","D","C","C+","B-","B","B+","A-","A","A+"}))))</f>
        <v/>
      </c>
      <c r="P263" s="1" t="str">
        <f>IF(COUNT($A263)=0,"",IF(N263="","--",IF(N263="3E","3E",LOOKUP(N263/P$2,{0,0.4,0.45,0.5,0.55,0.6,0.65,0.7,0.75,0.8,1},{0,2,2.25,2.5,2.75,3,3.25,3.5,3.75,4}))))</f>
        <v/>
      </c>
      <c r="Q263" s="2" t="str">
        <f>IF(COUNT($A263)=0,"",IF($A263&lt;&gt;DRAFT!$B265,"ERR",IF(DRAFT!BB265="3E","3E",IF(COUNT(DRAFT!AX265,DRAFT!BB265)&gt;0,DRAFT!BC265,""))))</f>
        <v/>
      </c>
      <c r="R263" s="2" t="str">
        <f>IF(COUNT($A263)=0,"",IF(Q263="3E","3E",IF(Q263="","I",LOOKUP(Q263/S$2,{0,0.4,0.45,0.5,0.55,0.6,0.65,0.7,0.75,0.8,1},{"F","D","C","C+","B-","B","B+","A-","A","A+"}))))</f>
        <v/>
      </c>
      <c r="S263" s="1" t="str">
        <f>IF(COUNT($A263)=0,"",IF(Q263="","--",IF(Q263="3E","3E",LOOKUP(Q263/S$2,{0,0.4,0.45,0.5,0.55,0.6,0.65,0.7,0.75,0.8,1},{0,2,2.25,2.5,2.75,3,3.25,3.5,3.75,4}))))</f>
        <v/>
      </c>
      <c r="T263" s="2" t="str">
        <f>IF(COUNT($A263)=0,"",IF($A263&lt;&gt;DRAFT!$B265,"ERR",IF(DRAFT!BK265="3E","3E",IF(COUNT(DRAFT!BG265,DRAFT!BK265)&gt;0,DRAFT!BL265,""))))</f>
        <v/>
      </c>
      <c r="U263" s="2" t="str">
        <f>IF(COUNT($A263)=0,"",IF(T263="3E","3E",IF(T263="","I",LOOKUP(T263/V$2,{0,0.4,0.45,0.5,0.55,0.6,0.65,0.7,0.75,0.8,1},{"F","D","C","C+","B-","B","B+","A-","A","A+"}))))</f>
        <v/>
      </c>
      <c r="V263" s="1" t="str">
        <f>IF(COUNT($A263)=0,"",IF(T263="","--",IF(T263="3E","3E",LOOKUP(T263/V$2,{0,0.4,0.45,0.5,0.55,0.6,0.65,0.7,0.75,0.8,1},{0,2,2.25,2.5,2.75,3,3.25,3.5,3.75,4}))))</f>
        <v/>
      </c>
      <c r="W263" s="2" t="str">
        <f>IF(COUNT($A263)=0,"",IF($A263&lt;&gt;DRAFT!$B265,"ERR",IF(DRAFT!BT265="3E","3E",IF(COUNT(DRAFT!BP265,DRAFT!BT265)&gt;0,DRAFT!BU265,""))))</f>
        <v/>
      </c>
      <c r="X263" s="2" t="str">
        <f>IF(COUNT($A263)=0,"",IF(W263="3E","3E",IF(W263="","I",LOOKUP(W263/Y$2,{0,0.4,0.45,0.5,0.55,0.6,0.65,0.7,0.75,0.8,1},{"F","D","C","C+","B-","B","B+","A-","A","A+"}))))</f>
        <v/>
      </c>
      <c r="Y263" s="1" t="str">
        <f>IF(COUNT($A263)=0,"",IF(W263="","--",IF(W263="3E","3E",LOOKUP(W263/Y$2,{0,0.4,0.45,0.5,0.55,0.6,0.65,0.7,0.75,0.8,1},{0,2,2.25,2.5,2.75,3,3.25,3.5,3.75,4}))))</f>
        <v/>
      </c>
      <c r="Z263" s="2" t="str">
        <f>IF(COUNT($A263)=0,"",IF($A263&lt;&gt;DRAFT!$B265,"ERR",IF(DRAFT!CC265="3E","3E",IF(COUNT(DRAFT!BY265,DRAFT!CC265)&gt;0,DRAFT!CD265,""))))</f>
        <v/>
      </c>
      <c r="AA263" s="2" t="str">
        <f>IF(COUNT($A263)=0,"",IF(Z263="3E","3E",IF(Z263="","I",LOOKUP(Z263/AB$2,{0,0.4,0.45,0.5,0.55,0.6,0.65,0.7,0.75,0.8,1},{"F","D","C","C+","B-","B","B+","A-","A","A+"}))))</f>
        <v/>
      </c>
      <c r="AB263" s="1" t="str">
        <f>IF(COUNT($A263)=0,"",IF(Z263="","--",IF(Z263="3E","3E",LOOKUP(Z263/AB$2,{0,0.4,0.45,0.5,0.55,0.6,0.65,0.7,0.75,0.8,1},{0,2,2.25,2.5,2.75,3,3.25,3.5,3.75,4}))))</f>
        <v/>
      </c>
      <c r="AC263" s="2" t="str">
        <f>IF(COUNT($A263)=0,"",IF($A263&lt;&gt;DRAFT!$B265,"ERR",IF(DRAFT!CF265&gt;0,DRAFT!CF265,"")))</f>
        <v/>
      </c>
      <c r="AD263" s="2" t="str">
        <f>IF(COUNT($A263)=0,"",IF(AC263="3E","3E",IF(AC263="","I",LOOKUP(AC263/AE$2,{0,0.4,0.45,0.5,0.55,0.6,0.65,0.7,0.75,0.8,1},{"F","D","C","C+","B-","B","B+","A-","A","A+"}))))</f>
        <v/>
      </c>
      <c r="AE263" s="1" t="str">
        <f>IF(COUNT($A263)=0,"",IF(AC263="","--",IF(AC263="3E","3E",LOOKUP(AC263/AE$2,{0,0.4,0.45,0.5,0.55,0.6,0.65,0.7,0.75,0.8,1},{0,2,2.25,2.5,2.75,3,3.25,3.5,3.75,4}))))</f>
        <v/>
      </c>
      <c r="AF263" s="2" t="str">
        <f>IF(COUNT($A263)=0,"",IF($A263&lt;&gt;DRAFT!$B265,"ERR",IF(DRAFT!CI265&gt;0,DRAFT!CK265,"")))</f>
        <v/>
      </c>
      <c r="AG263" s="2" t="str">
        <f>IF(COUNT($A263)=0,"",IF(AF263="3E","3E",IF(AF263="","I",LOOKUP(AF263/AH$2,{0,0.4,0.45,0.5,0.55,0.6,0.65,0.7,0.75,0.8,1},{"F","D","C","C+","B-","B","B+","A-","A","A+"}))))</f>
        <v/>
      </c>
      <c r="AH263" s="1" t="str">
        <f>IF(COUNT($A263)=0,"",IF(AF263="","--",IF(AF263="3E","3E",LOOKUP(AF263/AH$2,{0,0.4,0.45,0.5,0.55,0.6,0.65,0.7,0.75,0.8,1},{0,2,2.25,2.5,2.75,3,3.25,3.5,3.75,4}))))</f>
        <v/>
      </c>
      <c r="AI263" s="2" t="str">
        <f>IF($A263&lt;&gt;DRAFT!$B265,"ERR",IF(OR(COUNT($A263)=0,COUNT(DRAFT!CL265:CN265,DRAFT!CP265:CR265)=0),"",CEILING(SUM(DRAFT!CO265,DRAFT!CS265,DRAFT!CT265),1)))</f>
        <v/>
      </c>
      <c r="AJ263" s="2" t="str">
        <f>IF(COUNT($A263)=0,"",IF(AI263="3E","3E",IF(AI263="","I",LOOKUP(AI263/AK$2,{0,0.4,0.45,0.5,0.55,0.6,0.65,0.7,0.75,0.8,1},{"F","D","C","C+","B-","B","B+","A-","A","A+"}))))</f>
        <v/>
      </c>
      <c r="AK263" s="1" t="str">
        <f>IF(COUNT($A263)=0,"",IF(AI263="","--",IF(AI263="3E","3E",LOOKUP(AI263/AK$2,{0,0.4,0.45,0.5,0.55,0.6,0.65,0.7,0.75,0.8,1},{0,2,2.25,2.5,2.75,3,3.25,3.5,3.75,4}))))</f>
        <v/>
      </c>
      <c r="AL263" s="4" t="str">
        <f>IF(OR(COUNT($A263)=0,COUNT(B263:AK263)=0),"",IF(COUNTIF(B263:AK263,"3E")&gt;0,"3E",IF(DRAFT!$A265="R",TRUNC(SUMPRODUCT(RGP,RCP)/TCP,3),TRUNC((SUMPRODUCT(--(IMDGP&gt;0)*IMDGP,IMCP)+CEILING(DRAFT!$DB265*42,0.25))/TCP,3))))</f>
        <v/>
      </c>
      <c r="AM263" s="2" t="str">
        <f>IF(OR(COUNT($A263)=0,COUNT(B263:AK263)=0),"",IF(COUNTIF(B263:AK263,"3E")&gt;0,"3E",IF(DRAFT!$A265="R",SUMPRODUCT(--(RGP&gt;=2),RCP),SUMPRODUCT(--(IMDGP&gt;0),--(IMGP=0),IMCP)+DRAFT!$DC265)))</f>
        <v/>
      </c>
      <c r="AN263" s="67" t="str">
        <f>IF(AL263="3E","3E",IF(COUNT($A263)=0,"",IF(COUNT(AI263)=0,"--",ROUND(((CEILING(DRAFT!$CV265*38,0.25)+CEILING(DRAFT!$CX265*38,0.25)+CEILING(DRAFT!$CZ265*42,0.25)+CEILING($AL263*42,0.25))/160),2))))</f>
        <v/>
      </c>
      <c r="AO263" s="2" t="str">
        <f>IF(AN263="3E","3E",IF(COUNT($A263)=0,"",IF(COUNT(AN263)=0,"I",LOOKUP(AN263,{0,2,2.25,2.5,2.75,3,3.25,3.5,3.75,4},{"F","D","C","C+","B-","B","B+","A-","A","A+"}))))</f>
        <v/>
      </c>
      <c r="AP263" s="2" t="str">
        <f>IF(AN263="3E","3E",IF(OR(COUNT(A263)=0,COUNT(AN263)=0),"",DRAFT!CW265+DRAFT!CY265+DRAFT!DA265+N(TABULATION!AM263)))</f>
        <v/>
      </c>
      <c r="AQ263" s="2" t="str">
        <f>IF(OR(COUNT($A263)=0,COUNT(B263:AK263)=0),"",IF(COUNTIF(B263:AM263,"3E")&gt;0,"3E",IF(AND(DRAFT!$A265="IM",OR($AL263&gt;DRAFT!$DB265,$AM263&gt;DRAFT!$DC265)),"IMPROVED",IF(AND(DRAFT!$A265="IM",$AL263&lt;=DRAFT!$DB265,$AM263&lt;=DRAFT!$DC265),"NOT IMPROVED",IF(AND(DRAFT!CU265="S",AH263&gt;=2,AK263&gt;=2,AN263&gt;=2.5,AP263&gt;=144),"PASS","FAIL")))))</f>
        <v/>
      </c>
      <c r="AR263" s="2" t="str">
        <f t="shared" si="8"/>
        <v/>
      </c>
      <c r="AS263" s="2" t="str">
        <f t="shared" si="9"/>
        <v/>
      </c>
    </row>
    <row r="264" spans="1:45" ht="18.95" customHeight="1" x14ac:dyDescent="0.25">
      <c r="A264" s="3" t="str">
        <f>IF(DRAFT!$B266="","",DRAFT!$B266)</f>
        <v/>
      </c>
      <c r="B264" s="2" t="str">
        <f>IF(COUNT($A264)=0,"",IF($A264&lt;&gt;DRAFT!$B266,"ERR",IF(DRAFT!I266="3E","3E",IF(COUNT(DRAFT!E266,DRAFT!I266)&gt;0,DRAFT!J266,""))))</f>
        <v/>
      </c>
      <c r="C264" s="2" t="str">
        <f>IF(COUNT($A264)=0,"",IF(B264="3E","3E",IF(B264="","I",LOOKUP(B264/D$2,{0,0.4,0.45,0.5,0.55,0.6,0.65,0.7,0.75,0.8,1},{"F","D","C","C+","B-","B","B+","A-","A","A+"}))))</f>
        <v/>
      </c>
      <c r="D264" s="1" t="str">
        <f>IF(COUNT($A264)=0,"",IF(B264="","--",IF(B264="3E","3E",LOOKUP(B264/D$2,{0,0.4,0.45,0.5,0.55,0.6,0.65,0.7,0.75,0.8,1},{0,2,2.25,2.5,2.75,3,3.25,3.5,3.75,4}))))</f>
        <v/>
      </c>
      <c r="E264" s="2" t="str">
        <f>IF(COUNT($A264)=0,"",IF($A264&lt;&gt;DRAFT!$B266,"ERR",IF(DRAFT!R266="3E","3E",IF(COUNT(DRAFT!N266,DRAFT!R266)&gt;0,DRAFT!S266,""))))</f>
        <v/>
      </c>
      <c r="F264" s="2" t="str">
        <f>IF(COUNT($A264)=0,"",IF(E264="3E","3E",IF(E264="","I",LOOKUP(E264/G$2,{0,0.4,0.45,0.5,0.55,0.6,0.65,0.7,0.75,0.8,1},{"F","D","C","C+","B-","B","B+","A-","A","A+"}))))</f>
        <v/>
      </c>
      <c r="G264" s="1" t="str">
        <f>IF(COUNT($A264)=0,"",IF(E264="","--",IF(E264="3E","3E",LOOKUP(E264/G$2,{0,0.4,0.45,0.5,0.55,0.6,0.65,0.7,0.75,0.8,1},{0,2,2.25,2.5,2.75,3,3.25,3.5,3.75,4}))))</f>
        <v/>
      </c>
      <c r="H264" s="2" t="str">
        <f>IF(COUNT($A264)=0,"",IF($A264&lt;&gt;DRAFT!$B266,"ERR",IF(DRAFT!AA266="3E","3E",IF(COUNT(DRAFT!W266,DRAFT!AA266)&gt;0,DRAFT!AB266,""))))</f>
        <v/>
      </c>
      <c r="I264" s="2" t="str">
        <f>IF(COUNT($A264)=0,"",IF(H264="3E","3E",IF(H264="","I",LOOKUP(H264/J$2,{0,0.4,0.45,0.5,0.55,0.6,0.65,0.7,0.75,0.8,1},{"F","D","C","C+","B-","B","B+","A-","A","A+"}))))</f>
        <v/>
      </c>
      <c r="J264" s="1" t="str">
        <f>IF(COUNT($A264)=0,"",IF(H264="","--",IF(H264="3E","3E",LOOKUP(H264/J$2,{0,0.4,0.45,0.5,0.55,0.6,0.65,0.7,0.75,0.8,1},{0,2,2.25,2.5,2.75,3,3.25,3.5,3.75,4}))))</f>
        <v/>
      </c>
      <c r="K264" s="2" t="str">
        <f>IF(COUNT($A264)=0,"",IF($A264&lt;&gt;DRAFT!$B266,"ERR",IF(DRAFT!AJ266="3E","3E",IF(COUNT(DRAFT!AF266,DRAFT!AJ266)&gt;0,DRAFT!AK266,""))))</f>
        <v/>
      </c>
      <c r="L264" s="2" t="str">
        <f>IF(COUNT($A264)=0,"",IF(K264="3E","3E",IF(K264="","I",LOOKUP(K264/M$2,{0,0.4,0.45,0.5,0.55,0.6,0.65,0.7,0.75,0.8,1},{"F","D","C","C+","B-","B","B+","A-","A","A+"}))))</f>
        <v/>
      </c>
      <c r="M264" s="1" t="str">
        <f>IF(COUNT($A264)=0,"",IF(K264="","--",IF(K264="3E","3E",LOOKUP(K264/M$2,{0,0.4,0.45,0.5,0.55,0.6,0.65,0.7,0.75,0.8,1},{0,2,2.25,2.5,2.75,3,3.25,3.5,3.75,4}))))</f>
        <v/>
      </c>
      <c r="N264" s="2" t="str">
        <f>IF(COUNT($A264)=0,"",IF($A264&lt;&gt;DRAFT!$B266,"ERR",IF(DRAFT!AS266="3E","3E",IF(COUNT(DRAFT!AO266,DRAFT!AS266)&gt;0,DRAFT!AT266,""))))</f>
        <v/>
      </c>
      <c r="O264" s="2" t="str">
        <f>IF(COUNT($A264)=0,"",IF(N264="3E","3E",IF(N264="","I",LOOKUP(N264/P$2,{0,0.4,0.45,0.5,0.55,0.6,0.65,0.7,0.75,0.8,1},{"F","D","C","C+","B-","B","B+","A-","A","A+"}))))</f>
        <v/>
      </c>
      <c r="P264" s="1" t="str">
        <f>IF(COUNT($A264)=0,"",IF(N264="","--",IF(N264="3E","3E",LOOKUP(N264/P$2,{0,0.4,0.45,0.5,0.55,0.6,0.65,0.7,0.75,0.8,1},{0,2,2.25,2.5,2.75,3,3.25,3.5,3.75,4}))))</f>
        <v/>
      </c>
      <c r="Q264" s="2" t="str">
        <f>IF(COUNT($A264)=0,"",IF($A264&lt;&gt;DRAFT!$B266,"ERR",IF(DRAFT!BB266="3E","3E",IF(COUNT(DRAFT!AX266,DRAFT!BB266)&gt;0,DRAFT!BC266,""))))</f>
        <v/>
      </c>
      <c r="R264" s="2" t="str">
        <f>IF(COUNT($A264)=0,"",IF(Q264="3E","3E",IF(Q264="","I",LOOKUP(Q264/S$2,{0,0.4,0.45,0.5,0.55,0.6,0.65,0.7,0.75,0.8,1},{"F","D","C","C+","B-","B","B+","A-","A","A+"}))))</f>
        <v/>
      </c>
      <c r="S264" s="1" t="str">
        <f>IF(COUNT($A264)=0,"",IF(Q264="","--",IF(Q264="3E","3E",LOOKUP(Q264/S$2,{0,0.4,0.45,0.5,0.55,0.6,0.65,0.7,0.75,0.8,1},{0,2,2.25,2.5,2.75,3,3.25,3.5,3.75,4}))))</f>
        <v/>
      </c>
      <c r="T264" s="2" t="str">
        <f>IF(COUNT($A264)=0,"",IF($A264&lt;&gt;DRAFT!$B266,"ERR",IF(DRAFT!BK266="3E","3E",IF(COUNT(DRAFT!BG266,DRAFT!BK266)&gt;0,DRAFT!BL266,""))))</f>
        <v/>
      </c>
      <c r="U264" s="2" t="str">
        <f>IF(COUNT($A264)=0,"",IF(T264="3E","3E",IF(T264="","I",LOOKUP(T264/V$2,{0,0.4,0.45,0.5,0.55,0.6,0.65,0.7,0.75,0.8,1},{"F","D","C","C+","B-","B","B+","A-","A","A+"}))))</f>
        <v/>
      </c>
      <c r="V264" s="1" t="str">
        <f>IF(COUNT($A264)=0,"",IF(T264="","--",IF(T264="3E","3E",LOOKUP(T264/V$2,{0,0.4,0.45,0.5,0.55,0.6,0.65,0.7,0.75,0.8,1},{0,2,2.25,2.5,2.75,3,3.25,3.5,3.75,4}))))</f>
        <v/>
      </c>
      <c r="W264" s="2" t="str">
        <f>IF(COUNT($A264)=0,"",IF($A264&lt;&gt;DRAFT!$B266,"ERR",IF(DRAFT!BT266="3E","3E",IF(COUNT(DRAFT!BP266,DRAFT!BT266)&gt;0,DRAFT!BU266,""))))</f>
        <v/>
      </c>
      <c r="X264" s="2" t="str">
        <f>IF(COUNT($A264)=0,"",IF(W264="3E","3E",IF(W264="","I",LOOKUP(W264/Y$2,{0,0.4,0.45,0.5,0.55,0.6,0.65,0.7,0.75,0.8,1},{"F","D","C","C+","B-","B","B+","A-","A","A+"}))))</f>
        <v/>
      </c>
      <c r="Y264" s="1" t="str">
        <f>IF(COUNT($A264)=0,"",IF(W264="","--",IF(W264="3E","3E",LOOKUP(W264/Y$2,{0,0.4,0.45,0.5,0.55,0.6,0.65,0.7,0.75,0.8,1},{0,2,2.25,2.5,2.75,3,3.25,3.5,3.75,4}))))</f>
        <v/>
      </c>
      <c r="Z264" s="2" t="str">
        <f>IF(COUNT($A264)=0,"",IF($A264&lt;&gt;DRAFT!$B266,"ERR",IF(DRAFT!CC266="3E","3E",IF(COUNT(DRAFT!BY266,DRAFT!CC266)&gt;0,DRAFT!CD266,""))))</f>
        <v/>
      </c>
      <c r="AA264" s="2" t="str">
        <f>IF(COUNT($A264)=0,"",IF(Z264="3E","3E",IF(Z264="","I",LOOKUP(Z264/AB$2,{0,0.4,0.45,0.5,0.55,0.6,0.65,0.7,0.75,0.8,1},{"F","D","C","C+","B-","B","B+","A-","A","A+"}))))</f>
        <v/>
      </c>
      <c r="AB264" s="1" t="str">
        <f>IF(COUNT($A264)=0,"",IF(Z264="","--",IF(Z264="3E","3E",LOOKUP(Z264/AB$2,{0,0.4,0.45,0.5,0.55,0.6,0.65,0.7,0.75,0.8,1},{0,2,2.25,2.5,2.75,3,3.25,3.5,3.75,4}))))</f>
        <v/>
      </c>
      <c r="AC264" s="2" t="str">
        <f>IF(COUNT($A264)=0,"",IF($A264&lt;&gt;DRAFT!$B266,"ERR",IF(DRAFT!CF266&gt;0,DRAFT!CF266,"")))</f>
        <v/>
      </c>
      <c r="AD264" s="2" t="str">
        <f>IF(COUNT($A264)=0,"",IF(AC264="3E","3E",IF(AC264="","I",LOOKUP(AC264/AE$2,{0,0.4,0.45,0.5,0.55,0.6,0.65,0.7,0.75,0.8,1},{"F","D","C","C+","B-","B","B+","A-","A","A+"}))))</f>
        <v/>
      </c>
      <c r="AE264" s="1" t="str">
        <f>IF(COUNT($A264)=0,"",IF(AC264="","--",IF(AC264="3E","3E",LOOKUP(AC264/AE$2,{0,0.4,0.45,0.5,0.55,0.6,0.65,0.7,0.75,0.8,1},{0,2,2.25,2.5,2.75,3,3.25,3.5,3.75,4}))))</f>
        <v/>
      </c>
      <c r="AF264" s="2" t="str">
        <f>IF(COUNT($A264)=0,"",IF($A264&lt;&gt;DRAFT!$B266,"ERR",IF(DRAFT!CI266&gt;0,DRAFT!CK266,"")))</f>
        <v/>
      </c>
      <c r="AG264" s="2" t="str">
        <f>IF(COUNT($A264)=0,"",IF(AF264="3E","3E",IF(AF264="","I",LOOKUP(AF264/AH$2,{0,0.4,0.45,0.5,0.55,0.6,0.65,0.7,0.75,0.8,1},{"F","D","C","C+","B-","B","B+","A-","A","A+"}))))</f>
        <v/>
      </c>
      <c r="AH264" s="1" t="str">
        <f>IF(COUNT($A264)=0,"",IF(AF264="","--",IF(AF264="3E","3E",LOOKUP(AF264/AH$2,{0,0.4,0.45,0.5,0.55,0.6,0.65,0.7,0.75,0.8,1},{0,2,2.25,2.5,2.75,3,3.25,3.5,3.75,4}))))</f>
        <v/>
      </c>
      <c r="AI264" s="2" t="str">
        <f>IF($A264&lt;&gt;DRAFT!$B266,"ERR",IF(OR(COUNT($A264)=0,COUNT(DRAFT!CL266:CN266,DRAFT!CP266:CR266)=0),"",CEILING(SUM(DRAFT!CO266,DRAFT!CS266,DRAFT!CT266),1)))</f>
        <v/>
      </c>
      <c r="AJ264" s="2" t="str">
        <f>IF(COUNT($A264)=0,"",IF(AI264="3E","3E",IF(AI264="","I",LOOKUP(AI264/AK$2,{0,0.4,0.45,0.5,0.55,0.6,0.65,0.7,0.75,0.8,1},{"F","D","C","C+","B-","B","B+","A-","A","A+"}))))</f>
        <v/>
      </c>
      <c r="AK264" s="1" t="str">
        <f>IF(COUNT($A264)=0,"",IF(AI264="","--",IF(AI264="3E","3E",LOOKUP(AI264/AK$2,{0,0.4,0.45,0.5,0.55,0.6,0.65,0.7,0.75,0.8,1},{0,2,2.25,2.5,2.75,3,3.25,3.5,3.75,4}))))</f>
        <v/>
      </c>
      <c r="AL264" s="4" t="str">
        <f>IF(OR(COUNT($A264)=0,COUNT(B264:AK264)=0),"",IF(COUNTIF(B264:AK264,"3E")&gt;0,"3E",IF(DRAFT!$A266="R",TRUNC(SUMPRODUCT(RGP,RCP)/TCP,3),TRUNC((SUMPRODUCT(--(IMDGP&gt;0)*IMDGP,IMCP)+CEILING(DRAFT!$DB266*42,0.25))/TCP,3))))</f>
        <v/>
      </c>
      <c r="AM264" s="2" t="str">
        <f>IF(OR(COUNT($A264)=0,COUNT(B264:AK264)=0),"",IF(COUNTIF(B264:AK264,"3E")&gt;0,"3E",IF(DRAFT!$A266="R",SUMPRODUCT(--(RGP&gt;=2),RCP),SUMPRODUCT(--(IMDGP&gt;0),--(IMGP=0),IMCP)+DRAFT!$DC266)))</f>
        <v/>
      </c>
      <c r="AN264" s="67" t="str">
        <f>IF(AL264="3E","3E",IF(COUNT($A264)=0,"",IF(COUNT(AI264)=0,"--",ROUND(((CEILING(DRAFT!$CV266*38,0.25)+CEILING(DRAFT!$CX266*38,0.25)+CEILING(DRAFT!$CZ266*42,0.25)+CEILING($AL264*42,0.25))/160),2))))</f>
        <v/>
      </c>
      <c r="AO264" s="2" t="str">
        <f>IF(AN264="3E","3E",IF(COUNT($A264)=0,"",IF(COUNT(AN264)=0,"I",LOOKUP(AN264,{0,2,2.25,2.5,2.75,3,3.25,3.5,3.75,4},{"F","D","C","C+","B-","B","B+","A-","A","A+"}))))</f>
        <v/>
      </c>
      <c r="AP264" s="2" t="str">
        <f>IF(AN264="3E","3E",IF(OR(COUNT(A264)=0,COUNT(AN264)=0),"",DRAFT!CW266+DRAFT!CY266+DRAFT!DA266+N(TABULATION!AM264)))</f>
        <v/>
      </c>
      <c r="AQ264" s="2" t="str">
        <f>IF(OR(COUNT($A264)=0,COUNT(B264:AK264)=0),"",IF(COUNTIF(B264:AM264,"3E")&gt;0,"3E",IF(AND(DRAFT!$A266="IM",OR($AL264&gt;DRAFT!$DB266,$AM264&gt;DRAFT!$DC266)),"IMPROVED",IF(AND(DRAFT!$A266="IM",$AL264&lt;=DRAFT!$DB266,$AM264&lt;=DRAFT!$DC266),"NOT IMPROVED",IF(AND(DRAFT!CU266="S",AH264&gt;=2,AK264&gt;=2,AN264&gt;=2.5,AP264&gt;=144),"PASS","FAIL")))))</f>
        <v/>
      </c>
      <c r="AR264" s="2" t="str">
        <f t="shared" si="8"/>
        <v/>
      </c>
      <c r="AS264" s="2" t="str">
        <f t="shared" si="9"/>
        <v/>
      </c>
    </row>
    <row r="265" spans="1:45" ht="18.95" customHeight="1" x14ac:dyDescent="0.25">
      <c r="A265" s="3" t="str">
        <f>IF(DRAFT!$B267="","",DRAFT!$B267)</f>
        <v/>
      </c>
      <c r="B265" s="2" t="str">
        <f>IF(COUNT($A265)=0,"",IF($A265&lt;&gt;DRAFT!$B267,"ERR",IF(DRAFT!I267="3E","3E",IF(COUNT(DRAFT!E267,DRAFT!I267)&gt;0,DRAFT!J267,""))))</f>
        <v/>
      </c>
      <c r="C265" s="2" t="str">
        <f>IF(COUNT($A265)=0,"",IF(B265="3E","3E",IF(B265="","I",LOOKUP(B265/D$2,{0,0.4,0.45,0.5,0.55,0.6,0.65,0.7,0.75,0.8,1},{"F","D","C","C+","B-","B","B+","A-","A","A+"}))))</f>
        <v/>
      </c>
      <c r="D265" s="1" t="str">
        <f>IF(COUNT($A265)=0,"",IF(B265="","--",IF(B265="3E","3E",LOOKUP(B265/D$2,{0,0.4,0.45,0.5,0.55,0.6,0.65,0.7,0.75,0.8,1},{0,2,2.25,2.5,2.75,3,3.25,3.5,3.75,4}))))</f>
        <v/>
      </c>
      <c r="E265" s="2" t="str">
        <f>IF(COUNT($A265)=0,"",IF($A265&lt;&gt;DRAFT!$B267,"ERR",IF(DRAFT!R267="3E","3E",IF(COUNT(DRAFT!N267,DRAFT!R267)&gt;0,DRAFT!S267,""))))</f>
        <v/>
      </c>
      <c r="F265" s="2" t="str">
        <f>IF(COUNT($A265)=0,"",IF(E265="3E","3E",IF(E265="","I",LOOKUP(E265/G$2,{0,0.4,0.45,0.5,0.55,0.6,0.65,0.7,0.75,0.8,1},{"F","D","C","C+","B-","B","B+","A-","A","A+"}))))</f>
        <v/>
      </c>
      <c r="G265" s="1" t="str">
        <f>IF(COUNT($A265)=0,"",IF(E265="","--",IF(E265="3E","3E",LOOKUP(E265/G$2,{0,0.4,0.45,0.5,0.55,0.6,0.65,0.7,0.75,0.8,1},{0,2,2.25,2.5,2.75,3,3.25,3.5,3.75,4}))))</f>
        <v/>
      </c>
      <c r="H265" s="2" t="str">
        <f>IF(COUNT($A265)=0,"",IF($A265&lt;&gt;DRAFT!$B267,"ERR",IF(DRAFT!AA267="3E","3E",IF(COUNT(DRAFT!W267,DRAFT!AA267)&gt;0,DRAFT!AB267,""))))</f>
        <v/>
      </c>
      <c r="I265" s="2" t="str">
        <f>IF(COUNT($A265)=0,"",IF(H265="3E","3E",IF(H265="","I",LOOKUP(H265/J$2,{0,0.4,0.45,0.5,0.55,0.6,0.65,0.7,0.75,0.8,1},{"F","D","C","C+","B-","B","B+","A-","A","A+"}))))</f>
        <v/>
      </c>
      <c r="J265" s="1" t="str">
        <f>IF(COUNT($A265)=0,"",IF(H265="","--",IF(H265="3E","3E",LOOKUP(H265/J$2,{0,0.4,0.45,0.5,0.55,0.6,0.65,0.7,0.75,0.8,1},{0,2,2.25,2.5,2.75,3,3.25,3.5,3.75,4}))))</f>
        <v/>
      </c>
      <c r="K265" s="2" t="str">
        <f>IF(COUNT($A265)=0,"",IF($A265&lt;&gt;DRAFT!$B267,"ERR",IF(DRAFT!AJ267="3E","3E",IF(COUNT(DRAFT!AF267,DRAFT!AJ267)&gt;0,DRAFT!AK267,""))))</f>
        <v/>
      </c>
      <c r="L265" s="2" t="str">
        <f>IF(COUNT($A265)=0,"",IF(K265="3E","3E",IF(K265="","I",LOOKUP(K265/M$2,{0,0.4,0.45,0.5,0.55,0.6,0.65,0.7,0.75,0.8,1},{"F","D","C","C+","B-","B","B+","A-","A","A+"}))))</f>
        <v/>
      </c>
      <c r="M265" s="1" t="str">
        <f>IF(COUNT($A265)=0,"",IF(K265="","--",IF(K265="3E","3E",LOOKUP(K265/M$2,{0,0.4,0.45,0.5,0.55,0.6,0.65,0.7,0.75,0.8,1},{0,2,2.25,2.5,2.75,3,3.25,3.5,3.75,4}))))</f>
        <v/>
      </c>
      <c r="N265" s="2" t="str">
        <f>IF(COUNT($A265)=0,"",IF($A265&lt;&gt;DRAFT!$B267,"ERR",IF(DRAFT!AS267="3E","3E",IF(COUNT(DRAFT!AO267,DRAFT!AS267)&gt;0,DRAFT!AT267,""))))</f>
        <v/>
      </c>
      <c r="O265" s="2" t="str">
        <f>IF(COUNT($A265)=0,"",IF(N265="3E","3E",IF(N265="","I",LOOKUP(N265/P$2,{0,0.4,0.45,0.5,0.55,0.6,0.65,0.7,0.75,0.8,1},{"F","D","C","C+","B-","B","B+","A-","A","A+"}))))</f>
        <v/>
      </c>
      <c r="P265" s="1" t="str">
        <f>IF(COUNT($A265)=0,"",IF(N265="","--",IF(N265="3E","3E",LOOKUP(N265/P$2,{0,0.4,0.45,0.5,0.55,0.6,0.65,0.7,0.75,0.8,1},{0,2,2.25,2.5,2.75,3,3.25,3.5,3.75,4}))))</f>
        <v/>
      </c>
      <c r="Q265" s="2" t="str">
        <f>IF(COUNT($A265)=0,"",IF($A265&lt;&gt;DRAFT!$B267,"ERR",IF(DRAFT!BB267="3E","3E",IF(COUNT(DRAFT!AX267,DRAFT!BB267)&gt;0,DRAFT!BC267,""))))</f>
        <v/>
      </c>
      <c r="R265" s="2" t="str">
        <f>IF(COUNT($A265)=0,"",IF(Q265="3E","3E",IF(Q265="","I",LOOKUP(Q265/S$2,{0,0.4,0.45,0.5,0.55,0.6,0.65,0.7,0.75,0.8,1},{"F","D","C","C+","B-","B","B+","A-","A","A+"}))))</f>
        <v/>
      </c>
      <c r="S265" s="1" t="str">
        <f>IF(COUNT($A265)=0,"",IF(Q265="","--",IF(Q265="3E","3E",LOOKUP(Q265/S$2,{0,0.4,0.45,0.5,0.55,0.6,0.65,0.7,0.75,0.8,1},{0,2,2.25,2.5,2.75,3,3.25,3.5,3.75,4}))))</f>
        <v/>
      </c>
      <c r="T265" s="2" t="str">
        <f>IF(COUNT($A265)=0,"",IF($A265&lt;&gt;DRAFT!$B267,"ERR",IF(DRAFT!BK267="3E","3E",IF(COUNT(DRAFT!BG267,DRAFT!BK267)&gt;0,DRAFT!BL267,""))))</f>
        <v/>
      </c>
      <c r="U265" s="2" t="str">
        <f>IF(COUNT($A265)=0,"",IF(T265="3E","3E",IF(T265="","I",LOOKUP(T265/V$2,{0,0.4,0.45,0.5,0.55,0.6,0.65,0.7,0.75,0.8,1},{"F","D","C","C+","B-","B","B+","A-","A","A+"}))))</f>
        <v/>
      </c>
      <c r="V265" s="1" t="str">
        <f>IF(COUNT($A265)=0,"",IF(T265="","--",IF(T265="3E","3E",LOOKUP(T265/V$2,{0,0.4,0.45,0.5,0.55,0.6,0.65,0.7,0.75,0.8,1},{0,2,2.25,2.5,2.75,3,3.25,3.5,3.75,4}))))</f>
        <v/>
      </c>
      <c r="W265" s="2" t="str">
        <f>IF(COUNT($A265)=0,"",IF($A265&lt;&gt;DRAFT!$B267,"ERR",IF(DRAFT!BT267="3E","3E",IF(COUNT(DRAFT!BP267,DRAFT!BT267)&gt;0,DRAFT!BU267,""))))</f>
        <v/>
      </c>
      <c r="X265" s="2" t="str">
        <f>IF(COUNT($A265)=0,"",IF(W265="3E","3E",IF(W265="","I",LOOKUP(W265/Y$2,{0,0.4,0.45,0.5,0.55,0.6,0.65,0.7,0.75,0.8,1},{"F","D","C","C+","B-","B","B+","A-","A","A+"}))))</f>
        <v/>
      </c>
      <c r="Y265" s="1" t="str">
        <f>IF(COUNT($A265)=0,"",IF(W265="","--",IF(W265="3E","3E",LOOKUP(W265/Y$2,{0,0.4,0.45,0.5,0.55,0.6,0.65,0.7,0.75,0.8,1},{0,2,2.25,2.5,2.75,3,3.25,3.5,3.75,4}))))</f>
        <v/>
      </c>
      <c r="Z265" s="2" t="str">
        <f>IF(COUNT($A265)=0,"",IF($A265&lt;&gt;DRAFT!$B267,"ERR",IF(DRAFT!CC267="3E","3E",IF(COUNT(DRAFT!BY267,DRAFT!CC267)&gt;0,DRAFT!CD267,""))))</f>
        <v/>
      </c>
      <c r="AA265" s="2" t="str">
        <f>IF(COUNT($A265)=0,"",IF(Z265="3E","3E",IF(Z265="","I",LOOKUP(Z265/AB$2,{0,0.4,0.45,0.5,0.55,0.6,0.65,0.7,0.75,0.8,1},{"F","D","C","C+","B-","B","B+","A-","A","A+"}))))</f>
        <v/>
      </c>
      <c r="AB265" s="1" t="str">
        <f>IF(COUNT($A265)=0,"",IF(Z265="","--",IF(Z265="3E","3E",LOOKUP(Z265/AB$2,{0,0.4,0.45,0.5,0.55,0.6,0.65,0.7,0.75,0.8,1},{0,2,2.25,2.5,2.75,3,3.25,3.5,3.75,4}))))</f>
        <v/>
      </c>
      <c r="AC265" s="2" t="str">
        <f>IF(COUNT($A265)=0,"",IF($A265&lt;&gt;DRAFT!$B267,"ERR",IF(DRAFT!CF267&gt;0,DRAFT!CF267,"")))</f>
        <v/>
      </c>
      <c r="AD265" s="2" t="str">
        <f>IF(COUNT($A265)=0,"",IF(AC265="3E","3E",IF(AC265="","I",LOOKUP(AC265/AE$2,{0,0.4,0.45,0.5,0.55,0.6,0.65,0.7,0.75,0.8,1},{"F","D","C","C+","B-","B","B+","A-","A","A+"}))))</f>
        <v/>
      </c>
      <c r="AE265" s="1" t="str">
        <f>IF(COUNT($A265)=0,"",IF(AC265="","--",IF(AC265="3E","3E",LOOKUP(AC265/AE$2,{0,0.4,0.45,0.5,0.55,0.6,0.65,0.7,0.75,0.8,1},{0,2,2.25,2.5,2.75,3,3.25,3.5,3.75,4}))))</f>
        <v/>
      </c>
      <c r="AF265" s="2" t="str">
        <f>IF(COUNT($A265)=0,"",IF($A265&lt;&gt;DRAFT!$B267,"ERR",IF(DRAFT!CI267&gt;0,DRAFT!CK267,"")))</f>
        <v/>
      </c>
      <c r="AG265" s="2" t="str">
        <f>IF(COUNT($A265)=0,"",IF(AF265="3E","3E",IF(AF265="","I",LOOKUP(AF265/AH$2,{0,0.4,0.45,0.5,0.55,0.6,0.65,0.7,0.75,0.8,1},{"F","D","C","C+","B-","B","B+","A-","A","A+"}))))</f>
        <v/>
      </c>
      <c r="AH265" s="1" t="str">
        <f>IF(COUNT($A265)=0,"",IF(AF265="","--",IF(AF265="3E","3E",LOOKUP(AF265/AH$2,{0,0.4,0.45,0.5,0.55,0.6,0.65,0.7,0.75,0.8,1},{0,2,2.25,2.5,2.75,3,3.25,3.5,3.75,4}))))</f>
        <v/>
      </c>
      <c r="AI265" s="2" t="str">
        <f>IF($A265&lt;&gt;DRAFT!$B267,"ERR",IF(OR(COUNT($A265)=0,COUNT(DRAFT!CL267:CN267,DRAFT!CP267:CR267)=0),"",CEILING(SUM(DRAFT!CO267,DRAFT!CS267,DRAFT!CT267),1)))</f>
        <v/>
      </c>
      <c r="AJ265" s="2" t="str">
        <f>IF(COUNT($A265)=0,"",IF(AI265="3E","3E",IF(AI265="","I",LOOKUP(AI265/AK$2,{0,0.4,0.45,0.5,0.55,0.6,0.65,0.7,0.75,0.8,1},{"F","D","C","C+","B-","B","B+","A-","A","A+"}))))</f>
        <v/>
      </c>
      <c r="AK265" s="1" t="str">
        <f>IF(COUNT($A265)=0,"",IF(AI265="","--",IF(AI265="3E","3E",LOOKUP(AI265/AK$2,{0,0.4,0.45,0.5,0.55,0.6,0.65,0.7,0.75,0.8,1},{0,2,2.25,2.5,2.75,3,3.25,3.5,3.75,4}))))</f>
        <v/>
      </c>
      <c r="AL265" s="4" t="str">
        <f>IF(OR(COUNT($A265)=0,COUNT(B265:AK265)=0),"",IF(COUNTIF(B265:AK265,"3E")&gt;0,"3E",IF(DRAFT!$A267="R",TRUNC(SUMPRODUCT(RGP,RCP)/TCP,3),TRUNC((SUMPRODUCT(--(IMDGP&gt;0)*IMDGP,IMCP)+CEILING(DRAFT!$DB267*42,0.25))/TCP,3))))</f>
        <v/>
      </c>
      <c r="AM265" s="2" t="str">
        <f>IF(OR(COUNT($A265)=0,COUNT(B265:AK265)=0),"",IF(COUNTIF(B265:AK265,"3E")&gt;0,"3E",IF(DRAFT!$A267="R",SUMPRODUCT(--(RGP&gt;=2),RCP),SUMPRODUCT(--(IMDGP&gt;0),--(IMGP=0),IMCP)+DRAFT!$DC267)))</f>
        <v/>
      </c>
      <c r="AN265" s="67" t="str">
        <f>IF(AL265="3E","3E",IF(COUNT($A265)=0,"",IF(COUNT(AI265)=0,"--",ROUND(((CEILING(DRAFT!$CV267*38,0.25)+CEILING(DRAFT!$CX267*38,0.25)+CEILING(DRAFT!$CZ267*42,0.25)+CEILING($AL265*42,0.25))/160),2))))</f>
        <v/>
      </c>
      <c r="AO265" s="2" t="str">
        <f>IF(AN265="3E","3E",IF(COUNT($A265)=0,"",IF(COUNT(AN265)=0,"I",LOOKUP(AN265,{0,2,2.25,2.5,2.75,3,3.25,3.5,3.75,4},{"F","D","C","C+","B-","B","B+","A-","A","A+"}))))</f>
        <v/>
      </c>
      <c r="AP265" s="2" t="str">
        <f>IF(AN265="3E","3E",IF(OR(COUNT(A265)=0,COUNT(AN265)=0),"",DRAFT!CW267+DRAFT!CY267+DRAFT!DA267+N(TABULATION!AM265)))</f>
        <v/>
      </c>
      <c r="AQ265" s="2" t="str">
        <f>IF(OR(COUNT($A265)=0,COUNT(B265:AK265)=0),"",IF(COUNTIF(B265:AM265,"3E")&gt;0,"3E",IF(AND(DRAFT!$A267="IM",OR($AL265&gt;DRAFT!$DB267,$AM265&gt;DRAFT!$DC267)),"IMPROVED",IF(AND(DRAFT!$A267="IM",$AL265&lt;=DRAFT!$DB267,$AM265&lt;=DRAFT!$DC267),"NOT IMPROVED",IF(AND(DRAFT!CU267="S",AH265&gt;=2,AK265&gt;=2,AN265&gt;=2.5,AP265&gt;=144),"PASS","FAIL")))))</f>
        <v/>
      </c>
      <c r="AR265" s="2" t="str">
        <f t="shared" si="8"/>
        <v/>
      </c>
      <c r="AS265" s="2" t="str">
        <f t="shared" si="9"/>
        <v/>
      </c>
    </row>
    <row r="266" spans="1:45" ht="18.95" customHeight="1" x14ac:dyDescent="0.25">
      <c r="A266" s="3" t="str">
        <f>IF(DRAFT!$B268="","",DRAFT!$B268)</f>
        <v/>
      </c>
      <c r="B266" s="2" t="str">
        <f>IF(COUNT($A266)=0,"",IF($A266&lt;&gt;DRAFT!$B268,"ERR",IF(DRAFT!I268="3E","3E",IF(COUNT(DRAFT!E268,DRAFT!I268)&gt;0,DRAFT!J268,""))))</f>
        <v/>
      </c>
      <c r="C266" s="2" t="str">
        <f>IF(COUNT($A266)=0,"",IF(B266="3E","3E",IF(B266="","I",LOOKUP(B266/D$2,{0,0.4,0.45,0.5,0.55,0.6,0.65,0.7,0.75,0.8,1},{"F","D","C","C+","B-","B","B+","A-","A","A+"}))))</f>
        <v/>
      </c>
      <c r="D266" s="1" t="str">
        <f>IF(COUNT($A266)=0,"",IF(B266="","--",IF(B266="3E","3E",LOOKUP(B266/D$2,{0,0.4,0.45,0.5,0.55,0.6,0.65,0.7,0.75,0.8,1},{0,2,2.25,2.5,2.75,3,3.25,3.5,3.75,4}))))</f>
        <v/>
      </c>
      <c r="E266" s="2" t="str">
        <f>IF(COUNT($A266)=0,"",IF($A266&lt;&gt;DRAFT!$B268,"ERR",IF(DRAFT!R268="3E","3E",IF(COUNT(DRAFT!N268,DRAFT!R268)&gt;0,DRAFT!S268,""))))</f>
        <v/>
      </c>
      <c r="F266" s="2" t="str">
        <f>IF(COUNT($A266)=0,"",IF(E266="3E","3E",IF(E266="","I",LOOKUP(E266/G$2,{0,0.4,0.45,0.5,0.55,0.6,0.65,0.7,0.75,0.8,1},{"F","D","C","C+","B-","B","B+","A-","A","A+"}))))</f>
        <v/>
      </c>
      <c r="G266" s="1" t="str">
        <f>IF(COUNT($A266)=0,"",IF(E266="","--",IF(E266="3E","3E",LOOKUP(E266/G$2,{0,0.4,0.45,0.5,0.55,0.6,0.65,0.7,0.75,0.8,1},{0,2,2.25,2.5,2.75,3,3.25,3.5,3.75,4}))))</f>
        <v/>
      </c>
      <c r="H266" s="2" t="str">
        <f>IF(COUNT($A266)=0,"",IF($A266&lt;&gt;DRAFT!$B268,"ERR",IF(DRAFT!AA268="3E","3E",IF(COUNT(DRAFT!W268,DRAFT!AA268)&gt;0,DRAFT!AB268,""))))</f>
        <v/>
      </c>
      <c r="I266" s="2" t="str">
        <f>IF(COUNT($A266)=0,"",IF(H266="3E","3E",IF(H266="","I",LOOKUP(H266/J$2,{0,0.4,0.45,0.5,0.55,0.6,0.65,0.7,0.75,0.8,1},{"F","D","C","C+","B-","B","B+","A-","A","A+"}))))</f>
        <v/>
      </c>
      <c r="J266" s="1" t="str">
        <f>IF(COUNT($A266)=0,"",IF(H266="","--",IF(H266="3E","3E",LOOKUP(H266/J$2,{0,0.4,0.45,0.5,0.55,0.6,0.65,0.7,0.75,0.8,1},{0,2,2.25,2.5,2.75,3,3.25,3.5,3.75,4}))))</f>
        <v/>
      </c>
      <c r="K266" s="2" t="str">
        <f>IF(COUNT($A266)=0,"",IF($A266&lt;&gt;DRAFT!$B268,"ERR",IF(DRAFT!AJ268="3E","3E",IF(COUNT(DRAFT!AF268,DRAFT!AJ268)&gt;0,DRAFT!AK268,""))))</f>
        <v/>
      </c>
      <c r="L266" s="2" t="str">
        <f>IF(COUNT($A266)=0,"",IF(K266="3E","3E",IF(K266="","I",LOOKUP(K266/M$2,{0,0.4,0.45,0.5,0.55,0.6,0.65,0.7,0.75,0.8,1},{"F","D","C","C+","B-","B","B+","A-","A","A+"}))))</f>
        <v/>
      </c>
      <c r="M266" s="1" t="str">
        <f>IF(COUNT($A266)=0,"",IF(K266="","--",IF(K266="3E","3E",LOOKUP(K266/M$2,{0,0.4,0.45,0.5,0.55,0.6,0.65,0.7,0.75,0.8,1},{0,2,2.25,2.5,2.75,3,3.25,3.5,3.75,4}))))</f>
        <v/>
      </c>
      <c r="N266" s="2" t="str">
        <f>IF(COUNT($A266)=0,"",IF($A266&lt;&gt;DRAFT!$B268,"ERR",IF(DRAFT!AS268="3E","3E",IF(COUNT(DRAFT!AO268,DRAFT!AS268)&gt;0,DRAFT!AT268,""))))</f>
        <v/>
      </c>
      <c r="O266" s="2" t="str">
        <f>IF(COUNT($A266)=0,"",IF(N266="3E","3E",IF(N266="","I",LOOKUP(N266/P$2,{0,0.4,0.45,0.5,0.55,0.6,0.65,0.7,0.75,0.8,1},{"F","D","C","C+","B-","B","B+","A-","A","A+"}))))</f>
        <v/>
      </c>
      <c r="P266" s="1" t="str">
        <f>IF(COUNT($A266)=0,"",IF(N266="","--",IF(N266="3E","3E",LOOKUP(N266/P$2,{0,0.4,0.45,0.5,0.55,0.6,0.65,0.7,0.75,0.8,1},{0,2,2.25,2.5,2.75,3,3.25,3.5,3.75,4}))))</f>
        <v/>
      </c>
      <c r="Q266" s="2" t="str">
        <f>IF(COUNT($A266)=0,"",IF($A266&lt;&gt;DRAFT!$B268,"ERR",IF(DRAFT!BB268="3E","3E",IF(COUNT(DRAFT!AX268,DRAFT!BB268)&gt;0,DRAFT!BC268,""))))</f>
        <v/>
      </c>
      <c r="R266" s="2" t="str">
        <f>IF(COUNT($A266)=0,"",IF(Q266="3E","3E",IF(Q266="","I",LOOKUP(Q266/S$2,{0,0.4,0.45,0.5,0.55,0.6,0.65,0.7,0.75,0.8,1},{"F","D","C","C+","B-","B","B+","A-","A","A+"}))))</f>
        <v/>
      </c>
      <c r="S266" s="1" t="str">
        <f>IF(COUNT($A266)=0,"",IF(Q266="","--",IF(Q266="3E","3E",LOOKUP(Q266/S$2,{0,0.4,0.45,0.5,0.55,0.6,0.65,0.7,0.75,0.8,1},{0,2,2.25,2.5,2.75,3,3.25,3.5,3.75,4}))))</f>
        <v/>
      </c>
      <c r="T266" s="2" t="str">
        <f>IF(COUNT($A266)=0,"",IF($A266&lt;&gt;DRAFT!$B268,"ERR",IF(DRAFT!BK268="3E","3E",IF(COUNT(DRAFT!BG268,DRAFT!BK268)&gt;0,DRAFT!BL268,""))))</f>
        <v/>
      </c>
      <c r="U266" s="2" t="str">
        <f>IF(COUNT($A266)=0,"",IF(T266="3E","3E",IF(T266="","I",LOOKUP(T266/V$2,{0,0.4,0.45,0.5,0.55,0.6,0.65,0.7,0.75,0.8,1},{"F","D","C","C+","B-","B","B+","A-","A","A+"}))))</f>
        <v/>
      </c>
      <c r="V266" s="1" t="str">
        <f>IF(COUNT($A266)=0,"",IF(T266="","--",IF(T266="3E","3E",LOOKUP(T266/V$2,{0,0.4,0.45,0.5,0.55,0.6,0.65,0.7,0.75,0.8,1},{0,2,2.25,2.5,2.75,3,3.25,3.5,3.75,4}))))</f>
        <v/>
      </c>
      <c r="W266" s="2" t="str">
        <f>IF(COUNT($A266)=0,"",IF($A266&lt;&gt;DRAFT!$B268,"ERR",IF(DRAFT!BT268="3E","3E",IF(COUNT(DRAFT!BP268,DRAFT!BT268)&gt;0,DRAFT!BU268,""))))</f>
        <v/>
      </c>
      <c r="X266" s="2" t="str">
        <f>IF(COUNT($A266)=0,"",IF(W266="3E","3E",IF(W266="","I",LOOKUP(W266/Y$2,{0,0.4,0.45,0.5,0.55,0.6,0.65,0.7,0.75,0.8,1},{"F","D","C","C+","B-","B","B+","A-","A","A+"}))))</f>
        <v/>
      </c>
      <c r="Y266" s="1" t="str">
        <f>IF(COUNT($A266)=0,"",IF(W266="","--",IF(W266="3E","3E",LOOKUP(W266/Y$2,{0,0.4,0.45,0.5,0.55,0.6,0.65,0.7,0.75,0.8,1},{0,2,2.25,2.5,2.75,3,3.25,3.5,3.75,4}))))</f>
        <v/>
      </c>
      <c r="Z266" s="2" t="str">
        <f>IF(COUNT($A266)=0,"",IF($A266&lt;&gt;DRAFT!$B268,"ERR",IF(DRAFT!CC268="3E","3E",IF(COUNT(DRAFT!BY268,DRAFT!CC268)&gt;0,DRAFT!CD268,""))))</f>
        <v/>
      </c>
      <c r="AA266" s="2" t="str">
        <f>IF(COUNT($A266)=0,"",IF(Z266="3E","3E",IF(Z266="","I",LOOKUP(Z266/AB$2,{0,0.4,0.45,0.5,0.55,0.6,0.65,0.7,0.75,0.8,1},{"F","D","C","C+","B-","B","B+","A-","A","A+"}))))</f>
        <v/>
      </c>
      <c r="AB266" s="1" t="str">
        <f>IF(COUNT($A266)=0,"",IF(Z266="","--",IF(Z266="3E","3E",LOOKUP(Z266/AB$2,{0,0.4,0.45,0.5,0.55,0.6,0.65,0.7,0.75,0.8,1},{0,2,2.25,2.5,2.75,3,3.25,3.5,3.75,4}))))</f>
        <v/>
      </c>
      <c r="AC266" s="2" t="str">
        <f>IF(COUNT($A266)=0,"",IF($A266&lt;&gt;DRAFT!$B268,"ERR",IF(DRAFT!CF268&gt;0,DRAFT!CF268,"")))</f>
        <v/>
      </c>
      <c r="AD266" s="2" t="str">
        <f>IF(COUNT($A266)=0,"",IF(AC266="3E","3E",IF(AC266="","I",LOOKUP(AC266/AE$2,{0,0.4,0.45,0.5,0.55,0.6,0.65,0.7,0.75,0.8,1},{"F","D","C","C+","B-","B","B+","A-","A","A+"}))))</f>
        <v/>
      </c>
      <c r="AE266" s="1" t="str">
        <f>IF(COUNT($A266)=0,"",IF(AC266="","--",IF(AC266="3E","3E",LOOKUP(AC266/AE$2,{0,0.4,0.45,0.5,0.55,0.6,0.65,0.7,0.75,0.8,1},{0,2,2.25,2.5,2.75,3,3.25,3.5,3.75,4}))))</f>
        <v/>
      </c>
      <c r="AF266" s="2" t="str">
        <f>IF(COUNT($A266)=0,"",IF($A266&lt;&gt;DRAFT!$B268,"ERR",IF(DRAFT!CI268&gt;0,DRAFT!CK268,"")))</f>
        <v/>
      </c>
      <c r="AG266" s="2" t="str">
        <f>IF(COUNT($A266)=0,"",IF(AF266="3E","3E",IF(AF266="","I",LOOKUP(AF266/AH$2,{0,0.4,0.45,0.5,0.55,0.6,0.65,0.7,0.75,0.8,1},{"F","D","C","C+","B-","B","B+","A-","A","A+"}))))</f>
        <v/>
      </c>
      <c r="AH266" s="1" t="str">
        <f>IF(COUNT($A266)=0,"",IF(AF266="","--",IF(AF266="3E","3E",LOOKUP(AF266/AH$2,{0,0.4,0.45,0.5,0.55,0.6,0.65,0.7,0.75,0.8,1},{0,2,2.25,2.5,2.75,3,3.25,3.5,3.75,4}))))</f>
        <v/>
      </c>
      <c r="AI266" s="2" t="str">
        <f>IF($A266&lt;&gt;DRAFT!$B268,"ERR",IF(OR(COUNT($A266)=0,COUNT(DRAFT!CL268:CN268,DRAFT!CP268:CR268)=0),"",CEILING(SUM(DRAFT!CO268,DRAFT!CS268,DRAFT!CT268),1)))</f>
        <v/>
      </c>
      <c r="AJ266" s="2" t="str">
        <f>IF(COUNT($A266)=0,"",IF(AI266="3E","3E",IF(AI266="","I",LOOKUP(AI266/AK$2,{0,0.4,0.45,0.5,0.55,0.6,0.65,0.7,0.75,0.8,1},{"F","D","C","C+","B-","B","B+","A-","A","A+"}))))</f>
        <v/>
      </c>
      <c r="AK266" s="1" t="str">
        <f>IF(COUNT($A266)=0,"",IF(AI266="","--",IF(AI266="3E","3E",LOOKUP(AI266/AK$2,{0,0.4,0.45,0.5,0.55,0.6,0.65,0.7,0.75,0.8,1},{0,2,2.25,2.5,2.75,3,3.25,3.5,3.75,4}))))</f>
        <v/>
      </c>
      <c r="AL266" s="4" t="str">
        <f>IF(OR(COUNT($A266)=0,COUNT(B266:AK266)=0),"",IF(COUNTIF(B266:AK266,"3E")&gt;0,"3E",IF(DRAFT!$A268="R",TRUNC(SUMPRODUCT(RGP,RCP)/TCP,3),TRUNC((SUMPRODUCT(--(IMDGP&gt;0)*IMDGP,IMCP)+CEILING(DRAFT!$DB268*42,0.25))/TCP,3))))</f>
        <v/>
      </c>
      <c r="AM266" s="2" t="str">
        <f>IF(OR(COUNT($A266)=0,COUNT(B266:AK266)=0),"",IF(COUNTIF(B266:AK266,"3E")&gt;0,"3E",IF(DRAFT!$A268="R",SUMPRODUCT(--(RGP&gt;=2),RCP),SUMPRODUCT(--(IMDGP&gt;0),--(IMGP=0),IMCP)+DRAFT!$DC268)))</f>
        <v/>
      </c>
      <c r="AN266" s="67" t="str">
        <f>IF(AL266="3E","3E",IF(COUNT($A266)=0,"",IF(COUNT(AI266)=0,"--",ROUND(((CEILING(DRAFT!$CV268*38,0.25)+CEILING(DRAFT!$CX268*38,0.25)+CEILING(DRAFT!$CZ268*42,0.25)+CEILING($AL266*42,0.25))/160),2))))</f>
        <v/>
      </c>
      <c r="AO266" s="2" t="str">
        <f>IF(AN266="3E","3E",IF(COUNT($A266)=0,"",IF(COUNT(AN266)=0,"I",LOOKUP(AN266,{0,2,2.25,2.5,2.75,3,3.25,3.5,3.75,4},{"F","D","C","C+","B-","B","B+","A-","A","A+"}))))</f>
        <v/>
      </c>
      <c r="AP266" s="2" t="str">
        <f>IF(AN266="3E","3E",IF(OR(COUNT(A266)=0,COUNT(AN266)=0),"",DRAFT!CW268+DRAFT!CY268+DRAFT!DA268+N(TABULATION!AM266)))</f>
        <v/>
      </c>
      <c r="AQ266" s="2" t="str">
        <f>IF(OR(COUNT($A266)=0,COUNT(B266:AK266)=0),"",IF(COUNTIF(B266:AM266,"3E")&gt;0,"3E",IF(AND(DRAFT!$A268="IM",OR($AL266&gt;DRAFT!$DB268,$AM266&gt;DRAFT!$DC268)),"IMPROVED",IF(AND(DRAFT!$A268="IM",$AL266&lt;=DRAFT!$DB268,$AM266&lt;=DRAFT!$DC268),"NOT IMPROVED",IF(AND(DRAFT!CU268="S",AH266&gt;=2,AK266&gt;=2,AN266&gt;=2.5,AP266&gt;=144),"PASS","FAIL")))))</f>
        <v/>
      </c>
      <c r="AR266" s="2" t="str">
        <f t="shared" si="8"/>
        <v/>
      </c>
      <c r="AS266" s="2" t="str">
        <f t="shared" si="9"/>
        <v/>
      </c>
    </row>
    <row r="267" spans="1:45" ht="18.95" customHeight="1" x14ac:dyDescent="0.25">
      <c r="A267" s="3" t="str">
        <f>IF(DRAFT!$B269="","",DRAFT!$B269)</f>
        <v/>
      </c>
      <c r="B267" s="2" t="str">
        <f>IF(COUNT($A267)=0,"",IF($A267&lt;&gt;DRAFT!$B269,"ERR",IF(DRAFT!I269="3E","3E",IF(COUNT(DRAFT!E269,DRAFT!I269)&gt;0,DRAFT!J269,""))))</f>
        <v/>
      </c>
      <c r="C267" s="2" t="str">
        <f>IF(COUNT($A267)=0,"",IF(B267="3E","3E",IF(B267="","I",LOOKUP(B267/D$2,{0,0.4,0.45,0.5,0.55,0.6,0.65,0.7,0.75,0.8,1},{"F","D","C","C+","B-","B","B+","A-","A","A+"}))))</f>
        <v/>
      </c>
      <c r="D267" s="1" t="str">
        <f>IF(COUNT($A267)=0,"",IF(B267="","--",IF(B267="3E","3E",LOOKUP(B267/D$2,{0,0.4,0.45,0.5,0.55,0.6,0.65,0.7,0.75,0.8,1},{0,2,2.25,2.5,2.75,3,3.25,3.5,3.75,4}))))</f>
        <v/>
      </c>
      <c r="E267" s="2" t="str">
        <f>IF(COUNT($A267)=0,"",IF($A267&lt;&gt;DRAFT!$B269,"ERR",IF(DRAFT!R269="3E","3E",IF(COUNT(DRAFT!N269,DRAFT!R269)&gt;0,DRAFT!S269,""))))</f>
        <v/>
      </c>
      <c r="F267" s="2" t="str">
        <f>IF(COUNT($A267)=0,"",IF(E267="3E","3E",IF(E267="","I",LOOKUP(E267/G$2,{0,0.4,0.45,0.5,0.55,0.6,0.65,0.7,0.75,0.8,1},{"F","D","C","C+","B-","B","B+","A-","A","A+"}))))</f>
        <v/>
      </c>
      <c r="G267" s="1" t="str">
        <f>IF(COUNT($A267)=0,"",IF(E267="","--",IF(E267="3E","3E",LOOKUP(E267/G$2,{0,0.4,0.45,0.5,0.55,0.6,0.65,0.7,0.75,0.8,1},{0,2,2.25,2.5,2.75,3,3.25,3.5,3.75,4}))))</f>
        <v/>
      </c>
      <c r="H267" s="2" t="str">
        <f>IF(COUNT($A267)=0,"",IF($A267&lt;&gt;DRAFT!$B269,"ERR",IF(DRAFT!AA269="3E","3E",IF(COUNT(DRAFT!W269,DRAFT!AA269)&gt;0,DRAFT!AB269,""))))</f>
        <v/>
      </c>
      <c r="I267" s="2" t="str">
        <f>IF(COUNT($A267)=0,"",IF(H267="3E","3E",IF(H267="","I",LOOKUP(H267/J$2,{0,0.4,0.45,0.5,0.55,0.6,0.65,0.7,0.75,0.8,1},{"F","D","C","C+","B-","B","B+","A-","A","A+"}))))</f>
        <v/>
      </c>
      <c r="J267" s="1" t="str">
        <f>IF(COUNT($A267)=0,"",IF(H267="","--",IF(H267="3E","3E",LOOKUP(H267/J$2,{0,0.4,0.45,0.5,0.55,0.6,0.65,0.7,0.75,0.8,1},{0,2,2.25,2.5,2.75,3,3.25,3.5,3.75,4}))))</f>
        <v/>
      </c>
      <c r="K267" s="2" t="str">
        <f>IF(COUNT($A267)=0,"",IF($A267&lt;&gt;DRAFT!$B269,"ERR",IF(DRAFT!AJ269="3E","3E",IF(COUNT(DRAFT!AF269,DRAFT!AJ269)&gt;0,DRAFT!AK269,""))))</f>
        <v/>
      </c>
      <c r="L267" s="2" t="str">
        <f>IF(COUNT($A267)=0,"",IF(K267="3E","3E",IF(K267="","I",LOOKUP(K267/M$2,{0,0.4,0.45,0.5,0.55,0.6,0.65,0.7,0.75,0.8,1},{"F","D","C","C+","B-","B","B+","A-","A","A+"}))))</f>
        <v/>
      </c>
      <c r="M267" s="1" t="str">
        <f>IF(COUNT($A267)=0,"",IF(K267="","--",IF(K267="3E","3E",LOOKUP(K267/M$2,{0,0.4,0.45,0.5,0.55,0.6,0.65,0.7,0.75,0.8,1},{0,2,2.25,2.5,2.75,3,3.25,3.5,3.75,4}))))</f>
        <v/>
      </c>
      <c r="N267" s="2" t="str">
        <f>IF(COUNT($A267)=0,"",IF($A267&lt;&gt;DRAFT!$B269,"ERR",IF(DRAFT!AS269="3E","3E",IF(COUNT(DRAFT!AO269,DRAFT!AS269)&gt;0,DRAFT!AT269,""))))</f>
        <v/>
      </c>
      <c r="O267" s="2" t="str">
        <f>IF(COUNT($A267)=0,"",IF(N267="3E","3E",IF(N267="","I",LOOKUP(N267/P$2,{0,0.4,0.45,0.5,0.55,0.6,0.65,0.7,0.75,0.8,1},{"F","D","C","C+","B-","B","B+","A-","A","A+"}))))</f>
        <v/>
      </c>
      <c r="P267" s="1" t="str">
        <f>IF(COUNT($A267)=0,"",IF(N267="","--",IF(N267="3E","3E",LOOKUP(N267/P$2,{0,0.4,0.45,0.5,0.55,0.6,0.65,0.7,0.75,0.8,1},{0,2,2.25,2.5,2.75,3,3.25,3.5,3.75,4}))))</f>
        <v/>
      </c>
      <c r="Q267" s="2" t="str">
        <f>IF(COUNT($A267)=0,"",IF($A267&lt;&gt;DRAFT!$B269,"ERR",IF(DRAFT!BB269="3E","3E",IF(COUNT(DRAFT!AX269,DRAFT!BB269)&gt;0,DRAFT!BC269,""))))</f>
        <v/>
      </c>
      <c r="R267" s="2" t="str">
        <f>IF(COUNT($A267)=0,"",IF(Q267="3E","3E",IF(Q267="","I",LOOKUP(Q267/S$2,{0,0.4,0.45,0.5,0.55,0.6,0.65,0.7,0.75,0.8,1},{"F","D","C","C+","B-","B","B+","A-","A","A+"}))))</f>
        <v/>
      </c>
      <c r="S267" s="1" t="str">
        <f>IF(COUNT($A267)=0,"",IF(Q267="","--",IF(Q267="3E","3E",LOOKUP(Q267/S$2,{0,0.4,0.45,0.5,0.55,0.6,0.65,0.7,0.75,0.8,1},{0,2,2.25,2.5,2.75,3,3.25,3.5,3.75,4}))))</f>
        <v/>
      </c>
      <c r="T267" s="2" t="str">
        <f>IF(COUNT($A267)=0,"",IF($A267&lt;&gt;DRAFT!$B269,"ERR",IF(DRAFT!BK269="3E","3E",IF(COUNT(DRAFT!BG269,DRAFT!BK269)&gt;0,DRAFT!BL269,""))))</f>
        <v/>
      </c>
      <c r="U267" s="2" t="str">
        <f>IF(COUNT($A267)=0,"",IF(T267="3E","3E",IF(T267="","I",LOOKUP(T267/V$2,{0,0.4,0.45,0.5,0.55,0.6,0.65,0.7,0.75,0.8,1},{"F","D","C","C+","B-","B","B+","A-","A","A+"}))))</f>
        <v/>
      </c>
      <c r="V267" s="1" t="str">
        <f>IF(COUNT($A267)=0,"",IF(T267="","--",IF(T267="3E","3E",LOOKUP(T267/V$2,{0,0.4,0.45,0.5,0.55,0.6,0.65,0.7,0.75,0.8,1},{0,2,2.25,2.5,2.75,3,3.25,3.5,3.75,4}))))</f>
        <v/>
      </c>
      <c r="W267" s="2" t="str">
        <f>IF(COUNT($A267)=0,"",IF($A267&lt;&gt;DRAFT!$B269,"ERR",IF(DRAFT!BT269="3E","3E",IF(COUNT(DRAFT!BP269,DRAFT!BT269)&gt;0,DRAFT!BU269,""))))</f>
        <v/>
      </c>
      <c r="X267" s="2" t="str">
        <f>IF(COUNT($A267)=0,"",IF(W267="3E","3E",IF(W267="","I",LOOKUP(W267/Y$2,{0,0.4,0.45,0.5,0.55,0.6,0.65,0.7,0.75,0.8,1},{"F","D","C","C+","B-","B","B+","A-","A","A+"}))))</f>
        <v/>
      </c>
      <c r="Y267" s="1" t="str">
        <f>IF(COUNT($A267)=0,"",IF(W267="","--",IF(W267="3E","3E",LOOKUP(W267/Y$2,{0,0.4,0.45,0.5,0.55,0.6,0.65,0.7,0.75,0.8,1},{0,2,2.25,2.5,2.75,3,3.25,3.5,3.75,4}))))</f>
        <v/>
      </c>
      <c r="Z267" s="2" t="str">
        <f>IF(COUNT($A267)=0,"",IF($A267&lt;&gt;DRAFT!$B269,"ERR",IF(DRAFT!CC269="3E","3E",IF(COUNT(DRAFT!BY269,DRAFT!CC269)&gt;0,DRAFT!CD269,""))))</f>
        <v/>
      </c>
      <c r="AA267" s="2" t="str">
        <f>IF(COUNT($A267)=0,"",IF(Z267="3E","3E",IF(Z267="","I",LOOKUP(Z267/AB$2,{0,0.4,0.45,0.5,0.55,0.6,0.65,0.7,0.75,0.8,1},{"F","D","C","C+","B-","B","B+","A-","A","A+"}))))</f>
        <v/>
      </c>
      <c r="AB267" s="1" t="str">
        <f>IF(COUNT($A267)=0,"",IF(Z267="","--",IF(Z267="3E","3E",LOOKUP(Z267/AB$2,{0,0.4,0.45,0.5,0.55,0.6,0.65,0.7,0.75,0.8,1},{0,2,2.25,2.5,2.75,3,3.25,3.5,3.75,4}))))</f>
        <v/>
      </c>
      <c r="AC267" s="2" t="str">
        <f>IF(COUNT($A267)=0,"",IF($A267&lt;&gt;DRAFT!$B269,"ERR",IF(DRAFT!CF269&gt;0,DRAFT!CF269,"")))</f>
        <v/>
      </c>
      <c r="AD267" s="2" t="str">
        <f>IF(COUNT($A267)=0,"",IF(AC267="3E","3E",IF(AC267="","I",LOOKUP(AC267/AE$2,{0,0.4,0.45,0.5,0.55,0.6,0.65,0.7,0.75,0.8,1},{"F","D","C","C+","B-","B","B+","A-","A","A+"}))))</f>
        <v/>
      </c>
      <c r="AE267" s="1" t="str">
        <f>IF(COUNT($A267)=0,"",IF(AC267="","--",IF(AC267="3E","3E",LOOKUP(AC267/AE$2,{0,0.4,0.45,0.5,0.55,0.6,0.65,0.7,0.75,0.8,1},{0,2,2.25,2.5,2.75,3,3.25,3.5,3.75,4}))))</f>
        <v/>
      </c>
      <c r="AF267" s="2" t="str">
        <f>IF(COUNT($A267)=0,"",IF($A267&lt;&gt;DRAFT!$B269,"ERR",IF(DRAFT!CI269&gt;0,DRAFT!CK269,"")))</f>
        <v/>
      </c>
      <c r="AG267" s="2" t="str">
        <f>IF(COUNT($A267)=0,"",IF(AF267="3E","3E",IF(AF267="","I",LOOKUP(AF267/AH$2,{0,0.4,0.45,0.5,0.55,0.6,0.65,0.7,0.75,0.8,1},{"F","D","C","C+","B-","B","B+","A-","A","A+"}))))</f>
        <v/>
      </c>
      <c r="AH267" s="1" t="str">
        <f>IF(COUNT($A267)=0,"",IF(AF267="","--",IF(AF267="3E","3E",LOOKUP(AF267/AH$2,{0,0.4,0.45,0.5,0.55,0.6,0.65,0.7,0.75,0.8,1},{0,2,2.25,2.5,2.75,3,3.25,3.5,3.75,4}))))</f>
        <v/>
      </c>
      <c r="AI267" s="2" t="str">
        <f>IF($A267&lt;&gt;DRAFT!$B269,"ERR",IF(OR(COUNT($A267)=0,COUNT(DRAFT!CL269:CN269,DRAFT!CP269:CR269)=0),"",CEILING(SUM(DRAFT!CO269,DRAFT!CS269,DRAFT!CT269),1)))</f>
        <v/>
      </c>
      <c r="AJ267" s="2" t="str">
        <f>IF(COUNT($A267)=0,"",IF(AI267="3E","3E",IF(AI267="","I",LOOKUP(AI267/AK$2,{0,0.4,0.45,0.5,0.55,0.6,0.65,0.7,0.75,0.8,1},{"F","D","C","C+","B-","B","B+","A-","A","A+"}))))</f>
        <v/>
      </c>
      <c r="AK267" s="1" t="str">
        <f>IF(COUNT($A267)=0,"",IF(AI267="","--",IF(AI267="3E","3E",LOOKUP(AI267/AK$2,{0,0.4,0.45,0.5,0.55,0.6,0.65,0.7,0.75,0.8,1},{0,2,2.25,2.5,2.75,3,3.25,3.5,3.75,4}))))</f>
        <v/>
      </c>
      <c r="AL267" s="4" t="str">
        <f>IF(OR(COUNT($A267)=0,COUNT(B267:AK267)=0),"",IF(COUNTIF(B267:AK267,"3E")&gt;0,"3E",IF(DRAFT!$A269="R",TRUNC(SUMPRODUCT(RGP,RCP)/TCP,3),TRUNC((SUMPRODUCT(--(IMDGP&gt;0)*IMDGP,IMCP)+CEILING(DRAFT!$DB269*42,0.25))/TCP,3))))</f>
        <v/>
      </c>
      <c r="AM267" s="2" t="str">
        <f>IF(OR(COUNT($A267)=0,COUNT(B267:AK267)=0),"",IF(COUNTIF(B267:AK267,"3E")&gt;0,"3E",IF(DRAFT!$A269="R",SUMPRODUCT(--(RGP&gt;=2),RCP),SUMPRODUCT(--(IMDGP&gt;0),--(IMGP=0),IMCP)+DRAFT!$DC269)))</f>
        <v/>
      </c>
      <c r="AN267" s="67" t="str">
        <f>IF(AL267="3E","3E",IF(COUNT($A267)=0,"",IF(COUNT(AI267)=0,"--",ROUND(((CEILING(DRAFT!$CV269*38,0.25)+CEILING(DRAFT!$CX269*38,0.25)+CEILING(DRAFT!$CZ269*42,0.25)+CEILING($AL267*42,0.25))/160),2))))</f>
        <v/>
      </c>
      <c r="AO267" s="2" t="str">
        <f>IF(AN267="3E","3E",IF(COUNT($A267)=0,"",IF(COUNT(AN267)=0,"I",LOOKUP(AN267,{0,2,2.25,2.5,2.75,3,3.25,3.5,3.75,4},{"F","D","C","C+","B-","B","B+","A-","A","A+"}))))</f>
        <v/>
      </c>
      <c r="AP267" s="2" t="str">
        <f>IF(AN267="3E","3E",IF(OR(COUNT(A267)=0,COUNT(AN267)=0),"",DRAFT!CW269+DRAFT!CY269+DRAFT!DA269+N(TABULATION!AM267)))</f>
        <v/>
      </c>
      <c r="AQ267" s="2" t="str">
        <f>IF(OR(COUNT($A267)=0,COUNT(B267:AK267)=0),"",IF(COUNTIF(B267:AM267,"3E")&gt;0,"3E",IF(AND(DRAFT!$A269="IM",OR($AL267&gt;DRAFT!$DB269,$AM267&gt;DRAFT!$DC269)),"IMPROVED",IF(AND(DRAFT!$A269="IM",$AL267&lt;=DRAFT!$DB269,$AM267&lt;=DRAFT!$DC269),"NOT IMPROVED",IF(AND(DRAFT!CU269="S",AH267&gt;=2,AK267&gt;=2,AN267&gt;=2.5,AP267&gt;=144),"PASS","FAIL")))))</f>
        <v/>
      </c>
      <c r="AR267" s="2" t="str">
        <f t="shared" si="8"/>
        <v/>
      </c>
      <c r="AS267" s="2" t="str">
        <f t="shared" si="9"/>
        <v/>
      </c>
    </row>
    <row r="268" spans="1:45" ht="18.95" customHeight="1" x14ac:dyDescent="0.25">
      <c r="A268" s="3" t="str">
        <f>IF(DRAFT!$B270="","",DRAFT!$B270)</f>
        <v/>
      </c>
      <c r="B268" s="2" t="str">
        <f>IF(COUNT($A268)=0,"",IF($A268&lt;&gt;DRAFT!$B270,"ERR",IF(DRAFT!I270="3E","3E",IF(COUNT(DRAFT!E270,DRAFT!I270)&gt;0,DRAFT!J270,""))))</f>
        <v/>
      </c>
      <c r="C268" s="2" t="str">
        <f>IF(COUNT($A268)=0,"",IF(B268="3E","3E",IF(B268="","I",LOOKUP(B268/D$2,{0,0.4,0.45,0.5,0.55,0.6,0.65,0.7,0.75,0.8,1},{"F","D","C","C+","B-","B","B+","A-","A","A+"}))))</f>
        <v/>
      </c>
      <c r="D268" s="1" t="str">
        <f>IF(COUNT($A268)=0,"",IF(B268="","--",IF(B268="3E","3E",LOOKUP(B268/D$2,{0,0.4,0.45,0.5,0.55,0.6,0.65,0.7,0.75,0.8,1},{0,2,2.25,2.5,2.75,3,3.25,3.5,3.75,4}))))</f>
        <v/>
      </c>
      <c r="E268" s="2" t="str">
        <f>IF(COUNT($A268)=0,"",IF($A268&lt;&gt;DRAFT!$B270,"ERR",IF(DRAFT!R270="3E","3E",IF(COUNT(DRAFT!N270,DRAFT!R270)&gt;0,DRAFT!S270,""))))</f>
        <v/>
      </c>
      <c r="F268" s="2" t="str">
        <f>IF(COUNT($A268)=0,"",IF(E268="3E","3E",IF(E268="","I",LOOKUP(E268/G$2,{0,0.4,0.45,0.5,0.55,0.6,0.65,0.7,0.75,0.8,1},{"F","D","C","C+","B-","B","B+","A-","A","A+"}))))</f>
        <v/>
      </c>
      <c r="G268" s="1" t="str">
        <f>IF(COUNT($A268)=0,"",IF(E268="","--",IF(E268="3E","3E",LOOKUP(E268/G$2,{0,0.4,0.45,0.5,0.55,0.6,0.65,0.7,0.75,0.8,1},{0,2,2.25,2.5,2.75,3,3.25,3.5,3.75,4}))))</f>
        <v/>
      </c>
      <c r="H268" s="2" t="str">
        <f>IF(COUNT($A268)=0,"",IF($A268&lt;&gt;DRAFT!$B270,"ERR",IF(DRAFT!AA270="3E","3E",IF(COUNT(DRAFT!W270,DRAFT!AA270)&gt;0,DRAFT!AB270,""))))</f>
        <v/>
      </c>
      <c r="I268" s="2" t="str">
        <f>IF(COUNT($A268)=0,"",IF(H268="3E","3E",IF(H268="","I",LOOKUP(H268/J$2,{0,0.4,0.45,0.5,0.55,0.6,0.65,0.7,0.75,0.8,1},{"F","D","C","C+","B-","B","B+","A-","A","A+"}))))</f>
        <v/>
      </c>
      <c r="J268" s="1" t="str">
        <f>IF(COUNT($A268)=0,"",IF(H268="","--",IF(H268="3E","3E",LOOKUP(H268/J$2,{0,0.4,0.45,0.5,0.55,0.6,0.65,0.7,0.75,0.8,1},{0,2,2.25,2.5,2.75,3,3.25,3.5,3.75,4}))))</f>
        <v/>
      </c>
      <c r="K268" s="2" t="str">
        <f>IF(COUNT($A268)=0,"",IF($A268&lt;&gt;DRAFT!$B270,"ERR",IF(DRAFT!AJ270="3E","3E",IF(COUNT(DRAFT!AF270,DRAFT!AJ270)&gt;0,DRAFT!AK270,""))))</f>
        <v/>
      </c>
      <c r="L268" s="2" t="str">
        <f>IF(COUNT($A268)=0,"",IF(K268="3E","3E",IF(K268="","I",LOOKUP(K268/M$2,{0,0.4,0.45,0.5,0.55,0.6,0.65,0.7,0.75,0.8,1},{"F","D","C","C+","B-","B","B+","A-","A","A+"}))))</f>
        <v/>
      </c>
      <c r="M268" s="1" t="str">
        <f>IF(COUNT($A268)=0,"",IF(K268="","--",IF(K268="3E","3E",LOOKUP(K268/M$2,{0,0.4,0.45,0.5,0.55,0.6,0.65,0.7,0.75,0.8,1},{0,2,2.25,2.5,2.75,3,3.25,3.5,3.75,4}))))</f>
        <v/>
      </c>
      <c r="N268" s="2" t="str">
        <f>IF(COUNT($A268)=0,"",IF($A268&lt;&gt;DRAFT!$B270,"ERR",IF(DRAFT!AS270="3E","3E",IF(COUNT(DRAFT!AO270,DRAFT!AS270)&gt;0,DRAFT!AT270,""))))</f>
        <v/>
      </c>
      <c r="O268" s="2" t="str">
        <f>IF(COUNT($A268)=0,"",IF(N268="3E","3E",IF(N268="","I",LOOKUP(N268/P$2,{0,0.4,0.45,0.5,0.55,0.6,0.65,0.7,0.75,0.8,1},{"F","D","C","C+","B-","B","B+","A-","A","A+"}))))</f>
        <v/>
      </c>
      <c r="P268" s="1" t="str">
        <f>IF(COUNT($A268)=0,"",IF(N268="","--",IF(N268="3E","3E",LOOKUP(N268/P$2,{0,0.4,0.45,0.5,0.55,0.6,0.65,0.7,0.75,0.8,1},{0,2,2.25,2.5,2.75,3,3.25,3.5,3.75,4}))))</f>
        <v/>
      </c>
      <c r="Q268" s="2" t="str">
        <f>IF(COUNT($A268)=0,"",IF($A268&lt;&gt;DRAFT!$B270,"ERR",IF(DRAFT!BB270="3E","3E",IF(COUNT(DRAFT!AX270,DRAFT!BB270)&gt;0,DRAFT!BC270,""))))</f>
        <v/>
      </c>
      <c r="R268" s="2" t="str">
        <f>IF(COUNT($A268)=0,"",IF(Q268="3E","3E",IF(Q268="","I",LOOKUP(Q268/S$2,{0,0.4,0.45,0.5,0.55,0.6,0.65,0.7,0.75,0.8,1},{"F","D","C","C+","B-","B","B+","A-","A","A+"}))))</f>
        <v/>
      </c>
      <c r="S268" s="1" t="str">
        <f>IF(COUNT($A268)=0,"",IF(Q268="","--",IF(Q268="3E","3E",LOOKUP(Q268/S$2,{0,0.4,0.45,0.5,0.55,0.6,0.65,0.7,0.75,0.8,1},{0,2,2.25,2.5,2.75,3,3.25,3.5,3.75,4}))))</f>
        <v/>
      </c>
      <c r="T268" s="2" t="str">
        <f>IF(COUNT($A268)=0,"",IF($A268&lt;&gt;DRAFT!$B270,"ERR",IF(DRAFT!BK270="3E","3E",IF(COUNT(DRAFT!BG270,DRAFT!BK270)&gt;0,DRAFT!BL270,""))))</f>
        <v/>
      </c>
      <c r="U268" s="2" t="str">
        <f>IF(COUNT($A268)=0,"",IF(T268="3E","3E",IF(T268="","I",LOOKUP(T268/V$2,{0,0.4,0.45,0.5,0.55,0.6,0.65,0.7,0.75,0.8,1},{"F","D","C","C+","B-","B","B+","A-","A","A+"}))))</f>
        <v/>
      </c>
      <c r="V268" s="1" t="str">
        <f>IF(COUNT($A268)=0,"",IF(T268="","--",IF(T268="3E","3E",LOOKUP(T268/V$2,{0,0.4,0.45,0.5,0.55,0.6,0.65,0.7,0.75,0.8,1},{0,2,2.25,2.5,2.75,3,3.25,3.5,3.75,4}))))</f>
        <v/>
      </c>
      <c r="W268" s="2" t="str">
        <f>IF(COUNT($A268)=0,"",IF($A268&lt;&gt;DRAFT!$B270,"ERR",IF(DRAFT!BT270="3E","3E",IF(COUNT(DRAFT!BP270,DRAFT!BT270)&gt;0,DRAFT!BU270,""))))</f>
        <v/>
      </c>
      <c r="X268" s="2" t="str">
        <f>IF(COUNT($A268)=0,"",IF(W268="3E","3E",IF(W268="","I",LOOKUP(W268/Y$2,{0,0.4,0.45,0.5,0.55,0.6,0.65,0.7,0.75,0.8,1},{"F","D","C","C+","B-","B","B+","A-","A","A+"}))))</f>
        <v/>
      </c>
      <c r="Y268" s="1" t="str">
        <f>IF(COUNT($A268)=0,"",IF(W268="","--",IF(W268="3E","3E",LOOKUP(W268/Y$2,{0,0.4,0.45,0.5,0.55,0.6,0.65,0.7,0.75,0.8,1},{0,2,2.25,2.5,2.75,3,3.25,3.5,3.75,4}))))</f>
        <v/>
      </c>
      <c r="Z268" s="2" t="str">
        <f>IF(COUNT($A268)=0,"",IF($A268&lt;&gt;DRAFT!$B270,"ERR",IF(DRAFT!CC270="3E","3E",IF(COUNT(DRAFT!BY270,DRAFT!CC270)&gt;0,DRAFT!CD270,""))))</f>
        <v/>
      </c>
      <c r="AA268" s="2" t="str">
        <f>IF(COUNT($A268)=0,"",IF(Z268="3E","3E",IF(Z268="","I",LOOKUP(Z268/AB$2,{0,0.4,0.45,0.5,0.55,0.6,0.65,0.7,0.75,0.8,1},{"F","D","C","C+","B-","B","B+","A-","A","A+"}))))</f>
        <v/>
      </c>
      <c r="AB268" s="1" t="str">
        <f>IF(COUNT($A268)=0,"",IF(Z268="","--",IF(Z268="3E","3E",LOOKUP(Z268/AB$2,{0,0.4,0.45,0.5,0.55,0.6,0.65,0.7,0.75,0.8,1},{0,2,2.25,2.5,2.75,3,3.25,3.5,3.75,4}))))</f>
        <v/>
      </c>
      <c r="AC268" s="2" t="str">
        <f>IF(COUNT($A268)=0,"",IF($A268&lt;&gt;DRAFT!$B270,"ERR",IF(DRAFT!CF270&gt;0,DRAFT!CF270,"")))</f>
        <v/>
      </c>
      <c r="AD268" s="2" t="str">
        <f>IF(COUNT($A268)=0,"",IF(AC268="3E","3E",IF(AC268="","I",LOOKUP(AC268/AE$2,{0,0.4,0.45,0.5,0.55,0.6,0.65,0.7,0.75,0.8,1},{"F","D","C","C+","B-","B","B+","A-","A","A+"}))))</f>
        <v/>
      </c>
      <c r="AE268" s="1" t="str">
        <f>IF(COUNT($A268)=0,"",IF(AC268="","--",IF(AC268="3E","3E",LOOKUP(AC268/AE$2,{0,0.4,0.45,0.5,0.55,0.6,0.65,0.7,0.75,0.8,1},{0,2,2.25,2.5,2.75,3,3.25,3.5,3.75,4}))))</f>
        <v/>
      </c>
      <c r="AF268" s="2" t="str">
        <f>IF(COUNT($A268)=0,"",IF($A268&lt;&gt;DRAFT!$B270,"ERR",IF(DRAFT!CI270&gt;0,DRAFT!CK270,"")))</f>
        <v/>
      </c>
      <c r="AG268" s="2" t="str">
        <f>IF(COUNT($A268)=0,"",IF(AF268="3E","3E",IF(AF268="","I",LOOKUP(AF268/AH$2,{0,0.4,0.45,0.5,0.55,0.6,0.65,0.7,0.75,0.8,1},{"F","D","C","C+","B-","B","B+","A-","A","A+"}))))</f>
        <v/>
      </c>
      <c r="AH268" s="1" t="str">
        <f>IF(COUNT($A268)=0,"",IF(AF268="","--",IF(AF268="3E","3E",LOOKUP(AF268/AH$2,{0,0.4,0.45,0.5,0.55,0.6,0.65,0.7,0.75,0.8,1},{0,2,2.25,2.5,2.75,3,3.25,3.5,3.75,4}))))</f>
        <v/>
      </c>
      <c r="AI268" s="2" t="str">
        <f>IF($A268&lt;&gt;DRAFT!$B270,"ERR",IF(OR(COUNT($A268)=0,COUNT(DRAFT!CL270:CN270,DRAFT!CP270:CR270)=0),"",CEILING(SUM(DRAFT!CO270,DRAFT!CS270,DRAFT!CT270),1)))</f>
        <v/>
      </c>
      <c r="AJ268" s="2" t="str">
        <f>IF(COUNT($A268)=0,"",IF(AI268="3E","3E",IF(AI268="","I",LOOKUP(AI268/AK$2,{0,0.4,0.45,0.5,0.55,0.6,0.65,0.7,0.75,0.8,1},{"F","D","C","C+","B-","B","B+","A-","A","A+"}))))</f>
        <v/>
      </c>
      <c r="AK268" s="1" t="str">
        <f>IF(COUNT($A268)=0,"",IF(AI268="","--",IF(AI268="3E","3E",LOOKUP(AI268/AK$2,{0,0.4,0.45,0.5,0.55,0.6,0.65,0.7,0.75,0.8,1},{0,2,2.25,2.5,2.75,3,3.25,3.5,3.75,4}))))</f>
        <v/>
      </c>
      <c r="AL268" s="4" t="str">
        <f>IF(OR(COUNT($A268)=0,COUNT(B268:AK268)=0),"",IF(COUNTIF(B268:AK268,"3E")&gt;0,"3E",IF(DRAFT!$A270="R",TRUNC(SUMPRODUCT(RGP,RCP)/TCP,3),TRUNC((SUMPRODUCT(--(IMDGP&gt;0)*IMDGP,IMCP)+CEILING(DRAFT!$DB270*42,0.25))/TCP,3))))</f>
        <v/>
      </c>
      <c r="AM268" s="2" t="str">
        <f>IF(OR(COUNT($A268)=0,COUNT(B268:AK268)=0),"",IF(COUNTIF(B268:AK268,"3E")&gt;0,"3E",IF(DRAFT!$A270="R",SUMPRODUCT(--(RGP&gt;=2),RCP),SUMPRODUCT(--(IMDGP&gt;0),--(IMGP=0),IMCP)+DRAFT!$DC270)))</f>
        <v/>
      </c>
      <c r="AN268" s="67" t="str">
        <f>IF(AL268="3E","3E",IF(COUNT($A268)=0,"",IF(COUNT(AI268)=0,"--",ROUND(((CEILING(DRAFT!$CV270*38,0.25)+CEILING(DRAFT!$CX270*38,0.25)+CEILING(DRAFT!$CZ270*42,0.25)+CEILING($AL268*42,0.25))/160),2))))</f>
        <v/>
      </c>
      <c r="AO268" s="2" t="str">
        <f>IF(AN268="3E","3E",IF(COUNT($A268)=0,"",IF(COUNT(AN268)=0,"I",LOOKUP(AN268,{0,2,2.25,2.5,2.75,3,3.25,3.5,3.75,4},{"F","D","C","C+","B-","B","B+","A-","A","A+"}))))</f>
        <v/>
      </c>
      <c r="AP268" s="2" t="str">
        <f>IF(AN268="3E","3E",IF(OR(COUNT(A268)=0,COUNT(AN268)=0),"",DRAFT!CW270+DRAFT!CY270+DRAFT!DA270+N(TABULATION!AM268)))</f>
        <v/>
      </c>
      <c r="AQ268" s="2" t="str">
        <f>IF(OR(COUNT($A268)=0,COUNT(B268:AK268)=0),"",IF(COUNTIF(B268:AM268,"3E")&gt;0,"3E",IF(AND(DRAFT!$A270="IM",OR($AL268&gt;DRAFT!$DB270,$AM268&gt;DRAFT!$DC270)),"IMPROVED",IF(AND(DRAFT!$A270="IM",$AL268&lt;=DRAFT!$DB270,$AM268&lt;=DRAFT!$DC270),"NOT IMPROVED",IF(AND(DRAFT!CU270="S",AH268&gt;=2,AK268&gt;=2,AN268&gt;=2.5,AP268&gt;=144),"PASS","FAIL")))))</f>
        <v/>
      </c>
      <c r="AR268" s="2" t="str">
        <f t="shared" si="8"/>
        <v/>
      </c>
      <c r="AS268" s="2" t="str">
        <f t="shared" si="9"/>
        <v/>
      </c>
    </row>
    <row r="269" spans="1:45" ht="18.95" customHeight="1" x14ac:dyDescent="0.25">
      <c r="A269" s="3" t="str">
        <f>IF(DRAFT!$B271="","",DRAFT!$B271)</f>
        <v/>
      </c>
      <c r="B269" s="2" t="str">
        <f>IF(COUNT($A269)=0,"",IF($A269&lt;&gt;DRAFT!$B271,"ERR",IF(DRAFT!I271="3E","3E",IF(COUNT(DRAFT!E271,DRAFT!I271)&gt;0,DRAFT!J271,""))))</f>
        <v/>
      </c>
      <c r="C269" s="2" t="str">
        <f>IF(COUNT($A269)=0,"",IF(B269="3E","3E",IF(B269="","I",LOOKUP(B269/D$2,{0,0.4,0.45,0.5,0.55,0.6,0.65,0.7,0.75,0.8,1},{"F","D","C","C+","B-","B","B+","A-","A","A+"}))))</f>
        <v/>
      </c>
      <c r="D269" s="1" t="str">
        <f>IF(COUNT($A269)=0,"",IF(B269="","--",IF(B269="3E","3E",LOOKUP(B269/D$2,{0,0.4,0.45,0.5,0.55,0.6,0.65,0.7,0.75,0.8,1},{0,2,2.25,2.5,2.75,3,3.25,3.5,3.75,4}))))</f>
        <v/>
      </c>
      <c r="E269" s="2" t="str">
        <f>IF(COUNT($A269)=0,"",IF($A269&lt;&gt;DRAFT!$B271,"ERR",IF(DRAFT!R271="3E","3E",IF(COUNT(DRAFT!N271,DRAFT!R271)&gt;0,DRAFT!S271,""))))</f>
        <v/>
      </c>
      <c r="F269" s="2" t="str">
        <f>IF(COUNT($A269)=0,"",IF(E269="3E","3E",IF(E269="","I",LOOKUP(E269/G$2,{0,0.4,0.45,0.5,0.55,0.6,0.65,0.7,0.75,0.8,1},{"F","D","C","C+","B-","B","B+","A-","A","A+"}))))</f>
        <v/>
      </c>
      <c r="G269" s="1" t="str">
        <f>IF(COUNT($A269)=0,"",IF(E269="","--",IF(E269="3E","3E",LOOKUP(E269/G$2,{0,0.4,0.45,0.5,0.55,0.6,0.65,0.7,0.75,0.8,1},{0,2,2.25,2.5,2.75,3,3.25,3.5,3.75,4}))))</f>
        <v/>
      </c>
      <c r="H269" s="2" t="str">
        <f>IF(COUNT($A269)=0,"",IF($A269&lt;&gt;DRAFT!$B271,"ERR",IF(DRAFT!AA271="3E","3E",IF(COUNT(DRAFT!W271,DRAFT!AA271)&gt;0,DRAFT!AB271,""))))</f>
        <v/>
      </c>
      <c r="I269" s="2" t="str">
        <f>IF(COUNT($A269)=0,"",IF(H269="3E","3E",IF(H269="","I",LOOKUP(H269/J$2,{0,0.4,0.45,0.5,0.55,0.6,0.65,0.7,0.75,0.8,1},{"F","D","C","C+","B-","B","B+","A-","A","A+"}))))</f>
        <v/>
      </c>
      <c r="J269" s="1" t="str">
        <f>IF(COUNT($A269)=0,"",IF(H269="","--",IF(H269="3E","3E",LOOKUP(H269/J$2,{0,0.4,0.45,0.5,0.55,0.6,0.65,0.7,0.75,0.8,1},{0,2,2.25,2.5,2.75,3,3.25,3.5,3.75,4}))))</f>
        <v/>
      </c>
      <c r="K269" s="2" t="str">
        <f>IF(COUNT($A269)=0,"",IF($A269&lt;&gt;DRAFT!$B271,"ERR",IF(DRAFT!AJ271="3E","3E",IF(COUNT(DRAFT!AF271,DRAFT!AJ271)&gt;0,DRAFT!AK271,""))))</f>
        <v/>
      </c>
      <c r="L269" s="2" t="str">
        <f>IF(COUNT($A269)=0,"",IF(K269="3E","3E",IF(K269="","I",LOOKUP(K269/M$2,{0,0.4,0.45,0.5,0.55,0.6,0.65,0.7,0.75,0.8,1},{"F","D","C","C+","B-","B","B+","A-","A","A+"}))))</f>
        <v/>
      </c>
      <c r="M269" s="1" t="str">
        <f>IF(COUNT($A269)=0,"",IF(K269="","--",IF(K269="3E","3E",LOOKUP(K269/M$2,{0,0.4,0.45,0.5,0.55,0.6,0.65,0.7,0.75,0.8,1},{0,2,2.25,2.5,2.75,3,3.25,3.5,3.75,4}))))</f>
        <v/>
      </c>
      <c r="N269" s="2" t="str">
        <f>IF(COUNT($A269)=0,"",IF($A269&lt;&gt;DRAFT!$B271,"ERR",IF(DRAFT!AS271="3E","3E",IF(COUNT(DRAFT!AO271,DRAFT!AS271)&gt;0,DRAFT!AT271,""))))</f>
        <v/>
      </c>
      <c r="O269" s="2" t="str">
        <f>IF(COUNT($A269)=0,"",IF(N269="3E","3E",IF(N269="","I",LOOKUP(N269/P$2,{0,0.4,0.45,0.5,0.55,0.6,0.65,0.7,0.75,0.8,1},{"F","D","C","C+","B-","B","B+","A-","A","A+"}))))</f>
        <v/>
      </c>
      <c r="P269" s="1" t="str">
        <f>IF(COUNT($A269)=0,"",IF(N269="","--",IF(N269="3E","3E",LOOKUP(N269/P$2,{0,0.4,0.45,0.5,0.55,0.6,0.65,0.7,0.75,0.8,1},{0,2,2.25,2.5,2.75,3,3.25,3.5,3.75,4}))))</f>
        <v/>
      </c>
      <c r="Q269" s="2" t="str">
        <f>IF(COUNT($A269)=0,"",IF($A269&lt;&gt;DRAFT!$B271,"ERR",IF(DRAFT!BB271="3E","3E",IF(COUNT(DRAFT!AX271,DRAFT!BB271)&gt;0,DRAFT!BC271,""))))</f>
        <v/>
      </c>
      <c r="R269" s="2" t="str">
        <f>IF(COUNT($A269)=0,"",IF(Q269="3E","3E",IF(Q269="","I",LOOKUP(Q269/S$2,{0,0.4,0.45,0.5,0.55,0.6,0.65,0.7,0.75,0.8,1},{"F","D","C","C+","B-","B","B+","A-","A","A+"}))))</f>
        <v/>
      </c>
      <c r="S269" s="1" t="str">
        <f>IF(COUNT($A269)=0,"",IF(Q269="","--",IF(Q269="3E","3E",LOOKUP(Q269/S$2,{0,0.4,0.45,0.5,0.55,0.6,0.65,0.7,0.75,0.8,1},{0,2,2.25,2.5,2.75,3,3.25,3.5,3.75,4}))))</f>
        <v/>
      </c>
      <c r="T269" s="2" t="str">
        <f>IF(COUNT($A269)=0,"",IF($A269&lt;&gt;DRAFT!$B271,"ERR",IF(DRAFT!BK271="3E","3E",IF(COUNT(DRAFT!BG271,DRAFT!BK271)&gt;0,DRAFT!BL271,""))))</f>
        <v/>
      </c>
      <c r="U269" s="2" t="str">
        <f>IF(COUNT($A269)=0,"",IF(T269="3E","3E",IF(T269="","I",LOOKUP(T269/V$2,{0,0.4,0.45,0.5,0.55,0.6,0.65,0.7,0.75,0.8,1},{"F","D","C","C+","B-","B","B+","A-","A","A+"}))))</f>
        <v/>
      </c>
      <c r="V269" s="1" t="str">
        <f>IF(COUNT($A269)=0,"",IF(T269="","--",IF(T269="3E","3E",LOOKUP(T269/V$2,{0,0.4,0.45,0.5,0.55,0.6,0.65,0.7,0.75,0.8,1},{0,2,2.25,2.5,2.75,3,3.25,3.5,3.75,4}))))</f>
        <v/>
      </c>
      <c r="W269" s="2" t="str">
        <f>IF(COUNT($A269)=0,"",IF($A269&lt;&gt;DRAFT!$B271,"ERR",IF(DRAFT!BT271="3E","3E",IF(COUNT(DRAFT!BP271,DRAFT!BT271)&gt;0,DRAFT!BU271,""))))</f>
        <v/>
      </c>
      <c r="X269" s="2" t="str">
        <f>IF(COUNT($A269)=0,"",IF(W269="3E","3E",IF(W269="","I",LOOKUP(W269/Y$2,{0,0.4,0.45,0.5,0.55,0.6,0.65,0.7,0.75,0.8,1},{"F","D","C","C+","B-","B","B+","A-","A","A+"}))))</f>
        <v/>
      </c>
      <c r="Y269" s="1" t="str">
        <f>IF(COUNT($A269)=0,"",IF(W269="","--",IF(W269="3E","3E",LOOKUP(W269/Y$2,{0,0.4,0.45,0.5,0.55,0.6,0.65,0.7,0.75,0.8,1},{0,2,2.25,2.5,2.75,3,3.25,3.5,3.75,4}))))</f>
        <v/>
      </c>
      <c r="Z269" s="2" t="str">
        <f>IF(COUNT($A269)=0,"",IF($A269&lt;&gt;DRAFT!$B271,"ERR",IF(DRAFT!CC271="3E","3E",IF(COUNT(DRAFT!BY271,DRAFT!CC271)&gt;0,DRAFT!CD271,""))))</f>
        <v/>
      </c>
      <c r="AA269" s="2" t="str">
        <f>IF(COUNT($A269)=0,"",IF(Z269="3E","3E",IF(Z269="","I",LOOKUP(Z269/AB$2,{0,0.4,0.45,0.5,0.55,0.6,0.65,0.7,0.75,0.8,1},{"F","D","C","C+","B-","B","B+","A-","A","A+"}))))</f>
        <v/>
      </c>
      <c r="AB269" s="1" t="str">
        <f>IF(COUNT($A269)=0,"",IF(Z269="","--",IF(Z269="3E","3E",LOOKUP(Z269/AB$2,{0,0.4,0.45,0.5,0.55,0.6,0.65,0.7,0.75,0.8,1},{0,2,2.25,2.5,2.75,3,3.25,3.5,3.75,4}))))</f>
        <v/>
      </c>
      <c r="AC269" s="2" t="str">
        <f>IF(COUNT($A269)=0,"",IF($A269&lt;&gt;DRAFT!$B271,"ERR",IF(DRAFT!CF271&gt;0,DRAFT!CF271,"")))</f>
        <v/>
      </c>
      <c r="AD269" s="2" t="str">
        <f>IF(COUNT($A269)=0,"",IF(AC269="3E","3E",IF(AC269="","I",LOOKUP(AC269/AE$2,{0,0.4,0.45,0.5,0.55,0.6,0.65,0.7,0.75,0.8,1},{"F","D","C","C+","B-","B","B+","A-","A","A+"}))))</f>
        <v/>
      </c>
      <c r="AE269" s="1" t="str">
        <f>IF(COUNT($A269)=0,"",IF(AC269="","--",IF(AC269="3E","3E",LOOKUP(AC269/AE$2,{0,0.4,0.45,0.5,0.55,0.6,0.65,0.7,0.75,0.8,1},{0,2,2.25,2.5,2.75,3,3.25,3.5,3.75,4}))))</f>
        <v/>
      </c>
      <c r="AF269" s="2" t="str">
        <f>IF(COUNT($A269)=0,"",IF($A269&lt;&gt;DRAFT!$B271,"ERR",IF(DRAFT!CI271&gt;0,DRAFT!CK271,"")))</f>
        <v/>
      </c>
      <c r="AG269" s="2" t="str">
        <f>IF(COUNT($A269)=0,"",IF(AF269="3E","3E",IF(AF269="","I",LOOKUP(AF269/AH$2,{0,0.4,0.45,0.5,0.55,0.6,0.65,0.7,0.75,0.8,1},{"F","D","C","C+","B-","B","B+","A-","A","A+"}))))</f>
        <v/>
      </c>
      <c r="AH269" s="1" t="str">
        <f>IF(COUNT($A269)=0,"",IF(AF269="","--",IF(AF269="3E","3E",LOOKUP(AF269/AH$2,{0,0.4,0.45,0.5,0.55,0.6,0.65,0.7,0.75,0.8,1},{0,2,2.25,2.5,2.75,3,3.25,3.5,3.75,4}))))</f>
        <v/>
      </c>
      <c r="AI269" s="2" t="str">
        <f>IF($A269&lt;&gt;DRAFT!$B271,"ERR",IF(OR(COUNT($A269)=0,COUNT(DRAFT!CL271:CN271,DRAFT!CP271:CR271)=0),"",CEILING(SUM(DRAFT!CO271,DRAFT!CS271,DRAFT!CT271),1)))</f>
        <v/>
      </c>
      <c r="AJ269" s="2" t="str">
        <f>IF(COUNT($A269)=0,"",IF(AI269="3E","3E",IF(AI269="","I",LOOKUP(AI269/AK$2,{0,0.4,0.45,0.5,0.55,0.6,0.65,0.7,0.75,0.8,1},{"F","D","C","C+","B-","B","B+","A-","A","A+"}))))</f>
        <v/>
      </c>
      <c r="AK269" s="1" t="str">
        <f>IF(COUNT($A269)=0,"",IF(AI269="","--",IF(AI269="3E","3E",LOOKUP(AI269/AK$2,{0,0.4,0.45,0.5,0.55,0.6,0.65,0.7,0.75,0.8,1},{0,2,2.25,2.5,2.75,3,3.25,3.5,3.75,4}))))</f>
        <v/>
      </c>
      <c r="AL269" s="4" t="str">
        <f>IF(OR(COUNT($A269)=0,COUNT(B269:AK269)=0),"",IF(COUNTIF(B269:AK269,"3E")&gt;0,"3E",IF(DRAFT!$A271="R",TRUNC(SUMPRODUCT(RGP,RCP)/TCP,3),TRUNC((SUMPRODUCT(--(IMDGP&gt;0)*IMDGP,IMCP)+CEILING(DRAFT!$DB271*42,0.25))/TCP,3))))</f>
        <v/>
      </c>
      <c r="AM269" s="2" t="str">
        <f>IF(OR(COUNT($A269)=0,COUNT(B269:AK269)=0),"",IF(COUNTIF(B269:AK269,"3E")&gt;0,"3E",IF(DRAFT!$A271="R",SUMPRODUCT(--(RGP&gt;=2),RCP),SUMPRODUCT(--(IMDGP&gt;0),--(IMGP=0),IMCP)+DRAFT!$DC271)))</f>
        <v/>
      </c>
      <c r="AN269" s="67" t="str">
        <f>IF(AL269="3E","3E",IF(COUNT($A269)=0,"",IF(COUNT(AI269)=0,"--",ROUND(((CEILING(DRAFT!$CV271*38,0.25)+CEILING(DRAFT!$CX271*38,0.25)+CEILING(DRAFT!$CZ271*42,0.25)+CEILING($AL269*42,0.25))/160),2))))</f>
        <v/>
      </c>
      <c r="AO269" s="2" t="str">
        <f>IF(AN269="3E","3E",IF(COUNT($A269)=0,"",IF(COUNT(AN269)=0,"I",LOOKUP(AN269,{0,2,2.25,2.5,2.75,3,3.25,3.5,3.75,4},{"F","D","C","C+","B-","B","B+","A-","A","A+"}))))</f>
        <v/>
      </c>
      <c r="AP269" s="2" t="str">
        <f>IF(AN269="3E","3E",IF(OR(COUNT(A269)=0,COUNT(AN269)=0),"",DRAFT!CW271+DRAFT!CY271+DRAFT!DA271+N(TABULATION!AM269)))</f>
        <v/>
      </c>
      <c r="AQ269" s="2" t="str">
        <f>IF(OR(COUNT($A269)=0,COUNT(B269:AK269)=0),"",IF(COUNTIF(B269:AM269,"3E")&gt;0,"3E",IF(AND(DRAFT!$A271="IM",OR($AL269&gt;DRAFT!$DB271,$AM269&gt;DRAFT!$DC271)),"IMPROVED",IF(AND(DRAFT!$A271="IM",$AL269&lt;=DRAFT!$DB271,$AM269&lt;=DRAFT!$DC271),"NOT IMPROVED",IF(AND(DRAFT!CU271="S",AH269&gt;=2,AK269&gt;=2,AN269&gt;=2.5,AP269&gt;=144),"PASS","FAIL")))))</f>
        <v/>
      </c>
      <c r="AR269" s="2" t="str">
        <f t="shared" si="8"/>
        <v/>
      </c>
      <c r="AS269" s="2" t="str">
        <f t="shared" si="9"/>
        <v/>
      </c>
    </row>
    <row r="270" spans="1:45" ht="18.95" customHeight="1" x14ac:dyDescent="0.25">
      <c r="A270" s="3" t="str">
        <f>IF(DRAFT!$B272="","",DRAFT!$B272)</f>
        <v/>
      </c>
      <c r="B270" s="2" t="str">
        <f>IF(COUNT($A270)=0,"",IF($A270&lt;&gt;DRAFT!$B272,"ERR",IF(DRAFT!I272="3E","3E",IF(COUNT(DRAFT!E272,DRAFT!I272)&gt;0,DRAFT!J272,""))))</f>
        <v/>
      </c>
      <c r="C270" s="2" t="str">
        <f>IF(COUNT($A270)=0,"",IF(B270="3E","3E",IF(B270="","I",LOOKUP(B270/D$2,{0,0.4,0.45,0.5,0.55,0.6,0.65,0.7,0.75,0.8,1},{"F","D","C","C+","B-","B","B+","A-","A","A+"}))))</f>
        <v/>
      </c>
      <c r="D270" s="1" t="str">
        <f>IF(COUNT($A270)=0,"",IF(B270="","--",IF(B270="3E","3E",LOOKUP(B270/D$2,{0,0.4,0.45,0.5,0.55,0.6,0.65,0.7,0.75,0.8,1},{0,2,2.25,2.5,2.75,3,3.25,3.5,3.75,4}))))</f>
        <v/>
      </c>
      <c r="E270" s="2" t="str">
        <f>IF(COUNT($A270)=0,"",IF($A270&lt;&gt;DRAFT!$B272,"ERR",IF(DRAFT!R272="3E","3E",IF(COUNT(DRAFT!N272,DRAFT!R272)&gt;0,DRAFT!S272,""))))</f>
        <v/>
      </c>
      <c r="F270" s="2" t="str">
        <f>IF(COUNT($A270)=0,"",IF(E270="3E","3E",IF(E270="","I",LOOKUP(E270/G$2,{0,0.4,0.45,0.5,0.55,0.6,0.65,0.7,0.75,0.8,1},{"F","D","C","C+","B-","B","B+","A-","A","A+"}))))</f>
        <v/>
      </c>
      <c r="G270" s="1" t="str">
        <f>IF(COUNT($A270)=0,"",IF(E270="","--",IF(E270="3E","3E",LOOKUP(E270/G$2,{0,0.4,0.45,0.5,0.55,0.6,0.65,0.7,0.75,0.8,1},{0,2,2.25,2.5,2.75,3,3.25,3.5,3.75,4}))))</f>
        <v/>
      </c>
      <c r="H270" s="2" t="str">
        <f>IF(COUNT($A270)=0,"",IF($A270&lt;&gt;DRAFT!$B272,"ERR",IF(DRAFT!AA272="3E","3E",IF(COUNT(DRAFT!W272,DRAFT!AA272)&gt;0,DRAFT!AB272,""))))</f>
        <v/>
      </c>
      <c r="I270" s="2" t="str">
        <f>IF(COUNT($A270)=0,"",IF(H270="3E","3E",IF(H270="","I",LOOKUP(H270/J$2,{0,0.4,0.45,0.5,0.55,0.6,0.65,0.7,0.75,0.8,1},{"F","D","C","C+","B-","B","B+","A-","A","A+"}))))</f>
        <v/>
      </c>
      <c r="J270" s="1" t="str">
        <f>IF(COUNT($A270)=0,"",IF(H270="","--",IF(H270="3E","3E",LOOKUP(H270/J$2,{0,0.4,0.45,0.5,0.55,0.6,0.65,0.7,0.75,0.8,1},{0,2,2.25,2.5,2.75,3,3.25,3.5,3.75,4}))))</f>
        <v/>
      </c>
      <c r="K270" s="2" t="str">
        <f>IF(COUNT($A270)=0,"",IF($A270&lt;&gt;DRAFT!$B272,"ERR",IF(DRAFT!AJ272="3E","3E",IF(COUNT(DRAFT!AF272,DRAFT!AJ272)&gt;0,DRAFT!AK272,""))))</f>
        <v/>
      </c>
      <c r="L270" s="2" t="str">
        <f>IF(COUNT($A270)=0,"",IF(K270="3E","3E",IF(K270="","I",LOOKUP(K270/M$2,{0,0.4,0.45,0.5,0.55,0.6,0.65,0.7,0.75,0.8,1},{"F","D","C","C+","B-","B","B+","A-","A","A+"}))))</f>
        <v/>
      </c>
      <c r="M270" s="1" t="str">
        <f>IF(COUNT($A270)=0,"",IF(K270="","--",IF(K270="3E","3E",LOOKUP(K270/M$2,{0,0.4,0.45,0.5,0.55,0.6,0.65,0.7,0.75,0.8,1},{0,2,2.25,2.5,2.75,3,3.25,3.5,3.75,4}))))</f>
        <v/>
      </c>
      <c r="N270" s="2" t="str">
        <f>IF(COUNT($A270)=0,"",IF($A270&lt;&gt;DRAFT!$B272,"ERR",IF(DRAFT!AS272="3E","3E",IF(COUNT(DRAFT!AO272,DRAFT!AS272)&gt;0,DRAFT!AT272,""))))</f>
        <v/>
      </c>
      <c r="O270" s="2" t="str">
        <f>IF(COUNT($A270)=0,"",IF(N270="3E","3E",IF(N270="","I",LOOKUP(N270/P$2,{0,0.4,0.45,0.5,0.55,0.6,0.65,0.7,0.75,0.8,1},{"F","D","C","C+","B-","B","B+","A-","A","A+"}))))</f>
        <v/>
      </c>
      <c r="P270" s="1" t="str">
        <f>IF(COUNT($A270)=0,"",IF(N270="","--",IF(N270="3E","3E",LOOKUP(N270/P$2,{0,0.4,0.45,0.5,0.55,0.6,0.65,0.7,0.75,0.8,1},{0,2,2.25,2.5,2.75,3,3.25,3.5,3.75,4}))))</f>
        <v/>
      </c>
      <c r="Q270" s="2" t="str">
        <f>IF(COUNT($A270)=0,"",IF($A270&lt;&gt;DRAFT!$B272,"ERR",IF(DRAFT!BB272="3E","3E",IF(COUNT(DRAFT!AX272,DRAFT!BB272)&gt;0,DRAFT!BC272,""))))</f>
        <v/>
      </c>
      <c r="R270" s="2" t="str">
        <f>IF(COUNT($A270)=0,"",IF(Q270="3E","3E",IF(Q270="","I",LOOKUP(Q270/S$2,{0,0.4,0.45,0.5,0.55,0.6,0.65,0.7,0.75,0.8,1},{"F","D","C","C+","B-","B","B+","A-","A","A+"}))))</f>
        <v/>
      </c>
      <c r="S270" s="1" t="str">
        <f>IF(COUNT($A270)=0,"",IF(Q270="","--",IF(Q270="3E","3E",LOOKUP(Q270/S$2,{0,0.4,0.45,0.5,0.55,0.6,0.65,0.7,0.75,0.8,1},{0,2,2.25,2.5,2.75,3,3.25,3.5,3.75,4}))))</f>
        <v/>
      </c>
      <c r="T270" s="2" t="str">
        <f>IF(COUNT($A270)=0,"",IF($A270&lt;&gt;DRAFT!$B272,"ERR",IF(DRAFT!BK272="3E","3E",IF(COUNT(DRAFT!BG272,DRAFT!BK272)&gt;0,DRAFT!BL272,""))))</f>
        <v/>
      </c>
      <c r="U270" s="2" t="str">
        <f>IF(COUNT($A270)=0,"",IF(T270="3E","3E",IF(T270="","I",LOOKUP(T270/V$2,{0,0.4,0.45,0.5,0.55,0.6,0.65,0.7,0.75,0.8,1},{"F","D","C","C+","B-","B","B+","A-","A","A+"}))))</f>
        <v/>
      </c>
      <c r="V270" s="1" t="str">
        <f>IF(COUNT($A270)=0,"",IF(T270="","--",IF(T270="3E","3E",LOOKUP(T270/V$2,{0,0.4,0.45,0.5,0.55,0.6,0.65,0.7,0.75,0.8,1},{0,2,2.25,2.5,2.75,3,3.25,3.5,3.75,4}))))</f>
        <v/>
      </c>
      <c r="W270" s="2" t="str">
        <f>IF(COUNT($A270)=0,"",IF($A270&lt;&gt;DRAFT!$B272,"ERR",IF(DRAFT!BT272="3E","3E",IF(COUNT(DRAFT!BP272,DRAFT!BT272)&gt;0,DRAFT!BU272,""))))</f>
        <v/>
      </c>
      <c r="X270" s="2" t="str">
        <f>IF(COUNT($A270)=0,"",IF(W270="3E","3E",IF(W270="","I",LOOKUP(W270/Y$2,{0,0.4,0.45,0.5,0.55,0.6,0.65,0.7,0.75,0.8,1},{"F","D","C","C+","B-","B","B+","A-","A","A+"}))))</f>
        <v/>
      </c>
      <c r="Y270" s="1" t="str">
        <f>IF(COUNT($A270)=0,"",IF(W270="","--",IF(W270="3E","3E",LOOKUP(W270/Y$2,{0,0.4,0.45,0.5,0.55,0.6,0.65,0.7,0.75,0.8,1},{0,2,2.25,2.5,2.75,3,3.25,3.5,3.75,4}))))</f>
        <v/>
      </c>
      <c r="Z270" s="2" t="str">
        <f>IF(COUNT($A270)=0,"",IF($A270&lt;&gt;DRAFT!$B272,"ERR",IF(DRAFT!CC272="3E","3E",IF(COUNT(DRAFT!BY272,DRAFT!CC272)&gt;0,DRAFT!CD272,""))))</f>
        <v/>
      </c>
      <c r="AA270" s="2" t="str">
        <f>IF(COUNT($A270)=0,"",IF(Z270="3E","3E",IF(Z270="","I",LOOKUP(Z270/AB$2,{0,0.4,0.45,0.5,0.55,0.6,0.65,0.7,0.75,0.8,1},{"F","D","C","C+","B-","B","B+","A-","A","A+"}))))</f>
        <v/>
      </c>
      <c r="AB270" s="1" t="str">
        <f>IF(COUNT($A270)=0,"",IF(Z270="","--",IF(Z270="3E","3E",LOOKUP(Z270/AB$2,{0,0.4,0.45,0.5,0.55,0.6,0.65,0.7,0.75,0.8,1},{0,2,2.25,2.5,2.75,3,3.25,3.5,3.75,4}))))</f>
        <v/>
      </c>
      <c r="AC270" s="2" t="str">
        <f>IF(COUNT($A270)=0,"",IF($A270&lt;&gt;DRAFT!$B272,"ERR",IF(DRAFT!CF272&gt;0,DRAFT!CF272,"")))</f>
        <v/>
      </c>
      <c r="AD270" s="2" t="str">
        <f>IF(COUNT($A270)=0,"",IF(AC270="3E","3E",IF(AC270="","I",LOOKUP(AC270/AE$2,{0,0.4,0.45,0.5,0.55,0.6,0.65,0.7,0.75,0.8,1},{"F","D","C","C+","B-","B","B+","A-","A","A+"}))))</f>
        <v/>
      </c>
      <c r="AE270" s="1" t="str">
        <f>IF(COUNT($A270)=0,"",IF(AC270="","--",IF(AC270="3E","3E",LOOKUP(AC270/AE$2,{0,0.4,0.45,0.5,0.55,0.6,0.65,0.7,0.75,0.8,1},{0,2,2.25,2.5,2.75,3,3.25,3.5,3.75,4}))))</f>
        <v/>
      </c>
      <c r="AF270" s="2" t="str">
        <f>IF(COUNT($A270)=0,"",IF($A270&lt;&gt;DRAFT!$B272,"ERR",IF(DRAFT!CI272&gt;0,DRAFT!CK272,"")))</f>
        <v/>
      </c>
      <c r="AG270" s="2" t="str">
        <f>IF(COUNT($A270)=0,"",IF(AF270="3E","3E",IF(AF270="","I",LOOKUP(AF270/AH$2,{0,0.4,0.45,0.5,0.55,0.6,0.65,0.7,0.75,0.8,1},{"F","D","C","C+","B-","B","B+","A-","A","A+"}))))</f>
        <v/>
      </c>
      <c r="AH270" s="1" t="str">
        <f>IF(COUNT($A270)=0,"",IF(AF270="","--",IF(AF270="3E","3E",LOOKUP(AF270/AH$2,{0,0.4,0.45,0.5,0.55,0.6,0.65,0.7,0.75,0.8,1},{0,2,2.25,2.5,2.75,3,3.25,3.5,3.75,4}))))</f>
        <v/>
      </c>
      <c r="AI270" s="2" t="str">
        <f>IF($A270&lt;&gt;DRAFT!$B272,"ERR",IF(OR(COUNT($A270)=0,COUNT(DRAFT!CL272:CN272,DRAFT!CP272:CR272)=0),"",CEILING(SUM(DRAFT!CO272,DRAFT!CS272,DRAFT!CT272),1)))</f>
        <v/>
      </c>
      <c r="AJ270" s="2" t="str">
        <f>IF(COUNT($A270)=0,"",IF(AI270="3E","3E",IF(AI270="","I",LOOKUP(AI270/AK$2,{0,0.4,0.45,0.5,0.55,0.6,0.65,0.7,0.75,0.8,1},{"F","D","C","C+","B-","B","B+","A-","A","A+"}))))</f>
        <v/>
      </c>
      <c r="AK270" s="1" t="str">
        <f>IF(COUNT($A270)=0,"",IF(AI270="","--",IF(AI270="3E","3E",LOOKUP(AI270/AK$2,{0,0.4,0.45,0.5,0.55,0.6,0.65,0.7,0.75,0.8,1},{0,2,2.25,2.5,2.75,3,3.25,3.5,3.75,4}))))</f>
        <v/>
      </c>
      <c r="AL270" s="4" t="str">
        <f>IF(OR(COUNT($A270)=0,COUNT(B270:AK270)=0),"",IF(COUNTIF(B270:AK270,"3E")&gt;0,"3E",IF(DRAFT!$A272="R",TRUNC(SUMPRODUCT(RGP,RCP)/TCP,3),TRUNC((SUMPRODUCT(--(IMDGP&gt;0)*IMDGP,IMCP)+CEILING(DRAFT!$DB272*42,0.25))/TCP,3))))</f>
        <v/>
      </c>
      <c r="AM270" s="2" t="str">
        <f>IF(OR(COUNT($A270)=0,COUNT(B270:AK270)=0),"",IF(COUNTIF(B270:AK270,"3E")&gt;0,"3E",IF(DRAFT!$A272="R",SUMPRODUCT(--(RGP&gt;=2),RCP),SUMPRODUCT(--(IMDGP&gt;0),--(IMGP=0),IMCP)+DRAFT!$DC272)))</f>
        <v/>
      </c>
      <c r="AN270" s="67" t="str">
        <f>IF(AL270="3E","3E",IF(COUNT($A270)=0,"",IF(COUNT(AI270)=0,"--",ROUND(((CEILING(DRAFT!$CV272*38,0.25)+CEILING(DRAFT!$CX272*38,0.25)+CEILING(DRAFT!$CZ272*42,0.25)+CEILING($AL270*42,0.25))/160),2))))</f>
        <v/>
      </c>
      <c r="AO270" s="2" t="str">
        <f>IF(AN270="3E","3E",IF(COUNT($A270)=0,"",IF(COUNT(AN270)=0,"I",LOOKUP(AN270,{0,2,2.25,2.5,2.75,3,3.25,3.5,3.75,4},{"F","D","C","C+","B-","B","B+","A-","A","A+"}))))</f>
        <v/>
      </c>
      <c r="AP270" s="2" t="str">
        <f>IF(AN270="3E","3E",IF(OR(COUNT(A270)=0,COUNT(AN270)=0),"",DRAFT!CW272+DRAFT!CY272+DRAFT!DA272+N(TABULATION!AM270)))</f>
        <v/>
      </c>
      <c r="AQ270" s="2" t="str">
        <f>IF(OR(COUNT($A270)=0,COUNT(B270:AK270)=0),"",IF(COUNTIF(B270:AM270,"3E")&gt;0,"3E",IF(AND(DRAFT!$A272="IM",OR($AL270&gt;DRAFT!$DB272,$AM270&gt;DRAFT!$DC272)),"IMPROVED",IF(AND(DRAFT!$A272="IM",$AL270&lt;=DRAFT!$DB272,$AM270&lt;=DRAFT!$DC272),"NOT IMPROVED",IF(AND(DRAFT!CU272="S",AH270&gt;=2,AK270&gt;=2,AN270&gt;=2.5,AP270&gt;=144),"PASS","FAIL")))))</f>
        <v/>
      </c>
      <c r="AR270" s="2" t="str">
        <f t="shared" si="8"/>
        <v/>
      </c>
      <c r="AS270" s="2" t="str">
        <f t="shared" si="9"/>
        <v/>
      </c>
    </row>
    <row r="271" spans="1:45" ht="18.95" customHeight="1" x14ac:dyDescent="0.25">
      <c r="A271" s="3" t="str">
        <f>IF(DRAFT!$B273="","",DRAFT!$B273)</f>
        <v/>
      </c>
      <c r="B271" s="2" t="str">
        <f>IF(COUNT($A271)=0,"",IF($A271&lt;&gt;DRAFT!$B273,"ERR",IF(DRAFT!I273="3E","3E",IF(COUNT(DRAFT!E273,DRAFT!I273)&gt;0,DRAFT!J273,""))))</f>
        <v/>
      </c>
      <c r="C271" s="2" t="str">
        <f>IF(COUNT($A271)=0,"",IF(B271="3E","3E",IF(B271="","I",LOOKUP(B271/D$2,{0,0.4,0.45,0.5,0.55,0.6,0.65,0.7,0.75,0.8,1},{"F","D","C","C+","B-","B","B+","A-","A","A+"}))))</f>
        <v/>
      </c>
      <c r="D271" s="1" t="str">
        <f>IF(COUNT($A271)=0,"",IF(B271="","--",IF(B271="3E","3E",LOOKUP(B271/D$2,{0,0.4,0.45,0.5,0.55,0.6,0.65,0.7,0.75,0.8,1},{0,2,2.25,2.5,2.75,3,3.25,3.5,3.75,4}))))</f>
        <v/>
      </c>
      <c r="E271" s="2" t="str">
        <f>IF(COUNT($A271)=0,"",IF($A271&lt;&gt;DRAFT!$B273,"ERR",IF(DRAFT!R273="3E","3E",IF(COUNT(DRAFT!N273,DRAFT!R273)&gt;0,DRAFT!S273,""))))</f>
        <v/>
      </c>
      <c r="F271" s="2" t="str">
        <f>IF(COUNT($A271)=0,"",IF(E271="3E","3E",IF(E271="","I",LOOKUP(E271/G$2,{0,0.4,0.45,0.5,0.55,0.6,0.65,0.7,0.75,0.8,1},{"F","D","C","C+","B-","B","B+","A-","A","A+"}))))</f>
        <v/>
      </c>
      <c r="G271" s="1" t="str">
        <f>IF(COUNT($A271)=0,"",IF(E271="","--",IF(E271="3E","3E",LOOKUP(E271/G$2,{0,0.4,0.45,0.5,0.55,0.6,0.65,0.7,0.75,0.8,1},{0,2,2.25,2.5,2.75,3,3.25,3.5,3.75,4}))))</f>
        <v/>
      </c>
      <c r="H271" s="2" t="str">
        <f>IF(COUNT($A271)=0,"",IF($A271&lt;&gt;DRAFT!$B273,"ERR",IF(DRAFT!AA273="3E","3E",IF(COUNT(DRAFT!W273,DRAFT!AA273)&gt;0,DRAFT!AB273,""))))</f>
        <v/>
      </c>
      <c r="I271" s="2" t="str">
        <f>IF(COUNT($A271)=0,"",IF(H271="3E","3E",IF(H271="","I",LOOKUP(H271/J$2,{0,0.4,0.45,0.5,0.55,0.6,0.65,0.7,0.75,0.8,1},{"F","D","C","C+","B-","B","B+","A-","A","A+"}))))</f>
        <v/>
      </c>
      <c r="J271" s="1" t="str">
        <f>IF(COUNT($A271)=0,"",IF(H271="","--",IF(H271="3E","3E",LOOKUP(H271/J$2,{0,0.4,0.45,0.5,0.55,0.6,0.65,0.7,0.75,0.8,1},{0,2,2.25,2.5,2.75,3,3.25,3.5,3.75,4}))))</f>
        <v/>
      </c>
      <c r="K271" s="2" t="str">
        <f>IF(COUNT($A271)=0,"",IF($A271&lt;&gt;DRAFT!$B273,"ERR",IF(DRAFT!AJ273="3E","3E",IF(COUNT(DRAFT!AF273,DRAFT!AJ273)&gt;0,DRAFT!AK273,""))))</f>
        <v/>
      </c>
      <c r="L271" s="2" t="str">
        <f>IF(COUNT($A271)=0,"",IF(K271="3E","3E",IF(K271="","I",LOOKUP(K271/M$2,{0,0.4,0.45,0.5,0.55,0.6,0.65,0.7,0.75,0.8,1},{"F","D","C","C+","B-","B","B+","A-","A","A+"}))))</f>
        <v/>
      </c>
      <c r="M271" s="1" t="str">
        <f>IF(COUNT($A271)=0,"",IF(K271="","--",IF(K271="3E","3E",LOOKUP(K271/M$2,{0,0.4,0.45,0.5,0.55,0.6,0.65,0.7,0.75,0.8,1},{0,2,2.25,2.5,2.75,3,3.25,3.5,3.75,4}))))</f>
        <v/>
      </c>
      <c r="N271" s="2" t="str">
        <f>IF(COUNT($A271)=0,"",IF($A271&lt;&gt;DRAFT!$B273,"ERR",IF(DRAFT!AS273="3E","3E",IF(COUNT(DRAFT!AO273,DRAFT!AS273)&gt;0,DRAFT!AT273,""))))</f>
        <v/>
      </c>
      <c r="O271" s="2" t="str">
        <f>IF(COUNT($A271)=0,"",IF(N271="3E","3E",IF(N271="","I",LOOKUP(N271/P$2,{0,0.4,0.45,0.5,0.55,0.6,0.65,0.7,0.75,0.8,1},{"F","D","C","C+","B-","B","B+","A-","A","A+"}))))</f>
        <v/>
      </c>
      <c r="P271" s="1" t="str">
        <f>IF(COUNT($A271)=0,"",IF(N271="","--",IF(N271="3E","3E",LOOKUP(N271/P$2,{0,0.4,0.45,0.5,0.55,0.6,0.65,0.7,0.75,0.8,1},{0,2,2.25,2.5,2.75,3,3.25,3.5,3.75,4}))))</f>
        <v/>
      </c>
      <c r="Q271" s="2" t="str">
        <f>IF(COUNT($A271)=0,"",IF($A271&lt;&gt;DRAFT!$B273,"ERR",IF(DRAFT!BB273="3E","3E",IF(COUNT(DRAFT!AX273,DRAFT!BB273)&gt;0,DRAFT!BC273,""))))</f>
        <v/>
      </c>
      <c r="R271" s="2" t="str">
        <f>IF(COUNT($A271)=0,"",IF(Q271="3E","3E",IF(Q271="","I",LOOKUP(Q271/S$2,{0,0.4,0.45,0.5,0.55,0.6,0.65,0.7,0.75,0.8,1},{"F","D","C","C+","B-","B","B+","A-","A","A+"}))))</f>
        <v/>
      </c>
      <c r="S271" s="1" t="str">
        <f>IF(COUNT($A271)=0,"",IF(Q271="","--",IF(Q271="3E","3E",LOOKUP(Q271/S$2,{0,0.4,0.45,0.5,0.55,0.6,0.65,0.7,0.75,0.8,1},{0,2,2.25,2.5,2.75,3,3.25,3.5,3.75,4}))))</f>
        <v/>
      </c>
      <c r="T271" s="2" t="str">
        <f>IF(COUNT($A271)=0,"",IF($A271&lt;&gt;DRAFT!$B273,"ERR",IF(DRAFT!BK273="3E","3E",IF(COUNT(DRAFT!BG273,DRAFT!BK273)&gt;0,DRAFT!BL273,""))))</f>
        <v/>
      </c>
      <c r="U271" s="2" t="str">
        <f>IF(COUNT($A271)=0,"",IF(T271="3E","3E",IF(T271="","I",LOOKUP(T271/V$2,{0,0.4,0.45,0.5,0.55,0.6,0.65,0.7,0.75,0.8,1},{"F","D","C","C+","B-","B","B+","A-","A","A+"}))))</f>
        <v/>
      </c>
      <c r="V271" s="1" t="str">
        <f>IF(COUNT($A271)=0,"",IF(T271="","--",IF(T271="3E","3E",LOOKUP(T271/V$2,{0,0.4,0.45,0.5,0.55,0.6,0.65,0.7,0.75,0.8,1},{0,2,2.25,2.5,2.75,3,3.25,3.5,3.75,4}))))</f>
        <v/>
      </c>
      <c r="W271" s="2" t="str">
        <f>IF(COUNT($A271)=0,"",IF($A271&lt;&gt;DRAFT!$B273,"ERR",IF(DRAFT!BT273="3E","3E",IF(COUNT(DRAFT!BP273,DRAFT!BT273)&gt;0,DRAFT!BU273,""))))</f>
        <v/>
      </c>
      <c r="X271" s="2" t="str">
        <f>IF(COUNT($A271)=0,"",IF(W271="3E","3E",IF(W271="","I",LOOKUP(W271/Y$2,{0,0.4,0.45,0.5,0.55,0.6,0.65,0.7,0.75,0.8,1},{"F","D","C","C+","B-","B","B+","A-","A","A+"}))))</f>
        <v/>
      </c>
      <c r="Y271" s="1" t="str">
        <f>IF(COUNT($A271)=0,"",IF(W271="","--",IF(W271="3E","3E",LOOKUP(W271/Y$2,{0,0.4,0.45,0.5,0.55,0.6,0.65,0.7,0.75,0.8,1},{0,2,2.25,2.5,2.75,3,3.25,3.5,3.75,4}))))</f>
        <v/>
      </c>
      <c r="Z271" s="2" t="str">
        <f>IF(COUNT($A271)=0,"",IF($A271&lt;&gt;DRAFT!$B273,"ERR",IF(DRAFT!CC273="3E","3E",IF(COUNT(DRAFT!BY273,DRAFT!CC273)&gt;0,DRAFT!CD273,""))))</f>
        <v/>
      </c>
      <c r="AA271" s="2" t="str">
        <f>IF(COUNT($A271)=0,"",IF(Z271="3E","3E",IF(Z271="","I",LOOKUP(Z271/AB$2,{0,0.4,0.45,0.5,0.55,0.6,0.65,0.7,0.75,0.8,1},{"F","D","C","C+","B-","B","B+","A-","A","A+"}))))</f>
        <v/>
      </c>
      <c r="AB271" s="1" t="str">
        <f>IF(COUNT($A271)=0,"",IF(Z271="","--",IF(Z271="3E","3E",LOOKUP(Z271/AB$2,{0,0.4,0.45,0.5,0.55,0.6,0.65,0.7,0.75,0.8,1},{0,2,2.25,2.5,2.75,3,3.25,3.5,3.75,4}))))</f>
        <v/>
      </c>
      <c r="AC271" s="2" t="str">
        <f>IF(COUNT($A271)=0,"",IF($A271&lt;&gt;DRAFT!$B273,"ERR",IF(DRAFT!CF273&gt;0,DRAFT!CF273,"")))</f>
        <v/>
      </c>
      <c r="AD271" s="2" t="str">
        <f>IF(COUNT($A271)=0,"",IF(AC271="3E","3E",IF(AC271="","I",LOOKUP(AC271/AE$2,{0,0.4,0.45,0.5,0.55,0.6,0.65,0.7,0.75,0.8,1},{"F","D","C","C+","B-","B","B+","A-","A","A+"}))))</f>
        <v/>
      </c>
      <c r="AE271" s="1" t="str">
        <f>IF(COUNT($A271)=0,"",IF(AC271="","--",IF(AC271="3E","3E",LOOKUP(AC271/AE$2,{0,0.4,0.45,0.5,0.55,0.6,0.65,0.7,0.75,0.8,1},{0,2,2.25,2.5,2.75,3,3.25,3.5,3.75,4}))))</f>
        <v/>
      </c>
      <c r="AF271" s="2" t="str">
        <f>IF(COUNT($A271)=0,"",IF($A271&lt;&gt;DRAFT!$B273,"ERR",IF(DRAFT!CI273&gt;0,DRAFT!CK273,"")))</f>
        <v/>
      </c>
      <c r="AG271" s="2" t="str">
        <f>IF(COUNT($A271)=0,"",IF(AF271="3E","3E",IF(AF271="","I",LOOKUP(AF271/AH$2,{0,0.4,0.45,0.5,0.55,0.6,0.65,0.7,0.75,0.8,1},{"F","D","C","C+","B-","B","B+","A-","A","A+"}))))</f>
        <v/>
      </c>
      <c r="AH271" s="1" t="str">
        <f>IF(COUNT($A271)=0,"",IF(AF271="","--",IF(AF271="3E","3E",LOOKUP(AF271/AH$2,{0,0.4,0.45,0.5,0.55,0.6,0.65,0.7,0.75,0.8,1},{0,2,2.25,2.5,2.75,3,3.25,3.5,3.75,4}))))</f>
        <v/>
      </c>
      <c r="AI271" s="2" t="str">
        <f>IF($A271&lt;&gt;DRAFT!$B273,"ERR",IF(OR(COUNT($A271)=0,COUNT(DRAFT!CL273:CN273,DRAFT!CP273:CR273)=0),"",CEILING(SUM(DRAFT!CO273,DRAFT!CS273,DRAFT!CT273),1)))</f>
        <v/>
      </c>
      <c r="AJ271" s="2" t="str">
        <f>IF(COUNT($A271)=0,"",IF(AI271="3E","3E",IF(AI271="","I",LOOKUP(AI271/AK$2,{0,0.4,0.45,0.5,0.55,0.6,0.65,0.7,0.75,0.8,1},{"F","D","C","C+","B-","B","B+","A-","A","A+"}))))</f>
        <v/>
      </c>
      <c r="AK271" s="1" t="str">
        <f>IF(COUNT($A271)=0,"",IF(AI271="","--",IF(AI271="3E","3E",LOOKUP(AI271/AK$2,{0,0.4,0.45,0.5,0.55,0.6,0.65,0.7,0.75,0.8,1},{0,2,2.25,2.5,2.75,3,3.25,3.5,3.75,4}))))</f>
        <v/>
      </c>
      <c r="AL271" s="4" t="str">
        <f>IF(OR(COUNT($A271)=0,COUNT(B271:AK271)=0),"",IF(COUNTIF(B271:AK271,"3E")&gt;0,"3E",IF(DRAFT!$A273="R",TRUNC(SUMPRODUCT(RGP,RCP)/TCP,3),TRUNC((SUMPRODUCT(--(IMDGP&gt;0)*IMDGP,IMCP)+CEILING(DRAFT!$DB273*42,0.25))/TCP,3))))</f>
        <v/>
      </c>
      <c r="AM271" s="2" t="str">
        <f>IF(OR(COUNT($A271)=0,COUNT(B271:AK271)=0),"",IF(COUNTIF(B271:AK271,"3E")&gt;0,"3E",IF(DRAFT!$A273="R",SUMPRODUCT(--(RGP&gt;=2),RCP),SUMPRODUCT(--(IMDGP&gt;0),--(IMGP=0),IMCP)+DRAFT!$DC273)))</f>
        <v/>
      </c>
      <c r="AN271" s="67" t="str">
        <f>IF(AL271="3E","3E",IF(COUNT($A271)=0,"",IF(COUNT(AI271)=0,"--",ROUND(((CEILING(DRAFT!$CV273*38,0.25)+CEILING(DRAFT!$CX273*38,0.25)+CEILING(DRAFT!$CZ273*42,0.25)+CEILING($AL271*42,0.25))/160),2))))</f>
        <v/>
      </c>
      <c r="AO271" s="2" t="str">
        <f>IF(AN271="3E","3E",IF(COUNT($A271)=0,"",IF(COUNT(AN271)=0,"I",LOOKUP(AN271,{0,2,2.25,2.5,2.75,3,3.25,3.5,3.75,4},{"F","D","C","C+","B-","B","B+","A-","A","A+"}))))</f>
        <v/>
      </c>
      <c r="AP271" s="2" t="str">
        <f>IF(AN271="3E","3E",IF(OR(COUNT(A271)=0,COUNT(AN271)=0),"",DRAFT!CW273+DRAFT!CY273+DRAFT!DA273+N(TABULATION!AM271)))</f>
        <v/>
      </c>
      <c r="AQ271" s="2" t="str">
        <f>IF(OR(COUNT($A271)=0,COUNT(B271:AK271)=0),"",IF(COUNTIF(B271:AM271,"3E")&gt;0,"3E",IF(AND(DRAFT!$A273="IM",OR($AL271&gt;DRAFT!$DB273,$AM271&gt;DRAFT!$DC273)),"IMPROVED",IF(AND(DRAFT!$A273="IM",$AL271&lt;=DRAFT!$DB273,$AM271&lt;=DRAFT!$DC273),"NOT IMPROVED",IF(AND(DRAFT!CU273="S",AH271&gt;=2,AK271&gt;=2,AN271&gt;=2.5,AP271&gt;=144),"PASS","FAIL")))))</f>
        <v/>
      </c>
      <c r="AR271" s="2" t="str">
        <f t="shared" si="8"/>
        <v/>
      </c>
      <c r="AS271" s="2" t="str">
        <f t="shared" si="9"/>
        <v/>
      </c>
    </row>
    <row r="272" spans="1:45" ht="18.95" customHeight="1" x14ac:dyDescent="0.25">
      <c r="A272" s="3" t="str">
        <f>IF(DRAFT!$B274="","",DRAFT!$B274)</f>
        <v/>
      </c>
      <c r="B272" s="2" t="str">
        <f>IF(COUNT($A272)=0,"",IF($A272&lt;&gt;DRAFT!$B274,"ERR",IF(DRAFT!I274="3E","3E",IF(COUNT(DRAFT!E274,DRAFT!I274)&gt;0,DRAFT!J274,""))))</f>
        <v/>
      </c>
      <c r="C272" s="2" t="str">
        <f>IF(COUNT($A272)=0,"",IF(B272="3E","3E",IF(B272="","I",LOOKUP(B272/D$2,{0,0.4,0.45,0.5,0.55,0.6,0.65,0.7,0.75,0.8,1},{"F","D","C","C+","B-","B","B+","A-","A","A+"}))))</f>
        <v/>
      </c>
      <c r="D272" s="1" t="str">
        <f>IF(COUNT($A272)=0,"",IF(B272="","--",IF(B272="3E","3E",LOOKUP(B272/D$2,{0,0.4,0.45,0.5,0.55,0.6,0.65,0.7,0.75,0.8,1},{0,2,2.25,2.5,2.75,3,3.25,3.5,3.75,4}))))</f>
        <v/>
      </c>
      <c r="E272" s="2" t="str">
        <f>IF(COUNT($A272)=0,"",IF($A272&lt;&gt;DRAFT!$B274,"ERR",IF(DRAFT!R274="3E","3E",IF(COUNT(DRAFT!N274,DRAFT!R274)&gt;0,DRAFT!S274,""))))</f>
        <v/>
      </c>
      <c r="F272" s="2" t="str">
        <f>IF(COUNT($A272)=0,"",IF(E272="3E","3E",IF(E272="","I",LOOKUP(E272/G$2,{0,0.4,0.45,0.5,0.55,0.6,0.65,0.7,0.75,0.8,1},{"F","D","C","C+","B-","B","B+","A-","A","A+"}))))</f>
        <v/>
      </c>
      <c r="G272" s="1" t="str">
        <f>IF(COUNT($A272)=0,"",IF(E272="","--",IF(E272="3E","3E",LOOKUP(E272/G$2,{0,0.4,0.45,0.5,0.55,0.6,0.65,0.7,0.75,0.8,1},{0,2,2.25,2.5,2.75,3,3.25,3.5,3.75,4}))))</f>
        <v/>
      </c>
      <c r="H272" s="2" t="str">
        <f>IF(COUNT($A272)=0,"",IF($A272&lt;&gt;DRAFT!$B274,"ERR",IF(DRAFT!AA274="3E","3E",IF(COUNT(DRAFT!W274,DRAFT!AA274)&gt;0,DRAFT!AB274,""))))</f>
        <v/>
      </c>
      <c r="I272" s="2" t="str">
        <f>IF(COUNT($A272)=0,"",IF(H272="3E","3E",IF(H272="","I",LOOKUP(H272/J$2,{0,0.4,0.45,0.5,0.55,0.6,0.65,0.7,0.75,0.8,1},{"F","D","C","C+","B-","B","B+","A-","A","A+"}))))</f>
        <v/>
      </c>
      <c r="J272" s="1" t="str">
        <f>IF(COUNT($A272)=0,"",IF(H272="","--",IF(H272="3E","3E",LOOKUP(H272/J$2,{0,0.4,0.45,0.5,0.55,0.6,0.65,0.7,0.75,0.8,1},{0,2,2.25,2.5,2.75,3,3.25,3.5,3.75,4}))))</f>
        <v/>
      </c>
      <c r="K272" s="2" t="str">
        <f>IF(COUNT($A272)=0,"",IF($A272&lt;&gt;DRAFT!$B274,"ERR",IF(DRAFT!AJ274="3E","3E",IF(COUNT(DRAFT!AF274,DRAFT!AJ274)&gt;0,DRAFT!AK274,""))))</f>
        <v/>
      </c>
      <c r="L272" s="2" t="str">
        <f>IF(COUNT($A272)=0,"",IF(K272="3E","3E",IF(K272="","I",LOOKUP(K272/M$2,{0,0.4,0.45,0.5,0.55,0.6,0.65,0.7,0.75,0.8,1},{"F","D","C","C+","B-","B","B+","A-","A","A+"}))))</f>
        <v/>
      </c>
      <c r="M272" s="1" t="str">
        <f>IF(COUNT($A272)=0,"",IF(K272="","--",IF(K272="3E","3E",LOOKUP(K272/M$2,{0,0.4,0.45,0.5,0.55,0.6,0.65,0.7,0.75,0.8,1},{0,2,2.25,2.5,2.75,3,3.25,3.5,3.75,4}))))</f>
        <v/>
      </c>
      <c r="N272" s="2" t="str">
        <f>IF(COUNT($A272)=0,"",IF($A272&lt;&gt;DRAFT!$B274,"ERR",IF(DRAFT!AS274="3E","3E",IF(COUNT(DRAFT!AO274,DRAFT!AS274)&gt;0,DRAFT!AT274,""))))</f>
        <v/>
      </c>
      <c r="O272" s="2" t="str">
        <f>IF(COUNT($A272)=0,"",IF(N272="3E","3E",IF(N272="","I",LOOKUP(N272/P$2,{0,0.4,0.45,0.5,0.55,0.6,0.65,0.7,0.75,0.8,1},{"F","D","C","C+","B-","B","B+","A-","A","A+"}))))</f>
        <v/>
      </c>
      <c r="P272" s="1" t="str">
        <f>IF(COUNT($A272)=0,"",IF(N272="","--",IF(N272="3E","3E",LOOKUP(N272/P$2,{0,0.4,0.45,0.5,0.55,0.6,0.65,0.7,0.75,0.8,1},{0,2,2.25,2.5,2.75,3,3.25,3.5,3.75,4}))))</f>
        <v/>
      </c>
      <c r="Q272" s="2" t="str">
        <f>IF(COUNT($A272)=0,"",IF($A272&lt;&gt;DRAFT!$B274,"ERR",IF(DRAFT!BB274="3E","3E",IF(COUNT(DRAFT!AX274,DRAFT!BB274)&gt;0,DRAFT!BC274,""))))</f>
        <v/>
      </c>
      <c r="R272" s="2" t="str">
        <f>IF(COUNT($A272)=0,"",IF(Q272="3E","3E",IF(Q272="","I",LOOKUP(Q272/S$2,{0,0.4,0.45,0.5,0.55,0.6,0.65,0.7,0.75,0.8,1},{"F","D","C","C+","B-","B","B+","A-","A","A+"}))))</f>
        <v/>
      </c>
      <c r="S272" s="1" t="str">
        <f>IF(COUNT($A272)=0,"",IF(Q272="","--",IF(Q272="3E","3E",LOOKUP(Q272/S$2,{0,0.4,0.45,0.5,0.55,0.6,0.65,0.7,0.75,0.8,1},{0,2,2.25,2.5,2.75,3,3.25,3.5,3.75,4}))))</f>
        <v/>
      </c>
      <c r="T272" s="2" t="str">
        <f>IF(COUNT($A272)=0,"",IF($A272&lt;&gt;DRAFT!$B274,"ERR",IF(DRAFT!BK274="3E","3E",IF(COUNT(DRAFT!BG274,DRAFT!BK274)&gt;0,DRAFT!BL274,""))))</f>
        <v/>
      </c>
      <c r="U272" s="2" t="str">
        <f>IF(COUNT($A272)=0,"",IF(T272="3E","3E",IF(T272="","I",LOOKUP(T272/V$2,{0,0.4,0.45,0.5,0.55,0.6,0.65,0.7,0.75,0.8,1},{"F","D","C","C+","B-","B","B+","A-","A","A+"}))))</f>
        <v/>
      </c>
      <c r="V272" s="1" t="str">
        <f>IF(COUNT($A272)=0,"",IF(T272="","--",IF(T272="3E","3E",LOOKUP(T272/V$2,{0,0.4,0.45,0.5,0.55,0.6,0.65,0.7,0.75,0.8,1},{0,2,2.25,2.5,2.75,3,3.25,3.5,3.75,4}))))</f>
        <v/>
      </c>
      <c r="W272" s="2" t="str">
        <f>IF(COUNT($A272)=0,"",IF($A272&lt;&gt;DRAFT!$B274,"ERR",IF(DRAFT!BT274="3E","3E",IF(COUNT(DRAFT!BP274,DRAFT!BT274)&gt;0,DRAFT!BU274,""))))</f>
        <v/>
      </c>
      <c r="X272" s="2" t="str">
        <f>IF(COUNT($A272)=0,"",IF(W272="3E","3E",IF(W272="","I",LOOKUP(W272/Y$2,{0,0.4,0.45,0.5,0.55,0.6,0.65,0.7,0.75,0.8,1},{"F","D","C","C+","B-","B","B+","A-","A","A+"}))))</f>
        <v/>
      </c>
      <c r="Y272" s="1" t="str">
        <f>IF(COUNT($A272)=0,"",IF(W272="","--",IF(W272="3E","3E",LOOKUP(W272/Y$2,{0,0.4,0.45,0.5,0.55,0.6,0.65,0.7,0.75,0.8,1},{0,2,2.25,2.5,2.75,3,3.25,3.5,3.75,4}))))</f>
        <v/>
      </c>
      <c r="Z272" s="2" t="str">
        <f>IF(COUNT($A272)=0,"",IF($A272&lt;&gt;DRAFT!$B274,"ERR",IF(DRAFT!CC274="3E","3E",IF(COUNT(DRAFT!BY274,DRAFT!CC274)&gt;0,DRAFT!CD274,""))))</f>
        <v/>
      </c>
      <c r="AA272" s="2" t="str">
        <f>IF(COUNT($A272)=0,"",IF(Z272="3E","3E",IF(Z272="","I",LOOKUP(Z272/AB$2,{0,0.4,0.45,0.5,0.55,0.6,0.65,0.7,0.75,0.8,1},{"F","D","C","C+","B-","B","B+","A-","A","A+"}))))</f>
        <v/>
      </c>
      <c r="AB272" s="1" t="str">
        <f>IF(COUNT($A272)=0,"",IF(Z272="","--",IF(Z272="3E","3E",LOOKUP(Z272/AB$2,{0,0.4,0.45,0.5,0.55,0.6,0.65,0.7,0.75,0.8,1},{0,2,2.25,2.5,2.75,3,3.25,3.5,3.75,4}))))</f>
        <v/>
      </c>
      <c r="AC272" s="2" t="str">
        <f>IF(COUNT($A272)=0,"",IF($A272&lt;&gt;DRAFT!$B274,"ERR",IF(DRAFT!CF274&gt;0,DRAFT!CF274,"")))</f>
        <v/>
      </c>
      <c r="AD272" s="2" t="str">
        <f>IF(COUNT($A272)=0,"",IF(AC272="3E","3E",IF(AC272="","I",LOOKUP(AC272/AE$2,{0,0.4,0.45,0.5,0.55,0.6,0.65,0.7,0.75,0.8,1},{"F","D","C","C+","B-","B","B+","A-","A","A+"}))))</f>
        <v/>
      </c>
      <c r="AE272" s="1" t="str">
        <f>IF(COUNT($A272)=0,"",IF(AC272="","--",IF(AC272="3E","3E",LOOKUP(AC272/AE$2,{0,0.4,0.45,0.5,0.55,0.6,0.65,0.7,0.75,0.8,1},{0,2,2.25,2.5,2.75,3,3.25,3.5,3.75,4}))))</f>
        <v/>
      </c>
      <c r="AF272" s="2" t="str">
        <f>IF(COUNT($A272)=0,"",IF($A272&lt;&gt;DRAFT!$B274,"ERR",IF(DRAFT!CI274&gt;0,DRAFT!CK274,"")))</f>
        <v/>
      </c>
      <c r="AG272" s="2" t="str">
        <f>IF(COUNT($A272)=0,"",IF(AF272="3E","3E",IF(AF272="","I",LOOKUP(AF272/AH$2,{0,0.4,0.45,0.5,0.55,0.6,0.65,0.7,0.75,0.8,1},{"F","D","C","C+","B-","B","B+","A-","A","A+"}))))</f>
        <v/>
      </c>
      <c r="AH272" s="1" t="str">
        <f>IF(COUNT($A272)=0,"",IF(AF272="","--",IF(AF272="3E","3E",LOOKUP(AF272/AH$2,{0,0.4,0.45,0.5,0.55,0.6,0.65,0.7,0.75,0.8,1},{0,2,2.25,2.5,2.75,3,3.25,3.5,3.75,4}))))</f>
        <v/>
      </c>
      <c r="AI272" s="2" t="str">
        <f>IF($A272&lt;&gt;DRAFT!$B274,"ERR",IF(OR(COUNT($A272)=0,COUNT(DRAFT!CL274:CN274,DRAFT!CP274:CR274)=0),"",CEILING(SUM(DRAFT!CO274,DRAFT!CS274,DRAFT!CT274),1)))</f>
        <v/>
      </c>
      <c r="AJ272" s="2" t="str">
        <f>IF(COUNT($A272)=0,"",IF(AI272="3E","3E",IF(AI272="","I",LOOKUP(AI272/AK$2,{0,0.4,0.45,0.5,0.55,0.6,0.65,0.7,0.75,0.8,1},{"F","D","C","C+","B-","B","B+","A-","A","A+"}))))</f>
        <v/>
      </c>
      <c r="AK272" s="1" t="str">
        <f>IF(COUNT($A272)=0,"",IF(AI272="","--",IF(AI272="3E","3E",LOOKUP(AI272/AK$2,{0,0.4,0.45,0.5,0.55,0.6,0.65,0.7,0.75,0.8,1},{0,2,2.25,2.5,2.75,3,3.25,3.5,3.75,4}))))</f>
        <v/>
      </c>
      <c r="AL272" s="4" t="str">
        <f>IF(OR(COUNT($A272)=0,COUNT(B272:AK272)=0),"",IF(COUNTIF(B272:AK272,"3E")&gt;0,"3E",IF(DRAFT!$A274="R",TRUNC(SUMPRODUCT(RGP,RCP)/TCP,3),TRUNC((SUMPRODUCT(--(IMDGP&gt;0)*IMDGP,IMCP)+CEILING(DRAFT!$DB274*42,0.25))/TCP,3))))</f>
        <v/>
      </c>
      <c r="AM272" s="2" t="str">
        <f>IF(OR(COUNT($A272)=0,COUNT(B272:AK272)=0),"",IF(COUNTIF(B272:AK272,"3E")&gt;0,"3E",IF(DRAFT!$A274="R",SUMPRODUCT(--(RGP&gt;=2),RCP),SUMPRODUCT(--(IMDGP&gt;0),--(IMGP=0),IMCP)+DRAFT!$DC274)))</f>
        <v/>
      </c>
      <c r="AN272" s="67" t="str">
        <f>IF(AL272="3E","3E",IF(COUNT($A272)=0,"",IF(COUNT(AI272)=0,"--",ROUND(((CEILING(DRAFT!$CV274*38,0.25)+CEILING(DRAFT!$CX274*38,0.25)+CEILING(DRAFT!$CZ274*42,0.25)+CEILING($AL272*42,0.25))/160),2))))</f>
        <v/>
      </c>
      <c r="AO272" s="2" t="str">
        <f>IF(AN272="3E","3E",IF(COUNT($A272)=0,"",IF(COUNT(AN272)=0,"I",LOOKUP(AN272,{0,2,2.25,2.5,2.75,3,3.25,3.5,3.75,4},{"F","D","C","C+","B-","B","B+","A-","A","A+"}))))</f>
        <v/>
      </c>
      <c r="AP272" s="2" t="str">
        <f>IF(AN272="3E","3E",IF(OR(COUNT(A272)=0,COUNT(AN272)=0),"",DRAFT!CW274+DRAFT!CY274+DRAFT!DA274+N(TABULATION!AM272)))</f>
        <v/>
      </c>
      <c r="AQ272" s="2" t="str">
        <f>IF(OR(COUNT($A272)=0,COUNT(B272:AK272)=0),"",IF(COUNTIF(B272:AM272,"3E")&gt;0,"3E",IF(AND(DRAFT!$A274="IM",OR($AL272&gt;DRAFT!$DB274,$AM272&gt;DRAFT!$DC274)),"IMPROVED",IF(AND(DRAFT!$A274="IM",$AL272&lt;=DRAFT!$DB274,$AM272&lt;=DRAFT!$DC274),"NOT IMPROVED",IF(AND(DRAFT!CU274="S",AH272&gt;=2,AK272&gt;=2,AN272&gt;=2.5,AP272&gt;=144),"PASS","FAIL")))))</f>
        <v/>
      </c>
      <c r="AR272" s="2" t="str">
        <f t="shared" si="8"/>
        <v/>
      </c>
      <c r="AS272" s="2" t="str">
        <f t="shared" si="9"/>
        <v/>
      </c>
    </row>
    <row r="273" spans="1:45" ht="18.95" customHeight="1" x14ac:dyDescent="0.25">
      <c r="A273" s="3" t="str">
        <f>IF(DRAFT!$B275="","",DRAFT!$B275)</f>
        <v/>
      </c>
      <c r="B273" s="2" t="str">
        <f>IF(COUNT($A273)=0,"",IF($A273&lt;&gt;DRAFT!$B275,"ERR",IF(DRAFT!I275="3E","3E",IF(COUNT(DRAFT!E275,DRAFT!I275)&gt;0,DRAFT!J275,""))))</f>
        <v/>
      </c>
      <c r="C273" s="2" t="str">
        <f>IF(COUNT($A273)=0,"",IF(B273="3E","3E",IF(B273="","I",LOOKUP(B273/D$2,{0,0.4,0.45,0.5,0.55,0.6,0.65,0.7,0.75,0.8,1},{"F","D","C","C+","B-","B","B+","A-","A","A+"}))))</f>
        <v/>
      </c>
      <c r="D273" s="1" t="str">
        <f>IF(COUNT($A273)=0,"",IF(B273="","--",IF(B273="3E","3E",LOOKUP(B273/D$2,{0,0.4,0.45,0.5,0.55,0.6,0.65,0.7,0.75,0.8,1},{0,2,2.25,2.5,2.75,3,3.25,3.5,3.75,4}))))</f>
        <v/>
      </c>
      <c r="E273" s="2" t="str">
        <f>IF(COUNT($A273)=0,"",IF($A273&lt;&gt;DRAFT!$B275,"ERR",IF(DRAFT!R275="3E","3E",IF(COUNT(DRAFT!N275,DRAFT!R275)&gt;0,DRAFT!S275,""))))</f>
        <v/>
      </c>
      <c r="F273" s="2" t="str">
        <f>IF(COUNT($A273)=0,"",IF(E273="3E","3E",IF(E273="","I",LOOKUP(E273/G$2,{0,0.4,0.45,0.5,0.55,0.6,0.65,0.7,0.75,0.8,1},{"F","D","C","C+","B-","B","B+","A-","A","A+"}))))</f>
        <v/>
      </c>
      <c r="G273" s="1" t="str">
        <f>IF(COUNT($A273)=0,"",IF(E273="","--",IF(E273="3E","3E",LOOKUP(E273/G$2,{0,0.4,0.45,0.5,0.55,0.6,0.65,0.7,0.75,0.8,1},{0,2,2.25,2.5,2.75,3,3.25,3.5,3.75,4}))))</f>
        <v/>
      </c>
      <c r="H273" s="2" t="str">
        <f>IF(COUNT($A273)=0,"",IF($A273&lt;&gt;DRAFT!$B275,"ERR",IF(DRAFT!AA275="3E","3E",IF(COUNT(DRAFT!W275,DRAFT!AA275)&gt;0,DRAFT!AB275,""))))</f>
        <v/>
      </c>
      <c r="I273" s="2" t="str">
        <f>IF(COUNT($A273)=0,"",IF(H273="3E","3E",IF(H273="","I",LOOKUP(H273/J$2,{0,0.4,0.45,0.5,0.55,0.6,0.65,0.7,0.75,0.8,1},{"F","D","C","C+","B-","B","B+","A-","A","A+"}))))</f>
        <v/>
      </c>
      <c r="J273" s="1" t="str">
        <f>IF(COUNT($A273)=0,"",IF(H273="","--",IF(H273="3E","3E",LOOKUP(H273/J$2,{0,0.4,0.45,0.5,0.55,0.6,0.65,0.7,0.75,0.8,1},{0,2,2.25,2.5,2.75,3,3.25,3.5,3.75,4}))))</f>
        <v/>
      </c>
      <c r="K273" s="2" t="str">
        <f>IF(COUNT($A273)=0,"",IF($A273&lt;&gt;DRAFT!$B275,"ERR",IF(DRAFT!AJ275="3E","3E",IF(COUNT(DRAFT!AF275,DRAFT!AJ275)&gt;0,DRAFT!AK275,""))))</f>
        <v/>
      </c>
      <c r="L273" s="2" t="str">
        <f>IF(COUNT($A273)=0,"",IF(K273="3E","3E",IF(K273="","I",LOOKUP(K273/M$2,{0,0.4,0.45,0.5,0.55,0.6,0.65,0.7,0.75,0.8,1},{"F","D","C","C+","B-","B","B+","A-","A","A+"}))))</f>
        <v/>
      </c>
      <c r="M273" s="1" t="str">
        <f>IF(COUNT($A273)=0,"",IF(K273="","--",IF(K273="3E","3E",LOOKUP(K273/M$2,{0,0.4,0.45,0.5,0.55,0.6,0.65,0.7,0.75,0.8,1},{0,2,2.25,2.5,2.75,3,3.25,3.5,3.75,4}))))</f>
        <v/>
      </c>
      <c r="N273" s="2" t="str">
        <f>IF(COUNT($A273)=0,"",IF($A273&lt;&gt;DRAFT!$B275,"ERR",IF(DRAFT!AS275="3E","3E",IF(COUNT(DRAFT!AO275,DRAFT!AS275)&gt;0,DRAFT!AT275,""))))</f>
        <v/>
      </c>
      <c r="O273" s="2" t="str">
        <f>IF(COUNT($A273)=0,"",IF(N273="3E","3E",IF(N273="","I",LOOKUP(N273/P$2,{0,0.4,0.45,0.5,0.55,0.6,0.65,0.7,0.75,0.8,1},{"F","D","C","C+","B-","B","B+","A-","A","A+"}))))</f>
        <v/>
      </c>
      <c r="P273" s="1" t="str">
        <f>IF(COUNT($A273)=0,"",IF(N273="","--",IF(N273="3E","3E",LOOKUP(N273/P$2,{0,0.4,0.45,0.5,0.55,0.6,0.65,0.7,0.75,0.8,1},{0,2,2.25,2.5,2.75,3,3.25,3.5,3.75,4}))))</f>
        <v/>
      </c>
      <c r="Q273" s="2" t="str">
        <f>IF(COUNT($A273)=0,"",IF($A273&lt;&gt;DRAFT!$B275,"ERR",IF(DRAFT!BB275="3E","3E",IF(COUNT(DRAFT!AX275,DRAFT!BB275)&gt;0,DRAFT!BC275,""))))</f>
        <v/>
      </c>
      <c r="R273" s="2" t="str">
        <f>IF(COUNT($A273)=0,"",IF(Q273="3E","3E",IF(Q273="","I",LOOKUP(Q273/S$2,{0,0.4,0.45,0.5,0.55,0.6,0.65,0.7,0.75,0.8,1},{"F","D","C","C+","B-","B","B+","A-","A","A+"}))))</f>
        <v/>
      </c>
      <c r="S273" s="1" t="str">
        <f>IF(COUNT($A273)=0,"",IF(Q273="","--",IF(Q273="3E","3E",LOOKUP(Q273/S$2,{0,0.4,0.45,0.5,0.55,0.6,0.65,0.7,0.75,0.8,1},{0,2,2.25,2.5,2.75,3,3.25,3.5,3.75,4}))))</f>
        <v/>
      </c>
      <c r="T273" s="2" t="str">
        <f>IF(COUNT($A273)=0,"",IF($A273&lt;&gt;DRAFT!$B275,"ERR",IF(DRAFT!BK275="3E","3E",IF(COUNT(DRAFT!BG275,DRAFT!BK275)&gt;0,DRAFT!BL275,""))))</f>
        <v/>
      </c>
      <c r="U273" s="2" t="str">
        <f>IF(COUNT($A273)=0,"",IF(T273="3E","3E",IF(T273="","I",LOOKUP(T273/V$2,{0,0.4,0.45,0.5,0.55,0.6,0.65,0.7,0.75,0.8,1},{"F","D","C","C+","B-","B","B+","A-","A","A+"}))))</f>
        <v/>
      </c>
      <c r="V273" s="1" t="str">
        <f>IF(COUNT($A273)=0,"",IF(T273="","--",IF(T273="3E","3E",LOOKUP(T273/V$2,{0,0.4,0.45,0.5,0.55,0.6,0.65,0.7,0.75,0.8,1},{0,2,2.25,2.5,2.75,3,3.25,3.5,3.75,4}))))</f>
        <v/>
      </c>
      <c r="W273" s="2" t="str">
        <f>IF(COUNT($A273)=0,"",IF($A273&lt;&gt;DRAFT!$B275,"ERR",IF(DRAFT!BT275="3E","3E",IF(COUNT(DRAFT!BP275,DRAFT!BT275)&gt;0,DRAFT!BU275,""))))</f>
        <v/>
      </c>
      <c r="X273" s="2" t="str">
        <f>IF(COUNT($A273)=0,"",IF(W273="3E","3E",IF(W273="","I",LOOKUP(W273/Y$2,{0,0.4,0.45,0.5,0.55,0.6,0.65,0.7,0.75,0.8,1},{"F","D","C","C+","B-","B","B+","A-","A","A+"}))))</f>
        <v/>
      </c>
      <c r="Y273" s="1" t="str">
        <f>IF(COUNT($A273)=0,"",IF(W273="","--",IF(W273="3E","3E",LOOKUP(W273/Y$2,{0,0.4,0.45,0.5,0.55,0.6,0.65,0.7,0.75,0.8,1},{0,2,2.25,2.5,2.75,3,3.25,3.5,3.75,4}))))</f>
        <v/>
      </c>
      <c r="Z273" s="2" t="str">
        <f>IF(COUNT($A273)=0,"",IF($A273&lt;&gt;DRAFT!$B275,"ERR",IF(DRAFT!CC275="3E","3E",IF(COUNT(DRAFT!BY275,DRAFT!CC275)&gt;0,DRAFT!CD275,""))))</f>
        <v/>
      </c>
      <c r="AA273" s="2" t="str">
        <f>IF(COUNT($A273)=0,"",IF(Z273="3E","3E",IF(Z273="","I",LOOKUP(Z273/AB$2,{0,0.4,0.45,0.5,0.55,0.6,0.65,0.7,0.75,0.8,1},{"F","D","C","C+","B-","B","B+","A-","A","A+"}))))</f>
        <v/>
      </c>
      <c r="AB273" s="1" t="str">
        <f>IF(COUNT($A273)=0,"",IF(Z273="","--",IF(Z273="3E","3E",LOOKUP(Z273/AB$2,{0,0.4,0.45,0.5,0.55,0.6,0.65,0.7,0.75,0.8,1},{0,2,2.25,2.5,2.75,3,3.25,3.5,3.75,4}))))</f>
        <v/>
      </c>
      <c r="AC273" s="2" t="str">
        <f>IF(COUNT($A273)=0,"",IF($A273&lt;&gt;DRAFT!$B275,"ERR",IF(DRAFT!CF275&gt;0,DRAFT!CF275,"")))</f>
        <v/>
      </c>
      <c r="AD273" s="2" t="str">
        <f>IF(COUNT($A273)=0,"",IF(AC273="3E","3E",IF(AC273="","I",LOOKUP(AC273/AE$2,{0,0.4,0.45,0.5,0.55,0.6,0.65,0.7,0.75,0.8,1},{"F","D","C","C+","B-","B","B+","A-","A","A+"}))))</f>
        <v/>
      </c>
      <c r="AE273" s="1" t="str">
        <f>IF(COUNT($A273)=0,"",IF(AC273="","--",IF(AC273="3E","3E",LOOKUP(AC273/AE$2,{0,0.4,0.45,0.5,0.55,0.6,0.65,0.7,0.75,0.8,1},{0,2,2.25,2.5,2.75,3,3.25,3.5,3.75,4}))))</f>
        <v/>
      </c>
      <c r="AF273" s="2" t="str">
        <f>IF(COUNT($A273)=0,"",IF($A273&lt;&gt;DRAFT!$B275,"ERR",IF(DRAFT!CI275&gt;0,DRAFT!CK275,"")))</f>
        <v/>
      </c>
      <c r="AG273" s="2" t="str">
        <f>IF(COUNT($A273)=0,"",IF(AF273="3E","3E",IF(AF273="","I",LOOKUP(AF273/AH$2,{0,0.4,0.45,0.5,0.55,0.6,0.65,0.7,0.75,0.8,1},{"F","D","C","C+","B-","B","B+","A-","A","A+"}))))</f>
        <v/>
      </c>
      <c r="AH273" s="1" t="str">
        <f>IF(COUNT($A273)=0,"",IF(AF273="","--",IF(AF273="3E","3E",LOOKUP(AF273/AH$2,{0,0.4,0.45,0.5,0.55,0.6,0.65,0.7,0.75,0.8,1},{0,2,2.25,2.5,2.75,3,3.25,3.5,3.75,4}))))</f>
        <v/>
      </c>
      <c r="AI273" s="2" t="str">
        <f>IF($A273&lt;&gt;DRAFT!$B275,"ERR",IF(OR(COUNT($A273)=0,COUNT(DRAFT!CL275:CN275,DRAFT!CP275:CR275)=0),"",CEILING(SUM(DRAFT!CO275,DRAFT!CS275,DRAFT!CT275),1)))</f>
        <v/>
      </c>
      <c r="AJ273" s="2" t="str">
        <f>IF(COUNT($A273)=0,"",IF(AI273="3E","3E",IF(AI273="","I",LOOKUP(AI273/AK$2,{0,0.4,0.45,0.5,0.55,0.6,0.65,0.7,0.75,0.8,1},{"F","D","C","C+","B-","B","B+","A-","A","A+"}))))</f>
        <v/>
      </c>
      <c r="AK273" s="1" t="str">
        <f>IF(COUNT($A273)=0,"",IF(AI273="","--",IF(AI273="3E","3E",LOOKUP(AI273/AK$2,{0,0.4,0.45,0.5,0.55,0.6,0.65,0.7,0.75,0.8,1},{0,2,2.25,2.5,2.75,3,3.25,3.5,3.75,4}))))</f>
        <v/>
      </c>
      <c r="AL273" s="4" t="str">
        <f>IF(OR(COUNT($A273)=0,COUNT(B273:AK273)=0),"",IF(COUNTIF(B273:AK273,"3E")&gt;0,"3E",IF(DRAFT!$A275="R",TRUNC(SUMPRODUCT(RGP,RCP)/TCP,3),TRUNC((SUMPRODUCT(--(IMDGP&gt;0)*IMDGP,IMCP)+CEILING(DRAFT!$DB275*42,0.25))/TCP,3))))</f>
        <v/>
      </c>
      <c r="AM273" s="2" t="str">
        <f>IF(OR(COUNT($A273)=0,COUNT(B273:AK273)=0),"",IF(COUNTIF(B273:AK273,"3E")&gt;0,"3E",IF(DRAFT!$A275="R",SUMPRODUCT(--(RGP&gt;=2),RCP),SUMPRODUCT(--(IMDGP&gt;0),--(IMGP=0),IMCP)+DRAFT!$DC275)))</f>
        <v/>
      </c>
      <c r="AN273" s="67" t="str">
        <f>IF(AL273="3E","3E",IF(COUNT($A273)=0,"",IF(COUNT(AI273)=0,"--",ROUND(((CEILING(DRAFT!$CV275*38,0.25)+CEILING(DRAFT!$CX275*38,0.25)+CEILING(DRAFT!$CZ275*42,0.25)+CEILING($AL273*42,0.25))/160),2))))</f>
        <v/>
      </c>
      <c r="AO273" s="2" t="str">
        <f>IF(AN273="3E","3E",IF(COUNT($A273)=0,"",IF(COUNT(AN273)=0,"I",LOOKUP(AN273,{0,2,2.25,2.5,2.75,3,3.25,3.5,3.75,4},{"F","D","C","C+","B-","B","B+","A-","A","A+"}))))</f>
        <v/>
      </c>
      <c r="AP273" s="2" t="str">
        <f>IF(AN273="3E","3E",IF(OR(COUNT(A273)=0,COUNT(AN273)=0),"",DRAFT!CW275+DRAFT!CY275+DRAFT!DA275+N(TABULATION!AM273)))</f>
        <v/>
      </c>
      <c r="AQ273" s="2" t="str">
        <f>IF(OR(COUNT($A273)=0,COUNT(B273:AK273)=0),"",IF(COUNTIF(B273:AM273,"3E")&gt;0,"3E",IF(AND(DRAFT!$A275="IM",OR($AL273&gt;DRAFT!$DB275,$AM273&gt;DRAFT!$DC275)),"IMPROVED",IF(AND(DRAFT!$A275="IM",$AL273&lt;=DRAFT!$DB275,$AM273&lt;=DRAFT!$DC275),"NOT IMPROVED",IF(AND(DRAFT!CU275="S",AH273&gt;=2,AK273&gt;=2,AN273&gt;=2.5,AP273&gt;=144),"PASS","FAIL")))))</f>
        <v/>
      </c>
      <c r="AR273" s="2" t="str">
        <f t="shared" si="8"/>
        <v/>
      </c>
      <c r="AS273" s="2" t="str">
        <f t="shared" si="9"/>
        <v/>
      </c>
    </row>
    <row r="274" spans="1:45" ht="18.95" customHeight="1" x14ac:dyDescent="0.25">
      <c r="A274" s="3" t="str">
        <f>IF(DRAFT!$B276="","",DRAFT!$B276)</f>
        <v/>
      </c>
      <c r="B274" s="2" t="str">
        <f>IF(COUNT($A274)=0,"",IF($A274&lt;&gt;DRAFT!$B276,"ERR",IF(DRAFT!I276="3E","3E",IF(COUNT(DRAFT!E276,DRAFT!I276)&gt;0,DRAFT!J276,""))))</f>
        <v/>
      </c>
      <c r="C274" s="2" t="str">
        <f>IF(COUNT($A274)=0,"",IF(B274="3E","3E",IF(B274="","I",LOOKUP(B274/D$2,{0,0.4,0.45,0.5,0.55,0.6,0.65,0.7,0.75,0.8,1},{"F","D","C","C+","B-","B","B+","A-","A","A+"}))))</f>
        <v/>
      </c>
      <c r="D274" s="1" t="str">
        <f>IF(COUNT($A274)=0,"",IF(B274="","--",IF(B274="3E","3E",LOOKUP(B274/D$2,{0,0.4,0.45,0.5,0.55,0.6,0.65,0.7,0.75,0.8,1},{0,2,2.25,2.5,2.75,3,3.25,3.5,3.75,4}))))</f>
        <v/>
      </c>
      <c r="E274" s="2" t="str">
        <f>IF(COUNT($A274)=0,"",IF($A274&lt;&gt;DRAFT!$B276,"ERR",IF(DRAFT!R276="3E","3E",IF(COUNT(DRAFT!N276,DRAFT!R276)&gt;0,DRAFT!S276,""))))</f>
        <v/>
      </c>
      <c r="F274" s="2" t="str">
        <f>IF(COUNT($A274)=0,"",IF(E274="3E","3E",IF(E274="","I",LOOKUP(E274/G$2,{0,0.4,0.45,0.5,0.55,0.6,0.65,0.7,0.75,0.8,1},{"F","D","C","C+","B-","B","B+","A-","A","A+"}))))</f>
        <v/>
      </c>
      <c r="G274" s="1" t="str">
        <f>IF(COUNT($A274)=0,"",IF(E274="","--",IF(E274="3E","3E",LOOKUP(E274/G$2,{0,0.4,0.45,0.5,0.55,0.6,0.65,0.7,0.75,0.8,1},{0,2,2.25,2.5,2.75,3,3.25,3.5,3.75,4}))))</f>
        <v/>
      </c>
      <c r="H274" s="2" t="str">
        <f>IF(COUNT($A274)=0,"",IF($A274&lt;&gt;DRAFT!$B276,"ERR",IF(DRAFT!AA276="3E","3E",IF(COUNT(DRAFT!W276,DRAFT!AA276)&gt;0,DRAFT!AB276,""))))</f>
        <v/>
      </c>
      <c r="I274" s="2" t="str">
        <f>IF(COUNT($A274)=0,"",IF(H274="3E","3E",IF(H274="","I",LOOKUP(H274/J$2,{0,0.4,0.45,0.5,0.55,0.6,0.65,0.7,0.75,0.8,1},{"F","D","C","C+","B-","B","B+","A-","A","A+"}))))</f>
        <v/>
      </c>
      <c r="J274" s="1" t="str">
        <f>IF(COUNT($A274)=0,"",IF(H274="","--",IF(H274="3E","3E",LOOKUP(H274/J$2,{0,0.4,0.45,0.5,0.55,0.6,0.65,0.7,0.75,0.8,1},{0,2,2.25,2.5,2.75,3,3.25,3.5,3.75,4}))))</f>
        <v/>
      </c>
      <c r="K274" s="2" t="str">
        <f>IF(COUNT($A274)=0,"",IF($A274&lt;&gt;DRAFT!$B276,"ERR",IF(DRAFT!AJ276="3E","3E",IF(COUNT(DRAFT!AF276,DRAFT!AJ276)&gt;0,DRAFT!AK276,""))))</f>
        <v/>
      </c>
      <c r="L274" s="2" t="str">
        <f>IF(COUNT($A274)=0,"",IF(K274="3E","3E",IF(K274="","I",LOOKUP(K274/M$2,{0,0.4,0.45,0.5,0.55,0.6,0.65,0.7,0.75,0.8,1},{"F","D","C","C+","B-","B","B+","A-","A","A+"}))))</f>
        <v/>
      </c>
      <c r="M274" s="1" t="str">
        <f>IF(COUNT($A274)=0,"",IF(K274="","--",IF(K274="3E","3E",LOOKUP(K274/M$2,{0,0.4,0.45,0.5,0.55,0.6,0.65,0.7,0.75,0.8,1},{0,2,2.25,2.5,2.75,3,3.25,3.5,3.75,4}))))</f>
        <v/>
      </c>
      <c r="N274" s="2" t="str">
        <f>IF(COUNT($A274)=0,"",IF($A274&lt;&gt;DRAFT!$B276,"ERR",IF(DRAFT!AS276="3E","3E",IF(COUNT(DRAFT!AO276,DRAFT!AS276)&gt;0,DRAFT!AT276,""))))</f>
        <v/>
      </c>
      <c r="O274" s="2" t="str">
        <f>IF(COUNT($A274)=0,"",IF(N274="3E","3E",IF(N274="","I",LOOKUP(N274/P$2,{0,0.4,0.45,0.5,0.55,0.6,0.65,0.7,0.75,0.8,1},{"F","D","C","C+","B-","B","B+","A-","A","A+"}))))</f>
        <v/>
      </c>
      <c r="P274" s="1" t="str">
        <f>IF(COUNT($A274)=0,"",IF(N274="","--",IF(N274="3E","3E",LOOKUP(N274/P$2,{0,0.4,0.45,0.5,0.55,0.6,0.65,0.7,0.75,0.8,1},{0,2,2.25,2.5,2.75,3,3.25,3.5,3.75,4}))))</f>
        <v/>
      </c>
      <c r="Q274" s="2" t="str">
        <f>IF(COUNT($A274)=0,"",IF($A274&lt;&gt;DRAFT!$B276,"ERR",IF(DRAFT!BB276="3E","3E",IF(COUNT(DRAFT!AX276,DRAFT!BB276)&gt;0,DRAFT!BC276,""))))</f>
        <v/>
      </c>
      <c r="R274" s="2" t="str">
        <f>IF(COUNT($A274)=0,"",IF(Q274="3E","3E",IF(Q274="","I",LOOKUP(Q274/S$2,{0,0.4,0.45,0.5,0.55,0.6,0.65,0.7,0.75,0.8,1},{"F","D","C","C+","B-","B","B+","A-","A","A+"}))))</f>
        <v/>
      </c>
      <c r="S274" s="1" t="str">
        <f>IF(COUNT($A274)=0,"",IF(Q274="","--",IF(Q274="3E","3E",LOOKUP(Q274/S$2,{0,0.4,0.45,0.5,0.55,0.6,0.65,0.7,0.75,0.8,1},{0,2,2.25,2.5,2.75,3,3.25,3.5,3.75,4}))))</f>
        <v/>
      </c>
      <c r="T274" s="2" t="str">
        <f>IF(COUNT($A274)=0,"",IF($A274&lt;&gt;DRAFT!$B276,"ERR",IF(DRAFT!BK276="3E","3E",IF(COUNT(DRAFT!BG276,DRAFT!BK276)&gt;0,DRAFT!BL276,""))))</f>
        <v/>
      </c>
      <c r="U274" s="2" t="str">
        <f>IF(COUNT($A274)=0,"",IF(T274="3E","3E",IF(T274="","I",LOOKUP(T274/V$2,{0,0.4,0.45,0.5,0.55,0.6,0.65,0.7,0.75,0.8,1},{"F","D","C","C+","B-","B","B+","A-","A","A+"}))))</f>
        <v/>
      </c>
      <c r="V274" s="1" t="str">
        <f>IF(COUNT($A274)=0,"",IF(T274="","--",IF(T274="3E","3E",LOOKUP(T274/V$2,{0,0.4,0.45,0.5,0.55,0.6,0.65,0.7,0.75,0.8,1},{0,2,2.25,2.5,2.75,3,3.25,3.5,3.75,4}))))</f>
        <v/>
      </c>
      <c r="W274" s="2" t="str">
        <f>IF(COUNT($A274)=0,"",IF($A274&lt;&gt;DRAFT!$B276,"ERR",IF(DRAFT!BT276="3E","3E",IF(COUNT(DRAFT!BP276,DRAFT!BT276)&gt;0,DRAFT!BU276,""))))</f>
        <v/>
      </c>
      <c r="X274" s="2" t="str">
        <f>IF(COUNT($A274)=0,"",IF(W274="3E","3E",IF(W274="","I",LOOKUP(W274/Y$2,{0,0.4,0.45,0.5,0.55,0.6,0.65,0.7,0.75,0.8,1},{"F","D","C","C+","B-","B","B+","A-","A","A+"}))))</f>
        <v/>
      </c>
      <c r="Y274" s="1" t="str">
        <f>IF(COUNT($A274)=0,"",IF(W274="","--",IF(W274="3E","3E",LOOKUP(W274/Y$2,{0,0.4,0.45,0.5,0.55,0.6,0.65,0.7,0.75,0.8,1},{0,2,2.25,2.5,2.75,3,3.25,3.5,3.75,4}))))</f>
        <v/>
      </c>
      <c r="Z274" s="2" t="str">
        <f>IF(COUNT($A274)=0,"",IF($A274&lt;&gt;DRAFT!$B276,"ERR",IF(DRAFT!CC276="3E","3E",IF(COUNT(DRAFT!BY276,DRAFT!CC276)&gt;0,DRAFT!CD276,""))))</f>
        <v/>
      </c>
      <c r="AA274" s="2" t="str">
        <f>IF(COUNT($A274)=0,"",IF(Z274="3E","3E",IF(Z274="","I",LOOKUP(Z274/AB$2,{0,0.4,0.45,0.5,0.55,0.6,0.65,0.7,0.75,0.8,1},{"F","D","C","C+","B-","B","B+","A-","A","A+"}))))</f>
        <v/>
      </c>
      <c r="AB274" s="1" t="str">
        <f>IF(COUNT($A274)=0,"",IF(Z274="","--",IF(Z274="3E","3E",LOOKUP(Z274/AB$2,{0,0.4,0.45,0.5,0.55,0.6,0.65,0.7,0.75,0.8,1},{0,2,2.25,2.5,2.75,3,3.25,3.5,3.75,4}))))</f>
        <v/>
      </c>
      <c r="AC274" s="2" t="str">
        <f>IF(COUNT($A274)=0,"",IF($A274&lt;&gt;DRAFT!$B276,"ERR",IF(DRAFT!CF276&gt;0,DRAFT!CF276,"")))</f>
        <v/>
      </c>
      <c r="AD274" s="2" t="str">
        <f>IF(COUNT($A274)=0,"",IF(AC274="3E","3E",IF(AC274="","I",LOOKUP(AC274/AE$2,{0,0.4,0.45,0.5,0.55,0.6,0.65,0.7,0.75,0.8,1},{"F","D","C","C+","B-","B","B+","A-","A","A+"}))))</f>
        <v/>
      </c>
      <c r="AE274" s="1" t="str">
        <f>IF(COUNT($A274)=0,"",IF(AC274="","--",IF(AC274="3E","3E",LOOKUP(AC274/AE$2,{0,0.4,0.45,0.5,0.55,0.6,0.65,0.7,0.75,0.8,1},{0,2,2.25,2.5,2.75,3,3.25,3.5,3.75,4}))))</f>
        <v/>
      </c>
      <c r="AF274" s="2" t="str">
        <f>IF(COUNT($A274)=0,"",IF($A274&lt;&gt;DRAFT!$B276,"ERR",IF(DRAFT!CI276&gt;0,DRAFT!CK276,"")))</f>
        <v/>
      </c>
      <c r="AG274" s="2" t="str">
        <f>IF(COUNT($A274)=0,"",IF(AF274="3E","3E",IF(AF274="","I",LOOKUP(AF274/AH$2,{0,0.4,0.45,0.5,0.55,0.6,0.65,0.7,0.75,0.8,1},{"F","D","C","C+","B-","B","B+","A-","A","A+"}))))</f>
        <v/>
      </c>
      <c r="AH274" s="1" t="str">
        <f>IF(COUNT($A274)=0,"",IF(AF274="","--",IF(AF274="3E","3E",LOOKUP(AF274/AH$2,{0,0.4,0.45,0.5,0.55,0.6,0.65,0.7,0.75,0.8,1},{0,2,2.25,2.5,2.75,3,3.25,3.5,3.75,4}))))</f>
        <v/>
      </c>
      <c r="AI274" s="2" t="str">
        <f>IF($A274&lt;&gt;DRAFT!$B276,"ERR",IF(OR(COUNT($A274)=0,COUNT(DRAFT!CL276:CN276,DRAFT!CP276:CR276)=0),"",CEILING(SUM(DRAFT!CO276,DRAFT!CS276,DRAFT!CT276),1)))</f>
        <v/>
      </c>
      <c r="AJ274" s="2" t="str">
        <f>IF(COUNT($A274)=0,"",IF(AI274="3E","3E",IF(AI274="","I",LOOKUP(AI274/AK$2,{0,0.4,0.45,0.5,0.55,0.6,0.65,0.7,0.75,0.8,1},{"F","D","C","C+","B-","B","B+","A-","A","A+"}))))</f>
        <v/>
      </c>
      <c r="AK274" s="1" t="str">
        <f>IF(COUNT($A274)=0,"",IF(AI274="","--",IF(AI274="3E","3E",LOOKUP(AI274/AK$2,{0,0.4,0.45,0.5,0.55,0.6,0.65,0.7,0.75,0.8,1},{0,2,2.25,2.5,2.75,3,3.25,3.5,3.75,4}))))</f>
        <v/>
      </c>
      <c r="AL274" s="4" t="str">
        <f>IF(OR(COUNT($A274)=0,COUNT(B274:AK274)=0),"",IF(COUNTIF(B274:AK274,"3E")&gt;0,"3E",IF(DRAFT!$A276="R",TRUNC(SUMPRODUCT(RGP,RCP)/TCP,3),TRUNC((SUMPRODUCT(--(IMDGP&gt;0)*IMDGP,IMCP)+CEILING(DRAFT!$DB276*42,0.25))/TCP,3))))</f>
        <v/>
      </c>
      <c r="AM274" s="2" t="str">
        <f>IF(OR(COUNT($A274)=0,COUNT(B274:AK274)=0),"",IF(COUNTIF(B274:AK274,"3E")&gt;0,"3E",IF(DRAFT!$A276="R",SUMPRODUCT(--(RGP&gt;=2),RCP),SUMPRODUCT(--(IMDGP&gt;0),--(IMGP=0),IMCP)+DRAFT!$DC276)))</f>
        <v/>
      </c>
      <c r="AN274" s="67" t="str">
        <f>IF(AL274="3E","3E",IF(COUNT($A274)=0,"",IF(COUNT(AI274)=0,"--",ROUND(((CEILING(DRAFT!$CV276*38,0.25)+CEILING(DRAFT!$CX276*38,0.25)+CEILING(DRAFT!$CZ276*42,0.25)+CEILING($AL274*42,0.25))/160),2))))</f>
        <v/>
      </c>
      <c r="AO274" s="2" t="str">
        <f>IF(AN274="3E","3E",IF(COUNT($A274)=0,"",IF(COUNT(AN274)=0,"I",LOOKUP(AN274,{0,2,2.25,2.5,2.75,3,3.25,3.5,3.75,4},{"F","D","C","C+","B-","B","B+","A-","A","A+"}))))</f>
        <v/>
      </c>
      <c r="AP274" s="2" t="str">
        <f>IF(AN274="3E","3E",IF(OR(COUNT(A274)=0,COUNT(AN274)=0),"",DRAFT!CW276+DRAFT!CY276+DRAFT!DA276+N(TABULATION!AM274)))</f>
        <v/>
      </c>
      <c r="AQ274" s="2" t="str">
        <f>IF(OR(COUNT($A274)=0,COUNT(B274:AK274)=0),"",IF(COUNTIF(B274:AM274,"3E")&gt;0,"3E",IF(AND(DRAFT!$A276="IM",OR($AL274&gt;DRAFT!$DB276,$AM274&gt;DRAFT!$DC276)),"IMPROVED",IF(AND(DRAFT!$A276="IM",$AL274&lt;=DRAFT!$DB276,$AM274&lt;=DRAFT!$DC276),"NOT IMPROVED",IF(AND(DRAFT!CU276="S",AH274&gt;=2,AK274&gt;=2,AN274&gt;=2.5,AP274&gt;=144),"PASS","FAIL")))))</f>
        <v/>
      </c>
      <c r="AR274" s="2" t="str">
        <f t="shared" si="8"/>
        <v/>
      </c>
      <c r="AS274" s="2" t="str">
        <f t="shared" si="9"/>
        <v/>
      </c>
    </row>
    <row r="275" spans="1:45" ht="18.95" customHeight="1" x14ac:dyDescent="0.25">
      <c r="A275" s="3" t="str">
        <f>IF(DRAFT!$B277="","",DRAFT!$B277)</f>
        <v/>
      </c>
      <c r="B275" s="2" t="str">
        <f>IF(COUNT($A275)=0,"",IF($A275&lt;&gt;DRAFT!$B277,"ERR",IF(DRAFT!I277="3E","3E",IF(COUNT(DRAFT!E277,DRAFT!I277)&gt;0,DRAFT!J277,""))))</f>
        <v/>
      </c>
      <c r="C275" s="2" t="str">
        <f>IF(COUNT($A275)=0,"",IF(B275="3E","3E",IF(B275="","I",LOOKUP(B275/D$2,{0,0.4,0.45,0.5,0.55,0.6,0.65,0.7,0.75,0.8,1},{"F","D","C","C+","B-","B","B+","A-","A","A+"}))))</f>
        <v/>
      </c>
      <c r="D275" s="1" t="str">
        <f>IF(COUNT($A275)=0,"",IF(B275="","--",IF(B275="3E","3E",LOOKUP(B275/D$2,{0,0.4,0.45,0.5,0.55,0.6,0.65,0.7,0.75,0.8,1},{0,2,2.25,2.5,2.75,3,3.25,3.5,3.75,4}))))</f>
        <v/>
      </c>
      <c r="E275" s="2" t="str">
        <f>IF(COUNT($A275)=0,"",IF($A275&lt;&gt;DRAFT!$B277,"ERR",IF(DRAFT!R277="3E","3E",IF(COUNT(DRAFT!N277,DRAFT!R277)&gt;0,DRAFT!S277,""))))</f>
        <v/>
      </c>
      <c r="F275" s="2" t="str">
        <f>IF(COUNT($A275)=0,"",IF(E275="3E","3E",IF(E275="","I",LOOKUP(E275/G$2,{0,0.4,0.45,0.5,0.55,0.6,0.65,0.7,0.75,0.8,1},{"F","D","C","C+","B-","B","B+","A-","A","A+"}))))</f>
        <v/>
      </c>
      <c r="G275" s="1" t="str">
        <f>IF(COUNT($A275)=0,"",IF(E275="","--",IF(E275="3E","3E",LOOKUP(E275/G$2,{0,0.4,0.45,0.5,0.55,0.6,0.65,0.7,0.75,0.8,1},{0,2,2.25,2.5,2.75,3,3.25,3.5,3.75,4}))))</f>
        <v/>
      </c>
      <c r="H275" s="2" t="str">
        <f>IF(COUNT($A275)=0,"",IF($A275&lt;&gt;DRAFT!$B277,"ERR",IF(DRAFT!AA277="3E","3E",IF(COUNT(DRAFT!W277,DRAFT!AA277)&gt;0,DRAFT!AB277,""))))</f>
        <v/>
      </c>
      <c r="I275" s="2" t="str">
        <f>IF(COUNT($A275)=0,"",IF(H275="3E","3E",IF(H275="","I",LOOKUP(H275/J$2,{0,0.4,0.45,0.5,0.55,0.6,0.65,0.7,0.75,0.8,1},{"F","D","C","C+","B-","B","B+","A-","A","A+"}))))</f>
        <v/>
      </c>
      <c r="J275" s="1" t="str">
        <f>IF(COUNT($A275)=0,"",IF(H275="","--",IF(H275="3E","3E",LOOKUP(H275/J$2,{0,0.4,0.45,0.5,0.55,0.6,0.65,0.7,0.75,0.8,1},{0,2,2.25,2.5,2.75,3,3.25,3.5,3.75,4}))))</f>
        <v/>
      </c>
      <c r="K275" s="2" t="str">
        <f>IF(COUNT($A275)=0,"",IF($A275&lt;&gt;DRAFT!$B277,"ERR",IF(DRAFT!AJ277="3E","3E",IF(COUNT(DRAFT!AF277,DRAFT!AJ277)&gt;0,DRAFT!AK277,""))))</f>
        <v/>
      </c>
      <c r="L275" s="2" t="str">
        <f>IF(COUNT($A275)=0,"",IF(K275="3E","3E",IF(K275="","I",LOOKUP(K275/M$2,{0,0.4,0.45,0.5,0.55,0.6,0.65,0.7,0.75,0.8,1},{"F","D","C","C+","B-","B","B+","A-","A","A+"}))))</f>
        <v/>
      </c>
      <c r="M275" s="1" t="str">
        <f>IF(COUNT($A275)=0,"",IF(K275="","--",IF(K275="3E","3E",LOOKUP(K275/M$2,{0,0.4,0.45,0.5,0.55,0.6,0.65,0.7,0.75,0.8,1},{0,2,2.25,2.5,2.75,3,3.25,3.5,3.75,4}))))</f>
        <v/>
      </c>
      <c r="N275" s="2" t="str">
        <f>IF(COUNT($A275)=0,"",IF($A275&lt;&gt;DRAFT!$B277,"ERR",IF(DRAFT!AS277="3E","3E",IF(COUNT(DRAFT!AO277,DRAFT!AS277)&gt;0,DRAFT!AT277,""))))</f>
        <v/>
      </c>
      <c r="O275" s="2" t="str">
        <f>IF(COUNT($A275)=0,"",IF(N275="3E","3E",IF(N275="","I",LOOKUP(N275/P$2,{0,0.4,0.45,0.5,0.55,0.6,0.65,0.7,0.75,0.8,1},{"F","D","C","C+","B-","B","B+","A-","A","A+"}))))</f>
        <v/>
      </c>
      <c r="P275" s="1" t="str">
        <f>IF(COUNT($A275)=0,"",IF(N275="","--",IF(N275="3E","3E",LOOKUP(N275/P$2,{0,0.4,0.45,0.5,0.55,0.6,0.65,0.7,0.75,0.8,1},{0,2,2.25,2.5,2.75,3,3.25,3.5,3.75,4}))))</f>
        <v/>
      </c>
      <c r="Q275" s="2" t="str">
        <f>IF(COUNT($A275)=0,"",IF($A275&lt;&gt;DRAFT!$B277,"ERR",IF(DRAFT!BB277="3E","3E",IF(COUNT(DRAFT!AX277,DRAFT!BB277)&gt;0,DRAFT!BC277,""))))</f>
        <v/>
      </c>
      <c r="R275" s="2" t="str">
        <f>IF(COUNT($A275)=0,"",IF(Q275="3E","3E",IF(Q275="","I",LOOKUP(Q275/S$2,{0,0.4,0.45,0.5,0.55,0.6,0.65,0.7,0.75,0.8,1},{"F","D","C","C+","B-","B","B+","A-","A","A+"}))))</f>
        <v/>
      </c>
      <c r="S275" s="1" t="str">
        <f>IF(COUNT($A275)=0,"",IF(Q275="","--",IF(Q275="3E","3E",LOOKUP(Q275/S$2,{0,0.4,0.45,0.5,0.55,0.6,0.65,0.7,0.75,0.8,1},{0,2,2.25,2.5,2.75,3,3.25,3.5,3.75,4}))))</f>
        <v/>
      </c>
      <c r="T275" s="2" t="str">
        <f>IF(COUNT($A275)=0,"",IF($A275&lt;&gt;DRAFT!$B277,"ERR",IF(DRAFT!BK277="3E","3E",IF(COUNT(DRAFT!BG277,DRAFT!BK277)&gt;0,DRAFT!BL277,""))))</f>
        <v/>
      </c>
      <c r="U275" s="2" t="str">
        <f>IF(COUNT($A275)=0,"",IF(T275="3E","3E",IF(T275="","I",LOOKUP(T275/V$2,{0,0.4,0.45,0.5,0.55,0.6,0.65,0.7,0.75,0.8,1},{"F","D","C","C+","B-","B","B+","A-","A","A+"}))))</f>
        <v/>
      </c>
      <c r="V275" s="1" t="str">
        <f>IF(COUNT($A275)=0,"",IF(T275="","--",IF(T275="3E","3E",LOOKUP(T275/V$2,{0,0.4,0.45,0.5,0.55,0.6,0.65,0.7,0.75,0.8,1},{0,2,2.25,2.5,2.75,3,3.25,3.5,3.75,4}))))</f>
        <v/>
      </c>
      <c r="W275" s="2" t="str">
        <f>IF(COUNT($A275)=0,"",IF($A275&lt;&gt;DRAFT!$B277,"ERR",IF(DRAFT!BT277="3E","3E",IF(COUNT(DRAFT!BP277,DRAFT!BT277)&gt;0,DRAFT!BU277,""))))</f>
        <v/>
      </c>
      <c r="X275" s="2" t="str">
        <f>IF(COUNT($A275)=0,"",IF(W275="3E","3E",IF(W275="","I",LOOKUP(W275/Y$2,{0,0.4,0.45,0.5,0.55,0.6,0.65,0.7,0.75,0.8,1},{"F","D","C","C+","B-","B","B+","A-","A","A+"}))))</f>
        <v/>
      </c>
      <c r="Y275" s="1" t="str">
        <f>IF(COUNT($A275)=0,"",IF(W275="","--",IF(W275="3E","3E",LOOKUP(W275/Y$2,{0,0.4,0.45,0.5,0.55,0.6,0.65,0.7,0.75,0.8,1},{0,2,2.25,2.5,2.75,3,3.25,3.5,3.75,4}))))</f>
        <v/>
      </c>
      <c r="Z275" s="2" t="str">
        <f>IF(COUNT($A275)=0,"",IF($A275&lt;&gt;DRAFT!$B277,"ERR",IF(DRAFT!CC277="3E","3E",IF(COUNT(DRAFT!BY277,DRAFT!CC277)&gt;0,DRAFT!CD277,""))))</f>
        <v/>
      </c>
      <c r="AA275" s="2" t="str">
        <f>IF(COUNT($A275)=0,"",IF(Z275="3E","3E",IF(Z275="","I",LOOKUP(Z275/AB$2,{0,0.4,0.45,0.5,0.55,0.6,0.65,0.7,0.75,0.8,1},{"F","D","C","C+","B-","B","B+","A-","A","A+"}))))</f>
        <v/>
      </c>
      <c r="AB275" s="1" t="str">
        <f>IF(COUNT($A275)=0,"",IF(Z275="","--",IF(Z275="3E","3E",LOOKUP(Z275/AB$2,{0,0.4,0.45,0.5,0.55,0.6,0.65,0.7,0.75,0.8,1},{0,2,2.25,2.5,2.75,3,3.25,3.5,3.75,4}))))</f>
        <v/>
      </c>
      <c r="AC275" s="2" t="str">
        <f>IF(COUNT($A275)=0,"",IF($A275&lt;&gt;DRAFT!$B277,"ERR",IF(DRAFT!CF277&gt;0,DRAFT!CF277,"")))</f>
        <v/>
      </c>
      <c r="AD275" s="2" t="str">
        <f>IF(COUNT($A275)=0,"",IF(AC275="3E","3E",IF(AC275="","I",LOOKUP(AC275/AE$2,{0,0.4,0.45,0.5,0.55,0.6,0.65,0.7,0.75,0.8,1},{"F","D","C","C+","B-","B","B+","A-","A","A+"}))))</f>
        <v/>
      </c>
      <c r="AE275" s="1" t="str">
        <f>IF(COUNT($A275)=0,"",IF(AC275="","--",IF(AC275="3E","3E",LOOKUP(AC275/AE$2,{0,0.4,0.45,0.5,0.55,0.6,0.65,0.7,0.75,0.8,1},{0,2,2.25,2.5,2.75,3,3.25,3.5,3.75,4}))))</f>
        <v/>
      </c>
      <c r="AF275" s="2" t="str">
        <f>IF(COUNT($A275)=0,"",IF($A275&lt;&gt;DRAFT!$B277,"ERR",IF(DRAFT!CI277&gt;0,DRAFT!CK277,"")))</f>
        <v/>
      </c>
      <c r="AG275" s="2" t="str">
        <f>IF(COUNT($A275)=0,"",IF(AF275="3E","3E",IF(AF275="","I",LOOKUP(AF275/AH$2,{0,0.4,0.45,0.5,0.55,0.6,0.65,0.7,0.75,0.8,1},{"F","D","C","C+","B-","B","B+","A-","A","A+"}))))</f>
        <v/>
      </c>
      <c r="AH275" s="1" t="str">
        <f>IF(COUNT($A275)=0,"",IF(AF275="","--",IF(AF275="3E","3E",LOOKUP(AF275/AH$2,{0,0.4,0.45,0.5,0.55,0.6,0.65,0.7,0.75,0.8,1},{0,2,2.25,2.5,2.75,3,3.25,3.5,3.75,4}))))</f>
        <v/>
      </c>
      <c r="AI275" s="2" t="str">
        <f>IF($A275&lt;&gt;DRAFT!$B277,"ERR",IF(OR(COUNT($A275)=0,COUNT(DRAFT!CL277:CN277,DRAFT!CP277:CR277)=0),"",CEILING(SUM(DRAFT!CO277,DRAFT!CS277,DRAFT!CT277),1)))</f>
        <v/>
      </c>
      <c r="AJ275" s="2" t="str">
        <f>IF(COUNT($A275)=0,"",IF(AI275="3E","3E",IF(AI275="","I",LOOKUP(AI275/AK$2,{0,0.4,0.45,0.5,0.55,0.6,0.65,0.7,0.75,0.8,1},{"F","D","C","C+","B-","B","B+","A-","A","A+"}))))</f>
        <v/>
      </c>
      <c r="AK275" s="1" t="str">
        <f>IF(COUNT($A275)=0,"",IF(AI275="","--",IF(AI275="3E","3E",LOOKUP(AI275/AK$2,{0,0.4,0.45,0.5,0.55,0.6,0.65,0.7,0.75,0.8,1},{0,2,2.25,2.5,2.75,3,3.25,3.5,3.75,4}))))</f>
        <v/>
      </c>
      <c r="AL275" s="4" t="str">
        <f>IF(OR(COUNT($A275)=0,COUNT(B275:AK275)=0),"",IF(COUNTIF(B275:AK275,"3E")&gt;0,"3E",IF(DRAFT!$A277="R",TRUNC(SUMPRODUCT(RGP,RCP)/TCP,3),TRUNC((SUMPRODUCT(--(IMDGP&gt;0)*IMDGP,IMCP)+CEILING(DRAFT!$DB277*42,0.25))/TCP,3))))</f>
        <v/>
      </c>
      <c r="AM275" s="2" t="str">
        <f>IF(OR(COUNT($A275)=0,COUNT(B275:AK275)=0),"",IF(COUNTIF(B275:AK275,"3E")&gt;0,"3E",IF(DRAFT!$A277="R",SUMPRODUCT(--(RGP&gt;=2),RCP),SUMPRODUCT(--(IMDGP&gt;0),--(IMGP=0),IMCP)+DRAFT!$DC277)))</f>
        <v/>
      </c>
      <c r="AN275" s="67" t="str">
        <f>IF(AL275="3E","3E",IF(COUNT($A275)=0,"",IF(COUNT(AI275)=0,"--",ROUND(((CEILING(DRAFT!$CV277*38,0.25)+CEILING(DRAFT!$CX277*38,0.25)+CEILING(DRAFT!$CZ277*42,0.25)+CEILING($AL275*42,0.25))/160),2))))</f>
        <v/>
      </c>
      <c r="AO275" s="2" t="str">
        <f>IF(AN275="3E","3E",IF(COUNT($A275)=0,"",IF(COUNT(AN275)=0,"I",LOOKUP(AN275,{0,2,2.25,2.5,2.75,3,3.25,3.5,3.75,4},{"F","D","C","C+","B-","B","B+","A-","A","A+"}))))</f>
        <v/>
      </c>
      <c r="AP275" s="2" t="str">
        <f>IF(AN275="3E","3E",IF(OR(COUNT(A275)=0,COUNT(AN275)=0),"",DRAFT!CW277+DRAFT!CY277+DRAFT!DA277+N(TABULATION!AM275)))</f>
        <v/>
      </c>
      <c r="AQ275" s="2" t="str">
        <f>IF(OR(COUNT($A275)=0,COUNT(B275:AK275)=0),"",IF(COUNTIF(B275:AM275,"3E")&gt;0,"3E",IF(AND(DRAFT!$A277="IM",OR($AL275&gt;DRAFT!$DB277,$AM275&gt;DRAFT!$DC277)),"IMPROVED",IF(AND(DRAFT!$A277="IM",$AL275&lt;=DRAFT!$DB277,$AM275&lt;=DRAFT!$DC277),"NOT IMPROVED",IF(AND(DRAFT!CU277="S",AH275&gt;=2,AK275&gt;=2,AN275&gt;=2.5,AP275&gt;=144),"PASS","FAIL")))))</f>
        <v/>
      </c>
      <c r="AR275" s="2" t="str">
        <f t="shared" si="8"/>
        <v/>
      </c>
      <c r="AS275" s="2" t="str">
        <f t="shared" si="9"/>
        <v/>
      </c>
    </row>
    <row r="276" spans="1:45" ht="18.95" customHeight="1" x14ac:dyDescent="0.25">
      <c r="A276" s="3" t="str">
        <f>IF(DRAFT!$B278="","",DRAFT!$B278)</f>
        <v/>
      </c>
      <c r="B276" s="2" t="str">
        <f>IF(COUNT($A276)=0,"",IF($A276&lt;&gt;DRAFT!$B278,"ERR",IF(DRAFT!I278="3E","3E",IF(COUNT(DRAFT!E278,DRAFT!I278)&gt;0,DRAFT!J278,""))))</f>
        <v/>
      </c>
      <c r="C276" s="2" t="str">
        <f>IF(COUNT($A276)=0,"",IF(B276="3E","3E",IF(B276="","I",LOOKUP(B276/D$2,{0,0.4,0.45,0.5,0.55,0.6,0.65,0.7,0.75,0.8,1},{"F","D","C","C+","B-","B","B+","A-","A","A+"}))))</f>
        <v/>
      </c>
      <c r="D276" s="1" t="str">
        <f>IF(COUNT($A276)=0,"",IF(B276="","--",IF(B276="3E","3E",LOOKUP(B276/D$2,{0,0.4,0.45,0.5,0.55,0.6,0.65,0.7,0.75,0.8,1},{0,2,2.25,2.5,2.75,3,3.25,3.5,3.75,4}))))</f>
        <v/>
      </c>
      <c r="E276" s="2" t="str">
        <f>IF(COUNT($A276)=0,"",IF($A276&lt;&gt;DRAFT!$B278,"ERR",IF(DRAFT!R278="3E","3E",IF(COUNT(DRAFT!N278,DRAFT!R278)&gt;0,DRAFT!S278,""))))</f>
        <v/>
      </c>
      <c r="F276" s="2" t="str">
        <f>IF(COUNT($A276)=0,"",IF(E276="3E","3E",IF(E276="","I",LOOKUP(E276/G$2,{0,0.4,0.45,0.5,0.55,0.6,0.65,0.7,0.75,0.8,1},{"F","D","C","C+","B-","B","B+","A-","A","A+"}))))</f>
        <v/>
      </c>
      <c r="G276" s="1" t="str">
        <f>IF(COUNT($A276)=0,"",IF(E276="","--",IF(E276="3E","3E",LOOKUP(E276/G$2,{0,0.4,0.45,0.5,0.55,0.6,0.65,0.7,0.75,0.8,1},{0,2,2.25,2.5,2.75,3,3.25,3.5,3.75,4}))))</f>
        <v/>
      </c>
      <c r="H276" s="2" t="str">
        <f>IF(COUNT($A276)=0,"",IF($A276&lt;&gt;DRAFT!$B278,"ERR",IF(DRAFT!AA278="3E","3E",IF(COUNT(DRAFT!W278,DRAFT!AA278)&gt;0,DRAFT!AB278,""))))</f>
        <v/>
      </c>
      <c r="I276" s="2" t="str">
        <f>IF(COUNT($A276)=0,"",IF(H276="3E","3E",IF(H276="","I",LOOKUP(H276/J$2,{0,0.4,0.45,0.5,0.55,0.6,0.65,0.7,0.75,0.8,1},{"F","D","C","C+","B-","B","B+","A-","A","A+"}))))</f>
        <v/>
      </c>
      <c r="J276" s="1" t="str">
        <f>IF(COUNT($A276)=0,"",IF(H276="","--",IF(H276="3E","3E",LOOKUP(H276/J$2,{0,0.4,0.45,0.5,0.55,0.6,0.65,0.7,0.75,0.8,1},{0,2,2.25,2.5,2.75,3,3.25,3.5,3.75,4}))))</f>
        <v/>
      </c>
      <c r="K276" s="2" t="str">
        <f>IF(COUNT($A276)=0,"",IF($A276&lt;&gt;DRAFT!$B278,"ERR",IF(DRAFT!AJ278="3E","3E",IF(COUNT(DRAFT!AF278,DRAFT!AJ278)&gt;0,DRAFT!AK278,""))))</f>
        <v/>
      </c>
      <c r="L276" s="2" t="str">
        <f>IF(COUNT($A276)=0,"",IF(K276="3E","3E",IF(K276="","I",LOOKUP(K276/M$2,{0,0.4,0.45,0.5,0.55,0.6,0.65,0.7,0.75,0.8,1},{"F","D","C","C+","B-","B","B+","A-","A","A+"}))))</f>
        <v/>
      </c>
      <c r="M276" s="1" t="str">
        <f>IF(COUNT($A276)=0,"",IF(K276="","--",IF(K276="3E","3E",LOOKUP(K276/M$2,{0,0.4,0.45,0.5,0.55,0.6,0.65,0.7,0.75,0.8,1},{0,2,2.25,2.5,2.75,3,3.25,3.5,3.75,4}))))</f>
        <v/>
      </c>
      <c r="N276" s="2" t="str">
        <f>IF(COUNT($A276)=0,"",IF($A276&lt;&gt;DRAFT!$B278,"ERR",IF(DRAFT!AS278="3E","3E",IF(COUNT(DRAFT!AO278,DRAFT!AS278)&gt;0,DRAFT!AT278,""))))</f>
        <v/>
      </c>
      <c r="O276" s="2" t="str">
        <f>IF(COUNT($A276)=0,"",IF(N276="3E","3E",IF(N276="","I",LOOKUP(N276/P$2,{0,0.4,0.45,0.5,0.55,0.6,0.65,0.7,0.75,0.8,1},{"F","D","C","C+","B-","B","B+","A-","A","A+"}))))</f>
        <v/>
      </c>
      <c r="P276" s="1" t="str">
        <f>IF(COUNT($A276)=0,"",IF(N276="","--",IF(N276="3E","3E",LOOKUP(N276/P$2,{0,0.4,0.45,0.5,0.55,0.6,0.65,0.7,0.75,0.8,1},{0,2,2.25,2.5,2.75,3,3.25,3.5,3.75,4}))))</f>
        <v/>
      </c>
      <c r="Q276" s="2" t="str">
        <f>IF(COUNT($A276)=0,"",IF($A276&lt;&gt;DRAFT!$B278,"ERR",IF(DRAFT!BB278="3E","3E",IF(COUNT(DRAFT!AX278,DRAFT!BB278)&gt;0,DRAFT!BC278,""))))</f>
        <v/>
      </c>
      <c r="R276" s="2" t="str">
        <f>IF(COUNT($A276)=0,"",IF(Q276="3E","3E",IF(Q276="","I",LOOKUP(Q276/S$2,{0,0.4,0.45,0.5,0.55,0.6,0.65,0.7,0.75,0.8,1},{"F","D","C","C+","B-","B","B+","A-","A","A+"}))))</f>
        <v/>
      </c>
      <c r="S276" s="1" t="str">
        <f>IF(COUNT($A276)=0,"",IF(Q276="","--",IF(Q276="3E","3E",LOOKUP(Q276/S$2,{0,0.4,0.45,0.5,0.55,0.6,0.65,0.7,0.75,0.8,1},{0,2,2.25,2.5,2.75,3,3.25,3.5,3.75,4}))))</f>
        <v/>
      </c>
      <c r="T276" s="2" t="str">
        <f>IF(COUNT($A276)=0,"",IF($A276&lt;&gt;DRAFT!$B278,"ERR",IF(DRAFT!BK278="3E","3E",IF(COUNT(DRAFT!BG278,DRAFT!BK278)&gt;0,DRAFT!BL278,""))))</f>
        <v/>
      </c>
      <c r="U276" s="2" t="str">
        <f>IF(COUNT($A276)=0,"",IF(T276="3E","3E",IF(T276="","I",LOOKUP(T276/V$2,{0,0.4,0.45,0.5,0.55,0.6,0.65,0.7,0.75,0.8,1},{"F","D","C","C+","B-","B","B+","A-","A","A+"}))))</f>
        <v/>
      </c>
      <c r="V276" s="1" t="str">
        <f>IF(COUNT($A276)=0,"",IF(T276="","--",IF(T276="3E","3E",LOOKUP(T276/V$2,{0,0.4,0.45,0.5,0.55,0.6,0.65,0.7,0.75,0.8,1},{0,2,2.25,2.5,2.75,3,3.25,3.5,3.75,4}))))</f>
        <v/>
      </c>
      <c r="W276" s="2" t="str">
        <f>IF(COUNT($A276)=0,"",IF($A276&lt;&gt;DRAFT!$B278,"ERR",IF(DRAFT!BT278="3E","3E",IF(COUNT(DRAFT!BP278,DRAFT!BT278)&gt;0,DRAFT!BU278,""))))</f>
        <v/>
      </c>
      <c r="X276" s="2" t="str">
        <f>IF(COUNT($A276)=0,"",IF(W276="3E","3E",IF(W276="","I",LOOKUP(W276/Y$2,{0,0.4,0.45,0.5,0.55,0.6,0.65,0.7,0.75,0.8,1},{"F","D","C","C+","B-","B","B+","A-","A","A+"}))))</f>
        <v/>
      </c>
      <c r="Y276" s="1" t="str">
        <f>IF(COUNT($A276)=0,"",IF(W276="","--",IF(W276="3E","3E",LOOKUP(W276/Y$2,{0,0.4,0.45,0.5,0.55,0.6,0.65,0.7,0.75,0.8,1},{0,2,2.25,2.5,2.75,3,3.25,3.5,3.75,4}))))</f>
        <v/>
      </c>
      <c r="Z276" s="2" t="str">
        <f>IF(COUNT($A276)=0,"",IF($A276&lt;&gt;DRAFT!$B278,"ERR",IF(DRAFT!CC278="3E","3E",IF(COUNT(DRAFT!BY278,DRAFT!CC278)&gt;0,DRAFT!CD278,""))))</f>
        <v/>
      </c>
      <c r="AA276" s="2" t="str">
        <f>IF(COUNT($A276)=0,"",IF(Z276="3E","3E",IF(Z276="","I",LOOKUP(Z276/AB$2,{0,0.4,0.45,0.5,0.55,0.6,0.65,0.7,0.75,0.8,1},{"F","D","C","C+","B-","B","B+","A-","A","A+"}))))</f>
        <v/>
      </c>
      <c r="AB276" s="1" t="str">
        <f>IF(COUNT($A276)=0,"",IF(Z276="","--",IF(Z276="3E","3E",LOOKUP(Z276/AB$2,{0,0.4,0.45,0.5,0.55,0.6,0.65,0.7,0.75,0.8,1},{0,2,2.25,2.5,2.75,3,3.25,3.5,3.75,4}))))</f>
        <v/>
      </c>
      <c r="AC276" s="2" t="str">
        <f>IF(COUNT($A276)=0,"",IF($A276&lt;&gt;DRAFT!$B278,"ERR",IF(DRAFT!CF278&gt;0,DRAFT!CF278,"")))</f>
        <v/>
      </c>
      <c r="AD276" s="2" t="str">
        <f>IF(COUNT($A276)=0,"",IF(AC276="3E","3E",IF(AC276="","I",LOOKUP(AC276/AE$2,{0,0.4,0.45,0.5,0.55,0.6,0.65,0.7,0.75,0.8,1},{"F","D","C","C+","B-","B","B+","A-","A","A+"}))))</f>
        <v/>
      </c>
      <c r="AE276" s="1" t="str">
        <f>IF(COUNT($A276)=0,"",IF(AC276="","--",IF(AC276="3E","3E",LOOKUP(AC276/AE$2,{0,0.4,0.45,0.5,0.55,0.6,0.65,0.7,0.75,0.8,1},{0,2,2.25,2.5,2.75,3,3.25,3.5,3.75,4}))))</f>
        <v/>
      </c>
      <c r="AF276" s="2" t="str">
        <f>IF(COUNT($A276)=0,"",IF($A276&lt;&gt;DRAFT!$B278,"ERR",IF(DRAFT!CI278&gt;0,DRAFT!CK278,"")))</f>
        <v/>
      </c>
      <c r="AG276" s="2" t="str">
        <f>IF(COUNT($A276)=0,"",IF(AF276="3E","3E",IF(AF276="","I",LOOKUP(AF276/AH$2,{0,0.4,0.45,0.5,0.55,0.6,0.65,0.7,0.75,0.8,1},{"F","D","C","C+","B-","B","B+","A-","A","A+"}))))</f>
        <v/>
      </c>
      <c r="AH276" s="1" t="str">
        <f>IF(COUNT($A276)=0,"",IF(AF276="","--",IF(AF276="3E","3E",LOOKUP(AF276/AH$2,{0,0.4,0.45,0.5,0.55,0.6,0.65,0.7,0.75,0.8,1},{0,2,2.25,2.5,2.75,3,3.25,3.5,3.75,4}))))</f>
        <v/>
      </c>
      <c r="AI276" s="2" t="str">
        <f>IF($A276&lt;&gt;DRAFT!$B278,"ERR",IF(OR(COUNT($A276)=0,COUNT(DRAFT!CL278:CN278,DRAFT!CP278:CR278)=0),"",CEILING(SUM(DRAFT!CO278,DRAFT!CS278,DRAFT!CT278),1)))</f>
        <v/>
      </c>
      <c r="AJ276" s="2" t="str">
        <f>IF(COUNT($A276)=0,"",IF(AI276="3E","3E",IF(AI276="","I",LOOKUP(AI276/AK$2,{0,0.4,0.45,0.5,0.55,0.6,0.65,0.7,0.75,0.8,1},{"F","D","C","C+","B-","B","B+","A-","A","A+"}))))</f>
        <v/>
      </c>
      <c r="AK276" s="1" t="str">
        <f>IF(COUNT($A276)=0,"",IF(AI276="","--",IF(AI276="3E","3E",LOOKUP(AI276/AK$2,{0,0.4,0.45,0.5,0.55,0.6,0.65,0.7,0.75,0.8,1},{0,2,2.25,2.5,2.75,3,3.25,3.5,3.75,4}))))</f>
        <v/>
      </c>
      <c r="AL276" s="4" t="str">
        <f>IF(OR(COUNT($A276)=0,COUNT(B276:AK276)=0),"",IF(COUNTIF(B276:AK276,"3E")&gt;0,"3E",IF(DRAFT!$A278="R",TRUNC(SUMPRODUCT(RGP,RCP)/TCP,3),TRUNC((SUMPRODUCT(--(IMDGP&gt;0)*IMDGP,IMCP)+CEILING(DRAFT!$DB278*42,0.25))/TCP,3))))</f>
        <v/>
      </c>
      <c r="AM276" s="2" t="str">
        <f>IF(OR(COUNT($A276)=0,COUNT(B276:AK276)=0),"",IF(COUNTIF(B276:AK276,"3E")&gt;0,"3E",IF(DRAFT!$A278="R",SUMPRODUCT(--(RGP&gt;=2),RCP),SUMPRODUCT(--(IMDGP&gt;0),--(IMGP=0),IMCP)+DRAFT!$DC278)))</f>
        <v/>
      </c>
      <c r="AN276" s="67" t="str">
        <f>IF(AL276="3E","3E",IF(COUNT($A276)=0,"",IF(COUNT(AI276)=0,"--",ROUND(((CEILING(DRAFT!$CV278*38,0.25)+CEILING(DRAFT!$CX278*38,0.25)+CEILING(DRAFT!$CZ278*42,0.25)+CEILING($AL276*42,0.25))/160),2))))</f>
        <v/>
      </c>
      <c r="AO276" s="2" t="str">
        <f>IF(AN276="3E","3E",IF(COUNT($A276)=0,"",IF(COUNT(AN276)=0,"I",LOOKUP(AN276,{0,2,2.25,2.5,2.75,3,3.25,3.5,3.75,4},{"F","D","C","C+","B-","B","B+","A-","A","A+"}))))</f>
        <v/>
      </c>
      <c r="AP276" s="2" t="str">
        <f>IF(AN276="3E","3E",IF(OR(COUNT(A276)=0,COUNT(AN276)=0),"",DRAFT!CW278+DRAFT!CY278+DRAFT!DA278+N(TABULATION!AM276)))</f>
        <v/>
      </c>
      <c r="AQ276" s="2" t="str">
        <f>IF(OR(COUNT($A276)=0,COUNT(B276:AK276)=0),"",IF(COUNTIF(B276:AM276,"3E")&gt;0,"3E",IF(AND(DRAFT!$A278="IM",OR($AL276&gt;DRAFT!$DB278,$AM276&gt;DRAFT!$DC278)),"IMPROVED",IF(AND(DRAFT!$A278="IM",$AL276&lt;=DRAFT!$DB278,$AM276&lt;=DRAFT!$DC278),"NOT IMPROVED",IF(AND(DRAFT!CU278="S",AH276&gt;=2,AK276&gt;=2,AN276&gt;=2.5,AP276&gt;=144),"PASS","FAIL")))))</f>
        <v/>
      </c>
      <c r="AR276" s="2" t="str">
        <f t="shared" si="8"/>
        <v/>
      </c>
      <c r="AS276" s="2" t="str">
        <f t="shared" si="9"/>
        <v/>
      </c>
    </row>
    <row r="277" spans="1:45" ht="18.95" customHeight="1" x14ac:dyDescent="0.25">
      <c r="A277" s="3" t="str">
        <f>IF(DRAFT!$B279="","",DRAFT!$B279)</f>
        <v/>
      </c>
      <c r="B277" s="2" t="str">
        <f>IF(COUNT($A277)=0,"",IF($A277&lt;&gt;DRAFT!$B279,"ERR",IF(DRAFT!I279="3E","3E",IF(COUNT(DRAFT!E279,DRAFT!I279)&gt;0,DRAFT!J279,""))))</f>
        <v/>
      </c>
      <c r="C277" s="2" t="str">
        <f>IF(COUNT($A277)=0,"",IF(B277="3E","3E",IF(B277="","I",LOOKUP(B277/D$2,{0,0.4,0.45,0.5,0.55,0.6,0.65,0.7,0.75,0.8,1},{"F","D","C","C+","B-","B","B+","A-","A","A+"}))))</f>
        <v/>
      </c>
      <c r="D277" s="1" t="str">
        <f>IF(COUNT($A277)=0,"",IF(B277="","--",IF(B277="3E","3E",LOOKUP(B277/D$2,{0,0.4,0.45,0.5,0.55,0.6,0.65,0.7,0.75,0.8,1},{0,2,2.25,2.5,2.75,3,3.25,3.5,3.75,4}))))</f>
        <v/>
      </c>
      <c r="E277" s="2" t="str">
        <f>IF(COUNT($A277)=0,"",IF($A277&lt;&gt;DRAFT!$B279,"ERR",IF(DRAFT!R279="3E","3E",IF(COUNT(DRAFT!N279,DRAFT!R279)&gt;0,DRAFT!S279,""))))</f>
        <v/>
      </c>
      <c r="F277" s="2" t="str">
        <f>IF(COUNT($A277)=0,"",IF(E277="3E","3E",IF(E277="","I",LOOKUP(E277/G$2,{0,0.4,0.45,0.5,0.55,0.6,0.65,0.7,0.75,0.8,1},{"F","D","C","C+","B-","B","B+","A-","A","A+"}))))</f>
        <v/>
      </c>
      <c r="G277" s="1" t="str">
        <f>IF(COUNT($A277)=0,"",IF(E277="","--",IF(E277="3E","3E",LOOKUP(E277/G$2,{0,0.4,0.45,0.5,0.55,0.6,0.65,0.7,0.75,0.8,1},{0,2,2.25,2.5,2.75,3,3.25,3.5,3.75,4}))))</f>
        <v/>
      </c>
      <c r="H277" s="2" t="str">
        <f>IF(COUNT($A277)=0,"",IF($A277&lt;&gt;DRAFT!$B279,"ERR",IF(DRAFT!AA279="3E","3E",IF(COUNT(DRAFT!W279,DRAFT!AA279)&gt;0,DRAFT!AB279,""))))</f>
        <v/>
      </c>
      <c r="I277" s="2" t="str">
        <f>IF(COUNT($A277)=0,"",IF(H277="3E","3E",IF(H277="","I",LOOKUP(H277/J$2,{0,0.4,0.45,0.5,0.55,0.6,0.65,0.7,0.75,0.8,1},{"F","D","C","C+","B-","B","B+","A-","A","A+"}))))</f>
        <v/>
      </c>
      <c r="J277" s="1" t="str">
        <f>IF(COUNT($A277)=0,"",IF(H277="","--",IF(H277="3E","3E",LOOKUP(H277/J$2,{0,0.4,0.45,0.5,0.55,0.6,0.65,0.7,0.75,0.8,1},{0,2,2.25,2.5,2.75,3,3.25,3.5,3.75,4}))))</f>
        <v/>
      </c>
      <c r="K277" s="2" t="str">
        <f>IF(COUNT($A277)=0,"",IF($A277&lt;&gt;DRAFT!$B279,"ERR",IF(DRAFT!AJ279="3E","3E",IF(COUNT(DRAFT!AF279,DRAFT!AJ279)&gt;0,DRAFT!AK279,""))))</f>
        <v/>
      </c>
      <c r="L277" s="2" t="str">
        <f>IF(COUNT($A277)=0,"",IF(K277="3E","3E",IF(K277="","I",LOOKUP(K277/M$2,{0,0.4,0.45,0.5,0.55,0.6,0.65,0.7,0.75,0.8,1},{"F","D","C","C+","B-","B","B+","A-","A","A+"}))))</f>
        <v/>
      </c>
      <c r="M277" s="1" t="str">
        <f>IF(COUNT($A277)=0,"",IF(K277="","--",IF(K277="3E","3E",LOOKUP(K277/M$2,{0,0.4,0.45,0.5,0.55,0.6,0.65,0.7,0.75,0.8,1},{0,2,2.25,2.5,2.75,3,3.25,3.5,3.75,4}))))</f>
        <v/>
      </c>
      <c r="N277" s="2" t="str">
        <f>IF(COUNT($A277)=0,"",IF($A277&lt;&gt;DRAFT!$B279,"ERR",IF(DRAFT!AS279="3E","3E",IF(COUNT(DRAFT!AO279,DRAFT!AS279)&gt;0,DRAFT!AT279,""))))</f>
        <v/>
      </c>
      <c r="O277" s="2" t="str">
        <f>IF(COUNT($A277)=0,"",IF(N277="3E","3E",IF(N277="","I",LOOKUP(N277/P$2,{0,0.4,0.45,0.5,0.55,0.6,0.65,0.7,0.75,0.8,1},{"F","D","C","C+","B-","B","B+","A-","A","A+"}))))</f>
        <v/>
      </c>
      <c r="P277" s="1" t="str">
        <f>IF(COUNT($A277)=0,"",IF(N277="","--",IF(N277="3E","3E",LOOKUP(N277/P$2,{0,0.4,0.45,0.5,0.55,0.6,0.65,0.7,0.75,0.8,1},{0,2,2.25,2.5,2.75,3,3.25,3.5,3.75,4}))))</f>
        <v/>
      </c>
      <c r="Q277" s="2" t="str">
        <f>IF(COUNT($A277)=0,"",IF($A277&lt;&gt;DRAFT!$B279,"ERR",IF(DRAFT!BB279="3E","3E",IF(COUNT(DRAFT!AX279,DRAFT!BB279)&gt;0,DRAFT!BC279,""))))</f>
        <v/>
      </c>
      <c r="R277" s="2" t="str">
        <f>IF(COUNT($A277)=0,"",IF(Q277="3E","3E",IF(Q277="","I",LOOKUP(Q277/S$2,{0,0.4,0.45,0.5,0.55,0.6,0.65,0.7,0.75,0.8,1},{"F","D","C","C+","B-","B","B+","A-","A","A+"}))))</f>
        <v/>
      </c>
      <c r="S277" s="1" t="str">
        <f>IF(COUNT($A277)=0,"",IF(Q277="","--",IF(Q277="3E","3E",LOOKUP(Q277/S$2,{0,0.4,0.45,0.5,0.55,0.6,0.65,0.7,0.75,0.8,1},{0,2,2.25,2.5,2.75,3,3.25,3.5,3.75,4}))))</f>
        <v/>
      </c>
      <c r="T277" s="2" t="str">
        <f>IF(COUNT($A277)=0,"",IF($A277&lt;&gt;DRAFT!$B279,"ERR",IF(DRAFT!BK279="3E","3E",IF(COUNT(DRAFT!BG279,DRAFT!BK279)&gt;0,DRAFT!BL279,""))))</f>
        <v/>
      </c>
      <c r="U277" s="2" t="str">
        <f>IF(COUNT($A277)=0,"",IF(T277="3E","3E",IF(T277="","I",LOOKUP(T277/V$2,{0,0.4,0.45,0.5,0.55,0.6,0.65,0.7,0.75,0.8,1},{"F","D","C","C+","B-","B","B+","A-","A","A+"}))))</f>
        <v/>
      </c>
      <c r="V277" s="1" t="str">
        <f>IF(COUNT($A277)=0,"",IF(T277="","--",IF(T277="3E","3E",LOOKUP(T277/V$2,{0,0.4,0.45,0.5,0.55,0.6,0.65,0.7,0.75,0.8,1},{0,2,2.25,2.5,2.75,3,3.25,3.5,3.75,4}))))</f>
        <v/>
      </c>
      <c r="W277" s="2" t="str">
        <f>IF(COUNT($A277)=0,"",IF($A277&lt;&gt;DRAFT!$B279,"ERR",IF(DRAFT!BT279="3E","3E",IF(COUNT(DRAFT!BP279,DRAFT!BT279)&gt;0,DRAFT!BU279,""))))</f>
        <v/>
      </c>
      <c r="X277" s="2" t="str">
        <f>IF(COUNT($A277)=0,"",IF(W277="3E","3E",IF(W277="","I",LOOKUP(W277/Y$2,{0,0.4,0.45,0.5,0.55,0.6,0.65,0.7,0.75,0.8,1},{"F","D","C","C+","B-","B","B+","A-","A","A+"}))))</f>
        <v/>
      </c>
      <c r="Y277" s="1" t="str">
        <f>IF(COUNT($A277)=0,"",IF(W277="","--",IF(W277="3E","3E",LOOKUP(W277/Y$2,{0,0.4,0.45,0.5,0.55,0.6,0.65,0.7,0.75,0.8,1},{0,2,2.25,2.5,2.75,3,3.25,3.5,3.75,4}))))</f>
        <v/>
      </c>
      <c r="Z277" s="2" t="str">
        <f>IF(COUNT($A277)=0,"",IF($A277&lt;&gt;DRAFT!$B279,"ERR",IF(DRAFT!CC279="3E","3E",IF(COUNT(DRAFT!BY279,DRAFT!CC279)&gt;0,DRAFT!CD279,""))))</f>
        <v/>
      </c>
      <c r="AA277" s="2" t="str">
        <f>IF(COUNT($A277)=0,"",IF(Z277="3E","3E",IF(Z277="","I",LOOKUP(Z277/AB$2,{0,0.4,0.45,0.5,0.55,0.6,0.65,0.7,0.75,0.8,1},{"F","D","C","C+","B-","B","B+","A-","A","A+"}))))</f>
        <v/>
      </c>
      <c r="AB277" s="1" t="str">
        <f>IF(COUNT($A277)=0,"",IF(Z277="","--",IF(Z277="3E","3E",LOOKUP(Z277/AB$2,{0,0.4,0.45,0.5,0.55,0.6,0.65,0.7,0.75,0.8,1},{0,2,2.25,2.5,2.75,3,3.25,3.5,3.75,4}))))</f>
        <v/>
      </c>
      <c r="AC277" s="2" t="str">
        <f>IF(COUNT($A277)=0,"",IF($A277&lt;&gt;DRAFT!$B279,"ERR",IF(DRAFT!CF279&gt;0,DRAFT!CF279,"")))</f>
        <v/>
      </c>
      <c r="AD277" s="2" t="str">
        <f>IF(COUNT($A277)=0,"",IF(AC277="3E","3E",IF(AC277="","I",LOOKUP(AC277/AE$2,{0,0.4,0.45,0.5,0.55,0.6,0.65,0.7,0.75,0.8,1},{"F","D","C","C+","B-","B","B+","A-","A","A+"}))))</f>
        <v/>
      </c>
      <c r="AE277" s="1" t="str">
        <f>IF(COUNT($A277)=0,"",IF(AC277="","--",IF(AC277="3E","3E",LOOKUP(AC277/AE$2,{0,0.4,0.45,0.5,0.55,0.6,0.65,0.7,0.75,0.8,1},{0,2,2.25,2.5,2.75,3,3.25,3.5,3.75,4}))))</f>
        <v/>
      </c>
      <c r="AF277" s="2" t="str">
        <f>IF(COUNT($A277)=0,"",IF($A277&lt;&gt;DRAFT!$B279,"ERR",IF(DRAFT!CI279&gt;0,DRAFT!CK279,"")))</f>
        <v/>
      </c>
      <c r="AG277" s="2" t="str">
        <f>IF(COUNT($A277)=0,"",IF(AF277="3E","3E",IF(AF277="","I",LOOKUP(AF277/AH$2,{0,0.4,0.45,0.5,0.55,0.6,0.65,0.7,0.75,0.8,1},{"F","D","C","C+","B-","B","B+","A-","A","A+"}))))</f>
        <v/>
      </c>
      <c r="AH277" s="1" t="str">
        <f>IF(COUNT($A277)=0,"",IF(AF277="","--",IF(AF277="3E","3E",LOOKUP(AF277/AH$2,{0,0.4,0.45,0.5,0.55,0.6,0.65,0.7,0.75,0.8,1},{0,2,2.25,2.5,2.75,3,3.25,3.5,3.75,4}))))</f>
        <v/>
      </c>
      <c r="AI277" s="2" t="str">
        <f>IF($A277&lt;&gt;DRAFT!$B279,"ERR",IF(OR(COUNT($A277)=0,COUNT(DRAFT!CL279:CN279,DRAFT!CP279:CR279)=0),"",CEILING(SUM(DRAFT!CO279,DRAFT!CS279,DRAFT!CT279),1)))</f>
        <v/>
      </c>
      <c r="AJ277" s="2" t="str">
        <f>IF(COUNT($A277)=0,"",IF(AI277="3E","3E",IF(AI277="","I",LOOKUP(AI277/AK$2,{0,0.4,0.45,0.5,0.55,0.6,0.65,0.7,0.75,0.8,1},{"F","D","C","C+","B-","B","B+","A-","A","A+"}))))</f>
        <v/>
      </c>
      <c r="AK277" s="1" t="str">
        <f>IF(COUNT($A277)=0,"",IF(AI277="","--",IF(AI277="3E","3E",LOOKUP(AI277/AK$2,{0,0.4,0.45,0.5,0.55,0.6,0.65,0.7,0.75,0.8,1},{0,2,2.25,2.5,2.75,3,3.25,3.5,3.75,4}))))</f>
        <v/>
      </c>
      <c r="AL277" s="4" t="str">
        <f>IF(OR(COUNT($A277)=0,COUNT(B277:AK277)=0),"",IF(COUNTIF(B277:AK277,"3E")&gt;0,"3E",IF(DRAFT!$A279="R",TRUNC(SUMPRODUCT(RGP,RCP)/TCP,3),TRUNC((SUMPRODUCT(--(IMDGP&gt;0)*IMDGP,IMCP)+CEILING(DRAFT!$DB279*42,0.25))/TCP,3))))</f>
        <v/>
      </c>
      <c r="AM277" s="2" t="str">
        <f>IF(OR(COUNT($A277)=0,COUNT(B277:AK277)=0),"",IF(COUNTIF(B277:AK277,"3E")&gt;0,"3E",IF(DRAFT!$A279="R",SUMPRODUCT(--(RGP&gt;=2),RCP),SUMPRODUCT(--(IMDGP&gt;0),--(IMGP=0),IMCP)+DRAFT!$DC279)))</f>
        <v/>
      </c>
      <c r="AN277" s="67" t="str">
        <f>IF(AL277="3E","3E",IF(COUNT($A277)=0,"",IF(COUNT(AI277)=0,"--",ROUND(((CEILING(DRAFT!$CV279*38,0.25)+CEILING(DRAFT!$CX279*38,0.25)+CEILING(DRAFT!$CZ279*42,0.25)+CEILING($AL277*42,0.25))/160),2))))</f>
        <v/>
      </c>
      <c r="AO277" s="2" t="str">
        <f>IF(AN277="3E","3E",IF(COUNT($A277)=0,"",IF(COUNT(AN277)=0,"I",LOOKUP(AN277,{0,2,2.25,2.5,2.75,3,3.25,3.5,3.75,4},{"F","D","C","C+","B-","B","B+","A-","A","A+"}))))</f>
        <v/>
      </c>
      <c r="AP277" s="2" t="str">
        <f>IF(AN277="3E","3E",IF(OR(COUNT(A277)=0,COUNT(AN277)=0),"",DRAFT!CW279+DRAFT!CY279+DRAFT!DA279+N(TABULATION!AM277)))</f>
        <v/>
      </c>
      <c r="AQ277" s="2" t="str">
        <f>IF(OR(COUNT($A277)=0,COUNT(B277:AK277)=0),"",IF(COUNTIF(B277:AM277,"3E")&gt;0,"3E",IF(AND(DRAFT!$A279="IM",OR($AL277&gt;DRAFT!$DB279,$AM277&gt;DRAFT!$DC279)),"IMPROVED",IF(AND(DRAFT!$A279="IM",$AL277&lt;=DRAFT!$DB279,$AM277&lt;=DRAFT!$DC279),"NOT IMPROVED",IF(AND(DRAFT!CU279="S",AH277&gt;=2,AK277&gt;=2,AN277&gt;=2.5,AP277&gt;=144),"PASS","FAIL")))))</f>
        <v/>
      </c>
      <c r="AR277" s="2" t="str">
        <f t="shared" si="8"/>
        <v/>
      </c>
      <c r="AS277" s="2" t="str">
        <f t="shared" si="9"/>
        <v/>
      </c>
    </row>
    <row r="278" spans="1:45" ht="18.95" customHeight="1" x14ac:dyDescent="0.25">
      <c r="A278" s="3" t="str">
        <f>IF(DRAFT!$B280="","",DRAFT!$B280)</f>
        <v/>
      </c>
      <c r="B278" s="2" t="str">
        <f>IF(COUNT($A278)=0,"",IF($A278&lt;&gt;DRAFT!$B280,"ERR",IF(DRAFT!I280="3E","3E",IF(COUNT(DRAFT!E280,DRAFT!I280)&gt;0,DRAFT!J280,""))))</f>
        <v/>
      </c>
      <c r="C278" s="2" t="str">
        <f>IF(COUNT($A278)=0,"",IF(B278="3E","3E",IF(B278="","I",LOOKUP(B278/D$2,{0,0.4,0.45,0.5,0.55,0.6,0.65,0.7,0.75,0.8,1},{"F","D","C","C+","B-","B","B+","A-","A","A+"}))))</f>
        <v/>
      </c>
      <c r="D278" s="1" t="str">
        <f>IF(COUNT($A278)=0,"",IF(B278="","--",IF(B278="3E","3E",LOOKUP(B278/D$2,{0,0.4,0.45,0.5,0.55,0.6,0.65,0.7,0.75,0.8,1},{0,2,2.25,2.5,2.75,3,3.25,3.5,3.75,4}))))</f>
        <v/>
      </c>
      <c r="E278" s="2" t="str">
        <f>IF(COUNT($A278)=0,"",IF($A278&lt;&gt;DRAFT!$B280,"ERR",IF(DRAFT!R280="3E","3E",IF(COUNT(DRAFT!N280,DRAFT!R280)&gt;0,DRAFT!S280,""))))</f>
        <v/>
      </c>
      <c r="F278" s="2" t="str">
        <f>IF(COUNT($A278)=0,"",IF(E278="3E","3E",IF(E278="","I",LOOKUP(E278/G$2,{0,0.4,0.45,0.5,0.55,0.6,0.65,0.7,0.75,0.8,1},{"F","D","C","C+","B-","B","B+","A-","A","A+"}))))</f>
        <v/>
      </c>
      <c r="G278" s="1" t="str">
        <f>IF(COUNT($A278)=0,"",IF(E278="","--",IF(E278="3E","3E",LOOKUP(E278/G$2,{0,0.4,0.45,0.5,0.55,0.6,0.65,0.7,0.75,0.8,1},{0,2,2.25,2.5,2.75,3,3.25,3.5,3.75,4}))))</f>
        <v/>
      </c>
      <c r="H278" s="2" t="str">
        <f>IF(COUNT($A278)=0,"",IF($A278&lt;&gt;DRAFT!$B280,"ERR",IF(DRAFT!AA280="3E","3E",IF(COUNT(DRAFT!W280,DRAFT!AA280)&gt;0,DRAFT!AB280,""))))</f>
        <v/>
      </c>
      <c r="I278" s="2" t="str">
        <f>IF(COUNT($A278)=0,"",IF(H278="3E","3E",IF(H278="","I",LOOKUP(H278/J$2,{0,0.4,0.45,0.5,0.55,0.6,0.65,0.7,0.75,0.8,1},{"F","D","C","C+","B-","B","B+","A-","A","A+"}))))</f>
        <v/>
      </c>
      <c r="J278" s="1" t="str">
        <f>IF(COUNT($A278)=0,"",IF(H278="","--",IF(H278="3E","3E",LOOKUP(H278/J$2,{0,0.4,0.45,0.5,0.55,0.6,0.65,0.7,0.75,0.8,1},{0,2,2.25,2.5,2.75,3,3.25,3.5,3.75,4}))))</f>
        <v/>
      </c>
      <c r="K278" s="2" t="str">
        <f>IF(COUNT($A278)=0,"",IF($A278&lt;&gt;DRAFT!$B280,"ERR",IF(DRAFT!AJ280="3E","3E",IF(COUNT(DRAFT!AF280,DRAFT!AJ280)&gt;0,DRAFT!AK280,""))))</f>
        <v/>
      </c>
      <c r="L278" s="2" t="str">
        <f>IF(COUNT($A278)=0,"",IF(K278="3E","3E",IF(K278="","I",LOOKUP(K278/M$2,{0,0.4,0.45,0.5,0.55,0.6,0.65,0.7,0.75,0.8,1},{"F","D","C","C+","B-","B","B+","A-","A","A+"}))))</f>
        <v/>
      </c>
      <c r="M278" s="1" t="str">
        <f>IF(COUNT($A278)=0,"",IF(K278="","--",IF(K278="3E","3E",LOOKUP(K278/M$2,{0,0.4,0.45,0.5,0.55,0.6,0.65,0.7,0.75,0.8,1},{0,2,2.25,2.5,2.75,3,3.25,3.5,3.75,4}))))</f>
        <v/>
      </c>
      <c r="N278" s="2" t="str">
        <f>IF(COUNT($A278)=0,"",IF($A278&lt;&gt;DRAFT!$B280,"ERR",IF(DRAFT!AS280="3E","3E",IF(COUNT(DRAFT!AO280,DRAFT!AS280)&gt;0,DRAFT!AT280,""))))</f>
        <v/>
      </c>
      <c r="O278" s="2" t="str">
        <f>IF(COUNT($A278)=0,"",IF(N278="3E","3E",IF(N278="","I",LOOKUP(N278/P$2,{0,0.4,0.45,0.5,0.55,0.6,0.65,0.7,0.75,0.8,1},{"F","D","C","C+","B-","B","B+","A-","A","A+"}))))</f>
        <v/>
      </c>
      <c r="P278" s="1" t="str">
        <f>IF(COUNT($A278)=0,"",IF(N278="","--",IF(N278="3E","3E",LOOKUP(N278/P$2,{0,0.4,0.45,0.5,0.55,0.6,0.65,0.7,0.75,0.8,1},{0,2,2.25,2.5,2.75,3,3.25,3.5,3.75,4}))))</f>
        <v/>
      </c>
      <c r="Q278" s="2" t="str">
        <f>IF(COUNT($A278)=0,"",IF($A278&lt;&gt;DRAFT!$B280,"ERR",IF(DRAFT!BB280="3E","3E",IF(COUNT(DRAFT!AX280,DRAFT!BB280)&gt;0,DRAFT!BC280,""))))</f>
        <v/>
      </c>
      <c r="R278" s="2" t="str">
        <f>IF(COUNT($A278)=0,"",IF(Q278="3E","3E",IF(Q278="","I",LOOKUP(Q278/S$2,{0,0.4,0.45,0.5,0.55,0.6,0.65,0.7,0.75,0.8,1},{"F","D","C","C+","B-","B","B+","A-","A","A+"}))))</f>
        <v/>
      </c>
      <c r="S278" s="1" t="str">
        <f>IF(COUNT($A278)=0,"",IF(Q278="","--",IF(Q278="3E","3E",LOOKUP(Q278/S$2,{0,0.4,0.45,0.5,0.55,0.6,0.65,0.7,0.75,0.8,1},{0,2,2.25,2.5,2.75,3,3.25,3.5,3.75,4}))))</f>
        <v/>
      </c>
      <c r="T278" s="2" t="str">
        <f>IF(COUNT($A278)=0,"",IF($A278&lt;&gt;DRAFT!$B280,"ERR",IF(DRAFT!BK280="3E","3E",IF(COUNT(DRAFT!BG280,DRAFT!BK280)&gt;0,DRAFT!BL280,""))))</f>
        <v/>
      </c>
      <c r="U278" s="2" t="str">
        <f>IF(COUNT($A278)=0,"",IF(T278="3E","3E",IF(T278="","I",LOOKUP(T278/V$2,{0,0.4,0.45,0.5,0.55,0.6,0.65,0.7,0.75,0.8,1},{"F","D","C","C+","B-","B","B+","A-","A","A+"}))))</f>
        <v/>
      </c>
      <c r="V278" s="1" t="str">
        <f>IF(COUNT($A278)=0,"",IF(T278="","--",IF(T278="3E","3E",LOOKUP(T278/V$2,{0,0.4,0.45,0.5,0.55,0.6,0.65,0.7,0.75,0.8,1},{0,2,2.25,2.5,2.75,3,3.25,3.5,3.75,4}))))</f>
        <v/>
      </c>
      <c r="W278" s="2" t="str">
        <f>IF(COUNT($A278)=0,"",IF($A278&lt;&gt;DRAFT!$B280,"ERR",IF(DRAFT!BT280="3E","3E",IF(COUNT(DRAFT!BP280,DRAFT!BT280)&gt;0,DRAFT!BU280,""))))</f>
        <v/>
      </c>
      <c r="X278" s="2" t="str">
        <f>IF(COUNT($A278)=0,"",IF(W278="3E","3E",IF(W278="","I",LOOKUP(W278/Y$2,{0,0.4,0.45,0.5,0.55,0.6,0.65,0.7,0.75,0.8,1},{"F","D","C","C+","B-","B","B+","A-","A","A+"}))))</f>
        <v/>
      </c>
      <c r="Y278" s="1" t="str">
        <f>IF(COUNT($A278)=0,"",IF(W278="","--",IF(W278="3E","3E",LOOKUP(W278/Y$2,{0,0.4,0.45,0.5,0.55,0.6,0.65,0.7,0.75,0.8,1},{0,2,2.25,2.5,2.75,3,3.25,3.5,3.75,4}))))</f>
        <v/>
      </c>
      <c r="Z278" s="2" t="str">
        <f>IF(COUNT($A278)=0,"",IF($A278&lt;&gt;DRAFT!$B280,"ERR",IF(DRAFT!CC280="3E","3E",IF(COUNT(DRAFT!BY280,DRAFT!CC280)&gt;0,DRAFT!CD280,""))))</f>
        <v/>
      </c>
      <c r="AA278" s="2" t="str">
        <f>IF(COUNT($A278)=0,"",IF(Z278="3E","3E",IF(Z278="","I",LOOKUP(Z278/AB$2,{0,0.4,0.45,0.5,0.55,0.6,0.65,0.7,0.75,0.8,1},{"F","D","C","C+","B-","B","B+","A-","A","A+"}))))</f>
        <v/>
      </c>
      <c r="AB278" s="1" t="str">
        <f>IF(COUNT($A278)=0,"",IF(Z278="","--",IF(Z278="3E","3E",LOOKUP(Z278/AB$2,{0,0.4,0.45,0.5,0.55,0.6,0.65,0.7,0.75,0.8,1},{0,2,2.25,2.5,2.75,3,3.25,3.5,3.75,4}))))</f>
        <v/>
      </c>
      <c r="AC278" s="2" t="str">
        <f>IF(COUNT($A278)=0,"",IF($A278&lt;&gt;DRAFT!$B280,"ERR",IF(DRAFT!CF280&gt;0,DRAFT!CF280,"")))</f>
        <v/>
      </c>
      <c r="AD278" s="2" t="str">
        <f>IF(COUNT($A278)=0,"",IF(AC278="3E","3E",IF(AC278="","I",LOOKUP(AC278/AE$2,{0,0.4,0.45,0.5,0.55,0.6,0.65,0.7,0.75,0.8,1},{"F","D","C","C+","B-","B","B+","A-","A","A+"}))))</f>
        <v/>
      </c>
      <c r="AE278" s="1" t="str">
        <f>IF(COUNT($A278)=0,"",IF(AC278="","--",IF(AC278="3E","3E",LOOKUP(AC278/AE$2,{0,0.4,0.45,0.5,0.55,0.6,0.65,0.7,0.75,0.8,1},{0,2,2.25,2.5,2.75,3,3.25,3.5,3.75,4}))))</f>
        <v/>
      </c>
      <c r="AF278" s="2" t="str">
        <f>IF(COUNT($A278)=0,"",IF($A278&lt;&gt;DRAFT!$B280,"ERR",IF(DRAFT!CI280&gt;0,DRAFT!CK280,"")))</f>
        <v/>
      </c>
      <c r="AG278" s="2" t="str">
        <f>IF(COUNT($A278)=0,"",IF(AF278="3E","3E",IF(AF278="","I",LOOKUP(AF278/AH$2,{0,0.4,0.45,0.5,0.55,0.6,0.65,0.7,0.75,0.8,1},{"F","D","C","C+","B-","B","B+","A-","A","A+"}))))</f>
        <v/>
      </c>
      <c r="AH278" s="1" t="str">
        <f>IF(COUNT($A278)=0,"",IF(AF278="","--",IF(AF278="3E","3E",LOOKUP(AF278/AH$2,{0,0.4,0.45,0.5,0.55,0.6,0.65,0.7,0.75,0.8,1},{0,2,2.25,2.5,2.75,3,3.25,3.5,3.75,4}))))</f>
        <v/>
      </c>
      <c r="AI278" s="2" t="str">
        <f>IF($A278&lt;&gt;DRAFT!$B280,"ERR",IF(OR(COUNT($A278)=0,COUNT(DRAFT!CL280:CN280,DRAFT!CP280:CR280)=0),"",CEILING(SUM(DRAFT!CO280,DRAFT!CS280,DRAFT!CT280),1)))</f>
        <v/>
      </c>
      <c r="AJ278" s="2" t="str">
        <f>IF(COUNT($A278)=0,"",IF(AI278="3E","3E",IF(AI278="","I",LOOKUP(AI278/AK$2,{0,0.4,0.45,0.5,0.55,0.6,0.65,0.7,0.75,0.8,1},{"F","D","C","C+","B-","B","B+","A-","A","A+"}))))</f>
        <v/>
      </c>
      <c r="AK278" s="1" t="str">
        <f>IF(COUNT($A278)=0,"",IF(AI278="","--",IF(AI278="3E","3E",LOOKUP(AI278/AK$2,{0,0.4,0.45,0.5,0.55,0.6,0.65,0.7,0.75,0.8,1},{0,2,2.25,2.5,2.75,3,3.25,3.5,3.75,4}))))</f>
        <v/>
      </c>
      <c r="AL278" s="4" t="str">
        <f>IF(OR(COUNT($A278)=0,COUNT(B278:AK278)=0),"",IF(COUNTIF(B278:AK278,"3E")&gt;0,"3E",IF(DRAFT!$A280="R",TRUNC(SUMPRODUCT(RGP,RCP)/TCP,3),TRUNC((SUMPRODUCT(--(IMDGP&gt;0)*IMDGP,IMCP)+CEILING(DRAFT!$DB280*42,0.25))/TCP,3))))</f>
        <v/>
      </c>
      <c r="AM278" s="2" t="str">
        <f>IF(OR(COUNT($A278)=0,COUNT(B278:AK278)=0),"",IF(COUNTIF(B278:AK278,"3E")&gt;0,"3E",IF(DRAFT!$A280="R",SUMPRODUCT(--(RGP&gt;=2),RCP),SUMPRODUCT(--(IMDGP&gt;0),--(IMGP=0),IMCP)+DRAFT!$DC280)))</f>
        <v/>
      </c>
      <c r="AN278" s="67" t="str">
        <f>IF(AL278="3E","3E",IF(COUNT($A278)=0,"",IF(COUNT(AI278)=0,"--",ROUND(((CEILING(DRAFT!$CV280*38,0.25)+CEILING(DRAFT!$CX280*38,0.25)+CEILING(DRAFT!$CZ280*42,0.25)+CEILING($AL278*42,0.25))/160),2))))</f>
        <v/>
      </c>
      <c r="AO278" s="2" t="str">
        <f>IF(AN278="3E","3E",IF(COUNT($A278)=0,"",IF(COUNT(AN278)=0,"I",LOOKUP(AN278,{0,2,2.25,2.5,2.75,3,3.25,3.5,3.75,4},{"F","D","C","C+","B-","B","B+","A-","A","A+"}))))</f>
        <v/>
      </c>
      <c r="AP278" s="2" t="str">
        <f>IF(AN278="3E","3E",IF(OR(COUNT(A278)=0,COUNT(AN278)=0),"",DRAFT!CW280+DRAFT!CY280+DRAFT!DA280+N(TABULATION!AM278)))</f>
        <v/>
      </c>
      <c r="AQ278" s="2" t="str">
        <f>IF(OR(COUNT($A278)=0,COUNT(B278:AK278)=0),"",IF(COUNTIF(B278:AM278,"3E")&gt;0,"3E",IF(AND(DRAFT!$A280="IM",OR($AL278&gt;DRAFT!$DB280,$AM278&gt;DRAFT!$DC280)),"IMPROVED",IF(AND(DRAFT!$A280="IM",$AL278&lt;=DRAFT!$DB280,$AM278&lt;=DRAFT!$DC280),"NOT IMPROVED",IF(AND(DRAFT!CU280="S",AH278&gt;=2,AK278&gt;=2,AN278&gt;=2.5,AP278&gt;=144),"PASS","FAIL")))))</f>
        <v/>
      </c>
      <c r="AR278" s="2" t="str">
        <f t="shared" si="8"/>
        <v/>
      </c>
      <c r="AS278" s="2" t="str">
        <f t="shared" si="9"/>
        <v/>
      </c>
    </row>
    <row r="279" spans="1:45" ht="18.95" customHeight="1" x14ac:dyDescent="0.25">
      <c r="A279" s="3" t="str">
        <f>IF(DRAFT!$B281="","",DRAFT!$B281)</f>
        <v/>
      </c>
      <c r="B279" s="2" t="str">
        <f>IF(COUNT($A279)=0,"",IF($A279&lt;&gt;DRAFT!$B281,"ERR",IF(DRAFT!I281="3E","3E",IF(COUNT(DRAFT!E281,DRAFT!I281)&gt;0,DRAFT!J281,""))))</f>
        <v/>
      </c>
      <c r="C279" s="2" t="str">
        <f>IF(COUNT($A279)=0,"",IF(B279="3E","3E",IF(B279="","I",LOOKUP(B279/D$2,{0,0.4,0.45,0.5,0.55,0.6,0.65,0.7,0.75,0.8,1},{"F","D","C","C+","B-","B","B+","A-","A","A+"}))))</f>
        <v/>
      </c>
      <c r="D279" s="1" t="str">
        <f>IF(COUNT($A279)=0,"",IF(B279="","--",IF(B279="3E","3E",LOOKUP(B279/D$2,{0,0.4,0.45,0.5,0.55,0.6,0.65,0.7,0.75,0.8,1},{0,2,2.25,2.5,2.75,3,3.25,3.5,3.75,4}))))</f>
        <v/>
      </c>
      <c r="E279" s="2" t="str">
        <f>IF(COUNT($A279)=0,"",IF($A279&lt;&gt;DRAFT!$B281,"ERR",IF(DRAFT!R281="3E","3E",IF(COUNT(DRAFT!N281,DRAFT!R281)&gt;0,DRAFT!S281,""))))</f>
        <v/>
      </c>
      <c r="F279" s="2" t="str">
        <f>IF(COUNT($A279)=0,"",IF(E279="3E","3E",IF(E279="","I",LOOKUP(E279/G$2,{0,0.4,0.45,0.5,0.55,0.6,0.65,0.7,0.75,0.8,1},{"F","D","C","C+","B-","B","B+","A-","A","A+"}))))</f>
        <v/>
      </c>
      <c r="G279" s="1" t="str">
        <f>IF(COUNT($A279)=0,"",IF(E279="","--",IF(E279="3E","3E",LOOKUP(E279/G$2,{0,0.4,0.45,0.5,0.55,0.6,0.65,0.7,0.75,0.8,1},{0,2,2.25,2.5,2.75,3,3.25,3.5,3.75,4}))))</f>
        <v/>
      </c>
      <c r="H279" s="2" t="str">
        <f>IF(COUNT($A279)=0,"",IF($A279&lt;&gt;DRAFT!$B281,"ERR",IF(DRAFT!AA281="3E","3E",IF(COUNT(DRAFT!W281,DRAFT!AA281)&gt;0,DRAFT!AB281,""))))</f>
        <v/>
      </c>
      <c r="I279" s="2" t="str">
        <f>IF(COUNT($A279)=0,"",IF(H279="3E","3E",IF(H279="","I",LOOKUP(H279/J$2,{0,0.4,0.45,0.5,0.55,0.6,0.65,0.7,0.75,0.8,1},{"F","D","C","C+","B-","B","B+","A-","A","A+"}))))</f>
        <v/>
      </c>
      <c r="J279" s="1" t="str">
        <f>IF(COUNT($A279)=0,"",IF(H279="","--",IF(H279="3E","3E",LOOKUP(H279/J$2,{0,0.4,0.45,0.5,0.55,0.6,0.65,0.7,0.75,0.8,1},{0,2,2.25,2.5,2.75,3,3.25,3.5,3.75,4}))))</f>
        <v/>
      </c>
      <c r="K279" s="2" t="str">
        <f>IF(COUNT($A279)=0,"",IF($A279&lt;&gt;DRAFT!$B281,"ERR",IF(DRAFT!AJ281="3E","3E",IF(COUNT(DRAFT!AF281,DRAFT!AJ281)&gt;0,DRAFT!AK281,""))))</f>
        <v/>
      </c>
      <c r="L279" s="2" t="str">
        <f>IF(COUNT($A279)=0,"",IF(K279="3E","3E",IF(K279="","I",LOOKUP(K279/M$2,{0,0.4,0.45,0.5,0.55,0.6,0.65,0.7,0.75,0.8,1},{"F","D","C","C+","B-","B","B+","A-","A","A+"}))))</f>
        <v/>
      </c>
      <c r="M279" s="1" t="str">
        <f>IF(COUNT($A279)=0,"",IF(K279="","--",IF(K279="3E","3E",LOOKUP(K279/M$2,{0,0.4,0.45,0.5,0.55,0.6,0.65,0.7,0.75,0.8,1},{0,2,2.25,2.5,2.75,3,3.25,3.5,3.75,4}))))</f>
        <v/>
      </c>
      <c r="N279" s="2" t="str">
        <f>IF(COUNT($A279)=0,"",IF($A279&lt;&gt;DRAFT!$B281,"ERR",IF(DRAFT!AS281="3E","3E",IF(COUNT(DRAFT!AO281,DRAFT!AS281)&gt;0,DRAFT!AT281,""))))</f>
        <v/>
      </c>
      <c r="O279" s="2" t="str">
        <f>IF(COUNT($A279)=0,"",IF(N279="3E","3E",IF(N279="","I",LOOKUP(N279/P$2,{0,0.4,0.45,0.5,0.55,0.6,0.65,0.7,0.75,0.8,1},{"F","D","C","C+","B-","B","B+","A-","A","A+"}))))</f>
        <v/>
      </c>
      <c r="P279" s="1" t="str">
        <f>IF(COUNT($A279)=0,"",IF(N279="","--",IF(N279="3E","3E",LOOKUP(N279/P$2,{0,0.4,0.45,0.5,0.55,0.6,0.65,0.7,0.75,0.8,1},{0,2,2.25,2.5,2.75,3,3.25,3.5,3.75,4}))))</f>
        <v/>
      </c>
      <c r="Q279" s="2" t="str">
        <f>IF(COUNT($A279)=0,"",IF($A279&lt;&gt;DRAFT!$B281,"ERR",IF(DRAFT!BB281="3E","3E",IF(COUNT(DRAFT!AX281,DRAFT!BB281)&gt;0,DRAFT!BC281,""))))</f>
        <v/>
      </c>
      <c r="R279" s="2" t="str">
        <f>IF(COUNT($A279)=0,"",IF(Q279="3E","3E",IF(Q279="","I",LOOKUP(Q279/S$2,{0,0.4,0.45,0.5,0.55,0.6,0.65,0.7,0.75,0.8,1},{"F","D","C","C+","B-","B","B+","A-","A","A+"}))))</f>
        <v/>
      </c>
      <c r="S279" s="1" t="str">
        <f>IF(COUNT($A279)=0,"",IF(Q279="","--",IF(Q279="3E","3E",LOOKUP(Q279/S$2,{0,0.4,0.45,0.5,0.55,0.6,0.65,0.7,0.75,0.8,1},{0,2,2.25,2.5,2.75,3,3.25,3.5,3.75,4}))))</f>
        <v/>
      </c>
      <c r="T279" s="2" t="str">
        <f>IF(COUNT($A279)=0,"",IF($A279&lt;&gt;DRAFT!$B281,"ERR",IF(DRAFT!BK281="3E","3E",IF(COUNT(DRAFT!BG281,DRAFT!BK281)&gt;0,DRAFT!BL281,""))))</f>
        <v/>
      </c>
      <c r="U279" s="2" t="str">
        <f>IF(COUNT($A279)=0,"",IF(T279="3E","3E",IF(T279="","I",LOOKUP(T279/V$2,{0,0.4,0.45,0.5,0.55,0.6,0.65,0.7,0.75,0.8,1},{"F","D","C","C+","B-","B","B+","A-","A","A+"}))))</f>
        <v/>
      </c>
      <c r="V279" s="1" t="str">
        <f>IF(COUNT($A279)=0,"",IF(T279="","--",IF(T279="3E","3E",LOOKUP(T279/V$2,{0,0.4,0.45,0.5,0.55,0.6,0.65,0.7,0.75,0.8,1},{0,2,2.25,2.5,2.75,3,3.25,3.5,3.75,4}))))</f>
        <v/>
      </c>
      <c r="W279" s="2" t="str">
        <f>IF(COUNT($A279)=0,"",IF($A279&lt;&gt;DRAFT!$B281,"ERR",IF(DRAFT!BT281="3E","3E",IF(COUNT(DRAFT!BP281,DRAFT!BT281)&gt;0,DRAFT!BU281,""))))</f>
        <v/>
      </c>
      <c r="X279" s="2" t="str">
        <f>IF(COUNT($A279)=0,"",IF(W279="3E","3E",IF(W279="","I",LOOKUP(W279/Y$2,{0,0.4,0.45,0.5,0.55,0.6,0.65,0.7,0.75,0.8,1},{"F","D","C","C+","B-","B","B+","A-","A","A+"}))))</f>
        <v/>
      </c>
      <c r="Y279" s="1" t="str">
        <f>IF(COUNT($A279)=0,"",IF(W279="","--",IF(W279="3E","3E",LOOKUP(W279/Y$2,{0,0.4,0.45,0.5,0.55,0.6,0.65,0.7,0.75,0.8,1},{0,2,2.25,2.5,2.75,3,3.25,3.5,3.75,4}))))</f>
        <v/>
      </c>
      <c r="Z279" s="2" t="str">
        <f>IF(COUNT($A279)=0,"",IF($A279&lt;&gt;DRAFT!$B281,"ERR",IF(DRAFT!CC281="3E","3E",IF(COUNT(DRAFT!BY281,DRAFT!CC281)&gt;0,DRAFT!CD281,""))))</f>
        <v/>
      </c>
      <c r="AA279" s="2" t="str">
        <f>IF(COUNT($A279)=0,"",IF(Z279="3E","3E",IF(Z279="","I",LOOKUP(Z279/AB$2,{0,0.4,0.45,0.5,0.55,0.6,0.65,0.7,0.75,0.8,1},{"F","D","C","C+","B-","B","B+","A-","A","A+"}))))</f>
        <v/>
      </c>
      <c r="AB279" s="1" t="str">
        <f>IF(COUNT($A279)=0,"",IF(Z279="","--",IF(Z279="3E","3E",LOOKUP(Z279/AB$2,{0,0.4,0.45,0.5,0.55,0.6,0.65,0.7,0.75,0.8,1},{0,2,2.25,2.5,2.75,3,3.25,3.5,3.75,4}))))</f>
        <v/>
      </c>
      <c r="AC279" s="2" t="str">
        <f>IF(COUNT($A279)=0,"",IF($A279&lt;&gt;DRAFT!$B281,"ERR",IF(DRAFT!CF281&gt;0,DRAFT!CF281,"")))</f>
        <v/>
      </c>
      <c r="AD279" s="2" t="str">
        <f>IF(COUNT($A279)=0,"",IF(AC279="3E","3E",IF(AC279="","I",LOOKUP(AC279/AE$2,{0,0.4,0.45,0.5,0.55,0.6,0.65,0.7,0.75,0.8,1},{"F","D","C","C+","B-","B","B+","A-","A","A+"}))))</f>
        <v/>
      </c>
      <c r="AE279" s="1" t="str">
        <f>IF(COUNT($A279)=0,"",IF(AC279="","--",IF(AC279="3E","3E",LOOKUP(AC279/AE$2,{0,0.4,0.45,0.5,0.55,0.6,0.65,0.7,0.75,0.8,1},{0,2,2.25,2.5,2.75,3,3.25,3.5,3.75,4}))))</f>
        <v/>
      </c>
      <c r="AF279" s="2" t="str">
        <f>IF(COUNT($A279)=0,"",IF($A279&lt;&gt;DRAFT!$B281,"ERR",IF(DRAFT!CI281&gt;0,DRAFT!CK281,"")))</f>
        <v/>
      </c>
      <c r="AG279" s="2" t="str">
        <f>IF(COUNT($A279)=0,"",IF(AF279="3E","3E",IF(AF279="","I",LOOKUP(AF279/AH$2,{0,0.4,0.45,0.5,0.55,0.6,0.65,0.7,0.75,0.8,1},{"F","D","C","C+","B-","B","B+","A-","A","A+"}))))</f>
        <v/>
      </c>
      <c r="AH279" s="1" t="str">
        <f>IF(COUNT($A279)=0,"",IF(AF279="","--",IF(AF279="3E","3E",LOOKUP(AF279/AH$2,{0,0.4,0.45,0.5,0.55,0.6,0.65,0.7,0.75,0.8,1},{0,2,2.25,2.5,2.75,3,3.25,3.5,3.75,4}))))</f>
        <v/>
      </c>
      <c r="AI279" s="2" t="str">
        <f>IF($A279&lt;&gt;DRAFT!$B281,"ERR",IF(OR(COUNT($A279)=0,COUNT(DRAFT!CL281:CN281,DRAFT!CP281:CR281)=0),"",CEILING(SUM(DRAFT!CO281,DRAFT!CS281,DRAFT!CT281),1)))</f>
        <v/>
      </c>
      <c r="AJ279" s="2" t="str">
        <f>IF(COUNT($A279)=0,"",IF(AI279="3E","3E",IF(AI279="","I",LOOKUP(AI279/AK$2,{0,0.4,0.45,0.5,0.55,0.6,0.65,0.7,0.75,0.8,1},{"F","D","C","C+","B-","B","B+","A-","A","A+"}))))</f>
        <v/>
      </c>
      <c r="AK279" s="1" t="str">
        <f>IF(COUNT($A279)=0,"",IF(AI279="","--",IF(AI279="3E","3E",LOOKUP(AI279/AK$2,{0,0.4,0.45,0.5,0.55,0.6,0.65,0.7,0.75,0.8,1},{0,2,2.25,2.5,2.75,3,3.25,3.5,3.75,4}))))</f>
        <v/>
      </c>
      <c r="AL279" s="4" t="str">
        <f>IF(OR(COUNT($A279)=0,COUNT(B279:AK279)=0),"",IF(COUNTIF(B279:AK279,"3E")&gt;0,"3E",IF(DRAFT!$A281="R",TRUNC(SUMPRODUCT(RGP,RCP)/TCP,3),TRUNC((SUMPRODUCT(--(IMDGP&gt;0)*IMDGP,IMCP)+CEILING(DRAFT!$DB281*42,0.25))/TCP,3))))</f>
        <v/>
      </c>
      <c r="AM279" s="2" t="str">
        <f>IF(OR(COUNT($A279)=0,COUNT(B279:AK279)=0),"",IF(COUNTIF(B279:AK279,"3E")&gt;0,"3E",IF(DRAFT!$A281="R",SUMPRODUCT(--(RGP&gt;=2),RCP),SUMPRODUCT(--(IMDGP&gt;0),--(IMGP=0),IMCP)+DRAFT!$DC281)))</f>
        <v/>
      </c>
      <c r="AN279" s="67" t="str">
        <f>IF(AL279="3E","3E",IF(COUNT($A279)=0,"",IF(COUNT(AI279)=0,"--",ROUND(((CEILING(DRAFT!$CV281*38,0.25)+CEILING(DRAFT!$CX281*38,0.25)+CEILING(DRAFT!$CZ281*42,0.25)+CEILING($AL279*42,0.25))/160),2))))</f>
        <v/>
      </c>
      <c r="AO279" s="2" t="str">
        <f>IF(AN279="3E","3E",IF(COUNT($A279)=0,"",IF(COUNT(AN279)=0,"I",LOOKUP(AN279,{0,2,2.25,2.5,2.75,3,3.25,3.5,3.75,4},{"F","D","C","C+","B-","B","B+","A-","A","A+"}))))</f>
        <v/>
      </c>
      <c r="AP279" s="2" t="str">
        <f>IF(AN279="3E","3E",IF(OR(COUNT(A279)=0,COUNT(AN279)=0),"",DRAFT!CW281+DRAFT!CY281+DRAFT!DA281+N(TABULATION!AM279)))</f>
        <v/>
      </c>
      <c r="AQ279" s="2" t="str">
        <f>IF(OR(COUNT($A279)=0,COUNT(B279:AK279)=0),"",IF(COUNTIF(B279:AM279,"3E")&gt;0,"3E",IF(AND(DRAFT!$A281="IM",OR($AL279&gt;DRAFT!$DB281,$AM279&gt;DRAFT!$DC281)),"IMPROVED",IF(AND(DRAFT!$A281="IM",$AL279&lt;=DRAFT!$DB281,$AM279&lt;=DRAFT!$DC281),"NOT IMPROVED",IF(AND(DRAFT!CU281="S",AH279&gt;=2,AK279&gt;=2,AN279&gt;=2.5,AP279&gt;=144),"PASS","FAIL")))))</f>
        <v/>
      </c>
      <c r="AR279" s="2" t="str">
        <f t="shared" si="8"/>
        <v/>
      </c>
      <c r="AS279" s="2" t="str">
        <f t="shared" si="9"/>
        <v/>
      </c>
    </row>
    <row r="280" spans="1:45" ht="18.95" customHeight="1" x14ac:dyDescent="0.25">
      <c r="A280" s="3" t="str">
        <f>IF(DRAFT!$B282="","",DRAFT!$B282)</f>
        <v/>
      </c>
      <c r="B280" s="2" t="str">
        <f>IF(COUNT($A280)=0,"",IF($A280&lt;&gt;DRAFT!$B282,"ERR",IF(DRAFT!I282="3E","3E",IF(COUNT(DRAFT!E282,DRAFT!I282)&gt;0,DRAFT!J282,""))))</f>
        <v/>
      </c>
      <c r="C280" s="2" t="str">
        <f>IF(COUNT($A280)=0,"",IF(B280="3E","3E",IF(B280="","I",LOOKUP(B280/D$2,{0,0.4,0.45,0.5,0.55,0.6,0.65,0.7,0.75,0.8,1},{"F","D","C","C+","B-","B","B+","A-","A","A+"}))))</f>
        <v/>
      </c>
      <c r="D280" s="1" t="str">
        <f>IF(COUNT($A280)=0,"",IF(B280="","--",IF(B280="3E","3E",LOOKUP(B280/D$2,{0,0.4,0.45,0.5,0.55,0.6,0.65,0.7,0.75,0.8,1},{0,2,2.25,2.5,2.75,3,3.25,3.5,3.75,4}))))</f>
        <v/>
      </c>
      <c r="E280" s="2" t="str">
        <f>IF(COUNT($A280)=0,"",IF($A280&lt;&gt;DRAFT!$B282,"ERR",IF(DRAFT!R282="3E","3E",IF(COUNT(DRAFT!N282,DRAFT!R282)&gt;0,DRAFT!S282,""))))</f>
        <v/>
      </c>
      <c r="F280" s="2" t="str">
        <f>IF(COUNT($A280)=0,"",IF(E280="3E","3E",IF(E280="","I",LOOKUP(E280/G$2,{0,0.4,0.45,0.5,0.55,0.6,0.65,0.7,0.75,0.8,1},{"F","D","C","C+","B-","B","B+","A-","A","A+"}))))</f>
        <v/>
      </c>
      <c r="G280" s="1" t="str">
        <f>IF(COUNT($A280)=0,"",IF(E280="","--",IF(E280="3E","3E",LOOKUP(E280/G$2,{0,0.4,0.45,0.5,0.55,0.6,0.65,0.7,0.75,0.8,1},{0,2,2.25,2.5,2.75,3,3.25,3.5,3.75,4}))))</f>
        <v/>
      </c>
      <c r="H280" s="2" t="str">
        <f>IF(COUNT($A280)=0,"",IF($A280&lt;&gt;DRAFT!$B282,"ERR",IF(DRAFT!AA282="3E","3E",IF(COUNT(DRAFT!W282,DRAFT!AA282)&gt;0,DRAFT!AB282,""))))</f>
        <v/>
      </c>
      <c r="I280" s="2" t="str">
        <f>IF(COUNT($A280)=0,"",IF(H280="3E","3E",IF(H280="","I",LOOKUP(H280/J$2,{0,0.4,0.45,0.5,0.55,0.6,0.65,0.7,0.75,0.8,1},{"F","D","C","C+","B-","B","B+","A-","A","A+"}))))</f>
        <v/>
      </c>
      <c r="J280" s="1" t="str">
        <f>IF(COUNT($A280)=0,"",IF(H280="","--",IF(H280="3E","3E",LOOKUP(H280/J$2,{0,0.4,0.45,0.5,0.55,0.6,0.65,0.7,0.75,0.8,1},{0,2,2.25,2.5,2.75,3,3.25,3.5,3.75,4}))))</f>
        <v/>
      </c>
      <c r="K280" s="2" t="str">
        <f>IF(COUNT($A280)=0,"",IF($A280&lt;&gt;DRAFT!$B282,"ERR",IF(DRAFT!AJ282="3E","3E",IF(COUNT(DRAFT!AF282,DRAFT!AJ282)&gt;0,DRAFT!AK282,""))))</f>
        <v/>
      </c>
      <c r="L280" s="2" t="str">
        <f>IF(COUNT($A280)=0,"",IF(K280="3E","3E",IF(K280="","I",LOOKUP(K280/M$2,{0,0.4,0.45,0.5,0.55,0.6,0.65,0.7,0.75,0.8,1},{"F","D","C","C+","B-","B","B+","A-","A","A+"}))))</f>
        <v/>
      </c>
      <c r="M280" s="1" t="str">
        <f>IF(COUNT($A280)=0,"",IF(K280="","--",IF(K280="3E","3E",LOOKUP(K280/M$2,{0,0.4,0.45,0.5,0.55,0.6,0.65,0.7,0.75,0.8,1},{0,2,2.25,2.5,2.75,3,3.25,3.5,3.75,4}))))</f>
        <v/>
      </c>
      <c r="N280" s="2" t="str">
        <f>IF(COUNT($A280)=0,"",IF($A280&lt;&gt;DRAFT!$B282,"ERR",IF(DRAFT!AS282="3E","3E",IF(COUNT(DRAFT!AO282,DRAFT!AS282)&gt;0,DRAFT!AT282,""))))</f>
        <v/>
      </c>
      <c r="O280" s="2" t="str">
        <f>IF(COUNT($A280)=0,"",IF(N280="3E","3E",IF(N280="","I",LOOKUP(N280/P$2,{0,0.4,0.45,0.5,0.55,0.6,0.65,0.7,0.75,0.8,1},{"F","D","C","C+","B-","B","B+","A-","A","A+"}))))</f>
        <v/>
      </c>
      <c r="P280" s="1" t="str">
        <f>IF(COUNT($A280)=0,"",IF(N280="","--",IF(N280="3E","3E",LOOKUP(N280/P$2,{0,0.4,0.45,0.5,0.55,0.6,0.65,0.7,0.75,0.8,1},{0,2,2.25,2.5,2.75,3,3.25,3.5,3.75,4}))))</f>
        <v/>
      </c>
      <c r="Q280" s="2" t="str">
        <f>IF(COUNT($A280)=0,"",IF($A280&lt;&gt;DRAFT!$B282,"ERR",IF(DRAFT!BB282="3E","3E",IF(COUNT(DRAFT!AX282,DRAFT!BB282)&gt;0,DRAFT!BC282,""))))</f>
        <v/>
      </c>
      <c r="R280" s="2" t="str">
        <f>IF(COUNT($A280)=0,"",IF(Q280="3E","3E",IF(Q280="","I",LOOKUP(Q280/S$2,{0,0.4,0.45,0.5,0.55,0.6,0.65,0.7,0.75,0.8,1},{"F","D","C","C+","B-","B","B+","A-","A","A+"}))))</f>
        <v/>
      </c>
      <c r="S280" s="1" t="str">
        <f>IF(COUNT($A280)=0,"",IF(Q280="","--",IF(Q280="3E","3E",LOOKUP(Q280/S$2,{0,0.4,0.45,0.5,0.55,0.6,0.65,0.7,0.75,0.8,1},{0,2,2.25,2.5,2.75,3,3.25,3.5,3.75,4}))))</f>
        <v/>
      </c>
      <c r="T280" s="2" t="str">
        <f>IF(COUNT($A280)=0,"",IF($A280&lt;&gt;DRAFT!$B282,"ERR",IF(DRAFT!BK282="3E","3E",IF(COUNT(DRAFT!BG282,DRAFT!BK282)&gt;0,DRAFT!BL282,""))))</f>
        <v/>
      </c>
      <c r="U280" s="2" t="str">
        <f>IF(COUNT($A280)=0,"",IF(T280="3E","3E",IF(T280="","I",LOOKUP(T280/V$2,{0,0.4,0.45,0.5,0.55,0.6,0.65,0.7,0.75,0.8,1},{"F","D","C","C+","B-","B","B+","A-","A","A+"}))))</f>
        <v/>
      </c>
      <c r="V280" s="1" t="str">
        <f>IF(COUNT($A280)=0,"",IF(T280="","--",IF(T280="3E","3E",LOOKUP(T280/V$2,{0,0.4,0.45,0.5,0.55,0.6,0.65,0.7,0.75,0.8,1},{0,2,2.25,2.5,2.75,3,3.25,3.5,3.75,4}))))</f>
        <v/>
      </c>
      <c r="W280" s="2" t="str">
        <f>IF(COUNT($A280)=0,"",IF($A280&lt;&gt;DRAFT!$B282,"ERR",IF(DRAFT!BT282="3E","3E",IF(COUNT(DRAFT!BP282,DRAFT!BT282)&gt;0,DRAFT!BU282,""))))</f>
        <v/>
      </c>
      <c r="X280" s="2" t="str">
        <f>IF(COUNT($A280)=0,"",IF(W280="3E","3E",IF(W280="","I",LOOKUP(W280/Y$2,{0,0.4,0.45,0.5,0.55,0.6,0.65,0.7,0.75,0.8,1},{"F","D","C","C+","B-","B","B+","A-","A","A+"}))))</f>
        <v/>
      </c>
      <c r="Y280" s="1" t="str">
        <f>IF(COUNT($A280)=0,"",IF(W280="","--",IF(W280="3E","3E",LOOKUP(W280/Y$2,{0,0.4,0.45,0.5,0.55,0.6,0.65,0.7,0.75,0.8,1},{0,2,2.25,2.5,2.75,3,3.25,3.5,3.75,4}))))</f>
        <v/>
      </c>
      <c r="Z280" s="2" t="str">
        <f>IF(COUNT($A280)=0,"",IF($A280&lt;&gt;DRAFT!$B282,"ERR",IF(DRAFT!CC282="3E","3E",IF(COUNT(DRAFT!BY282,DRAFT!CC282)&gt;0,DRAFT!CD282,""))))</f>
        <v/>
      </c>
      <c r="AA280" s="2" t="str">
        <f>IF(COUNT($A280)=0,"",IF(Z280="3E","3E",IF(Z280="","I",LOOKUP(Z280/AB$2,{0,0.4,0.45,0.5,0.55,0.6,0.65,0.7,0.75,0.8,1},{"F","D","C","C+","B-","B","B+","A-","A","A+"}))))</f>
        <v/>
      </c>
      <c r="AB280" s="1" t="str">
        <f>IF(COUNT($A280)=0,"",IF(Z280="","--",IF(Z280="3E","3E",LOOKUP(Z280/AB$2,{0,0.4,0.45,0.5,0.55,0.6,0.65,0.7,0.75,0.8,1},{0,2,2.25,2.5,2.75,3,3.25,3.5,3.75,4}))))</f>
        <v/>
      </c>
      <c r="AC280" s="2" t="str">
        <f>IF(COUNT($A280)=0,"",IF($A280&lt;&gt;DRAFT!$B282,"ERR",IF(DRAFT!CF282&gt;0,DRAFT!CF282,"")))</f>
        <v/>
      </c>
      <c r="AD280" s="2" t="str">
        <f>IF(COUNT($A280)=0,"",IF(AC280="3E","3E",IF(AC280="","I",LOOKUP(AC280/AE$2,{0,0.4,0.45,0.5,0.55,0.6,0.65,0.7,0.75,0.8,1},{"F","D","C","C+","B-","B","B+","A-","A","A+"}))))</f>
        <v/>
      </c>
      <c r="AE280" s="1" t="str">
        <f>IF(COUNT($A280)=0,"",IF(AC280="","--",IF(AC280="3E","3E",LOOKUP(AC280/AE$2,{0,0.4,0.45,0.5,0.55,0.6,0.65,0.7,0.75,0.8,1},{0,2,2.25,2.5,2.75,3,3.25,3.5,3.75,4}))))</f>
        <v/>
      </c>
      <c r="AF280" s="2" t="str">
        <f>IF(COUNT($A280)=0,"",IF($A280&lt;&gt;DRAFT!$B282,"ERR",IF(DRAFT!CI282&gt;0,DRAFT!CK282,"")))</f>
        <v/>
      </c>
      <c r="AG280" s="2" t="str">
        <f>IF(COUNT($A280)=0,"",IF(AF280="3E","3E",IF(AF280="","I",LOOKUP(AF280/AH$2,{0,0.4,0.45,0.5,0.55,0.6,0.65,0.7,0.75,0.8,1},{"F","D","C","C+","B-","B","B+","A-","A","A+"}))))</f>
        <v/>
      </c>
      <c r="AH280" s="1" t="str">
        <f>IF(COUNT($A280)=0,"",IF(AF280="","--",IF(AF280="3E","3E",LOOKUP(AF280/AH$2,{0,0.4,0.45,0.5,0.55,0.6,0.65,0.7,0.75,0.8,1},{0,2,2.25,2.5,2.75,3,3.25,3.5,3.75,4}))))</f>
        <v/>
      </c>
      <c r="AI280" s="2" t="str">
        <f>IF($A280&lt;&gt;DRAFT!$B282,"ERR",IF(OR(COUNT($A280)=0,COUNT(DRAFT!CL282:CN282,DRAFT!CP282:CR282)=0),"",CEILING(SUM(DRAFT!CO282,DRAFT!CS282,DRAFT!CT282),1)))</f>
        <v/>
      </c>
      <c r="AJ280" s="2" t="str">
        <f>IF(COUNT($A280)=0,"",IF(AI280="3E","3E",IF(AI280="","I",LOOKUP(AI280/AK$2,{0,0.4,0.45,0.5,0.55,0.6,0.65,0.7,0.75,0.8,1},{"F","D","C","C+","B-","B","B+","A-","A","A+"}))))</f>
        <v/>
      </c>
      <c r="AK280" s="1" t="str">
        <f>IF(COUNT($A280)=0,"",IF(AI280="","--",IF(AI280="3E","3E",LOOKUP(AI280/AK$2,{0,0.4,0.45,0.5,0.55,0.6,0.65,0.7,0.75,0.8,1},{0,2,2.25,2.5,2.75,3,3.25,3.5,3.75,4}))))</f>
        <v/>
      </c>
      <c r="AL280" s="4" t="str">
        <f>IF(OR(COUNT($A280)=0,COUNT(B280:AK280)=0),"",IF(COUNTIF(B280:AK280,"3E")&gt;0,"3E",IF(DRAFT!$A282="R",TRUNC(SUMPRODUCT(RGP,RCP)/TCP,3),TRUNC((SUMPRODUCT(--(IMDGP&gt;0)*IMDGP,IMCP)+CEILING(DRAFT!$DB282*42,0.25))/TCP,3))))</f>
        <v/>
      </c>
      <c r="AM280" s="2" t="str">
        <f>IF(OR(COUNT($A280)=0,COUNT(B280:AK280)=0),"",IF(COUNTIF(B280:AK280,"3E")&gt;0,"3E",IF(DRAFT!$A282="R",SUMPRODUCT(--(RGP&gt;=2),RCP),SUMPRODUCT(--(IMDGP&gt;0),--(IMGP=0),IMCP)+DRAFT!$DC282)))</f>
        <v/>
      </c>
      <c r="AN280" s="67" t="str">
        <f>IF(AL280="3E","3E",IF(COUNT($A280)=0,"",IF(COUNT(AI280)=0,"--",ROUND(((CEILING(DRAFT!$CV282*38,0.25)+CEILING(DRAFT!$CX282*38,0.25)+CEILING(DRAFT!$CZ282*42,0.25)+CEILING($AL280*42,0.25))/160),2))))</f>
        <v/>
      </c>
      <c r="AO280" s="2" t="str">
        <f>IF(AN280="3E","3E",IF(COUNT($A280)=0,"",IF(COUNT(AN280)=0,"I",LOOKUP(AN280,{0,2,2.25,2.5,2.75,3,3.25,3.5,3.75,4},{"F","D","C","C+","B-","B","B+","A-","A","A+"}))))</f>
        <v/>
      </c>
      <c r="AP280" s="2" t="str">
        <f>IF(AN280="3E","3E",IF(OR(COUNT(A280)=0,COUNT(AN280)=0),"",DRAFT!CW282+DRAFT!CY282+DRAFT!DA282+N(TABULATION!AM280)))</f>
        <v/>
      </c>
      <c r="AQ280" s="2" t="str">
        <f>IF(OR(COUNT($A280)=0,COUNT(B280:AK280)=0),"",IF(COUNTIF(B280:AM280,"3E")&gt;0,"3E",IF(AND(DRAFT!$A282="IM",OR($AL280&gt;DRAFT!$DB282,$AM280&gt;DRAFT!$DC282)),"IMPROVED",IF(AND(DRAFT!$A282="IM",$AL280&lt;=DRAFT!$DB282,$AM280&lt;=DRAFT!$DC282),"NOT IMPROVED",IF(AND(DRAFT!CU282="S",AH280&gt;=2,AK280&gt;=2,AN280&gt;=2.5,AP280&gt;=144),"PASS","FAIL")))))</f>
        <v/>
      </c>
      <c r="AR280" s="2" t="str">
        <f t="shared" si="8"/>
        <v/>
      </c>
      <c r="AS280" s="2" t="str">
        <f t="shared" si="9"/>
        <v/>
      </c>
    </row>
    <row r="281" spans="1:45" ht="18.95" customHeight="1" x14ac:dyDescent="0.25">
      <c r="A281" s="3" t="str">
        <f>IF(DRAFT!$B283="","",DRAFT!$B283)</f>
        <v/>
      </c>
      <c r="B281" s="2" t="str">
        <f>IF(COUNT($A281)=0,"",IF($A281&lt;&gt;DRAFT!$B283,"ERR",IF(DRAFT!I283="3E","3E",IF(COUNT(DRAFT!E283,DRAFT!I283)&gt;0,DRAFT!J283,""))))</f>
        <v/>
      </c>
      <c r="C281" s="2" t="str">
        <f>IF(COUNT($A281)=0,"",IF(B281="3E","3E",IF(B281="","I",LOOKUP(B281/D$2,{0,0.4,0.45,0.5,0.55,0.6,0.65,0.7,0.75,0.8,1},{"F","D","C","C+","B-","B","B+","A-","A","A+"}))))</f>
        <v/>
      </c>
      <c r="D281" s="1" t="str">
        <f>IF(COUNT($A281)=0,"",IF(B281="","--",IF(B281="3E","3E",LOOKUP(B281/D$2,{0,0.4,0.45,0.5,0.55,0.6,0.65,0.7,0.75,0.8,1},{0,2,2.25,2.5,2.75,3,3.25,3.5,3.75,4}))))</f>
        <v/>
      </c>
      <c r="E281" s="2" t="str">
        <f>IF(COUNT($A281)=0,"",IF($A281&lt;&gt;DRAFT!$B283,"ERR",IF(DRAFT!R283="3E","3E",IF(COUNT(DRAFT!N283,DRAFT!R283)&gt;0,DRAFT!S283,""))))</f>
        <v/>
      </c>
      <c r="F281" s="2" t="str">
        <f>IF(COUNT($A281)=0,"",IF(E281="3E","3E",IF(E281="","I",LOOKUP(E281/G$2,{0,0.4,0.45,0.5,0.55,0.6,0.65,0.7,0.75,0.8,1},{"F","D","C","C+","B-","B","B+","A-","A","A+"}))))</f>
        <v/>
      </c>
      <c r="G281" s="1" t="str">
        <f>IF(COUNT($A281)=0,"",IF(E281="","--",IF(E281="3E","3E",LOOKUP(E281/G$2,{0,0.4,0.45,0.5,0.55,0.6,0.65,0.7,0.75,0.8,1},{0,2,2.25,2.5,2.75,3,3.25,3.5,3.75,4}))))</f>
        <v/>
      </c>
      <c r="H281" s="2" t="str">
        <f>IF(COUNT($A281)=0,"",IF($A281&lt;&gt;DRAFT!$B283,"ERR",IF(DRAFT!AA283="3E","3E",IF(COUNT(DRAFT!W283,DRAFT!AA283)&gt;0,DRAFT!AB283,""))))</f>
        <v/>
      </c>
      <c r="I281" s="2" t="str">
        <f>IF(COUNT($A281)=0,"",IF(H281="3E","3E",IF(H281="","I",LOOKUP(H281/J$2,{0,0.4,0.45,0.5,0.55,0.6,0.65,0.7,0.75,0.8,1},{"F","D","C","C+","B-","B","B+","A-","A","A+"}))))</f>
        <v/>
      </c>
      <c r="J281" s="1" t="str">
        <f>IF(COUNT($A281)=0,"",IF(H281="","--",IF(H281="3E","3E",LOOKUP(H281/J$2,{0,0.4,0.45,0.5,0.55,0.6,0.65,0.7,0.75,0.8,1},{0,2,2.25,2.5,2.75,3,3.25,3.5,3.75,4}))))</f>
        <v/>
      </c>
      <c r="K281" s="2" t="str">
        <f>IF(COUNT($A281)=0,"",IF($A281&lt;&gt;DRAFT!$B283,"ERR",IF(DRAFT!AJ283="3E","3E",IF(COUNT(DRAFT!AF283,DRAFT!AJ283)&gt;0,DRAFT!AK283,""))))</f>
        <v/>
      </c>
      <c r="L281" s="2" t="str">
        <f>IF(COUNT($A281)=0,"",IF(K281="3E","3E",IF(K281="","I",LOOKUP(K281/M$2,{0,0.4,0.45,0.5,0.55,0.6,0.65,0.7,0.75,0.8,1},{"F","D","C","C+","B-","B","B+","A-","A","A+"}))))</f>
        <v/>
      </c>
      <c r="M281" s="1" t="str">
        <f>IF(COUNT($A281)=0,"",IF(K281="","--",IF(K281="3E","3E",LOOKUP(K281/M$2,{0,0.4,0.45,0.5,0.55,0.6,0.65,0.7,0.75,0.8,1},{0,2,2.25,2.5,2.75,3,3.25,3.5,3.75,4}))))</f>
        <v/>
      </c>
      <c r="N281" s="2" t="str">
        <f>IF(COUNT($A281)=0,"",IF($A281&lt;&gt;DRAFT!$B283,"ERR",IF(DRAFT!AS283="3E","3E",IF(COUNT(DRAFT!AO283,DRAFT!AS283)&gt;0,DRAFT!AT283,""))))</f>
        <v/>
      </c>
      <c r="O281" s="2" t="str">
        <f>IF(COUNT($A281)=0,"",IF(N281="3E","3E",IF(N281="","I",LOOKUP(N281/P$2,{0,0.4,0.45,0.5,0.55,0.6,0.65,0.7,0.75,0.8,1},{"F","D","C","C+","B-","B","B+","A-","A","A+"}))))</f>
        <v/>
      </c>
      <c r="P281" s="1" t="str">
        <f>IF(COUNT($A281)=0,"",IF(N281="","--",IF(N281="3E","3E",LOOKUP(N281/P$2,{0,0.4,0.45,0.5,0.55,0.6,0.65,0.7,0.75,0.8,1},{0,2,2.25,2.5,2.75,3,3.25,3.5,3.75,4}))))</f>
        <v/>
      </c>
      <c r="Q281" s="2" t="str">
        <f>IF(COUNT($A281)=0,"",IF($A281&lt;&gt;DRAFT!$B283,"ERR",IF(DRAFT!BB283="3E","3E",IF(COUNT(DRAFT!AX283,DRAFT!BB283)&gt;0,DRAFT!BC283,""))))</f>
        <v/>
      </c>
      <c r="R281" s="2" t="str">
        <f>IF(COUNT($A281)=0,"",IF(Q281="3E","3E",IF(Q281="","I",LOOKUP(Q281/S$2,{0,0.4,0.45,0.5,0.55,0.6,0.65,0.7,0.75,0.8,1},{"F","D","C","C+","B-","B","B+","A-","A","A+"}))))</f>
        <v/>
      </c>
      <c r="S281" s="1" t="str">
        <f>IF(COUNT($A281)=0,"",IF(Q281="","--",IF(Q281="3E","3E",LOOKUP(Q281/S$2,{0,0.4,0.45,0.5,0.55,0.6,0.65,0.7,0.75,0.8,1},{0,2,2.25,2.5,2.75,3,3.25,3.5,3.75,4}))))</f>
        <v/>
      </c>
      <c r="T281" s="2" t="str">
        <f>IF(COUNT($A281)=0,"",IF($A281&lt;&gt;DRAFT!$B283,"ERR",IF(DRAFT!BK283="3E","3E",IF(COUNT(DRAFT!BG283,DRAFT!BK283)&gt;0,DRAFT!BL283,""))))</f>
        <v/>
      </c>
      <c r="U281" s="2" t="str">
        <f>IF(COUNT($A281)=0,"",IF(T281="3E","3E",IF(T281="","I",LOOKUP(T281/V$2,{0,0.4,0.45,0.5,0.55,0.6,0.65,0.7,0.75,0.8,1},{"F","D","C","C+","B-","B","B+","A-","A","A+"}))))</f>
        <v/>
      </c>
      <c r="V281" s="1" t="str">
        <f>IF(COUNT($A281)=0,"",IF(T281="","--",IF(T281="3E","3E",LOOKUP(T281/V$2,{0,0.4,0.45,0.5,0.55,0.6,0.65,0.7,0.75,0.8,1},{0,2,2.25,2.5,2.75,3,3.25,3.5,3.75,4}))))</f>
        <v/>
      </c>
      <c r="W281" s="2" t="str">
        <f>IF(COUNT($A281)=0,"",IF($A281&lt;&gt;DRAFT!$B283,"ERR",IF(DRAFT!BT283="3E","3E",IF(COUNT(DRAFT!BP283,DRAFT!BT283)&gt;0,DRAFT!BU283,""))))</f>
        <v/>
      </c>
      <c r="X281" s="2" t="str">
        <f>IF(COUNT($A281)=0,"",IF(W281="3E","3E",IF(W281="","I",LOOKUP(W281/Y$2,{0,0.4,0.45,0.5,0.55,0.6,0.65,0.7,0.75,0.8,1},{"F","D","C","C+","B-","B","B+","A-","A","A+"}))))</f>
        <v/>
      </c>
      <c r="Y281" s="1" t="str">
        <f>IF(COUNT($A281)=0,"",IF(W281="","--",IF(W281="3E","3E",LOOKUP(W281/Y$2,{0,0.4,0.45,0.5,0.55,0.6,0.65,0.7,0.75,0.8,1},{0,2,2.25,2.5,2.75,3,3.25,3.5,3.75,4}))))</f>
        <v/>
      </c>
      <c r="Z281" s="2" t="str">
        <f>IF(COUNT($A281)=0,"",IF($A281&lt;&gt;DRAFT!$B283,"ERR",IF(DRAFT!CC283="3E","3E",IF(COUNT(DRAFT!BY283,DRAFT!CC283)&gt;0,DRAFT!CD283,""))))</f>
        <v/>
      </c>
      <c r="AA281" s="2" t="str">
        <f>IF(COUNT($A281)=0,"",IF(Z281="3E","3E",IF(Z281="","I",LOOKUP(Z281/AB$2,{0,0.4,0.45,0.5,0.55,0.6,0.65,0.7,0.75,0.8,1},{"F","D","C","C+","B-","B","B+","A-","A","A+"}))))</f>
        <v/>
      </c>
      <c r="AB281" s="1" t="str">
        <f>IF(COUNT($A281)=0,"",IF(Z281="","--",IF(Z281="3E","3E",LOOKUP(Z281/AB$2,{0,0.4,0.45,0.5,0.55,0.6,0.65,0.7,0.75,0.8,1},{0,2,2.25,2.5,2.75,3,3.25,3.5,3.75,4}))))</f>
        <v/>
      </c>
      <c r="AC281" s="2" t="str">
        <f>IF(COUNT($A281)=0,"",IF($A281&lt;&gt;DRAFT!$B283,"ERR",IF(DRAFT!CF283&gt;0,DRAFT!CF283,"")))</f>
        <v/>
      </c>
      <c r="AD281" s="2" t="str">
        <f>IF(COUNT($A281)=0,"",IF(AC281="3E","3E",IF(AC281="","I",LOOKUP(AC281/AE$2,{0,0.4,0.45,0.5,0.55,0.6,0.65,0.7,0.75,0.8,1},{"F","D","C","C+","B-","B","B+","A-","A","A+"}))))</f>
        <v/>
      </c>
      <c r="AE281" s="1" t="str">
        <f>IF(COUNT($A281)=0,"",IF(AC281="","--",IF(AC281="3E","3E",LOOKUP(AC281/AE$2,{0,0.4,0.45,0.5,0.55,0.6,0.65,0.7,0.75,0.8,1},{0,2,2.25,2.5,2.75,3,3.25,3.5,3.75,4}))))</f>
        <v/>
      </c>
      <c r="AF281" s="2" t="str">
        <f>IF(COUNT($A281)=0,"",IF($A281&lt;&gt;DRAFT!$B283,"ERR",IF(DRAFT!CI283&gt;0,DRAFT!CK283,"")))</f>
        <v/>
      </c>
      <c r="AG281" s="2" t="str">
        <f>IF(COUNT($A281)=0,"",IF(AF281="3E","3E",IF(AF281="","I",LOOKUP(AF281/AH$2,{0,0.4,0.45,0.5,0.55,0.6,0.65,0.7,0.75,0.8,1},{"F","D","C","C+","B-","B","B+","A-","A","A+"}))))</f>
        <v/>
      </c>
      <c r="AH281" s="1" t="str">
        <f>IF(COUNT($A281)=0,"",IF(AF281="","--",IF(AF281="3E","3E",LOOKUP(AF281/AH$2,{0,0.4,0.45,0.5,0.55,0.6,0.65,0.7,0.75,0.8,1},{0,2,2.25,2.5,2.75,3,3.25,3.5,3.75,4}))))</f>
        <v/>
      </c>
      <c r="AI281" s="2" t="str">
        <f>IF($A281&lt;&gt;DRAFT!$B283,"ERR",IF(OR(COUNT($A281)=0,COUNT(DRAFT!CL283:CN283,DRAFT!CP283:CR283)=0),"",CEILING(SUM(DRAFT!CO283,DRAFT!CS283,DRAFT!CT283),1)))</f>
        <v/>
      </c>
      <c r="AJ281" s="2" t="str">
        <f>IF(COUNT($A281)=0,"",IF(AI281="3E","3E",IF(AI281="","I",LOOKUP(AI281/AK$2,{0,0.4,0.45,0.5,0.55,0.6,0.65,0.7,0.75,0.8,1},{"F","D","C","C+","B-","B","B+","A-","A","A+"}))))</f>
        <v/>
      </c>
      <c r="AK281" s="1" t="str">
        <f>IF(COUNT($A281)=0,"",IF(AI281="","--",IF(AI281="3E","3E",LOOKUP(AI281/AK$2,{0,0.4,0.45,0.5,0.55,0.6,0.65,0.7,0.75,0.8,1},{0,2,2.25,2.5,2.75,3,3.25,3.5,3.75,4}))))</f>
        <v/>
      </c>
      <c r="AL281" s="4" t="str">
        <f>IF(OR(COUNT($A281)=0,COUNT(B281:AK281)=0),"",IF(COUNTIF(B281:AK281,"3E")&gt;0,"3E",IF(DRAFT!$A283="R",TRUNC(SUMPRODUCT(RGP,RCP)/TCP,3),TRUNC((SUMPRODUCT(--(IMDGP&gt;0)*IMDGP,IMCP)+CEILING(DRAFT!$DB283*42,0.25))/TCP,3))))</f>
        <v/>
      </c>
      <c r="AM281" s="2" t="str">
        <f>IF(OR(COUNT($A281)=0,COUNT(B281:AK281)=0),"",IF(COUNTIF(B281:AK281,"3E")&gt;0,"3E",IF(DRAFT!$A283="R",SUMPRODUCT(--(RGP&gt;=2),RCP),SUMPRODUCT(--(IMDGP&gt;0),--(IMGP=0),IMCP)+DRAFT!$DC283)))</f>
        <v/>
      </c>
      <c r="AN281" s="67" t="str">
        <f>IF(AL281="3E","3E",IF(COUNT($A281)=0,"",IF(COUNT(AI281)=0,"--",ROUND(((CEILING(DRAFT!$CV283*38,0.25)+CEILING(DRAFT!$CX283*38,0.25)+CEILING(DRAFT!$CZ283*42,0.25)+CEILING($AL281*42,0.25))/160),2))))</f>
        <v/>
      </c>
      <c r="AO281" s="2" t="str">
        <f>IF(AN281="3E","3E",IF(COUNT($A281)=0,"",IF(COUNT(AN281)=0,"I",LOOKUP(AN281,{0,2,2.25,2.5,2.75,3,3.25,3.5,3.75,4},{"F","D","C","C+","B-","B","B+","A-","A","A+"}))))</f>
        <v/>
      </c>
      <c r="AP281" s="2" t="str">
        <f>IF(AN281="3E","3E",IF(OR(COUNT(A281)=0,COUNT(AN281)=0),"",DRAFT!CW283+DRAFT!CY283+DRAFT!DA283+N(TABULATION!AM281)))</f>
        <v/>
      </c>
      <c r="AQ281" s="2" t="str">
        <f>IF(OR(COUNT($A281)=0,COUNT(B281:AK281)=0),"",IF(COUNTIF(B281:AM281,"3E")&gt;0,"3E",IF(AND(DRAFT!$A283="IM",OR($AL281&gt;DRAFT!$DB283,$AM281&gt;DRAFT!$DC283)),"IMPROVED",IF(AND(DRAFT!$A283="IM",$AL281&lt;=DRAFT!$DB283,$AM281&lt;=DRAFT!$DC283),"NOT IMPROVED",IF(AND(DRAFT!CU283="S",AH281&gt;=2,AK281&gt;=2,AN281&gt;=2.5,AP281&gt;=144),"PASS","FAIL")))))</f>
        <v/>
      </c>
      <c r="AR281" s="2" t="str">
        <f t="shared" si="8"/>
        <v/>
      </c>
      <c r="AS281" s="2" t="str">
        <f t="shared" si="9"/>
        <v/>
      </c>
    </row>
    <row r="282" spans="1:45" ht="18.95" customHeight="1" x14ac:dyDescent="0.25">
      <c r="A282" s="3" t="str">
        <f>IF(DRAFT!$B284="","",DRAFT!$B284)</f>
        <v/>
      </c>
      <c r="B282" s="2" t="str">
        <f>IF(COUNT($A282)=0,"",IF($A282&lt;&gt;DRAFT!$B284,"ERR",IF(DRAFT!I284="3E","3E",IF(COUNT(DRAFT!E284,DRAFT!I284)&gt;0,DRAFT!J284,""))))</f>
        <v/>
      </c>
      <c r="C282" s="2" t="str">
        <f>IF(COUNT($A282)=0,"",IF(B282="3E","3E",IF(B282="","I",LOOKUP(B282/D$2,{0,0.4,0.45,0.5,0.55,0.6,0.65,0.7,0.75,0.8,1},{"F","D","C","C+","B-","B","B+","A-","A","A+"}))))</f>
        <v/>
      </c>
      <c r="D282" s="1" t="str">
        <f>IF(COUNT($A282)=0,"",IF(B282="","--",IF(B282="3E","3E",LOOKUP(B282/D$2,{0,0.4,0.45,0.5,0.55,0.6,0.65,0.7,0.75,0.8,1},{0,2,2.25,2.5,2.75,3,3.25,3.5,3.75,4}))))</f>
        <v/>
      </c>
      <c r="E282" s="2" t="str">
        <f>IF(COUNT($A282)=0,"",IF($A282&lt;&gt;DRAFT!$B284,"ERR",IF(DRAFT!R284="3E","3E",IF(COUNT(DRAFT!N284,DRAFT!R284)&gt;0,DRAFT!S284,""))))</f>
        <v/>
      </c>
      <c r="F282" s="2" t="str">
        <f>IF(COUNT($A282)=0,"",IF(E282="3E","3E",IF(E282="","I",LOOKUP(E282/G$2,{0,0.4,0.45,0.5,0.55,0.6,0.65,0.7,0.75,0.8,1},{"F","D","C","C+","B-","B","B+","A-","A","A+"}))))</f>
        <v/>
      </c>
      <c r="G282" s="1" t="str">
        <f>IF(COUNT($A282)=0,"",IF(E282="","--",IF(E282="3E","3E",LOOKUP(E282/G$2,{0,0.4,0.45,0.5,0.55,0.6,0.65,0.7,0.75,0.8,1},{0,2,2.25,2.5,2.75,3,3.25,3.5,3.75,4}))))</f>
        <v/>
      </c>
      <c r="H282" s="2" t="str">
        <f>IF(COUNT($A282)=0,"",IF($A282&lt;&gt;DRAFT!$B284,"ERR",IF(DRAFT!AA284="3E","3E",IF(COUNT(DRAFT!W284,DRAFT!AA284)&gt;0,DRAFT!AB284,""))))</f>
        <v/>
      </c>
      <c r="I282" s="2" t="str">
        <f>IF(COUNT($A282)=0,"",IF(H282="3E","3E",IF(H282="","I",LOOKUP(H282/J$2,{0,0.4,0.45,0.5,0.55,0.6,0.65,0.7,0.75,0.8,1},{"F","D","C","C+","B-","B","B+","A-","A","A+"}))))</f>
        <v/>
      </c>
      <c r="J282" s="1" t="str">
        <f>IF(COUNT($A282)=0,"",IF(H282="","--",IF(H282="3E","3E",LOOKUP(H282/J$2,{0,0.4,0.45,0.5,0.55,0.6,0.65,0.7,0.75,0.8,1},{0,2,2.25,2.5,2.75,3,3.25,3.5,3.75,4}))))</f>
        <v/>
      </c>
      <c r="K282" s="2" t="str">
        <f>IF(COUNT($A282)=0,"",IF($A282&lt;&gt;DRAFT!$B284,"ERR",IF(DRAFT!AJ284="3E","3E",IF(COUNT(DRAFT!AF284,DRAFT!AJ284)&gt;0,DRAFT!AK284,""))))</f>
        <v/>
      </c>
      <c r="L282" s="2" t="str">
        <f>IF(COUNT($A282)=0,"",IF(K282="3E","3E",IF(K282="","I",LOOKUP(K282/M$2,{0,0.4,0.45,0.5,0.55,0.6,0.65,0.7,0.75,0.8,1},{"F","D","C","C+","B-","B","B+","A-","A","A+"}))))</f>
        <v/>
      </c>
      <c r="M282" s="1" t="str">
        <f>IF(COUNT($A282)=0,"",IF(K282="","--",IF(K282="3E","3E",LOOKUP(K282/M$2,{0,0.4,0.45,0.5,0.55,0.6,0.65,0.7,0.75,0.8,1},{0,2,2.25,2.5,2.75,3,3.25,3.5,3.75,4}))))</f>
        <v/>
      </c>
      <c r="N282" s="2" t="str">
        <f>IF(COUNT($A282)=0,"",IF($A282&lt;&gt;DRAFT!$B284,"ERR",IF(DRAFT!AS284="3E","3E",IF(COUNT(DRAFT!AO284,DRAFT!AS284)&gt;0,DRAFT!AT284,""))))</f>
        <v/>
      </c>
      <c r="O282" s="2" t="str">
        <f>IF(COUNT($A282)=0,"",IF(N282="3E","3E",IF(N282="","I",LOOKUP(N282/P$2,{0,0.4,0.45,0.5,0.55,0.6,0.65,0.7,0.75,0.8,1},{"F","D","C","C+","B-","B","B+","A-","A","A+"}))))</f>
        <v/>
      </c>
      <c r="P282" s="1" t="str">
        <f>IF(COUNT($A282)=0,"",IF(N282="","--",IF(N282="3E","3E",LOOKUP(N282/P$2,{0,0.4,0.45,0.5,0.55,0.6,0.65,0.7,0.75,0.8,1},{0,2,2.25,2.5,2.75,3,3.25,3.5,3.75,4}))))</f>
        <v/>
      </c>
      <c r="Q282" s="2" t="str">
        <f>IF(COUNT($A282)=0,"",IF($A282&lt;&gt;DRAFT!$B284,"ERR",IF(DRAFT!BB284="3E","3E",IF(COUNT(DRAFT!AX284,DRAFT!BB284)&gt;0,DRAFT!BC284,""))))</f>
        <v/>
      </c>
      <c r="R282" s="2" t="str">
        <f>IF(COUNT($A282)=0,"",IF(Q282="3E","3E",IF(Q282="","I",LOOKUP(Q282/S$2,{0,0.4,0.45,0.5,0.55,0.6,0.65,0.7,0.75,0.8,1},{"F","D","C","C+","B-","B","B+","A-","A","A+"}))))</f>
        <v/>
      </c>
      <c r="S282" s="1" t="str">
        <f>IF(COUNT($A282)=0,"",IF(Q282="","--",IF(Q282="3E","3E",LOOKUP(Q282/S$2,{0,0.4,0.45,0.5,0.55,0.6,0.65,0.7,0.75,0.8,1},{0,2,2.25,2.5,2.75,3,3.25,3.5,3.75,4}))))</f>
        <v/>
      </c>
      <c r="T282" s="2" t="str">
        <f>IF(COUNT($A282)=0,"",IF($A282&lt;&gt;DRAFT!$B284,"ERR",IF(DRAFT!BK284="3E","3E",IF(COUNT(DRAFT!BG284,DRAFT!BK284)&gt;0,DRAFT!BL284,""))))</f>
        <v/>
      </c>
      <c r="U282" s="2" t="str">
        <f>IF(COUNT($A282)=0,"",IF(T282="3E","3E",IF(T282="","I",LOOKUP(T282/V$2,{0,0.4,0.45,0.5,0.55,0.6,0.65,0.7,0.75,0.8,1},{"F","D","C","C+","B-","B","B+","A-","A","A+"}))))</f>
        <v/>
      </c>
      <c r="V282" s="1" t="str">
        <f>IF(COUNT($A282)=0,"",IF(T282="","--",IF(T282="3E","3E",LOOKUP(T282/V$2,{0,0.4,0.45,0.5,0.55,0.6,0.65,0.7,0.75,0.8,1},{0,2,2.25,2.5,2.75,3,3.25,3.5,3.75,4}))))</f>
        <v/>
      </c>
      <c r="W282" s="2" t="str">
        <f>IF(COUNT($A282)=0,"",IF($A282&lt;&gt;DRAFT!$B284,"ERR",IF(DRAFT!BT284="3E","3E",IF(COUNT(DRAFT!BP284,DRAFT!BT284)&gt;0,DRAFT!BU284,""))))</f>
        <v/>
      </c>
      <c r="X282" s="2" t="str">
        <f>IF(COUNT($A282)=0,"",IF(W282="3E","3E",IF(W282="","I",LOOKUP(W282/Y$2,{0,0.4,0.45,0.5,0.55,0.6,0.65,0.7,0.75,0.8,1},{"F","D","C","C+","B-","B","B+","A-","A","A+"}))))</f>
        <v/>
      </c>
      <c r="Y282" s="1" t="str">
        <f>IF(COUNT($A282)=0,"",IF(W282="","--",IF(W282="3E","3E",LOOKUP(W282/Y$2,{0,0.4,0.45,0.5,0.55,0.6,0.65,0.7,0.75,0.8,1},{0,2,2.25,2.5,2.75,3,3.25,3.5,3.75,4}))))</f>
        <v/>
      </c>
      <c r="Z282" s="2" t="str">
        <f>IF(COUNT($A282)=0,"",IF($A282&lt;&gt;DRAFT!$B284,"ERR",IF(DRAFT!CC284="3E","3E",IF(COUNT(DRAFT!BY284,DRAFT!CC284)&gt;0,DRAFT!CD284,""))))</f>
        <v/>
      </c>
      <c r="AA282" s="2" t="str">
        <f>IF(COUNT($A282)=0,"",IF(Z282="3E","3E",IF(Z282="","I",LOOKUP(Z282/AB$2,{0,0.4,0.45,0.5,0.55,0.6,0.65,0.7,0.75,0.8,1},{"F","D","C","C+","B-","B","B+","A-","A","A+"}))))</f>
        <v/>
      </c>
      <c r="AB282" s="1" t="str">
        <f>IF(COUNT($A282)=0,"",IF(Z282="","--",IF(Z282="3E","3E",LOOKUP(Z282/AB$2,{0,0.4,0.45,0.5,0.55,0.6,0.65,0.7,0.75,0.8,1},{0,2,2.25,2.5,2.75,3,3.25,3.5,3.75,4}))))</f>
        <v/>
      </c>
      <c r="AC282" s="2" t="str">
        <f>IF(COUNT($A282)=0,"",IF($A282&lt;&gt;DRAFT!$B284,"ERR",IF(DRAFT!CF284&gt;0,DRAFT!CF284,"")))</f>
        <v/>
      </c>
      <c r="AD282" s="2" t="str">
        <f>IF(COUNT($A282)=0,"",IF(AC282="3E","3E",IF(AC282="","I",LOOKUP(AC282/AE$2,{0,0.4,0.45,0.5,0.55,0.6,0.65,0.7,0.75,0.8,1},{"F","D","C","C+","B-","B","B+","A-","A","A+"}))))</f>
        <v/>
      </c>
      <c r="AE282" s="1" t="str">
        <f>IF(COUNT($A282)=0,"",IF(AC282="","--",IF(AC282="3E","3E",LOOKUP(AC282/AE$2,{0,0.4,0.45,0.5,0.55,0.6,0.65,0.7,0.75,0.8,1},{0,2,2.25,2.5,2.75,3,3.25,3.5,3.75,4}))))</f>
        <v/>
      </c>
      <c r="AF282" s="2" t="str">
        <f>IF(COUNT($A282)=0,"",IF($A282&lt;&gt;DRAFT!$B284,"ERR",IF(DRAFT!CI284&gt;0,DRAFT!CK284,"")))</f>
        <v/>
      </c>
      <c r="AG282" s="2" t="str">
        <f>IF(COUNT($A282)=0,"",IF(AF282="3E","3E",IF(AF282="","I",LOOKUP(AF282/AH$2,{0,0.4,0.45,0.5,0.55,0.6,0.65,0.7,0.75,0.8,1},{"F","D","C","C+","B-","B","B+","A-","A","A+"}))))</f>
        <v/>
      </c>
      <c r="AH282" s="1" t="str">
        <f>IF(COUNT($A282)=0,"",IF(AF282="","--",IF(AF282="3E","3E",LOOKUP(AF282/AH$2,{0,0.4,0.45,0.5,0.55,0.6,0.65,0.7,0.75,0.8,1},{0,2,2.25,2.5,2.75,3,3.25,3.5,3.75,4}))))</f>
        <v/>
      </c>
      <c r="AI282" s="2" t="str">
        <f>IF($A282&lt;&gt;DRAFT!$B284,"ERR",IF(OR(COUNT($A282)=0,COUNT(DRAFT!CL284:CN284,DRAFT!CP284:CR284)=0),"",CEILING(SUM(DRAFT!CO284,DRAFT!CS284,DRAFT!CT284),1)))</f>
        <v/>
      </c>
      <c r="AJ282" s="2" t="str">
        <f>IF(COUNT($A282)=0,"",IF(AI282="3E","3E",IF(AI282="","I",LOOKUP(AI282/AK$2,{0,0.4,0.45,0.5,0.55,0.6,0.65,0.7,0.75,0.8,1},{"F","D","C","C+","B-","B","B+","A-","A","A+"}))))</f>
        <v/>
      </c>
      <c r="AK282" s="1" t="str">
        <f>IF(COUNT($A282)=0,"",IF(AI282="","--",IF(AI282="3E","3E",LOOKUP(AI282/AK$2,{0,0.4,0.45,0.5,0.55,0.6,0.65,0.7,0.75,0.8,1},{0,2,2.25,2.5,2.75,3,3.25,3.5,3.75,4}))))</f>
        <v/>
      </c>
      <c r="AL282" s="4" t="str">
        <f>IF(OR(COUNT($A282)=0,COUNT(B282:AK282)=0),"",IF(COUNTIF(B282:AK282,"3E")&gt;0,"3E",IF(DRAFT!$A284="R",TRUNC(SUMPRODUCT(RGP,RCP)/TCP,3),TRUNC((SUMPRODUCT(--(IMDGP&gt;0)*IMDGP,IMCP)+CEILING(DRAFT!$DB284*42,0.25))/TCP,3))))</f>
        <v/>
      </c>
      <c r="AM282" s="2" t="str">
        <f>IF(OR(COUNT($A282)=0,COUNT(B282:AK282)=0),"",IF(COUNTIF(B282:AK282,"3E")&gt;0,"3E",IF(DRAFT!$A284="R",SUMPRODUCT(--(RGP&gt;=2),RCP),SUMPRODUCT(--(IMDGP&gt;0),--(IMGP=0),IMCP)+DRAFT!$DC284)))</f>
        <v/>
      </c>
      <c r="AN282" s="67" t="str">
        <f>IF(AL282="3E","3E",IF(COUNT($A282)=0,"",IF(COUNT(AI282)=0,"--",ROUND(((CEILING(DRAFT!$CV284*38,0.25)+CEILING(DRAFT!$CX284*38,0.25)+CEILING(DRAFT!$CZ284*42,0.25)+CEILING($AL282*42,0.25))/160),2))))</f>
        <v/>
      </c>
      <c r="AO282" s="2" t="str">
        <f>IF(AN282="3E","3E",IF(COUNT($A282)=0,"",IF(COUNT(AN282)=0,"I",LOOKUP(AN282,{0,2,2.25,2.5,2.75,3,3.25,3.5,3.75,4},{"F","D","C","C+","B-","B","B+","A-","A","A+"}))))</f>
        <v/>
      </c>
      <c r="AP282" s="2" t="str">
        <f>IF(AN282="3E","3E",IF(OR(COUNT(A282)=0,COUNT(AN282)=0),"",DRAFT!CW284+DRAFT!CY284+DRAFT!DA284+N(TABULATION!AM282)))</f>
        <v/>
      </c>
      <c r="AQ282" s="2" t="str">
        <f>IF(OR(COUNT($A282)=0,COUNT(B282:AK282)=0),"",IF(COUNTIF(B282:AM282,"3E")&gt;0,"3E",IF(AND(DRAFT!$A284="IM",OR($AL282&gt;DRAFT!$DB284,$AM282&gt;DRAFT!$DC284)),"IMPROVED",IF(AND(DRAFT!$A284="IM",$AL282&lt;=DRAFT!$DB284,$AM282&lt;=DRAFT!$DC284),"NOT IMPROVED",IF(AND(DRAFT!CU284="S",AH282&gt;=2,AK282&gt;=2,AN282&gt;=2.5,AP282&gt;=144),"PASS","FAIL")))))</f>
        <v/>
      </c>
      <c r="AR282" s="2" t="str">
        <f t="shared" si="8"/>
        <v/>
      </c>
      <c r="AS282" s="2" t="str">
        <f t="shared" si="9"/>
        <v/>
      </c>
    </row>
    <row r="283" spans="1:45" ht="18.95" customHeight="1" x14ac:dyDescent="0.25">
      <c r="A283" s="3" t="str">
        <f>IF(DRAFT!$B285="","",DRAFT!$B285)</f>
        <v/>
      </c>
      <c r="B283" s="2" t="str">
        <f>IF(COUNT($A283)=0,"",IF($A283&lt;&gt;DRAFT!$B285,"ERR",IF(DRAFT!I285="3E","3E",IF(COUNT(DRAFT!E285,DRAFT!I285)&gt;0,DRAFT!J285,""))))</f>
        <v/>
      </c>
      <c r="C283" s="2" t="str">
        <f>IF(COUNT($A283)=0,"",IF(B283="3E","3E",IF(B283="","I",LOOKUP(B283/D$2,{0,0.4,0.45,0.5,0.55,0.6,0.65,0.7,0.75,0.8,1},{"F","D","C","C+","B-","B","B+","A-","A","A+"}))))</f>
        <v/>
      </c>
      <c r="D283" s="1" t="str">
        <f>IF(COUNT($A283)=0,"",IF(B283="","--",IF(B283="3E","3E",LOOKUP(B283/D$2,{0,0.4,0.45,0.5,0.55,0.6,0.65,0.7,0.75,0.8,1},{0,2,2.25,2.5,2.75,3,3.25,3.5,3.75,4}))))</f>
        <v/>
      </c>
      <c r="E283" s="2" t="str">
        <f>IF(COUNT($A283)=0,"",IF($A283&lt;&gt;DRAFT!$B285,"ERR",IF(DRAFT!R285="3E","3E",IF(COUNT(DRAFT!N285,DRAFT!R285)&gt;0,DRAFT!S285,""))))</f>
        <v/>
      </c>
      <c r="F283" s="2" t="str">
        <f>IF(COUNT($A283)=0,"",IF(E283="3E","3E",IF(E283="","I",LOOKUP(E283/G$2,{0,0.4,0.45,0.5,0.55,0.6,0.65,0.7,0.75,0.8,1},{"F","D","C","C+","B-","B","B+","A-","A","A+"}))))</f>
        <v/>
      </c>
      <c r="G283" s="1" t="str">
        <f>IF(COUNT($A283)=0,"",IF(E283="","--",IF(E283="3E","3E",LOOKUP(E283/G$2,{0,0.4,0.45,0.5,0.55,0.6,0.65,0.7,0.75,0.8,1},{0,2,2.25,2.5,2.75,3,3.25,3.5,3.75,4}))))</f>
        <v/>
      </c>
      <c r="H283" s="2" t="str">
        <f>IF(COUNT($A283)=0,"",IF($A283&lt;&gt;DRAFT!$B285,"ERR",IF(DRAFT!AA285="3E","3E",IF(COUNT(DRAFT!W285,DRAFT!AA285)&gt;0,DRAFT!AB285,""))))</f>
        <v/>
      </c>
      <c r="I283" s="2" t="str">
        <f>IF(COUNT($A283)=0,"",IF(H283="3E","3E",IF(H283="","I",LOOKUP(H283/J$2,{0,0.4,0.45,0.5,0.55,0.6,0.65,0.7,0.75,0.8,1},{"F","D","C","C+","B-","B","B+","A-","A","A+"}))))</f>
        <v/>
      </c>
      <c r="J283" s="1" t="str">
        <f>IF(COUNT($A283)=0,"",IF(H283="","--",IF(H283="3E","3E",LOOKUP(H283/J$2,{0,0.4,0.45,0.5,0.55,0.6,0.65,0.7,0.75,0.8,1},{0,2,2.25,2.5,2.75,3,3.25,3.5,3.75,4}))))</f>
        <v/>
      </c>
      <c r="K283" s="2" t="str">
        <f>IF(COUNT($A283)=0,"",IF($A283&lt;&gt;DRAFT!$B285,"ERR",IF(DRAFT!AJ285="3E","3E",IF(COUNT(DRAFT!AF285,DRAFT!AJ285)&gt;0,DRAFT!AK285,""))))</f>
        <v/>
      </c>
      <c r="L283" s="2" t="str">
        <f>IF(COUNT($A283)=0,"",IF(K283="3E","3E",IF(K283="","I",LOOKUP(K283/M$2,{0,0.4,0.45,0.5,0.55,0.6,0.65,0.7,0.75,0.8,1},{"F","D","C","C+","B-","B","B+","A-","A","A+"}))))</f>
        <v/>
      </c>
      <c r="M283" s="1" t="str">
        <f>IF(COUNT($A283)=0,"",IF(K283="","--",IF(K283="3E","3E",LOOKUP(K283/M$2,{0,0.4,0.45,0.5,0.55,0.6,0.65,0.7,0.75,0.8,1},{0,2,2.25,2.5,2.75,3,3.25,3.5,3.75,4}))))</f>
        <v/>
      </c>
      <c r="N283" s="2" t="str">
        <f>IF(COUNT($A283)=0,"",IF($A283&lt;&gt;DRAFT!$B285,"ERR",IF(DRAFT!AS285="3E","3E",IF(COUNT(DRAFT!AO285,DRAFT!AS285)&gt;0,DRAFT!AT285,""))))</f>
        <v/>
      </c>
      <c r="O283" s="2" t="str">
        <f>IF(COUNT($A283)=0,"",IF(N283="3E","3E",IF(N283="","I",LOOKUP(N283/P$2,{0,0.4,0.45,0.5,0.55,0.6,0.65,0.7,0.75,0.8,1},{"F","D","C","C+","B-","B","B+","A-","A","A+"}))))</f>
        <v/>
      </c>
      <c r="P283" s="1" t="str">
        <f>IF(COUNT($A283)=0,"",IF(N283="","--",IF(N283="3E","3E",LOOKUP(N283/P$2,{0,0.4,0.45,0.5,0.55,0.6,0.65,0.7,0.75,0.8,1},{0,2,2.25,2.5,2.75,3,3.25,3.5,3.75,4}))))</f>
        <v/>
      </c>
      <c r="Q283" s="2" t="str">
        <f>IF(COUNT($A283)=0,"",IF($A283&lt;&gt;DRAFT!$B285,"ERR",IF(DRAFT!BB285="3E","3E",IF(COUNT(DRAFT!AX285,DRAFT!BB285)&gt;0,DRAFT!BC285,""))))</f>
        <v/>
      </c>
      <c r="R283" s="2" t="str">
        <f>IF(COUNT($A283)=0,"",IF(Q283="3E","3E",IF(Q283="","I",LOOKUP(Q283/S$2,{0,0.4,0.45,0.5,0.55,0.6,0.65,0.7,0.75,0.8,1},{"F","D","C","C+","B-","B","B+","A-","A","A+"}))))</f>
        <v/>
      </c>
      <c r="S283" s="1" t="str">
        <f>IF(COUNT($A283)=0,"",IF(Q283="","--",IF(Q283="3E","3E",LOOKUP(Q283/S$2,{0,0.4,0.45,0.5,0.55,0.6,0.65,0.7,0.75,0.8,1},{0,2,2.25,2.5,2.75,3,3.25,3.5,3.75,4}))))</f>
        <v/>
      </c>
      <c r="T283" s="2" t="str">
        <f>IF(COUNT($A283)=0,"",IF($A283&lt;&gt;DRAFT!$B285,"ERR",IF(DRAFT!BK285="3E","3E",IF(COUNT(DRAFT!BG285,DRAFT!BK285)&gt;0,DRAFT!BL285,""))))</f>
        <v/>
      </c>
      <c r="U283" s="2" t="str">
        <f>IF(COUNT($A283)=0,"",IF(T283="3E","3E",IF(T283="","I",LOOKUP(T283/V$2,{0,0.4,0.45,0.5,0.55,0.6,0.65,0.7,0.75,0.8,1},{"F","D","C","C+","B-","B","B+","A-","A","A+"}))))</f>
        <v/>
      </c>
      <c r="V283" s="1" t="str">
        <f>IF(COUNT($A283)=0,"",IF(T283="","--",IF(T283="3E","3E",LOOKUP(T283/V$2,{0,0.4,0.45,0.5,0.55,0.6,0.65,0.7,0.75,0.8,1},{0,2,2.25,2.5,2.75,3,3.25,3.5,3.75,4}))))</f>
        <v/>
      </c>
      <c r="W283" s="2" t="str">
        <f>IF(COUNT($A283)=0,"",IF($A283&lt;&gt;DRAFT!$B285,"ERR",IF(DRAFT!BT285="3E","3E",IF(COUNT(DRAFT!BP285,DRAFT!BT285)&gt;0,DRAFT!BU285,""))))</f>
        <v/>
      </c>
      <c r="X283" s="2" t="str">
        <f>IF(COUNT($A283)=0,"",IF(W283="3E","3E",IF(W283="","I",LOOKUP(W283/Y$2,{0,0.4,0.45,0.5,0.55,0.6,0.65,0.7,0.75,0.8,1},{"F","D","C","C+","B-","B","B+","A-","A","A+"}))))</f>
        <v/>
      </c>
      <c r="Y283" s="1" t="str">
        <f>IF(COUNT($A283)=0,"",IF(W283="","--",IF(W283="3E","3E",LOOKUP(W283/Y$2,{0,0.4,0.45,0.5,0.55,0.6,0.65,0.7,0.75,0.8,1},{0,2,2.25,2.5,2.75,3,3.25,3.5,3.75,4}))))</f>
        <v/>
      </c>
      <c r="Z283" s="2" t="str">
        <f>IF(COUNT($A283)=0,"",IF($A283&lt;&gt;DRAFT!$B285,"ERR",IF(DRAFT!CC285="3E","3E",IF(COUNT(DRAFT!BY285,DRAFT!CC285)&gt;0,DRAFT!CD285,""))))</f>
        <v/>
      </c>
      <c r="AA283" s="2" t="str">
        <f>IF(COUNT($A283)=0,"",IF(Z283="3E","3E",IF(Z283="","I",LOOKUP(Z283/AB$2,{0,0.4,0.45,0.5,0.55,0.6,0.65,0.7,0.75,0.8,1},{"F","D","C","C+","B-","B","B+","A-","A","A+"}))))</f>
        <v/>
      </c>
      <c r="AB283" s="1" t="str">
        <f>IF(COUNT($A283)=0,"",IF(Z283="","--",IF(Z283="3E","3E",LOOKUP(Z283/AB$2,{0,0.4,0.45,0.5,0.55,0.6,0.65,0.7,0.75,0.8,1},{0,2,2.25,2.5,2.75,3,3.25,3.5,3.75,4}))))</f>
        <v/>
      </c>
      <c r="AC283" s="2" t="str">
        <f>IF(COUNT($A283)=0,"",IF($A283&lt;&gt;DRAFT!$B285,"ERR",IF(DRAFT!CF285&gt;0,DRAFT!CF285,"")))</f>
        <v/>
      </c>
      <c r="AD283" s="2" t="str">
        <f>IF(COUNT($A283)=0,"",IF(AC283="3E","3E",IF(AC283="","I",LOOKUP(AC283/AE$2,{0,0.4,0.45,0.5,0.55,0.6,0.65,0.7,0.75,0.8,1},{"F","D","C","C+","B-","B","B+","A-","A","A+"}))))</f>
        <v/>
      </c>
      <c r="AE283" s="1" t="str">
        <f>IF(COUNT($A283)=0,"",IF(AC283="","--",IF(AC283="3E","3E",LOOKUP(AC283/AE$2,{0,0.4,0.45,0.5,0.55,0.6,0.65,0.7,0.75,0.8,1},{0,2,2.25,2.5,2.75,3,3.25,3.5,3.75,4}))))</f>
        <v/>
      </c>
      <c r="AF283" s="2" t="str">
        <f>IF(COUNT($A283)=0,"",IF($A283&lt;&gt;DRAFT!$B285,"ERR",IF(DRAFT!CI285&gt;0,DRAFT!CK285,"")))</f>
        <v/>
      </c>
      <c r="AG283" s="2" t="str">
        <f>IF(COUNT($A283)=0,"",IF(AF283="3E","3E",IF(AF283="","I",LOOKUP(AF283/AH$2,{0,0.4,0.45,0.5,0.55,0.6,0.65,0.7,0.75,0.8,1},{"F","D","C","C+","B-","B","B+","A-","A","A+"}))))</f>
        <v/>
      </c>
      <c r="AH283" s="1" t="str">
        <f>IF(COUNT($A283)=0,"",IF(AF283="","--",IF(AF283="3E","3E",LOOKUP(AF283/AH$2,{0,0.4,0.45,0.5,0.55,0.6,0.65,0.7,0.75,0.8,1},{0,2,2.25,2.5,2.75,3,3.25,3.5,3.75,4}))))</f>
        <v/>
      </c>
      <c r="AI283" s="2" t="str">
        <f>IF($A283&lt;&gt;DRAFT!$B285,"ERR",IF(OR(COUNT($A283)=0,COUNT(DRAFT!CL285:CN285,DRAFT!CP285:CR285)=0),"",CEILING(SUM(DRAFT!CO285,DRAFT!CS285,DRAFT!CT285),1)))</f>
        <v/>
      </c>
      <c r="AJ283" s="2" t="str">
        <f>IF(COUNT($A283)=0,"",IF(AI283="3E","3E",IF(AI283="","I",LOOKUP(AI283/AK$2,{0,0.4,0.45,0.5,0.55,0.6,0.65,0.7,0.75,0.8,1},{"F","D","C","C+","B-","B","B+","A-","A","A+"}))))</f>
        <v/>
      </c>
      <c r="AK283" s="1" t="str">
        <f>IF(COUNT($A283)=0,"",IF(AI283="","--",IF(AI283="3E","3E",LOOKUP(AI283/AK$2,{0,0.4,0.45,0.5,0.55,0.6,0.65,0.7,0.75,0.8,1},{0,2,2.25,2.5,2.75,3,3.25,3.5,3.75,4}))))</f>
        <v/>
      </c>
      <c r="AL283" s="4" t="str">
        <f>IF(OR(COUNT($A283)=0,COUNT(B283:AK283)=0),"",IF(COUNTIF(B283:AK283,"3E")&gt;0,"3E",IF(DRAFT!$A285="R",TRUNC(SUMPRODUCT(RGP,RCP)/TCP,3),TRUNC((SUMPRODUCT(--(IMDGP&gt;0)*IMDGP,IMCP)+CEILING(DRAFT!$DB285*42,0.25))/TCP,3))))</f>
        <v/>
      </c>
      <c r="AM283" s="2" t="str">
        <f>IF(OR(COUNT($A283)=0,COUNT(B283:AK283)=0),"",IF(COUNTIF(B283:AK283,"3E")&gt;0,"3E",IF(DRAFT!$A285="R",SUMPRODUCT(--(RGP&gt;=2),RCP),SUMPRODUCT(--(IMDGP&gt;0),--(IMGP=0),IMCP)+DRAFT!$DC285)))</f>
        <v/>
      </c>
      <c r="AN283" s="67" t="str">
        <f>IF(AL283="3E","3E",IF(COUNT($A283)=0,"",IF(COUNT(AI283)=0,"--",ROUND(((CEILING(DRAFT!$CV285*38,0.25)+CEILING(DRAFT!$CX285*38,0.25)+CEILING(DRAFT!$CZ285*42,0.25)+CEILING($AL283*42,0.25))/160),2))))</f>
        <v/>
      </c>
      <c r="AO283" s="2" t="str">
        <f>IF(AN283="3E","3E",IF(COUNT($A283)=0,"",IF(COUNT(AN283)=0,"I",LOOKUP(AN283,{0,2,2.25,2.5,2.75,3,3.25,3.5,3.75,4},{"F","D","C","C+","B-","B","B+","A-","A","A+"}))))</f>
        <v/>
      </c>
      <c r="AP283" s="2" t="str">
        <f>IF(AN283="3E","3E",IF(OR(COUNT(A283)=0,COUNT(AN283)=0),"",DRAFT!CW285+DRAFT!CY285+DRAFT!DA285+N(TABULATION!AM283)))</f>
        <v/>
      </c>
      <c r="AQ283" s="2" t="str">
        <f>IF(OR(COUNT($A283)=0,COUNT(B283:AK283)=0),"",IF(COUNTIF(B283:AM283,"3E")&gt;0,"3E",IF(AND(DRAFT!$A285="IM",OR($AL283&gt;DRAFT!$DB285,$AM283&gt;DRAFT!$DC285)),"IMPROVED",IF(AND(DRAFT!$A285="IM",$AL283&lt;=DRAFT!$DB285,$AM283&lt;=DRAFT!$DC285),"NOT IMPROVED",IF(AND(DRAFT!CU285="S",AH283&gt;=2,AK283&gt;=2,AN283&gt;=2.5,AP283&gt;=144),"PASS","FAIL")))))</f>
        <v/>
      </c>
      <c r="AR283" s="2" t="str">
        <f t="shared" si="8"/>
        <v/>
      </c>
      <c r="AS283" s="2" t="str">
        <f t="shared" si="9"/>
        <v/>
      </c>
    </row>
    <row r="284" spans="1:45" ht="18.95" customHeight="1" x14ac:dyDescent="0.25">
      <c r="A284" s="3" t="str">
        <f>IF(DRAFT!$B286="","",DRAFT!$B286)</f>
        <v/>
      </c>
      <c r="B284" s="2" t="str">
        <f>IF(COUNT($A284)=0,"",IF($A284&lt;&gt;DRAFT!$B286,"ERR",IF(DRAFT!I286="3E","3E",IF(COUNT(DRAFT!E286,DRAFT!I286)&gt;0,DRAFT!J286,""))))</f>
        <v/>
      </c>
      <c r="C284" s="2" t="str">
        <f>IF(COUNT($A284)=0,"",IF(B284="3E","3E",IF(B284="","I",LOOKUP(B284/D$2,{0,0.4,0.45,0.5,0.55,0.6,0.65,0.7,0.75,0.8,1},{"F","D","C","C+","B-","B","B+","A-","A","A+"}))))</f>
        <v/>
      </c>
      <c r="D284" s="1" t="str">
        <f>IF(COUNT($A284)=0,"",IF(B284="","--",IF(B284="3E","3E",LOOKUP(B284/D$2,{0,0.4,0.45,0.5,0.55,0.6,0.65,0.7,0.75,0.8,1},{0,2,2.25,2.5,2.75,3,3.25,3.5,3.75,4}))))</f>
        <v/>
      </c>
      <c r="E284" s="2" t="str">
        <f>IF(COUNT($A284)=0,"",IF($A284&lt;&gt;DRAFT!$B286,"ERR",IF(DRAFT!R286="3E","3E",IF(COUNT(DRAFT!N286,DRAFT!R286)&gt;0,DRAFT!S286,""))))</f>
        <v/>
      </c>
      <c r="F284" s="2" t="str">
        <f>IF(COUNT($A284)=0,"",IF(E284="3E","3E",IF(E284="","I",LOOKUP(E284/G$2,{0,0.4,0.45,0.5,0.55,0.6,0.65,0.7,0.75,0.8,1},{"F","D","C","C+","B-","B","B+","A-","A","A+"}))))</f>
        <v/>
      </c>
      <c r="G284" s="1" t="str">
        <f>IF(COUNT($A284)=0,"",IF(E284="","--",IF(E284="3E","3E",LOOKUP(E284/G$2,{0,0.4,0.45,0.5,0.55,0.6,0.65,0.7,0.75,0.8,1},{0,2,2.25,2.5,2.75,3,3.25,3.5,3.75,4}))))</f>
        <v/>
      </c>
      <c r="H284" s="2" t="str">
        <f>IF(COUNT($A284)=0,"",IF($A284&lt;&gt;DRAFT!$B286,"ERR",IF(DRAFT!AA286="3E","3E",IF(COUNT(DRAFT!W286,DRAFT!AA286)&gt;0,DRAFT!AB286,""))))</f>
        <v/>
      </c>
      <c r="I284" s="2" t="str">
        <f>IF(COUNT($A284)=0,"",IF(H284="3E","3E",IF(H284="","I",LOOKUP(H284/J$2,{0,0.4,0.45,0.5,0.55,0.6,0.65,0.7,0.75,0.8,1},{"F","D","C","C+","B-","B","B+","A-","A","A+"}))))</f>
        <v/>
      </c>
      <c r="J284" s="1" t="str">
        <f>IF(COUNT($A284)=0,"",IF(H284="","--",IF(H284="3E","3E",LOOKUP(H284/J$2,{0,0.4,0.45,0.5,0.55,0.6,0.65,0.7,0.75,0.8,1},{0,2,2.25,2.5,2.75,3,3.25,3.5,3.75,4}))))</f>
        <v/>
      </c>
      <c r="K284" s="2" t="str">
        <f>IF(COUNT($A284)=0,"",IF($A284&lt;&gt;DRAFT!$B286,"ERR",IF(DRAFT!AJ286="3E","3E",IF(COUNT(DRAFT!AF286,DRAFT!AJ286)&gt;0,DRAFT!AK286,""))))</f>
        <v/>
      </c>
      <c r="L284" s="2" t="str">
        <f>IF(COUNT($A284)=0,"",IF(K284="3E","3E",IF(K284="","I",LOOKUP(K284/M$2,{0,0.4,0.45,0.5,0.55,0.6,0.65,0.7,0.75,0.8,1},{"F","D","C","C+","B-","B","B+","A-","A","A+"}))))</f>
        <v/>
      </c>
      <c r="M284" s="1" t="str">
        <f>IF(COUNT($A284)=0,"",IF(K284="","--",IF(K284="3E","3E",LOOKUP(K284/M$2,{0,0.4,0.45,0.5,0.55,0.6,0.65,0.7,0.75,0.8,1},{0,2,2.25,2.5,2.75,3,3.25,3.5,3.75,4}))))</f>
        <v/>
      </c>
      <c r="N284" s="2" t="str">
        <f>IF(COUNT($A284)=0,"",IF($A284&lt;&gt;DRAFT!$B286,"ERR",IF(DRAFT!AS286="3E","3E",IF(COUNT(DRAFT!AO286,DRAFT!AS286)&gt;0,DRAFT!AT286,""))))</f>
        <v/>
      </c>
      <c r="O284" s="2" t="str">
        <f>IF(COUNT($A284)=0,"",IF(N284="3E","3E",IF(N284="","I",LOOKUP(N284/P$2,{0,0.4,0.45,0.5,0.55,0.6,0.65,0.7,0.75,0.8,1},{"F","D","C","C+","B-","B","B+","A-","A","A+"}))))</f>
        <v/>
      </c>
      <c r="P284" s="1" t="str">
        <f>IF(COUNT($A284)=0,"",IF(N284="","--",IF(N284="3E","3E",LOOKUP(N284/P$2,{0,0.4,0.45,0.5,0.55,0.6,0.65,0.7,0.75,0.8,1},{0,2,2.25,2.5,2.75,3,3.25,3.5,3.75,4}))))</f>
        <v/>
      </c>
      <c r="Q284" s="2" t="str">
        <f>IF(COUNT($A284)=0,"",IF($A284&lt;&gt;DRAFT!$B286,"ERR",IF(DRAFT!BB286="3E","3E",IF(COUNT(DRAFT!AX286,DRAFT!BB286)&gt;0,DRAFT!BC286,""))))</f>
        <v/>
      </c>
      <c r="R284" s="2" t="str">
        <f>IF(COUNT($A284)=0,"",IF(Q284="3E","3E",IF(Q284="","I",LOOKUP(Q284/S$2,{0,0.4,0.45,0.5,0.55,0.6,0.65,0.7,0.75,0.8,1},{"F","D","C","C+","B-","B","B+","A-","A","A+"}))))</f>
        <v/>
      </c>
      <c r="S284" s="1" t="str">
        <f>IF(COUNT($A284)=0,"",IF(Q284="","--",IF(Q284="3E","3E",LOOKUP(Q284/S$2,{0,0.4,0.45,0.5,0.55,0.6,0.65,0.7,0.75,0.8,1},{0,2,2.25,2.5,2.75,3,3.25,3.5,3.75,4}))))</f>
        <v/>
      </c>
      <c r="T284" s="2" t="str">
        <f>IF(COUNT($A284)=0,"",IF($A284&lt;&gt;DRAFT!$B286,"ERR",IF(DRAFT!BK286="3E","3E",IF(COUNT(DRAFT!BG286,DRAFT!BK286)&gt;0,DRAFT!BL286,""))))</f>
        <v/>
      </c>
      <c r="U284" s="2" t="str">
        <f>IF(COUNT($A284)=0,"",IF(T284="3E","3E",IF(T284="","I",LOOKUP(T284/V$2,{0,0.4,0.45,0.5,0.55,0.6,0.65,0.7,0.75,0.8,1},{"F","D","C","C+","B-","B","B+","A-","A","A+"}))))</f>
        <v/>
      </c>
      <c r="V284" s="1" t="str">
        <f>IF(COUNT($A284)=0,"",IF(T284="","--",IF(T284="3E","3E",LOOKUP(T284/V$2,{0,0.4,0.45,0.5,0.55,0.6,0.65,0.7,0.75,0.8,1},{0,2,2.25,2.5,2.75,3,3.25,3.5,3.75,4}))))</f>
        <v/>
      </c>
      <c r="W284" s="2" t="str">
        <f>IF(COUNT($A284)=0,"",IF($A284&lt;&gt;DRAFT!$B286,"ERR",IF(DRAFT!BT286="3E","3E",IF(COUNT(DRAFT!BP286,DRAFT!BT286)&gt;0,DRAFT!BU286,""))))</f>
        <v/>
      </c>
      <c r="X284" s="2" t="str">
        <f>IF(COUNT($A284)=0,"",IF(W284="3E","3E",IF(W284="","I",LOOKUP(W284/Y$2,{0,0.4,0.45,0.5,0.55,0.6,0.65,0.7,0.75,0.8,1},{"F","D","C","C+","B-","B","B+","A-","A","A+"}))))</f>
        <v/>
      </c>
      <c r="Y284" s="1" t="str">
        <f>IF(COUNT($A284)=0,"",IF(W284="","--",IF(W284="3E","3E",LOOKUP(W284/Y$2,{0,0.4,0.45,0.5,0.55,0.6,0.65,0.7,0.75,0.8,1},{0,2,2.25,2.5,2.75,3,3.25,3.5,3.75,4}))))</f>
        <v/>
      </c>
      <c r="Z284" s="2" t="str">
        <f>IF(COUNT($A284)=0,"",IF($A284&lt;&gt;DRAFT!$B286,"ERR",IF(DRAFT!CC286="3E","3E",IF(COUNT(DRAFT!BY286,DRAFT!CC286)&gt;0,DRAFT!CD286,""))))</f>
        <v/>
      </c>
      <c r="AA284" s="2" t="str">
        <f>IF(COUNT($A284)=0,"",IF(Z284="3E","3E",IF(Z284="","I",LOOKUP(Z284/AB$2,{0,0.4,0.45,0.5,0.55,0.6,0.65,0.7,0.75,0.8,1},{"F","D","C","C+","B-","B","B+","A-","A","A+"}))))</f>
        <v/>
      </c>
      <c r="AB284" s="1" t="str">
        <f>IF(COUNT($A284)=0,"",IF(Z284="","--",IF(Z284="3E","3E",LOOKUP(Z284/AB$2,{0,0.4,0.45,0.5,0.55,0.6,0.65,0.7,0.75,0.8,1},{0,2,2.25,2.5,2.75,3,3.25,3.5,3.75,4}))))</f>
        <v/>
      </c>
      <c r="AC284" s="2" t="str">
        <f>IF(COUNT($A284)=0,"",IF($A284&lt;&gt;DRAFT!$B286,"ERR",IF(DRAFT!CF286&gt;0,DRAFT!CF286,"")))</f>
        <v/>
      </c>
      <c r="AD284" s="2" t="str">
        <f>IF(COUNT($A284)=0,"",IF(AC284="3E","3E",IF(AC284="","I",LOOKUP(AC284/AE$2,{0,0.4,0.45,0.5,0.55,0.6,0.65,0.7,0.75,0.8,1},{"F","D","C","C+","B-","B","B+","A-","A","A+"}))))</f>
        <v/>
      </c>
      <c r="AE284" s="1" t="str">
        <f>IF(COUNT($A284)=0,"",IF(AC284="","--",IF(AC284="3E","3E",LOOKUP(AC284/AE$2,{0,0.4,0.45,0.5,0.55,0.6,0.65,0.7,0.75,0.8,1},{0,2,2.25,2.5,2.75,3,3.25,3.5,3.75,4}))))</f>
        <v/>
      </c>
      <c r="AF284" s="2" t="str">
        <f>IF(COUNT($A284)=0,"",IF($A284&lt;&gt;DRAFT!$B286,"ERR",IF(DRAFT!CI286&gt;0,DRAFT!CK286,"")))</f>
        <v/>
      </c>
      <c r="AG284" s="2" t="str">
        <f>IF(COUNT($A284)=0,"",IF(AF284="3E","3E",IF(AF284="","I",LOOKUP(AF284/AH$2,{0,0.4,0.45,0.5,0.55,0.6,0.65,0.7,0.75,0.8,1},{"F","D","C","C+","B-","B","B+","A-","A","A+"}))))</f>
        <v/>
      </c>
      <c r="AH284" s="1" t="str">
        <f>IF(COUNT($A284)=0,"",IF(AF284="","--",IF(AF284="3E","3E",LOOKUP(AF284/AH$2,{0,0.4,0.45,0.5,0.55,0.6,0.65,0.7,0.75,0.8,1},{0,2,2.25,2.5,2.75,3,3.25,3.5,3.75,4}))))</f>
        <v/>
      </c>
      <c r="AI284" s="2" t="str">
        <f>IF($A284&lt;&gt;DRAFT!$B286,"ERR",IF(OR(COUNT($A284)=0,COUNT(DRAFT!CL286:CN286,DRAFT!CP286:CR286)=0),"",CEILING(SUM(DRAFT!CO286,DRAFT!CS286,DRAFT!CT286),1)))</f>
        <v/>
      </c>
      <c r="AJ284" s="2" t="str">
        <f>IF(COUNT($A284)=0,"",IF(AI284="3E","3E",IF(AI284="","I",LOOKUP(AI284/AK$2,{0,0.4,0.45,0.5,0.55,0.6,0.65,0.7,0.75,0.8,1},{"F","D","C","C+","B-","B","B+","A-","A","A+"}))))</f>
        <v/>
      </c>
      <c r="AK284" s="1" t="str">
        <f>IF(COUNT($A284)=0,"",IF(AI284="","--",IF(AI284="3E","3E",LOOKUP(AI284/AK$2,{0,0.4,0.45,0.5,0.55,0.6,0.65,0.7,0.75,0.8,1},{0,2,2.25,2.5,2.75,3,3.25,3.5,3.75,4}))))</f>
        <v/>
      </c>
      <c r="AL284" s="4" t="str">
        <f>IF(OR(COUNT($A284)=0,COUNT(B284:AK284)=0),"",IF(COUNTIF(B284:AK284,"3E")&gt;0,"3E",IF(DRAFT!$A286="R",TRUNC(SUMPRODUCT(RGP,RCP)/TCP,3),TRUNC((SUMPRODUCT(--(IMDGP&gt;0)*IMDGP,IMCP)+CEILING(DRAFT!$DB286*42,0.25))/TCP,3))))</f>
        <v/>
      </c>
      <c r="AM284" s="2" t="str">
        <f>IF(OR(COUNT($A284)=0,COUNT(B284:AK284)=0),"",IF(COUNTIF(B284:AK284,"3E")&gt;0,"3E",IF(DRAFT!$A286="R",SUMPRODUCT(--(RGP&gt;=2),RCP),SUMPRODUCT(--(IMDGP&gt;0),--(IMGP=0),IMCP)+DRAFT!$DC286)))</f>
        <v/>
      </c>
      <c r="AN284" s="67" t="str">
        <f>IF(AL284="3E","3E",IF(COUNT($A284)=0,"",IF(COUNT(AI284)=0,"--",ROUND(((CEILING(DRAFT!$CV286*38,0.25)+CEILING(DRAFT!$CX286*38,0.25)+CEILING(DRAFT!$CZ286*42,0.25)+CEILING($AL284*42,0.25))/160),2))))</f>
        <v/>
      </c>
      <c r="AO284" s="2" t="str">
        <f>IF(AN284="3E","3E",IF(COUNT($A284)=0,"",IF(COUNT(AN284)=0,"I",LOOKUP(AN284,{0,2,2.25,2.5,2.75,3,3.25,3.5,3.75,4},{"F","D","C","C+","B-","B","B+","A-","A","A+"}))))</f>
        <v/>
      </c>
      <c r="AP284" s="2" t="str">
        <f>IF(AN284="3E","3E",IF(OR(COUNT(A284)=0,COUNT(AN284)=0),"",DRAFT!CW286+DRAFT!CY286+DRAFT!DA286+N(TABULATION!AM284)))</f>
        <v/>
      </c>
      <c r="AQ284" s="2" t="str">
        <f>IF(OR(COUNT($A284)=0,COUNT(B284:AK284)=0),"",IF(COUNTIF(B284:AM284,"3E")&gt;0,"3E",IF(AND(DRAFT!$A286="IM",OR($AL284&gt;DRAFT!$DB286,$AM284&gt;DRAFT!$DC286)),"IMPROVED",IF(AND(DRAFT!$A286="IM",$AL284&lt;=DRAFT!$DB286,$AM284&lt;=DRAFT!$DC286),"NOT IMPROVED",IF(AND(DRAFT!CU286="S",AH284&gt;=2,AK284&gt;=2,AN284&gt;=2.5,AP284&gt;=144),"PASS","FAIL")))))</f>
        <v/>
      </c>
      <c r="AR284" s="2" t="str">
        <f t="shared" si="8"/>
        <v/>
      </c>
      <c r="AS284" s="2" t="str">
        <f t="shared" si="9"/>
        <v/>
      </c>
    </row>
    <row r="285" spans="1:45" ht="18.95" customHeight="1" x14ac:dyDescent="0.25">
      <c r="A285" s="3" t="str">
        <f>IF(DRAFT!$B287="","",DRAFT!$B287)</f>
        <v/>
      </c>
      <c r="B285" s="2" t="str">
        <f>IF(COUNT($A285)=0,"",IF($A285&lt;&gt;DRAFT!$B287,"ERR",IF(DRAFT!I287="3E","3E",IF(COUNT(DRAFT!E287,DRAFT!I287)&gt;0,DRAFT!J287,""))))</f>
        <v/>
      </c>
      <c r="C285" s="2" t="str">
        <f>IF(COUNT($A285)=0,"",IF(B285="3E","3E",IF(B285="","I",LOOKUP(B285/D$2,{0,0.4,0.45,0.5,0.55,0.6,0.65,0.7,0.75,0.8,1},{"F","D","C","C+","B-","B","B+","A-","A","A+"}))))</f>
        <v/>
      </c>
      <c r="D285" s="1" t="str">
        <f>IF(COUNT($A285)=0,"",IF(B285="","--",IF(B285="3E","3E",LOOKUP(B285/D$2,{0,0.4,0.45,0.5,0.55,0.6,0.65,0.7,0.75,0.8,1},{0,2,2.25,2.5,2.75,3,3.25,3.5,3.75,4}))))</f>
        <v/>
      </c>
      <c r="E285" s="2" t="str">
        <f>IF(COUNT($A285)=0,"",IF($A285&lt;&gt;DRAFT!$B287,"ERR",IF(DRAFT!R287="3E","3E",IF(COUNT(DRAFT!N287,DRAFT!R287)&gt;0,DRAFT!S287,""))))</f>
        <v/>
      </c>
      <c r="F285" s="2" t="str">
        <f>IF(COUNT($A285)=0,"",IF(E285="3E","3E",IF(E285="","I",LOOKUP(E285/G$2,{0,0.4,0.45,0.5,0.55,0.6,0.65,0.7,0.75,0.8,1},{"F","D","C","C+","B-","B","B+","A-","A","A+"}))))</f>
        <v/>
      </c>
      <c r="G285" s="1" t="str">
        <f>IF(COUNT($A285)=0,"",IF(E285="","--",IF(E285="3E","3E",LOOKUP(E285/G$2,{0,0.4,0.45,0.5,0.55,0.6,0.65,0.7,0.75,0.8,1},{0,2,2.25,2.5,2.75,3,3.25,3.5,3.75,4}))))</f>
        <v/>
      </c>
      <c r="H285" s="2" t="str">
        <f>IF(COUNT($A285)=0,"",IF($A285&lt;&gt;DRAFT!$B287,"ERR",IF(DRAFT!AA287="3E","3E",IF(COUNT(DRAFT!W287,DRAFT!AA287)&gt;0,DRAFT!AB287,""))))</f>
        <v/>
      </c>
      <c r="I285" s="2" t="str">
        <f>IF(COUNT($A285)=0,"",IF(H285="3E","3E",IF(H285="","I",LOOKUP(H285/J$2,{0,0.4,0.45,0.5,0.55,0.6,0.65,0.7,0.75,0.8,1},{"F","D","C","C+","B-","B","B+","A-","A","A+"}))))</f>
        <v/>
      </c>
      <c r="J285" s="1" t="str">
        <f>IF(COUNT($A285)=0,"",IF(H285="","--",IF(H285="3E","3E",LOOKUP(H285/J$2,{0,0.4,0.45,0.5,0.55,0.6,0.65,0.7,0.75,0.8,1},{0,2,2.25,2.5,2.75,3,3.25,3.5,3.75,4}))))</f>
        <v/>
      </c>
      <c r="K285" s="2" t="str">
        <f>IF(COUNT($A285)=0,"",IF($A285&lt;&gt;DRAFT!$B287,"ERR",IF(DRAFT!AJ287="3E","3E",IF(COUNT(DRAFT!AF287,DRAFT!AJ287)&gt;0,DRAFT!AK287,""))))</f>
        <v/>
      </c>
      <c r="L285" s="2" t="str">
        <f>IF(COUNT($A285)=0,"",IF(K285="3E","3E",IF(K285="","I",LOOKUP(K285/M$2,{0,0.4,0.45,0.5,0.55,0.6,0.65,0.7,0.75,0.8,1},{"F","D","C","C+","B-","B","B+","A-","A","A+"}))))</f>
        <v/>
      </c>
      <c r="M285" s="1" t="str">
        <f>IF(COUNT($A285)=0,"",IF(K285="","--",IF(K285="3E","3E",LOOKUP(K285/M$2,{0,0.4,0.45,0.5,0.55,0.6,0.65,0.7,0.75,0.8,1},{0,2,2.25,2.5,2.75,3,3.25,3.5,3.75,4}))))</f>
        <v/>
      </c>
      <c r="N285" s="2" t="str">
        <f>IF(COUNT($A285)=0,"",IF($A285&lt;&gt;DRAFT!$B287,"ERR",IF(DRAFT!AS287="3E","3E",IF(COUNT(DRAFT!AO287,DRAFT!AS287)&gt;0,DRAFT!AT287,""))))</f>
        <v/>
      </c>
      <c r="O285" s="2" t="str">
        <f>IF(COUNT($A285)=0,"",IF(N285="3E","3E",IF(N285="","I",LOOKUP(N285/P$2,{0,0.4,0.45,0.5,0.55,0.6,0.65,0.7,0.75,0.8,1},{"F","D","C","C+","B-","B","B+","A-","A","A+"}))))</f>
        <v/>
      </c>
      <c r="P285" s="1" t="str">
        <f>IF(COUNT($A285)=0,"",IF(N285="","--",IF(N285="3E","3E",LOOKUP(N285/P$2,{0,0.4,0.45,0.5,0.55,0.6,0.65,0.7,0.75,0.8,1},{0,2,2.25,2.5,2.75,3,3.25,3.5,3.75,4}))))</f>
        <v/>
      </c>
      <c r="Q285" s="2" t="str">
        <f>IF(COUNT($A285)=0,"",IF($A285&lt;&gt;DRAFT!$B287,"ERR",IF(DRAFT!BB287="3E","3E",IF(COUNT(DRAFT!AX287,DRAFT!BB287)&gt;0,DRAFT!BC287,""))))</f>
        <v/>
      </c>
      <c r="R285" s="2" t="str">
        <f>IF(COUNT($A285)=0,"",IF(Q285="3E","3E",IF(Q285="","I",LOOKUP(Q285/S$2,{0,0.4,0.45,0.5,0.55,0.6,0.65,0.7,0.75,0.8,1},{"F","D","C","C+","B-","B","B+","A-","A","A+"}))))</f>
        <v/>
      </c>
      <c r="S285" s="1" t="str">
        <f>IF(COUNT($A285)=0,"",IF(Q285="","--",IF(Q285="3E","3E",LOOKUP(Q285/S$2,{0,0.4,0.45,0.5,0.55,0.6,0.65,0.7,0.75,0.8,1},{0,2,2.25,2.5,2.75,3,3.25,3.5,3.75,4}))))</f>
        <v/>
      </c>
      <c r="T285" s="2" t="str">
        <f>IF(COUNT($A285)=0,"",IF($A285&lt;&gt;DRAFT!$B287,"ERR",IF(DRAFT!BK287="3E","3E",IF(COUNT(DRAFT!BG287,DRAFT!BK287)&gt;0,DRAFT!BL287,""))))</f>
        <v/>
      </c>
      <c r="U285" s="2" t="str">
        <f>IF(COUNT($A285)=0,"",IF(T285="3E","3E",IF(T285="","I",LOOKUP(T285/V$2,{0,0.4,0.45,0.5,0.55,0.6,0.65,0.7,0.75,0.8,1},{"F","D","C","C+","B-","B","B+","A-","A","A+"}))))</f>
        <v/>
      </c>
      <c r="V285" s="1" t="str">
        <f>IF(COUNT($A285)=0,"",IF(T285="","--",IF(T285="3E","3E",LOOKUP(T285/V$2,{0,0.4,0.45,0.5,0.55,0.6,0.65,0.7,0.75,0.8,1},{0,2,2.25,2.5,2.75,3,3.25,3.5,3.75,4}))))</f>
        <v/>
      </c>
      <c r="W285" s="2" t="str">
        <f>IF(COUNT($A285)=0,"",IF($A285&lt;&gt;DRAFT!$B287,"ERR",IF(DRAFT!BT287="3E","3E",IF(COUNT(DRAFT!BP287,DRAFT!BT287)&gt;0,DRAFT!BU287,""))))</f>
        <v/>
      </c>
      <c r="X285" s="2" t="str">
        <f>IF(COUNT($A285)=0,"",IF(W285="3E","3E",IF(W285="","I",LOOKUP(W285/Y$2,{0,0.4,0.45,0.5,0.55,0.6,0.65,0.7,0.75,0.8,1},{"F","D","C","C+","B-","B","B+","A-","A","A+"}))))</f>
        <v/>
      </c>
      <c r="Y285" s="1" t="str">
        <f>IF(COUNT($A285)=0,"",IF(W285="","--",IF(W285="3E","3E",LOOKUP(W285/Y$2,{0,0.4,0.45,0.5,0.55,0.6,0.65,0.7,0.75,0.8,1},{0,2,2.25,2.5,2.75,3,3.25,3.5,3.75,4}))))</f>
        <v/>
      </c>
      <c r="Z285" s="2" t="str">
        <f>IF(COUNT($A285)=0,"",IF($A285&lt;&gt;DRAFT!$B287,"ERR",IF(DRAFT!CC287="3E","3E",IF(COUNT(DRAFT!BY287,DRAFT!CC287)&gt;0,DRAFT!CD287,""))))</f>
        <v/>
      </c>
      <c r="AA285" s="2" t="str">
        <f>IF(COUNT($A285)=0,"",IF(Z285="3E","3E",IF(Z285="","I",LOOKUP(Z285/AB$2,{0,0.4,0.45,0.5,0.55,0.6,0.65,0.7,0.75,0.8,1},{"F","D","C","C+","B-","B","B+","A-","A","A+"}))))</f>
        <v/>
      </c>
      <c r="AB285" s="1" t="str">
        <f>IF(COUNT($A285)=0,"",IF(Z285="","--",IF(Z285="3E","3E",LOOKUP(Z285/AB$2,{0,0.4,0.45,0.5,0.55,0.6,0.65,0.7,0.75,0.8,1},{0,2,2.25,2.5,2.75,3,3.25,3.5,3.75,4}))))</f>
        <v/>
      </c>
      <c r="AC285" s="2" t="str">
        <f>IF(COUNT($A285)=0,"",IF($A285&lt;&gt;DRAFT!$B287,"ERR",IF(DRAFT!CF287&gt;0,DRAFT!CF287,"")))</f>
        <v/>
      </c>
      <c r="AD285" s="2" t="str">
        <f>IF(COUNT($A285)=0,"",IF(AC285="3E","3E",IF(AC285="","I",LOOKUP(AC285/AE$2,{0,0.4,0.45,0.5,0.55,0.6,0.65,0.7,0.75,0.8,1},{"F","D","C","C+","B-","B","B+","A-","A","A+"}))))</f>
        <v/>
      </c>
      <c r="AE285" s="1" t="str">
        <f>IF(COUNT($A285)=0,"",IF(AC285="","--",IF(AC285="3E","3E",LOOKUP(AC285/AE$2,{0,0.4,0.45,0.5,0.55,0.6,0.65,0.7,0.75,0.8,1},{0,2,2.25,2.5,2.75,3,3.25,3.5,3.75,4}))))</f>
        <v/>
      </c>
      <c r="AF285" s="2" t="str">
        <f>IF(COUNT($A285)=0,"",IF($A285&lt;&gt;DRAFT!$B287,"ERR",IF(DRAFT!CI287&gt;0,DRAFT!CK287,"")))</f>
        <v/>
      </c>
      <c r="AG285" s="2" t="str">
        <f>IF(COUNT($A285)=0,"",IF(AF285="3E","3E",IF(AF285="","I",LOOKUP(AF285/AH$2,{0,0.4,0.45,0.5,0.55,0.6,0.65,0.7,0.75,0.8,1},{"F","D","C","C+","B-","B","B+","A-","A","A+"}))))</f>
        <v/>
      </c>
      <c r="AH285" s="1" t="str">
        <f>IF(COUNT($A285)=0,"",IF(AF285="","--",IF(AF285="3E","3E",LOOKUP(AF285/AH$2,{0,0.4,0.45,0.5,0.55,0.6,0.65,0.7,0.75,0.8,1},{0,2,2.25,2.5,2.75,3,3.25,3.5,3.75,4}))))</f>
        <v/>
      </c>
      <c r="AI285" s="2" t="str">
        <f>IF($A285&lt;&gt;DRAFT!$B287,"ERR",IF(OR(COUNT($A285)=0,COUNT(DRAFT!CL287:CN287,DRAFT!CP287:CR287)=0),"",CEILING(SUM(DRAFT!CO287,DRAFT!CS287,DRAFT!CT287),1)))</f>
        <v/>
      </c>
      <c r="AJ285" s="2" t="str">
        <f>IF(COUNT($A285)=0,"",IF(AI285="3E","3E",IF(AI285="","I",LOOKUP(AI285/AK$2,{0,0.4,0.45,0.5,0.55,0.6,0.65,0.7,0.75,0.8,1},{"F","D","C","C+","B-","B","B+","A-","A","A+"}))))</f>
        <v/>
      </c>
      <c r="AK285" s="1" t="str">
        <f>IF(COUNT($A285)=0,"",IF(AI285="","--",IF(AI285="3E","3E",LOOKUP(AI285/AK$2,{0,0.4,0.45,0.5,0.55,0.6,0.65,0.7,0.75,0.8,1},{0,2,2.25,2.5,2.75,3,3.25,3.5,3.75,4}))))</f>
        <v/>
      </c>
      <c r="AL285" s="4" t="str">
        <f>IF(OR(COUNT($A285)=0,COUNT(B285:AK285)=0),"",IF(COUNTIF(B285:AK285,"3E")&gt;0,"3E",IF(DRAFT!$A287="R",TRUNC(SUMPRODUCT(RGP,RCP)/TCP,3),TRUNC((SUMPRODUCT(--(IMDGP&gt;0)*IMDGP,IMCP)+CEILING(DRAFT!$DB287*42,0.25))/TCP,3))))</f>
        <v/>
      </c>
      <c r="AM285" s="2" t="str">
        <f>IF(OR(COUNT($A285)=0,COUNT(B285:AK285)=0),"",IF(COUNTIF(B285:AK285,"3E")&gt;0,"3E",IF(DRAFT!$A287="R",SUMPRODUCT(--(RGP&gt;=2),RCP),SUMPRODUCT(--(IMDGP&gt;0),--(IMGP=0),IMCP)+DRAFT!$DC287)))</f>
        <v/>
      </c>
      <c r="AN285" s="67" t="str">
        <f>IF(AL285="3E","3E",IF(COUNT($A285)=0,"",IF(COUNT(AI285)=0,"--",ROUND(((CEILING(DRAFT!$CV287*38,0.25)+CEILING(DRAFT!$CX287*38,0.25)+CEILING(DRAFT!$CZ287*42,0.25)+CEILING($AL285*42,0.25))/160),2))))</f>
        <v/>
      </c>
      <c r="AO285" s="2" t="str">
        <f>IF(AN285="3E","3E",IF(COUNT($A285)=0,"",IF(COUNT(AN285)=0,"I",LOOKUP(AN285,{0,2,2.25,2.5,2.75,3,3.25,3.5,3.75,4},{"F","D","C","C+","B-","B","B+","A-","A","A+"}))))</f>
        <v/>
      </c>
      <c r="AP285" s="2" t="str">
        <f>IF(AN285="3E","3E",IF(OR(COUNT(A285)=0,COUNT(AN285)=0),"",DRAFT!CW287+DRAFT!CY287+DRAFT!DA287+N(TABULATION!AM285)))</f>
        <v/>
      </c>
      <c r="AQ285" s="2" t="str">
        <f>IF(OR(COUNT($A285)=0,COUNT(B285:AK285)=0),"",IF(COUNTIF(B285:AM285,"3E")&gt;0,"3E",IF(AND(DRAFT!$A287="IM",OR($AL285&gt;DRAFT!$DB287,$AM285&gt;DRAFT!$DC287)),"IMPROVED",IF(AND(DRAFT!$A287="IM",$AL285&lt;=DRAFT!$DB287,$AM285&lt;=DRAFT!$DC287),"NOT IMPROVED",IF(AND(DRAFT!CU287="S",AH285&gt;=2,AK285&gt;=2,AN285&gt;=2.5,AP285&gt;=144),"PASS","FAIL")))))</f>
        <v/>
      </c>
      <c r="AR285" s="2" t="str">
        <f t="shared" si="8"/>
        <v/>
      </c>
      <c r="AS285" s="2" t="str">
        <f t="shared" si="9"/>
        <v/>
      </c>
    </row>
    <row r="286" spans="1:45" ht="18.95" customHeight="1" x14ac:dyDescent="0.25">
      <c r="A286" s="3" t="str">
        <f>IF(DRAFT!$B288="","",DRAFT!$B288)</f>
        <v/>
      </c>
      <c r="B286" s="2" t="str">
        <f>IF(COUNT($A286)=0,"",IF($A286&lt;&gt;DRAFT!$B288,"ERR",IF(DRAFT!I288="3E","3E",IF(COUNT(DRAFT!E288,DRAFT!I288)&gt;0,DRAFT!J288,""))))</f>
        <v/>
      </c>
      <c r="C286" s="2" t="str">
        <f>IF(COUNT($A286)=0,"",IF(B286="3E","3E",IF(B286="","I",LOOKUP(B286/D$2,{0,0.4,0.45,0.5,0.55,0.6,0.65,0.7,0.75,0.8,1},{"F","D","C","C+","B-","B","B+","A-","A","A+"}))))</f>
        <v/>
      </c>
      <c r="D286" s="1" t="str">
        <f>IF(COUNT($A286)=0,"",IF(B286="","--",IF(B286="3E","3E",LOOKUP(B286/D$2,{0,0.4,0.45,0.5,0.55,0.6,0.65,0.7,0.75,0.8,1},{0,2,2.25,2.5,2.75,3,3.25,3.5,3.75,4}))))</f>
        <v/>
      </c>
      <c r="E286" s="2" t="str">
        <f>IF(COUNT($A286)=0,"",IF($A286&lt;&gt;DRAFT!$B288,"ERR",IF(DRAFT!R288="3E","3E",IF(COUNT(DRAFT!N288,DRAFT!R288)&gt;0,DRAFT!S288,""))))</f>
        <v/>
      </c>
      <c r="F286" s="2" t="str">
        <f>IF(COUNT($A286)=0,"",IF(E286="3E","3E",IF(E286="","I",LOOKUP(E286/G$2,{0,0.4,0.45,0.5,0.55,0.6,0.65,0.7,0.75,0.8,1},{"F","D","C","C+","B-","B","B+","A-","A","A+"}))))</f>
        <v/>
      </c>
      <c r="G286" s="1" t="str">
        <f>IF(COUNT($A286)=0,"",IF(E286="","--",IF(E286="3E","3E",LOOKUP(E286/G$2,{0,0.4,0.45,0.5,0.55,0.6,0.65,0.7,0.75,0.8,1},{0,2,2.25,2.5,2.75,3,3.25,3.5,3.75,4}))))</f>
        <v/>
      </c>
      <c r="H286" s="2" t="str">
        <f>IF(COUNT($A286)=0,"",IF($A286&lt;&gt;DRAFT!$B288,"ERR",IF(DRAFT!AA288="3E","3E",IF(COUNT(DRAFT!W288,DRAFT!AA288)&gt;0,DRAFT!AB288,""))))</f>
        <v/>
      </c>
      <c r="I286" s="2" t="str">
        <f>IF(COUNT($A286)=0,"",IF(H286="3E","3E",IF(H286="","I",LOOKUP(H286/J$2,{0,0.4,0.45,0.5,0.55,0.6,0.65,0.7,0.75,0.8,1},{"F","D","C","C+","B-","B","B+","A-","A","A+"}))))</f>
        <v/>
      </c>
      <c r="J286" s="1" t="str">
        <f>IF(COUNT($A286)=0,"",IF(H286="","--",IF(H286="3E","3E",LOOKUP(H286/J$2,{0,0.4,0.45,0.5,0.55,0.6,0.65,0.7,0.75,0.8,1},{0,2,2.25,2.5,2.75,3,3.25,3.5,3.75,4}))))</f>
        <v/>
      </c>
      <c r="K286" s="2" t="str">
        <f>IF(COUNT($A286)=0,"",IF($A286&lt;&gt;DRAFT!$B288,"ERR",IF(DRAFT!AJ288="3E","3E",IF(COUNT(DRAFT!AF288,DRAFT!AJ288)&gt;0,DRAFT!AK288,""))))</f>
        <v/>
      </c>
      <c r="L286" s="2" t="str">
        <f>IF(COUNT($A286)=0,"",IF(K286="3E","3E",IF(K286="","I",LOOKUP(K286/M$2,{0,0.4,0.45,0.5,0.55,0.6,0.65,0.7,0.75,0.8,1},{"F","D","C","C+","B-","B","B+","A-","A","A+"}))))</f>
        <v/>
      </c>
      <c r="M286" s="1" t="str">
        <f>IF(COUNT($A286)=0,"",IF(K286="","--",IF(K286="3E","3E",LOOKUP(K286/M$2,{0,0.4,0.45,0.5,0.55,0.6,0.65,0.7,0.75,0.8,1},{0,2,2.25,2.5,2.75,3,3.25,3.5,3.75,4}))))</f>
        <v/>
      </c>
      <c r="N286" s="2" t="str">
        <f>IF(COUNT($A286)=0,"",IF($A286&lt;&gt;DRAFT!$B288,"ERR",IF(DRAFT!AS288="3E","3E",IF(COUNT(DRAFT!AO288,DRAFT!AS288)&gt;0,DRAFT!AT288,""))))</f>
        <v/>
      </c>
      <c r="O286" s="2" t="str">
        <f>IF(COUNT($A286)=0,"",IF(N286="3E","3E",IF(N286="","I",LOOKUP(N286/P$2,{0,0.4,0.45,0.5,0.55,0.6,0.65,0.7,0.75,0.8,1},{"F","D","C","C+","B-","B","B+","A-","A","A+"}))))</f>
        <v/>
      </c>
      <c r="P286" s="1" t="str">
        <f>IF(COUNT($A286)=0,"",IF(N286="","--",IF(N286="3E","3E",LOOKUP(N286/P$2,{0,0.4,0.45,0.5,0.55,0.6,0.65,0.7,0.75,0.8,1},{0,2,2.25,2.5,2.75,3,3.25,3.5,3.75,4}))))</f>
        <v/>
      </c>
      <c r="Q286" s="2" t="str">
        <f>IF(COUNT($A286)=0,"",IF($A286&lt;&gt;DRAFT!$B288,"ERR",IF(DRAFT!BB288="3E","3E",IF(COUNT(DRAFT!AX288,DRAFT!BB288)&gt;0,DRAFT!BC288,""))))</f>
        <v/>
      </c>
      <c r="R286" s="2" t="str">
        <f>IF(COUNT($A286)=0,"",IF(Q286="3E","3E",IF(Q286="","I",LOOKUP(Q286/S$2,{0,0.4,0.45,0.5,0.55,0.6,0.65,0.7,0.75,0.8,1},{"F","D","C","C+","B-","B","B+","A-","A","A+"}))))</f>
        <v/>
      </c>
      <c r="S286" s="1" t="str">
        <f>IF(COUNT($A286)=0,"",IF(Q286="","--",IF(Q286="3E","3E",LOOKUP(Q286/S$2,{0,0.4,0.45,0.5,0.55,0.6,0.65,0.7,0.75,0.8,1},{0,2,2.25,2.5,2.75,3,3.25,3.5,3.75,4}))))</f>
        <v/>
      </c>
      <c r="T286" s="2" t="str">
        <f>IF(COUNT($A286)=0,"",IF($A286&lt;&gt;DRAFT!$B288,"ERR",IF(DRAFT!BK288="3E","3E",IF(COUNT(DRAFT!BG288,DRAFT!BK288)&gt;0,DRAFT!BL288,""))))</f>
        <v/>
      </c>
      <c r="U286" s="2" t="str">
        <f>IF(COUNT($A286)=0,"",IF(T286="3E","3E",IF(T286="","I",LOOKUP(T286/V$2,{0,0.4,0.45,0.5,0.55,0.6,0.65,0.7,0.75,0.8,1},{"F","D","C","C+","B-","B","B+","A-","A","A+"}))))</f>
        <v/>
      </c>
      <c r="V286" s="1" t="str">
        <f>IF(COUNT($A286)=0,"",IF(T286="","--",IF(T286="3E","3E",LOOKUP(T286/V$2,{0,0.4,0.45,0.5,0.55,0.6,0.65,0.7,0.75,0.8,1},{0,2,2.25,2.5,2.75,3,3.25,3.5,3.75,4}))))</f>
        <v/>
      </c>
      <c r="W286" s="2" t="str">
        <f>IF(COUNT($A286)=0,"",IF($A286&lt;&gt;DRAFT!$B288,"ERR",IF(DRAFT!BT288="3E","3E",IF(COUNT(DRAFT!BP288,DRAFT!BT288)&gt;0,DRAFT!BU288,""))))</f>
        <v/>
      </c>
      <c r="X286" s="2" t="str">
        <f>IF(COUNT($A286)=0,"",IF(W286="3E","3E",IF(W286="","I",LOOKUP(W286/Y$2,{0,0.4,0.45,0.5,0.55,0.6,0.65,0.7,0.75,0.8,1},{"F","D","C","C+","B-","B","B+","A-","A","A+"}))))</f>
        <v/>
      </c>
      <c r="Y286" s="1" t="str">
        <f>IF(COUNT($A286)=0,"",IF(W286="","--",IF(W286="3E","3E",LOOKUP(W286/Y$2,{0,0.4,0.45,0.5,0.55,0.6,0.65,0.7,0.75,0.8,1},{0,2,2.25,2.5,2.75,3,3.25,3.5,3.75,4}))))</f>
        <v/>
      </c>
      <c r="Z286" s="2" t="str">
        <f>IF(COUNT($A286)=0,"",IF($A286&lt;&gt;DRAFT!$B288,"ERR",IF(DRAFT!CC288="3E","3E",IF(COUNT(DRAFT!BY288,DRAFT!CC288)&gt;0,DRAFT!CD288,""))))</f>
        <v/>
      </c>
      <c r="AA286" s="2" t="str">
        <f>IF(COUNT($A286)=0,"",IF(Z286="3E","3E",IF(Z286="","I",LOOKUP(Z286/AB$2,{0,0.4,0.45,0.5,0.55,0.6,0.65,0.7,0.75,0.8,1},{"F","D","C","C+","B-","B","B+","A-","A","A+"}))))</f>
        <v/>
      </c>
      <c r="AB286" s="1" t="str">
        <f>IF(COUNT($A286)=0,"",IF(Z286="","--",IF(Z286="3E","3E",LOOKUP(Z286/AB$2,{0,0.4,0.45,0.5,0.55,0.6,0.65,0.7,0.75,0.8,1},{0,2,2.25,2.5,2.75,3,3.25,3.5,3.75,4}))))</f>
        <v/>
      </c>
      <c r="AC286" s="2" t="str">
        <f>IF(COUNT($A286)=0,"",IF($A286&lt;&gt;DRAFT!$B288,"ERR",IF(DRAFT!CF288&gt;0,DRAFT!CF288,"")))</f>
        <v/>
      </c>
      <c r="AD286" s="2" t="str">
        <f>IF(COUNT($A286)=0,"",IF(AC286="3E","3E",IF(AC286="","I",LOOKUP(AC286/AE$2,{0,0.4,0.45,0.5,0.55,0.6,0.65,0.7,0.75,0.8,1},{"F","D","C","C+","B-","B","B+","A-","A","A+"}))))</f>
        <v/>
      </c>
      <c r="AE286" s="1" t="str">
        <f>IF(COUNT($A286)=0,"",IF(AC286="","--",IF(AC286="3E","3E",LOOKUP(AC286/AE$2,{0,0.4,0.45,0.5,0.55,0.6,0.65,0.7,0.75,0.8,1},{0,2,2.25,2.5,2.75,3,3.25,3.5,3.75,4}))))</f>
        <v/>
      </c>
      <c r="AF286" s="2" t="str">
        <f>IF(COUNT($A286)=0,"",IF($A286&lt;&gt;DRAFT!$B288,"ERR",IF(DRAFT!CI288&gt;0,DRAFT!CK288,"")))</f>
        <v/>
      </c>
      <c r="AG286" s="2" t="str">
        <f>IF(COUNT($A286)=0,"",IF(AF286="3E","3E",IF(AF286="","I",LOOKUP(AF286/AH$2,{0,0.4,0.45,0.5,0.55,0.6,0.65,0.7,0.75,0.8,1},{"F","D","C","C+","B-","B","B+","A-","A","A+"}))))</f>
        <v/>
      </c>
      <c r="AH286" s="1" t="str">
        <f>IF(COUNT($A286)=0,"",IF(AF286="","--",IF(AF286="3E","3E",LOOKUP(AF286/AH$2,{0,0.4,0.45,0.5,0.55,0.6,0.65,0.7,0.75,0.8,1},{0,2,2.25,2.5,2.75,3,3.25,3.5,3.75,4}))))</f>
        <v/>
      </c>
      <c r="AI286" s="2" t="str">
        <f>IF($A286&lt;&gt;DRAFT!$B288,"ERR",IF(OR(COUNT($A286)=0,COUNT(DRAFT!CL288:CN288,DRAFT!CP288:CR288)=0),"",CEILING(SUM(DRAFT!CO288,DRAFT!CS288,DRAFT!CT288),1)))</f>
        <v/>
      </c>
      <c r="AJ286" s="2" t="str">
        <f>IF(COUNT($A286)=0,"",IF(AI286="3E","3E",IF(AI286="","I",LOOKUP(AI286/AK$2,{0,0.4,0.45,0.5,0.55,0.6,0.65,0.7,0.75,0.8,1},{"F","D","C","C+","B-","B","B+","A-","A","A+"}))))</f>
        <v/>
      </c>
      <c r="AK286" s="1" t="str">
        <f>IF(COUNT($A286)=0,"",IF(AI286="","--",IF(AI286="3E","3E",LOOKUP(AI286/AK$2,{0,0.4,0.45,0.5,0.55,0.6,0.65,0.7,0.75,0.8,1},{0,2,2.25,2.5,2.75,3,3.25,3.5,3.75,4}))))</f>
        <v/>
      </c>
      <c r="AL286" s="4" t="str">
        <f>IF(OR(COUNT($A286)=0,COUNT(B286:AK286)=0),"",IF(COUNTIF(B286:AK286,"3E")&gt;0,"3E",IF(DRAFT!$A288="R",TRUNC(SUMPRODUCT(RGP,RCP)/TCP,3),TRUNC((SUMPRODUCT(--(IMDGP&gt;0)*IMDGP,IMCP)+CEILING(DRAFT!$DB288*42,0.25))/TCP,3))))</f>
        <v/>
      </c>
      <c r="AM286" s="2" t="str">
        <f>IF(OR(COUNT($A286)=0,COUNT(B286:AK286)=0),"",IF(COUNTIF(B286:AK286,"3E")&gt;0,"3E",IF(DRAFT!$A288="R",SUMPRODUCT(--(RGP&gt;=2),RCP),SUMPRODUCT(--(IMDGP&gt;0),--(IMGP=0),IMCP)+DRAFT!$DC288)))</f>
        <v/>
      </c>
      <c r="AN286" s="67" t="str">
        <f>IF(AL286="3E","3E",IF(COUNT($A286)=0,"",IF(COUNT(AI286)=0,"--",ROUND(((CEILING(DRAFT!$CV288*38,0.25)+CEILING(DRAFT!$CX288*38,0.25)+CEILING(DRAFT!$CZ288*42,0.25)+CEILING($AL286*42,0.25))/160),2))))</f>
        <v/>
      </c>
      <c r="AO286" s="2" t="str">
        <f>IF(AN286="3E","3E",IF(COUNT($A286)=0,"",IF(COUNT(AN286)=0,"I",LOOKUP(AN286,{0,2,2.25,2.5,2.75,3,3.25,3.5,3.75,4},{"F","D","C","C+","B-","B","B+","A-","A","A+"}))))</f>
        <v/>
      </c>
      <c r="AP286" s="2" t="str">
        <f>IF(AN286="3E","3E",IF(OR(COUNT(A286)=0,COUNT(AN286)=0),"",DRAFT!CW288+DRAFT!CY288+DRAFT!DA288+N(TABULATION!AM286)))</f>
        <v/>
      </c>
      <c r="AQ286" s="2" t="str">
        <f>IF(OR(COUNT($A286)=0,COUNT(B286:AK286)=0),"",IF(COUNTIF(B286:AM286,"3E")&gt;0,"3E",IF(AND(DRAFT!$A288="IM",OR($AL286&gt;DRAFT!$DB288,$AM286&gt;DRAFT!$DC288)),"IMPROVED",IF(AND(DRAFT!$A288="IM",$AL286&lt;=DRAFT!$DB288,$AM286&lt;=DRAFT!$DC288),"NOT IMPROVED",IF(AND(DRAFT!CU288="S",AH286&gt;=2,AK286&gt;=2,AN286&gt;=2.5,AP286&gt;=144),"PASS","FAIL")))))</f>
        <v/>
      </c>
      <c r="AR286" s="2" t="str">
        <f t="shared" si="8"/>
        <v/>
      </c>
      <c r="AS286" s="2" t="str">
        <f t="shared" si="9"/>
        <v/>
      </c>
    </row>
    <row r="287" spans="1:45" ht="18.95" customHeight="1" x14ac:dyDescent="0.25">
      <c r="A287" s="3" t="str">
        <f>IF(DRAFT!$B289="","",DRAFT!$B289)</f>
        <v/>
      </c>
      <c r="B287" s="2" t="str">
        <f>IF(COUNT($A287)=0,"",IF($A287&lt;&gt;DRAFT!$B289,"ERR",IF(DRAFT!I289="3E","3E",IF(COUNT(DRAFT!E289,DRAFT!I289)&gt;0,DRAFT!J289,""))))</f>
        <v/>
      </c>
      <c r="C287" s="2" t="str">
        <f>IF(COUNT($A287)=0,"",IF(B287="3E","3E",IF(B287="","I",LOOKUP(B287/D$2,{0,0.4,0.45,0.5,0.55,0.6,0.65,0.7,0.75,0.8,1},{"F","D","C","C+","B-","B","B+","A-","A","A+"}))))</f>
        <v/>
      </c>
      <c r="D287" s="1" t="str">
        <f>IF(COUNT($A287)=0,"",IF(B287="","--",IF(B287="3E","3E",LOOKUP(B287/D$2,{0,0.4,0.45,0.5,0.55,0.6,0.65,0.7,0.75,0.8,1},{0,2,2.25,2.5,2.75,3,3.25,3.5,3.75,4}))))</f>
        <v/>
      </c>
      <c r="E287" s="2" t="str">
        <f>IF(COUNT($A287)=0,"",IF($A287&lt;&gt;DRAFT!$B289,"ERR",IF(DRAFT!R289="3E","3E",IF(COUNT(DRAFT!N289,DRAFT!R289)&gt;0,DRAFT!S289,""))))</f>
        <v/>
      </c>
      <c r="F287" s="2" t="str">
        <f>IF(COUNT($A287)=0,"",IF(E287="3E","3E",IF(E287="","I",LOOKUP(E287/G$2,{0,0.4,0.45,0.5,0.55,0.6,0.65,0.7,0.75,0.8,1},{"F","D","C","C+","B-","B","B+","A-","A","A+"}))))</f>
        <v/>
      </c>
      <c r="G287" s="1" t="str">
        <f>IF(COUNT($A287)=0,"",IF(E287="","--",IF(E287="3E","3E",LOOKUP(E287/G$2,{0,0.4,0.45,0.5,0.55,0.6,0.65,0.7,0.75,0.8,1},{0,2,2.25,2.5,2.75,3,3.25,3.5,3.75,4}))))</f>
        <v/>
      </c>
      <c r="H287" s="2" t="str">
        <f>IF(COUNT($A287)=0,"",IF($A287&lt;&gt;DRAFT!$B289,"ERR",IF(DRAFT!AA289="3E","3E",IF(COUNT(DRAFT!W289,DRAFT!AA289)&gt;0,DRAFT!AB289,""))))</f>
        <v/>
      </c>
      <c r="I287" s="2" t="str">
        <f>IF(COUNT($A287)=0,"",IF(H287="3E","3E",IF(H287="","I",LOOKUP(H287/J$2,{0,0.4,0.45,0.5,0.55,0.6,0.65,0.7,0.75,0.8,1},{"F","D","C","C+","B-","B","B+","A-","A","A+"}))))</f>
        <v/>
      </c>
      <c r="J287" s="1" t="str">
        <f>IF(COUNT($A287)=0,"",IF(H287="","--",IF(H287="3E","3E",LOOKUP(H287/J$2,{0,0.4,0.45,0.5,0.55,0.6,0.65,0.7,0.75,0.8,1},{0,2,2.25,2.5,2.75,3,3.25,3.5,3.75,4}))))</f>
        <v/>
      </c>
      <c r="K287" s="2" t="str">
        <f>IF(COUNT($A287)=0,"",IF($A287&lt;&gt;DRAFT!$B289,"ERR",IF(DRAFT!AJ289="3E","3E",IF(COUNT(DRAFT!AF289,DRAFT!AJ289)&gt;0,DRAFT!AK289,""))))</f>
        <v/>
      </c>
      <c r="L287" s="2" t="str">
        <f>IF(COUNT($A287)=0,"",IF(K287="3E","3E",IF(K287="","I",LOOKUP(K287/M$2,{0,0.4,0.45,0.5,0.55,0.6,0.65,0.7,0.75,0.8,1},{"F","D","C","C+","B-","B","B+","A-","A","A+"}))))</f>
        <v/>
      </c>
      <c r="M287" s="1" t="str">
        <f>IF(COUNT($A287)=0,"",IF(K287="","--",IF(K287="3E","3E",LOOKUP(K287/M$2,{0,0.4,0.45,0.5,0.55,0.6,0.65,0.7,0.75,0.8,1},{0,2,2.25,2.5,2.75,3,3.25,3.5,3.75,4}))))</f>
        <v/>
      </c>
      <c r="N287" s="2" t="str">
        <f>IF(COUNT($A287)=0,"",IF($A287&lt;&gt;DRAFT!$B289,"ERR",IF(DRAFT!AS289="3E","3E",IF(COUNT(DRAFT!AO289,DRAFT!AS289)&gt;0,DRAFT!AT289,""))))</f>
        <v/>
      </c>
      <c r="O287" s="2" t="str">
        <f>IF(COUNT($A287)=0,"",IF(N287="3E","3E",IF(N287="","I",LOOKUP(N287/P$2,{0,0.4,0.45,0.5,0.55,0.6,0.65,0.7,0.75,0.8,1},{"F","D","C","C+","B-","B","B+","A-","A","A+"}))))</f>
        <v/>
      </c>
      <c r="P287" s="1" t="str">
        <f>IF(COUNT($A287)=0,"",IF(N287="","--",IF(N287="3E","3E",LOOKUP(N287/P$2,{0,0.4,0.45,0.5,0.55,0.6,0.65,0.7,0.75,0.8,1},{0,2,2.25,2.5,2.75,3,3.25,3.5,3.75,4}))))</f>
        <v/>
      </c>
      <c r="Q287" s="2" t="str">
        <f>IF(COUNT($A287)=0,"",IF($A287&lt;&gt;DRAFT!$B289,"ERR",IF(DRAFT!BB289="3E","3E",IF(COUNT(DRAFT!AX289,DRAFT!BB289)&gt;0,DRAFT!BC289,""))))</f>
        <v/>
      </c>
      <c r="R287" s="2" t="str">
        <f>IF(COUNT($A287)=0,"",IF(Q287="3E","3E",IF(Q287="","I",LOOKUP(Q287/S$2,{0,0.4,0.45,0.5,0.55,0.6,0.65,0.7,0.75,0.8,1},{"F","D","C","C+","B-","B","B+","A-","A","A+"}))))</f>
        <v/>
      </c>
      <c r="S287" s="1" t="str">
        <f>IF(COUNT($A287)=0,"",IF(Q287="","--",IF(Q287="3E","3E",LOOKUP(Q287/S$2,{0,0.4,0.45,0.5,0.55,0.6,0.65,0.7,0.75,0.8,1},{0,2,2.25,2.5,2.75,3,3.25,3.5,3.75,4}))))</f>
        <v/>
      </c>
      <c r="T287" s="2" t="str">
        <f>IF(COUNT($A287)=0,"",IF($A287&lt;&gt;DRAFT!$B289,"ERR",IF(DRAFT!BK289="3E","3E",IF(COUNT(DRAFT!BG289,DRAFT!BK289)&gt;0,DRAFT!BL289,""))))</f>
        <v/>
      </c>
      <c r="U287" s="2" t="str">
        <f>IF(COUNT($A287)=0,"",IF(T287="3E","3E",IF(T287="","I",LOOKUP(T287/V$2,{0,0.4,0.45,0.5,0.55,0.6,0.65,0.7,0.75,0.8,1},{"F","D","C","C+","B-","B","B+","A-","A","A+"}))))</f>
        <v/>
      </c>
      <c r="V287" s="1" t="str">
        <f>IF(COUNT($A287)=0,"",IF(T287="","--",IF(T287="3E","3E",LOOKUP(T287/V$2,{0,0.4,0.45,0.5,0.55,0.6,0.65,0.7,0.75,0.8,1},{0,2,2.25,2.5,2.75,3,3.25,3.5,3.75,4}))))</f>
        <v/>
      </c>
      <c r="W287" s="2" t="str">
        <f>IF(COUNT($A287)=0,"",IF($A287&lt;&gt;DRAFT!$B289,"ERR",IF(DRAFT!BT289="3E","3E",IF(COUNT(DRAFT!BP289,DRAFT!BT289)&gt;0,DRAFT!BU289,""))))</f>
        <v/>
      </c>
      <c r="X287" s="2" t="str">
        <f>IF(COUNT($A287)=0,"",IF(W287="3E","3E",IF(W287="","I",LOOKUP(W287/Y$2,{0,0.4,0.45,0.5,0.55,0.6,0.65,0.7,0.75,0.8,1},{"F","D","C","C+","B-","B","B+","A-","A","A+"}))))</f>
        <v/>
      </c>
      <c r="Y287" s="1" t="str">
        <f>IF(COUNT($A287)=0,"",IF(W287="","--",IF(W287="3E","3E",LOOKUP(W287/Y$2,{0,0.4,0.45,0.5,0.55,0.6,0.65,0.7,0.75,0.8,1},{0,2,2.25,2.5,2.75,3,3.25,3.5,3.75,4}))))</f>
        <v/>
      </c>
      <c r="Z287" s="2" t="str">
        <f>IF(COUNT($A287)=0,"",IF($A287&lt;&gt;DRAFT!$B289,"ERR",IF(DRAFT!CC289="3E","3E",IF(COUNT(DRAFT!BY289,DRAFT!CC289)&gt;0,DRAFT!CD289,""))))</f>
        <v/>
      </c>
      <c r="AA287" s="2" t="str">
        <f>IF(COUNT($A287)=0,"",IF(Z287="3E","3E",IF(Z287="","I",LOOKUP(Z287/AB$2,{0,0.4,0.45,0.5,0.55,0.6,0.65,0.7,0.75,0.8,1},{"F","D","C","C+","B-","B","B+","A-","A","A+"}))))</f>
        <v/>
      </c>
      <c r="AB287" s="1" t="str">
        <f>IF(COUNT($A287)=0,"",IF(Z287="","--",IF(Z287="3E","3E",LOOKUP(Z287/AB$2,{0,0.4,0.45,0.5,0.55,0.6,0.65,0.7,0.75,0.8,1},{0,2,2.25,2.5,2.75,3,3.25,3.5,3.75,4}))))</f>
        <v/>
      </c>
      <c r="AC287" s="2" t="str">
        <f>IF(COUNT($A287)=0,"",IF($A287&lt;&gt;DRAFT!$B289,"ERR",IF(DRAFT!CF289&gt;0,DRAFT!CF289,"")))</f>
        <v/>
      </c>
      <c r="AD287" s="2" t="str">
        <f>IF(COUNT($A287)=0,"",IF(AC287="3E","3E",IF(AC287="","I",LOOKUP(AC287/AE$2,{0,0.4,0.45,0.5,0.55,0.6,0.65,0.7,0.75,0.8,1},{"F","D","C","C+","B-","B","B+","A-","A","A+"}))))</f>
        <v/>
      </c>
      <c r="AE287" s="1" t="str">
        <f>IF(COUNT($A287)=0,"",IF(AC287="","--",IF(AC287="3E","3E",LOOKUP(AC287/AE$2,{0,0.4,0.45,0.5,0.55,0.6,0.65,0.7,0.75,0.8,1},{0,2,2.25,2.5,2.75,3,3.25,3.5,3.75,4}))))</f>
        <v/>
      </c>
      <c r="AF287" s="2" t="str">
        <f>IF(COUNT($A287)=0,"",IF($A287&lt;&gt;DRAFT!$B289,"ERR",IF(DRAFT!CI289&gt;0,DRAFT!CK289,"")))</f>
        <v/>
      </c>
      <c r="AG287" s="2" t="str">
        <f>IF(COUNT($A287)=0,"",IF(AF287="3E","3E",IF(AF287="","I",LOOKUP(AF287/AH$2,{0,0.4,0.45,0.5,0.55,0.6,0.65,0.7,0.75,0.8,1},{"F","D","C","C+","B-","B","B+","A-","A","A+"}))))</f>
        <v/>
      </c>
      <c r="AH287" s="1" t="str">
        <f>IF(COUNT($A287)=0,"",IF(AF287="","--",IF(AF287="3E","3E",LOOKUP(AF287/AH$2,{0,0.4,0.45,0.5,0.55,0.6,0.65,0.7,0.75,0.8,1},{0,2,2.25,2.5,2.75,3,3.25,3.5,3.75,4}))))</f>
        <v/>
      </c>
      <c r="AI287" s="2" t="str">
        <f>IF($A287&lt;&gt;DRAFT!$B289,"ERR",IF(OR(COUNT($A287)=0,COUNT(DRAFT!CL289:CN289,DRAFT!CP289:CR289)=0),"",CEILING(SUM(DRAFT!CO289,DRAFT!CS289,DRAFT!CT289),1)))</f>
        <v/>
      </c>
      <c r="AJ287" s="2" t="str">
        <f>IF(COUNT($A287)=0,"",IF(AI287="3E","3E",IF(AI287="","I",LOOKUP(AI287/AK$2,{0,0.4,0.45,0.5,0.55,0.6,0.65,0.7,0.75,0.8,1},{"F","D","C","C+","B-","B","B+","A-","A","A+"}))))</f>
        <v/>
      </c>
      <c r="AK287" s="1" t="str">
        <f>IF(COUNT($A287)=0,"",IF(AI287="","--",IF(AI287="3E","3E",LOOKUP(AI287/AK$2,{0,0.4,0.45,0.5,0.55,0.6,0.65,0.7,0.75,0.8,1},{0,2,2.25,2.5,2.75,3,3.25,3.5,3.75,4}))))</f>
        <v/>
      </c>
      <c r="AL287" s="4" t="str">
        <f>IF(OR(COUNT($A287)=0,COUNT(B287:AK287)=0),"",IF(COUNTIF(B287:AK287,"3E")&gt;0,"3E",IF(DRAFT!$A289="R",TRUNC(SUMPRODUCT(RGP,RCP)/TCP,3),TRUNC((SUMPRODUCT(--(IMDGP&gt;0)*IMDGP,IMCP)+CEILING(DRAFT!$DB289*42,0.25))/TCP,3))))</f>
        <v/>
      </c>
      <c r="AM287" s="2" t="str">
        <f>IF(OR(COUNT($A287)=0,COUNT(B287:AK287)=0),"",IF(COUNTIF(B287:AK287,"3E")&gt;0,"3E",IF(DRAFT!$A289="R",SUMPRODUCT(--(RGP&gt;=2),RCP),SUMPRODUCT(--(IMDGP&gt;0),--(IMGP=0),IMCP)+DRAFT!$DC289)))</f>
        <v/>
      </c>
      <c r="AN287" s="67" t="str">
        <f>IF(AL287="3E","3E",IF(COUNT($A287)=0,"",IF(COUNT(AI287)=0,"--",ROUND(((CEILING(DRAFT!$CV289*38,0.25)+CEILING(DRAFT!$CX289*38,0.25)+CEILING(DRAFT!$CZ289*42,0.25)+CEILING($AL287*42,0.25))/160),2))))</f>
        <v/>
      </c>
      <c r="AO287" s="2" t="str">
        <f>IF(AN287="3E","3E",IF(COUNT($A287)=0,"",IF(COUNT(AN287)=0,"I",LOOKUP(AN287,{0,2,2.25,2.5,2.75,3,3.25,3.5,3.75,4},{"F","D","C","C+","B-","B","B+","A-","A","A+"}))))</f>
        <v/>
      </c>
      <c r="AP287" s="2" t="str">
        <f>IF(AN287="3E","3E",IF(OR(COUNT(A287)=0,COUNT(AN287)=0),"",DRAFT!CW289+DRAFT!CY289+DRAFT!DA289+N(TABULATION!AM287)))</f>
        <v/>
      </c>
      <c r="AQ287" s="2" t="str">
        <f>IF(OR(COUNT($A287)=0,COUNT(B287:AK287)=0),"",IF(COUNTIF(B287:AM287,"3E")&gt;0,"3E",IF(AND(DRAFT!$A289="IM",OR($AL287&gt;DRAFT!$DB289,$AM287&gt;DRAFT!$DC289)),"IMPROVED",IF(AND(DRAFT!$A289="IM",$AL287&lt;=DRAFT!$DB289,$AM287&lt;=DRAFT!$DC289),"NOT IMPROVED",IF(AND(DRAFT!CU289="S",AH287&gt;=2,AK287&gt;=2,AN287&gt;=2.5,AP287&gt;=144),"PASS","FAIL")))))</f>
        <v/>
      </c>
      <c r="AR287" s="2" t="str">
        <f t="shared" si="8"/>
        <v/>
      </c>
      <c r="AS287" s="2" t="str">
        <f t="shared" si="9"/>
        <v/>
      </c>
    </row>
    <row r="288" spans="1:45" ht="18.95" customHeight="1" x14ac:dyDescent="0.25">
      <c r="A288" s="3" t="str">
        <f>IF(DRAFT!$B290="","",DRAFT!$B290)</f>
        <v/>
      </c>
      <c r="B288" s="2" t="str">
        <f>IF(COUNT($A288)=0,"",IF($A288&lt;&gt;DRAFT!$B290,"ERR",IF(DRAFT!I290="3E","3E",IF(COUNT(DRAFT!E290,DRAFT!I290)&gt;0,DRAFT!J290,""))))</f>
        <v/>
      </c>
      <c r="C288" s="2" t="str">
        <f>IF(COUNT($A288)=0,"",IF(B288="3E","3E",IF(B288="","I",LOOKUP(B288/D$2,{0,0.4,0.45,0.5,0.55,0.6,0.65,0.7,0.75,0.8,1},{"F","D","C","C+","B-","B","B+","A-","A","A+"}))))</f>
        <v/>
      </c>
      <c r="D288" s="1" t="str">
        <f>IF(COUNT($A288)=0,"",IF(B288="","--",IF(B288="3E","3E",LOOKUP(B288/D$2,{0,0.4,0.45,0.5,0.55,0.6,0.65,0.7,0.75,0.8,1},{0,2,2.25,2.5,2.75,3,3.25,3.5,3.75,4}))))</f>
        <v/>
      </c>
      <c r="E288" s="2" t="str">
        <f>IF(COUNT($A288)=0,"",IF($A288&lt;&gt;DRAFT!$B290,"ERR",IF(DRAFT!R290="3E","3E",IF(COUNT(DRAFT!N290,DRAFT!R290)&gt;0,DRAFT!S290,""))))</f>
        <v/>
      </c>
      <c r="F288" s="2" t="str">
        <f>IF(COUNT($A288)=0,"",IF(E288="3E","3E",IF(E288="","I",LOOKUP(E288/G$2,{0,0.4,0.45,0.5,0.55,0.6,0.65,0.7,0.75,0.8,1},{"F","D","C","C+","B-","B","B+","A-","A","A+"}))))</f>
        <v/>
      </c>
      <c r="G288" s="1" t="str">
        <f>IF(COUNT($A288)=0,"",IF(E288="","--",IF(E288="3E","3E",LOOKUP(E288/G$2,{0,0.4,0.45,0.5,0.55,0.6,0.65,0.7,0.75,0.8,1},{0,2,2.25,2.5,2.75,3,3.25,3.5,3.75,4}))))</f>
        <v/>
      </c>
      <c r="H288" s="2" t="str">
        <f>IF(COUNT($A288)=0,"",IF($A288&lt;&gt;DRAFT!$B290,"ERR",IF(DRAFT!AA290="3E","3E",IF(COUNT(DRAFT!W290,DRAFT!AA290)&gt;0,DRAFT!AB290,""))))</f>
        <v/>
      </c>
      <c r="I288" s="2" t="str">
        <f>IF(COUNT($A288)=0,"",IF(H288="3E","3E",IF(H288="","I",LOOKUP(H288/J$2,{0,0.4,0.45,0.5,0.55,0.6,0.65,0.7,0.75,0.8,1},{"F","D","C","C+","B-","B","B+","A-","A","A+"}))))</f>
        <v/>
      </c>
      <c r="J288" s="1" t="str">
        <f>IF(COUNT($A288)=0,"",IF(H288="","--",IF(H288="3E","3E",LOOKUP(H288/J$2,{0,0.4,0.45,0.5,0.55,0.6,0.65,0.7,0.75,0.8,1},{0,2,2.25,2.5,2.75,3,3.25,3.5,3.75,4}))))</f>
        <v/>
      </c>
      <c r="K288" s="2" t="str">
        <f>IF(COUNT($A288)=0,"",IF($A288&lt;&gt;DRAFT!$B290,"ERR",IF(DRAFT!AJ290="3E","3E",IF(COUNT(DRAFT!AF290,DRAFT!AJ290)&gt;0,DRAFT!AK290,""))))</f>
        <v/>
      </c>
      <c r="L288" s="2" t="str">
        <f>IF(COUNT($A288)=0,"",IF(K288="3E","3E",IF(K288="","I",LOOKUP(K288/M$2,{0,0.4,0.45,0.5,0.55,0.6,0.65,0.7,0.75,0.8,1},{"F","D","C","C+","B-","B","B+","A-","A","A+"}))))</f>
        <v/>
      </c>
      <c r="M288" s="1" t="str">
        <f>IF(COUNT($A288)=0,"",IF(K288="","--",IF(K288="3E","3E",LOOKUP(K288/M$2,{0,0.4,0.45,0.5,0.55,0.6,0.65,0.7,0.75,0.8,1},{0,2,2.25,2.5,2.75,3,3.25,3.5,3.75,4}))))</f>
        <v/>
      </c>
      <c r="N288" s="2" t="str">
        <f>IF(COUNT($A288)=0,"",IF($A288&lt;&gt;DRAFT!$B290,"ERR",IF(DRAFT!AS290="3E","3E",IF(COUNT(DRAFT!AO290,DRAFT!AS290)&gt;0,DRAFT!AT290,""))))</f>
        <v/>
      </c>
      <c r="O288" s="2" t="str">
        <f>IF(COUNT($A288)=0,"",IF(N288="3E","3E",IF(N288="","I",LOOKUP(N288/P$2,{0,0.4,0.45,0.5,0.55,0.6,0.65,0.7,0.75,0.8,1},{"F","D","C","C+","B-","B","B+","A-","A","A+"}))))</f>
        <v/>
      </c>
      <c r="P288" s="1" t="str">
        <f>IF(COUNT($A288)=0,"",IF(N288="","--",IF(N288="3E","3E",LOOKUP(N288/P$2,{0,0.4,0.45,0.5,0.55,0.6,0.65,0.7,0.75,0.8,1},{0,2,2.25,2.5,2.75,3,3.25,3.5,3.75,4}))))</f>
        <v/>
      </c>
      <c r="Q288" s="2" t="str">
        <f>IF(COUNT($A288)=0,"",IF($A288&lt;&gt;DRAFT!$B290,"ERR",IF(DRAFT!BB290="3E","3E",IF(COUNT(DRAFT!AX290,DRAFT!BB290)&gt;0,DRAFT!BC290,""))))</f>
        <v/>
      </c>
      <c r="R288" s="2" t="str">
        <f>IF(COUNT($A288)=0,"",IF(Q288="3E","3E",IF(Q288="","I",LOOKUP(Q288/S$2,{0,0.4,0.45,0.5,0.55,0.6,0.65,0.7,0.75,0.8,1},{"F","D","C","C+","B-","B","B+","A-","A","A+"}))))</f>
        <v/>
      </c>
      <c r="S288" s="1" t="str">
        <f>IF(COUNT($A288)=0,"",IF(Q288="","--",IF(Q288="3E","3E",LOOKUP(Q288/S$2,{0,0.4,0.45,0.5,0.55,0.6,0.65,0.7,0.75,0.8,1},{0,2,2.25,2.5,2.75,3,3.25,3.5,3.75,4}))))</f>
        <v/>
      </c>
      <c r="T288" s="2" t="str">
        <f>IF(COUNT($A288)=0,"",IF($A288&lt;&gt;DRAFT!$B290,"ERR",IF(DRAFT!BK290="3E","3E",IF(COUNT(DRAFT!BG290,DRAFT!BK290)&gt;0,DRAFT!BL290,""))))</f>
        <v/>
      </c>
      <c r="U288" s="2" t="str">
        <f>IF(COUNT($A288)=0,"",IF(T288="3E","3E",IF(T288="","I",LOOKUP(T288/V$2,{0,0.4,0.45,0.5,0.55,0.6,0.65,0.7,0.75,0.8,1},{"F","D","C","C+","B-","B","B+","A-","A","A+"}))))</f>
        <v/>
      </c>
      <c r="V288" s="1" t="str">
        <f>IF(COUNT($A288)=0,"",IF(T288="","--",IF(T288="3E","3E",LOOKUP(T288/V$2,{0,0.4,0.45,0.5,0.55,0.6,0.65,0.7,0.75,0.8,1},{0,2,2.25,2.5,2.75,3,3.25,3.5,3.75,4}))))</f>
        <v/>
      </c>
      <c r="W288" s="2" t="str">
        <f>IF(COUNT($A288)=0,"",IF($A288&lt;&gt;DRAFT!$B290,"ERR",IF(DRAFT!BT290="3E","3E",IF(COUNT(DRAFT!BP290,DRAFT!BT290)&gt;0,DRAFT!BU290,""))))</f>
        <v/>
      </c>
      <c r="X288" s="2" t="str">
        <f>IF(COUNT($A288)=0,"",IF(W288="3E","3E",IF(W288="","I",LOOKUP(W288/Y$2,{0,0.4,0.45,0.5,0.55,0.6,0.65,0.7,0.75,0.8,1},{"F","D","C","C+","B-","B","B+","A-","A","A+"}))))</f>
        <v/>
      </c>
      <c r="Y288" s="1" t="str">
        <f>IF(COUNT($A288)=0,"",IF(W288="","--",IF(W288="3E","3E",LOOKUP(W288/Y$2,{0,0.4,0.45,0.5,0.55,0.6,0.65,0.7,0.75,0.8,1},{0,2,2.25,2.5,2.75,3,3.25,3.5,3.75,4}))))</f>
        <v/>
      </c>
      <c r="Z288" s="2" t="str">
        <f>IF(COUNT($A288)=0,"",IF($A288&lt;&gt;DRAFT!$B290,"ERR",IF(DRAFT!CC290="3E","3E",IF(COUNT(DRAFT!BY290,DRAFT!CC290)&gt;0,DRAFT!CD290,""))))</f>
        <v/>
      </c>
      <c r="AA288" s="2" t="str">
        <f>IF(COUNT($A288)=0,"",IF(Z288="3E","3E",IF(Z288="","I",LOOKUP(Z288/AB$2,{0,0.4,0.45,0.5,0.55,0.6,0.65,0.7,0.75,0.8,1},{"F","D","C","C+","B-","B","B+","A-","A","A+"}))))</f>
        <v/>
      </c>
      <c r="AB288" s="1" t="str">
        <f>IF(COUNT($A288)=0,"",IF(Z288="","--",IF(Z288="3E","3E",LOOKUP(Z288/AB$2,{0,0.4,0.45,0.5,0.55,0.6,0.65,0.7,0.75,0.8,1},{0,2,2.25,2.5,2.75,3,3.25,3.5,3.75,4}))))</f>
        <v/>
      </c>
      <c r="AC288" s="2" t="str">
        <f>IF(COUNT($A288)=0,"",IF($A288&lt;&gt;DRAFT!$B290,"ERR",IF(DRAFT!CF290&gt;0,DRAFT!CF290,"")))</f>
        <v/>
      </c>
      <c r="AD288" s="2" t="str">
        <f>IF(COUNT($A288)=0,"",IF(AC288="3E","3E",IF(AC288="","I",LOOKUP(AC288/AE$2,{0,0.4,0.45,0.5,0.55,0.6,0.65,0.7,0.75,0.8,1},{"F","D","C","C+","B-","B","B+","A-","A","A+"}))))</f>
        <v/>
      </c>
      <c r="AE288" s="1" t="str">
        <f>IF(COUNT($A288)=0,"",IF(AC288="","--",IF(AC288="3E","3E",LOOKUP(AC288/AE$2,{0,0.4,0.45,0.5,0.55,0.6,0.65,0.7,0.75,0.8,1},{0,2,2.25,2.5,2.75,3,3.25,3.5,3.75,4}))))</f>
        <v/>
      </c>
      <c r="AF288" s="2" t="str">
        <f>IF(COUNT($A288)=0,"",IF($A288&lt;&gt;DRAFT!$B290,"ERR",IF(DRAFT!CI290&gt;0,DRAFT!CK290,"")))</f>
        <v/>
      </c>
      <c r="AG288" s="2" t="str">
        <f>IF(COUNT($A288)=0,"",IF(AF288="3E","3E",IF(AF288="","I",LOOKUP(AF288/AH$2,{0,0.4,0.45,0.5,0.55,0.6,0.65,0.7,0.75,0.8,1},{"F","D","C","C+","B-","B","B+","A-","A","A+"}))))</f>
        <v/>
      </c>
      <c r="AH288" s="1" t="str">
        <f>IF(COUNT($A288)=0,"",IF(AF288="","--",IF(AF288="3E","3E",LOOKUP(AF288/AH$2,{0,0.4,0.45,0.5,0.55,0.6,0.65,0.7,0.75,0.8,1},{0,2,2.25,2.5,2.75,3,3.25,3.5,3.75,4}))))</f>
        <v/>
      </c>
      <c r="AI288" s="2" t="str">
        <f>IF($A288&lt;&gt;DRAFT!$B290,"ERR",IF(OR(COUNT($A288)=0,COUNT(DRAFT!CL290:CN290,DRAFT!CP290:CR290)=0),"",CEILING(SUM(DRAFT!CO290,DRAFT!CS290,DRAFT!CT290),1)))</f>
        <v/>
      </c>
      <c r="AJ288" s="2" t="str">
        <f>IF(COUNT($A288)=0,"",IF(AI288="3E","3E",IF(AI288="","I",LOOKUP(AI288/AK$2,{0,0.4,0.45,0.5,0.55,0.6,0.65,0.7,0.75,0.8,1},{"F","D","C","C+","B-","B","B+","A-","A","A+"}))))</f>
        <v/>
      </c>
      <c r="AK288" s="1" t="str">
        <f>IF(COUNT($A288)=0,"",IF(AI288="","--",IF(AI288="3E","3E",LOOKUP(AI288/AK$2,{0,0.4,0.45,0.5,0.55,0.6,0.65,0.7,0.75,0.8,1},{0,2,2.25,2.5,2.75,3,3.25,3.5,3.75,4}))))</f>
        <v/>
      </c>
      <c r="AL288" s="4" t="str">
        <f>IF(OR(COUNT($A288)=0,COUNT(B288:AK288)=0),"",IF(COUNTIF(B288:AK288,"3E")&gt;0,"3E",IF(DRAFT!$A290="R",TRUNC(SUMPRODUCT(RGP,RCP)/TCP,3),TRUNC((SUMPRODUCT(--(IMDGP&gt;0)*IMDGP,IMCP)+CEILING(DRAFT!$DB290*42,0.25))/TCP,3))))</f>
        <v/>
      </c>
      <c r="AM288" s="2" t="str">
        <f>IF(OR(COUNT($A288)=0,COUNT(B288:AK288)=0),"",IF(COUNTIF(B288:AK288,"3E")&gt;0,"3E",IF(DRAFT!$A290="R",SUMPRODUCT(--(RGP&gt;=2),RCP),SUMPRODUCT(--(IMDGP&gt;0),--(IMGP=0),IMCP)+DRAFT!$DC290)))</f>
        <v/>
      </c>
      <c r="AN288" s="67" t="str">
        <f>IF(AL288="3E","3E",IF(COUNT($A288)=0,"",IF(COUNT(AI288)=0,"--",ROUND(((CEILING(DRAFT!$CV290*38,0.25)+CEILING(DRAFT!$CX290*38,0.25)+CEILING(DRAFT!$CZ290*42,0.25)+CEILING($AL288*42,0.25))/160),2))))</f>
        <v/>
      </c>
      <c r="AO288" s="2" t="str">
        <f>IF(AN288="3E","3E",IF(COUNT($A288)=0,"",IF(COUNT(AN288)=0,"I",LOOKUP(AN288,{0,2,2.25,2.5,2.75,3,3.25,3.5,3.75,4},{"F","D","C","C+","B-","B","B+","A-","A","A+"}))))</f>
        <v/>
      </c>
      <c r="AP288" s="2" t="str">
        <f>IF(AN288="3E","3E",IF(OR(COUNT(A288)=0,COUNT(AN288)=0),"",DRAFT!CW290+DRAFT!CY290+DRAFT!DA290+N(TABULATION!AM288)))</f>
        <v/>
      </c>
      <c r="AQ288" s="2" t="str">
        <f>IF(OR(COUNT($A288)=0,COUNT(B288:AK288)=0),"",IF(COUNTIF(B288:AM288,"3E")&gt;0,"3E",IF(AND(DRAFT!$A290="IM",OR($AL288&gt;DRAFT!$DB290,$AM288&gt;DRAFT!$DC290)),"IMPROVED",IF(AND(DRAFT!$A290="IM",$AL288&lt;=DRAFT!$DB290,$AM288&lt;=DRAFT!$DC290),"NOT IMPROVED",IF(AND(DRAFT!CU290="S",AH288&gt;=2,AK288&gt;=2,AN288&gt;=2.5,AP288&gt;=144),"PASS","FAIL")))))</f>
        <v/>
      </c>
      <c r="AR288" s="2" t="str">
        <f t="shared" si="8"/>
        <v/>
      </c>
      <c r="AS288" s="2" t="str">
        <f t="shared" si="9"/>
        <v/>
      </c>
    </row>
    <row r="289" spans="1:45" ht="18.95" customHeight="1" x14ac:dyDescent="0.25">
      <c r="A289" s="3" t="str">
        <f>IF(DRAFT!$B291="","",DRAFT!$B291)</f>
        <v/>
      </c>
      <c r="B289" s="2" t="str">
        <f>IF(COUNT($A289)=0,"",IF($A289&lt;&gt;DRAFT!$B291,"ERR",IF(DRAFT!I291="3E","3E",IF(COUNT(DRAFT!E291,DRAFT!I291)&gt;0,DRAFT!J291,""))))</f>
        <v/>
      </c>
      <c r="C289" s="2" t="str">
        <f>IF(COUNT($A289)=0,"",IF(B289="3E","3E",IF(B289="","I",LOOKUP(B289/D$2,{0,0.4,0.45,0.5,0.55,0.6,0.65,0.7,0.75,0.8,1},{"F","D","C","C+","B-","B","B+","A-","A","A+"}))))</f>
        <v/>
      </c>
      <c r="D289" s="1" t="str">
        <f>IF(COUNT($A289)=0,"",IF(B289="","--",IF(B289="3E","3E",LOOKUP(B289/D$2,{0,0.4,0.45,0.5,0.55,0.6,0.65,0.7,0.75,0.8,1},{0,2,2.25,2.5,2.75,3,3.25,3.5,3.75,4}))))</f>
        <v/>
      </c>
      <c r="E289" s="2" t="str">
        <f>IF(COUNT($A289)=0,"",IF($A289&lt;&gt;DRAFT!$B291,"ERR",IF(DRAFT!R291="3E","3E",IF(COUNT(DRAFT!N291,DRAFT!R291)&gt;0,DRAFT!S291,""))))</f>
        <v/>
      </c>
      <c r="F289" s="2" t="str">
        <f>IF(COUNT($A289)=0,"",IF(E289="3E","3E",IF(E289="","I",LOOKUP(E289/G$2,{0,0.4,0.45,0.5,0.55,0.6,0.65,0.7,0.75,0.8,1},{"F","D","C","C+","B-","B","B+","A-","A","A+"}))))</f>
        <v/>
      </c>
      <c r="G289" s="1" t="str">
        <f>IF(COUNT($A289)=0,"",IF(E289="","--",IF(E289="3E","3E",LOOKUP(E289/G$2,{0,0.4,0.45,0.5,0.55,0.6,0.65,0.7,0.75,0.8,1},{0,2,2.25,2.5,2.75,3,3.25,3.5,3.75,4}))))</f>
        <v/>
      </c>
      <c r="H289" s="2" t="str">
        <f>IF(COUNT($A289)=0,"",IF($A289&lt;&gt;DRAFT!$B291,"ERR",IF(DRAFT!AA291="3E","3E",IF(COUNT(DRAFT!W291,DRAFT!AA291)&gt;0,DRAFT!AB291,""))))</f>
        <v/>
      </c>
      <c r="I289" s="2" t="str">
        <f>IF(COUNT($A289)=0,"",IF(H289="3E","3E",IF(H289="","I",LOOKUP(H289/J$2,{0,0.4,0.45,0.5,0.55,0.6,0.65,0.7,0.75,0.8,1},{"F","D","C","C+","B-","B","B+","A-","A","A+"}))))</f>
        <v/>
      </c>
      <c r="J289" s="1" t="str">
        <f>IF(COUNT($A289)=0,"",IF(H289="","--",IF(H289="3E","3E",LOOKUP(H289/J$2,{0,0.4,0.45,0.5,0.55,0.6,0.65,0.7,0.75,0.8,1},{0,2,2.25,2.5,2.75,3,3.25,3.5,3.75,4}))))</f>
        <v/>
      </c>
      <c r="K289" s="2" t="str">
        <f>IF(COUNT($A289)=0,"",IF($A289&lt;&gt;DRAFT!$B291,"ERR",IF(DRAFT!AJ291="3E","3E",IF(COUNT(DRAFT!AF291,DRAFT!AJ291)&gt;0,DRAFT!AK291,""))))</f>
        <v/>
      </c>
      <c r="L289" s="2" t="str">
        <f>IF(COUNT($A289)=0,"",IF(K289="3E","3E",IF(K289="","I",LOOKUP(K289/M$2,{0,0.4,0.45,0.5,0.55,0.6,0.65,0.7,0.75,0.8,1},{"F","D","C","C+","B-","B","B+","A-","A","A+"}))))</f>
        <v/>
      </c>
      <c r="M289" s="1" t="str">
        <f>IF(COUNT($A289)=0,"",IF(K289="","--",IF(K289="3E","3E",LOOKUP(K289/M$2,{0,0.4,0.45,0.5,0.55,0.6,0.65,0.7,0.75,0.8,1},{0,2,2.25,2.5,2.75,3,3.25,3.5,3.75,4}))))</f>
        <v/>
      </c>
      <c r="N289" s="2" t="str">
        <f>IF(COUNT($A289)=0,"",IF($A289&lt;&gt;DRAFT!$B291,"ERR",IF(DRAFT!AS291="3E","3E",IF(COUNT(DRAFT!AO291,DRAFT!AS291)&gt;0,DRAFT!AT291,""))))</f>
        <v/>
      </c>
      <c r="O289" s="2" t="str">
        <f>IF(COUNT($A289)=0,"",IF(N289="3E","3E",IF(N289="","I",LOOKUP(N289/P$2,{0,0.4,0.45,0.5,0.55,0.6,0.65,0.7,0.75,0.8,1},{"F","D","C","C+","B-","B","B+","A-","A","A+"}))))</f>
        <v/>
      </c>
      <c r="P289" s="1" t="str">
        <f>IF(COUNT($A289)=0,"",IF(N289="","--",IF(N289="3E","3E",LOOKUP(N289/P$2,{0,0.4,0.45,0.5,0.55,0.6,0.65,0.7,0.75,0.8,1},{0,2,2.25,2.5,2.75,3,3.25,3.5,3.75,4}))))</f>
        <v/>
      </c>
      <c r="Q289" s="2" t="str">
        <f>IF(COUNT($A289)=0,"",IF($A289&lt;&gt;DRAFT!$B291,"ERR",IF(DRAFT!BB291="3E","3E",IF(COUNT(DRAFT!AX291,DRAFT!BB291)&gt;0,DRAFT!BC291,""))))</f>
        <v/>
      </c>
      <c r="R289" s="2" t="str">
        <f>IF(COUNT($A289)=0,"",IF(Q289="3E","3E",IF(Q289="","I",LOOKUP(Q289/S$2,{0,0.4,0.45,0.5,0.55,0.6,0.65,0.7,0.75,0.8,1},{"F","D","C","C+","B-","B","B+","A-","A","A+"}))))</f>
        <v/>
      </c>
      <c r="S289" s="1" t="str">
        <f>IF(COUNT($A289)=0,"",IF(Q289="","--",IF(Q289="3E","3E",LOOKUP(Q289/S$2,{0,0.4,0.45,0.5,0.55,0.6,0.65,0.7,0.75,0.8,1},{0,2,2.25,2.5,2.75,3,3.25,3.5,3.75,4}))))</f>
        <v/>
      </c>
      <c r="T289" s="2" t="str">
        <f>IF(COUNT($A289)=0,"",IF($A289&lt;&gt;DRAFT!$B291,"ERR",IF(DRAFT!BK291="3E","3E",IF(COUNT(DRAFT!BG291,DRAFT!BK291)&gt;0,DRAFT!BL291,""))))</f>
        <v/>
      </c>
      <c r="U289" s="2" t="str">
        <f>IF(COUNT($A289)=0,"",IF(T289="3E","3E",IF(T289="","I",LOOKUP(T289/V$2,{0,0.4,0.45,0.5,0.55,0.6,0.65,0.7,0.75,0.8,1},{"F","D","C","C+","B-","B","B+","A-","A","A+"}))))</f>
        <v/>
      </c>
      <c r="V289" s="1" t="str">
        <f>IF(COUNT($A289)=0,"",IF(T289="","--",IF(T289="3E","3E",LOOKUP(T289/V$2,{0,0.4,0.45,0.5,0.55,0.6,0.65,0.7,0.75,0.8,1},{0,2,2.25,2.5,2.75,3,3.25,3.5,3.75,4}))))</f>
        <v/>
      </c>
      <c r="W289" s="2" t="str">
        <f>IF(COUNT($A289)=0,"",IF($A289&lt;&gt;DRAFT!$B291,"ERR",IF(DRAFT!BT291="3E","3E",IF(COUNT(DRAFT!BP291,DRAFT!BT291)&gt;0,DRAFT!BU291,""))))</f>
        <v/>
      </c>
      <c r="X289" s="2" t="str">
        <f>IF(COUNT($A289)=0,"",IF(W289="3E","3E",IF(W289="","I",LOOKUP(W289/Y$2,{0,0.4,0.45,0.5,0.55,0.6,0.65,0.7,0.75,0.8,1},{"F","D","C","C+","B-","B","B+","A-","A","A+"}))))</f>
        <v/>
      </c>
      <c r="Y289" s="1" t="str">
        <f>IF(COUNT($A289)=0,"",IF(W289="","--",IF(W289="3E","3E",LOOKUP(W289/Y$2,{0,0.4,0.45,0.5,0.55,0.6,0.65,0.7,0.75,0.8,1},{0,2,2.25,2.5,2.75,3,3.25,3.5,3.75,4}))))</f>
        <v/>
      </c>
      <c r="Z289" s="2" t="str">
        <f>IF(COUNT($A289)=0,"",IF($A289&lt;&gt;DRAFT!$B291,"ERR",IF(DRAFT!CC291="3E","3E",IF(COUNT(DRAFT!BY291,DRAFT!CC291)&gt;0,DRAFT!CD291,""))))</f>
        <v/>
      </c>
      <c r="AA289" s="2" t="str">
        <f>IF(COUNT($A289)=0,"",IF(Z289="3E","3E",IF(Z289="","I",LOOKUP(Z289/AB$2,{0,0.4,0.45,0.5,0.55,0.6,0.65,0.7,0.75,0.8,1},{"F","D","C","C+","B-","B","B+","A-","A","A+"}))))</f>
        <v/>
      </c>
      <c r="AB289" s="1" t="str">
        <f>IF(COUNT($A289)=0,"",IF(Z289="","--",IF(Z289="3E","3E",LOOKUP(Z289/AB$2,{0,0.4,0.45,0.5,0.55,0.6,0.65,0.7,0.75,0.8,1},{0,2,2.25,2.5,2.75,3,3.25,3.5,3.75,4}))))</f>
        <v/>
      </c>
      <c r="AC289" s="2" t="str">
        <f>IF(COUNT($A289)=0,"",IF($A289&lt;&gt;DRAFT!$B291,"ERR",IF(DRAFT!CF291&gt;0,DRAFT!CF291,"")))</f>
        <v/>
      </c>
      <c r="AD289" s="2" t="str">
        <f>IF(COUNT($A289)=0,"",IF(AC289="3E","3E",IF(AC289="","I",LOOKUP(AC289/AE$2,{0,0.4,0.45,0.5,0.55,0.6,0.65,0.7,0.75,0.8,1},{"F","D","C","C+","B-","B","B+","A-","A","A+"}))))</f>
        <v/>
      </c>
      <c r="AE289" s="1" t="str">
        <f>IF(COUNT($A289)=0,"",IF(AC289="","--",IF(AC289="3E","3E",LOOKUP(AC289/AE$2,{0,0.4,0.45,0.5,0.55,0.6,0.65,0.7,0.75,0.8,1},{0,2,2.25,2.5,2.75,3,3.25,3.5,3.75,4}))))</f>
        <v/>
      </c>
      <c r="AF289" s="2" t="str">
        <f>IF(COUNT($A289)=0,"",IF($A289&lt;&gt;DRAFT!$B291,"ERR",IF(DRAFT!CI291&gt;0,DRAFT!CK291,"")))</f>
        <v/>
      </c>
      <c r="AG289" s="2" t="str">
        <f>IF(COUNT($A289)=0,"",IF(AF289="3E","3E",IF(AF289="","I",LOOKUP(AF289/AH$2,{0,0.4,0.45,0.5,0.55,0.6,0.65,0.7,0.75,0.8,1},{"F","D","C","C+","B-","B","B+","A-","A","A+"}))))</f>
        <v/>
      </c>
      <c r="AH289" s="1" t="str">
        <f>IF(COUNT($A289)=0,"",IF(AF289="","--",IF(AF289="3E","3E",LOOKUP(AF289/AH$2,{0,0.4,0.45,0.5,0.55,0.6,0.65,0.7,0.75,0.8,1},{0,2,2.25,2.5,2.75,3,3.25,3.5,3.75,4}))))</f>
        <v/>
      </c>
      <c r="AI289" s="2" t="str">
        <f>IF($A289&lt;&gt;DRAFT!$B291,"ERR",IF(OR(COUNT($A289)=0,COUNT(DRAFT!CL291:CN291,DRAFT!CP291:CR291)=0),"",CEILING(SUM(DRAFT!CO291,DRAFT!CS291,DRAFT!CT291),1)))</f>
        <v/>
      </c>
      <c r="AJ289" s="2" t="str">
        <f>IF(COUNT($A289)=0,"",IF(AI289="3E","3E",IF(AI289="","I",LOOKUP(AI289/AK$2,{0,0.4,0.45,0.5,0.55,0.6,0.65,0.7,0.75,0.8,1},{"F","D","C","C+","B-","B","B+","A-","A","A+"}))))</f>
        <v/>
      </c>
      <c r="AK289" s="1" t="str">
        <f>IF(COUNT($A289)=0,"",IF(AI289="","--",IF(AI289="3E","3E",LOOKUP(AI289/AK$2,{0,0.4,0.45,0.5,0.55,0.6,0.65,0.7,0.75,0.8,1},{0,2,2.25,2.5,2.75,3,3.25,3.5,3.75,4}))))</f>
        <v/>
      </c>
      <c r="AL289" s="4" t="str">
        <f>IF(OR(COUNT($A289)=0,COUNT(B289:AK289)=0),"",IF(COUNTIF(B289:AK289,"3E")&gt;0,"3E",IF(DRAFT!$A291="R",TRUNC(SUMPRODUCT(RGP,RCP)/TCP,3),TRUNC((SUMPRODUCT(--(IMDGP&gt;0)*IMDGP,IMCP)+CEILING(DRAFT!$DB291*42,0.25))/TCP,3))))</f>
        <v/>
      </c>
      <c r="AM289" s="2" t="str">
        <f>IF(OR(COUNT($A289)=0,COUNT(B289:AK289)=0),"",IF(COUNTIF(B289:AK289,"3E")&gt;0,"3E",IF(DRAFT!$A291="R",SUMPRODUCT(--(RGP&gt;=2),RCP),SUMPRODUCT(--(IMDGP&gt;0),--(IMGP=0),IMCP)+DRAFT!$DC291)))</f>
        <v/>
      </c>
      <c r="AN289" s="67" t="str">
        <f>IF(AL289="3E","3E",IF(COUNT($A289)=0,"",IF(COUNT(AI289)=0,"--",ROUND(((CEILING(DRAFT!$CV291*38,0.25)+CEILING(DRAFT!$CX291*38,0.25)+CEILING(DRAFT!$CZ291*42,0.25)+CEILING($AL289*42,0.25))/160),2))))</f>
        <v/>
      </c>
      <c r="AO289" s="2" t="str">
        <f>IF(AN289="3E","3E",IF(COUNT($A289)=0,"",IF(COUNT(AN289)=0,"I",LOOKUP(AN289,{0,2,2.25,2.5,2.75,3,3.25,3.5,3.75,4},{"F","D","C","C+","B-","B","B+","A-","A","A+"}))))</f>
        <v/>
      </c>
      <c r="AP289" s="2" t="str">
        <f>IF(AN289="3E","3E",IF(OR(COUNT(A289)=0,COUNT(AN289)=0),"",DRAFT!CW291+DRAFT!CY291+DRAFT!DA291+N(TABULATION!AM289)))</f>
        <v/>
      </c>
      <c r="AQ289" s="2" t="str">
        <f>IF(OR(COUNT($A289)=0,COUNT(B289:AK289)=0),"",IF(COUNTIF(B289:AM289,"3E")&gt;0,"3E",IF(AND(DRAFT!$A291="IM",OR($AL289&gt;DRAFT!$DB291,$AM289&gt;DRAFT!$DC291)),"IMPROVED",IF(AND(DRAFT!$A291="IM",$AL289&lt;=DRAFT!$DB291,$AM289&lt;=DRAFT!$DC291),"NOT IMPROVED",IF(AND(DRAFT!CU291="S",AH289&gt;=2,AK289&gt;=2,AN289&gt;=2.5,AP289&gt;=144),"PASS","FAIL")))))</f>
        <v/>
      </c>
      <c r="AR289" s="2" t="str">
        <f t="shared" si="8"/>
        <v/>
      </c>
      <c r="AS289" s="2" t="str">
        <f t="shared" si="9"/>
        <v/>
      </c>
    </row>
    <row r="290" spans="1:45" ht="18.95" customHeight="1" x14ac:dyDescent="0.25">
      <c r="A290" s="3" t="str">
        <f>IF(DRAFT!$B292="","",DRAFT!$B292)</f>
        <v/>
      </c>
      <c r="B290" s="2" t="str">
        <f>IF(COUNT($A290)=0,"",IF($A290&lt;&gt;DRAFT!$B292,"ERR",IF(DRAFT!I292="3E","3E",IF(COUNT(DRAFT!E292,DRAFT!I292)&gt;0,DRAFT!J292,""))))</f>
        <v/>
      </c>
      <c r="C290" s="2" t="str">
        <f>IF(COUNT($A290)=0,"",IF(B290="3E","3E",IF(B290="","I",LOOKUP(B290/D$2,{0,0.4,0.45,0.5,0.55,0.6,0.65,0.7,0.75,0.8,1},{"F","D","C","C+","B-","B","B+","A-","A","A+"}))))</f>
        <v/>
      </c>
      <c r="D290" s="1" t="str">
        <f>IF(COUNT($A290)=0,"",IF(B290="","--",IF(B290="3E","3E",LOOKUP(B290/D$2,{0,0.4,0.45,0.5,0.55,0.6,0.65,0.7,0.75,0.8,1},{0,2,2.25,2.5,2.75,3,3.25,3.5,3.75,4}))))</f>
        <v/>
      </c>
      <c r="E290" s="2" t="str">
        <f>IF(COUNT($A290)=0,"",IF($A290&lt;&gt;DRAFT!$B292,"ERR",IF(DRAFT!R292="3E","3E",IF(COUNT(DRAFT!N292,DRAFT!R292)&gt;0,DRAFT!S292,""))))</f>
        <v/>
      </c>
      <c r="F290" s="2" t="str">
        <f>IF(COUNT($A290)=0,"",IF(E290="3E","3E",IF(E290="","I",LOOKUP(E290/G$2,{0,0.4,0.45,0.5,0.55,0.6,0.65,0.7,0.75,0.8,1},{"F","D","C","C+","B-","B","B+","A-","A","A+"}))))</f>
        <v/>
      </c>
      <c r="G290" s="1" t="str">
        <f>IF(COUNT($A290)=0,"",IF(E290="","--",IF(E290="3E","3E",LOOKUP(E290/G$2,{0,0.4,0.45,0.5,0.55,0.6,0.65,0.7,0.75,0.8,1},{0,2,2.25,2.5,2.75,3,3.25,3.5,3.75,4}))))</f>
        <v/>
      </c>
      <c r="H290" s="2" t="str">
        <f>IF(COUNT($A290)=0,"",IF($A290&lt;&gt;DRAFT!$B292,"ERR",IF(DRAFT!AA292="3E","3E",IF(COUNT(DRAFT!W292,DRAFT!AA292)&gt;0,DRAFT!AB292,""))))</f>
        <v/>
      </c>
      <c r="I290" s="2" t="str">
        <f>IF(COUNT($A290)=0,"",IF(H290="3E","3E",IF(H290="","I",LOOKUP(H290/J$2,{0,0.4,0.45,0.5,0.55,0.6,0.65,0.7,0.75,0.8,1},{"F","D","C","C+","B-","B","B+","A-","A","A+"}))))</f>
        <v/>
      </c>
      <c r="J290" s="1" t="str">
        <f>IF(COUNT($A290)=0,"",IF(H290="","--",IF(H290="3E","3E",LOOKUP(H290/J$2,{0,0.4,0.45,0.5,0.55,0.6,0.65,0.7,0.75,0.8,1},{0,2,2.25,2.5,2.75,3,3.25,3.5,3.75,4}))))</f>
        <v/>
      </c>
      <c r="K290" s="2" t="str">
        <f>IF(COUNT($A290)=0,"",IF($A290&lt;&gt;DRAFT!$B292,"ERR",IF(DRAFT!AJ292="3E","3E",IF(COUNT(DRAFT!AF292,DRAFT!AJ292)&gt;0,DRAFT!AK292,""))))</f>
        <v/>
      </c>
      <c r="L290" s="2" t="str">
        <f>IF(COUNT($A290)=0,"",IF(K290="3E","3E",IF(K290="","I",LOOKUP(K290/M$2,{0,0.4,0.45,0.5,0.55,0.6,0.65,0.7,0.75,0.8,1},{"F","D","C","C+","B-","B","B+","A-","A","A+"}))))</f>
        <v/>
      </c>
      <c r="M290" s="1" t="str">
        <f>IF(COUNT($A290)=0,"",IF(K290="","--",IF(K290="3E","3E",LOOKUP(K290/M$2,{0,0.4,0.45,0.5,0.55,0.6,0.65,0.7,0.75,0.8,1},{0,2,2.25,2.5,2.75,3,3.25,3.5,3.75,4}))))</f>
        <v/>
      </c>
      <c r="N290" s="2" t="str">
        <f>IF(COUNT($A290)=0,"",IF($A290&lt;&gt;DRAFT!$B292,"ERR",IF(DRAFT!AS292="3E","3E",IF(COUNT(DRAFT!AO292,DRAFT!AS292)&gt;0,DRAFT!AT292,""))))</f>
        <v/>
      </c>
      <c r="O290" s="2" t="str">
        <f>IF(COUNT($A290)=0,"",IF(N290="3E","3E",IF(N290="","I",LOOKUP(N290/P$2,{0,0.4,0.45,0.5,0.55,0.6,0.65,0.7,0.75,0.8,1},{"F","D","C","C+","B-","B","B+","A-","A","A+"}))))</f>
        <v/>
      </c>
      <c r="P290" s="1" t="str">
        <f>IF(COUNT($A290)=0,"",IF(N290="","--",IF(N290="3E","3E",LOOKUP(N290/P$2,{0,0.4,0.45,0.5,0.55,0.6,0.65,0.7,0.75,0.8,1},{0,2,2.25,2.5,2.75,3,3.25,3.5,3.75,4}))))</f>
        <v/>
      </c>
      <c r="Q290" s="2" t="str">
        <f>IF(COUNT($A290)=0,"",IF($A290&lt;&gt;DRAFT!$B292,"ERR",IF(DRAFT!BB292="3E","3E",IF(COUNT(DRAFT!AX292,DRAFT!BB292)&gt;0,DRAFT!BC292,""))))</f>
        <v/>
      </c>
      <c r="R290" s="2" t="str">
        <f>IF(COUNT($A290)=0,"",IF(Q290="3E","3E",IF(Q290="","I",LOOKUP(Q290/S$2,{0,0.4,0.45,0.5,0.55,0.6,0.65,0.7,0.75,0.8,1},{"F","D","C","C+","B-","B","B+","A-","A","A+"}))))</f>
        <v/>
      </c>
      <c r="S290" s="1" t="str">
        <f>IF(COUNT($A290)=0,"",IF(Q290="","--",IF(Q290="3E","3E",LOOKUP(Q290/S$2,{0,0.4,0.45,0.5,0.55,0.6,0.65,0.7,0.75,0.8,1},{0,2,2.25,2.5,2.75,3,3.25,3.5,3.75,4}))))</f>
        <v/>
      </c>
      <c r="T290" s="2" t="str">
        <f>IF(COUNT($A290)=0,"",IF($A290&lt;&gt;DRAFT!$B292,"ERR",IF(DRAFT!BK292="3E","3E",IF(COUNT(DRAFT!BG292,DRAFT!BK292)&gt;0,DRAFT!BL292,""))))</f>
        <v/>
      </c>
      <c r="U290" s="2" t="str">
        <f>IF(COUNT($A290)=0,"",IF(T290="3E","3E",IF(T290="","I",LOOKUP(T290/V$2,{0,0.4,0.45,0.5,0.55,0.6,0.65,0.7,0.75,0.8,1},{"F","D","C","C+","B-","B","B+","A-","A","A+"}))))</f>
        <v/>
      </c>
      <c r="V290" s="1" t="str">
        <f>IF(COUNT($A290)=0,"",IF(T290="","--",IF(T290="3E","3E",LOOKUP(T290/V$2,{0,0.4,0.45,0.5,0.55,0.6,0.65,0.7,0.75,0.8,1},{0,2,2.25,2.5,2.75,3,3.25,3.5,3.75,4}))))</f>
        <v/>
      </c>
      <c r="W290" s="2" t="str">
        <f>IF(COUNT($A290)=0,"",IF($A290&lt;&gt;DRAFT!$B292,"ERR",IF(DRAFT!BT292="3E","3E",IF(COUNT(DRAFT!BP292,DRAFT!BT292)&gt;0,DRAFT!BU292,""))))</f>
        <v/>
      </c>
      <c r="X290" s="2" t="str">
        <f>IF(COUNT($A290)=0,"",IF(W290="3E","3E",IF(W290="","I",LOOKUP(W290/Y$2,{0,0.4,0.45,0.5,0.55,0.6,0.65,0.7,0.75,0.8,1},{"F","D","C","C+","B-","B","B+","A-","A","A+"}))))</f>
        <v/>
      </c>
      <c r="Y290" s="1" t="str">
        <f>IF(COUNT($A290)=0,"",IF(W290="","--",IF(W290="3E","3E",LOOKUP(W290/Y$2,{0,0.4,0.45,0.5,0.55,0.6,0.65,0.7,0.75,0.8,1},{0,2,2.25,2.5,2.75,3,3.25,3.5,3.75,4}))))</f>
        <v/>
      </c>
      <c r="Z290" s="2" t="str">
        <f>IF(COUNT($A290)=0,"",IF($A290&lt;&gt;DRAFT!$B292,"ERR",IF(DRAFT!CC292="3E","3E",IF(COUNT(DRAFT!BY292,DRAFT!CC292)&gt;0,DRAFT!CD292,""))))</f>
        <v/>
      </c>
      <c r="AA290" s="2" t="str">
        <f>IF(COUNT($A290)=0,"",IF(Z290="3E","3E",IF(Z290="","I",LOOKUP(Z290/AB$2,{0,0.4,0.45,0.5,0.55,0.6,0.65,0.7,0.75,0.8,1},{"F","D","C","C+","B-","B","B+","A-","A","A+"}))))</f>
        <v/>
      </c>
      <c r="AB290" s="1" t="str">
        <f>IF(COUNT($A290)=0,"",IF(Z290="","--",IF(Z290="3E","3E",LOOKUP(Z290/AB$2,{0,0.4,0.45,0.5,0.55,0.6,0.65,0.7,0.75,0.8,1},{0,2,2.25,2.5,2.75,3,3.25,3.5,3.75,4}))))</f>
        <v/>
      </c>
      <c r="AC290" s="2" t="str">
        <f>IF(COUNT($A290)=0,"",IF($A290&lt;&gt;DRAFT!$B292,"ERR",IF(DRAFT!CF292&gt;0,DRAFT!CF292,"")))</f>
        <v/>
      </c>
      <c r="AD290" s="2" t="str">
        <f>IF(COUNT($A290)=0,"",IF(AC290="3E","3E",IF(AC290="","I",LOOKUP(AC290/AE$2,{0,0.4,0.45,0.5,0.55,0.6,0.65,0.7,0.75,0.8,1},{"F","D","C","C+","B-","B","B+","A-","A","A+"}))))</f>
        <v/>
      </c>
      <c r="AE290" s="1" t="str">
        <f>IF(COUNT($A290)=0,"",IF(AC290="","--",IF(AC290="3E","3E",LOOKUP(AC290/AE$2,{0,0.4,0.45,0.5,0.55,0.6,0.65,0.7,0.75,0.8,1},{0,2,2.25,2.5,2.75,3,3.25,3.5,3.75,4}))))</f>
        <v/>
      </c>
      <c r="AF290" s="2" t="str">
        <f>IF(COUNT($A290)=0,"",IF($A290&lt;&gt;DRAFT!$B292,"ERR",IF(DRAFT!CI292&gt;0,DRAFT!CK292,"")))</f>
        <v/>
      </c>
      <c r="AG290" s="2" t="str">
        <f>IF(COUNT($A290)=0,"",IF(AF290="3E","3E",IF(AF290="","I",LOOKUP(AF290/AH$2,{0,0.4,0.45,0.5,0.55,0.6,0.65,0.7,0.75,0.8,1},{"F","D","C","C+","B-","B","B+","A-","A","A+"}))))</f>
        <v/>
      </c>
      <c r="AH290" s="1" t="str">
        <f>IF(COUNT($A290)=0,"",IF(AF290="","--",IF(AF290="3E","3E",LOOKUP(AF290/AH$2,{0,0.4,0.45,0.5,0.55,0.6,0.65,0.7,0.75,0.8,1},{0,2,2.25,2.5,2.75,3,3.25,3.5,3.75,4}))))</f>
        <v/>
      </c>
      <c r="AI290" s="2" t="str">
        <f>IF($A290&lt;&gt;DRAFT!$B292,"ERR",IF(OR(COUNT($A290)=0,COUNT(DRAFT!CL292:CN292,DRAFT!CP292:CR292)=0),"",CEILING(SUM(DRAFT!CO292,DRAFT!CS292,DRAFT!CT292),1)))</f>
        <v/>
      </c>
      <c r="AJ290" s="2" t="str">
        <f>IF(COUNT($A290)=0,"",IF(AI290="3E","3E",IF(AI290="","I",LOOKUP(AI290/AK$2,{0,0.4,0.45,0.5,0.55,0.6,0.65,0.7,0.75,0.8,1},{"F","D","C","C+","B-","B","B+","A-","A","A+"}))))</f>
        <v/>
      </c>
      <c r="AK290" s="1" t="str">
        <f>IF(COUNT($A290)=0,"",IF(AI290="","--",IF(AI290="3E","3E",LOOKUP(AI290/AK$2,{0,0.4,0.45,0.5,0.55,0.6,0.65,0.7,0.75,0.8,1},{0,2,2.25,2.5,2.75,3,3.25,3.5,3.75,4}))))</f>
        <v/>
      </c>
      <c r="AL290" s="4" t="str">
        <f>IF(OR(COUNT($A290)=0,COUNT(B290:AK290)=0),"",IF(COUNTIF(B290:AK290,"3E")&gt;0,"3E",IF(DRAFT!$A292="R",TRUNC(SUMPRODUCT(RGP,RCP)/TCP,3),TRUNC((SUMPRODUCT(--(IMDGP&gt;0)*IMDGP,IMCP)+CEILING(DRAFT!$DB292*42,0.25))/TCP,3))))</f>
        <v/>
      </c>
      <c r="AM290" s="2" t="str">
        <f>IF(OR(COUNT($A290)=0,COUNT(B290:AK290)=0),"",IF(COUNTIF(B290:AK290,"3E")&gt;0,"3E",IF(DRAFT!$A292="R",SUMPRODUCT(--(RGP&gt;=2),RCP),SUMPRODUCT(--(IMDGP&gt;0),--(IMGP=0),IMCP)+DRAFT!$DC292)))</f>
        <v/>
      </c>
      <c r="AN290" s="67" t="str">
        <f>IF(AL290="3E","3E",IF(COUNT($A290)=0,"",IF(COUNT(AI290)=0,"--",ROUND(((CEILING(DRAFT!$CV292*38,0.25)+CEILING(DRAFT!$CX292*38,0.25)+CEILING(DRAFT!$CZ292*42,0.25)+CEILING($AL290*42,0.25))/160),2))))</f>
        <v/>
      </c>
      <c r="AO290" s="2" t="str">
        <f>IF(AN290="3E","3E",IF(COUNT($A290)=0,"",IF(COUNT(AN290)=0,"I",LOOKUP(AN290,{0,2,2.25,2.5,2.75,3,3.25,3.5,3.75,4},{"F","D","C","C+","B-","B","B+","A-","A","A+"}))))</f>
        <v/>
      </c>
      <c r="AP290" s="2" t="str">
        <f>IF(AN290="3E","3E",IF(OR(COUNT(A290)=0,COUNT(AN290)=0),"",DRAFT!CW292+DRAFT!CY292+DRAFT!DA292+N(TABULATION!AM290)))</f>
        <v/>
      </c>
      <c r="AQ290" s="2" t="str">
        <f>IF(OR(COUNT($A290)=0,COUNT(B290:AK290)=0),"",IF(COUNTIF(B290:AM290,"3E")&gt;0,"3E",IF(AND(DRAFT!$A292="IM",OR($AL290&gt;DRAFT!$DB292,$AM290&gt;DRAFT!$DC292)),"IMPROVED",IF(AND(DRAFT!$A292="IM",$AL290&lt;=DRAFT!$DB292,$AM290&lt;=DRAFT!$DC292),"NOT IMPROVED",IF(AND(DRAFT!CU292="S",AH290&gt;=2,AK290&gt;=2,AN290&gt;=2.5,AP290&gt;=144),"PASS","FAIL")))))</f>
        <v/>
      </c>
      <c r="AR290" s="2" t="str">
        <f t="shared" si="8"/>
        <v/>
      </c>
      <c r="AS290" s="2" t="str">
        <f t="shared" si="9"/>
        <v/>
      </c>
    </row>
    <row r="291" spans="1:45" ht="18.95" customHeight="1" x14ac:dyDescent="0.25">
      <c r="A291" s="3" t="str">
        <f>IF(DRAFT!$B293="","",DRAFT!$B293)</f>
        <v/>
      </c>
      <c r="B291" s="2" t="str">
        <f>IF(COUNT($A291)=0,"",IF($A291&lt;&gt;DRAFT!$B293,"ERR",IF(DRAFT!I293="3E","3E",IF(COUNT(DRAFT!E293,DRAFT!I293)&gt;0,DRAFT!J293,""))))</f>
        <v/>
      </c>
      <c r="C291" s="2" t="str">
        <f>IF(COUNT($A291)=0,"",IF(B291="3E","3E",IF(B291="","I",LOOKUP(B291/D$2,{0,0.4,0.45,0.5,0.55,0.6,0.65,0.7,0.75,0.8,1},{"F","D","C","C+","B-","B","B+","A-","A","A+"}))))</f>
        <v/>
      </c>
      <c r="D291" s="1" t="str">
        <f>IF(COUNT($A291)=0,"",IF(B291="","--",IF(B291="3E","3E",LOOKUP(B291/D$2,{0,0.4,0.45,0.5,0.55,0.6,0.65,0.7,0.75,0.8,1},{0,2,2.25,2.5,2.75,3,3.25,3.5,3.75,4}))))</f>
        <v/>
      </c>
      <c r="E291" s="2" t="str">
        <f>IF(COUNT($A291)=0,"",IF($A291&lt;&gt;DRAFT!$B293,"ERR",IF(DRAFT!R293="3E","3E",IF(COUNT(DRAFT!N293,DRAFT!R293)&gt;0,DRAFT!S293,""))))</f>
        <v/>
      </c>
      <c r="F291" s="2" t="str">
        <f>IF(COUNT($A291)=0,"",IF(E291="3E","3E",IF(E291="","I",LOOKUP(E291/G$2,{0,0.4,0.45,0.5,0.55,0.6,0.65,0.7,0.75,0.8,1},{"F","D","C","C+","B-","B","B+","A-","A","A+"}))))</f>
        <v/>
      </c>
      <c r="G291" s="1" t="str">
        <f>IF(COUNT($A291)=0,"",IF(E291="","--",IF(E291="3E","3E",LOOKUP(E291/G$2,{0,0.4,0.45,0.5,0.55,0.6,0.65,0.7,0.75,0.8,1},{0,2,2.25,2.5,2.75,3,3.25,3.5,3.75,4}))))</f>
        <v/>
      </c>
      <c r="H291" s="2" t="str">
        <f>IF(COUNT($A291)=0,"",IF($A291&lt;&gt;DRAFT!$B293,"ERR",IF(DRAFT!AA293="3E","3E",IF(COUNT(DRAFT!W293,DRAFT!AA293)&gt;0,DRAFT!AB293,""))))</f>
        <v/>
      </c>
      <c r="I291" s="2" t="str">
        <f>IF(COUNT($A291)=0,"",IF(H291="3E","3E",IF(H291="","I",LOOKUP(H291/J$2,{0,0.4,0.45,0.5,0.55,0.6,0.65,0.7,0.75,0.8,1},{"F","D","C","C+","B-","B","B+","A-","A","A+"}))))</f>
        <v/>
      </c>
      <c r="J291" s="1" t="str">
        <f>IF(COUNT($A291)=0,"",IF(H291="","--",IF(H291="3E","3E",LOOKUP(H291/J$2,{0,0.4,0.45,0.5,0.55,0.6,0.65,0.7,0.75,0.8,1},{0,2,2.25,2.5,2.75,3,3.25,3.5,3.75,4}))))</f>
        <v/>
      </c>
      <c r="K291" s="2" t="str">
        <f>IF(COUNT($A291)=0,"",IF($A291&lt;&gt;DRAFT!$B293,"ERR",IF(DRAFT!AJ293="3E","3E",IF(COUNT(DRAFT!AF293,DRAFT!AJ293)&gt;0,DRAFT!AK293,""))))</f>
        <v/>
      </c>
      <c r="L291" s="2" t="str">
        <f>IF(COUNT($A291)=0,"",IF(K291="3E","3E",IF(K291="","I",LOOKUP(K291/M$2,{0,0.4,0.45,0.5,0.55,0.6,0.65,0.7,0.75,0.8,1},{"F","D","C","C+","B-","B","B+","A-","A","A+"}))))</f>
        <v/>
      </c>
      <c r="M291" s="1" t="str">
        <f>IF(COUNT($A291)=0,"",IF(K291="","--",IF(K291="3E","3E",LOOKUP(K291/M$2,{0,0.4,0.45,0.5,0.55,0.6,0.65,0.7,0.75,0.8,1},{0,2,2.25,2.5,2.75,3,3.25,3.5,3.75,4}))))</f>
        <v/>
      </c>
      <c r="N291" s="2" t="str">
        <f>IF(COUNT($A291)=0,"",IF($A291&lt;&gt;DRAFT!$B293,"ERR",IF(DRAFT!AS293="3E","3E",IF(COUNT(DRAFT!AO293,DRAFT!AS293)&gt;0,DRAFT!AT293,""))))</f>
        <v/>
      </c>
      <c r="O291" s="2" t="str">
        <f>IF(COUNT($A291)=0,"",IF(N291="3E","3E",IF(N291="","I",LOOKUP(N291/P$2,{0,0.4,0.45,0.5,0.55,0.6,0.65,0.7,0.75,0.8,1},{"F","D","C","C+","B-","B","B+","A-","A","A+"}))))</f>
        <v/>
      </c>
      <c r="P291" s="1" t="str">
        <f>IF(COUNT($A291)=0,"",IF(N291="","--",IF(N291="3E","3E",LOOKUP(N291/P$2,{0,0.4,0.45,0.5,0.55,0.6,0.65,0.7,0.75,0.8,1},{0,2,2.25,2.5,2.75,3,3.25,3.5,3.75,4}))))</f>
        <v/>
      </c>
      <c r="Q291" s="2" t="str">
        <f>IF(COUNT($A291)=0,"",IF($A291&lt;&gt;DRAFT!$B293,"ERR",IF(DRAFT!BB293="3E","3E",IF(COUNT(DRAFT!AX293,DRAFT!BB293)&gt;0,DRAFT!BC293,""))))</f>
        <v/>
      </c>
      <c r="R291" s="2" t="str">
        <f>IF(COUNT($A291)=0,"",IF(Q291="3E","3E",IF(Q291="","I",LOOKUP(Q291/S$2,{0,0.4,0.45,0.5,0.55,0.6,0.65,0.7,0.75,0.8,1},{"F","D","C","C+","B-","B","B+","A-","A","A+"}))))</f>
        <v/>
      </c>
      <c r="S291" s="1" t="str">
        <f>IF(COUNT($A291)=0,"",IF(Q291="","--",IF(Q291="3E","3E",LOOKUP(Q291/S$2,{0,0.4,0.45,0.5,0.55,0.6,0.65,0.7,0.75,0.8,1},{0,2,2.25,2.5,2.75,3,3.25,3.5,3.75,4}))))</f>
        <v/>
      </c>
      <c r="T291" s="2" t="str">
        <f>IF(COUNT($A291)=0,"",IF($A291&lt;&gt;DRAFT!$B293,"ERR",IF(DRAFT!BK293="3E","3E",IF(COUNT(DRAFT!BG293,DRAFT!BK293)&gt;0,DRAFT!BL293,""))))</f>
        <v/>
      </c>
      <c r="U291" s="2" t="str">
        <f>IF(COUNT($A291)=0,"",IF(T291="3E","3E",IF(T291="","I",LOOKUP(T291/V$2,{0,0.4,0.45,0.5,0.55,0.6,0.65,0.7,0.75,0.8,1},{"F","D","C","C+","B-","B","B+","A-","A","A+"}))))</f>
        <v/>
      </c>
      <c r="V291" s="1" t="str">
        <f>IF(COUNT($A291)=0,"",IF(T291="","--",IF(T291="3E","3E",LOOKUP(T291/V$2,{0,0.4,0.45,0.5,0.55,0.6,0.65,0.7,0.75,0.8,1},{0,2,2.25,2.5,2.75,3,3.25,3.5,3.75,4}))))</f>
        <v/>
      </c>
      <c r="W291" s="2" t="str">
        <f>IF(COUNT($A291)=0,"",IF($A291&lt;&gt;DRAFT!$B293,"ERR",IF(DRAFT!BT293="3E","3E",IF(COUNT(DRAFT!BP293,DRAFT!BT293)&gt;0,DRAFT!BU293,""))))</f>
        <v/>
      </c>
      <c r="X291" s="2" t="str">
        <f>IF(COUNT($A291)=0,"",IF(W291="3E","3E",IF(W291="","I",LOOKUP(W291/Y$2,{0,0.4,0.45,0.5,0.55,0.6,0.65,0.7,0.75,0.8,1},{"F","D","C","C+","B-","B","B+","A-","A","A+"}))))</f>
        <v/>
      </c>
      <c r="Y291" s="1" t="str">
        <f>IF(COUNT($A291)=0,"",IF(W291="","--",IF(W291="3E","3E",LOOKUP(W291/Y$2,{0,0.4,0.45,0.5,0.55,0.6,0.65,0.7,0.75,0.8,1},{0,2,2.25,2.5,2.75,3,3.25,3.5,3.75,4}))))</f>
        <v/>
      </c>
      <c r="Z291" s="2" t="str">
        <f>IF(COUNT($A291)=0,"",IF($A291&lt;&gt;DRAFT!$B293,"ERR",IF(DRAFT!CC293="3E","3E",IF(COUNT(DRAFT!BY293,DRAFT!CC293)&gt;0,DRAFT!CD293,""))))</f>
        <v/>
      </c>
      <c r="AA291" s="2" t="str">
        <f>IF(COUNT($A291)=0,"",IF(Z291="3E","3E",IF(Z291="","I",LOOKUP(Z291/AB$2,{0,0.4,0.45,0.5,0.55,0.6,0.65,0.7,0.75,0.8,1},{"F","D","C","C+","B-","B","B+","A-","A","A+"}))))</f>
        <v/>
      </c>
      <c r="AB291" s="1" t="str">
        <f>IF(COUNT($A291)=0,"",IF(Z291="","--",IF(Z291="3E","3E",LOOKUP(Z291/AB$2,{0,0.4,0.45,0.5,0.55,0.6,0.65,0.7,0.75,0.8,1},{0,2,2.25,2.5,2.75,3,3.25,3.5,3.75,4}))))</f>
        <v/>
      </c>
      <c r="AC291" s="2" t="str">
        <f>IF(COUNT($A291)=0,"",IF($A291&lt;&gt;DRAFT!$B293,"ERR",IF(DRAFT!CF293&gt;0,DRAFT!CF293,"")))</f>
        <v/>
      </c>
      <c r="AD291" s="2" t="str">
        <f>IF(COUNT($A291)=0,"",IF(AC291="3E","3E",IF(AC291="","I",LOOKUP(AC291/AE$2,{0,0.4,0.45,0.5,0.55,0.6,0.65,0.7,0.75,0.8,1},{"F","D","C","C+","B-","B","B+","A-","A","A+"}))))</f>
        <v/>
      </c>
      <c r="AE291" s="1" t="str">
        <f>IF(COUNT($A291)=0,"",IF(AC291="","--",IF(AC291="3E","3E",LOOKUP(AC291/AE$2,{0,0.4,0.45,0.5,0.55,0.6,0.65,0.7,0.75,0.8,1},{0,2,2.25,2.5,2.75,3,3.25,3.5,3.75,4}))))</f>
        <v/>
      </c>
      <c r="AF291" s="2" t="str">
        <f>IF(COUNT($A291)=0,"",IF($A291&lt;&gt;DRAFT!$B293,"ERR",IF(DRAFT!CI293&gt;0,DRAFT!CK293,"")))</f>
        <v/>
      </c>
      <c r="AG291" s="2" t="str">
        <f>IF(COUNT($A291)=0,"",IF(AF291="3E","3E",IF(AF291="","I",LOOKUP(AF291/AH$2,{0,0.4,0.45,0.5,0.55,0.6,0.65,0.7,0.75,0.8,1},{"F","D","C","C+","B-","B","B+","A-","A","A+"}))))</f>
        <v/>
      </c>
      <c r="AH291" s="1" t="str">
        <f>IF(COUNT($A291)=0,"",IF(AF291="","--",IF(AF291="3E","3E",LOOKUP(AF291/AH$2,{0,0.4,0.45,0.5,0.55,0.6,0.65,0.7,0.75,0.8,1},{0,2,2.25,2.5,2.75,3,3.25,3.5,3.75,4}))))</f>
        <v/>
      </c>
      <c r="AI291" s="2" t="str">
        <f>IF($A291&lt;&gt;DRAFT!$B293,"ERR",IF(OR(COUNT($A291)=0,COUNT(DRAFT!CL293:CN293,DRAFT!CP293:CR293)=0),"",CEILING(SUM(DRAFT!CO293,DRAFT!CS293,DRAFT!CT293),1)))</f>
        <v/>
      </c>
      <c r="AJ291" s="2" t="str">
        <f>IF(COUNT($A291)=0,"",IF(AI291="3E","3E",IF(AI291="","I",LOOKUP(AI291/AK$2,{0,0.4,0.45,0.5,0.55,0.6,0.65,0.7,0.75,0.8,1},{"F","D","C","C+","B-","B","B+","A-","A","A+"}))))</f>
        <v/>
      </c>
      <c r="AK291" s="1" t="str">
        <f>IF(COUNT($A291)=0,"",IF(AI291="","--",IF(AI291="3E","3E",LOOKUP(AI291/AK$2,{0,0.4,0.45,0.5,0.55,0.6,0.65,0.7,0.75,0.8,1},{0,2,2.25,2.5,2.75,3,3.25,3.5,3.75,4}))))</f>
        <v/>
      </c>
      <c r="AL291" s="4" t="str">
        <f>IF(OR(COUNT($A291)=0,COUNT(B291:AK291)=0),"",IF(COUNTIF(B291:AK291,"3E")&gt;0,"3E",IF(DRAFT!$A293="R",TRUNC(SUMPRODUCT(RGP,RCP)/TCP,3),TRUNC((SUMPRODUCT(--(IMDGP&gt;0)*IMDGP,IMCP)+CEILING(DRAFT!$DB293*42,0.25))/TCP,3))))</f>
        <v/>
      </c>
      <c r="AM291" s="2" t="str">
        <f>IF(OR(COUNT($A291)=0,COUNT(B291:AK291)=0),"",IF(COUNTIF(B291:AK291,"3E")&gt;0,"3E",IF(DRAFT!$A293="R",SUMPRODUCT(--(RGP&gt;=2),RCP),SUMPRODUCT(--(IMDGP&gt;0),--(IMGP=0),IMCP)+DRAFT!$DC293)))</f>
        <v/>
      </c>
      <c r="AN291" s="67" t="str">
        <f>IF(AL291="3E","3E",IF(COUNT($A291)=0,"",IF(COUNT(AI291)=0,"--",ROUND(((CEILING(DRAFT!$CV293*38,0.25)+CEILING(DRAFT!$CX293*38,0.25)+CEILING(DRAFT!$CZ293*42,0.25)+CEILING($AL291*42,0.25))/160),2))))</f>
        <v/>
      </c>
      <c r="AO291" s="2" t="str">
        <f>IF(AN291="3E","3E",IF(COUNT($A291)=0,"",IF(COUNT(AN291)=0,"I",LOOKUP(AN291,{0,2,2.25,2.5,2.75,3,3.25,3.5,3.75,4},{"F","D","C","C+","B-","B","B+","A-","A","A+"}))))</f>
        <v/>
      </c>
      <c r="AP291" s="2" t="str">
        <f>IF(AN291="3E","3E",IF(OR(COUNT(A291)=0,COUNT(AN291)=0),"",DRAFT!CW293+DRAFT!CY293+DRAFT!DA293+N(TABULATION!AM291)))</f>
        <v/>
      </c>
      <c r="AQ291" s="2" t="str">
        <f>IF(OR(COUNT($A291)=0,COUNT(B291:AK291)=0),"",IF(COUNTIF(B291:AM291,"3E")&gt;0,"3E",IF(AND(DRAFT!$A293="IM",OR($AL291&gt;DRAFT!$DB293,$AM291&gt;DRAFT!$DC293)),"IMPROVED",IF(AND(DRAFT!$A293="IM",$AL291&lt;=DRAFT!$DB293,$AM291&lt;=DRAFT!$DC293),"NOT IMPROVED",IF(AND(DRAFT!CU293="S",AH291&gt;=2,AK291&gt;=2,AN291&gt;=2.5,AP291&gt;=144),"PASS","FAIL")))))</f>
        <v/>
      </c>
      <c r="AR291" s="2" t="str">
        <f t="shared" si="8"/>
        <v/>
      </c>
      <c r="AS291" s="2" t="str">
        <f t="shared" si="9"/>
        <v/>
      </c>
    </row>
    <row r="292" spans="1:45" ht="18.95" customHeight="1" x14ac:dyDescent="0.25">
      <c r="A292" s="3" t="str">
        <f>IF(DRAFT!$B294="","",DRAFT!$B294)</f>
        <v/>
      </c>
      <c r="B292" s="2" t="str">
        <f>IF(COUNT($A292)=0,"",IF($A292&lt;&gt;DRAFT!$B294,"ERR",IF(DRAFT!I294="3E","3E",IF(COUNT(DRAFT!E294,DRAFT!I294)&gt;0,DRAFT!J294,""))))</f>
        <v/>
      </c>
      <c r="C292" s="2" t="str">
        <f>IF(COUNT($A292)=0,"",IF(B292="3E","3E",IF(B292="","I",LOOKUP(B292/D$2,{0,0.4,0.45,0.5,0.55,0.6,0.65,0.7,0.75,0.8,1},{"F","D","C","C+","B-","B","B+","A-","A","A+"}))))</f>
        <v/>
      </c>
      <c r="D292" s="1" t="str">
        <f>IF(COUNT($A292)=0,"",IF(B292="","--",IF(B292="3E","3E",LOOKUP(B292/D$2,{0,0.4,0.45,0.5,0.55,0.6,0.65,0.7,0.75,0.8,1},{0,2,2.25,2.5,2.75,3,3.25,3.5,3.75,4}))))</f>
        <v/>
      </c>
      <c r="E292" s="2" t="str">
        <f>IF(COUNT($A292)=0,"",IF($A292&lt;&gt;DRAFT!$B294,"ERR",IF(DRAFT!R294="3E","3E",IF(COUNT(DRAFT!N294,DRAFT!R294)&gt;0,DRAFT!S294,""))))</f>
        <v/>
      </c>
      <c r="F292" s="2" t="str">
        <f>IF(COUNT($A292)=0,"",IF(E292="3E","3E",IF(E292="","I",LOOKUP(E292/G$2,{0,0.4,0.45,0.5,0.55,0.6,0.65,0.7,0.75,0.8,1},{"F","D","C","C+","B-","B","B+","A-","A","A+"}))))</f>
        <v/>
      </c>
      <c r="G292" s="1" t="str">
        <f>IF(COUNT($A292)=0,"",IF(E292="","--",IF(E292="3E","3E",LOOKUP(E292/G$2,{0,0.4,0.45,0.5,0.55,0.6,0.65,0.7,0.75,0.8,1},{0,2,2.25,2.5,2.75,3,3.25,3.5,3.75,4}))))</f>
        <v/>
      </c>
      <c r="H292" s="2" t="str">
        <f>IF(COUNT($A292)=0,"",IF($A292&lt;&gt;DRAFT!$B294,"ERR",IF(DRAFT!AA294="3E","3E",IF(COUNT(DRAFT!W294,DRAFT!AA294)&gt;0,DRAFT!AB294,""))))</f>
        <v/>
      </c>
      <c r="I292" s="2" t="str">
        <f>IF(COUNT($A292)=0,"",IF(H292="3E","3E",IF(H292="","I",LOOKUP(H292/J$2,{0,0.4,0.45,0.5,0.55,0.6,0.65,0.7,0.75,0.8,1},{"F","D","C","C+","B-","B","B+","A-","A","A+"}))))</f>
        <v/>
      </c>
      <c r="J292" s="1" t="str">
        <f>IF(COUNT($A292)=0,"",IF(H292="","--",IF(H292="3E","3E",LOOKUP(H292/J$2,{0,0.4,0.45,0.5,0.55,0.6,0.65,0.7,0.75,0.8,1},{0,2,2.25,2.5,2.75,3,3.25,3.5,3.75,4}))))</f>
        <v/>
      </c>
      <c r="K292" s="2" t="str">
        <f>IF(COUNT($A292)=0,"",IF($A292&lt;&gt;DRAFT!$B294,"ERR",IF(DRAFT!AJ294="3E","3E",IF(COUNT(DRAFT!AF294,DRAFT!AJ294)&gt;0,DRAFT!AK294,""))))</f>
        <v/>
      </c>
      <c r="L292" s="2" t="str">
        <f>IF(COUNT($A292)=0,"",IF(K292="3E","3E",IF(K292="","I",LOOKUP(K292/M$2,{0,0.4,0.45,0.5,0.55,0.6,0.65,0.7,0.75,0.8,1},{"F","D","C","C+","B-","B","B+","A-","A","A+"}))))</f>
        <v/>
      </c>
      <c r="M292" s="1" t="str">
        <f>IF(COUNT($A292)=0,"",IF(K292="","--",IF(K292="3E","3E",LOOKUP(K292/M$2,{0,0.4,0.45,0.5,0.55,0.6,0.65,0.7,0.75,0.8,1},{0,2,2.25,2.5,2.75,3,3.25,3.5,3.75,4}))))</f>
        <v/>
      </c>
      <c r="N292" s="2" t="str">
        <f>IF(COUNT($A292)=0,"",IF($A292&lt;&gt;DRAFT!$B294,"ERR",IF(DRAFT!AS294="3E","3E",IF(COUNT(DRAFT!AO294,DRAFT!AS294)&gt;0,DRAFT!AT294,""))))</f>
        <v/>
      </c>
      <c r="O292" s="2" t="str">
        <f>IF(COUNT($A292)=0,"",IF(N292="3E","3E",IF(N292="","I",LOOKUP(N292/P$2,{0,0.4,0.45,0.5,0.55,0.6,0.65,0.7,0.75,0.8,1},{"F","D","C","C+","B-","B","B+","A-","A","A+"}))))</f>
        <v/>
      </c>
      <c r="P292" s="1" t="str">
        <f>IF(COUNT($A292)=0,"",IF(N292="","--",IF(N292="3E","3E",LOOKUP(N292/P$2,{0,0.4,0.45,0.5,0.55,0.6,0.65,0.7,0.75,0.8,1},{0,2,2.25,2.5,2.75,3,3.25,3.5,3.75,4}))))</f>
        <v/>
      </c>
      <c r="Q292" s="2" t="str">
        <f>IF(COUNT($A292)=0,"",IF($A292&lt;&gt;DRAFT!$B294,"ERR",IF(DRAFT!BB294="3E","3E",IF(COUNT(DRAFT!AX294,DRAFT!BB294)&gt;0,DRAFT!BC294,""))))</f>
        <v/>
      </c>
      <c r="R292" s="2" t="str">
        <f>IF(COUNT($A292)=0,"",IF(Q292="3E","3E",IF(Q292="","I",LOOKUP(Q292/S$2,{0,0.4,0.45,0.5,0.55,0.6,0.65,0.7,0.75,0.8,1},{"F","D","C","C+","B-","B","B+","A-","A","A+"}))))</f>
        <v/>
      </c>
      <c r="S292" s="1" t="str">
        <f>IF(COUNT($A292)=0,"",IF(Q292="","--",IF(Q292="3E","3E",LOOKUP(Q292/S$2,{0,0.4,0.45,0.5,0.55,0.6,0.65,0.7,0.75,0.8,1},{0,2,2.25,2.5,2.75,3,3.25,3.5,3.75,4}))))</f>
        <v/>
      </c>
      <c r="T292" s="2" t="str">
        <f>IF(COUNT($A292)=0,"",IF($A292&lt;&gt;DRAFT!$B294,"ERR",IF(DRAFT!BK294="3E","3E",IF(COUNT(DRAFT!BG294,DRAFT!BK294)&gt;0,DRAFT!BL294,""))))</f>
        <v/>
      </c>
      <c r="U292" s="2" t="str">
        <f>IF(COUNT($A292)=0,"",IF(T292="3E","3E",IF(T292="","I",LOOKUP(T292/V$2,{0,0.4,0.45,0.5,0.55,0.6,0.65,0.7,0.75,0.8,1},{"F","D","C","C+","B-","B","B+","A-","A","A+"}))))</f>
        <v/>
      </c>
      <c r="V292" s="1" t="str">
        <f>IF(COUNT($A292)=0,"",IF(T292="","--",IF(T292="3E","3E",LOOKUP(T292/V$2,{0,0.4,0.45,0.5,0.55,0.6,0.65,0.7,0.75,0.8,1},{0,2,2.25,2.5,2.75,3,3.25,3.5,3.75,4}))))</f>
        <v/>
      </c>
      <c r="W292" s="2" t="str">
        <f>IF(COUNT($A292)=0,"",IF($A292&lt;&gt;DRAFT!$B294,"ERR",IF(DRAFT!BT294="3E","3E",IF(COUNT(DRAFT!BP294,DRAFT!BT294)&gt;0,DRAFT!BU294,""))))</f>
        <v/>
      </c>
      <c r="X292" s="2" t="str">
        <f>IF(COUNT($A292)=0,"",IF(W292="3E","3E",IF(W292="","I",LOOKUP(W292/Y$2,{0,0.4,0.45,0.5,0.55,0.6,0.65,0.7,0.75,0.8,1},{"F","D","C","C+","B-","B","B+","A-","A","A+"}))))</f>
        <v/>
      </c>
      <c r="Y292" s="1" t="str">
        <f>IF(COUNT($A292)=0,"",IF(W292="","--",IF(W292="3E","3E",LOOKUP(W292/Y$2,{0,0.4,0.45,0.5,0.55,0.6,0.65,0.7,0.75,0.8,1},{0,2,2.25,2.5,2.75,3,3.25,3.5,3.75,4}))))</f>
        <v/>
      </c>
      <c r="Z292" s="2" t="str">
        <f>IF(COUNT($A292)=0,"",IF($A292&lt;&gt;DRAFT!$B294,"ERR",IF(DRAFT!CC294="3E","3E",IF(COUNT(DRAFT!BY294,DRAFT!CC294)&gt;0,DRAFT!CD294,""))))</f>
        <v/>
      </c>
      <c r="AA292" s="2" t="str">
        <f>IF(COUNT($A292)=0,"",IF(Z292="3E","3E",IF(Z292="","I",LOOKUP(Z292/AB$2,{0,0.4,0.45,0.5,0.55,0.6,0.65,0.7,0.75,0.8,1},{"F","D","C","C+","B-","B","B+","A-","A","A+"}))))</f>
        <v/>
      </c>
      <c r="AB292" s="1" t="str">
        <f>IF(COUNT($A292)=0,"",IF(Z292="","--",IF(Z292="3E","3E",LOOKUP(Z292/AB$2,{0,0.4,0.45,0.5,0.55,0.6,0.65,0.7,0.75,0.8,1},{0,2,2.25,2.5,2.75,3,3.25,3.5,3.75,4}))))</f>
        <v/>
      </c>
      <c r="AC292" s="2" t="str">
        <f>IF(COUNT($A292)=0,"",IF($A292&lt;&gt;DRAFT!$B294,"ERR",IF(DRAFT!CF294&gt;0,DRAFT!CF294,"")))</f>
        <v/>
      </c>
      <c r="AD292" s="2" t="str">
        <f>IF(COUNT($A292)=0,"",IF(AC292="3E","3E",IF(AC292="","I",LOOKUP(AC292/AE$2,{0,0.4,0.45,0.5,0.55,0.6,0.65,0.7,0.75,0.8,1},{"F","D","C","C+","B-","B","B+","A-","A","A+"}))))</f>
        <v/>
      </c>
      <c r="AE292" s="1" t="str">
        <f>IF(COUNT($A292)=0,"",IF(AC292="","--",IF(AC292="3E","3E",LOOKUP(AC292/AE$2,{0,0.4,0.45,0.5,0.55,0.6,0.65,0.7,0.75,0.8,1},{0,2,2.25,2.5,2.75,3,3.25,3.5,3.75,4}))))</f>
        <v/>
      </c>
      <c r="AF292" s="2" t="str">
        <f>IF(COUNT($A292)=0,"",IF($A292&lt;&gt;DRAFT!$B294,"ERR",IF(DRAFT!CI294&gt;0,DRAFT!CK294,"")))</f>
        <v/>
      </c>
      <c r="AG292" s="2" t="str">
        <f>IF(COUNT($A292)=0,"",IF(AF292="3E","3E",IF(AF292="","I",LOOKUP(AF292/AH$2,{0,0.4,0.45,0.5,0.55,0.6,0.65,0.7,0.75,0.8,1},{"F","D","C","C+","B-","B","B+","A-","A","A+"}))))</f>
        <v/>
      </c>
      <c r="AH292" s="1" t="str">
        <f>IF(COUNT($A292)=0,"",IF(AF292="","--",IF(AF292="3E","3E",LOOKUP(AF292/AH$2,{0,0.4,0.45,0.5,0.55,0.6,0.65,0.7,0.75,0.8,1},{0,2,2.25,2.5,2.75,3,3.25,3.5,3.75,4}))))</f>
        <v/>
      </c>
      <c r="AI292" s="2" t="str">
        <f>IF($A292&lt;&gt;DRAFT!$B294,"ERR",IF(OR(COUNT($A292)=0,COUNT(DRAFT!CL294:CN294,DRAFT!CP294:CR294)=0),"",CEILING(SUM(DRAFT!CO294,DRAFT!CS294,DRAFT!CT294),1)))</f>
        <v/>
      </c>
      <c r="AJ292" s="2" t="str">
        <f>IF(COUNT($A292)=0,"",IF(AI292="3E","3E",IF(AI292="","I",LOOKUP(AI292/AK$2,{0,0.4,0.45,0.5,0.55,0.6,0.65,0.7,0.75,0.8,1},{"F","D","C","C+","B-","B","B+","A-","A","A+"}))))</f>
        <v/>
      </c>
      <c r="AK292" s="1" t="str">
        <f>IF(COUNT($A292)=0,"",IF(AI292="","--",IF(AI292="3E","3E",LOOKUP(AI292/AK$2,{0,0.4,0.45,0.5,0.55,0.6,0.65,0.7,0.75,0.8,1},{0,2,2.25,2.5,2.75,3,3.25,3.5,3.75,4}))))</f>
        <v/>
      </c>
      <c r="AL292" s="4" t="str">
        <f>IF(OR(COUNT($A292)=0,COUNT(B292:AK292)=0),"",IF(COUNTIF(B292:AK292,"3E")&gt;0,"3E",IF(DRAFT!$A294="R",TRUNC(SUMPRODUCT(RGP,RCP)/TCP,3),TRUNC((SUMPRODUCT(--(IMDGP&gt;0)*IMDGP,IMCP)+CEILING(DRAFT!$DB294*42,0.25))/TCP,3))))</f>
        <v/>
      </c>
      <c r="AM292" s="2" t="str">
        <f>IF(OR(COUNT($A292)=0,COUNT(B292:AK292)=0),"",IF(COUNTIF(B292:AK292,"3E")&gt;0,"3E",IF(DRAFT!$A294="R",SUMPRODUCT(--(RGP&gt;=2),RCP),SUMPRODUCT(--(IMDGP&gt;0),--(IMGP=0),IMCP)+DRAFT!$DC294)))</f>
        <v/>
      </c>
      <c r="AN292" s="67" t="str">
        <f>IF(AL292="3E","3E",IF(COUNT($A292)=0,"",IF(COUNT(AI292)=0,"--",ROUND(((CEILING(DRAFT!$CV294*38,0.25)+CEILING(DRAFT!$CX294*38,0.25)+CEILING(DRAFT!$CZ294*42,0.25)+CEILING($AL292*42,0.25))/160),2))))</f>
        <v/>
      </c>
      <c r="AO292" s="2" t="str">
        <f>IF(AN292="3E","3E",IF(COUNT($A292)=0,"",IF(COUNT(AN292)=0,"I",LOOKUP(AN292,{0,2,2.25,2.5,2.75,3,3.25,3.5,3.75,4},{"F","D","C","C+","B-","B","B+","A-","A","A+"}))))</f>
        <v/>
      </c>
      <c r="AP292" s="2" t="str">
        <f>IF(AN292="3E","3E",IF(OR(COUNT(A292)=0,COUNT(AN292)=0),"",DRAFT!CW294+DRAFT!CY294+DRAFT!DA294+N(TABULATION!AM292)))</f>
        <v/>
      </c>
      <c r="AQ292" s="2" t="str">
        <f>IF(OR(COUNT($A292)=0,COUNT(B292:AK292)=0),"",IF(COUNTIF(B292:AM292,"3E")&gt;0,"3E",IF(AND(DRAFT!$A294="IM",OR($AL292&gt;DRAFT!$DB294,$AM292&gt;DRAFT!$DC294)),"IMPROVED",IF(AND(DRAFT!$A294="IM",$AL292&lt;=DRAFT!$DB294,$AM292&lt;=DRAFT!$DC294),"NOT IMPROVED",IF(AND(DRAFT!CU294="S",AH292&gt;=2,AK292&gt;=2,AN292&gt;=2.5,AP292&gt;=144),"PASS","FAIL")))))</f>
        <v/>
      </c>
      <c r="AR292" s="2" t="str">
        <f t="shared" si="8"/>
        <v/>
      </c>
      <c r="AS292" s="2" t="str">
        <f t="shared" si="9"/>
        <v/>
      </c>
    </row>
    <row r="293" spans="1:45" ht="18.95" customHeight="1" x14ac:dyDescent="0.25">
      <c r="A293" s="3" t="str">
        <f>IF(DRAFT!$B295="","",DRAFT!$B295)</f>
        <v/>
      </c>
      <c r="B293" s="2" t="str">
        <f>IF(COUNT($A293)=0,"",IF($A293&lt;&gt;DRAFT!$B295,"ERR",IF(DRAFT!I295="3E","3E",IF(COUNT(DRAFT!E295,DRAFT!I295)&gt;0,DRAFT!J295,""))))</f>
        <v/>
      </c>
      <c r="C293" s="2" t="str">
        <f>IF(COUNT($A293)=0,"",IF(B293="3E","3E",IF(B293="","I",LOOKUP(B293/D$2,{0,0.4,0.45,0.5,0.55,0.6,0.65,0.7,0.75,0.8,1},{"F","D","C","C+","B-","B","B+","A-","A","A+"}))))</f>
        <v/>
      </c>
      <c r="D293" s="1" t="str">
        <f>IF(COUNT($A293)=0,"",IF(B293="","--",IF(B293="3E","3E",LOOKUP(B293/D$2,{0,0.4,0.45,0.5,0.55,0.6,0.65,0.7,0.75,0.8,1},{0,2,2.25,2.5,2.75,3,3.25,3.5,3.75,4}))))</f>
        <v/>
      </c>
      <c r="E293" s="2" t="str">
        <f>IF(COUNT($A293)=0,"",IF($A293&lt;&gt;DRAFT!$B295,"ERR",IF(DRAFT!R295="3E","3E",IF(COUNT(DRAFT!N295,DRAFT!R295)&gt;0,DRAFT!S295,""))))</f>
        <v/>
      </c>
      <c r="F293" s="2" t="str">
        <f>IF(COUNT($A293)=0,"",IF(E293="3E","3E",IF(E293="","I",LOOKUP(E293/G$2,{0,0.4,0.45,0.5,0.55,0.6,0.65,0.7,0.75,0.8,1},{"F","D","C","C+","B-","B","B+","A-","A","A+"}))))</f>
        <v/>
      </c>
      <c r="G293" s="1" t="str">
        <f>IF(COUNT($A293)=0,"",IF(E293="","--",IF(E293="3E","3E",LOOKUP(E293/G$2,{0,0.4,0.45,0.5,0.55,0.6,0.65,0.7,0.75,0.8,1},{0,2,2.25,2.5,2.75,3,3.25,3.5,3.75,4}))))</f>
        <v/>
      </c>
      <c r="H293" s="2" t="str">
        <f>IF(COUNT($A293)=0,"",IF($A293&lt;&gt;DRAFT!$B295,"ERR",IF(DRAFT!AA295="3E","3E",IF(COUNT(DRAFT!W295,DRAFT!AA295)&gt;0,DRAFT!AB295,""))))</f>
        <v/>
      </c>
      <c r="I293" s="2" t="str">
        <f>IF(COUNT($A293)=0,"",IF(H293="3E","3E",IF(H293="","I",LOOKUP(H293/J$2,{0,0.4,0.45,0.5,0.55,0.6,0.65,0.7,0.75,0.8,1},{"F","D","C","C+","B-","B","B+","A-","A","A+"}))))</f>
        <v/>
      </c>
      <c r="J293" s="1" t="str">
        <f>IF(COUNT($A293)=0,"",IF(H293="","--",IF(H293="3E","3E",LOOKUP(H293/J$2,{0,0.4,0.45,0.5,0.55,0.6,0.65,0.7,0.75,0.8,1},{0,2,2.25,2.5,2.75,3,3.25,3.5,3.75,4}))))</f>
        <v/>
      </c>
      <c r="K293" s="2" t="str">
        <f>IF(COUNT($A293)=0,"",IF($A293&lt;&gt;DRAFT!$B295,"ERR",IF(DRAFT!AJ295="3E","3E",IF(COUNT(DRAFT!AF295,DRAFT!AJ295)&gt;0,DRAFT!AK295,""))))</f>
        <v/>
      </c>
      <c r="L293" s="2" t="str">
        <f>IF(COUNT($A293)=0,"",IF(K293="3E","3E",IF(K293="","I",LOOKUP(K293/M$2,{0,0.4,0.45,0.5,0.55,0.6,0.65,0.7,0.75,0.8,1},{"F","D","C","C+","B-","B","B+","A-","A","A+"}))))</f>
        <v/>
      </c>
      <c r="M293" s="1" t="str">
        <f>IF(COUNT($A293)=0,"",IF(K293="","--",IF(K293="3E","3E",LOOKUP(K293/M$2,{0,0.4,0.45,0.5,0.55,0.6,0.65,0.7,0.75,0.8,1},{0,2,2.25,2.5,2.75,3,3.25,3.5,3.75,4}))))</f>
        <v/>
      </c>
      <c r="N293" s="2" t="str">
        <f>IF(COUNT($A293)=0,"",IF($A293&lt;&gt;DRAFT!$B295,"ERR",IF(DRAFT!AS295="3E","3E",IF(COUNT(DRAFT!AO295,DRAFT!AS295)&gt;0,DRAFT!AT295,""))))</f>
        <v/>
      </c>
      <c r="O293" s="2" t="str">
        <f>IF(COUNT($A293)=0,"",IF(N293="3E","3E",IF(N293="","I",LOOKUP(N293/P$2,{0,0.4,0.45,0.5,0.55,0.6,0.65,0.7,0.75,0.8,1},{"F","D","C","C+","B-","B","B+","A-","A","A+"}))))</f>
        <v/>
      </c>
      <c r="P293" s="1" t="str">
        <f>IF(COUNT($A293)=0,"",IF(N293="","--",IF(N293="3E","3E",LOOKUP(N293/P$2,{0,0.4,0.45,0.5,0.55,0.6,0.65,0.7,0.75,0.8,1},{0,2,2.25,2.5,2.75,3,3.25,3.5,3.75,4}))))</f>
        <v/>
      </c>
      <c r="Q293" s="2" t="str">
        <f>IF(COUNT($A293)=0,"",IF($A293&lt;&gt;DRAFT!$B295,"ERR",IF(DRAFT!BB295="3E","3E",IF(COUNT(DRAFT!AX295,DRAFT!BB295)&gt;0,DRAFT!BC295,""))))</f>
        <v/>
      </c>
      <c r="R293" s="2" t="str">
        <f>IF(COUNT($A293)=0,"",IF(Q293="3E","3E",IF(Q293="","I",LOOKUP(Q293/S$2,{0,0.4,0.45,0.5,0.55,0.6,0.65,0.7,0.75,0.8,1},{"F","D","C","C+","B-","B","B+","A-","A","A+"}))))</f>
        <v/>
      </c>
      <c r="S293" s="1" t="str">
        <f>IF(COUNT($A293)=0,"",IF(Q293="","--",IF(Q293="3E","3E",LOOKUP(Q293/S$2,{0,0.4,0.45,0.5,0.55,0.6,0.65,0.7,0.75,0.8,1},{0,2,2.25,2.5,2.75,3,3.25,3.5,3.75,4}))))</f>
        <v/>
      </c>
      <c r="T293" s="2" t="str">
        <f>IF(COUNT($A293)=0,"",IF($A293&lt;&gt;DRAFT!$B295,"ERR",IF(DRAFT!BK295="3E","3E",IF(COUNT(DRAFT!BG295,DRAFT!BK295)&gt;0,DRAFT!BL295,""))))</f>
        <v/>
      </c>
      <c r="U293" s="2" t="str">
        <f>IF(COUNT($A293)=0,"",IF(T293="3E","3E",IF(T293="","I",LOOKUP(T293/V$2,{0,0.4,0.45,0.5,0.55,0.6,0.65,0.7,0.75,0.8,1},{"F","D","C","C+","B-","B","B+","A-","A","A+"}))))</f>
        <v/>
      </c>
      <c r="V293" s="1" t="str">
        <f>IF(COUNT($A293)=0,"",IF(T293="","--",IF(T293="3E","3E",LOOKUP(T293/V$2,{0,0.4,0.45,0.5,0.55,0.6,0.65,0.7,0.75,0.8,1},{0,2,2.25,2.5,2.75,3,3.25,3.5,3.75,4}))))</f>
        <v/>
      </c>
      <c r="W293" s="2" t="str">
        <f>IF(COUNT($A293)=0,"",IF($A293&lt;&gt;DRAFT!$B295,"ERR",IF(DRAFT!BT295="3E","3E",IF(COUNT(DRAFT!BP295,DRAFT!BT295)&gt;0,DRAFT!BU295,""))))</f>
        <v/>
      </c>
      <c r="X293" s="2" t="str">
        <f>IF(COUNT($A293)=0,"",IF(W293="3E","3E",IF(W293="","I",LOOKUP(W293/Y$2,{0,0.4,0.45,0.5,0.55,0.6,0.65,0.7,0.75,0.8,1},{"F","D","C","C+","B-","B","B+","A-","A","A+"}))))</f>
        <v/>
      </c>
      <c r="Y293" s="1" t="str">
        <f>IF(COUNT($A293)=0,"",IF(W293="","--",IF(W293="3E","3E",LOOKUP(W293/Y$2,{0,0.4,0.45,0.5,0.55,0.6,0.65,0.7,0.75,0.8,1},{0,2,2.25,2.5,2.75,3,3.25,3.5,3.75,4}))))</f>
        <v/>
      </c>
      <c r="Z293" s="2" t="str">
        <f>IF(COUNT($A293)=0,"",IF($A293&lt;&gt;DRAFT!$B295,"ERR",IF(DRAFT!CC295="3E","3E",IF(COUNT(DRAFT!BY295,DRAFT!CC295)&gt;0,DRAFT!CD295,""))))</f>
        <v/>
      </c>
      <c r="AA293" s="2" t="str">
        <f>IF(COUNT($A293)=0,"",IF(Z293="3E","3E",IF(Z293="","I",LOOKUP(Z293/AB$2,{0,0.4,0.45,0.5,0.55,0.6,0.65,0.7,0.75,0.8,1},{"F","D","C","C+","B-","B","B+","A-","A","A+"}))))</f>
        <v/>
      </c>
      <c r="AB293" s="1" t="str">
        <f>IF(COUNT($A293)=0,"",IF(Z293="","--",IF(Z293="3E","3E",LOOKUP(Z293/AB$2,{0,0.4,0.45,0.5,0.55,0.6,0.65,0.7,0.75,0.8,1},{0,2,2.25,2.5,2.75,3,3.25,3.5,3.75,4}))))</f>
        <v/>
      </c>
      <c r="AC293" s="2" t="str">
        <f>IF(COUNT($A293)=0,"",IF($A293&lt;&gt;DRAFT!$B295,"ERR",IF(DRAFT!CF295&gt;0,DRAFT!CF295,"")))</f>
        <v/>
      </c>
      <c r="AD293" s="2" t="str">
        <f>IF(COUNT($A293)=0,"",IF(AC293="3E","3E",IF(AC293="","I",LOOKUP(AC293/AE$2,{0,0.4,0.45,0.5,0.55,0.6,0.65,0.7,0.75,0.8,1},{"F","D","C","C+","B-","B","B+","A-","A","A+"}))))</f>
        <v/>
      </c>
      <c r="AE293" s="1" t="str">
        <f>IF(COUNT($A293)=0,"",IF(AC293="","--",IF(AC293="3E","3E",LOOKUP(AC293/AE$2,{0,0.4,0.45,0.5,0.55,0.6,0.65,0.7,0.75,0.8,1},{0,2,2.25,2.5,2.75,3,3.25,3.5,3.75,4}))))</f>
        <v/>
      </c>
      <c r="AF293" s="2" t="str">
        <f>IF(COUNT($A293)=0,"",IF($A293&lt;&gt;DRAFT!$B295,"ERR",IF(DRAFT!CI295&gt;0,DRAFT!CK295,"")))</f>
        <v/>
      </c>
      <c r="AG293" s="2" t="str">
        <f>IF(COUNT($A293)=0,"",IF(AF293="3E","3E",IF(AF293="","I",LOOKUP(AF293/AH$2,{0,0.4,0.45,0.5,0.55,0.6,0.65,0.7,0.75,0.8,1},{"F","D","C","C+","B-","B","B+","A-","A","A+"}))))</f>
        <v/>
      </c>
      <c r="AH293" s="1" t="str">
        <f>IF(COUNT($A293)=0,"",IF(AF293="","--",IF(AF293="3E","3E",LOOKUP(AF293/AH$2,{0,0.4,0.45,0.5,0.55,0.6,0.65,0.7,0.75,0.8,1},{0,2,2.25,2.5,2.75,3,3.25,3.5,3.75,4}))))</f>
        <v/>
      </c>
      <c r="AI293" s="2" t="str">
        <f>IF($A293&lt;&gt;DRAFT!$B295,"ERR",IF(OR(COUNT($A293)=0,COUNT(DRAFT!CL295:CN295,DRAFT!CP295:CR295)=0),"",CEILING(SUM(DRAFT!CO295,DRAFT!CS295,DRAFT!CT295),1)))</f>
        <v/>
      </c>
      <c r="AJ293" s="2" t="str">
        <f>IF(COUNT($A293)=0,"",IF(AI293="3E","3E",IF(AI293="","I",LOOKUP(AI293/AK$2,{0,0.4,0.45,0.5,0.55,0.6,0.65,0.7,0.75,0.8,1},{"F","D","C","C+","B-","B","B+","A-","A","A+"}))))</f>
        <v/>
      </c>
      <c r="AK293" s="1" t="str">
        <f>IF(COUNT($A293)=0,"",IF(AI293="","--",IF(AI293="3E","3E",LOOKUP(AI293/AK$2,{0,0.4,0.45,0.5,0.55,0.6,0.65,0.7,0.75,0.8,1},{0,2,2.25,2.5,2.75,3,3.25,3.5,3.75,4}))))</f>
        <v/>
      </c>
      <c r="AL293" s="4" t="str">
        <f>IF(OR(COUNT($A293)=0,COUNT(B293:AK293)=0),"",IF(COUNTIF(B293:AK293,"3E")&gt;0,"3E",IF(DRAFT!$A295="R",TRUNC(SUMPRODUCT(RGP,RCP)/TCP,3),TRUNC((SUMPRODUCT(--(IMDGP&gt;0)*IMDGP,IMCP)+CEILING(DRAFT!$DB295*42,0.25))/TCP,3))))</f>
        <v/>
      </c>
      <c r="AM293" s="2" t="str">
        <f>IF(OR(COUNT($A293)=0,COUNT(B293:AK293)=0),"",IF(COUNTIF(B293:AK293,"3E")&gt;0,"3E",IF(DRAFT!$A295="R",SUMPRODUCT(--(RGP&gt;=2),RCP),SUMPRODUCT(--(IMDGP&gt;0),--(IMGP=0),IMCP)+DRAFT!$DC295)))</f>
        <v/>
      </c>
      <c r="AN293" s="67" t="str">
        <f>IF(AL293="3E","3E",IF(COUNT($A293)=0,"",IF(COUNT(AI293)=0,"--",ROUND(((CEILING(DRAFT!$CV295*38,0.25)+CEILING(DRAFT!$CX295*38,0.25)+CEILING(DRAFT!$CZ295*42,0.25)+CEILING($AL293*42,0.25))/160),2))))</f>
        <v/>
      </c>
      <c r="AO293" s="2" t="str">
        <f>IF(AN293="3E","3E",IF(COUNT($A293)=0,"",IF(COUNT(AN293)=0,"I",LOOKUP(AN293,{0,2,2.25,2.5,2.75,3,3.25,3.5,3.75,4},{"F","D","C","C+","B-","B","B+","A-","A","A+"}))))</f>
        <v/>
      </c>
      <c r="AP293" s="2" t="str">
        <f>IF(AN293="3E","3E",IF(OR(COUNT(A293)=0,COUNT(AN293)=0),"",DRAFT!CW295+DRAFT!CY295+DRAFT!DA295+N(TABULATION!AM293)))</f>
        <v/>
      </c>
      <c r="AQ293" s="2" t="str">
        <f>IF(OR(COUNT($A293)=0,COUNT(B293:AK293)=0),"",IF(COUNTIF(B293:AM293,"3E")&gt;0,"3E",IF(AND(DRAFT!$A295="IM",OR($AL293&gt;DRAFT!$DB295,$AM293&gt;DRAFT!$DC295)),"IMPROVED",IF(AND(DRAFT!$A295="IM",$AL293&lt;=DRAFT!$DB295,$AM293&lt;=DRAFT!$DC295),"NOT IMPROVED",IF(AND(DRAFT!CU295="S",AH293&gt;=2,AK293&gt;=2,AN293&gt;=2.5,AP293&gt;=144),"PASS","FAIL")))))</f>
        <v/>
      </c>
      <c r="AR293" s="2" t="str">
        <f t="shared" si="8"/>
        <v/>
      </c>
      <c r="AS293" s="2" t="str">
        <f t="shared" si="9"/>
        <v/>
      </c>
    </row>
    <row r="294" spans="1:45" ht="18.95" customHeight="1" x14ac:dyDescent="0.25">
      <c r="A294" s="3" t="str">
        <f>IF(DRAFT!$B296="","",DRAFT!$B296)</f>
        <v/>
      </c>
      <c r="B294" s="2" t="str">
        <f>IF(COUNT($A294)=0,"",IF($A294&lt;&gt;DRAFT!$B296,"ERR",IF(DRAFT!I296="3E","3E",IF(COUNT(DRAFT!E296,DRAFT!I296)&gt;0,DRAFT!J296,""))))</f>
        <v/>
      </c>
      <c r="C294" s="2" t="str">
        <f>IF(COUNT($A294)=0,"",IF(B294="3E","3E",IF(B294="","I",LOOKUP(B294/D$2,{0,0.4,0.45,0.5,0.55,0.6,0.65,0.7,0.75,0.8,1},{"F","D","C","C+","B-","B","B+","A-","A","A+"}))))</f>
        <v/>
      </c>
      <c r="D294" s="1" t="str">
        <f>IF(COUNT($A294)=0,"",IF(B294="","--",IF(B294="3E","3E",LOOKUP(B294/D$2,{0,0.4,0.45,0.5,0.55,0.6,0.65,0.7,0.75,0.8,1},{0,2,2.25,2.5,2.75,3,3.25,3.5,3.75,4}))))</f>
        <v/>
      </c>
      <c r="E294" s="2" t="str">
        <f>IF(COUNT($A294)=0,"",IF($A294&lt;&gt;DRAFT!$B296,"ERR",IF(DRAFT!R296="3E","3E",IF(COUNT(DRAFT!N296,DRAFT!R296)&gt;0,DRAFT!S296,""))))</f>
        <v/>
      </c>
      <c r="F294" s="2" t="str">
        <f>IF(COUNT($A294)=0,"",IF(E294="3E","3E",IF(E294="","I",LOOKUP(E294/G$2,{0,0.4,0.45,0.5,0.55,0.6,0.65,0.7,0.75,0.8,1},{"F","D","C","C+","B-","B","B+","A-","A","A+"}))))</f>
        <v/>
      </c>
      <c r="G294" s="1" t="str">
        <f>IF(COUNT($A294)=0,"",IF(E294="","--",IF(E294="3E","3E",LOOKUP(E294/G$2,{0,0.4,0.45,0.5,0.55,0.6,0.65,0.7,0.75,0.8,1},{0,2,2.25,2.5,2.75,3,3.25,3.5,3.75,4}))))</f>
        <v/>
      </c>
      <c r="H294" s="2" t="str">
        <f>IF(COUNT($A294)=0,"",IF($A294&lt;&gt;DRAFT!$B296,"ERR",IF(DRAFT!AA296="3E","3E",IF(COUNT(DRAFT!W296,DRAFT!AA296)&gt;0,DRAFT!AB296,""))))</f>
        <v/>
      </c>
      <c r="I294" s="2" t="str">
        <f>IF(COUNT($A294)=0,"",IF(H294="3E","3E",IF(H294="","I",LOOKUP(H294/J$2,{0,0.4,0.45,0.5,0.55,0.6,0.65,0.7,0.75,0.8,1},{"F","D","C","C+","B-","B","B+","A-","A","A+"}))))</f>
        <v/>
      </c>
      <c r="J294" s="1" t="str">
        <f>IF(COUNT($A294)=0,"",IF(H294="","--",IF(H294="3E","3E",LOOKUP(H294/J$2,{0,0.4,0.45,0.5,0.55,0.6,0.65,0.7,0.75,0.8,1},{0,2,2.25,2.5,2.75,3,3.25,3.5,3.75,4}))))</f>
        <v/>
      </c>
      <c r="K294" s="2" t="str">
        <f>IF(COUNT($A294)=0,"",IF($A294&lt;&gt;DRAFT!$B296,"ERR",IF(DRAFT!AJ296="3E","3E",IF(COUNT(DRAFT!AF296,DRAFT!AJ296)&gt;0,DRAFT!AK296,""))))</f>
        <v/>
      </c>
      <c r="L294" s="2" t="str">
        <f>IF(COUNT($A294)=0,"",IF(K294="3E","3E",IF(K294="","I",LOOKUP(K294/M$2,{0,0.4,0.45,0.5,0.55,0.6,0.65,0.7,0.75,0.8,1},{"F","D","C","C+","B-","B","B+","A-","A","A+"}))))</f>
        <v/>
      </c>
      <c r="M294" s="1" t="str">
        <f>IF(COUNT($A294)=0,"",IF(K294="","--",IF(K294="3E","3E",LOOKUP(K294/M$2,{0,0.4,0.45,0.5,0.55,0.6,0.65,0.7,0.75,0.8,1},{0,2,2.25,2.5,2.75,3,3.25,3.5,3.75,4}))))</f>
        <v/>
      </c>
      <c r="N294" s="2" t="str">
        <f>IF(COUNT($A294)=0,"",IF($A294&lt;&gt;DRAFT!$B296,"ERR",IF(DRAFT!AS296="3E","3E",IF(COUNT(DRAFT!AO296,DRAFT!AS296)&gt;0,DRAFT!AT296,""))))</f>
        <v/>
      </c>
      <c r="O294" s="2" t="str">
        <f>IF(COUNT($A294)=0,"",IF(N294="3E","3E",IF(N294="","I",LOOKUP(N294/P$2,{0,0.4,0.45,0.5,0.55,0.6,0.65,0.7,0.75,0.8,1},{"F","D","C","C+","B-","B","B+","A-","A","A+"}))))</f>
        <v/>
      </c>
      <c r="P294" s="1" t="str">
        <f>IF(COUNT($A294)=0,"",IF(N294="","--",IF(N294="3E","3E",LOOKUP(N294/P$2,{0,0.4,0.45,0.5,0.55,0.6,0.65,0.7,0.75,0.8,1},{0,2,2.25,2.5,2.75,3,3.25,3.5,3.75,4}))))</f>
        <v/>
      </c>
      <c r="Q294" s="2" t="str">
        <f>IF(COUNT($A294)=0,"",IF($A294&lt;&gt;DRAFT!$B296,"ERR",IF(DRAFT!BB296="3E","3E",IF(COUNT(DRAFT!AX296,DRAFT!BB296)&gt;0,DRAFT!BC296,""))))</f>
        <v/>
      </c>
      <c r="R294" s="2" t="str">
        <f>IF(COUNT($A294)=0,"",IF(Q294="3E","3E",IF(Q294="","I",LOOKUP(Q294/S$2,{0,0.4,0.45,0.5,0.55,0.6,0.65,0.7,0.75,0.8,1},{"F","D","C","C+","B-","B","B+","A-","A","A+"}))))</f>
        <v/>
      </c>
      <c r="S294" s="1" t="str">
        <f>IF(COUNT($A294)=0,"",IF(Q294="","--",IF(Q294="3E","3E",LOOKUP(Q294/S$2,{0,0.4,0.45,0.5,0.55,0.6,0.65,0.7,0.75,0.8,1},{0,2,2.25,2.5,2.75,3,3.25,3.5,3.75,4}))))</f>
        <v/>
      </c>
      <c r="T294" s="2" t="str">
        <f>IF(COUNT($A294)=0,"",IF($A294&lt;&gt;DRAFT!$B296,"ERR",IF(DRAFT!BK296="3E","3E",IF(COUNT(DRAFT!BG296,DRAFT!BK296)&gt;0,DRAFT!BL296,""))))</f>
        <v/>
      </c>
      <c r="U294" s="2" t="str">
        <f>IF(COUNT($A294)=0,"",IF(T294="3E","3E",IF(T294="","I",LOOKUP(T294/V$2,{0,0.4,0.45,0.5,0.55,0.6,0.65,0.7,0.75,0.8,1},{"F","D","C","C+","B-","B","B+","A-","A","A+"}))))</f>
        <v/>
      </c>
      <c r="V294" s="1" t="str">
        <f>IF(COUNT($A294)=0,"",IF(T294="","--",IF(T294="3E","3E",LOOKUP(T294/V$2,{0,0.4,0.45,0.5,0.55,0.6,0.65,0.7,0.75,0.8,1},{0,2,2.25,2.5,2.75,3,3.25,3.5,3.75,4}))))</f>
        <v/>
      </c>
      <c r="W294" s="2" t="str">
        <f>IF(COUNT($A294)=0,"",IF($A294&lt;&gt;DRAFT!$B296,"ERR",IF(DRAFT!BT296="3E","3E",IF(COUNT(DRAFT!BP296,DRAFT!BT296)&gt;0,DRAFT!BU296,""))))</f>
        <v/>
      </c>
      <c r="X294" s="2" t="str">
        <f>IF(COUNT($A294)=0,"",IF(W294="3E","3E",IF(W294="","I",LOOKUP(W294/Y$2,{0,0.4,0.45,0.5,0.55,0.6,0.65,0.7,0.75,0.8,1},{"F","D","C","C+","B-","B","B+","A-","A","A+"}))))</f>
        <v/>
      </c>
      <c r="Y294" s="1" t="str">
        <f>IF(COUNT($A294)=0,"",IF(W294="","--",IF(W294="3E","3E",LOOKUP(W294/Y$2,{0,0.4,0.45,0.5,0.55,0.6,0.65,0.7,0.75,0.8,1},{0,2,2.25,2.5,2.75,3,3.25,3.5,3.75,4}))))</f>
        <v/>
      </c>
      <c r="Z294" s="2" t="str">
        <f>IF(COUNT($A294)=0,"",IF($A294&lt;&gt;DRAFT!$B296,"ERR",IF(DRAFT!CC296="3E","3E",IF(COUNT(DRAFT!BY296,DRAFT!CC296)&gt;0,DRAFT!CD296,""))))</f>
        <v/>
      </c>
      <c r="AA294" s="2" t="str">
        <f>IF(COUNT($A294)=0,"",IF(Z294="3E","3E",IF(Z294="","I",LOOKUP(Z294/AB$2,{0,0.4,0.45,0.5,0.55,0.6,0.65,0.7,0.75,0.8,1},{"F","D","C","C+","B-","B","B+","A-","A","A+"}))))</f>
        <v/>
      </c>
      <c r="AB294" s="1" t="str">
        <f>IF(COUNT($A294)=0,"",IF(Z294="","--",IF(Z294="3E","3E",LOOKUP(Z294/AB$2,{0,0.4,0.45,0.5,0.55,0.6,0.65,0.7,0.75,0.8,1},{0,2,2.25,2.5,2.75,3,3.25,3.5,3.75,4}))))</f>
        <v/>
      </c>
      <c r="AC294" s="2" t="str">
        <f>IF(COUNT($A294)=0,"",IF($A294&lt;&gt;DRAFT!$B296,"ERR",IF(DRAFT!CF296&gt;0,DRAFT!CF296,"")))</f>
        <v/>
      </c>
      <c r="AD294" s="2" t="str">
        <f>IF(COUNT($A294)=0,"",IF(AC294="3E","3E",IF(AC294="","I",LOOKUP(AC294/AE$2,{0,0.4,0.45,0.5,0.55,0.6,0.65,0.7,0.75,0.8,1},{"F","D","C","C+","B-","B","B+","A-","A","A+"}))))</f>
        <v/>
      </c>
      <c r="AE294" s="1" t="str">
        <f>IF(COUNT($A294)=0,"",IF(AC294="","--",IF(AC294="3E","3E",LOOKUP(AC294/AE$2,{0,0.4,0.45,0.5,0.55,0.6,0.65,0.7,0.75,0.8,1},{0,2,2.25,2.5,2.75,3,3.25,3.5,3.75,4}))))</f>
        <v/>
      </c>
      <c r="AF294" s="2" t="str">
        <f>IF(COUNT($A294)=0,"",IF($A294&lt;&gt;DRAFT!$B296,"ERR",IF(DRAFT!CI296&gt;0,DRAFT!CK296,"")))</f>
        <v/>
      </c>
      <c r="AG294" s="2" t="str">
        <f>IF(COUNT($A294)=0,"",IF(AF294="3E","3E",IF(AF294="","I",LOOKUP(AF294/AH$2,{0,0.4,0.45,0.5,0.55,0.6,0.65,0.7,0.75,0.8,1},{"F","D","C","C+","B-","B","B+","A-","A","A+"}))))</f>
        <v/>
      </c>
      <c r="AH294" s="1" t="str">
        <f>IF(COUNT($A294)=0,"",IF(AF294="","--",IF(AF294="3E","3E",LOOKUP(AF294/AH$2,{0,0.4,0.45,0.5,0.55,0.6,0.65,0.7,0.75,0.8,1},{0,2,2.25,2.5,2.75,3,3.25,3.5,3.75,4}))))</f>
        <v/>
      </c>
      <c r="AI294" s="2" t="str">
        <f>IF($A294&lt;&gt;DRAFT!$B296,"ERR",IF(OR(COUNT($A294)=0,COUNT(DRAFT!CL296:CN296,DRAFT!CP296:CR296)=0),"",CEILING(SUM(DRAFT!CO296,DRAFT!CS296,DRAFT!CT296),1)))</f>
        <v/>
      </c>
      <c r="AJ294" s="2" t="str">
        <f>IF(COUNT($A294)=0,"",IF(AI294="3E","3E",IF(AI294="","I",LOOKUP(AI294/AK$2,{0,0.4,0.45,0.5,0.55,0.6,0.65,0.7,0.75,0.8,1},{"F","D","C","C+","B-","B","B+","A-","A","A+"}))))</f>
        <v/>
      </c>
      <c r="AK294" s="1" t="str">
        <f>IF(COUNT($A294)=0,"",IF(AI294="","--",IF(AI294="3E","3E",LOOKUP(AI294/AK$2,{0,0.4,0.45,0.5,0.55,0.6,0.65,0.7,0.75,0.8,1},{0,2,2.25,2.5,2.75,3,3.25,3.5,3.75,4}))))</f>
        <v/>
      </c>
      <c r="AL294" s="4" t="str">
        <f>IF(OR(COUNT($A294)=0,COUNT(B294:AK294)=0),"",IF(COUNTIF(B294:AK294,"3E")&gt;0,"3E",IF(DRAFT!$A296="R",TRUNC(SUMPRODUCT(RGP,RCP)/TCP,3),TRUNC((SUMPRODUCT(--(IMDGP&gt;0)*IMDGP,IMCP)+CEILING(DRAFT!$DB296*42,0.25))/TCP,3))))</f>
        <v/>
      </c>
      <c r="AM294" s="2" t="str">
        <f>IF(OR(COUNT($A294)=0,COUNT(B294:AK294)=0),"",IF(COUNTIF(B294:AK294,"3E")&gt;0,"3E",IF(DRAFT!$A296="R",SUMPRODUCT(--(RGP&gt;=2),RCP),SUMPRODUCT(--(IMDGP&gt;0),--(IMGP=0),IMCP)+DRAFT!$DC296)))</f>
        <v/>
      </c>
      <c r="AN294" s="67" t="str">
        <f>IF(AL294="3E","3E",IF(COUNT($A294)=0,"",IF(COUNT(AI294)=0,"--",ROUND(((CEILING(DRAFT!$CV296*38,0.25)+CEILING(DRAFT!$CX296*38,0.25)+CEILING(DRAFT!$CZ296*42,0.25)+CEILING($AL294*42,0.25))/160),2))))</f>
        <v/>
      </c>
      <c r="AO294" s="2" t="str">
        <f>IF(AN294="3E","3E",IF(COUNT($A294)=0,"",IF(COUNT(AN294)=0,"I",LOOKUP(AN294,{0,2,2.25,2.5,2.75,3,3.25,3.5,3.75,4},{"F","D","C","C+","B-","B","B+","A-","A","A+"}))))</f>
        <v/>
      </c>
      <c r="AP294" s="2" t="str">
        <f>IF(AN294="3E","3E",IF(OR(COUNT(A294)=0,COUNT(AN294)=0),"",DRAFT!CW296+DRAFT!CY296+DRAFT!DA296+N(TABULATION!AM294)))</f>
        <v/>
      </c>
      <c r="AQ294" s="2" t="str">
        <f>IF(OR(COUNT($A294)=0,COUNT(B294:AK294)=0),"",IF(COUNTIF(B294:AM294,"3E")&gt;0,"3E",IF(AND(DRAFT!$A296="IM",OR($AL294&gt;DRAFT!$DB296,$AM294&gt;DRAFT!$DC296)),"IMPROVED",IF(AND(DRAFT!$A296="IM",$AL294&lt;=DRAFT!$DB296,$AM294&lt;=DRAFT!$DC296),"NOT IMPROVED",IF(AND(DRAFT!CU296="S",AH294&gt;=2,AK294&gt;=2,AN294&gt;=2.5,AP294&gt;=144),"PASS","FAIL")))))</f>
        <v/>
      </c>
      <c r="AR294" s="2" t="str">
        <f t="shared" si="8"/>
        <v/>
      </c>
      <c r="AS294" s="2" t="str">
        <f t="shared" si="9"/>
        <v/>
      </c>
    </row>
    <row r="295" spans="1:45" ht="18.95" customHeight="1" x14ac:dyDescent="0.25">
      <c r="A295" s="3" t="str">
        <f>IF(DRAFT!$B297="","",DRAFT!$B297)</f>
        <v/>
      </c>
      <c r="B295" s="2" t="str">
        <f>IF(COUNT($A295)=0,"",IF($A295&lt;&gt;DRAFT!$B297,"ERR",IF(DRAFT!I297="3E","3E",IF(COUNT(DRAFT!E297,DRAFT!I297)&gt;0,DRAFT!J297,""))))</f>
        <v/>
      </c>
      <c r="C295" s="2" t="str">
        <f>IF(COUNT($A295)=0,"",IF(B295="3E","3E",IF(B295="","I",LOOKUP(B295/D$2,{0,0.4,0.45,0.5,0.55,0.6,0.65,0.7,0.75,0.8,1},{"F","D","C","C+","B-","B","B+","A-","A","A+"}))))</f>
        <v/>
      </c>
      <c r="D295" s="1" t="str">
        <f>IF(COUNT($A295)=0,"",IF(B295="","--",IF(B295="3E","3E",LOOKUP(B295/D$2,{0,0.4,0.45,0.5,0.55,0.6,0.65,0.7,0.75,0.8,1},{0,2,2.25,2.5,2.75,3,3.25,3.5,3.75,4}))))</f>
        <v/>
      </c>
      <c r="E295" s="2" t="str">
        <f>IF(COUNT($A295)=0,"",IF($A295&lt;&gt;DRAFT!$B297,"ERR",IF(DRAFT!R297="3E","3E",IF(COUNT(DRAFT!N297,DRAFT!R297)&gt;0,DRAFT!S297,""))))</f>
        <v/>
      </c>
      <c r="F295" s="2" t="str">
        <f>IF(COUNT($A295)=0,"",IF(E295="3E","3E",IF(E295="","I",LOOKUP(E295/G$2,{0,0.4,0.45,0.5,0.55,0.6,0.65,0.7,0.75,0.8,1},{"F","D","C","C+","B-","B","B+","A-","A","A+"}))))</f>
        <v/>
      </c>
      <c r="G295" s="1" t="str">
        <f>IF(COUNT($A295)=0,"",IF(E295="","--",IF(E295="3E","3E",LOOKUP(E295/G$2,{0,0.4,0.45,0.5,0.55,0.6,0.65,0.7,0.75,0.8,1},{0,2,2.25,2.5,2.75,3,3.25,3.5,3.75,4}))))</f>
        <v/>
      </c>
      <c r="H295" s="2" t="str">
        <f>IF(COUNT($A295)=0,"",IF($A295&lt;&gt;DRAFT!$B297,"ERR",IF(DRAFT!AA297="3E","3E",IF(COUNT(DRAFT!W297,DRAFT!AA297)&gt;0,DRAFT!AB297,""))))</f>
        <v/>
      </c>
      <c r="I295" s="2" t="str">
        <f>IF(COUNT($A295)=0,"",IF(H295="3E","3E",IF(H295="","I",LOOKUP(H295/J$2,{0,0.4,0.45,0.5,0.55,0.6,0.65,0.7,0.75,0.8,1},{"F","D","C","C+","B-","B","B+","A-","A","A+"}))))</f>
        <v/>
      </c>
      <c r="J295" s="1" t="str">
        <f>IF(COUNT($A295)=0,"",IF(H295="","--",IF(H295="3E","3E",LOOKUP(H295/J$2,{0,0.4,0.45,0.5,0.55,0.6,0.65,0.7,0.75,0.8,1},{0,2,2.25,2.5,2.75,3,3.25,3.5,3.75,4}))))</f>
        <v/>
      </c>
      <c r="K295" s="2" t="str">
        <f>IF(COUNT($A295)=0,"",IF($A295&lt;&gt;DRAFT!$B297,"ERR",IF(DRAFT!AJ297="3E","3E",IF(COUNT(DRAFT!AF297,DRAFT!AJ297)&gt;0,DRAFT!AK297,""))))</f>
        <v/>
      </c>
      <c r="L295" s="2" t="str">
        <f>IF(COUNT($A295)=0,"",IF(K295="3E","3E",IF(K295="","I",LOOKUP(K295/M$2,{0,0.4,0.45,0.5,0.55,0.6,0.65,0.7,0.75,0.8,1},{"F","D","C","C+","B-","B","B+","A-","A","A+"}))))</f>
        <v/>
      </c>
      <c r="M295" s="1" t="str">
        <f>IF(COUNT($A295)=0,"",IF(K295="","--",IF(K295="3E","3E",LOOKUP(K295/M$2,{0,0.4,0.45,0.5,0.55,0.6,0.65,0.7,0.75,0.8,1},{0,2,2.25,2.5,2.75,3,3.25,3.5,3.75,4}))))</f>
        <v/>
      </c>
      <c r="N295" s="2" t="str">
        <f>IF(COUNT($A295)=0,"",IF($A295&lt;&gt;DRAFT!$B297,"ERR",IF(DRAFT!AS297="3E","3E",IF(COUNT(DRAFT!AO297,DRAFT!AS297)&gt;0,DRAFT!AT297,""))))</f>
        <v/>
      </c>
      <c r="O295" s="2" t="str">
        <f>IF(COUNT($A295)=0,"",IF(N295="3E","3E",IF(N295="","I",LOOKUP(N295/P$2,{0,0.4,0.45,0.5,0.55,0.6,0.65,0.7,0.75,0.8,1},{"F","D","C","C+","B-","B","B+","A-","A","A+"}))))</f>
        <v/>
      </c>
      <c r="P295" s="1" t="str">
        <f>IF(COUNT($A295)=0,"",IF(N295="","--",IF(N295="3E","3E",LOOKUP(N295/P$2,{0,0.4,0.45,0.5,0.55,0.6,0.65,0.7,0.75,0.8,1},{0,2,2.25,2.5,2.75,3,3.25,3.5,3.75,4}))))</f>
        <v/>
      </c>
      <c r="Q295" s="2" t="str">
        <f>IF(COUNT($A295)=0,"",IF($A295&lt;&gt;DRAFT!$B297,"ERR",IF(DRAFT!BB297="3E","3E",IF(COUNT(DRAFT!AX297,DRAFT!BB297)&gt;0,DRAFT!BC297,""))))</f>
        <v/>
      </c>
      <c r="R295" s="2" t="str">
        <f>IF(COUNT($A295)=0,"",IF(Q295="3E","3E",IF(Q295="","I",LOOKUP(Q295/S$2,{0,0.4,0.45,0.5,0.55,0.6,0.65,0.7,0.75,0.8,1},{"F","D","C","C+","B-","B","B+","A-","A","A+"}))))</f>
        <v/>
      </c>
      <c r="S295" s="1" t="str">
        <f>IF(COUNT($A295)=0,"",IF(Q295="","--",IF(Q295="3E","3E",LOOKUP(Q295/S$2,{0,0.4,0.45,0.5,0.55,0.6,0.65,0.7,0.75,0.8,1},{0,2,2.25,2.5,2.75,3,3.25,3.5,3.75,4}))))</f>
        <v/>
      </c>
      <c r="T295" s="2" t="str">
        <f>IF(COUNT($A295)=0,"",IF($A295&lt;&gt;DRAFT!$B297,"ERR",IF(DRAFT!BK297="3E","3E",IF(COUNT(DRAFT!BG297,DRAFT!BK297)&gt;0,DRAFT!BL297,""))))</f>
        <v/>
      </c>
      <c r="U295" s="2" t="str">
        <f>IF(COUNT($A295)=0,"",IF(T295="3E","3E",IF(T295="","I",LOOKUP(T295/V$2,{0,0.4,0.45,0.5,0.55,0.6,0.65,0.7,0.75,0.8,1},{"F","D","C","C+","B-","B","B+","A-","A","A+"}))))</f>
        <v/>
      </c>
      <c r="V295" s="1" t="str">
        <f>IF(COUNT($A295)=0,"",IF(T295="","--",IF(T295="3E","3E",LOOKUP(T295/V$2,{0,0.4,0.45,0.5,0.55,0.6,0.65,0.7,0.75,0.8,1},{0,2,2.25,2.5,2.75,3,3.25,3.5,3.75,4}))))</f>
        <v/>
      </c>
      <c r="W295" s="2" t="str">
        <f>IF(COUNT($A295)=0,"",IF($A295&lt;&gt;DRAFT!$B297,"ERR",IF(DRAFT!BT297="3E","3E",IF(COUNT(DRAFT!BP297,DRAFT!BT297)&gt;0,DRAFT!BU297,""))))</f>
        <v/>
      </c>
      <c r="X295" s="2" t="str">
        <f>IF(COUNT($A295)=0,"",IF(W295="3E","3E",IF(W295="","I",LOOKUP(W295/Y$2,{0,0.4,0.45,0.5,0.55,0.6,0.65,0.7,0.75,0.8,1},{"F","D","C","C+","B-","B","B+","A-","A","A+"}))))</f>
        <v/>
      </c>
      <c r="Y295" s="1" t="str">
        <f>IF(COUNT($A295)=0,"",IF(W295="","--",IF(W295="3E","3E",LOOKUP(W295/Y$2,{0,0.4,0.45,0.5,0.55,0.6,0.65,0.7,0.75,0.8,1},{0,2,2.25,2.5,2.75,3,3.25,3.5,3.75,4}))))</f>
        <v/>
      </c>
      <c r="Z295" s="2" t="str">
        <f>IF(COUNT($A295)=0,"",IF($A295&lt;&gt;DRAFT!$B297,"ERR",IF(DRAFT!CC297="3E","3E",IF(COUNT(DRAFT!BY297,DRAFT!CC297)&gt;0,DRAFT!CD297,""))))</f>
        <v/>
      </c>
      <c r="AA295" s="2" t="str">
        <f>IF(COUNT($A295)=0,"",IF(Z295="3E","3E",IF(Z295="","I",LOOKUP(Z295/AB$2,{0,0.4,0.45,0.5,0.55,0.6,0.65,0.7,0.75,0.8,1},{"F","D","C","C+","B-","B","B+","A-","A","A+"}))))</f>
        <v/>
      </c>
      <c r="AB295" s="1" t="str">
        <f>IF(COUNT($A295)=0,"",IF(Z295="","--",IF(Z295="3E","3E",LOOKUP(Z295/AB$2,{0,0.4,0.45,0.5,0.55,0.6,0.65,0.7,0.75,0.8,1},{0,2,2.25,2.5,2.75,3,3.25,3.5,3.75,4}))))</f>
        <v/>
      </c>
      <c r="AC295" s="2" t="str">
        <f>IF(COUNT($A295)=0,"",IF($A295&lt;&gt;DRAFT!$B297,"ERR",IF(DRAFT!CF297&gt;0,DRAFT!CF297,"")))</f>
        <v/>
      </c>
      <c r="AD295" s="2" t="str">
        <f>IF(COUNT($A295)=0,"",IF(AC295="3E","3E",IF(AC295="","I",LOOKUP(AC295/AE$2,{0,0.4,0.45,0.5,0.55,0.6,0.65,0.7,0.75,0.8,1},{"F","D","C","C+","B-","B","B+","A-","A","A+"}))))</f>
        <v/>
      </c>
      <c r="AE295" s="1" t="str">
        <f>IF(COUNT($A295)=0,"",IF(AC295="","--",IF(AC295="3E","3E",LOOKUP(AC295/AE$2,{0,0.4,0.45,0.5,0.55,0.6,0.65,0.7,0.75,0.8,1},{0,2,2.25,2.5,2.75,3,3.25,3.5,3.75,4}))))</f>
        <v/>
      </c>
      <c r="AF295" s="2" t="str">
        <f>IF(COUNT($A295)=0,"",IF($A295&lt;&gt;DRAFT!$B297,"ERR",IF(DRAFT!CI297&gt;0,DRAFT!CK297,"")))</f>
        <v/>
      </c>
      <c r="AG295" s="2" t="str">
        <f>IF(COUNT($A295)=0,"",IF(AF295="3E","3E",IF(AF295="","I",LOOKUP(AF295/AH$2,{0,0.4,0.45,0.5,0.55,0.6,0.65,0.7,0.75,0.8,1},{"F","D","C","C+","B-","B","B+","A-","A","A+"}))))</f>
        <v/>
      </c>
      <c r="AH295" s="1" t="str">
        <f>IF(COUNT($A295)=0,"",IF(AF295="","--",IF(AF295="3E","3E",LOOKUP(AF295/AH$2,{0,0.4,0.45,0.5,0.55,0.6,0.65,0.7,0.75,0.8,1},{0,2,2.25,2.5,2.75,3,3.25,3.5,3.75,4}))))</f>
        <v/>
      </c>
      <c r="AI295" s="2" t="str">
        <f>IF($A295&lt;&gt;DRAFT!$B297,"ERR",IF(OR(COUNT($A295)=0,COUNT(DRAFT!CL297:CN297,DRAFT!CP297:CR297)=0),"",CEILING(SUM(DRAFT!CO297,DRAFT!CS297,DRAFT!CT297),1)))</f>
        <v/>
      </c>
      <c r="AJ295" s="2" t="str">
        <f>IF(COUNT($A295)=0,"",IF(AI295="3E","3E",IF(AI295="","I",LOOKUP(AI295/AK$2,{0,0.4,0.45,0.5,0.55,0.6,0.65,0.7,0.75,0.8,1},{"F","D","C","C+","B-","B","B+","A-","A","A+"}))))</f>
        <v/>
      </c>
      <c r="AK295" s="1" t="str">
        <f>IF(COUNT($A295)=0,"",IF(AI295="","--",IF(AI295="3E","3E",LOOKUP(AI295/AK$2,{0,0.4,0.45,0.5,0.55,0.6,0.65,0.7,0.75,0.8,1},{0,2,2.25,2.5,2.75,3,3.25,3.5,3.75,4}))))</f>
        <v/>
      </c>
      <c r="AL295" s="4" t="str">
        <f>IF(OR(COUNT($A295)=0,COUNT(B295:AK295)=0),"",IF(COUNTIF(B295:AK295,"3E")&gt;0,"3E",IF(DRAFT!$A297="R",TRUNC(SUMPRODUCT(RGP,RCP)/TCP,3),TRUNC((SUMPRODUCT(--(IMDGP&gt;0)*IMDGP,IMCP)+CEILING(DRAFT!$DB297*42,0.25))/TCP,3))))</f>
        <v/>
      </c>
      <c r="AM295" s="2" t="str">
        <f>IF(OR(COUNT($A295)=0,COUNT(B295:AK295)=0),"",IF(COUNTIF(B295:AK295,"3E")&gt;0,"3E",IF(DRAFT!$A297="R",SUMPRODUCT(--(RGP&gt;=2),RCP),SUMPRODUCT(--(IMDGP&gt;0),--(IMGP=0),IMCP)+DRAFT!$DC297)))</f>
        <v/>
      </c>
      <c r="AN295" s="67" t="str">
        <f>IF(AL295="3E","3E",IF(COUNT($A295)=0,"",IF(COUNT(AI295)=0,"--",ROUND(((CEILING(DRAFT!$CV297*38,0.25)+CEILING(DRAFT!$CX297*38,0.25)+CEILING(DRAFT!$CZ297*42,0.25)+CEILING($AL295*42,0.25))/160),2))))</f>
        <v/>
      </c>
      <c r="AO295" s="2" t="str">
        <f>IF(AN295="3E","3E",IF(COUNT($A295)=0,"",IF(COUNT(AN295)=0,"I",LOOKUP(AN295,{0,2,2.25,2.5,2.75,3,3.25,3.5,3.75,4},{"F","D","C","C+","B-","B","B+","A-","A","A+"}))))</f>
        <v/>
      </c>
      <c r="AP295" s="2" t="str">
        <f>IF(AN295="3E","3E",IF(OR(COUNT(A295)=0,COUNT(AN295)=0),"",DRAFT!CW297+DRAFT!CY297+DRAFT!DA297+N(TABULATION!AM295)))</f>
        <v/>
      </c>
      <c r="AQ295" s="2" t="str">
        <f>IF(OR(COUNT($A295)=0,COUNT(B295:AK295)=0),"",IF(COUNTIF(B295:AM295,"3E")&gt;0,"3E",IF(AND(DRAFT!$A297="IM",OR($AL295&gt;DRAFT!$DB297,$AM295&gt;DRAFT!$DC297)),"IMPROVED",IF(AND(DRAFT!$A297="IM",$AL295&lt;=DRAFT!$DB297,$AM295&lt;=DRAFT!$DC297),"NOT IMPROVED",IF(AND(DRAFT!CU297="S",AH295&gt;=2,AK295&gt;=2,AN295&gt;=2.5,AP295&gt;=144),"PASS","FAIL")))))</f>
        <v/>
      </c>
      <c r="AR295" s="2" t="str">
        <f t="shared" si="8"/>
        <v/>
      </c>
      <c r="AS295" s="2" t="str">
        <f t="shared" si="9"/>
        <v/>
      </c>
    </row>
    <row r="296" spans="1:45" ht="18.95" customHeight="1" x14ac:dyDescent="0.25">
      <c r="A296" s="3" t="str">
        <f>IF(DRAFT!$B298="","",DRAFT!$B298)</f>
        <v/>
      </c>
      <c r="B296" s="2" t="str">
        <f>IF(COUNT($A296)=0,"",IF($A296&lt;&gt;DRAFT!$B298,"ERR",IF(DRAFT!I298="3E","3E",IF(COUNT(DRAFT!E298,DRAFT!I298)&gt;0,DRAFT!J298,""))))</f>
        <v/>
      </c>
      <c r="C296" s="2" t="str">
        <f>IF(COUNT($A296)=0,"",IF(B296="3E","3E",IF(B296="","I",LOOKUP(B296/D$2,{0,0.4,0.45,0.5,0.55,0.6,0.65,0.7,0.75,0.8,1},{"F","D","C","C+","B-","B","B+","A-","A","A+"}))))</f>
        <v/>
      </c>
      <c r="D296" s="1" t="str">
        <f>IF(COUNT($A296)=0,"",IF(B296="","--",IF(B296="3E","3E",LOOKUP(B296/D$2,{0,0.4,0.45,0.5,0.55,0.6,0.65,0.7,0.75,0.8,1},{0,2,2.25,2.5,2.75,3,3.25,3.5,3.75,4}))))</f>
        <v/>
      </c>
      <c r="E296" s="2" t="str">
        <f>IF(COUNT($A296)=0,"",IF($A296&lt;&gt;DRAFT!$B298,"ERR",IF(DRAFT!R298="3E","3E",IF(COUNT(DRAFT!N298,DRAFT!R298)&gt;0,DRAFT!S298,""))))</f>
        <v/>
      </c>
      <c r="F296" s="2" t="str">
        <f>IF(COUNT($A296)=0,"",IF(E296="3E","3E",IF(E296="","I",LOOKUP(E296/G$2,{0,0.4,0.45,0.5,0.55,0.6,0.65,0.7,0.75,0.8,1},{"F","D","C","C+","B-","B","B+","A-","A","A+"}))))</f>
        <v/>
      </c>
      <c r="G296" s="1" t="str">
        <f>IF(COUNT($A296)=0,"",IF(E296="","--",IF(E296="3E","3E",LOOKUP(E296/G$2,{0,0.4,0.45,0.5,0.55,0.6,0.65,0.7,0.75,0.8,1},{0,2,2.25,2.5,2.75,3,3.25,3.5,3.75,4}))))</f>
        <v/>
      </c>
      <c r="H296" s="2" t="str">
        <f>IF(COUNT($A296)=0,"",IF($A296&lt;&gt;DRAFT!$B298,"ERR",IF(DRAFT!AA298="3E","3E",IF(COUNT(DRAFT!W298,DRAFT!AA298)&gt;0,DRAFT!AB298,""))))</f>
        <v/>
      </c>
      <c r="I296" s="2" t="str">
        <f>IF(COUNT($A296)=0,"",IF(H296="3E","3E",IF(H296="","I",LOOKUP(H296/J$2,{0,0.4,0.45,0.5,0.55,0.6,0.65,0.7,0.75,0.8,1},{"F","D","C","C+","B-","B","B+","A-","A","A+"}))))</f>
        <v/>
      </c>
      <c r="J296" s="1" t="str">
        <f>IF(COUNT($A296)=0,"",IF(H296="","--",IF(H296="3E","3E",LOOKUP(H296/J$2,{0,0.4,0.45,0.5,0.55,0.6,0.65,0.7,0.75,0.8,1},{0,2,2.25,2.5,2.75,3,3.25,3.5,3.75,4}))))</f>
        <v/>
      </c>
      <c r="K296" s="2" t="str">
        <f>IF(COUNT($A296)=0,"",IF($A296&lt;&gt;DRAFT!$B298,"ERR",IF(DRAFT!AJ298="3E","3E",IF(COUNT(DRAFT!AF298,DRAFT!AJ298)&gt;0,DRAFT!AK298,""))))</f>
        <v/>
      </c>
      <c r="L296" s="2" t="str">
        <f>IF(COUNT($A296)=0,"",IF(K296="3E","3E",IF(K296="","I",LOOKUP(K296/M$2,{0,0.4,0.45,0.5,0.55,0.6,0.65,0.7,0.75,0.8,1},{"F","D","C","C+","B-","B","B+","A-","A","A+"}))))</f>
        <v/>
      </c>
      <c r="M296" s="1" t="str">
        <f>IF(COUNT($A296)=0,"",IF(K296="","--",IF(K296="3E","3E",LOOKUP(K296/M$2,{0,0.4,0.45,0.5,0.55,0.6,0.65,0.7,0.75,0.8,1},{0,2,2.25,2.5,2.75,3,3.25,3.5,3.75,4}))))</f>
        <v/>
      </c>
      <c r="N296" s="2" t="str">
        <f>IF(COUNT($A296)=0,"",IF($A296&lt;&gt;DRAFT!$B298,"ERR",IF(DRAFT!AS298="3E","3E",IF(COUNT(DRAFT!AO298,DRAFT!AS298)&gt;0,DRAFT!AT298,""))))</f>
        <v/>
      </c>
      <c r="O296" s="2" t="str">
        <f>IF(COUNT($A296)=0,"",IF(N296="3E","3E",IF(N296="","I",LOOKUP(N296/P$2,{0,0.4,0.45,0.5,0.55,0.6,0.65,0.7,0.75,0.8,1},{"F","D","C","C+","B-","B","B+","A-","A","A+"}))))</f>
        <v/>
      </c>
      <c r="P296" s="1" t="str">
        <f>IF(COUNT($A296)=0,"",IF(N296="","--",IF(N296="3E","3E",LOOKUP(N296/P$2,{0,0.4,0.45,0.5,0.55,0.6,0.65,0.7,0.75,0.8,1},{0,2,2.25,2.5,2.75,3,3.25,3.5,3.75,4}))))</f>
        <v/>
      </c>
      <c r="Q296" s="2" t="str">
        <f>IF(COUNT($A296)=0,"",IF($A296&lt;&gt;DRAFT!$B298,"ERR",IF(DRAFT!BB298="3E","3E",IF(COUNT(DRAFT!AX298,DRAFT!BB298)&gt;0,DRAFT!BC298,""))))</f>
        <v/>
      </c>
      <c r="R296" s="2" t="str">
        <f>IF(COUNT($A296)=0,"",IF(Q296="3E","3E",IF(Q296="","I",LOOKUP(Q296/S$2,{0,0.4,0.45,0.5,0.55,0.6,0.65,0.7,0.75,0.8,1},{"F","D","C","C+","B-","B","B+","A-","A","A+"}))))</f>
        <v/>
      </c>
      <c r="S296" s="1" t="str">
        <f>IF(COUNT($A296)=0,"",IF(Q296="","--",IF(Q296="3E","3E",LOOKUP(Q296/S$2,{0,0.4,0.45,0.5,0.55,0.6,0.65,0.7,0.75,0.8,1},{0,2,2.25,2.5,2.75,3,3.25,3.5,3.75,4}))))</f>
        <v/>
      </c>
      <c r="T296" s="2" t="str">
        <f>IF(COUNT($A296)=0,"",IF($A296&lt;&gt;DRAFT!$B298,"ERR",IF(DRAFT!BK298="3E","3E",IF(COUNT(DRAFT!BG298,DRAFT!BK298)&gt;0,DRAFT!BL298,""))))</f>
        <v/>
      </c>
      <c r="U296" s="2" t="str">
        <f>IF(COUNT($A296)=0,"",IF(T296="3E","3E",IF(T296="","I",LOOKUP(T296/V$2,{0,0.4,0.45,0.5,0.55,0.6,0.65,0.7,0.75,0.8,1},{"F","D","C","C+","B-","B","B+","A-","A","A+"}))))</f>
        <v/>
      </c>
      <c r="V296" s="1" t="str">
        <f>IF(COUNT($A296)=0,"",IF(T296="","--",IF(T296="3E","3E",LOOKUP(T296/V$2,{0,0.4,0.45,0.5,0.55,0.6,0.65,0.7,0.75,0.8,1},{0,2,2.25,2.5,2.75,3,3.25,3.5,3.75,4}))))</f>
        <v/>
      </c>
      <c r="W296" s="2" t="str">
        <f>IF(COUNT($A296)=0,"",IF($A296&lt;&gt;DRAFT!$B298,"ERR",IF(DRAFT!BT298="3E","3E",IF(COUNT(DRAFT!BP298,DRAFT!BT298)&gt;0,DRAFT!BU298,""))))</f>
        <v/>
      </c>
      <c r="X296" s="2" t="str">
        <f>IF(COUNT($A296)=0,"",IF(W296="3E","3E",IF(W296="","I",LOOKUP(W296/Y$2,{0,0.4,0.45,0.5,0.55,0.6,0.65,0.7,0.75,0.8,1},{"F","D","C","C+","B-","B","B+","A-","A","A+"}))))</f>
        <v/>
      </c>
      <c r="Y296" s="1" t="str">
        <f>IF(COUNT($A296)=0,"",IF(W296="","--",IF(W296="3E","3E",LOOKUP(W296/Y$2,{0,0.4,0.45,0.5,0.55,0.6,0.65,0.7,0.75,0.8,1},{0,2,2.25,2.5,2.75,3,3.25,3.5,3.75,4}))))</f>
        <v/>
      </c>
      <c r="Z296" s="2" t="str">
        <f>IF(COUNT($A296)=0,"",IF($A296&lt;&gt;DRAFT!$B298,"ERR",IF(DRAFT!CC298="3E","3E",IF(COUNT(DRAFT!BY298,DRAFT!CC298)&gt;0,DRAFT!CD298,""))))</f>
        <v/>
      </c>
      <c r="AA296" s="2" t="str">
        <f>IF(COUNT($A296)=0,"",IF(Z296="3E","3E",IF(Z296="","I",LOOKUP(Z296/AB$2,{0,0.4,0.45,0.5,0.55,0.6,0.65,0.7,0.75,0.8,1},{"F","D","C","C+","B-","B","B+","A-","A","A+"}))))</f>
        <v/>
      </c>
      <c r="AB296" s="1" t="str">
        <f>IF(COUNT($A296)=0,"",IF(Z296="","--",IF(Z296="3E","3E",LOOKUP(Z296/AB$2,{0,0.4,0.45,0.5,0.55,0.6,0.65,0.7,0.75,0.8,1},{0,2,2.25,2.5,2.75,3,3.25,3.5,3.75,4}))))</f>
        <v/>
      </c>
      <c r="AC296" s="2" t="str">
        <f>IF(COUNT($A296)=0,"",IF($A296&lt;&gt;DRAFT!$B298,"ERR",IF(DRAFT!CF298&gt;0,DRAFT!CF298,"")))</f>
        <v/>
      </c>
      <c r="AD296" s="2" t="str">
        <f>IF(COUNT($A296)=0,"",IF(AC296="3E","3E",IF(AC296="","I",LOOKUP(AC296/AE$2,{0,0.4,0.45,0.5,0.55,0.6,0.65,0.7,0.75,0.8,1},{"F","D","C","C+","B-","B","B+","A-","A","A+"}))))</f>
        <v/>
      </c>
      <c r="AE296" s="1" t="str">
        <f>IF(COUNT($A296)=0,"",IF(AC296="","--",IF(AC296="3E","3E",LOOKUP(AC296/AE$2,{0,0.4,0.45,0.5,0.55,0.6,0.65,0.7,0.75,0.8,1},{0,2,2.25,2.5,2.75,3,3.25,3.5,3.75,4}))))</f>
        <v/>
      </c>
      <c r="AF296" s="2" t="str">
        <f>IF(COUNT($A296)=0,"",IF($A296&lt;&gt;DRAFT!$B298,"ERR",IF(DRAFT!CI298&gt;0,DRAFT!CK298,"")))</f>
        <v/>
      </c>
      <c r="AG296" s="2" t="str">
        <f>IF(COUNT($A296)=0,"",IF(AF296="3E","3E",IF(AF296="","I",LOOKUP(AF296/AH$2,{0,0.4,0.45,0.5,0.55,0.6,0.65,0.7,0.75,0.8,1},{"F","D","C","C+","B-","B","B+","A-","A","A+"}))))</f>
        <v/>
      </c>
      <c r="AH296" s="1" t="str">
        <f>IF(COUNT($A296)=0,"",IF(AF296="","--",IF(AF296="3E","3E",LOOKUP(AF296/AH$2,{0,0.4,0.45,0.5,0.55,0.6,0.65,0.7,0.75,0.8,1},{0,2,2.25,2.5,2.75,3,3.25,3.5,3.75,4}))))</f>
        <v/>
      </c>
      <c r="AI296" s="2" t="str">
        <f>IF($A296&lt;&gt;DRAFT!$B298,"ERR",IF(OR(COUNT($A296)=0,COUNT(DRAFT!CL298:CN298,DRAFT!CP298:CR298)=0),"",CEILING(SUM(DRAFT!CO298,DRAFT!CS298,DRAFT!CT298),1)))</f>
        <v/>
      </c>
      <c r="AJ296" s="2" t="str">
        <f>IF(COUNT($A296)=0,"",IF(AI296="3E","3E",IF(AI296="","I",LOOKUP(AI296/AK$2,{0,0.4,0.45,0.5,0.55,0.6,0.65,0.7,0.75,0.8,1},{"F","D","C","C+","B-","B","B+","A-","A","A+"}))))</f>
        <v/>
      </c>
      <c r="AK296" s="1" t="str">
        <f>IF(COUNT($A296)=0,"",IF(AI296="","--",IF(AI296="3E","3E",LOOKUP(AI296/AK$2,{0,0.4,0.45,0.5,0.55,0.6,0.65,0.7,0.75,0.8,1},{0,2,2.25,2.5,2.75,3,3.25,3.5,3.75,4}))))</f>
        <v/>
      </c>
      <c r="AL296" s="4" t="str">
        <f>IF(OR(COUNT($A296)=0,COUNT(B296:AK296)=0),"",IF(COUNTIF(B296:AK296,"3E")&gt;0,"3E",IF(DRAFT!$A298="R",TRUNC(SUMPRODUCT(RGP,RCP)/TCP,3),TRUNC((SUMPRODUCT(--(IMDGP&gt;0)*IMDGP,IMCP)+CEILING(DRAFT!$DB298*42,0.25))/TCP,3))))</f>
        <v/>
      </c>
      <c r="AM296" s="2" t="str">
        <f>IF(OR(COUNT($A296)=0,COUNT(B296:AK296)=0),"",IF(COUNTIF(B296:AK296,"3E")&gt;0,"3E",IF(DRAFT!$A298="R",SUMPRODUCT(--(RGP&gt;=2),RCP),SUMPRODUCT(--(IMDGP&gt;0),--(IMGP=0),IMCP)+DRAFT!$DC298)))</f>
        <v/>
      </c>
      <c r="AN296" s="67" t="str">
        <f>IF(AL296="3E","3E",IF(COUNT($A296)=0,"",IF(COUNT(AI296)=0,"--",ROUND(((CEILING(DRAFT!$CV298*38,0.25)+CEILING(DRAFT!$CX298*38,0.25)+CEILING(DRAFT!$CZ298*42,0.25)+CEILING($AL296*42,0.25))/160),2))))</f>
        <v/>
      </c>
      <c r="AO296" s="2" t="str">
        <f>IF(AN296="3E","3E",IF(COUNT($A296)=0,"",IF(COUNT(AN296)=0,"I",LOOKUP(AN296,{0,2,2.25,2.5,2.75,3,3.25,3.5,3.75,4},{"F","D","C","C+","B-","B","B+","A-","A","A+"}))))</f>
        <v/>
      </c>
      <c r="AP296" s="2" t="str">
        <f>IF(AN296="3E","3E",IF(OR(COUNT(A296)=0,COUNT(AN296)=0),"",DRAFT!CW298+DRAFT!CY298+DRAFT!DA298+N(TABULATION!AM296)))</f>
        <v/>
      </c>
      <c r="AQ296" s="2" t="str">
        <f>IF(OR(COUNT($A296)=0,COUNT(B296:AK296)=0),"",IF(COUNTIF(B296:AM296,"3E")&gt;0,"3E",IF(AND(DRAFT!$A298="IM",OR($AL296&gt;DRAFT!$DB298,$AM296&gt;DRAFT!$DC298)),"IMPROVED",IF(AND(DRAFT!$A298="IM",$AL296&lt;=DRAFT!$DB298,$AM296&lt;=DRAFT!$DC298),"NOT IMPROVED",IF(AND(DRAFT!CU298="S",AH296&gt;=2,AK296&gt;=2,AN296&gt;=2.5,AP296&gt;=144),"PASS","FAIL")))))</f>
        <v/>
      </c>
      <c r="AR296" s="2" t="str">
        <f t="shared" si="8"/>
        <v/>
      </c>
      <c r="AS296" s="2" t="str">
        <f t="shared" si="9"/>
        <v/>
      </c>
    </row>
    <row r="297" spans="1:45" ht="18.95" customHeight="1" x14ac:dyDescent="0.25">
      <c r="A297" s="3" t="str">
        <f>IF(DRAFT!$B299="","",DRAFT!$B299)</f>
        <v/>
      </c>
      <c r="B297" s="2" t="str">
        <f>IF(COUNT($A297)=0,"",IF($A297&lt;&gt;DRAFT!$B299,"ERR",IF(DRAFT!I299="3E","3E",IF(COUNT(DRAFT!E299,DRAFT!I299)&gt;0,DRAFT!J299,""))))</f>
        <v/>
      </c>
      <c r="C297" s="2" t="str">
        <f>IF(COUNT($A297)=0,"",IF(B297="3E","3E",IF(B297="","I",LOOKUP(B297/D$2,{0,0.4,0.45,0.5,0.55,0.6,0.65,0.7,0.75,0.8,1},{"F","D","C","C+","B-","B","B+","A-","A","A+"}))))</f>
        <v/>
      </c>
      <c r="D297" s="1" t="str">
        <f>IF(COUNT($A297)=0,"",IF(B297="","--",IF(B297="3E","3E",LOOKUP(B297/D$2,{0,0.4,0.45,0.5,0.55,0.6,0.65,0.7,0.75,0.8,1},{0,2,2.25,2.5,2.75,3,3.25,3.5,3.75,4}))))</f>
        <v/>
      </c>
      <c r="E297" s="2" t="str">
        <f>IF(COUNT($A297)=0,"",IF($A297&lt;&gt;DRAFT!$B299,"ERR",IF(DRAFT!R299="3E","3E",IF(COUNT(DRAFT!N299,DRAFT!R299)&gt;0,DRAFT!S299,""))))</f>
        <v/>
      </c>
      <c r="F297" s="2" t="str">
        <f>IF(COUNT($A297)=0,"",IF(E297="3E","3E",IF(E297="","I",LOOKUP(E297/G$2,{0,0.4,0.45,0.5,0.55,0.6,0.65,0.7,0.75,0.8,1},{"F","D","C","C+","B-","B","B+","A-","A","A+"}))))</f>
        <v/>
      </c>
      <c r="G297" s="1" t="str">
        <f>IF(COUNT($A297)=0,"",IF(E297="","--",IF(E297="3E","3E",LOOKUP(E297/G$2,{0,0.4,0.45,0.5,0.55,0.6,0.65,0.7,0.75,0.8,1},{0,2,2.25,2.5,2.75,3,3.25,3.5,3.75,4}))))</f>
        <v/>
      </c>
      <c r="H297" s="2" t="str">
        <f>IF(COUNT($A297)=0,"",IF($A297&lt;&gt;DRAFT!$B299,"ERR",IF(DRAFT!AA299="3E","3E",IF(COUNT(DRAFT!W299,DRAFT!AA299)&gt;0,DRAFT!AB299,""))))</f>
        <v/>
      </c>
      <c r="I297" s="2" t="str">
        <f>IF(COUNT($A297)=0,"",IF(H297="3E","3E",IF(H297="","I",LOOKUP(H297/J$2,{0,0.4,0.45,0.5,0.55,0.6,0.65,0.7,0.75,0.8,1},{"F","D","C","C+","B-","B","B+","A-","A","A+"}))))</f>
        <v/>
      </c>
      <c r="J297" s="1" t="str">
        <f>IF(COUNT($A297)=0,"",IF(H297="","--",IF(H297="3E","3E",LOOKUP(H297/J$2,{0,0.4,0.45,0.5,0.55,0.6,0.65,0.7,0.75,0.8,1},{0,2,2.25,2.5,2.75,3,3.25,3.5,3.75,4}))))</f>
        <v/>
      </c>
      <c r="K297" s="2" t="str">
        <f>IF(COUNT($A297)=0,"",IF($A297&lt;&gt;DRAFT!$B299,"ERR",IF(DRAFT!AJ299="3E","3E",IF(COUNT(DRAFT!AF299,DRAFT!AJ299)&gt;0,DRAFT!AK299,""))))</f>
        <v/>
      </c>
      <c r="L297" s="2" t="str">
        <f>IF(COUNT($A297)=0,"",IF(K297="3E","3E",IF(K297="","I",LOOKUP(K297/M$2,{0,0.4,0.45,0.5,0.55,0.6,0.65,0.7,0.75,0.8,1},{"F","D","C","C+","B-","B","B+","A-","A","A+"}))))</f>
        <v/>
      </c>
      <c r="M297" s="1" t="str">
        <f>IF(COUNT($A297)=0,"",IF(K297="","--",IF(K297="3E","3E",LOOKUP(K297/M$2,{0,0.4,0.45,0.5,0.55,0.6,0.65,0.7,0.75,0.8,1},{0,2,2.25,2.5,2.75,3,3.25,3.5,3.75,4}))))</f>
        <v/>
      </c>
      <c r="N297" s="2" t="str">
        <f>IF(COUNT($A297)=0,"",IF($A297&lt;&gt;DRAFT!$B299,"ERR",IF(DRAFT!AS299="3E","3E",IF(COUNT(DRAFT!AO299,DRAFT!AS299)&gt;0,DRAFT!AT299,""))))</f>
        <v/>
      </c>
      <c r="O297" s="2" t="str">
        <f>IF(COUNT($A297)=0,"",IF(N297="3E","3E",IF(N297="","I",LOOKUP(N297/P$2,{0,0.4,0.45,0.5,0.55,0.6,0.65,0.7,0.75,0.8,1},{"F","D","C","C+","B-","B","B+","A-","A","A+"}))))</f>
        <v/>
      </c>
      <c r="P297" s="1" t="str">
        <f>IF(COUNT($A297)=0,"",IF(N297="","--",IF(N297="3E","3E",LOOKUP(N297/P$2,{0,0.4,0.45,0.5,0.55,0.6,0.65,0.7,0.75,0.8,1},{0,2,2.25,2.5,2.75,3,3.25,3.5,3.75,4}))))</f>
        <v/>
      </c>
      <c r="Q297" s="2" t="str">
        <f>IF(COUNT($A297)=0,"",IF($A297&lt;&gt;DRAFT!$B299,"ERR",IF(DRAFT!BB299="3E","3E",IF(COUNT(DRAFT!AX299,DRAFT!BB299)&gt;0,DRAFT!BC299,""))))</f>
        <v/>
      </c>
      <c r="R297" s="2" t="str">
        <f>IF(COUNT($A297)=0,"",IF(Q297="3E","3E",IF(Q297="","I",LOOKUP(Q297/S$2,{0,0.4,0.45,0.5,0.55,0.6,0.65,0.7,0.75,0.8,1},{"F","D","C","C+","B-","B","B+","A-","A","A+"}))))</f>
        <v/>
      </c>
      <c r="S297" s="1" t="str">
        <f>IF(COUNT($A297)=0,"",IF(Q297="","--",IF(Q297="3E","3E",LOOKUP(Q297/S$2,{0,0.4,0.45,0.5,0.55,0.6,0.65,0.7,0.75,0.8,1},{0,2,2.25,2.5,2.75,3,3.25,3.5,3.75,4}))))</f>
        <v/>
      </c>
      <c r="T297" s="2" t="str">
        <f>IF(COUNT($A297)=0,"",IF($A297&lt;&gt;DRAFT!$B299,"ERR",IF(DRAFT!BK299="3E","3E",IF(COUNT(DRAFT!BG299,DRAFT!BK299)&gt;0,DRAFT!BL299,""))))</f>
        <v/>
      </c>
      <c r="U297" s="2" t="str">
        <f>IF(COUNT($A297)=0,"",IF(T297="3E","3E",IF(T297="","I",LOOKUP(T297/V$2,{0,0.4,0.45,0.5,0.55,0.6,0.65,0.7,0.75,0.8,1},{"F","D","C","C+","B-","B","B+","A-","A","A+"}))))</f>
        <v/>
      </c>
      <c r="V297" s="1" t="str">
        <f>IF(COUNT($A297)=0,"",IF(T297="","--",IF(T297="3E","3E",LOOKUP(T297/V$2,{0,0.4,0.45,0.5,0.55,0.6,0.65,0.7,0.75,0.8,1},{0,2,2.25,2.5,2.75,3,3.25,3.5,3.75,4}))))</f>
        <v/>
      </c>
      <c r="W297" s="2" t="str">
        <f>IF(COUNT($A297)=0,"",IF($A297&lt;&gt;DRAFT!$B299,"ERR",IF(DRAFT!BT299="3E","3E",IF(COUNT(DRAFT!BP299,DRAFT!BT299)&gt;0,DRAFT!BU299,""))))</f>
        <v/>
      </c>
      <c r="X297" s="2" t="str">
        <f>IF(COUNT($A297)=0,"",IF(W297="3E","3E",IF(W297="","I",LOOKUP(W297/Y$2,{0,0.4,0.45,0.5,0.55,0.6,0.65,0.7,0.75,0.8,1},{"F","D","C","C+","B-","B","B+","A-","A","A+"}))))</f>
        <v/>
      </c>
      <c r="Y297" s="1" t="str">
        <f>IF(COUNT($A297)=0,"",IF(W297="","--",IF(W297="3E","3E",LOOKUP(W297/Y$2,{0,0.4,0.45,0.5,0.55,0.6,0.65,0.7,0.75,0.8,1},{0,2,2.25,2.5,2.75,3,3.25,3.5,3.75,4}))))</f>
        <v/>
      </c>
      <c r="Z297" s="2" t="str">
        <f>IF(COUNT($A297)=0,"",IF($A297&lt;&gt;DRAFT!$B299,"ERR",IF(DRAFT!CC299="3E","3E",IF(COUNT(DRAFT!BY299,DRAFT!CC299)&gt;0,DRAFT!CD299,""))))</f>
        <v/>
      </c>
      <c r="AA297" s="2" t="str">
        <f>IF(COUNT($A297)=0,"",IF(Z297="3E","3E",IF(Z297="","I",LOOKUP(Z297/AB$2,{0,0.4,0.45,0.5,0.55,0.6,0.65,0.7,0.75,0.8,1},{"F","D","C","C+","B-","B","B+","A-","A","A+"}))))</f>
        <v/>
      </c>
      <c r="AB297" s="1" t="str">
        <f>IF(COUNT($A297)=0,"",IF(Z297="","--",IF(Z297="3E","3E",LOOKUP(Z297/AB$2,{0,0.4,0.45,0.5,0.55,0.6,0.65,0.7,0.75,0.8,1},{0,2,2.25,2.5,2.75,3,3.25,3.5,3.75,4}))))</f>
        <v/>
      </c>
      <c r="AC297" s="2" t="str">
        <f>IF(COUNT($A297)=0,"",IF($A297&lt;&gt;DRAFT!$B299,"ERR",IF(DRAFT!CF299&gt;0,DRAFT!CF299,"")))</f>
        <v/>
      </c>
      <c r="AD297" s="2" t="str">
        <f>IF(COUNT($A297)=0,"",IF(AC297="3E","3E",IF(AC297="","I",LOOKUP(AC297/AE$2,{0,0.4,0.45,0.5,0.55,0.6,0.65,0.7,0.75,0.8,1},{"F","D","C","C+","B-","B","B+","A-","A","A+"}))))</f>
        <v/>
      </c>
      <c r="AE297" s="1" t="str">
        <f>IF(COUNT($A297)=0,"",IF(AC297="","--",IF(AC297="3E","3E",LOOKUP(AC297/AE$2,{0,0.4,0.45,0.5,0.55,0.6,0.65,0.7,0.75,0.8,1},{0,2,2.25,2.5,2.75,3,3.25,3.5,3.75,4}))))</f>
        <v/>
      </c>
      <c r="AF297" s="2" t="str">
        <f>IF(COUNT($A297)=0,"",IF($A297&lt;&gt;DRAFT!$B299,"ERR",IF(DRAFT!CI299&gt;0,DRAFT!CK299,"")))</f>
        <v/>
      </c>
      <c r="AG297" s="2" t="str">
        <f>IF(COUNT($A297)=0,"",IF(AF297="3E","3E",IF(AF297="","I",LOOKUP(AF297/AH$2,{0,0.4,0.45,0.5,0.55,0.6,0.65,0.7,0.75,0.8,1},{"F","D","C","C+","B-","B","B+","A-","A","A+"}))))</f>
        <v/>
      </c>
      <c r="AH297" s="1" t="str">
        <f>IF(COUNT($A297)=0,"",IF(AF297="","--",IF(AF297="3E","3E",LOOKUP(AF297/AH$2,{0,0.4,0.45,0.5,0.55,0.6,0.65,0.7,0.75,0.8,1},{0,2,2.25,2.5,2.75,3,3.25,3.5,3.75,4}))))</f>
        <v/>
      </c>
      <c r="AI297" s="2" t="str">
        <f>IF($A297&lt;&gt;DRAFT!$B299,"ERR",IF(OR(COUNT($A297)=0,COUNT(DRAFT!CL299:CN299,DRAFT!CP299:CR299)=0),"",CEILING(SUM(DRAFT!CO299,DRAFT!CS299,DRAFT!CT299),1)))</f>
        <v/>
      </c>
      <c r="AJ297" s="2" t="str">
        <f>IF(COUNT($A297)=0,"",IF(AI297="3E","3E",IF(AI297="","I",LOOKUP(AI297/AK$2,{0,0.4,0.45,0.5,0.55,0.6,0.65,0.7,0.75,0.8,1},{"F","D","C","C+","B-","B","B+","A-","A","A+"}))))</f>
        <v/>
      </c>
      <c r="AK297" s="1" t="str">
        <f>IF(COUNT($A297)=0,"",IF(AI297="","--",IF(AI297="3E","3E",LOOKUP(AI297/AK$2,{0,0.4,0.45,0.5,0.55,0.6,0.65,0.7,0.75,0.8,1},{0,2,2.25,2.5,2.75,3,3.25,3.5,3.75,4}))))</f>
        <v/>
      </c>
      <c r="AL297" s="4" t="str">
        <f>IF(OR(COUNT($A297)=0,COUNT(B297:AK297)=0),"",IF(COUNTIF(B297:AK297,"3E")&gt;0,"3E",IF(DRAFT!$A299="R",TRUNC(SUMPRODUCT(RGP,RCP)/TCP,3),TRUNC((SUMPRODUCT(--(IMDGP&gt;0)*IMDGP,IMCP)+CEILING(DRAFT!$DB299*42,0.25))/TCP,3))))</f>
        <v/>
      </c>
      <c r="AM297" s="2" t="str">
        <f>IF(OR(COUNT($A297)=0,COUNT(B297:AK297)=0),"",IF(COUNTIF(B297:AK297,"3E")&gt;0,"3E",IF(DRAFT!$A299="R",SUMPRODUCT(--(RGP&gt;=2),RCP),SUMPRODUCT(--(IMDGP&gt;0),--(IMGP=0),IMCP)+DRAFT!$DC299)))</f>
        <v/>
      </c>
      <c r="AN297" s="67" t="str">
        <f>IF(AL297="3E","3E",IF(COUNT($A297)=0,"",IF(COUNT(AI297)=0,"--",ROUND(((CEILING(DRAFT!$CV299*38,0.25)+CEILING(DRAFT!$CX299*38,0.25)+CEILING(DRAFT!$CZ299*42,0.25)+CEILING($AL297*42,0.25))/160),2))))</f>
        <v/>
      </c>
      <c r="AO297" s="2" t="str">
        <f>IF(AN297="3E","3E",IF(COUNT($A297)=0,"",IF(COUNT(AN297)=0,"I",LOOKUP(AN297,{0,2,2.25,2.5,2.75,3,3.25,3.5,3.75,4},{"F","D","C","C+","B-","B","B+","A-","A","A+"}))))</f>
        <v/>
      </c>
      <c r="AP297" s="2" t="str">
        <f>IF(AN297="3E","3E",IF(OR(COUNT(A297)=0,COUNT(AN297)=0),"",DRAFT!CW299+DRAFT!CY299+DRAFT!DA299+N(TABULATION!AM297)))</f>
        <v/>
      </c>
      <c r="AQ297" s="2" t="str">
        <f>IF(OR(COUNT($A297)=0,COUNT(B297:AK297)=0),"",IF(COUNTIF(B297:AM297,"3E")&gt;0,"3E",IF(AND(DRAFT!$A299="IM",OR($AL297&gt;DRAFT!$DB299,$AM297&gt;DRAFT!$DC299)),"IMPROVED",IF(AND(DRAFT!$A299="IM",$AL297&lt;=DRAFT!$DB299,$AM297&lt;=DRAFT!$DC299),"NOT IMPROVED",IF(AND(DRAFT!CU299="S",AH297&gt;=2,AK297&gt;=2,AN297&gt;=2.5,AP297&gt;=144),"PASS","FAIL")))))</f>
        <v/>
      </c>
      <c r="AR297" s="2" t="str">
        <f t="shared" si="8"/>
        <v/>
      </c>
      <c r="AS297" s="2" t="str">
        <f t="shared" si="9"/>
        <v/>
      </c>
    </row>
    <row r="298" spans="1:45" ht="18.95" customHeight="1" x14ac:dyDescent="0.25">
      <c r="A298" s="3" t="str">
        <f>IF(DRAFT!$B300="","",DRAFT!$B300)</f>
        <v/>
      </c>
      <c r="B298" s="2" t="str">
        <f>IF(COUNT($A298)=0,"",IF($A298&lt;&gt;DRAFT!$B300,"ERR",IF(DRAFT!I300="3E","3E",IF(COUNT(DRAFT!E300,DRAFT!I300)&gt;0,DRAFT!J300,""))))</f>
        <v/>
      </c>
      <c r="C298" s="2" t="str">
        <f>IF(COUNT($A298)=0,"",IF(B298="3E","3E",IF(B298="","I",LOOKUP(B298/D$2,{0,0.4,0.45,0.5,0.55,0.6,0.65,0.7,0.75,0.8,1},{"F","D","C","C+","B-","B","B+","A-","A","A+"}))))</f>
        <v/>
      </c>
      <c r="D298" s="1" t="str">
        <f>IF(COUNT($A298)=0,"",IF(B298="","--",IF(B298="3E","3E",LOOKUP(B298/D$2,{0,0.4,0.45,0.5,0.55,0.6,0.65,0.7,0.75,0.8,1},{0,2,2.25,2.5,2.75,3,3.25,3.5,3.75,4}))))</f>
        <v/>
      </c>
      <c r="E298" s="2" t="str">
        <f>IF(COUNT($A298)=0,"",IF($A298&lt;&gt;DRAFT!$B300,"ERR",IF(DRAFT!R300="3E","3E",IF(COUNT(DRAFT!N300,DRAFT!R300)&gt;0,DRAFT!S300,""))))</f>
        <v/>
      </c>
      <c r="F298" s="2" t="str">
        <f>IF(COUNT($A298)=0,"",IF(E298="3E","3E",IF(E298="","I",LOOKUP(E298/G$2,{0,0.4,0.45,0.5,0.55,0.6,0.65,0.7,0.75,0.8,1},{"F","D","C","C+","B-","B","B+","A-","A","A+"}))))</f>
        <v/>
      </c>
      <c r="G298" s="1" t="str">
        <f>IF(COUNT($A298)=0,"",IF(E298="","--",IF(E298="3E","3E",LOOKUP(E298/G$2,{0,0.4,0.45,0.5,0.55,0.6,0.65,0.7,0.75,0.8,1},{0,2,2.25,2.5,2.75,3,3.25,3.5,3.75,4}))))</f>
        <v/>
      </c>
      <c r="H298" s="2" t="str">
        <f>IF(COUNT($A298)=0,"",IF($A298&lt;&gt;DRAFT!$B300,"ERR",IF(DRAFT!AA300="3E","3E",IF(COUNT(DRAFT!W300,DRAFT!AA300)&gt;0,DRAFT!AB300,""))))</f>
        <v/>
      </c>
      <c r="I298" s="2" t="str">
        <f>IF(COUNT($A298)=0,"",IF(H298="3E","3E",IF(H298="","I",LOOKUP(H298/J$2,{0,0.4,0.45,0.5,0.55,0.6,0.65,0.7,0.75,0.8,1},{"F","D","C","C+","B-","B","B+","A-","A","A+"}))))</f>
        <v/>
      </c>
      <c r="J298" s="1" t="str">
        <f>IF(COUNT($A298)=0,"",IF(H298="","--",IF(H298="3E","3E",LOOKUP(H298/J$2,{0,0.4,0.45,0.5,0.55,0.6,0.65,0.7,0.75,0.8,1},{0,2,2.25,2.5,2.75,3,3.25,3.5,3.75,4}))))</f>
        <v/>
      </c>
      <c r="K298" s="2" t="str">
        <f>IF(COUNT($A298)=0,"",IF($A298&lt;&gt;DRAFT!$B300,"ERR",IF(DRAFT!AJ300="3E","3E",IF(COUNT(DRAFT!AF300,DRAFT!AJ300)&gt;0,DRAFT!AK300,""))))</f>
        <v/>
      </c>
      <c r="L298" s="2" t="str">
        <f>IF(COUNT($A298)=0,"",IF(K298="3E","3E",IF(K298="","I",LOOKUP(K298/M$2,{0,0.4,0.45,0.5,0.55,0.6,0.65,0.7,0.75,0.8,1},{"F","D","C","C+","B-","B","B+","A-","A","A+"}))))</f>
        <v/>
      </c>
      <c r="M298" s="1" t="str">
        <f>IF(COUNT($A298)=0,"",IF(K298="","--",IF(K298="3E","3E",LOOKUP(K298/M$2,{0,0.4,0.45,0.5,0.55,0.6,0.65,0.7,0.75,0.8,1},{0,2,2.25,2.5,2.75,3,3.25,3.5,3.75,4}))))</f>
        <v/>
      </c>
      <c r="N298" s="2" t="str">
        <f>IF(COUNT($A298)=0,"",IF($A298&lt;&gt;DRAFT!$B300,"ERR",IF(DRAFT!AS300="3E","3E",IF(COUNT(DRAFT!AO300,DRAFT!AS300)&gt;0,DRAFT!AT300,""))))</f>
        <v/>
      </c>
      <c r="O298" s="2" t="str">
        <f>IF(COUNT($A298)=0,"",IF(N298="3E","3E",IF(N298="","I",LOOKUP(N298/P$2,{0,0.4,0.45,0.5,0.55,0.6,0.65,0.7,0.75,0.8,1},{"F","D","C","C+","B-","B","B+","A-","A","A+"}))))</f>
        <v/>
      </c>
      <c r="P298" s="1" t="str">
        <f>IF(COUNT($A298)=0,"",IF(N298="","--",IF(N298="3E","3E",LOOKUP(N298/P$2,{0,0.4,0.45,0.5,0.55,0.6,0.65,0.7,0.75,0.8,1},{0,2,2.25,2.5,2.75,3,3.25,3.5,3.75,4}))))</f>
        <v/>
      </c>
      <c r="Q298" s="2" t="str">
        <f>IF(COUNT($A298)=0,"",IF($A298&lt;&gt;DRAFT!$B300,"ERR",IF(DRAFT!BB300="3E","3E",IF(COUNT(DRAFT!AX300,DRAFT!BB300)&gt;0,DRAFT!BC300,""))))</f>
        <v/>
      </c>
      <c r="R298" s="2" t="str">
        <f>IF(COUNT($A298)=0,"",IF(Q298="3E","3E",IF(Q298="","I",LOOKUP(Q298/S$2,{0,0.4,0.45,0.5,0.55,0.6,0.65,0.7,0.75,0.8,1},{"F","D","C","C+","B-","B","B+","A-","A","A+"}))))</f>
        <v/>
      </c>
      <c r="S298" s="1" t="str">
        <f>IF(COUNT($A298)=0,"",IF(Q298="","--",IF(Q298="3E","3E",LOOKUP(Q298/S$2,{0,0.4,0.45,0.5,0.55,0.6,0.65,0.7,0.75,0.8,1},{0,2,2.25,2.5,2.75,3,3.25,3.5,3.75,4}))))</f>
        <v/>
      </c>
      <c r="T298" s="2" t="str">
        <f>IF(COUNT($A298)=0,"",IF($A298&lt;&gt;DRAFT!$B300,"ERR",IF(DRAFT!BK300="3E","3E",IF(COUNT(DRAFT!BG300,DRAFT!BK300)&gt;0,DRAFT!BL300,""))))</f>
        <v/>
      </c>
      <c r="U298" s="2" t="str">
        <f>IF(COUNT($A298)=0,"",IF(T298="3E","3E",IF(T298="","I",LOOKUP(T298/V$2,{0,0.4,0.45,0.5,0.55,0.6,0.65,0.7,0.75,0.8,1},{"F","D","C","C+","B-","B","B+","A-","A","A+"}))))</f>
        <v/>
      </c>
      <c r="V298" s="1" t="str">
        <f>IF(COUNT($A298)=0,"",IF(T298="","--",IF(T298="3E","3E",LOOKUP(T298/V$2,{0,0.4,0.45,0.5,0.55,0.6,0.65,0.7,0.75,0.8,1},{0,2,2.25,2.5,2.75,3,3.25,3.5,3.75,4}))))</f>
        <v/>
      </c>
      <c r="W298" s="2" t="str">
        <f>IF(COUNT($A298)=0,"",IF($A298&lt;&gt;DRAFT!$B300,"ERR",IF(DRAFT!BT300="3E","3E",IF(COUNT(DRAFT!BP300,DRAFT!BT300)&gt;0,DRAFT!BU300,""))))</f>
        <v/>
      </c>
      <c r="X298" s="2" t="str">
        <f>IF(COUNT($A298)=0,"",IF(W298="3E","3E",IF(W298="","I",LOOKUP(W298/Y$2,{0,0.4,0.45,0.5,0.55,0.6,0.65,0.7,0.75,0.8,1},{"F","D","C","C+","B-","B","B+","A-","A","A+"}))))</f>
        <v/>
      </c>
      <c r="Y298" s="1" t="str">
        <f>IF(COUNT($A298)=0,"",IF(W298="","--",IF(W298="3E","3E",LOOKUP(W298/Y$2,{0,0.4,0.45,0.5,0.55,0.6,0.65,0.7,0.75,0.8,1},{0,2,2.25,2.5,2.75,3,3.25,3.5,3.75,4}))))</f>
        <v/>
      </c>
      <c r="Z298" s="2" t="str">
        <f>IF(COUNT($A298)=0,"",IF($A298&lt;&gt;DRAFT!$B300,"ERR",IF(DRAFT!CC300="3E","3E",IF(COUNT(DRAFT!BY300,DRAFT!CC300)&gt;0,DRAFT!CD300,""))))</f>
        <v/>
      </c>
      <c r="AA298" s="2" t="str">
        <f>IF(COUNT($A298)=0,"",IF(Z298="3E","3E",IF(Z298="","I",LOOKUP(Z298/AB$2,{0,0.4,0.45,0.5,0.55,0.6,0.65,0.7,0.75,0.8,1},{"F","D","C","C+","B-","B","B+","A-","A","A+"}))))</f>
        <v/>
      </c>
      <c r="AB298" s="1" t="str">
        <f>IF(COUNT($A298)=0,"",IF(Z298="","--",IF(Z298="3E","3E",LOOKUP(Z298/AB$2,{0,0.4,0.45,0.5,0.55,0.6,0.65,0.7,0.75,0.8,1},{0,2,2.25,2.5,2.75,3,3.25,3.5,3.75,4}))))</f>
        <v/>
      </c>
      <c r="AC298" s="2" t="str">
        <f>IF(COUNT($A298)=0,"",IF($A298&lt;&gt;DRAFT!$B300,"ERR",IF(DRAFT!CF300&gt;0,DRAFT!CF300,"")))</f>
        <v/>
      </c>
      <c r="AD298" s="2" t="str">
        <f>IF(COUNT($A298)=0,"",IF(AC298="3E","3E",IF(AC298="","I",LOOKUP(AC298/AE$2,{0,0.4,0.45,0.5,0.55,0.6,0.65,0.7,0.75,0.8,1},{"F","D","C","C+","B-","B","B+","A-","A","A+"}))))</f>
        <v/>
      </c>
      <c r="AE298" s="1" t="str">
        <f>IF(COUNT($A298)=0,"",IF(AC298="","--",IF(AC298="3E","3E",LOOKUP(AC298/AE$2,{0,0.4,0.45,0.5,0.55,0.6,0.65,0.7,0.75,0.8,1},{0,2,2.25,2.5,2.75,3,3.25,3.5,3.75,4}))))</f>
        <v/>
      </c>
      <c r="AF298" s="2" t="str">
        <f>IF(COUNT($A298)=0,"",IF($A298&lt;&gt;DRAFT!$B300,"ERR",IF(DRAFT!CI300&gt;0,DRAFT!CK300,"")))</f>
        <v/>
      </c>
      <c r="AG298" s="2" t="str">
        <f>IF(COUNT($A298)=0,"",IF(AF298="3E","3E",IF(AF298="","I",LOOKUP(AF298/AH$2,{0,0.4,0.45,0.5,0.55,0.6,0.65,0.7,0.75,0.8,1},{"F","D","C","C+","B-","B","B+","A-","A","A+"}))))</f>
        <v/>
      </c>
      <c r="AH298" s="1" t="str">
        <f>IF(COUNT($A298)=0,"",IF(AF298="","--",IF(AF298="3E","3E",LOOKUP(AF298/AH$2,{0,0.4,0.45,0.5,0.55,0.6,0.65,0.7,0.75,0.8,1},{0,2,2.25,2.5,2.75,3,3.25,3.5,3.75,4}))))</f>
        <v/>
      </c>
      <c r="AI298" s="2" t="str">
        <f>IF($A298&lt;&gt;DRAFT!$B300,"ERR",IF(OR(COUNT($A298)=0,COUNT(DRAFT!CL300:CN300,DRAFT!CP300:CR300)=0),"",CEILING(SUM(DRAFT!CO300,DRAFT!CS300,DRAFT!CT300),1)))</f>
        <v/>
      </c>
      <c r="AJ298" s="2" t="str">
        <f>IF(COUNT($A298)=0,"",IF(AI298="3E","3E",IF(AI298="","I",LOOKUP(AI298/AK$2,{0,0.4,0.45,0.5,0.55,0.6,0.65,0.7,0.75,0.8,1},{"F","D","C","C+","B-","B","B+","A-","A","A+"}))))</f>
        <v/>
      </c>
      <c r="AK298" s="1" t="str">
        <f>IF(COUNT($A298)=0,"",IF(AI298="","--",IF(AI298="3E","3E",LOOKUP(AI298/AK$2,{0,0.4,0.45,0.5,0.55,0.6,0.65,0.7,0.75,0.8,1},{0,2,2.25,2.5,2.75,3,3.25,3.5,3.75,4}))))</f>
        <v/>
      </c>
      <c r="AL298" s="4" t="str">
        <f>IF(OR(COUNT($A298)=0,COUNT(B298:AK298)=0),"",IF(COUNTIF(B298:AK298,"3E")&gt;0,"3E",IF(DRAFT!$A300="R",TRUNC(SUMPRODUCT(RGP,RCP)/TCP,3),TRUNC((SUMPRODUCT(--(IMDGP&gt;0)*IMDGP,IMCP)+CEILING(DRAFT!$DB300*42,0.25))/TCP,3))))</f>
        <v/>
      </c>
      <c r="AM298" s="2" t="str">
        <f>IF(OR(COUNT($A298)=0,COUNT(B298:AK298)=0),"",IF(COUNTIF(B298:AK298,"3E")&gt;0,"3E",IF(DRAFT!$A300="R",SUMPRODUCT(--(RGP&gt;=2),RCP),SUMPRODUCT(--(IMDGP&gt;0),--(IMGP=0),IMCP)+DRAFT!$DC300)))</f>
        <v/>
      </c>
      <c r="AN298" s="67" t="str">
        <f>IF(AL298="3E","3E",IF(COUNT($A298)=0,"",IF(COUNT(AI298)=0,"--",ROUND(((CEILING(DRAFT!$CV300*38,0.25)+CEILING(DRAFT!$CX300*38,0.25)+CEILING(DRAFT!$CZ300*42,0.25)+CEILING($AL298*42,0.25))/160),2))))</f>
        <v/>
      </c>
      <c r="AO298" s="2" t="str">
        <f>IF(AN298="3E","3E",IF(COUNT($A298)=0,"",IF(COUNT(AN298)=0,"I",LOOKUP(AN298,{0,2,2.25,2.5,2.75,3,3.25,3.5,3.75,4},{"F","D","C","C+","B-","B","B+","A-","A","A+"}))))</f>
        <v/>
      </c>
      <c r="AP298" s="2" t="str">
        <f>IF(AN298="3E","3E",IF(OR(COUNT(A298)=0,COUNT(AN298)=0),"",DRAFT!CW300+DRAFT!CY300+DRAFT!DA300+N(TABULATION!AM298)))</f>
        <v/>
      </c>
      <c r="AQ298" s="2" t="str">
        <f>IF(OR(COUNT($A298)=0,COUNT(B298:AK298)=0),"",IF(COUNTIF(B298:AM298,"3E")&gt;0,"3E",IF(AND(DRAFT!$A300="IM",OR($AL298&gt;DRAFT!$DB300,$AM298&gt;DRAFT!$DC300)),"IMPROVED",IF(AND(DRAFT!$A300="IM",$AL298&lt;=DRAFT!$DB300,$AM298&lt;=DRAFT!$DC300),"NOT IMPROVED",IF(AND(DRAFT!CU300="S",AH298&gt;=2,AK298&gt;=2,AN298&gt;=2.5,AP298&gt;=144),"PASS","FAIL")))))</f>
        <v/>
      </c>
      <c r="AR298" s="2" t="str">
        <f t="shared" si="8"/>
        <v/>
      </c>
      <c r="AS298" s="2" t="str">
        <f t="shared" si="9"/>
        <v/>
      </c>
    </row>
    <row r="299" spans="1:45" ht="18.95" customHeight="1" x14ac:dyDescent="0.25">
      <c r="A299" s="3" t="str">
        <f>IF(DRAFT!$B301="","",DRAFT!$B301)</f>
        <v/>
      </c>
      <c r="B299" s="2" t="str">
        <f>IF(COUNT($A299)=0,"",IF($A299&lt;&gt;DRAFT!$B301,"ERR",IF(DRAFT!I301="3E","3E",IF(COUNT(DRAFT!E301,DRAFT!I301)&gt;0,DRAFT!J301,""))))</f>
        <v/>
      </c>
      <c r="C299" s="2" t="str">
        <f>IF(COUNT($A299)=0,"",IF(B299="3E","3E",IF(B299="","I",LOOKUP(B299/D$2,{0,0.4,0.45,0.5,0.55,0.6,0.65,0.7,0.75,0.8,1},{"F","D","C","C+","B-","B","B+","A-","A","A+"}))))</f>
        <v/>
      </c>
      <c r="D299" s="1" t="str">
        <f>IF(COUNT($A299)=0,"",IF(B299="","--",IF(B299="3E","3E",LOOKUP(B299/D$2,{0,0.4,0.45,0.5,0.55,0.6,0.65,0.7,0.75,0.8,1},{0,2,2.25,2.5,2.75,3,3.25,3.5,3.75,4}))))</f>
        <v/>
      </c>
      <c r="E299" s="2" t="str">
        <f>IF(COUNT($A299)=0,"",IF($A299&lt;&gt;DRAFT!$B301,"ERR",IF(DRAFT!R301="3E","3E",IF(COUNT(DRAFT!N301,DRAFT!R301)&gt;0,DRAFT!S301,""))))</f>
        <v/>
      </c>
      <c r="F299" s="2" t="str">
        <f>IF(COUNT($A299)=0,"",IF(E299="3E","3E",IF(E299="","I",LOOKUP(E299/G$2,{0,0.4,0.45,0.5,0.55,0.6,0.65,0.7,0.75,0.8,1},{"F","D","C","C+","B-","B","B+","A-","A","A+"}))))</f>
        <v/>
      </c>
      <c r="G299" s="1" t="str">
        <f>IF(COUNT($A299)=0,"",IF(E299="","--",IF(E299="3E","3E",LOOKUP(E299/G$2,{0,0.4,0.45,0.5,0.55,0.6,0.65,0.7,0.75,0.8,1},{0,2,2.25,2.5,2.75,3,3.25,3.5,3.75,4}))))</f>
        <v/>
      </c>
      <c r="H299" s="2" t="str">
        <f>IF(COUNT($A299)=0,"",IF($A299&lt;&gt;DRAFT!$B301,"ERR",IF(DRAFT!AA301="3E","3E",IF(COUNT(DRAFT!W301,DRAFT!AA301)&gt;0,DRAFT!AB301,""))))</f>
        <v/>
      </c>
      <c r="I299" s="2" t="str">
        <f>IF(COUNT($A299)=0,"",IF(H299="3E","3E",IF(H299="","I",LOOKUP(H299/J$2,{0,0.4,0.45,0.5,0.55,0.6,0.65,0.7,0.75,0.8,1},{"F","D","C","C+","B-","B","B+","A-","A","A+"}))))</f>
        <v/>
      </c>
      <c r="J299" s="1" t="str">
        <f>IF(COUNT($A299)=0,"",IF(H299="","--",IF(H299="3E","3E",LOOKUP(H299/J$2,{0,0.4,0.45,0.5,0.55,0.6,0.65,0.7,0.75,0.8,1},{0,2,2.25,2.5,2.75,3,3.25,3.5,3.75,4}))))</f>
        <v/>
      </c>
      <c r="K299" s="2" t="str">
        <f>IF(COUNT($A299)=0,"",IF($A299&lt;&gt;DRAFT!$B301,"ERR",IF(DRAFT!AJ301="3E","3E",IF(COUNT(DRAFT!AF301,DRAFT!AJ301)&gt;0,DRAFT!AK301,""))))</f>
        <v/>
      </c>
      <c r="L299" s="2" t="str">
        <f>IF(COUNT($A299)=0,"",IF(K299="3E","3E",IF(K299="","I",LOOKUP(K299/M$2,{0,0.4,0.45,0.5,0.55,0.6,0.65,0.7,0.75,0.8,1},{"F","D","C","C+","B-","B","B+","A-","A","A+"}))))</f>
        <v/>
      </c>
      <c r="M299" s="1" t="str">
        <f>IF(COUNT($A299)=0,"",IF(K299="","--",IF(K299="3E","3E",LOOKUP(K299/M$2,{0,0.4,0.45,0.5,0.55,0.6,0.65,0.7,0.75,0.8,1},{0,2,2.25,2.5,2.75,3,3.25,3.5,3.75,4}))))</f>
        <v/>
      </c>
      <c r="N299" s="2" t="str">
        <f>IF(COUNT($A299)=0,"",IF($A299&lt;&gt;DRAFT!$B301,"ERR",IF(DRAFT!AS301="3E","3E",IF(COUNT(DRAFT!AO301,DRAFT!AS301)&gt;0,DRAFT!AT301,""))))</f>
        <v/>
      </c>
      <c r="O299" s="2" t="str">
        <f>IF(COUNT($A299)=0,"",IF(N299="3E","3E",IF(N299="","I",LOOKUP(N299/P$2,{0,0.4,0.45,0.5,0.55,0.6,0.65,0.7,0.75,0.8,1},{"F","D","C","C+","B-","B","B+","A-","A","A+"}))))</f>
        <v/>
      </c>
      <c r="P299" s="1" t="str">
        <f>IF(COUNT($A299)=0,"",IF(N299="","--",IF(N299="3E","3E",LOOKUP(N299/P$2,{0,0.4,0.45,0.5,0.55,0.6,0.65,0.7,0.75,0.8,1},{0,2,2.25,2.5,2.75,3,3.25,3.5,3.75,4}))))</f>
        <v/>
      </c>
      <c r="Q299" s="2" t="str">
        <f>IF(COUNT($A299)=0,"",IF($A299&lt;&gt;DRAFT!$B301,"ERR",IF(DRAFT!BB301="3E","3E",IF(COUNT(DRAFT!AX301,DRAFT!BB301)&gt;0,DRAFT!BC301,""))))</f>
        <v/>
      </c>
      <c r="R299" s="2" t="str">
        <f>IF(COUNT($A299)=0,"",IF(Q299="3E","3E",IF(Q299="","I",LOOKUP(Q299/S$2,{0,0.4,0.45,0.5,0.55,0.6,0.65,0.7,0.75,0.8,1},{"F","D","C","C+","B-","B","B+","A-","A","A+"}))))</f>
        <v/>
      </c>
      <c r="S299" s="1" t="str">
        <f>IF(COUNT($A299)=0,"",IF(Q299="","--",IF(Q299="3E","3E",LOOKUP(Q299/S$2,{0,0.4,0.45,0.5,0.55,0.6,0.65,0.7,0.75,0.8,1},{0,2,2.25,2.5,2.75,3,3.25,3.5,3.75,4}))))</f>
        <v/>
      </c>
      <c r="T299" s="2" t="str">
        <f>IF(COUNT($A299)=0,"",IF($A299&lt;&gt;DRAFT!$B301,"ERR",IF(DRAFT!BK301="3E","3E",IF(COUNT(DRAFT!BG301,DRAFT!BK301)&gt;0,DRAFT!BL301,""))))</f>
        <v/>
      </c>
      <c r="U299" s="2" t="str">
        <f>IF(COUNT($A299)=0,"",IF(T299="3E","3E",IF(T299="","I",LOOKUP(T299/V$2,{0,0.4,0.45,0.5,0.55,0.6,0.65,0.7,0.75,0.8,1},{"F","D","C","C+","B-","B","B+","A-","A","A+"}))))</f>
        <v/>
      </c>
      <c r="V299" s="1" t="str">
        <f>IF(COUNT($A299)=0,"",IF(T299="","--",IF(T299="3E","3E",LOOKUP(T299/V$2,{0,0.4,0.45,0.5,0.55,0.6,0.65,0.7,0.75,0.8,1},{0,2,2.25,2.5,2.75,3,3.25,3.5,3.75,4}))))</f>
        <v/>
      </c>
      <c r="W299" s="2" t="str">
        <f>IF(COUNT($A299)=0,"",IF($A299&lt;&gt;DRAFT!$B301,"ERR",IF(DRAFT!BT301="3E","3E",IF(COUNT(DRAFT!BP301,DRAFT!BT301)&gt;0,DRAFT!BU301,""))))</f>
        <v/>
      </c>
      <c r="X299" s="2" t="str">
        <f>IF(COUNT($A299)=0,"",IF(W299="3E","3E",IF(W299="","I",LOOKUP(W299/Y$2,{0,0.4,0.45,0.5,0.55,0.6,0.65,0.7,0.75,0.8,1},{"F","D","C","C+","B-","B","B+","A-","A","A+"}))))</f>
        <v/>
      </c>
      <c r="Y299" s="1" t="str">
        <f>IF(COUNT($A299)=0,"",IF(W299="","--",IF(W299="3E","3E",LOOKUP(W299/Y$2,{0,0.4,0.45,0.5,0.55,0.6,0.65,0.7,0.75,0.8,1},{0,2,2.25,2.5,2.75,3,3.25,3.5,3.75,4}))))</f>
        <v/>
      </c>
      <c r="Z299" s="2" t="str">
        <f>IF(COUNT($A299)=0,"",IF($A299&lt;&gt;DRAFT!$B301,"ERR",IF(DRAFT!CC301="3E","3E",IF(COUNT(DRAFT!BY301,DRAFT!CC301)&gt;0,DRAFT!CD301,""))))</f>
        <v/>
      </c>
      <c r="AA299" s="2" t="str">
        <f>IF(COUNT($A299)=0,"",IF(Z299="3E","3E",IF(Z299="","I",LOOKUP(Z299/AB$2,{0,0.4,0.45,0.5,0.55,0.6,0.65,0.7,0.75,0.8,1},{"F","D","C","C+","B-","B","B+","A-","A","A+"}))))</f>
        <v/>
      </c>
      <c r="AB299" s="1" t="str">
        <f>IF(COUNT($A299)=0,"",IF(Z299="","--",IF(Z299="3E","3E",LOOKUP(Z299/AB$2,{0,0.4,0.45,0.5,0.55,0.6,0.65,0.7,0.75,0.8,1},{0,2,2.25,2.5,2.75,3,3.25,3.5,3.75,4}))))</f>
        <v/>
      </c>
      <c r="AC299" s="2" t="str">
        <f>IF(COUNT($A299)=0,"",IF($A299&lt;&gt;DRAFT!$B301,"ERR",IF(DRAFT!CF301&gt;0,DRAFT!CF301,"")))</f>
        <v/>
      </c>
      <c r="AD299" s="2" t="str">
        <f>IF(COUNT($A299)=0,"",IF(AC299="3E","3E",IF(AC299="","I",LOOKUP(AC299/AE$2,{0,0.4,0.45,0.5,0.55,0.6,0.65,0.7,0.75,0.8,1},{"F","D","C","C+","B-","B","B+","A-","A","A+"}))))</f>
        <v/>
      </c>
      <c r="AE299" s="1" t="str">
        <f>IF(COUNT($A299)=0,"",IF(AC299="","--",IF(AC299="3E","3E",LOOKUP(AC299/AE$2,{0,0.4,0.45,0.5,0.55,0.6,0.65,0.7,0.75,0.8,1},{0,2,2.25,2.5,2.75,3,3.25,3.5,3.75,4}))))</f>
        <v/>
      </c>
      <c r="AF299" s="2" t="str">
        <f>IF(COUNT($A299)=0,"",IF($A299&lt;&gt;DRAFT!$B301,"ERR",IF(DRAFT!CI301&gt;0,DRAFT!CK301,"")))</f>
        <v/>
      </c>
      <c r="AG299" s="2" t="str">
        <f>IF(COUNT($A299)=0,"",IF(AF299="3E","3E",IF(AF299="","I",LOOKUP(AF299/AH$2,{0,0.4,0.45,0.5,0.55,0.6,0.65,0.7,0.75,0.8,1},{"F","D","C","C+","B-","B","B+","A-","A","A+"}))))</f>
        <v/>
      </c>
      <c r="AH299" s="1" t="str">
        <f>IF(COUNT($A299)=0,"",IF(AF299="","--",IF(AF299="3E","3E",LOOKUP(AF299/AH$2,{0,0.4,0.45,0.5,0.55,0.6,0.65,0.7,0.75,0.8,1},{0,2,2.25,2.5,2.75,3,3.25,3.5,3.75,4}))))</f>
        <v/>
      </c>
      <c r="AI299" s="2" t="str">
        <f>IF($A299&lt;&gt;DRAFT!$B301,"ERR",IF(OR(COUNT($A299)=0,COUNT(DRAFT!CL301:CN301,DRAFT!CP301:CR301)=0),"",CEILING(SUM(DRAFT!CO301,DRAFT!CS301,DRAFT!CT301),1)))</f>
        <v/>
      </c>
      <c r="AJ299" s="2" t="str">
        <f>IF(COUNT($A299)=0,"",IF(AI299="3E","3E",IF(AI299="","I",LOOKUP(AI299/AK$2,{0,0.4,0.45,0.5,0.55,0.6,0.65,0.7,0.75,0.8,1},{"F","D","C","C+","B-","B","B+","A-","A","A+"}))))</f>
        <v/>
      </c>
      <c r="AK299" s="1" t="str">
        <f>IF(COUNT($A299)=0,"",IF(AI299="","--",IF(AI299="3E","3E",LOOKUP(AI299/AK$2,{0,0.4,0.45,0.5,0.55,0.6,0.65,0.7,0.75,0.8,1},{0,2,2.25,2.5,2.75,3,3.25,3.5,3.75,4}))))</f>
        <v/>
      </c>
      <c r="AL299" s="4" t="str">
        <f>IF(OR(COUNT($A299)=0,COUNT(B299:AK299)=0),"",IF(COUNTIF(B299:AK299,"3E")&gt;0,"3E",IF(DRAFT!$A301="R",TRUNC(SUMPRODUCT(RGP,RCP)/TCP,3),TRUNC((SUMPRODUCT(--(IMDGP&gt;0)*IMDGP,IMCP)+CEILING(DRAFT!$DB301*42,0.25))/TCP,3))))</f>
        <v/>
      </c>
      <c r="AM299" s="2" t="str">
        <f>IF(OR(COUNT($A299)=0,COUNT(B299:AK299)=0),"",IF(COUNTIF(B299:AK299,"3E")&gt;0,"3E",IF(DRAFT!$A301="R",SUMPRODUCT(--(RGP&gt;=2),RCP),SUMPRODUCT(--(IMDGP&gt;0),--(IMGP=0),IMCP)+DRAFT!$DC301)))</f>
        <v/>
      </c>
      <c r="AN299" s="67" t="str">
        <f>IF(AL299="3E","3E",IF(COUNT($A299)=0,"",IF(COUNT(AI299)=0,"--",ROUND(((CEILING(DRAFT!$CV301*38,0.25)+CEILING(DRAFT!$CX301*38,0.25)+CEILING(DRAFT!$CZ301*42,0.25)+CEILING($AL299*42,0.25))/160),2))))</f>
        <v/>
      </c>
      <c r="AO299" s="2" t="str">
        <f>IF(AN299="3E","3E",IF(COUNT($A299)=0,"",IF(COUNT(AN299)=0,"I",LOOKUP(AN299,{0,2,2.25,2.5,2.75,3,3.25,3.5,3.75,4},{"F","D","C","C+","B-","B","B+","A-","A","A+"}))))</f>
        <v/>
      </c>
      <c r="AP299" s="2" t="str">
        <f>IF(AN299="3E","3E",IF(OR(COUNT(A299)=0,COUNT(AN299)=0),"",DRAFT!CW301+DRAFT!CY301+DRAFT!DA301+N(TABULATION!AM299)))</f>
        <v/>
      </c>
      <c r="AQ299" s="2" t="str">
        <f>IF(OR(COUNT($A299)=0,COUNT(B299:AK299)=0),"",IF(COUNTIF(B299:AM299,"3E")&gt;0,"3E",IF(AND(DRAFT!$A301="IM",OR($AL299&gt;DRAFT!$DB301,$AM299&gt;DRAFT!$DC301)),"IMPROVED",IF(AND(DRAFT!$A301="IM",$AL299&lt;=DRAFT!$DB301,$AM299&lt;=DRAFT!$DC301),"NOT IMPROVED",IF(AND(DRAFT!CU301="S",AH299&gt;=2,AK299&gt;=2,AN299&gt;=2.5,AP299&gt;=144),"PASS","FAIL")))))</f>
        <v/>
      </c>
      <c r="AR299" s="2" t="str">
        <f t="shared" si="8"/>
        <v/>
      </c>
      <c r="AS299" s="2" t="str">
        <f t="shared" si="9"/>
        <v/>
      </c>
    </row>
    <row r="300" spans="1:45" ht="18.95" customHeight="1" x14ac:dyDescent="0.25">
      <c r="A300" s="3" t="str">
        <f>IF(DRAFT!$B302="","",DRAFT!$B302)</f>
        <v/>
      </c>
      <c r="B300" s="2" t="str">
        <f>IF(COUNT($A300)=0,"",IF($A300&lt;&gt;DRAFT!$B302,"ERR",IF(DRAFT!I302="3E","3E",IF(COUNT(DRAFT!E302,DRAFT!I302)&gt;0,DRAFT!J302,""))))</f>
        <v/>
      </c>
      <c r="C300" s="2" t="str">
        <f>IF(COUNT($A300)=0,"",IF(B300="3E","3E",IF(B300="","I",LOOKUP(B300/D$2,{0,0.4,0.45,0.5,0.55,0.6,0.65,0.7,0.75,0.8,1},{"F","D","C","C+","B-","B","B+","A-","A","A+"}))))</f>
        <v/>
      </c>
      <c r="D300" s="1" t="str">
        <f>IF(COUNT($A300)=0,"",IF(B300="","--",IF(B300="3E","3E",LOOKUP(B300/D$2,{0,0.4,0.45,0.5,0.55,0.6,0.65,0.7,0.75,0.8,1},{0,2,2.25,2.5,2.75,3,3.25,3.5,3.75,4}))))</f>
        <v/>
      </c>
      <c r="E300" s="2" t="str">
        <f>IF(COUNT($A300)=0,"",IF($A300&lt;&gt;DRAFT!$B302,"ERR",IF(DRAFT!R302="3E","3E",IF(COUNT(DRAFT!N302,DRAFT!R302)&gt;0,DRAFT!S302,""))))</f>
        <v/>
      </c>
      <c r="F300" s="2" t="str">
        <f>IF(COUNT($A300)=0,"",IF(E300="3E","3E",IF(E300="","I",LOOKUP(E300/G$2,{0,0.4,0.45,0.5,0.55,0.6,0.65,0.7,0.75,0.8,1},{"F","D","C","C+","B-","B","B+","A-","A","A+"}))))</f>
        <v/>
      </c>
      <c r="G300" s="1" t="str">
        <f>IF(COUNT($A300)=0,"",IF(E300="","--",IF(E300="3E","3E",LOOKUP(E300/G$2,{0,0.4,0.45,0.5,0.55,0.6,0.65,0.7,0.75,0.8,1},{0,2,2.25,2.5,2.75,3,3.25,3.5,3.75,4}))))</f>
        <v/>
      </c>
      <c r="H300" s="2" t="str">
        <f>IF(COUNT($A300)=0,"",IF($A300&lt;&gt;DRAFT!$B302,"ERR",IF(DRAFT!AA302="3E","3E",IF(COUNT(DRAFT!W302,DRAFT!AA302)&gt;0,DRAFT!AB302,""))))</f>
        <v/>
      </c>
      <c r="I300" s="2" t="str">
        <f>IF(COUNT($A300)=0,"",IF(H300="3E","3E",IF(H300="","I",LOOKUP(H300/J$2,{0,0.4,0.45,0.5,0.55,0.6,0.65,0.7,0.75,0.8,1},{"F","D","C","C+","B-","B","B+","A-","A","A+"}))))</f>
        <v/>
      </c>
      <c r="J300" s="1" t="str">
        <f>IF(COUNT($A300)=0,"",IF(H300="","--",IF(H300="3E","3E",LOOKUP(H300/J$2,{0,0.4,0.45,0.5,0.55,0.6,0.65,0.7,0.75,0.8,1},{0,2,2.25,2.5,2.75,3,3.25,3.5,3.75,4}))))</f>
        <v/>
      </c>
      <c r="K300" s="2" t="str">
        <f>IF(COUNT($A300)=0,"",IF($A300&lt;&gt;DRAFT!$B302,"ERR",IF(DRAFT!AJ302="3E","3E",IF(COUNT(DRAFT!AF302,DRAFT!AJ302)&gt;0,DRAFT!AK302,""))))</f>
        <v/>
      </c>
      <c r="L300" s="2" t="str">
        <f>IF(COUNT($A300)=0,"",IF(K300="3E","3E",IF(K300="","I",LOOKUP(K300/M$2,{0,0.4,0.45,0.5,0.55,0.6,0.65,0.7,0.75,0.8,1},{"F","D","C","C+","B-","B","B+","A-","A","A+"}))))</f>
        <v/>
      </c>
      <c r="M300" s="1" t="str">
        <f>IF(COUNT($A300)=0,"",IF(K300="","--",IF(K300="3E","3E",LOOKUP(K300/M$2,{0,0.4,0.45,0.5,0.55,0.6,0.65,0.7,0.75,0.8,1},{0,2,2.25,2.5,2.75,3,3.25,3.5,3.75,4}))))</f>
        <v/>
      </c>
      <c r="N300" s="2" t="str">
        <f>IF(COUNT($A300)=0,"",IF($A300&lt;&gt;DRAFT!$B302,"ERR",IF(DRAFT!AS302="3E","3E",IF(COUNT(DRAFT!AO302,DRAFT!AS302)&gt;0,DRAFT!AT302,""))))</f>
        <v/>
      </c>
      <c r="O300" s="2" t="str">
        <f>IF(COUNT($A300)=0,"",IF(N300="3E","3E",IF(N300="","I",LOOKUP(N300/P$2,{0,0.4,0.45,0.5,0.55,0.6,0.65,0.7,0.75,0.8,1},{"F","D","C","C+","B-","B","B+","A-","A","A+"}))))</f>
        <v/>
      </c>
      <c r="P300" s="1" t="str">
        <f>IF(COUNT($A300)=0,"",IF(N300="","--",IF(N300="3E","3E",LOOKUP(N300/P$2,{0,0.4,0.45,0.5,0.55,0.6,0.65,0.7,0.75,0.8,1},{0,2,2.25,2.5,2.75,3,3.25,3.5,3.75,4}))))</f>
        <v/>
      </c>
      <c r="Q300" s="2" t="str">
        <f>IF(COUNT($A300)=0,"",IF($A300&lt;&gt;DRAFT!$B302,"ERR",IF(DRAFT!BB302="3E","3E",IF(COUNT(DRAFT!AX302,DRAFT!BB302)&gt;0,DRAFT!BC302,""))))</f>
        <v/>
      </c>
      <c r="R300" s="2" t="str">
        <f>IF(COUNT($A300)=0,"",IF(Q300="3E","3E",IF(Q300="","I",LOOKUP(Q300/S$2,{0,0.4,0.45,0.5,0.55,0.6,0.65,0.7,0.75,0.8,1},{"F","D","C","C+","B-","B","B+","A-","A","A+"}))))</f>
        <v/>
      </c>
      <c r="S300" s="1" t="str">
        <f>IF(COUNT($A300)=0,"",IF(Q300="","--",IF(Q300="3E","3E",LOOKUP(Q300/S$2,{0,0.4,0.45,0.5,0.55,0.6,0.65,0.7,0.75,0.8,1},{0,2,2.25,2.5,2.75,3,3.25,3.5,3.75,4}))))</f>
        <v/>
      </c>
      <c r="T300" s="2" t="str">
        <f>IF(COUNT($A300)=0,"",IF($A300&lt;&gt;DRAFT!$B302,"ERR",IF(DRAFT!BK302="3E","3E",IF(COUNT(DRAFT!BG302,DRAFT!BK302)&gt;0,DRAFT!BL302,""))))</f>
        <v/>
      </c>
      <c r="U300" s="2" t="str">
        <f>IF(COUNT($A300)=0,"",IF(T300="3E","3E",IF(T300="","I",LOOKUP(T300/V$2,{0,0.4,0.45,0.5,0.55,0.6,0.65,0.7,0.75,0.8,1},{"F","D","C","C+","B-","B","B+","A-","A","A+"}))))</f>
        <v/>
      </c>
      <c r="V300" s="1" t="str">
        <f>IF(COUNT($A300)=0,"",IF(T300="","--",IF(T300="3E","3E",LOOKUP(T300/V$2,{0,0.4,0.45,0.5,0.55,0.6,0.65,0.7,0.75,0.8,1},{0,2,2.25,2.5,2.75,3,3.25,3.5,3.75,4}))))</f>
        <v/>
      </c>
      <c r="W300" s="2" t="str">
        <f>IF(COUNT($A300)=0,"",IF($A300&lt;&gt;DRAFT!$B302,"ERR",IF(DRAFT!BT302="3E","3E",IF(COUNT(DRAFT!BP302,DRAFT!BT302)&gt;0,DRAFT!BU302,""))))</f>
        <v/>
      </c>
      <c r="X300" s="2" t="str">
        <f>IF(COUNT($A300)=0,"",IF(W300="3E","3E",IF(W300="","I",LOOKUP(W300/Y$2,{0,0.4,0.45,0.5,0.55,0.6,0.65,0.7,0.75,0.8,1},{"F","D","C","C+","B-","B","B+","A-","A","A+"}))))</f>
        <v/>
      </c>
      <c r="Y300" s="1" t="str">
        <f>IF(COUNT($A300)=0,"",IF(W300="","--",IF(W300="3E","3E",LOOKUP(W300/Y$2,{0,0.4,0.45,0.5,0.55,0.6,0.65,0.7,0.75,0.8,1},{0,2,2.25,2.5,2.75,3,3.25,3.5,3.75,4}))))</f>
        <v/>
      </c>
      <c r="Z300" s="2" t="str">
        <f>IF(COUNT($A300)=0,"",IF($A300&lt;&gt;DRAFT!$B302,"ERR",IF(DRAFT!CC302="3E","3E",IF(COUNT(DRAFT!BY302,DRAFT!CC302)&gt;0,DRAFT!CD302,""))))</f>
        <v/>
      </c>
      <c r="AA300" s="2" t="str">
        <f>IF(COUNT($A300)=0,"",IF(Z300="3E","3E",IF(Z300="","I",LOOKUP(Z300/AB$2,{0,0.4,0.45,0.5,0.55,0.6,0.65,0.7,0.75,0.8,1},{"F","D","C","C+","B-","B","B+","A-","A","A+"}))))</f>
        <v/>
      </c>
      <c r="AB300" s="1" t="str">
        <f>IF(COUNT($A300)=0,"",IF(Z300="","--",IF(Z300="3E","3E",LOOKUP(Z300/AB$2,{0,0.4,0.45,0.5,0.55,0.6,0.65,0.7,0.75,0.8,1},{0,2,2.25,2.5,2.75,3,3.25,3.5,3.75,4}))))</f>
        <v/>
      </c>
      <c r="AC300" s="2" t="str">
        <f>IF(COUNT($A300)=0,"",IF($A300&lt;&gt;DRAFT!$B302,"ERR",IF(DRAFT!CF302&gt;0,DRAFT!CF302,"")))</f>
        <v/>
      </c>
      <c r="AD300" s="2" t="str">
        <f>IF(COUNT($A300)=0,"",IF(AC300="3E","3E",IF(AC300="","I",LOOKUP(AC300/AE$2,{0,0.4,0.45,0.5,0.55,0.6,0.65,0.7,0.75,0.8,1},{"F","D","C","C+","B-","B","B+","A-","A","A+"}))))</f>
        <v/>
      </c>
      <c r="AE300" s="1" t="str">
        <f>IF(COUNT($A300)=0,"",IF(AC300="","--",IF(AC300="3E","3E",LOOKUP(AC300/AE$2,{0,0.4,0.45,0.5,0.55,0.6,0.65,0.7,0.75,0.8,1},{0,2,2.25,2.5,2.75,3,3.25,3.5,3.75,4}))))</f>
        <v/>
      </c>
      <c r="AF300" s="2" t="str">
        <f>IF(COUNT($A300)=0,"",IF($A300&lt;&gt;DRAFT!$B302,"ERR",IF(DRAFT!CI302&gt;0,DRAFT!CK302,"")))</f>
        <v/>
      </c>
      <c r="AG300" s="2" t="str">
        <f>IF(COUNT($A300)=0,"",IF(AF300="3E","3E",IF(AF300="","I",LOOKUP(AF300/AH$2,{0,0.4,0.45,0.5,0.55,0.6,0.65,0.7,0.75,0.8,1},{"F","D","C","C+","B-","B","B+","A-","A","A+"}))))</f>
        <v/>
      </c>
      <c r="AH300" s="1" t="str">
        <f>IF(COUNT($A300)=0,"",IF(AF300="","--",IF(AF300="3E","3E",LOOKUP(AF300/AH$2,{0,0.4,0.45,0.5,0.55,0.6,0.65,0.7,0.75,0.8,1},{0,2,2.25,2.5,2.75,3,3.25,3.5,3.75,4}))))</f>
        <v/>
      </c>
      <c r="AI300" s="2" t="str">
        <f>IF($A300&lt;&gt;DRAFT!$B302,"ERR",IF(OR(COUNT($A300)=0,COUNT(DRAFT!CL302:CN302,DRAFT!CP302:CR302)=0),"",CEILING(SUM(DRAFT!CO302,DRAFT!CS302,DRAFT!CT302),1)))</f>
        <v/>
      </c>
      <c r="AJ300" s="2" t="str">
        <f>IF(COUNT($A300)=0,"",IF(AI300="3E","3E",IF(AI300="","I",LOOKUP(AI300/AK$2,{0,0.4,0.45,0.5,0.55,0.6,0.65,0.7,0.75,0.8,1},{"F","D","C","C+","B-","B","B+","A-","A","A+"}))))</f>
        <v/>
      </c>
      <c r="AK300" s="1" t="str">
        <f>IF(COUNT($A300)=0,"",IF(AI300="","--",IF(AI300="3E","3E",LOOKUP(AI300/AK$2,{0,0.4,0.45,0.5,0.55,0.6,0.65,0.7,0.75,0.8,1},{0,2,2.25,2.5,2.75,3,3.25,3.5,3.75,4}))))</f>
        <v/>
      </c>
      <c r="AL300" s="4" t="str">
        <f>IF(OR(COUNT($A300)=0,COUNT(B300:AK300)=0),"",IF(COUNTIF(B300:AK300,"3E")&gt;0,"3E",IF(DRAFT!$A302="R",TRUNC(SUMPRODUCT(RGP,RCP)/TCP,3),TRUNC((SUMPRODUCT(--(IMDGP&gt;0)*IMDGP,IMCP)+CEILING(DRAFT!$DB302*42,0.25))/TCP,3))))</f>
        <v/>
      </c>
      <c r="AM300" s="2" t="str">
        <f>IF(OR(COUNT($A300)=0,COUNT(B300:AK300)=0),"",IF(COUNTIF(B300:AK300,"3E")&gt;0,"3E",IF(DRAFT!$A302="R",SUMPRODUCT(--(RGP&gt;=2),RCP),SUMPRODUCT(--(IMDGP&gt;0),--(IMGP=0),IMCP)+DRAFT!$DC302)))</f>
        <v/>
      </c>
      <c r="AN300" s="67" t="str">
        <f>IF(AL300="3E","3E",IF(COUNT($A300)=0,"",IF(COUNT(AI300)=0,"--",ROUND(((CEILING(DRAFT!$CV302*38,0.25)+CEILING(DRAFT!$CX302*38,0.25)+CEILING(DRAFT!$CZ302*42,0.25)+CEILING($AL300*42,0.25))/160),2))))</f>
        <v/>
      </c>
      <c r="AO300" s="2" t="str">
        <f>IF(AN300="3E","3E",IF(COUNT($A300)=0,"",IF(COUNT(AN300)=0,"I",LOOKUP(AN300,{0,2,2.25,2.5,2.75,3,3.25,3.5,3.75,4},{"F","D","C","C+","B-","B","B+","A-","A","A+"}))))</f>
        <v/>
      </c>
      <c r="AP300" s="2" t="str">
        <f>IF(AN300="3E","3E",IF(OR(COUNT(A300)=0,COUNT(AN300)=0),"",DRAFT!CW302+DRAFT!CY302+DRAFT!DA302+N(TABULATION!AM300)))</f>
        <v/>
      </c>
      <c r="AQ300" s="2" t="str">
        <f>IF(OR(COUNT($A300)=0,COUNT(B300:AK300)=0),"",IF(COUNTIF(B300:AM300,"3E")&gt;0,"3E",IF(AND(DRAFT!$A302="IM",OR($AL300&gt;DRAFT!$DB302,$AM300&gt;DRAFT!$DC302)),"IMPROVED",IF(AND(DRAFT!$A302="IM",$AL300&lt;=DRAFT!$DB302,$AM300&lt;=DRAFT!$DC302),"NOT IMPROVED",IF(AND(DRAFT!CU302="S",AH300&gt;=2,AK300&gt;=2,AN300&gt;=2.5,AP300&gt;=144),"PASS","FAIL")))))</f>
        <v/>
      </c>
      <c r="AR300" s="2" t="str">
        <f t="shared" si="8"/>
        <v/>
      </c>
      <c r="AS300" s="2" t="str">
        <f t="shared" si="9"/>
        <v/>
      </c>
    </row>
    <row r="301" spans="1:45" ht="18.95" customHeight="1" x14ac:dyDescent="0.25">
      <c r="A301" s="3" t="str">
        <f>IF(DRAFT!$B303="","",DRAFT!$B303)</f>
        <v/>
      </c>
      <c r="B301" s="2" t="str">
        <f>IF(COUNT($A301)=0,"",IF($A301&lt;&gt;DRAFT!$B303,"ERR",IF(DRAFT!I303="3E","3E",IF(COUNT(DRAFT!E303,DRAFT!I303)&gt;0,DRAFT!J303,""))))</f>
        <v/>
      </c>
      <c r="C301" s="2" t="str">
        <f>IF(COUNT($A301)=0,"",IF(B301="3E","3E",IF(B301="","I",LOOKUP(B301/D$2,{0,0.4,0.45,0.5,0.55,0.6,0.65,0.7,0.75,0.8,1},{"F","D","C","C+","B-","B","B+","A-","A","A+"}))))</f>
        <v/>
      </c>
      <c r="D301" s="1" t="str">
        <f>IF(COUNT($A301)=0,"",IF(B301="","--",IF(B301="3E","3E",LOOKUP(B301/D$2,{0,0.4,0.45,0.5,0.55,0.6,0.65,0.7,0.75,0.8,1},{0,2,2.25,2.5,2.75,3,3.25,3.5,3.75,4}))))</f>
        <v/>
      </c>
      <c r="E301" s="2" t="str">
        <f>IF(COUNT($A301)=0,"",IF($A301&lt;&gt;DRAFT!$B303,"ERR",IF(DRAFT!R303="3E","3E",IF(COUNT(DRAFT!N303,DRAFT!R303)&gt;0,DRAFT!S303,""))))</f>
        <v/>
      </c>
      <c r="F301" s="2" t="str">
        <f>IF(COUNT($A301)=0,"",IF(E301="3E","3E",IF(E301="","I",LOOKUP(E301/G$2,{0,0.4,0.45,0.5,0.55,0.6,0.65,0.7,0.75,0.8,1},{"F","D","C","C+","B-","B","B+","A-","A","A+"}))))</f>
        <v/>
      </c>
      <c r="G301" s="1" t="str">
        <f>IF(COUNT($A301)=0,"",IF(E301="","--",IF(E301="3E","3E",LOOKUP(E301/G$2,{0,0.4,0.45,0.5,0.55,0.6,0.65,0.7,0.75,0.8,1},{0,2,2.25,2.5,2.75,3,3.25,3.5,3.75,4}))))</f>
        <v/>
      </c>
      <c r="H301" s="2" t="str">
        <f>IF(COUNT($A301)=0,"",IF($A301&lt;&gt;DRAFT!$B303,"ERR",IF(DRAFT!AA303="3E","3E",IF(COUNT(DRAFT!W303,DRAFT!AA303)&gt;0,DRAFT!AB303,""))))</f>
        <v/>
      </c>
      <c r="I301" s="2" t="str">
        <f>IF(COUNT($A301)=0,"",IF(H301="3E","3E",IF(H301="","I",LOOKUP(H301/J$2,{0,0.4,0.45,0.5,0.55,0.6,0.65,0.7,0.75,0.8,1},{"F","D","C","C+","B-","B","B+","A-","A","A+"}))))</f>
        <v/>
      </c>
      <c r="J301" s="1" t="str">
        <f>IF(COUNT($A301)=0,"",IF(H301="","--",IF(H301="3E","3E",LOOKUP(H301/J$2,{0,0.4,0.45,0.5,0.55,0.6,0.65,0.7,0.75,0.8,1},{0,2,2.25,2.5,2.75,3,3.25,3.5,3.75,4}))))</f>
        <v/>
      </c>
      <c r="K301" s="2" t="str">
        <f>IF(COUNT($A301)=0,"",IF($A301&lt;&gt;DRAFT!$B303,"ERR",IF(DRAFT!AJ303="3E","3E",IF(COUNT(DRAFT!AF303,DRAFT!AJ303)&gt;0,DRAFT!AK303,""))))</f>
        <v/>
      </c>
      <c r="L301" s="2" t="str">
        <f>IF(COUNT($A301)=0,"",IF(K301="3E","3E",IF(K301="","I",LOOKUP(K301/M$2,{0,0.4,0.45,0.5,0.55,0.6,0.65,0.7,0.75,0.8,1},{"F","D","C","C+","B-","B","B+","A-","A","A+"}))))</f>
        <v/>
      </c>
      <c r="M301" s="1" t="str">
        <f>IF(COUNT($A301)=0,"",IF(K301="","--",IF(K301="3E","3E",LOOKUP(K301/M$2,{0,0.4,0.45,0.5,0.55,0.6,0.65,0.7,0.75,0.8,1},{0,2,2.25,2.5,2.75,3,3.25,3.5,3.75,4}))))</f>
        <v/>
      </c>
      <c r="N301" s="2" t="str">
        <f>IF(COUNT($A301)=0,"",IF($A301&lt;&gt;DRAFT!$B303,"ERR",IF(DRAFT!AS303="3E","3E",IF(COUNT(DRAFT!AO303,DRAFT!AS303)&gt;0,DRAFT!AT303,""))))</f>
        <v/>
      </c>
      <c r="O301" s="2" t="str">
        <f>IF(COUNT($A301)=0,"",IF(N301="3E","3E",IF(N301="","I",LOOKUP(N301/P$2,{0,0.4,0.45,0.5,0.55,0.6,0.65,0.7,0.75,0.8,1},{"F","D","C","C+","B-","B","B+","A-","A","A+"}))))</f>
        <v/>
      </c>
      <c r="P301" s="1" t="str">
        <f>IF(COUNT($A301)=0,"",IF(N301="","--",IF(N301="3E","3E",LOOKUP(N301/P$2,{0,0.4,0.45,0.5,0.55,0.6,0.65,0.7,0.75,0.8,1},{0,2,2.25,2.5,2.75,3,3.25,3.5,3.75,4}))))</f>
        <v/>
      </c>
      <c r="Q301" s="2" t="str">
        <f>IF(COUNT($A301)=0,"",IF($A301&lt;&gt;DRAFT!$B303,"ERR",IF(DRAFT!BB303="3E","3E",IF(COUNT(DRAFT!AX303,DRAFT!BB303)&gt;0,DRAFT!BC303,""))))</f>
        <v/>
      </c>
      <c r="R301" s="2" t="str">
        <f>IF(COUNT($A301)=0,"",IF(Q301="3E","3E",IF(Q301="","I",LOOKUP(Q301/S$2,{0,0.4,0.45,0.5,0.55,0.6,0.65,0.7,0.75,0.8,1},{"F","D","C","C+","B-","B","B+","A-","A","A+"}))))</f>
        <v/>
      </c>
      <c r="S301" s="1" t="str">
        <f>IF(COUNT($A301)=0,"",IF(Q301="","--",IF(Q301="3E","3E",LOOKUP(Q301/S$2,{0,0.4,0.45,0.5,0.55,0.6,0.65,0.7,0.75,0.8,1},{0,2,2.25,2.5,2.75,3,3.25,3.5,3.75,4}))))</f>
        <v/>
      </c>
      <c r="T301" s="2" t="str">
        <f>IF(COUNT($A301)=0,"",IF($A301&lt;&gt;DRAFT!$B303,"ERR",IF(DRAFT!BK303="3E","3E",IF(COUNT(DRAFT!BG303,DRAFT!BK303)&gt;0,DRAFT!BL303,""))))</f>
        <v/>
      </c>
      <c r="U301" s="2" t="str">
        <f>IF(COUNT($A301)=0,"",IF(T301="3E","3E",IF(T301="","I",LOOKUP(T301/V$2,{0,0.4,0.45,0.5,0.55,0.6,0.65,0.7,0.75,0.8,1},{"F","D","C","C+","B-","B","B+","A-","A","A+"}))))</f>
        <v/>
      </c>
      <c r="V301" s="1" t="str">
        <f>IF(COUNT($A301)=0,"",IF(T301="","--",IF(T301="3E","3E",LOOKUP(T301/V$2,{0,0.4,0.45,0.5,0.55,0.6,0.65,0.7,0.75,0.8,1},{0,2,2.25,2.5,2.75,3,3.25,3.5,3.75,4}))))</f>
        <v/>
      </c>
      <c r="W301" s="2" t="str">
        <f>IF(COUNT($A301)=0,"",IF($A301&lt;&gt;DRAFT!$B303,"ERR",IF(DRAFT!BT303="3E","3E",IF(COUNT(DRAFT!BP303,DRAFT!BT303)&gt;0,DRAFT!BU303,""))))</f>
        <v/>
      </c>
      <c r="X301" s="2" t="str">
        <f>IF(COUNT($A301)=0,"",IF(W301="3E","3E",IF(W301="","I",LOOKUP(W301/Y$2,{0,0.4,0.45,0.5,0.55,0.6,0.65,0.7,0.75,0.8,1},{"F","D","C","C+","B-","B","B+","A-","A","A+"}))))</f>
        <v/>
      </c>
      <c r="Y301" s="1" t="str">
        <f>IF(COUNT($A301)=0,"",IF(W301="","--",IF(W301="3E","3E",LOOKUP(W301/Y$2,{0,0.4,0.45,0.5,0.55,0.6,0.65,0.7,0.75,0.8,1},{0,2,2.25,2.5,2.75,3,3.25,3.5,3.75,4}))))</f>
        <v/>
      </c>
      <c r="Z301" s="2" t="str">
        <f>IF(COUNT($A301)=0,"",IF($A301&lt;&gt;DRAFT!$B303,"ERR",IF(DRAFT!CC303="3E","3E",IF(COUNT(DRAFT!BY303,DRAFT!CC303)&gt;0,DRAFT!CD303,""))))</f>
        <v/>
      </c>
      <c r="AA301" s="2" t="str">
        <f>IF(COUNT($A301)=0,"",IF(Z301="3E","3E",IF(Z301="","I",LOOKUP(Z301/AB$2,{0,0.4,0.45,0.5,0.55,0.6,0.65,0.7,0.75,0.8,1},{"F","D","C","C+","B-","B","B+","A-","A","A+"}))))</f>
        <v/>
      </c>
      <c r="AB301" s="1" t="str">
        <f>IF(COUNT($A301)=0,"",IF(Z301="","--",IF(Z301="3E","3E",LOOKUP(Z301/AB$2,{0,0.4,0.45,0.5,0.55,0.6,0.65,0.7,0.75,0.8,1},{0,2,2.25,2.5,2.75,3,3.25,3.5,3.75,4}))))</f>
        <v/>
      </c>
      <c r="AC301" s="2" t="str">
        <f>IF(COUNT($A301)=0,"",IF($A301&lt;&gt;DRAFT!$B303,"ERR",IF(DRAFT!CF303&gt;0,DRAFT!CF303,"")))</f>
        <v/>
      </c>
      <c r="AD301" s="2" t="str">
        <f>IF(COUNT($A301)=0,"",IF(AC301="3E","3E",IF(AC301="","I",LOOKUP(AC301/AE$2,{0,0.4,0.45,0.5,0.55,0.6,0.65,0.7,0.75,0.8,1},{"F","D","C","C+","B-","B","B+","A-","A","A+"}))))</f>
        <v/>
      </c>
      <c r="AE301" s="1" t="str">
        <f>IF(COUNT($A301)=0,"",IF(AC301="","--",IF(AC301="3E","3E",LOOKUP(AC301/AE$2,{0,0.4,0.45,0.5,0.55,0.6,0.65,0.7,0.75,0.8,1},{0,2,2.25,2.5,2.75,3,3.25,3.5,3.75,4}))))</f>
        <v/>
      </c>
      <c r="AF301" s="2" t="str">
        <f>IF(COUNT($A301)=0,"",IF($A301&lt;&gt;DRAFT!$B303,"ERR",IF(DRAFT!CI303&gt;0,DRAFT!CK303,"")))</f>
        <v/>
      </c>
      <c r="AG301" s="2" t="str">
        <f>IF(COUNT($A301)=0,"",IF(AF301="3E","3E",IF(AF301="","I",LOOKUP(AF301/AH$2,{0,0.4,0.45,0.5,0.55,0.6,0.65,0.7,0.75,0.8,1},{"F","D","C","C+","B-","B","B+","A-","A","A+"}))))</f>
        <v/>
      </c>
      <c r="AH301" s="1" t="str">
        <f>IF(COUNT($A301)=0,"",IF(AF301="","--",IF(AF301="3E","3E",LOOKUP(AF301/AH$2,{0,0.4,0.45,0.5,0.55,0.6,0.65,0.7,0.75,0.8,1},{0,2,2.25,2.5,2.75,3,3.25,3.5,3.75,4}))))</f>
        <v/>
      </c>
      <c r="AI301" s="2" t="str">
        <f>IF($A301&lt;&gt;DRAFT!$B303,"ERR",IF(OR(COUNT($A301)=0,COUNT(DRAFT!CL303:CN303,DRAFT!CP303:CR303)=0),"",CEILING(SUM(DRAFT!CO303,DRAFT!CS303,DRAFT!CT303),1)))</f>
        <v/>
      </c>
      <c r="AJ301" s="2" t="str">
        <f>IF(COUNT($A301)=0,"",IF(AI301="3E","3E",IF(AI301="","I",LOOKUP(AI301/AK$2,{0,0.4,0.45,0.5,0.55,0.6,0.65,0.7,0.75,0.8,1},{"F","D","C","C+","B-","B","B+","A-","A","A+"}))))</f>
        <v/>
      </c>
      <c r="AK301" s="1" t="str">
        <f>IF(COUNT($A301)=0,"",IF(AI301="","--",IF(AI301="3E","3E",LOOKUP(AI301/AK$2,{0,0.4,0.45,0.5,0.55,0.6,0.65,0.7,0.75,0.8,1},{0,2,2.25,2.5,2.75,3,3.25,3.5,3.75,4}))))</f>
        <v/>
      </c>
      <c r="AL301" s="4" t="str">
        <f>IF(OR(COUNT($A301)=0,COUNT(B301:AK301)=0),"",IF(COUNTIF(B301:AK301,"3E")&gt;0,"3E",IF(DRAFT!$A303="R",TRUNC(SUMPRODUCT(RGP,RCP)/TCP,3),TRUNC((SUMPRODUCT(--(IMDGP&gt;0)*IMDGP,IMCP)+CEILING(DRAFT!$DB303*42,0.25))/TCP,3))))</f>
        <v/>
      </c>
      <c r="AM301" s="2" t="str">
        <f>IF(OR(COUNT($A301)=0,COUNT(B301:AK301)=0),"",IF(COUNTIF(B301:AK301,"3E")&gt;0,"3E",IF(DRAFT!$A303="R",SUMPRODUCT(--(RGP&gt;=2),RCP),SUMPRODUCT(--(IMDGP&gt;0),--(IMGP=0),IMCP)+DRAFT!$DC303)))</f>
        <v/>
      </c>
      <c r="AN301" s="67" t="str">
        <f>IF(AL301="3E","3E",IF(COUNT($A301)=0,"",IF(COUNT(AI301)=0,"--",ROUND(((CEILING(DRAFT!$CV303*38,0.25)+CEILING(DRAFT!$CX303*38,0.25)+CEILING(DRAFT!$CZ303*42,0.25)+CEILING($AL301*42,0.25))/160),2))))</f>
        <v/>
      </c>
      <c r="AO301" s="2" t="str">
        <f>IF(AN301="3E","3E",IF(COUNT($A301)=0,"",IF(COUNT(AN301)=0,"I",LOOKUP(AN301,{0,2,2.25,2.5,2.75,3,3.25,3.5,3.75,4},{"F","D","C","C+","B-","B","B+","A-","A","A+"}))))</f>
        <v/>
      </c>
      <c r="AP301" s="2" t="str">
        <f>IF(AN301="3E","3E",IF(OR(COUNT(A301)=0,COUNT(AN301)=0),"",DRAFT!CW303+DRAFT!CY303+DRAFT!DA303+N(TABULATION!AM301)))</f>
        <v/>
      </c>
      <c r="AQ301" s="2" t="str">
        <f>IF(OR(COUNT($A301)=0,COUNT(B301:AK301)=0),"",IF(COUNTIF(B301:AM301,"3E")&gt;0,"3E",IF(AND(DRAFT!$A303="IM",OR($AL301&gt;DRAFT!$DB303,$AM301&gt;DRAFT!$DC303)),"IMPROVED",IF(AND(DRAFT!$A303="IM",$AL301&lt;=DRAFT!$DB303,$AM301&lt;=DRAFT!$DC303),"NOT IMPROVED",IF(AND(DRAFT!CU303="S",AH301&gt;=2,AK301&gt;=2,AN301&gt;=2.5,AP301&gt;=144),"PASS","FAIL")))))</f>
        <v/>
      </c>
      <c r="AR301" s="2" t="str">
        <f t="shared" si="8"/>
        <v/>
      </c>
      <c r="AS301" s="2" t="str">
        <f t="shared" si="9"/>
        <v/>
      </c>
    </row>
    <row r="302" spans="1:45" ht="18.95" customHeight="1" x14ac:dyDescent="0.25">
      <c r="A302" s="3" t="str">
        <f>IF(DRAFT!$B304="","",DRAFT!$B304)</f>
        <v/>
      </c>
      <c r="B302" s="2" t="str">
        <f>IF(COUNT($A302)=0,"",IF($A302&lt;&gt;DRAFT!$B304,"ERR",IF(DRAFT!I304="3E","3E",IF(COUNT(DRAFT!E304,DRAFT!I304)&gt;0,DRAFT!J304,""))))</f>
        <v/>
      </c>
      <c r="C302" s="2" t="str">
        <f>IF(COUNT($A302)=0,"",IF(B302="3E","3E",IF(B302="","I",LOOKUP(B302/D$2,{0,0.4,0.45,0.5,0.55,0.6,0.65,0.7,0.75,0.8,1},{"F","D","C","C+","B-","B","B+","A-","A","A+"}))))</f>
        <v/>
      </c>
      <c r="D302" s="1" t="str">
        <f>IF(COUNT($A302)=0,"",IF(B302="","--",IF(B302="3E","3E",LOOKUP(B302/D$2,{0,0.4,0.45,0.5,0.55,0.6,0.65,0.7,0.75,0.8,1},{0,2,2.25,2.5,2.75,3,3.25,3.5,3.75,4}))))</f>
        <v/>
      </c>
      <c r="E302" s="2" t="str">
        <f>IF(COUNT($A302)=0,"",IF($A302&lt;&gt;DRAFT!$B304,"ERR",IF(DRAFT!R304="3E","3E",IF(COUNT(DRAFT!N304,DRAFT!R304)&gt;0,DRAFT!S304,""))))</f>
        <v/>
      </c>
      <c r="F302" s="2" t="str">
        <f>IF(COUNT($A302)=0,"",IF(E302="3E","3E",IF(E302="","I",LOOKUP(E302/G$2,{0,0.4,0.45,0.5,0.55,0.6,0.65,0.7,0.75,0.8,1},{"F","D","C","C+","B-","B","B+","A-","A","A+"}))))</f>
        <v/>
      </c>
      <c r="G302" s="1" t="str">
        <f>IF(COUNT($A302)=0,"",IF(E302="","--",IF(E302="3E","3E",LOOKUP(E302/G$2,{0,0.4,0.45,0.5,0.55,0.6,0.65,0.7,0.75,0.8,1},{0,2,2.25,2.5,2.75,3,3.25,3.5,3.75,4}))))</f>
        <v/>
      </c>
      <c r="H302" s="2" t="str">
        <f>IF(COUNT($A302)=0,"",IF($A302&lt;&gt;DRAFT!$B304,"ERR",IF(DRAFT!AA304="3E","3E",IF(COUNT(DRAFT!W304,DRAFT!AA304)&gt;0,DRAFT!AB304,""))))</f>
        <v/>
      </c>
      <c r="I302" s="2" t="str">
        <f>IF(COUNT($A302)=0,"",IF(H302="3E","3E",IF(H302="","I",LOOKUP(H302/J$2,{0,0.4,0.45,0.5,0.55,0.6,0.65,0.7,0.75,0.8,1},{"F","D","C","C+","B-","B","B+","A-","A","A+"}))))</f>
        <v/>
      </c>
      <c r="J302" s="1" t="str">
        <f>IF(COUNT($A302)=0,"",IF(H302="","--",IF(H302="3E","3E",LOOKUP(H302/J$2,{0,0.4,0.45,0.5,0.55,0.6,0.65,0.7,0.75,0.8,1},{0,2,2.25,2.5,2.75,3,3.25,3.5,3.75,4}))))</f>
        <v/>
      </c>
      <c r="K302" s="2" t="str">
        <f>IF(COUNT($A302)=0,"",IF($A302&lt;&gt;DRAFT!$B304,"ERR",IF(DRAFT!AJ304="3E","3E",IF(COUNT(DRAFT!AF304,DRAFT!AJ304)&gt;0,DRAFT!AK304,""))))</f>
        <v/>
      </c>
      <c r="L302" s="2" t="str">
        <f>IF(COUNT($A302)=0,"",IF(K302="3E","3E",IF(K302="","I",LOOKUP(K302/M$2,{0,0.4,0.45,0.5,0.55,0.6,0.65,0.7,0.75,0.8,1},{"F","D","C","C+","B-","B","B+","A-","A","A+"}))))</f>
        <v/>
      </c>
      <c r="M302" s="1" t="str">
        <f>IF(COUNT($A302)=0,"",IF(K302="","--",IF(K302="3E","3E",LOOKUP(K302/M$2,{0,0.4,0.45,0.5,0.55,0.6,0.65,0.7,0.75,0.8,1},{0,2,2.25,2.5,2.75,3,3.25,3.5,3.75,4}))))</f>
        <v/>
      </c>
      <c r="N302" s="2" t="str">
        <f>IF(COUNT($A302)=0,"",IF($A302&lt;&gt;DRAFT!$B304,"ERR",IF(DRAFT!AS304="3E","3E",IF(COUNT(DRAFT!AO304,DRAFT!AS304)&gt;0,DRAFT!AT304,""))))</f>
        <v/>
      </c>
      <c r="O302" s="2" t="str">
        <f>IF(COUNT($A302)=0,"",IF(N302="3E","3E",IF(N302="","I",LOOKUP(N302/P$2,{0,0.4,0.45,0.5,0.55,0.6,0.65,0.7,0.75,0.8,1},{"F","D","C","C+","B-","B","B+","A-","A","A+"}))))</f>
        <v/>
      </c>
      <c r="P302" s="1" t="str">
        <f>IF(COUNT($A302)=0,"",IF(N302="","--",IF(N302="3E","3E",LOOKUP(N302/P$2,{0,0.4,0.45,0.5,0.55,0.6,0.65,0.7,0.75,0.8,1},{0,2,2.25,2.5,2.75,3,3.25,3.5,3.75,4}))))</f>
        <v/>
      </c>
      <c r="Q302" s="2" t="str">
        <f>IF(COUNT($A302)=0,"",IF($A302&lt;&gt;DRAFT!$B304,"ERR",IF(DRAFT!BB304="3E","3E",IF(COUNT(DRAFT!AX304,DRAFT!BB304)&gt;0,DRAFT!BC304,""))))</f>
        <v/>
      </c>
      <c r="R302" s="2" t="str">
        <f>IF(COUNT($A302)=0,"",IF(Q302="3E","3E",IF(Q302="","I",LOOKUP(Q302/S$2,{0,0.4,0.45,0.5,0.55,0.6,0.65,0.7,0.75,0.8,1},{"F","D","C","C+","B-","B","B+","A-","A","A+"}))))</f>
        <v/>
      </c>
      <c r="S302" s="1" t="str">
        <f>IF(COUNT($A302)=0,"",IF(Q302="","--",IF(Q302="3E","3E",LOOKUP(Q302/S$2,{0,0.4,0.45,0.5,0.55,0.6,0.65,0.7,0.75,0.8,1},{0,2,2.25,2.5,2.75,3,3.25,3.5,3.75,4}))))</f>
        <v/>
      </c>
      <c r="T302" s="2" t="str">
        <f>IF(COUNT($A302)=0,"",IF($A302&lt;&gt;DRAFT!$B304,"ERR",IF(DRAFT!BK304="3E","3E",IF(COUNT(DRAFT!BG304,DRAFT!BK304)&gt;0,DRAFT!BL304,""))))</f>
        <v/>
      </c>
      <c r="U302" s="2" t="str">
        <f>IF(COUNT($A302)=0,"",IF(T302="3E","3E",IF(T302="","I",LOOKUP(T302/V$2,{0,0.4,0.45,0.5,0.55,0.6,0.65,0.7,0.75,0.8,1},{"F","D","C","C+","B-","B","B+","A-","A","A+"}))))</f>
        <v/>
      </c>
      <c r="V302" s="1" t="str">
        <f>IF(COUNT($A302)=0,"",IF(T302="","--",IF(T302="3E","3E",LOOKUP(T302/V$2,{0,0.4,0.45,0.5,0.55,0.6,0.65,0.7,0.75,0.8,1},{0,2,2.25,2.5,2.75,3,3.25,3.5,3.75,4}))))</f>
        <v/>
      </c>
      <c r="W302" s="2" t="str">
        <f>IF(COUNT($A302)=0,"",IF($A302&lt;&gt;DRAFT!$B304,"ERR",IF(DRAFT!BT304="3E","3E",IF(COUNT(DRAFT!BP304,DRAFT!BT304)&gt;0,DRAFT!BU304,""))))</f>
        <v/>
      </c>
      <c r="X302" s="2" t="str">
        <f>IF(COUNT($A302)=0,"",IF(W302="3E","3E",IF(W302="","I",LOOKUP(W302/Y$2,{0,0.4,0.45,0.5,0.55,0.6,0.65,0.7,0.75,0.8,1},{"F","D","C","C+","B-","B","B+","A-","A","A+"}))))</f>
        <v/>
      </c>
      <c r="Y302" s="1" t="str">
        <f>IF(COUNT($A302)=0,"",IF(W302="","--",IF(W302="3E","3E",LOOKUP(W302/Y$2,{0,0.4,0.45,0.5,0.55,0.6,0.65,0.7,0.75,0.8,1},{0,2,2.25,2.5,2.75,3,3.25,3.5,3.75,4}))))</f>
        <v/>
      </c>
      <c r="Z302" s="2" t="str">
        <f>IF(COUNT($A302)=0,"",IF($A302&lt;&gt;DRAFT!$B304,"ERR",IF(DRAFT!CC304="3E","3E",IF(COUNT(DRAFT!BY304,DRAFT!CC304)&gt;0,DRAFT!CD304,""))))</f>
        <v/>
      </c>
      <c r="AA302" s="2" t="str">
        <f>IF(COUNT($A302)=0,"",IF(Z302="3E","3E",IF(Z302="","I",LOOKUP(Z302/AB$2,{0,0.4,0.45,0.5,0.55,0.6,0.65,0.7,0.75,0.8,1},{"F","D","C","C+","B-","B","B+","A-","A","A+"}))))</f>
        <v/>
      </c>
      <c r="AB302" s="1" t="str">
        <f>IF(COUNT($A302)=0,"",IF(Z302="","--",IF(Z302="3E","3E",LOOKUP(Z302/AB$2,{0,0.4,0.45,0.5,0.55,0.6,0.65,0.7,0.75,0.8,1},{0,2,2.25,2.5,2.75,3,3.25,3.5,3.75,4}))))</f>
        <v/>
      </c>
      <c r="AC302" s="2" t="str">
        <f>IF(COUNT($A302)=0,"",IF($A302&lt;&gt;DRAFT!$B304,"ERR",IF(DRAFT!CF304&gt;0,DRAFT!CF304,"")))</f>
        <v/>
      </c>
      <c r="AD302" s="2" t="str">
        <f>IF(COUNT($A302)=0,"",IF(AC302="3E","3E",IF(AC302="","I",LOOKUP(AC302/AE$2,{0,0.4,0.45,0.5,0.55,0.6,0.65,0.7,0.75,0.8,1},{"F","D","C","C+","B-","B","B+","A-","A","A+"}))))</f>
        <v/>
      </c>
      <c r="AE302" s="1" t="str">
        <f>IF(COUNT($A302)=0,"",IF(AC302="","--",IF(AC302="3E","3E",LOOKUP(AC302/AE$2,{0,0.4,0.45,0.5,0.55,0.6,0.65,0.7,0.75,0.8,1},{0,2,2.25,2.5,2.75,3,3.25,3.5,3.75,4}))))</f>
        <v/>
      </c>
      <c r="AF302" s="2" t="str">
        <f>IF(COUNT($A302)=0,"",IF($A302&lt;&gt;DRAFT!$B304,"ERR",IF(DRAFT!CI304&gt;0,DRAFT!CK304,"")))</f>
        <v/>
      </c>
      <c r="AG302" s="2" t="str">
        <f>IF(COUNT($A302)=0,"",IF(AF302="3E","3E",IF(AF302="","I",LOOKUP(AF302/AH$2,{0,0.4,0.45,0.5,0.55,0.6,0.65,0.7,0.75,0.8,1},{"F","D","C","C+","B-","B","B+","A-","A","A+"}))))</f>
        <v/>
      </c>
      <c r="AH302" s="1" t="str">
        <f>IF(COUNT($A302)=0,"",IF(AF302="","--",IF(AF302="3E","3E",LOOKUP(AF302/AH$2,{0,0.4,0.45,0.5,0.55,0.6,0.65,0.7,0.75,0.8,1},{0,2,2.25,2.5,2.75,3,3.25,3.5,3.75,4}))))</f>
        <v/>
      </c>
      <c r="AI302" s="2" t="str">
        <f>IF($A302&lt;&gt;DRAFT!$B304,"ERR",IF(OR(COUNT($A302)=0,COUNT(DRAFT!CL304:CN304,DRAFT!CP304:CR304)=0),"",CEILING(SUM(DRAFT!CO304,DRAFT!CS304,DRAFT!CT304),1)))</f>
        <v/>
      </c>
      <c r="AJ302" s="2" t="str">
        <f>IF(COUNT($A302)=0,"",IF(AI302="3E","3E",IF(AI302="","I",LOOKUP(AI302/AK$2,{0,0.4,0.45,0.5,0.55,0.6,0.65,0.7,0.75,0.8,1},{"F","D","C","C+","B-","B","B+","A-","A","A+"}))))</f>
        <v/>
      </c>
      <c r="AK302" s="1" t="str">
        <f>IF(COUNT($A302)=0,"",IF(AI302="","--",IF(AI302="3E","3E",LOOKUP(AI302/AK$2,{0,0.4,0.45,0.5,0.55,0.6,0.65,0.7,0.75,0.8,1},{0,2,2.25,2.5,2.75,3,3.25,3.5,3.75,4}))))</f>
        <v/>
      </c>
      <c r="AL302" s="4" t="str">
        <f>IF(OR(COUNT($A302)=0,COUNT(B302:AK302)=0),"",IF(COUNTIF(B302:AK302,"3E")&gt;0,"3E",IF(DRAFT!$A304="R",TRUNC(SUMPRODUCT(RGP,RCP)/TCP,3),TRUNC((SUMPRODUCT(--(IMDGP&gt;0)*IMDGP,IMCP)+CEILING(DRAFT!$DB304*42,0.25))/TCP,3))))</f>
        <v/>
      </c>
      <c r="AM302" s="2" t="str">
        <f>IF(OR(COUNT($A302)=0,COUNT(B302:AK302)=0),"",IF(COUNTIF(B302:AK302,"3E")&gt;0,"3E",IF(DRAFT!$A304="R",SUMPRODUCT(--(RGP&gt;=2),RCP),SUMPRODUCT(--(IMDGP&gt;0),--(IMGP=0),IMCP)+DRAFT!$DC304)))</f>
        <v/>
      </c>
      <c r="AN302" s="67" t="str">
        <f>IF(AL302="3E","3E",IF(COUNT($A302)=0,"",IF(COUNT(AI302)=0,"--",ROUND(((CEILING(DRAFT!$CV304*38,0.25)+CEILING(DRAFT!$CX304*38,0.25)+CEILING(DRAFT!$CZ304*42,0.25)+CEILING($AL302*42,0.25))/160),2))))</f>
        <v/>
      </c>
      <c r="AO302" s="2" t="str">
        <f>IF(AN302="3E","3E",IF(COUNT($A302)=0,"",IF(COUNT(AN302)=0,"I",LOOKUP(AN302,{0,2,2.25,2.5,2.75,3,3.25,3.5,3.75,4},{"F","D","C","C+","B-","B","B+","A-","A","A+"}))))</f>
        <v/>
      </c>
      <c r="AP302" s="2" t="str">
        <f>IF(AN302="3E","3E",IF(OR(COUNT(A302)=0,COUNT(AN302)=0),"",DRAFT!CW304+DRAFT!CY304+DRAFT!DA304+N(TABULATION!AM302)))</f>
        <v/>
      </c>
      <c r="AQ302" s="2" t="str">
        <f>IF(OR(COUNT($A302)=0,COUNT(B302:AK302)=0),"",IF(COUNTIF(B302:AM302,"3E")&gt;0,"3E",IF(AND(DRAFT!$A304="IM",OR($AL302&gt;DRAFT!$DB304,$AM302&gt;DRAFT!$DC304)),"IMPROVED",IF(AND(DRAFT!$A304="IM",$AL302&lt;=DRAFT!$DB304,$AM302&lt;=DRAFT!$DC304),"NOT IMPROVED",IF(AND(DRAFT!CU304="S",AH302&gt;=2,AK302&gt;=2,AN302&gt;=2.5,AP302&gt;=144),"PASS","FAIL")))))</f>
        <v/>
      </c>
      <c r="AR302" s="2" t="str">
        <f t="shared" si="8"/>
        <v/>
      </c>
      <c r="AS302" s="2" t="str">
        <f t="shared" si="9"/>
        <v/>
      </c>
    </row>
    <row r="303" spans="1:45" ht="18.95" customHeight="1" x14ac:dyDescent="0.25">
      <c r="A303" s="3" t="str">
        <f>IF(DRAFT!$B305="","",DRAFT!$B305)</f>
        <v/>
      </c>
      <c r="B303" s="2" t="str">
        <f>IF(COUNT($A303)=0,"",IF($A303&lt;&gt;DRAFT!$B305,"ERR",IF(DRAFT!I305="3E","3E",IF(COUNT(DRAFT!E305,DRAFT!I305)&gt;0,DRAFT!J305,""))))</f>
        <v/>
      </c>
      <c r="C303" s="2" t="str">
        <f>IF(COUNT($A303)=0,"",IF(B303="3E","3E",IF(B303="","I",LOOKUP(B303/D$2,{0,0.4,0.45,0.5,0.55,0.6,0.65,0.7,0.75,0.8,1},{"F","D","C","C+","B-","B","B+","A-","A","A+"}))))</f>
        <v/>
      </c>
      <c r="D303" s="1" t="str">
        <f>IF(COUNT($A303)=0,"",IF(B303="","--",IF(B303="3E","3E",LOOKUP(B303/D$2,{0,0.4,0.45,0.5,0.55,0.6,0.65,0.7,0.75,0.8,1},{0,2,2.25,2.5,2.75,3,3.25,3.5,3.75,4}))))</f>
        <v/>
      </c>
      <c r="E303" s="2" t="str">
        <f>IF(COUNT($A303)=0,"",IF($A303&lt;&gt;DRAFT!$B305,"ERR",IF(DRAFT!R305="3E","3E",IF(COUNT(DRAFT!N305,DRAFT!R305)&gt;0,DRAFT!S305,""))))</f>
        <v/>
      </c>
      <c r="F303" s="2" t="str">
        <f>IF(COUNT($A303)=0,"",IF(E303="3E","3E",IF(E303="","I",LOOKUP(E303/G$2,{0,0.4,0.45,0.5,0.55,0.6,0.65,0.7,0.75,0.8,1},{"F","D","C","C+","B-","B","B+","A-","A","A+"}))))</f>
        <v/>
      </c>
      <c r="G303" s="1" t="str">
        <f>IF(COUNT($A303)=0,"",IF(E303="","--",IF(E303="3E","3E",LOOKUP(E303/G$2,{0,0.4,0.45,0.5,0.55,0.6,0.65,0.7,0.75,0.8,1},{0,2,2.25,2.5,2.75,3,3.25,3.5,3.75,4}))))</f>
        <v/>
      </c>
      <c r="H303" s="2" t="str">
        <f>IF(COUNT($A303)=0,"",IF($A303&lt;&gt;DRAFT!$B305,"ERR",IF(DRAFT!AA305="3E","3E",IF(COUNT(DRAFT!W305,DRAFT!AA305)&gt;0,DRAFT!AB305,""))))</f>
        <v/>
      </c>
      <c r="I303" s="2" t="str">
        <f>IF(COUNT($A303)=0,"",IF(H303="3E","3E",IF(H303="","I",LOOKUP(H303/J$2,{0,0.4,0.45,0.5,0.55,0.6,0.65,0.7,0.75,0.8,1},{"F","D","C","C+","B-","B","B+","A-","A","A+"}))))</f>
        <v/>
      </c>
      <c r="J303" s="1" t="str">
        <f>IF(COUNT($A303)=0,"",IF(H303="","--",IF(H303="3E","3E",LOOKUP(H303/J$2,{0,0.4,0.45,0.5,0.55,0.6,0.65,0.7,0.75,0.8,1},{0,2,2.25,2.5,2.75,3,3.25,3.5,3.75,4}))))</f>
        <v/>
      </c>
      <c r="K303" s="2" t="str">
        <f>IF(COUNT($A303)=0,"",IF($A303&lt;&gt;DRAFT!$B305,"ERR",IF(DRAFT!AJ305="3E","3E",IF(COUNT(DRAFT!AF305,DRAFT!AJ305)&gt;0,DRAFT!AK305,""))))</f>
        <v/>
      </c>
      <c r="L303" s="2" t="str">
        <f>IF(COUNT($A303)=0,"",IF(K303="3E","3E",IF(K303="","I",LOOKUP(K303/M$2,{0,0.4,0.45,0.5,0.55,0.6,0.65,0.7,0.75,0.8,1},{"F","D","C","C+","B-","B","B+","A-","A","A+"}))))</f>
        <v/>
      </c>
      <c r="M303" s="1" t="str">
        <f>IF(COUNT($A303)=0,"",IF(K303="","--",IF(K303="3E","3E",LOOKUP(K303/M$2,{0,0.4,0.45,0.5,0.55,0.6,0.65,0.7,0.75,0.8,1},{0,2,2.25,2.5,2.75,3,3.25,3.5,3.75,4}))))</f>
        <v/>
      </c>
      <c r="N303" s="2" t="str">
        <f>IF(COUNT($A303)=0,"",IF($A303&lt;&gt;DRAFT!$B305,"ERR",IF(DRAFT!AS305="3E","3E",IF(COUNT(DRAFT!AO305,DRAFT!AS305)&gt;0,DRAFT!AT305,""))))</f>
        <v/>
      </c>
      <c r="O303" s="2" t="str">
        <f>IF(COUNT($A303)=0,"",IF(N303="3E","3E",IF(N303="","I",LOOKUP(N303/P$2,{0,0.4,0.45,0.5,0.55,0.6,0.65,0.7,0.75,0.8,1},{"F","D","C","C+","B-","B","B+","A-","A","A+"}))))</f>
        <v/>
      </c>
      <c r="P303" s="1" t="str">
        <f>IF(COUNT($A303)=0,"",IF(N303="","--",IF(N303="3E","3E",LOOKUP(N303/P$2,{0,0.4,0.45,0.5,0.55,0.6,0.65,0.7,0.75,0.8,1},{0,2,2.25,2.5,2.75,3,3.25,3.5,3.75,4}))))</f>
        <v/>
      </c>
      <c r="Q303" s="2" t="str">
        <f>IF(COUNT($A303)=0,"",IF($A303&lt;&gt;DRAFT!$B305,"ERR",IF(DRAFT!BB305="3E","3E",IF(COUNT(DRAFT!AX305,DRAFT!BB305)&gt;0,DRAFT!BC305,""))))</f>
        <v/>
      </c>
      <c r="R303" s="2" t="str">
        <f>IF(COUNT($A303)=0,"",IF(Q303="3E","3E",IF(Q303="","I",LOOKUP(Q303/S$2,{0,0.4,0.45,0.5,0.55,0.6,0.65,0.7,0.75,0.8,1},{"F","D","C","C+","B-","B","B+","A-","A","A+"}))))</f>
        <v/>
      </c>
      <c r="S303" s="1" t="str">
        <f>IF(COUNT($A303)=0,"",IF(Q303="","--",IF(Q303="3E","3E",LOOKUP(Q303/S$2,{0,0.4,0.45,0.5,0.55,0.6,0.65,0.7,0.75,0.8,1},{0,2,2.25,2.5,2.75,3,3.25,3.5,3.75,4}))))</f>
        <v/>
      </c>
      <c r="T303" s="2" t="str">
        <f>IF(COUNT($A303)=0,"",IF($A303&lt;&gt;DRAFT!$B305,"ERR",IF(DRAFT!BK305="3E","3E",IF(COUNT(DRAFT!BG305,DRAFT!BK305)&gt;0,DRAFT!BL305,""))))</f>
        <v/>
      </c>
      <c r="U303" s="2" t="str">
        <f>IF(COUNT($A303)=0,"",IF(T303="3E","3E",IF(T303="","I",LOOKUP(T303/V$2,{0,0.4,0.45,0.5,0.55,0.6,0.65,0.7,0.75,0.8,1},{"F","D","C","C+","B-","B","B+","A-","A","A+"}))))</f>
        <v/>
      </c>
      <c r="V303" s="1" t="str">
        <f>IF(COUNT($A303)=0,"",IF(T303="","--",IF(T303="3E","3E",LOOKUP(T303/V$2,{0,0.4,0.45,0.5,0.55,0.6,0.65,0.7,0.75,0.8,1},{0,2,2.25,2.5,2.75,3,3.25,3.5,3.75,4}))))</f>
        <v/>
      </c>
      <c r="W303" s="2" t="str">
        <f>IF(COUNT($A303)=0,"",IF($A303&lt;&gt;DRAFT!$B305,"ERR",IF(DRAFT!BT305="3E","3E",IF(COUNT(DRAFT!BP305,DRAFT!BT305)&gt;0,DRAFT!BU305,""))))</f>
        <v/>
      </c>
      <c r="X303" s="2" t="str">
        <f>IF(COUNT($A303)=0,"",IF(W303="3E","3E",IF(W303="","I",LOOKUP(W303/Y$2,{0,0.4,0.45,0.5,0.55,0.6,0.65,0.7,0.75,0.8,1},{"F","D","C","C+","B-","B","B+","A-","A","A+"}))))</f>
        <v/>
      </c>
      <c r="Y303" s="1" t="str">
        <f>IF(COUNT($A303)=0,"",IF(W303="","--",IF(W303="3E","3E",LOOKUP(W303/Y$2,{0,0.4,0.45,0.5,0.55,0.6,0.65,0.7,0.75,0.8,1},{0,2,2.25,2.5,2.75,3,3.25,3.5,3.75,4}))))</f>
        <v/>
      </c>
      <c r="Z303" s="2" t="str">
        <f>IF(COUNT($A303)=0,"",IF($A303&lt;&gt;DRAFT!$B305,"ERR",IF(DRAFT!CC305="3E","3E",IF(COUNT(DRAFT!BY305,DRAFT!CC305)&gt;0,DRAFT!CD305,""))))</f>
        <v/>
      </c>
      <c r="AA303" s="2" t="str">
        <f>IF(COUNT($A303)=0,"",IF(Z303="3E","3E",IF(Z303="","I",LOOKUP(Z303/AB$2,{0,0.4,0.45,0.5,0.55,0.6,0.65,0.7,0.75,0.8,1},{"F","D","C","C+","B-","B","B+","A-","A","A+"}))))</f>
        <v/>
      </c>
      <c r="AB303" s="1" t="str">
        <f>IF(COUNT($A303)=0,"",IF(Z303="","--",IF(Z303="3E","3E",LOOKUP(Z303/AB$2,{0,0.4,0.45,0.5,0.55,0.6,0.65,0.7,0.75,0.8,1},{0,2,2.25,2.5,2.75,3,3.25,3.5,3.75,4}))))</f>
        <v/>
      </c>
      <c r="AC303" s="2" t="str">
        <f>IF(COUNT($A303)=0,"",IF($A303&lt;&gt;DRAFT!$B305,"ERR",IF(DRAFT!CF305&gt;0,DRAFT!CF305,"")))</f>
        <v/>
      </c>
      <c r="AD303" s="2" t="str">
        <f>IF(COUNT($A303)=0,"",IF(AC303="3E","3E",IF(AC303="","I",LOOKUP(AC303/AE$2,{0,0.4,0.45,0.5,0.55,0.6,0.65,0.7,0.75,0.8,1},{"F","D","C","C+","B-","B","B+","A-","A","A+"}))))</f>
        <v/>
      </c>
      <c r="AE303" s="1" t="str">
        <f>IF(COUNT($A303)=0,"",IF(AC303="","--",IF(AC303="3E","3E",LOOKUP(AC303/AE$2,{0,0.4,0.45,0.5,0.55,0.6,0.65,0.7,0.75,0.8,1},{0,2,2.25,2.5,2.75,3,3.25,3.5,3.75,4}))))</f>
        <v/>
      </c>
      <c r="AF303" s="2" t="str">
        <f>IF(COUNT($A303)=0,"",IF($A303&lt;&gt;DRAFT!$B305,"ERR",IF(DRAFT!CI305&gt;0,DRAFT!CK305,"")))</f>
        <v/>
      </c>
      <c r="AG303" s="2" t="str">
        <f>IF(COUNT($A303)=0,"",IF(AF303="3E","3E",IF(AF303="","I",LOOKUP(AF303/AH$2,{0,0.4,0.45,0.5,0.55,0.6,0.65,0.7,0.75,0.8,1},{"F","D","C","C+","B-","B","B+","A-","A","A+"}))))</f>
        <v/>
      </c>
      <c r="AH303" s="1" t="str">
        <f>IF(COUNT($A303)=0,"",IF(AF303="","--",IF(AF303="3E","3E",LOOKUP(AF303/AH$2,{0,0.4,0.45,0.5,0.55,0.6,0.65,0.7,0.75,0.8,1},{0,2,2.25,2.5,2.75,3,3.25,3.5,3.75,4}))))</f>
        <v/>
      </c>
      <c r="AI303" s="2" t="str">
        <f>IF($A303&lt;&gt;DRAFT!$B305,"ERR",IF(OR(COUNT($A303)=0,COUNT(DRAFT!CL305:CN305,DRAFT!CP305:CR305)=0),"",CEILING(SUM(DRAFT!CO305,DRAFT!CS305,DRAFT!CT305),1)))</f>
        <v/>
      </c>
      <c r="AJ303" s="2" t="str">
        <f>IF(COUNT($A303)=0,"",IF(AI303="3E","3E",IF(AI303="","I",LOOKUP(AI303/AK$2,{0,0.4,0.45,0.5,0.55,0.6,0.65,0.7,0.75,0.8,1},{"F","D","C","C+","B-","B","B+","A-","A","A+"}))))</f>
        <v/>
      </c>
      <c r="AK303" s="1" t="str">
        <f>IF(COUNT($A303)=0,"",IF(AI303="","--",IF(AI303="3E","3E",LOOKUP(AI303/AK$2,{0,0.4,0.45,0.5,0.55,0.6,0.65,0.7,0.75,0.8,1},{0,2,2.25,2.5,2.75,3,3.25,3.5,3.75,4}))))</f>
        <v/>
      </c>
      <c r="AL303" s="4" t="str">
        <f>IF(OR(COUNT($A303)=0,COUNT(B303:AK303)=0),"",IF(COUNTIF(B303:AK303,"3E")&gt;0,"3E",IF(DRAFT!$A305="R",TRUNC(SUMPRODUCT(RGP,RCP)/TCP,3),TRUNC((SUMPRODUCT(--(IMDGP&gt;0)*IMDGP,IMCP)+CEILING(DRAFT!$DB305*42,0.25))/TCP,3))))</f>
        <v/>
      </c>
      <c r="AM303" s="2" t="str">
        <f>IF(OR(COUNT($A303)=0,COUNT(B303:AK303)=0),"",IF(COUNTIF(B303:AK303,"3E")&gt;0,"3E",IF(DRAFT!$A305="R",SUMPRODUCT(--(RGP&gt;=2),RCP),SUMPRODUCT(--(IMDGP&gt;0),--(IMGP=0),IMCP)+DRAFT!$DC305)))</f>
        <v/>
      </c>
      <c r="AN303" s="67" t="str">
        <f>IF(AL303="3E","3E",IF(COUNT($A303)=0,"",IF(COUNT(AI303)=0,"--",ROUND(((CEILING(DRAFT!$CV305*38,0.25)+CEILING(DRAFT!$CX305*38,0.25)+CEILING(DRAFT!$CZ305*42,0.25)+CEILING($AL303*42,0.25))/160),2))))</f>
        <v/>
      </c>
      <c r="AO303" s="2" t="str">
        <f>IF(AN303="3E","3E",IF(COUNT($A303)=0,"",IF(COUNT(AN303)=0,"I",LOOKUP(AN303,{0,2,2.25,2.5,2.75,3,3.25,3.5,3.75,4},{"F","D","C","C+","B-","B","B+","A-","A","A+"}))))</f>
        <v/>
      </c>
      <c r="AP303" s="2" t="str">
        <f>IF(AN303="3E","3E",IF(OR(COUNT(A303)=0,COUNT(AN303)=0),"",DRAFT!CW305+DRAFT!CY305+DRAFT!DA305+N(TABULATION!AM303)))</f>
        <v/>
      </c>
      <c r="AQ303" s="2" t="str">
        <f>IF(OR(COUNT($A303)=0,COUNT(B303:AK303)=0),"",IF(COUNTIF(B303:AM303,"3E")&gt;0,"3E",IF(AND(DRAFT!$A305="IM",OR($AL303&gt;DRAFT!$DB305,$AM303&gt;DRAFT!$DC305)),"IMPROVED",IF(AND(DRAFT!$A305="IM",$AL303&lt;=DRAFT!$DB305,$AM303&lt;=DRAFT!$DC305),"NOT IMPROVED",IF(AND(DRAFT!CU305="S",AH303&gt;=2,AK303&gt;=2,AN303&gt;=2.5,AP303&gt;=144),"PASS","FAIL")))))</f>
        <v/>
      </c>
      <c r="AR303" s="2" t="str">
        <f t="shared" si="8"/>
        <v/>
      </c>
      <c r="AS303" s="2" t="str">
        <f t="shared" si="9"/>
        <v/>
      </c>
    </row>
    <row r="304" spans="1:45" ht="18.95" customHeight="1" x14ac:dyDescent="0.25">
      <c r="A304" s="3" t="str">
        <f>IF(DRAFT!$B306="","",DRAFT!$B306)</f>
        <v/>
      </c>
      <c r="B304" s="2" t="str">
        <f>IF(COUNT($A304)=0,"",IF($A304&lt;&gt;DRAFT!$B306,"ERR",IF(DRAFT!I306="3E","3E",IF(COUNT(DRAFT!E306,DRAFT!I306)&gt;0,DRAFT!J306,""))))</f>
        <v/>
      </c>
      <c r="C304" s="2" t="str">
        <f>IF(COUNT($A304)=0,"",IF(B304="3E","3E",IF(B304="","I",LOOKUP(B304/D$2,{0,0.4,0.45,0.5,0.55,0.6,0.65,0.7,0.75,0.8,1},{"F","D","C","C+","B-","B","B+","A-","A","A+"}))))</f>
        <v/>
      </c>
      <c r="D304" s="1" t="str">
        <f>IF(COUNT($A304)=0,"",IF(B304="","--",IF(B304="3E","3E",LOOKUP(B304/D$2,{0,0.4,0.45,0.5,0.55,0.6,0.65,0.7,0.75,0.8,1},{0,2,2.25,2.5,2.75,3,3.25,3.5,3.75,4}))))</f>
        <v/>
      </c>
      <c r="E304" s="2" t="str">
        <f>IF(COUNT($A304)=0,"",IF($A304&lt;&gt;DRAFT!$B306,"ERR",IF(DRAFT!R306="3E","3E",IF(COUNT(DRAFT!N306,DRAFT!R306)&gt;0,DRAFT!S306,""))))</f>
        <v/>
      </c>
      <c r="F304" s="2" t="str">
        <f>IF(COUNT($A304)=0,"",IF(E304="3E","3E",IF(E304="","I",LOOKUP(E304/G$2,{0,0.4,0.45,0.5,0.55,0.6,0.65,0.7,0.75,0.8,1},{"F","D","C","C+","B-","B","B+","A-","A","A+"}))))</f>
        <v/>
      </c>
      <c r="G304" s="1" t="str">
        <f>IF(COUNT($A304)=0,"",IF(E304="","--",IF(E304="3E","3E",LOOKUP(E304/G$2,{0,0.4,0.45,0.5,0.55,0.6,0.65,0.7,0.75,0.8,1},{0,2,2.25,2.5,2.75,3,3.25,3.5,3.75,4}))))</f>
        <v/>
      </c>
      <c r="H304" s="2" t="str">
        <f>IF(COUNT($A304)=0,"",IF($A304&lt;&gt;DRAFT!$B306,"ERR",IF(DRAFT!AA306="3E","3E",IF(COUNT(DRAFT!W306,DRAFT!AA306)&gt;0,DRAFT!AB306,""))))</f>
        <v/>
      </c>
      <c r="I304" s="2" t="str">
        <f>IF(COUNT($A304)=0,"",IF(H304="3E","3E",IF(H304="","I",LOOKUP(H304/J$2,{0,0.4,0.45,0.5,0.55,0.6,0.65,0.7,0.75,0.8,1},{"F","D","C","C+","B-","B","B+","A-","A","A+"}))))</f>
        <v/>
      </c>
      <c r="J304" s="1" t="str">
        <f>IF(COUNT($A304)=0,"",IF(H304="","--",IF(H304="3E","3E",LOOKUP(H304/J$2,{0,0.4,0.45,0.5,0.55,0.6,0.65,0.7,0.75,0.8,1},{0,2,2.25,2.5,2.75,3,3.25,3.5,3.75,4}))))</f>
        <v/>
      </c>
      <c r="K304" s="2" t="str">
        <f>IF(COUNT($A304)=0,"",IF($A304&lt;&gt;DRAFT!$B306,"ERR",IF(DRAFT!AJ306="3E","3E",IF(COUNT(DRAFT!AF306,DRAFT!AJ306)&gt;0,DRAFT!AK306,""))))</f>
        <v/>
      </c>
      <c r="L304" s="2" t="str">
        <f>IF(COUNT($A304)=0,"",IF(K304="3E","3E",IF(K304="","I",LOOKUP(K304/M$2,{0,0.4,0.45,0.5,0.55,0.6,0.65,0.7,0.75,0.8,1},{"F","D","C","C+","B-","B","B+","A-","A","A+"}))))</f>
        <v/>
      </c>
      <c r="M304" s="1" t="str">
        <f>IF(COUNT($A304)=0,"",IF(K304="","--",IF(K304="3E","3E",LOOKUP(K304/M$2,{0,0.4,0.45,0.5,0.55,0.6,0.65,0.7,0.75,0.8,1},{0,2,2.25,2.5,2.75,3,3.25,3.5,3.75,4}))))</f>
        <v/>
      </c>
      <c r="N304" s="2" t="str">
        <f>IF(COUNT($A304)=0,"",IF($A304&lt;&gt;DRAFT!$B306,"ERR",IF(DRAFT!AS306="3E","3E",IF(COUNT(DRAFT!AO306,DRAFT!AS306)&gt;0,DRAFT!AT306,""))))</f>
        <v/>
      </c>
      <c r="O304" s="2" t="str">
        <f>IF(COUNT($A304)=0,"",IF(N304="3E","3E",IF(N304="","I",LOOKUP(N304/P$2,{0,0.4,0.45,0.5,0.55,0.6,0.65,0.7,0.75,0.8,1},{"F","D","C","C+","B-","B","B+","A-","A","A+"}))))</f>
        <v/>
      </c>
      <c r="P304" s="1" t="str">
        <f>IF(COUNT($A304)=0,"",IF(N304="","--",IF(N304="3E","3E",LOOKUP(N304/P$2,{0,0.4,0.45,0.5,0.55,0.6,0.65,0.7,0.75,0.8,1},{0,2,2.25,2.5,2.75,3,3.25,3.5,3.75,4}))))</f>
        <v/>
      </c>
      <c r="Q304" s="2" t="str">
        <f>IF(COUNT($A304)=0,"",IF($A304&lt;&gt;DRAFT!$B306,"ERR",IF(DRAFT!BB306="3E","3E",IF(COUNT(DRAFT!AX306,DRAFT!BB306)&gt;0,DRAFT!BC306,""))))</f>
        <v/>
      </c>
      <c r="R304" s="2" t="str">
        <f>IF(COUNT($A304)=0,"",IF(Q304="3E","3E",IF(Q304="","I",LOOKUP(Q304/S$2,{0,0.4,0.45,0.5,0.55,0.6,0.65,0.7,0.75,0.8,1},{"F","D","C","C+","B-","B","B+","A-","A","A+"}))))</f>
        <v/>
      </c>
      <c r="S304" s="1" t="str">
        <f>IF(COUNT($A304)=0,"",IF(Q304="","--",IF(Q304="3E","3E",LOOKUP(Q304/S$2,{0,0.4,0.45,0.5,0.55,0.6,0.65,0.7,0.75,0.8,1},{0,2,2.25,2.5,2.75,3,3.25,3.5,3.75,4}))))</f>
        <v/>
      </c>
      <c r="T304" s="2" t="str">
        <f>IF(COUNT($A304)=0,"",IF($A304&lt;&gt;DRAFT!$B306,"ERR",IF(DRAFT!BK306="3E","3E",IF(COUNT(DRAFT!BG306,DRAFT!BK306)&gt;0,DRAFT!BL306,""))))</f>
        <v/>
      </c>
      <c r="U304" s="2" t="str">
        <f>IF(COUNT($A304)=0,"",IF(T304="3E","3E",IF(T304="","I",LOOKUP(T304/V$2,{0,0.4,0.45,0.5,0.55,0.6,0.65,0.7,0.75,0.8,1},{"F","D","C","C+","B-","B","B+","A-","A","A+"}))))</f>
        <v/>
      </c>
      <c r="V304" s="1" t="str">
        <f>IF(COUNT($A304)=0,"",IF(T304="","--",IF(T304="3E","3E",LOOKUP(T304/V$2,{0,0.4,0.45,0.5,0.55,0.6,0.65,0.7,0.75,0.8,1},{0,2,2.25,2.5,2.75,3,3.25,3.5,3.75,4}))))</f>
        <v/>
      </c>
      <c r="W304" s="2" t="str">
        <f>IF(COUNT($A304)=0,"",IF($A304&lt;&gt;DRAFT!$B306,"ERR",IF(DRAFT!BT306="3E","3E",IF(COUNT(DRAFT!BP306,DRAFT!BT306)&gt;0,DRAFT!BU306,""))))</f>
        <v/>
      </c>
      <c r="X304" s="2" t="str">
        <f>IF(COUNT($A304)=0,"",IF(W304="3E","3E",IF(W304="","I",LOOKUP(W304/Y$2,{0,0.4,0.45,0.5,0.55,0.6,0.65,0.7,0.75,0.8,1},{"F","D","C","C+","B-","B","B+","A-","A","A+"}))))</f>
        <v/>
      </c>
      <c r="Y304" s="1" t="str">
        <f>IF(COUNT($A304)=0,"",IF(W304="","--",IF(W304="3E","3E",LOOKUP(W304/Y$2,{0,0.4,0.45,0.5,0.55,0.6,0.65,0.7,0.75,0.8,1},{0,2,2.25,2.5,2.75,3,3.25,3.5,3.75,4}))))</f>
        <v/>
      </c>
      <c r="Z304" s="2" t="str">
        <f>IF(COUNT($A304)=0,"",IF($A304&lt;&gt;DRAFT!$B306,"ERR",IF(DRAFT!CC306="3E","3E",IF(COUNT(DRAFT!BY306,DRAFT!CC306)&gt;0,DRAFT!CD306,""))))</f>
        <v/>
      </c>
      <c r="AA304" s="2" t="str">
        <f>IF(COUNT($A304)=0,"",IF(Z304="3E","3E",IF(Z304="","I",LOOKUP(Z304/AB$2,{0,0.4,0.45,0.5,0.55,0.6,0.65,0.7,0.75,0.8,1},{"F","D","C","C+","B-","B","B+","A-","A","A+"}))))</f>
        <v/>
      </c>
      <c r="AB304" s="1" t="str">
        <f>IF(COUNT($A304)=0,"",IF(Z304="","--",IF(Z304="3E","3E",LOOKUP(Z304/AB$2,{0,0.4,0.45,0.5,0.55,0.6,0.65,0.7,0.75,0.8,1},{0,2,2.25,2.5,2.75,3,3.25,3.5,3.75,4}))))</f>
        <v/>
      </c>
      <c r="AC304" s="2" t="str">
        <f>IF(COUNT($A304)=0,"",IF($A304&lt;&gt;DRAFT!$B306,"ERR",IF(DRAFT!CF306&gt;0,DRAFT!CF306,"")))</f>
        <v/>
      </c>
      <c r="AD304" s="2" t="str">
        <f>IF(COUNT($A304)=0,"",IF(AC304="3E","3E",IF(AC304="","I",LOOKUP(AC304/AE$2,{0,0.4,0.45,0.5,0.55,0.6,0.65,0.7,0.75,0.8,1},{"F","D","C","C+","B-","B","B+","A-","A","A+"}))))</f>
        <v/>
      </c>
      <c r="AE304" s="1" t="str">
        <f>IF(COUNT($A304)=0,"",IF(AC304="","--",IF(AC304="3E","3E",LOOKUP(AC304/AE$2,{0,0.4,0.45,0.5,0.55,0.6,0.65,0.7,0.75,0.8,1},{0,2,2.25,2.5,2.75,3,3.25,3.5,3.75,4}))))</f>
        <v/>
      </c>
      <c r="AF304" s="2" t="str">
        <f>IF(COUNT($A304)=0,"",IF($A304&lt;&gt;DRAFT!$B306,"ERR",IF(DRAFT!CI306&gt;0,DRAFT!CK306,"")))</f>
        <v/>
      </c>
      <c r="AG304" s="2" t="str">
        <f>IF(COUNT($A304)=0,"",IF(AF304="3E","3E",IF(AF304="","I",LOOKUP(AF304/AH$2,{0,0.4,0.45,0.5,0.55,0.6,0.65,0.7,0.75,0.8,1},{"F","D","C","C+","B-","B","B+","A-","A","A+"}))))</f>
        <v/>
      </c>
      <c r="AH304" s="1" t="str">
        <f>IF(COUNT($A304)=0,"",IF(AF304="","--",IF(AF304="3E","3E",LOOKUP(AF304/AH$2,{0,0.4,0.45,0.5,0.55,0.6,0.65,0.7,0.75,0.8,1},{0,2,2.25,2.5,2.75,3,3.25,3.5,3.75,4}))))</f>
        <v/>
      </c>
      <c r="AI304" s="2" t="str">
        <f>IF($A304&lt;&gt;DRAFT!$B306,"ERR",IF(OR(COUNT($A304)=0,COUNT(DRAFT!CL306:CN306,DRAFT!CP306:CR306)=0),"",CEILING(SUM(DRAFT!CO306,DRAFT!CS306,DRAFT!CT306),1)))</f>
        <v/>
      </c>
      <c r="AJ304" s="2" t="str">
        <f>IF(COUNT($A304)=0,"",IF(AI304="3E","3E",IF(AI304="","I",LOOKUP(AI304/AK$2,{0,0.4,0.45,0.5,0.55,0.6,0.65,0.7,0.75,0.8,1},{"F","D","C","C+","B-","B","B+","A-","A","A+"}))))</f>
        <v/>
      </c>
      <c r="AK304" s="1" t="str">
        <f>IF(COUNT($A304)=0,"",IF(AI304="","--",IF(AI304="3E","3E",LOOKUP(AI304/AK$2,{0,0.4,0.45,0.5,0.55,0.6,0.65,0.7,0.75,0.8,1},{0,2,2.25,2.5,2.75,3,3.25,3.5,3.75,4}))))</f>
        <v/>
      </c>
      <c r="AL304" s="4" t="str">
        <f>IF(OR(COUNT($A304)=0,COUNT(B304:AK304)=0),"",IF(COUNTIF(B304:AK304,"3E")&gt;0,"3E",IF(DRAFT!$A306="R",TRUNC(SUMPRODUCT(RGP,RCP)/TCP,3),TRUNC((SUMPRODUCT(--(IMDGP&gt;0)*IMDGP,IMCP)+CEILING(DRAFT!$DB306*42,0.25))/TCP,3))))</f>
        <v/>
      </c>
      <c r="AM304" s="2" t="str">
        <f>IF(OR(COUNT($A304)=0,COUNT(B304:AK304)=0),"",IF(COUNTIF(B304:AK304,"3E")&gt;0,"3E",IF(DRAFT!$A306="R",SUMPRODUCT(--(RGP&gt;=2),RCP),SUMPRODUCT(--(IMDGP&gt;0),--(IMGP=0),IMCP)+DRAFT!$DC306)))</f>
        <v/>
      </c>
      <c r="AN304" s="67" t="str">
        <f>IF(AL304="3E","3E",IF(COUNT($A304)=0,"",IF(COUNT(AI304)=0,"--",ROUND(((CEILING(DRAFT!$CV306*38,0.25)+CEILING(DRAFT!$CX306*38,0.25)+CEILING(DRAFT!$CZ306*42,0.25)+CEILING($AL304*42,0.25))/160),2))))</f>
        <v/>
      </c>
      <c r="AO304" s="2" t="str">
        <f>IF(AN304="3E","3E",IF(COUNT($A304)=0,"",IF(COUNT(AN304)=0,"I",LOOKUP(AN304,{0,2,2.25,2.5,2.75,3,3.25,3.5,3.75,4},{"F","D","C","C+","B-","B","B+","A-","A","A+"}))))</f>
        <v/>
      </c>
      <c r="AP304" s="2" t="str">
        <f>IF(AN304="3E","3E",IF(OR(COUNT(A304)=0,COUNT(AN304)=0),"",DRAFT!CW306+DRAFT!CY306+DRAFT!DA306+N(TABULATION!AM304)))</f>
        <v/>
      </c>
      <c r="AQ304" s="2" t="str">
        <f>IF(OR(COUNT($A304)=0,COUNT(B304:AK304)=0),"",IF(COUNTIF(B304:AM304,"3E")&gt;0,"3E",IF(AND(DRAFT!$A306="IM",OR($AL304&gt;DRAFT!$DB306,$AM304&gt;DRAFT!$DC306)),"IMPROVED",IF(AND(DRAFT!$A306="IM",$AL304&lt;=DRAFT!$DB306,$AM304&lt;=DRAFT!$DC306),"NOT IMPROVED",IF(AND(DRAFT!CU306="S",AH304&gt;=2,AK304&gt;=2,AN304&gt;=2.5,AP304&gt;=144),"PASS","FAIL")))))</f>
        <v/>
      </c>
      <c r="AR304" s="2" t="str">
        <f t="shared" si="8"/>
        <v/>
      </c>
      <c r="AS304" s="2" t="str">
        <f t="shared" si="9"/>
        <v/>
      </c>
    </row>
    <row r="305" spans="1:45" ht="18.95" customHeight="1" x14ac:dyDescent="0.25">
      <c r="A305" s="3" t="str">
        <f>IF(DRAFT!$B307="","",DRAFT!$B307)</f>
        <v/>
      </c>
      <c r="B305" s="2" t="str">
        <f>IF(COUNT($A305)=0,"",IF($A305&lt;&gt;DRAFT!$B307,"ERR",IF(DRAFT!I307="3E","3E",IF(COUNT(DRAFT!E307,DRAFT!I307)&gt;0,DRAFT!J307,""))))</f>
        <v/>
      </c>
      <c r="C305" s="2" t="str">
        <f>IF(COUNT($A305)=0,"",IF(B305="3E","3E",IF(B305="","I",LOOKUP(B305/D$2,{0,0.4,0.45,0.5,0.55,0.6,0.65,0.7,0.75,0.8,1},{"F","D","C","C+","B-","B","B+","A-","A","A+"}))))</f>
        <v/>
      </c>
      <c r="D305" s="1" t="str">
        <f>IF(COUNT($A305)=0,"",IF(B305="","--",IF(B305="3E","3E",LOOKUP(B305/D$2,{0,0.4,0.45,0.5,0.55,0.6,0.65,0.7,0.75,0.8,1},{0,2,2.25,2.5,2.75,3,3.25,3.5,3.75,4}))))</f>
        <v/>
      </c>
      <c r="E305" s="2" t="str">
        <f>IF(COUNT($A305)=0,"",IF($A305&lt;&gt;DRAFT!$B307,"ERR",IF(DRAFT!R307="3E","3E",IF(COUNT(DRAFT!N307,DRAFT!R307)&gt;0,DRAFT!S307,""))))</f>
        <v/>
      </c>
      <c r="F305" s="2" t="str">
        <f>IF(COUNT($A305)=0,"",IF(E305="3E","3E",IF(E305="","I",LOOKUP(E305/G$2,{0,0.4,0.45,0.5,0.55,0.6,0.65,0.7,0.75,0.8,1},{"F","D","C","C+","B-","B","B+","A-","A","A+"}))))</f>
        <v/>
      </c>
      <c r="G305" s="1" t="str">
        <f>IF(COUNT($A305)=0,"",IF(E305="","--",IF(E305="3E","3E",LOOKUP(E305/G$2,{0,0.4,0.45,0.5,0.55,0.6,0.65,0.7,0.75,0.8,1},{0,2,2.25,2.5,2.75,3,3.25,3.5,3.75,4}))))</f>
        <v/>
      </c>
      <c r="H305" s="2" t="str">
        <f>IF(COUNT($A305)=0,"",IF($A305&lt;&gt;DRAFT!$B307,"ERR",IF(DRAFT!AA307="3E","3E",IF(COUNT(DRAFT!W307,DRAFT!AA307)&gt;0,DRAFT!AB307,""))))</f>
        <v/>
      </c>
      <c r="I305" s="2" t="str">
        <f>IF(COUNT($A305)=0,"",IF(H305="3E","3E",IF(H305="","I",LOOKUP(H305/J$2,{0,0.4,0.45,0.5,0.55,0.6,0.65,0.7,0.75,0.8,1},{"F","D","C","C+","B-","B","B+","A-","A","A+"}))))</f>
        <v/>
      </c>
      <c r="J305" s="1" t="str">
        <f>IF(COUNT($A305)=0,"",IF(H305="","--",IF(H305="3E","3E",LOOKUP(H305/J$2,{0,0.4,0.45,0.5,0.55,0.6,0.65,0.7,0.75,0.8,1},{0,2,2.25,2.5,2.75,3,3.25,3.5,3.75,4}))))</f>
        <v/>
      </c>
      <c r="K305" s="2" t="str">
        <f>IF(COUNT($A305)=0,"",IF($A305&lt;&gt;DRAFT!$B307,"ERR",IF(DRAFT!AJ307="3E","3E",IF(COUNT(DRAFT!AF307,DRAFT!AJ307)&gt;0,DRAFT!AK307,""))))</f>
        <v/>
      </c>
      <c r="L305" s="2" t="str">
        <f>IF(COUNT($A305)=0,"",IF(K305="3E","3E",IF(K305="","I",LOOKUP(K305/M$2,{0,0.4,0.45,0.5,0.55,0.6,0.65,0.7,0.75,0.8,1},{"F","D","C","C+","B-","B","B+","A-","A","A+"}))))</f>
        <v/>
      </c>
      <c r="M305" s="1" t="str">
        <f>IF(COUNT($A305)=0,"",IF(K305="","--",IF(K305="3E","3E",LOOKUP(K305/M$2,{0,0.4,0.45,0.5,0.55,0.6,0.65,0.7,0.75,0.8,1},{0,2,2.25,2.5,2.75,3,3.25,3.5,3.75,4}))))</f>
        <v/>
      </c>
      <c r="N305" s="2" t="str">
        <f>IF(COUNT($A305)=0,"",IF($A305&lt;&gt;DRAFT!$B307,"ERR",IF(DRAFT!AS307="3E","3E",IF(COUNT(DRAFT!AO307,DRAFT!AS307)&gt;0,DRAFT!AT307,""))))</f>
        <v/>
      </c>
      <c r="O305" s="2" t="str">
        <f>IF(COUNT($A305)=0,"",IF(N305="3E","3E",IF(N305="","I",LOOKUP(N305/P$2,{0,0.4,0.45,0.5,0.55,0.6,0.65,0.7,0.75,0.8,1},{"F","D","C","C+","B-","B","B+","A-","A","A+"}))))</f>
        <v/>
      </c>
      <c r="P305" s="1" t="str">
        <f>IF(COUNT($A305)=0,"",IF(N305="","--",IF(N305="3E","3E",LOOKUP(N305/P$2,{0,0.4,0.45,0.5,0.55,0.6,0.65,0.7,0.75,0.8,1},{0,2,2.25,2.5,2.75,3,3.25,3.5,3.75,4}))))</f>
        <v/>
      </c>
      <c r="Q305" s="2" t="str">
        <f>IF(COUNT($A305)=0,"",IF($A305&lt;&gt;DRAFT!$B307,"ERR",IF(DRAFT!BB307="3E","3E",IF(COUNT(DRAFT!AX307,DRAFT!BB307)&gt;0,DRAFT!BC307,""))))</f>
        <v/>
      </c>
      <c r="R305" s="2" t="str">
        <f>IF(COUNT($A305)=0,"",IF(Q305="3E","3E",IF(Q305="","I",LOOKUP(Q305/S$2,{0,0.4,0.45,0.5,0.55,0.6,0.65,0.7,0.75,0.8,1},{"F","D","C","C+","B-","B","B+","A-","A","A+"}))))</f>
        <v/>
      </c>
      <c r="S305" s="1" t="str">
        <f>IF(COUNT($A305)=0,"",IF(Q305="","--",IF(Q305="3E","3E",LOOKUP(Q305/S$2,{0,0.4,0.45,0.5,0.55,0.6,0.65,0.7,0.75,0.8,1},{0,2,2.25,2.5,2.75,3,3.25,3.5,3.75,4}))))</f>
        <v/>
      </c>
      <c r="T305" s="2" t="str">
        <f>IF(COUNT($A305)=0,"",IF($A305&lt;&gt;DRAFT!$B307,"ERR",IF(DRAFT!BK307="3E","3E",IF(COUNT(DRAFT!BG307,DRAFT!BK307)&gt;0,DRAFT!BL307,""))))</f>
        <v/>
      </c>
      <c r="U305" s="2" t="str">
        <f>IF(COUNT($A305)=0,"",IF(T305="3E","3E",IF(T305="","I",LOOKUP(T305/V$2,{0,0.4,0.45,0.5,0.55,0.6,0.65,0.7,0.75,0.8,1},{"F","D","C","C+","B-","B","B+","A-","A","A+"}))))</f>
        <v/>
      </c>
      <c r="V305" s="1" t="str">
        <f>IF(COUNT($A305)=0,"",IF(T305="","--",IF(T305="3E","3E",LOOKUP(T305/V$2,{0,0.4,0.45,0.5,0.55,0.6,0.65,0.7,0.75,0.8,1},{0,2,2.25,2.5,2.75,3,3.25,3.5,3.75,4}))))</f>
        <v/>
      </c>
      <c r="W305" s="2" t="str">
        <f>IF(COUNT($A305)=0,"",IF($A305&lt;&gt;DRAFT!$B307,"ERR",IF(DRAFT!BT307="3E","3E",IF(COUNT(DRAFT!BP307,DRAFT!BT307)&gt;0,DRAFT!BU307,""))))</f>
        <v/>
      </c>
      <c r="X305" s="2" t="str">
        <f>IF(COUNT($A305)=0,"",IF(W305="3E","3E",IF(W305="","I",LOOKUP(W305/Y$2,{0,0.4,0.45,0.5,0.55,0.6,0.65,0.7,0.75,0.8,1},{"F","D","C","C+","B-","B","B+","A-","A","A+"}))))</f>
        <v/>
      </c>
      <c r="Y305" s="1" t="str">
        <f>IF(COUNT($A305)=0,"",IF(W305="","--",IF(W305="3E","3E",LOOKUP(W305/Y$2,{0,0.4,0.45,0.5,0.55,0.6,0.65,0.7,0.75,0.8,1},{0,2,2.25,2.5,2.75,3,3.25,3.5,3.75,4}))))</f>
        <v/>
      </c>
      <c r="Z305" s="2" t="str">
        <f>IF(COUNT($A305)=0,"",IF($A305&lt;&gt;DRAFT!$B307,"ERR",IF(DRAFT!CC307="3E","3E",IF(COUNT(DRAFT!BY307,DRAFT!CC307)&gt;0,DRAFT!CD307,""))))</f>
        <v/>
      </c>
      <c r="AA305" s="2" t="str">
        <f>IF(COUNT($A305)=0,"",IF(Z305="3E","3E",IF(Z305="","I",LOOKUP(Z305/AB$2,{0,0.4,0.45,0.5,0.55,0.6,0.65,0.7,0.75,0.8,1},{"F","D","C","C+","B-","B","B+","A-","A","A+"}))))</f>
        <v/>
      </c>
      <c r="AB305" s="1" t="str">
        <f>IF(COUNT($A305)=0,"",IF(Z305="","--",IF(Z305="3E","3E",LOOKUP(Z305/AB$2,{0,0.4,0.45,0.5,0.55,0.6,0.65,0.7,0.75,0.8,1},{0,2,2.25,2.5,2.75,3,3.25,3.5,3.75,4}))))</f>
        <v/>
      </c>
      <c r="AC305" s="2" t="str">
        <f>IF(COUNT($A305)=0,"",IF($A305&lt;&gt;DRAFT!$B307,"ERR",IF(DRAFT!CF307&gt;0,DRAFT!CF307,"")))</f>
        <v/>
      </c>
      <c r="AD305" s="2" t="str">
        <f>IF(COUNT($A305)=0,"",IF(AC305="3E","3E",IF(AC305="","I",LOOKUP(AC305/AE$2,{0,0.4,0.45,0.5,0.55,0.6,0.65,0.7,0.75,0.8,1},{"F","D","C","C+","B-","B","B+","A-","A","A+"}))))</f>
        <v/>
      </c>
      <c r="AE305" s="1" t="str">
        <f>IF(COUNT($A305)=0,"",IF(AC305="","--",IF(AC305="3E","3E",LOOKUP(AC305/AE$2,{0,0.4,0.45,0.5,0.55,0.6,0.65,0.7,0.75,0.8,1},{0,2,2.25,2.5,2.75,3,3.25,3.5,3.75,4}))))</f>
        <v/>
      </c>
      <c r="AF305" s="2" t="str">
        <f>IF(COUNT($A305)=0,"",IF($A305&lt;&gt;DRAFT!$B307,"ERR",IF(DRAFT!CI307&gt;0,DRAFT!CK307,"")))</f>
        <v/>
      </c>
      <c r="AG305" s="2" t="str">
        <f>IF(COUNT($A305)=0,"",IF(AF305="3E","3E",IF(AF305="","I",LOOKUP(AF305/AH$2,{0,0.4,0.45,0.5,0.55,0.6,0.65,0.7,0.75,0.8,1},{"F","D","C","C+","B-","B","B+","A-","A","A+"}))))</f>
        <v/>
      </c>
      <c r="AH305" s="1" t="str">
        <f>IF(COUNT($A305)=0,"",IF(AF305="","--",IF(AF305="3E","3E",LOOKUP(AF305/AH$2,{0,0.4,0.45,0.5,0.55,0.6,0.65,0.7,0.75,0.8,1},{0,2,2.25,2.5,2.75,3,3.25,3.5,3.75,4}))))</f>
        <v/>
      </c>
      <c r="AI305" s="2" t="str">
        <f>IF($A305&lt;&gt;DRAFT!$B307,"ERR",IF(OR(COUNT($A305)=0,COUNT(DRAFT!CL307:CN307,DRAFT!CP307:CR307)=0),"",CEILING(SUM(DRAFT!CO307,DRAFT!CS307,DRAFT!CT307),1)))</f>
        <v/>
      </c>
      <c r="AJ305" s="2" t="str">
        <f>IF(COUNT($A305)=0,"",IF(AI305="3E","3E",IF(AI305="","I",LOOKUP(AI305/AK$2,{0,0.4,0.45,0.5,0.55,0.6,0.65,0.7,0.75,0.8,1},{"F","D","C","C+","B-","B","B+","A-","A","A+"}))))</f>
        <v/>
      </c>
      <c r="AK305" s="1" t="str">
        <f>IF(COUNT($A305)=0,"",IF(AI305="","--",IF(AI305="3E","3E",LOOKUP(AI305/AK$2,{0,0.4,0.45,0.5,0.55,0.6,0.65,0.7,0.75,0.8,1},{0,2,2.25,2.5,2.75,3,3.25,3.5,3.75,4}))))</f>
        <v/>
      </c>
      <c r="AL305" s="4" t="str">
        <f>IF(OR(COUNT($A305)=0,COUNT(B305:AK305)=0),"",IF(COUNTIF(B305:AK305,"3E")&gt;0,"3E",IF(DRAFT!$A307="R",TRUNC(SUMPRODUCT(RGP,RCP)/TCP,3),TRUNC((SUMPRODUCT(--(IMDGP&gt;0)*IMDGP,IMCP)+CEILING(DRAFT!$DB307*42,0.25))/TCP,3))))</f>
        <v/>
      </c>
      <c r="AM305" s="2" t="str">
        <f>IF(OR(COUNT($A305)=0,COUNT(B305:AK305)=0),"",IF(COUNTIF(B305:AK305,"3E")&gt;0,"3E",IF(DRAFT!$A307="R",SUMPRODUCT(--(RGP&gt;=2),RCP),SUMPRODUCT(--(IMDGP&gt;0),--(IMGP=0),IMCP)+DRAFT!$DC307)))</f>
        <v/>
      </c>
      <c r="AN305" s="67" t="str">
        <f>IF(AL305="3E","3E",IF(COUNT($A305)=0,"",IF(COUNT(AI305)=0,"--",ROUND(((CEILING(DRAFT!$CV307*38,0.25)+CEILING(DRAFT!$CX307*38,0.25)+CEILING(DRAFT!$CZ307*42,0.25)+CEILING($AL305*42,0.25))/160),2))))</f>
        <v/>
      </c>
      <c r="AO305" s="2" t="str">
        <f>IF(AN305="3E","3E",IF(COUNT($A305)=0,"",IF(COUNT(AN305)=0,"I",LOOKUP(AN305,{0,2,2.25,2.5,2.75,3,3.25,3.5,3.75,4},{"F","D","C","C+","B-","B","B+","A-","A","A+"}))))</f>
        <v/>
      </c>
      <c r="AP305" s="2" t="str">
        <f>IF(AN305="3E","3E",IF(OR(COUNT(A305)=0,COUNT(AN305)=0),"",DRAFT!CW307+DRAFT!CY307+DRAFT!DA307+N(TABULATION!AM305)))</f>
        <v/>
      </c>
      <c r="AQ305" s="2" t="str">
        <f>IF(OR(COUNT($A305)=0,COUNT(B305:AK305)=0),"",IF(COUNTIF(B305:AM305,"3E")&gt;0,"3E",IF(AND(DRAFT!$A307="IM",OR($AL305&gt;DRAFT!$DB307,$AM305&gt;DRAFT!$DC307)),"IMPROVED",IF(AND(DRAFT!$A307="IM",$AL305&lt;=DRAFT!$DB307,$AM305&lt;=DRAFT!$DC307),"NOT IMPROVED",IF(AND(DRAFT!CU307="S",AH305&gt;=2,AK305&gt;=2,AN305&gt;=2.5,AP305&gt;=144),"PASS","FAIL")))))</f>
        <v/>
      </c>
      <c r="AR305" s="2" t="str">
        <f t="shared" si="8"/>
        <v/>
      </c>
      <c r="AS305" s="2" t="str">
        <f t="shared" si="9"/>
        <v/>
      </c>
    </row>
    <row r="306" spans="1:45" ht="18.95" customHeight="1" x14ac:dyDescent="0.25">
      <c r="A306" s="3" t="str">
        <f>IF(DRAFT!$B308="","",DRAFT!$B308)</f>
        <v/>
      </c>
      <c r="B306" s="2" t="str">
        <f>IF(COUNT($A306)=0,"",IF($A306&lt;&gt;DRAFT!$B308,"ERR",IF(DRAFT!I308="3E","3E",IF(COUNT(DRAFT!E308,DRAFT!I308)&gt;0,DRAFT!J308,""))))</f>
        <v/>
      </c>
      <c r="C306" s="2" t="str">
        <f>IF(COUNT($A306)=0,"",IF(B306="3E","3E",IF(B306="","I",LOOKUP(B306/D$2,{0,0.4,0.45,0.5,0.55,0.6,0.65,0.7,0.75,0.8,1},{"F","D","C","C+","B-","B","B+","A-","A","A+"}))))</f>
        <v/>
      </c>
      <c r="D306" s="1" t="str">
        <f>IF(COUNT($A306)=0,"",IF(B306="","--",IF(B306="3E","3E",LOOKUP(B306/D$2,{0,0.4,0.45,0.5,0.55,0.6,0.65,0.7,0.75,0.8,1},{0,2,2.25,2.5,2.75,3,3.25,3.5,3.75,4}))))</f>
        <v/>
      </c>
      <c r="E306" s="2" t="str">
        <f>IF(COUNT($A306)=0,"",IF($A306&lt;&gt;DRAFT!$B308,"ERR",IF(DRAFT!R308="3E","3E",IF(COUNT(DRAFT!N308,DRAFT!R308)&gt;0,DRAFT!S308,""))))</f>
        <v/>
      </c>
      <c r="F306" s="2" t="str">
        <f>IF(COUNT($A306)=0,"",IF(E306="3E","3E",IF(E306="","I",LOOKUP(E306/G$2,{0,0.4,0.45,0.5,0.55,0.6,0.65,0.7,0.75,0.8,1},{"F","D","C","C+","B-","B","B+","A-","A","A+"}))))</f>
        <v/>
      </c>
      <c r="G306" s="1" t="str">
        <f>IF(COUNT($A306)=0,"",IF(E306="","--",IF(E306="3E","3E",LOOKUP(E306/G$2,{0,0.4,0.45,0.5,0.55,0.6,0.65,0.7,0.75,0.8,1},{0,2,2.25,2.5,2.75,3,3.25,3.5,3.75,4}))))</f>
        <v/>
      </c>
      <c r="H306" s="2" t="str">
        <f>IF(COUNT($A306)=0,"",IF($A306&lt;&gt;DRAFT!$B308,"ERR",IF(DRAFT!AA308="3E","3E",IF(COUNT(DRAFT!W308,DRAFT!AA308)&gt;0,DRAFT!AB308,""))))</f>
        <v/>
      </c>
      <c r="I306" s="2" t="str">
        <f>IF(COUNT($A306)=0,"",IF(H306="3E","3E",IF(H306="","I",LOOKUP(H306/J$2,{0,0.4,0.45,0.5,0.55,0.6,0.65,0.7,0.75,0.8,1},{"F","D","C","C+","B-","B","B+","A-","A","A+"}))))</f>
        <v/>
      </c>
      <c r="J306" s="1" t="str">
        <f>IF(COUNT($A306)=0,"",IF(H306="","--",IF(H306="3E","3E",LOOKUP(H306/J$2,{0,0.4,0.45,0.5,0.55,0.6,0.65,0.7,0.75,0.8,1},{0,2,2.25,2.5,2.75,3,3.25,3.5,3.75,4}))))</f>
        <v/>
      </c>
      <c r="K306" s="2" t="str">
        <f>IF(COUNT($A306)=0,"",IF($A306&lt;&gt;DRAFT!$B308,"ERR",IF(DRAFT!AJ308="3E","3E",IF(COUNT(DRAFT!AF308,DRAFT!AJ308)&gt;0,DRAFT!AK308,""))))</f>
        <v/>
      </c>
      <c r="L306" s="2" t="str">
        <f>IF(COUNT($A306)=0,"",IF(K306="3E","3E",IF(K306="","I",LOOKUP(K306/M$2,{0,0.4,0.45,0.5,0.55,0.6,0.65,0.7,0.75,0.8,1},{"F","D","C","C+","B-","B","B+","A-","A","A+"}))))</f>
        <v/>
      </c>
      <c r="M306" s="1" t="str">
        <f>IF(COUNT($A306)=0,"",IF(K306="","--",IF(K306="3E","3E",LOOKUP(K306/M$2,{0,0.4,0.45,0.5,0.55,0.6,0.65,0.7,0.75,0.8,1},{0,2,2.25,2.5,2.75,3,3.25,3.5,3.75,4}))))</f>
        <v/>
      </c>
      <c r="N306" s="2" t="str">
        <f>IF(COUNT($A306)=0,"",IF($A306&lt;&gt;DRAFT!$B308,"ERR",IF(DRAFT!AS308="3E","3E",IF(COUNT(DRAFT!AO308,DRAFT!AS308)&gt;0,DRAFT!AT308,""))))</f>
        <v/>
      </c>
      <c r="O306" s="2" t="str">
        <f>IF(COUNT($A306)=0,"",IF(N306="3E","3E",IF(N306="","I",LOOKUP(N306/P$2,{0,0.4,0.45,0.5,0.55,0.6,0.65,0.7,0.75,0.8,1},{"F","D","C","C+","B-","B","B+","A-","A","A+"}))))</f>
        <v/>
      </c>
      <c r="P306" s="1" t="str">
        <f>IF(COUNT($A306)=0,"",IF(N306="","--",IF(N306="3E","3E",LOOKUP(N306/P$2,{0,0.4,0.45,0.5,0.55,0.6,0.65,0.7,0.75,0.8,1},{0,2,2.25,2.5,2.75,3,3.25,3.5,3.75,4}))))</f>
        <v/>
      </c>
      <c r="Q306" s="2" t="str">
        <f>IF(COUNT($A306)=0,"",IF($A306&lt;&gt;DRAFT!$B308,"ERR",IF(DRAFT!BB308="3E","3E",IF(COUNT(DRAFT!AX308,DRAFT!BB308)&gt;0,DRAFT!BC308,""))))</f>
        <v/>
      </c>
      <c r="R306" s="2" t="str">
        <f>IF(COUNT($A306)=0,"",IF(Q306="3E","3E",IF(Q306="","I",LOOKUP(Q306/S$2,{0,0.4,0.45,0.5,0.55,0.6,0.65,0.7,0.75,0.8,1},{"F","D","C","C+","B-","B","B+","A-","A","A+"}))))</f>
        <v/>
      </c>
      <c r="S306" s="1" t="str">
        <f>IF(COUNT($A306)=0,"",IF(Q306="","--",IF(Q306="3E","3E",LOOKUP(Q306/S$2,{0,0.4,0.45,0.5,0.55,0.6,0.65,0.7,0.75,0.8,1},{0,2,2.25,2.5,2.75,3,3.25,3.5,3.75,4}))))</f>
        <v/>
      </c>
      <c r="T306" s="2" t="str">
        <f>IF(COUNT($A306)=0,"",IF($A306&lt;&gt;DRAFT!$B308,"ERR",IF(DRAFT!BK308="3E","3E",IF(COUNT(DRAFT!BG308,DRAFT!BK308)&gt;0,DRAFT!BL308,""))))</f>
        <v/>
      </c>
      <c r="U306" s="2" t="str">
        <f>IF(COUNT($A306)=0,"",IF(T306="3E","3E",IF(T306="","I",LOOKUP(T306/V$2,{0,0.4,0.45,0.5,0.55,0.6,0.65,0.7,0.75,0.8,1},{"F","D","C","C+","B-","B","B+","A-","A","A+"}))))</f>
        <v/>
      </c>
      <c r="V306" s="1" t="str">
        <f>IF(COUNT($A306)=0,"",IF(T306="","--",IF(T306="3E","3E",LOOKUP(T306/V$2,{0,0.4,0.45,0.5,0.55,0.6,0.65,0.7,0.75,0.8,1},{0,2,2.25,2.5,2.75,3,3.25,3.5,3.75,4}))))</f>
        <v/>
      </c>
      <c r="W306" s="2" t="str">
        <f>IF(COUNT($A306)=0,"",IF($A306&lt;&gt;DRAFT!$B308,"ERR",IF(DRAFT!BT308="3E","3E",IF(COUNT(DRAFT!BP308,DRAFT!BT308)&gt;0,DRAFT!BU308,""))))</f>
        <v/>
      </c>
      <c r="X306" s="2" t="str">
        <f>IF(COUNT($A306)=0,"",IF(W306="3E","3E",IF(W306="","I",LOOKUP(W306/Y$2,{0,0.4,0.45,0.5,0.55,0.6,0.65,0.7,0.75,0.8,1},{"F","D","C","C+","B-","B","B+","A-","A","A+"}))))</f>
        <v/>
      </c>
      <c r="Y306" s="1" t="str">
        <f>IF(COUNT($A306)=0,"",IF(W306="","--",IF(W306="3E","3E",LOOKUP(W306/Y$2,{0,0.4,0.45,0.5,0.55,0.6,0.65,0.7,0.75,0.8,1},{0,2,2.25,2.5,2.75,3,3.25,3.5,3.75,4}))))</f>
        <v/>
      </c>
      <c r="Z306" s="2" t="str">
        <f>IF(COUNT($A306)=0,"",IF($A306&lt;&gt;DRAFT!$B308,"ERR",IF(DRAFT!CC308="3E","3E",IF(COUNT(DRAFT!BY308,DRAFT!CC308)&gt;0,DRAFT!CD308,""))))</f>
        <v/>
      </c>
      <c r="AA306" s="2" t="str">
        <f>IF(COUNT($A306)=0,"",IF(Z306="3E","3E",IF(Z306="","I",LOOKUP(Z306/AB$2,{0,0.4,0.45,0.5,0.55,0.6,0.65,0.7,0.75,0.8,1},{"F","D","C","C+","B-","B","B+","A-","A","A+"}))))</f>
        <v/>
      </c>
      <c r="AB306" s="1" t="str">
        <f>IF(COUNT($A306)=0,"",IF(Z306="","--",IF(Z306="3E","3E",LOOKUP(Z306/AB$2,{0,0.4,0.45,0.5,0.55,0.6,0.65,0.7,0.75,0.8,1},{0,2,2.25,2.5,2.75,3,3.25,3.5,3.75,4}))))</f>
        <v/>
      </c>
      <c r="AC306" s="2" t="str">
        <f>IF(COUNT($A306)=0,"",IF($A306&lt;&gt;DRAFT!$B308,"ERR",IF(DRAFT!CF308&gt;0,DRAFT!CF308,"")))</f>
        <v/>
      </c>
      <c r="AD306" s="2" t="str">
        <f>IF(COUNT($A306)=0,"",IF(AC306="3E","3E",IF(AC306="","I",LOOKUP(AC306/AE$2,{0,0.4,0.45,0.5,0.55,0.6,0.65,0.7,0.75,0.8,1},{"F","D","C","C+","B-","B","B+","A-","A","A+"}))))</f>
        <v/>
      </c>
      <c r="AE306" s="1" t="str">
        <f>IF(COUNT($A306)=0,"",IF(AC306="","--",IF(AC306="3E","3E",LOOKUP(AC306/AE$2,{0,0.4,0.45,0.5,0.55,0.6,0.65,0.7,0.75,0.8,1},{0,2,2.25,2.5,2.75,3,3.25,3.5,3.75,4}))))</f>
        <v/>
      </c>
      <c r="AF306" s="2" t="str">
        <f>IF(COUNT($A306)=0,"",IF($A306&lt;&gt;DRAFT!$B308,"ERR",IF(DRAFT!CI308&gt;0,DRAFT!CK308,"")))</f>
        <v/>
      </c>
      <c r="AG306" s="2" t="str">
        <f>IF(COUNT($A306)=0,"",IF(AF306="3E","3E",IF(AF306="","I",LOOKUP(AF306/AH$2,{0,0.4,0.45,0.5,0.55,0.6,0.65,0.7,0.75,0.8,1},{"F","D","C","C+","B-","B","B+","A-","A","A+"}))))</f>
        <v/>
      </c>
      <c r="AH306" s="1" t="str">
        <f>IF(COUNT($A306)=0,"",IF(AF306="","--",IF(AF306="3E","3E",LOOKUP(AF306/AH$2,{0,0.4,0.45,0.5,0.55,0.6,0.65,0.7,0.75,0.8,1},{0,2,2.25,2.5,2.75,3,3.25,3.5,3.75,4}))))</f>
        <v/>
      </c>
      <c r="AI306" s="2" t="str">
        <f>IF($A306&lt;&gt;DRAFT!$B308,"ERR",IF(OR(COUNT($A306)=0,COUNT(DRAFT!CL308:CN308,DRAFT!CP308:CR308)=0),"",CEILING(SUM(DRAFT!CO308,DRAFT!CS308,DRAFT!CT308),1)))</f>
        <v/>
      </c>
      <c r="AJ306" s="2" t="str">
        <f>IF(COUNT($A306)=0,"",IF(AI306="3E","3E",IF(AI306="","I",LOOKUP(AI306/AK$2,{0,0.4,0.45,0.5,0.55,0.6,0.65,0.7,0.75,0.8,1},{"F","D","C","C+","B-","B","B+","A-","A","A+"}))))</f>
        <v/>
      </c>
      <c r="AK306" s="1" t="str">
        <f>IF(COUNT($A306)=0,"",IF(AI306="","--",IF(AI306="3E","3E",LOOKUP(AI306/AK$2,{0,0.4,0.45,0.5,0.55,0.6,0.65,0.7,0.75,0.8,1},{0,2,2.25,2.5,2.75,3,3.25,3.5,3.75,4}))))</f>
        <v/>
      </c>
      <c r="AL306" s="4" t="str">
        <f>IF(OR(COUNT($A306)=0,COUNT(B306:AK306)=0),"",IF(COUNTIF(B306:AK306,"3E")&gt;0,"3E",IF(DRAFT!$A308="R",TRUNC(SUMPRODUCT(RGP,RCP)/TCP,3),TRUNC((SUMPRODUCT(--(IMDGP&gt;0)*IMDGP,IMCP)+CEILING(DRAFT!$DB308*42,0.25))/TCP,3))))</f>
        <v/>
      </c>
      <c r="AM306" s="2" t="str">
        <f>IF(OR(COUNT($A306)=0,COUNT(B306:AK306)=0),"",IF(COUNTIF(B306:AK306,"3E")&gt;0,"3E",IF(DRAFT!$A308="R",SUMPRODUCT(--(RGP&gt;=2),RCP),SUMPRODUCT(--(IMDGP&gt;0),--(IMGP=0),IMCP)+DRAFT!$DC308)))</f>
        <v/>
      </c>
      <c r="AN306" s="67" t="str">
        <f>IF(AL306="3E","3E",IF(COUNT($A306)=0,"",IF(COUNT(AI306)=0,"--",ROUND(((CEILING(DRAFT!$CV308*38,0.25)+CEILING(DRAFT!$CX308*38,0.25)+CEILING(DRAFT!$CZ308*42,0.25)+CEILING($AL306*42,0.25))/160),2))))</f>
        <v/>
      </c>
      <c r="AO306" s="2" t="str">
        <f>IF(AN306="3E","3E",IF(COUNT($A306)=0,"",IF(COUNT(AN306)=0,"I",LOOKUP(AN306,{0,2,2.25,2.5,2.75,3,3.25,3.5,3.75,4},{"F","D","C","C+","B-","B","B+","A-","A","A+"}))))</f>
        <v/>
      </c>
      <c r="AP306" s="2" t="str">
        <f>IF(AN306="3E","3E",IF(OR(COUNT(A306)=0,COUNT(AN306)=0),"",DRAFT!CW308+DRAFT!CY308+DRAFT!DA308+N(TABULATION!AM306)))</f>
        <v/>
      </c>
      <c r="AQ306" s="2" t="str">
        <f>IF(OR(COUNT($A306)=0,COUNT(B306:AK306)=0),"",IF(COUNTIF(B306:AM306,"3E")&gt;0,"3E",IF(AND(DRAFT!$A308="IM",OR($AL306&gt;DRAFT!$DB308,$AM306&gt;DRAFT!$DC308)),"IMPROVED",IF(AND(DRAFT!$A308="IM",$AL306&lt;=DRAFT!$DB308,$AM306&lt;=DRAFT!$DC308),"NOT IMPROVED",IF(AND(DRAFT!CU308="S",AH306&gt;=2,AK306&gt;=2,AN306&gt;=2.5,AP306&gt;=144),"PASS","FAIL")))))</f>
        <v/>
      </c>
      <c r="AR306" s="2" t="str">
        <f t="shared" si="8"/>
        <v/>
      </c>
      <c r="AS306" s="2" t="str">
        <f t="shared" si="9"/>
        <v/>
      </c>
    </row>
    <row r="307" spans="1:45" ht="18.95" customHeight="1" x14ac:dyDescent="0.25">
      <c r="A307" s="3" t="str">
        <f>IF(DRAFT!$B309="","",DRAFT!$B309)</f>
        <v/>
      </c>
      <c r="B307" s="2" t="str">
        <f>IF(COUNT($A307)=0,"",IF($A307&lt;&gt;DRAFT!$B309,"ERR",IF(DRAFT!I309="3E","3E",IF(COUNT(DRAFT!E309,DRAFT!I309)&gt;0,DRAFT!J309,""))))</f>
        <v/>
      </c>
      <c r="C307" s="2" t="str">
        <f>IF(COUNT($A307)=0,"",IF(B307="3E","3E",IF(B307="","I",LOOKUP(B307/D$2,{0,0.4,0.45,0.5,0.55,0.6,0.65,0.7,0.75,0.8,1},{"F","D","C","C+","B-","B","B+","A-","A","A+"}))))</f>
        <v/>
      </c>
      <c r="D307" s="1" t="str">
        <f>IF(COUNT($A307)=0,"",IF(B307="","--",IF(B307="3E","3E",LOOKUP(B307/D$2,{0,0.4,0.45,0.5,0.55,0.6,0.65,0.7,0.75,0.8,1},{0,2,2.25,2.5,2.75,3,3.25,3.5,3.75,4}))))</f>
        <v/>
      </c>
      <c r="E307" s="2" t="str">
        <f>IF(COUNT($A307)=0,"",IF($A307&lt;&gt;DRAFT!$B309,"ERR",IF(DRAFT!R309="3E","3E",IF(COUNT(DRAFT!N309,DRAFT!R309)&gt;0,DRAFT!S309,""))))</f>
        <v/>
      </c>
      <c r="F307" s="2" t="str">
        <f>IF(COUNT($A307)=0,"",IF(E307="3E","3E",IF(E307="","I",LOOKUP(E307/G$2,{0,0.4,0.45,0.5,0.55,0.6,0.65,0.7,0.75,0.8,1},{"F","D","C","C+","B-","B","B+","A-","A","A+"}))))</f>
        <v/>
      </c>
      <c r="G307" s="1" t="str">
        <f>IF(COUNT($A307)=0,"",IF(E307="","--",IF(E307="3E","3E",LOOKUP(E307/G$2,{0,0.4,0.45,0.5,0.55,0.6,0.65,0.7,0.75,0.8,1},{0,2,2.25,2.5,2.75,3,3.25,3.5,3.75,4}))))</f>
        <v/>
      </c>
      <c r="H307" s="2" t="str">
        <f>IF(COUNT($A307)=0,"",IF($A307&lt;&gt;DRAFT!$B309,"ERR",IF(DRAFT!AA309="3E","3E",IF(COUNT(DRAFT!W309,DRAFT!AA309)&gt;0,DRAFT!AB309,""))))</f>
        <v/>
      </c>
      <c r="I307" s="2" t="str">
        <f>IF(COUNT($A307)=0,"",IF(H307="3E","3E",IF(H307="","I",LOOKUP(H307/J$2,{0,0.4,0.45,0.5,0.55,0.6,0.65,0.7,0.75,0.8,1},{"F","D","C","C+","B-","B","B+","A-","A","A+"}))))</f>
        <v/>
      </c>
      <c r="J307" s="1" t="str">
        <f>IF(COUNT($A307)=0,"",IF(H307="","--",IF(H307="3E","3E",LOOKUP(H307/J$2,{0,0.4,0.45,0.5,0.55,0.6,0.65,0.7,0.75,0.8,1},{0,2,2.25,2.5,2.75,3,3.25,3.5,3.75,4}))))</f>
        <v/>
      </c>
      <c r="K307" s="2" t="str">
        <f>IF(COUNT($A307)=0,"",IF($A307&lt;&gt;DRAFT!$B309,"ERR",IF(DRAFT!AJ309="3E","3E",IF(COUNT(DRAFT!AF309,DRAFT!AJ309)&gt;0,DRAFT!AK309,""))))</f>
        <v/>
      </c>
      <c r="L307" s="2" t="str">
        <f>IF(COUNT($A307)=0,"",IF(K307="3E","3E",IF(K307="","I",LOOKUP(K307/M$2,{0,0.4,0.45,0.5,0.55,0.6,0.65,0.7,0.75,0.8,1},{"F","D","C","C+","B-","B","B+","A-","A","A+"}))))</f>
        <v/>
      </c>
      <c r="M307" s="1" t="str">
        <f>IF(COUNT($A307)=0,"",IF(K307="","--",IF(K307="3E","3E",LOOKUP(K307/M$2,{0,0.4,0.45,0.5,0.55,0.6,0.65,0.7,0.75,0.8,1},{0,2,2.25,2.5,2.75,3,3.25,3.5,3.75,4}))))</f>
        <v/>
      </c>
      <c r="N307" s="2" t="str">
        <f>IF(COUNT($A307)=0,"",IF($A307&lt;&gt;DRAFT!$B309,"ERR",IF(DRAFT!AS309="3E","3E",IF(COUNT(DRAFT!AO309,DRAFT!AS309)&gt;0,DRAFT!AT309,""))))</f>
        <v/>
      </c>
      <c r="O307" s="2" t="str">
        <f>IF(COUNT($A307)=0,"",IF(N307="3E","3E",IF(N307="","I",LOOKUP(N307/P$2,{0,0.4,0.45,0.5,0.55,0.6,0.65,0.7,0.75,0.8,1},{"F","D","C","C+","B-","B","B+","A-","A","A+"}))))</f>
        <v/>
      </c>
      <c r="P307" s="1" t="str">
        <f>IF(COUNT($A307)=0,"",IF(N307="","--",IF(N307="3E","3E",LOOKUP(N307/P$2,{0,0.4,0.45,0.5,0.55,0.6,0.65,0.7,0.75,0.8,1},{0,2,2.25,2.5,2.75,3,3.25,3.5,3.75,4}))))</f>
        <v/>
      </c>
      <c r="Q307" s="2" t="str">
        <f>IF(COUNT($A307)=0,"",IF($A307&lt;&gt;DRAFT!$B309,"ERR",IF(DRAFT!BB309="3E","3E",IF(COUNT(DRAFT!AX309,DRAFT!BB309)&gt;0,DRAFT!BC309,""))))</f>
        <v/>
      </c>
      <c r="R307" s="2" t="str">
        <f>IF(COUNT($A307)=0,"",IF(Q307="3E","3E",IF(Q307="","I",LOOKUP(Q307/S$2,{0,0.4,0.45,0.5,0.55,0.6,0.65,0.7,0.75,0.8,1},{"F","D","C","C+","B-","B","B+","A-","A","A+"}))))</f>
        <v/>
      </c>
      <c r="S307" s="1" t="str">
        <f>IF(COUNT($A307)=0,"",IF(Q307="","--",IF(Q307="3E","3E",LOOKUP(Q307/S$2,{0,0.4,0.45,0.5,0.55,0.6,0.65,0.7,0.75,0.8,1},{0,2,2.25,2.5,2.75,3,3.25,3.5,3.75,4}))))</f>
        <v/>
      </c>
      <c r="T307" s="2" t="str">
        <f>IF(COUNT($A307)=0,"",IF($A307&lt;&gt;DRAFT!$B309,"ERR",IF(DRAFT!BK309="3E","3E",IF(COUNT(DRAFT!BG309,DRAFT!BK309)&gt;0,DRAFT!BL309,""))))</f>
        <v/>
      </c>
      <c r="U307" s="2" t="str">
        <f>IF(COUNT($A307)=0,"",IF(T307="3E","3E",IF(T307="","I",LOOKUP(T307/V$2,{0,0.4,0.45,0.5,0.55,0.6,0.65,0.7,0.75,0.8,1},{"F","D","C","C+","B-","B","B+","A-","A","A+"}))))</f>
        <v/>
      </c>
      <c r="V307" s="1" t="str">
        <f>IF(COUNT($A307)=0,"",IF(T307="","--",IF(T307="3E","3E",LOOKUP(T307/V$2,{0,0.4,0.45,0.5,0.55,0.6,0.65,0.7,0.75,0.8,1},{0,2,2.25,2.5,2.75,3,3.25,3.5,3.75,4}))))</f>
        <v/>
      </c>
      <c r="W307" s="2" t="str">
        <f>IF(COUNT($A307)=0,"",IF($A307&lt;&gt;DRAFT!$B309,"ERR",IF(DRAFT!BT309="3E","3E",IF(COUNT(DRAFT!BP309,DRAFT!BT309)&gt;0,DRAFT!BU309,""))))</f>
        <v/>
      </c>
      <c r="X307" s="2" t="str">
        <f>IF(COUNT($A307)=0,"",IF(W307="3E","3E",IF(W307="","I",LOOKUP(W307/Y$2,{0,0.4,0.45,0.5,0.55,0.6,0.65,0.7,0.75,0.8,1},{"F","D","C","C+","B-","B","B+","A-","A","A+"}))))</f>
        <v/>
      </c>
      <c r="Y307" s="1" t="str">
        <f>IF(COUNT($A307)=0,"",IF(W307="","--",IF(W307="3E","3E",LOOKUP(W307/Y$2,{0,0.4,0.45,0.5,0.55,0.6,0.65,0.7,0.75,0.8,1},{0,2,2.25,2.5,2.75,3,3.25,3.5,3.75,4}))))</f>
        <v/>
      </c>
      <c r="Z307" s="2" t="str">
        <f>IF(COUNT($A307)=0,"",IF($A307&lt;&gt;DRAFT!$B309,"ERR",IF(DRAFT!CC309="3E","3E",IF(COUNT(DRAFT!BY309,DRAFT!CC309)&gt;0,DRAFT!CD309,""))))</f>
        <v/>
      </c>
      <c r="AA307" s="2" t="str">
        <f>IF(COUNT($A307)=0,"",IF(Z307="3E","3E",IF(Z307="","I",LOOKUP(Z307/AB$2,{0,0.4,0.45,0.5,0.55,0.6,0.65,0.7,0.75,0.8,1},{"F","D","C","C+","B-","B","B+","A-","A","A+"}))))</f>
        <v/>
      </c>
      <c r="AB307" s="1" t="str">
        <f>IF(COUNT($A307)=0,"",IF(Z307="","--",IF(Z307="3E","3E",LOOKUP(Z307/AB$2,{0,0.4,0.45,0.5,0.55,0.6,0.65,0.7,0.75,0.8,1},{0,2,2.25,2.5,2.75,3,3.25,3.5,3.75,4}))))</f>
        <v/>
      </c>
      <c r="AC307" s="2" t="str">
        <f>IF(COUNT($A307)=0,"",IF($A307&lt;&gt;DRAFT!$B309,"ERR",IF(DRAFT!CF309&gt;0,DRAFT!CF309,"")))</f>
        <v/>
      </c>
      <c r="AD307" s="2" t="str">
        <f>IF(COUNT($A307)=0,"",IF(AC307="3E","3E",IF(AC307="","I",LOOKUP(AC307/AE$2,{0,0.4,0.45,0.5,0.55,0.6,0.65,0.7,0.75,0.8,1},{"F","D","C","C+","B-","B","B+","A-","A","A+"}))))</f>
        <v/>
      </c>
      <c r="AE307" s="1" t="str">
        <f>IF(COUNT($A307)=0,"",IF(AC307="","--",IF(AC307="3E","3E",LOOKUP(AC307/AE$2,{0,0.4,0.45,0.5,0.55,0.6,0.65,0.7,0.75,0.8,1},{0,2,2.25,2.5,2.75,3,3.25,3.5,3.75,4}))))</f>
        <v/>
      </c>
      <c r="AF307" s="2" t="str">
        <f>IF(COUNT($A307)=0,"",IF($A307&lt;&gt;DRAFT!$B309,"ERR",IF(DRAFT!CI309&gt;0,DRAFT!CK309,"")))</f>
        <v/>
      </c>
      <c r="AG307" s="2" t="str">
        <f>IF(COUNT($A307)=0,"",IF(AF307="3E","3E",IF(AF307="","I",LOOKUP(AF307/AH$2,{0,0.4,0.45,0.5,0.55,0.6,0.65,0.7,0.75,0.8,1},{"F","D","C","C+","B-","B","B+","A-","A","A+"}))))</f>
        <v/>
      </c>
      <c r="AH307" s="1" t="str">
        <f>IF(COUNT($A307)=0,"",IF(AF307="","--",IF(AF307="3E","3E",LOOKUP(AF307/AH$2,{0,0.4,0.45,0.5,0.55,0.6,0.65,0.7,0.75,0.8,1},{0,2,2.25,2.5,2.75,3,3.25,3.5,3.75,4}))))</f>
        <v/>
      </c>
      <c r="AI307" s="2" t="str">
        <f>IF($A307&lt;&gt;DRAFT!$B309,"ERR",IF(OR(COUNT($A307)=0,COUNT(DRAFT!CL309:CN309,DRAFT!CP309:CR309)=0),"",CEILING(SUM(DRAFT!CO309,DRAFT!CS309,DRAFT!CT309),1)))</f>
        <v/>
      </c>
      <c r="AJ307" s="2" t="str">
        <f>IF(COUNT($A307)=0,"",IF(AI307="3E","3E",IF(AI307="","I",LOOKUP(AI307/AK$2,{0,0.4,0.45,0.5,0.55,0.6,0.65,0.7,0.75,0.8,1},{"F","D","C","C+","B-","B","B+","A-","A","A+"}))))</f>
        <v/>
      </c>
      <c r="AK307" s="1" t="str">
        <f>IF(COUNT($A307)=0,"",IF(AI307="","--",IF(AI307="3E","3E",LOOKUP(AI307/AK$2,{0,0.4,0.45,0.5,0.55,0.6,0.65,0.7,0.75,0.8,1},{0,2,2.25,2.5,2.75,3,3.25,3.5,3.75,4}))))</f>
        <v/>
      </c>
      <c r="AL307" s="4" t="str">
        <f>IF(OR(COUNT($A307)=0,COUNT(B307:AK307)=0),"",IF(COUNTIF(B307:AK307,"3E")&gt;0,"3E",IF(DRAFT!$A309="R",TRUNC(SUMPRODUCT(RGP,RCP)/TCP,3),TRUNC((SUMPRODUCT(--(IMDGP&gt;0)*IMDGP,IMCP)+CEILING(DRAFT!$DB309*42,0.25))/TCP,3))))</f>
        <v/>
      </c>
      <c r="AM307" s="2" t="str">
        <f>IF(OR(COUNT($A307)=0,COUNT(B307:AK307)=0),"",IF(COUNTIF(B307:AK307,"3E")&gt;0,"3E",IF(DRAFT!$A309="R",SUMPRODUCT(--(RGP&gt;=2),RCP),SUMPRODUCT(--(IMDGP&gt;0),--(IMGP=0),IMCP)+DRAFT!$DC309)))</f>
        <v/>
      </c>
      <c r="AN307" s="67" t="str">
        <f>IF(AL307="3E","3E",IF(COUNT($A307)=0,"",IF(COUNT(AI307)=0,"--",ROUND(((CEILING(DRAFT!$CV309*38,0.25)+CEILING(DRAFT!$CX309*38,0.25)+CEILING(DRAFT!$CZ309*42,0.25)+CEILING($AL307*42,0.25))/160),2))))</f>
        <v/>
      </c>
      <c r="AO307" s="2" t="str">
        <f>IF(AN307="3E","3E",IF(COUNT($A307)=0,"",IF(COUNT(AN307)=0,"I",LOOKUP(AN307,{0,2,2.25,2.5,2.75,3,3.25,3.5,3.75,4},{"F","D","C","C+","B-","B","B+","A-","A","A+"}))))</f>
        <v/>
      </c>
      <c r="AP307" s="2" t="str">
        <f>IF(AN307="3E","3E",IF(OR(COUNT(A307)=0,COUNT(AN307)=0),"",DRAFT!CW309+DRAFT!CY309+DRAFT!DA309+N(TABULATION!AM307)))</f>
        <v/>
      </c>
      <c r="AQ307" s="2" t="str">
        <f>IF(OR(COUNT($A307)=0,COUNT(B307:AK307)=0),"",IF(COUNTIF(B307:AM307,"3E")&gt;0,"3E",IF(AND(DRAFT!$A309="IM",OR($AL307&gt;DRAFT!$DB309,$AM307&gt;DRAFT!$DC309)),"IMPROVED",IF(AND(DRAFT!$A309="IM",$AL307&lt;=DRAFT!$DB309,$AM307&lt;=DRAFT!$DC309),"NOT IMPROVED",IF(AND(DRAFT!CU309="S",AH307&gt;=2,AK307&gt;=2,AN307&gt;=2.5,AP307&gt;=144),"PASS","FAIL")))))</f>
        <v/>
      </c>
      <c r="AR307" s="2" t="str">
        <f t="shared" si="8"/>
        <v/>
      </c>
      <c r="AS307" s="2" t="str">
        <f t="shared" si="9"/>
        <v/>
      </c>
    </row>
    <row r="308" spans="1:45" ht="18.95" customHeight="1" x14ac:dyDescent="0.25">
      <c r="A308" s="3" t="str">
        <f>IF(DRAFT!$B310="","",DRAFT!$B310)</f>
        <v/>
      </c>
      <c r="B308" s="2" t="str">
        <f>IF(COUNT($A308)=0,"",IF($A308&lt;&gt;DRAFT!$B310,"ERR",IF(DRAFT!I310="3E","3E",IF(COUNT(DRAFT!E310,DRAFT!I310)&gt;0,DRAFT!J310,""))))</f>
        <v/>
      </c>
      <c r="C308" s="2" t="str">
        <f>IF(COUNT($A308)=0,"",IF(B308="3E","3E",IF(B308="","I",LOOKUP(B308/D$2,{0,0.4,0.45,0.5,0.55,0.6,0.65,0.7,0.75,0.8,1},{"F","D","C","C+","B-","B","B+","A-","A","A+"}))))</f>
        <v/>
      </c>
      <c r="D308" s="1" t="str">
        <f>IF(COUNT($A308)=0,"",IF(B308="","--",IF(B308="3E","3E",LOOKUP(B308/D$2,{0,0.4,0.45,0.5,0.55,0.6,0.65,0.7,0.75,0.8,1},{0,2,2.25,2.5,2.75,3,3.25,3.5,3.75,4}))))</f>
        <v/>
      </c>
      <c r="E308" s="2" t="str">
        <f>IF(COUNT($A308)=0,"",IF($A308&lt;&gt;DRAFT!$B310,"ERR",IF(DRAFT!R310="3E","3E",IF(COUNT(DRAFT!N310,DRAFT!R310)&gt;0,DRAFT!S310,""))))</f>
        <v/>
      </c>
      <c r="F308" s="2" t="str">
        <f>IF(COUNT($A308)=0,"",IF(E308="3E","3E",IF(E308="","I",LOOKUP(E308/G$2,{0,0.4,0.45,0.5,0.55,0.6,0.65,0.7,0.75,0.8,1},{"F","D","C","C+","B-","B","B+","A-","A","A+"}))))</f>
        <v/>
      </c>
      <c r="G308" s="1" t="str">
        <f>IF(COUNT($A308)=0,"",IF(E308="","--",IF(E308="3E","3E",LOOKUP(E308/G$2,{0,0.4,0.45,0.5,0.55,0.6,0.65,0.7,0.75,0.8,1},{0,2,2.25,2.5,2.75,3,3.25,3.5,3.75,4}))))</f>
        <v/>
      </c>
      <c r="H308" s="2" t="str">
        <f>IF(COUNT($A308)=0,"",IF($A308&lt;&gt;DRAFT!$B310,"ERR",IF(DRAFT!AA310="3E","3E",IF(COUNT(DRAFT!W310,DRAFT!AA310)&gt;0,DRAFT!AB310,""))))</f>
        <v/>
      </c>
      <c r="I308" s="2" t="str">
        <f>IF(COUNT($A308)=0,"",IF(H308="3E","3E",IF(H308="","I",LOOKUP(H308/J$2,{0,0.4,0.45,0.5,0.55,0.6,0.65,0.7,0.75,0.8,1},{"F","D","C","C+","B-","B","B+","A-","A","A+"}))))</f>
        <v/>
      </c>
      <c r="J308" s="1" t="str">
        <f>IF(COUNT($A308)=0,"",IF(H308="","--",IF(H308="3E","3E",LOOKUP(H308/J$2,{0,0.4,0.45,0.5,0.55,0.6,0.65,0.7,0.75,0.8,1},{0,2,2.25,2.5,2.75,3,3.25,3.5,3.75,4}))))</f>
        <v/>
      </c>
      <c r="K308" s="2" t="str">
        <f>IF(COUNT($A308)=0,"",IF($A308&lt;&gt;DRAFT!$B310,"ERR",IF(DRAFT!AJ310="3E","3E",IF(COUNT(DRAFT!AF310,DRAFT!AJ310)&gt;0,DRAFT!AK310,""))))</f>
        <v/>
      </c>
      <c r="L308" s="2" t="str">
        <f>IF(COUNT($A308)=0,"",IF(K308="3E","3E",IF(K308="","I",LOOKUP(K308/M$2,{0,0.4,0.45,0.5,0.55,0.6,0.65,0.7,0.75,0.8,1},{"F","D","C","C+","B-","B","B+","A-","A","A+"}))))</f>
        <v/>
      </c>
      <c r="M308" s="1" t="str">
        <f>IF(COUNT($A308)=0,"",IF(K308="","--",IF(K308="3E","3E",LOOKUP(K308/M$2,{0,0.4,0.45,0.5,0.55,0.6,0.65,0.7,0.75,0.8,1},{0,2,2.25,2.5,2.75,3,3.25,3.5,3.75,4}))))</f>
        <v/>
      </c>
      <c r="N308" s="2" t="str">
        <f>IF(COUNT($A308)=0,"",IF($A308&lt;&gt;DRAFT!$B310,"ERR",IF(DRAFT!AS310="3E","3E",IF(COUNT(DRAFT!AO310,DRAFT!AS310)&gt;0,DRAFT!AT310,""))))</f>
        <v/>
      </c>
      <c r="O308" s="2" t="str">
        <f>IF(COUNT($A308)=0,"",IF(N308="3E","3E",IF(N308="","I",LOOKUP(N308/P$2,{0,0.4,0.45,0.5,0.55,0.6,0.65,0.7,0.75,0.8,1},{"F","D","C","C+","B-","B","B+","A-","A","A+"}))))</f>
        <v/>
      </c>
      <c r="P308" s="1" t="str">
        <f>IF(COUNT($A308)=0,"",IF(N308="","--",IF(N308="3E","3E",LOOKUP(N308/P$2,{0,0.4,0.45,0.5,0.55,0.6,0.65,0.7,0.75,0.8,1},{0,2,2.25,2.5,2.75,3,3.25,3.5,3.75,4}))))</f>
        <v/>
      </c>
      <c r="Q308" s="2" t="str">
        <f>IF(COUNT($A308)=0,"",IF($A308&lt;&gt;DRAFT!$B310,"ERR",IF(DRAFT!BB310="3E","3E",IF(COUNT(DRAFT!AX310,DRAFT!BB310)&gt;0,DRAFT!BC310,""))))</f>
        <v/>
      </c>
      <c r="R308" s="2" t="str">
        <f>IF(COUNT($A308)=0,"",IF(Q308="3E","3E",IF(Q308="","I",LOOKUP(Q308/S$2,{0,0.4,0.45,0.5,0.55,0.6,0.65,0.7,0.75,0.8,1},{"F","D","C","C+","B-","B","B+","A-","A","A+"}))))</f>
        <v/>
      </c>
      <c r="S308" s="1" t="str">
        <f>IF(COUNT($A308)=0,"",IF(Q308="","--",IF(Q308="3E","3E",LOOKUP(Q308/S$2,{0,0.4,0.45,0.5,0.55,0.6,0.65,0.7,0.75,0.8,1},{0,2,2.25,2.5,2.75,3,3.25,3.5,3.75,4}))))</f>
        <v/>
      </c>
      <c r="T308" s="2" t="str">
        <f>IF(COUNT($A308)=0,"",IF($A308&lt;&gt;DRAFT!$B310,"ERR",IF(DRAFT!BK310="3E","3E",IF(COUNT(DRAFT!BG310,DRAFT!BK310)&gt;0,DRAFT!BL310,""))))</f>
        <v/>
      </c>
      <c r="U308" s="2" t="str">
        <f>IF(COUNT($A308)=0,"",IF(T308="3E","3E",IF(T308="","I",LOOKUP(T308/V$2,{0,0.4,0.45,0.5,0.55,0.6,0.65,0.7,0.75,0.8,1},{"F","D","C","C+","B-","B","B+","A-","A","A+"}))))</f>
        <v/>
      </c>
      <c r="V308" s="1" t="str">
        <f>IF(COUNT($A308)=0,"",IF(T308="","--",IF(T308="3E","3E",LOOKUP(T308/V$2,{0,0.4,0.45,0.5,0.55,0.6,0.65,0.7,0.75,0.8,1},{0,2,2.25,2.5,2.75,3,3.25,3.5,3.75,4}))))</f>
        <v/>
      </c>
      <c r="W308" s="2" t="str">
        <f>IF(COUNT($A308)=0,"",IF($A308&lt;&gt;DRAFT!$B310,"ERR",IF(DRAFT!BT310="3E","3E",IF(COUNT(DRAFT!BP310,DRAFT!BT310)&gt;0,DRAFT!BU310,""))))</f>
        <v/>
      </c>
      <c r="X308" s="2" t="str">
        <f>IF(COUNT($A308)=0,"",IF(W308="3E","3E",IF(W308="","I",LOOKUP(W308/Y$2,{0,0.4,0.45,0.5,0.55,0.6,0.65,0.7,0.75,0.8,1},{"F","D","C","C+","B-","B","B+","A-","A","A+"}))))</f>
        <v/>
      </c>
      <c r="Y308" s="1" t="str">
        <f>IF(COUNT($A308)=0,"",IF(W308="","--",IF(W308="3E","3E",LOOKUP(W308/Y$2,{0,0.4,0.45,0.5,0.55,0.6,0.65,0.7,0.75,0.8,1},{0,2,2.25,2.5,2.75,3,3.25,3.5,3.75,4}))))</f>
        <v/>
      </c>
      <c r="Z308" s="2" t="str">
        <f>IF(COUNT($A308)=0,"",IF($A308&lt;&gt;DRAFT!$B310,"ERR",IF(DRAFT!CC310="3E","3E",IF(COUNT(DRAFT!BY310,DRAFT!CC310)&gt;0,DRAFT!CD310,""))))</f>
        <v/>
      </c>
      <c r="AA308" s="2" t="str">
        <f>IF(COUNT($A308)=0,"",IF(Z308="3E","3E",IF(Z308="","I",LOOKUP(Z308/AB$2,{0,0.4,0.45,0.5,0.55,0.6,0.65,0.7,0.75,0.8,1},{"F","D","C","C+","B-","B","B+","A-","A","A+"}))))</f>
        <v/>
      </c>
      <c r="AB308" s="1" t="str">
        <f>IF(COUNT($A308)=0,"",IF(Z308="","--",IF(Z308="3E","3E",LOOKUP(Z308/AB$2,{0,0.4,0.45,0.5,0.55,0.6,0.65,0.7,0.75,0.8,1},{0,2,2.25,2.5,2.75,3,3.25,3.5,3.75,4}))))</f>
        <v/>
      </c>
      <c r="AC308" s="2" t="str">
        <f>IF(COUNT($A308)=0,"",IF($A308&lt;&gt;DRAFT!$B310,"ERR",IF(DRAFT!CF310&gt;0,DRAFT!CF310,"")))</f>
        <v/>
      </c>
      <c r="AD308" s="2" t="str">
        <f>IF(COUNT($A308)=0,"",IF(AC308="3E","3E",IF(AC308="","I",LOOKUP(AC308/AE$2,{0,0.4,0.45,0.5,0.55,0.6,0.65,0.7,0.75,0.8,1},{"F","D","C","C+","B-","B","B+","A-","A","A+"}))))</f>
        <v/>
      </c>
      <c r="AE308" s="1" t="str">
        <f>IF(COUNT($A308)=0,"",IF(AC308="","--",IF(AC308="3E","3E",LOOKUP(AC308/AE$2,{0,0.4,0.45,0.5,0.55,0.6,0.65,0.7,0.75,0.8,1},{0,2,2.25,2.5,2.75,3,3.25,3.5,3.75,4}))))</f>
        <v/>
      </c>
      <c r="AF308" s="2" t="str">
        <f>IF(COUNT($A308)=0,"",IF($A308&lt;&gt;DRAFT!$B310,"ERR",IF(DRAFT!CI310&gt;0,DRAFT!CK310,"")))</f>
        <v/>
      </c>
      <c r="AG308" s="2" t="str">
        <f>IF(COUNT($A308)=0,"",IF(AF308="3E","3E",IF(AF308="","I",LOOKUP(AF308/AH$2,{0,0.4,0.45,0.5,0.55,0.6,0.65,0.7,0.75,0.8,1},{"F","D","C","C+","B-","B","B+","A-","A","A+"}))))</f>
        <v/>
      </c>
      <c r="AH308" s="1" t="str">
        <f>IF(COUNT($A308)=0,"",IF(AF308="","--",IF(AF308="3E","3E",LOOKUP(AF308/AH$2,{0,0.4,0.45,0.5,0.55,0.6,0.65,0.7,0.75,0.8,1},{0,2,2.25,2.5,2.75,3,3.25,3.5,3.75,4}))))</f>
        <v/>
      </c>
      <c r="AI308" s="2" t="str">
        <f>IF($A308&lt;&gt;DRAFT!$B310,"ERR",IF(OR(COUNT($A308)=0,COUNT(DRAFT!CL310:CN310,DRAFT!CP310:CR310)=0),"",CEILING(SUM(DRAFT!CO310,DRAFT!CS310,DRAFT!CT310),1)))</f>
        <v/>
      </c>
      <c r="AJ308" s="2" t="str">
        <f>IF(COUNT($A308)=0,"",IF(AI308="3E","3E",IF(AI308="","I",LOOKUP(AI308/AK$2,{0,0.4,0.45,0.5,0.55,0.6,0.65,0.7,0.75,0.8,1},{"F","D","C","C+","B-","B","B+","A-","A","A+"}))))</f>
        <v/>
      </c>
      <c r="AK308" s="1" t="str">
        <f>IF(COUNT($A308)=0,"",IF(AI308="","--",IF(AI308="3E","3E",LOOKUP(AI308/AK$2,{0,0.4,0.45,0.5,0.55,0.6,0.65,0.7,0.75,0.8,1},{0,2,2.25,2.5,2.75,3,3.25,3.5,3.75,4}))))</f>
        <v/>
      </c>
      <c r="AL308" s="4" t="str">
        <f>IF(OR(COUNT($A308)=0,COUNT(B308:AK308)=0),"",IF(COUNTIF(B308:AK308,"3E")&gt;0,"3E",IF(DRAFT!$A310="R",TRUNC(SUMPRODUCT(RGP,RCP)/TCP,3),TRUNC((SUMPRODUCT(--(IMDGP&gt;0)*IMDGP,IMCP)+CEILING(DRAFT!$DB310*42,0.25))/TCP,3))))</f>
        <v/>
      </c>
      <c r="AM308" s="2" t="str">
        <f>IF(OR(COUNT($A308)=0,COUNT(B308:AK308)=0),"",IF(COUNTIF(B308:AK308,"3E")&gt;0,"3E",IF(DRAFT!$A310="R",SUMPRODUCT(--(RGP&gt;=2),RCP),SUMPRODUCT(--(IMDGP&gt;0),--(IMGP=0),IMCP)+DRAFT!$DC310)))</f>
        <v/>
      </c>
      <c r="AN308" s="67" t="str">
        <f>IF(AL308="3E","3E",IF(COUNT($A308)=0,"",IF(COUNT(AI308)=0,"--",ROUND(((CEILING(DRAFT!$CV310*38,0.25)+CEILING(DRAFT!$CX310*38,0.25)+CEILING(DRAFT!$CZ310*42,0.25)+CEILING($AL308*42,0.25))/160),2))))</f>
        <v/>
      </c>
      <c r="AO308" s="2" t="str">
        <f>IF(AN308="3E","3E",IF(COUNT($A308)=0,"",IF(COUNT(AN308)=0,"I",LOOKUP(AN308,{0,2,2.25,2.5,2.75,3,3.25,3.5,3.75,4},{"F","D","C","C+","B-","B","B+","A-","A","A+"}))))</f>
        <v/>
      </c>
      <c r="AP308" s="2" t="str">
        <f>IF(AN308="3E","3E",IF(OR(COUNT(A308)=0,COUNT(AN308)=0),"",DRAFT!CW310+DRAFT!CY310+DRAFT!DA310+N(TABULATION!AM308)))</f>
        <v/>
      </c>
      <c r="AQ308" s="2" t="str">
        <f>IF(OR(COUNT($A308)=0,COUNT(B308:AK308)=0),"",IF(COUNTIF(B308:AM308,"3E")&gt;0,"3E",IF(AND(DRAFT!$A310="IM",OR($AL308&gt;DRAFT!$DB310,$AM308&gt;DRAFT!$DC310)),"IMPROVED",IF(AND(DRAFT!$A310="IM",$AL308&lt;=DRAFT!$DB310,$AM308&lt;=DRAFT!$DC310),"NOT IMPROVED",IF(AND(DRAFT!CU310="S",AH308&gt;=2,AK308&gt;=2,AN308&gt;=2.5,AP308&gt;=144),"PASS","FAIL")))))</f>
        <v/>
      </c>
      <c r="AR308" s="2" t="str">
        <f t="shared" si="8"/>
        <v/>
      </c>
      <c r="AS308" s="2" t="str">
        <f t="shared" si="9"/>
        <v/>
      </c>
    </row>
    <row r="309" spans="1:45" ht="18.95" customHeight="1" x14ac:dyDescent="0.25">
      <c r="A309" s="3" t="str">
        <f>IF(DRAFT!$B311="","",DRAFT!$B311)</f>
        <v/>
      </c>
      <c r="B309" s="2" t="str">
        <f>IF(COUNT($A309)=0,"",IF($A309&lt;&gt;DRAFT!$B311,"ERR",IF(DRAFT!I311="3E","3E",IF(COUNT(DRAFT!E311,DRAFT!I311)&gt;0,DRAFT!J311,""))))</f>
        <v/>
      </c>
      <c r="C309" s="2" t="str">
        <f>IF(COUNT($A309)=0,"",IF(B309="3E","3E",IF(B309="","I",LOOKUP(B309/D$2,{0,0.4,0.45,0.5,0.55,0.6,0.65,0.7,0.75,0.8,1},{"F","D","C","C+","B-","B","B+","A-","A","A+"}))))</f>
        <v/>
      </c>
      <c r="D309" s="1" t="str">
        <f>IF(COUNT($A309)=0,"",IF(B309="","--",IF(B309="3E","3E",LOOKUP(B309/D$2,{0,0.4,0.45,0.5,0.55,0.6,0.65,0.7,0.75,0.8,1},{0,2,2.25,2.5,2.75,3,3.25,3.5,3.75,4}))))</f>
        <v/>
      </c>
      <c r="E309" s="2" t="str">
        <f>IF(COUNT($A309)=0,"",IF($A309&lt;&gt;DRAFT!$B311,"ERR",IF(DRAFT!R311="3E","3E",IF(COUNT(DRAFT!N311,DRAFT!R311)&gt;0,DRAFT!S311,""))))</f>
        <v/>
      </c>
      <c r="F309" s="2" t="str">
        <f>IF(COUNT($A309)=0,"",IF(E309="3E","3E",IF(E309="","I",LOOKUP(E309/G$2,{0,0.4,0.45,0.5,0.55,0.6,0.65,0.7,0.75,0.8,1},{"F","D","C","C+","B-","B","B+","A-","A","A+"}))))</f>
        <v/>
      </c>
      <c r="G309" s="1" t="str">
        <f>IF(COUNT($A309)=0,"",IF(E309="","--",IF(E309="3E","3E",LOOKUP(E309/G$2,{0,0.4,0.45,0.5,0.55,0.6,0.65,0.7,0.75,0.8,1},{0,2,2.25,2.5,2.75,3,3.25,3.5,3.75,4}))))</f>
        <v/>
      </c>
      <c r="H309" s="2" t="str">
        <f>IF(COUNT($A309)=0,"",IF($A309&lt;&gt;DRAFT!$B311,"ERR",IF(DRAFT!AA311="3E","3E",IF(COUNT(DRAFT!W311,DRAFT!AA311)&gt;0,DRAFT!AB311,""))))</f>
        <v/>
      </c>
      <c r="I309" s="2" t="str">
        <f>IF(COUNT($A309)=0,"",IF(H309="3E","3E",IF(H309="","I",LOOKUP(H309/J$2,{0,0.4,0.45,0.5,0.55,0.6,0.65,0.7,0.75,0.8,1},{"F","D","C","C+","B-","B","B+","A-","A","A+"}))))</f>
        <v/>
      </c>
      <c r="J309" s="1" t="str">
        <f>IF(COUNT($A309)=0,"",IF(H309="","--",IF(H309="3E","3E",LOOKUP(H309/J$2,{0,0.4,0.45,0.5,0.55,0.6,0.65,0.7,0.75,0.8,1},{0,2,2.25,2.5,2.75,3,3.25,3.5,3.75,4}))))</f>
        <v/>
      </c>
      <c r="K309" s="2" t="str">
        <f>IF(COUNT($A309)=0,"",IF($A309&lt;&gt;DRAFT!$B311,"ERR",IF(DRAFT!AJ311="3E","3E",IF(COUNT(DRAFT!AF311,DRAFT!AJ311)&gt;0,DRAFT!AK311,""))))</f>
        <v/>
      </c>
      <c r="L309" s="2" t="str">
        <f>IF(COUNT($A309)=0,"",IF(K309="3E","3E",IF(K309="","I",LOOKUP(K309/M$2,{0,0.4,0.45,0.5,0.55,0.6,0.65,0.7,0.75,0.8,1},{"F","D","C","C+","B-","B","B+","A-","A","A+"}))))</f>
        <v/>
      </c>
      <c r="M309" s="1" t="str">
        <f>IF(COUNT($A309)=0,"",IF(K309="","--",IF(K309="3E","3E",LOOKUP(K309/M$2,{0,0.4,0.45,0.5,0.55,0.6,0.65,0.7,0.75,0.8,1},{0,2,2.25,2.5,2.75,3,3.25,3.5,3.75,4}))))</f>
        <v/>
      </c>
      <c r="N309" s="2" t="str">
        <f>IF(COUNT($A309)=0,"",IF($A309&lt;&gt;DRAFT!$B311,"ERR",IF(DRAFT!AS311="3E","3E",IF(COUNT(DRAFT!AO311,DRAFT!AS311)&gt;0,DRAFT!AT311,""))))</f>
        <v/>
      </c>
      <c r="O309" s="2" t="str">
        <f>IF(COUNT($A309)=0,"",IF(N309="3E","3E",IF(N309="","I",LOOKUP(N309/P$2,{0,0.4,0.45,0.5,0.55,0.6,0.65,0.7,0.75,0.8,1},{"F","D","C","C+","B-","B","B+","A-","A","A+"}))))</f>
        <v/>
      </c>
      <c r="P309" s="1" t="str">
        <f>IF(COUNT($A309)=0,"",IF(N309="","--",IF(N309="3E","3E",LOOKUP(N309/P$2,{0,0.4,0.45,0.5,0.55,0.6,0.65,0.7,0.75,0.8,1},{0,2,2.25,2.5,2.75,3,3.25,3.5,3.75,4}))))</f>
        <v/>
      </c>
      <c r="Q309" s="2" t="str">
        <f>IF(COUNT($A309)=0,"",IF($A309&lt;&gt;DRAFT!$B311,"ERR",IF(DRAFT!BB311="3E","3E",IF(COUNT(DRAFT!AX311,DRAFT!BB311)&gt;0,DRAFT!BC311,""))))</f>
        <v/>
      </c>
      <c r="R309" s="2" t="str">
        <f>IF(COUNT($A309)=0,"",IF(Q309="3E","3E",IF(Q309="","I",LOOKUP(Q309/S$2,{0,0.4,0.45,0.5,0.55,0.6,0.65,0.7,0.75,0.8,1},{"F","D","C","C+","B-","B","B+","A-","A","A+"}))))</f>
        <v/>
      </c>
      <c r="S309" s="1" t="str">
        <f>IF(COUNT($A309)=0,"",IF(Q309="","--",IF(Q309="3E","3E",LOOKUP(Q309/S$2,{0,0.4,0.45,0.5,0.55,0.6,0.65,0.7,0.75,0.8,1},{0,2,2.25,2.5,2.75,3,3.25,3.5,3.75,4}))))</f>
        <v/>
      </c>
      <c r="T309" s="2" t="str">
        <f>IF(COUNT($A309)=0,"",IF($A309&lt;&gt;DRAFT!$B311,"ERR",IF(DRAFT!BK311="3E","3E",IF(COUNT(DRAFT!BG311,DRAFT!BK311)&gt;0,DRAFT!BL311,""))))</f>
        <v/>
      </c>
      <c r="U309" s="2" t="str">
        <f>IF(COUNT($A309)=0,"",IF(T309="3E","3E",IF(T309="","I",LOOKUP(T309/V$2,{0,0.4,0.45,0.5,0.55,0.6,0.65,0.7,0.75,0.8,1},{"F","D","C","C+","B-","B","B+","A-","A","A+"}))))</f>
        <v/>
      </c>
      <c r="V309" s="1" t="str">
        <f>IF(COUNT($A309)=0,"",IF(T309="","--",IF(T309="3E","3E",LOOKUP(T309/V$2,{0,0.4,0.45,0.5,0.55,0.6,0.65,0.7,0.75,0.8,1},{0,2,2.25,2.5,2.75,3,3.25,3.5,3.75,4}))))</f>
        <v/>
      </c>
      <c r="W309" s="2" t="str">
        <f>IF(COUNT($A309)=0,"",IF($A309&lt;&gt;DRAFT!$B311,"ERR",IF(DRAFT!BT311="3E","3E",IF(COUNT(DRAFT!BP311,DRAFT!BT311)&gt;0,DRAFT!BU311,""))))</f>
        <v/>
      </c>
      <c r="X309" s="2" t="str">
        <f>IF(COUNT($A309)=0,"",IF(W309="3E","3E",IF(W309="","I",LOOKUP(W309/Y$2,{0,0.4,0.45,0.5,0.55,0.6,0.65,0.7,0.75,0.8,1},{"F","D","C","C+","B-","B","B+","A-","A","A+"}))))</f>
        <v/>
      </c>
      <c r="Y309" s="1" t="str">
        <f>IF(COUNT($A309)=0,"",IF(W309="","--",IF(W309="3E","3E",LOOKUP(W309/Y$2,{0,0.4,0.45,0.5,0.55,0.6,0.65,0.7,0.75,0.8,1},{0,2,2.25,2.5,2.75,3,3.25,3.5,3.75,4}))))</f>
        <v/>
      </c>
      <c r="Z309" s="2" t="str">
        <f>IF(COUNT($A309)=0,"",IF($A309&lt;&gt;DRAFT!$B311,"ERR",IF(DRAFT!CC311="3E","3E",IF(COUNT(DRAFT!BY311,DRAFT!CC311)&gt;0,DRAFT!CD311,""))))</f>
        <v/>
      </c>
      <c r="AA309" s="2" t="str">
        <f>IF(COUNT($A309)=0,"",IF(Z309="3E","3E",IF(Z309="","I",LOOKUP(Z309/AB$2,{0,0.4,0.45,0.5,0.55,0.6,0.65,0.7,0.75,0.8,1},{"F","D","C","C+","B-","B","B+","A-","A","A+"}))))</f>
        <v/>
      </c>
      <c r="AB309" s="1" t="str">
        <f>IF(COUNT($A309)=0,"",IF(Z309="","--",IF(Z309="3E","3E",LOOKUP(Z309/AB$2,{0,0.4,0.45,0.5,0.55,0.6,0.65,0.7,0.75,0.8,1},{0,2,2.25,2.5,2.75,3,3.25,3.5,3.75,4}))))</f>
        <v/>
      </c>
      <c r="AC309" s="2" t="str">
        <f>IF(COUNT($A309)=0,"",IF($A309&lt;&gt;DRAFT!$B311,"ERR",IF(DRAFT!CF311&gt;0,DRAFT!CF311,"")))</f>
        <v/>
      </c>
      <c r="AD309" s="2" t="str">
        <f>IF(COUNT($A309)=0,"",IF(AC309="3E","3E",IF(AC309="","I",LOOKUP(AC309/AE$2,{0,0.4,0.45,0.5,0.55,0.6,0.65,0.7,0.75,0.8,1},{"F","D","C","C+","B-","B","B+","A-","A","A+"}))))</f>
        <v/>
      </c>
      <c r="AE309" s="1" t="str">
        <f>IF(COUNT($A309)=0,"",IF(AC309="","--",IF(AC309="3E","3E",LOOKUP(AC309/AE$2,{0,0.4,0.45,0.5,0.55,0.6,0.65,0.7,0.75,0.8,1},{0,2,2.25,2.5,2.75,3,3.25,3.5,3.75,4}))))</f>
        <v/>
      </c>
      <c r="AF309" s="2" t="str">
        <f>IF(COUNT($A309)=0,"",IF($A309&lt;&gt;DRAFT!$B311,"ERR",IF(DRAFT!CI311&gt;0,DRAFT!CK311,"")))</f>
        <v/>
      </c>
      <c r="AG309" s="2" t="str">
        <f>IF(COUNT($A309)=0,"",IF(AF309="3E","3E",IF(AF309="","I",LOOKUP(AF309/AH$2,{0,0.4,0.45,0.5,0.55,0.6,0.65,0.7,0.75,0.8,1},{"F","D","C","C+","B-","B","B+","A-","A","A+"}))))</f>
        <v/>
      </c>
      <c r="AH309" s="1" t="str">
        <f>IF(COUNT($A309)=0,"",IF(AF309="","--",IF(AF309="3E","3E",LOOKUP(AF309/AH$2,{0,0.4,0.45,0.5,0.55,0.6,0.65,0.7,0.75,0.8,1},{0,2,2.25,2.5,2.75,3,3.25,3.5,3.75,4}))))</f>
        <v/>
      </c>
      <c r="AI309" s="2" t="str">
        <f>IF($A309&lt;&gt;DRAFT!$B311,"ERR",IF(OR(COUNT($A309)=0,COUNT(DRAFT!CL311:CN311,DRAFT!CP311:CR311)=0),"",CEILING(SUM(DRAFT!CO311,DRAFT!CS311,DRAFT!CT311),1)))</f>
        <v/>
      </c>
      <c r="AJ309" s="2" t="str">
        <f>IF(COUNT($A309)=0,"",IF(AI309="3E","3E",IF(AI309="","I",LOOKUP(AI309/AK$2,{0,0.4,0.45,0.5,0.55,0.6,0.65,0.7,0.75,0.8,1},{"F","D","C","C+","B-","B","B+","A-","A","A+"}))))</f>
        <v/>
      </c>
      <c r="AK309" s="1" t="str">
        <f>IF(COUNT($A309)=0,"",IF(AI309="","--",IF(AI309="3E","3E",LOOKUP(AI309/AK$2,{0,0.4,0.45,0.5,0.55,0.6,0.65,0.7,0.75,0.8,1},{0,2,2.25,2.5,2.75,3,3.25,3.5,3.75,4}))))</f>
        <v/>
      </c>
      <c r="AL309" s="4" t="str">
        <f>IF(OR(COUNT($A309)=0,COUNT(B309:AK309)=0),"",IF(COUNTIF(B309:AK309,"3E")&gt;0,"3E",IF(DRAFT!$A311="R",TRUNC(SUMPRODUCT(RGP,RCP)/TCP,3),TRUNC((SUMPRODUCT(--(IMDGP&gt;0)*IMDGP,IMCP)+CEILING(DRAFT!$DB311*42,0.25))/TCP,3))))</f>
        <v/>
      </c>
      <c r="AM309" s="2" t="str">
        <f>IF(OR(COUNT($A309)=0,COUNT(B309:AK309)=0),"",IF(COUNTIF(B309:AK309,"3E")&gt;0,"3E",IF(DRAFT!$A311="R",SUMPRODUCT(--(RGP&gt;=2),RCP),SUMPRODUCT(--(IMDGP&gt;0),--(IMGP=0),IMCP)+DRAFT!$DC311)))</f>
        <v/>
      </c>
      <c r="AN309" s="67" t="str">
        <f>IF(AL309="3E","3E",IF(COUNT($A309)=0,"",IF(COUNT(AI309)=0,"--",ROUND(((CEILING(DRAFT!$CV311*38,0.25)+CEILING(DRAFT!$CX311*38,0.25)+CEILING(DRAFT!$CZ311*42,0.25)+CEILING($AL309*42,0.25))/160),2))))</f>
        <v/>
      </c>
      <c r="AO309" s="2" t="str">
        <f>IF(AN309="3E","3E",IF(COUNT($A309)=0,"",IF(COUNT(AN309)=0,"I",LOOKUP(AN309,{0,2,2.25,2.5,2.75,3,3.25,3.5,3.75,4},{"F","D","C","C+","B-","B","B+","A-","A","A+"}))))</f>
        <v/>
      </c>
      <c r="AP309" s="2" t="str">
        <f>IF(AN309="3E","3E",IF(OR(COUNT(A309)=0,COUNT(AN309)=0),"",DRAFT!CW311+DRAFT!CY311+DRAFT!DA311+N(TABULATION!AM309)))</f>
        <v/>
      </c>
      <c r="AQ309" s="2" t="str">
        <f>IF(OR(COUNT($A309)=0,COUNT(B309:AK309)=0),"",IF(COUNTIF(B309:AM309,"3E")&gt;0,"3E",IF(AND(DRAFT!$A311="IM",OR($AL309&gt;DRAFT!$DB311,$AM309&gt;DRAFT!$DC311)),"IMPROVED",IF(AND(DRAFT!$A311="IM",$AL309&lt;=DRAFT!$DB311,$AM309&lt;=DRAFT!$DC311),"NOT IMPROVED",IF(AND(DRAFT!CU311="S",AH309&gt;=2,AK309&gt;=2,AN309&gt;=2.5,AP309&gt;=144),"PASS","FAIL")))))</f>
        <v/>
      </c>
      <c r="AR309" s="2" t="str">
        <f t="shared" si="8"/>
        <v/>
      </c>
      <c r="AS309" s="2" t="str">
        <f t="shared" si="9"/>
        <v/>
      </c>
    </row>
    <row r="310" spans="1:45" ht="18.95" customHeight="1" x14ac:dyDescent="0.25">
      <c r="A310" s="3" t="str">
        <f>IF(DRAFT!$B312="","",DRAFT!$B312)</f>
        <v/>
      </c>
      <c r="B310" s="2" t="str">
        <f>IF(COUNT($A310)=0,"",IF($A310&lt;&gt;DRAFT!$B312,"ERR",IF(DRAFT!I312="3E","3E",IF(COUNT(DRAFT!E312,DRAFT!I312)&gt;0,DRAFT!J312,""))))</f>
        <v/>
      </c>
      <c r="C310" s="2" t="str">
        <f>IF(COUNT($A310)=0,"",IF(B310="3E","3E",IF(B310="","I",LOOKUP(B310/D$2,{0,0.4,0.45,0.5,0.55,0.6,0.65,0.7,0.75,0.8,1},{"F","D","C","C+","B-","B","B+","A-","A","A+"}))))</f>
        <v/>
      </c>
      <c r="D310" s="1" t="str">
        <f>IF(COUNT($A310)=0,"",IF(B310="","--",IF(B310="3E","3E",LOOKUP(B310/D$2,{0,0.4,0.45,0.5,0.55,0.6,0.65,0.7,0.75,0.8,1},{0,2,2.25,2.5,2.75,3,3.25,3.5,3.75,4}))))</f>
        <v/>
      </c>
      <c r="E310" s="2" t="str">
        <f>IF(COUNT($A310)=0,"",IF($A310&lt;&gt;DRAFT!$B312,"ERR",IF(DRAFT!R312="3E","3E",IF(COUNT(DRAFT!N312,DRAFT!R312)&gt;0,DRAFT!S312,""))))</f>
        <v/>
      </c>
      <c r="F310" s="2" t="str">
        <f>IF(COUNT($A310)=0,"",IF(E310="3E","3E",IF(E310="","I",LOOKUP(E310/G$2,{0,0.4,0.45,0.5,0.55,0.6,0.65,0.7,0.75,0.8,1},{"F","D","C","C+","B-","B","B+","A-","A","A+"}))))</f>
        <v/>
      </c>
      <c r="G310" s="1" t="str">
        <f>IF(COUNT($A310)=0,"",IF(E310="","--",IF(E310="3E","3E",LOOKUP(E310/G$2,{0,0.4,0.45,0.5,0.55,0.6,0.65,0.7,0.75,0.8,1},{0,2,2.25,2.5,2.75,3,3.25,3.5,3.75,4}))))</f>
        <v/>
      </c>
      <c r="H310" s="2" t="str">
        <f>IF(COUNT($A310)=0,"",IF($A310&lt;&gt;DRAFT!$B312,"ERR",IF(DRAFT!AA312="3E","3E",IF(COUNT(DRAFT!W312,DRAFT!AA312)&gt;0,DRAFT!AB312,""))))</f>
        <v/>
      </c>
      <c r="I310" s="2" t="str">
        <f>IF(COUNT($A310)=0,"",IF(H310="3E","3E",IF(H310="","I",LOOKUP(H310/J$2,{0,0.4,0.45,0.5,0.55,0.6,0.65,0.7,0.75,0.8,1},{"F","D","C","C+","B-","B","B+","A-","A","A+"}))))</f>
        <v/>
      </c>
      <c r="J310" s="1" t="str">
        <f>IF(COUNT($A310)=0,"",IF(H310="","--",IF(H310="3E","3E",LOOKUP(H310/J$2,{0,0.4,0.45,0.5,0.55,0.6,0.65,0.7,0.75,0.8,1},{0,2,2.25,2.5,2.75,3,3.25,3.5,3.75,4}))))</f>
        <v/>
      </c>
      <c r="K310" s="2" t="str">
        <f>IF(COUNT($A310)=0,"",IF($A310&lt;&gt;DRAFT!$B312,"ERR",IF(DRAFT!AJ312="3E","3E",IF(COUNT(DRAFT!AF312,DRAFT!AJ312)&gt;0,DRAFT!AK312,""))))</f>
        <v/>
      </c>
      <c r="L310" s="2" t="str">
        <f>IF(COUNT($A310)=0,"",IF(K310="3E","3E",IF(K310="","I",LOOKUP(K310/M$2,{0,0.4,0.45,0.5,0.55,0.6,0.65,0.7,0.75,0.8,1},{"F","D","C","C+","B-","B","B+","A-","A","A+"}))))</f>
        <v/>
      </c>
      <c r="M310" s="1" t="str">
        <f>IF(COUNT($A310)=0,"",IF(K310="","--",IF(K310="3E","3E",LOOKUP(K310/M$2,{0,0.4,0.45,0.5,0.55,0.6,0.65,0.7,0.75,0.8,1},{0,2,2.25,2.5,2.75,3,3.25,3.5,3.75,4}))))</f>
        <v/>
      </c>
      <c r="N310" s="2" t="str">
        <f>IF(COUNT($A310)=0,"",IF($A310&lt;&gt;DRAFT!$B312,"ERR",IF(DRAFT!AS312="3E","3E",IF(COUNT(DRAFT!AO312,DRAFT!AS312)&gt;0,DRAFT!AT312,""))))</f>
        <v/>
      </c>
      <c r="O310" s="2" t="str">
        <f>IF(COUNT($A310)=0,"",IF(N310="3E","3E",IF(N310="","I",LOOKUP(N310/P$2,{0,0.4,0.45,0.5,0.55,0.6,0.65,0.7,0.75,0.8,1},{"F","D","C","C+","B-","B","B+","A-","A","A+"}))))</f>
        <v/>
      </c>
      <c r="P310" s="1" t="str">
        <f>IF(COUNT($A310)=0,"",IF(N310="","--",IF(N310="3E","3E",LOOKUP(N310/P$2,{0,0.4,0.45,0.5,0.55,0.6,0.65,0.7,0.75,0.8,1},{0,2,2.25,2.5,2.75,3,3.25,3.5,3.75,4}))))</f>
        <v/>
      </c>
      <c r="Q310" s="2" t="str">
        <f>IF(COUNT($A310)=0,"",IF($A310&lt;&gt;DRAFT!$B312,"ERR",IF(DRAFT!BB312="3E","3E",IF(COUNT(DRAFT!AX312,DRAFT!BB312)&gt;0,DRAFT!BC312,""))))</f>
        <v/>
      </c>
      <c r="R310" s="2" t="str">
        <f>IF(COUNT($A310)=0,"",IF(Q310="3E","3E",IF(Q310="","I",LOOKUP(Q310/S$2,{0,0.4,0.45,0.5,0.55,0.6,0.65,0.7,0.75,0.8,1},{"F","D","C","C+","B-","B","B+","A-","A","A+"}))))</f>
        <v/>
      </c>
      <c r="S310" s="1" t="str">
        <f>IF(COUNT($A310)=0,"",IF(Q310="","--",IF(Q310="3E","3E",LOOKUP(Q310/S$2,{0,0.4,0.45,0.5,0.55,0.6,0.65,0.7,0.75,0.8,1},{0,2,2.25,2.5,2.75,3,3.25,3.5,3.75,4}))))</f>
        <v/>
      </c>
      <c r="T310" s="2" t="str">
        <f>IF(COUNT($A310)=0,"",IF($A310&lt;&gt;DRAFT!$B312,"ERR",IF(DRAFT!BK312="3E","3E",IF(COUNT(DRAFT!BG312,DRAFT!BK312)&gt;0,DRAFT!BL312,""))))</f>
        <v/>
      </c>
      <c r="U310" s="2" t="str">
        <f>IF(COUNT($A310)=0,"",IF(T310="3E","3E",IF(T310="","I",LOOKUP(T310/V$2,{0,0.4,0.45,0.5,0.55,0.6,0.65,0.7,0.75,0.8,1},{"F","D","C","C+","B-","B","B+","A-","A","A+"}))))</f>
        <v/>
      </c>
      <c r="V310" s="1" t="str">
        <f>IF(COUNT($A310)=0,"",IF(T310="","--",IF(T310="3E","3E",LOOKUP(T310/V$2,{0,0.4,0.45,0.5,0.55,0.6,0.65,0.7,0.75,0.8,1},{0,2,2.25,2.5,2.75,3,3.25,3.5,3.75,4}))))</f>
        <v/>
      </c>
      <c r="W310" s="2" t="str">
        <f>IF(COUNT($A310)=0,"",IF($A310&lt;&gt;DRAFT!$B312,"ERR",IF(DRAFT!BT312="3E","3E",IF(COUNT(DRAFT!BP312,DRAFT!BT312)&gt;0,DRAFT!BU312,""))))</f>
        <v/>
      </c>
      <c r="X310" s="2" t="str">
        <f>IF(COUNT($A310)=0,"",IF(W310="3E","3E",IF(W310="","I",LOOKUP(W310/Y$2,{0,0.4,0.45,0.5,0.55,0.6,0.65,0.7,0.75,0.8,1},{"F","D","C","C+","B-","B","B+","A-","A","A+"}))))</f>
        <v/>
      </c>
      <c r="Y310" s="1" t="str">
        <f>IF(COUNT($A310)=0,"",IF(W310="","--",IF(W310="3E","3E",LOOKUP(W310/Y$2,{0,0.4,0.45,0.5,0.55,0.6,0.65,0.7,0.75,0.8,1},{0,2,2.25,2.5,2.75,3,3.25,3.5,3.75,4}))))</f>
        <v/>
      </c>
      <c r="Z310" s="2" t="str">
        <f>IF(COUNT($A310)=0,"",IF($A310&lt;&gt;DRAFT!$B312,"ERR",IF(DRAFT!CC312="3E","3E",IF(COUNT(DRAFT!BY312,DRAFT!CC312)&gt;0,DRAFT!CD312,""))))</f>
        <v/>
      </c>
      <c r="AA310" s="2" t="str">
        <f>IF(COUNT($A310)=0,"",IF(Z310="3E","3E",IF(Z310="","I",LOOKUP(Z310/AB$2,{0,0.4,0.45,0.5,0.55,0.6,0.65,0.7,0.75,0.8,1},{"F","D","C","C+","B-","B","B+","A-","A","A+"}))))</f>
        <v/>
      </c>
      <c r="AB310" s="1" t="str">
        <f>IF(COUNT($A310)=0,"",IF(Z310="","--",IF(Z310="3E","3E",LOOKUP(Z310/AB$2,{0,0.4,0.45,0.5,0.55,0.6,0.65,0.7,0.75,0.8,1},{0,2,2.25,2.5,2.75,3,3.25,3.5,3.75,4}))))</f>
        <v/>
      </c>
      <c r="AC310" s="2" t="str">
        <f>IF(COUNT($A310)=0,"",IF($A310&lt;&gt;DRAFT!$B312,"ERR",IF(DRAFT!CF312&gt;0,DRAFT!CF312,"")))</f>
        <v/>
      </c>
      <c r="AD310" s="2" t="str">
        <f>IF(COUNT($A310)=0,"",IF(AC310="3E","3E",IF(AC310="","I",LOOKUP(AC310/AE$2,{0,0.4,0.45,0.5,0.55,0.6,0.65,0.7,0.75,0.8,1},{"F","D","C","C+","B-","B","B+","A-","A","A+"}))))</f>
        <v/>
      </c>
      <c r="AE310" s="1" t="str">
        <f>IF(COUNT($A310)=0,"",IF(AC310="","--",IF(AC310="3E","3E",LOOKUP(AC310/AE$2,{0,0.4,0.45,0.5,0.55,0.6,0.65,0.7,0.75,0.8,1},{0,2,2.25,2.5,2.75,3,3.25,3.5,3.75,4}))))</f>
        <v/>
      </c>
      <c r="AF310" s="2" t="str">
        <f>IF(COUNT($A310)=0,"",IF($A310&lt;&gt;DRAFT!$B312,"ERR",IF(DRAFT!CI312&gt;0,DRAFT!CK312,"")))</f>
        <v/>
      </c>
      <c r="AG310" s="2" t="str">
        <f>IF(COUNT($A310)=0,"",IF(AF310="3E","3E",IF(AF310="","I",LOOKUP(AF310/AH$2,{0,0.4,0.45,0.5,0.55,0.6,0.65,0.7,0.75,0.8,1},{"F","D","C","C+","B-","B","B+","A-","A","A+"}))))</f>
        <v/>
      </c>
      <c r="AH310" s="1" t="str">
        <f>IF(COUNT($A310)=0,"",IF(AF310="","--",IF(AF310="3E","3E",LOOKUP(AF310/AH$2,{0,0.4,0.45,0.5,0.55,0.6,0.65,0.7,0.75,0.8,1},{0,2,2.25,2.5,2.75,3,3.25,3.5,3.75,4}))))</f>
        <v/>
      </c>
      <c r="AI310" s="2" t="str">
        <f>IF($A310&lt;&gt;DRAFT!$B312,"ERR",IF(OR(COUNT($A310)=0,COUNT(DRAFT!CL312:CN312,DRAFT!CP312:CR312)=0),"",CEILING(SUM(DRAFT!CO312,DRAFT!CS312,DRAFT!CT312),1)))</f>
        <v/>
      </c>
      <c r="AJ310" s="2" t="str">
        <f>IF(COUNT($A310)=0,"",IF(AI310="3E","3E",IF(AI310="","I",LOOKUP(AI310/AK$2,{0,0.4,0.45,0.5,0.55,0.6,0.65,0.7,0.75,0.8,1},{"F","D","C","C+","B-","B","B+","A-","A","A+"}))))</f>
        <v/>
      </c>
      <c r="AK310" s="1" t="str">
        <f>IF(COUNT($A310)=0,"",IF(AI310="","--",IF(AI310="3E","3E",LOOKUP(AI310/AK$2,{0,0.4,0.45,0.5,0.55,0.6,0.65,0.7,0.75,0.8,1},{0,2,2.25,2.5,2.75,3,3.25,3.5,3.75,4}))))</f>
        <v/>
      </c>
      <c r="AL310" s="4" t="str">
        <f>IF(OR(COUNT($A310)=0,COUNT(B310:AK310)=0),"",IF(COUNTIF(B310:AK310,"3E")&gt;0,"3E",IF(DRAFT!$A312="R",TRUNC(SUMPRODUCT(RGP,RCP)/TCP,3),TRUNC((SUMPRODUCT(--(IMDGP&gt;0)*IMDGP,IMCP)+CEILING(DRAFT!$DB312*42,0.25))/TCP,3))))</f>
        <v/>
      </c>
      <c r="AM310" s="2" t="str">
        <f>IF(OR(COUNT($A310)=0,COUNT(B310:AK310)=0),"",IF(COUNTIF(B310:AK310,"3E")&gt;0,"3E",IF(DRAFT!$A312="R",SUMPRODUCT(--(RGP&gt;=2),RCP),SUMPRODUCT(--(IMDGP&gt;0),--(IMGP=0),IMCP)+DRAFT!$DC312)))</f>
        <v/>
      </c>
      <c r="AN310" s="67" t="str">
        <f>IF(AL310="3E","3E",IF(COUNT($A310)=0,"",IF(COUNT(AI310)=0,"--",ROUND(((CEILING(DRAFT!$CV312*38,0.25)+CEILING(DRAFT!$CX312*38,0.25)+CEILING(DRAFT!$CZ312*42,0.25)+CEILING($AL310*42,0.25))/160),2))))</f>
        <v/>
      </c>
      <c r="AO310" s="2" t="str">
        <f>IF(AN310="3E","3E",IF(COUNT($A310)=0,"",IF(COUNT(AN310)=0,"I",LOOKUP(AN310,{0,2,2.25,2.5,2.75,3,3.25,3.5,3.75,4},{"F","D","C","C+","B-","B","B+","A-","A","A+"}))))</f>
        <v/>
      </c>
      <c r="AP310" s="2" t="str">
        <f>IF(AN310="3E","3E",IF(OR(COUNT(A310)=0,COUNT(AN310)=0),"",DRAFT!CW312+DRAFT!CY312+DRAFT!DA312+N(TABULATION!AM310)))</f>
        <v/>
      </c>
      <c r="AQ310" s="2" t="str">
        <f>IF(OR(COUNT($A310)=0,COUNT(B310:AK310)=0),"",IF(COUNTIF(B310:AM310,"3E")&gt;0,"3E",IF(AND(DRAFT!$A312="IM",OR($AL310&gt;DRAFT!$DB312,$AM310&gt;DRAFT!$DC312)),"IMPROVED",IF(AND(DRAFT!$A312="IM",$AL310&lt;=DRAFT!$DB312,$AM310&lt;=DRAFT!$DC312),"NOT IMPROVED",IF(AND(DRAFT!CU312="S",AH310&gt;=2,AK310&gt;=2,AN310&gt;=2.5,AP310&gt;=144),"PASS","FAIL")))))</f>
        <v/>
      </c>
      <c r="AR310" s="2" t="str">
        <f t="shared" si="8"/>
        <v/>
      </c>
      <c r="AS310" s="2" t="str">
        <f t="shared" si="9"/>
        <v/>
      </c>
    </row>
    <row r="311" spans="1:45" ht="18.95" customHeight="1" x14ac:dyDescent="0.25">
      <c r="A311" s="3" t="str">
        <f>IF(DRAFT!$B313="","",DRAFT!$B313)</f>
        <v/>
      </c>
      <c r="B311" s="2" t="str">
        <f>IF(COUNT($A311)=0,"",IF($A311&lt;&gt;DRAFT!$B313,"ERR",IF(DRAFT!I313="3E","3E",IF(COUNT(DRAFT!E313,DRAFT!I313)&gt;0,DRAFT!J313,""))))</f>
        <v/>
      </c>
      <c r="C311" s="2" t="str">
        <f>IF(COUNT($A311)=0,"",IF(B311="3E","3E",IF(B311="","I",LOOKUP(B311/D$2,{0,0.4,0.45,0.5,0.55,0.6,0.65,0.7,0.75,0.8,1},{"F","D","C","C+","B-","B","B+","A-","A","A+"}))))</f>
        <v/>
      </c>
      <c r="D311" s="1" t="str">
        <f>IF(COUNT($A311)=0,"",IF(B311="","--",IF(B311="3E","3E",LOOKUP(B311/D$2,{0,0.4,0.45,0.5,0.55,0.6,0.65,0.7,0.75,0.8,1},{0,2,2.25,2.5,2.75,3,3.25,3.5,3.75,4}))))</f>
        <v/>
      </c>
      <c r="E311" s="2" t="str">
        <f>IF(COUNT($A311)=0,"",IF($A311&lt;&gt;DRAFT!$B313,"ERR",IF(DRAFT!R313="3E","3E",IF(COUNT(DRAFT!N313,DRAFT!R313)&gt;0,DRAFT!S313,""))))</f>
        <v/>
      </c>
      <c r="F311" s="2" t="str">
        <f>IF(COUNT($A311)=0,"",IF(E311="3E","3E",IF(E311="","I",LOOKUP(E311/G$2,{0,0.4,0.45,0.5,0.55,0.6,0.65,0.7,0.75,0.8,1},{"F","D","C","C+","B-","B","B+","A-","A","A+"}))))</f>
        <v/>
      </c>
      <c r="G311" s="1" t="str">
        <f>IF(COUNT($A311)=0,"",IF(E311="","--",IF(E311="3E","3E",LOOKUP(E311/G$2,{0,0.4,0.45,0.5,0.55,0.6,0.65,0.7,0.75,0.8,1},{0,2,2.25,2.5,2.75,3,3.25,3.5,3.75,4}))))</f>
        <v/>
      </c>
      <c r="H311" s="2" t="str">
        <f>IF(COUNT($A311)=0,"",IF($A311&lt;&gt;DRAFT!$B313,"ERR",IF(DRAFT!AA313="3E","3E",IF(COUNT(DRAFT!W313,DRAFT!AA313)&gt;0,DRAFT!AB313,""))))</f>
        <v/>
      </c>
      <c r="I311" s="2" t="str">
        <f>IF(COUNT($A311)=0,"",IF(H311="3E","3E",IF(H311="","I",LOOKUP(H311/J$2,{0,0.4,0.45,0.5,0.55,0.6,0.65,0.7,0.75,0.8,1},{"F","D","C","C+","B-","B","B+","A-","A","A+"}))))</f>
        <v/>
      </c>
      <c r="J311" s="1" t="str">
        <f>IF(COUNT($A311)=0,"",IF(H311="","--",IF(H311="3E","3E",LOOKUP(H311/J$2,{0,0.4,0.45,0.5,0.55,0.6,0.65,0.7,0.75,0.8,1},{0,2,2.25,2.5,2.75,3,3.25,3.5,3.75,4}))))</f>
        <v/>
      </c>
      <c r="K311" s="2" t="str">
        <f>IF(COUNT($A311)=0,"",IF($A311&lt;&gt;DRAFT!$B313,"ERR",IF(DRAFT!AJ313="3E","3E",IF(COUNT(DRAFT!AF313,DRAFT!AJ313)&gt;0,DRAFT!AK313,""))))</f>
        <v/>
      </c>
      <c r="L311" s="2" t="str">
        <f>IF(COUNT($A311)=0,"",IF(K311="3E","3E",IF(K311="","I",LOOKUP(K311/M$2,{0,0.4,0.45,0.5,0.55,0.6,0.65,0.7,0.75,0.8,1},{"F","D","C","C+","B-","B","B+","A-","A","A+"}))))</f>
        <v/>
      </c>
      <c r="M311" s="1" t="str">
        <f>IF(COUNT($A311)=0,"",IF(K311="","--",IF(K311="3E","3E",LOOKUP(K311/M$2,{0,0.4,0.45,0.5,0.55,0.6,0.65,0.7,0.75,0.8,1},{0,2,2.25,2.5,2.75,3,3.25,3.5,3.75,4}))))</f>
        <v/>
      </c>
      <c r="N311" s="2" t="str">
        <f>IF(COUNT($A311)=0,"",IF($A311&lt;&gt;DRAFT!$B313,"ERR",IF(DRAFT!AS313="3E","3E",IF(COUNT(DRAFT!AO313,DRAFT!AS313)&gt;0,DRAFT!AT313,""))))</f>
        <v/>
      </c>
      <c r="O311" s="2" t="str">
        <f>IF(COUNT($A311)=0,"",IF(N311="3E","3E",IF(N311="","I",LOOKUP(N311/P$2,{0,0.4,0.45,0.5,0.55,0.6,0.65,0.7,0.75,0.8,1},{"F","D","C","C+","B-","B","B+","A-","A","A+"}))))</f>
        <v/>
      </c>
      <c r="P311" s="1" t="str">
        <f>IF(COUNT($A311)=0,"",IF(N311="","--",IF(N311="3E","3E",LOOKUP(N311/P$2,{0,0.4,0.45,0.5,0.55,0.6,0.65,0.7,0.75,0.8,1},{0,2,2.25,2.5,2.75,3,3.25,3.5,3.75,4}))))</f>
        <v/>
      </c>
      <c r="Q311" s="2" t="str">
        <f>IF(COUNT($A311)=0,"",IF($A311&lt;&gt;DRAFT!$B313,"ERR",IF(DRAFT!BB313="3E","3E",IF(COUNT(DRAFT!AX313,DRAFT!BB313)&gt;0,DRAFT!BC313,""))))</f>
        <v/>
      </c>
      <c r="R311" s="2" t="str">
        <f>IF(COUNT($A311)=0,"",IF(Q311="3E","3E",IF(Q311="","I",LOOKUP(Q311/S$2,{0,0.4,0.45,0.5,0.55,0.6,0.65,0.7,0.75,0.8,1},{"F","D","C","C+","B-","B","B+","A-","A","A+"}))))</f>
        <v/>
      </c>
      <c r="S311" s="1" t="str">
        <f>IF(COUNT($A311)=0,"",IF(Q311="","--",IF(Q311="3E","3E",LOOKUP(Q311/S$2,{0,0.4,0.45,0.5,0.55,0.6,0.65,0.7,0.75,0.8,1},{0,2,2.25,2.5,2.75,3,3.25,3.5,3.75,4}))))</f>
        <v/>
      </c>
      <c r="T311" s="2" t="str">
        <f>IF(COUNT($A311)=0,"",IF($A311&lt;&gt;DRAFT!$B313,"ERR",IF(DRAFT!BK313="3E","3E",IF(COUNT(DRAFT!BG313,DRAFT!BK313)&gt;0,DRAFT!BL313,""))))</f>
        <v/>
      </c>
      <c r="U311" s="2" t="str">
        <f>IF(COUNT($A311)=0,"",IF(T311="3E","3E",IF(T311="","I",LOOKUP(T311/V$2,{0,0.4,0.45,0.5,0.55,0.6,0.65,0.7,0.75,0.8,1},{"F","D","C","C+","B-","B","B+","A-","A","A+"}))))</f>
        <v/>
      </c>
      <c r="V311" s="1" t="str">
        <f>IF(COUNT($A311)=0,"",IF(T311="","--",IF(T311="3E","3E",LOOKUP(T311/V$2,{0,0.4,0.45,0.5,0.55,0.6,0.65,0.7,0.75,0.8,1},{0,2,2.25,2.5,2.75,3,3.25,3.5,3.75,4}))))</f>
        <v/>
      </c>
      <c r="W311" s="2" t="str">
        <f>IF(COUNT($A311)=0,"",IF($A311&lt;&gt;DRAFT!$B313,"ERR",IF(DRAFT!BT313="3E","3E",IF(COUNT(DRAFT!BP313,DRAFT!BT313)&gt;0,DRAFT!BU313,""))))</f>
        <v/>
      </c>
      <c r="X311" s="2" t="str">
        <f>IF(COUNT($A311)=0,"",IF(W311="3E","3E",IF(W311="","I",LOOKUP(W311/Y$2,{0,0.4,0.45,0.5,0.55,0.6,0.65,0.7,0.75,0.8,1},{"F","D","C","C+","B-","B","B+","A-","A","A+"}))))</f>
        <v/>
      </c>
      <c r="Y311" s="1" t="str">
        <f>IF(COUNT($A311)=0,"",IF(W311="","--",IF(W311="3E","3E",LOOKUP(W311/Y$2,{0,0.4,0.45,0.5,0.55,0.6,0.65,0.7,0.75,0.8,1},{0,2,2.25,2.5,2.75,3,3.25,3.5,3.75,4}))))</f>
        <v/>
      </c>
      <c r="Z311" s="2" t="str">
        <f>IF(COUNT($A311)=0,"",IF($A311&lt;&gt;DRAFT!$B313,"ERR",IF(DRAFT!CC313="3E","3E",IF(COUNT(DRAFT!BY313,DRAFT!CC313)&gt;0,DRAFT!CD313,""))))</f>
        <v/>
      </c>
      <c r="AA311" s="2" t="str">
        <f>IF(COUNT($A311)=0,"",IF(Z311="3E","3E",IF(Z311="","I",LOOKUP(Z311/AB$2,{0,0.4,0.45,0.5,0.55,0.6,0.65,0.7,0.75,0.8,1},{"F","D","C","C+","B-","B","B+","A-","A","A+"}))))</f>
        <v/>
      </c>
      <c r="AB311" s="1" t="str">
        <f>IF(COUNT($A311)=0,"",IF(Z311="","--",IF(Z311="3E","3E",LOOKUP(Z311/AB$2,{0,0.4,0.45,0.5,0.55,0.6,0.65,0.7,0.75,0.8,1},{0,2,2.25,2.5,2.75,3,3.25,3.5,3.75,4}))))</f>
        <v/>
      </c>
      <c r="AC311" s="2" t="str">
        <f>IF(COUNT($A311)=0,"",IF($A311&lt;&gt;DRAFT!$B313,"ERR",IF(DRAFT!CF313&gt;0,DRAFT!CF313,"")))</f>
        <v/>
      </c>
      <c r="AD311" s="2" t="str">
        <f>IF(COUNT($A311)=0,"",IF(AC311="3E","3E",IF(AC311="","I",LOOKUP(AC311/AE$2,{0,0.4,0.45,0.5,0.55,0.6,0.65,0.7,0.75,0.8,1},{"F","D","C","C+","B-","B","B+","A-","A","A+"}))))</f>
        <v/>
      </c>
      <c r="AE311" s="1" t="str">
        <f>IF(COUNT($A311)=0,"",IF(AC311="","--",IF(AC311="3E","3E",LOOKUP(AC311/AE$2,{0,0.4,0.45,0.5,0.55,0.6,0.65,0.7,0.75,0.8,1},{0,2,2.25,2.5,2.75,3,3.25,3.5,3.75,4}))))</f>
        <v/>
      </c>
      <c r="AF311" s="2" t="str">
        <f>IF(COUNT($A311)=0,"",IF($A311&lt;&gt;DRAFT!$B313,"ERR",IF(DRAFT!CI313&gt;0,DRAFT!CK313,"")))</f>
        <v/>
      </c>
      <c r="AG311" s="2" t="str">
        <f>IF(COUNT($A311)=0,"",IF(AF311="3E","3E",IF(AF311="","I",LOOKUP(AF311/AH$2,{0,0.4,0.45,0.5,0.55,0.6,0.65,0.7,0.75,0.8,1},{"F","D","C","C+","B-","B","B+","A-","A","A+"}))))</f>
        <v/>
      </c>
      <c r="AH311" s="1" t="str">
        <f>IF(COUNT($A311)=0,"",IF(AF311="","--",IF(AF311="3E","3E",LOOKUP(AF311/AH$2,{0,0.4,0.45,0.5,0.55,0.6,0.65,0.7,0.75,0.8,1},{0,2,2.25,2.5,2.75,3,3.25,3.5,3.75,4}))))</f>
        <v/>
      </c>
      <c r="AI311" s="2" t="str">
        <f>IF($A311&lt;&gt;DRAFT!$B313,"ERR",IF(OR(COUNT($A311)=0,COUNT(DRAFT!CL313:CN313,DRAFT!CP313:CR313)=0),"",CEILING(SUM(DRAFT!CO313,DRAFT!CS313,DRAFT!CT313),1)))</f>
        <v/>
      </c>
      <c r="AJ311" s="2" t="str">
        <f>IF(COUNT($A311)=0,"",IF(AI311="3E","3E",IF(AI311="","I",LOOKUP(AI311/AK$2,{0,0.4,0.45,0.5,0.55,0.6,0.65,0.7,0.75,0.8,1},{"F","D","C","C+","B-","B","B+","A-","A","A+"}))))</f>
        <v/>
      </c>
      <c r="AK311" s="1" t="str">
        <f>IF(COUNT($A311)=0,"",IF(AI311="","--",IF(AI311="3E","3E",LOOKUP(AI311/AK$2,{0,0.4,0.45,0.5,0.55,0.6,0.65,0.7,0.75,0.8,1},{0,2,2.25,2.5,2.75,3,3.25,3.5,3.75,4}))))</f>
        <v/>
      </c>
      <c r="AL311" s="4" t="str">
        <f>IF(OR(COUNT($A311)=0,COUNT(B311:AK311)=0),"",IF(COUNTIF(B311:AK311,"3E")&gt;0,"3E",IF(DRAFT!$A313="R",TRUNC(SUMPRODUCT(RGP,RCP)/TCP,3),TRUNC((SUMPRODUCT(--(IMDGP&gt;0)*IMDGP,IMCP)+CEILING(DRAFT!$DB313*42,0.25))/TCP,3))))</f>
        <v/>
      </c>
      <c r="AM311" s="2" t="str">
        <f>IF(OR(COUNT($A311)=0,COUNT(B311:AK311)=0),"",IF(COUNTIF(B311:AK311,"3E")&gt;0,"3E",IF(DRAFT!$A313="R",SUMPRODUCT(--(RGP&gt;=2),RCP),SUMPRODUCT(--(IMDGP&gt;0),--(IMGP=0),IMCP)+DRAFT!$DC313)))</f>
        <v/>
      </c>
      <c r="AN311" s="67" t="str">
        <f>IF(AL311="3E","3E",IF(COUNT($A311)=0,"",IF(COUNT(AI311)=0,"--",ROUND(((CEILING(DRAFT!$CV313*38,0.25)+CEILING(DRAFT!$CX313*38,0.25)+CEILING(DRAFT!$CZ313*42,0.25)+CEILING($AL311*42,0.25))/160),2))))</f>
        <v/>
      </c>
      <c r="AO311" s="2" t="str">
        <f>IF(AN311="3E","3E",IF(COUNT($A311)=0,"",IF(COUNT(AN311)=0,"I",LOOKUP(AN311,{0,2,2.25,2.5,2.75,3,3.25,3.5,3.75,4},{"F","D","C","C+","B-","B","B+","A-","A","A+"}))))</f>
        <v/>
      </c>
      <c r="AP311" s="2" t="str">
        <f>IF(AN311="3E","3E",IF(OR(COUNT(A311)=0,COUNT(AN311)=0),"",DRAFT!CW313+DRAFT!CY313+DRAFT!DA313+N(TABULATION!AM311)))</f>
        <v/>
      </c>
      <c r="AQ311" s="2" t="str">
        <f>IF(OR(COUNT($A311)=0,COUNT(B311:AK311)=0),"",IF(COUNTIF(B311:AM311,"3E")&gt;0,"3E",IF(AND(DRAFT!$A313="IM",OR($AL311&gt;DRAFT!$DB313,$AM311&gt;DRAFT!$DC313)),"IMPROVED",IF(AND(DRAFT!$A313="IM",$AL311&lt;=DRAFT!$DB313,$AM311&lt;=DRAFT!$DC313),"NOT IMPROVED",IF(AND(DRAFT!CU313="S",AH311&gt;=2,AK311&gt;=2,AN311&gt;=2.5,AP311&gt;=144),"PASS","FAIL")))))</f>
        <v/>
      </c>
      <c r="AR311" s="2" t="str">
        <f t="shared" si="8"/>
        <v/>
      </c>
      <c r="AS311" s="2" t="str">
        <f t="shared" si="9"/>
        <v/>
      </c>
    </row>
    <row r="312" spans="1:45" ht="18.95" customHeight="1" x14ac:dyDescent="0.25">
      <c r="A312" s="3" t="str">
        <f>IF(DRAFT!$B314="","",DRAFT!$B314)</f>
        <v/>
      </c>
      <c r="B312" s="2" t="str">
        <f>IF(COUNT($A312)=0,"",IF($A312&lt;&gt;DRAFT!$B314,"ERR",IF(DRAFT!I314="3E","3E",IF(COUNT(DRAFT!E314,DRAFT!I314)&gt;0,DRAFT!J314,""))))</f>
        <v/>
      </c>
      <c r="C312" s="2" t="str">
        <f>IF(COUNT($A312)=0,"",IF(B312="3E","3E",IF(B312="","I",LOOKUP(B312/D$2,{0,0.4,0.45,0.5,0.55,0.6,0.65,0.7,0.75,0.8,1},{"F","D","C","C+","B-","B","B+","A-","A","A+"}))))</f>
        <v/>
      </c>
      <c r="D312" s="1" t="str">
        <f>IF(COUNT($A312)=0,"",IF(B312="","--",IF(B312="3E","3E",LOOKUP(B312/D$2,{0,0.4,0.45,0.5,0.55,0.6,0.65,0.7,0.75,0.8,1},{0,2,2.25,2.5,2.75,3,3.25,3.5,3.75,4}))))</f>
        <v/>
      </c>
      <c r="E312" s="2" t="str">
        <f>IF(COUNT($A312)=0,"",IF($A312&lt;&gt;DRAFT!$B314,"ERR",IF(DRAFT!R314="3E","3E",IF(COUNT(DRAFT!N314,DRAFT!R314)&gt;0,DRAFT!S314,""))))</f>
        <v/>
      </c>
      <c r="F312" s="2" t="str">
        <f>IF(COUNT($A312)=0,"",IF(E312="3E","3E",IF(E312="","I",LOOKUP(E312/G$2,{0,0.4,0.45,0.5,0.55,0.6,0.65,0.7,0.75,0.8,1},{"F","D","C","C+","B-","B","B+","A-","A","A+"}))))</f>
        <v/>
      </c>
      <c r="G312" s="1" t="str">
        <f>IF(COUNT($A312)=0,"",IF(E312="","--",IF(E312="3E","3E",LOOKUP(E312/G$2,{0,0.4,0.45,0.5,0.55,0.6,0.65,0.7,0.75,0.8,1},{0,2,2.25,2.5,2.75,3,3.25,3.5,3.75,4}))))</f>
        <v/>
      </c>
      <c r="H312" s="2" t="str">
        <f>IF(COUNT($A312)=0,"",IF($A312&lt;&gt;DRAFT!$B314,"ERR",IF(DRAFT!AA314="3E","3E",IF(COUNT(DRAFT!W314,DRAFT!AA314)&gt;0,DRAFT!AB314,""))))</f>
        <v/>
      </c>
      <c r="I312" s="2" t="str">
        <f>IF(COUNT($A312)=0,"",IF(H312="3E","3E",IF(H312="","I",LOOKUP(H312/J$2,{0,0.4,0.45,0.5,0.55,0.6,0.65,0.7,0.75,0.8,1},{"F","D","C","C+","B-","B","B+","A-","A","A+"}))))</f>
        <v/>
      </c>
      <c r="J312" s="1" t="str">
        <f>IF(COUNT($A312)=0,"",IF(H312="","--",IF(H312="3E","3E",LOOKUP(H312/J$2,{0,0.4,0.45,0.5,0.55,0.6,0.65,0.7,0.75,0.8,1},{0,2,2.25,2.5,2.75,3,3.25,3.5,3.75,4}))))</f>
        <v/>
      </c>
      <c r="K312" s="2" t="str">
        <f>IF(COUNT($A312)=0,"",IF($A312&lt;&gt;DRAFT!$B314,"ERR",IF(DRAFT!AJ314="3E","3E",IF(COUNT(DRAFT!AF314,DRAFT!AJ314)&gt;0,DRAFT!AK314,""))))</f>
        <v/>
      </c>
      <c r="L312" s="2" t="str">
        <f>IF(COUNT($A312)=0,"",IF(K312="3E","3E",IF(K312="","I",LOOKUP(K312/M$2,{0,0.4,0.45,0.5,0.55,0.6,0.65,0.7,0.75,0.8,1},{"F","D","C","C+","B-","B","B+","A-","A","A+"}))))</f>
        <v/>
      </c>
      <c r="M312" s="1" t="str">
        <f>IF(COUNT($A312)=0,"",IF(K312="","--",IF(K312="3E","3E",LOOKUP(K312/M$2,{0,0.4,0.45,0.5,0.55,0.6,0.65,0.7,0.75,0.8,1},{0,2,2.25,2.5,2.75,3,3.25,3.5,3.75,4}))))</f>
        <v/>
      </c>
      <c r="N312" s="2" t="str">
        <f>IF(COUNT($A312)=0,"",IF($A312&lt;&gt;DRAFT!$B314,"ERR",IF(DRAFT!AS314="3E","3E",IF(COUNT(DRAFT!AO314,DRAFT!AS314)&gt;0,DRAFT!AT314,""))))</f>
        <v/>
      </c>
      <c r="O312" s="2" t="str">
        <f>IF(COUNT($A312)=0,"",IF(N312="3E","3E",IF(N312="","I",LOOKUP(N312/P$2,{0,0.4,0.45,0.5,0.55,0.6,0.65,0.7,0.75,0.8,1},{"F","D","C","C+","B-","B","B+","A-","A","A+"}))))</f>
        <v/>
      </c>
      <c r="P312" s="1" t="str">
        <f>IF(COUNT($A312)=0,"",IF(N312="","--",IF(N312="3E","3E",LOOKUP(N312/P$2,{0,0.4,0.45,0.5,0.55,0.6,0.65,0.7,0.75,0.8,1},{0,2,2.25,2.5,2.75,3,3.25,3.5,3.75,4}))))</f>
        <v/>
      </c>
      <c r="Q312" s="2" t="str">
        <f>IF(COUNT($A312)=0,"",IF($A312&lt;&gt;DRAFT!$B314,"ERR",IF(DRAFT!BB314="3E","3E",IF(COUNT(DRAFT!AX314,DRAFT!BB314)&gt;0,DRAFT!BC314,""))))</f>
        <v/>
      </c>
      <c r="R312" s="2" t="str">
        <f>IF(COUNT($A312)=0,"",IF(Q312="3E","3E",IF(Q312="","I",LOOKUP(Q312/S$2,{0,0.4,0.45,0.5,0.55,0.6,0.65,0.7,0.75,0.8,1},{"F","D","C","C+","B-","B","B+","A-","A","A+"}))))</f>
        <v/>
      </c>
      <c r="S312" s="1" t="str">
        <f>IF(COUNT($A312)=0,"",IF(Q312="","--",IF(Q312="3E","3E",LOOKUP(Q312/S$2,{0,0.4,0.45,0.5,0.55,0.6,0.65,0.7,0.75,0.8,1},{0,2,2.25,2.5,2.75,3,3.25,3.5,3.75,4}))))</f>
        <v/>
      </c>
      <c r="T312" s="2" t="str">
        <f>IF(COUNT($A312)=0,"",IF($A312&lt;&gt;DRAFT!$B314,"ERR",IF(DRAFT!BK314="3E","3E",IF(COUNT(DRAFT!BG314,DRAFT!BK314)&gt;0,DRAFT!BL314,""))))</f>
        <v/>
      </c>
      <c r="U312" s="2" t="str">
        <f>IF(COUNT($A312)=0,"",IF(T312="3E","3E",IF(T312="","I",LOOKUP(T312/V$2,{0,0.4,0.45,0.5,0.55,0.6,0.65,0.7,0.75,0.8,1},{"F","D","C","C+","B-","B","B+","A-","A","A+"}))))</f>
        <v/>
      </c>
      <c r="V312" s="1" t="str">
        <f>IF(COUNT($A312)=0,"",IF(T312="","--",IF(T312="3E","3E",LOOKUP(T312/V$2,{0,0.4,0.45,0.5,0.55,0.6,0.65,0.7,0.75,0.8,1},{0,2,2.25,2.5,2.75,3,3.25,3.5,3.75,4}))))</f>
        <v/>
      </c>
      <c r="W312" s="2" t="str">
        <f>IF(COUNT($A312)=0,"",IF($A312&lt;&gt;DRAFT!$B314,"ERR",IF(DRAFT!BT314="3E","3E",IF(COUNT(DRAFT!BP314,DRAFT!BT314)&gt;0,DRAFT!BU314,""))))</f>
        <v/>
      </c>
      <c r="X312" s="2" t="str">
        <f>IF(COUNT($A312)=0,"",IF(W312="3E","3E",IF(W312="","I",LOOKUP(W312/Y$2,{0,0.4,0.45,0.5,0.55,0.6,0.65,0.7,0.75,0.8,1},{"F","D","C","C+","B-","B","B+","A-","A","A+"}))))</f>
        <v/>
      </c>
      <c r="Y312" s="1" t="str">
        <f>IF(COUNT($A312)=0,"",IF(W312="","--",IF(W312="3E","3E",LOOKUP(W312/Y$2,{0,0.4,0.45,0.5,0.55,0.6,0.65,0.7,0.75,0.8,1},{0,2,2.25,2.5,2.75,3,3.25,3.5,3.75,4}))))</f>
        <v/>
      </c>
      <c r="Z312" s="2" t="str">
        <f>IF(COUNT($A312)=0,"",IF($A312&lt;&gt;DRAFT!$B314,"ERR",IF(DRAFT!CC314="3E","3E",IF(COUNT(DRAFT!BY314,DRAFT!CC314)&gt;0,DRAFT!CD314,""))))</f>
        <v/>
      </c>
      <c r="AA312" s="2" t="str">
        <f>IF(COUNT($A312)=0,"",IF(Z312="3E","3E",IF(Z312="","I",LOOKUP(Z312/AB$2,{0,0.4,0.45,0.5,0.55,0.6,0.65,0.7,0.75,0.8,1},{"F","D","C","C+","B-","B","B+","A-","A","A+"}))))</f>
        <v/>
      </c>
      <c r="AB312" s="1" t="str">
        <f>IF(COUNT($A312)=0,"",IF(Z312="","--",IF(Z312="3E","3E",LOOKUP(Z312/AB$2,{0,0.4,0.45,0.5,0.55,0.6,0.65,0.7,0.75,0.8,1},{0,2,2.25,2.5,2.75,3,3.25,3.5,3.75,4}))))</f>
        <v/>
      </c>
      <c r="AC312" s="2" t="str">
        <f>IF(COUNT($A312)=0,"",IF($A312&lt;&gt;DRAFT!$B314,"ERR",IF(DRAFT!CF314&gt;0,DRAFT!CF314,"")))</f>
        <v/>
      </c>
      <c r="AD312" s="2" t="str">
        <f>IF(COUNT($A312)=0,"",IF(AC312="3E","3E",IF(AC312="","I",LOOKUP(AC312/AE$2,{0,0.4,0.45,0.5,0.55,0.6,0.65,0.7,0.75,0.8,1},{"F","D","C","C+","B-","B","B+","A-","A","A+"}))))</f>
        <v/>
      </c>
      <c r="AE312" s="1" t="str">
        <f>IF(COUNT($A312)=0,"",IF(AC312="","--",IF(AC312="3E","3E",LOOKUP(AC312/AE$2,{0,0.4,0.45,0.5,0.55,0.6,0.65,0.7,0.75,0.8,1},{0,2,2.25,2.5,2.75,3,3.25,3.5,3.75,4}))))</f>
        <v/>
      </c>
      <c r="AF312" s="2" t="str">
        <f>IF(COUNT($A312)=0,"",IF($A312&lt;&gt;DRAFT!$B314,"ERR",IF(DRAFT!CI314&gt;0,DRAFT!CK314,"")))</f>
        <v/>
      </c>
      <c r="AG312" s="2" t="str">
        <f>IF(COUNT($A312)=0,"",IF(AF312="3E","3E",IF(AF312="","I",LOOKUP(AF312/AH$2,{0,0.4,0.45,0.5,0.55,0.6,0.65,0.7,0.75,0.8,1},{"F","D","C","C+","B-","B","B+","A-","A","A+"}))))</f>
        <v/>
      </c>
      <c r="AH312" s="1" t="str">
        <f>IF(COUNT($A312)=0,"",IF(AF312="","--",IF(AF312="3E","3E",LOOKUP(AF312/AH$2,{0,0.4,0.45,0.5,0.55,0.6,0.65,0.7,0.75,0.8,1},{0,2,2.25,2.5,2.75,3,3.25,3.5,3.75,4}))))</f>
        <v/>
      </c>
      <c r="AI312" s="2" t="str">
        <f>IF($A312&lt;&gt;DRAFT!$B314,"ERR",IF(OR(COUNT($A312)=0,COUNT(DRAFT!CL314:CN314,DRAFT!CP314:CR314)=0),"",CEILING(SUM(DRAFT!CO314,DRAFT!CS314,DRAFT!CT314),1)))</f>
        <v/>
      </c>
      <c r="AJ312" s="2" t="str">
        <f>IF(COUNT($A312)=0,"",IF(AI312="3E","3E",IF(AI312="","I",LOOKUP(AI312/AK$2,{0,0.4,0.45,0.5,0.55,0.6,0.65,0.7,0.75,0.8,1},{"F","D","C","C+","B-","B","B+","A-","A","A+"}))))</f>
        <v/>
      </c>
      <c r="AK312" s="1" t="str">
        <f>IF(COUNT($A312)=0,"",IF(AI312="","--",IF(AI312="3E","3E",LOOKUP(AI312/AK$2,{0,0.4,0.45,0.5,0.55,0.6,0.65,0.7,0.75,0.8,1},{0,2,2.25,2.5,2.75,3,3.25,3.5,3.75,4}))))</f>
        <v/>
      </c>
      <c r="AL312" s="4" t="str">
        <f>IF(OR(COUNT($A312)=0,COUNT(B312:AK312)=0),"",IF(COUNTIF(B312:AK312,"3E")&gt;0,"3E",IF(DRAFT!$A314="R",TRUNC(SUMPRODUCT(RGP,RCP)/TCP,3),TRUNC((SUMPRODUCT(--(IMDGP&gt;0)*IMDGP,IMCP)+CEILING(DRAFT!$DB314*42,0.25))/TCP,3))))</f>
        <v/>
      </c>
      <c r="AM312" s="2" t="str">
        <f>IF(OR(COUNT($A312)=0,COUNT(B312:AK312)=0),"",IF(COUNTIF(B312:AK312,"3E")&gt;0,"3E",IF(DRAFT!$A314="R",SUMPRODUCT(--(RGP&gt;=2),RCP),SUMPRODUCT(--(IMDGP&gt;0),--(IMGP=0),IMCP)+DRAFT!$DC314)))</f>
        <v/>
      </c>
      <c r="AN312" s="67" t="str">
        <f>IF(AL312="3E","3E",IF(COUNT($A312)=0,"",IF(COUNT(AI312)=0,"--",ROUND(((CEILING(DRAFT!$CV314*38,0.25)+CEILING(DRAFT!$CX314*38,0.25)+CEILING(DRAFT!$CZ314*42,0.25)+CEILING($AL312*42,0.25))/160),2))))</f>
        <v/>
      </c>
      <c r="AO312" s="2" t="str">
        <f>IF(AN312="3E","3E",IF(COUNT($A312)=0,"",IF(COUNT(AN312)=0,"I",LOOKUP(AN312,{0,2,2.25,2.5,2.75,3,3.25,3.5,3.75,4},{"F","D","C","C+","B-","B","B+","A-","A","A+"}))))</f>
        <v/>
      </c>
      <c r="AP312" s="2" t="str">
        <f>IF(AN312="3E","3E",IF(OR(COUNT(A312)=0,COUNT(AN312)=0),"",DRAFT!CW314+DRAFT!CY314+DRAFT!DA314+N(TABULATION!AM312)))</f>
        <v/>
      </c>
      <c r="AQ312" s="2" t="str">
        <f>IF(OR(COUNT($A312)=0,COUNT(B312:AK312)=0),"",IF(COUNTIF(B312:AM312,"3E")&gt;0,"3E",IF(AND(DRAFT!$A314="IM",OR($AL312&gt;DRAFT!$DB314,$AM312&gt;DRAFT!$DC314)),"IMPROVED",IF(AND(DRAFT!$A314="IM",$AL312&lt;=DRAFT!$DB314,$AM312&lt;=DRAFT!$DC314),"NOT IMPROVED",IF(AND(DRAFT!CU314="S",AH312&gt;=2,AK312&gt;=2,AN312&gt;=2.5,AP312&gt;=144),"PASS","FAIL")))))</f>
        <v/>
      </c>
      <c r="AR312" s="2" t="str">
        <f t="shared" si="8"/>
        <v/>
      </c>
      <c r="AS312" s="2" t="str">
        <f t="shared" si="9"/>
        <v/>
      </c>
    </row>
    <row r="313" spans="1:45" ht="18.95" customHeight="1" x14ac:dyDescent="0.25">
      <c r="A313" s="3" t="str">
        <f>IF(DRAFT!$B315="","",DRAFT!$B315)</f>
        <v/>
      </c>
      <c r="B313" s="2" t="str">
        <f>IF(COUNT($A313)=0,"",IF($A313&lt;&gt;DRAFT!$B315,"ERR",IF(DRAFT!I315="3E","3E",IF(COUNT(DRAFT!E315,DRAFT!I315)&gt;0,DRAFT!J315,""))))</f>
        <v/>
      </c>
      <c r="C313" s="2" t="str">
        <f>IF(COUNT($A313)=0,"",IF(B313="3E","3E",IF(B313="","I",LOOKUP(B313/D$2,{0,0.4,0.45,0.5,0.55,0.6,0.65,0.7,0.75,0.8,1},{"F","D","C","C+","B-","B","B+","A-","A","A+"}))))</f>
        <v/>
      </c>
      <c r="D313" s="1" t="str">
        <f>IF(COUNT($A313)=0,"",IF(B313="","--",IF(B313="3E","3E",LOOKUP(B313/D$2,{0,0.4,0.45,0.5,0.55,0.6,0.65,0.7,0.75,0.8,1},{0,2,2.25,2.5,2.75,3,3.25,3.5,3.75,4}))))</f>
        <v/>
      </c>
      <c r="E313" s="2" t="str">
        <f>IF(COUNT($A313)=0,"",IF($A313&lt;&gt;DRAFT!$B315,"ERR",IF(DRAFT!R315="3E","3E",IF(COUNT(DRAFT!N315,DRAFT!R315)&gt;0,DRAFT!S315,""))))</f>
        <v/>
      </c>
      <c r="F313" s="2" t="str">
        <f>IF(COUNT($A313)=0,"",IF(E313="3E","3E",IF(E313="","I",LOOKUP(E313/G$2,{0,0.4,0.45,0.5,0.55,0.6,0.65,0.7,0.75,0.8,1},{"F","D","C","C+","B-","B","B+","A-","A","A+"}))))</f>
        <v/>
      </c>
      <c r="G313" s="1" t="str">
        <f>IF(COUNT($A313)=0,"",IF(E313="","--",IF(E313="3E","3E",LOOKUP(E313/G$2,{0,0.4,0.45,0.5,0.55,0.6,0.65,0.7,0.75,0.8,1},{0,2,2.25,2.5,2.75,3,3.25,3.5,3.75,4}))))</f>
        <v/>
      </c>
      <c r="H313" s="2" t="str">
        <f>IF(COUNT($A313)=0,"",IF($A313&lt;&gt;DRAFT!$B315,"ERR",IF(DRAFT!AA315="3E","3E",IF(COUNT(DRAFT!W315,DRAFT!AA315)&gt;0,DRAFT!AB315,""))))</f>
        <v/>
      </c>
      <c r="I313" s="2" t="str">
        <f>IF(COUNT($A313)=0,"",IF(H313="3E","3E",IF(H313="","I",LOOKUP(H313/J$2,{0,0.4,0.45,0.5,0.55,0.6,0.65,0.7,0.75,0.8,1},{"F","D","C","C+","B-","B","B+","A-","A","A+"}))))</f>
        <v/>
      </c>
      <c r="J313" s="1" t="str">
        <f>IF(COUNT($A313)=0,"",IF(H313="","--",IF(H313="3E","3E",LOOKUP(H313/J$2,{0,0.4,0.45,0.5,0.55,0.6,0.65,0.7,0.75,0.8,1},{0,2,2.25,2.5,2.75,3,3.25,3.5,3.75,4}))))</f>
        <v/>
      </c>
      <c r="K313" s="2" t="str">
        <f>IF(COUNT($A313)=0,"",IF($A313&lt;&gt;DRAFT!$B315,"ERR",IF(DRAFT!AJ315="3E","3E",IF(COUNT(DRAFT!AF315,DRAFT!AJ315)&gt;0,DRAFT!AK315,""))))</f>
        <v/>
      </c>
      <c r="L313" s="2" t="str">
        <f>IF(COUNT($A313)=0,"",IF(K313="3E","3E",IF(K313="","I",LOOKUP(K313/M$2,{0,0.4,0.45,0.5,0.55,0.6,0.65,0.7,0.75,0.8,1},{"F","D","C","C+","B-","B","B+","A-","A","A+"}))))</f>
        <v/>
      </c>
      <c r="M313" s="1" t="str">
        <f>IF(COUNT($A313)=0,"",IF(K313="","--",IF(K313="3E","3E",LOOKUP(K313/M$2,{0,0.4,0.45,0.5,0.55,0.6,0.65,0.7,0.75,0.8,1},{0,2,2.25,2.5,2.75,3,3.25,3.5,3.75,4}))))</f>
        <v/>
      </c>
      <c r="N313" s="2" t="str">
        <f>IF(COUNT($A313)=0,"",IF($A313&lt;&gt;DRAFT!$B315,"ERR",IF(DRAFT!AS315="3E","3E",IF(COUNT(DRAFT!AO315,DRAFT!AS315)&gt;0,DRAFT!AT315,""))))</f>
        <v/>
      </c>
      <c r="O313" s="2" t="str">
        <f>IF(COUNT($A313)=0,"",IF(N313="3E","3E",IF(N313="","I",LOOKUP(N313/P$2,{0,0.4,0.45,0.5,0.55,0.6,0.65,0.7,0.75,0.8,1},{"F","D","C","C+","B-","B","B+","A-","A","A+"}))))</f>
        <v/>
      </c>
      <c r="P313" s="1" t="str">
        <f>IF(COUNT($A313)=0,"",IF(N313="","--",IF(N313="3E","3E",LOOKUP(N313/P$2,{0,0.4,0.45,0.5,0.55,0.6,0.65,0.7,0.75,0.8,1},{0,2,2.25,2.5,2.75,3,3.25,3.5,3.75,4}))))</f>
        <v/>
      </c>
      <c r="Q313" s="2" t="str">
        <f>IF(COUNT($A313)=0,"",IF($A313&lt;&gt;DRAFT!$B315,"ERR",IF(DRAFT!BB315="3E","3E",IF(COUNT(DRAFT!AX315,DRAFT!BB315)&gt;0,DRAFT!BC315,""))))</f>
        <v/>
      </c>
      <c r="R313" s="2" t="str">
        <f>IF(COUNT($A313)=0,"",IF(Q313="3E","3E",IF(Q313="","I",LOOKUP(Q313/S$2,{0,0.4,0.45,0.5,0.55,0.6,0.65,0.7,0.75,0.8,1},{"F","D","C","C+","B-","B","B+","A-","A","A+"}))))</f>
        <v/>
      </c>
      <c r="S313" s="1" t="str">
        <f>IF(COUNT($A313)=0,"",IF(Q313="","--",IF(Q313="3E","3E",LOOKUP(Q313/S$2,{0,0.4,0.45,0.5,0.55,0.6,0.65,0.7,0.75,0.8,1},{0,2,2.25,2.5,2.75,3,3.25,3.5,3.75,4}))))</f>
        <v/>
      </c>
      <c r="T313" s="2" t="str">
        <f>IF(COUNT($A313)=0,"",IF($A313&lt;&gt;DRAFT!$B315,"ERR",IF(DRAFT!BK315="3E","3E",IF(COUNT(DRAFT!BG315,DRAFT!BK315)&gt;0,DRAFT!BL315,""))))</f>
        <v/>
      </c>
      <c r="U313" s="2" t="str">
        <f>IF(COUNT($A313)=0,"",IF(T313="3E","3E",IF(T313="","I",LOOKUP(T313/V$2,{0,0.4,0.45,0.5,0.55,0.6,0.65,0.7,0.75,0.8,1},{"F","D","C","C+","B-","B","B+","A-","A","A+"}))))</f>
        <v/>
      </c>
      <c r="V313" s="1" t="str">
        <f>IF(COUNT($A313)=0,"",IF(T313="","--",IF(T313="3E","3E",LOOKUP(T313/V$2,{0,0.4,0.45,0.5,0.55,0.6,0.65,0.7,0.75,0.8,1},{0,2,2.25,2.5,2.75,3,3.25,3.5,3.75,4}))))</f>
        <v/>
      </c>
      <c r="W313" s="2" t="str">
        <f>IF(COUNT($A313)=0,"",IF($A313&lt;&gt;DRAFT!$B315,"ERR",IF(DRAFT!BT315="3E","3E",IF(COUNT(DRAFT!BP315,DRAFT!BT315)&gt;0,DRAFT!BU315,""))))</f>
        <v/>
      </c>
      <c r="X313" s="2" t="str">
        <f>IF(COUNT($A313)=0,"",IF(W313="3E","3E",IF(W313="","I",LOOKUP(W313/Y$2,{0,0.4,0.45,0.5,0.55,0.6,0.65,0.7,0.75,0.8,1},{"F","D","C","C+","B-","B","B+","A-","A","A+"}))))</f>
        <v/>
      </c>
      <c r="Y313" s="1" t="str">
        <f>IF(COUNT($A313)=0,"",IF(W313="","--",IF(W313="3E","3E",LOOKUP(W313/Y$2,{0,0.4,0.45,0.5,0.55,0.6,0.65,0.7,0.75,0.8,1},{0,2,2.25,2.5,2.75,3,3.25,3.5,3.75,4}))))</f>
        <v/>
      </c>
      <c r="Z313" s="2" t="str">
        <f>IF(COUNT($A313)=0,"",IF($A313&lt;&gt;DRAFT!$B315,"ERR",IF(DRAFT!CC315="3E","3E",IF(COUNT(DRAFT!BY315,DRAFT!CC315)&gt;0,DRAFT!CD315,""))))</f>
        <v/>
      </c>
      <c r="AA313" s="2" t="str">
        <f>IF(COUNT($A313)=0,"",IF(Z313="3E","3E",IF(Z313="","I",LOOKUP(Z313/AB$2,{0,0.4,0.45,0.5,0.55,0.6,0.65,0.7,0.75,0.8,1},{"F","D","C","C+","B-","B","B+","A-","A","A+"}))))</f>
        <v/>
      </c>
      <c r="AB313" s="1" t="str">
        <f>IF(COUNT($A313)=0,"",IF(Z313="","--",IF(Z313="3E","3E",LOOKUP(Z313/AB$2,{0,0.4,0.45,0.5,0.55,0.6,0.65,0.7,0.75,0.8,1},{0,2,2.25,2.5,2.75,3,3.25,3.5,3.75,4}))))</f>
        <v/>
      </c>
      <c r="AC313" s="2" t="str">
        <f>IF(COUNT($A313)=0,"",IF($A313&lt;&gt;DRAFT!$B315,"ERR",IF(DRAFT!CF315&gt;0,DRAFT!CF315,"")))</f>
        <v/>
      </c>
      <c r="AD313" s="2" t="str">
        <f>IF(COUNT($A313)=0,"",IF(AC313="3E","3E",IF(AC313="","I",LOOKUP(AC313/AE$2,{0,0.4,0.45,0.5,0.55,0.6,0.65,0.7,0.75,0.8,1},{"F","D","C","C+","B-","B","B+","A-","A","A+"}))))</f>
        <v/>
      </c>
      <c r="AE313" s="1" t="str">
        <f>IF(COUNT($A313)=0,"",IF(AC313="","--",IF(AC313="3E","3E",LOOKUP(AC313/AE$2,{0,0.4,0.45,0.5,0.55,0.6,0.65,0.7,0.75,0.8,1},{0,2,2.25,2.5,2.75,3,3.25,3.5,3.75,4}))))</f>
        <v/>
      </c>
      <c r="AF313" s="2" t="str">
        <f>IF(COUNT($A313)=0,"",IF($A313&lt;&gt;DRAFT!$B315,"ERR",IF(DRAFT!CI315&gt;0,DRAFT!CK315,"")))</f>
        <v/>
      </c>
      <c r="AG313" s="2" t="str">
        <f>IF(COUNT($A313)=0,"",IF(AF313="3E","3E",IF(AF313="","I",LOOKUP(AF313/AH$2,{0,0.4,0.45,0.5,0.55,0.6,0.65,0.7,0.75,0.8,1},{"F","D","C","C+","B-","B","B+","A-","A","A+"}))))</f>
        <v/>
      </c>
      <c r="AH313" s="1" t="str">
        <f>IF(COUNT($A313)=0,"",IF(AF313="","--",IF(AF313="3E","3E",LOOKUP(AF313/AH$2,{0,0.4,0.45,0.5,0.55,0.6,0.65,0.7,0.75,0.8,1},{0,2,2.25,2.5,2.75,3,3.25,3.5,3.75,4}))))</f>
        <v/>
      </c>
      <c r="AI313" s="2" t="str">
        <f>IF($A313&lt;&gt;DRAFT!$B315,"ERR",IF(OR(COUNT($A313)=0,COUNT(DRAFT!CL315:CN315,DRAFT!CP315:CR315)=0),"",CEILING(SUM(DRAFT!CO315,DRAFT!CS315,DRAFT!CT315),1)))</f>
        <v/>
      </c>
      <c r="AJ313" s="2" t="str">
        <f>IF(COUNT($A313)=0,"",IF(AI313="3E","3E",IF(AI313="","I",LOOKUP(AI313/AK$2,{0,0.4,0.45,0.5,0.55,0.6,0.65,0.7,0.75,0.8,1},{"F","D","C","C+","B-","B","B+","A-","A","A+"}))))</f>
        <v/>
      </c>
      <c r="AK313" s="1" t="str">
        <f>IF(COUNT($A313)=0,"",IF(AI313="","--",IF(AI313="3E","3E",LOOKUP(AI313/AK$2,{0,0.4,0.45,0.5,0.55,0.6,0.65,0.7,0.75,0.8,1},{0,2,2.25,2.5,2.75,3,3.25,3.5,3.75,4}))))</f>
        <v/>
      </c>
      <c r="AL313" s="4" t="str">
        <f>IF(OR(COUNT($A313)=0,COUNT(B313:AK313)=0),"",IF(COUNTIF(B313:AK313,"3E")&gt;0,"3E",IF(DRAFT!$A315="R",TRUNC(SUMPRODUCT(RGP,RCP)/TCP,3),TRUNC((SUMPRODUCT(--(IMDGP&gt;0)*IMDGP,IMCP)+CEILING(DRAFT!$DB315*42,0.25))/TCP,3))))</f>
        <v/>
      </c>
      <c r="AM313" s="2" t="str">
        <f>IF(OR(COUNT($A313)=0,COUNT(B313:AK313)=0),"",IF(COUNTIF(B313:AK313,"3E")&gt;0,"3E",IF(DRAFT!$A315="R",SUMPRODUCT(--(RGP&gt;=2),RCP),SUMPRODUCT(--(IMDGP&gt;0),--(IMGP=0),IMCP)+DRAFT!$DC315)))</f>
        <v/>
      </c>
      <c r="AN313" s="67" t="str">
        <f>IF(AL313="3E","3E",IF(COUNT($A313)=0,"",IF(COUNT(AI313)=0,"--",ROUND(((CEILING(DRAFT!$CV315*38,0.25)+CEILING(DRAFT!$CX315*38,0.25)+CEILING(DRAFT!$CZ315*42,0.25)+CEILING($AL313*42,0.25))/160),2))))</f>
        <v/>
      </c>
      <c r="AO313" s="2" t="str">
        <f>IF(AN313="3E","3E",IF(COUNT($A313)=0,"",IF(COUNT(AN313)=0,"I",LOOKUP(AN313,{0,2,2.25,2.5,2.75,3,3.25,3.5,3.75,4},{"F","D","C","C+","B-","B","B+","A-","A","A+"}))))</f>
        <v/>
      </c>
      <c r="AP313" s="2" t="str">
        <f>IF(AN313="3E","3E",IF(OR(COUNT(A313)=0,COUNT(AN313)=0),"",DRAFT!CW315+DRAFT!CY315+DRAFT!DA315+N(TABULATION!AM313)))</f>
        <v/>
      </c>
      <c r="AQ313" s="2" t="str">
        <f>IF(OR(COUNT($A313)=0,COUNT(B313:AK313)=0),"",IF(COUNTIF(B313:AM313,"3E")&gt;0,"3E",IF(AND(DRAFT!$A315="IM",OR($AL313&gt;DRAFT!$DB315,$AM313&gt;DRAFT!$DC315)),"IMPROVED",IF(AND(DRAFT!$A315="IM",$AL313&lt;=DRAFT!$DB315,$AM313&lt;=DRAFT!$DC315),"NOT IMPROVED",IF(AND(DRAFT!CU315="S",AH313&gt;=2,AK313&gt;=2,AN313&gt;=2.5,AP313&gt;=144),"PASS","FAIL")))))</f>
        <v/>
      </c>
      <c r="AR313" s="2" t="str">
        <f t="shared" si="8"/>
        <v/>
      </c>
      <c r="AS313" s="2" t="str">
        <f t="shared" si="9"/>
        <v/>
      </c>
    </row>
    <row r="314" spans="1:45" ht="18.95" customHeight="1" x14ac:dyDescent="0.25">
      <c r="A314" s="3" t="str">
        <f>IF(DRAFT!$B316="","",DRAFT!$B316)</f>
        <v/>
      </c>
      <c r="B314" s="2" t="str">
        <f>IF(COUNT($A314)=0,"",IF($A314&lt;&gt;DRAFT!$B316,"ERR",IF(DRAFT!I316="3E","3E",IF(COUNT(DRAFT!E316,DRAFT!I316)&gt;0,DRAFT!J316,""))))</f>
        <v/>
      </c>
      <c r="C314" s="2" t="str">
        <f>IF(COUNT($A314)=0,"",IF(B314="3E","3E",IF(B314="","I",LOOKUP(B314/D$2,{0,0.4,0.45,0.5,0.55,0.6,0.65,0.7,0.75,0.8,1},{"F","D","C","C+","B-","B","B+","A-","A","A+"}))))</f>
        <v/>
      </c>
      <c r="D314" s="1" t="str">
        <f>IF(COUNT($A314)=0,"",IF(B314="","--",IF(B314="3E","3E",LOOKUP(B314/D$2,{0,0.4,0.45,0.5,0.55,0.6,0.65,0.7,0.75,0.8,1},{0,2,2.25,2.5,2.75,3,3.25,3.5,3.75,4}))))</f>
        <v/>
      </c>
      <c r="E314" s="2" t="str">
        <f>IF(COUNT($A314)=0,"",IF($A314&lt;&gt;DRAFT!$B316,"ERR",IF(DRAFT!R316="3E","3E",IF(COUNT(DRAFT!N316,DRAFT!R316)&gt;0,DRAFT!S316,""))))</f>
        <v/>
      </c>
      <c r="F314" s="2" t="str">
        <f>IF(COUNT($A314)=0,"",IF(E314="3E","3E",IF(E314="","I",LOOKUP(E314/G$2,{0,0.4,0.45,0.5,0.55,0.6,0.65,0.7,0.75,0.8,1},{"F","D","C","C+","B-","B","B+","A-","A","A+"}))))</f>
        <v/>
      </c>
      <c r="G314" s="1" t="str">
        <f>IF(COUNT($A314)=0,"",IF(E314="","--",IF(E314="3E","3E",LOOKUP(E314/G$2,{0,0.4,0.45,0.5,0.55,0.6,0.65,0.7,0.75,0.8,1},{0,2,2.25,2.5,2.75,3,3.25,3.5,3.75,4}))))</f>
        <v/>
      </c>
      <c r="H314" s="2" t="str">
        <f>IF(COUNT($A314)=0,"",IF($A314&lt;&gt;DRAFT!$B316,"ERR",IF(DRAFT!AA316="3E","3E",IF(COUNT(DRAFT!W316,DRAFT!AA316)&gt;0,DRAFT!AB316,""))))</f>
        <v/>
      </c>
      <c r="I314" s="2" t="str">
        <f>IF(COUNT($A314)=0,"",IF(H314="3E","3E",IF(H314="","I",LOOKUP(H314/J$2,{0,0.4,0.45,0.5,0.55,0.6,0.65,0.7,0.75,0.8,1},{"F","D","C","C+","B-","B","B+","A-","A","A+"}))))</f>
        <v/>
      </c>
      <c r="J314" s="1" t="str">
        <f>IF(COUNT($A314)=0,"",IF(H314="","--",IF(H314="3E","3E",LOOKUP(H314/J$2,{0,0.4,0.45,0.5,0.55,0.6,0.65,0.7,0.75,0.8,1},{0,2,2.25,2.5,2.75,3,3.25,3.5,3.75,4}))))</f>
        <v/>
      </c>
      <c r="K314" s="2" t="str">
        <f>IF(COUNT($A314)=0,"",IF($A314&lt;&gt;DRAFT!$B316,"ERR",IF(DRAFT!AJ316="3E","3E",IF(COUNT(DRAFT!AF316,DRAFT!AJ316)&gt;0,DRAFT!AK316,""))))</f>
        <v/>
      </c>
      <c r="L314" s="2" t="str">
        <f>IF(COUNT($A314)=0,"",IF(K314="3E","3E",IF(K314="","I",LOOKUP(K314/M$2,{0,0.4,0.45,0.5,0.55,0.6,0.65,0.7,0.75,0.8,1},{"F","D","C","C+","B-","B","B+","A-","A","A+"}))))</f>
        <v/>
      </c>
      <c r="M314" s="1" t="str">
        <f>IF(COUNT($A314)=0,"",IF(K314="","--",IF(K314="3E","3E",LOOKUP(K314/M$2,{0,0.4,0.45,0.5,0.55,0.6,0.65,0.7,0.75,0.8,1},{0,2,2.25,2.5,2.75,3,3.25,3.5,3.75,4}))))</f>
        <v/>
      </c>
      <c r="N314" s="2" t="str">
        <f>IF(COUNT($A314)=0,"",IF($A314&lt;&gt;DRAFT!$B316,"ERR",IF(DRAFT!AS316="3E","3E",IF(COUNT(DRAFT!AO316,DRAFT!AS316)&gt;0,DRAFT!AT316,""))))</f>
        <v/>
      </c>
      <c r="O314" s="2" t="str">
        <f>IF(COUNT($A314)=0,"",IF(N314="3E","3E",IF(N314="","I",LOOKUP(N314/P$2,{0,0.4,0.45,0.5,0.55,0.6,0.65,0.7,0.75,0.8,1},{"F","D","C","C+","B-","B","B+","A-","A","A+"}))))</f>
        <v/>
      </c>
      <c r="P314" s="1" t="str">
        <f>IF(COUNT($A314)=0,"",IF(N314="","--",IF(N314="3E","3E",LOOKUP(N314/P$2,{0,0.4,0.45,0.5,0.55,0.6,0.65,0.7,0.75,0.8,1},{0,2,2.25,2.5,2.75,3,3.25,3.5,3.75,4}))))</f>
        <v/>
      </c>
      <c r="Q314" s="2" t="str">
        <f>IF(COUNT($A314)=0,"",IF($A314&lt;&gt;DRAFT!$B316,"ERR",IF(DRAFT!BB316="3E","3E",IF(COUNT(DRAFT!AX316,DRAFT!BB316)&gt;0,DRAFT!BC316,""))))</f>
        <v/>
      </c>
      <c r="R314" s="2" t="str">
        <f>IF(COUNT($A314)=0,"",IF(Q314="3E","3E",IF(Q314="","I",LOOKUP(Q314/S$2,{0,0.4,0.45,0.5,0.55,0.6,0.65,0.7,0.75,0.8,1},{"F","D","C","C+","B-","B","B+","A-","A","A+"}))))</f>
        <v/>
      </c>
      <c r="S314" s="1" t="str">
        <f>IF(COUNT($A314)=0,"",IF(Q314="","--",IF(Q314="3E","3E",LOOKUP(Q314/S$2,{0,0.4,0.45,0.5,0.55,0.6,0.65,0.7,0.75,0.8,1},{0,2,2.25,2.5,2.75,3,3.25,3.5,3.75,4}))))</f>
        <v/>
      </c>
      <c r="T314" s="2" t="str">
        <f>IF(COUNT($A314)=0,"",IF($A314&lt;&gt;DRAFT!$B316,"ERR",IF(DRAFT!BK316="3E","3E",IF(COUNT(DRAFT!BG316,DRAFT!BK316)&gt;0,DRAFT!BL316,""))))</f>
        <v/>
      </c>
      <c r="U314" s="2" t="str">
        <f>IF(COUNT($A314)=0,"",IF(T314="3E","3E",IF(T314="","I",LOOKUP(T314/V$2,{0,0.4,0.45,0.5,0.55,0.6,0.65,0.7,0.75,0.8,1},{"F","D","C","C+","B-","B","B+","A-","A","A+"}))))</f>
        <v/>
      </c>
      <c r="V314" s="1" t="str">
        <f>IF(COUNT($A314)=0,"",IF(T314="","--",IF(T314="3E","3E",LOOKUP(T314/V$2,{0,0.4,0.45,0.5,0.55,0.6,0.65,0.7,0.75,0.8,1},{0,2,2.25,2.5,2.75,3,3.25,3.5,3.75,4}))))</f>
        <v/>
      </c>
      <c r="W314" s="2" t="str">
        <f>IF(COUNT($A314)=0,"",IF($A314&lt;&gt;DRAFT!$B316,"ERR",IF(DRAFT!BT316="3E","3E",IF(COUNT(DRAFT!BP316,DRAFT!BT316)&gt;0,DRAFT!BU316,""))))</f>
        <v/>
      </c>
      <c r="X314" s="2" t="str">
        <f>IF(COUNT($A314)=0,"",IF(W314="3E","3E",IF(W314="","I",LOOKUP(W314/Y$2,{0,0.4,0.45,0.5,0.55,0.6,0.65,0.7,0.75,0.8,1},{"F","D","C","C+","B-","B","B+","A-","A","A+"}))))</f>
        <v/>
      </c>
      <c r="Y314" s="1" t="str">
        <f>IF(COUNT($A314)=0,"",IF(W314="","--",IF(W314="3E","3E",LOOKUP(W314/Y$2,{0,0.4,0.45,0.5,0.55,0.6,0.65,0.7,0.75,0.8,1},{0,2,2.25,2.5,2.75,3,3.25,3.5,3.75,4}))))</f>
        <v/>
      </c>
      <c r="Z314" s="2" t="str">
        <f>IF(COUNT($A314)=0,"",IF($A314&lt;&gt;DRAFT!$B316,"ERR",IF(DRAFT!CC316="3E","3E",IF(COUNT(DRAFT!BY316,DRAFT!CC316)&gt;0,DRAFT!CD316,""))))</f>
        <v/>
      </c>
      <c r="AA314" s="2" t="str">
        <f>IF(COUNT($A314)=0,"",IF(Z314="3E","3E",IF(Z314="","I",LOOKUP(Z314/AB$2,{0,0.4,0.45,0.5,0.55,0.6,0.65,0.7,0.75,0.8,1},{"F","D","C","C+","B-","B","B+","A-","A","A+"}))))</f>
        <v/>
      </c>
      <c r="AB314" s="1" t="str">
        <f>IF(COUNT($A314)=0,"",IF(Z314="","--",IF(Z314="3E","3E",LOOKUP(Z314/AB$2,{0,0.4,0.45,0.5,0.55,0.6,0.65,0.7,0.75,0.8,1},{0,2,2.25,2.5,2.75,3,3.25,3.5,3.75,4}))))</f>
        <v/>
      </c>
      <c r="AC314" s="2" t="str">
        <f>IF(COUNT($A314)=0,"",IF($A314&lt;&gt;DRAFT!$B316,"ERR",IF(DRAFT!CF316&gt;0,DRAFT!CF316,"")))</f>
        <v/>
      </c>
      <c r="AD314" s="2" t="str">
        <f>IF(COUNT($A314)=0,"",IF(AC314="3E","3E",IF(AC314="","I",LOOKUP(AC314/AE$2,{0,0.4,0.45,0.5,0.55,0.6,0.65,0.7,0.75,0.8,1},{"F","D","C","C+","B-","B","B+","A-","A","A+"}))))</f>
        <v/>
      </c>
      <c r="AE314" s="1" t="str">
        <f>IF(COUNT($A314)=0,"",IF(AC314="","--",IF(AC314="3E","3E",LOOKUP(AC314/AE$2,{0,0.4,0.45,0.5,0.55,0.6,0.65,0.7,0.75,0.8,1},{0,2,2.25,2.5,2.75,3,3.25,3.5,3.75,4}))))</f>
        <v/>
      </c>
      <c r="AF314" s="2" t="str">
        <f>IF(COUNT($A314)=0,"",IF($A314&lt;&gt;DRAFT!$B316,"ERR",IF(DRAFT!CI316&gt;0,DRAFT!CK316,"")))</f>
        <v/>
      </c>
      <c r="AG314" s="2" t="str">
        <f>IF(COUNT($A314)=0,"",IF(AF314="3E","3E",IF(AF314="","I",LOOKUP(AF314/AH$2,{0,0.4,0.45,0.5,0.55,0.6,0.65,0.7,0.75,0.8,1},{"F","D","C","C+","B-","B","B+","A-","A","A+"}))))</f>
        <v/>
      </c>
      <c r="AH314" s="1" t="str">
        <f>IF(COUNT($A314)=0,"",IF(AF314="","--",IF(AF314="3E","3E",LOOKUP(AF314/AH$2,{0,0.4,0.45,0.5,0.55,0.6,0.65,0.7,0.75,0.8,1},{0,2,2.25,2.5,2.75,3,3.25,3.5,3.75,4}))))</f>
        <v/>
      </c>
      <c r="AI314" s="2" t="str">
        <f>IF($A314&lt;&gt;DRAFT!$B316,"ERR",IF(OR(COUNT($A314)=0,COUNT(DRAFT!CL316:CN316,DRAFT!CP316:CR316)=0),"",CEILING(SUM(DRAFT!CO316,DRAFT!CS316,DRAFT!CT316),1)))</f>
        <v/>
      </c>
      <c r="AJ314" s="2" t="str">
        <f>IF(COUNT($A314)=0,"",IF(AI314="3E","3E",IF(AI314="","I",LOOKUP(AI314/AK$2,{0,0.4,0.45,0.5,0.55,0.6,0.65,0.7,0.75,0.8,1},{"F","D","C","C+","B-","B","B+","A-","A","A+"}))))</f>
        <v/>
      </c>
      <c r="AK314" s="1" t="str">
        <f>IF(COUNT($A314)=0,"",IF(AI314="","--",IF(AI314="3E","3E",LOOKUP(AI314/AK$2,{0,0.4,0.45,0.5,0.55,0.6,0.65,0.7,0.75,0.8,1},{0,2,2.25,2.5,2.75,3,3.25,3.5,3.75,4}))))</f>
        <v/>
      </c>
      <c r="AL314" s="4" t="str">
        <f>IF(OR(COUNT($A314)=0,COUNT(B314:AK314)=0),"",IF(COUNTIF(B314:AK314,"3E")&gt;0,"3E",IF(DRAFT!$A316="R",TRUNC(SUMPRODUCT(RGP,RCP)/TCP,3),TRUNC((SUMPRODUCT(--(IMDGP&gt;0)*IMDGP,IMCP)+CEILING(DRAFT!$DB316*42,0.25))/TCP,3))))</f>
        <v/>
      </c>
      <c r="AM314" s="2" t="str">
        <f>IF(OR(COUNT($A314)=0,COUNT(B314:AK314)=0),"",IF(COUNTIF(B314:AK314,"3E")&gt;0,"3E",IF(DRAFT!$A316="R",SUMPRODUCT(--(RGP&gt;=2),RCP),SUMPRODUCT(--(IMDGP&gt;0),--(IMGP=0),IMCP)+DRAFT!$DC316)))</f>
        <v/>
      </c>
      <c r="AN314" s="67" t="str">
        <f>IF(AL314="3E","3E",IF(COUNT($A314)=0,"",IF(COUNT(AI314)=0,"--",ROUND(((CEILING(DRAFT!$CV316*38,0.25)+CEILING(DRAFT!$CX316*38,0.25)+CEILING(DRAFT!$CZ316*42,0.25)+CEILING($AL314*42,0.25))/160),2))))</f>
        <v/>
      </c>
      <c r="AO314" s="2" t="str">
        <f>IF(AN314="3E","3E",IF(COUNT($A314)=0,"",IF(COUNT(AN314)=0,"I",LOOKUP(AN314,{0,2,2.25,2.5,2.75,3,3.25,3.5,3.75,4},{"F","D","C","C+","B-","B","B+","A-","A","A+"}))))</f>
        <v/>
      </c>
      <c r="AP314" s="2" t="str">
        <f>IF(AN314="3E","3E",IF(OR(COUNT(A314)=0,COUNT(AN314)=0),"",DRAFT!CW316+DRAFT!CY316+DRAFT!DA316+N(TABULATION!AM314)))</f>
        <v/>
      </c>
      <c r="AQ314" s="2" t="str">
        <f>IF(OR(COUNT($A314)=0,COUNT(B314:AK314)=0),"",IF(COUNTIF(B314:AM314,"3E")&gt;0,"3E",IF(AND(DRAFT!$A316="IM",OR($AL314&gt;DRAFT!$DB316,$AM314&gt;DRAFT!$DC316)),"IMPROVED",IF(AND(DRAFT!$A316="IM",$AL314&lt;=DRAFT!$DB316,$AM314&lt;=DRAFT!$DC316),"NOT IMPROVED",IF(AND(DRAFT!CU316="S",AH314&gt;=2,AK314&gt;=2,AN314&gt;=2.5,AP314&gt;=144),"PASS","FAIL")))))</f>
        <v/>
      </c>
      <c r="AR314" s="2" t="str">
        <f t="shared" si="8"/>
        <v/>
      </c>
      <c r="AS314" s="2" t="str">
        <f t="shared" si="9"/>
        <v/>
      </c>
    </row>
    <row r="315" spans="1:45" ht="18.95" customHeight="1" x14ac:dyDescent="0.25">
      <c r="A315" s="3" t="str">
        <f>IF(DRAFT!$B317="","",DRAFT!$B317)</f>
        <v/>
      </c>
      <c r="B315" s="2" t="str">
        <f>IF(COUNT($A315)=0,"",IF($A315&lt;&gt;DRAFT!$B317,"ERR",IF(DRAFT!I317="3E","3E",IF(COUNT(DRAFT!E317,DRAFT!I317)&gt;0,DRAFT!J317,""))))</f>
        <v/>
      </c>
      <c r="C315" s="2" t="str">
        <f>IF(COUNT($A315)=0,"",IF(B315="3E","3E",IF(B315="","I",LOOKUP(B315/D$2,{0,0.4,0.45,0.5,0.55,0.6,0.65,0.7,0.75,0.8,1},{"F","D","C","C+","B-","B","B+","A-","A","A+"}))))</f>
        <v/>
      </c>
      <c r="D315" s="1" t="str">
        <f>IF(COUNT($A315)=0,"",IF(B315="","--",IF(B315="3E","3E",LOOKUP(B315/D$2,{0,0.4,0.45,0.5,0.55,0.6,0.65,0.7,0.75,0.8,1},{0,2,2.25,2.5,2.75,3,3.25,3.5,3.75,4}))))</f>
        <v/>
      </c>
      <c r="E315" s="2" t="str">
        <f>IF(COUNT($A315)=0,"",IF($A315&lt;&gt;DRAFT!$B317,"ERR",IF(DRAFT!R317="3E","3E",IF(COUNT(DRAFT!N317,DRAFT!R317)&gt;0,DRAFT!S317,""))))</f>
        <v/>
      </c>
      <c r="F315" s="2" t="str">
        <f>IF(COUNT($A315)=0,"",IF(E315="3E","3E",IF(E315="","I",LOOKUP(E315/G$2,{0,0.4,0.45,0.5,0.55,0.6,0.65,0.7,0.75,0.8,1},{"F","D","C","C+","B-","B","B+","A-","A","A+"}))))</f>
        <v/>
      </c>
      <c r="G315" s="1" t="str">
        <f>IF(COUNT($A315)=0,"",IF(E315="","--",IF(E315="3E","3E",LOOKUP(E315/G$2,{0,0.4,0.45,0.5,0.55,0.6,0.65,0.7,0.75,0.8,1},{0,2,2.25,2.5,2.75,3,3.25,3.5,3.75,4}))))</f>
        <v/>
      </c>
      <c r="H315" s="2" t="str">
        <f>IF(COUNT($A315)=0,"",IF($A315&lt;&gt;DRAFT!$B317,"ERR",IF(DRAFT!AA317="3E","3E",IF(COUNT(DRAFT!W317,DRAFT!AA317)&gt;0,DRAFT!AB317,""))))</f>
        <v/>
      </c>
      <c r="I315" s="2" t="str">
        <f>IF(COUNT($A315)=0,"",IF(H315="3E","3E",IF(H315="","I",LOOKUP(H315/J$2,{0,0.4,0.45,0.5,0.55,0.6,0.65,0.7,0.75,0.8,1},{"F","D","C","C+","B-","B","B+","A-","A","A+"}))))</f>
        <v/>
      </c>
      <c r="J315" s="1" t="str">
        <f>IF(COUNT($A315)=0,"",IF(H315="","--",IF(H315="3E","3E",LOOKUP(H315/J$2,{0,0.4,0.45,0.5,0.55,0.6,0.65,0.7,0.75,0.8,1},{0,2,2.25,2.5,2.75,3,3.25,3.5,3.75,4}))))</f>
        <v/>
      </c>
      <c r="K315" s="2" t="str">
        <f>IF(COUNT($A315)=0,"",IF($A315&lt;&gt;DRAFT!$B317,"ERR",IF(DRAFT!AJ317="3E","3E",IF(COUNT(DRAFT!AF317,DRAFT!AJ317)&gt;0,DRAFT!AK317,""))))</f>
        <v/>
      </c>
      <c r="L315" s="2" t="str">
        <f>IF(COUNT($A315)=0,"",IF(K315="3E","3E",IF(K315="","I",LOOKUP(K315/M$2,{0,0.4,0.45,0.5,0.55,0.6,0.65,0.7,0.75,0.8,1},{"F","D","C","C+","B-","B","B+","A-","A","A+"}))))</f>
        <v/>
      </c>
      <c r="M315" s="1" t="str">
        <f>IF(COUNT($A315)=0,"",IF(K315="","--",IF(K315="3E","3E",LOOKUP(K315/M$2,{0,0.4,0.45,0.5,0.55,0.6,0.65,0.7,0.75,0.8,1},{0,2,2.25,2.5,2.75,3,3.25,3.5,3.75,4}))))</f>
        <v/>
      </c>
      <c r="N315" s="2" t="str">
        <f>IF(COUNT($A315)=0,"",IF($A315&lt;&gt;DRAFT!$B317,"ERR",IF(DRAFT!AS317="3E","3E",IF(COUNT(DRAFT!AO317,DRAFT!AS317)&gt;0,DRAFT!AT317,""))))</f>
        <v/>
      </c>
      <c r="O315" s="2" t="str">
        <f>IF(COUNT($A315)=0,"",IF(N315="3E","3E",IF(N315="","I",LOOKUP(N315/P$2,{0,0.4,0.45,0.5,0.55,0.6,0.65,0.7,0.75,0.8,1},{"F","D","C","C+","B-","B","B+","A-","A","A+"}))))</f>
        <v/>
      </c>
      <c r="P315" s="1" t="str">
        <f>IF(COUNT($A315)=0,"",IF(N315="","--",IF(N315="3E","3E",LOOKUP(N315/P$2,{0,0.4,0.45,0.5,0.55,0.6,0.65,0.7,0.75,0.8,1},{0,2,2.25,2.5,2.75,3,3.25,3.5,3.75,4}))))</f>
        <v/>
      </c>
      <c r="Q315" s="2" t="str">
        <f>IF(COUNT($A315)=0,"",IF($A315&lt;&gt;DRAFT!$B317,"ERR",IF(DRAFT!BB317="3E","3E",IF(COUNT(DRAFT!AX317,DRAFT!BB317)&gt;0,DRAFT!BC317,""))))</f>
        <v/>
      </c>
      <c r="R315" s="2" t="str">
        <f>IF(COUNT($A315)=0,"",IF(Q315="3E","3E",IF(Q315="","I",LOOKUP(Q315/S$2,{0,0.4,0.45,0.5,0.55,0.6,0.65,0.7,0.75,0.8,1},{"F","D","C","C+","B-","B","B+","A-","A","A+"}))))</f>
        <v/>
      </c>
      <c r="S315" s="1" t="str">
        <f>IF(COUNT($A315)=0,"",IF(Q315="","--",IF(Q315="3E","3E",LOOKUP(Q315/S$2,{0,0.4,0.45,0.5,0.55,0.6,0.65,0.7,0.75,0.8,1},{0,2,2.25,2.5,2.75,3,3.25,3.5,3.75,4}))))</f>
        <v/>
      </c>
      <c r="T315" s="2" t="str">
        <f>IF(COUNT($A315)=0,"",IF($A315&lt;&gt;DRAFT!$B317,"ERR",IF(DRAFT!BK317="3E","3E",IF(COUNT(DRAFT!BG317,DRAFT!BK317)&gt;0,DRAFT!BL317,""))))</f>
        <v/>
      </c>
      <c r="U315" s="2" t="str">
        <f>IF(COUNT($A315)=0,"",IF(T315="3E","3E",IF(T315="","I",LOOKUP(T315/V$2,{0,0.4,0.45,0.5,0.55,0.6,0.65,0.7,0.75,0.8,1},{"F","D","C","C+","B-","B","B+","A-","A","A+"}))))</f>
        <v/>
      </c>
      <c r="V315" s="1" t="str">
        <f>IF(COUNT($A315)=0,"",IF(T315="","--",IF(T315="3E","3E",LOOKUP(T315/V$2,{0,0.4,0.45,0.5,0.55,0.6,0.65,0.7,0.75,0.8,1},{0,2,2.25,2.5,2.75,3,3.25,3.5,3.75,4}))))</f>
        <v/>
      </c>
      <c r="W315" s="2" t="str">
        <f>IF(COUNT($A315)=0,"",IF($A315&lt;&gt;DRAFT!$B317,"ERR",IF(DRAFT!BT317="3E","3E",IF(COUNT(DRAFT!BP317,DRAFT!BT317)&gt;0,DRAFT!BU317,""))))</f>
        <v/>
      </c>
      <c r="X315" s="2" t="str">
        <f>IF(COUNT($A315)=0,"",IF(W315="3E","3E",IF(W315="","I",LOOKUP(W315/Y$2,{0,0.4,0.45,0.5,0.55,0.6,0.65,0.7,0.75,0.8,1},{"F","D","C","C+","B-","B","B+","A-","A","A+"}))))</f>
        <v/>
      </c>
      <c r="Y315" s="1" t="str">
        <f>IF(COUNT($A315)=0,"",IF(W315="","--",IF(W315="3E","3E",LOOKUP(W315/Y$2,{0,0.4,0.45,0.5,0.55,0.6,0.65,0.7,0.75,0.8,1},{0,2,2.25,2.5,2.75,3,3.25,3.5,3.75,4}))))</f>
        <v/>
      </c>
      <c r="Z315" s="2" t="str">
        <f>IF(COUNT($A315)=0,"",IF($A315&lt;&gt;DRAFT!$B317,"ERR",IF(DRAFT!CC317="3E","3E",IF(COUNT(DRAFT!BY317,DRAFT!CC317)&gt;0,DRAFT!CD317,""))))</f>
        <v/>
      </c>
      <c r="AA315" s="2" t="str">
        <f>IF(COUNT($A315)=0,"",IF(Z315="3E","3E",IF(Z315="","I",LOOKUP(Z315/AB$2,{0,0.4,0.45,0.5,0.55,0.6,0.65,0.7,0.75,0.8,1},{"F","D","C","C+","B-","B","B+","A-","A","A+"}))))</f>
        <v/>
      </c>
      <c r="AB315" s="1" t="str">
        <f>IF(COUNT($A315)=0,"",IF(Z315="","--",IF(Z315="3E","3E",LOOKUP(Z315/AB$2,{0,0.4,0.45,0.5,0.55,0.6,0.65,0.7,0.75,0.8,1},{0,2,2.25,2.5,2.75,3,3.25,3.5,3.75,4}))))</f>
        <v/>
      </c>
      <c r="AC315" s="2" t="str">
        <f>IF(COUNT($A315)=0,"",IF($A315&lt;&gt;DRAFT!$B317,"ERR",IF(DRAFT!CF317&gt;0,DRAFT!CF317,"")))</f>
        <v/>
      </c>
      <c r="AD315" s="2" t="str">
        <f>IF(COUNT($A315)=0,"",IF(AC315="3E","3E",IF(AC315="","I",LOOKUP(AC315/AE$2,{0,0.4,0.45,0.5,0.55,0.6,0.65,0.7,0.75,0.8,1},{"F","D","C","C+","B-","B","B+","A-","A","A+"}))))</f>
        <v/>
      </c>
      <c r="AE315" s="1" t="str">
        <f>IF(COUNT($A315)=0,"",IF(AC315="","--",IF(AC315="3E","3E",LOOKUP(AC315/AE$2,{0,0.4,0.45,0.5,0.55,0.6,0.65,0.7,0.75,0.8,1},{0,2,2.25,2.5,2.75,3,3.25,3.5,3.75,4}))))</f>
        <v/>
      </c>
      <c r="AF315" s="2" t="str">
        <f>IF(COUNT($A315)=0,"",IF($A315&lt;&gt;DRAFT!$B317,"ERR",IF(DRAFT!CI317&gt;0,DRAFT!CK317,"")))</f>
        <v/>
      </c>
      <c r="AG315" s="2" t="str">
        <f>IF(COUNT($A315)=0,"",IF(AF315="3E","3E",IF(AF315="","I",LOOKUP(AF315/AH$2,{0,0.4,0.45,0.5,0.55,0.6,0.65,0.7,0.75,0.8,1},{"F","D","C","C+","B-","B","B+","A-","A","A+"}))))</f>
        <v/>
      </c>
      <c r="AH315" s="1" t="str">
        <f>IF(COUNT($A315)=0,"",IF(AF315="","--",IF(AF315="3E","3E",LOOKUP(AF315/AH$2,{0,0.4,0.45,0.5,0.55,0.6,0.65,0.7,0.75,0.8,1},{0,2,2.25,2.5,2.75,3,3.25,3.5,3.75,4}))))</f>
        <v/>
      </c>
      <c r="AI315" s="2" t="str">
        <f>IF($A315&lt;&gt;DRAFT!$B317,"ERR",IF(OR(COUNT($A315)=0,COUNT(DRAFT!CL317:CN317,DRAFT!CP317:CR317)=0),"",CEILING(SUM(DRAFT!CO317,DRAFT!CS317,DRAFT!CT317),1)))</f>
        <v/>
      </c>
      <c r="AJ315" s="2" t="str">
        <f>IF(COUNT($A315)=0,"",IF(AI315="3E","3E",IF(AI315="","I",LOOKUP(AI315/AK$2,{0,0.4,0.45,0.5,0.55,0.6,0.65,0.7,0.75,0.8,1},{"F","D","C","C+","B-","B","B+","A-","A","A+"}))))</f>
        <v/>
      </c>
      <c r="AK315" s="1" t="str">
        <f>IF(COUNT($A315)=0,"",IF(AI315="","--",IF(AI315="3E","3E",LOOKUP(AI315/AK$2,{0,0.4,0.45,0.5,0.55,0.6,0.65,0.7,0.75,0.8,1},{0,2,2.25,2.5,2.75,3,3.25,3.5,3.75,4}))))</f>
        <v/>
      </c>
      <c r="AL315" s="4" t="str">
        <f>IF(OR(COUNT($A315)=0,COUNT(B315:AK315)=0),"",IF(COUNTIF(B315:AK315,"3E")&gt;0,"3E",IF(DRAFT!$A317="R",TRUNC(SUMPRODUCT(RGP,RCP)/TCP,3),TRUNC((SUMPRODUCT(--(IMDGP&gt;0)*IMDGP,IMCP)+CEILING(DRAFT!$DB317*42,0.25))/TCP,3))))</f>
        <v/>
      </c>
      <c r="AM315" s="2" t="str">
        <f>IF(OR(COUNT($A315)=0,COUNT(B315:AK315)=0),"",IF(COUNTIF(B315:AK315,"3E")&gt;0,"3E",IF(DRAFT!$A317="R",SUMPRODUCT(--(RGP&gt;=2),RCP),SUMPRODUCT(--(IMDGP&gt;0),--(IMGP=0),IMCP)+DRAFT!$DC317)))</f>
        <v/>
      </c>
      <c r="AN315" s="67" t="str">
        <f>IF(AL315="3E","3E",IF(COUNT($A315)=0,"",IF(COUNT(AI315)=0,"--",ROUND(((CEILING(DRAFT!$CV317*38,0.25)+CEILING(DRAFT!$CX317*38,0.25)+CEILING(DRAFT!$CZ317*42,0.25)+CEILING($AL315*42,0.25))/160),2))))</f>
        <v/>
      </c>
      <c r="AO315" s="2" t="str">
        <f>IF(AN315="3E","3E",IF(COUNT($A315)=0,"",IF(COUNT(AN315)=0,"I",LOOKUP(AN315,{0,2,2.25,2.5,2.75,3,3.25,3.5,3.75,4},{"F","D","C","C+","B-","B","B+","A-","A","A+"}))))</f>
        <v/>
      </c>
      <c r="AP315" s="2" t="str">
        <f>IF(AN315="3E","3E",IF(OR(COUNT(A315)=0,COUNT(AN315)=0),"",DRAFT!CW317+DRAFT!CY317+DRAFT!DA317+N(TABULATION!AM315)))</f>
        <v/>
      </c>
      <c r="AQ315" s="2" t="str">
        <f>IF(OR(COUNT($A315)=0,COUNT(B315:AK315)=0),"",IF(COUNTIF(B315:AM315,"3E")&gt;0,"3E",IF(AND(DRAFT!$A317="IM",OR($AL315&gt;DRAFT!$DB317,$AM315&gt;DRAFT!$DC317)),"IMPROVED",IF(AND(DRAFT!$A317="IM",$AL315&lt;=DRAFT!$DB317,$AM315&lt;=DRAFT!$DC317),"NOT IMPROVED",IF(AND(DRAFT!CU317="S",AH315&gt;=2,AK315&gt;=2,AN315&gt;=2.5,AP315&gt;=144),"PASS","FAIL")))))</f>
        <v/>
      </c>
      <c r="AR315" s="2" t="str">
        <f t="shared" si="8"/>
        <v/>
      </c>
      <c r="AS315" s="2" t="str">
        <f t="shared" si="9"/>
        <v/>
      </c>
    </row>
    <row r="316" spans="1:45" ht="18.95" customHeight="1" x14ac:dyDescent="0.25">
      <c r="A316" s="3" t="str">
        <f>IF(DRAFT!$B318="","",DRAFT!$B318)</f>
        <v/>
      </c>
      <c r="B316" s="2" t="str">
        <f>IF(COUNT($A316)=0,"",IF($A316&lt;&gt;DRAFT!$B318,"ERR",IF(DRAFT!I318="3E","3E",IF(COUNT(DRAFT!E318,DRAFT!I318)&gt;0,DRAFT!J318,""))))</f>
        <v/>
      </c>
      <c r="C316" s="2" t="str">
        <f>IF(COUNT($A316)=0,"",IF(B316="3E","3E",IF(B316="","I",LOOKUP(B316/D$2,{0,0.4,0.45,0.5,0.55,0.6,0.65,0.7,0.75,0.8,1},{"F","D","C","C+","B-","B","B+","A-","A","A+"}))))</f>
        <v/>
      </c>
      <c r="D316" s="1" t="str">
        <f>IF(COUNT($A316)=0,"",IF(B316="","--",IF(B316="3E","3E",LOOKUP(B316/D$2,{0,0.4,0.45,0.5,0.55,0.6,0.65,0.7,0.75,0.8,1},{0,2,2.25,2.5,2.75,3,3.25,3.5,3.75,4}))))</f>
        <v/>
      </c>
      <c r="E316" s="2" t="str">
        <f>IF(COUNT($A316)=0,"",IF($A316&lt;&gt;DRAFT!$B318,"ERR",IF(DRAFT!R318="3E","3E",IF(COUNT(DRAFT!N318,DRAFT!R318)&gt;0,DRAFT!S318,""))))</f>
        <v/>
      </c>
      <c r="F316" s="2" t="str">
        <f>IF(COUNT($A316)=0,"",IF(E316="3E","3E",IF(E316="","I",LOOKUP(E316/G$2,{0,0.4,0.45,0.5,0.55,0.6,0.65,0.7,0.75,0.8,1},{"F","D","C","C+","B-","B","B+","A-","A","A+"}))))</f>
        <v/>
      </c>
      <c r="G316" s="1" t="str">
        <f>IF(COUNT($A316)=0,"",IF(E316="","--",IF(E316="3E","3E",LOOKUP(E316/G$2,{0,0.4,0.45,0.5,0.55,0.6,0.65,0.7,0.75,0.8,1},{0,2,2.25,2.5,2.75,3,3.25,3.5,3.75,4}))))</f>
        <v/>
      </c>
      <c r="H316" s="2" t="str">
        <f>IF(COUNT($A316)=0,"",IF($A316&lt;&gt;DRAFT!$B318,"ERR",IF(DRAFT!AA318="3E","3E",IF(COUNT(DRAFT!W318,DRAFT!AA318)&gt;0,DRAFT!AB318,""))))</f>
        <v/>
      </c>
      <c r="I316" s="2" t="str">
        <f>IF(COUNT($A316)=0,"",IF(H316="3E","3E",IF(H316="","I",LOOKUP(H316/J$2,{0,0.4,0.45,0.5,0.55,0.6,0.65,0.7,0.75,0.8,1},{"F","D","C","C+","B-","B","B+","A-","A","A+"}))))</f>
        <v/>
      </c>
      <c r="J316" s="1" t="str">
        <f>IF(COUNT($A316)=0,"",IF(H316="","--",IF(H316="3E","3E",LOOKUP(H316/J$2,{0,0.4,0.45,0.5,0.55,0.6,0.65,0.7,0.75,0.8,1},{0,2,2.25,2.5,2.75,3,3.25,3.5,3.75,4}))))</f>
        <v/>
      </c>
      <c r="K316" s="2" t="str">
        <f>IF(COUNT($A316)=0,"",IF($A316&lt;&gt;DRAFT!$B318,"ERR",IF(DRAFT!AJ318="3E","3E",IF(COUNT(DRAFT!AF318,DRAFT!AJ318)&gt;0,DRAFT!AK318,""))))</f>
        <v/>
      </c>
      <c r="L316" s="2" t="str">
        <f>IF(COUNT($A316)=0,"",IF(K316="3E","3E",IF(K316="","I",LOOKUP(K316/M$2,{0,0.4,0.45,0.5,0.55,0.6,0.65,0.7,0.75,0.8,1},{"F","D","C","C+","B-","B","B+","A-","A","A+"}))))</f>
        <v/>
      </c>
      <c r="M316" s="1" t="str">
        <f>IF(COUNT($A316)=0,"",IF(K316="","--",IF(K316="3E","3E",LOOKUP(K316/M$2,{0,0.4,0.45,0.5,0.55,0.6,0.65,0.7,0.75,0.8,1},{0,2,2.25,2.5,2.75,3,3.25,3.5,3.75,4}))))</f>
        <v/>
      </c>
      <c r="N316" s="2" t="str">
        <f>IF(COUNT($A316)=0,"",IF($A316&lt;&gt;DRAFT!$B318,"ERR",IF(DRAFT!AS318="3E","3E",IF(COUNT(DRAFT!AO318,DRAFT!AS318)&gt;0,DRAFT!AT318,""))))</f>
        <v/>
      </c>
      <c r="O316" s="2" t="str">
        <f>IF(COUNT($A316)=0,"",IF(N316="3E","3E",IF(N316="","I",LOOKUP(N316/P$2,{0,0.4,0.45,0.5,0.55,0.6,0.65,0.7,0.75,0.8,1},{"F","D","C","C+","B-","B","B+","A-","A","A+"}))))</f>
        <v/>
      </c>
      <c r="P316" s="1" t="str">
        <f>IF(COUNT($A316)=0,"",IF(N316="","--",IF(N316="3E","3E",LOOKUP(N316/P$2,{0,0.4,0.45,0.5,0.55,0.6,0.65,0.7,0.75,0.8,1},{0,2,2.25,2.5,2.75,3,3.25,3.5,3.75,4}))))</f>
        <v/>
      </c>
      <c r="Q316" s="2" t="str">
        <f>IF(COUNT($A316)=0,"",IF($A316&lt;&gt;DRAFT!$B318,"ERR",IF(DRAFT!BB318="3E","3E",IF(COUNT(DRAFT!AX318,DRAFT!BB318)&gt;0,DRAFT!BC318,""))))</f>
        <v/>
      </c>
      <c r="R316" s="2" t="str">
        <f>IF(COUNT($A316)=0,"",IF(Q316="3E","3E",IF(Q316="","I",LOOKUP(Q316/S$2,{0,0.4,0.45,0.5,0.55,0.6,0.65,0.7,0.75,0.8,1},{"F","D","C","C+","B-","B","B+","A-","A","A+"}))))</f>
        <v/>
      </c>
      <c r="S316" s="1" t="str">
        <f>IF(COUNT($A316)=0,"",IF(Q316="","--",IF(Q316="3E","3E",LOOKUP(Q316/S$2,{0,0.4,0.45,0.5,0.55,0.6,0.65,0.7,0.75,0.8,1},{0,2,2.25,2.5,2.75,3,3.25,3.5,3.75,4}))))</f>
        <v/>
      </c>
      <c r="T316" s="2" t="str">
        <f>IF(COUNT($A316)=0,"",IF($A316&lt;&gt;DRAFT!$B318,"ERR",IF(DRAFT!BK318="3E","3E",IF(COUNT(DRAFT!BG318,DRAFT!BK318)&gt;0,DRAFT!BL318,""))))</f>
        <v/>
      </c>
      <c r="U316" s="2" t="str">
        <f>IF(COUNT($A316)=0,"",IF(T316="3E","3E",IF(T316="","I",LOOKUP(T316/V$2,{0,0.4,0.45,0.5,0.55,0.6,0.65,0.7,0.75,0.8,1},{"F","D","C","C+","B-","B","B+","A-","A","A+"}))))</f>
        <v/>
      </c>
      <c r="V316" s="1" t="str">
        <f>IF(COUNT($A316)=0,"",IF(T316="","--",IF(T316="3E","3E",LOOKUP(T316/V$2,{0,0.4,0.45,0.5,0.55,0.6,0.65,0.7,0.75,0.8,1},{0,2,2.25,2.5,2.75,3,3.25,3.5,3.75,4}))))</f>
        <v/>
      </c>
      <c r="W316" s="2" t="str">
        <f>IF(COUNT($A316)=0,"",IF($A316&lt;&gt;DRAFT!$B318,"ERR",IF(DRAFT!BT318="3E","3E",IF(COUNT(DRAFT!BP318,DRAFT!BT318)&gt;0,DRAFT!BU318,""))))</f>
        <v/>
      </c>
      <c r="X316" s="2" t="str">
        <f>IF(COUNT($A316)=0,"",IF(W316="3E","3E",IF(W316="","I",LOOKUP(W316/Y$2,{0,0.4,0.45,0.5,0.55,0.6,0.65,0.7,0.75,0.8,1},{"F","D","C","C+","B-","B","B+","A-","A","A+"}))))</f>
        <v/>
      </c>
      <c r="Y316" s="1" t="str">
        <f>IF(COUNT($A316)=0,"",IF(W316="","--",IF(W316="3E","3E",LOOKUP(W316/Y$2,{0,0.4,0.45,0.5,0.55,0.6,0.65,0.7,0.75,0.8,1},{0,2,2.25,2.5,2.75,3,3.25,3.5,3.75,4}))))</f>
        <v/>
      </c>
      <c r="Z316" s="2" t="str">
        <f>IF(COUNT($A316)=0,"",IF($A316&lt;&gt;DRAFT!$B318,"ERR",IF(DRAFT!CC318="3E","3E",IF(COUNT(DRAFT!BY318,DRAFT!CC318)&gt;0,DRAFT!CD318,""))))</f>
        <v/>
      </c>
      <c r="AA316" s="2" t="str">
        <f>IF(COUNT($A316)=0,"",IF(Z316="3E","3E",IF(Z316="","I",LOOKUP(Z316/AB$2,{0,0.4,0.45,0.5,0.55,0.6,0.65,0.7,0.75,0.8,1},{"F","D","C","C+","B-","B","B+","A-","A","A+"}))))</f>
        <v/>
      </c>
      <c r="AB316" s="1" t="str">
        <f>IF(COUNT($A316)=0,"",IF(Z316="","--",IF(Z316="3E","3E",LOOKUP(Z316/AB$2,{0,0.4,0.45,0.5,0.55,0.6,0.65,0.7,0.75,0.8,1},{0,2,2.25,2.5,2.75,3,3.25,3.5,3.75,4}))))</f>
        <v/>
      </c>
      <c r="AC316" s="2" t="str">
        <f>IF(COUNT($A316)=0,"",IF($A316&lt;&gt;DRAFT!$B318,"ERR",IF(DRAFT!CF318&gt;0,DRAFT!CF318,"")))</f>
        <v/>
      </c>
      <c r="AD316" s="2" t="str">
        <f>IF(COUNT($A316)=0,"",IF(AC316="3E","3E",IF(AC316="","I",LOOKUP(AC316/AE$2,{0,0.4,0.45,0.5,0.55,0.6,0.65,0.7,0.75,0.8,1},{"F","D","C","C+","B-","B","B+","A-","A","A+"}))))</f>
        <v/>
      </c>
      <c r="AE316" s="1" t="str">
        <f>IF(COUNT($A316)=0,"",IF(AC316="","--",IF(AC316="3E","3E",LOOKUP(AC316/AE$2,{0,0.4,0.45,0.5,0.55,0.6,0.65,0.7,0.75,0.8,1},{0,2,2.25,2.5,2.75,3,3.25,3.5,3.75,4}))))</f>
        <v/>
      </c>
      <c r="AF316" s="2" t="str">
        <f>IF(COUNT($A316)=0,"",IF($A316&lt;&gt;DRAFT!$B318,"ERR",IF(DRAFT!CI318&gt;0,DRAFT!CK318,"")))</f>
        <v/>
      </c>
      <c r="AG316" s="2" t="str">
        <f>IF(COUNT($A316)=0,"",IF(AF316="3E","3E",IF(AF316="","I",LOOKUP(AF316/AH$2,{0,0.4,0.45,0.5,0.55,0.6,0.65,0.7,0.75,0.8,1},{"F","D","C","C+","B-","B","B+","A-","A","A+"}))))</f>
        <v/>
      </c>
      <c r="AH316" s="1" t="str">
        <f>IF(COUNT($A316)=0,"",IF(AF316="","--",IF(AF316="3E","3E",LOOKUP(AF316/AH$2,{0,0.4,0.45,0.5,0.55,0.6,0.65,0.7,0.75,0.8,1},{0,2,2.25,2.5,2.75,3,3.25,3.5,3.75,4}))))</f>
        <v/>
      </c>
      <c r="AI316" s="2" t="str">
        <f>IF($A316&lt;&gt;DRAFT!$B318,"ERR",IF(OR(COUNT($A316)=0,COUNT(DRAFT!CL318:CN318,DRAFT!CP318:CR318)=0),"",CEILING(SUM(DRAFT!CO318,DRAFT!CS318,DRAFT!CT318),1)))</f>
        <v/>
      </c>
      <c r="AJ316" s="2" t="str">
        <f>IF(COUNT($A316)=0,"",IF(AI316="3E","3E",IF(AI316="","I",LOOKUP(AI316/AK$2,{0,0.4,0.45,0.5,0.55,0.6,0.65,0.7,0.75,0.8,1},{"F","D","C","C+","B-","B","B+","A-","A","A+"}))))</f>
        <v/>
      </c>
      <c r="AK316" s="1" t="str">
        <f>IF(COUNT($A316)=0,"",IF(AI316="","--",IF(AI316="3E","3E",LOOKUP(AI316/AK$2,{0,0.4,0.45,0.5,0.55,0.6,0.65,0.7,0.75,0.8,1},{0,2,2.25,2.5,2.75,3,3.25,3.5,3.75,4}))))</f>
        <v/>
      </c>
      <c r="AL316" s="4" t="str">
        <f>IF(OR(COUNT($A316)=0,COUNT(B316:AK316)=0),"",IF(COUNTIF(B316:AK316,"3E")&gt;0,"3E",IF(DRAFT!$A318="R",TRUNC(SUMPRODUCT(RGP,RCP)/TCP,3),TRUNC((SUMPRODUCT(--(IMDGP&gt;0)*IMDGP,IMCP)+CEILING(DRAFT!$DB318*42,0.25))/TCP,3))))</f>
        <v/>
      </c>
      <c r="AM316" s="2" t="str">
        <f>IF(OR(COUNT($A316)=0,COUNT(B316:AK316)=0),"",IF(COUNTIF(B316:AK316,"3E")&gt;0,"3E",IF(DRAFT!$A318="R",SUMPRODUCT(--(RGP&gt;=2),RCP),SUMPRODUCT(--(IMDGP&gt;0),--(IMGP=0),IMCP)+DRAFT!$DC318)))</f>
        <v/>
      </c>
      <c r="AN316" s="67" t="str">
        <f>IF(AL316="3E","3E",IF(COUNT($A316)=0,"",IF(COUNT(AI316)=0,"--",ROUND(((CEILING(DRAFT!$CV318*38,0.25)+CEILING(DRAFT!$CX318*38,0.25)+CEILING(DRAFT!$CZ318*42,0.25)+CEILING($AL316*42,0.25))/160),2))))</f>
        <v/>
      </c>
      <c r="AO316" s="2" t="str">
        <f>IF(AN316="3E","3E",IF(COUNT($A316)=0,"",IF(COUNT(AN316)=0,"I",LOOKUP(AN316,{0,2,2.25,2.5,2.75,3,3.25,3.5,3.75,4},{"F","D","C","C+","B-","B","B+","A-","A","A+"}))))</f>
        <v/>
      </c>
      <c r="AP316" s="2" t="str">
        <f>IF(AN316="3E","3E",IF(OR(COUNT(A316)=0,COUNT(AN316)=0),"",DRAFT!CW318+DRAFT!CY318+DRAFT!DA318+N(TABULATION!AM316)))</f>
        <v/>
      </c>
      <c r="AQ316" s="2" t="str">
        <f>IF(OR(COUNT($A316)=0,COUNT(B316:AK316)=0),"",IF(COUNTIF(B316:AM316,"3E")&gt;0,"3E",IF(AND(DRAFT!$A318="IM",OR($AL316&gt;DRAFT!$DB318,$AM316&gt;DRAFT!$DC318)),"IMPROVED",IF(AND(DRAFT!$A318="IM",$AL316&lt;=DRAFT!$DB318,$AM316&lt;=DRAFT!$DC318),"NOT IMPROVED",IF(AND(DRAFT!CU318="S",AH316&gt;=2,AK316&gt;=2,AN316&gt;=2.5,AP316&gt;=144),"PASS","FAIL")))))</f>
        <v/>
      </c>
      <c r="AR316" s="2" t="str">
        <f t="shared" si="8"/>
        <v/>
      </c>
      <c r="AS316" s="2" t="str">
        <f t="shared" si="9"/>
        <v/>
      </c>
    </row>
    <row r="317" spans="1:45" ht="18.95" customHeight="1" x14ac:dyDescent="0.25">
      <c r="A317" s="3" t="str">
        <f>IF(DRAFT!$B319="","",DRAFT!$B319)</f>
        <v/>
      </c>
      <c r="B317" s="2" t="str">
        <f>IF(COUNT($A317)=0,"",IF($A317&lt;&gt;DRAFT!$B319,"ERR",IF(DRAFT!I319="3E","3E",IF(COUNT(DRAFT!E319,DRAFT!I319)&gt;0,DRAFT!J319,""))))</f>
        <v/>
      </c>
      <c r="C317" s="2" t="str">
        <f>IF(COUNT($A317)=0,"",IF(B317="3E","3E",IF(B317="","I",LOOKUP(B317/D$2,{0,0.4,0.45,0.5,0.55,0.6,0.65,0.7,0.75,0.8,1},{"F","D","C","C+","B-","B","B+","A-","A","A+"}))))</f>
        <v/>
      </c>
      <c r="D317" s="1" t="str">
        <f>IF(COUNT($A317)=0,"",IF(B317="","--",IF(B317="3E","3E",LOOKUP(B317/D$2,{0,0.4,0.45,0.5,0.55,0.6,0.65,0.7,0.75,0.8,1},{0,2,2.25,2.5,2.75,3,3.25,3.5,3.75,4}))))</f>
        <v/>
      </c>
      <c r="E317" s="2" t="str">
        <f>IF(COUNT($A317)=0,"",IF($A317&lt;&gt;DRAFT!$B319,"ERR",IF(DRAFT!R319="3E","3E",IF(COUNT(DRAFT!N319,DRAFT!R319)&gt;0,DRAFT!S319,""))))</f>
        <v/>
      </c>
      <c r="F317" s="2" t="str">
        <f>IF(COUNT($A317)=0,"",IF(E317="3E","3E",IF(E317="","I",LOOKUP(E317/G$2,{0,0.4,0.45,0.5,0.55,0.6,0.65,0.7,0.75,0.8,1},{"F","D","C","C+","B-","B","B+","A-","A","A+"}))))</f>
        <v/>
      </c>
      <c r="G317" s="1" t="str">
        <f>IF(COUNT($A317)=0,"",IF(E317="","--",IF(E317="3E","3E",LOOKUP(E317/G$2,{0,0.4,0.45,0.5,0.55,0.6,0.65,0.7,0.75,0.8,1},{0,2,2.25,2.5,2.75,3,3.25,3.5,3.75,4}))))</f>
        <v/>
      </c>
      <c r="H317" s="2" t="str">
        <f>IF(COUNT($A317)=0,"",IF($A317&lt;&gt;DRAFT!$B319,"ERR",IF(DRAFT!AA319="3E","3E",IF(COUNT(DRAFT!W319,DRAFT!AA319)&gt;0,DRAFT!AB319,""))))</f>
        <v/>
      </c>
      <c r="I317" s="2" t="str">
        <f>IF(COUNT($A317)=0,"",IF(H317="3E","3E",IF(H317="","I",LOOKUP(H317/J$2,{0,0.4,0.45,0.5,0.55,0.6,0.65,0.7,0.75,0.8,1},{"F","D","C","C+","B-","B","B+","A-","A","A+"}))))</f>
        <v/>
      </c>
      <c r="J317" s="1" t="str">
        <f>IF(COUNT($A317)=0,"",IF(H317="","--",IF(H317="3E","3E",LOOKUP(H317/J$2,{0,0.4,0.45,0.5,0.55,0.6,0.65,0.7,0.75,0.8,1},{0,2,2.25,2.5,2.75,3,3.25,3.5,3.75,4}))))</f>
        <v/>
      </c>
      <c r="K317" s="2" t="str">
        <f>IF(COUNT($A317)=0,"",IF($A317&lt;&gt;DRAFT!$B319,"ERR",IF(DRAFT!AJ319="3E","3E",IF(COUNT(DRAFT!AF319,DRAFT!AJ319)&gt;0,DRAFT!AK319,""))))</f>
        <v/>
      </c>
      <c r="L317" s="2" t="str">
        <f>IF(COUNT($A317)=0,"",IF(K317="3E","3E",IF(K317="","I",LOOKUP(K317/M$2,{0,0.4,0.45,0.5,0.55,0.6,0.65,0.7,0.75,0.8,1},{"F","D","C","C+","B-","B","B+","A-","A","A+"}))))</f>
        <v/>
      </c>
      <c r="M317" s="1" t="str">
        <f>IF(COUNT($A317)=0,"",IF(K317="","--",IF(K317="3E","3E",LOOKUP(K317/M$2,{0,0.4,0.45,0.5,0.55,0.6,0.65,0.7,0.75,0.8,1},{0,2,2.25,2.5,2.75,3,3.25,3.5,3.75,4}))))</f>
        <v/>
      </c>
      <c r="N317" s="2" t="str">
        <f>IF(COUNT($A317)=0,"",IF($A317&lt;&gt;DRAFT!$B319,"ERR",IF(DRAFT!AS319="3E","3E",IF(COUNT(DRAFT!AO319,DRAFT!AS319)&gt;0,DRAFT!AT319,""))))</f>
        <v/>
      </c>
      <c r="O317" s="2" t="str">
        <f>IF(COUNT($A317)=0,"",IF(N317="3E","3E",IF(N317="","I",LOOKUP(N317/P$2,{0,0.4,0.45,0.5,0.55,0.6,0.65,0.7,0.75,0.8,1},{"F","D","C","C+","B-","B","B+","A-","A","A+"}))))</f>
        <v/>
      </c>
      <c r="P317" s="1" t="str">
        <f>IF(COUNT($A317)=0,"",IF(N317="","--",IF(N317="3E","3E",LOOKUP(N317/P$2,{0,0.4,0.45,0.5,0.55,0.6,0.65,0.7,0.75,0.8,1},{0,2,2.25,2.5,2.75,3,3.25,3.5,3.75,4}))))</f>
        <v/>
      </c>
      <c r="Q317" s="2" t="str">
        <f>IF(COUNT($A317)=0,"",IF($A317&lt;&gt;DRAFT!$B319,"ERR",IF(DRAFT!BB319="3E","3E",IF(COUNT(DRAFT!AX319,DRAFT!BB319)&gt;0,DRAFT!BC319,""))))</f>
        <v/>
      </c>
      <c r="R317" s="2" t="str">
        <f>IF(COUNT($A317)=0,"",IF(Q317="3E","3E",IF(Q317="","I",LOOKUP(Q317/S$2,{0,0.4,0.45,0.5,0.55,0.6,0.65,0.7,0.75,0.8,1},{"F","D","C","C+","B-","B","B+","A-","A","A+"}))))</f>
        <v/>
      </c>
      <c r="S317" s="1" t="str">
        <f>IF(COUNT($A317)=0,"",IF(Q317="","--",IF(Q317="3E","3E",LOOKUP(Q317/S$2,{0,0.4,0.45,0.5,0.55,0.6,0.65,0.7,0.75,0.8,1},{0,2,2.25,2.5,2.75,3,3.25,3.5,3.75,4}))))</f>
        <v/>
      </c>
      <c r="T317" s="2" t="str">
        <f>IF(COUNT($A317)=0,"",IF($A317&lt;&gt;DRAFT!$B319,"ERR",IF(DRAFT!BK319="3E","3E",IF(COUNT(DRAFT!BG319,DRAFT!BK319)&gt;0,DRAFT!BL319,""))))</f>
        <v/>
      </c>
      <c r="U317" s="2" t="str">
        <f>IF(COUNT($A317)=0,"",IF(T317="3E","3E",IF(T317="","I",LOOKUP(T317/V$2,{0,0.4,0.45,0.5,0.55,0.6,0.65,0.7,0.75,0.8,1},{"F","D","C","C+","B-","B","B+","A-","A","A+"}))))</f>
        <v/>
      </c>
      <c r="V317" s="1" t="str">
        <f>IF(COUNT($A317)=0,"",IF(T317="","--",IF(T317="3E","3E",LOOKUP(T317/V$2,{0,0.4,0.45,0.5,0.55,0.6,0.65,0.7,0.75,0.8,1},{0,2,2.25,2.5,2.75,3,3.25,3.5,3.75,4}))))</f>
        <v/>
      </c>
      <c r="W317" s="2" t="str">
        <f>IF(COUNT($A317)=0,"",IF($A317&lt;&gt;DRAFT!$B319,"ERR",IF(DRAFT!BT319="3E","3E",IF(COUNT(DRAFT!BP319,DRAFT!BT319)&gt;0,DRAFT!BU319,""))))</f>
        <v/>
      </c>
      <c r="X317" s="2" t="str">
        <f>IF(COUNT($A317)=0,"",IF(W317="3E","3E",IF(W317="","I",LOOKUP(W317/Y$2,{0,0.4,0.45,0.5,0.55,0.6,0.65,0.7,0.75,0.8,1},{"F","D","C","C+","B-","B","B+","A-","A","A+"}))))</f>
        <v/>
      </c>
      <c r="Y317" s="1" t="str">
        <f>IF(COUNT($A317)=0,"",IF(W317="","--",IF(W317="3E","3E",LOOKUP(W317/Y$2,{0,0.4,0.45,0.5,0.55,0.6,0.65,0.7,0.75,0.8,1},{0,2,2.25,2.5,2.75,3,3.25,3.5,3.75,4}))))</f>
        <v/>
      </c>
      <c r="Z317" s="2" t="str">
        <f>IF(COUNT($A317)=0,"",IF($A317&lt;&gt;DRAFT!$B319,"ERR",IF(DRAFT!CC319="3E","3E",IF(COUNT(DRAFT!BY319,DRAFT!CC319)&gt;0,DRAFT!CD319,""))))</f>
        <v/>
      </c>
      <c r="AA317" s="2" t="str">
        <f>IF(COUNT($A317)=0,"",IF(Z317="3E","3E",IF(Z317="","I",LOOKUP(Z317/AB$2,{0,0.4,0.45,0.5,0.55,0.6,0.65,0.7,0.75,0.8,1},{"F","D","C","C+","B-","B","B+","A-","A","A+"}))))</f>
        <v/>
      </c>
      <c r="AB317" s="1" t="str">
        <f>IF(COUNT($A317)=0,"",IF(Z317="","--",IF(Z317="3E","3E",LOOKUP(Z317/AB$2,{0,0.4,0.45,0.5,0.55,0.6,0.65,0.7,0.75,0.8,1},{0,2,2.25,2.5,2.75,3,3.25,3.5,3.75,4}))))</f>
        <v/>
      </c>
      <c r="AC317" s="2" t="str">
        <f>IF(COUNT($A317)=0,"",IF($A317&lt;&gt;DRAFT!$B319,"ERR",IF(DRAFT!CF319&gt;0,DRAFT!CF319,"")))</f>
        <v/>
      </c>
      <c r="AD317" s="2" t="str">
        <f>IF(COUNT($A317)=0,"",IF(AC317="3E","3E",IF(AC317="","I",LOOKUP(AC317/AE$2,{0,0.4,0.45,0.5,0.55,0.6,0.65,0.7,0.75,0.8,1},{"F","D","C","C+","B-","B","B+","A-","A","A+"}))))</f>
        <v/>
      </c>
      <c r="AE317" s="1" t="str">
        <f>IF(COUNT($A317)=0,"",IF(AC317="","--",IF(AC317="3E","3E",LOOKUP(AC317/AE$2,{0,0.4,0.45,0.5,0.55,0.6,0.65,0.7,0.75,0.8,1},{0,2,2.25,2.5,2.75,3,3.25,3.5,3.75,4}))))</f>
        <v/>
      </c>
      <c r="AF317" s="2" t="str">
        <f>IF(COUNT($A317)=0,"",IF($A317&lt;&gt;DRAFT!$B319,"ERR",IF(DRAFT!CI319&gt;0,DRAFT!CK319,"")))</f>
        <v/>
      </c>
      <c r="AG317" s="2" t="str">
        <f>IF(COUNT($A317)=0,"",IF(AF317="3E","3E",IF(AF317="","I",LOOKUP(AF317/AH$2,{0,0.4,0.45,0.5,0.55,0.6,0.65,0.7,0.75,0.8,1},{"F","D","C","C+","B-","B","B+","A-","A","A+"}))))</f>
        <v/>
      </c>
      <c r="AH317" s="1" t="str">
        <f>IF(COUNT($A317)=0,"",IF(AF317="","--",IF(AF317="3E","3E",LOOKUP(AF317/AH$2,{0,0.4,0.45,0.5,0.55,0.6,0.65,0.7,0.75,0.8,1},{0,2,2.25,2.5,2.75,3,3.25,3.5,3.75,4}))))</f>
        <v/>
      </c>
      <c r="AI317" s="2" t="str">
        <f>IF($A317&lt;&gt;DRAFT!$B319,"ERR",IF(OR(COUNT($A317)=0,COUNT(DRAFT!CL319:CN319,DRAFT!CP319:CR319)=0),"",CEILING(SUM(DRAFT!CO319,DRAFT!CS319,DRAFT!CT319),1)))</f>
        <v/>
      </c>
      <c r="AJ317" s="2" t="str">
        <f>IF(COUNT($A317)=0,"",IF(AI317="3E","3E",IF(AI317="","I",LOOKUP(AI317/AK$2,{0,0.4,0.45,0.5,0.55,0.6,0.65,0.7,0.75,0.8,1},{"F","D","C","C+","B-","B","B+","A-","A","A+"}))))</f>
        <v/>
      </c>
      <c r="AK317" s="1" t="str">
        <f>IF(COUNT($A317)=0,"",IF(AI317="","--",IF(AI317="3E","3E",LOOKUP(AI317/AK$2,{0,0.4,0.45,0.5,0.55,0.6,0.65,0.7,0.75,0.8,1},{0,2,2.25,2.5,2.75,3,3.25,3.5,3.75,4}))))</f>
        <v/>
      </c>
      <c r="AL317" s="4" t="str">
        <f>IF(OR(COUNT($A317)=0,COUNT(B317:AK317)=0),"",IF(COUNTIF(B317:AK317,"3E")&gt;0,"3E",IF(DRAFT!$A319="R",TRUNC(SUMPRODUCT(RGP,RCP)/TCP,3),TRUNC((SUMPRODUCT(--(IMDGP&gt;0)*IMDGP,IMCP)+CEILING(DRAFT!$DB319*42,0.25))/TCP,3))))</f>
        <v/>
      </c>
      <c r="AM317" s="2" t="str">
        <f>IF(OR(COUNT($A317)=0,COUNT(B317:AK317)=0),"",IF(COUNTIF(B317:AK317,"3E")&gt;0,"3E",IF(DRAFT!$A319="R",SUMPRODUCT(--(RGP&gt;=2),RCP),SUMPRODUCT(--(IMDGP&gt;0),--(IMGP=0),IMCP)+DRAFT!$DC319)))</f>
        <v/>
      </c>
      <c r="AN317" s="67" t="str">
        <f>IF(AL317="3E","3E",IF(COUNT($A317)=0,"",IF(COUNT(AI317)=0,"--",ROUND(((CEILING(DRAFT!$CV319*38,0.25)+CEILING(DRAFT!$CX319*38,0.25)+CEILING(DRAFT!$CZ319*42,0.25)+CEILING($AL317*42,0.25))/160),2))))</f>
        <v/>
      </c>
      <c r="AO317" s="2" t="str">
        <f>IF(AN317="3E","3E",IF(COUNT($A317)=0,"",IF(COUNT(AN317)=0,"I",LOOKUP(AN317,{0,2,2.25,2.5,2.75,3,3.25,3.5,3.75,4},{"F","D","C","C+","B-","B","B+","A-","A","A+"}))))</f>
        <v/>
      </c>
      <c r="AP317" s="2" t="str">
        <f>IF(AN317="3E","3E",IF(OR(COUNT(A317)=0,COUNT(AN317)=0),"",DRAFT!CW319+DRAFT!CY319+DRAFT!DA319+N(TABULATION!AM317)))</f>
        <v/>
      </c>
      <c r="AQ317" s="2" t="str">
        <f>IF(OR(COUNT($A317)=0,COUNT(B317:AK317)=0),"",IF(COUNTIF(B317:AM317,"3E")&gt;0,"3E",IF(AND(DRAFT!$A319="IM",OR($AL317&gt;DRAFT!$DB319,$AM317&gt;DRAFT!$DC319)),"IMPROVED",IF(AND(DRAFT!$A319="IM",$AL317&lt;=DRAFT!$DB319,$AM317&lt;=DRAFT!$DC319),"NOT IMPROVED",IF(AND(DRAFT!CU319="S",AH317&gt;=2,AK317&gt;=2,AN317&gt;=2.5,AP317&gt;=144),"PASS","FAIL")))))</f>
        <v/>
      </c>
      <c r="AR317" s="2" t="str">
        <f t="shared" si="8"/>
        <v/>
      </c>
      <c r="AS317" s="2" t="str">
        <f t="shared" si="9"/>
        <v/>
      </c>
    </row>
    <row r="318" spans="1:45" ht="18.95" customHeight="1" x14ac:dyDescent="0.25">
      <c r="A318" s="3" t="str">
        <f>IF(DRAFT!$B320="","",DRAFT!$B320)</f>
        <v/>
      </c>
      <c r="B318" s="2" t="str">
        <f>IF(COUNT($A318)=0,"",IF($A318&lt;&gt;DRAFT!$B320,"ERR",IF(DRAFT!I320="3E","3E",IF(COUNT(DRAFT!E320,DRAFT!I320)&gt;0,DRAFT!J320,""))))</f>
        <v/>
      </c>
      <c r="C318" s="2" t="str">
        <f>IF(COUNT($A318)=0,"",IF(B318="3E","3E",IF(B318="","I",LOOKUP(B318/D$2,{0,0.4,0.45,0.5,0.55,0.6,0.65,0.7,0.75,0.8,1},{"F","D","C","C+","B-","B","B+","A-","A","A+"}))))</f>
        <v/>
      </c>
      <c r="D318" s="1" t="str">
        <f>IF(COUNT($A318)=0,"",IF(B318="","--",IF(B318="3E","3E",LOOKUP(B318/D$2,{0,0.4,0.45,0.5,0.55,0.6,0.65,0.7,0.75,0.8,1},{0,2,2.25,2.5,2.75,3,3.25,3.5,3.75,4}))))</f>
        <v/>
      </c>
      <c r="E318" s="2" t="str">
        <f>IF(COUNT($A318)=0,"",IF($A318&lt;&gt;DRAFT!$B320,"ERR",IF(DRAFT!R320="3E","3E",IF(COUNT(DRAFT!N320,DRAFT!R320)&gt;0,DRAFT!S320,""))))</f>
        <v/>
      </c>
      <c r="F318" s="2" t="str">
        <f>IF(COUNT($A318)=0,"",IF(E318="3E","3E",IF(E318="","I",LOOKUP(E318/G$2,{0,0.4,0.45,0.5,0.55,0.6,0.65,0.7,0.75,0.8,1},{"F","D","C","C+","B-","B","B+","A-","A","A+"}))))</f>
        <v/>
      </c>
      <c r="G318" s="1" t="str">
        <f>IF(COUNT($A318)=0,"",IF(E318="","--",IF(E318="3E","3E",LOOKUP(E318/G$2,{0,0.4,0.45,0.5,0.55,0.6,0.65,0.7,0.75,0.8,1},{0,2,2.25,2.5,2.75,3,3.25,3.5,3.75,4}))))</f>
        <v/>
      </c>
      <c r="H318" s="2" t="str">
        <f>IF(COUNT($A318)=0,"",IF($A318&lt;&gt;DRAFT!$B320,"ERR",IF(DRAFT!AA320="3E","3E",IF(COUNT(DRAFT!W320,DRAFT!AA320)&gt;0,DRAFT!AB320,""))))</f>
        <v/>
      </c>
      <c r="I318" s="2" t="str">
        <f>IF(COUNT($A318)=0,"",IF(H318="3E","3E",IF(H318="","I",LOOKUP(H318/J$2,{0,0.4,0.45,0.5,0.55,0.6,0.65,0.7,0.75,0.8,1},{"F","D","C","C+","B-","B","B+","A-","A","A+"}))))</f>
        <v/>
      </c>
      <c r="J318" s="1" t="str">
        <f>IF(COUNT($A318)=0,"",IF(H318="","--",IF(H318="3E","3E",LOOKUP(H318/J$2,{0,0.4,0.45,0.5,0.55,0.6,0.65,0.7,0.75,0.8,1},{0,2,2.25,2.5,2.75,3,3.25,3.5,3.75,4}))))</f>
        <v/>
      </c>
      <c r="K318" s="2" t="str">
        <f>IF(COUNT($A318)=0,"",IF($A318&lt;&gt;DRAFT!$B320,"ERR",IF(DRAFT!AJ320="3E","3E",IF(COUNT(DRAFT!AF320,DRAFT!AJ320)&gt;0,DRAFT!AK320,""))))</f>
        <v/>
      </c>
      <c r="L318" s="2" t="str">
        <f>IF(COUNT($A318)=0,"",IF(K318="3E","3E",IF(K318="","I",LOOKUP(K318/M$2,{0,0.4,0.45,0.5,0.55,0.6,0.65,0.7,0.75,0.8,1},{"F","D","C","C+","B-","B","B+","A-","A","A+"}))))</f>
        <v/>
      </c>
      <c r="M318" s="1" t="str">
        <f>IF(COUNT($A318)=0,"",IF(K318="","--",IF(K318="3E","3E",LOOKUP(K318/M$2,{0,0.4,0.45,0.5,0.55,0.6,0.65,0.7,0.75,0.8,1},{0,2,2.25,2.5,2.75,3,3.25,3.5,3.75,4}))))</f>
        <v/>
      </c>
      <c r="N318" s="2" t="str">
        <f>IF(COUNT($A318)=0,"",IF($A318&lt;&gt;DRAFT!$B320,"ERR",IF(DRAFT!AS320="3E","3E",IF(COUNT(DRAFT!AO320,DRAFT!AS320)&gt;0,DRAFT!AT320,""))))</f>
        <v/>
      </c>
      <c r="O318" s="2" t="str">
        <f>IF(COUNT($A318)=0,"",IF(N318="3E","3E",IF(N318="","I",LOOKUP(N318/P$2,{0,0.4,0.45,0.5,0.55,0.6,0.65,0.7,0.75,0.8,1},{"F","D","C","C+","B-","B","B+","A-","A","A+"}))))</f>
        <v/>
      </c>
      <c r="P318" s="1" t="str">
        <f>IF(COUNT($A318)=0,"",IF(N318="","--",IF(N318="3E","3E",LOOKUP(N318/P$2,{0,0.4,0.45,0.5,0.55,0.6,0.65,0.7,0.75,0.8,1},{0,2,2.25,2.5,2.75,3,3.25,3.5,3.75,4}))))</f>
        <v/>
      </c>
      <c r="Q318" s="2" t="str">
        <f>IF(COUNT($A318)=0,"",IF($A318&lt;&gt;DRAFT!$B320,"ERR",IF(DRAFT!BB320="3E","3E",IF(COUNT(DRAFT!AX320,DRAFT!BB320)&gt;0,DRAFT!BC320,""))))</f>
        <v/>
      </c>
      <c r="R318" s="2" t="str">
        <f>IF(COUNT($A318)=0,"",IF(Q318="3E","3E",IF(Q318="","I",LOOKUP(Q318/S$2,{0,0.4,0.45,0.5,0.55,0.6,0.65,0.7,0.75,0.8,1},{"F","D","C","C+","B-","B","B+","A-","A","A+"}))))</f>
        <v/>
      </c>
      <c r="S318" s="1" t="str">
        <f>IF(COUNT($A318)=0,"",IF(Q318="","--",IF(Q318="3E","3E",LOOKUP(Q318/S$2,{0,0.4,0.45,0.5,0.55,0.6,0.65,0.7,0.75,0.8,1},{0,2,2.25,2.5,2.75,3,3.25,3.5,3.75,4}))))</f>
        <v/>
      </c>
      <c r="T318" s="2" t="str">
        <f>IF(COUNT($A318)=0,"",IF($A318&lt;&gt;DRAFT!$B320,"ERR",IF(DRAFT!BK320="3E","3E",IF(COUNT(DRAFT!BG320,DRAFT!BK320)&gt;0,DRAFT!BL320,""))))</f>
        <v/>
      </c>
      <c r="U318" s="2" t="str">
        <f>IF(COUNT($A318)=0,"",IF(T318="3E","3E",IF(T318="","I",LOOKUP(T318/V$2,{0,0.4,0.45,0.5,0.55,0.6,0.65,0.7,0.75,0.8,1},{"F","D","C","C+","B-","B","B+","A-","A","A+"}))))</f>
        <v/>
      </c>
      <c r="V318" s="1" t="str">
        <f>IF(COUNT($A318)=0,"",IF(T318="","--",IF(T318="3E","3E",LOOKUP(T318/V$2,{0,0.4,0.45,0.5,0.55,0.6,0.65,0.7,0.75,0.8,1},{0,2,2.25,2.5,2.75,3,3.25,3.5,3.75,4}))))</f>
        <v/>
      </c>
      <c r="W318" s="2" t="str">
        <f>IF(COUNT($A318)=0,"",IF($A318&lt;&gt;DRAFT!$B320,"ERR",IF(DRAFT!BT320="3E","3E",IF(COUNT(DRAFT!BP320,DRAFT!BT320)&gt;0,DRAFT!BU320,""))))</f>
        <v/>
      </c>
      <c r="X318" s="2" t="str">
        <f>IF(COUNT($A318)=0,"",IF(W318="3E","3E",IF(W318="","I",LOOKUP(W318/Y$2,{0,0.4,0.45,0.5,0.55,0.6,0.65,0.7,0.75,0.8,1},{"F","D","C","C+","B-","B","B+","A-","A","A+"}))))</f>
        <v/>
      </c>
      <c r="Y318" s="1" t="str">
        <f>IF(COUNT($A318)=0,"",IF(W318="","--",IF(W318="3E","3E",LOOKUP(W318/Y$2,{0,0.4,0.45,0.5,0.55,0.6,0.65,0.7,0.75,0.8,1},{0,2,2.25,2.5,2.75,3,3.25,3.5,3.75,4}))))</f>
        <v/>
      </c>
      <c r="Z318" s="2" t="str">
        <f>IF(COUNT($A318)=0,"",IF($A318&lt;&gt;DRAFT!$B320,"ERR",IF(DRAFT!CC320="3E","3E",IF(COUNT(DRAFT!BY320,DRAFT!CC320)&gt;0,DRAFT!CD320,""))))</f>
        <v/>
      </c>
      <c r="AA318" s="2" t="str">
        <f>IF(COUNT($A318)=0,"",IF(Z318="3E","3E",IF(Z318="","I",LOOKUP(Z318/AB$2,{0,0.4,0.45,0.5,0.55,0.6,0.65,0.7,0.75,0.8,1},{"F","D","C","C+","B-","B","B+","A-","A","A+"}))))</f>
        <v/>
      </c>
      <c r="AB318" s="1" t="str">
        <f>IF(COUNT($A318)=0,"",IF(Z318="","--",IF(Z318="3E","3E",LOOKUP(Z318/AB$2,{0,0.4,0.45,0.5,0.55,0.6,0.65,0.7,0.75,0.8,1},{0,2,2.25,2.5,2.75,3,3.25,3.5,3.75,4}))))</f>
        <v/>
      </c>
      <c r="AC318" s="2" t="str">
        <f>IF(COUNT($A318)=0,"",IF($A318&lt;&gt;DRAFT!$B320,"ERR",IF(DRAFT!CF320&gt;0,DRAFT!CF320,"")))</f>
        <v/>
      </c>
      <c r="AD318" s="2" t="str">
        <f>IF(COUNT($A318)=0,"",IF(AC318="3E","3E",IF(AC318="","I",LOOKUP(AC318/AE$2,{0,0.4,0.45,0.5,0.55,0.6,0.65,0.7,0.75,0.8,1},{"F","D","C","C+","B-","B","B+","A-","A","A+"}))))</f>
        <v/>
      </c>
      <c r="AE318" s="1" t="str">
        <f>IF(COUNT($A318)=0,"",IF(AC318="","--",IF(AC318="3E","3E",LOOKUP(AC318/AE$2,{0,0.4,0.45,0.5,0.55,0.6,0.65,0.7,0.75,0.8,1},{0,2,2.25,2.5,2.75,3,3.25,3.5,3.75,4}))))</f>
        <v/>
      </c>
      <c r="AF318" s="2" t="str">
        <f>IF(COUNT($A318)=0,"",IF($A318&lt;&gt;DRAFT!$B320,"ERR",IF(DRAFT!CI320&gt;0,DRAFT!CK320,"")))</f>
        <v/>
      </c>
      <c r="AG318" s="2" t="str">
        <f>IF(COUNT($A318)=0,"",IF(AF318="3E","3E",IF(AF318="","I",LOOKUP(AF318/AH$2,{0,0.4,0.45,0.5,0.55,0.6,0.65,0.7,0.75,0.8,1},{"F","D","C","C+","B-","B","B+","A-","A","A+"}))))</f>
        <v/>
      </c>
      <c r="AH318" s="1" t="str">
        <f>IF(COUNT($A318)=0,"",IF(AF318="","--",IF(AF318="3E","3E",LOOKUP(AF318/AH$2,{0,0.4,0.45,0.5,0.55,0.6,0.65,0.7,0.75,0.8,1},{0,2,2.25,2.5,2.75,3,3.25,3.5,3.75,4}))))</f>
        <v/>
      </c>
      <c r="AI318" s="2" t="str">
        <f>IF($A318&lt;&gt;DRAFT!$B320,"ERR",IF(OR(COUNT($A318)=0,COUNT(DRAFT!CL320:CN320,DRAFT!CP320:CR320)=0),"",CEILING(SUM(DRAFT!CO320,DRAFT!CS320,DRAFT!CT320),1)))</f>
        <v/>
      </c>
      <c r="AJ318" s="2" t="str">
        <f>IF(COUNT($A318)=0,"",IF(AI318="3E","3E",IF(AI318="","I",LOOKUP(AI318/AK$2,{0,0.4,0.45,0.5,0.55,0.6,0.65,0.7,0.75,0.8,1},{"F","D","C","C+","B-","B","B+","A-","A","A+"}))))</f>
        <v/>
      </c>
      <c r="AK318" s="1" t="str">
        <f>IF(COUNT($A318)=0,"",IF(AI318="","--",IF(AI318="3E","3E",LOOKUP(AI318/AK$2,{0,0.4,0.45,0.5,0.55,0.6,0.65,0.7,0.75,0.8,1},{0,2,2.25,2.5,2.75,3,3.25,3.5,3.75,4}))))</f>
        <v/>
      </c>
      <c r="AL318" s="4" t="str">
        <f>IF(OR(COUNT($A318)=0,COUNT(B318:AK318)=0),"",IF(COUNTIF(B318:AK318,"3E")&gt;0,"3E",IF(DRAFT!$A320="R",TRUNC(SUMPRODUCT(RGP,RCP)/TCP,3),TRUNC((SUMPRODUCT(--(IMDGP&gt;0)*IMDGP,IMCP)+CEILING(DRAFT!$DB320*42,0.25))/TCP,3))))</f>
        <v/>
      </c>
      <c r="AM318" s="2" t="str">
        <f>IF(OR(COUNT($A318)=0,COUNT(B318:AK318)=0),"",IF(COUNTIF(B318:AK318,"3E")&gt;0,"3E",IF(DRAFT!$A320="R",SUMPRODUCT(--(RGP&gt;=2),RCP),SUMPRODUCT(--(IMDGP&gt;0),--(IMGP=0),IMCP)+DRAFT!$DC320)))</f>
        <v/>
      </c>
      <c r="AN318" s="67" t="str">
        <f>IF(AL318="3E","3E",IF(COUNT($A318)=0,"",IF(COUNT(AI318)=0,"--",ROUND(((CEILING(DRAFT!$CV320*38,0.25)+CEILING(DRAFT!$CX320*38,0.25)+CEILING(DRAFT!$CZ320*42,0.25)+CEILING($AL318*42,0.25))/160),2))))</f>
        <v/>
      </c>
      <c r="AO318" s="2" t="str">
        <f>IF(AN318="3E","3E",IF(COUNT($A318)=0,"",IF(COUNT(AN318)=0,"I",LOOKUP(AN318,{0,2,2.25,2.5,2.75,3,3.25,3.5,3.75,4},{"F","D","C","C+","B-","B","B+","A-","A","A+"}))))</f>
        <v/>
      </c>
      <c r="AP318" s="2" t="str">
        <f>IF(AN318="3E","3E",IF(OR(COUNT(A318)=0,COUNT(AN318)=0),"",DRAFT!CW320+DRAFT!CY320+DRAFT!DA320+N(TABULATION!AM318)))</f>
        <v/>
      </c>
      <c r="AQ318" s="2" t="str">
        <f>IF(OR(COUNT($A318)=0,COUNT(B318:AK318)=0),"",IF(COUNTIF(B318:AM318,"3E")&gt;0,"3E",IF(AND(DRAFT!$A320="IM",OR($AL318&gt;DRAFT!$DB320,$AM318&gt;DRAFT!$DC320)),"IMPROVED",IF(AND(DRAFT!$A320="IM",$AL318&lt;=DRAFT!$DB320,$AM318&lt;=DRAFT!$DC320),"NOT IMPROVED",IF(AND(DRAFT!CU320="S",AH318&gt;=2,AK318&gt;=2,AN318&gt;=2.5,AP318&gt;=144),"PASS","FAIL")))))</f>
        <v/>
      </c>
      <c r="AR318" s="2" t="str">
        <f t="shared" si="8"/>
        <v/>
      </c>
      <c r="AS318" s="2" t="str">
        <f t="shared" si="9"/>
        <v/>
      </c>
    </row>
    <row r="319" spans="1:45" ht="18.95" customHeight="1" x14ac:dyDescent="0.25">
      <c r="A319" s="3" t="str">
        <f>IF(DRAFT!$B321="","",DRAFT!$B321)</f>
        <v/>
      </c>
      <c r="B319" s="2" t="str">
        <f>IF(COUNT($A319)=0,"",IF($A319&lt;&gt;DRAFT!$B321,"ERR",IF(DRAFT!I321="3E","3E",IF(COUNT(DRAFT!E321,DRAFT!I321)&gt;0,DRAFT!J321,""))))</f>
        <v/>
      </c>
      <c r="C319" s="2" t="str">
        <f>IF(COUNT($A319)=0,"",IF(B319="3E","3E",IF(B319="","I",LOOKUP(B319/D$2,{0,0.4,0.45,0.5,0.55,0.6,0.65,0.7,0.75,0.8,1},{"F","D","C","C+","B-","B","B+","A-","A","A+"}))))</f>
        <v/>
      </c>
      <c r="D319" s="1" t="str">
        <f>IF(COUNT($A319)=0,"",IF(B319="","--",IF(B319="3E","3E",LOOKUP(B319/D$2,{0,0.4,0.45,0.5,0.55,0.6,0.65,0.7,0.75,0.8,1},{0,2,2.25,2.5,2.75,3,3.25,3.5,3.75,4}))))</f>
        <v/>
      </c>
      <c r="E319" s="2" t="str">
        <f>IF(COUNT($A319)=0,"",IF($A319&lt;&gt;DRAFT!$B321,"ERR",IF(DRAFT!R321="3E","3E",IF(COUNT(DRAFT!N321,DRAFT!R321)&gt;0,DRAFT!S321,""))))</f>
        <v/>
      </c>
      <c r="F319" s="2" t="str">
        <f>IF(COUNT($A319)=0,"",IF(E319="3E","3E",IF(E319="","I",LOOKUP(E319/G$2,{0,0.4,0.45,0.5,0.55,0.6,0.65,0.7,0.75,0.8,1},{"F","D","C","C+","B-","B","B+","A-","A","A+"}))))</f>
        <v/>
      </c>
      <c r="G319" s="1" t="str">
        <f>IF(COUNT($A319)=0,"",IF(E319="","--",IF(E319="3E","3E",LOOKUP(E319/G$2,{0,0.4,0.45,0.5,0.55,0.6,0.65,0.7,0.75,0.8,1},{0,2,2.25,2.5,2.75,3,3.25,3.5,3.75,4}))))</f>
        <v/>
      </c>
      <c r="H319" s="2" t="str">
        <f>IF(COUNT($A319)=0,"",IF($A319&lt;&gt;DRAFT!$B321,"ERR",IF(DRAFT!AA321="3E","3E",IF(COUNT(DRAFT!W321,DRAFT!AA321)&gt;0,DRAFT!AB321,""))))</f>
        <v/>
      </c>
      <c r="I319" s="2" t="str">
        <f>IF(COUNT($A319)=0,"",IF(H319="3E","3E",IF(H319="","I",LOOKUP(H319/J$2,{0,0.4,0.45,0.5,0.55,0.6,0.65,0.7,0.75,0.8,1},{"F","D","C","C+","B-","B","B+","A-","A","A+"}))))</f>
        <v/>
      </c>
      <c r="J319" s="1" t="str">
        <f>IF(COUNT($A319)=0,"",IF(H319="","--",IF(H319="3E","3E",LOOKUP(H319/J$2,{0,0.4,0.45,0.5,0.55,0.6,0.65,0.7,0.75,0.8,1},{0,2,2.25,2.5,2.75,3,3.25,3.5,3.75,4}))))</f>
        <v/>
      </c>
      <c r="K319" s="2" t="str">
        <f>IF(COUNT($A319)=0,"",IF($A319&lt;&gt;DRAFT!$B321,"ERR",IF(DRAFT!AJ321="3E","3E",IF(COUNT(DRAFT!AF321,DRAFT!AJ321)&gt;0,DRAFT!AK321,""))))</f>
        <v/>
      </c>
      <c r="L319" s="2" t="str">
        <f>IF(COUNT($A319)=0,"",IF(K319="3E","3E",IF(K319="","I",LOOKUP(K319/M$2,{0,0.4,0.45,0.5,0.55,0.6,0.65,0.7,0.75,0.8,1},{"F","D","C","C+","B-","B","B+","A-","A","A+"}))))</f>
        <v/>
      </c>
      <c r="M319" s="1" t="str">
        <f>IF(COUNT($A319)=0,"",IF(K319="","--",IF(K319="3E","3E",LOOKUP(K319/M$2,{0,0.4,0.45,0.5,0.55,0.6,0.65,0.7,0.75,0.8,1},{0,2,2.25,2.5,2.75,3,3.25,3.5,3.75,4}))))</f>
        <v/>
      </c>
      <c r="N319" s="2" t="str">
        <f>IF(COUNT($A319)=0,"",IF($A319&lt;&gt;DRAFT!$B321,"ERR",IF(DRAFT!AS321="3E","3E",IF(COUNT(DRAFT!AO321,DRAFT!AS321)&gt;0,DRAFT!AT321,""))))</f>
        <v/>
      </c>
      <c r="O319" s="2" t="str">
        <f>IF(COUNT($A319)=0,"",IF(N319="3E","3E",IF(N319="","I",LOOKUP(N319/P$2,{0,0.4,0.45,0.5,0.55,0.6,0.65,0.7,0.75,0.8,1},{"F","D","C","C+","B-","B","B+","A-","A","A+"}))))</f>
        <v/>
      </c>
      <c r="P319" s="1" t="str">
        <f>IF(COUNT($A319)=0,"",IF(N319="","--",IF(N319="3E","3E",LOOKUP(N319/P$2,{0,0.4,0.45,0.5,0.55,0.6,0.65,0.7,0.75,0.8,1},{0,2,2.25,2.5,2.75,3,3.25,3.5,3.75,4}))))</f>
        <v/>
      </c>
      <c r="Q319" s="2" t="str">
        <f>IF(COUNT($A319)=0,"",IF($A319&lt;&gt;DRAFT!$B321,"ERR",IF(DRAFT!BB321="3E","3E",IF(COUNT(DRAFT!AX321,DRAFT!BB321)&gt;0,DRAFT!BC321,""))))</f>
        <v/>
      </c>
      <c r="R319" s="2" t="str">
        <f>IF(COUNT($A319)=0,"",IF(Q319="3E","3E",IF(Q319="","I",LOOKUP(Q319/S$2,{0,0.4,0.45,0.5,0.55,0.6,0.65,0.7,0.75,0.8,1},{"F","D","C","C+","B-","B","B+","A-","A","A+"}))))</f>
        <v/>
      </c>
      <c r="S319" s="1" t="str">
        <f>IF(COUNT($A319)=0,"",IF(Q319="","--",IF(Q319="3E","3E",LOOKUP(Q319/S$2,{0,0.4,0.45,0.5,0.55,0.6,0.65,0.7,0.75,0.8,1},{0,2,2.25,2.5,2.75,3,3.25,3.5,3.75,4}))))</f>
        <v/>
      </c>
      <c r="T319" s="2" t="str">
        <f>IF(COUNT($A319)=0,"",IF($A319&lt;&gt;DRAFT!$B321,"ERR",IF(DRAFT!BK321="3E","3E",IF(COUNT(DRAFT!BG321,DRAFT!BK321)&gt;0,DRAFT!BL321,""))))</f>
        <v/>
      </c>
      <c r="U319" s="2" t="str">
        <f>IF(COUNT($A319)=0,"",IF(T319="3E","3E",IF(T319="","I",LOOKUP(T319/V$2,{0,0.4,0.45,0.5,0.55,0.6,0.65,0.7,0.75,0.8,1},{"F","D","C","C+","B-","B","B+","A-","A","A+"}))))</f>
        <v/>
      </c>
      <c r="V319" s="1" t="str">
        <f>IF(COUNT($A319)=0,"",IF(T319="","--",IF(T319="3E","3E",LOOKUP(T319/V$2,{0,0.4,0.45,0.5,0.55,0.6,0.65,0.7,0.75,0.8,1},{0,2,2.25,2.5,2.75,3,3.25,3.5,3.75,4}))))</f>
        <v/>
      </c>
      <c r="W319" s="2" t="str">
        <f>IF(COUNT($A319)=0,"",IF($A319&lt;&gt;DRAFT!$B321,"ERR",IF(DRAFT!BT321="3E","3E",IF(COUNT(DRAFT!BP321,DRAFT!BT321)&gt;0,DRAFT!BU321,""))))</f>
        <v/>
      </c>
      <c r="X319" s="2" t="str">
        <f>IF(COUNT($A319)=0,"",IF(W319="3E","3E",IF(W319="","I",LOOKUP(W319/Y$2,{0,0.4,0.45,0.5,0.55,0.6,0.65,0.7,0.75,0.8,1},{"F","D","C","C+","B-","B","B+","A-","A","A+"}))))</f>
        <v/>
      </c>
      <c r="Y319" s="1" t="str">
        <f>IF(COUNT($A319)=0,"",IF(W319="","--",IF(W319="3E","3E",LOOKUP(W319/Y$2,{0,0.4,0.45,0.5,0.55,0.6,0.65,0.7,0.75,0.8,1},{0,2,2.25,2.5,2.75,3,3.25,3.5,3.75,4}))))</f>
        <v/>
      </c>
      <c r="Z319" s="2" t="str">
        <f>IF(COUNT($A319)=0,"",IF($A319&lt;&gt;DRAFT!$B321,"ERR",IF(DRAFT!CC321="3E","3E",IF(COUNT(DRAFT!BY321,DRAFT!CC321)&gt;0,DRAFT!CD321,""))))</f>
        <v/>
      </c>
      <c r="AA319" s="2" t="str">
        <f>IF(COUNT($A319)=0,"",IF(Z319="3E","3E",IF(Z319="","I",LOOKUP(Z319/AB$2,{0,0.4,0.45,0.5,0.55,0.6,0.65,0.7,0.75,0.8,1},{"F","D","C","C+","B-","B","B+","A-","A","A+"}))))</f>
        <v/>
      </c>
      <c r="AB319" s="1" t="str">
        <f>IF(COUNT($A319)=0,"",IF(Z319="","--",IF(Z319="3E","3E",LOOKUP(Z319/AB$2,{0,0.4,0.45,0.5,0.55,0.6,0.65,0.7,0.75,0.8,1},{0,2,2.25,2.5,2.75,3,3.25,3.5,3.75,4}))))</f>
        <v/>
      </c>
      <c r="AC319" s="2" t="str">
        <f>IF(COUNT($A319)=0,"",IF($A319&lt;&gt;DRAFT!$B321,"ERR",IF(DRAFT!CF321&gt;0,DRAFT!CF321,"")))</f>
        <v/>
      </c>
      <c r="AD319" s="2" t="str">
        <f>IF(COUNT($A319)=0,"",IF(AC319="3E","3E",IF(AC319="","I",LOOKUP(AC319/AE$2,{0,0.4,0.45,0.5,0.55,0.6,0.65,0.7,0.75,0.8,1},{"F","D","C","C+","B-","B","B+","A-","A","A+"}))))</f>
        <v/>
      </c>
      <c r="AE319" s="1" t="str">
        <f>IF(COUNT($A319)=0,"",IF(AC319="","--",IF(AC319="3E","3E",LOOKUP(AC319/AE$2,{0,0.4,0.45,0.5,0.55,0.6,0.65,0.7,0.75,0.8,1},{0,2,2.25,2.5,2.75,3,3.25,3.5,3.75,4}))))</f>
        <v/>
      </c>
      <c r="AF319" s="2" t="str">
        <f>IF(COUNT($A319)=0,"",IF($A319&lt;&gt;DRAFT!$B321,"ERR",IF(DRAFT!CI321&gt;0,DRAFT!CK321,"")))</f>
        <v/>
      </c>
      <c r="AG319" s="2" t="str">
        <f>IF(COUNT($A319)=0,"",IF(AF319="3E","3E",IF(AF319="","I",LOOKUP(AF319/AH$2,{0,0.4,0.45,0.5,0.55,0.6,0.65,0.7,0.75,0.8,1},{"F","D","C","C+","B-","B","B+","A-","A","A+"}))))</f>
        <v/>
      </c>
      <c r="AH319" s="1" t="str">
        <f>IF(COUNT($A319)=0,"",IF(AF319="","--",IF(AF319="3E","3E",LOOKUP(AF319/AH$2,{0,0.4,0.45,0.5,0.55,0.6,0.65,0.7,0.75,0.8,1},{0,2,2.25,2.5,2.75,3,3.25,3.5,3.75,4}))))</f>
        <v/>
      </c>
      <c r="AI319" s="2" t="str">
        <f>IF($A319&lt;&gt;DRAFT!$B321,"ERR",IF(OR(COUNT($A319)=0,COUNT(DRAFT!CL321:CN321,DRAFT!CP321:CR321)=0),"",CEILING(SUM(DRAFT!CO321,DRAFT!CS321,DRAFT!CT321),1)))</f>
        <v/>
      </c>
      <c r="AJ319" s="2" t="str">
        <f>IF(COUNT($A319)=0,"",IF(AI319="3E","3E",IF(AI319="","I",LOOKUP(AI319/AK$2,{0,0.4,0.45,0.5,0.55,0.6,0.65,0.7,0.75,0.8,1},{"F","D","C","C+","B-","B","B+","A-","A","A+"}))))</f>
        <v/>
      </c>
      <c r="AK319" s="1" t="str">
        <f>IF(COUNT($A319)=0,"",IF(AI319="","--",IF(AI319="3E","3E",LOOKUP(AI319/AK$2,{0,0.4,0.45,0.5,0.55,0.6,0.65,0.7,0.75,0.8,1},{0,2,2.25,2.5,2.75,3,3.25,3.5,3.75,4}))))</f>
        <v/>
      </c>
      <c r="AL319" s="4" t="str">
        <f>IF(OR(COUNT($A319)=0,COUNT(B319:AK319)=0),"",IF(COUNTIF(B319:AK319,"3E")&gt;0,"3E",IF(DRAFT!$A321="R",TRUNC(SUMPRODUCT(RGP,RCP)/TCP,3),TRUNC((SUMPRODUCT(--(IMDGP&gt;0)*IMDGP,IMCP)+CEILING(DRAFT!$DB321*42,0.25))/TCP,3))))</f>
        <v/>
      </c>
      <c r="AM319" s="2" t="str">
        <f>IF(OR(COUNT($A319)=0,COUNT(B319:AK319)=0),"",IF(COUNTIF(B319:AK319,"3E")&gt;0,"3E",IF(DRAFT!$A321="R",SUMPRODUCT(--(RGP&gt;=2),RCP),SUMPRODUCT(--(IMDGP&gt;0),--(IMGP=0),IMCP)+DRAFT!$DC321)))</f>
        <v/>
      </c>
      <c r="AN319" s="67" t="str">
        <f>IF(AL319="3E","3E",IF(COUNT($A319)=0,"",IF(COUNT(AI319)=0,"--",ROUND(((CEILING(DRAFT!$CV321*38,0.25)+CEILING(DRAFT!$CX321*38,0.25)+CEILING(DRAFT!$CZ321*42,0.25)+CEILING($AL319*42,0.25))/160),2))))</f>
        <v/>
      </c>
      <c r="AO319" s="2" t="str">
        <f>IF(AN319="3E","3E",IF(COUNT($A319)=0,"",IF(COUNT(AN319)=0,"I",LOOKUP(AN319,{0,2,2.25,2.5,2.75,3,3.25,3.5,3.75,4},{"F","D","C","C+","B-","B","B+","A-","A","A+"}))))</f>
        <v/>
      </c>
      <c r="AP319" s="2" t="str">
        <f>IF(AN319="3E","3E",IF(OR(COUNT(A319)=0,COUNT(AN319)=0),"",DRAFT!CW321+DRAFT!CY321+DRAFT!DA321+N(TABULATION!AM319)))</f>
        <v/>
      </c>
      <c r="AQ319" s="2" t="str">
        <f>IF(OR(COUNT($A319)=0,COUNT(B319:AK319)=0),"",IF(COUNTIF(B319:AM319,"3E")&gt;0,"3E",IF(AND(DRAFT!$A321="IM",OR($AL319&gt;DRAFT!$DB321,$AM319&gt;DRAFT!$DC321)),"IMPROVED",IF(AND(DRAFT!$A321="IM",$AL319&lt;=DRAFT!$DB321,$AM319&lt;=DRAFT!$DC321),"NOT IMPROVED",IF(AND(DRAFT!CU321="S",AH319&gt;=2,AK319&gt;=2,AN319&gt;=2.5,AP319&gt;=144),"PASS","FAIL")))))</f>
        <v/>
      </c>
      <c r="AR319" s="2" t="str">
        <f t="shared" si="8"/>
        <v/>
      </c>
      <c r="AS319" s="2" t="str">
        <f t="shared" si="9"/>
        <v/>
      </c>
    </row>
    <row r="320" spans="1:45" ht="18.95" customHeight="1" x14ac:dyDescent="0.25">
      <c r="A320" s="3" t="str">
        <f>IF(DRAFT!$B322="","",DRAFT!$B322)</f>
        <v/>
      </c>
      <c r="B320" s="2" t="str">
        <f>IF(COUNT($A320)=0,"",IF($A320&lt;&gt;DRAFT!$B322,"ERR",IF(DRAFT!I322="3E","3E",IF(COUNT(DRAFT!E322,DRAFT!I322)&gt;0,DRAFT!J322,""))))</f>
        <v/>
      </c>
      <c r="C320" s="2" t="str">
        <f>IF(COUNT($A320)=0,"",IF(B320="3E","3E",IF(B320="","I",LOOKUP(B320/D$2,{0,0.4,0.45,0.5,0.55,0.6,0.65,0.7,0.75,0.8,1},{"F","D","C","C+","B-","B","B+","A-","A","A+"}))))</f>
        <v/>
      </c>
      <c r="D320" s="1" t="str">
        <f>IF(COUNT($A320)=0,"",IF(B320="","--",IF(B320="3E","3E",LOOKUP(B320/D$2,{0,0.4,0.45,0.5,0.55,0.6,0.65,0.7,0.75,0.8,1},{0,2,2.25,2.5,2.75,3,3.25,3.5,3.75,4}))))</f>
        <v/>
      </c>
      <c r="E320" s="2" t="str">
        <f>IF(COUNT($A320)=0,"",IF($A320&lt;&gt;DRAFT!$B322,"ERR",IF(DRAFT!R322="3E","3E",IF(COUNT(DRAFT!N322,DRAFT!R322)&gt;0,DRAFT!S322,""))))</f>
        <v/>
      </c>
      <c r="F320" s="2" t="str">
        <f>IF(COUNT($A320)=0,"",IF(E320="3E","3E",IF(E320="","I",LOOKUP(E320/G$2,{0,0.4,0.45,0.5,0.55,0.6,0.65,0.7,0.75,0.8,1},{"F","D","C","C+","B-","B","B+","A-","A","A+"}))))</f>
        <v/>
      </c>
      <c r="G320" s="1" t="str">
        <f>IF(COUNT($A320)=0,"",IF(E320="","--",IF(E320="3E","3E",LOOKUP(E320/G$2,{0,0.4,0.45,0.5,0.55,0.6,0.65,0.7,0.75,0.8,1},{0,2,2.25,2.5,2.75,3,3.25,3.5,3.75,4}))))</f>
        <v/>
      </c>
      <c r="H320" s="2" t="str">
        <f>IF(COUNT($A320)=0,"",IF($A320&lt;&gt;DRAFT!$B322,"ERR",IF(DRAFT!AA322="3E","3E",IF(COUNT(DRAFT!W322,DRAFT!AA322)&gt;0,DRAFT!AB322,""))))</f>
        <v/>
      </c>
      <c r="I320" s="2" t="str">
        <f>IF(COUNT($A320)=0,"",IF(H320="3E","3E",IF(H320="","I",LOOKUP(H320/J$2,{0,0.4,0.45,0.5,0.55,0.6,0.65,0.7,0.75,0.8,1},{"F","D","C","C+","B-","B","B+","A-","A","A+"}))))</f>
        <v/>
      </c>
      <c r="J320" s="1" t="str">
        <f>IF(COUNT($A320)=0,"",IF(H320="","--",IF(H320="3E","3E",LOOKUP(H320/J$2,{0,0.4,0.45,0.5,0.55,0.6,0.65,0.7,0.75,0.8,1},{0,2,2.25,2.5,2.75,3,3.25,3.5,3.75,4}))))</f>
        <v/>
      </c>
      <c r="K320" s="2" t="str">
        <f>IF(COUNT($A320)=0,"",IF($A320&lt;&gt;DRAFT!$B322,"ERR",IF(DRAFT!AJ322="3E","3E",IF(COUNT(DRAFT!AF322,DRAFT!AJ322)&gt;0,DRAFT!AK322,""))))</f>
        <v/>
      </c>
      <c r="L320" s="2" t="str">
        <f>IF(COUNT($A320)=0,"",IF(K320="3E","3E",IF(K320="","I",LOOKUP(K320/M$2,{0,0.4,0.45,0.5,0.55,0.6,0.65,0.7,0.75,0.8,1},{"F","D","C","C+","B-","B","B+","A-","A","A+"}))))</f>
        <v/>
      </c>
      <c r="M320" s="1" t="str">
        <f>IF(COUNT($A320)=0,"",IF(K320="","--",IF(K320="3E","3E",LOOKUP(K320/M$2,{0,0.4,0.45,0.5,0.55,0.6,0.65,0.7,0.75,0.8,1},{0,2,2.25,2.5,2.75,3,3.25,3.5,3.75,4}))))</f>
        <v/>
      </c>
      <c r="N320" s="2" t="str">
        <f>IF(COUNT($A320)=0,"",IF($A320&lt;&gt;DRAFT!$B322,"ERR",IF(DRAFT!AS322="3E","3E",IF(COUNT(DRAFT!AO322,DRAFT!AS322)&gt;0,DRAFT!AT322,""))))</f>
        <v/>
      </c>
      <c r="O320" s="2" t="str">
        <f>IF(COUNT($A320)=0,"",IF(N320="3E","3E",IF(N320="","I",LOOKUP(N320/P$2,{0,0.4,0.45,0.5,0.55,0.6,0.65,0.7,0.75,0.8,1},{"F","D","C","C+","B-","B","B+","A-","A","A+"}))))</f>
        <v/>
      </c>
      <c r="P320" s="1" t="str">
        <f>IF(COUNT($A320)=0,"",IF(N320="","--",IF(N320="3E","3E",LOOKUP(N320/P$2,{0,0.4,0.45,0.5,0.55,0.6,0.65,0.7,0.75,0.8,1},{0,2,2.25,2.5,2.75,3,3.25,3.5,3.75,4}))))</f>
        <v/>
      </c>
      <c r="Q320" s="2" t="str">
        <f>IF(COUNT($A320)=0,"",IF($A320&lt;&gt;DRAFT!$B322,"ERR",IF(DRAFT!BB322="3E","3E",IF(COUNT(DRAFT!AX322,DRAFT!BB322)&gt;0,DRAFT!BC322,""))))</f>
        <v/>
      </c>
      <c r="R320" s="2" t="str">
        <f>IF(COUNT($A320)=0,"",IF(Q320="3E","3E",IF(Q320="","I",LOOKUP(Q320/S$2,{0,0.4,0.45,0.5,0.55,0.6,0.65,0.7,0.75,0.8,1},{"F","D","C","C+","B-","B","B+","A-","A","A+"}))))</f>
        <v/>
      </c>
      <c r="S320" s="1" t="str">
        <f>IF(COUNT($A320)=0,"",IF(Q320="","--",IF(Q320="3E","3E",LOOKUP(Q320/S$2,{0,0.4,0.45,0.5,0.55,0.6,0.65,0.7,0.75,0.8,1},{0,2,2.25,2.5,2.75,3,3.25,3.5,3.75,4}))))</f>
        <v/>
      </c>
      <c r="T320" s="2" t="str">
        <f>IF(COUNT($A320)=0,"",IF($A320&lt;&gt;DRAFT!$B322,"ERR",IF(DRAFT!BK322="3E","3E",IF(COUNT(DRAFT!BG322,DRAFT!BK322)&gt;0,DRAFT!BL322,""))))</f>
        <v/>
      </c>
      <c r="U320" s="2" t="str">
        <f>IF(COUNT($A320)=0,"",IF(T320="3E","3E",IF(T320="","I",LOOKUP(T320/V$2,{0,0.4,0.45,0.5,0.55,0.6,0.65,0.7,0.75,0.8,1},{"F","D","C","C+","B-","B","B+","A-","A","A+"}))))</f>
        <v/>
      </c>
      <c r="V320" s="1" t="str">
        <f>IF(COUNT($A320)=0,"",IF(T320="","--",IF(T320="3E","3E",LOOKUP(T320/V$2,{0,0.4,0.45,0.5,0.55,0.6,0.65,0.7,0.75,0.8,1},{0,2,2.25,2.5,2.75,3,3.25,3.5,3.75,4}))))</f>
        <v/>
      </c>
      <c r="W320" s="2" t="str">
        <f>IF(COUNT($A320)=0,"",IF($A320&lt;&gt;DRAFT!$B322,"ERR",IF(DRAFT!BT322="3E","3E",IF(COUNT(DRAFT!BP322,DRAFT!BT322)&gt;0,DRAFT!BU322,""))))</f>
        <v/>
      </c>
      <c r="X320" s="2" t="str">
        <f>IF(COUNT($A320)=0,"",IF(W320="3E","3E",IF(W320="","I",LOOKUP(W320/Y$2,{0,0.4,0.45,0.5,0.55,0.6,0.65,0.7,0.75,0.8,1},{"F","D","C","C+","B-","B","B+","A-","A","A+"}))))</f>
        <v/>
      </c>
      <c r="Y320" s="1" t="str">
        <f>IF(COUNT($A320)=0,"",IF(W320="","--",IF(W320="3E","3E",LOOKUP(W320/Y$2,{0,0.4,0.45,0.5,0.55,0.6,0.65,0.7,0.75,0.8,1},{0,2,2.25,2.5,2.75,3,3.25,3.5,3.75,4}))))</f>
        <v/>
      </c>
      <c r="Z320" s="2" t="str">
        <f>IF(COUNT($A320)=0,"",IF($A320&lt;&gt;DRAFT!$B322,"ERR",IF(DRAFT!CC322="3E","3E",IF(COUNT(DRAFT!BY322,DRAFT!CC322)&gt;0,DRAFT!CD322,""))))</f>
        <v/>
      </c>
      <c r="AA320" s="2" t="str">
        <f>IF(COUNT($A320)=0,"",IF(Z320="3E","3E",IF(Z320="","I",LOOKUP(Z320/AB$2,{0,0.4,0.45,0.5,0.55,0.6,0.65,0.7,0.75,0.8,1},{"F","D","C","C+","B-","B","B+","A-","A","A+"}))))</f>
        <v/>
      </c>
      <c r="AB320" s="1" t="str">
        <f>IF(COUNT($A320)=0,"",IF(Z320="","--",IF(Z320="3E","3E",LOOKUP(Z320/AB$2,{0,0.4,0.45,0.5,0.55,0.6,0.65,0.7,0.75,0.8,1},{0,2,2.25,2.5,2.75,3,3.25,3.5,3.75,4}))))</f>
        <v/>
      </c>
      <c r="AC320" s="2" t="str">
        <f>IF(COUNT($A320)=0,"",IF($A320&lt;&gt;DRAFT!$B322,"ERR",IF(DRAFT!CF322&gt;0,DRAFT!CF322,"")))</f>
        <v/>
      </c>
      <c r="AD320" s="2" t="str">
        <f>IF(COUNT($A320)=0,"",IF(AC320="3E","3E",IF(AC320="","I",LOOKUP(AC320/AE$2,{0,0.4,0.45,0.5,0.55,0.6,0.65,0.7,0.75,0.8,1},{"F","D","C","C+","B-","B","B+","A-","A","A+"}))))</f>
        <v/>
      </c>
      <c r="AE320" s="1" t="str">
        <f>IF(COUNT($A320)=0,"",IF(AC320="","--",IF(AC320="3E","3E",LOOKUP(AC320/AE$2,{0,0.4,0.45,0.5,0.55,0.6,0.65,0.7,0.75,0.8,1},{0,2,2.25,2.5,2.75,3,3.25,3.5,3.75,4}))))</f>
        <v/>
      </c>
      <c r="AF320" s="2" t="str">
        <f>IF(COUNT($A320)=0,"",IF($A320&lt;&gt;DRAFT!$B322,"ERR",IF(DRAFT!CI322&gt;0,DRAFT!CK322,"")))</f>
        <v/>
      </c>
      <c r="AG320" s="2" t="str">
        <f>IF(COUNT($A320)=0,"",IF(AF320="3E","3E",IF(AF320="","I",LOOKUP(AF320/AH$2,{0,0.4,0.45,0.5,0.55,0.6,0.65,0.7,0.75,0.8,1},{"F","D","C","C+","B-","B","B+","A-","A","A+"}))))</f>
        <v/>
      </c>
      <c r="AH320" s="1" t="str">
        <f>IF(COUNT($A320)=0,"",IF(AF320="","--",IF(AF320="3E","3E",LOOKUP(AF320/AH$2,{0,0.4,0.45,0.5,0.55,0.6,0.65,0.7,0.75,0.8,1},{0,2,2.25,2.5,2.75,3,3.25,3.5,3.75,4}))))</f>
        <v/>
      </c>
      <c r="AI320" s="2" t="str">
        <f>IF($A320&lt;&gt;DRAFT!$B322,"ERR",IF(OR(COUNT($A320)=0,COUNT(DRAFT!CL322:CN322,DRAFT!CP322:CR322)=0),"",CEILING(SUM(DRAFT!CO322,DRAFT!CS322,DRAFT!CT322),1)))</f>
        <v/>
      </c>
      <c r="AJ320" s="2" t="str">
        <f>IF(COUNT($A320)=0,"",IF(AI320="3E","3E",IF(AI320="","I",LOOKUP(AI320/AK$2,{0,0.4,0.45,0.5,0.55,0.6,0.65,0.7,0.75,0.8,1},{"F","D","C","C+","B-","B","B+","A-","A","A+"}))))</f>
        <v/>
      </c>
      <c r="AK320" s="1" t="str">
        <f>IF(COUNT($A320)=0,"",IF(AI320="","--",IF(AI320="3E","3E",LOOKUP(AI320/AK$2,{0,0.4,0.45,0.5,0.55,0.6,0.65,0.7,0.75,0.8,1},{0,2,2.25,2.5,2.75,3,3.25,3.5,3.75,4}))))</f>
        <v/>
      </c>
      <c r="AL320" s="4" t="str">
        <f>IF(OR(COUNT($A320)=0,COUNT(B320:AK320)=0),"",IF(COUNTIF(B320:AK320,"3E")&gt;0,"3E",IF(DRAFT!$A322="R",TRUNC(SUMPRODUCT(RGP,RCP)/TCP,3),TRUNC((SUMPRODUCT(--(IMDGP&gt;0)*IMDGP,IMCP)+CEILING(DRAFT!$DB322*42,0.25))/TCP,3))))</f>
        <v/>
      </c>
      <c r="AM320" s="2" t="str">
        <f>IF(OR(COUNT($A320)=0,COUNT(B320:AK320)=0),"",IF(COUNTIF(B320:AK320,"3E")&gt;0,"3E",IF(DRAFT!$A322="R",SUMPRODUCT(--(RGP&gt;=2),RCP),SUMPRODUCT(--(IMDGP&gt;0),--(IMGP=0),IMCP)+DRAFT!$DC322)))</f>
        <v/>
      </c>
      <c r="AN320" s="67" t="str">
        <f>IF(AL320="3E","3E",IF(COUNT($A320)=0,"",IF(COUNT(AI320)=0,"--",ROUND(((CEILING(DRAFT!$CV322*38,0.25)+CEILING(DRAFT!$CX322*38,0.25)+CEILING(DRAFT!$CZ322*42,0.25)+CEILING($AL320*42,0.25))/160),2))))</f>
        <v/>
      </c>
      <c r="AO320" s="2" t="str">
        <f>IF(AN320="3E","3E",IF(COUNT($A320)=0,"",IF(COUNT(AN320)=0,"I",LOOKUP(AN320,{0,2,2.25,2.5,2.75,3,3.25,3.5,3.75,4},{"F","D","C","C+","B-","B","B+","A-","A","A+"}))))</f>
        <v/>
      </c>
      <c r="AP320" s="2" t="str">
        <f>IF(AN320="3E","3E",IF(OR(COUNT(A320)=0,COUNT(AN320)=0),"",DRAFT!CW322+DRAFT!CY322+DRAFT!DA322+N(TABULATION!AM320)))</f>
        <v/>
      </c>
      <c r="AQ320" s="2" t="str">
        <f>IF(OR(COUNT($A320)=0,COUNT(B320:AK320)=0),"",IF(COUNTIF(B320:AM320,"3E")&gt;0,"3E",IF(AND(DRAFT!$A322="IM",OR($AL320&gt;DRAFT!$DB322,$AM320&gt;DRAFT!$DC322)),"IMPROVED",IF(AND(DRAFT!$A322="IM",$AL320&lt;=DRAFT!$DB322,$AM320&lt;=DRAFT!$DC322),"NOT IMPROVED",IF(AND(DRAFT!CU322="S",AH320&gt;=2,AK320&gt;=2,AN320&gt;=2.5,AP320&gt;=144),"PASS","FAIL")))))</f>
        <v/>
      </c>
      <c r="AR320" s="2" t="str">
        <f t="shared" si="8"/>
        <v/>
      </c>
      <c r="AS320" s="2" t="str">
        <f t="shared" si="9"/>
        <v/>
      </c>
    </row>
    <row r="321" spans="1:45" ht="18.95" customHeight="1" x14ac:dyDescent="0.25">
      <c r="A321" s="3" t="str">
        <f>IF(DRAFT!$B323="","",DRAFT!$B323)</f>
        <v/>
      </c>
      <c r="B321" s="2" t="str">
        <f>IF(COUNT($A321)=0,"",IF($A321&lt;&gt;DRAFT!$B323,"ERR",IF(DRAFT!I323="3E","3E",IF(COUNT(DRAFT!E323,DRAFT!I323)&gt;0,DRAFT!J323,""))))</f>
        <v/>
      </c>
      <c r="C321" s="2" t="str">
        <f>IF(COUNT($A321)=0,"",IF(B321="3E","3E",IF(B321="","I",LOOKUP(B321/D$2,{0,0.4,0.45,0.5,0.55,0.6,0.65,0.7,0.75,0.8,1},{"F","D","C","C+","B-","B","B+","A-","A","A+"}))))</f>
        <v/>
      </c>
      <c r="D321" s="1" t="str">
        <f>IF(COUNT($A321)=0,"",IF(B321="","--",IF(B321="3E","3E",LOOKUP(B321/D$2,{0,0.4,0.45,0.5,0.55,0.6,0.65,0.7,0.75,0.8,1},{0,2,2.25,2.5,2.75,3,3.25,3.5,3.75,4}))))</f>
        <v/>
      </c>
      <c r="E321" s="2" t="str">
        <f>IF(COUNT($A321)=0,"",IF($A321&lt;&gt;DRAFT!$B323,"ERR",IF(DRAFT!R323="3E","3E",IF(COUNT(DRAFT!N323,DRAFT!R323)&gt;0,DRAFT!S323,""))))</f>
        <v/>
      </c>
      <c r="F321" s="2" t="str">
        <f>IF(COUNT($A321)=0,"",IF(E321="3E","3E",IF(E321="","I",LOOKUP(E321/G$2,{0,0.4,0.45,0.5,0.55,0.6,0.65,0.7,0.75,0.8,1},{"F","D","C","C+","B-","B","B+","A-","A","A+"}))))</f>
        <v/>
      </c>
      <c r="G321" s="1" t="str">
        <f>IF(COUNT($A321)=0,"",IF(E321="","--",IF(E321="3E","3E",LOOKUP(E321/G$2,{0,0.4,0.45,0.5,0.55,0.6,0.65,0.7,0.75,0.8,1},{0,2,2.25,2.5,2.75,3,3.25,3.5,3.75,4}))))</f>
        <v/>
      </c>
      <c r="H321" s="2" t="str">
        <f>IF(COUNT($A321)=0,"",IF($A321&lt;&gt;DRAFT!$B323,"ERR",IF(DRAFT!AA323="3E","3E",IF(COUNT(DRAFT!W323,DRAFT!AA323)&gt;0,DRAFT!AB323,""))))</f>
        <v/>
      </c>
      <c r="I321" s="2" t="str">
        <f>IF(COUNT($A321)=0,"",IF(H321="3E","3E",IF(H321="","I",LOOKUP(H321/J$2,{0,0.4,0.45,0.5,0.55,0.6,0.65,0.7,0.75,0.8,1},{"F","D","C","C+","B-","B","B+","A-","A","A+"}))))</f>
        <v/>
      </c>
      <c r="J321" s="1" t="str">
        <f>IF(COUNT($A321)=0,"",IF(H321="","--",IF(H321="3E","3E",LOOKUP(H321/J$2,{0,0.4,0.45,0.5,0.55,0.6,0.65,0.7,0.75,0.8,1},{0,2,2.25,2.5,2.75,3,3.25,3.5,3.75,4}))))</f>
        <v/>
      </c>
      <c r="K321" s="2" t="str">
        <f>IF(COUNT($A321)=0,"",IF($A321&lt;&gt;DRAFT!$B323,"ERR",IF(DRAFT!AJ323="3E","3E",IF(COUNT(DRAFT!AF323,DRAFT!AJ323)&gt;0,DRAFT!AK323,""))))</f>
        <v/>
      </c>
      <c r="L321" s="2" t="str">
        <f>IF(COUNT($A321)=0,"",IF(K321="3E","3E",IF(K321="","I",LOOKUP(K321/M$2,{0,0.4,0.45,0.5,0.55,0.6,0.65,0.7,0.75,0.8,1},{"F","D","C","C+","B-","B","B+","A-","A","A+"}))))</f>
        <v/>
      </c>
      <c r="M321" s="1" t="str">
        <f>IF(COUNT($A321)=0,"",IF(K321="","--",IF(K321="3E","3E",LOOKUP(K321/M$2,{0,0.4,0.45,0.5,0.55,0.6,0.65,0.7,0.75,0.8,1},{0,2,2.25,2.5,2.75,3,3.25,3.5,3.75,4}))))</f>
        <v/>
      </c>
      <c r="N321" s="2" t="str">
        <f>IF(COUNT($A321)=0,"",IF($A321&lt;&gt;DRAFT!$B323,"ERR",IF(DRAFT!AS323="3E","3E",IF(COUNT(DRAFT!AO323,DRAFT!AS323)&gt;0,DRAFT!AT323,""))))</f>
        <v/>
      </c>
      <c r="O321" s="2" t="str">
        <f>IF(COUNT($A321)=0,"",IF(N321="3E","3E",IF(N321="","I",LOOKUP(N321/P$2,{0,0.4,0.45,0.5,0.55,0.6,0.65,0.7,0.75,0.8,1},{"F","D","C","C+","B-","B","B+","A-","A","A+"}))))</f>
        <v/>
      </c>
      <c r="P321" s="1" t="str">
        <f>IF(COUNT($A321)=0,"",IF(N321="","--",IF(N321="3E","3E",LOOKUP(N321/P$2,{0,0.4,0.45,0.5,0.55,0.6,0.65,0.7,0.75,0.8,1},{0,2,2.25,2.5,2.75,3,3.25,3.5,3.75,4}))))</f>
        <v/>
      </c>
      <c r="Q321" s="2" t="str">
        <f>IF(COUNT($A321)=0,"",IF($A321&lt;&gt;DRAFT!$B323,"ERR",IF(DRAFT!BB323="3E","3E",IF(COUNT(DRAFT!AX323,DRAFT!BB323)&gt;0,DRAFT!BC323,""))))</f>
        <v/>
      </c>
      <c r="R321" s="2" t="str">
        <f>IF(COUNT($A321)=0,"",IF(Q321="3E","3E",IF(Q321="","I",LOOKUP(Q321/S$2,{0,0.4,0.45,0.5,0.55,0.6,0.65,0.7,0.75,0.8,1},{"F","D","C","C+","B-","B","B+","A-","A","A+"}))))</f>
        <v/>
      </c>
      <c r="S321" s="1" t="str">
        <f>IF(COUNT($A321)=0,"",IF(Q321="","--",IF(Q321="3E","3E",LOOKUP(Q321/S$2,{0,0.4,0.45,0.5,0.55,0.6,0.65,0.7,0.75,0.8,1},{0,2,2.25,2.5,2.75,3,3.25,3.5,3.75,4}))))</f>
        <v/>
      </c>
      <c r="T321" s="2" t="str">
        <f>IF(COUNT($A321)=0,"",IF($A321&lt;&gt;DRAFT!$B323,"ERR",IF(DRAFT!BK323="3E","3E",IF(COUNT(DRAFT!BG323,DRAFT!BK323)&gt;0,DRAFT!BL323,""))))</f>
        <v/>
      </c>
      <c r="U321" s="2" t="str">
        <f>IF(COUNT($A321)=0,"",IF(T321="3E","3E",IF(T321="","I",LOOKUP(T321/V$2,{0,0.4,0.45,0.5,0.55,0.6,0.65,0.7,0.75,0.8,1},{"F","D","C","C+","B-","B","B+","A-","A","A+"}))))</f>
        <v/>
      </c>
      <c r="V321" s="1" t="str">
        <f>IF(COUNT($A321)=0,"",IF(T321="","--",IF(T321="3E","3E",LOOKUP(T321/V$2,{0,0.4,0.45,0.5,0.55,0.6,0.65,0.7,0.75,0.8,1},{0,2,2.25,2.5,2.75,3,3.25,3.5,3.75,4}))))</f>
        <v/>
      </c>
      <c r="W321" s="2" t="str">
        <f>IF(COUNT($A321)=0,"",IF($A321&lt;&gt;DRAFT!$B323,"ERR",IF(DRAFT!BT323="3E","3E",IF(COUNT(DRAFT!BP323,DRAFT!BT323)&gt;0,DRAFT!BU323,""))))</f>
        <v/>
      </c>
      <c r="X321" s="2" t="str">
        <f>IF(COUNT($A321)=0,"",IF(W321="3E","3E",IF(W321="","I",LOOKUP(W321/Y$2,{0,0.4,0.45,0.5,0.55,0.6,0.65,0.7,0.75,0.8,1},{"F","D","C","C+","B-","B","B+","A-","A","A+"}))))</f>
        <v/>
      </c>
      <c r="Y321" s="1" t="str">
        <f>IF(COUNT($A321)=0,"",IF(W321="","--",IF(W321="3E","3E",LOOKUP(W321/Y$2,{0,0.4,0.45,0.5,0.55,0.6,0.65,0.7,0.75,0.8,1},{0,2,2.25,2.5,2.75,3,3.25,3.5,3.75,4}))))</f>
        <v/>
      </c>
      <c r="Z321" s="2" t="str">
        <f>IF(COUNT($A321)=0,"",IF($A321&lt;&gt;DRAFT!$B323,"ERR",IF(DRAFT!CC323="3E","3E",IF(COUNT(DRAFT!BY323,DRAFT!CC323)&gt;0,DRAFT!CD323,""))))</f>
        <v/>
      </c>
      <c r="AA321" s="2" t="str">
        <f>IF(COUNT($A321)=0,"",IF(Z321="3E","3E",IF(Z321="","I",LOOKUP(Z321/AB$2,{0,0.4,0.45,0.5,0.55,0.6,0.65,0.7,0.75,0.8,1},{"F","D","C","C+","B-","B","B+","A-","A","A+"}))))</f>
        <v/>
      </c>
      <c r="AB321" s="1" t="str">
        <f>IF(COUNT($A321)=0,"",IF(Z321="","--",IF(Z321="3E","3E",LOOKUP(Z321/AB$2,{0,0.4,0.45,0.5,0.55,0.6,0.65,0.7,0.75,0.8,1},{0,2,2.25,2.5,2.75,3,3.25,3.5,3.75,4}))))</f>
        <v/>
      </c>
      <c r="AC321" s="2" t="str">
        <f>IF(COUNT($A321)=0,"",IF($A321&lt;&gt;DRAFT!$B323,"ERR",IF(DRAFT!CF323&gt;0,DRAFT!CF323,"")))</f>
        <v/>
      </c>
      <c r="AD321" s="2" t="str">
        <f>IF(COUNT($A321)=0,"",IF(AC321="3E","3E",IF(AC321="","I",LOOKUP(AC321/AE$2,{0,0.4,0.45,0.5,0.55,0.6,0.65,0.7,0.75,0.8,1},{"F","D","C","C+","B-","B","B+","A-","A","A+"}))))</f>
        <v/>
      </c>
      <c r="AE321" s="1" t="str">
        <f>IF(COUNT($A321)=0,"",IF(AC321="","--",IF(AC321="3E","3E",LOOKUP(AC321/AE$2,{0,0.4,0.45,0.5,0.55,0.6,0.65,0.7,0.75,0.8,1},{0,2,2.25,2.5,2.75,3,3.25,3.5,3.75,4}))))</f>
        <v/>
      </c>
      <c r="AF321" s="2" t="str">
        <f>IF(COUNT($A321)=0,"",IF($A321&lt;&gt;DRAFT!$B323,"ERR",IF(DRAFT!CI323&gt;0,DRAFT!CK323,"")))</f>
        <v/>
      </c>
      <c r="AG321" s="2" t="str">
        <f>IF(COUNT($A321)=0,"",IF(AF321="3E","3E",IF(AF321="","I",LOOKUP(AF321/AH$2,{0,0.4,0.45,0.5,0.55,0.6,0.65,0.7,0.75,0.8,1},{"F","D","C","C+","B-","B","B+","A-","A","A+"}))))</f>
        <v/>
      </c>
      <c r="AH321" s="1" t="str">
        <f>IF(COUNT($A321)=0,"",IF(AF321="","--",IF(AF321="3E","3E",LOOKUP(AF321/AH$2,{0,0.4,0.45,0.5,0.55,0.6,0.65,0.7,0.75,0.8,1},{0,2,2.25,2.5,2.75,3,3.25,3.5,3.75,4}))))</f>
        <v/>
      </c>
      <c r="AI321" s="2" t="str">
        <f>IF($A321&lt;&gt;DRAFT!$B323,"ERR",IF(OR(COUNT($A321)=0,COUNT(DRAFT!CL323:CN323,DRAFT!CP323:CR323)=0),"",CEILING(SUM(DRAFT!CO323,DRAFT!CS323,DRAFT!CT323),1)))</f>
        <v/>
      </c>
      <c r="AJ321" s="2" t="str">
        <f>IF(COUNT($A321)=0,"",IF(AI321="3E","3E",IF(AI321="","I",LOOKUP(AI321/AK$2,{0,0.4,0.45,0.5,0.55,0.6,0.65,0.7,0.75,0.8,1},{"F","D","C","C+","B-","B","B+","A-","A","A+"}))))</f>
        <v/>
      </c>
      <c r="AK321" s="1" t="str">
        <f>IF(COUNT($A321)=0,"",IF(AI321="","--",IF(AI321="3E","3E",LOOKUP(AI321/AK$2,{0,0.4,0.45,0.5,0.55,0.6,0.65,0.7,0.75,0.8,1},{0,2,2.25,2.5,2.75,3,3.25,3.5,3.75,4}))))</f>
        <v/>
      </c>
      <c r="AL321" s="4" t="str">
        <f>IF(OR(COUNT($A321)=0,COUNT(B321:AK321)=0),"",IF(COUNTIF(B321:AK321,"3E")&gt;0,"3E",IF(DRAFT!$A323="R",TRUNC(SUMPRODUCT(RGP,RCP)/TCP,3),TRUNC((SUMPRODUCT(--(IMDGP&gt;0)*IMDGP,IMCP)+CEILING(DRAFT!$DB323*42,0.25))/TCP,3))))</f>
        <v/>
      </c>
      <c r="AM321" s="2" t="str">
        <f>IF(OR(COUNT($A321)=0,COUNT(B321:AK321)=0),"",IF(COUNTIF(B321:AK321,"3E")&gt;0,"3E",IF(DRAFT!$A323="R",SUMPRODUCT(--(RGP&gt;=2),RCP),SUMPRODUCT(--(IMDGP&gt;0),--(IMGP=0),IMCP)+DRAFT!$DC323)))</f>
        <v/>
      </c>
      <c r="AN321" s="67" t="str">
        <f>IF(AL321="3E","3E",IF(COUNT($A321)=0,"",IF(COUNT(AI321)=0,"--",ROUND(((CEILING(DRAFT!$CV323*38,0.25)+CEILING(DRAFT!$CX323*38,0.25)+CEILING(DRAFT!$CZ323*42,0.25)+CEILING($AL321*42,0.25))/160),2))))</f>
        <v/>
      </c>
      <c r="AO321" s="2" t="str">
        <f>IF(AN321="3E","3E",IF(COUNT($A321)=0,"",IF(COUNT(AN321)=0,"I",LOOKUP(AN321,{0,2,2.25,2.5,2.75,3,3.25,3.5,3.75,4},{"F","D","C","C+","B-","B","B+","A-","A","A+"}))))</f>
        <v/>
      </c>
      <c r="AP321" s="2" t="str">
        <f>IF(AN321="3E","3E",IF(OR(COUNT(A321)=0,COUNT(AN321)=0),"",DRAFT!CW323+DRAFT!CY323+DRAFT!DA323+N(TABULATION!AM321)))</f>
        <v/>
      </c>
      <c r="AQ321" s="2" t="str">
        <f>IF(OR(COUNT($A321)=0,COUNT(B321:AK321)=0),"",IF(COUNTIF(B321:AM321,"3E")&gt;0,"3E",IF(AND(DRAFT!$A323="IM",OR($AL321&gt;DRAFT!$DB323,$AM321&gt;DRAFT!$DC323)),"IMPROVED",IF(AND(DRAFT!$A323="IM",$AL321&lt;=DRAFT!$DB323,$AM321&lt;=DRAFT!$DC323),"NOT IMPROVED",IF(AND(DRAFT!CU323="S",AH321&gt;=2,AK321&gt;=2,AN321&gt;=2.5,AP321&gt;=144),"PASS","FAIL")))))</f>
        <v/>
      </c>
      <c r="AR321" s="2" t="str">
        <f t="shared" si="8"/>
        <v/>
      </c>
      <c r="AS321" s="2" t="str">
        <f t="shared" si="9"/>
        <v/>
      </c>
    </row>
    <row r="322" spans="1:45" ht="18.95" customHeight="1" x14ac:dyDescent="0.25">
      <c r="A322" s="3" t="str">
        <f>IF(DRAFT!$B324="","",DRAFT!$B324)</f>
        <v/>
      </c>
      <c r="B322" s="2" t="str">
        <f>IF(COUNT($A322)=0,"",IF($A322&lt;&gt;DRAFT!$B324,"ERR",IF(DRAFT!I324="3E","3E",IF(COUNT(DRAFT!E324,DRAFT!I324)&gt;0,DRAFT!J324,""))))</f>
        <v/>
      </c>
      <c r="C322" s="2" t="str">
        <f>IF(COUNT($A322)=0,"",IF(B322="3E","3E",IF(B322="","I",LOOKUP(B322/D$2,{0,0.4,0.45,0.5,0.55,0.6,0.65,0.7,0.75,0.8,1},{"F","D","C","C+","B-","B","B+","A-","A","A+"}))))</f>
        <v/>
      </c>
      <c r="D322" s="1" t="str">
        <f>IF(COUNT($A322)=0,"",IF(B322="","--",IF(B322="3E","3E",LOOKUP(B322/D$2,{0,0.4,0.45,0.5,0.55,0.6,0.65,0.7,0.75,0.8,1},{0,2,2.25,2.5,2.75,3,3.25,3.5,3.75,4}))))</f>
        <v/>
      </c>
      <c r="E322" s="2" t="str">
        <f>IF(COUNT($A322)=0,"",IF($A322&lt;&gt;DRAFT!$B324,"ERR",IF(DRAFT!R324="3E","3E",IF(COUNT(DRAFT!N324,DRAFT!R324)&gt;0,DRAFT!S324,""))))</f>
        <v/>
      </c>
      <c r="F322" s="2" t="str">
        <f>IF(COUNT($A322)=0,"",IF(E322="3E","3E",IF(E322="","I",LOOKUP(E322/G$2,{0,0.4,0.45,0.5,0.55,0.6,0.65,0.7,0.75,0.8,1},{"F","D","C","C+","B-","B","B+","A-","A","A+"}))))</f>
        <v/>
      </c>
      <c r="G322" s="1" t="str">
        <f>IF(COUNT($A322)=0,"",IF(E322="","--",IF(E322="3E","3E",LOOKUP(E322/G$2,{0,0.4,0.45,0.5,0.55,0.6,0.65,0.7,0.75,0.8,1},{0,2,2.25,2.5,2.75,3,3.25,3.5,3.75,4}))))</f>
        <v/>
      </c>
      <c r="H322" s="2" t="str">
        <f>IF(COUNT($A322)=0,"",IF($A322&lt;&gt;DRAFT!$B324,"ERR",IF(DRAFT!AA324="3E","3E",IF(COUNT(DRAFT!W324,DRAFT!AA324)&gt;0,DRAFT!AB324,""))))</f>
        <v/>
      </c>
      <c r="I322" s="2" t="str">
        <f>IF(COUNT($A322)=0,"",IF(H322="3E","3E",IF(H322="","I",LOOKUP(H322/J$2,{0,0.4,0.45,0.5,0.55,0.6,0.65,0.7,0.75,0.8,1},{"F","D","C","C+","B-","B","B+","A-","A","A+"}))))</f>
        <v/>
      </c>
      <c r="J322" s="1" t="str">
        <f>IF(COUNT($A322)=0,"",IF(H322="","--",IF(H322="3E","3E",LOOKUP(H322/J$2,{0,0.4,0.45,0.5,0.55,0.6,0.65,0.7,0.75,0.8,1},{0,2,2.25,2.5,2.75,3,3.25,3.5,3.75,4}))))</f>
        <v/>
      </c>
      <c r="K322" s="2" t="str">
        <f>IF(COUNT($A322)=0,"",IF($A322&lt;&gt;DRAFT!$B324,"ERR",IF(DRAFT!AJ324="3E","3E",IF(COUNT(DRAFT!AF324,DRAFT!AJ324)&gt;0,DRAFT!AK324,""))))</f>
        <v/>
      </c>
      <c r="L322" s="2" t="str">
        <f>IF(COUNT($A322)=0,"",IF(K322="3E","3E",IF(K322="","I",LOOKUP(K322/M$2,{0,0.4,0.45,0.5,0.55,0.6,0.65,0.7,0.75,0.8,1},{"F","D","C","C+","B-","B","B+","A-","A","A+"}))))</f>
        <v/>
      </c>
      <c r="M322" s="1" t="str">
        <f>IF(COUNT($A322)=0,"",IF(K322="","--",IF(K322="3E","3E",LOOKUP(K322/M$2,{0,0.4,0.45,0.5,0.55,0.6,0.65,0.7,0.75,0.8,1},{0,2,2.25,2.5,2.75,3,3.25,3.5,3.75,4}))))</f>
        <v/>
      </c>
      <c r="N322" s="2" t="str">
        <f>IF(COUNT($A322)=0,"",IF($A322&lt;&gt;DRAFT!$B324,"ERR",IF(DRAFT!AS324="3E","3E",IF(COUNT(DRAFT!AO324,DRAFT!AS324)&gt;0,DRAFT!AT324,""))))</f>
        <v/>
      </c>
      <c r="O322" s="2" t="str">
        <f>IF(COUNT($A322)=0,"",IF(N322="3E","3E",IF(N322="","I",LOOKUP(N322/P$2,{0,0.4,0.45,0.5,0.55,0.6,0.65,0.7,0.75,0.8,1},{"F","D","C","C+","B-","B","B+","A-","A","A+"}))))</f>
        <v/>
      </c>
      <c r="P322" s="1" t="str">
        <f>IF(COUNT($A322)=0,"",IF(N322="","--",IF(N322="3E","3E",LOOKUP(N322/P$2,{0,0.4,0.45,0.5,0.55,0.6,0.65,0.7,0.75,0.8,1},{0,2,2.25,2.5,2.75,3,3.25,3.5,3.75,4}))))</f>
        <v/>
      </c>
      <c r="Q322" s="2" t="str">
        <f>IF(COUNT($A322)=0,"",IF($A322&lt;&gt;DRAFT!$B324,"ERR",IF(DRAFT!BB324="3E","3E",IF(COUNT(DRAFT!AX324,DRAFT!BB324)&gt;0,DRAFT!BC324,""))))</f>
        <v/>
      </c>
      <c r="R322" s="2" t="str">
        <f>IF(COUNT($A322)=0,"",IF(Q322="3E","3E",IF(Q322="","I",LOOKUP(Q322/S$2,{0,0.4,0.45,0.5,0.55,0.6,0.65,0.7,0.75,0.8,1},{"F","D","C","C+","B-","B","B+","A-","A","A+"}))))</f>
        <v/>
      </c>
      <c r="S322" s="1" t="str">
        <f>IF(COUNT($A322)=0,"",IF(Q322="","--",IF(Q322="3E","3E",LOOKUP(Q322/S$2,{0,0.4,0.45,0.5,0.55,0.6,0.65,0.7,0.75,0.8,1},{0,2,2.25,2.5,2.75,3,3.25,3.5,3.75,4}))))</f>
        <v/>
      </c>
      <c r="T322" s="2" t="str">
        <f>IF(COUNT($A322)=0,"",IF($A322&lt;&gt;DRAFT!$B324,"ERR",IF(DRAFT!BK324="3E","3E",IF(COUNT(DRAFT!BG324,DRAFT!BK324)&gt;0,DRAFT!BL324,""))))</f>
        <v/>
      </c>
      <c r="U322" s="2" t="str">
        <f>IF(COUNT($A322)=0,"",IF(T322="3E","3E",IF(T322="","I",LOOKUP(T322/V$2,{0,0.4,0.45,0.5,0.55,0.6,0.65,0.7,0.75,0.8,1},{"F","D","C","C+","B-","B","B+","A-","A","A+"}))))</f>
        <v/>
      </c>
      <c r="V322" s="1" t="str">
        <f>IF(COUNT($A322)=0,"",IF(T322="","--",IF(T322="3E","3E",LOOKUP(T322/V$2,{0,0.4,0.45,0.5,0.55,0.6,0.65,0.7,0.75,0.8,1},{0,2,2.25,2.5,2.75,3,3.25,3.5,3.75,4}))))</f>
        <v/>
      </c>
      <c r="W322" s="2" t="str">
        <f>IF(COUNT($A322)=0,"",IF($A322&lt;&gt;DRAFT!$B324,"ERR",IF(DRAFT!BT324="3E","3E",IF(COUNT(DRAFT!BP324,DRAFT!BT324)&gt;0,DRAFT!BU324,""))))</f>
        <v/>
      </c>
      <c r="X322" s="2" t="str">
        <f>IF(COUNT($A322)=0,"",IF(W322="3E","3E",IF(W322="","I",LOOKUP(W322/Y$2,{0,0.4,0.45,0.5,0.55,0.6,0.65,0.7,0.75,0.8,1},{"F","D","C","C+","B-","B","B+","A-","A","A+"}))))</f>
        <v/>
      </c>
      <c r="Y322" s="1" t="str">
        <f>IF(COUNT($A322)=0,"",IF(W322="","--",IF(W322="3E","3E",LOOKUP(W322/Y$2,{0,0.4,0.45,0.5,0.55,0.6,0.65,0.7,0.75,0.8,1},{0,2,2.25,2.5,2.75,3,3.25,3.5,3.75,4}))))</f>
        <v/>
      </c>
      <c r="Z322" s="2" t="str">
        <f>IF(COUNT($A322)=0,"",IF($A322&lt;&gt;DRAFT!$B324,"ERR",IF(DRAFT!CC324="3E","3E",IF(COUNT(DRAFT!BY324,DRAFT!CC324)&gt;0,DRAFT!CD324,""))))</f>
        <v/>
      </c>
      <c r="AA322" s="2" t="str">
        <f>IF(COUNT($A322)=0,"",IF(Z322="3E","3E",IF(Z322="","I",LOOKUP(Z322/AB$2,{0,0.4,0.45,0.5,0.55,0.6,0.65,0.7,0.75,0.8,1},{"F","D","C","C+","B-","B","B+","A-","A","A+"}))))</f>
        <v/>
      </c>
      <c r="AB322" s="1" t="str">
        <f>IF(COUNT($A322)=0,"",IF(Z322="","--",IF(Z322="3E","3E",LOOKUP(Z322/AB$2,{0,0.4,0.45,0.5,0.55,0.6,0.65,0.7,0.75,0.8,1},{0,2,2.25,2.5,2.75,3,3.25,3.5,3.75,4}))))</f>
        <v/>
      </c>
      <c r="AC322" s="2" t="str">
        <f>IF(COUNT($A322)=0,"",IF($A322&lt;&gt;DRAFT!$B324,"ERR",IF(DRAFT!CF324&gt;0,DRAFT!CF324,"")))</f>
        <v/>
      </c>
      <c r="AD322" s="2" t="str">
        <f>IF(COUNT($A322)=0,"",IF(AC322="3E","3E",IF(AC322="","I",LOOKUP(AC322/AE$2,{0,0.4,0.45,0.5,0.55,0.6,0.65,0.7,0.75,0.8,1},{"F","D","C","C+","B-","B","B+","A-","A","A+"}))))</f>
        <v/>
      </c>
      <c r="AE322" s="1" t="str">
        <f>IF(COUNT($A322)=0,"",IF(AC322="","--",IF(AC322="3E","3E",LOOKUP(AC322/AE$2,{0,0.4,0.45,0.5,0.55,0.6,0.65,0.7,0.75,0.8,1},{0,2,2.25,2.5,2.75,3,3.25,3.5,3.75,4}))))</f>
        <v/>
      </c>
      <c r="AF322" s="2" t="str">
        <f>IF(COUNT($A322)=0,"",IF($A322&lt;&gt;DRAFT!$B324,"ERR",IF(DRAFT!CI324&gt;0,DRAFT!CK324,"")))</f>
        <v/>
      </c>
      <c r="AG322" s="2" t="str">
        <f>IF(COUNT($A322)=0,"",IF(AF322="3E","3E",IF(AF322="","I",LOOKUP(AF322/AH$2,{0,0.4,0.45,0.5,0.55,0.6,0.65,0.7,0.75,0.8,1},{"F","D","C","C+","B-","B","B+","A-","A","A+"}))))</f>
        <v/>
      </c>
      <c r="AH322" s="1" t="str">
        <f>IF(COUNT($A322)=0,"",IF(AF322="","--",IF(AF322="3E","3E",LOOKUP(AF322/AH$2,{0,0.4,0.45,0.5,0.55,0.6,0.65,0.7,0.75,0.8,1},{0,2,2.25,2.5,2.75,3,3.25,3.5,3.75,4}))))</f>
        <v/>
      </c>
      <c r="AI322" s="2" t="str">
        <f>IF($A322&lt;&gt;DRAFT!$B324,"ERR",IF(OR(COUNT($A322)=0,COUNT(DRAFT!CL324:CN324,DRAFT!CP324:CR324)=0),"",CEILING(SUM(DRAFT!CO324,DRAFT!CS324,DRAFT!CT324),1)))</f>
        <v/>
      </c>
      <c r="AJ322" s="2" t="str">
        <f>IF(COUNT($A322)=0,"",IF(AI322="3E","3E",IF(AI322="","I",LOOKUP(AI322/AK$2,{0,0.4,0.45,0.5,0.55,0.6,0.65,0.7,0.75,0.8,1},{"F","D","C","C+","B-","B","B+","A-","A","A+"}))))</f>
        <v/>
      </c>
      <c r="AK322" s="1" t="str">
        <f>IF(COUNT($A322)=0,"",IF(AI322="","--",IF(AI322="3E","3E",LOOKUP(AI322/AK$2,{0,0.4,0.45,0.5,0.55,0.6,0.65,0.7,0.75,0.8,1},{0,2,2.25,2.5,2.75,3,3.25,3.5,3.75,4}))))</f>
        <v/>
      </c>
      <c r="AL322" s="4" t="str">
        <f>IF(OR(COUNT($A322)=0,COUNT(B322:AK322)=0),"",IF(COUNTIF(B322:AK322,"3E")&gt;0,"3E",IF(DRAFT!$A324="R",TRUNC(SUMPRODUCT(RGP,RCP)/TCP,3),TRUNC((SUMPRODUCT(--(IMDGP&gt;0)*IMDGP,IMCP)+CEILING(DRAFT!$DB324*42,0.25))/TCP,3))))</f>
        <v/>
      </c>
      <c r="AM322" s="2" t="str">
        <f>IF(OR(COUNT($A322)=0,COUNT(B322:AK322)=0),"",IF(COUNTIF(B322:AK322,"3E")&gt;0,"3E",IF(DRAFT!$A324="R",SUMPRODUCT(--(RGP&gt;=2),RCP),SUMPRODUCT(--(IMDGP&gt;0),--(IMGP=0),IMCP)+DRAFT!$DC324)))</f>
        <v/>
      </c>
      <c r="AN322" s="67" t="str">
        <f>IF(AL322="3E","3E",IF(COUNT($A322)=0,"",IF(COUNT(AI322)=0,"--",ROUND(((CEILING(DRAFT!$CV324*38,0.25)+CEILING(DRAFT!$CX324*38,0.25)+CEILING(DRAFT!$CZ324*42,0.25)+CEILING($AL322*42,0.25))/160),2))))</f>
        <v/>
      </c>
      <c r="AO322" s="2" t="str">
        <f>IF(AN322="3E","3E",IF(COUNT($A322)=0,"",IF(COUNT(AN322)=0,"I",LOOKUP(AN322,{0,2,2.25,2.5,2.75,3,3.25,3.5,3.75,4},{"F","D","C","C+","B-","B","B+","A-","A","A+"}))))</f>
        <v/>
      </c>
      <c r="AP322" s="2" t="str">
        <f>IF(AN322="3E","3E",IF(OR(COUNT(A322)=0,COUNT(AN322)=0),"",DRAFT!CW324+DRAFT!CY324+DRAFT!DA324+N(TABULATION!AM322)))</f>
        <v/>
      </c>
      <c r="AQ322" s="2" t="str">
        <f>IF(OR(COUNT($A322)=0,COUNT(B322:AK322)=0),"",IF(COUNTIF(B322:AM322,"3E")&gt;0,"3E",IF(AND(DRAFT!$A324="IM",OR($AL322&gt;DRAFT!$DB324,$AM322&gt;DRAFT!$DC324)),"IMPROVED",IF(AND(DRAFT!$A324="IM",$AL322&lt;=DRAFT!$DB324,$AM322&lt;=DRAFT!$DC324),"NOT IMPROVED",IF(AND(DRAFT!CU324="S",AH322&gt;=2,AK322&gt;=2,AN322&gt;=2.5,AP322&gt;=144),"PASS","FAIL")))))</f>
        <v/>
      </c>
      <c r="AR322" s="2" t="str">
        <f t="shared" si="8"/>
        <v/>
      </c>
      <c r="AS322" s="2" t="str">
        <f t="shared" si="9"/>
        <v/>
      </c>
    </row>
    <row r="323" spans="1:45" ht="18.95" customHeight="1" x14ac:dyDescent="0.25">
      <c r="A323" s="3" t="str">
        <f>IF(DRAFT!$B325="","",DRAFT!$B325)</f>
        <v/>
      </c>
      <c r="B323" s="2" t="str">
        <f>IF(COUNT($A323)=0,"",IF($A323&lt;&gt;DRAFT!$B325,"ERR",IF(DRAFT!I325="3E","3E",IF(COUNT(DRAFT!E325,DRAFT!I325)&gt;0,DRAFT!J325,""))))</f>
        <v/>
      </c>
      <c r="C323" s="2" t="str">
        <f>IF(COUNT($A323)=0,"",IF(B323="3E","3E",IF(B323="","I",LOOKUP(B323/D$2,{0,0.4,0.45,0.5,0.55,0.6,0.65,0.7,0.75,0.8,1},{"F","D","C","C+","B-","B","B+","A-","A","A+"}))))</f>
        <v/>
      </c>
      <c r="D323" s="1" t="str">
        <f>IF(COUNT($A323)=0,"",IF(B323="","--",IF(B323="3E","3E",LOOKUP(B323/D$2,{0,0.4,0.45,0.5,0.55,0.6,0.65,0.7,0.75,0.8,1},{0,2,2.25,2.5,2.75,3,3.25,3.5,3.75,4}))))</f>
        <v/>
      </c>
      <c r="E323" s="2" t="str">
        <f>IF(COUNT($A323)=0,"",IF($A323&lt;&gt;DRAFT!$B325,"ERR",IF(DRAFT!R325="3E","3E",IF(COUNT(DRAFT!N325,DRAFT!R325)&gt;0,DRAFT!S325,""))))</f>
        <v/>
      </c>
      <c r="F323" s="2" t="str">
        <f>IF(COUNT($A323)=0,"",IF(E323="3E","3E",IF(E323="","I",LOOKUP(E323/G$2,{0,0.4,0.45,0.5,0.55,0.6,0.65,0.7,0.75,0.8,1},{"F","D","C","C+","B-","B","B+","A-","A","A+"}))))</f>
        <v/>
      </c>
      <c r="G323" s="1" t="str">
        <f>IF(COUNT($A323)=0,"",IF(E323="","--",IF(E323="3E","3E",LOOKUP(E323/G$2,{0,0.4,0.45,0.5,0.55,0.6,0.65,0.7,0.75,0.8,1},{0,2,2.25,2.5,2.75,3,3.25,3.5,3.75,4}))))</f>
        <v/>
      </c>
      <c r="H323" s="2" t="str">
        <f>IF(COUNT($A323)=0,"",IF($A323&lt;&gt;DRAFT!$B325,"ERR",IF(DRAFT!AA325="3E","3E",IF(COUNT(DRAFT!W325,DRAFT!AA325)&gt;0,DRAFT!AB325,""))))</f>
        <v/>
      </c>
      <c r="I323" s="2" t="str">
        <f>IF(COUNT($A323)=0,"",IF(H323="3E","3E",IF(H323="","I",LOOKUP(H323/J$2,{0,0.4,0.45,0.5,0.55,0.6,0.65,0.7,0.75,0.8,1},{"F","D","C","C+","B-","B","B+","A-","A","A+"}))))</f>
        <v/>
      </c>
      <c r="J323" s="1" t="str">
        <f>IF(COUNT($A323)=0,"",IF(H323="","--",IF(H323="3E","3E",LOOKUP(H323/J$2,{0,0.4,0.45,0.5,0.55,0.6,0.65,0.7,0.75,0.8,1},{0,2,2.25,2.5,2.75,3,3.25,3.5,3.75,4}))))</f>
        <v/>
      </c>
      <c r="K323" s="2" t="str">
        <f>IF(COUNT($A323)=0,"",IF($A323&lt;&gt;DRAFT!$B325,"ERR",IF(DRAFT!AJ325="3E","3E",IF(COUNT(DRAFT!AF325,DRAFT!AJ325)&gt;0,DRAFT!AK325,""))))</f>
        <v/>
      </c>
      <c r="L323" s="2" t="str">
        <f>IF(COUNT($A323)=0,"",IF(K323="3E","3E",IF(K323="","I",LOOKUP(K323/M$2,{0,0.4,0.45,0.5,0.55,0.6,0.65,0.7,0.75,0.8,1},{"F","D","C","C+","B-","B","B+","A-","A","A+"}))))</f>
        <v/>
      </c>
      <c r="M323" s="1" t="str">
        <f>IF(COUNT($A323)=0,"",IF(K323="","--",IF(K323="3E","3E",LOOKUP(K323/M$2,{0,0.4,0.45,0.5,0.55,0.6,0.65,0.7,0.75,0.8,1},{0,2,2.25,2.5,2.75,3,3.25,3.5,3.75,4}))))</f>
        <v/>
      </c>
      <c r="N323" s="2" t="str">
        <f>IF(COUNT($A323)=0,"",IF($A323&lt;&gt;DRAFT!$B325,"ERR",IF(DRAFT!AS325="3E","3E",IF(COUNT(DRAFT!AO325,DRAFT!AS325)&gt;0,DRAFT!AT325,""))))</f>
        <v/>
      </c>
      <c r="O323" s="2" t="str">
        <f>IF(COUNT($A323)=0,"",IF(N323="3E","3E",IF(N323="","I",LOOKUP(N323/P$2,{0,0.4,0.45,0.5,0.55,0.6,0.65,0.7,0.75,0.8,1},{"F","D","C","C+","B-","B","B+","A-","A","A+"}))))</f>
        <v/>
      </c>
      <c r="P323" s="1" t="str">
        <f>IF(COUNT($A323)=0,"",IF(N323="","--",IF(N323="3E","3E",LOOKUP(N323/P$2,{0,0.4,0.45,0.5,0.55,0.6,0.65,0.7,0.75,0.8,1},{0,2,2.25,2.5,2.75,3,3.25,3.5,3.75,4}))))</f>
        <v/>
      </c>
      <c r="Q323" s="2" t="str">
        <f>IF(COUNT($A323)=0,"",IF($A323&lt;&gt;DRAFT!$B325,"ERR",IF(DRAFT!BB325="3E","3E",IF(COUNT(DRAFT!AX325,DRAFT!BB325)&gt;0,DRAFT!BC325,""))))</f>
        <v/>
      </c>
      <c r="R323" s="2" t="str">
        <f>IF(COUNT($A323)=0,"",IF(Q323="3E","3E",IF(Q323="","I",LOOKUP(Q323/S$2,{0,0.4,0.45,0.5,0.55,0.6,0.65,0.7,0.75,0.8,1},{"F","D","C","C+","B-","B","B+","A-","A","A+"}))))</f>
        <v/>
      </c>
      <c r="S323" s="1" t="str">
        <f>IF(COUNT($A323)=0,"",IF(Q323="","--",IF(Q323="3E","3E",LOOKUP(Q323/S$2,{0,0.4,0.45,0.5,0.55,0.6,0.65,0.7,0.75,0.8,1},{0,2,2.25,2.5,2.75,3,3.25,3.5,3.75,4}))))</f>
        <v/>
      </c>
      <c r="T323" s="2" t="str">
        <f>IF(COUNT($A323)=0,"",IF($A323&lt;&gt;DRAFT!$B325,"ERR",IF(DRAFT!BK325="3E","3E",IF(COUNT(DRAFT!BG325,DRAFT!BK325)&gt;0,DRAFT!BL325,""))))</f>
        <v/>
      </c>
      <c r="U323" s="2" t="str">
        <f>IF(COUNT($A323)=0,"",IF(T323="3E","3E",IF(T323="","I",LOOKUP(T323/V$2,{0,0.4,0.45,0.5,0.55,0.6,0.65,0.7,0.75,0.8,1},{"F","D","C","C+","B-","B","B+","A-","A","A+"}))))</f>
        <v/>
      </c>
      <c r="V323" s="1" t="str">
        <f>IF(COUNT($A323)=0,"",IF(T323="","--",IF(T323="3E","3E",LOOKUP(T323/V$2,{0,0.4,0.45,0.5,0.55,0.6,0.65,0.7,0.75,0.8,1},{0,2,2.25,2.5,2.75,3,3.25,3.5,3.75,4}))))</f>
        <v/>
      </c>
      <c r="W323" s="2" t="str">
        <f>IF(COUNT($A323)=0,"",IF($A323&lt;&gt;DRAFT!$B325,"ERR",IF(DRAFT!BT325="3E","3E",IF(COUNT(DRAFT!BP325,DRAFT!BT325)&gt;0,DRAFT!BU325,""))))</f>
        <v/>
      </c>
      <c r="X323" s="2" t="str">
        <f>IF(COUNT($A323)=0,"",IF(W323="3E","3E",IF(W323="","I",LOOKUP(W323/Y$2,{0,0.4,0.45,0.5,0.55,0.6,0.65,0.7,0.75,0.8,1},{"F","D","C","C+","B-","B","B+","A-","A","A+"}))))</f>
        <v/>
      </c>
      <c r="Y323" s="1" t="str">
        <f>IF(COUNT($A323)=0,"",IF(W323="","--",IF(W323="3E","3E",LOOKUP(W323/Y$2,{0,0.4,0.45,0.5,0.55,0.6,0.65,0.7,0.75,0.8,1},{0,2,2.25,2.5,2.75,3,3.25,3.5,3.75,4}))))</f>
        <v/>
      </c>
      <c r="Z323" s="2" t="str">
        <f>IF(COUNT($A323)=0,"",IF($A323&lt;&gt;DRAFT!$B325,"ERR",IF(DRAFT!CC325="3E","3E",IF(COUNT(DRAFT!BY325,DRAFT!CC325)&gt;0,DRAFT!CD325,""))))</f>
        <v/>
      </c>
      <c r="AA323" s="2" t="str">
        <f>IF(COUNT($A323)=0,"",IF(Z323="3E","3E",IF(Z323="","I",LOOKUP(Z323/AB$2,{0,0.4,0.45,0.5,0.55,0.6,0.65,0.7,0.75,0.8,1},{"F","D","C","C+","B-","B","B+","A-","A","A+"}))))</f>
        <v/>
      </c>
      <c r="AB323" s="1" t="str">
        <f>IF(COUNT($A323)=0,"",IF(Z323="","--",IF(Z323="3E","3E",LOOKUP(Z323/AB$2,{0,0.4,0.45,0.5,0.55,0.6,0.65,0.7,0.75,0.8,1},{0,2,2.25,2.5,2.75,3,3.25,3.5,3.75,4}))))</f>
        <v/>
      </c>
      <c r="AC323" s="2" t="str">
        <f>IF(COUNT($A323)=0,"",IF($A323&lt;&gt;DRAFT!$B325,"ERR",IF(DRAFT!CF325&gt;0,DRAFT!CF325,"")))</f>
        <v/>
      </c>
      <c r="AD323" s="2" t="str">
        <f>IF(COUNT($A323)=0,"",IF(AC323="3E","3E",IF(AC323="","I",LOOKUP(AC323/AE$2,{0,0.4,0.45,0.5,0.55,0.6,0.65,0.7,0.75,0.8,1},{"F","D","C","C+","B-","B","B+","A-","A","A+"}))))</f>
        <v/>
      </c>
      <c r="AE323" s="1" t="str">
        <f>IF(COUNT($A323)=0,"",IF(AC323="","--",IF(AC323="3E","3E",LOOKUP(AC323/AE$2,{0,0.4,0.45,0.5,0.55,0.6,0.65,0.7,0.75,0.8,1},{0,2,2.25,2.5,2.75,3,3.25,3.5,3.75,4}))))</f>
        <v/>
      </c>
      <c r="AF323" s="2" t="str">
        <f>IF(COUNT($A323)=0,"",IF($A323&lt;&gt;DRAFT!$B325,"ERR",IF(DRAFT!CI325&gt;0,DRAFT!CK325,"")))</f>
        <v/>
      </c>
      <c r="AG323" s="2" t="str">
        <f>IF(COUNT($A323)=0,"",IF(AF323="3E","3E",IF(AF323="","I",LOOKUP(AF323/AH$2,{0,0.4,0.45,0.5,0.55,0.6,0.65,0.7,0.75,0.8,1},{"F","D","C","C+","B-","B","B+","A-","A","A+"}))))</f>
        <v/>
      </c>
      <c r="AH323" s="1" t="str">
        <f>IF(COUNT($A323)=0,"",IF(AF323="","--",IF(AF323="3E","3E",LOOKUP(AF323/AH$2,{0,0.4,0.45,0.5,0.55,0.6,0.65,0.7,0.75,0.8,1},{0,2,2.25,2.5,2.75,3,3.25,3.5,3.75,4}))))</f>
        <v/>
      </c>
      <c r="AI323" s="2" t="str">
        <f>IF($A323&lt;&gt;DRAFT!$B325,"ERR",IF(OR(COUNT($A323)=0,COUNT(DRAFT!CL325:CN325,DRAFT!CP325:CR325)=0),"",CEILING(SUM(DRAFT!CO325,DRAFT!CS325,DRAFT!CT325),1)))</f>
        <v/>
      </c>
      <c r="AJ323" s="2" t="str">
        <f>IF(COUNT($A323)=0,"",IF(AI323="3E","3E",IF(AI323="","I",LOOKUP(AI323/AK$2,{0,0.4,0.45,0.5,0.55,0.6,0.65,0.7,0.75,0.8,1},{"F","D","C","C+","B-","B","B+","A-","A","A+"}))))</f>
        <v/>
      </c>
      <c r="AK323" s="1" t="str">
        <f>IF(COUNT($A323)=0,"",IF(AI323="","--",IF(AI323="3E","3E",LOOKUP(AI323/AK$2,{0,0.4,0.45,0.5,0.55,0.6,0.65,0.7,0.75,0.8,1},{0,2,2.25,2.5,2.75,3,3.25,3.5,3.75,4}))))</f>
        <v/>
      </c>
      <c r="AL323" s="4" t="str">
        <f>IF(OR(COUNT($A323)=0,COUNT(B323:AK323)=0),"",IF(COUNTIF(B323:AK323,"3E")&gt;0,"3E",IF(DRAFT!$A325="R",TRUNC(SUMPRODUCT(RGP,RCP)/TCP,3),TRUNC((SUMPRODUCT(--(IMDGP&gt;0)*IMDGP,IMCP)+CEILING(DRAFT!$DB325*42,0.25))/TCP,3))))</f>
        <v/>
      </c>
      <c r="AM323" s="2" t="str">
        <f>IF(OR(COUNT($A323)=0,COUNT(B323:AK323)=0),"",IF(COUNTIF(B323:AK323,"3E")&gt;0,"3E",IF(DRAFT!$A325="R",SUMPRODUCT(--(RGP&gt;=2),RCP),SUMPRODUCT(--(IMDGP&gt;0),--(IMGP=0),IMCP)+DRAFT!$DC325)))</f>
        <v/>
      </c>
      <c r="AN323" s="67" t="str">
        <f>IF(AL323="3E","3E",IF(COUNT($A323)=0,"",IF(COUNT(AI323)=0,"--",ROUND(((CEILING(DRAFT!$CV325*38,0.25)+CEILING(DRAFT!$CX325*38,0.25)+CEILING(DRAFT!$CZ325*42,0.25)+CEILING($AL323*42,0.25))/160),2))))</f>
        <v/>
      </c>
      <c r="AO323" s="2" t="str">
        <f>IF(AN323="3E","3E",IF(COUNT($A323)=0,"",IF(COUNT(AN323)=0,"I",LOOKUP(AN323,{0,2,2.25,2.5,2.75,3,3.25,3.5,3.75,4},{"F","D","C","C+","B-","B","B+","A-","A","A+"}))))</f>
        <v/>
      </c>
      <c r="AP323" s="2" t="str">
        <f>IF(AN323="3E","3E",IF(OR(COUNT(A323)=0,COUNT(AN323)=0),"",DRAFT!CW325+DRAFT!CY325+DRAFT!DA325+N(TABULATION!AM323)))</f>
        <v/>
      </c>
      <c r="AQ323" s="2" t="str">
        <f>IF(OR(COUNT($A323)=0,COUNT(B323:AK323)=0),"",IF(COUNTIF(B323:AM323,"3E")&gt;0,"3E",IF(AND(DRAFT!$A325="IM",OR($AL323&gt;DRAFT!$DB325,$AM323&gt;DRAFT!$DC325)),"IMPROVED",IF(AND(DRAFT!$A325="IM",$AL323&lt;=DRAFT!$DB325,$AM323&lt;=DRAFT!$DC325),"NOT IMPROVED",IF(AND(DRAFT!CU325="S",AH323&gt;=2,AK323&gt;=2,AN323&gt;=2.5,AP323&gt;=144),"PASS","FAIL")))))</f>
        <v/>
      </c>
      <c r="AR323" s="2" t="str">
        <f t="shared" si="8"/>
        <v/>
      </c>
      <c r="AS323" s="2" t="str">
        <f t="shared" si="9"/>
        <v/>
      </c>
    </row>
    <row r="324" spans="1:45" ht="18.95" customHeight="1" x14ac:dyDescent="0.25">
      <c r="A324" s="3" t="str">
        <f>IF(DRAFT!$B326="","",DRAFT!$B326)</f>
        <v/>
      </c>
      <c r="B324" s="2" t="str">
        <f>IF(COUNT($A324)=0,"",IF($A324&lt;&gt;DRAFT!$B326,"ERR",IF(DRAFT!I326="3E","3E",IF(COUNT(DRAFT!E326,DRAFT!I326)&gt;0,DRAFT!J326,""))))</f>
        <v/>
      </c>
      <c r="C324" s="2" t="str">
        <f>IF(COUNT($A324)=0,"",IF(B324="3E","3E",IF(B324="","I",LOOKUP(B324/D$2,{0,0.4,0.45,0.5,0.55,0.6,0.65,0.7,0.75,0.8,1},{"F","D","C","C+","B-","B","B+","A-","A","A+"}))))</f>
        <v/>
      </c>
      <c r="D324" s="1" t="str">
        <f>IF(COUNT($A324)=0,"",IF(B324="","--",IF(B324="3E","3E",LOOKUP(B324/D$2,{0,0.4,0.45,0.5,0.55,0.6,0.65,0.7,0.75,0.8,1},{0,2,2.25,2.5,2.75,3,3.25,3.5,3.75,4}))))</f>
        <v/>
      </c>
      <c r="E324" s="2" t="str">
        <f>IF(COUNT($A324)=0,"",IF($A324&lt;&gt;DRAFT!$B326,"ERR",IF(DRAFT!R326="3E","3E",IF(COUNT(DRAFT!N326,DRAFT!R326)&gt;0,DRAFT!S326,""))))</f>
        <v/>
      </c>
      <c r="F324" s="2" t="str">
        <f>IF(COUNT($A324)=0,"",IF(E324="3E","3E",IF(E324="","I",LOOKUP(E324/G$2,{0,0.4,0.45,0.5,0.55,0.6,0.65,0.7,0.75,0.8,1},{"F","D","C","C+","B-","B","B+","A-","A","A+"}))))</f>
        <v/>
      </c>
      <c r="G324" s="1" t="str">
        <f>IF(COUNT($A324)=0,"",IF(E324="","--",IF(E324="3E","3E",LOOKUP(E324/G$2,{0,0.4,0.45,0.5,0.55,0.6,0.65,0.7,0.75,0.8,1},{0,2,2.25,2.5,2.75,3,3.25,3.5,3.75,4}))))</f>
        <v/>
      </c>
      <c r="H324" s="2" t="str">
        <f>IF(COUNT($A324)=0,"",IF($A324&lt;&gt;DRAFT!$B326,"ERR",IF(DRAFT!AA326="3E","3E",IF(COUNT(DRAFT!W326,DRAFT!AA326)&gt;0,DRAFT!AB326,""))))</f>
        <v/>
      </c>
      <c r="I324" s="2" t="str">
        <f>IF(COUNT($A324)=0,"",IF(H324="3E","3E",IF(H324="","I",LOOKUP(H324/J$2,{0,0.4,0.45,0.5,0.55,0.6,0.65,0.7,0.75,0.8,1},{"F","D","C","C+","B-","B","B+","A-","A","A+"}))))</f>
        <v/>
      </c>
      <c r="J324" s="1" t="str">
        <f>IF(COUNT($A324)=0,"",IF(H324="","--",IF(H324="3E","3E",LOOKUP(H324/J$2,{0,0.4,0.45,0.5,0.55,0.6,0.65,0.7,0.75,0.8,1},{0,2,2.25,2.5,2.75,3,3.25,3.5,3.75,4}))))</f>
        <v/>
      </c>
      <c r="K324" s="2" t="str">
        <f>IF(COUNT($A324)=0,"",IF($A324&lt;&gt;DRAFT!$B326,"ERR",IF(DRAFT!AJ326="3E","3E",IF(COUNT(DRAFT!AF326,DRAFT!AJ326)&gt;0,DRAFT!AK326,""))))</f>
        <v/>
      </c>
      <c r="L324" s="2" t="str">
        <f>IF(COUNT($A324)=0,"",IF(K324="3E","3E",IF(K324="","I",LOOKUP(K324/M$2,{0,0.4,0.45,0.5,0.55,0.6,0.65,0.7,0.75,0.8,1},{"F","D","C","C+","B-","B","B+","A-","A","A+"}))))</f>
        <v/>
      </c>
      <c r="M324" s="1" t="str">
        <f>IF(COUNT($A324)=0,"",IF(K324="","--",IF(K324="3E","3E",LOOKUP(K324/M$2,{0,0.4,0.45,0.5,0.55,0.6,0.65,0.7,0.75,0.8,1},{0,2,2.25,2.5,2.75,3,3.25,3.5,3.75,4}))))</f>
        <v/>
      </c>
      <c r="N324" s="2" t="str">
        <f>IF(COUNT($A324)=0,"",IF($A324&lt;&gt;DRAFT!$B326,"ERR",IF(DRAFT!AS326="3E","3E",IF(COUNT(DRAFT!AO326,DRAFT!AS326)&gt;0,DRAFT!AT326,""))))</f>
        <v/>
      </c>
      <c r="O324" s="2" t="str">
        <f>IF(COUNT($A324)=0,"",IF(N324="3E","3E",IF(N324="","I",LOOKUP(N324/P$2,{0,0.4,0.45,0.5,0.55,0.6,0.65,0.7,0.75,0.8,1},{"F","D","C","C+","B-","B","B+","A-","A","A+"}))))</f>
        <v/>
      </c>
      <c r="P324" s="1" t="str">
        <f>IF(COUNT($A324)=0,"",IF(N324="","--",IF(N324="3E","3E",LOOKUP(N324/P$2,{0,0.4,0.45,0.5,0.55,0.6,0.65,0.7,0.75,0.8,1},{0,2,2.25,2.5,2.75,3,3.25,3.5,3.75,4}))))</f>
        <v/>
      </c>
      <c r="Q324" s="2" t="str">
        <f>IF(COUNT($A324)=0,"",IF($A324&lt;&gt;DRAFT!$B326,"ERR",IF(DRAFT!BB326="3E","3E",IF(COUNT(DRAFT!AX326,DRAFT!BB326)&gt;0,DRAFT!BC326,""))))</f>
        <v/>
      </c>
      <c r="R324" s="2" t="str">
        <f>IF(COUNT($A324)=0,"",IF(Q324="3E","3E",IF(Q324="","I",LOOKUP(Q324/S$2,{0,0.4,0.45,0.5,0.55,0.6,0.65,0.7,0.75,0.8,1},{"F","D","C","C+","B-","B","B+","A-","A","A+"}))))</f>
        <v/>
      </c>
      <c r="S324" s="1" t="str">
        <f>IF(COUNT($A324)=0,"",IF(Q324="","--",IF(Q324="3E","3E",LOOKUP(Q324/S$2,{0,0.4,0.45,0.5,0.55,0.6,0.65,0.7,0.75,0.8,1},{0,2,2.25,2.5,2.75,3,3.25,3.5,3.75,4}))))</f>
        <v/>
      </c>
      <c r="T324" s="2" t="str">
        <f>IF(COUNT($A324)=0,"",IF($A324&lt;&gt;DRAFT!$B326,"ERR",IF(DRAFT!BK326="3E","3E",IF(COUNT(DRAFT!BG326,DRAFT!BK326)&gt;0,DRAFT!BL326,""))))</f>
        <v/>
      </c>
      <c r="U324" s="2" t="str">
        <f>IF(COUNT($A324)=0,"",IF(T324="3E","3E",IF(T324="","I",LOOKUP(T324/V$2,{0,0.4,0.45,0.5,0.55,0.6,0.65,0.7,0.75,0.8,1},{"F","D","C","C+","B-","B","B+","A-","A","A+"}))))</f>
        <v/>
      </c>
      <c r="V324" s="1" t="str">
        <f>IF(COUNT($A324)=0,"",IF(T324="","--",IF(T324="3E","3E",LOOKUP(T324/V$2,{0,0.4,0.45,0.5,0.55,0.6,0.65,0.7,0.75,0.8,1},{0,2,2.25,2.5,2.75,3,3.25,3.5,3.75,4}))))</f>
        <v/>
      </c>
      <c r="W324" s="2" t="str">
        <f>IF(COUNT($A324)=0,"",IF($A324&lt;&gt;DRAFT!$B326,"ERR",IF(DRAFT!BT326="3E","3E",IF(COUNT(DRAFT!BP326,DRAFT!BT326)&gt;0,DRAFT!BU326,""))))</f>
        <v/>
      </c>
      <c r="X324" s="2" t="str">
        <f>IF(COUNT($A324)=0,"",IF(W324="3E","3E",IF(W324="","I",LOOKUP(W324/Y$2,{0,0.4,0.45,0.5,0.55,0.6,0.65,0.7,0.75,0.8,1},{"F","D","C","C+","B-","B","B+","A-","A","A+"}))))</f>
        <v/>
      </c>
      <c r="Y324" s="1" t="str">
        <f>IF(COUNT($A324)=0,"",IF(W324="","--",IF(W324="3E","3E",LOOKUP(W324/Y$2,{0,0.4,0.45,0.5,0.55,0.6,0.65,0.7,0.75,0.8,1},{0,2,2.25,2.5,2.75,3,3.25,3.5,3.75,4}))))</f>
        <v/>
      </c>
      <c r="Z324" s="2" t="str">
        <f>IF(COUNT($A324)=0,"",IF($A324&lt;&gt;DRAFT!$B326,"ERR",IF(DRAFT!CC326="3E","3E",IF(COUNT(DRAFT!BY326,DRAFT!CC326)&gt;0,DRAFT!CD326,""))))</f>
        <v/>
      </c>
      <c r="AA324" s="2" t="str">
        <f>IF(COUNT($A324)=0,"",IF(Z324="3E","3E",IF(Z324="","I",LOOKUP(Z324/AB$2,{0,0.4,0.45,0.5,0.55,0.6,0.65,0.7,0.75,0.8,1},{"F","D","C","C+","B-","B","B+","A-","A","A+"}))))</f>
        <v/>
      </c>
      <c r="AB324" s="1" t="str">
        <f>IF(COUNT($A324)=0,"",IF(Z324="","--",IF(Z324="3E","3E",LOOKUP(Z324/AB$2,{0,0.4,0.45,0.5,0.55,0.6,0.65,0.7,0.75,0.8,1},{0,2,2.25,2.5,2.75,3,3.25,3.5,3.75,4}))))</f>
        <v/>
      </c>
      <c r="AC324" s="2" t="str">
        <f>IF(COUNT($A324)=0,"",IF($A324&lt;&gt;DRAFT!$B326,"ERR",IF(DRAFT!CF326&gt;0,DRAFT!CF326,"")))</f>
        <v/>
      </c>
      <c r="AD324" s="2" t="str">
        <f>IF(COUNT($A324)=0,"",IF(AC324="3E","3E",IF(AC324="","I",LOOKUP(AC324/AE$2,{0,0.4,0.45,0.5,0.55,0.6,0.65,0.7,0.75,0.8,1},{"F","D","C","C+","B-","B","B+","A-","A","A+"}))))</f>
        <v/>
      </c>
      <c r="AE324" s="1" t="str">
        <f>IF(COUNT($A324)=0,"",IF(AC324="","--",IF(AC324="3E","3E",LOOKUP(AC324/AE$2,{0,0.4,0.45,0.5,0.55,0.6,0.65,0.7,0.75,0.8,1},{0,2,2.25,2.5,2.75,3,3.25,3.5,3.75,4}))))</f>
        <v/>
      </c>
      <c r="AF324" s="2" t="str">
        <f>IF(COUNT($A324)=0,"",IF($A324&lt;&gt;DRAFT!$B326,"ERR",IF(DRAFT!CI326&gt;0,DRAFT!CK326,"")))</f>
        <v/>
      </c>
      <c r="AG324" s="2" t="str">
        <f>IF(COUNT($A324)=0,"",IF(AF324="3E","3E",IF(AF324="","I",LOOKUP(AF324/AH$2,{0,0.4,0.45,0.5,0.55,0.6,0.65,0.7,0.75,0.8,1},{"F","D","C","C+","B-","B","B+","A-","A","A+"}))))</f>
        <v/>
      </c>
      <c r="AH324" s="1" t="str">
        <f>IF(COUNT($A324)=0,"",IF(AF324="","--",IF(AF324="3E","3E",LOOKUP(AF324/AH$2,{0,0.4,0.45,0.5,0.55,0.6,0.65,0.7,0.75,0.8,1},{0,2,2.25,2.5,2.75,3,3.25,3.5,3.75,4}))))</f>
        <v/>
      </c>
      <c r="AI324" s="2" t="str">
        <f>IF($A324&lt;&gt;DRAFT!$B326,"ERR",IF(OR(COUNT($A324)=0,COUNT(DRAFT!CL326:CN326,DRAFT!CP326:CR326)=0),"",CEILING(SUM(DRAFT!CO326,DRAFT!CS326,DRAFT!CT326),1)))</f>
        <v/>
      </c>
      <c r="AJ324" s="2" t="str">
        <f>IF(COUNT($A324)=0,"",IF(AI324="3E","3E",IF(AI324="","I",LOOKUP(AI324/AK$2,{0,0.4,0.45,0.5,0.55,0.6,0.65,0.7,0.75,0.8,1},{"F","D","C","C+","B-","B","B+","A-","A","A+"}))))</f>
        <v/>
      </c>
      <c r="AK324" s="1" t="str">
        <f>IF(COUNT($A324)=0,"",IF(AI324="","--",IF(AI324="3E","3E",LOOKUP(AI324/AK$2,{0,0.4,0.45,0.5,0.55,0.6,0.65,0.7,0.75,0.8,1},{0,2,2.25,2.5,2.75,3,3.25,3.5,3.75,4}))))</f>
        <v/>
      </c>
      <c r="AL324" s="4" t="str">
        <f>IF(OR(COUNT($A324)=0,COUNT(B324:AK324)=0),"",IF(COUNTIF(B324:AK324,"3E")&gt;0,"3E",IF(DRAFT!$A326="R",TRUNC(SUMPRODUCT(RGP,RCP)/TCP,3),TRUNC((SUMPRODUCT(--(IMDGP&gt;0)*IMDGP,IMCP)+CEILING(DRAFT!$DB326*42,0.25))/TCP,3))))</f>
        <v/>
      </c>
      <c r="AM324" s="2" t="str">
        <f>IF(OR(COUNT($A324)=0,COUNT(B324:AK324)=0),"",IF(COUNTIF(B324:AK324,"3E")&gt;0,"3E",IF(DRAFT!$A326="R",SUMPRODUCT(--(RGP&gt;=2),RCP),SUMPRODUCT(--(IMDGP&gt;0),--(IMGP=0),IMCP)+DRAFT!$DC326)))</f>
        <v/>
      </c>
      <c r="AN324" s="67" t="str">
        <f>IF(AL324="3E","3E",IF(COUNT($A324)=0,"",IF(COUNT(AI324)=0,"--",ROUND(((CEILING(DRAFT!$CV326*38,0.25)+CEILING(DRAFT!$CX326*38,0.25)+CEILING(DRAFT!$CZ326*42,0.25)+CEILING($AL324*42,0.25))/160),2))))</f>
        <v/>
      </c>
      <c r="AO324" s="2" t="str">
        <f>IF(AN324="3E","3E",IF(COUNT($A324)=0,"",IF(COUNT(AN324)=0,"I",LOOKUP(AN324,{0,2,2.25,2.5,2.75,3,3.25,3.5,3.75,4},{"F","D","C","C+","B-","B","B+","A-","A","A+"}))))</f>
        <v/>
      </c>
      <c r="AP324" s="2" t="str">
        <f>IF(AN324="3E","3E",IF(OR(COUNT(A324)=0,COUNT(AN324)=0),"",DRAFT!CW326+DRAFT!CY326+DRAFT!DA326+N(TABULATION!AM324)))</f>
        <v/>
      </c>
      <c r="AQ324" s="2" t="str">
        <f>IF(OR(COUNT($A324)=0,COUNT(B324:AK324)=0),"",IF(COUNTIF(B324:AM324,"3E")&gt;0,"3E",IF(AND(DRAFT!$A326="IM",OR($AL324&gt;DRAFT!$DB326,$AM324&gt;DRAFT!$DC326)),"IMPROVED",IF(AND(DRAFT!$A326="IM",$AL324&lt;=DRAFT!$DB326,$AM324&lt;=DRAFT!$DC326),"NOT IMPROVED",IF(AND(DRAFT!CU326="S",AH324&gt;=2,AK324&gt;=2,AN324&gt;=2.5,AP324&gt;=144),"PASS","FAIL")))))</f>
        <v/>
      </c>
      <c r="AR324" s="2" t="str">
        <f t="shared" si="8"/>
        <v/>
      </c>
      <c r="AS324" s="2" t="str">
        <f t="shared" si="9"/>
        <v/>
      </c>
    </row>
    <row r="325" spans="1:45" ht="18.95" customHeight="1" x14ac:dyDescent="0.25">
      <c r="A325" s="3" t="str">
        <f>IF(DRAFT!$B327="","",DRAFT!$B327)</f>
        <v/>
      </c>
      <c r="B325" s="2" t="str">
        <f>IF(COUNT($A325)=0,"",IF($A325&lt;&gt;DRAFT!$B327,"ERR",IF(DRAFT!I327="3E","3E",IF(COUNT(DRAFT!E327,DRAFT!I327)&gt;0,DRAFT!J327,""))))</f>
        <v/>
      </c>
      <c r="C325" s="2" t="str">
        <f>IF(COUNT($A325)=0,"",IF(B325="3E","3E",IF(B325="","I",LOOKUP(B325/D$2,{0,0.4,0.45,0.5,0.55,0.6,0.65,0.7,0.75,0.8,1},{"F","D","C","C+","B-","B","B+","A-","A","A+"}))))</f>
        <v/>
      </c>
      <c r="D325" s="1" t="str">
        <f>IF(COUNT($A325)=0,"",IF(B325="","--",IF(B325="3E","3E",LOOKUP(B325/D$2,{0,0.4,0.45,0.5,0.55,0.6,0.65,0.7,0.75,0.8,1},{0,2,2.25,2.5,2.75,3,3.25,3.5,3.75,4}))))</f>
        <v/>
      </c>
      <c r="E325" s="2" t="str">
        <f>IF(COUNT($A325)=0,"",IF($A325&lt;&gt;DRAFT!$B327,"ERR",IF(DRAFT!R327="3E","3E",IF(COUNT(DRAFT!N327,DRAFT!R327)&gt;0,DRAFT!S327,""))))</f>
        <v/>
      </c>
      <c r="F325" s="2" t="str">
        <f>IF(COUNT($A325)=0,"",IF(E325="3E","3E",IF(E325="","I",LOOKUP(E325/G$2,{0,0.4,0.45,0.5,0.55,0.6,0.65,0.7,0.75,0.8,1},{"F","D","C","C+","B-","B","B+","A-","A","A+"}))))</f>
        <v/>
      </c>
      <c r="G325" s="1" t="str">
        <f>IF(COUNT($A325)=0,"",IF(E325="","--",IF(E325="3E","3E",LOOKUP(E325/G$2,{0,0.4,0.45,0.5,0.55,0.6,0.65,0.7,0.75,0.8,1},{0,2,2.25,2.5,2.75,3,3.25,3.5,3.75,4}))))</f>
        <v/>
      </c>
      <c r="H325" s="2" t="str">
        <f>IF(COUNT($A325)=0,"",IF($A325&lt;&gt;DRAFT!$B327,"ERR",IF(DRAFT!AA327="3E","3E",IF(COUNT(DRAFT!W327,DRAFT!AA327)&gt;0,DRAFT!AB327,""))))</f>
        <v/>
      </c>
      <c r="I325" s="2" t="str">
        <f>IF(COUNT($A325)=0,"",IF(H325="3E","3E",IF(H325="","I",LOOKUP(H325/J$2,{0,0.4,0.45,0.5,0.55,0.6,0.65,0.7,0.75,0.8,1},{"F","D","C","C+","B-","B","B+","A-","A","A+"}))))</f>
        <v/>
      </c>
      <c r="J325" s="1" t="str">
        <f>IF(COUNT($A325)=0,"",IF(H325="","--",IF(H325="3E","3E",LOOKUP(H325/J$2,{0,0.4,0.45,0.5,0.55,0.6,0.65,0.7,0.75,0.8,1},{0,2,2.25,2.5,2.75,3,3.25,3.5,3.75,4}))))</f>
        <v/>
      </c>
      <c r="K325" s="2" t="str">
        <f>IF(COUNT($A325)=0,"",IF($A325&lt;&gt;DRAFT!$B327,"ERR",IF(DRAFT!AJ327="3E","3E",IF(COUNT(DRAFT!AF327,DRAFT!AJ327)&gt;0,DRAFT!AK327,""))))</f>
        <v/>
      </c>
      <c r="L325" s="2" t="str">
        <f>IF(COUNT($A325)=0,"",IF(K325="3E","3E",IF(K325="","I",LOOKUP(K325/M$2,{0,0.4,0.45,0.5,0.55,0.6,0.65,0.7,0.75,0.8,1},{"F","D","C","C+","B-","B","B+","A-","A","A+"}))))</f>
        <v/>
      </c>
      <c r="M325" s="1" t="str">
        <f>IF(COUNT($A325)=0,"",IF(K325="","--",IF(K325="3E","3E",LOOKUP(K325/M$2,{0,0.4,0.45,0.5,0.55,0.6,0.65,0.7,0.75,0.8,1},{0,2,2.25,2.5,2.75,3,3.25,3.5,3.75,4}))))</f>
        <v/>
      </c>
      <c r="N325" s="2" t="str">
        <f>IF(COUNT($A325)=0,"",IF($A325&lt;&gt;DRAFT!$B327,"ERR",IF(DRAFT!AS327="3E","3E",IF(COUNT(DRAFT!AO327,DRAFT!AS327)&gt;0,DRAFT!AT327,""))))</f>
        <v/>
      </c>
      <c r="O325" s="2" t="str">
        <f>IF(COUNT($A325)=0,"",IF(N325="3E","3E",IF(N325="","I",LOOKUP(N325/P$2,{0,0.4,0.45,0.5,0.55,0.6,0.65,0.7,0.75,0.8,1},{"F","D","C","C+","B-","B","B+","A-","A","A+"}))))</f>
        <v/>
      </c>
      <c r="P325" s="1" t="str">
        <f>IF(COUNT($A325)=0,"",IF(N325="","--",IF(N325="3E","3E",LOOKUP(N325/P$2,{0,0.4,0.45,0.5,0.55,0.6,0.65,0.7,0.75,0.8,1},{0,2,2.25,2.5,2.75,3,3.25,3.5,3.75,4}))))</f>
        <v/>
      </c>
      <c r="Q325" s="2" t="str">
        <f>IF(COUNT($A325)=0,"",IF($A325&lt;&gt;DRAFT!$B327,"ERR",IF(DRAFT!BB327="3E","3E",IF(COUNT(DRAFT!AX327,DRAFT!BB327)&gt;0,DRAFT!BC327,""))))</f>
        <v/>
      </c>
      <c r="R325" s="2" t="str">
        <f>IF(COUNT($A325)=0,"",IF(Q325="3E","3E",IF(Q325="","I",LOOKUP(Q325/S$2,{0,0.4,0.45,0.5,0.55,0.6,0.65,0.7,0.75,0.8,1},{"F","D","C","C+","B-","B","B+","A-","A","A+"}))))</f>
        <v/>
      </c>
      <c r="S325" s="1" t="str">
        <f>IF(COUNT($A325)=0,"",IF(Q325="","--",IF(Q325="3E","3E",LOOKUP(Q325/S$2,{0,0.4,0.45,0.5,0.55,0.6,0.65,0.7,0.75,0.8,1},{0,2,2.25,2.5,2.75,3,3.25,3.5,3.75,4}))))</f>
        <v/>
      </c>
      <c r="T325" s="2" t="str">
        <f>IF(COUNT($A325)=0,"",IF($A325&lt;&gt;DRAFT!$B327,"ERR",IF(DRAFT!BK327="3E","3E",IF(COUNT(DRAFT!BG327,DRAFT!BK327)&gt;0,DRAFT!BL327,""))))</f>
        <v/>
      </c>
      <c r="U325" s="2" t="str">
        <f>IF(COUNT($A325)=0,"",IF(T325="3E","3E",IF(T325="","I",LOOKUP(T325/V$2,{0,0.4,0.45,0.5,0.55,0.6,0.65,0.7,0.75,0.8,1},{"F","D","C","C+","B-","B","B+","A-","A","A+"}))))</f>
        <v/>
      </c>
      <c r="V325" s="1" t="str">
        <f>IF(COUNT($A325)=0,"",IF(T325="","--",IF(T325="3E","3E",LOOKUP(T325/V$2,{0,0.4,0.45,0.5,0.55,0.6,0.65,0.7,0.75,0.8,1},{0,2,2.25,2.5,2.75,3,3.25,3.5,3.75,4}))))</f>
        <v/>
      </c>
      <c r="W325" s="2" t="str">
        <f>IF(COUNT($A325)=0,"",IF($A325&lt;&gt;DRAFT!$B327,"ERR",IF(DRAFT!BT327="3E","3E",IF(COUNT(DRAFT!BP327,DRAFT!BT327)&gt;0,DRAFT!BU327,""))))</f>
        <v/>
      </c>
      <c r="X325" s="2" t="str">
        <f>IF(COUNT($A325)=0,"",IF(W325="3E","3E",IF(W325="","I",LOOKUP(W325/Y$2,{0,0.4,0.45,0.5,0.55,0.6,0.65,0.7,0.75,0.8,1},{"F","D","C","C+","B-","B","B+","A-","A","A+"}))))</f>
        <v/>
      </c>
      <c r="Y325" s="1" t="str">
        <f>IF(COUNT($A325)=0,"",IF(W325="","--",IF(W325="3E","3E",LOOKUP(W325/Y$2,{0,0.4,0.45,0.5,0.55,0.6,0.65,0.7,0.75,0.8,1},{0,2,2.25,2.5,2.75,3,3.25,3.5,3.75,4}))))</f>
        <v/>
      </c>
      <c r="Z325" s="2" t="str">
        <f>IF(COUNT($A325)=0,"",IF($A325&lt;&gt;DRAFT!$B327,"ERR",IF(DRAFT!CC327="3E","3E",IF(COUNT(DRAFT!BY327,DRAFT!CC327)&gt;0,DRAFT!CD327,""))))</f>
        <v/>
      </c>
      <c r="AA325" s="2" t="str">
        <f>IF(COUNT($A325)=0,"",IF(Z325="3E","3E",IF(Z325="","I",LOOKUP(Z325/AB$2,{0,0.4,0.45,0.5,0.55,0.6,0.65,0.7,0.75,0.8,1},{"F","D","C","C+","B-","B","B+","A-","A","A+"}))))</f>
        <v/>
      </c>
      <c r="AB325" s="1" t="str">
        <f>IF(COUNT($A325)=0,"",IF(Z325="","--",IF(Z325="3E","3E",LOOKUP(Z325/AB$2,{0,0.4,0.45,0.5,0.55,0.6,0.65,0.7,0.75,0.8,1},{0,2,2.25,2.5,2.75,3,3.25,3.5,3.75,4}))))</f>
        <v/>
      </c>
      <c r="AC325" s="2" t="str">
        <f>IF(COUNT($A325)=0,"",IF($A325&lt;&gt;DRAFT!$B327,"ERR",IF(DRAFT!CF327&gt;0,DRAFT!CF327,"")))</f>
        <v/>
      </c>
      <c r="AD325" s="2" t="str">
        <f>IF(COUNT($A325)=0,"",IF(AC325="3E","3E",IF(AC325="","I",LOOKUP(AC325/AE$2,{0,0.4,0.45,0.5,0.55,0.6,0.65,0.7,0.75,0.8,1},{"F","D","C","C+","B-","B","B+","A-","A","A+"}))))</f>
        <v/>
      </c>
      <c r="AE325" s="1" t="str">
        <f>IF(COUNT($A325)=0,"",IF(AC325="","--",IF(AC325="3E","3E",LOOKUP(AC325/AE$2,{0,0.4,0.45,0.5,0.55,0.6,0.65,0.7,0.75,0.8,1},{0,2,2.25,2.5,2.75,3,3.25,3.5,3.75,4}))))</f>
        <v/>
      </c>
      <c r="AF325" s="2" t="str">
        <f>IF(COUNT($A325)=0,"",IF($A325&lt;&gt;DRAFT!$B327,"ERR",IF(DRAFT!CI327&gt;0,DRAFT!CK327,"")))</f>
        <v/>
      </c>
      <c r="AG325" s="2" t="str">
        <f>IF(COUNT($A325)=0,"",IF(AF325="3E","3E",IF(AF325="","I",LOOKUP(AF325/AH$2,{0,0.4,0.45,0.5,0.55,0.6,0.65,0.7,0.75,0.8,1},{"F","D","C","C+","B-","B","B+","A-","A","A+"}))))</f>
        <v/>
      </c>
      <c r="AH325" s="1" t="str">
        <f>IF(COUNT($A325)=0,"",IF(AF325="","--",IF(AF325="3E","3E",LOOKUP(AF325/AH$2,{0,0.4,0.45,0.5,0.55,0.6,0.65,0.7,0.75,0.8,1},{0,2,2.25,2.5,2.75,3,3.25,3.5,3.75,4}))))</f>
        <v/>
      </c>
      <c r="AI325" s="2" t="str">
        <f>IF($A325&lt;&gt;DRAFT!$B327,"ERR",IF(OR(COUNT($A325)=0,COUNT(DRAFT!CL327:CN327,DRAFT!CP327:CR327)=0),"",CEILING(SUM(DRAFT!CO327,DRAFT!CS327,DRAFT!CT327),1)))</f>
        <v/>
      </c>
      <c r="AJ325" s="2" t="str">
        <f>IF(COUNT($A325)=0,"",IF(AI325="3E","3E",IF(AI325="","I",LOOKUP(AI325/AK$2,{0,0.4,0.45,0.5,0.55,0.6,0.65,0.7,0.75,0.8,1},{"F","D","C","C+","B-","B","B+","A-","A","A+"}))))</f>
        <v/>
      </c>
      <c r="AK325" s="1" t="str">
        <f>IF(COUNT($A325)=0,"",IF(AI325="","--",IF(AI325="3E","3E",LOOKUP(AI325/AK$2,{0,0.4,0.45,0.5,0.55,0.6,0.65,0.7,0.75,0.8,1},{0,2,2.25,2.5,2.75,3,3.25,3.5,3.75,4}))))</f>
        <v/>
      </c>
      <c r="AL325" s="4" t="str">
        <f>IF(OR(COUNT($A325)=0,COUNT(B325:AK325)=0),"",IF(COUNTIF(B325:AK325,"3E")&gt;0,"3E",IF(DRAFT!$A327="R",TRUNC(SUMPRODUCT(RGP,RCP)/TCP,3),TRUNC((SUMPRODUCT(--(IMDGP&gt;0)*IMDGP,IMCP)+CEILING(DRAFT!$DB327*42,0.25))/TCP,3))))</f>
        <v/>
      </c>
      <c r="AM325" s="2" t="str">
        <f>IF(OR(COUNT($A325)=0,COUNT(B325:AK325)=0),"",IF(COUNTIF(B325:AK325,"3E")&gt;0,"3E",IF(DRAFT!$A327="R",SUMPRODUCT(--(RGP&gt;=2),RCP),SUMPRODUCT(--(IMDGP&gt;0),--(IMGP=0),IMCP)+DRAFT!$DC327)))</f>
        <v/>
      </c>
      <c r="AN325" s="67" t="str">
        <f>IF(AL325="3E","3E",IF(COUNT($A325)=0,"",IF(COUNT(AI325)=0,"--",ROUND(((CEILING(DRAFT!$CV327*38,0.25)+CEILING(DRAFT!$CX327*38,0.25)+CEILING(DRAFT!$CZ327*42,0.25)+CEILING($AL325*42,0.25))/160),2))))</f>
        <v/>
      </c>
      <c r="AO325" s="2" t="str">
        <f>IF(AN325="3E","3E",IF(COUNT($A325)=0,"",IF(COUNT(AN325)=0,"I",LOOKUP(AN325,{0,2,2.25,2.5,2.75,3,3.25,3.5,3.75,4},{"F","D","C","C+","B-","B","B+","A-","A","A+"}))))</f>
        <v/>
      </c>
      <c r="AP325" s="2" t="str">
        <f>IF(AN325="3E","3E",IF(OR(COUNT(A325)=0,COUNT(AN325)=0),"",DRAFT!CW327+DRAFT!CY327+DRAFT!DA327+N(TABULATION!AM325)))</f>
        <v/>
      </c>
      <c r="AQ325" s="2" t="str">
        <f>IF(OR(COUNT($A325)=0,COUNT(B325:AK325)=0),"",IF(COUNTIF(B325:AM325,"3E")&gt;0,"3E",IF(AND(DRAFT!$A327="IM",OR($AL325&gt;DRAFT!$DB327,$AM325&gt;DRAFT!$DC327)),"IMPROVED",IF(AND(DRAFT!$A327="IM",$AL325&lt;=DRAFT!$DB327,$AM325&lt;=DRAFT!$DC327),"NOT IMPROVED",IF(AND(DRAFT!CU327="S",AH325&gt;=2,AK325&gt;=2,AN325&gt;=2.5,AP325&gt;=144),"PASS","FAIL")))))</f>
        <v/>
      </c>
      <c r="AR325" s="2" t="str">
        <f t="shared" si="8"/>
        <v/>
      </c>
      <c r="AS325" s="2" t="str">
        <f t="shared" si="9"/>
        <v/>
      </c>
    </row>
    <row r="326" spans="1:45" ht="18.95" customHeight="1" x14ac:dyDescent="0.25">
      <c r="A326" s="3" t="str">
        <f>IF(DRAFT!$B328="","",DRAFT!$B328)</f>
        <v/>
      </c>
      <c r="B326" s="2" t="str">
        <f>IF(COUNT($A326)=0,"",IF($A326&lt;&gt;DRAFT!$B328,"ERR",IF(DRAFT!I328="3E","3E",IF(COUNT(DRAFT!E328,DRAFT!I328)&gt;0,DRAFT!J328,""))))</f>
        <v/>
      </c>
      <c r="C326" s="2" t="str">
        <f>IF(COUNT($A326)=0,"",IF(B326="3E","3E",IF(B326="","I",LOOKUP(B326/D$2,{0,0.4,0.45,0.5,0.55,0.6,0.65,0.7,0.75,0.8,1},{"F","D","C","C+","B-","B","B+","A-","A","A+"}))))</f>
        <v/>
      </c>
      <c r="D326" s="1" t="str">
        <f>IF(COUNT($A326)=0,"",IF(B326="","--",IF(B326="3E","3E",LOOKUP(B326/D$2,{0,0.4,0.45,0.5,0.55,0.6,0.65,0.7,0.75,0.8,1},{0,2,2.25,2.5,2.75,3,3.25,3.5,3.75,4}))))</f>
        <v/>
      </c>
      <c r="E326" s="2" t="str">
        <f>IF(COUNT($A326)=0,"",IF($A326&lt;&gt;DRAFT!$B328,"ERR",IF(DRAFT!R328="3E","3E",IF(COUNT(DRAFT!N328,DRAFT!R328)&gt;0,DRAFT!S328,""))))</f>
        <v/>
      </c>
      <c r="F326" s="2" t="str">
        <f>IF(COUNT($A326)=0,"",IF(E326="3E","3E",IF(E326="","I",LOOKUP(E326/G$2,{0,0.4,0.45,0.5,0.55,0.6,0.65,0.7,0.75,0.8,1},{"F","D","C","C+","B-","B","B+","A-","A","A+"}))))</f>
        <v/>
      </c>
      <c r="G326" s="1" t="str">
        <f>IF(COUNT($A326)=0,"",IF(E326="","--",IF(E326="3E","3E",LOOKUP(E326/G$2,{0,0.4,0.45,0.5,0.55,0.6,0.65,0.7,0.75,0.8,1},{0,2,2.25,2.5,2.75,3,3.25,3.5,3.75,4}))))</f>
        <v/>
      </c>
      <c r="H326" s="2" t="str">
        <f>IF(COUNT($A326)=0,"",IF($A326&lt;&gt;DRAFT!$B328,"ERR",IF(DRAFT!AA328="3E","3E",IF(COUNT(DRAFT!W328,DRAFT!AA328)&gt;0,DRAFT!AB328,""))))</f>
        <v/>
      </c>
      <c r="I326" s="2" t="str">
        <f>IF(COUNT($A326)=0,"",IF(H326="3E","3E",IF(H326="","I",LOOKUP(H326/J$2,{0,0.4,0.45,0.5,0.55,0.6,0.65,0.7,0.75,0.8,1},{"F","D","C","C+","B-","B","B+","A-","A","A+"}))))</f>
        <v/>
      </c>
      <c r="J326" s="1" t="str">
        <f>IF(COUNT($A326)=0,"",IF(H326="","--",IF(H326="3E","3E",LOOKUP(H326/J$2,{0,0.4,0.45,0.5,0.55,0.6,0.65,0.7,0.75,0.8,1},{0,2,2.25,2.5,2.75,3,3.25,3.5,3.75,4}))))</f>
        <v/>
      </c>
      <c r="K326" s="2" t="str">
        <f>IF(COUNT($A326)=0,"",IF($A326&lt;&gt;DRAFT!$B328,"ERR",IF(DRAFT!AJ328="3E","3E",IF(COUNT(DRAFT!AF328,DRAFT!AJ328)&gt;0,DRAFT!AK328,""))))</f>
        <v/>
      </c>
      <c r="L326" s="2" t="str">
        <f>IF(COUNT($A326)=0,"",IF(K326="3E","3E",IF(K326="","I",LOOKUP(K326/M$2,{0,0.4,0.45,0.5,0.55,0.6,0.65,0.7,0.75,0.8,1},{"F","D","C","C+","B-","B","B+","A-","A","A+"}))))</f>
        <v/>
      </c>
      <c r="M326" s="1" t="str">
        <f>IF(COUNT($A326)=0,"",IF(K326="","--",IF(K326="3E","3E",LOOKUP(K326/M$2,{0,0.4,0.45,0.5,0.55,0.6,0.65,0.7,0.75,0.8,1},{0,2,2.25,2.5,2.75,3,3.25,3.5,3.75,4}))))</f>
        <v/>
      </c>
      <c r="N326" s="2" t="str">
        <f>IF(COUNT($A326)=0,"",IF($A326&lt;&gt;DRAFT!$B328,"ERR",IF(DRAFT!AS328="3E","3E",IF(COUNT(DRAFT!AO328,DRAFT!AS328)&gt;0,DRAFT!AT328,""))))</f>
        <v/>
      </c>
      <c r="O326" s="2" t="str">
        <f>IF(COUNT($A326)=0,"",IF(N326="3E","3E",IF(N326="","I",LOOKUP(N326/P$2,{0,0.4,0.45,0.5,0.55,0.6,0.65,0.7,0.75,0.8,1},{"F","D","C","C+","B-","B","B+","A-","A","A+"}))))</f>
        <v/>
      </c>
      <c r="P326" s="1" t="str">
        <f>IF(COUNT($A326)=0,"",IF(N326="","--",IF(N326="3E","3E",LOOKUP(N326/P$2,{0,0.4,0.45,0.5,0.55,0.6,0.65,0.7,0.75,0.8,1},{0,2,2.25,2.5,2.75,3,3.25,3.5,3.75,4}))))</f>
        <v/>
      </c>
      <c r="Q326" s="2" t="str">
        <f>IF(COUNT($A326)=0,"",IF($A326&lt;&gt;DRAFT!$B328,"ERR",IF(DRAFT!BB328="3E","3E",IF(COUNT(DRAFT!AX328,DRAFT!BB328)&gt;0,DRAFT!BC328,""))))</f>
        <v/>
      </c>
      <c r="R326" s="2" t="str">
        <f>IF(COUNT($A326)=0,"",IF(Q326="3E","3E",IF(Q326="","I",LOOKUP(Q326/S$2,{0,0.4,0.45,0.5,0.55,0.6,0.65,0.7,0.75,0.8,1},{"F","D","C","C+","B-","B","B+","A-","A","A+"}))))</f>
        <v/>
      </c>
      <c r="S326" s="1" t="str">
        <f>IF(COUNT($A326)=0,"",IF(Q326="","--",IF(Q326="3E","3E",LOOKUP(Q326/S$2,{0,0.4,0.45,0.5,0.55,0.6,0.65,0.7,0.75,0.8,1},{0,2,2.25,2.5,2.75,3,3.25,3.5,3.75,4}))))</f>
        <v/>
      </c>
      <c r="T326" s="2" t="str">
        <f>IF(COUNT($A326)=0,"",IF($A326&lt;&gt;DRAFT!$B328,"ERR",IF(DRAFT!BK328="3E","3E",IF(COUNT(DRAFT!BG328,DRAFT!BK328)&gt;0,DRAFT!BL328,""))))</f>
        <v/>
      </c>
      <c r="U326" s="2" t="str">
        <f>IF(COUNT($A326)=0,"",IF(T326="3E","3E",IF(T326="","I",LOOKUP(T326/V$2,{0,0.4,0.45,0.5,0.55,0.6,0.65,0.7,0.75,0.8,1},{"F","D","C","C+","B-","B","B+","A-","A","A+"}))))</f>
        <v/>
      </c>
      <c r="V326" s="1" t="str">
        <f>IF(COUNT($A326)=0,"",IF(T326="","--",IF(T326="3E","3E",LOOKUP(T326/V$2,{0,0.4,0.45,0.5,0.55,0.6,0.65,0.7,0.75,0.8,1},{0,2,2.25,2.5,2.75,3,3.25,3.5,3.75,4}))))</f>
        <v/>
      </c>
      <c r="W326" s="2" t="str">
        <f>IF(COUNT($A326)=0,"",IF($A326&lt;&gt;DRAFT!$B328,"ERR",IF(DRAFT!BT328="3E","3E",IF(COUNT(DRAFT!BP328,DRAFT!BT328)&gt;0,DRAFT!BU328,""))))</f>
        <v/>
      </c>
      <c r="X326" s="2" t="str">
        <f>IF(COUNT($A326)=0,"",IF(W326="3E","3E",IF(W326="","I",LOOKUP(W326/Y$2,{0,0.4,0.45,0.5,0.55,0.6,0.65,0.7,0.75,0.8,1},{"F","D","C","C+","B-","B","B+","A-","A","A+"}))))</f>
        <v/>
      </c>
      <c r="Y326" s="1" t="str">
        <f>IF(COUNT($A326)=0,"",IF(W326="","--",IF(W326="3E","3E",LOOKUP(W326/Y$2,{0,0.4,0.45,0.5,0.55,0.6,0.65,0.7,0.75,0.8,1},{0,2,2.25,2.5,2.75,3,3.25,3.5,3.75,4}))))</f>
        <v/>
      </c>
      <c r="Z326" s="2" t="str">
        <f>IF(COUNT($A326)=0,"",IF($A326&lt;&gt;DRAFT!$B328,"ERR",IF(DRAFT!CC328="3E","3E",IF(COUNT(DRAFT!BY328,DRAFT!CC328)&gt;0,DRAFT!CD328,""))))</f>
        <v/>
      </c>
      <c r="AA326" s="2" t="str">
        <f>IF(COUNT($A326)=0,"",IF(Z326="3E","3E",IF(Z326="","I",LOOKUP(Z326/AB$2,{0,0.4,0.45,0.5,0.55,0.6,0.65,0.7,0.75,0.8,1},{"F","D","C","C+","B-","B","B+","A-","A","A+"}))))</f>
        <v/>
      </c>
      <c r="AB326" s="1" t="str">
        <f>IF(COUNT($A326)=0,"",IF(Z326="","--",IF(Z326="3E","3E",LOOKUP(Z326/AB$2,{0,0.4,0.45,0.5,0.55,0.6,0.65,0.7,0.75,0.8,1},{0,2,2.25,2.5,2.75,3,3.25,3.5,3.75,4}))))</f>
        <v/>
      </c>
      <c r="AC326" s="2" t="str">
        <f>IF(COUNT($A326)=0,"",IF($A326&lt;&gt;DRAFT!$B328,"ERR",IF(DRAFT!CF328&gt;0,DRAFT!CF328,"")))</f>
        <v/>
      </c>
      <c r="AD326" s="2" t="str">
        <f>IF(COUNT($A326)=0,"",IF(AC326="3E","3E",IF(AC326="","I",LOOKUP(AC326/AE$2,{0,0.4,0.45,0.5,0.55,0.6,0.65,0.7,0.75,0.8,1},{"F","D","C","C+","B-","B","B+","A-","A","A+"}))))</f>
        <v/>
      </c>
      <c r="AE326" s="1" t="str">
        <f>IF(COUNT($A326)=0,"",IF(AC326="","--",IF(AC326="3E","3E",LOOKUP(AC326/AE$2,{0,0.4,0.45,0.5,0.55,0.6,0.65,0.7,0.75,0.8,1},{0,2,2.25,2.5,2.75,3,3.25,3.5,3.75,4}))))</f>
        <v/>
      </c>
      <c r="AF326" s="2" t="str">
        <f>IF(COUNT($A326)=0,"",IF($A326&lt;&gt;DRAFT!$B328,"ERR",IF(DRAFT!CI328&gt;0,DRAFT!CK328,"")))</f>
        <v/>
      </c>
      <c r="AG326" s="2" t="str">
        <f>IF(COUNT($A326)=0,"",IF(AF326="3E","3E",IF(AF326="","I",LOOKUP(AF326/AH$2,{0,0.4,0.45,0.5,0.55,0.6,0.65,0.7,0.75,0.8,1},{"F","D","C","C+","B-","B","B+","A-","A","A+"}))))</f>
        <v/>
      </c>
      <c r="AH326" s="1" t="str">
        <f>IF(COUNT($A326)=0,"",IF(AF326="","--",IF(AF326="3E","3E",LOOKUP(AF326/AH$2,{0,0.4,0.45,0.5,0.55,0.6,0.65,0.7,0.75,0.8,1},{0,2,2.25,2.5,2.75,3,3.25,3.5,3.75,4}))))</f>
        <v/>
      </c>
      <c r="AI326" s="2" t="str">
        <f>IF($A326&lt;&gt;DRAFT!$B328,"ERR",IF(OR(COUNT($A326)=0,COUNT(DRAFT!CL328:CN328,DRAFT!CP328:CR328)=0),"",CEILING(SUM(DRAFT!CO328,DRAFT!CS328,DRAFT!CT328),1)))</f>
        <v/>
      </c>
      <c r="AJ326" s="2" t="str">
        <f>IF(COUNT($A326)=0,"",IF(AI326="3E","3E",IF(AI326="","I",LOOKUP(AI326/AK$2,{0,0.4,0.45,0.5,0.55,0.6,0.65,0.7,0.75,0.8,1},{"F","D","C","C+","B-","B","B+","A-","A","A+"}))))</f>
        <v/>
      </c>
      <c r="AK326" s="1" t="str">
        <f>IF(COUNT($A326)=0,"",IF(AI326="","--",IF(AI326="3E","3E",LOOKUP(AI326/AK$2,{0,0.4,0.45,0.5,0.55,0.6,0.65,0.7,0.75,0.8,1},{0,2,2.25,2.5,2.75,3,3.25,3.5,3.75,4}))))</f>
        <v/>
      </c>
      <c r="AL326" s="4" t="str">
        <f>IF(OR(COUNT($A326)=0,COUNT(B326:AK326)=0),"",IF(COUNTIF(B326:AK326,"3E")&gt;0,"3E",IF(DRAFT!$A328="R",TRUNC(SUMPRODUCT(RGP,RCP)/TCP,3),TRUNC((SUMPRODUCT(--(IMDGP&gt;0)*IMDGP,IMCP)+CEILING(DRAFT!$DB328*42,0.25))/TCP,3))))</f>
        <v/>
      </c>
      <c r="AM326" s="2" t="str">
        <f>IF(OR(COUNT($A326)=0,COUNT(B326:AK326)=0),"",IF(COUNTIF(B326:AK326,"3E")&gt;0,"3E",IF(DRAFT!$A328="R",SUMPRODUCT(--(RGP&gt;=2),RCP),SUMPRODUCT(--(IMDGP&gt;0),--(IMGP=0),IMCP)+DRAFT!$DC328)))</f>
        <v/>
      </c>
      <c r="AN326" s="67" t="str">
        <f>IF(AL326="3E","3E",IF(COUNT($A326)=0,"",IF(COUNT(AI326)=0,"--",ROUND(((CEILING(DRAFT!$CV328*38,0.25)+CEILING(DRAFT!$CX328*38,0.25)+CEILING(DRAFT!$CZ328*42,0.25)+CEILING($AL326*42,0.25))/160),2))))</f>
        <v/>
      </c>
      <c r="AO326" s="2" t="str">
        <f>IF(AN326="3E","3E",IF(COUNT($A326)=0,"",IF(COUNT(AN326)=0,"I",LOOKUP(AN326,{0,2,2.25,2.5,2.75,3,3.25,3.5,3.75,4},{"F","D","C","C+","B-","B","B+","A-","A","A+"}))))</f>
        <v/>
      </c>
      <c r="AP326" s="2" t="str">
        <f>IF(AN326="3E","3E",IF(OR(COUNT(A326)=0,COUNT(AN326)=0),"",DRAFT!CW328+DRAFT!CY328+DRAFT!DA328+N(TABULATION!AM326)))</f>
        <v/>
      </c>
      <c r="AQ326" s="2" t="str">
        <f>IF(OR(COUNT($A326)=0,COUNT(B326:AK326)=0),"",IF(COUNTIF(B326:AM326,"3E")&gt;0,"3E",IF(AND(DRAFT!$A328="IM",OR($AL326&gt;DRAFT!$DB328,$AM326&gt;DRAFT!$DC328)),"IMPROVED",IF(AND(DRAFT!$A328="IM",$AL326&lt;=DRAFT!$DB328,$AM326&lt;=DRAFT!$DC328),"NOT IMPROVED",IF(AND(DRAFT!CU328="S",AH326&gt;=2,AK326&gt;=2,AN326&gt;=2.5,AP326&gt;=144),"PASS","FAIL")))))</f>
        <v/>
      </c>
      <c r="AR326" s="2" t="str">
        <f t="shared" ref="AR326:AR389" si="10">IF(COUNT($A326)=0,"",IF(AQ326="3E","3E",IF(AQ326="PASS",CONCATENATE(IF(N(D326)&lt;2,"411F,",""),IF(N(G326)&lt;2,"412F,",""),IF(N(J326)&lt;2,"413F,",""),IF(N(M326)&lt;2,"421F,",""),IF(N(P326)&lt;2,"422F,",""),IF(N(S326)&lt;2,"423F,",""),IF(N(V326)&lt;2,"431F,",""),IF(N(Y326)&lt;2,"432F,",""),IF(N(AB326)&lt;2,"433F,","")),"")))</f>
        <v/>
      </c>
      <c r="AS326" s="2" t="str">
        <f t="shared" ref="AS326:AS389" si="11">IF(OR(COUNT($A326)=0,COUNT(AF326)=0,COUNT(AI326)=0),"",IF($AL326="3E","3E",RANK(AN326,$AN$5:$AN$200,0)))</f>
        <v/>
      </c>
    </row>
    <row r="327" spans="1:45" ht="18.95" customHeight="1" x14ac:dyDescent="0.25">
      <c r="A327" s="3" t="str">
        <f>IF(DRAFT!$B329="","",DRAFT!$B329)</f>
        <v/>
      </c>
      <c r="B327" s="2" t="str">
        <f>IF(COUNT($A327)=0,"",IF($A327&lt;&gt;DRAFT!$B329,"ERR",IF(DRAFT!I329="3E","3E",IF(COUNT(DRAFT!E329,DRAFT!I329)&gt;0,DRAFT!J329,""))))</f>
        <v/>
      </c>
      <c r="C327" s="2" t="str">
        <f>IF(COUNT($A327)=0,"",IF(B327="3E","3E",IF(B327="","I",LOOKUP(B327/D$2,{0,0.4,0.45,0.5,0.55,0.6,0.65,0.7,0.75,0.8,1},{"F","D","C","C+","B-","B","B+","A-","A","A+"}))))</f>
        <v/>
      </c>
      <c r="D327" s="1" t="str">
        <f>IF(COUNT($A327)=0,"",IF(B327="","--",IF(B327="3E","3E",LOOKUP(B327/D$2,{0,0.4,0.45,0.5,0.55,0.6,0.65,0.7,0.75,0.8,1},{0,2,2.25,2.5,2.75,3,3.25,3.5,3.75,4}))))</f>
        <v/>
      </c>
      <c r="E327" s="2" t="str">
        <f>IF(COUNT($A327)=0,"",IF($A327&lt;&gt;DRAFT!$B329,"ERR",IF(DRAFT!R329="3E","3E",IF(COUNT(DRAFT!N329,DRAFT!R329)&gt;0,DRAFT!S329,""))))</f>
        <v/>
      </c>
      <c r="F327" s="2" t="str">
        <f>IF(COUNT($A327)=0,"",IF(E327="3E","3E",IF(E327="","I",LOOKUP(E327/G$2,{0,0.4,0.45,0.5,0.55,0.6,0.65,0.7,0.75,0.8,1},{"F","D","C","C+","B-","B","B+","A-","A","A+"}))))</f>
        <v/>
      </c>
      <c r="G327" s="1" t="str">
        <f>IF(COUNT($A327)=0,"",IF(E327="","--",IF(E327="3E","3E",LOOKUP(E327/G$2,{0,0.4,0.45,0.5,0.55,0.6,0.65,0.7,0.75,0.8,1},{0,2,2.25,2.5,2.75,3,3.25,3.5,3.75,4}))))</f>
        <v/>
      </c>
      <c r="H327" s="2" t="str">
        <f>IF(COUNT($A327)=0,"",IF($A327&lt;&gt;DRAFT!$B329,"ERR",IF(DRAFT!AA329="3E","3E",IF(COUNT(DRAFT!W329,DRAFT!AA329)&gt;0,DRAFT!AB329,""))))</f>
        <v/>
      </c>
      <c r="I327" s="2" t="str">
        <f>IF(COUNT($A327)=0,"",IF(H327="3E","3E",IF(H327="","I",LOOKUP(H327/J$2,{0,0.4,0.45,0.5,0.55,0.6,0.65,0.7,0.75,0.8,1},{"F","D","C","C+","B-","B","B+","A-","A","A+"}))))</f>
        <v/>
      </c>
      <c r="J327" s="1" t="str">
        <f>IF(COUNT($A327)=0,"",IF(H327="","--",IF(H327="3E","3E",LOOKUP(H327/J$2,{0,0.4,0.45,0.5,0.55,0.6,0.65,0.7,0.75,0.8,1},{0,2,2.25,2.5,2.75,3,3.25,3.5,3.75,4}))))</f>
        <v/>
      </c>
      <c r="K327" s="2" t="str">
        <f>IF(COUNT($A327)=0,"",IF($A327&lt;&gt;DRAFT!$B329,"ERR",IF(DRAFT!AJ329="3E","3E",IF(COUNT(DRAFT!AF329,DRAFT!AJ329)&gt;0,DRAFT!AK329,""))))</f>
        <v/>
      </c>
      <c r="L327" s="2" t="str">
        <f>IF(COUNT($A327)=0,"",IF(K327="3E","3E",IF(K327="","I",LOOKUP(K327/M$2,{0,0.4,0.45,0.5,0.55,0.6,0.65,0.7,0.75,0.8,1},{"F","D","C","C+","B-","B","B+","A-","A","A+"}))))</f>
        <v/>
      </c>
      <c r="M327" s="1" t="str">
        <f>IF(COUNT($A327)=0,"",IF(K327="","--",IF(K327="3E","3E",LOOKUP(K327/M$2,{0,0.4,0.45,0.5,0.55,0.6,0.65,0.7,0.75,0.8,1},{0,2,2.25,2.5,2.75,3,3.25,3.5,3.75,4}))))</f>
        <v/>
      </c>
      <c r="N327" s="2" t="str">
        <f>IF(COUNT($A327)=0,"",IF($A327&lt;&gt;DRAFT!$B329,"ERR",IF(DRAFT!AS329="3E","3E",IF(COUNT(DRAFT!AO329,DRAFT!AS329)&gt;0,DRAFT!AT329,""))))</f>
        <v/>
      </c>
      <c r="O327" s="2" t="str">
        <f>IF(COUNT($A327)=0,"",IF(N327="3E","3E",IF(N327="","I",LOOKUP(N327/P$2,{0,0.4,0.45,0.5,0.55,0.6,0.65,0.7,0.75,0.8,1},{"F","D","C","C+","B-","B","B+","A-","A","A+"}))))</f>
        <v/>
      </c>
      <c r="P327" s="1" t="str">
        <f>IF(COUNT($A327)=0,"",IF(N327="","--",IF(N327="3E","3E",LOOKUP(N327/P$2,{0,0.4,0.45,0.5,0.55,0.6,0.65,0.7,0.75,0.8,1},{0,2,2.25,2.5,2.75,3,3.25,3.5,3.75,4}))))</f>
        <v/>
      </c>
      <c r="Q327" s="2" t="str">
        <f>IF(COUNT($A327)=0,"",IF($A327&lt;&gt;DRAFT!$B329,"ERR",IF(DRAFT!BB329="3E","3E",IF(COUNT(DRAFT!AX329,DRAFT!BB329)&gt;0,DRAFT!BC329,""))))</f>
        <v/>
      </c>
      <c r="R327" s="2" t="str">
        <f>IF(COUNT($A327)=0,"",IF(Q327="3E","3E",IF(Q327="","I",LOOKUP(Q327/S$2,{0,0.4,0.45,0.5,0.55,0.6,0.65,0.7,0.75,0.8,1},{"F","D","C","C+","B-","B","B+","A-","A","A+"}))))</f>
        <v/>
      </c>
      <c r="S327" s="1" t="str">
        <f>IF(COUNT($A327)=0,"",IF(Q327="","--",IF(Q327="3E","3E",LOOKUP(Q327/S$2,{0,0.4,0.45,0.5,0.55,0.6,0.65,0.7,0.75,0.8,1},{0,2,2.25,2.5,2.75,3,3.25,3.5,3.75,4}))))</f>
        <v/>
      </c>
      <c r="T327" s="2" t="str">
        <f>IF(COUNT($A327)=0,"",IF($A327&lt;&gt;DRAFT!$B329,"ERR",IF(DRAFT!BK329="3E","3E",IF(COUNT(DRAFT!BG329,DRAFT!BK329)&gt;0,DRAFT!BL329,""))))</f>
        <v/>
      </c>
      <c r="U327" s="2" t="str">
        <f>IF(COUNT($A327)=0,"",IF(T327="3E","3E",IF(T327="","I",LOOKUP(T327/V$2,{0,0.4,0.45,0.5,0.55,0.6,0.65,0.7,0.75,0.8,1},{"F","D","C","C+","B-","B","B+","A-","A","A+"}))))</f>
        <v/>
      </c>
      <c r="V327" s="1" t="str">
        <f>IF(COUNT($A327)=0,"",IF(T327="","--",IF(T327="3E","3E",LOOKUP(T327/V$2,{0,0.4,0.45,0.5,0.55,0.6,0.65,0.7,0.75,0.8,1},{0,2,2.25,2.5,2.75,3,3.25,3.5,3.75,4}))))</f>
        <v/>
      </c>
      <c r="W327" s="2" t="str">
        <f>IF(COUNT($A327)=0,"",IF($A327&lt;&gt;DRAFT!$B329,"ERR",IF(DRAFT!BT329="3E","3E",IF(COUNT(DRAFT!BP329,DRAFT!BT329)&gt;0,DRAFT!BU329,""))))</f>
        <v/>
      </c>
      <c r="X327" s="2" t="str">
        <f>IF(COUNT($A327)=0,"",IF(W327="3E","3E",IF(W327="","I",LOOKUP(W327/Y$2,{0,0.4,0.45,0.5,0.55,0.6,0.65,0.7,0.75,0.8,1},{"F","D","C","C+","B-","B","B+","A-","A","A+"}))))</f>
        <v/>
      </c>
      <c r="Y327" s="1" t="str">
        <f>IF(COUNT($A327)=0,"",IF(W327="","--",IF(W327="3E","3E",LOOKUP(W327/Y$2,{0,0.4,0.45,0.5,0.55,0.6,0.65,0.7,0.75,0.8,1},{0,2,2.25,2.5,2.75,3,3.25,3.5,3.75,4}))))</f>
        <v/>
      </c>
      <c r="Z327" s="2" t="str">
        <f>IF(COUNT($A327)=0,"",IF($A327&lt;&gt;DRAFT!$B329,"ERR",IF(DRAFT!CC329="3E","3E",IF(COUNT(DRAFT!BY329,DRAFT!CC329)&gt;0,DRAFT!CD329,""))))</f>
        <v/>
      </c>
      <c r="AA327" s="2" t="str">
        <f>IF(COUNT($A327)=0,"",IF(Z327="3E","3E",IF(Z327="","I",LOOKUP(Z327/AB$2,{0,0.4,0.45,0.5,0.55,0.6,0.65,0.7,0.75,0.8,1},{"F","D","C","C+","B-","B","B+","A-","A","A+"}))))</f>
        <v/>
      </c>
      <c r="AB327" s="1" t="str">
        <f>IF(COUNT($A327)=0,"",IF(Z327="","--",IF(Z327="3E","3E",LOOKUP(Z327/AB$2,{0,0.4,0.45,0.5,0.55,0.6,0.65,0.7,0.75,0.8,1},{0,2,2.25,2.5,2.75,3,3.25,3.5,3.75,4}))))</f>
        <v/>
      </c>
      <c r="AC327" s="2" t="str">
        <f>IF(COUNT($A327)=0,"",IF($A327&lt;&gt;DRAFT!$B329,"ERR",IF(DRAFT!CF329&gt;0,DRAFT!CF329,"")))</f>
        <v/>
      </c>
      <c r="AD327" s="2" t="str">
        <f>IF(COUNT($A327)=0,"",IF(AC327="3E","3E",IF(AC327="","I",LOOKUP(AC327/AE$2,{0,0.4,0.45,0.5,0.55,0.6,0.65,0.7,0.75,0.8,1},{"F","D","C","C+","B-","B","B+","A-","A","A+"}))))</f>
        <v/>
      </c>
      <c r="AE327" s="1" t="str">
        <f>IF(COUNT($A327)=0,"",IF(AC327="","--",IF(AC327="3E","3E",LOOKUP(AC327/AE$2,{0,0.4,0.45,0.5,0.55,0.6,0.65,0.7,0.75,0.8,1},{0,2,2.25,2.5,2.75,3,3.25,3.5,3.75,4}))))</f>
        <v/>
      </c>
      <c r="AF327" s="2" t="str">
        <f>IF(COUNT($A327)=0,"",IF($A327&lt;&gt;DRAFT!$B329,"ERR",IF(DRAFT!CI329&gt;0,DRAFT!CK329,"")))</f>
        <v/>
      </c>
      <c r="AG327" s="2" t="str">
        <f>IF(COUNT($A327)=0,"",IF(AF327="3E","3E",IF(AF327="","I",LOOKUP(AF327/AH$2,{0,0.4,0.45,0.5,0.55,0.6,0.65,0.7,0.75,0.8,1},{"F","D","C","C+","B-","B","B+","A-","A","A+"}))))</f>
        <v/>
      </c>
      <c r="AH327" s="1" t="str">
        <f>IF(COUNT($A327)=0,"",IF(AF327="","--",IF(AF327="3E","3E",LOOKUP(AF327/AH$2,{0,0.4,0.45,0.5,0.55,0.6,0.65,0.7,0.75,0.8,1},{0,2,2.25,2.5,2.75,3,3.25,3.5,3.75,4}))))</f>
        <v/>
      </c>
      <c r="AI327" s="2" t="str">
        <f>IF($A327&lt;&gt;DRAFT!$B329,"ERR",IF(OR(COUNT($A327)=0,COUNT(DRAFT!CL329:CN329,DRAFT!CP329:CR329)=0),"",CEILING(SUM(DRAFT!CO329,DRAFT!CS329,DRAFT!CT329),1)))</f>
        <v/>
      </c>
      <c r="AJ327" s="2" t="str">
        <f>IF(COUNT($A327)=0,"",IF(AI327="3E","3E",IF(AI327="","I",LOOKUP(AI327/AK$2,{0,0.4,0.45,0.5,0.55,0.6,0.65,0.7,0.75,0.8,1},{"F","D","C","C+","B-","B","B+","A-","A","A+"}))))</f>
        <v/>
      </c>
      <c r="AK327" s="1" t="str">
        <f>IF(COUNT($A327)=0,"",IF(AI327="","--",IF(AI327="3E","3E",LOOKUP(AI327/AK$2,{0,0.4,0.45,0.5,0.55,0.6,0.65,0.7,0.75,0.8,1},{0,2,2.25,2.5,2.75,3,3.25,3.5,3.75,4}))))</f>
        <v/>
      </c>
      <c r="AL327" s="4" t="str">
        <f>IF(OR(COUNT($A327)=0,COUNT(B327:AK327)=0),"",IF(COUNTIF(B327:AK327,"3E")&gt;0,"3E",IF(DRAFT!$A329="R",TRUNC(SUMPRODUCT(RGP,RCP)/TCP,3),TRUNC((SUMPRODUCT(--(IMDGP&gt;0)*IMDGP,IMCP)+CEILING(DRAFT!$DB329*42,0.25))/TCP,3))))</f>
        <v/>
      </c>
      <c r="AM327" s="2" t="str">
        <f>IF(OR(COUNT($A327)=0,COUNT(B327:AK327)=0),"",IF(COUNTIF(B327:AK327,"3E")&gt;0,"3E",IF(DRAFT!$A329="R",SUMPRODUCT(--(RGP&gt;=2),RCP),SUMPRODUCT(--(IMDGP&gt;0),--(IMGP=0),IMCP)+DRAFT!$DC329)))</f>
        <v/>
      </c>
      <c r="AN327" s="67" t="str">
        <f>IF(AL327="3E","3E",IF(COUNT($A327)=0,"",IF(COUNT(AI327)=0,"--",ROUND(((CEILING(DRAFT!$CV329*38,0.25)+CEILING(DRAFT!$CX329*38,0.25)+CEILING(DRAFT!$CZ329*42,0.25)+CEILING($AL327*42,0.25))/160),2))))</f>
        <v/>
      </c>
      <c r="AO327" s="2" t="str">
        <f>IF(AN327="3E","3E",IF(COUNT($A327)=0,"",IF(COUNT(AN327)=0,"I",LOOKUP(AN327,{0,2,2.25,2.5,2.75,3,3.25,3.5,3.75,4},{"F","D","C","C+","B-","B","B+","A-","A","A+"}))))</f>
        <v/>
      </c>
      <c r="AP327" s="2" t="str">
        <f>IF(AN327="3E","3E",IF(OR(COUNT(A327)=0,COUNT(AN327)=0),"",DRAFT!CW329+DRAFT!CY329+DRAFT!DA329+N(TABULATION!AM327)))</f>
        <v/>
      </c>
      <c r="AQ327" s="2" t="str">
        <f>IF(OR(COUNT($A327)=0,COUNT(B327:AK327)=0),"",IF(COUNTIF(B327:AM327,"3E")&gt;0,"3E",IF(AND(DRAFT!$A329="IM",OR($AL327&gt;DRAFT!$DB329,$AM327&gt;DRAFT!$DC329)),"IMPROVED",IF(AND(DRAFT!$A329="IM",$AL327&lt;=DRAFT!$DB329,$AM327&lt;=DRAFT!$DC329),"NOT IMPROVED",IF(AND(DRAFT!CU329="S",AH327&gt;=2,AK327&gt;=2,AN327&gt;=2.5,AP327&gt;=144),"PASS","FAIL")))))</f>
        <v/>
      </c>
      <c r="AR327" s="2" t="str">
        <f t="shared" si="10"/>
        <v/>
      </c>
      <c r="AS327" s="2" t="str">
        <f t="shared" si="11"/>
        <v/>
      </c>
    </row>
    <row r="328" spans="1:45" ht="18.95" customHeight="1" x14ac:dyDescent="0.25">
      <c r="A328" s="3" t="str">
        <f>IF(DRAFT!$B330="","",DRAFT!$B330)</f>
        <v/>
      </c>
      <c r="B328" s="2" t="str">
        <f>IF(COUNT($A328)=0,"",IF($A328&lt;&gt;DRAFT!$B330,"ERR",IF(DRAFT!I330="3E","3E",IF(COUNT(DRAFT!E330,DRAFT!I330)&gt;0,DRAFT!J330,""))))</f>
        <v/>
      </c>
      <c r="C328" s="2" t="str">
        <f>IF(COUNT($A328)=0,"",IF(B328="3E","3E",IF(B328="","I",LOOKUP(B328/D$2,{0,0.4,0.45,0.5,0.55,0.6,0.65,0.7,0.75,0.8,1},{"F","D","C","C+","B-","B","B+","A-","A","A+"}))))</f>
        <v/>
      </c>
      <c r="D328" s="1" t="str">
        <f>IF(COUNT($A328)=0,"",IF(B328="","--",IF(B328="3E","3E",LOOKUP(B328/D$2,{0,0.4,0.45,0.5,0.55,0.6,0.65,0.7,0.75,0.8,1},{0,2,2.25,2.5,2.75,3,3.25,3.5,3.75,4}))))</f>
        <v/>
      </c>
      <c r="E328" s="2" t="str">
        <f>IF(COUNT($A328)=0,"",IF($A328&lt;&gt;DRAFT!$B330,"ERR",IF(DRAFT!R330="3E","3E",IF(COUNT(DRAFT!N330,DRAFT!R330)&gt;0,DRAFT!S330,""))))</f>
        <v/>
      </c>
      <c r="F328" s="2" t="str">
        <f>IF(COUNT($A328)=0,"",IF(E328="3E","3E",IF(E328="","I",LOOKUP(E328/G$2,{0,0.4,0.45,0.5,0.55,0.6,0.65,0.7,0.75,0.8,1},{"F","D","C","C+","B-","B","B+","A-","A","A+"}))))</f>
        <v/>
      </c>
      <c r="G328" s="1" t="str">
        <f>IF(COUNT($A328)=0,"",IF(E328="","--",IF(E328="3E","3E",LOOKUP(E328/G$2,{0,0.4,0.45,0.5,0.55,0.6,0.65,0.7,0.75,0.8,1},{0,2,2.25,2.5,2.75,3,3.25,3.5,3.75,4}))))</f>
        <v/>
      </c>
      <c r="H328" s="2" t="str">
        <f>IF(COUNT($A328)=0,"",IF($A328&lt;&gt;DRAFT!$B330,"ERR",IF(DRAFT!AA330="3E","3E",IF(COUNT(DRAFT!W330,DRAFT!AA330)&gt;0,DRAFT!AB330,""))))</f>
        <v/>
      </c>
      <c r="I328" s="2" t="str">
        <f>IF(COUNT($A328)=0,"",IF(H328="3E","3E",IF(H328="","I",LOOKUP(H328/J$2,{0,0.4,0.45,0.5,0.55,0.6,0.65,0.7,0.75,0.8,1},{"F","D","C","C+","B-","B","B+","A-","A","A+"}))))</f>
        <v/>
      </c>
      <c r="J328" s="1" t="str">
        <f>IF(COUNT($A328)=0,"",IF(H328="","--",IF(H328="3E","3E",LOOKUP(H328/J$2,{0,0.4,0.45,0.5,0.55,0.6,0.65,0.7,0.75,0.8,1},{0,2,2.25,2.5,2.75,3,3.25,3.5,3.75,4}))))</f>
        <v/>
      </c>
      <c r="K328" s="2" t="str">
        <f>IF(COUNT($A328)=0,"",IF($A328&lt;&gt;DRAFT!$B330,"ERR",IF(DRAFT!AJ330="3E","3E",IF(COUNT(DRAFT!AF330,DRAFT!AJ330)&gt;0,DRAFT!AK330,""))))</f>
        <v/>
      </c>
      <c r="L328" s="2" t="str">
        <f>IF(COUNT($A328)=0,"",IF(K328="3E","3E",IF(K328="","I",LOOKUP(K328/M$2,{0,0.4,0.45,0.5,0.55,0.6,0.65,0.7,0.75,0.8,1},{"F","D","C","C+","B-","B","B+","A-","A","A+"}))))</f>
        <v/>
      </c>
      <c r="M328" s="1" t="str">
        <f>IF(COUNT($A328)=0,"",IF(K328="","--",IF(K328="3E","3E",LOOKUP(K328/M$2,{0,0.4,0.45,0.5,0.55,0.6,0.65,0.7,0.75,0.8,1},{0,2,2.25,2.5,2.75,3,3.25,3.5,3.75,4}))))</f>
        <v/>
      </c>
      <c r="N328" s="2" t="str">
        <f>IF(COUNT($A328)=0,"",IF($A328&lt;&gt;DRAFT!$B330,"ERR",IF(DRAFT!AS330="3E","3E",IF(COUNT(DRAFT!AO330,DRAFT!AS330)&gt;0,DRAFT!AT330,""))))</f>
        <v/>
      </c>
      <c r="O328" s="2" t="str">
        <f>IF(COUNT($A328)=0,"",IF(N328="3E","3E",IF(N328="","I",LOOKUP(N328/P$2,{0,0.4,0.45,0.5,0.55,0.6,0.65,0.7,0.75,0.8,1},{"F","D","C","C+","B-","B","B+","A-","A","A+"}))))</f>
        <v/>
      </c>
      <c r="P328" s="1" t="str">
        <f>IF(COUNT($A328)=0,"",IF(N328="","--",IF(N328="3E","3E",LOOKUP(N328/P$2,{0,0.4,0.45,0.5,0.55,0.6,0.65,0.7,0.75,0.8,1},{0,2,2.25,2.5,2.75,3,3.25,3.5,3.75,4}))))</f>
        <v/>
      </c>
      <c r="Q328" s="2" t="str">
        <f>IF(COUNT($A328)=0,"",IF($A328&lt;&gt;DRAFT!$B330,"ERR",IF(DRAFT!BB330="3E","3E",IF(COUNT(DRAFT!AX330,DRAFT!BB330)&gt;0,DRAFT!BC330,""))))</f>
        <v/>
      </c>
      <c r="R328" s="2" t="str">
        <f>IF(COUNT($A328)=0,"",IF(Q328="3E","3E",IF(Q328="","I",LOOKUP(Q328/S$2,{0,0.4,0.45,0.5,0.55,0.6,0.65,0.7,0.75,0.8,1},{"F","D","C","C+","B-","B","B+","A-","A","A+"}))))</f>
        <v/>
      </c>
      <c r="S328" s="1" t="str">
        <f>IF(COUNT($A328)=0,"",IF(Q328="","--",IF(Q328="3E","3E",LOOKUP(Q328/S$2,{0,0.4,0.45,0.5,0.55,0.6,0.65,0.7,0.75,0.8,1},{0,2,2.25,2.5,2.75,3,3.25,3.5,3.75,4}))))</f>
        <v/>
      </c>
      <c r="T328" s="2" t="str">
        <f>IF(COUNT($A328)=0,"",IF($A328&lt;&gt;DRAFT!$B330,"ERR",IF(DRAFT!BK330="3E","3E",IF(COUNT(DRAFT!BG330,DRAFT!BK330)&gt;0,DRAFT!BL330,""))))</f>
        <v/>
      </c>
      <c r="U328" s="2" t="str">
        <f>IF(COUNT($A328)=0,"",IF(T328="3E","3E",IF(T328="","I",LOOKUP(T328/V$2,{0,0.4,0.45,0.5,0.55,0.6,0.65,0.7,0.75,0.8,1},{"F","D","C","C+","B-","B","B+","A-","A","A+"}))))</f>
        <v/>
      </c>
      <c r="V328" s="1" t="str">
        <f>IF(COUNT($A328)=0,"",IF(T328="","--",IF(T328="3E","3E",LOOKUP(T328/V$2,{0,0.4,0.45,0.5,0.55,0.6,0.65,0.7,0.75,0.8,1},{0,2,2.25,2.5,2.75,3,3.25,3.5,3.75,4}))))</f>
        <v/>
      </c>
      <c r="W328" s="2" t="str">
        <f>IF(COUNT($A328)=0,"",IF($A328&lt;&gt;DRAFT!$B330,"ERR",IF(DRAFT!BT330="3E","3E",IF(COUNT(DRAFT!BP330,DRAFT!BT330)&gt;0,DRAFT!BU330,""))))</f>
        <v/>
      </c>
      <c r="X328" s="2" t="str">
        <f>IF(COUNT($A328)=0,"",IF(W328="3E","3E",IF(W328="","I",LOOKUP(W328/Y$2,{0,0.4,0.45,0.5,0.55,0.6,0.65,0.7,0.75,0.8,1},{"F","D","C","C+","B-","B","B+","A-","A","A+"}))))</f>
        <v/>
      </c>
      <c r="Y328" s="1" t="str">
        <f>IF(COUNT($A328)=0,"",IF(W328="","--",IF(W328="3E","3E",LOOKUP(W328/Y$2,{0,0.4,0.45,0.5,0.55,0.6,0.65,0.7,0.75,0.8,1},{0,2,2.25,2.5,2.75,3,3.25,3.5,3.75,4}))))</f>
        <v/>
      </c>
      <c r="Z328" s="2" t="str">
        <f>IF(COUNT($A328)=0,"",IF($A328&lt;&gt;DRAFT!$B330,"ERR",IF(DRAFT!CC330="3E","3E",IF(COUNT(DRAFT!BY330,DRAFT!CC330)&gt;0,DRAFT!CD330,""))))</f>
        <v/>
      </c>
      <c r="AA328" s="2" t="str">
        <f>IF(COUNT($A328)=0,"",IF(Z328="3E","3E",IF(Z328="","I",LOOKUP(Z328/AB$2,{0,0.4,0.45,0.5,0.55,0.6,0.65,0.7,0.75,0.8,1},{"F","D","C","C+","B-","B","B+","A-","A","A+"}))))</f>
        <v/>
      </c>
      <c r="AB328" s="1" t="str">
        <f>IF(COUNT($A328)=0,"",IF(Z328="","--",IF(Z328="3E","3E",LOOKUP(Z328/AB$2,{0,0.4,0.45,0.5,0.55,0.6,0.65,0.7,0.75,0.8,1},{0,2,2.25,2.5,2.75,3,3.25,3.5,3.75,4}))))</f>
        <v/>
      </c>
      <c r="AC328" s="2" t="str">
        <f>IF(COUNT($A328)=0,"",IF($A328&lt;&gt;DRAFT!$B330,"ERR",IF(DRAFT!CF330&gt;0,DRAFT!CF330,"")))</f>
        <v/>
      </c>
      <c r="AD328" s="2" t="str">
        <f>IF(COUNT($A328)=0,"",IF(AC328="3E","3E",IF(AC328="","I",LOOKUP(AC328/AE$2,{0,0.4,0.45,0.5,0.55,0.6,0.65,0.7,0.75,0.8,1},{"F","D","C","C+","B-","B","B+","A-","A","A+"}))))</f>
        <v/>
      </c>
      <c r="AE328" s="1" t="str">
        <f>IF(COUNT($A328)=0,"",IF(AC328="","--",IF(AC328="3E","3E",LOOKUP(AC328/AE$2,{0,0.4,0.45,0.5,0.55,0.6,0.65,0.7,0.75,0.8,1},{0,2,2.25,2.5,2.75,3,3.25,3.5,3.75,4}))))</f>
        <v/>
      </c>
      <c r="AF328" s="2" t="str">
        <f>IF(COUNT($A328)=0,"",IF($A328&lt;&gt;DRAFT!$B330,"ERR",IF(DRAFT!CI330&gt;0,DRAFT!CK330,"")))</f>
        <v/>
      </c>
      <c r="AG328" s="2" t="str">
        <f>IF(COUNT($A328)=0,"",IF(AF328="3E","3E",IF(AF328="","I",LOOKUP(AF328/AH$2,{0,0.4,0.45,0.5,0.55,0.6,0.65,0.7,0.75,0.8,1},{"F","D","C","C+","B-","B","B+","A-","A","A+"}))))</f>
        <v/>
      </c>
      <c r="AH328" s="1" t="str">
        <f>IF(COUNT($A328)=0,"",IF(AF328="","--",IF(AF328="3E","3E",LOOKUP(AF328/AH$2,{0,0.4,0.45,0.5,0.55,0.6,0.65,0.7,0.75,0.8,1},{0,2,2.25,2.5,2.75,3,3.25,3.5,3.75,4}))))</f>
        <v/>
      </c>
      <c r="AI328" s="2" t="str">
        <f>IF($A328&lt;&gt;DRAFT!$B330,"ERR",IF(OR(COUNT($A328)=0,COUNT(DRAFT!CL330:CN330,DRAFT!CP330:CR330)=0),"",CEILING(SUM(DRAFT!CO330,DRAFT!CS330,DRAFT!CT330),1)))</f>
        <v/>
      </c>
      <c r="AJ328" s="2" t="str">
        <f>IF(COUNT($A328)=0,"",IF(AI328="3E","3E",IF(AI328="","I",LOOKUP(AI328/AK$2,{0,0.4,0.45,0.5,0.55,0.6,0.65,0.7,0.75,0.8,1},{"F","D","C","C+","B-","B","B+","A-","A","A+"}))))</f>
        <v/>
      </c>
      <c r="AK328" s="1" t="str">
        <f>IF(COUNT($A328)=0,"",IF(AI328="","--",IF(AI328="3E","3E",LOOKUP(AI328/AK$2,{0,0.4,0.45,0.5,0.55,0.6,0.65,0.7,0.75,0.8,1},{0,2,2.25,2.5,2.75,3,3.25,3.5,3.75,4}))))</f>
        <v/>
      </c>
      <c r="AL328" s="4" t="str">
        <f>IF(OR(COUNT($A328)=0,COUNT(B328:AK328)=0),"",IF(COUNTIF(B328:AK328,"3E")&gt;0,"3E",IF(DRAFT!$A330="R",TRUNC(SUMPRODUCT(RGP,RCP)/TCP,3),TRUNC((SUMPRODUCT(--(IMDGP&gt;0)*IMDGP,IMCP)+CEILING(DRAFT!$DB330*42,0.25))/TCP,3))))</f>
        <v/>
      </c>
      <c r="AM328" s="2" t="str">
        <f>IF(OR(COUNT($A328)=0,COUNT(B328:AK328)=0),"",IF(COUNTIF(B328:AK328,"3E")&gt;0,"3E",IF(DRAFT!$A330="R",SUMPRODUCT(--(RGP&gt;=2),RCP),SUMPRODUCT(--(IMDGP&gt;0),--(IMGP=0),IMCP)+DRAFT!$DC330)))</f>
        <v/>
      </c>
      <c r="AN328" s="67" t="str">
        <f>IF(AL328="3E","3E",IF(COUNT($A328)=0,"",IF(COUNT(AI328)=0,"--",ROUND(((CEILING(DRAFT!$CV330*38,0.25)+CEILING(DRAFT!$CX330*38,0.25)+CEILING(DRAFT!$CZ330*42,0.25)+CEILING($AL328*42,0.25))/160),2))))</f>
        <v/>
      </c>
      <c r="AO328" s="2" t="str">
        <f>IF(AN328="3E","3E",IF(COUNT($A328)=0,"",IF(COUNT(AN328)=0,"I",LOOKUP(AN328,{0,2,2.25,2.5,2.75,3,3.25,3.5,3.75,4},{"F","D","C","C+","B-","B","B+","A-","A","A+"}))))</f>
        <v/>
      </c>
      <c r="AP328" s="2" t="str">
        <f>IF(AN328="3E","3E",IF(OR(COUNT(A328)=0,COUNT(AN328)=0),"",DRAFT!CW330+DRAFT!CY330+DRAFT!DA330+N(TABULATION!AM328)))</f>
        <v/>
      </c>
      <c r="AQ328" s="2" t="str">
        <f>IF(OR(COUNT($A328)=0,COUNT(B328:AK328)=0),"",IF(COUNTIF(B328:AM328,"3E")&gt;0,"3E",IF(AND(DRAFT!$A330="IM",OR($AL328&gt;DRAFT!$DB330,$AM328&gt;DRAFT!$DC330)),"IMPROVED",IF(AND(DRAFT!$A330="IM",$AL328&lt;=DRAFT!$DB330,$AM328&lt;=DRAFT!$DC330),"NOT IMPROVED",IF(AND(DRAFT!CU330="S",AH328&gt;=2,AK328&gt;=2,AN328&gt;=2.5,AP328&gt;=144),"PASS","FAIL")))))</f>
        <v/>
      </c>
      <c r="AR328" s="2" t="str">
        <f t="shared" si="10"/>
        <v/>
      </c>
      <c r="AS328" s="2" t="str">
        <f t="shared" si="11"/>
        <v/>
      </c>
    </row>
    <row r="329" spans="1:45" ht="18.95" customHeight="1" x14ac:dyDescent="0.25">
      <c r="A329" s="3" t="str">
        <f>IF(DRAFT!$B331="","",DRAFT!$B331)</f>
        <v/>
      </c>
      <c r="B329" s="2" t="str">
        <f>IF(COUNT($A329)=0,"",IF($A329&lt;&gt;DRAFT!$B331,"ERR",IF(DRAFT!I331="3E","3E",IF(COUNT(DRAFT!E331,DRAFT!I331)&gt;0,DRAFT!J331,""))))</f>
        <v/>
      </c>
      <c r="C329" s="2" t="str">
        <f>IF(COUNT($A329)=0,"",IF(B329="3E","3E",IF(B329="","I",LOOKUP(B329/D$2,{0,0.4,0.45,0.5,0.55,0.6,0.65,0.7,0.75,0.8,1},{"F","D","C","C+","B-","B","B+","A-","A","A+"}))))</f>
        <v/>
      </c>
      <c r="D329" s="1" t="str">
        <f>IF(COUNT($A329)=0,"",IF(B329="","--",IF(B329="3E","3E",LOOKUP(B329/D$2,{0,0.4,0.45,0.5,0.55,0.6,0.65,0.7,0.75,0.8,1},{0,2,2.25,2.5,2.75,3,3.25,3.5,3.75,4}))))</f>
        <v/>
      </c>
      <c r="E329" s="2" t="str">
        <f>IF(COUNT($A329)=0,"",IF($A329&lt;&gt;DRAFT!$B331,"ERR",IF(DRAFT!R331="3E","3E",IF(COUNT(DRAFT!N331,DRAFT!R331)&gt;0,DRAFT!S331,""))))</f>
        <v/>
      </c>
      <c r="F329" s="2" t="str">
        <f>IF(COUNT($A329)=0,"",IF(E329="3E","3E",IF(E329="","I",LOOKUP(E329/G$2,{0,0.4,0.45,0.5,0.55,0.6,0.65,0.7,0.75,0.8,1},{"F","D","C","C+","B-","B","B+","A-","A","A+"}))))</f>
        <v/>
      </c>
      <c r="G329" s="1" t="str">
        <f>IF(COUNT($A329)=0,"",IF(E329="","--",IF(E329="3E","3E",LOOKUP(E329/G$2,{0,0.4,0.45,0.5,0.55,0.6,0.65,0.7,0.75,0.8,1},{0,2,2.25,2.5,2.75,3,3.25,3.5,3.75,4}))))</f>
        <v/>
      </c>
      <c r="H329" s="2" t="str">
        <f>IF(COUNT($A329)=0,"",IF($A329&lt;&gt;DRAFT!$B331,"ERR",IF(DRAFT!AA331="3E","3E",IF(COUNT(DRAFT!W331,DRAFT!AA331)&gt;0,DRAFT!AB331,""))))</f>
        <v/>
      </c>
      <c r="I329" s="2" t="str">
        <f>IF(COUNT($A329)=0,"",IF(H329="3E","3E",IF(H329="","I",LOOKUP(H329/J$2,{0,0.4,0.45,0.5,0.55,0.6,0.65,0.7,0.75,0.8,1},{"F","D","C","C+","B-","B","B+","A-","A","A+"}))))</f>
        <v/>
      </c>
      <c r="J329" s="1" t="str">
        <f>IF(COUNT($A329)=0,"",IF(H329="","--",IF(H329="3E","3E",LOOKUP(H329/J$2,{0,0.4,0.45,0.5,0.55,0.6,0.65,0.7,0.75,0.8,1},{0,2,2.25,2.5,2.75,3,3.25,3.5,3.75,4}))))</f>
        <v/>
      </c>
      <c r="K329" s="2" t="str">
        <f>IF(COUNT($A329)=0,"",IF($A329&lt;&gt;DRAFT!$B331,"ERR",IF(DRAFT!AJ331="3E","3E",IF(COUNT(DRAFT!AF331,DRAFT!AJ331)&gt;0,DRAFT!AK331,""))))</f>
        <v/>
      </c>
      <c r="L329" s="2" t="str">
        <f>IF(COUNT($A329)=0,"",IF(K329="3E","3E",IF(K329="","I",LOOKUP(K329/M$2,{0,0.4,0.45,0.5,0.55,0.6,0.65,0.7,0.75,0.8,1},{"F","D","C","C+","B-","B","B+","A-","A","A+"}))))</f>
        <v/>
      </c>
      <c r="M329" s="1" t="str">
        <f>IF(COUNT($A329)=0,"",IF(K329="","--",IF(K329="3E","3E",LOOKUP(K329/M$2,{0,0.4,0.45,0.5,0.55,0.6,0.65,0.7,0.75,0.8,1},{0,2,2.25,2.5,2.75,3,3.25,3.5,3.75,4}))))</f>
        <v/>
      </c>
      <c r="N329" s="2" t="str">
        <f>IF(COUNT($A329)=0,"",IF($A329&lt;&gt;DRAFT!$B331,"ERR",IF(DRAFT!AS331="3E","3E",IF(COUNT(DRAFT!AO331,DRAFT!AS331)&gt;0,DRAFT!AT331,""))))</f>
        <v/>
      </c>
      <c r="O329" s="2" t="str">
        <f>IF(COUNT($A329)=0,"",IF(N329="3E","3E",IF(N329="","I",LOOKUP(N329/P$2,{0,0.4,0.45,0.5,0.55,0.6,0.65,0.7,0.75,0.8,1},{"F","D","C","C+","B-","B","B+","A-","A","A+"}))))</f>
        <v/>
      </c>
      <c r="P329" s="1" t="str">
        <f>IF(COUNT($A329)=0,"",IF(N329="","--",IF(N329="3E","3E",LOOKUP(N329/P$2,{0,0.4,0.45,0.5,0.55,0.6,0.65,0.7,0.75,0.8,1},{0,2,2.25,2.5,2.75,3,3.25,3.5,3.75,4}))))</f>
        <v/>
      </c>
      <c r="Q329" s="2" t="str">
        <f>IF(COUNT($A329)=0,"",IF($A329&lt;&gt;DRAFT!$B331,"ERR",IF(DRAFT!BB331="3E","3E",IF(COUNT(DRAFT!AX331,DRAFT!BB331)&gt;0,DRAFT!BC331,""))))</f>
        <v/>
      </c>
      <c r="R329" s="2" t="str">
        <f>IF(COUNT($A329)=0,"",IF(Q329="3E","3E",IF(Q329="","I",LOOKUP(Q329/S$2,{0,0.4,0.45,0.5,0.55,0.6,0.65,0.7,0.75,0.8,1},{"F","D","C","C+","B-","B","B+","A-","A","A+"}))))</f>
        <v/>
      </c>
      <c r="S329" s="1" t="str">
        <f>IF(COUNT($A329)=0,"",IF(Q329="","--",IF(Q329="3E","3E",LOOKUP(Q329/S$2,{0,0.4,0.45,0.5,0.55,0.6,0.65,0.7,0.75,0.8,1},{0,2,2.25,2.5,2.75,3,3.25,3.5,3.75,4}))))</f>
        <v/>
      </c>
      <c r="T329" s="2" t="str">
        <f>IF(COUNT($A329)=0,"",IF($A329&lt;&gt;DRAFT!$B331,"ERR",IF(DRAFT!BK331="3E","3E",IF(COUNT(DRAFT!BG331,DRAFT!BK331)&gt;0,DRAFT!BL331,""))))</f>
        <v/>
      </c>
      <c r="U329" s="2" t="str">
        <f>IF(COUNT($A329)=0,"",IF(T329="3E","3E",IF(T329="","I",LOOKUP(T329/V$2,{0,0.4,0.45,0.5,0.55,0.6,0.65,0.7,0.75,0.8,1},{"F","D","C","C+","B-","B","B+","A-","A","A+"}))))</f>
        <v/>
      </c>
      <c r="V329" s="1" t="str">
        <f>IF(COUNT($A329)=0,"",IF(T329="","--",IF(T329="3E","3E",LOOKUP(T329/V$2,{0,0.4,0.45,0.5,0.55,0.6,0.65,0.7,0.75,0.8,1},{0,2,2.25,2.5,2.75,3,3.25,3.5,3.75,4}))))</f>
        <v/>
      </c>
      <c r="W329" s="2" t="str">
        <f>IF(COUNT($A329)=0,"",IF($A329&lt;&gt;DRAFT!$B331,"ERR",IF(DRAFT!BT331="3E","3E",IF(COUNT(DRAFT!BP331,DRAFT!BT331)&gt;0,DRAFT!BU331,""))))</f>
        <v/>
      </c>
      <c r="X329" s="2" t="str">
        <f>IF(COUNT($A329)=0,"",IF(W329="3E","3E",IF(W329="","I",LOOKUP(W329/Y$2,{0,0.4,0.45,0.5,0.55,0.6,0.65,0.7,0.75,0.8,1},{"F","D","C","C+","B-","B","B+","A-","A","A+"}))))</f>
        <v/>
      </c>
      <c r="Y329" s="1" t="str">
        <f>IF(COUNT($A329)=0,"",IF(W329="","--",IF(W329="3E","3E",LOOKUP(W329/Y$2,{0,0.4,0.45,0.5,0.55,0.6,0.65,0.7,0.75,0.8,1},{0,2,2.25,2.5,2.75,3,3.25,3.5,3.75,4}))))</f>
        <v/>
      </c>
      <c r="Z329" s="2" t="str">
        <f>IF(COUNT($A329)=0,"",IF($A329&lt;&gt;DRAFT!$B331,"ERR",IF(DRAFT!CC331="3E","3E",IF(COUNT(DRAFT!BY331,DRAFT!CC331)&gt;0,DRAFT!CD331,""))))</f>
        <v/>
      </c>
      <c r="AA329" s="2" t="str">
        <f>IF(COUNT($A329)=0,"",IF(Z329="3E","3E",IF(Z329="","I",LOOKUP(Z329/AB$2,{0,0.4,0.45,0.5,0.55,0.6,0.65,0.7,0.75,0.8,1},{"F","D","C","C+","B-","B","B+","A-","A","A+"}))))</f>
        <v/>
      </c>
      <c r="AB329" s="1" t="str">
        <f>IF(COUNT($A329)=0,"",IF(Z329="","--",IF(Z329="3E","3E",LOOKUP(Z329/AB$2,{0,0.4,0.45,0.5,0.55,0.6,0.65,0.7,0.75,0.8,1},{0,2,2.25,2.5,2.75,3,3.25,3.5,3.75,4}))))</f>
        <v/>
      </c>
      <c r="AC329" s="2" t="str">
        <f>IF(COUNT($A329)=0,"",IF($A329&lt;&gt;DRAFT!$B331,"ERR",IF(DRAFT!CF331&gt;0,DRAFT!CF331,"")))</f>
        <v/>
      </c>
      <c r="AD329" s="2" t="str">
        <f>IF(COUNT($A329)=0,"",IF(AC329="3E","3E",IF(AC329="","I",LOOKUP(AC329/AE$2,{0,0.4,0.45,0.5,0.55,0.6,0.65,0.7,0.75,0.8,1},{"F","D","C","C+","B-","B","B+","A-","A","A+"}))))</f>
        <v/>
      </c>
      <c r="AE329" s="1" t="str">
        <f>IF(COUNT($A329)=0,"",IF(AC329="","--",IF(AC329="3E","3E",LOOKUP(AC329/AE$2,{0,0.4,0.45,0.5,0.55,0.6,0.65,0.7,0.75,0.8,1},{0,2,2.25,2.5,2.75,3,3.25,3.5,3.75,4}))))</f>
        <v/>
      </c>
      <c r="AF329" s="2" t="str">
        <f>IF(COUNT($A329)=0,"",IF($A329&lt;&gt;DRAFT!$B331,"ERR",IF(DRAFT!CI331&gt;0,DRAFT!CK331,"")))</f>
        <v/>
      </c>
      <c r="AG329" s="2" t="str">
        <f>IF(COUNT($A329)=0,"",IF(AF329="3E","3E",IF(AF329="","I",LOOKUP(AF329/AH$2,{0,0.4,0.45,0.5,0.55,0.6,0.65,0.7,0.75,0.8,1},{"F","D","C","C+","B-","B","B+","A-","A","A+"}))))</f>
        <v/>
      </c>
      <c r="AH329" s="1" t="str">
        <f>IF(COUNT($A329)=0,"",IF(AF329="","--",IF(AF329="3E","3E",LOOKUP(AF329/AH$2,{0,0.4,0.45,0.5,0.55,0.6,0.65,0.7,0.75,0.8,1},{0,2,2.25,2.5,2.75,3,3.25,3.5,3.75,4}))))</f>
        <v/>
      </c>
      <c r="AI329" s="2" t="str">
        <f>IF($A329&lt;&gt;DRAFT!$B331,"ERR",IF(OR(COUNT($A329)=0,COUNT(DRAFT!CL331:CN331,DRAFT!CP331:CR331)=0),"",CEILING(SUM(DRAFT!CO331,DRAFT!CS331,DRAFT!CT331),1)))</f>
        <v/>
      </c>
      <c r="AJ329" s="2" t="str">
        <f>IF(COUNT($A329)=0,"",IF(AI329="3E","3E",IF(AI329="","I",LOOKUP(AI329/AK$2,{0,0.4,0.45,0.5,0.55,0.6,0.65,0.7,0.75,0.8,1},{"F","D","C","C+","B-","B","B+","A-","A","A+"}))))</f>
        <v/>
      </c>
      <c r="AK329" s="1" t="str">
        <f>IF(COUNT($A329)=0,"",IF(AI329="","--",IF(AI329="3E","3E",LOOKUP(AI329/AK$2,{0,0.4,0.45,0.5,0.55,0.6,0.65,0.7,0.75,0.8,1},{0,2,2.25,2.5,2.75,3,3.25,3.5,3.75,4}))))</f>
        <v/>
      </c>
      <c r="AL329" s="4" t="str">
        <f>IF(OR(COUNT($A329)=0,COUNT(B329:AK329)=0),"",IF(COUNTIF(B329:AK329,"3E")&gt;0,"3E",IF(DRAFT!$A331="R",TRUNC(SUMPRODUCT(RGP,RCP)/TCP,3),TRUNC((SUMPRODUCT(--(IMDGP&gt;0)*IMDGP,IMCP)+CEILING(DRAFT!$DB331*42,0.25))/TCP,3))))</f>
        <v/>
      </c>
      <c r="AM329" s="2" t="str">
        <f>IF(OR(COUNT($A329)=0,COUNT(B329:AK329)=0),"",IF(COUNTIF(B329:AK329,"3E")&gt;0,"3E",IF(DRAFT!$A331="R",SUMPRODUCT(--(RGP&gt;=2),RCP),SUMPRODUCT(--(IMDGP&gt;0),--(IMGP=0),IMCP)+DRAFT!$DC331)))</f>
        <v/>
      </c>
      <c r="AN329" s="67" t="str">
        <f>IF(AL329="3E","3E",IF(COUNT($A329)=0,"",IF(COUNT(AI329)=0,"--",ROUND(((CEILING(DRAFT!$CV331*38,0.25)+CEILING(DRAFT!$CX331*38,0.25)+CEILING(DRAFT!$CZ331*42,0.25)+CEILING($AL329*42,0.25))/160),2))))</f>
        <v/>
      </c>
      <c r="AO329" s="2" t="str">
        <f>IF(AN329="3E","3E",IF(COUNT($A329)=0,"",IF(COUNT(AN329)=0,"I",LOOKUP(AN329,{0,2,2.25,2.5,2.75,3,3.25,3.5,3.75,4},{"F","D","C","C+","B-","B","B+","A-","A","A+"}))))</f>
        <v/>
      </c>
      <c r="AP329" s="2" t="str">
        <f>IF(AN329="3E","3E",IF(OR(COUNT(A329)=0,COUNT(AN329)=0),"",DRAFT!CW331+DRAFT!CY331+DRAFT!DA331+N(TABULATION!AM329)))</f>
        <v/>
      </c>
      <c r="AQ329" s="2" t="str">
        <f>IF(OR(COUNT($A329)=0,COUNT(B329:AK329)=0),"",IF(COUNTIF(B329:AM329,"3E")&gt;0,"3E",IF(AND(DRAFT!$A331="IM",OR($AL329&gt;DRAFT!$DB331,$AM329&gt;DRAFT!$DC331)),"IMPROVED",IF(AND(DRAFT!$A331="IM",$AL329&lt;=DRAFT!$DB331,$AM329&lt;=DRAFT!$DC331),"NOT IMPROVED",IF(AND(DRAFT!CU331="S",AH329&gt;=2,AK329&gt;=2,AN329&gt;=2.5,AP329&gt;=144),"PASS","FAIL")))))</f>
        <v/>
      </c>
      <c r="AR329" s="2" t="str">
        <f t="shared" si="10"/>
        <v/>
      </c>
      <c r="AS329" s="2" t="str">
        <f t="shared" si="11"/>
        <v/>
      </c>
    </row>
    <row r="330" spans="1:45" ht="18.95" customHeight="1" x14ac:dyDescent="0.25">
      <c r="A330" s="3" t="str">
        <f>IF(DRAFT!$B332="","",DRAFT!$B332)</f>
        <v/>
      </c>
      <c r="B330" s="2" t="str">
        <f>IF(COUNT($A330)=0,"",IF($A330&lt;&gt;DRAFT!$B332,"ERR",IF(DRAFT!I332="3E","3E",IF(COUNT(DRAFT!E332,DRAFT!I332)&gt;0,DRAFT!J332,""))))</f>
        <v/>
      </c>
      <c r="C330" s="2" t="str">
        <f>IF(COUNT($A330)=0,"",IF(B330="3E","3E",IF(B330="","I",LOOKUP(B330/D$2,{0,0.4,0.45,0.5,0.55,0.6,0.65,0.7,0.75,0.8,1},{"F","D","C","C+","B-","B","B+","A-","A","A+"}))))</f>
        <v/>
      </c>
      <c r="D330" s="1" t="str">
        <f>IF(COUNT($A330)=0,"",IF(B330="","--",IF(B330="3E","3E",LOOKUP(B330/D$2,{0,0.4,0.45,0.5,0.55,0.6,0.65,0.7,0.75,0.8,1},{0,2,2.25,2.5,2.75,3,3.25,3.5,3.75,4}))))</f>
        <v/>
      </c>
      <c r="E330" s="2" t="str">
        <f>IF(COUNT($A330)=0,"",IF($A330&lt;&gt;DRAFT!$B332,"ERR",IF(DRAFT!R332="3E","3E",IF(COUNT(DRAFT!N332,DRAFT!R332)&gt;0,DRAFT!S332,""))))</f>
        <v/>
      </c>
      <c r="F330" s="2" t="str">
        <f>IF(COUNT($A330)=0,"",IF(E330="3E","3E",IF(E330="","I",LOOKUP(E330/G$2,{0,0.4,0.45,0.5,0.55,0.6,0.65,0.7,0.75,0.8,1},{"F","D","C","C+","B-","B","B+","A-","A","A+"}))))</f>
        <v/>
      </c>
      <c r="G330" s="1" t="str">
        <f>IF(COUNT($A330)=0,"",IF(E330="","--",IF(E330="3E","3E",LOOKUP(E330/G$2,{0,0.4,0.45,0.5,0.55,0.6,0.65,0.7,0.75,0.8,1},{0,2,2.25,2.5,2.75,3,3.25,3.5,3.75,4}))))</f>
        <v/>
      </c>
      <c r="H330" s="2" t="str">
        <f>IF(COUNT($A330)=0,"",IF($A330&lt;&gt;DRAFT!$B332,"ERR",IF(DRAFT!AA332="3E","3E",IF(COUNT(DRAFT!W332,DRAFT!AA332)&gt;0,DRAFT!AB332,""))))</f>
        <v/>
      </c>
      <c r="I330" s="2" t="str">
        <f>IF(COUNT($A330)=0,"",IF(H330="3E","3E",IF(H330="","I",LOOKUP(H330/J$2,{0,0.4,0.45,0.5,0.55,0.6,0.65,0.7,0.75,0.8,1},{"F","D","C","C+","B-","B","B+","A-","A","A+"}))))</f>
        <v/>
      </c>
      <c r="J330" s="1" t="str">
        <f>IF(COUNT($A330)=0,"",IF(H330="","--",IF(H330="3E","3E",LOOKUP(H330/J$2,{0,0.4,0.45,0.5,0.55,0.6,0.65,0.7,0.75,0.8,1},{0,2,2.25,2.5,2.75,3,3.25,3.5,3.75,4}))))</f>
        <v/>
      </c>
      <c r="K330" s="2" t="str">
        <f>IF(COUNT($A330)=0,"",IF($A330&lt;&gt;DRAFT!$B332,"ERR",IF(DRAFT!AJ332="3E","3E",IF(COUNT(DRAFT!AF332,DRAFT!AJ332)&gt;0,DRAFT!AK332,""))))</f>
        <v/>
      </c>
      <c r="L330" s="2" t="str">
        <f>IF(COUNT($A330)=0,"",IF(K330="3E","3E",IF(K330="","I",LOOKUP(K330/M$2,{0,0.4,0.45,0.5,0.55,0.6,0.65,0.7,0.75,0.8,1},{"F","D","C","C+","B-","B","B+","A-","A","A+"}))))</f>
        <v/>
      </c>
      <c r="M330" s="1" t="str">
        <f>IF(COUNT($A330)=0,"",IF(K330="","--",IF(K330="3E","3E",LOOKUP(K330/M$2,{0,0.4,0.45,0.5,0.55,0.6,0.65,0.7,0.75,0.8,1},{0,2,2.25,2.5,2.75,3,3.25,3.5,3.75,4}))))</f>
        <v/>
      </c>
      <c r="N330" s="2" t="str">
        <f>IF(COUNT($A330)=0,"",IF($A330&lt;&gt;DRAFT!$B332,"ERR",IF(DRAFT!AS332="3E","3E",IF(COUNT(DRAFT!AO332,DRAFT!AS332)&gt;0,DRAFT!AT332,""))))</f>
        <v/>
      </c>
      <c r="O330" s="2" t="str">
        <f>IF(COUNT($A330)=0,"",IF(N330="3E","3E",IF(N330="","I",LOOKUP(N330/P$2,{0,0.4,0.45,0.5,0.55,0.6,0.65,0.7,0.75,0.8,1},{"F","D","C","C+","B-","B","B+","A-","A","A+"}))))</f>
        <v/>
      </c>
      <c r="P330" s="1" t="str">
        <f>IF(COUNT($A330)=0,"",IF(N330="","--",IF(N330="3E","3E",LOOKUP(N330/P$2,{0,0.4,0.45,0.5,0.55,0.6,0.65,0.7,0.75,0.8,1},{0,2,2.25,2.5,2.75,3,3.25,3.5,3.75,4}))))</f>
        <v/>
      </c>
      <c r="Q330" s="2" t="str">
        <f>IF(COUNT($A330)=0,"",IF($A330&lt;&gt;DRAFT!$B332,"ERR",IF(DRAFT!BB332="3E","3E",IF(COUNT(DRAFT!AX332,DRAFT!BB332)&gt;0,DRAFT!BC332,""))))</f>
        <v/>
      </c>
      <c r="R330" s="2" t="str">
        <f>IF(COUNT($A330)=0,"",IF(Q330="3E","3E",IF(Q330="","I",LOOKUP(Q330/S$2,{0,0.4,0.45,0.5,0.55,0.6,0.65,0.7,0.75,0.8,1},{"F","D","C","C+","B-","B","B+","A-","A","A+"}))))</f>
        <v/>
      </c>
      <c r="S330" s="1" t="str">
        <f>IF(COUNT($A330)=0,"",IF(Q330="","--",IF(Q330="3E","3E",LOOKUP(Q330/S$2,{0,0.4,0.45,0.5,0.55,0.6,0.65,0.7,0.75,0.8,1},{0,2,2.25,2.5,2.75,3,3.25,3.5,3.75,4}))))</f>
        <v/>
      </c>
      <c r="T330" s="2" t="str">
        <f>IF(COUNT($A330)=0,"",IF($A330&lt;&gt;DRAFT!$B332,"ERR",IF(DRAFT!BK332="3E","3E",IF(COUNT(DRAFT!BG332,DRAFT!BK332)&gt;0,DRAFT!BL332,""))))</f>
        <v/>
      </c>
      <c r="U330" s="2" t="str">
        <f>IF(COUNT($A330)=0,"",IF(T330="3E","3E",IF(T330="","I",LOOKUP(T330/V$2,{0,0.4,0.45,0.5,0.55,0.6,0.65,0.7,0.75,0.8,1},{"F","D","C","C+","B-","B","B+","A-","A","A+"}))))</f>
        <v/>
      </c>
      <c r="V330" s="1" t="str">
        <f>IF(COUNT($A330)=0,"",IF(T330="","--",IF(T330="3E","3E",LOOKUP(T330/V$2,{0,0.4,0.45,0.5,0.55,0.6,0.65,0.7,0.75,0.8,1},{0,2,2.25,2.5,2.75,3,3.25,3.5,3.75,4}))))</f>
        <v/>
      </c>
      <c r="W330" s="2" t="str">
        <f>IF(COUNT($A330)=0,"",IF($A330&lt;&gt;DRAFT!$B332,"ERR",IF(DRAFT!BT332="3E","3E",IF(COUNT(DRAFT!BP332,DRAFT!BT332)&gt;0,DRAFT!BU332,""))))</f>
        <v/>
      </c>
      <c r="X330" s="2" t="str">
        <f>IF(COUNT($A330)=0,"",IF(W330="3E","3E",IF(W330="","I",LOOKUP(W330/Y$2,{0,0.4,0.45,0.5,0.55,0.6,0.65,0.7,0.75,0.8,1},{"F","D","C","C+","B-","B","B+","A-","A","A+"}))))</f>
        <v/>
      </c>
      <c r="Y330" s="1" t="str">
        <f>IF(COUNT($A330)=0,"",IF(W330="","--",IF(W330="3E","3E",LOOKUP(W330/Y$2,{0,0.4,0.45,0.5,0.55,0.6,0.65,0.7,0.75,0.8,1},{0,2,2.25,2.5,2.75,3,3.25,3.5,3.75,4}))))</f>
        <v/>
      </c>
      <c r="Z330" s="2" t="str">
        <f>IF(COUNT($A330)=0,"",IF($A330&lt;&gt;DRAFT!$B332,"ERR",IF(DRAFT!CC332="3E","3E",IF(COUNT(DRAFT!BY332,DRAFT!CC332)&gt;0,DRAFT!CD332,""))))</f>
        <v/>
      </c>
      <c r="AA330" s="2" t="str">
        <f>IF(COUNT($A330)=0,"",IF(Z330="3E","3E",IF(Z330="","I",LOOKUP(Z330/AB$2,{0,0.4,0.45,0.5,0.55,0.6,0.65,0.7,0.75,0.8,1},{"F","D","C","C+","B-","B","B+","A-","A","A+"}))))</f>
        <v/>
      </c>
      <c r="AB330" s="1" t="str">
        <f>IF(COUNT($A330)=0,"",IF(Z330="","--",IF(Z330="3E","3E",LOOKUP(Z330/AB$2,{0,0.4,0.45,0.5,0.55,0.6,0.65,0.7,0.75,0.8,1},{0,2,2.25,2.5,2.75,3,3.25,3.5,3.75,4}))))</f>
        <v/>
      </c>
      <c r="AC330" s="2" t="str">
        <f>IF(COUNT($A330)=0,"",IF($A330&lt;&gt;DRAFT!$B332,"ERR",IF(DRAFT!CF332&gt;0,DRAFT!CF332,"")))</f>
        <v/>
      </c>
      <c r="AD330" s="2" t="str">
        <f>IF(COUNT($A330)=0,"",IF(AC330="3E","3E",IF(AC330="","I",LOOKUP(AC330/AE$2,{0,0.4,0.45,0.5,0.55,0.6,0.65,0.7,0.75,0.8,1},{"F","D","C","C+","B-","B","B+","A-","A","A+"}))))</f>
        <v/>
      </c>
      <c r="AE330" s="1" t="str">
        <f>IF(COUNT($A330)=0,"",IF(AC330="","--",IF(AC330="3E","3E",LOOKUP(AC330/AE$2,{0,0.4,0.45,0.5,0.55,0.6,0.65,0.7,0.75,0.8,1},{0,2,2.25,2.5,2.75,3,3.25,3.5,3.75,4}))))</f>
        <v/>
      </c>
      <c r="AF330" s="2" t="str">
        <f>IF(COUNT($A330)=0,"",IF($A330&lt;&gt;DRAFT!$B332,"ERR",IF(DRAFT!CI332&gt;0,DRAFT!CK332,"")))</f>
        <v/>
      </c>
      <c r="AG330" s="2" t="str">
        <f>IF(COUNT($A330)=0,"",IF(AF330="3E","3E",IF(AF330="","I",LOOKUP(AF330/AH$2,{0,0.4,0.45,0.5,0.55,0.6,0.65,0.7,0.75,0.8,1},{"F","D","C","C+","B-","B","B+","A-","A","A+"}))))</f>
        <v/>
      </c>
      <c r="AH330" s="1" t="str">
        <f>IF(COUNT($A330)=0,"",IF(AF330="","--",IF(AF330="3E","3E",LOOKUP(AF330/AH$2,{0,0.4,0.45,0.5,0.55,0.6,0.65,0.7,0.75,0.8,1},{0,2,2.25,2.5,2.75,3,3.25,3.5,3.75,4}))))</f>
        <v/>
      </c>
      <c r="AI330" s="2" t="str">
        <f>IF($A330&lt;&gt;DRAFT!$B332,"ERR",IF(OR(COUNT($A330)=0,COUNT(DRAFT!CL332:CN332,DRAFT!CP332:CR332)=0),"",CEILING(SUM(DRAFT!CO332,DRAFT!CS332,DRAFT!CT332),1)))</f>
        <v/>
      </c>
      <c r="AJ330" s="2" t="str">
        <f>IF(COUNT($A330)=0,"",IF(AI330="3E","3E",IF(AI330="","I",LOOKUP(AI330/AK$2,{0,0.4,0.45,0.5,0.55,0.6,0.65,0.7,0.75,0.8,1},{"F","D","C","C+","B-","B","B+","A-","A","A+"}))))</f>
        <v/>
      </c>
      <c r="AK330" s="1" t="str">
        <f>IF(COUNT($A330)=0,"",IF(AI330="","--",IF(AI330="3E","3E",LOOKUP(AI330/AK$2,{0,0.4,0.45,0.5,0.55,0.6,0.65,0.7,0.75,0.8,1},{0,2,2.25,2.5,2.75,3,3.25,3.5,3.75,4}))))</f>
        <v/>
      </c>
      <c r="AL330" s="4" t="str">
        <f>IF(OR(COUNT($A330)=0,COUNT(B330:AK330)=0),"",IF(COUNTIF(B330:AK330,"3E")&gt;0,"3E",IF(DRAFT!$A332="R",TRUNC(SUMPRODUCT(RGP,RCP)/TCP,3),TRUNC((SUMPRODUCT(--(IMDGP&gt;0)*IMDGP,IMCP)+CEILING(DRAFT!$DB332*42,0.25))/TCP,3))))</f>
        <v/>
      </c>
      <c r="AM330" s="2" t="str">
        <f>IF(OR(COUNT($A330)=0,COUNT(B330:AK330)=0),"",IF(COUNTIF(B330:AK330,"3E")&gt;0,"3E",IF(DRAFT!$A332="R",SUMPRODUCT(--(RGP&gt;=2),RCP),SUMPRODUCT(--(IMDGP&gt;0),--(IMGP=0),IMCP)+DRAFT!$DC332)))</f>
        <v/>
      </c>
      <c r="AN330" s="67" t="str">
        <f>IF(AL330="3E","3E",IF(COUNT($A330)=0,"",IF(COUNT(AI330)=0,"--",ROUND(((CEILING(DRAFT!$CV332*38,0.25)+CEILING(DRAFT!$CX332*38,0.25)+CEILING(DRAFT!$CZ332*42,0.25)+CEILING($AL330*42,0.25))/160),2))))</f>
        <v/>
      </c>
      <c r="AO330" s="2" t="str">
        <f>IF(AN330="3E","3E",IF(COUNT($A330)=0,"",IF(COUNT(AN330)=0,"I",LOOKUP(AN330,{0,2,2.25,2.5,2.75,3,3.25,3.5,3.75,4},{"F","D","C","C+","B-","B","B+","A-","A","A+"}))))</f>
        <v/>
      </c>
      <c r="AP330" s="2" t="str">
        <f>IF(AN330="3E","3E",IF(OR(COUNT(A330)=0,COUNT(AN330)=0),"",DRAFT!CW332+DRAFT!CY332+DRAFT!DA332+N(TABULATION!AM330)))</f>
        <v/>
      </c>
      <c r="AQ330" s="2" t="str">
        <f>IF(OR(COUNT($A330)=0,COUNT(B330:AK330)=0),"",IF(COUNTIF(B330:AM330,"3E")&gt;0,"3E",IF(AND(DRAFT!$A332="IM",OR($AL330&gt;DRAFT!$DB332,$AM330&gt;DRAFT!$DC332)),"IMPROVED",IF(AND(DRAFT!$A332="IM",$AL330&lt;=DRAFT!$DB332,$AM330&lt;=DRAFT!$DC332),"NOT IMPROVED",IF(AND(DRAFT!CU332="S",AH330&gt;=2,AK330&gt;=2,AN330&gt;=2.5,AP330&gt;=144),"PASS","FAIL")))))</f>
        <v/>
      </c>
      <c r="AR330" s="2" t="str">
        <f t="shared" si="10"/>
        <v/>
      </c>
      <c r="AS330" s="2" t="str">
        <f t="shared" si="11"/>
        <v/>
      </c>
    </row>
    <row r="331" spans="1:45" ht="18.95" customHeight="1" x14ac:dyDescent="0.25">
      <c r="A331" s="3" t="str">
        <f>IF(DRAFT!$B333="","",DRAFT!$B333)</f>
        <v/>
      </c>
      <c r="B331" s="2" t="str">
        <f>IF(COUNT($A331)=0,"",IF($A331&lt;&gt;DRAFT!$B333,"ERR",IF(DRAFT!I333="3E","3E",IF(COUNT(DRAFT!E333,DRAFT!I333)&gt;0,DRAFT!J333,""))))</f>
        <v/>
      </c>
      <c r="C331" s="2" t="str">
        <f>IF(COUNT($A331)=0,"",IF(B331="3E","3E",IF(B331="","I",LOOKUP(B331/D$2,{0,0.4,0.45,0.5,0.55,0.6,0.65,0.7,0.75,0.8,1},{"F","D","C","C+","B-","B","B+","A-","A","A+"}))))</f>
        <v/>
      </c>
      <c r="D331" s="1" t="str">
        <f>IF(COUNT($A331)=0,"",IF(B331="","--",IF(B331="3E","3E",LOOKUP(B331/D$2,{0,0.4,0.45,0.5,0.55,0.6,0.65,0.7,0.75,0.8,1},{0,2,2.25,2.5,2.75,3,3.25,3.5,3.75,4}))))</f>
        <v/>
      </c>
      <c r="E331" s="2" t="str">
        <f>IF(COUNT($A331)=0,"",IF($A331&lt;&gt;DRAFT!$B333,"ERR",IF(DRAFT!R333="3E","3E",IF(COUNT(DRAFT!N333,DRAFT!R333)&gt;0,DRAFT!S333,""))))</f>
        <v/>
      </c>
      <c r="F331" s="2" t="str">
        <f>IF(COUNT($A331)=0,"",IF(E331="3E","3E",IF(E331="","I",LOOKUP(E331/G$2,{0,0.4,0.45,0.5,0.55,0.6,0.65,0.7,0.75,0.8,1},{"F","D","C","C+","B-","B","B+","A-","A","A+"}))))</f>
        <v/>
      </c>
      <c r="G331" s="1" t="str">
        <f>IF(COUNT($A331)=0,"",IF(E331="","--",IF(E331="3E","3E",LOOKUP(E331/G$2,{0,0.4,0.45,0.5,0.55,0.6,0.65,0.7,0.75,0.8,1},{0,2,2.25,2.5,2.75,3,3.25,3.5,3.75,4}))))</f>
        <v/>
      </c>
      <c r="H331" s="2" t="str">
        <f>IF(COUNT($A331)=0,"",IF($A331&lt;&gt;DRAFT!$B333,"ERR",IF(DRAFT!AA333="3E","3E",IF(COUNT(DRAFT!W333,DRAFT!AA333)&gt;0,DRAFT!AB333,""))))</f>
        <v/>
      </c>
      <c r="I331" s="2" t="str">
        <f>IF(COUNT($A331)=0,"",IF(H331="3E","3E",IF(H331="","I",LOOKUP(H331/J$2,{0,0.4,0.45,0.5,0.55,0.6,0.65,0.7,0.75,0.8,1},{"F","D","C","C+","B-","B","B+","A-","A","A+"}))))</f>
        <v/>
      </c>
      <c r="J331" s="1" t="str">
        <f>IF(COUNT($A331)=0,"",IF(H331="","--",IF(H331="3E","3E",LOOKUP(H331/J$2,{0,0.4,0.45,0.5,0.55,0.6,0.65,0.7,0.75,0.8,1},{0,2,2.25,2.5,2.75,3,3.25,3.5,3.75,4}))))</f>
        <v/>
      </c>
      <c r="K331" s="2" t="str">
        <f>IF(COUNT($A331)=0,"",IF($A331&lt;&gt;DRAFT!$B333,"ERR",IF(DRAFT!AJ333="3E","3E",IF(COUNT(DRAFT!AF333,DRAFT!AJ333)&gt;0,DRAFT!AK333,""))))</f>
        <v/>
      </c>
      <c r="L331" s="2" t="str">
        <f>IF(COUNT($A331)=0,"",IF(K331="3E","3E",IF(K331="","I",LOOKUP(K331/M$2,{0,0.4,0.45,0.5,0.55,0.6,0.65,0.7,0.75,0.8,1},{"F","D","C","C+","B-","B","B+","A-","A","A+"}))))</f>
        <v/>
      </c>
      <c r="M331" s="1" t="str">
        <f>IF(COUNT($A331)=0,"",IF(K331="","--",IF(K331="3E","3E",LOOKUP(K331/M$2,{0,0.4,0.45,0.5,0.55,0.6,0.65,0.7,0.75,0.8,1},{0,2,2.25,2.5,2.75,3,3.25,3.5,3.75,4}))))</f>
        <v/>
      </c>
      <c r="N331" s="2" t="str">
        <f>IF(COUNT($A331)=0,"",IF($A331&lt;&gt;DRAFT!$B333,"ERR",IF(DRAFT!AS333="3E","3E",IF(COUNT(DRAFT!AO333,DRAFT!AS333)&gt;0,DRAFT!AT333,""))))</f>
        <v/>
      </c>
      <c r="O331" s="2" t="str">
        <f>IF(COUNT($A331)=0,"",IF(N331="3E","3E",IF(N331="","I",LOOKUP(N331/P$2,{0,0.4,0.45,0.5,0.55,0.6,0.65,0.7,0.75,0.8,1},{"F","D","C","C+","B-","B","B+","A-","A","A+"}))))</f>
        <v/>
      </c>
      <c r="P331" s="1" t="str">
        <f>IF(COUNT($A331)=0,"",IF(N331="","--",IF(N331="3E","3E",LOOKUP(N331/P$2,{0,0.4,0.45,0.5,0.55,0.6,0.65,0.7,0.75,0.8,1},{0,2,2.25,2.5,2.75,3,3.25,3.5,3.75,4}))))</f>
        <v/>
      </c>
      <c r="Q331" s="2" t="str">
        <f>IF(COUNT($A331)=0,"",IF($A331&lt;&gt;DRAFT!$B333,"ERR",IF(DRAFT!BB333="3E","3E",IF(COUNT(DRAFT!AX333,DRAFT!BB333)&gt;0,DRAFT!BC333,""))))</f>
        <v/>
      </c>
      <c r="R331" s="2" t="str">
        <f>IF(COUNT($A331)=0,"",IF(Q331="3E","3E",IF(Q331="","I",LOOKUP(Q331/S$2,{0,0.4,0.45,0.5,0.55,0.6,0.65,0.7,0.75,0.8,1},{"F","D","C","C+","B-","B","B+","A-","A","A+"}))))</f>
        <v/>
      </c>
      <c r="S331" s="1" t="str">
        <f>IF(COUNT($A331)=0,"",IF(Q331="","--",IF(Q331="3E","3E",LOOKUP(Q331/S$2,{0,0.4,0.45,0.5,0.55,0.6,0.65,0.7,0.75,0.8,1},{0,2,2.25,2.5,2.75,3,3.25,3.5,3.75,4}))))</f>
        <v/>
      </c>
      <c r="T331" s="2" t="str">
        <f>IF(COUNT($A331)=0,"",IF($A331&lt;&gt;DRAFT!$B333,"ERR",IF(DRAFT!BK333="3E","3E",IF(COUNT(DRAFT!BG333,DRAFT!BK333)&gt;0,DRAFT!BL333,""))))</f>
        <v/>
      </c>
      <c r="U331" s="2" t="str">
        <f>IF(COUNT($A331)=0,"",IF(T331="3E","3E",IF(T331="","I",LOOKUP(T331/V$2,{0,0.4,0.45,0.5,0.55,0.6,0.65,0.7,0.75,0.8,1},{"F","D","C","C+","B-","B","B+","A-","A","A+"}))))</f>
        <v/>
      </c>
      <c r="V331" s="1" t="str">
        <f>IF(COUNT($A331)=0,"",IF(T331="","--",IF(T331="3E","3E",LOOKUP(T331/V$2,{0,0.4,0.45,0.5,0.55,0.6,0.65,0.7,0.75,0.8,1},{0,2,2.25,2.5,2.75,3,3.25,3.5,3.75,4}))))</f>
        <v/>
      </c>
      <c r="W331" s="2" t="str">
        <f>IF(COUNT($A331)=0,"",IF($A331&lt;&gt;DRAFT!$B333,"ERR",IF(DRAFT!BT333="3E","3E",IF(COUNT(DRAFT!BP333,DRAFT!BT333)&gt;0,DRAFT!BU333,""))))</f>
        <v/>
      </c>
      <c r="X331" s="2" t="str">
        <f>IF(COUNT($A331)=0,"",IF(W331="3E","3E",IF(W331="","I",LOOKUP(W331/Y$2,{0,0.4,0.45,0.5,0.55,0.6,0.65,0.7,0.75,0.8,1},{"F","D","C","C+","B-","B","B+","A-","A","A+"}))))</f>
        <v/>
      </c>
      <c r="Y331" s="1" t="str">
        <f>IF(COUNT($A331)=0,"",IF(W331="","--",IF(W331="3E","3E",LOOKUP(W331/Y$2,{0,0.4,0.45,0.5,0.55,0.6,0.65,0.7,0.75,0.8,1},{0,2,2.25,2.5,2.75,3,3.25,3.5,3.75,4}))))</f>
        <v/>
      </c>
      <c r="Z331" s="2" t="str">
        <f>IF(COUNT($A331)=0,"",IF($A331&lt;&gt;DRAFT!$B333,"ERR",IF(DRAFT!CC333="3E","3E",IF(COUNT(DRAFT!BY333,DRAFT!CC333)&gt;0,DRAFT!CD333,""))))</f>
        <v/>
      </c>
      <c r="AA331" s="2" t="str">
        <f>IF(COUNT($A331)=0,"",IF(Z331="3E","3E",IF(Z331="","I",LOOKUP(Z331/AB$2,{0,0.4,0.45,0.5,0.55,0.6,0.65,0.7,0.75,0.8,1},{"F","D","C","C+","B-","B","B+","A-","A","A+"}))))</f>
        <v/>
      </c>
      <c r="AB331" s="1" t="str">
        <f>IF(COUNT($A331)=0,"",IF(Z331="","--",IF(Z331="3E","3E",LOOKUP(Z331/AB$2,{0,0.4,0.45,0.5,0.55,0.6,0.65,0.7,0.75,0.8,1},{0,2,2.25,2.5,2.75,3,3.25,3.5,3.75,4}))))</f>
        <v/>
      </c>
      <c r="AC331" s="2" t="str">
        <f>IF(COUNT($A331)=0,"",IF($A331&lt;&gt;DRAFT!$B333,"ERR",IF(DRAFT!CF333&gt;0,DRAFT!CF333,"")))</f>
        <v/>
      </c>
      <c r="AD331" s="2" t="str">
        <f>IF(COUNT($A331)=0,"",IF(AC331="3E","3E",IF(AC331="","I",LOOKUP(AC331/AE$2,{0,0.4,0.45,0.5,0.55,0.6,0.65,0.7,0.75,0.8,1},{"F","D","C","C+","B-","B","B+","A-","A","A+"}))))</f>
        <v/>
      </c>
      <c r="AE331" s="1" t="str">
        <f>IF(COUNT($A331)=0,"",IF(AC331="","--",IF(AC331="3E","3E",LOOKUP(AC331/AE$2,{0,0.4,0.45,0.5,0.55,0.6,0.65,0.7,0.75,0.8,1},{0,2,2.25,2.5,2.75,3,3.25,3.5,3.75,4}))))</f>
        <v/>
      </c>
      <c r="AF331" s="2" t="str">
        <f>IF(COUNT($A331)=0,"",IF($A331&lt;&gt;DRAFT!$B333,"ERR",IF(DRAFT!CI333&gt;0,DRAFT!CK333,"")))</f>
        <v/>
      </c>
      <c r="AG331" s="2" t="str">
        <f>IF(COUNT($A331)=0,"",IF(AF331="3E","3E",IF(AF331="","I",LOOKUP(AF331/AH$2,{0,0.4,0.45,0.5,0.55,0.6,0.65,0.7,0.75,0.8,1},{"F","D","C","C+","B-","B","B+","A-","A","A+"}))))</f>
        <v/>
      </c>
      <c r="AH331" s="1" t="str">
        <f>IF(COUNT($A331)=0,"",IF(AF331="","--",IF(AF331="3E","3E",LOOKUP(AF331/AH$2,{0,0.4,0.45,0.5,0.55,0.6,0.65,0.7,0.75,0.8,1},{0,2,2.25,2.5,2.75,3,3.25,3.5,3.75,4}))))</f>
        <v/>
      </c>
      <c r="AI331" s="2" t="str">
        <f>IF($A331&lt;&gt;DRAFT!$B333,"ERR",IF(OR(COUNT($A331)=0,COUNT(DRAFT!CL333:CN333,DRAFT!CP333:CR333)=0),"",CEILING(SUM(DRAFT!CO333,DRAFT!CS333,DRAFT!CT333),1)))</f>
        <v/>
      </c>
      <c r="AJ331" s="2" t="str">
        <f>IF(COUNT($A331)=0,"",IF(AI331="3E","3E",IF(AI331="","I",LOOKUP(AI331/AK$2,{0,0.4,0.45,0.5,0.55,0.6,0.65,0.7,0.75,0.8,1},{"F","D","C","C+","B-","B","B+","A-","A","A+"}))))</f>
        <v/>
      </c>
      <c r="AK331" s="1" t="str">
        <f>IF(COUNT($A331)=0,"",IF(AI331="","--",IF(AI331="3E","3E",LOOKUP(AI331/AK$2,{0,0.4,0.45,0.5,0.55,0.6,0.65,0.7,0.75,0.8,1},{0,2,2.25,2.5,2.75,3,3.25,3.5,3.75,4}))))</f>
        <v/>
      </c>
      <c r="AL331" s="4" t="str">
        <f>IF(OR(COUNT($A331)=0,COUNT(B331:AK331)=0),"",IF(COUNTIF(B331:AK331,"3E")&gt;0,"3E",IF(DRAFT!$A333="R",TRUNC(SUMPRODUCT(RGP,RCP)/TCP,3),TRUNC((SUMPRODUCT(--(IMDGP&gt;0)*IMDGP,IMCP)+CEILING(DRAFT!$DB333*42,0.25))/TCP,3))))</f>
        <v/>
      </c>
      <c r="AM331" s="2" t="str">
        <f>IF(OR(COUNT($A331)=0,COUNT(B331:AK331)=0),"",IF(COUNTIF(B331:AK331,"3E")&gt;0,"3E",IF(DRAFT!$A333="R",SUMPRODUCT(--(RGP&gt;=2),RCP),SUMPRODUCT(--(IMDGP&gt;0),--(IMGP=0),IMCP)+DRAFT!$DC333)))</f>
        <v/>
      </c>
      <c r="AN331" s="67" t="str">
        <f>IF(AL331="3E","3E",IF(COUNT($A331)=0,"",IF(COUNT(AI331)=0,"--",ROUND(((CEILING(DRAFT!$CV333*38,0.25)+CEILING(DRAFT!$CX333*38,0.25)+CEILING(DRAFT!$CZ333*42,0.25)+CEILING($AL331*42,0.25))/160),2))))</f>
        <v/>
      </c>
      <c r="AO331" s="2" t="str">
        <f>IF(AN331="3E","3E",IF(COUNT($A331)=0,"",IF(COUNT(AN331)=0,"I",LOOKUP(AN331,{0,2,2.25,2.5,2.75,3,3.25,3.5,3.75,4},{"F","D","C","C+","B-","B","B+","A-","A","A+"}))))</f>
        <v/>
      </c>
      <c r="AP331" s="2" t="str">
        <f>IF(AN331="3E","3E",IF(OR(COUNT(A331)=0,COUNT(AN331)=0),"",DRAFT!CW333+DRAFT!CY333+DRAFT!DA333+N(TABULATION!AM331)))</f>
        <v/>
      </c>
      <c r="AQ331" s="2" t="str">
        <f>IF(OR(COUNT($A331)=0,COUNT(B331:AK331)=0),"",IF(COUNTIF(B331:AM331,"3E")&gt;0,"3E",IF(AND(DRAFT!$A333="IM",OR($AL331&gt;DRAFT!$DB333,$AM331&gt;DRAFT!$DC333)),"IMPROVED",IF(AND(DRAFT!$A333="IM",$AL331&lt;=DRAFT!$DB333,$AM331&lt;=DRAFT!$DC333),"NOT IMPROVED",IF(AND(DRAFT!CU333="S",AH331&gt;=2,AK331&gt;=2,AN331&gt;=2.5,AP331&gt;=144),"PASS","FAIL")))))</f>
        <v/>
      </c>
      <c r="AR331" s="2" t="str">
        <f t="shared" si="10"/>
        <v/>
      </c>
      <c r="AS331" s="2" t="str">
        <f t="shared" si="11"/>
        <v/>
      </c>
    </row>
    <row r="332" spans="1:45" ht="18.95" customHeight="1" x14ac:dyDescent="0.25">
      <c r="A332" s="3" t="str">
        <f>IF(DRAFT!$B334="","",DRAFT!$B334)</f>
        <v/>
      </c>
      <c r="B332" s="2" t="str">
        <f>IF(COUNT($A332)=0,"",IF($A332&lt;&gt;DRAFT!$B334,"ERR",IF(DRAFT!I334="3E","3E",IF(COUNT(DRAFT!E334,DRAFT!I334)&gt;0,DRAFT!J334,""))))</f>
        <v/>
      </c>
      <c r="C332" s="2" t="str">
        <f>IF(COUNT($A332)=0,"",IF(B332="3E","3E",IF(B332="","I",LOOKUP(B332/D$2,{0,0.4,0.45,0.5,0.55,0.6,0.65,0.7,0.75,0.8,1},{"F","D","C","C+","B-","B","B+","A-","A","A+"}))))</f>
        <v/>
      </c>
      <c r="D332" s="1" t="str">
        <f>IF(COUNT($A332)=0,"",IF(B332="","--",IF(B332="3E","3E",LOOKUP(B332/D$2,{0,0.4,0.45,0.5,0.55,0.6,0.65,0.7,0.75,0.8,1},{0,2,2.25,2.5,2.75,3,3.25,3.5,3.75,4}))))</f>
        <v/>
      </c>
      <c r="E332" s="2" t="str">
        <f>IF(COUNT($A332)=0,"",IF($A332&lt;&gt;DRAFT!$B334,"ERR",IF(DRAFT!R334="3E","3E",IF(COUNT(DRAFT!N334,DRAFT!R334)&gt;0,DRAFT!S334,""))))</f>
        <v/>
      </c>
      <c r="F332" s="2" t="str">
        <f>IF(COUNT($A332)=0,"",IF(E332="3E","3E",IF(E332="","I",LOOKUP(E332/G$2,{0,0.4,0.45,0.5,0.55,0.6,0.65,0.7,0.75,0.8,1},{"F","D","C","C+","B-","B","B+","A-","A","A+"}))))</f>
        <v/>
      </c>
      <c r="G332" s="1" t="str">
        <f>IF(COUNT($A332)=0,"",IF(E332="","--",IF(E332="3E","3E",LOOKUP(E332/G$2,{0,0.4,0.45,0.5,0.55,0.6,0.65,0.7,0.75,0.8,1},{0,2,2.25,2.5,2.75,3,3.25,3.5,3.75,4}))))</f>
        <v/>
      </c>
      <c r="H332" s="2" t="str">
        <f>IF(COUNT($A332)=0,"",IF($A332&lt;&gt;DRAFT!$B334,"ERR",IF(DRAFT!AA334="3E","3E",IF(COUNT(DRAFT!W334,DRAFT!AA334)&gt;0,DRAFT!AB334,""))))</f>
        <v/>
      </c>
      <c r="I332" s="2" t="str">
        <f>IF(COUNT($A332)=0,"",IF(H332="3E","3E",IF(H332="","I",LOOKUP(H332/J$2,{0,0.4,0.45,0.5,0.55,0.6,0.65,0.7,0.75,0.8,1},{"F","D","C","C+","B-","B","B+","A-","A","A+"}))))</f>
        <v/>
      </c>
      <c r="J332" s="1" t="str">
        <f>IF(COUNT($A332)=0,"",IF(H332="","--",IF(H332="3E","3E",LOOKUP(H332/J$2,{0,0.4,0.45,0.5,0.55,0.6,0.65,0.7,0.75,0.8,1},{0,2,2.25,2.5,2.75,3,3.25,3.5,3.75,4}))))</f>
        <v/>
      </c>
      <c r="K332" s="2" t="str">
        <f>IF(COUNT($A332)=0,"",IF($A332&lt;&gt;DRAFT!$B334,"ERR",IF(DRAFT!AJ334="3E","3E",IF(COUNT(DRAFT!AF334,DRAFT!AJ334)&gt;0,DRAFT!AK334,""))))</f>
        <v/>
      </c>
      <c r="L332" s="2" t="str">
        <f>IF(COUNT($A332)=0,"",IF(K332="3E","3E",IF(K332="","I",LOOKUP(K332/M$2,{0,0.4,0.45,0.5,0.55,0.6,0.65,0.7,0.75,0.8,1},{"F","D","C","C+","B-","B","B+","A-","A","A+"}))))</f>
        <v/>
      </c>
      <c r="M332" s="1" t="str">
        <f>IF(COUNT($A332)=0,"",IF(K332="","--",IF(K332="3E","3E",LOOKUP(K332/M$2,{0,0.4,0.45,0.5,0.55,0.6,0.65,0.7,0.75,0.8,1},{0,2,2.25,2.5,2.75,3,3.25,3.5,3.75,4}))))</f>
        <v/>
      </c>
      <c r="N332" s="2" t="str">
        <f>IF(COUNT($A332)=0,"",IF($A332&lt;&gt;DRAFT!$B334,"ERR",IF(DRAFT!AS334="3E","3E",IF(COUNT(DRAFT!AO334,DRAFT!AS334)&gt;0,DRAFT!AT334,""))))</f>
        <v/>
      </c>
      <c r="O332" s="2" t="str">
        <f>IF(COUNT($A332)=0,"",IF(N332="3E","3E",IF(N332="","I",LOOKUP(N332/P$2,{0,0.4,0.45,0.5,0.55,0.6,0.65,0.7,0.75,0.8,1},{"F","D","C","C+","B-","B","B+","A-","A","A+"}))))</f>
        <v/>
      </c>
      <c r="P332" s="1" t="str">
        <f>IF(COUNT($A332)=0,"",IF(N332="","--",IF(N332="3E","3E",LOOKUP(N332/P$2,{0,0.4,0.45,0.5,0.55,0.6,0.65,0.7,0.75,0.8,1},{0,2,2.25,2.5,2.75,3,3.25,3.5,3.75,4}))))</f>
        <v/>
      </c>
      <c r="Q332" s="2" t="str">
        <f>IF(COUNT($A332)=0,"",IF($A332&lt;&gt;DRAFT!$B334,"ERR",IF(DRAFT!BB334="3E","3E",IF(COUNT(DRAFT!AX334,DRAFT!BB334)&gt;0,DRAFT!BC334,""))))</f>
        <v/>
      </c>
      <c r="R332" s="2" t="str">
        <f>IF(COUNT($A332)=0,"",IF(Q332="3E","3E",IF(Q332="","I",LOOKUP(Q332/S$2,{0,0.4,0.45,0.5,0.55,0.6,0.65,0.7,0.75,0.8,1},{"F","D","C","C+","B-","B","B+","A-","A","A+"}))))</f>
        <v/>
      </c>
      <c r="S332" s="1" t="str">
        <f>IF(COUNT($A332)=0,"",IF(Q332="","--",IF(Q332="3E","3E",LOOKUP(Q332/S$2,{0,0.4,0.45,0.5,0.55,0.6,0.65,0.7,0.75,0.8,1},{0,2,2.25,2.5,2.75,3,3.25,3.5,3.75,4}))))</f>
        <v/>
      </c>
      <c r="T332" s="2" t="str">
        <f>IF(COUNT($A332)=0,"",IF($A332&lt;&gt;DRAFT!$B334,"ERR",IF(DRAFT!BK334="3E","3E",IF(COUNT(DRAFT!BG334,DRAFT!BK334)&gt;0,DRAFT!BL334,""))))</f>
        <v/>
      </c>
      <c r="U332" s="2" t="str">
        <f>IF(COUNT($A332)=0,"",IF(T332="3E","3E",IF(T332="","I",LOOKUP(T332/V$2,{0,0.4,0.45,0.5,0.55,0.6,0.65,0.7,0.75,0.8,1},{"F","D","C","C+","B-","B","B+","A-","A","A+"}))))</f>
        <v/>
      </c>
      <c r="V332" s="1" t="str">
        <f>IF(COUNT($A332)=0,"",IF(T332="","--",IF(T332="3E","3E",LOOKUP(T332/V$2,{0,0.4,0.45,0.5,0.55,0.6,0.65,0.7,0.75,0.8,1},{0,2,2.25,2.5,2.75,3,3.25,3.5,3.75,4}))))</f>
        <v/>
      </c>
      <c r="W332" s="2" t="str">
        <f>IF(COUNT($A332)=0,"",IF($A332&lt;&gt;DRAFT!$B334,"ERR",IF(DRAFT!BT334="3E","3E",IF(COUNT(DRAFT!BP334,DRAFT!BT334)&gt;0,DRAFT!BU334,""))))</f>
        <v/>
      </c>
      <c r="X332" s="2" t="str">
        <f>IF(COUNT($A332)=0,"",IF(W332="3E","3E",IF(W332="","I",LOOKUP(W332/Y$2,{0,0.4,0.45,0.5,0.55,0.6,0.65,0.7,0.75,0.8,1},{"F","D","C","C+","B-","B","B+","A-","A","A+"}))))</f>
        <v/>
      </c>
      <c r="Y332" s="1" t="str">
        <f>IF(COUNT($A332)=0,"",IF(W332="","--",IF(W332="3E","3E",LOOKUP(W332/Y$2,{0,0.4,0.45,0.5,0.55,0.6,0.65,0.7,0.75,0.8,1},{0,2,2.25,2.5,2.75,3,3.25,3.5,3.75,4}))))</f>
        <v/>
      </c>
      <c r="Z332" s="2" t="str">
        <f>IF(COUNT($A332)=0,"",IF($A332&lt;&gt;DRAFT!$B334,"ERR",IF(DRAFT!CC334="3E","3E",IF(COUNT(DRAFT!BY334,DRAFT!CC334)&gt;0,DRAFT!CD334,""))))</f>
        <v/>
      </c>
      <c r="AA332" s="2" t="str">
        <f>IF(COUNT($A332)=0,"",IF(Z332="3E","3E",IF(Z332="","I",LOOKUP(Z332/AB$2,{0,0.4,0.45,0.5,0.55,0.6,0.65,0.7,0.75,0.8,1},{"F","D","C","C+","B-","B","B+","A-","A","A+"}))))</f>
        <v/>
      </c>
      <c r="AB332" s="1" t="str">
        <f>IF(COUNT($A332)=0,"",IF(Z332="","--",IF(Z332="3E","3E",LOOKUP(Z332/AB$2,{0,0.4,0.45,0.5,0.55,0.6,0.65,0.7,0.75,0.8,1},{0,2,2.25,2.5,2.75,3,3.25,3.5,3.75,4}))))</f>
        <v/>
      </c>
      <c r="AC332" s="2" t="str">
        <f>IF(COUNT($A332)=0,"",IF($A332&lt;&gt;DRAFT!$B334,"ERR",IF(DRAFT!CF334&gt;0,DRAFT!CF334,"")))</f>
        <v/>
      </c>
      <c r="AD332" s="2" t="str">
        <f>IF(COUNT($A332)=0,"",IF(AC332="3E","3E",IF(AC332="","I",LOOKUP(AC332/AE$2,{0,0.4,0.45,0.5,0.55,0.6,0.65,0.7,0.75,0.8,1},{"F","D","C","C+","B-","B","B+","A-","A","A+"}))))</f>
        <v/>
      </c>
      <c r="AE332" s="1" t="str">
        <f>IF(COUNT($A332)=0,"",IF(AC332="","--",IF(AC332="3E","3E",LOOKUP(AC332/AE$2,{0,0.4,0.45,0.5,0.55,0.6,0.65,0.7,0.75,0.8,1},{0,2,2.25,2.5,2.75,3,3.25,3.5,3.75,4}))))</f>
        <v/>
      </c>
      <c r="AF332" s="2" t="str">
        <f>IF(COUNT($A332)=0,"",IF($A332&lt;&gt;DRAFT!$B334,"ERR",IF(DRAFT!CI334&gt;0,DRAFT!CK334,"")))</f>
        <v/>
      </c>
      <c r="AG332" s="2" t="str">
        <f>IF(COUNT($A332)=0,"",IF(AF332="3E","3E",IF(AF332="","I",LOOKUP(AF332/AH$2,{0,0.4,0.45,0.5,0.55,0.6,0.65,0.7,0.75,0.8,1},{"F","D","C","C+","B-","B","B+","A-","A","A+"}))))</f>
        <v/>
      </c>
      <c r="AH332" s="1" t="str">
        <f>IF(COUNT($A332)=0,"",IF(AF332="","--",IF(AF332="3E","3E",LOOKUP(AF332/AH$2,{0,0.4,0.45,0.5,0.55,0.6,0.65,0.7,0.75,0.8,1},{0,2,2.25,2.5,2.75,3,3.25,3.5,3.75,4}))))</f>
        <v/>
      </c>
      <c r="AI332" s="2" t="str">
        <f>IF($A332&lt;&gt;DRAFT!$B334,"ERR",IF(OR(COUNT($A332)=0,COUNT(DRAFT!CL334:CN334,DRAFT!CP334:CR334)=0),"",CEILING(SUM(DRAFT!CO334,DRAFT!CS334,DRAFT!CT334),1)))</f>
        <v/>
      </c>
      <c r="AJ332" s="2" t="str">
        <f>IF(COUNT($A332)=0,"",IF(AI332="3E","3E",IF(AI332="","I",LOOKUP(AI332/AK$2,{0,0.4,0.45,0.5,0.55,0.6,0.65,0.7,0.75,0.8,1},{"F","D","C","C+","B-","B","B+","A-","A","A+"}))))</f>
        <v/>
      </c>
      <c r="AK332" s="1" t="str">
        <f>IF(COUNT($A332)=0,"",IF(AI332="","--",IF(AI332="3E","3E",LOOKUP(AI332/AK$2,{0,0.4,0.45,0.5,0.55,0.6,0.65,0.7,0.75,0.8,1},{0,2,2.25,2.5,2.75,3,3.25,3.5,3.75,4}))))</f>
        <v/>
      </c>
      <c r="AL332" s="4" t="str">
        <f>IF(OR(COUNT($A332)=0,COUNT(B332:AK332)=0),"",IF(COUNTIF(B332:AK332,"3E")&gt;0,"3E",IF(DRAFT!$A334="R",TRUNC(SUMPRODUCT(RGP,RCP)/TCP,3),TRUNC((SUMPRODUCT(--(IMDGP&gt;0)*IMDGP,IMCP)+CEILING(DRAFT!$DB334*42,0.25))/TCP,3))))</f>
        <v/>
      </c>
      <c r="AM332" s="2" t="str">
        <f>IF(OR(COUNT($A332)=0,COUNT(B332:AK332)=0),"",IF(COUNTIF(B332:AK332,"3E")&gt;0,"3E",IF(DRAFT!$A334="R",SUMPRODUCT(--(RGP&gt;=2),RCP),SUMPRODUCT(--(IMDGP&gt;0),--(IMGP=0),IMCP)+DRAFT!$DC334)))</f>
        <v/>
      </c>
      <c r="AN332" s="67" t="str">
        <f>IF(AL332="3E","3E",IF(COUNT($A332)=0,"",IF(COUNT(AI332)=0,"--",ROUND(((CEILING(DRAFT!$CV334*38,0.25)+CEILING(DRAFT!$CX334*38,0.25)+CEILING(DRAFT!$CZ334*42,0.25)+CEILING($AL332*42,0.25))/160),2))))</f>
        <v/>
      </c>
      <c r="AO332" s="2" t="str">
        <f>IF(AN332="3E","3E",IF(COUNT($A332)=0,"",IF(COUNT(AN332)=0,"I",LOOKUP(AN332,{0,2,2.25,2.5,2.75,3,3.25,3.5,3.75,4},{"F","D","C","C+","B-","B","B+","A-","A","A+"}))))</f>
        <v/>
      </c>
      <c r="AP332" s="2" t="str">
        <f>IF(AN332="3E","3E",IF(OR(COUNT(A332)=0,COUNT(AN332)=0),"",DRAFT!CW334+DRAFT!CY334+DRAFT!DA334+N(TABULATION!AM332)))</f>
        <v/>
      </c>
      <c r="AQ332" s="2" t="str">
        <f>IF(OR(COUNT($A332)=0,COUNT(B332:AK332)=0),"",IF(COUNTIF(B332:AM332,"3E")&gt;0,"3E",IF(AND(DRAFT!$A334="IM",OR($AL332&gt;DRAFT!$DB334,$AM332&gt;DRAFT!$DC334)),"IMPROVED",IF(AND(DRAFT!$A334="IM",$AL332&lt;=DRAFT!$DB334,$AM332&lt;=DRAFT!$DC334),"NOT IMPROVED",IF(AND(DRAFT!CU334="S",AH332&gt;=2,AK332&gt;=2,AN332&gt;=2.5,AP332&gt;=144),"PASS","FAIL")))))</f>
        <v/>
      </c>
      <c r="AR332" s="2" t="str">
        <f t="shared" si="10"/>
        <v/>
      </c>
      <c r="AS332" s="2" t="str">
        <f t="shared" si="11"/>
        <v/>
      </c>
    </row>
    <row r="333" spans="1:45" ht="18.95" customHeight="1" x14ac:dyDescent="0.25">
      <c r="A333" s="3" t="str">
        <f>IF(DRAFT!$B335="","",DRAFT!$B335)</f>
        <v/>
      </c>
      <c r="B333" s="2" t="str">
        <f>IF(COUNT($A333)=0,"",IF($A333&lt;&gt;DRAFT!$B335,"ERR",IF(DRAFT!I335="3E","3E",IF(COUNT(DRAFT!E335,DRAFT!I335)&gt;0,DRAFT!J335,""))))</f>
        <v/>
      </c>
      <c r="C333" s="2" t="str">
        <f>IF(COUNT($A333)=0,"",IF(B333="3E","3E",IF(B333="","I",LOOKUP(B333/D$2,{0,0.4,0.45,0.5,0.55,0.6,0.65,0.7,0.75,0.8,1},{"F","D","C","C+","B-","B","B+","A-","A","A+"}))))</f>
        <v/>
      </c>
      <c r="D333" s="1" t="str">
        <f>IF(COUNT($A333)=0,"",IF(B333="","--",IF(B333="3E","3E",LOOKUP(B333/D$2,{0,0.4,0.45,0.5,0.55,0.6,0.65,0.7,0.75,0.8,1},{0,2,2.25,2.5,2.75,3,3.25,3.5,3.75,4}))))</f>
        <v/>
      </c>
      <c r="E333" s="2" t="str">
        <f>IF(COUNT($A333)=0,"",IF($A333&lt;&gt;DRAFT!$B335,"ERR",IF(DRAFT!R335="3E","3E",IF(COUNT(DRAFT!N335,DRAFT!R335)&gt;0,DRAFT!S335,""))))</f>
        <v/>
      </c>
      <c r="F333" s="2" t="str">
        <f>IF(COUNT($A333)=0,"",IF(E333="3E","3E",IF(E333="","I",LOOKUP(E333/G$2,{0,0.4,0.45,0.5,0.55,0.6,0.65,0.7,0.75,0.8,1},{"F","D","C","C+","B-","B","B+","A-","A","A+"}))))</f>
        <v/>
      </c>
      <c r="G333" s="1" t="str">
        <f>IF(COUNT($A333)=0,"",IF(E333="","--",IF(E333="3E","3E",LOOKUP(E333/G$2,{0,0.4,0.45,0.5,0.55,0.6,0.65,0.7,0.75,0.8,1},{0,2,2.25,2.5,2.75,3,3.25,3.5,3.75,4}))))</f>
        <v/>
      </c>
      <c r="H333" s="2" t="str">
        <f>IF(COUNT($A333)=0,"",IF($A333&lt;&gt;DRAFT!$B335,"ERR",IF(DRAFT!AA335="3E","3E",IF(COUNT(DRAFT!W335,DRAFT!AA335)&gt;0,DRAFT!AB335,""))))</f>
        <v/>
      </c>
      <c r="I333" s="2" t="str">
        <f>IF(COUNT($A333)=0,"",IF(H333="3E","3E",IF(H333="","I",LOOKUP(H333/J$2,{0,0.4,0.45,0.5,0.55,0.6,0.65,0.7,0.75,0.8,1},{"F","D","C","C+","B-","B","B+","A-","A","A+"}))))</f>
        <v/>
      </c>
      <c r="J333" s="1" t="str">
        <f>IF(COUNT($A333)=0,"",IF(H333="","--",IF(H333="3E","3E",LOOKUP(H333/J$2,{0,0.4,0.45,0.5,0.55,0.6,0.65,0.7,0.75,0.8,1},{0,2,2.25,2.5,2.75,3,3.25,3.5,3.75,4}))))</f>
        <v/>
      </c>
      <c r="K333" s="2" t="str">
        <f>IF(COUNT($A333)=0,"",IF($A333&lt;&gt;DRAFT!$B335,"ERR",IF(DRAFT!AJ335="3E","3E",IF(COUNT(DRAFT!AF335,DRAFT!AJ335)&gt;0,DRAFT!AK335,""))))</f>
        <v/>
      </c>
      <c r="L333" s="2" t="str">
        <f>IF(COUNT($A333)=0,"",IF(K333="3E","3E",IF(K333="","I",LOOKUP(K333/M$2,{0,0.4,0.45,0.5,0.55,0.6,0.65,0.7,0.75,0.8,1},{"F","D","C","C+","B-","B","B+","A-","A","A+"}))))</f>
        <v/>
      </c>
      <c r="M333" s="1" t="str">
        <f>IF(COUNT($A333)=0,"",IF(K333="","--",IF(K333="3E","3E",LOOKUP(K333/M$2,{0,0.4,0.45,0.5,0.55,0.6,0.65,0.7,0.75,0.8,1},{0,2,2.25,2.5,2.75,3,3.25,3.5,3.75,4}))))</f>
        <v/>
      </c>
      <c r="N333" s="2" t="str">
        <f>IF(COUNT($A333)=0,"",IF($A333&lt;&gt;DRAFT!$B335,"ERR",IF(DRAFT!AS335="3E","3E",IF(COUNT(DRAFT!AO335,DRAFT!AS335)&gt;0,DRAFT!AT335,""))))</f>
        <v/>
      </c>
      <c r="O333" s="2" t="str">
        <f>IF(COUNT($A333)=0,"",IF(N333="3E","3E",IF(N333="","I",LOOKUP(N333/P$2,{0,0.4,0.45,0.5,0.55,0.6,0.65,0.7,0.75,0.8,1},{"F","D","C","C+","B-","B","B+","A-","A","A+"}))))</f>
        <v/>
      </c>
      <c r="P333" s="1" t="str">
        <f>IF(COUNT($A333)=0,"",IF(N333="","--",IF(N333="3E","3E",LOOKUP(N333/P$2,{0,0.4,0.45,0.5,0.55,0.6,0.65,0.7,0.75,0.8,1},{0,2,2.25,2.5,2.75,3,3.25,3.5,3.75,4}))))</f>
        <v/>
      </c>
      <c r="Q333" s="2" t="str">
        <f>IF(COUNT($A333)=0,"",IF($A333&lt;&gt;DRAFT!$B335,"ERR",IF(DRAFT!BB335="3E","3E",IF(COUNT(DRAFT!AX335,DRAFT!BB335)&gt;0,DRAFT!BC335,""))))</f>
        <v/>
      </c>
      <c r="R333" s="2" t="str">
        <f>IF(COUNT($A333)=0,"",IF(Q333="3E","3E",IF(Q333="","I",LOOKUP(Q333/S$2,{0,0.4,0.45,0.5,0.55,0.6,0.65,0.7,0.75,0.8,1},{"F","D","C","C+","B-","B","B+","A-","A","A+"}))))</f>
        <v/>
      </c>
      <c r="S333" s="1" t="str">
        <f>IF(COUNT($A333)=0,"",IF(Q333="","--",IF(Q333="3E","3E",LOOKUP(Q333/S$2,{0,0.4,0.45,0.5,0.55,0.6,0.65,0.7,0.75,0.8,1},{0,2,2.25,2.5,2.75,3,3.25,3.5,3.75,4}))))</f>
        <v/>
      </c>
      <c r="T333" s="2" t="str">
        <f>IF(COUNT($A333)=0,"",IF($A333&lt;&gt;DRAFT!$B335,"ERR",IF(DRAFT!BK335="3E","3E",IF(COUNT(DRAFT!BG335,DRAFT!BK335)&gt;0,DRAFT!BL335,""))))</f>
        <v/>
      </c>
      <c r="U333" s="2" t="str">
        <f>IF(COUNT($A333)=0,"",IF(T333="3E","3E",IF(T333="","I",LOOKUP(T333/V$2,{0,0.4,0.45,0.5,0.55,0.6,0.65,0.7,0.75,0.8,1},{"F","D","C","C+","B-","B","B+","A-","A","A+"}))))</f>
        <v/>
      </c>
      <c r="V333" s="1" t="str">
        <f>IF(COUNT($A333)=0,"",IF(T333="","--",IF(T333="3E","3E",LOOKUP(T333/V$2,{0,0.4,0.45,0.5,0.55,0.6,0.65,0.7,0.75,0.8,1},{0,2,2.25,2.5,2.75,3,3.25,3.5,3.75,4}))))</f>
        <v/>
      </c>
      <c r="W333" s="2" t="str">
        <f>IF(COUNT($A333)=0,"",IF($A333&lt;&gt;DRAFT!$B335,"ERR",IF(DRAFT!BT335="3E","3E",IF(COUNT(DRAFT!BP335,DRAFT!BT335)&gt;0,DRAFT!BU335,""))))</f>
        <v/>
      </c>
      <c r="X333" s="2" t="str">
        <f>IF(COUNT($A333)=0,"",IF(W333="3E","3E",IF(W333="","I",LOOKUP(W333/Y$2,{0,0.4,0.45,0.5,0.55,0.6,0.65,0.7,0.75,0.8,1},{"F","D","C","C+","B-","B","B+","A-","A","A+"}))))</f>
        <v/>
      </c>
      <c r="Y333" s="1" t="str">
        <f>IF(COUNT($A333)=0,"",IF(W333="","--",IF(W333="3E","3E",LOOKUP(W333/Y$2,{0,0.4,0.45,0.5,0.55,0.6,0.65,0.7,0.75,0.8,1},{0,2,2.25,2.5,2.75,3,3.25,3.5,3.75,4}))))</f>
        <v/>
      </c>
      <c r="Z333" s="2" t="str">
        <f>IF(COUNT($A333)=0,"",IF($A333&lt;&gt;DRAFT!$B335,"ERR",IF(DRAFT!CC335="3E","3E",IF(COUNT(DRAFT!BY335,DRAFT!CC335)&gt;0,DRAFT!CD335,""))))</f>
        <v/>
      </c>
      <c r="AA333" s="2" t="str">
        <f>IF(COUNT($A333)=0,"",IF(Z333="3E","3E",IF(Z333="","I",LOOKUP(Z333/AB$2,{0,0.4,0.45,0.5,0.55,0.6,0.65,0.7,0.75,0.8,1},{"F","D","C","C+","B-","B","B+","A-","A","A+"}))))</f>
        <v/>
      </c>
      <c r="AB333" s="1" t="str">
        <f>IF(COUNT($A333)=0,"",IF(Z333="","--",IF(Z333="3E","3E",LOOKUP(Z333/AB$2,{0,0.4,0.45,0.5,0.55,0.6,0.65,0.7,0.75,0.8,1},{0,2,2.25,2.5,2.75,3,3.25,3.5,3.75,4}))))</f>
        <v/>
      </c>
      <c r="AC333" s="2" t="str">
        <f>IF(COUNT($A333)=0,"",IF($A333&lt;&gt;DRAFT!$B335,"ERR",IF(DRAFT!CF335&gt;0,DRAFT!CF335,"")))</f>
        <v/>
      </c>
      <c r="AD333" s="2" t="str">
        <f>IF(COUNT($A333)=0,"",IF(AC333="3E","3E",IF(AC333="","I",LOOKUP(AC333/AE$2,{0,0.4,0.45,0.5,0.55,0.6,0.65,0.7,0.75,0.8,1},{"F","D","C","C+","B-","B","B+","A-","A","A+"}))))</f>
        <v/>
      </c>
      <c r="AE333" s="1" t="str">
        <f>IF(COUNT($A333)=0,"",IF(AC333="","--",IF(AC333="3E","3E",LOOKUP(AC333/AE$2,{0,0.4,0.45,0.5,0.55,0.6,0.65,0.7,0.75,0.8,1},{0,2,2.25,2.5,2.75,3,3.25,3.5,3.75,4}))))</f>
        <v/>
      </c>
      <c r="AF333" s="2" t="str">
        <f>IF(COUNT($A333)=0,"",IF($A333&lt;&gt;DRAFT!$B335,"ERR",IF(DRAFT!CI335&gt;0,DRAFT!CK335,"")))</f>
        <v/>
      </c>
      <c r="AG333" s="2" t="str">
        <f>IF(COUNT($A333)=0,"",IF(AF333="3E","3E",IF(AF333="","I",LOOKUP(AF333/AH$2,{0,0.4,0.45,0.5,0.55,0.6,0.65,0.7,0.75,0.8,1},{"F","D","C","C+","B-","B","B+","A-","A","A+"}))))</f>
        <v/>
      </c>
      <c r="AH333" s="1" t="str">
        <f>IF(COUNT($A333)=0,"",IF(AF333="","--",IF(AF333="3E","3E",LOOKUP(AF333/AH$2,{0,0.4,0.45,0.5,0.55,0.6,0.65,0.7,0.75,0.8,1},{0,2,2.25,2.5,2.75,3,3.25,3.5,3.75,4}))))</f>
        <v/>
      </c>
      <c r="AI333" s="2" t="str">
        <f>IF($A333&lt;&gt;DRAFT!$B335,"ERR",IF(OR(COUNT($A333)=0,COUNT(DRAFT!CL335:CN335,DRAFT!CP335:CR335)=0),"",CEILING(SUM(DRAFT!CO335,DRAFT!CS335,DRAFT!CT335),1)))</f>
        <v/>
      </c>
      <c r="AJ333" s="2" t="str">
        <f>IF(COUNT($A333)=0,"",IF(AI333="3E","3E",IF(AI333="","I",LOOKUP(AI333/AK$2,{0,0.4,0.45,0.5,0.55,0.6,0.65,0.7,0.75,0.8,1},{"F","D","C","C+","B-","B","B+","A-","A","A+"}))))</f>
        <v/>
      </c>
      <c r="AK333" s="1" t="str">
        <f>IF(COUNT($A333)=0,"",IF(AI333="","--",IF(AI333="3E","3E",LOOKUP(AI333/AK$2,{0,0.4,0.45,0.5,0.55,0.6,0.65,0.7,0.75,0.8,1},{0,2,2.25,2.5,2.75,3,3.25,3.5,3.75,4}))))</f>
        <v/>
      </c>
      <c r="AL333" s="4" t="str">
        <f>IF(OR(COUNT($A333)=0,COUNT(B333:AK333)=0),"",IF(COUNTIF(B333:AK333,"3E")&gt;0,"3E",IF(DRAFT!$A335="R",TRUNC(SUMPRODUCT(RGP,RCP)/TCP,3),TRUNC((SUMPRODUCT(--(IMDGP&gt;0)*IMDGP,IMCP)+CEILING(DRAFT!$DB335*42,0.25))/TCP,3))))</f>
        <v/>
      </c>
      <c r="AM333" s="2" t="str">
        <f>IF(OR(COUNT($A333)=0,COUNT(B333:AK333)=0),"",IF(COUNTIF(B333:AK333,"3E")&gt;0,"3E",IF(DRAFT!$A335="R",SUMPRODUCT(--(RGP&gt;=2),RCP),SUMPRODUCT(--(IMDGP&gt;0),--(IMGP=0),IMCP)+DRAFT!$DC335)))</f>
        <v/>
      </c>
      <c r="AN333" s="67" t="str">
        <f>IF(AL333="3E","3E",IF(COUNT($A333)=0,"",IF(COUNT(AI333)=0,"--",ROUND(((CEILING(DRAFT!$CV335*38,0.25)+CEILING(DRAFT!$CX335*38,0.25)+CEILING(DRAFT!$CZ335*42,0.25)+CEILING($AL333*42,0.25))/160),2))))</f>
        <v/>
      </c>
      <c r="AO333" s="2" t="str">
        <f>IF(AN333="3E","3E",IF(COUNT($A333)=0,"",IF(COUNT(AN333)=0,"I",LOOKUP(AN333,{0,2,2.25,2.5,2.75,3,3.25,3.5,3.75,4},{"F","D","C","C+","B-","B","B+","A-","A","A+"}))))</f>
        <v/>
      </c>
      <c r="AP333" s="2" t="str">
        <f>IF(AN333="3E","3E",IF(OR(COUNT(A333)=0,COUNT(AN333)=0),"",DRAFT!CW335+DRAFT!CY335+DRAFT!DA335+N(TABULATION!AM333)))</f>
        <v/>
      </c>
      <c r="AQ333" s="2" t="str">
        <f>IF(OR(COUNT($A333)=0,COUNT(B333:AK333)=0),"",IF(COUNTIF(B333:AM333,"3E")&gt;0,"3E",IF(AND(DRAFT!$A335="IM",OR($AL333&gt;DRAFT!$DB335,$AM333&gt;DRAFT!$DC335)),"IMPROVED",IF(AND(DRAFT!$A335="IM",$AL333&lt;=DRAFT!$DB335,$AM333&lt;=DRAFT!$DC335),"NOT IMPROVED",IF(AND(DRAFT!CU335="S",AH333&gt;=2,AK333&gt;=2,AN333&gt;=2.5,AP333&gt;=144),"PASS","FAIL")))))</f>
        <v/>
      </c>
      <c r="AR333" s="2" t="str">
        <f t="shared" si="10"/>
        <v/>
      </c>
      <c r="AS333" s="2" t="str">
        <f t="shared" si="11"/>
        <v/>
      </c>
    </row>
    <row r="334" spans="1:45" ht="18.95" customHeight="1" x14ac:dyDescent="0.25">
      <c r="A334" s="3" t="str">
        <f>IF(DRAFT!$B336="","",DRAFT!$B336)</f>
        <v/>
      </c>
      <c r="B334" s="2" t="str">
        <f>IF(COUNT($A334)=0,"",IF($A334&lt;&gt;DRAFT!$B336,"ERR",IF(DRAFT!I336="3E","3E",IF(COUNT(DRAFT!E336,DRAFT!I336)&gt;0,DRAFT!J336,""))))</f>
        <v/>
      </c>
      <c r="C334" s="2" t="str">
        <f>IF(COUNT($A334)=0,"",IF(B334="3E","3E",IF(B334="","I",LOOKUP(B334/D$2,{0,0.4,0.45,0.5,0.55,0.6,0.65,0.7,0.75,0.8,1},{"F","D","C","C+","B-","B","B+","A-","A","A+"}))))</f>
        <v/>
      </c>
      <c r="D334" s="1" t="str">
        <f>IF(COUNT($A334)=0,"",IF(B334="","--",IF(B334="3E","3E",LOOKUP(B334/D$2,{0,0.4,0.45,0.5,0.55,0.6,0.65,0.7,0.75,0.8,1},{0,2,2.25,2.5,2.75,3,3.25,3.5,3.75,4}))))</f>
        <v/>
      </c>
      <c r="E334" s="2" t="str">
        <f>IF(COUNT($A334)=0,"",IF($A334&lt;&gt;DRAFT!$B336,"ERR",IF(DRAFT!R336="3E","3E",IF(COUNT(DRAFT!N336,DRAFT!R336)&gt;0,DRAFT!S336,""))))</f>
        <v/>
      </c>
      <c r="F334" s="2" t="str">
        <f>IF(COUNT($A334)=0,"",IF(E334="3E","3E",IF(E334="","I",LOOKUP(E334/G$2,{0,0.4,0.45,0.5,0.55,0.6,0.65,0.7,0.75,0.8,1},{"F","D","C","C+","B-","B","B+","A-","A","A+"}))))</f>
        <v/>
      </c>
      <c r="G334" s="1" t="str">
        <f>IF(COUNT($A334)=0,"",IF(E334="","--",IF(E334="3E","3E",LOOKUP(E334/G$2,{0,0.4,0.45,0.5,0.55,0.6,0.65,0.7,0.75,0.8,1},{0,2,2.25,2.5,2.75,3,3.25,3.5,3.75,4}))))</f>
        <v/>
      </c>
      <c r="H334" s="2" t="str">
        <f>IF(COUNT($A334)=0,"",IF($A334&lt;&gt;DRAFT!$B336,"ERR",IF(DRAFT!AA336="3E","3E",IF(COUNT(DRAFT!W336,DRAFT!AA336)&gt;0,DRAFT!AB336,""))))</f>
        <v/>
      </c>
      <c r="I334" s="2" t="str">
        <f>IF(COUNT($A334)=0,"",IF(H334="3E","3E",IF(H334="","I",LOOKUP(H334/J$2,{0,0.4,0.45,0.5,0.55,0.6,0.65,0.7,0.75,0.8,1},{"F","D","C","C+","B-","B","B+","A-","A","A+"}))))</f>
        <v/>
      </c>
      <c r="J334" s="1" t="str">
        <f>IF(COUNT($A334)=0,"",IF(H334="","--",IF(H334="3E","3E",LOOKUP(H334/J$2,{0,0.4,0.45,0.5,0.55,0.6,0.65,0.7,0.75,0.8,1},{0,2,2.25,2.5,2.75,3,3.25,3.5,3.75,4}))))</f>
        <v/>
      </c>
      <c r="K334" s="2" t="str">
        <f>IF(COUNT($A334)=0,"",IF($A334&lt;&gt;DRAFT!$B336,"ERR",IF(DRAFT!AJ336="3E","3E",IF(COUNT(DRAFT!AF336,DRAFT!AJ336)&gt;0,DRAFT!AK336,""))))</f>
        <v/>
      </c>
      <c r="L334" s="2" t="str">
        <f>IF(COUNT($A334)=0,"",IF(K334="3E","3E",IF(K334="","I",LOOKUP(K334/M$2,{0,0.4,0.45,0.5,0.55,0.6,0.65,0.7,0.75,0.8,1},{"F","D","C","C+","B-","B","B+","A-","A","A+"}))))</f>
        <v/>
      </c>
      <c r="M334" s="1" t="str">
        <f>IF(COUNT($A334)=0,"",IF(K334="","--",IF(K334="3E","3E",LOOKUP(K334/M$2,{0,0.4,0.45,0.5,0.55,0.6,0.65,0.7,0.75,0.8,1},{0,2,2.25,2.5,2.75,3,3.25,3.5,3.75,4}))))</f>
        <v/>
      </c>
      <c r="N334" s="2" t="str">
        <f>IF(COUNT($A334)=0,"",IF($A334&lt;&gt;DRAFT!$B336,"ERR",IF(DRAFT!AS336="3E","3E",IF(COUNT(DRAFT!AO336,DRAFT!AS336)&gt;0,DRAFT!AT336,""))))</f>
        <v/>
      </c>
      <c r="O334" s="2" t="str">
        <f>IF(COUNT($A334)=0,"",IF(N334="3E","3E",IF(N334="","I",LOOKUP(N334/P$2,{0,0.4,0.45,0.5,0.55,0.6,0.65,0.7,0.75,0.8,1},{"F","D","C","C+","B-","B","B+","A-","A","A+"}))))</f>
        <v/>
      </c>
      <c r="P334" s="1" t="str">
        <f>IF(COUNT($A334)=0,"",IF(N334="","--",IF(N334="3E","3E",LOOKUP(N334/P$2,{0,0.4,0.45,0.5,0.55,0.6,0.65,0.7,0.75,0.8,1},{0,2,2.25,2.5,2.75,3,3.25,3.5,3.75,4}))))</f>
        <v/>
      </c>
      <c r="Q334" s="2" t="str">
        <f>IF(COUNT($A334)=0,"",IF($A334&lt;&gt;DRAFT!$B336,"ERR",IF(DRAFT!BB336="3E","3E",IF(COUNT(DRAFT!AX336,DRAFT!BB336)&gt;0,DRAFT!BC336,""))))</f>
        <v/>
      </c>
      <c r="R334" s="2" t="str">
        <f>IF(COUNT($A334)=0,"",IF(Q334="3E","3E",IF(Q334="","I",LOOKUP(Q334/S$2,{0,0.4,0.45,0.5,0.55,0.6,0.65,0.7,0.75,0.8,1},{"F","D","C","C+","B-","B","B+","A-","A","A+"}))))</f>
        <v/>
      </c>
      <c r="S334" s="1" t="str">
        <f>IF(COUNT($A334)=0,"",IF(Q334="","--",IF(Q334="3E","3E",LOOKUP(Q334/S$2,{0,0.4,0.45,0.5,0.55,0.6,0.65,0.7,0.75,0.8,1},{0,2,2.25,2.5,2.75,3,3.25,3.5,3.75,4}))))</f>
        <v/>
      </c>
      <c r="T334" s="2" t="str">
        <f>IF(COUNT($A334)=0,"",IF($A334&lt;&gt;DRAFT!$B336,"ERR",IF(DRAFT!BK336="3E","3E",IF(COUNT(DRAFT!BG336,DRAFT!BK336)&gt;0,DRAFT!BL336,""))))</f>
        <v/>
      </c>
      <c r="U334" s="2" t="str">
        <f>IF(COUNT($A334)=0,"",IF(T334="3E","3E",IF(T334="","I",LOOKUP(T334/V$2,{0,0.4,0.45,0.5,0.55,0.6,0.65,0.7,0.75,0.8,1},{"F","D","C","C+","B-","B","B+","A-","A","A+"}))))</f>
        <v/>
      </c>
      <c r="V334" s="1" t="str">
        <f>IF(COUNT($A334)=0,"",IF(T334="","--",IF(T334="3E","3E",LOOKUP(T334/V$2,{0,0.4,0.45,0.5,0.55,0.6,0.65,0.7,0.75,0.8,1},{0,2,2.25,2.5,2.75,3,3.25,3.5,3.75,4}))))</f>
        <v/>
      </c>
      <c r="W334" s="2" t="str">
        <f>IF(COUNT($A334)=0,"",IF($A334&lt;&gt;DRAFT!$B336,"ERR",IF(DRAFT!BT336="3E","3E",IF(COUNT(DRAFT!BP336,DRAFT!BT336)&gt;0,DRAFT!BU336,""))))</f>
        <v/>
      </c>
      <c r="X334" s="2" t="str">
        <f>IF(COUNT($A334)=0,"",IF(W334="3E","3E",IF(W334="","I",LOOKUP(W334/Y$2,{0,0.4,0.45,0.5,0.55,0.6,0.65,0.7,0.75,0.8,1},{"F","D","C","C+","B-","B","B+","A-","A","A+"}))))</f>
        <v/>
      </c>
      <c r="Y334" s="1" t="str">
        <f>IF(COUNT($A334)=0,"",IF(W334="","--",IF(W334="3E","3E",LOOKUP(W334/Y$2,{0,0.4,0.45,0.5,0.55,0.6,0.65,0.7,0.75,0.8,1},{0,2,2.25,2.5,2.75,3,3.25,3.5,3.75,4}))))</f>
        <v/>
      </c>
      <c r="Z334" s="2" t="str">
        <f>IF(COUNT($A334)=0,"",IF($A334&lt;&gt;DRAFT!$B336,"ERR",IF(DRAFT!CC336="3E","3E",IF(COUNT(DRAFT!BY336,DRAFT!CC336)&gt;0,DRAFT!CD336,""))))</f>
        <v/>
      </c>
      <c r="AA334" s="2" t="str">
        <f>IF(COUNT($A334)=0,"",IF(Z334="3E","3E",IF(Z334="","I",LOOKUP(Z334/AB$2,{0,0.4,0.45,0.5,0.55,0.6,0.65,0.7,0.75,0.8,1},{"F","D","C","C+","B-","B","B+","A-","A","A+"}))))</f>
        <v/>
      </c>
      <c r="AB334" s="1" t="str">
        <f>IF(COUNT($A334)=0,"",IF(Z334="","--",IF(Z334="3E","3E",LOOKUP(Z334/AB$2,{0,0.4,0.45,0.5,0.55,0.6,0.65,0.7,0.75,0.8,1},{0,2,2.25,2.5,2.75,3,3.25,3.5,3.75,4}))))</f>
        <v/>
      </c>
      <c r="AC334" s="2" t="str">
        <f>IF(COUNT($A334)=0,"",IF($A334&lt;&gt;DRAFT!$B336,"ERR",IF(DRAFT!CF336&gt;0,DRAFT!CF336,"")))</f>
        <v/>
      </c>
      <c r="AD334" s="2" t="str">
        <f>IF(COUNT($A334)=0,"",IF(AC334="3E","3E",IF(AC334="","I",LOOKUP(AC334/AE$2,{0,0.4,0.45,0.5,0.55,0.6,0.65,0.7,0.75,0.8,1},{"F","D","C","C+","B-","B","B+","A-","A","A+"}))))</f>
        <v/>
      </c>
      <c r="AE334" s="1" t="str">
        <f>IF(COUNT($A334)=0,"",IF(AC334="","--",IF(AC334="3E","3E",LOOKUP(AC334/AE$2,{0,0.4,0.45,0.5,0.55,0.6,0.65,0.7,0.75,0.8,1},{0,2,2.25,2.5,2.75,3,3.25,3.5,3.75,4}))))</f>
        <v/>
      </c>
      <c r="AF334" s="2" t="str">
        <f>IF(COUNT($A334)=0,"",IF($A334&lt;&gt;DRAFT!$B336,"ERR",IF(DRAFT!CI336&gt;0,DRAFT!CK336,"")))</f>
        <v/>
      </c>
      <c r="AG334" s="2" t="str">
        <f>IF(COUNT($A334)=0,"",IF(AF334="3E","3E",IF(AF334="","I",LOOKUP(AF334/AH$2,{0,0.4,0.45,0.5,0.55,0.6,0.65,0.7,0.75,0.8,1},{"F","D","C","C+","B-","B","B+","A-","A","A+"}))))</f>
        <v/>
      </c>
      <c r="AH334" s="1" t="str">
        <f>IF(COUNT($A334)=0,"",IF(AF334="","--",IF(AF334="3E","3E",LOOKUP(AF334/AH$2,{0,0.4,0.45,0.5,0.55,0.6,0.65,0.7,0.75,0.8,1},{0,2,2.25,2.5,2.75,3,3.25,3.5,3.75,4}))))</f>
        <v/>
      </c>
      <c r="AI334" s="2" t="str">
        <f>IF($A334&lt;&gt;DRAFT!$B336,"ERR",IF(OR(COUNT($A334)=0,COUNT(DRAFT!CL336:CN336,DRAFT!CP336:CR336)=0),"",CEILING(SUM(DRAFT!CO336,DRAFT!CS336,DRAFT!CT336),1)))</f>
        <v/>
      </c>
      <c r="AJ334" s="2" t="str">
        <f>IF(COUNT($A334)=0,"",IF(AI334="3E","3E",IF(AI334="","I",LOOKUP(AI334/AK$2,{0,0.4,0.45,0.5,0.55,0.6,0.65,0.7,0.75,0.8,1},{"F","D","C","C+","B-","B","B+","A-","A","A+"}))))</f>
        <v/>
      </c>
      <c r="AK334" s="1" t="str">
        <f>IF(COUNT($A334)=0,"",IF(AI334="","--",IF(AI334="3E","3E",LOOKUP(AI334/AK$2,{0,0.4,0.45,0.5,0.55,0.6,0.65,0.7,0.75,0.8,1},{0,2,2.25,2.5,2.75,3,3.25,3.5,3.75,4}))))</f>
        <v/>
      </c>
      <c r="AL334" s="4" t="str">
        <f>IF(OR(COUNT($A334)=0,COUNT(B334:AK334)=0),"",IF(COUNTIF(B334:AK334,"3E")&gt;0,"3E",IF(DRAFT!$A336="R",TRUNC(SUMPRODUCT(RGP,RCP)/TCP,3),TRUNC((SUMPRODUCT(--(IMDGP&gt;0)*IMDGP,IMCP)+CEILING(DRAFT!$DB336*42,0.25))/TCP,3))))</f>
        <v/>
      </c>
      <c r="AM334" s="2" t="str">
        <f>IF(OR(COUNT($A334)=0,COUNT(B334:AK334)=0),"",IF(COUNTIF(B334:AK334,"3E")&gt;0,"3E",IF(DRAFT!$A336="R",SUMPRODUCT(--(RGP&gt;=2),RCP),SUMPRODUCT(--(IMDGP&gt;0),--(IMGP=0),IMCP)+DRAFT!$DC336)))</f>
        <v/>
      </c>
      <c r="AN334" s="67" t="str">
        <f>IF(AL334="3E","3E",IF(COUNT($A334)=0,"",IF(COUNT(AI334)=0,"--",ROUND(((CEILING(DRAFT!$CV336*38,0.25)+CEILING(DRAFT!$CX336*38,0.25)+CEILING(DRAFT!$CZ336*42,0.25)+CEILING($AL334*42,0.25))/160),2))))</f>
        <v/>
      </c>
      <c r="AO334" s="2" t="str">
        <f>IF(AN334="3E","3E",IF(COUNT($A334)=0,"",IF(COUNT(AN334)=0,"I",LOOKUP(AN334,{0,2,2.25,2.5,2.75,3,3.25,3.5,3.75,4},{"F","D","C","C+","B-","B","B+","A-","A","A+"}))))</f>
        <v/>
      </c>
      <c r="AP334" s="2" t="str">
        <f>IF(AN334="3E","3E",IF(OR(COUNT(A334)=0,COUNT(AN334)=0),"",DRAFT!CW336+DRAFT!CY336+DRAFT!DA336+N(TABULATION!AM334)))</f>
        <v/>
      </c>
      <c r="AQ334" s="2" t="str">
        <f>IF(OR(COUNT($A334)=0,COUNT(B334:AK334)=0),"",IF(COUNTIF(B334:AM334,"3E")&gt;0,"3E",IF(AND(DRAFT!$A336="IM",OR($AL334&gt;DRAFT!$DB336,$AM334&gt;DRAFT!$DC336)),"IMPROVED",IF(AND(DRAFT!$A336="IM",$AL334&lt;=DRAFT!$DB336,$AM334&lt;=DRAFT!$DC336),"NOT IMPROVED",IF(AND(DRAFT!CU336="S",AH334&gt;=2,AK334&gt;=2,AN334&gt;=2.5,AP334&gt;=144),"PASS","FAIL")))))</f>
        <v/>
      </c>
      <c r="AR334" s="2" t="str">
        <f t="shared" si="10"/>
        <v/>
      </c>
      <c r="AS334" s="2" t="str">
        <f t="shared" si="11"/>
        <v/>
      </c>
    </row>
    <row r="335" spans="1:45" ht="18.95" customHeight="1" x14ac:dyDescent="0.25">
      <c r="A335" s="3" t="str">
        <f>IF(DRAFT!$B337="","",DRAFT!$B337)</f>
        <v/>
      </c>
      <c r="B335" s="2" t="str">
        <f>IF(COUNT($A335)=0,"",IF($A335&lt;&gt;DRAFT!$B337,"ERR",IF(DRAFT!I337="3E","3E",IF(COUNT(DRAFT!E337,DRAFT!I337)&gt;0,DRAFT!J337,""))))</f>
        <v/>
      </c>
      <c r="C335" s="2" t="str">
        <f>IF(COUNT($A335)=0,"",IF(B335="3E","3E",IF(B335="","I",LOOKUP(B335/D$2,{0,0.4,0.45,0.5,0.55,0.6,0.65,0.7,0.75,0.8,1},{"F","D","C","C+","B-","B","B+","A-","A","A+"}))))</f>
        <v/>
      </c>
      <c r="D335" s="1" t="str">
        <f>IF(COUNT($A335)=0,"",IF(B335="","--",IF(B335="3E","3E",LOOKUP(B335/D$2,{0,0.4,0.45,0.5,0.55,0.6,0.65,0.7,0.75,0.8,1},{0,2,2.25,2.5,2.75,3,3.25,3.5,3.75,4}))))</f>
        <v/>
      </c>
      <c r="E335" s="2" t="str">
        <f>IF(COUNT($A335)=0,"",IF($A335&lt;&gt;DRAFT!$B337,"ERR",IF(DRAFT!R337="3E","3E",IF(COUNT(DRAFT!N337,DRAFT!R337)&gt;0,DRAFT!S337,""))))</f>
        <v/>
      </c>
      <c r="F335" s="2" t="str">
        <f>IF(COUNT($A335)=0,"",IF(E335="3E","3E",IF(E335="","I",LOOKUP(E335/G$2,{0,0.4,0.45,0.5,0.55,0.6,0.65,0.7,0.75,0.8,1},{"F","D","C","C+","B-","B","B+","A-","A","A+"}))))</f>
        <v/>
      </c>
      <c r="G335" s="1" t="str">
        <f>IF(COUNT($A335)=0,"",IF(E335="","--",IF(E335="3E","3E",LOOKUP(E335/G$2,{0,0.4,0.45,0.5,0.55,0.6,0.65,0.7,0.75,0.8,1},{0,2,2.25,2.5,2.75,3,3.25,3.5,3.75,4}))))</f>
        <v/>
      </c>
      <c r="H335" s="2" t="str">
        <f>IF(COUNT($A335)=0,"",IF($A335&lt;&gt;DRAFT!$B337,"ERR",IF(DRAFT!AA337="3E","3E",IF(COUNT(DRAFT!W337,DRAFT!AA337)&gt;0,DRAFT!AB337,""))))</f>
        <v/>
      </c>
      <c r="I335" s="2" t="str">
        <f>IF(COUNT($A335)=0,"",IF(H335="3E","3E",IF(H335="","I",LOOKUP(H335/J$2,{0,0.4,0.45,0.5,0.55,0.6,0.65,0.7,0.75,0.8,1},{"F","D","C","C+","B-","B","B+","A-","A","A+"}))))</f>
        <v/>
      </c>
      <c r="J335" s="1" t="str">
        <f>IF(COUNT($A335)=0,"",IF(H335="","--",IF(H335="3E","3E",LOOKUP(H335/J$2,{0,0.4,0.45,0.5,0.55,0.6,0.65,0.7,0.75,0.8,1},{0,2,2.25,2.5,2.75,3,3.25,3.5,3.75,4}))))</f>
        <v/>
      </c>
      <c r="K335" s="2" t="str">
        <f>IF(COUNT($A335)=0,"",IF($A335&lt;&gt;DRAFT!$B337,"ERR",IF(DRAFT!AJ337="3E","3E",IF(COUNT(DRAFT!AF337,DRAFT!AJ337)&gt;0,DRAFT!AK337,""))))</f>
        <v/>
      </c>
      <c r="L335" s="2" t="str">
        <f>IF(COUNT($A335)=0,"",IF(K335="3E","3E",IF(K335="","I",LOOKUP(K335/M$2,{0,0.4,0.45,0.5,0.55,0.6,0.65,0.7,0.75,0.8,1},{"F","D","C","C+","B-","B","B+","A-","A","A+"}))))</f>
        <v/>
      </c>
      <c r="M335" s="1" t="str">
        <f>IF(COUNT($A335)=0,"",IF(K335="","--",IF(K335="3E","3E",LOOKUP(K335/M$2,{0,0.4,0.45,0.5,0.55,0.6,0.65,0.7,0.75,0.8,1},{0,2,2.25,2.5,2.75,3,3.25,3.5,3.75,4}))))</f>
        <v/>
      </c>
      <c r="N335" s="2" t="str">
        <f>IF(COUNT($A335)=0,"",IF($A335&lt;&gt;DRAFT!$B337,"ERR",IF(DRAFT!AS337="3E","3E",IF(COUNT(DRAFT!AO337,DRAFT!AS337)&gt;0,DRAFT!AT337,""))))</f>
        <v/>
      </c>
      <c r="O335" s="2" t="str">
        <f>IF(COUNT($A335)=0,"",IF(N335="3E","3E",IF(N335="","I",LOOKUP(N335/P$2,{0,0.4,0.45,0.5,0.55,0.6,0.65,0.7,0.75,0.8,1},{"F","D","C","C+","B-","B","B+","A-","A","A+"}))))</f>
        <v/>
      </c>
      <c r="P335" s="1" t="str">
        <f>IF(COUNT($A335)=0,"",IF(N335="","--",IF(N335="3E","3E",LOOKUP(N335/P$2,{0,0.4,0.45,0.5,0.55,0.6,0.65,0.7,0.75,0.8,1},{0,2,2.25,2.5,2.75,3,3.25,3.5,3.75,4}))))</f>
        <v/>
      </c>
      <c r="Q335" s="2" t="str">
        <f>IF(COUNT($A335)=0,"",IF($A335&lt;&gt;DRAFT!$B337,"ERR",IF(DRAFT!BB337="3E","3E",IF(COUNT(DRAFT!AX337,DRAFT!BB337)&gt;0,DRAFT!BC337,""))))</f>
        <v/>
      </c>
      <c r="R335" s="2" t="str">
        <f>IF(COUNT($A335)=0,"",IF(Q335="3E","3E",IF(Q335="","I",LOOKUP(Q335/S$2,{0,0.4,0.45,0.5,0.55,0.6,0.65,0.7,0.75,0.8,1},{"F","D","C","C+","B-","B","B+","A-","A","A+"}))))</f>
        <v/>
      </c>
      <c r="S335" s="1" t="str">
        <f>IF(COUNT($A335)=0,"",IF(Q335="","--",IF(Q335="3E","3E",LOOKUP(Q335/S$2,{0,0.4,0.45,0.5,0.55,0.6,0.65,0.7,0.75,0.8,1},{0,2,2.25,2.5,2.75,3,3.25,3.5,3.75,4}))))</f>
        <v/>
      </c>
      <c r="T335" s="2" t="str">
        <f>IF(COUNT($A335)=0,"",IF($A335&lt;&gt;DRAFT!$B337,"ERR",IF(DRAFT!BK337="3E","3E",IF(COUNT(DRAFT!BG337,DRAFT!BK337)&gt;0,DRAFT!BL337,""))))</f>
        <v/>
      </c>
      <c r="U335" s="2" t="str">
        <f>IF(COUNT($A335)=0,"",IF(T335="3E","3E",IF(T335="","I",LOOKUP(T335/V$2,{0,0.4,0.45,0.5,0.55,0.6,0.65,0.7,0.75,0.8,1},{"F","D","C","C+","B-","B","B+","A-","A","A+"}))))</f>
        <v/>
      </c>
      <c r="V335" s="1" t="str">
        <f>IF(COUNT($A335)=0,"",IF(T335="","--",IF(T335="3E","3E",LOOKUP(T335/V$2,{0,0.4,0.45,0.5,0.55,0.6,0.65,0.7,0.75,0.8,1},{0,2,2.25,2.5,2.75,3,3.25,3.5,3.75,4}))))</f>
        <v/>
      </c>
      <c r="W335" s="2" t="str">
        <f>IF(COUNT($A335)=0,"",IF($A335&lt;&gt;DRAFT!$B337,"ERR",IF(DRAFT!BT337="3E","3E",IF(COUNT(DRAFT!BP337,DRAFT!BT337)&gt;0,DRAFT!BU337,""))))</f>
        <v/>
      </c>
      <c r="X335" s="2" t="str">
        <f>IF(COUNT($A335)=0,"",IF(W335="3E","3E",IF(W335="","I",LOOKUP(W335/Y$2,{0,0.4,0.45,0.5,0.55,0.6,0.65,0.7,0.75,0.8,1},{"F","D","C","C+","B-","B","B+","A-","A","A+"}))))</f>
        <v/>
      </c>
      <c r="Y335" s="1" t="str">
        <f>IF(COUNT($A335)=0,"",IF(W335="","--",IF(W335="3E","3E",LOOKUP(W335/Y$2,{0,0.4,0.45,0.5,0.55,0.6,0.65,0.7,0.75,0.8,1},{0,2,2.25,2.5,2.75,3,3.25,3.5,3.75,4}))))</f>
        <v/>
      </c>
      <c r="Z335" s="2" t="str">
        <f>IF(COUNT($A335)=0,"",IF($A335&lt;&gt;DRAFT!$B337,"ERR",IF(DRAFT!CC337="3E","3E",IF(COUNT(DRAFT!BY337,DRAFT!CC337)&gt;0,DRAFT!CD337,""))))</f>
        <v/>
      </c>
      <c r="AA335" s="2" t="str">
        <f>IF(COUNT($A335)=0,"",IF(Z335="3E","3E",IF(Z335="","I",LOOKUP(Z335/AB$2,{0,0.4,0.45,0.5,0.55,0.6,0.65,0.7,0.75,0.8,1},{"F","D","C","C+","B-","B","B+","A-","A","A+"}))))</f>
        <v/>
      </c>
      <c r="AB335" s="1" t="str">
        <f>IF(COUNT($A335)=0,"",IF(Z335="","--",IF(Z335="3E","3E",LOOKUP(Z335/AB$2,{0,0.4,0.45,0.5,0.55,0.6,0.65,0.7,0.75,0.8,1},{0,2,2.25,2.5,2.75,3,3.25,3.5,3.75,4}))))</f>
        <v/>
      </c>
      <c r="AC335" s="2" t="str">
        <f>IF(COUNT($A335)=0,"",IF($A335&lt;&gt;DRAFT!$B337,"ERR",IF(DRAFT!CF337&gt;0,DRAFT!CF337,"")))</f>
        <v/>
      </c>
      <c r="AD335" s="2" t="str">
        <f>IF(COUNT($A335)=0,"",IF(AC335="3E","3E",IF(AC335="","I",LOOKUP(AC335/AE$2,{0,0.4,0.45,0.5,0.55,0.6,0.65,0.7,0.75,0.8,1},{"F","D","C","C+","B-","B","B+","A-","A","A+"}))))</f>
        <v/>
      </c>
      <c r="AE335" s="1" t="str">
        <f>IF(COUNT($A335)=0,"",IF(AC335="","--",IF(AC335="3E","3E",LOOKUP(AC335/AE$2,{0,0.4,0.45,0.5,0.55,0.6,0.65,0.7,0.75,0.8,1},{0,2,2.25,2.5,2.75,3,3.25,3.5,3.75,4}))))</f>
        <v/>
      </c>
      <c r="AF335" s="2" t="str">
        <f>IF(COUNT($A335)=0,"",IF($A335&lt;&gt;DRAFT!$B337,"ERR",IF(DRAFT!CI337&gt;0,DRAFT!CK337,"")))</f>
        <v/>
      </c>
      <c r="AG335" s="2" t="str">
        <f>IF(COUNT($A335)=0,"",IF(AF335="3E","3E",IF(AF335="","I",LOOKUP(AF335/AH$2,{0,0.4,0.45,0.5,0.55,0.6,0.65,0.7,0.75,0.8,1},{"F","D","C","C+","B-","B","B+","A-","A","A+"}))))</f>
        <v/>
      </c>
      <c r="AH335" s="1" t="str">
        <f>IF(COUNT($A335)=0,"",IF(AF335="","--",IF(AF335="3E","3E",LOOKUP(AF335/AH$2,{0,0.4,0.45,0.5,0.55,0.6,0.65,0.7,0.75,0.8,1},{0,2,2.25,2.5,2.75,3,3.25,3.5,3.75,4}))))</f>
        <v/>
      </c>
      <c r="AI335" s="2" t="str">
        <f>IF($A335&lt;&gt;DRAFT!$B337,"ERR",IF(OR(COUNT($A335)=0,COUNT(DRAFT!CL337:CN337,DRAFT!CP337:CR337)=0),"",CEILING(SUM(DRAFT!CO337,DRAFT!CS337,DRAFT!CT337),1)))</f>
        <v/>
      </c>
      <c r="AJ335" s="2" t="str">
        <f>IF(COUNT($A335)=0,"",IF(AI335="3E","3E",IF(AI335="","I",LOOKUP(AI335/AK$2,{0,0.4,0.45,0.5,0.55,0.6,0.65,0.7,0.75,0.8,1},{"F","D","C","C+","B-","B","B+","A-","A","A+"}))))</f>
        <v/>
      </c>
      <c r="AK335" s="1" t="str">
        <f>IF(COUNT($A335)=0,"",IF(AI335="","--",IF(AI335="3E","3E",LOOKUP(AI335/AK$2,{0,0.4,0.45,0.5,0.55,0.6,0.65,0.7,0.75,0.8,1},{0,2,2.25,2.5,2.75,3,3.25,3.5,3.75,4}))))</f>
        <v/>
      </c>
      <c r="AL335" s="4" t="str">
        <f>IF(OR(COUNT($A335)=0,COUNT(B335:AK335)=0),"",IF(COUNTIF(B335:AK335,"3E")&gt;0,"3E",IF(DRAFT!$A337="R",TRUNC(SUMPRODUCT(RGP,RCP)/TCP,3),TRUNC((SUMPRODUCT(--(IMDGP&gt;0)*IMDGP,IMCP)+CEILING(DRAFT!$DB337*42,0.25))/TCP,3))))</f>
        <v/>
      </c>
      <c r="AM335" s="2" t="str">
        <f>IF(OR(COUNT($A335)=0,COUNT(B335:AK335)=0),"",IF(COUNTIF(B335:AK335,"3E")&gt;0,"3E",IF(DRAFT!$A337="R",SUMPRODUCT(--(RGP&gt;=2),RCP),SUMPRODUCT(--(IMDGP&gt;0),--(IMGP=0),IMCP)+DRAFT!$DC337)))</f>
        <v/>
      </c>
      <c r="AN335" s="67" t="str">
        <f>IF(AL335="3E","3E",IF(COUNT($A335)=0,"",IF(COUNT(AI335)=0,"--",ROUND(((CEILING(DRAFT!$CV337*38,0.25)+CEILING(DRAFT!$CX337*38,0.25)+CEILING(DRAFT!$CZ337*42,0.25)+CEILING($AL335*42,0.25))/160),2))))</f>
        <v/>
      </c>
      <c r="AO335" s="2" t="str">
        <f>IF(AN335="3E","3E",IF(COUNT($A335)=0,"",IF(COUNT(AN335)=0,"I",LOOKUP(AN335,{0,2,2.25,2.5,2.75,3,3.25,3.5,3.75,4},{"F","D","C","C+","B-","B","B+","A-","A","A+"}))))</f>
        <v/>
      </c>
      <c r="AP335" s="2" t="str">
        <f>IF(AN335="3E","3E",IF(OR(COUNT(A335)=0,COUNT(AN335)=0),"",DRAFT!CW337+DRAFT!CY337+DRAFT!DA337+N(TABULATION!AM335)))</f>
        <v/>
      </c>
      <c r="AQ335" s="2" t="str">
        <f>IF(OR(COUNT($A335)=0,COUNT(B335:AK335)=0),"",IF(COUNTIF(B335:AM335,"3E")&gt;0,"3E",IF(AND(DRAFT!$A337="IM",OR($AL335&gt;DRAFT!$DB337,$AM335&gt;DRAFT!$DC337)),"IMPROVED",IF(AND(DRAFT!$A337="IM",$AL335&lt;=DRAFT!$DB337,$AM335&lt;=DRAFT!$DC337),"NOT IMPROVED",IF(AND(DRAFT!CU337="S",AH335&gt;=2,AK335&gt;=2,AN335&gt;=2.5,AP335&gt;=144),"PASS","FAIL")))))</f>
        <v/>
      </c>
      <c r="AR335" s="2" t="str">
        <f t="shared" si="10"/>
        <v/>
      </c>
      <c r="AS335" s="2" t="str">
        <f t="shared" si="11"/>
        <v/>
      </c>
    </row>
    <row r="336" spans="1:45" ht="18.95" customHeight="1" x14ac:dyDescent="0.25">
      <c r="A336" s="3" t="str">
        <f>IF(DRAFT!$B338="","",DRAFT!$B338)</f>
        <v/>
      </c>
      <c r="B336" s="2" t="str">
        <f>IF(COUNT($A336)=0,"",IF($A336&lt;&gt;DRAFT!$B338,"ERR",IF(DRAFT!I338="3E","3E",IF(COUNT(DRAFT!E338,DRAFT!I338)&gt;0,DRAFT!J338,""))))</f>
        <v/>
      </c>
      <c r="C336" s="2" t="str">
        <f>IF(COUNT($A336)=0,"",IF(B336="3E","3E",IF(B336="","I",LOOKUP(B336/D$2,{0,0.4,0.45,0.5,0.55,0.6,0.65,0.7,0.75,0.8,1},{"F","D","C","C+","B-","B","B+","A-","A","A+"}))))</f>
        <v/>
      </c>
      <c r="D336" s="1" t="str">
        <f>IF(COUNT($A336)=0,"",IF(B336="","--",IF(B336="3E","3E",LOOKUP(B336/D$2,{0,0.4,0.45,0.5,0.55,0.6,0.65,0.7,0.75,0.8,1},{0,2,2.25,2.5,2.75,3,3.25,3.5,3.75,4}))))</f>
        <v/>
      </c>
      <c r="E336" s="2" t="str">
        <f>IF(COUNT($A336)=0,"",IF($A336&lt;&gt;DRAFT!$B338,"ERR",IF(DRAFT!R338="3E","3E",IF(COUNT(DRAFT!N338,DRAFT!R338)&gt;0,DRAFT!S338,""))))</f>
        <v/>
      </c>
      <c r="F336" s="2" t="str">
        <f>IF(COUNT($A336)=0,"",IF(E336="3E","3E",IF(E336="","I",LOOKUP(E336/G$2,{0,0.4,0.45,0.5,0.55,0.6,0.65,0.7,0.75,0.8,1},{"F","D","C","C+","B-","B","B+","A-","A","A+"}))))</f>
        <v/>
      </c>
      <c r="G336" s="1" t="str">
        <f>IF(COUNT($A336)=0,"",IF(E336="","--",IF(E336="3E","3E",LOOKUP(E336/G$2,{0,0.4,0.45,0.5,0.55,0.6,0.65,0.7,0.75,0.8,1},{0,2,2.25,2.5,2.75,3,3.25,3.5,3.75,4}))))</f>
        <v/>
      </c>
      <c r="H336" s="2" t="str">
        <f>IF(COUNT($A336)=0,"",IF($A336&lt;&gt;DRAFT!$B338,"ERR",IF(DRAFT!AA338="3E","3E",IF(COUNT(DRAFT!W338,DRAFT!AA338)&gt;0,DRAFT!AB338,""))))</f>
        <v/>
      </c>
      <c r="I336" s="2" t="str">
        <f>IF(COUNT($A336)=0,"",IF(H336="3E","3E",IF(H336="","I",LOOKUP(H336/J$2,{0,0.4,0.45,0.5,0.55,0.6,0.65,0.7,0.75,0.8,1},{"F","D","C","C+","B-","B","B+","A-","A","A+"}))))</f>
        <v/>
      </c>
      <c r="J336" s="1" t="str">
        <f>IF(COUNT($A336)=0,"",IF(H336="","--",IF(H336="3E","3E",LOOKUP(H336/J$2,{0,0.4,0.45,0.5,0.55,0.6,0.65,0.7,0.75,0.8,1},{0,2,2.25,2.5,2.75,3,3.25,3.5,3.75,4}))))</f>
        <v/>
      </c>
      <c r="K336" s="2" t="str">
        <f>IF(COUNT($A336)=0,"",IF($A336&lt;&gt;DRAFT!$B338,"ERR",IF(DRAFT!AJ338="3E","3E",IF(COUNT(DRAFT!AF338,DRAFT!AJ338)&gt;0,DRAFT!AK338,""))))</f>
        <v/>
      </c>
      <c r="L336" s="2" t="str">
        <f>IF(COUNT($A336)=0,"",IF(K336="3E","3E",IF(K336="","I",LOOKUP(K336/M$2,{0,0.4,0.45,0.5,0.55,0.6,0.65,0.7,0.75,0.8,1},{"F","D","C","C+","B-","B","B+","A-","A","A+"}))))</f>
        <v/>
      </c>
      <c r="M336" s="1" t="str">
        <f>IF(COUNT($A336)=0,"",IF(K336="","--",IF(K336="3E","3E",LOOKUP(K336/M$2,{0,0.4,0.45,0.5,0.55,0.6,0.65,0.7,0.75,0.8,1},{0,2,2.25,2.5,2.75,3,3.25,3.5,3.75,4}))))</f>
        <v/>
      </c>
      <c r="N336" s="2" t="str">
        <f>IF(COUNT($A336)=0,"",IF($A336&lt;&gt;DRAFT!$B338,"ERR",IF(DRAFT!AS338="3E","3E",IF(COUNT(DRAFT!AO338,DRAFT!AS338)&gt;0,DRAFT!AT338,""))))</f>
        <v/>
      </c>
      <c r="O336" s="2" t="str">
        <f>IF(COUNT($A336)=0,"",IF(N336="3E","3E",IF(N336="","I",LOOKUP(N336/P$2,{0,0.4,0.45,0.5,0.55,0.6,0.65,0.7,0.75,0.8,1},{"F","D","C","C+","B-","B","B+","A-","A","A+"}))))</f>
        <v/>
      </c>
      <c r="P336" s="1" t="str">
        <f>IF(COUNT($A336)=0,"",IF(N336="","--",IF(N336="3E","3E",LOOKUP(N336/P$2,{0,0.4,0.45,0.5,0.55,0.6,0.65,0.7,0.75,0.8,1},{0,2,2.25,2.5,2.75,3,3.25,3.5,3.75,4}))))</f>
        <v/>
      </c>
      <c r="Q336" s="2" t="str">
        <f>IF(COUNT($A336)=0,"",IF($A336&lt;&gt;DRAFT!$B338,"ERR",IF(DRAFT!BB338="3E","3E",IF(COUNT(DRAFT!AX338,DRAFT!BB338)&gt;0,DRAFT!BC338,""))))</f>
        <v/>
      </c>
      <c r="R336" s="2" t="str">
        <f>IF(COUNT($A336)=0,"",IF(Q336="3E","3E",IF(Q336="","I",LOOKUP(Q336/S$2,{0,0.4,0.45,0.5,0.55,0.6,0.65,0.7,0.75,0.8,1},{"F","D","C","C+","B-","B","B+","A-","A","A+"}))))</f>
        <v/>
      </c>
      <c r="S336" s="1" t="str">
        <f>IF(COUNT($A336)=0,"",IF(Q336="","--",IF(Q336="3E","3E",LOOKUP(Q336/S$2,{0,0.4,0.45,0.5,0.55,0.6,0.65,0.7,0.75,0.8,1},{0,2,2.25,2.5,2.75,3,3.25,3.5,3.75,4}))))</f>
        <v/>
      </c>
      <c r="T336" s="2" t="str">
        <f>IF(COUNT($A336)=0,"",IF($A336&lt;&gt;DRAFT!$B338,"ERR",IF(DRAFT!BK338="3E","3E",IF(COUNT(DRAFT!BG338,DRAFT!BK338)&gt;0,DRAFT!BL338,""))))</f>
        <v/>
      </c>
      <c r="U336" s="2" t="str">
        <f>IF(COUNT($A336)=0,"",IF(T336="3E","3E",IF(T336="","I",LOOKUP(T336/V$2,{0,0.4,0.45,0.5,0.55,0.6,0.65,0.7,0.75,0.8,1},{"F","D","C","C+","B-","B","B+","A-","A","A+"}))))</f>
        <v/>
      </c>
      <c r="V336" s="1" t="str">
        <f>IF(COUNT($A336)=0,"",IF(T336="","--",IF(T336="3E","3E",LOOKUP(T336/V$2,{0,0.4,0.45,0.5,0.55,0.6,0.65,0.7,0.75,0.8,1},{0,2,2.25,2.5,2.75,3,3.25,3.5,3.75,4}))))</f>
        <v/>
      </c>
      <c r="W336" s="2" t="str">
        <f>IF(COUNT($A336)=0,"",IF($A336&lt;&gt;DRAFT!$B338,"ERR",IF(DRAFT!BT338="3E","3E",IF(COUNT(DRAFT!BP338,DRAFT!BT338)&gt;0,DRAFT!BU338,""))))</f>
        <v/>
      </c>
      <c r="X336" s="2" t="str">
        <f>IF(COUNT($A336)=0,"",IF(W336="3E","3E",IF(W336="","I",LOOKUP(W336/Y$2,{0,0.4,0.45,0.5,0.55,0.6,0.65,0.7,0.75,0.8,1},{"F","D","C","C+","B-","B","B+","A-","A","A+"}))))</f>
        <v/>
      </c>
      <c r="Y336" s="1" t="str">
        <f>IF(COUNT($A336)=0,"",IF(W336="","--",IF(W336="3E","3E",LOOKUP(W336/Y$2,{0,0.4,0.45,0.5,0.55,0.6,0.65,0.7,0.75,0.8,1},{0,2,2.25,2.5,2.75,3,3.25,3.5,3.75,4}))))</f>
        <v/>
      </c>
      <c r="Z336" s="2" t="str">
        <f>IF(COUNT($A336)=0,"",IF($A336&lt;&gt;DRAFT!$B338,"ERR",IF(DRAFT!CC338="3E","3E",IF(COUNT(DRAFT!BY338,DRAFT!CC338)&gt;0,DRAFT!CD338,""))))</f>
        <v/>
      </c>
      <c r="AA336" s="2" t="str">
        <f>IF(COUNT($A336)=0,"",IF(Z336="3E","3E",IF(Z336="","I",LOOKUP(Z336/AB$2,{0,0.4,0.45,0.5,0.55,0.6,0.65,0.7,0.75,0.8,1},{"F","D","C","C+","B-","B","B+","A-","A","A+"}))))</f>
        <v/>
      </c>
      <c r="AB336" s="1" t="str">
        <f>IF(COUNT($A336)=0,"",IF(Z336="","--",IF(Z336="3E","3E",LOOKUP(Z336/AB$2,{0,0.4,0.45,0.5,0.55,0.6,0.65,0.7,0.75,0.8,1},{0,2,2.25,2.5,2.75,3,3.25,3.5,3.75,4}))))</f>
        <v/>
      </c>
      <c r="AC336" s="2" t="str">
        <f>IF(COUNT($A336)=0,"",IF($A336&lt;&gt;DRAFT!$B338,"ERR",IF(DRAFT!CF338&gt;0,DRAFT!CF338,"")))</f>
        <v/>
      </c>
      <c r="AD336" s="2" t="str">
        <f>IF(COUNT($A336)=0,"",IF(AC336="3E","3E",IF(AC336="","I",LOOKUP(AC336/AE$2,{0,0.4,0.45,0.5,0.55,0.6,0.65,0.7,0.75,0.8,1},{"F","D","C","C+","B-","B","B+","A-","A","A+"}))))</f>
        <v/>
      </c>
      <c r="AE336" s="1" t="str">
        <f>IF(COUNT($A336)=0,"",IF(AC336="","--",IF(AC336="3E","3E",LOOKUP(AC336/AE$2,{0,0.4,0.45,0.5,0.55,0.6,0.65,0.7,0.75,0.8,1},{0,2,2.25,2.5,2.75,3,3.25,3.5,3.75,4}))))</f>
        <v/>
      </c>
      <c r="AF336" s="2" t="str">
        <f>IF(COUNT($A336)=0,"",IF($A336&lt;&gt;DRAFT!$B338,"ERR",IF(DRAFT!CI338&gt;0,DRAFT!CK338,"")))</f>
        <v/>
      </c>
      <c r="AG336" s="2" t="str">
        <f>IF(COUNT($A336)=0,"",IF(AF336="3E","3E",IF(AF336="","I",LOOKUP(AF336/AH$2,{0,0.4,0.45,0.5,0.55,0.6,0.65,0.7,0.75,0.8,1},{"F","D","C","C+","B-","B","B+","A-","A","A+"}))))</f>
        <v/>
      </c>
      <c r="AH336" s="1" t="str">
        <f>IF(COUNT($A336)=0,"",IF(AF336="","--",IF(AF336="3E","3E",LOOKUP(AF336/AH$2,{0,0.4,0.45,0.5,0.55,0.6,0.65,0.7,0.75,0.8,1},{0,2,2.25,2.5,2.75,3,3.25,3.5,3.75,4}))))</f>
        <v/>
      </c>
      <c r="AI336" s="2" t="str">
        <f>IF($A336&lt;&gt;DRAFT!$B338,"ERR",IF(OR(COUNT($A336)=0,COUNT(DRAFT!CL338:CN338,DRAFT!CP338:CR338)=0),"",CEILING(SUM(DRAFT!CO338,DRAFT!CS338,DRAFT!CT338),1)))</f>
        <v/>
      </c>
      <c r="AJ336" s="2" t="str">
        <f>IF(COUNT($A336)=0,"",IF(AI336="3E","3E",IF(AI336="","I",LOOKUP(AI336/AK$2,{0,0.4,0.45,0.5,0.55,0.6,0.65,0.7,0.75,0.8,1},{"F","D","C","C+","B-","B","B+","A-","A","A+"}))))</f>
        <v/>
      </c>
      <c r="AK336" s="1" t="str">
        <f>IF(COUNT($A336)=0,"",IF(AI336="","--",IF(AI336="3E","3E",LOOKUP(AI336/AK$2,{0,0.4,0.45,0.5,0.55,0.6,0.65,0.7,0.75,0.8,1},{0,2,2.25,2.5,2.75,3,3.25,3.5,3.75,4}))))</f>
        <v/>
      </c>
      <c r="AL336" s="4" t="str">
        <f>IF(OR(COUNT($A336)=0,COUNT(B336:AK336)=0),"",IF(COUNTIF(B336:AK336,"3E")&gt;0,"3E",IF(DRAFT!$A338="R",TRUNC(SUMPRODUCT(RGP,RCP)/TCP,3),TRUNC((SUMPRODUCT(--(IMDGP&gt;0)*IMDGP,IMCP)+CEILING(DRAFT!$DB338*42,0.25))/TCP,3))))</f>
        <v/>
      </c>
      <c r="AM336" s="2" t="str">
        <f>IF(OR(COUNT($A336)=0,COUNT(B336:AK336)=0),"",IF(COUNTIF(B336:AK336,"3E")&gt;0,"3E",IF(DRAFT!$A338="R",SUMPRODUCT(--(RGP&gt;=2),RCP),SUMPRODUCT(--(IMDGP&gt;0),--(IMGP=0),IMCP)+DRAFT!$DC338)))</f>
        <v/>
      </c>
      <c r="AN336" s="67" t="str">
        <f>IF(AL336="3E","3E",IF(COUNT($A336)=0,"",IF(COUNT(AI336)=0,"--",ROUND(((CEILING(DRAFT!$CV338*38,0.25)+CEILING(DRAFT!$CX338*38,0.25)+CEILING(DRAFT!$CZ338*42,0.25)+CEILING($AL336*42,0.25))/160),2))))</f>
        <v/>
      </c>
      <c r="AO336" s="2" t="str">
        <f>IF(AN336="3E","3E",IF(COUNT($A336)=0,"",IF(COUNT(AN336)=0,"I",LOOKUP(AN336,{0,2,2.25,2.5,2.75,3,3.25,3.5,3.75,4},{"F","D","C","C+","B-","B","B+","A-","A","A+"}))))</f>
        <v/>
      </c>
      <c r="AP336" s="2" t="str">
        <f>IF(AN336="3E","3E",IF(OR(COUNT(A336)=0,COUNT(AN336)=0),"",DRAFT!CW338+DRAFT!CY338+DRAFT!DA338+N(TABULATION!AM336)))</f>
        <v/>
      </c>
      <c r="AQ336" s="2" t="str">
        <f>IF(OR(COUNT($A336)=0,COUNT(B336:AK336)=0),"",IF(COUNTIF(B336:AM336,"3E")&gt;0,"3E",IF(AND(DRAFT!$A338="IM",OR($AL336&gt;DRAFT!$DB338,$AM336&gt;DRAFT!$DC338)),"IMPROVED",IF(AND(DRAFT!$A338="IM",$AL336&lt;=DRAFT!$DB338,$AM336&lt;=DRAFT!$DC338),"NOT IMPROVED",IF(AND(DRAFT!CU338="S",AH336&gt;=2,AK336&gt;=2,AN336&gt;=2.5,AP336&gt;=144),"PASS","FAIL")))))</f>
        <v/>
      </c>
      <c r="AR336" s="2" t="str">
        <f t="shared" si="10"/>
        <v/>
      </c>
      <c r="AS336" s="2" t="str">
        <f t="shared" si="11"/>
        <v/>
      </c>
    </row>
    <row r="337" spans="1:45" ht="18.95" customHeight="1" x14ac:dyDescent="0.25">
      <c r="A337" s="3" t="str">
        <f>IF(DRAFT!$B339="","",DRAFT!$B339)</f>
        <v/>
      </c>
      <c r="B337" s="2" t="str">
        <f>IF(COUNT($A337)=0,"",IF($A337&lt;&gt;DRAFT!$B339,"ERR",IF(DRAFT!I339="3E","3E",IF(COUNT(DRAFT!E339,DRAFT!I339)&gt;0,DRAFT!J339,""))))</f>
        <v/>
      </c>
      <c r="C337" s="2" t="str">
        <f>IF(COUNT($A337)=0,"",IF(B337="3E","3E",IF(B337="","I",LOOKUP(B337/D$2,{0,0.4,0.45,0.5,0.55,0.6,0.65,0.7,0.75,0.8,1},{"F","D","C","C+","B-","B","B+","A-","A","A+"}))))</f>
        <v/>
      </c>
      <c r="D337" s="1" t="str">
        <f>IF(COUNT($A337)=0,"",IF(B337="","--",IF(B337="3E","3E",LOOKUP(B337/D$2,{0,0.4,0.45,0.5,0.55,0.6,0.65,0.7,0.75,0.8,1},{0,2,2.25,2.5,2.75,3,3.25,3.5,3.75,4}))))</f>
        <v/>
      </c>
      <c r="E337" s="2" t="str">
        <f>IF(COUNT($A337)=0,"",IF($A337&lt;&gt;DRAFT!$B339,"ERR",IF(DRAFT!R339="3E","3E",IF(COUNT(DRAFT!N339,DRAFT!R339)&gt;0,DRAFT!S339,""))))</f>
        <v/>
      </c>
      <c r="F337" s="2" t="str">
        <f>IF(COUNT($A337)=0,"",IF(E337="3E","3E",IF(E337="","I",LOOKUP(E337/G$2,{0,0.4,0.45,0.5,0.55,0.6,0.65,0.7,0.75,0.8,1},{"F","D","C","C+","B-","B","B+","A-","A","A+"}))))</f>
        <v/>
      </c>
      <c r="G337" s="1" t="str">
        <f>IF(COUNT($A337)=0,"",IF(E337="","--",IF(E337="3E","3E",LOOKUP(E337/G$2,{0,0.4,0.45,0.5,0.55,0.6,0.65,0.7,0.75,0.8,1},{0,2,2.25,2.5,2.75,3,3.25,3.5,3.75,4}))))</f>
        <v/>
      </c>
      <c r="H337" s="2" t="str">
        <f>IF(COUNT($A337)=0,"",IF($A337&lt;&gt;DRAFT!$B339,"ERR",IF(DRAFT!AA339="3E","3E",IF(COUNT(DRAFT!W339,DRAFT!AA339)&gt;0,DRAFT!AB339,""))))</f>
        <v/>
      </c>
      <c r="I337" s="2" t="str">
        <f>IF(COUNT($A337)=0,"",IF(H337="3E","3E",IF(H337="","I",LOOKUP(H337/J$2,{0,0.4,0.45,0.5,0.55,0.6,0.65,0.7,0.75,0.8,1},{"F","D","C","C+","B-","B","B+","A-","A","A+"}))))</f>
        <v/>
      </c>
      <c r="J337" s="1" t="str">
        <f>IF(COUNT($A337)=0,"",IF(H337="","--",IF(H337="3E","3E",LOOKUP(H337/J$2,{0,0.4,0.45,0.5,0.55,0.6,0.65,0.7,0.75,0.8,1},{0,2,2.25,2.5,2.75,3,3.25,3.5,3.75,4}))))</f>
        <v/>
      </c>
      <c r="K337" s="2" t="str">
        <f>IF(COUNT($A337)=0,"",IF($A337&lt;&gt;DRAFT!$B339,"ERR",IF(DRAFT!AJ339="3E","3E",IF(COUNT(DRAFT!AF339,DRAFT!AJ339)&gt;0,DRAFT!AK339,""))))</f>
        <v/>
      </c>
      <c r="L337" s="2" t="str">
        <f>IF(COUNT($A337)=0,"",IF(K337="3E","3E",IF(K337="","I",LOOKUP(K337/M$2,{0,0.4,0.45,0.5,0.55,0.6,0.65,0.7,0.75,0.8,1},{"F","D","C","C+","B-","B","B+","A-","A","A+"}))))</f>
        <v/>
      </c>
      <c r="M337" s="1" t="str">
        <f>IF(COUNT($A337)=0,"",IF(K337="","--",IF(K337="3E","3E",LOOKUP(K337/M$2,{0,0.4,0.45,0.5,0.55,0.6,0.65,0.7,0.75,0.8,1},{0,2,2.25,2.5,2.75,3,3.25,3.5,3.75,4}))))</f>
        <v/>
      </c>
      <c r="N337" s="2" t="str">
        <f>IF(COUNT($A337)=0,"",IF($A337&lt;&gt;DRAFT!$B339,"ERR",IF(DRAFT!AS339="3E","3E",IF(COUNT(DRAFT!AO339,DRAFT!AS339)&gt;0,DRAFT!AT339,""))))</f>
        <v/>
      </c>
      <c r="O337" s="2" t="str">
        <f>IF(COUNT($A337)=0,"",IF(N337="3E","3E",IF(N337="","I",LOOKUP(N337/P$2,{0,0.4,0.45,0.5,0.55,0.6,0.65,0.7,0.75,0.8,1},{"F","D","C","C+","B-","B","B+","A-","A","A+"}))))</f>
        <v/>
      </c>
      <c r="P337" s="1" t="str">
        <f>IF(COUNT($A337)=0,"",IF(N337="","--",IF(N337="3E","3E",LOOKUP(N337/P$2,{0,0.4,0.45,0.5,0.55,0.6,0.65,0.7,0.75,0.8,1},{0,2,2.25,2.5,2.75,3,3.25,3.5,3.75,4}))))</f>
        <v/>
      </c>
      <c r="Q337" s="2" t="str">
        <f>IF(COUNT($A337)=0,"",IF($A337&lt;&gt;DRAFT!$B339,"ERR",IF(DRAFT!BB339="3E","3E",IF(COUNT(DRAFT!AX339,DRAFT!BB339)&gt;0,DRAFT!BC339,""))))</f>
        <v/>
      </c>
      <c r="R337" s="2" t="str">
        <f>IF(COUNT($A337)=0,"",IF(Q337="3E","3E",IF(Q337="","I",LOOKUP(Q337/S$2,{0,0.4,0.45,0.5,0.55,0.6,0.65,0.7,0.75,0.8,1},{"F","D","C","C+","B-","B","B+","A-","A","A+"}))))</f>
        <v/>
      </c>
      <c r="S337" s="1" t="str">
        <f>IF(COUNT($A337)=0,"",IF(Q337="","--",IF(Q337="3E","3E",LOOKUP(Q337/S$2,{0,0.4,0.45,0.5,0.55,0.6,0.65,0.7,0.75,0.8,1},{0,2,2.25,2.5,2.75,3,3.25,3.5,3.75,4}))))</f>
        <v/>
      </c>
      <c r="T337" s="2" t="str">
        <f>IF(COUNT($A337)=0,"",IF($A337&lt;&gt;DRAFT!$B339,"ERR",IF(DRAFT!BK339="3E","3E",IF(COUNT(DRAFT!BG339,DRAFT!BK339)&gt;0,DRAFT!BL339,""))))</f>
        <v/>
      </c>
      <c r="U337" s="2" t="str">
        <f>IF(COUNT($A337)=0,"",IF(T337="3E","3E",IF(T337="","I",LOOKUP(T337/V$2,{0,0.4,0.45,0.5,0.55,0.6,0.65,0.7,0.75,0.8,1},{"F","D","C","C+","B-","B","B+","A-","A","A+"}))))</f>
        <v/>
      </c>
      <c r="V337" s="1" t="str">
        <f>IF(COUNT($A337)=0,"",IF(T337="","--",IF(T337="3E","3E",LOOKUP(T337/V$2,{0,0.4,0.45,0.5,0.55,0.6,0.65,0.7,0.75,0.8,1},{0,2,2.25,2.5,2.75,3,3.25,3.5,3.75,4}))))</f>
        <v/>
      </c>
      <c r="W337" s="2" t="str">
        <f>IF(COUNT($A337)=0,"",IF($A337&lt;&gt;DRAFT!$B339,"ERR",IF(DRAFT!BT339="3E","3E",IF(COUNT(DRAFT!BP339,DRAFT!BT339)&gt;0,DRAFT!BU339,""))))</f>
        <v/>
      </c>
      <c r="X337" s="2" t="str">
        <f>IF(COUNT($A337)=0,"",IF(W337="3E","3E",IF(W337="","I",LOOKUP(W337/Y$2,{0,0.4,0.45,0.5,0.55,0.6,0.65,0.7,0.75,0.8,1},{"F","D","C","C+","B-","B","B+","A-","A","A+"}))))</f>
        <v/>
      </c>
      <c r="Y337" s="1" t="str">
        <f>IF(COUNT($A337)=0,"",IF(W337="","--",IF(W337="3E","3E",LOOKUP(W337/Y$2,{0,0.4,0.45,0.5,0.55,0.6,0.65,0.7,0.75,0.8,1},{0,2,2.25,2.5,2.75,3,3.25,3.5,3.75,4}))))</f>
        <v/>
      </c>
      <c r="Z337" s="2" t="str">
        <f>IF(COUNT($A337)=0,"",IF($A337&lt;&gt;DRAFT!$B339,"ERR",IF(DRAFT!CC339="3E","3E",IF(COUNT(DRAFT!BY339,DRAFT!CC339)&gt;0,DRAFT!CD339,""))))</f>
        <v/>
      </c>
      <c r="AA337" s="2" t="str">
        <f>IF(COUNT($A337)=0,"",IF(Z337="3E","3E",IF(Z337="","I",LOOKUP(Z337/AB$2,{0,0.4,0.45,0.5,0.55,0.6,0.65,0.7,0.75,0.8,1},{"F","D","C","C+","B-","B","B+","A-","A","A+"}))))</f>
        <v/>
      </c>
      <c r="AB337" s="1" t="str">
        <f>IF(COUNT($A337)=0,"",IF(Z337="","--",IF(Z337="3E","3E",LOOKUP(Z337/AB$2,{0,0.4,0.45,0.5,0.55,0.6,0.65,0.7,0.75,0.8,1},{0,2,2.25,2.5,2.75,3,3.25,3.5,3.75,4}))))</f>
        <v/>
      </c>
      <c r="AC337" s="2" t="str">
        <f>IF(COUNT($A337)=0,"",IF($A337&lt;&gt;DRAFT!$B339,"ERR",IF(DRAFT!CF339&gt;0,DRAFT!CF339,"")))</f>
        <v/>
      </c>
      <c r="AD337" s="2" t="str">
        <f>IF(COUNT($A337)=0,"",IF(AC337="3E","3E",IF(AC337="","I",LOOKUP(AC337/AE$2,{0,0.4,0.45,0.5,0.55,0.6,0.65,0.7,0.75,0.8,1},{"F","D","C","C+","B-","B","B+","A-","A","A+"}))))</f>
        <v/>
      </c>
      <c r="AE337" s="1" t="str">
        <f>IF(COUNT($A337)=0,"",IF(AC337="","--",IF(AC337="3E","3E",LOOKUP(AC337/AE$2,{0,0.4,0.45,0.5,0.55,0.6,0.65,0.7,0.75,0.8,1},{0,2,2.25,2.5,2.75,3,3.25,3.5,3.75,4}))))</f>
        <v/>
      </c>
      <c r="AF337" s="2" t="str">
        <f>IF(COUNT($A337)=0,"",IF($A337&lt;&gt;DRAFT!$B339,"ERR",IF(DRAFT!CI339&gt;0,DRAFT!CK339,"")))</f>
        <v/>
      </c>
      <c r="AG337" s="2" t="str">
        <f>IF(COUNT($A337)=0,"",IF(AF337="3E","3E",IF(AF337="","I",LOOKUP(AF337/AH$2,{0,0.4,0.45,0.5,0.55,0.6,0.65,0.7,0.75,0.8,1},{"F","D","C","C+","B-","B","B+","A-","A","A+"}))))</f>
        <v/>
      </c>
      <c r="AH337" s="1" t="str">
        <f>IF(COUNT($A337)=0,"",IF(AF337="","--",IF(AF337="3E","3E",LOOKUP(AF337/AH$2,{0,0.4,0.45,0.5,0.55,0.6,0.65,0.7,0.75,0.8,1},{0,2,2.25,2.5,2.75,3,3.25,3.5,3.75,4}))))</f>
        <v/>
      </c>
      <c r="AI337" s="2" t="str">
        <f>IF($A337&lt;&gt;DRAFT!$B339,"ERR",IF(OR(COUNT($A337)=0,COUNT(DRAFT!CL339:CN339,DRAFT!CP339:CR339)=0),"",CEILING(SUM(DRAFT!CO339,DRAFT!CS339,DRAFT!CT339),1)))</f>
        <v/>
      </c>
      <c r="AJ337" s="2" t="str">
        <f>IF(COUNT($A337)=0,"",IF(AI337="3E","3E",IF(AI337="","I",LOOKUP(AI337/AK$2,{0,0.4,0.45,0.5,0.55,0.6,0.65,0.7,0.75,0.8,1},{"F","D","C","C+","B-","B","B+","A-","A","A+"}))))</f>
        <v/>
      </c>
      <c r="AK337" s="1" t="str">
        <f>IF(COUNT($A337)=0,"",IF(AI337="","--",IF(AI337="3E","3E",LOOKUP(AI337/AK$2,{0,0.4,0.45,0.5,0.55,0.6,0.65,0.7,0.75,0.8,1},{0,2,2.25,2.5,2.75,3,3.25,3.5,3.75,4}))))</f>
        <v/>
      </c>
      <c r="AL337" s="4" t="str">
        <f>IF(OR(COUNT($A337)=0,COUNT(B337:AK337)=0),"",IF(COUNTIF(B337:AK337,"3E")&gt;0,"3E",IF(DRAFT!$A339="R",TRUNC(SUMPRODUCT(RGP,RCP)/TCP,3),TRUNC((SUMPRODUCT(--(IMDGP&gt;0)*IMDGP,IMCP)+CEILING(DRAFT!$DB339*42,0.25))/TCP,3))))</f>
        <v/>
      </c>
      <c r="AM337" s="2" t="str">
        <f>IF(OR(COUNT($A337)=0,COUNT(B337:AK337)=0),"",IF(COUNTIF(B337:AK337,"3E")&gt;0,"3E",IF(DRAFT!$A339="R",SUMPRODUCT(--(RGP&gt;=2),RCP),SUMPRODUCT(--(IMDGP&gt;0),--(IMGP=0),IMCP)+DRAFT!$DC339)))</f>
        <v/>
      </c>
      <c r="AN337" s="67" t="str">
        <f>IF(AL337="3E","3E",IF(COUNT($A337)=0,"",IF(COUNT(AI337)=0,"--",ROUND(((CEILING(DRAFT!$CV339*38,0.25)+CEILING(DRAFT!$CX339*38,0.25)+CEILING(DRAFT!$CZ339*42,0.25)+CEILING($AL337*42,0.25))/160),2))))</f>
        <v/>
      </c>
      <c r="AO337" s="2" t="str">
        <f>IF(AN337="3E","3E",IF(COUNT($A337)=0,"",IF(COUNT(AN337)=0,"I",LOOKUP(AN337,{0,2,2.25,2.5,2.75,3,3.25,3.5,3.75,4},{"F","D","C","C+","B-","B","B+","A-","A","A+"}))))</f>
        <v/>
      </c>
      <c r="AP337" s="2" t="str">
        <f>IF(AN337="3E","3E",IF(OR(COUNT(A337)=0,COUNT(AN337)=0),"",DRAFT!CW339+DRAFT!CY339+DRAFT!DA339+N(TABULATION!AM337)))</f>
        <v/>
      </c>
      <c r="AQ337" s="2" t="str">
        <f>IF(OR(COUNT($A337)=0,COUNT(B337:AK337)=0),"",IF(COUNTIF(B337:AM337,"3E")&gt;0,"3E",IF(AND(DRAFT!$A339="IM",OR($AL337&gt;DRAFT!$DB339,$AM337&gt;DRAFT!$DC339)),"IMPROVED",IF(AND(DRAFT!$A339="IM",$AL337&lt;=DRAFT!$DB339,$AM337&lt;=DRAFT!$DC339),"NOT IMPROVED",IF(AND(DRAFT!CU339="S",AH337&gt;=2,AK337&gt;=2,AN337&gt;=2.5,AP337&gt;=144),"PASS","FAIL")))))</f>
        <v/>
      </c>
      <c r="AR337" s="2" t="str">
        <f t="shared" si="10"/>
        <v/>
      </c>
      <c r="AS337" s="2" t="str">
        <f t="shared" si="11"/>
        <v/>
      </c>
    </row>
    <row r="338" spans="1:45" ht="18.95" customHeight="1" x14ac:dyDescent="0.25">
      <c r="A338" s="3" t="str">
        <f>IF(DRAFT!$B340="","",DRAFT!$B340)</f>
        <v/>
      </c>
      <c r="B338" s="2" t="str">
        <f>IF(COUNT($A338)=0,"",IF($A338&lt;&gt;DRAFT!$B340,"ERR",IF(DRAFT!I340="3E","3E",IF(COUNT(DRAFT!E340,DRAFT!I340)&gt;0,DRAFT!J340,""))))</f>
        <v/>
      </c>
      <c r="C338" s="2" t="str">
        <f>IF(COUNT($A338)=0,"",IF(B338="3E","3E",IF(B338="","I",LOOKUP(B338/D$2,{0,0.4,0.45,0.5,0.55,0.6,0.65,0.7,0.75,0.8,1},{"F","D","C","C+","B-","B","B+","A-","A","A+"}))))</f>
        <v/>
      </c>
      <c r="D338" s="1" t="str">
        <f>IF(COUNT($A338)=0,"",IF(B338="","--",IF(B338="3E","3E",LOOKUP(B338/D$2,{0,0.4,0.45,0.5,0.55,0.6,0.65,0.7,0.75,0.8,1},{0,2,2.25,2.5,2.75,3,3.25,3.5,3.75,4}))))</f>
        <v/>
      </c>
      <c r="E338" s="2" t="str">
        <f>IF(COUNT($A338)=0,"",IF($A338&lt;&gt;DRAFT!$B340,"ERR",IF(DRAFT!R340="3E","3E",IF(COUNT(DRAFT!N340,DRAFT!R340)&gt;0,DRAFT!S340,""))))</f>
        <v/>
      </c>
      <c r="F338" s="2" t="str">
        <f>IF(COUNT($A338)=0,"",IF(E338="3E","3E",IF(E338="","I",LOOKUP(E338/G$2,{0,0.4,0.45,0.5,0.55,0.6,0.65,0.7,0.75,0.8,1},{"F","D","C","C+","B-","B","B+","A-","A","A+"}))))</f>
        <v/>
      </c>
      <c r="G338" s="1" t="str">
        <f>IF(COUNT($A338)=0,"",IF(E338="","--",IF(E338="3E","3E",LOOKUP(E338/G$2,{0,0.4,0.45,0.5,0.55,0.6,0.65,0.7,0.75,0.8,1},{0,2,2.25,2.5,2.75,3,3.25,3.5,3.75,4}))))</f>
        <v/>
      </c>
      <c r="H338" s="2" t="str">
        <f>IF(COUNT($A338)=0,"",IF($A338&lt;&gt;DRAFT!$B340,"ERR",IF(DRAFT!AA340="3E","3E",IF(COUNT(DRAFT!W340,DRAFT!AA340)&gt;0,DRAFT!AB340,""))))</f>
        <v/>
      </c>
      <c r="I338" s="2" t="str">
        <f>IF(COUNT($A338)=0,"",IF(H338="3E","3E",IF(H338="","I",LOOKUP(H338/J$2,{0,0.4,0.45,0.5,0.55,0.6,0.65,0.7,0.75,0.8,1},{"F","D","C","C+","B-","B","B+","A-","A","A+"}))))</f>
        <v/>
      </c>
      <c r="J338" s="1" t="str">
        <f>IF(COUNT($A338)=0,"",IF(H338="","--",IF(H338="3E","3E",LOOKUP(H338/J$2,{0,0.4,0.45,0.5,0.55,0.6,0.65,0.7,0.75,0.8,1},{0,2,2.25,2.5,2.75,3,3.25,3.5,3.75,4}))))</f>
        <v/>
      </c>
      <c r="K338" s="2" t="str">
        <f>IF(COUNT($A338)=0,"",IF($A338&lt;&gt;DRAFT!$B340,"ERR",IF(DRAFT!AJ340="3E","3E",IF(COUNT(DRAFT!AF340,DRAFT!AJ340)&gt;0,DRAFT!AK340,""))))</f>
        <v/>
      </c>
      <c r="L338" s="2" t="str">
        <f>IF(COUNT($A338)=0,"",IF(K338="3E","3E",IF(K338="","I",LOOKUP(K338/M$2,{0,0.4,0.45,0.5,0.55,0.6,0.65,0.7,0.75,0.8,1},{"F","D","C","C+","B-","B","B+","A-","A","A+"}))))</f>
        <v/>
      </c>
      <c r="M338" s="1" t="str">
        <f>IF(COUNT($A338)=0,"",IF(K338="","--",IF(K338="3E","3E",LOOKUP(K338/M$2,{0,0.4,0.45,0.5,0.55,0.6,0.65,0.7,0.75,0.8,1},{0,2,2.25,2.5,2.75,3,3.25,3.5,3.75,4}))))</f>
        <v/>
      </c>
      <c r="N338" s="2" t="str">
        <f>IF(COUNT($A338)=0,"",IF($A338&lt;&gt;DRAFT!$B340,"ERR",IF(DRAFT!AS340="3E","3E",IF(COUNT(DRAFT!AO340,DRAFT!AS340)&gt;0,DRAFT!AT340,""))))</f>
        <v/>
      </c>
      <c r="O338" s="2" t="str">
        <f>IF(COUNT($A338)=0,"",IF(N338="3E","3E",IF(N338="","I",LOOKUP(N338/P$2,{0,0.4,0.45,0.5,0.55,0.6,0.65,0.7,0.75,0.8,1},{"F","D","C","C+","B-","B","B+","A-","A","A+"}))))</f>
        <v/>
      </c>
      <c r="P338" s="1" t="str">
        <f>IF(COUNT($A338)=0,"",IF(N338="","--",IF(N338="3E","3E",LOOKUP(N338/P$2,{0,0.4,0.45,0.5,0.55,0.6,0.65,0.7,0.75,0.8,1},{0,2,2.25,2.5,2.75,3,3.25,3.5,3.75,4}))))</f>
        <v/>
      </c>
      <c r="Q338" s="2" t="str">
        <f>IF(COUNT($A338)=0,"",IF($A338&lt;&gt;DRAFT!$B340,"ERR",IF(DRAFT!BB340="3E","3E",IF(COUNT(DRAFT!AX340,DRAFT!BB340)&gt;0,DRAFT!BC340,""))))</f>
        <v/>
      </c>
      <c r="R338" s="2" t="str">
        <f>IF(COUNT($A338)=0,"",IF(Q338="3E","3E",IF(Q338="","I",LOOKUP(Q338/S$2,{0,0.4,0.45,0.5,0.55,0.6,0.65,0.7,0.75,0.8,1},{"F","D","C","C+","B-","B","B+","A-","A","A+"}))))</f>
        <v/>
      </c>
      <c r="S338" s="1" t="str">
        <f>IF(COUNT($A338)=0,"",IF(Q338="","--",IF(Q338="3E","3E",LOOKUP(Q338/S$2,{0,0.4,0.45,0.5,0.55,0.6,0.65,0.7,0.75,0.8,1},{0,2,2.25,2.5,2.75,3,3.25,3.5,3.75,4}))))</f>
        <v/>
      </c>
      <c r="T338" s="2" t="str">
        <f>IF(COUNT($A338)=0,"",IF($A338&lt;&gt;DRAFT!$B340,"ERR",IF(DRAFT!BK340="3E","3E",IF(COUNT(DRAFT!BG340,DRAFT!BK340)&gt;0,DRAFT!BL340,""))))</f>
        <v/>
      </c>
      <c r="U338" s="2" t="str">
        <f>IF(COUNT($A338)=0,"",IF(T338="3E","3E",IF(T338="","I",LOOKUP(T338/V$2,{0,0.4,0.45,0.5,0.55,0.6,0.65,0.7,0.75,0.8,1},{"F","D","C","C+","B-","B","B+","A-","A","A+"}))))</f>
        <v/>
      </c>
      <c r="V338" s="1" t="str">
        <f>IF(COUNT($A338)=0,"",IF(T338="","--",IF(T338="3E","3E",LOOKUP(T338/V$2,{0,0.4,0.45,0.5,0.55,0.6,0.65,0.7,0.75,0.8,1},{0,2,2.25,2.5,2.75,3,3.25,3.5,3.75,4}))))</f>
        <v/>
      </c>
      <c r="W338" s="2" t="str">
        <f>IF(COUNT($A338)=0,"",IF($A338&lt;&gt;DRAFT!$B340,"ERR",IF(DRAFT!BT340="3E","3E",IF(COUNT(DRAFT!BP340,DRAFT!BT340)&gt;0,DRAFT!BU340,""))))</f>
        <v/>
      </c>
      <c r="X338" s="2" t="str">
        <f>IF(COUNT($A338)=0,"",IF(W338="3E","3E",IF(W338="","I",LOOKUP(W338/Y$2,{0,0.4,0.45,0.5,0.55,0.6,0.65,0.7,0.75,0.8,1},{"F","D","C","C+","B-","B","B+","A-","A","A+"}))))</f>
        <v/>
      </c>
      <c r="Y338" s="1" t="str">
        <f>IF(COUNT($A338)=0,"",IF(W338="","--",IF(W338="3E","3E",LOOKUP(W338/Y$2,{0,0.4,0.45,0.5,0.55,0.6,0.65,0.7,0.75,0.8,1},{0,2,2.25,2.5,2.75,3,3.25,3.5,3.75,4}))))</f>
        <v/>
      </c>
      <c r="Z338" s="2" t="str">
        <f>IF(COUNT($A338)=0,"",IF($A338&lt;&gt;DRAFT!$B340,"ERR",IF(DRAFT!CC340="3E","3E",IF(COUNT(DRAFT!BY340,DRAFT!CC340)&gt;0,DRAFT!CD340,""))))</f>
        <v/>
      </c>
      <c r="AA338" s="2" t="str">
        <f>IF(COUNT($A338)=0,"",IF(Z338="3E","3E",IF(Z338="","I",LOOKUP(Z338/AB$2,{0,0.4,0.45,0.5,0.55,0.6,0.65,0.7,0.75,0.8,1},{"F","D","C","C+","B-","B","B+","A-","A","A+"}))))</f>
        <v/>
      </c>
      <c r="AB338" s="1" t="str">
        <f>IF(COUNT($A338)=0,"",IF(Z338="","--",IF(Z338="3E","3E",LOOKUP(Z338/AB$2,{0,0.4,0.45,0.5,0.55,0.6,0.65,0.7,0.75,0.8,1},{0,2,2.25,2.5,2.75,3,3.25,3.5,3.75,4}))))</f>
        <v/>
      </c>
      <c r="AC338" s="2" t="str">
        <f>IF(COUNT($A338)=0,"",IF($A338&lt;&gt;DRAFT!$B340,"ERR",IF(DRAFT!CF340&gt;0,DRAFT!CF340,"")))</f>
        <v/>
      </c>
      <c r="AD338" s="2" t="str">
        <f>IF(COUNT($A338)=0,"",IF(AC338="3E","3E",IF(AC338="","I",LOOKUP(AC338/AE$2,{0,0.4,0.45,0.5,0.55,0.6,0.65,0.7,0.75,0.8,1},{"F","D","C","C+","B-","B","B+","A-","A","A+"}))))</f>
        <v/>
      </c>
      <c r="AE338" s="1" t="str">
        <f>IF(COUNT($A338)=0,"",IF(AC338="","--",IF(AC338="3E","3E",LOOKUP(AC338/AE$2,{0,0.4,0.45,0.5,0.55,0.6,0.65,0.7,0.75,0.8,1},{0,2,2.25,2.5,2.75,3,3.25,3.5,3.75,4}))))</f>
        <v/>
      </c>
      <c r="AF338" s="2" t="str">
        <f>IF(COUNT($A338)=0,"",IF($A338&lt;&gt;DRAFT!$B340,"ERR",IF(DRAFT!CI340&gt;0,DRAFT!CK340,"")))</f>
        <v/>
      </c>
      <c r="AG338" s="2" t="str">
        <f>IF(COUNT($A338)=0,"",IF(AF338="3E","3E",IF(AF338="","I",LOOKUP(AF338/AH$2,{0,0.4,0.45,0.5,0.55,0.6,0.65,0.7,0.75,0.8,1},{"F","D","C","C+","B-","B","B+","A-","A","A+"}))))</f>
        <v/>
      </c>
      <c r="AH338" s="1" t="str">
        <f>IF(COUNT($A338)=0,"",IF(AF338="","--",IF(AF338="3E","3E",LOOKUP(AF338/AH$2,{0,0.4,0.45,0.5,0.55,0.6,0.65,0.7,0.75,0.8,1},{0,2,2.25,2.5,2.75,3,3.25,3.5,3.75,4}))))</f>
        <v/>
      </c>
      <c r="AI338" s="2" t="str">
        <f>IF($A338&lt;&gt;DRAFT!$B340,"ERR",IF(OR(COUNT($A338)=0,COUNT(DRAFT!CL340:CN340,DRAFT!CP340:CR340)=0),"",CEILING(SUM(DRAFT!CO340,DRAFT!CS340,DRAFT!CT340),1)))</f>
        <v/>
      </c>
      <c r="AJ338" s="2" t="str">
        <f>IF(COUNT($A338)=0,"",IF(AI338="3E","3E",IF(AI338="","I",LOOKUP(AI338/AK$2,{0,0.4,0.45,0.5,0.55,0.6,0.65,0.7,0.75,0.8,1},{"F","D","C","C+","B-","B","B+","A-","A","A+"}))))</f>
        <v/>
      </c>
      <c r="AK338" s="1" t="str">
        <f>IF(COUNT($A338)=0,"",IF(AI338="","--",IF(AI338="3E","3E",LOOKUP(AI338/AK$2,{0,0.4,0.45,0.5,0.55,0.6,0.65,0.7,0.75,0.8,1},{0,2,2.25,2.5,2.75,3,3.25,3.5,3.75,4}))))</f>
        <v/>
      </c>
      <c r="AL338" s="4" t="str">
        <f>IF(OR(COUNT($A338)=0,COUNT(B338:AK338)=0),"",IF(COUNTIF(B338:AK338,"3E")&gt;0,"3E",IF(DRAFT!$A340="R",TRUNC(SUMPRODUCT(RGP,RCP)/TCP,3),TRUNC((SUMPRODUCT(--(IMDGP&gt;0)*IMDGP,IMCP)+CEILING(DRAFT!$DB340*42,0.25))/TCP,3))))</f>
        <v/>
      </c>
      <c r="AM338" s="2" t="str">
        <f>IF(OR(COUNT($A338)=0,COUNT(B338:AK338)=0),"",IF(COUNTIF(B338:AK338,"3E")&gt;0,"3E",IF(DRAFT!$A340="R",SUMPRODUCT(--(RGP&gt;=2),RCP),SUMPRODUCT(--(IMDGP&gt;0),--(IMGP=0),IMCP)+DRAFT!$DC340)))</f>
        <v/>
      </c>
      <c r="AN338" s="67" t="str">
        <f>IF(AL338="3E","3E",IF(COUNT($A338)=0,"",IF(COUNT(AI338)=0,"--",ROUND(((CEILING(DRAFT!$CV340*38,0.25)+CEILING(DRAFT!$CX340*38,0.25)+CEILING(DRAFT!$CZ340*42,0.25)+CEILING($AL338*42,0.25))/160),2))))</f>
        <v/>
      </c>
      <c r="AO338" s="2" t="str">
        <f>IF(AN338="3E","3E",IF(COUNT($A338)=0,"",IF(COUNT(AN338)=0,"I",LOOKUP(AN338,{0,2,2.25,2.5,2.75,3,3.25,3.5,3.75,4},{"F","D","C","C+","B-","B","B+","A-","A","A+"}))))</f>
        <v/>
      </c>
      <c r="AP338" s="2" t="str">
        <f>IF(AN338="3E","3E",IF(OR(COUNT(A338)=0,COUNT(AN338)=0),"",DRAFT!CW340+DRAFT!CY340+DRAFT!DA340+N(TABULATION!AM338)))</f>
        <v/>
      </c>
      <c r="AQ338" s="2" t="str">
        <f>IF(OR(COUNT($A338)=0,COUNT(B338:AK338)=0),"",IF(COUNTIF(B338:AM338,"3E")&gt;0,"3E",IF(AND(DRAFT!$A340="IM",OR($AL338&gt;DRAFT!$DB340,$AM338&gt;DRAFT!$DC340)),"IMPROVED",IF(AND(DRAFT!$A340="IM",$AL338&lt;=DRAFT!$DB340,$AM338&lt;=DRAFT!$DC340),"NOT IMPROVED",IF(AND(DRAFT!CU340="S",AH338&gt;=2,AK338&gt;=2,AN338&gt;=2.5,AP338&gt;=144),"PASS","FAIL")))))</f>
        <v/>
      </c>
      <c r="AR338" s="2" t="str">
        <f t="shared" si="10"/>
        <v/>
      </c>
      <c r="AS338" s="2" t="str">
        <f t="shared" si="11"/>
        <v/>
      </c>
    </row>
    <row r="339" spans="1:45" ht="18.95" customHeight="1" x14ac:dyDescent="0.25">
      <c r="A339" s="3" t="str">
        <f>IF(DRAFT!$B341="","",DRAFT!$B341)</f>
        <v/>
      </c>
      <c r="B339" s="2" t="str">
        <f>IF(COUNT($A339)=0,"",IF($A339&lt;&gt;DRAFT!$B341,"ERR",IF(DRAFT!I341="3E","3E",IF(COUNT(DRAFT!E341,DRAFT!I341)&gt;0,DRAFT!J341,""))))</f>
        <v/>
      </c>
      <c r="C339" s="2" t="str">
        <f>IF(COUNT($A339)=0,"",IF(B339="3E","3E",IF(B339="","I",LOOKUP(B339/D$2,{0,0.4,0.45,0.5,0.55,0.6,0.65,0.7,0.75,0.8,1},{"F","D","C","C+","B-","B","B+","A-","A","A+"}))))</f>
        <v/>
      </c>
      <c r="D339" s="1" t="str">
        <f>IF(COUNT($A339)=0,"",IF(B339="","--",IF(B339="3E","3E",LOOKUP(B339/D$2,{0,0.4,0.45,0.5,0.55,0.6,0.65,0.7,0.75,0.8,1},{0,2,2.25,2.5,2.75,3,3.25,3.5,3.75,4}))))</f>
        <v/>
      </c>
      <c r="E339" s="2" t="str">
        <f>IF(COUNT($A339)=0,"",IF($A339&lt;&gt;DRAFT!$B341,"ERR",IF(DRAFT!R341="3E","3E",IF(COUNT(DRAFT!N341,DRAFT!R341)&gt;0,DRAFT!S341,""))))</f>
        <v/>
      </c>
      <c r="F339" s="2" t="str">
        <f>IF(COUNT($A339)=0,"",IF(E339="3E","3E",IF(E339="","I",LOOKUP(E339/G$2,{0,0.4,0.45,0.5,0.55,0.6,0.65,0.7,0.75,0.8,1},{"F","D","C","C+","B-","B","B+","A-","A","A+"}))))</f>
        <v/>
      </c>
      <c r="G339" s="1" t="str">
        <f>IF(COUNT($A339)=0,"",IF(E339="","--",IF(E339="3E","3E",LOOKUP(E339/G$2,{0,0.4,0.45,0.5,0.55,0.6,0.65,0.7,0.75,0.8,1},{0,2,2.25,2.5,2.75,3,3.25,3.5,3.75,4}))))</f>
        <v/>
      </c>
      <c r="H339" s="2" t="str">
        <f>IF(COUNT($A339)=0,"",IF($A339&lt;&gt;DRAFT!$B341,"ERR",IF(DRAFT!AA341="3E","3E",IF(COUNT(DRAFT!W341,DRAFT!AA341)&gt;0,DRAFT!AB341,""))))</f>
        <v/>
      </c>
      <c r="I339" s="2" t="str">
        <f>IF(COUNT($A339)=0,"",IF(H339="3E","3E",IF(H339="","I",LOOKUP(H339/J$2,{0,0.4,0.45,0.5,0.55,0.6,0.65,0.7,0.75,0.8,1},{"F","D","C","C+","B-","B","B+","A-","A","A+"}))))</f>
        <v/>
      </c>
      <c r="J339" s="1" t="str">
        <f>IF(COUNT($A339)=0,"",IF(H339="","--",IF(H339="3E","3E",LOOKUP(H339/J$2,{0,0.4,0.45,0.5,0.55,0.6,0.65,0.7,0.75,0.8,1},{0,2,2.25,2.5,2.75,3,3.25,3.5,3.75,4}))))</f>
        <v/>
      </c>
      <c r="K339" s="2" t="str">
        <f>IF(COUNT($A339)=0,"",IF($A339&lt;&gt;DRAFT!$B341,"ERR",IF(DRAFT!AJ341="3E","3E",IF(COUNT(DRAFT!AF341,DRAFT!AJ341)&gt;0,DRAFT!AK341,""))))</f>
        <v/>
      </c>
      <c r="L339" s="2" t="str">
        <f>IF(COUNT($A339)=0,"",IF(K339="3E","3E",IF(K339="","I",LOOKUP(K339/M$2,{0,0.4,0.45,0.5,0.55,0.6,0.65,0.7,0.75,0.8,1},{"F","D","C","C+","B-","B","B+","A-","A","A+"}))))</f>
        <v/>
      </c>
      <c r="M339" s="1" t="str">
        <f>IF(COUNT($A339)=0,"",IF(K339="","--",IF(K339="3E","3E",LOOKUP(K339/M$2,{0,0.4,0.45,0.5,0.55,0.6,0.65,0.7,0.75,0.8,1},{0,2,2.25,2.5,2.75,3,3.25,3.5,3.75,4}))))</f>
        <v/>
      </c>
      <c r="N339" s="2" t="str">
        <f>IF(COUNT($A339)=0,"",IF($A339&lt;&gt;DRAFT!$B341,"ERR",IF(DRAFT!AS341="3E","3E",IF(COUNT(DRAFT!AO341,DRAFT!AS341)&gt;0,DRAFT!AT341,""))))</f>
        <v/>
      </c>
      <c r="O339" s="2" t="str">
        <f>IF(COUNT($A339)=0,"",IF(N339="3E","3E",IF(N339="","I",LOOKUP(N339/P$2,{0,0.4,0.45,0.5,0.55,0.6,0.65,0.7,0.75,0.8,1},{"F","D","C","C+","B-","B","B+","A-","A","A+"}))))</f>
        <v/>
      </c>
      <c r="P339" s="1" t="str">
        <f>IF(COUNT($A339)=0,"",IF(N339="","--",IF(N339="3E","3E",LOOKUP(N339/P$2,{0,0.4,0.45,0.5,0.55,0.6,0.65,0.7,0.75,0.8,1},{0,2,2.25,2.5,2.75,3,3.25,3.5,3.75,4}))))</f>
        <v/>
      </c>
      <c r="Q339" s="2" t="str">
        <f>IF(COUNT($A339)=0,"",IF($A339&lt;&gt;DRAFT!$B341,"ERR",IF(DRAFT!BB341="3E","3E",IF(COUNT(DRAFT!AX341,DRAFT!BB341)&gt;0,DRAFT!BC341,""))))</f>
        <v/>
      </c>
      <c r="R339" s="2" t="str">
        <f>IF(COUNT($A339)=0,"",IF(Q339="3E","3E",IF(Q339="","I",LOOKUP(Q339/S$2,{0,0.4,0.45,0.5,0.55,0.6,0.65,0.7,0.75,0.8,1},{"F","D","C","C+","B-","B","B+","A-","A","A+"}))))</f>
        <v/>
      </c>
      <c r="S339" s="1" t="str">
        <f>IF(COUNT($A339)=0,"",IF(Q339="","--",IF(Q339="3E","3E",LOOKUP(Q339/S$2,{0,0.4,0.45,0.5,0.55,0.6,0.65,0.7,0.75,0.8,1},{0,2,2.25,2.5,2.75,3,3.25,3.5,3.75,4}))))</f>
        <v/>
      </c>
      <c r="T339" s="2" t="str">
        <f>IF(COUNT($A339)=0,"",IF($A339&lt;&gt;DRAFT!$B341,"ERR",IF(DRAFT!BK341="3E","3E",IF(COUNT(DRAFT!BG341,DRAFT!BK341)&gt;0,DRAFT!BL341,""))))</f>
        <v/>
      </c>
      <c r="U339" s="2" t="str">
        <f>IF(COUNT($A339)=0,"",IF(T339="3E","3E",IF(T339="","I",LOOKUP(T339/V$2,{0,0.4,0.45,0.5,0.55,0.6,0.65,0.7,0.75,0.8,1},{"F","D","C","C+","B-","B","B+","A-","A","A+"}))))</f>
        <v/>
      </c>
      <c r="V339" s="1" t="str">
        <f>IF(COUNT($A339)=0,"",IF(T339="","--",IF(T339="3E","3E",LOOKUP(T339/V$2,{0,0.4,0.45,0.5,0.55,0.6,0.65,0.7,0.75,0.8,1},{0,2,2.25,2.5,2.75,3,3.25,3.5,3.75,4}))))</f>
        <v/>
      </c>
      <c r="W339" s="2" t="str">
        <f>IF(COUNT($A339)=0,"",IF($A339&lt;&gt;DRAFT!$B341,"ERR",IF(DRAFT!BT341="3E","3E",IF(COUNT(DRAFT!BP341,DRAFT!BT341)&gt;0,DRAFT!BU341,""))))</f>
        <v/>
      </c>
      <c r="X339" s="2" t="str">
        <f>IF(COUNT($A339)=0,"",IF(W339="3E","3E",IF(W339="","I",LOOKUP(W339/Y$2,{0,0.4,0.45,0.5,0.55,0.6,0.65,0.7,0.75,0.8,1},{"F","D","C","C+","B-","B","B+","A-","A","A+"}))))</f>
        <v/>
      </c>
      <c r="Y339" s="1" t="str">
        <f>IF(COUNT($A339)=0,"",IF(W339="","--",IF(W339="3E","3E",LOOKUP(W339/Y$2,{0,0.4,0.45,0.5,0.55,0.6,0.65,0.7,0.75,0.8,1},{0,2,2.25,2.5,2.75,3,3.25,3.5,3.75,4}))))</f>
        <v/>
      </c>
      <c r="Z339" s="2" t="str">
        <f>IF(COUNT($A339)=0,"",IF($A339&lt;&gt;DRAFT!$B341,"ERR",IF(DRAFT!CC341="3E","3E",IF(COUNT(DRAFT!BY341,DRAFT!CC341)&gt;0,DRAFT!CD341,""))))</f>
        <v/>
      </c>
      <c r="AA339" s="2" t="str">
        <f>IF(COUNT($A339)=0,"",IF(Z339="3E","3E",IF(Z339="","I",LOOKUP(Z339/AB$2,{0,0.4,0.45,0.5,0.55,0.6,0.65,0.7,0.75,0.8,1},{"F","D","C","C+","B-","B","B+","A-","A","A+"}))))</f>
        <v/>
      </c>
      <c r="AB339" s="1" t="str">
        <f>IF(COUNT($A339)=0,"",IF(Z339="","--",IF(Z339="3E","3E",LOOKUP(Z339/AB$2,{0,0.4,0.45,0.5,0.55,0.6,0.65,0.7,0.75,0.8,1},{0,2,2.25,2.5,2.75,3,3.25,3.5,3.75,4}))))</f>
        <v/>
      </c>
      <c r="AC339" s="2" t="str">
        <f>IF(COUNT($A339)=0,"",IF($A339&lt;&gt;DRAFT!$B341,"ERR",IF(DRAFT!CF341&gt;0,DRAFT!CF341,"")))</f>
        <v/>
      </c>
      <c r="AD339" s="2" t="str">
        <f>IF(COUNT($A339)=0,"",IF(AC339="3E","3E",IF(AC339="","I",LOOKUP(AC339/AE$2,{0,0.4,0.45,0.5,0.55,0.6,0.65,0.7,0.75,0.8,1},{"F","D","C","C+","B-","B","B+","A-","A","A+"}))))</f>
        <v/>
      </c>
      <c r="AE339" s="1" t="str">
        <f>IF(COUNT($A339)=0,"",IF(AC339="","--",IF(AC339="3E","3E",LOOKUP(AC339/AE$2,{0,0.4,0.45,0.5,0.55,0.6,0.65,0.7,0.75,0.8,1},{0,2,2.25,2.5,2.75,3,3.25,3.5,3.75,4}))))</f>
        <v/>
      </c>
      <c r="AF339" s="2" t="str">
        <f>IF(COUNT($A339)=0,"",IF($A339&lt;&gt;DRAFT!$B341,"ERR",IF(DRAFT!CI341&gt;0,DRAFT!CK341,"")))</f>
        <v/>
      </c>
      <c r="AG339" s="2" t="str">
        <f>IF(COUNT($A339)=0,"",IF(AF339="3E","3E",IF(AF339="","I",LOOKUP(AF339/AH$2,{0,0.4,0.45,0.5,0.55,0.6,0.65,0.7,0.75,0.8,1},{"F","D","C","C+","B-","B","B+","A-","A","A+"}))))</f>
        <v/>
      </c>
      <c r="AH339" s="1" t="str">
        <f>IF(COUNT($A339)=0,"",IF(AF339="","--",IF(AF339="3E","3E",LOOKUP(AF339/AH$2,{0,0.4,0.45,0.5,0.55,0.6,0.65,0.7,0.75,0.8,1},{0,2,2.25,2.5,2.75,3,3.25,3.5,3.75,4}))))</f>
        <v/>
      </c>
      <c r="AI339" s="2" t="str">
        <f>IF($A339&lt;&gt;DRAFT!$B341,"ERR",IF(OR(COUNT($A339)=0,COUNT(DRAFT!CL341:CN341,DRAFT!CP341:CR341)=0),"",CEILING(SUM(DRAFT!CO341,DRAFT!CS341,DRAFT!CT341),1)))</f>
        <v/>
      </c>
      <c r="AJ339" s="2" t="str">
        <f>IF(COUNT($A339)=0,"",IF(AI339="3E","3E",IF(AI339="","I",LOOKUP(AI339/AK$2,{0,0.4,0.45,0.5,0.55,0.6,0.65,0.7,0.75,0.8,1},{"F","D","C","C+","B-","B","B+","A-","A","A+"}))))</f>
        <v/>
      </c>
      <c r="AK339" s="1" t="str">
        <f>IF(COUNT($A339)=0,"",IF(AI339="","--",IF(AI339="3E","3E",LOOKUP(AI339/AK$2,{0,0.4,0.45,0.5,0.55,0.6,0.65,0.7,0.75,0.8,1},{0,2,2.25,2.5,2.75,3,3.25,3.5,3.75,4}))))</f>
        <v/>
      </c>
      <c r="AL339" s="4" t="str">
        <f>IF(OR(COUNT($A339)=0,COUNT(B339:AK339)=0),"",IF(COUNTIF(B339:AK339,"3E")&gt;0,"3E",IF(DRAFT!$A341="R",TRUNC(SUMPRODUCT(RGP,RCP)/TCP,3),TRUNC((SUMPRODUCT(--(IMDGP&gt;0)*IMDGP,IMCP)+CEILING(DRAFT!$DB341*42,0.25))/TCP,3))))</f>
        <v/>
      </c>
      <c r="AM339" s="2" t="str">
        <f>IF(OR(COUNT($A339)=0,COUNT(B339:AK339)=0),"",IF(COUNTIF(B339:AK339,"3E")&gt;0,"3E",IF(DRAFT!$A341="R",SUMPRODUCT(--(RGP&gt;=2),RCP),SUMPRODUCT(--(IMDGP&gt;0),--(IMGP=0),IMCP)+DRAFT!$DC341)))</f>
        <v/>
      </c>
      <c r="AN339" s="67" t="str">
        <f>IF(AL339="3E","3E",IF(COUNT($A339)=0,"",IF(COUNT(AI339)=0,"--",ROUND(((CEILING(DRAFT!$CV341*38,0.25)+CEILING(DRAFT!$CX341*38,0.25)+CEILING(DRAFT!$CZ341*42,0.25)+CEILING($AL339*42,0.25))/160),2))))</f>
        <v/>
      </c>
      <c r="AO339" s="2" t="str">
        <f>IF(AN339="3E","3E",IF(COUNT($A339)=0,"",IF(COUNT(AN339)=0,"I",LOOKUP(AN339,{0,2,2.25,2.5,2.75,3,3.25,3.5,3.75,4},{"F","D","C","C+","B-","B","B+","A-","A","A+"}))))</f>
        <v/>
      </c>
      <c r="AP339" s="2" t="str">
        <f>IF(AN339="3E","3E",IF(OR(COUNT(A339)=0,COUNT(AN339)=0),"",DRAFT!CW341+DRAFT!CY341+DRAFT!DA341+N(TABULATION!AM339)))</f>
        <v/>
      </c>
      <c r="AQ339" s="2" t="str">
        <f>IF(OR(COUNT($A339)=0,COUNT(B339:AK339)=0),"",IF(COUNTIF(B339:AM339,"3E")&gt;0,"3E",IF(AND(DRAFT!$A341="IM",OR($AL339&gt;DRAFT!$DB341,$AM339&gt;DRAFT!$DC341)),"IMPROVED",IF(AND(DRAFT!$A341="IM",$AL339&lt;=DRAFT!$DB341,$AM339&lt;=DRAFT!$DC341),"NOT IMPROVED",IF(AND(DRAFT!CU341="S",AH339&gt;=2,AK339&gt;=2,AN339&gt;=2.5,AP339&gt;=144),"PASS","FAIL")))))</f>
        <v/>
      </c>
      <c r="AR339" s="2" t="str">
        <f t="shared" si="10"/>
        <v/>
      </c>
      <c r="AS339" s="2" t="str">
        <f t="shared" si="11"/>
        <v/>
      </c>
    </row>
    <row r="340" spans="1:45" ht="18.95" customHeight="1" x14ac:dyDescent="0.25">
      <c r="A340" s="3" t="str">
        <f>IF(DRAFT!$B342="","",DRAFT!$B342)</f>
        <v/>
      </c>
      <c r="B340" s="2" t="str">
        <f>IF(COUNT($A340)=0,"",IF($A340&lt;&gt;DRAFT!$B342,"ERR",IF(DRAFT!I342="3E","3E",IF(COUNT(DRAFT!E342,DRAFT!I342)&gt;0,DRAFT!J342,""))))</f>
        <v/>
      </c>
      <c r="C340" s="2" t="str">
        <f>IF(COUNT($A340)=0,"",IF(B340="3E","3E",IF(B340="","I",LOOKUP(B340/D$2,{0,0.4,0.45,0.5,0.55,0.6,0.65,0.7,0.75,0.8,1},{"F","D","C","C+","B-","B","B+","A-","A","A+"}))))</f>
        <v/>
      </c>
      <c r="D340" s="1" t="str">
        <f>IF(COUNT($A340)=0,"",IF(B340="","--",IF(B340="3E","3E",LOOKUP(B340/D$2,{0,0.4,0.45,0.5,0.55,0.6,0.65,0.7,0.75,0.8,1},{0,2,2.25,2.5,2.75,3,3.25,3.5,3.75,4}))))</f>
        <v/>
      </c>
      <c r="E340" s="2" t="str">
        <f>IF(COUNT($A340)=0,"",IF($A340&lt;&gt;DRAFT!$B342,"ERR",IF(DRAFT!R342="3E","3E",IF(COUNT(DRAFT!N342,DRAFT!R342)&gt;0,DRAFT!S342,""))))</f>
        <v/>
      </c>
      <c r="F340" s="2" t="str">
        <f>IF(COUNT($A340)=0,"",IF(E340="3E","3E",IF(E340="","I",LOOKUP(E340/G$2,{0,0.4,0.45,0.5,0.55,0.6,0.65,0.7,0.75,0.8,1},{"F","D","C","C+","B-","B","B+","A-","A","A+"}))))</f>
        <v/>
      </c>
      <c r="G340" s="1" t="str">
        <f>IF(COUNT($A340)=0,"",IF(E340="","--",IF(E340="3E","3E",LOOKUP(E340/G$2,{0,0.4,0.45,0.5,0.55,0.6,0.65,0.7,0.75,0.8,1},{0,2,2.25,2.5,2.75,3,3.25,3.5,3.75,4}))))</f>
        <v/>
      </c>
      <c r="H340" s="2" t="str">
        <f>IF(COUNT($A340)=0,"",IF($A340&lt;&gt;DRAFT!$B342,"ERR",IF(DRAFT!AA342="3E","3E",IF(COUNT(DRAFT!W342,DRAFT!AA342)&gt;0,DRAFT!AB342,""))))</f>
        <v/>
      </c>
      <c r="I340" s="2" t="str">
        <f>IF(COUNT($A340)=0,"",IF(H340="3E","3E",IF(H340="","I",LOOKUP(H340/J$2,{0,0.4,0.45,0.5,0.55,0.6,0.65,0.7,0.75,0.8,1},{"F","D","C","C+","B-","B","B+","A-","A","A+"}))))</f>
        <v/>
      </c>
      <c r="J340" s="1" t="str">
        <f>IF(COUNT($A340)=0,"",IF(H340="","--",IF(H340="3E","3E",LOOKUP(H340/J$2,{0,0.4,0.45,0.5,0.55,0.6,0.65,0.7,0.75,0.8,1},{0,2,2.25,2.5,2.75,3,3.25,3.5,3.75,4}))))</f>
        <v/>
      </c>
      <c r="K340" s="2" t="str">
        <f>IF(COUNT($A340)=0,"",IF($A340&lt;&gt;DRAFT!$B342,"ERR",IF(DRAFT!AJ342="3E","3E",IF(COUNT(DRAFT!AF342,DRAFT!AJ342)&gt;0,DRAFT!AK342,""))))</f>
        <v/>
      </c>
      <c r="L340" s="2" t="str">
        <f>IF(COUNT($A340)=0,"",IF(K340="3E","3E",IF(K340="","I",LOOKUP(K340/M$2,{0,0.4,0.45,0.5,0.55,0.6,0.65,0.7,0.75,0.8,1},{"F","D","C","C+","B-","B","B+","A-","A","A+"}))))</f>
        <v/>
      </c>
      <c r="M340" s="1" t="str">
        <f>IF(COUNT($A340)=0,"",IF(K340="","--",IF(K340="3E","3E",LOOKUP(K340/M$2,{0,0.4,0.45,0.5,0.55,0.6,0.65,0.7,0.75,0.8,1},{0,2,2.25,2.5,2.75,3,3.25,3.5,3.75,4}))))</f>
        <v/>
      </c>
      <c r="N340" s="2" t="str">
        <f>IF(COUNT($A340)=0,"",IF($A340&lt;&gt;DRAFT!$B342,"ERR",IF(DRAFT!AS342="3E","3E",IF(COUNT(DRAFT!AO342,DRAFT!AS342)&gt;0,DRAFT!AT342,""))))</f>
        <v/>
      </c>
      <c r="O340" s="2" t="str">
        <f>IF(COUNT($A340)=0,"",IF(N340="3E","3E",IF(N340="","I",LOOKUP(N340/P$2,{0,0.4,0.45,0.5,0.55,0.6,0.65,0.7,0.75,0.8,1},{"F","D","C","C+","B-","B","B+","A-","A","A+"}))))</f>
        <v/>
      </c>
      <c r="P340" s="1" t="str">
        <f>IF(COUNT($A340)=0,"",IF(N340="","--",IF(N340="3E","3E",LOOKUP(N340/P$2,{0,0.4,0.45,0.5,0.55,0.6,0.65,0.7,0.75,0.8,1},{0,2,2.25,2.5,2.75,3,3.25,3.5,3.75,4}))))</f>
        <v/>
      </c>
      <c r="Q340" s="2" t="str">
        <f>IF(COUNT($A340)=0,"",IF($A340&lt;&gt;DRAFT!$B342,"ERR",IF(DRAFT!BB342="3E","3E",IF(COUNT(DRAFT!AX342,DRAFT!BB342)&gt;0,DRAFT!BC342,""))))</f>
        <v/>
      </c>
      <c r="R340" s="2" t="str">
        <f>IF(COUNT($A340)=0,"",IF(Q340="3E","3E",IF(Q340="","I",LOOKUP(Q340/S$2,{0,0.4,0.45,0.5,0.55,0.6,0.65,0.7,0.75,0.8,1},{"F","D","C","C+","B-","B","B+","A-","A","A+"}))))</f>
        <v/>
      </c>
      <c r="S340" s="1" t="str">
        <f>IF(COUNT($A340)=0,"",IF(Q340="","--",IF(Q340="3E","3E",LOOKUP(Q340/S$2,{0,0.4,0.45,0.5,0.55,0.6,0.65,0.7,0.75,0.8,1},{0,2,2.25,2.5,2.75,3,3.25,3.5,3.75,4}))))</f>
        <v/>
      </c>
      <c r="T340" s="2" t="str">
        <f>IF(COUNT($A340)=0,"",IF($A340&lt;&gt;DRAFT!$B342,"ERR",IF(DRAFT!BK342="3E","3E",IF(COUNT(DRAFT!BG342,DRAFT!BK342)&gt;0,DRAFT!BL342,""))))</f>
        <v/>
      </c>
      <c r="U340" s="2" t="str">
        <f>IF(COUNT($A340)=0,"",IF(T340="3E","3E",IF(T340="","I",LOOKUP(T340/V$2,{0,0.4,0.45,0.5,0.55,0.6,0.65,0.7,0.75,0.8,1},{"F","D","C","C+","B-","B","B+","A-","A","A+"}))))</f>
        <v/>
      </c>
      <c r="V340" s="1" t="str">
        <f>IF(COUNT($A340)=0,"",IF(T340="","--",IF(T340="3E","3E",LOOKUP(T340/V$2,{0,0.4,0.45,0.5,0.55,0.6,0.65,0.7,0.75,0.8,1},{0,2,2.25,2.5,2.75,3,3.25,3.5,3.75,4}))))</f>
        <v/>
      </c>
      <c r="W340" s="2" t="str">
        <f>IF(COUNT($A340)=0,"",IF($A340&lt;&gt;DRAFT!$B342,"ERR",IF(DRAFT!BT342="3E","3E",IF(COUNT(DRAFT!BP342,DRAFT!BT342)&gt;0,DRAFT!BU342,""))))</f>
        <v/>
      </c>
      <c r="X340" s="2" t="str">
        <f>IF(COUNT($A340)=0,"",IF(W340="3E","3E",IF(W340="","I",LOOKUP(W340/Y$2,{0,0.4,0.45,0.5,0.55,0.6,0.65,0.7,0.75,0.8,1},{"F","D","C","C+","B-","B","B+","A-","A","A+"}))))</f>
        <v/>
      </c>
      <c r="Y340" s="1" t="str">
        <f>IF(COUNT($A340)=0,"",IF(W340="","--",IF(W340="3E","3E",LOOKUP(W340/Y$2,{0,0.4,0.45,0.5,0.55,0.6,0.65,0.7,0.75,0.8,1},{0,2,2.25,2.5,2.75,3,3.25,3.5,3.75,4}))))</f>
        <v/>
      </c>
      <c r="Z340" s="2" t="str">
        <f>IF(COUNT($A340)=0,"",IF($A340&lt;&gt;DRAFT!$B342,"ERR",IF(DRAFT!CC342="3E","3E",IF(COUNT(DRAFT!BY342,DRAFT!CC342)&gt;0,DRAFT!CD342,""))))</f>
        <v/>
      </c>
      <c r="AA340" s="2" t="str">
        <f>IF(COUNT($A340)=0,"",IF(Z340="3E","3E",IF(Z340="","I",LOOKUP(Z340/AB$2,{0,0.4,0.45,0.5,0.55,0.6,0.65,0.7,0.75,0.8,1},{"F","D","C","C+","B-","B","B+","A-","A","A+"}))))</f>
        <v/>
      </c>
      <c r="AB340" s="1" t="str">
        <f>IF(COUNT($A340)=0,"",IF(Z340="","--",IF(Z340="3E","3E",LOOKUP(Z340/AB$2,{0,0.4,0.45,0.5,0.55,0.6,0.65,0.7,0.75,0.8,1},{0,2,2.25,2.5,2.75,3,3.25,3.5,3.75,4}))))</f>
        <v/>
      </c>
      <c r="AC340" s="2" t="str">
        <f>IF(COUNT($A340)=0,"",IF($A340&lt;&gt;DRAFT!$B342,"ERR",IF(DRAFT!CF342&gt;0,DRAFT!CF342,"")))</f>
        <v/>
      </c>
      <c r="AD340" s="2" t="str">
        <f>IF(COUNT($A340)=0,"",IF(AC340="3E","3E",IF(AC340="","I",LOOKUP(AC340/AE$2,{0,0.4,0.45,0.5,0.55,0.6,0.65,0.7,0.75,0.8,1},{"F","D","C","C+","B-","B","B+","A-","A","A+"}))))</f>
        <v/>
      </c>
      <c r="AE340" s="1" t="str">
        <f>IF(COUNT($A340)=0,"",IF(AC340="","--",IF(AC340="3E","3E",LOOKUP(AC340/AE$2,{0,0.4,0.45,0.5,0.55,0.6,0.65,0.7,0.75,0.8,1},{0,2,2.25,2.5,2.75,3,3.25,3.5,3.75,4}))))</f>
        <v/>
      </c>
      <c r="AF340" s="2" t="str">
        <f>IF(COUNT($A340)=0,"",IF($A340&lt;&gt;DRAFT!$B342,"ERR",IF(DRAFT!CI342&gt;0,DRAFT!CK342,"")))</f>
        <v/>
      </c>
      <c r="AG340" s="2" t="str">
        <f>IF(COUNT($A340)=0,"",IF(AF340="3E","3E",IF(AF340="","I",LOOKUP(AF340/AH$2,{0,0.4,0.45,0.5,0.55,0.6,0.65,0.7,0.75,0.8,1},{"F","D","C","C+","B-","B","B+","A-","A","A+"}))))</f>
        <v/>
      </c>
      <c r="AH340" s="1" t="str">
        <f>IF(COUNT($A340)=0,"",IF(AF340="","--",IF(AF340="3E","3E",LOOKUP(AF340/AH$2,{0,0.4,0.45,0.5,0.55,0.6,0.65,0.7,0.75,0.8,1},{0,2,2.25,2.5,2.75,3,3.25,3.5,3.75,4}))))</f>
        <v/>
      </c>
      <c r="AI340" s="2" t="str">
        <f>IF($A340&lt;&gt;DRAFT!$B342,"ERR",IF(OR(COUNT($A340)=0,COUNT(DRAFT!CL342:CN342,DRAFT!CP342:CR342)=0),"",CEILING(SUM(DRAFT!CO342,DRAFT!CS342,DRAFT!CT342),1)))</f>
        <v/>
      </c>
      <c r="AJ340" s="2" t="str">
        <f>IF(COUNT($A340)=0,"",IF(AI340="3E","3E",IF(AI340="","I",LOOKUP(AI340/AK$2,{0,0.4,0.45,0.5,0.55,0.6,0.65,0.7,0.75,0.8,1},{"F","D","C","C+","B-","B","B+","A-","A","A+"}))))</f>
        <v/>
      </c>
      <c r="AK340" s="1" t="str">
        <f>IF(COUNT($A340)=0,"",IF(AI340="","--",IF(AI340="3E","3E",LOOKUP(AI340/AK$2,{0,0.4,0.45,0.5,0.55,0.6,0.65,0.7,0.75,0.8,1},{0,2,2.25,2.5,2.75,3,3.25,3.5,3.75,4}))))</f>
        <v/>
      </c>
      <c r="AL340" s="4" t="str">
        <f>IF(OR(COUNT($A340)=0,COUNT(B340:AK340)=0),"",IF(COUNTIF(B340:AK340,"3E")&gt;0,"3E",IF(DRAFT!$A342="R",TRUNC(SUMPRODUCT(RGP,RCP)/TCP,3),TRUNC((SUMPRODUCT(--(IMDGP&gt;0)*IMDGP,IMCP)+CEILING(DRAFT!$DB342*42,0.25))/TCP,3))))</f>
        <v/>
      </c>
      <c r="AM340" s="2" t="str">
        <f>IF(OR(COUNT($A340)=0,COUNT(B340:AK340)=0),"",IF(COUNTIF(B340:AK340,"3E")&gt;0,"3E",IF(DRAFT!$A342="R",SUMPRODUCT(--(RGP&gt;=2),RCP),SUMPRODUCT(--(IMDGP&gt;0),--(IMGP=0),IMCP)+DRAFT!$DC342)))</f>
        <v/>
      </c>
      <c r="AN340" s="67" t="str">
        <f>IF(AL340="3E","3E",IF(COUNT($A340)=0,"",IF(COUNT(AI340)=0,"--",ROUND(((CEILING(DRAFT!$CV342*38,0.25)+CEILING(DRAFT!$CX342*38,0.25)+CEILING(DRAFT!$CZ342*42,0.25)+CEILING($AL340*42,0.25))/160),2))))</f>
        <v/>
      </c>
      <c r="AO340" s="2" t="str">
        <f>IF(AN340="3E","3E",IF(COUNT($A340)=0,"",IF(COUNT(AN340)=0,"I",LOOKUP(AN340,{0,2,2.25,2.5,2.75,3,3.25,3.5,3.75,4},{"F","D","C","C+","B-","B","B+","A-","A","A+"}))))</f>
        <v/>
      </c>
      <c r="AP340" s="2" t="str">
        <f>IF(AN340="3E","3E",IF(OR(COUNT(A340)=0,COUNT(AN340)=0),"",DRAFT!CW342+DRAFT!CY342+DRAFT!DA342+N(TABULATION!AM340)))</f>
        <v/>
      </c>
      <c r="AQ340" s="2" t="str">
        <f>IF(OR(COUNT($A340)=0,COUNT(B340:AK340)=0),"",IF(COUNTIF(B340:AM340,"3E")&gt;0,"3E",IF(AND(DRAFT!$A342="IM",OR($AL340&gt;DRAFT!$DB342,$AM340&gt;DRAFT!$DC342)),"IMPROVED",IF(AND(DRAFT!$A342="IM",$AL340&lt;=DRAFT!$DB342,$AM340&lt;=DRAFT!$DC342),"NOT IMPROVED",IF(AND(DRAFT!CU342="S",AH340&gt;=2,AK340&gt;=2,AN340&gt;=2.5,AP340&gt;=144),"PASS","FAIL")))))</f>
        <v/>
      </c>
      <c r="AR340" s="2" t="str">
        <f t="shared" si="10"/>
        <v/>
      </c>
      <c r="AS340" s="2" t="str">
        <f t="shared" si="11"/>
        <v/>
      </c>
    </row>
    <row r="341" spans="1:45" ht="18.95" customHeight="1" x14ac:dyDescent="0.25">
      <c r="A341" s="3" t="str">
        <f>IF(DRAFT!$B343="","",DRAFT!$B343)</f>
        <v/>
      </c>
      <c r="B341" s="2" t="str">
        <f>IF(COUNT($A341)=0,"",IF($A341&lt;&gt;DRAFT!$B343,"ERR",IF(DRAFT!I343="3E","3E",IF(COUNT(DRAFT!E343,DRAFT!I343)&gt;0,DRAFT!J343,""))))</f>
        <v/>
      </c>
      <c r="C341" s="2" t="str">
        <f>IF(COUNT($A341)=0,"",IF(B341="3E","3E",IF(B341="","I",LOOKUP(B341/D$2,{0,0.4,0.45,0.5,0.55,0.6,0.65,0.7,0.75,0.8,1},{"F","D","C","C+","B-","B","B+","A-","A","A+"}))))</f>
        <v/>
      </c>
      <c r="D341" s="1" t="str">
        <f>IF(COUNT($A341)=0,"",IF(B341="","--",IF(B341="3E","3E",LOOKUP(B341/D$2,{0,0.4,0.45,0.5,0.55,0.6,0.65,0.7,0.75,0.8,1},{0,2,2.25,2.5,2.75,3,3.25,3.5,3.75,4}))))</f>
        <v/>
      </c>
      <c r="E341" s="2" t="str">
        <f>IF(COUNT($A341)=0,"",IF($A341&lt;&gt;DRAFT!$B343,"ERR",IF(DRAFT!R343="3E","3E",IF(COUNT(DRAFT!N343,DRAFT!R343)&gt;0,DRAFT!S343,""))))</f>
        <v/>
      </c>
      <c r="F341" s="2" t="str">
        <f>IF(COUNT($A341)=0,"",IF(E341="3E","3E",IF(E341="","I",LOOKUP(E341/G$2,{0,0.4,0.45,0.5,0.55,0.6,0.65,0.7,0.75,0.8,1},{"F","D","C","C+","B-","B","B+","A-","A","A+"}))))</f>
        <v/>
      </c>
      <c r="G341" s="1" t="str">
        <f>IF(COUNT($A341)=0,"",IF(E341="","--",IF(E341="3E","3E",LOOKUP(E341/G$2,{0,0.4,0.45,0.5,0.55,0.6,0.65,0.7,0.75,0.8,1},{0,2,2.25,2.5,2.75,3,3.25,3.5,3.75,4}))))</f>
        <v/>
      </c>
      <c r="H341" s="2" t="str">
        <f>IF(COUNT($A341)=0,"",IF($A341&lt;&gt;DRAFT!$B343,"ERR",IF(DRAFT!AA343="3E","3E",IF(COUNT(DRAFT!W343,DRAFT!AA343)&gt;0,DRAFT!AB343,""))))</f>
        <v/>
      </c>
      <c r="I341" s="2" t="str">
        <f>IF(COUNT($A341)=0,"",IF(H341="3E","3E",IF(H341="","I",LOOKUP(H341/J$2,{0,0.4,0.45,0.5,0.55,0.6,0.65,0.7,0.75,0.8,1},{"F","D","C","C+","B-","B","B+","A-","A","A+"}))))</f>
        <v/>
      </c>
      <c r="J341" s="1" t="str">
        <f>IF(COUNT($A341)=0,"",IF(H341="","--",IF(H341="3E","3E",LOOKUP(H341/J$2,{0,0.4,0.45,0.5,0.55,0.6,0.65,0.7,0.75,0.8,1},{0,2,2.25,2.5,2.75,3,3.25,3.5,3.75,4}))))</f>
        <v/>
      </c>
      <c r="K341" s="2" t="str">
        <f>IF(COUNT($A341)=0,"",IF($A341&lt;&gt;DRAFT!$B343,"ERR",IF(DRAFT!AJ343="3E","3E",IF(COUNT(DRAFT!AF343,DRAFT!AJ343)&gt;0,DRAFT!AK343,""))))</f>
        <v/>
      </c>
      <c r="L341" s="2" t="str">
        <f>IF(COUNT($A341)=0,"",IF(K341="3E","3E",IF(K341="","I",LOOKUP(K341/M$2,{0,0.4,0.45,0.5,0.55,0.6,0.65,0.7,0.75,0.8,1},{"F","D","C","C+","B-","B","B+","A-","A","A+"}))))</f>
        <v/>
      </c>
      <c r="M341" s="1" t="str">
        <f>IF(COUNT($A341)=0,"",IF(K341="","--",IF(K341="3E","3E",LOOKUP(K341/M$2,{0,0.4,0.45,0.5,0.55,0.6,0.65,0.7,0.75,0.8,1},{0,2,2.25,2.5,2.75,3,3.25,3.5,3.75,4}))))</f>
        <v/>
      </c>
      <c r="N341" s="2" t="str">
        <f>IF(COUNT($A341)=0,"",IF($A341&lt;&gt;DRAFT!$B343,"ERR",IF(DRAFT!AS343="3E","3E",IF(COUNT(DRAFT!AO343,DRAFT!AS343)&gt;0,DRAFT!AT343,""))))</f>
        <v/>
      </c>
      <c r="O341" s="2" t="str">
        <f>IF(COUNT($A341)=0,"",IF(N341="3E","3E",IF(N341="","I",LOOKUP(N341/P$2,{0,0.4,0.45,0.5,0.55,0.6,0.65,0.7,0.75,0.8,1},{"F","D","C","C+","B-","B","B+","A-","A","A+"}))))</f>
        <v/>
      </c>
      <c r="P341" s="1" t="str">
        <f>IF(COUNT($A341)=0,"",IF(N341="","--",IF(N341="3E","3E",LOOKUP(N341/P$2,{0,0.4,0.45,0.5,0.55,0.6,0.65,0.7,0.75,0.8,1},{0,2,2.25,2.5,2.75,3,3.25,3.5,3.75,4}))))</f>
        <v/>
      </c>
      <c r="Q341" s="2" t="str">
        <f>IF(COUNT($A341)=0,"",IF($A341&lt;&gt;DRAFT!$B343,"ERR",IF(DRAFT!BB343="3E","3E",IF(COUNT(DRAFT!AX343,DRAFT!BB343)&gt;0,DRAFT!BC343,""))))</f>
        <v/>
      </c>
      <c r="R341" s="2" t="str">
        <f>IF(COUNT($A341)=0,"",IF(Q341="3E","3E",IF(Q341="","I",LOOKUP(Q341/S$2,{0,0.4,0.45,0.5,0.55,0.6,0.65,0.7,0.75,0.8,1},{"F","D","C","C+","B-","B","B+","A-","A","A+"}))))</f>
        <v/>
      </c>
      <c r="S341" s="1" t="str">
        <f>IF(COUNT($A341)=0,"",IF(Q341="","--",IF(Q341="3E","3E",LOOKUP(Q341/S$2,{0,0.4,0.45,0.5,0.55,0.6,0.65,0.7,0.75,0.8,1},{0,2,2.25,2.5,2.75,3,3.25,3.5,3.75,4}))))</f>
        <v/>
      </c>
      <c r="T341" s="2" t="str">
        <f>IF(COUNT($A341)=0,"",IF($A341&lt;&gt;DRAFT!$B343,"ERR",IF(DRAFT!BK343="3E","3E",IF(COUNT(DRAFT!BG343,DRAFT!BK343)&gt;0,DRAFT!BL343,""))))</f>
        <v/>
      </c>
      <c r="U341" s="2" t="str">
        <f>IF(COUNT($A341)=0,"",IF(T341="3E","3E",IF(T341="","I",LOOKUP(T341/V$2,{0,0.4,0.45,0.5,0.55,0.6,0.65,0.7,0.75,0.8,1},{"F","D","C","C+","B-","B","B+","A-","A","A+"}))))</f>
        <v/>
      </c>
      <c r="V341" s="1" t="str">
        <f>IF(COUNT($A341)=0,"",IF(T341="","--",IF(T341="3E","3E",LOOKUP(T341/V$2,{0,0.4,0.45,0.5,0.55,0.6,0.65,0.7,0.75,0.8,1},{0,2,2.25,2.5,2.75,3,3.25,3.5,3.75,4}))))</f>
        <v/>
      </c>
      <c r="W341" s="2" t="str">
        <f>IF(COUNT($A341)=0,"",IF($A341&lt;&gt;DRAFT!$B343,"ERR",IF(DRAFT!BT343="3E","3E",IF(COUNT(DRAFT!BP343,DRAFT!BT343)&gt;0,DRAFT!BU343,""))))</f>
        <v/>
      </c>
      <c r="X341" s="2" t="str">
        <f>IF(COUNT($A341)=0,"",IF(W341="3E","3E",IF(W341="","I",LOOKUP(W341/Y$2,{0,0.4,0.45,0.5,0.55,0.6,0.65,0.7,0.75,0.8,1},{"F","D","C","C+","B-","B","B+","A-","A","A+"}))))</f>
        <v/>
      </c>
      <c r="Y341" s="1" t="str">
        <f>IF(COUNT($A341)=0,"",IF(W341="","--",IF(W341="3E","3E",LOOKUP(W341/Y$2,{0,0.4,0.45,0.5,0.55,0.6,0.65,0.7,0.75,0.8,1},{0,2,2.25,2.5,2.75,3,3.25,3.5,3.75,4}))))</f>
        <v/>
      </c>
      <c r="Z341" s="2" t="str">
        <f>IF(COUNT($A341)=0,"",IF($A341&lt;&gt;DRAFT!$B343,"ERR",IF(DRAFT!CC343="3E","3E",IF(COUNT(DRAFT!BY343,DRAFT!CC343)&gt;0,DRAFT!CD343,""))))</f>
        <v/>
      </c>
      <c r="AA341" s="2" t="str">
        <f>IF(COUNT($A341)=0,"",IF(Z341="3E","3E",IF(Z341="","I",LOOKUP(Z341/AB$2,{0,0.4,0.45,0.5,0.55,0.6,0.65,0.7,0.75,0.8,1},{"F","D","C","C+","B-","B","B+","A-","A","A+"}))))</f>
        <v/>
      </c>
      <c r="AB341" s="1" t="str">
        <f>IF(COUNT($A341)=0,"",IF(Z341="","--",IF(Z341="3E","3E",LOOKUP(Z341/AB$2,{0,0.4,0.45,0.5,0.55,0.6,0.65,0.7,0.75,0.8,1},{0,2,2.25,2.5,2.75,3,3.25,3.5,3.75,4}))))</f>
        <v/>
      </c>
      <c r="AC341" s="2" t="str">
        <f>IF(COUNT($A341)=0,"",IF($A341&lt;&gt;DRAFT!$B343,"ERR",IF(DRAFT!CF343&gt;0,DRAFT!CF343,"")))</f>
        <v/>
      </c>
      <c r="AD341" s="2" t="str">
        <f>IF(COUNT($A341)=0,"",IF(AC341="3E","3E",IF(AC341="","I",LOOKUP(AC341/AE$2,{0,0.4,0.45,0.5,0.55,0.6,0.65,0.7,0.75,0.8,1},{"F","D","C","C+","B-","B","B+","A-","A","A+"}))))</f>
        <v/>
      </c>
      <c r="AE341" s="1" t="str">
        <f>IF(COUNT($A341)=0,"",IF(AC341="","--",IF(AC341="3E","3E",LOOKUP(AC341/AE$2,{0,0.4,0.45,0.5,0.55,0.6,0.65,0.7,0.75,0.8,1},{0,2,2.25,2.5,2.75,3,3.25,3.5,3.75,4}))))</f>
        <v/>
      </c>
      <c r="AF341" s="2" t="str">
        <f>IF(COUNT($A341)=0,"",IF($A341&lt;&gt;DRAFT!$B343,"ERR",IF(DRAFT!CI343&gt;0,DRAFT!CK343,"")))</f>
        <v/>
      </c>
      <c r="AG341" s="2" t="str">
        <f>IF(COUNT($A341)=0,"",IF(AF341="3E","3E",IF(AF341="","I",LOOKUP(AF341/AH$2,{0,0.4,0.45,0.5,0.55,0.6,0.65,0.7,0.75,0.8,1},{"F","D","C","C+","B-","B","B+","A-","A","A+"}))))</f>
        <v/>
      </c>
      <c r="AH341" s="1" t="str">
        <f>IF(COUNT($A341)=0,"",IF(AF341="","--",IF(AF341="3E","3E",LOOKUP(AF341/AH$2,{0,0.4,0.45,0.5,0.55,0.6,0.65,0.7,0.75,0.8,1},{0,2,2.25,2.5,2.75,3,3.25,3.5,3.75,4}))))</f>
        <v/>
      </c>
      <c r="AI341" s="2" t="str">
        <f>IF($A341&lt;&gt;DRAFT!$B343,"ERR",IF(OR(COUNT($A341)=0,COUNT(DRAFT!CL343:CN343,DRAFT!CP343:CR343)=0),"",CEILING(SUM(DRAFT!CO343,DRAFT!CS343,DRAFT!CT343),1)))</f>
        <v/>
      </c>
      <c r="AJ341" s="2" t="str">
        <f>IF(COUNT($A341)=0,"",IF(AI341="3E","3E",IF(AI341="","I",LOOKUP(AI341/AK$2,{0,0.4,0.45,0.5,0.55,0.6,0.65,0.7,0.75,0.8,1},{"F","D","C","C+","B-","B","B+","A-","A","A+"}))))</f>
        <v/>
      </c>
      <c r="AK341" s="1" t="str">
        <f>IF(COUNT($A341)=0,"",IF(AI341="","--",IF(AI341="3E","3E",LOOKUP(AI341/AK$2,{0,0.4,0.45,0.5,0.55,0.6,0.65,0.7,0.75,0.8,1},{0,2,2.25,2.5,2.75,3,3.25,3.5,3.75,4}))))</f>
        <v/>
      </c>
      <c r="AL341" s="4" t="str">
        <f>IF(OR(COUNT($A341)=0,COUNT(B341:AK341)=0),"",IF(COUNTIF(B341:AK341,"3E")&gt;0,"3E",IF(DRAFT!$A343="R",TRUNC(SUMPRODUCT(RGP,RCP)/TCP,3),TRUNC((SUMPRODUCT(--(IMDGP&gt;0)*IMDGP,IMCP)+CEILING(DRAFT!$DB343*42,0.25))/TCP,3))))</f>
        <v/>
      </c>
      <c r="AM341" s="2" t="str">
        <f>IF(OR(COUNT($A341)=0,COUNT(B341:AK341)=0),"",IF(COUNTIF(B341:AK341,"3E")&gt;0,"3E",IF(DRAFT!$A343="R",SUMPRODUCT(--(RGP&gt;=2),RCP),SUMPRODUCT(--(IMDGP&gt;0),--(IMGP=0),IMCP)+DRAFT!$DC343)))</f>
        <v/>
      </c>
      <c r="AN341" s="67" t="str">
        <f>IF(AL341="3E","3E",IF(COUNT($A341)=0,"",IF(COUNT(AI341)=0,"--",ROUND(((CEILING(DRAFT!$CV343*38,0.25)+CEILING(DRAFT!$CX343*38,0.25)+CEILING(DRAFT!$CZ343*42,0.25)+CEILING($AL341*42,0.25))/160),2))))</f>
        <v/>
      </c>
      <c r="AO341" s="2" t="str">
        <f>IF(AN341="3E","3E",IF(COUNT($A341)=0,"",IF(COUNT(AN341)=0,"I",LOOKUP(AN341,{0,2,2.25,2.5,2.75,3,3.25,3.5,3.75,4},{"F","D","C","C+","B-","B","B+","A-","A","A+"}))))</f>
        <v/>
      </c>
      <c r="AP341" s="2" t="str">
        <f>IF(AN341="3E","3E",IF(OR(COUNT(A341)=0,COUNT(AN341)=0),"",DRAFT!CW343+DRAFT!CY343+DRAFT!DA343+N(TABULATION!AM341)))</f>
        <v/>
      </c>
      <c r="AQ341" s="2" t="str">
        <f>IF(OR(COUNT($A341)=0,COUNT(B341:AK341)=0),"",IF(COUNTIF(B341:AM341,"3E")&gt;0,"3E",IF(AND(DRAFT!$A343="IM",OR($AL341&gt;DRAFT!$DB343,$AM341&gt;DRAFT!$DC343)),"IMPROVED",IF(AND(DRAFT!$A343="IM",$AL341&lt;=DRAFT!$DB343,$AM341&lt;=DRAFT!$DC343),"NOT IMPROVED",IF(AND(DRAFT!CU343="S",AH341&gt;=2,AK341&gt;=2,AN341&gt;=2.5,AP341&gt;=144),"PASS","FAIL")))))</f>
        <v/>
      </c>
      <c r="AR341" s="2" t="str">
        <f t="shared" si="10"/>
        <v/>
      </c>
      <c r="AS341" s="2" t="str">
        <f t="shared" si="11"/>
        <v/>
      </c>
    </row>
    <row r="342" spans="1:45" ht="18.95" customHeight="1" x14ac:dyDescent="0.25">
      <c r="A342" s="3" t="str">
        <f>IF(DRAFT!$B344="","",DRAFT!$B344)</f>
        <v/>
      </c>
      <c r="B342" s="2" t="str">
        <f>IF(COUNT($A342)=0,"",IF($A342&lt;&gt;DRAFT!$B344,"ERR",IF(DRAFT!I344="3E","3E",IF(COUNT(DRAFT!E344,DRAFT!I344)&gt;0,DRAFT!J344,""))))</f>
        <v/>
      </c>
      <c r="C342" s="2" t="str">
        <f>IF(COUNT($A342)=0,"",IF(B342="3E","3E",IF(B342="","I",LOOKUP(B342/D$2,{0,0.4,0.45,0.5,0.55,0.6,0.65,0.7,0.75,0.8,1},{"F","D","C","C+","B-","B","B+","A-","A","A+"}))))</f>
        <v/>
      </c>
      <c r="D342" s="1" t="str">
        <f>IF(COUNT($A342)=0,"",IF(B342="","--",IF(B342="3E","3E",LOOKUP(B342/D$2,{0,0.4,0.45,0.5,0.55,0.6,0.65,0.7,0.75,0.8,1},{0,2,2.25,2.5,2.75,3,3.25,3.5,3.75,4}))))</f>
        <v/>
      </c>
      <c r="E342" s="2" t="str">
        <f>IF(COUNT($A342)=0,"",IF($A342&lt;&gt;DRAFT!$B344,"ERR",IF(DRAFT!R344="3E","3E",IF(COUNT(DRAFT!N344,DRAFT!R344)&gt;0,DRAFT!S344,""))))</f>
        <v/>
      </c>
      <c r="F342" s="2" t="str">
        <f>IF(COUNT($A342)=0,"",IF(E342="3E","3E",IF(E342="","I",LOOKUP(E342/G$2,{0,0.4,0.45,0.5,0.55,0.6,0.65,0.7,0.75,0.8,1},{"F","D","C","C+","B-","B","B+","A-","A","A+"}))))</f>
        <v/>
      </c>
      <c r="G342" s="1" t="str">
        <f>IF(COUNT($A342)=0,"",IF(E342="","--",IF(E342="3E","3E",LOOKUP(E342/G$2,{0,0.4,0.45,0.5,0.55,0.6,0.65,0.7,0.75,0.8,1},{0,2,2.25,2.5,2.75,3,3.25,3.5,3.75,4}))))</f>
        <v/>
      </c>
      <c r="H342" s="2" t="str">
        <f>IF(COUNT($A342)=0,"",IF($A342&lt;&gt;DRAFT!$B344,"ERR",IF(DRAFT!AA344="3E","3E",IF(COUNT(DRAFT!W344,DRAFT!AA344)&gt;0,DRAFT!AB344,""))))</f>
        <v/>
      </c>
      <c r="I342" s="2" t="str">
        <f>IF(COUNT($A342)=0,"",IF(H342="3E","3E",IF(H342="","I",LOOKUP(H342/J$2,{0,0.4,0.45,0.5,0.55,0.6,0.65,0.7,0.75,0.8,1},{"F","D","C","C+","B-","B","B+","A-","A","A+"}))))</f>
        <v/>
      </c>
      <c r="J342" s="1" t="str">
        <f>IF(COUNT($A342)=0,"",IF(H342="","--",IF(H342="3E","3E",LOOKUP(H342/J$2,{0,0.4,0.45,0.5,0.55,0.6,0.65,0.7,0.75,0.8,1},{0,2,2.25,2.5,2.75,3,3.25,3.5,3.75,4}))))</f>
        <v/>
      </c>
      <c r="K342" s="2" t="str">
        <f>IF(COUNT($A342)=0,"",IF($A342&lt;&gt;DRAFT!$B344,"ERR",IF(DRAFT!AJ344="3E","3E",IF(COUNT(DRAFT!AF344,DRAFT!AJ344)&gt;0,DRAFT!AK344,""))))</f>
        <v/>
      </c>
      <c r="L342" s="2" t="str">
        <f>IF(COUNT($A342)=0,"",IF(K342="3E","3E",IF(K342="","I",LOOKUP(K342/M$2,{0,0.4,0.45,0.5,0.55,0.6,0.65,0.7,0.75,0.8,1},{"F","D","C","C+","B-","B","B+","A-","A","A+"}))))</f>
        <v/>
      </c>
      <c r="M342" s="1" t="str">
        <f>IF(COUNT($A342)=0,"",IF(K342="","--",IF(K342="3E","3E",LOOKUP(K342/M$2,{0,0.4,0.45,0.5,0.55,0.6,0.65,0.7,0.75,0.8,1},{0,2,2.25,2.5,2.75,3,3.25,3.5,3.75,4}))))</f>
        <v/>
      </c>
      <c r="N342" s="2" t="str">
        <f>IF(COUNT($A342)=0,"",IF($A342&lt;&gt;DRAFT!$B344,"ERR",IF(DRAFT!AS344="3E","3E",IF(COUNT(DRAFT!AO344,DRAFT!AS344)&gt;0,DRAFT!AT344,""))))</f>
        <v/>
      </c>
      <c r="O342" s="2" t="str">
        <f>IF(COUNT($A342)=0,"",IF(N342="3E","3E",IF(N342="","I",LOOKUP(N342/P$2,{0,0.4,0.45,0.5,0.55,0.6,0.65,0.7,0.75,0.8,1},{"F","D","C","C+","B-","B","B+","A-","A","A+"}))))</f>
        <v/>
      </c>
      <c r="P342" s="1" t="str">
        <f>IF(COUNT($A342)=0,"",IF(N342="","--",IF(N342="3E","3E",LOOKUP(N342/P$2,{0,0.4,0.45,0.5,0.55,0.6,0.65,0.7,0.75,0.8,1},{0,2,2.25,2.5,2.75,3,3.25,3.5,3.75,4}))))</f>
        <v/>
      </c>
      <c r="Q342" s="2" t="str">
        <f>IF(COUNT($A342)=0,"",IF($A342&lt;&gt;DRAFT!$B344,"ERR",IF(DRAFT!BB344="3E","3E",IF(COUNT(DRAFT!AX344,DRAFT!BB344)&gt;0,DRAFT!BC344,""))))</f>
        <v/>
      </c>
      <c r="R342" s="2" t="str">
        <f>IF(COUNT($A342)=0,"",IF(Q342="3E","3E",IF(Q342="","I",LOOKUP(Q342/S$2,{0,0.4,0.45,0.5,0.55,0.6,0.65,0.7,0.75,0.8,1},{"F","D","C","C+","B-","B","B+","A-","A","A+"}))))</f>
        <v/>
      </c>
      <c r="S342" s="1" t="str">
        <f>IF(COUNT($A342)=0,"",IF(Q342="","--",IF(Q342="3E","3E",LOOKUP(Q342/S$2,{0,0.4,0.45,0.5,0.55,0.6,0.65,0.7,0.75,0.8,1},{0,2,2.25,2.5,2.75,3,3.25,3.5,3.75,4}))))</f>
        <v/>
      </c>
      <c r="T342" s="2" t="str">
        <f>IF(COUNT($A342)=0,"",IF($A342&lt;&gt;DRAFT!$B344,"ERR",IF(DRAFT!BK344="3E","3E",IF(COUNT(DRAFT!BG344,DRAFT!BK344)&gt;0,DRAFT!BL344,""))))</f>
        <v/>
      </c>
      <c r="U342" s="2" t="str">
        <f>IF(COUNT($A342)=0,"",IF(T342="3E","3E",IF(T342="","I",LOOKUP(T342/V$2,{0,0.4,0.45,0.5,0.55,0.6,0.65,0.7,0.75,0.8,1},{"F","D","C","C+","B-","B","B+","A-","A","A+"}))))</f>
        <v/>
      </c>
      <c r="V342" s="1" t="str">
        <f>IF(COUNT($A342)=0,"",IF(T342="","--",IF(T342="3E","3E",LOOKUP(T342/V$2,{0,0.4,0.45,0.5,0.55,0.6,0.65,0.7,0.75,0.8,1},{0,2,2.25,2.5,2.75,3,3.25,3.5,3.75,4}))))</f>
        <v/>
      </c>
      <c r="W342" s="2" t="str">
        <f>IF(COUNT($A342)=0,"",IF($A342&lt;&gt;DRAFT!$B344,"ERR",IF(DRAFT!BT344="3E","3E",IF(COUNT(DRAFT!BP344,DRAFT!BT344)&gt;0,DRAFT!BU344,""))))</f>
        <v/>
      </c>
      <c r="X342" s="2" t="str">
        <f>IF(COUNT($A342)=0,"",IF(W342="3E","3E",IF(W342="","I",LOOKUP(W342/Y$2,{0,0.4,0.45,0.5,0.55,0.6,0.65,0.7,0.75,0.8,1},{"F","D","C","C+","B-","B","B+","A-","A","A+"}))))</f>
        <v/>
      </c>
      <c r="Y342" s="1" t="str">
        <f>IF(COUNT($A342)=0,"",IF(W342="","--",IF(W342="3E","3E",LOOKUP(W342/Y$2,{0,0.4,0.45,0.5,0.55,0.6,0.65,0.7,0.75,0.8,1},{0,2,2.25,2.5,2.75,3,3.25,3.5,3.75,4}))))</f>
        <v/>
      </c>
      <c r="Z342" s="2" t="str">
        <f>IF(COUNT($A342)=0,"",IF($A342&lt;&gt;DRAFT!$B344,"ERR",IF(DRAFT!CC344="3E","3E",IF(COUNT(DRAFT!BY344,DRAFT!CC344)&gt;0,DRAFT!CD344,""))))</f>
        <v/>
      </c>
      <c r="AA342" s="2" t="str">
        <f>IF(COUNT($A342)=0,"",IF(Z342="3E","3E",IF(Z342="","I",LOOKUP(Z342/AB$2,{0,0.4,0.45,0.5,0.55,0.6,0.65,0.7,0.75,0.8,1},{"F","D","C","C+","B-","B","B+","A-","A","A+"}))))</f>
        <v/>
      </c>
      <c r="AB342" s="1" t="str">
        <f>IF(COUNT($A342)=0,"",IF(Z342="","--",IF(Z342="3E","3E",LOOKUP(Z342/AB$2,{0,0.4,0.45,0.5,0.55,0.6,0.65,0.7,0.75,0.8,1},{0,2,2.25,2.5,2.75,3,3.25,3.5,3.75,4}))))</f>
        <v/>
      </c>
      <c r="AC342" s="2" t="str">
        <f>IF(COUNT($A342)=0,"",IF($A342&lt;&gt;DRAFT!$B344,"ERR",IF(DRAFT!CF344&gt;0,DRAFT!CF344,"")))</f>
        <v/>
      </c>
      <c r="AD342" s="2" t="str">
        <f>IF(COUNT($A342)=0,"",IF(AC342="3E","3E",IF(AC342="","I",LOOKUP(AC342/AE$2,{0,0.4,0.45,0.5,0.55,0.6,0.65,0.7,0.75,0.8,1},{"F","D","C","C+","B-","B","B+","A-","A","A+"}))))</f>
        <v/>
      </c>
      <c r="AE342" s="1" t="str">
        <f>IF(COUNT($A342)=0,"",IF(AC342="","--",IF(AC342="3E","3E",LOOKUP(AC342/AE$2,{0,0.4,0.45,0.5,0.55,0.6,0.65,0.7,0.75,0.8,1},{0,2,2.25,2.5,2.75,3,3.25,3.5,3.75,4}))))</f>
        <v/>
      </c>
      <c r="AF342" s="2" t="str">
        <f>IF(COUNT($A342)=0,"",IF($A342&lt;&gt;DRAFT!$B344,"ERR",IF(DRAFT!CI344&gt;0,DRAFT!CK344,"")))</f>
        <v/>
      </c>
      <c r="AG342" s="2" t="str">
        <f>IF(COUNT($A342)=0,"",IF(AF342="3E","3E",IF(AF342="","I",LOOKUP(AF342/AH$2,{0,0.4,0.45,0.5,0.55,0.6,0.65,0.7,0.75,0.8,1},{"F","D","C","C+","B-","B","B+","A-","A","A+"}))))</f>
        <v/>
      </c>
      <c r="AH342" s="1" t="str">
        <f>IF(COUNT($A342)=0,"",IF(AF342="","--",IF(AF342="3E","3E",LOOKUP(AF342/AH$2,{0,0.4,0.45,0.5,0.55,0.6,0.65,0.7,0.75,0.8,1},{0,2,2.25,2.5,2.75,3,3.25,3.5,3.75,4}))))</f>
        <v/>
      </c>
      <c r="AI342" s="2" t="str">
        <f>IF($A342&lt;&gt;DRAFT!$B344,"ERR",IF(OR(COUNT($A342)=0,COUNT(DRAFT!CL344:CN344,DRAFT!CP344:CR344)=0),"",CEILING(SUM(DRAFT!CO344,DRAFT!CS344,DRAFT!CT344),1)))</f>
        <v/>
      </c>
      <c r="AJ342" s="2" t="str">
        <f>IF(COUNT($A342)=0,"",IF(AI342="3E","3E",IF(AI342="","I",LOOKUP(AI342/AK$2,{0,0.4,0.45,0.5,0.55,0.6,0.65,0.7,0.75,0.8,1},{"F","D","C","C+","B-","B","B+","A-","A","A+"}))))</f>
        <v/>
      </c>
      <c r="AK342" s="1" t="str">
        <f>IF(COUNT($A342)=0,"",IF(AI342="","--",IF(AI342="3E","3E",LOOKUP(AI342/AK$2,{0,0.4,0.45,0.5,0.55,0.6,0.65,0.7,0.75,0.8,1},{0,2,2.25,2.5,2.75,3,3.25,3.5,3.75,4}))))</f>
        <v/>
      </c>
      <c r="AL342" s="4" t="str">
        <f>IF(OR(COUNT($A342)=0,COUNT(B342:AK342)=0),"",IF(COUNTIF(B342:AK342,"3E")&gt;0,"3E",IF(DRAFT!$A344="R",TRUNC(SUMPRODUCT(RGP,RCP)/TCP,3),TRUNC((SUMPRODUCT(--(IMDGP&gt;0)*IMDGP,IMCP)+CEILING(DRAFT!$DB344*42,0.25))/TCP,3))))</f>
        <v/>
      </c>
      <c r="AM342" s="2" t="str">
        <f>IF(OR(COUNT($A342)=0,COUNT(B342:AK342)=0),"",IF(COUNTIF(B342:AK342,"3E")&gt;0,"3E",IF(DRAFT!$A344="R",SUMPRODUCT(--(RGP&gt;=2),RCP),SUMPRODUCT(--(IMDGP&gt;0),--(IMGP=0),IMCP)+DRAFT!$DC344)))</f>
        <v/>
      </c>
      <c r="AN342" s="67" t="str">
        <f>IF(AL342="3E","3E",IF(COUNT($A342)=0,"",IF(COUNT(AI342)=0,"--",ROUND(((CEILING(DRAFT!$CV344*38,0.25)+CEILING(DRAFT!$CX344*38,0.25)+CEILING(DRAFT!$CZ344*42,0.25)+CEILING($AL342*42,0.25))/160),2))))</f>
        <v/>
      </c>
      <c r="AO342" s="2" t="str">
        <f>IF(AN342="3E","3E",IF(COUNT($A342)=0,"",IF(COUNT(AN342)=0,"I",LOOKUP(AN342,{0,2,2.25,2.5,2.75,3,3.25,3.5,3.75,4},{"F","D","C","C+","B-","B","B+","A-","A","A+"}))))</f>
        <v/>
      </c>
      <c r="AP342" s="2" t="str">
        <f>IF(AN342="3E","3E",IF(OR(COUNT(A342)=0,COUNT(AN342)=0),"",DRAFT!CW344+DRAFT!CY344+DRAFT!DA344+N(TABULATION!AM342)))</f>
        <v/>
      </c>
      <c r="AQ342" s="2" t="str">
        <f>IF(OR(COUNT($A342)=0,COUNT(B342:AK342)=0),"",IF(COUNTIF(B342:AM342,"3E")&gt;0,"3E",IF(AND(DRAFT!$A344="IM",OR($AL342&gt;DRAFT!$DB344,$AM342&gt;DRAFT!$DC344)),"IMPROVED",IF(AND(DRAFT!$A344="IM",$AL342&lt;=DRAFT!$DB344,$AM342&lt;=DRAFT!$DC344),"NOT IMPROVED",IF(AND(DRAFT!CU344="S",AH342&gt;=2,AK342&gt;=2,AN342&gt;=2.5,AP342&gt;=144),"PASS","FAIL")))))</f>
        <v/>
      </c>
      <c r="AR342" s="2" t="str">
        <f t="shared" si="10"/>
        <v/>
      </c>
      <c r="AS342" s="2" t="str">
        <f t="shared" si="11"/>
        <v/>
      </c>
    </row>
    <row r="343" spans="1:45" ht="18.95" customHeight="1" x14ac:dyDescent="0.25">
      <c r="A343" s="3" t="str">
        <f>IF(DRAFT!$B345="","",DRAFT!$B345)</f>
        <v/>
      </c>
      <c r="B343" s="2" t="str">
        <f>IF(COUNT($A343)=0,"",IF($A343&lt;&gt;DRAFT!$B345,"ERR",IF(DRAFT!I345="3E","3E",IF(COUNT(DRAFT!E345,DRAFT!I345)&gt;0,DRAFT!J345,""))))</f>
        <v/>
      </c>
      <c r="C343" s="2" t="str">
        <f>IF(COUNT($A343)=0,"",IF(B343="3E","3E",IF(B343="","I",LOOKUP(B343/D$2,{0,0.4,0.45,0.5,0.55,0.6,0.65,0.7,0.75,0.8,1},{"F","D","C","C+","B-","B","B+","A-","A","A+"}))))</f>
        <v/>
      </c>
      <c r="D343" s="1" t="str">
        <f>IF(COUNT($A343)=0,"",IF(B343="","--",IF(B343="3E","3E",LOOKUP(B343/D$2,{0,0.4,0.45,0.5,0.55,0.6,0.65,0.7,0.75,0.8,1},{0,2,2.25,2.5,2.75,3,3.25,3.5,3.75,4}))))</f>
        <v/>
      </c>
      <c r="E343" s="2" t="str">
        <f>IF(COUNT($A343)=0,"",IF($A343&lt;&gt;DRAFT!$B345,"ERR",IF(DRAFT!R345="3E","3E",IF(COUNT(DRAFT!N345,DRAFT!R345)&gt;0,DRAFT!S345,""))))</f>
        <v/>
      </c>
      <c r="F343" s="2" t="str">
        <f>IF(COUNT($A343)=0,"",IF(E343="3E","3E",IF(E343="","I",LOOKUP(E343/G$2,{0,0.4,0.45,0.5,0.55,0.6,0.65,0.7,0.75,0.8,1},{"F","D","C","C+","B-","B","B+","A-","A","A+"}))))</f>
        <v/>
      </c>
      <c r="G343" s="1" t="str">
        <f>IF(COUNT($A343)=0,"",IF(E343="","--",IF(E343="3E","3E",LOOKUP(E343/G$2,{0,0.4,0.45,0.5,0.55,0.6,0.65,0.7,0.75,0.8,1},{0,2,2.25,2.5,2.75,3,3.25,3.5,3.75,4}))))</f>
        <v/>
      </c>
      <c r="H343" s="2" t="str">
        <f>IF(COUNT($A343)=0,"",IF($A343&lt;&gt;DRAFT!$B345,"ERR",IF(DRAFT!AA345="3E","3E",IF(COUNT(DRAFT!W345,DRAFT!AA345)&gt;0,DRAFT!AB345,""))))</f>
        <v/>
      </c>
      <c r="I343" s="2" t="str">
        <f>IF(COUNT($A343)=0,"",IF(H343="3E","3E",IF(H343="","I",LOOKUP(H343/J$2,{0,0.4,0.45,0.5,0.55,0.6,0.65,0.7,0.75,0.8,1},{"F","D","C","C+","B-","B","B+","A-","A","A+"}))))</f>
        <v/>
      </c>
      <c r="J343" s="1" t="str">
        <f>IF(COUNT($A343)=0,"",IF(H343="","--",IF(H343="3E","3E",LOOKUP(H343/J$2,{0,0.4,0.45,0.5,0.55,0.6,0.65,0.7,0.75,0.8,1},{0,2,2.25,2.5,2.75,3,3.25,3.5,3.75,4}))))</f>
        <v/>
      </c>
      <c r="K343" s="2" t="str">
        <f>IF(COUNT($A343)=0,"",IF($A343&lt;&gt;DRAFT!$B345,"ERR",IF(DRAFT!AJ345="3E","3E",IF(COUNT(DRAFT!AF345,DRAFT!AJ345)&gt;0,DRAFT!AK345,""))))</f>
        <v/>
      </c>
      <c r="L343" s="2" t="str">
        <f>IF(COUNT($A343)=0,"",IF(K343="3E","3E",IF(K343="","I",LOOKUP(K343/M$2,{0,0.4,0.45,0.5,0.55,0.6,0.65,0.7,0.75,0.8,1},{"F","D","C","C+","B-","B","B+","A-","A","A+"}))))</f>
        <v/>
      </c>
      <c r="M343" s="1" t="str">
        <f>IF(COUNT($A343)=0,"",IF(K343="","--",IF(K343="3E","3E",LOOKUP(K343/M$2,{0,0.4,0.45,0.5,0.55,0.6,0.65,0.7,0.75,0.8,1},{0,2,2.25,2.5,2.75,3,3.25,3.5,3.75,4}))))</f>
        <v/>
      </c>
      <c r="N343" s="2" t="str">
        <f>IF(COUNT($A343)=0,"",IF($A343&lt;&gt;DRAFT!$B345,"ERR",IF(DRAFT!AS345="3E","3E",IF(COUNT(DRAFT!AO345,DRAFT!AS345)&gt;0,DRAFT!AT345,""))))</f>
        <v/>
      </c>
      <c r="O343" s="2" t="str">
        <f>IF(COUNT($A343)=0,"",IF(N343="3E","3E",IF(N343="","I",LOOKUP(N343/P$2,{0,0.4,0.45,0.5,0.55,0.6,0.65,0.7,0.75,0.8,1},{"F","D","C","C+","B-","B","B+","A-","A","A+"}))))</f>
        <v/>
      </c>
      <c r="P343" s="1" t="str">
        <f>IF(COUNT($A343)=0,"",IF(N343="","--",IF(N343="3E","3E",LOOKUP(N343/P$2,{0,0.4,0.45,0.5,0.55,0.6,0.65,0.7,0.75,0.8,1},{0,2,2.25,2.5,2.75,3,3.25,3.5,3.75,4}))))</f>
        <v/>
      </c>
      <c r="Q343" s="2" t="str">
        <f>IF(COUNT($A343)=0,"",IF($A343&lt;&gt;DRAFT!$B345,"ERR",IF(DRAFT!BB345="3E","3E",IF(COUNT(DRAFT!AX345,DRAFT!BB345)&gt;0,DRAFT!BC345,""))))</f>
        <v/>
      </c>
      <c r="R343" s="2" t="str">
        <f>IF(COUNT($A343)=0,"",IF(Q343="3E","3E",IF(Q343="","I",LOOKUP(Q343/S$2,{0,0.4,0.45,0.5,0.55,0.6,0.65,0.7,0.75,0.8,1},{"F","D","C","C+","B-","B","B+","A-","A","A+"}))))</f>
        <v/>
      </c>
      <c r="S343" s="1" t="str">
        <f>IF(COUNT($A343)=0,"",IF(Q343="","--",IF(Q343="3E","3E",LOOKUP(Q343/S$2,{0,0.4,0.45,0.5,0.55,0.6,0.65,0.7,0.75,0.8,1},{0,2,2.25,2.5,2.75,3,3.25,3.5,3.75,4}))))</f>
        <v/>
      </c>
      <c r="T343" s="2" t="str">
        <f>IF(COUNT($A343)=0,"",IF($A343&lt;&gt;DRAFT!$B345,"ERR",IF(DRAFT!BK345="3E","3E",IF(COUNT(DRAFT!BG345,DRAFT!BK345)&gt;0,DRAFT!BL345,""))))</f>
        <v/>
      </c>
      <c r="U343" s="2" t="str">
        <f>IF(COUNT($A343)=0,"",IF(T343="3E","3E",IF(T343="","I",LOOKUP(T343/V$2,{0,0.4,0.45,0.5,0.55,0.6,0.65,0.7,0.75,0.8,1},{"F","D","C","C+","B-","B","B+","A-","A","A+"}))))</f>
        <v/>
      </c>
      <c r="V343" s="1" t="str">
        <f>IF(COUNT($A343)=0,"",IF(T343="","--",IF(T343="3E","3E",LOOKUP(T343/V$2,{0,0.4,0.45,0.5,0.55,0.6,0.65,0.7,0.75,0.8,1},{0,2,2.25,2.5,2.75,3,3.25,3.5,3.75,4}))))</f>
        <v/>
      </c>
      <c r="W343" s="2" t="str">
        <f>IF(COUNT($A343)=0,"",IF($A343&lt;&gt;DRAFT!$B345,"ERR",IF(DRAFT!BT345="3E","3E",IF(COUNT(DRAFT!BP345,DRAFT!BT345)&gt;0,DRAFT!BU345,""))))</f>
        <v/>
      </c>
      <c r="X343" s="2" t="str">
        <f>IF(COUNT($A343)=0,"",IF(W343="3E","3E",IF(W343="","I",LOOKUP(W343/Y$2,{0,0.4,0.45,0.5,0.55,0.6,0.65,0.7,0.75,0.8,1},{"F","D","C","C+","B-","B","B+","A-","A","A+"}))))</f>
        <v/>
      </c>
      <c r="Y343" s="1" t="str">
        <f>IF(COUNT($A343)=0,"",IF(W343="","--",IF(W343="3E","3E",LOOKUP(W343/Y$2,{0,0.4,0.45,0.5,0.55,0.6,0.65,0.7,0.75,0.8,1},{0,2,2.25,2.5,2.75,3,3.25,3.5,3.75,4}))))</f>
        <v/>
      </c>
      <c r="Z343" s="2" t="str">
        <f>IF(COUNT($A343)=0,"",IF($A343&lt;&gt;DRAFT!$B345,"ERR",IF(DRAFT!CC345="3E","3E",IF(COUNT(DRAFT!BY345,DRAFT!CC345)&gt;0,DRAFT!CD345,""))))</f>
        <v/>
      </c>
      <c r="AA343" s="2" t="str">
        <f>IF(COUNT($A343)=0,"",IF(Z343="3E","3E",IF(Z343="","I",LOOKUP(Z343/AB$2,{0,0.4,0.45,0.5,0.55,0.6,0.65,0.7,0.75,0.8,1},{"F","D","C","C+","B-","B","B+","A-","A","A+"}))))</f>
        <v/>
      </c>
      <c r="AB343" s="1" t="str">
        <f>IF(COUNT($A343)=0,"",IF(Z343="","--",IF(Z343="3E","3E",LOOKUP(Z343/AB$2,{0,0.4,0.45,0.5,0.55,0.6,0.65,0.7,0.75,0.8,1},{0,2,2.25,2.5,2.75,3,3.25,3.5,3.75,4}))))</f>
        <v/>
      </c>
      <c r="AC343" s="2" t="str">
        <f>IF(COUNT($A343)=0,"",IF($A343&lt;&gt;DRAFT!$B345,"ERR",IF(DRAFT!CF345&gt;0,DRAFT!CF345,"")))</f>
        <v/>
      </c>
      <c r="AD343" s="2" t="str">
        <f>IF(COUNT($A343)=0,"",IF(AC343="3E","3E",IF(AC343="","I",LOOKUP(AC343/AE$2,{0,0.4,0.45,0.5,0.55,0.6,0.65,0.7,0.75,0.8,1},{"F","D","C","C+","B-","B","B+","A-","A","A+"}))))</f>
        <v/>
      </c>
      <c r="AE343" s="1" t="str">
        <f>IF(COUNT($A343)=0,"",IF(AC343="","--",IF(AC343="3E","3E",LOOKUP(AC343/AE$2,{0,0.4,0.45,0.5,0.55,0.6,0.65,0.7,0.75,0.8,1},{0,2,2.25,2.5,2.75,3,3.25,3.5,3.75,4}))))</f>
        <v/>
      </c>
      <c r="AF343" s="2" t="str">
        <f>IF(COUNT($A343)=0,"",IF($A343&lt;&gt;DRAFT!$B345,"ERR",IF(DRAFT!CI345&gt;0,DRAFT!CK345,"")))</f>
        <v/>
      </c>
      <c r="AG343" s="2" t="str">
        <f>IF(COUNT($A343)=0,"",IF(AF343="3E","3E",IF(AF343="","I",LOOKUP(AF343/AH$2,{0,0.4,0.45,0.5,0.55,0.6,0.65,0.7,0.75,0.8,1},{"F","D","C","C+","B-","B","B+","A-","A","A+"}))))</f>
        <v/>
      </c>
      <c r="AH343" s="1" t="str">
        <f>IF(COUNT($A343)=0,"",IF(AF343="","--",IF(AF343="3E","3E",LOOKUP(AF343/AH$2,{0,0.4,0.45,0.5,0.55,0.6,0.65,0.7,0.75,0.8,1},{0,2,2.25,2.5,2.75,3,3.25,3.5,3.75,4}))))</f>
        <v/>
      </c>
      <c r="AI343" s="2" t="str">
        <f>IF($A343&lt;&gt;DRAFT!$B345,"ERR",IF(OR(COUNT($A343)=0,COUNT(DRAFT!CL345:CN345,DRAFT!CP345:CR345)=0),"",CEILING(SUM(DRAFT!CO345,DRAFT!CS345,DRAFT!CT345),1)))</f>
        <v/>
      </c>
      <c r="AJ343" s="2" t="str">
        <f>IF(COUNT($A343)=0,"",IF(AI343="3E","3E",IF(AI343="","I",LOOKUP(AI343/AK$2,{0,0.4,0.45,0.5,0.55,0.6,0.65,0.7,0.75,0.8,1},{"F","D","C","C+","B-","B","B+","A-","A","A+"}))))</f>
        <v/>
      </c>
      <c r="AK343" s="1" t="str">
        <f>IF(COUNT($A343)=0,"",IF(AI343="","--",IF(AI343="3E","3E",LOOKUP(AI343/AK$2,{0,0.4,0.45,0.5,0.55,0.6,0.65,0.7,0.75,0.8,1},{0,2,2.25,2.5,2.75,3,3.25,3.5,3.75,4}))))</f>
        <v/>
      </c>
      <c r="AL343" s="4" t="str">
        <f>IF(OR(COUNT($A343)=0,COUNT(B343:AK343)=0),"",IF(COUNTIF(B343:AK343,"3E")&gt;0,"3E",IF(DRAFT!$A345="R",TRUNC(SUMPRODUCT(RGP,RCP)/TCP,3),TRUNC((SUMPRODUCT(--(IMDGP&gt;0)*IMDGP,IMCP)+CEILING(DRAFT!$DB345*42,0.25))/TCP,3))))</f>
        <v/>
      </c>
      <c r="AM343" s="2" t="str">
        <f>IF(OR(COUNT($A343)=0,COUNT(B343:AK343)=0),"",IF(COUNTIF(B343:AK343,"3E")&gt;0,"3E",IF(DRAFT!$A345="R",SUMPRODUCT(--(RGP&gt;=2),RCP),SUMPRODUCT(--(IMDGP&gt;0),--(IMGP=0),IMCP)+DRAFT!$DC345)))</f>
        <v/>
      </c>
      <c r="AN343" s="67" t="str">
        <f>IF(AL343="3E","3E",IF(COUNT($A343)=0,"",IF(COUNT(AI343)=0,"--",ROUND(((CEILING(DRAFT!$CV345*38,0.25)+CEILING(DRAFT!$CX345*38,0.25)+CEILING(DRAFT!$CZ345*42,0.25)+CEILING($AL343*42,0.25))/160),2))))</f>
        <v/>
      </c>
      <c r="AO343" s="2" t="str">
        <f>IF(AN343="3E","3E",IF(COUNT($A343)=0,"",IF(COUNT(AN343)=0,"I",LOOKUP(AN343,{0,2,2.25,2.5,2.75,3,3.25,3.5,3.75,4},{"F","D","C","C+","B-","B","B+","A-","A","A+"}))))</f>
        <v/>
      </c>
      <c r="AP343" s="2" t="str">
        <f>IF(AN343="3E","3E",IF(OR(COUNT(A343)=0,COUNT(AN343)=0),"",DRAFT!CW345+DRAFT!CY345+DRAFT!DA345+N(TABULATION!AM343)))</f>
        <v/>
      </c>
      <c r="AQ343" s="2" t="str">
        <f>IF(OR(COUNT($A343)=0,COUNT(B343:AK343)=0),"",IF(COUNTIF(B343:AM343,"3E")&gt;0,"3E",IF(AND(DRAFT!$A345="IM",OR($AL343&gt;DRAFT!$DB345,$AM343&gt;DRAFT!$DC345)),"IMPROVED",IF(AND(DRAFT!$A345="IM",$AL343&lt;=DRAFT!$DB345,$AM343&lt;=DRAFT!$DC345),"NOT IMPROVED",IF(AND(DRAFT!CU345="S",AH343&gt;=2,AK343&gt;=2,AN343&gt;=2.5,AP343&gt;=144),"PASS","FAIL")))))</f>
        <v/>
      </c>
      <c r="AR343" s="2" t="str">
        <f t="shared" si="10"/>
        <v/>
      </c>
      <c r="AS343" s="2" t="str">
        <f t="shared" si="11"/>
        <v/>
      </c>
    </row>
    <row r="344" spans="1:45" ht="18.95" customHeight="1" x14ac:dyDescent="0.25">
      <c r="A344" s="3" t="str">
        <f>IF(DRAFT!$B346="","",DRAFT!$B346)</f>
        <v/>
      </c>
      <c r="B344" s="2" t="str">
        <f>IF(COUNT($A344)=0,"",IF($A344&lt;&gt;DRAFT!$B346,"ERR",IF(DRAFT!I346="3E","3E",IF(COUNT(DRAFT!E346,DRAFT!I346)&gt;0,DRAFT!J346,""))))</f>
        <v/>
      </c>
      <c r="C344" s="2" t="str">
        <f>IF(COUNT($A344)=0,"",IF(B344="3E","3E",IF(B344="","I",LOOKUP(B344/D$2,{0,0.4,0.45,0.5,0.55,0.6,0.65,0.7,0.75,0.8,1},{"F","D","C","C+","B-","B","B+","A-","A","A+"}))))</f>
        <v/>
      </c>
      <c r="D344" s="1" t="str">
        <f>IF(COUNT($A344)=0,"",IF(B344="","--",IF(B344="3E","3E",LOOKUP(B344/D$2,{0,0.4,0.45,0.5,0.55,0.6,0.65,0.7,0.75,0.8,1},{0,2,2.25,2.5,2.75,3,3.25,3.5,3.75,4}))))</f>
        <v/>
      </c>
      <c r="E344" s="2" t="str">
        <f>IF(COUNT($A344)=0,"",IF($A344&lt;&gt;DRAFT!$B346,"ERR",IF(DRAFT!R346="3E","3E",IF(COUNT(DRAFT!N346,DRAFT!R346)&gt;0,DRAFT!S346,""))))</f>
        <v/>
      </c>
      <c r="F344" s="2" t="str">
        <f>IF(COUNT($A344)=0,"",IF(E344="3E","3E",IF(E344="","I",LOOKUP(E344/G$2,{0,0.4,0.45,0.5,0.55,0.6,0.65,0.7,0.75,0.8,1},{"F","D","C","C+","B-","B","B+","A-","A","A+"}))))</f>
        <v/>
      </c>
      <c r="G344" s="1" t="str">
        <f>IF(COUNT($A344)=0,"",IF(E344="","--",IF(E344="3E","3E",LOOKUP(E344/G$2,{0,0.4,0.45,0.5,0.55,0.6,0.65,0.7,0.75,0.8,1},{0,2,2.25,2.5,2.75,3,3.25,3.5,3.75,4}))))</f>
        <v/>
      </c>
      <c r="H344" s="2" t="str">
        <f>IF(COUNT($A344)=0,"",IF($A344&lt;&gt;DRAFT!$B346,"ERR",IF(DRAFT!AA346="3E","3E",IF(COUNT(DRAFT!W346,DRAFT!AA346)&gt;0,DRAFT!AB346,""))))</f>
        <v/>
      </c>
      <c r="I344" s="2" t="str">
        <f>IF(COUNT($A344)=0,"",IF(H344="3E","3E",IF(H344="","I",LOOKUP(H344/J$2,{0,0.4,0.45,0.5,0.55,0.6,0.65,0.7,0.75,0.8,1},{"F","D","C","C+","B-","B","B+","A-","A","A+"}))))</f>
        <v/>
      </c>
      <c r="J344" s="1" t="str">
        <f>IF(COUNT($A344)=0,"",IF(H344="","--",IF(H344="3E","3E",LOOKUP(H344/J$2,{0,0.4,0.45,0.5,0.55,0.6,0.65,0.7,0.75,0.8,1},{0,2,2.25,2.5,2.75,3,3.25,3.5,3.75,4}))))</f>
        <v/>
      </c>
      <c r="K344" s="2" t="str">
        <f>IF(COUNT($A344)=0,"",IF($A344&lt;&gt;DRAFT!$B346,"ERR",IF(DRAFT!AJ346="3E","3E",IF(COUNT(DRAFT!AF346,DRAFT!AJ346)&gt;0,DRAFT!AK346,""))))</f>
        <v/>
      </c>
      <c r="L344" s="2" t="str">
        <f>IF(COUNT($A344)=0,"",IF(K344="3E","3E",IF(K344="","I",LOOKUP(K344/M$2,{0,0.4,0.45,0.5,0.55,0.6,0.65,0.7,0.75,0.8,1},{"F","D","C","C+","B-","B","B+","A-","A","A+"}))))</f>
        <v/>
      </c>
      <c r="M344" s="1" t="str">
        <f>IF(COUNT($A344)=0,"",IF(K344="","--",IF(K344="3E","3E",LOOKUP(K344/M$2,{0,0.4,0.45,0.5,0.55,0.6,0.65,0.7,0.75,0.8,1},{0,2,2.25,2.5,2.75,3,3.25,3.5,3.75,4}))))</f>
        <v/>
      </c>
      <c r="N344" s="2" t="str">
        <f>IF(COUNT($A344)=0,"",IF($A344&lt;&gt;DRAFT!$B346,"ERR",IF(DRAFT!AS346="3E","3E",IF(COUNT(DRAFT!AO346,DRAFT!AS346)&gt;0,DRAFT!AT346,""))))</f>
        <v/>
      </c>
      <c r="O344" s="2" t="str">
        <f>IF(COUNT($A344)=0,"",IF(N344="3E","3E",IF(N344="","I",LOOKUP(N344/P$2,{0,0.4,0.45,0.5,0.55,0.6,0.65,0.7,0.75,0.8,1},{"F","D","C","C+","B-","B","B+","A-","A","A+"}))))</f>
        <v/>
      </c>
      <c r="P344" s="1" t="str">
        <f>IF(COUNT($A344)=0,"",IF(N344="","--",IF(N344="3E","3E",LOOKUP(N344/P$2,{0,0.4,0.45,0.5,0.55,0.6,0.65,0.7,0.75,0.8,1},{0,2,2.25,2.5,2.75,3,3.25,3.5,3.75,4}))))</f>
        <v/>
      </c>
      <c r="Q344" s="2" t="str">
        <f>IF(COUNT($A344)=0,"",IF($A344&lt;&gt;DRAFT!$B346,"ERR",IF(DRAFT!BB346="3E","3E",IF(COUNT(DRAFT!AX346,DRAFT!BB346)&gt;0,DRAFT!BC346,""))))</f>
        <v/>
      </c>
      <c r="R344" s="2" t="str">
        <f>IF(COUNT($A344)=0,"",IF(Q344="3E","3E",IF(Q344="","I",LOOKUP(Q344/S$2,{0,0.4,0.45,0.5,0.55,0.6,0.65,0.7,0.75,0.8,1},{"F","D","C","C+","B-","B","B+","A-","A","A+"}))))</f>
        <v/>
      </c>
      <c r="S344" s="1" t="str">
        <f>IF(COUNT($A344)=0,"",IF(Q344="","--",IF(Q344="3E","3E",LOOKUP(Q344/S$2,{0,0.4,0.45,0.5,0.55,0.6,0.65,0.7,0.75,0.8,1},{0,2,2.25,2.5,2.75,3,3.25,3.5,3.75,4}))))</f>
        <v/>
      </c>
      <c r="T344" s="2" t="str">
        <f>IF(COUNT($A344)=0,"",IF($A344&lt;&gt;DRAFT!$B346,"ERR",IF(DRAFT!BK346="3E","3E",IF(COUNT(DRAFT!BG346,DRAFT!BK346)&gt;0,DRAFT!BL346,""))))</f>
        <v/>
      </c>
      <c r="U344" s="2" t="str">
        <f>IF(COUNT($A344)=0,"",IF(T344="3E","3E",IF(T344="","I",LOOKUP(T344/V$2,{0,0.4,0.45,0.5,0.55,0.6,0.65,0.7,0.75,0.8,1},{"F","D","C","C+","B-","B","B+","A-","A","A+"}))))</f>
        <v/>
      </c>
      <c r="V344" s="1" t="str">
        <f>IF(COUNT($A344)=0,"",IF(T344="","--",IF(T344="3E","3E",LOOKUP(T344/V$2,{0,0.4,0.45,0.5,0.55,0.6,0.65,0.7,0.75,0.8,1},{0,2,2.25,2.5,2.75,3,3.25,3.5,3.75,4}))))</f>
        <v/>
      </c>
      <c r="W344" s="2" t="str">
        <f>IF(COUNT($A344)=0,"",IF($A344&lt;&gt;DRAFT!$B346,"ERR",IF(DRAFT!BT346="3E","3E",IF(COUNT(DRAFT!BP346,DRAFT!BT346)&gt;0,DRAFT!BU346,""))))</f>
        <v/>
      </c>
      <c r="X344" s="2" t="str">
        <f>IF(COUNT($A344)=0,"",IF(W344="3E","3E",IF(W344="","I",LOOKUP(W344/Y$2,{0,0.4,0.45,0.5,0.55,0.6,0.65,0.7,0.75,0.8,1},{"F","D","C","C+","B-","B","B+","A-","A","A+"}))))</f>
        <v/>
      </c>
      <c r="Y344" s="1" t="str">
        <f>IF(COUNT($A344)=0,"",IF(W344="","--",IF(W344="3E","3E",LOOKUP(W344/Y$2,{0,0.4,0.45,0.5,0.55,0.6,0.65,0.7,0.75,0.8,1},{0,2,2.25,2.5,2.75,3,3.25,3.5,3.75,4}))))</f>
        <v/>
      </c>
      <c r="Z344" s="2" t="str">
        <f>IF(COUNT($A344)=0,"",IF($A344&lt;&gt;DRAFT!$B346,"ERR",IF(DRAFT!CC346="3E","3E",IF(COUNT(DRAFT!BY346,DRAFT!CC346)&gt;0,DRAFT!CD346,""))))</f>
        <v/>
      </c>
      <c r="AA344" s="2" t="str">
        <f>IF(COUNT($A344)=0,"",IF(Z344="3E","3E",IF(Z344="","I",LOOKUP(Z344/AB$2,{0,0.4,0.45,0.5,0.55,0.6,0.65,0.7,0.75,0.8,1},{"F","D","C","C+","B-","B","B+","A-","A","A+"}))))</f>
        <v/>
      </c>
      <c r="AB344" s="1" t="str">
        <f>IF(COUNT($A344)=0,"",IF(Z344="","--",IF(Z344="3E","3E",LOOKUP(Z344/AB$2,{0,0.4,0.45,0.5,0.55,0.6,0.65,0.7,0.75,0.8,1},{0,2,2.25,2.5,2.75,3,3.25,3.5,3.75,4}))))</f>
        <v/>
      </c>
      <c r="AC344" s="2" t="str">
        <f>IF(COUNT($A344)=0,"",IF($A344&lt;&gt;DRAFT!$B346,"ERR",IF(DRAFT!CF346&gt;0,DRAFT!CF346,"")))</f>
        <v/>
      </c>
      <c r="AD344" s="2" t="str">
        <f>IF(COUNT($A344)=0,"",IF(AC344="3E","3E",IF(AC344="","I",LOOKUP(AC344/AE$2,{0,0.4,0.45,0.5,0.55,0.6,0.65,0.7,0.75,0.8,1},{"F","D","C","C+","B-","B","B+","A-","A","A+"}))))</f>
        <v/>
      </c>
      <c r="AE344" s="1" t="str">
        <f>IF(COUNT($A344)=0,"",IF(AC344="","--",IF(AC344="3E","3E",LOOKUP(AC344/AE$2,{0,0.4,0.45,0.5,0.55,0.6,0.65,0.7,0.75,0.8,1},{0,2,2.25,2.5,2.75,3,3.25,3.5,3.75,4}))))</f>
        <v/>
      </c>
      <c r="AF344" s="2" t="str">
        <f>IF(COUNT($A344)=0,"",IF($A344&lt;&gt;DRAFT!$B346,"ERR",IF(DRAFT!CI346&gt;0,DRAFT!CK346,"")))</f>
        <v/>
      </c>
      <c r="AG344" s="2" t="str">
        <f>IF(COUNT($A344)=0,"",IF(AF344="3E","3E",IF(AF344="","I",LOOKUP(AF344/AH$2,{0,0.4,0.45,0.5,0.55,0.6,0.65,0.7,0.75,0.8,1},{"F","D","C","C+","B-","B","B+","A-","A","A+"}))))</f>
        <v/>
      </c>
      <c r="AH344" s="1" t="str">
        <f>IF(COUNT($A344)=0,"",IF(AF344="","--",IF(AF344="3E","3E",LOOKUP(AF344/AH$2,{0,0.4,0.45,0.5,0.55,0.6,0.65,0.7,0.75,0.8,1},{0,2,2.25,2.5,2.75,3,3.25,3.5,3.75,4}))))</f>
        <v/>
      </c>
      <c r="AI344" s="2" t="str">
        <f>IF($A344&lt;&gt;DRAFT!$B346,"ERR",IF(OR(COUNT($A344)=0,COUNT(DRAFT!CL346:CN346,DRAFT!CP346:CR346)=0),"",CEILING(SUM(DRAFT!CO346,DRAFT!CS346,DRAFT!CT346),1)))</f>
        <v/>
      </c>
      <c r="AJ344" s="2" t="str">
        <f>IF(COUNT($A344)=0,"",IF(AI344="3E","3E",IF(AI344="","I",LOOKUP(AI344/AK$2,{0,0.4,0.45,0.5,0.55,0.6,0.65,0.7,0.75,0.8,1},{"F","D","C","C+","B-","B","B+","A-","A","A+"}))))</f>
        <v/>
      </c>
      <c r="AK344" s="1" t="str">
        <f>IF(COUNT($A344)=0,"",IF(AI344="","--",IF(AI344="3E","3E",LOOKUP(AI344/AK$2,{0,0.4,0.45,0.5,0.55,0.6,0.65,0.7,0.75,0.8,1},{0,2,2.25,2.5,2.75,3,3.25,3.5,3.75,4}))))</f>
        <v/>
      </c>
      <c r="AL344" s="4" t="str">
        <f>IF(OR(COUNT($A344)=0,COUNT(B344:AK344)=0),"",IF(COUNTIF(B344:AK344,"3E")&gt;0,"3E",IF(DRAFT!$A346="R",TRUNC(SUMPRODUCT(RGP,RCP)/TCP,3),TRUNC((SUMPRODUCT(--(IMDGP&gt;0)*IMDGP,IMCP)+CEILING(DRAFT!$DB346*42,0.25))/TCP,3))))</f>
        <v/>
      </c>
      <c r="AM344" s="2" t="str">
        <f>IF(OR(COUNT($A344)=0,COUNT(B344:AK344)=0),"",IF(COUNTIF(B344:AK344,"3E")&gt;0,"3E",IF(DRAFT!$A346="R",SUMPRODUCT(--(RGP&gt;=2),RCP),SUMPRODUCT(--(IMDGP&gt;0),--(IMGP=0),IMCP)+DRAFT!$DC346)))</f>
        <v/>
      </c>
      <c r="AN344" s="67" t="str">
        <f>IF(AL344="3E","3E",IF(COUNT($A344)=0,"",IF(COUNT(AI344)=0,"--",ROUND(((CEILING(DRAFT!$CV346*38,0.25)+CEILING(DRAFT!$CX346*38,0.25)+CEILING(DRAFT!$CZ346*42,0.25)+CEILING($AL344*42,0.25))/160),2))))</f>
        <v/>
      </c>
      <c r="AO344" s="2" t="str">
        <f>IF(AN344="3E","3E",IF(COUNT($A344)=0,"",IF(COUNT(AN344)=0,"I",LOOKUP(AN344,{0,2,2.25,2.5,2.75,3,3.25,3.5,3.75,4},{"F","D","C","C+","B-","B","B+","A-","A","A+"}))))</f>
        <v/>
      </c>
      <c r="AP344" s="2" t="str">
        <f>IF(AN344="3E","3E",IF(OR(COUNT(A344)=0,COUNT(AN344)=0),"",DRAFT!CW346+DRAFT!CY346+DRAFT!DA346+N(TABULATION!AM344)))</f>
        <v/>
      </c>
      <c r="AQ344" s="2" t="str">
        <f>IF(OR(COUNT($A344)=0,COUNT(B344:AK344)=0),"",IF(COUNTIF(B344:AM344,"3E")&gt;0,"3E",IF(AND(DRAFT!$A346="IM",OR($AL344&gt;DRAFT!$DB346,$AM344&gt;DRAFT!$DC346)),"IMPROVED",IF(AND(DRAFT!$A346="IM",$AL344&lt;=DRAFT!$DB346,$AM344&lt;=DRAFT!$DC346),"NOT IMPROVED",IF(AND(DRAFT!CU346="S",AH344&gt;=2,AK344&gt;=2,AN344&gt;=2.5,AP344&gt;=144),"PASS","FAIL")))))</f>
        <v/>
      </c>
      <c r="AR344" s="2" t="str">
        <f t="shared" si="10"/>
        <v/>
      </c>
      <c r="AS344" s="2" t="str">
        <f t="shared" si="11"/>
        <v/>
      </c>
    </row>
    <row r="345" spans="1:45" ht="18.95" customHeight="1" x14ac:dyDescent="0.25">
      <c r="A345" s="3" t="str">
        <f>IF(DRAFT!$B347="","",DRAFT!$B347)</f>
        <v/>
      </c>
      <c r="B345" s="2" t="str">
        <f>IF(COUNT($A345)=0,"",IF($A345&lt;&gt;DRAFT!$B347,"ERR",IF(DRAFT!I347="3E","3E",IF(COUNT(DRAFT!E347,DRAFT!I347)&gt;0,DRAFT!J347,""))))</f>
        <v/>
      </c>
      <c r="C345" s="2" t="str">
        <f>IF(COUNT($A345)=0,"",IF(B345="3E","3E",IF(B345="","I",LOOKUP(B345/D$2,{0,0.4,0.45,0.5,0.55,0.6,0.65,0.7,0.75,0.8,1},{"F","D","C","C+","B-","B","B+","A-","A","A+"}))))</f>
        <v/>
      </c>
      <c r="D345" s="1" t="str">
        <f>IF(COUNT($A345)=0,"",IF(B345="","--",IF(B345="3E","3E",LOOKUP(B345/D$2,{0,0.4,0.45,0.5,0.55,0.6,0.65,0.7,0.75,0.8,1},{0,2,2.25,2.5,2.75,3,3.25,3.5,3.75,4}))))</f>
        <v/>
      </c>
      <c r="E345" s="2" t="str">
        <f>IF(COUNT($A345)=0,"",IF($A345&lt;&gt;DRAFT!$B347,"ERR",IF(DRAFT!R347="3E","3E",IF(COUNT(DRAFT!N347,DRAFT!R347)&gt;0,DRAFT!S347,""))))</f>
        <v/>
      </c>
      <c r="F345" s="2" t="str">
        <f>IF(COUNT($A345)=0,"",IF(E345="3E","3E",IF(E345="","I",LOOKUP(E345/G$2,{0,0.4,0.45,0.5,0.55,0.6,0.65,0.7,0.75,0.8,1},{"F","D","C","C+","B-","B","B+","A-","A","A+"}))))</f>
        <v/>
      </c>
      <c r="G345" s="1" t="str">
        <f>IF(COUNT($A345)=0,"",IF(E345="","--",IF(E345="3E","3E",LOOKUP(E345/G$2,{0,0.4,0.45,0.5,0.55,0.6,0.65,0.7,0.75,0.8,1},{0,2,2.25,2.5,2.75,3,3.25,3.5,3.75,4}))))</f>
        <v/>
      </c>
      <c r="H345" s="2" t="str">
        <f>IF(COUNT($A345)=0,"",IF($A345&lt;&gt;DRAFT!$B347,"ERR",IF(DRAFT!AA347="3E","3E",IF(COUNT(DRAFT!W347,DRAFT!AA347)&gt;0,DRAFT!AB347,""))))</f>
        <v/>
      </c>
      <c r="I345" s="2" t="str">
        <f>IF(COUNT($A345)=0,"",IF(H345="3E","3E",IF(H345="","I",LOOKUP(H345/J$2,{0,0.4,0.45,0.5,0.55,0.6,0.65,0.7,0.75,0.8,1},{"F","D","C","C+","B-","B","B+","A-","A","A+"}))))</f>
        <v/>
      </c>
      <c r="J345" s="1" t="str">
        <f>IF(COUNT($A345)=0,"",IF(H345="","--",IF(H345="3E","3E",LOOKUP(H345/J$2,{0,0.4,0.45,0.5,0.55,0.6,0.65,0.7,0.75,0.8,1},{0,2,2.25,2.5,2.75,3,3.25,3.5,3.75,4}))))</f>
        <v/>
      </c>
      <c r="K345" s="2" t="str">
        <f>IF(COUNT($A345)=0,"",IF($A345&lt;&gt;DRAFT!$B347,"ERR",IF(DRAFT!AJ347="3E","3E",IF(COUNT(DRAFT!AF347,DRAFT!AJ347)&gt;0,DRAFT!AK347,""))))</f>
        <v/>
      </c>
      <c r="L345" s="2" t="str">
        <f>IF(COUNT($A345)=0,"",IF(K345="3E","3E",IF(K345="","I",LOOKUP(K345/M$2,{0,0.4,0.45,0.5,0.55,0.6,0.65,0.7,0.75,0.8,1},{"F","D","C","C+","B-","B","B+","A-","A","A+"}))))</f>
        <v/>
      </c>
      <c r="M345" s="1" t="str">
        <f>IF(COUNT($A345)=0,"",IF(K345="","--",IF(K345="3E","3E",LOOKUP(K345/M$2,{0,0.4,0.45,0.5,0.55,0.6,0.65,0.7,0.75,0.8,1},{0,2,2.25,2.5,2.75,3,3.25,3.5,3.75,4}))))</f>
        <v/>
      </c>
      <c r="N345" s="2" t="str">
        <f>IF(COUNT($A345)=0,"",IF($A345&lt;&gt;DRAFT!$B347,"ERR",IF(DRAFT!AS347="3E","3E",IF(COUNT(DRAFT!AO347,DRAFT!AS347)&gt;0,DRAFT!AT347,""))))</f>
        <v/>
      </c>
      <c r="O345" s="2" t="str">
        <f>IF(COUNT($A345)=0,"",IF(N345="3E","3E",IF(N345="","I",LOOKUP(N345/P$2,{0,0.4,0.45,0.5,0.55,0.6,0.65,0.7,0.75,0.8,1},{"F","D","C","C+","B-","B","B+","A-","A","A+"}))))</f>
        <v/>
      </c>
      <c r="P345" s="1" t="str">
        <f>IF(COUNT($A345)=0,"",IF(N345="","--",IF(N345="3E","3E",LOOKUP(N345/P$2,{0,0.4,0.45,0.5,0.55,0.6,0.65,0.7,0.75,0.8,1},{0,2,2.25,2.5,2.75,3,3.25,3.5,3.75,4}))))</f>
        <v/>
      </c>
      <c r="Q345" s="2" t="str">
        <f>IF(COUNT($A345)=0,"",IF($A345&lt;&gt;DRAFT!$B347,"ERR",IF(DRAFT!BB347="3E","3E",IF(COUNT(DRAFT!AX347,DRAFT!BB347)&gt;0,DRAFT!BC347,""))))</f>
        <v/>
      </c>
      <c r="R345" s="2" t="str">
        <f>IF(COUNT($A345)=0,"",IF(Q345="3E","3E",IF(Q345="","I",LOOKUP(Q345/S$2,{0,0.4,0.45,0.5,0.55,0.6,0.65,0.7,0.75,0.8,1},{"F","D","C","C+","B-","B","B+","A-","A","A+"}))))</f>
        <v/>
      </c>
      <c r="S345" s="1" t="str">
        <f>IF(COUNT($A345)=0,"",IF(Q345="","--",IF(Q345="3E","3E",LOOKUP(Q345/S$2,{0,0.4,0.45,0.5,0.55,0.6,0.65,0.7,0.75,0.8,1},{0,2,2.25,2.5,2.75,3,3.25,3.5,3.75,4}))))</f>
        <v/>
      </c>
      <c r="T345" s="2" t="str">
        <f>IF(COUNT($A345)=0,"",IF($A345&lt;&gt;DRAFT!$B347,"ERR",IF(DRAFT!BK347="3E","3E",IF(COUNT(DRAFT!BG347,DRAFT!BK347)&gt;0,DRAFT!BL347,""))))</f>
        <v/>
      </c>
      <c r="U345" s="2" t="str">
        <f>IF(COUNT($A345)=0,"",IF(T345="3E","3E",IF(T345="","I",LOOKUP(T345/V$2,{0,0.4,0.45,0.5,0.55,0.6,0.65,0.7,0.75,0.8,1},{"F","D","C","C+","B-","B","B+","A-","A","A+"}))))</f>
        <v/>
      </c>
      <c r="V345" s="1" t="str">
        <f>IF(COUNT($A345)=0,"",IF(T345="","--",IF(T345="3E","3E",LOOKUP(T345/V$2,{0,0.4,0.45,0.5,0.55,0.6,0.65,0.7,0.75,0.8,1},{0,2,2.25,2.5,2.75,3,3.25,3.5,3.75,4}))))</f>
        <v/>
      </c>
      <c r="W345" s="2" t="str">
        <f>IF(COUNT($A345)=0,"",IF($A345&lt;&gt;DRAFT!$B347,"ERR",IF(DRAFT!BT347="3E","3E",IF(COUNT(DRAFT!BP347,DRAFT!BT347)&gt;0,DRAFT!BU347,""))))</f>
        <v/>
      </c>
      <c r="X345" s="2" t="str">
        <f>IF(COUNT($A345)=0,"",IF(W345="3E","3E",IF(W345="","I",LOOKUP(W345/Y$2,{0,0.4,0.45,0.5,0.55,0.6,0.65,0.7,0.75,0.8,1},{"F","D","C","C+","B-","B","B+","A-","A","A+"}))))</f>
        <v/>
      </c>
      <c r="Y345" s="1" t="str">
        <f>IF(COUNT($A345)=0,"",IF(W345="","--",IF(W345="3E","3E",LOOKUP(W345/Y$2,{0,0.4,0.45,0.5,0.55,0.6,0.65,0.7,0.75,0.8,1},{0,2,2.25,2.5,2.75,3,3.25,3.5,3.75,4}))))</f>
        <v/>
      </c>
      <c r="Z345" s="2" t="str">
        <f>IF(COUNT($A345)=0,"",IF($A345&lt;&gt;DRAFT!$B347,"ERR",IF(DRAFT!CC347="3E","3E",IF(COUNT(DRAFT!BY347,DRAFT!CC347)&gt;0,DRAFT!CD347,""))))</f>
        <v/>
      </c>
      <c r="AA345" s="2" t="str">
        <f>IF(COUNT($A345)=0,"",IF(Z345="3E","3E",IF(Z345="","I",LOOKUP(Z345/AB$2,{0,0.4,0.45,0.5,0.55,0.6,0.65,0.7,0.75,0.8,1},{"F","D","C","C+","B-","B","B+","A-","A","A+"}))))</f>
        <v/>
      </c>
      <c r="AB345" s="1" t="str">
        <f>IF(COUNT($A345)=0,"",IF(Z345="","--",IF(Z345="3E","3E",LOOKUP(Z345/AB$2,{0,0.4,0.45,0.5,0.55,0.6,0.65,0.7,0.75,0.8,1},{0,2,2.25,2.5,2.75,3,3.25,3.5,3.75,4}))))</f>
        <v/>
      </c>
      <c r="AC345" s="2" t="str">
        <f>IF(COUNT($A345)=0,"",IF($A345&lt;&gt;DRAFT!$B347,"ERR",IF(DRAFT!CF347&gt;0,DRAFT!CF347,"")))</f>
        <v/>
      </c>
      <c r="AD345" s="2" t="str">
        <f>IF(COUNT($A345)=0,"",IF(AC345="3E","3E",IF(AC345="","I",LOOKUP(AC345/AE$2,{0,0.4,0.45,0.5,0.55,0.6,0.65,0.7,0.75,0.8,1},{"F","D","C","C+","B-","B","B+","A-","A","A+"}))))</f>
        <v/>
      </c>
      <c r="AE345" s="1" t="str">
        <f>IF(COUNT($A345)=0,"",IF(AC345="","--",IF(AC345="3E","3E",LOOKUP(AC345/AE$2,{0,0.4,0.45,0.5,0.55,0.6,0.65,0.7,0.75,0.8,1},{0,2,2.25,2.5,2.75,3,3.25,3.5,3.75,4}))))</f>
        <v/>
      </c>
      <c r="AF345" s="2" t="str">
        <f>IF(COUNT($A345)=0,"",IF($A345&lt;&gt;DRAFT!$B347,"ERR",IF(DRAFT!CI347&gt;0,DRAFT!CK347,"")))</f>
        <v/>
      </c>
      <c r="AG345" s="2" t="str">
        <f>IF(COUNT($A345)=0,"",IF(AF345="3E","3E",IF(AF345="","I",LOOKUP(AF345/AH$2,{0,0.4,0.45,0.5,0.55,0.6,0.65,0.7,0.75,0.8,1},{"F","D","C","C+","B-","B","B+","A-","A","A+"}))))</f>
        <v/>
      </c>
      <c r="AH345" s="1" t="str">
        <f>IF(COUNT($A345)=0,"",IF(AF345="","--",IF(AF345="3E","3E",LOOKUP(AF345/AH$2,{0,0.4,0.45,0.5,0.55,0.6,0.65,0.7,0.75,0.8,1},{0,2,2.25,2.5,2.75,3,3.25,3.5,3.75,4}))))</f>
        <v/>
      </c>
      <c r="AI345" s="2" t="str">
        <f>IF($A345&lt;&gt;DRAFT!$B347,"ERR",IF(OR(COUNT($A345)=0,COUNT(DRAFT!CL347:CN347,DRAFT!CP347:CR347)=0),"",CEILING(SUM(DRAFT!CO347,DRAFT!CS347,DRAFT!CT347),1)))</f>
        <v/>
      </c>
      <c r="AJ345" s="2" t="str">
        <f>IF(COUNT($A345)=0,"",IF(AI345="3E","3E",IF(AI345="","I",LOOKUP(AI345/AK$2,{0,0.4,0.45,0.5,0.55,0.6,0.65,0.7,0.75,0.8,1},{"F","D","C","C+","B-","B","B+","A-","A","A+"}))))</f>
        <v/>
      </c>
      <c r="AK345" s="1" t="str">
        <f>IF(COUNT($A345)=0,"",IF(AI345="","--",IF(AI345="3E","3E",LOOKUP(AI345/AK$2,{0,0.4,0.45,0.5,0.55,0.6,0.65,0.7,0.75,0.8,1},{0,2,2.25,2.5,2.75,3,3.25,3.5,3.75,4}))))</f>
        <v/>
      </c>
      <c r="AL345" s="4" t="str">
        <f>IF(OR(COUNT($A345)=0,COUNT(B345:AK345)=0),"",IF(COUNTIF(B345:AK345,"3E")&gt;0,"3E",IF(DRAFT!$A347="R",TRUNC(SUMPRODUCT(RGP,RCP)/TCP,3),TRUNC((SUMPRODUCT(--(IMDGP&gt;0)*IMDGP,IMCP)+CEILING(DRAFT!$DB347*42,0.25))/TCP,3))))</f>
        <v/>
      </c>
      <c r="AM345" s="2" t="str">
        <f>IF(OR(COUNT($A345)=0,COUNT(B345:AK345)=0),"",IF(COUNTIF(B345:AK345,"3E")&gt;0,"3E",IF(DRAFT!$A347="R",SUMPRODUCT(--(RGP&gt;=2),RCP),SUMPRODUCT(--(IMDGP&gt;0),--(IMGP=0),IMCP)+DRAFT!$DC347)))</f>
        <v/>
      </c>
      <c r="AN345" s="67" t="str">
        <f>IF(AL345="3E","3E",IF(COUNT($A345)=0,"",IF(COUNT(AI345)=0,"--",ROUND(((CEILING(DRAFT!$CV347*38,0.25)+CEILING(DRAFT!$CX347*38,0.25)+CEILING(DRAFT!$CZ347*42,0.25)+CEILING($AL345*42,0.25))/160),2))))</f>
        <v/>
      </c>
      <c r="AO345" s="2" t="str">
        <f>IF(AN345="3E","3E",IF(COUNT($A345)=0,"",IF(COUNT(AN345)=0,"I",LOOKUP(AN345,{0,2,2.25,2.5,2.75,3,3.25,3.5,3.75,4},{"F","D","C","C+","B-","B","B+","A-","A","A+"}))))</f>
        <v/>
      </c>
      <c r="AP345" s="2" t="str">
        <f>IF(AN345="3E","3E",IF(OR(COUNT(A345)=0,COUNT(AN345)=0),"",DRAFT!CW347+DRAFT!CY347+DRAFT!DA347+N(TABULATION!AM345)))</f>
        <v/>
      </c>
      <c r="AQ345" s="2" t="str">
        <f>IF(OR(COUNT($A345)=0,COUNT(B345:AK345)=0),"",IF(COUNTIF(B345:AM345,"3E")&gt;0,"3E",IF(AND(DRAFT!$A347="IM",OR($AL345&gt;DRAFT!$DB347,$AM345&gt;DRAFT!$DC347)),"IMPROVED",IF(AND(DRAFT!$A347="IM",$AL345&lt;=DRAFT!$DB347,$AM345&lt;=DRAFT!$DC347),"NOT IMPROVED",IF(AND(DRAFT!CU347="S",AH345&gt;=2,AK345&gt;=2,AN345&gt;=2.5,AP345&gt;=144),"PASS","FAIL")))))</f>
        <v/>
      </c>
      <c r="AR345" s="2" t="str">
        <f t="shared" si="10"/>
        <v/>
      </c>
      <c r="AS345" s="2" t="str">
        <f t="shared" si="11"/>
        <v/>
      </c>
    </row>
    <row r="346" spans="1:45" ht="18.95" customHeight="1" x14ac:dyDescent="0.25">
      <c r="A346" s="3" t="str">
        <f>IF(DRAFT!$B348="","",DRAFT!$B348)</f>
        <v/>
      </c>
      <c r="B346" s="2" t="str">
        <f>IF(COUNT($A346)=0,"",IF($A346&lt;&gt;DRAFT!$B348,"ERR",IF(DRAFT!I348="3E","3E",IF(COUNT(DRAFT!E348,DRAFT!I348)&gt;0,DRAFT!J348,""))))</f>
        <v/>
      </c>
      <c r="C346" s="2" t="str">
        <f>IF(COUNT($A346)=0,"",IF(B346="3E","3E",IF(B346="","I",LOOKUP(B346/D$2,{0,0.4,0.45,0.5,0.55,0.6,0.65,0.7,0.75,0.8,1},{"F","D","C","C+","B-","B","B+","A-","A","A+"}))))</f>
        <v/>
      </c>
      <c r="D346" s="1" t="str">
        <f>IF(COUNT($A346)=0,"",IF(B346="","--",IF(B346="3E","3E",LOOKUP(B346/D$2,{0,0.4,0.45,0.5,0.55,0.6,0.65,0.7,0.75,0.8,1},{0,2,2.25,2.5,2.75,3,3.25,3.5,3.75,4}))))</f>
        <v/>
      </c>
      <c r="E346" s="2" t="str">
        <f>IF(COUNT($A346)=0,"",IF($A346&lt;&gt;DRAFT!$B348,"ERR",IF(DRAFT!R348="3E","3E",IF(COUNT(DRAFT!N348,DRAFT!R348)&gt;0,DRAFT!S348,""))))</f>
        <v/>
      </c>
      <c r="F346" s="2" t="str">
        <f>IF(COUNT($A346)=0,"",IF(E346="3E","3E",IF(E346="","I",LOOKUP(E346/G$2,{0,0.4,0.45,0.5,0.55,0.6,0.65,0.7,0.75,0.8,1},{"F","D","C","C+","B-","B","B+","A-","A","A+"}))))</f>
        <v/>
      </c>
      <c r="G346" s="1" t="str">
        <f>IF(COUNT($A346)=0,"",IF(E346="","--",IF(E346="3E","3E",LOOKUP(E346/G$2,{0,0.4,0.45,0.5,0.55,0.6,0.65,0.7,0.75,0.8,1},{0,2,2.25,2.5,2.75,3,3.25,3.5,3.75,4}))))</f>
        <v/>
      </c>
      <c r="H346" s="2" t="str">
        <f>IF(COUNT($A346)=0,"",IF($A346&lt;&gt;DRAFT!$B348,"ERR",IF(DRAFT!AA348="3E","3E",IF(COUNT(DRAFT!W348,DRAFT!AA348)&gt;0,DRAFT!AB348,""))))</f>
        <v/>
      </c>
      <c r="I346" s="2" t="str">
        <f>IF(COUNT($A346)=0,"",IF(H346="3E","3E",IF(H346="","I",LOOKUP(H346/J$2,{0,0.4,0.45,0.5,0.55,0.6,0.65,0.7,0.75,0.8,1},{"F","D","C","C+","B-","B","B+","A-","A","A+"}))))</f>
        <v/>
      </c>
      <c r="J346" s="1" t="str">
        <f>IF(COUNT($A346)=0,"",IF(H346="","--",IF(H346="3E","3E",LOOKUP(H346/J$2,{0,0.4,0.45,0.5,0.55,0.6,0.65,0.7,0.75,0.8,1},{0,2,2.25,2.5,2.75,3,3.25,3.5,3.75,4}))))</f>
        <v/>
      </c>
      <c r="K346" s="2" t="str">
        <f>IF(COUNT($A346)=0,"",IF($A346&lt;&gt;DRAFT!$B348,"ERR",IF(DRAFT!AJ348="3E","3E",IF(COUNT(DRAFT!AF348,DRAFT!AJ348)&gt;0,DRAFT!AK348,""))))</f>
        <v/>
      </c>
      <c r="L346" s="2" t="str">
        <f>IF(COUNT($A346)=0,"",IF(K346="3E","3E",IF(K346="","I",LOOKUP(K346/M$2,{0,0.4,0.45,0.5,0.55,0.6,0.65,0.7,0.75,0.8,1},{"F","D","C","C+","B-","B","B+","A-","A","A+"}))))</f>
        <v/>
      </c>
      <c r="M346" s="1" t="str">
        <f>IF(COUNT($A346)=0,"",IF(K346="","--",IF(K346="3E","3E",LOOKUP(K346/M$2,{0,0.4,0.45,0.5,0.55,0.6,0.65,0.7,0.75,0.8,1},{0,2,2.25,2.5,2.75,3,3.25,3.5,3.75,4}))))</f>
        <v/>
      </c>
      <c r="N346" s="2" t="str">
        <f>IF(COUNT($A346)=0,"",IF($A346&lt;&gt;DRAFT!$B348,"ERR",IF(DRAFT!AS348="3E","3E",IF(COUNT(DRAFT!AO348,DRAFT!AS348)&gt;0,DRAFT!AT348,""))))</f>
        <v/>
      </c>
      <c r="O346" s="2" t="str">
        <f>IF(COUNT($A346)=0,"",IF(N346="3E","3E",IF(N346="","I",LOOKUP(N346/P$2,{0,0.4,0.45,0.5,0.55,0.6,0.65,0.7,0.75,0.8,1},{"F","D","C","C+","B-","B","B+","A-","A","A+"}))))</f>
        <v/>
      </c>
      <c r="P346" s="1" t="str">
        <f>IF(COUNT($A346)=0,"",IF(N346="","--",IF(N346="3E","3E",LOOKUP(N346/P$2,{0,0.4,0.45,0.5,0.55,0.6,0.65,0.7,0.75,0.8,1},{0,2,2.25,2.5,2.75,3,3.25,3.5,3.75,4}))))</f>
        <v/>
      </c>
      <c r="Q346" s="2" t="str">
        <f>IF(COUNT($A346)=0,"",IF($A346&lt;&gt;DRAFT!$B348,"ERR",IF(DRAFT!BB348="3E","3E",IF(COUNT(DRAFT!AX348,DRAFT!BB348)&gt;0,DRAFT!BC348,""))))</f>
        <v/>
      </c>
      <c r="R346" s="2" t="str">
        <f>IF(COUNT($A346)=0,"",IF(Q346="3E","3E",IF(Q346="","I",LOOKUP(Q346/S$2,{0,0.4,0.45,0.5,0.55,0.6,0.65,0.7,0.75,0.8,1},{"F","D","C","C+","B-","B","B+","A-","A","A+"}))))</f>
        <v/>
      </c>
      <c r="S346" s="1" t="str">
        <f>IF(COUNT($A346)=0,"",IF(Q346="","--",IF(Q346="3E","3E",LOOKUP(Q346/S$2,{0,0.4,0.45,0.5,0.55,0.6,0.65,0.7,0.75,0.8,1},{0,2,2.25,2.5,2.75,3,3.25,3.5,3.75,4}))))</f>
        <v/>
      </c>
      <c r="T346" s="2" t="str">
        <f>IF(COUNT($A346)=0,"",IF($A346&lt;&gt;DRAFT!$B348,"ERR",IF(DRAFT!BK348="3E","3E",IF(COUNT(DRAFT!BG348,DRAFT!BK348)&gt;0,DRAFT!BL348,""))))</f>
        <v/>
      </c>
      <c r="U346" s="2" t="str">
        <f>IF(COUNT($A346)=0,"",IF(T346="3E","3E",IF(T346="","I",LOOKUP(T346/V$2,{0,0.4,0.45,0.5,0.55,0.6,0.65,0.7,0.75,0.8,1},{"F","D","C","C+","B-","B","B+","A-","A","A+"}))))</f>
        <v/>
      </c>
      <c r="V346" s="1" t="str">
        <f>IF(COUNT($A346)=0,"",IF(T346="","--",IF(T346="3E","3E",LOOKUP(T346/V$2,{0,0.4,0.45,0.5,0.55,0.6,0.65,0.7,0.75,0.8,1},{0,2,2.25,2.5,2.75,3,3.25,3.5,3.75,4}))))</f>
        <v/>
      </c>
      <c r="W346" s="2" t="str">
        <f>IF(COUNT($A346)=0,"",IF($A346&lt;&gt;DRAFT!$B348,"ERR",IF(DRAFT!BT348="3E","3E",IF(COUNT(DRAFT!BP348,DRAFT!BT348)&gt;0,DRAFT!BU348,""))))</f>
        <v/>
      </c>
      <c r="X346" s="2" t="str">
        <f>IF(COUNT($A346)=0,"",IF(W346="3E","3E",IF(W346="","I",LOOKUP(W346/Y$2,{0,0.4,0.45,0.5,0.55,0.6,0.65,0.7,0.75,0.8,1},{"F","D","C","C+","B-","B","B+","A-","A","A+"}))))</f>
        <v/>
      </c>
      <c r="Y346" s="1" t="str">
        <f>IF(COUNT($A346)=0,"",IF(W346="","--",IF(W346="3E","3E",LOOKUP(W346/Y$2,{0,0.4,0.45,0.5,0.55,0.6,0.65,0.7,0.75,0.8,1},{0,2,2.25,2.5,2.75,3,3.25,3.5,3.75,4}))))</f>
        <v/>
      </c>
      <c r="Z346" s="2" t="str">
        <f>IF(COUNT($A346)=0,"",IF($A346&lt;&gt;DRAFT!$B348,"ERR",IF(DRAFT!CC348="3E","3E",IF(COUNT(DRAFT!BY348,DRAFT!CC348)&gt;0,DRAFT!CD348,""))))</f>
        <v/>
      </c>
      <c r="AA346" s="2" t="str">
        <f>IF(COUNT($A346)=0,"",IF(Z346="3E","3E",IF(Z346="","I",LOOKUP(Z346/AB$2,{0,0.4,0.45,0.5,0.55,0.6,0.65,0.7,0.75,0.8,1},{"F","D","C","C+","B-","B","B+","A-","A","A+"}))))</f>
        <v/>
      </c>
      <c r="AB346" s="1" t="str">
        <f>IF(COUNT($A346)=0,"",IF(Z346="","--",IF(Z346="3E","3E",LOOKUP(Z346/AB$2,{0,0.4,0.45,0.5,0.55,0.6,0.65,0.7,0.75,0.8,1},{0,2,2.25,2.5,2.75,3,3.25,3.5,3.75,4}))))</f>
        <v/>
      </c>
      <c r="AC346" s="2" t="str">
        <f>IF(COUNT($A346)=0,"",IF($A346&lt;&gt;DRAFT!$B348,"ERR",IF(DRAFT!CF348&gt;0,DRAFT!CF348,"")))</f>
        <v/>
      </c>
      <c r="AD346" s="2" t="str">
        <f>IF(COUNT($A346)=0,"",IF(AC346="3E","3E",IF(AC346="","I",LOOKUP(AC346/AE$2,{0,0.4,0.45,0.5,0.55,0.6,0.65,0.7,0.75,0.8,1},{"F","D","C","C+","B-","B","B+","A-","A","A+"}))))</f>
        <v/>
      </c>
      <c r="AE346" s="1" t="str">
        <f>IF(COUNT($A346)=0,"",IF(AC346="","--",IF(AC346="3E","3E",LOOKUP(AC346/AE$2,{0,0.4,0.45,0.5,0.55,0.6,0.65,0.7,0.75,0.8,1},{0,2,2.25,2.5,2.75,3,3.25,3.5,3.75,4}))))</f>
        <v/>
      </c>
      <c r="AF346" s="2" t="str">
        <f>IF(COUNT($A346)=0,"",IF($A346&lt;&gt;DRAFT!$B348,"ERR",IF(DRAFT!CI348&gt;0,DRAFT!CK348,"")))</f>
        <v/>
      </c>
      <c r="AG346" s="2" t="str">
        <f>IF(COUNT($A346)=0,"",IF(AF346="3E","3E",IF(AF346="","I",LOOKUP(AF346/AH$2,{0,0.4,0.45,0.5,0.55,0.6,0.65,0.7,0.75,0.8,1},{"F","D","C","C+","B-","B","B+","A-","A","A+"}))))</f>
        <v/>
      </c>
      <c r="AH346" s="1" t="str">
        <f>IF(COUNT($A346)=0,"",IF(AF346="","--",IF(AF346="3E","3E",LOOKUP(AF346/AH$2,{0,0.4,0.45,0.5,0.55,0.6,0.65,0.7,0.75,0.8,1},{0,2,2.25,2.5,2.75,3,3.25,3.5,3.75,4}))))</f>
        <v/>
      </c>
      <c r="AI346" s="2" t="str">
        <f>IF($A346&lt;&gt;DRAFT!$B348,"ERR",IF(OR(COUNT($A346)=0,COUNT(DRAFT!CL348:CN348,DRAFT!CP348:CR348)=0),"",CEILING(SUM(DRAFT!CO348,DRAFT!CS348,DRAFT!CT348),1)))</f>
        <v/>
      </c>
      <c r="AJ346" s="2" t="str">
        <f>IF(COUNT($A346)=0,"",IF(AI346="3E","3E",IF(AI346="","I",LOOKUP(AI346/AK$2,{0,0.4,0.45,0.5,0.55,0.6,0.65,0.7,0.75,0.8,1},{"F","D","C","C+","B-","B","B+","A-","A","A+"}))))</f>
        <v/>
      </c>
      <c r="AK346" s="1" t="str">
        <f>IF(COUNT($A346)=0,"",IF(AI346="","--",IF(AI346="3E","3E",LOOKUP(AI346/AK$2,{0,0.4,0.45,0.5,0.55,0.6,0.65,0.7,0.75,0.8,1},{0,2,2.25,2.5,2.75,3,3.25,3.5,3.75,4}))))</f>
        <v/>
      </c>
      <c r="AL346" s="4" t="str">
        <f>IF(OR(COUNT($A346)=0,COUNT(B346:AK346)=0),"",IF(COUNTIF(B346:AK346,"3E")&gt;0,"3E",IF(DRAFT!$A348="R",TRUNC(SUMPRODUCT(RGP,RCP)/TCP,3),TRUNC((SUMPRODUCT(--(IMDGP&gt;0)*IMDGP,IMCP)+CEILING(DRAFT!$DB348*42,0.25))/TCP,3))))</f>
        <v/>
      </c>
      <c r="AM346" s="2" t="str">
        <f>IF(OR(COUNT($A346)=0,COUNT(B346:AK346)=0),"",IF(COUNTIF(B346:AK346,"3E")&gt;0,"3E",IF(DRAFT!$A348="R",SUMPRODUCT(--(RGP&gt;=2),RCP),SUMPRODUCT(--(IMDGP&gt;0),--(IMGP=0),IMCP)+DRAFT!$DC348)))</f>
        <v/>
      </c>
      <c r="AN346" s="67" t="str">
        <f>IF(AL346="3E","3E",IF(COUNT($A346)=0,"",IF(COUNT(AI346)=0,"--",ROUND(((CEILING(DRAFT!$CV348*38,0.25)+CEILING(DRAFT!$CX348*38,0.25)+CEILING(DRAFT!$CZ348*42,0.25)+CEILING($AL346*42,0.25))/160),2))))</f>
        <v/>
      </c>
      <c r="AO346" s="2" t="str">
        <f>IF(AN346="3E","3E",IF(COUNT($A346)=0,"",IF(COUNT(AN346)=0,"I",LOOKUP(AN346,{0,2,2.25,2.5,2.75,3,3.25,3.5,3.75,4},{"F","D","C","C+","B-","B","B+","A-","A","A+"}))))</f>
        <v/>
      </c>
      <c r="AP346" s="2" t="str">
        <f>IF(AN346="3E","3E",IF(OR(COUNT(A346)=0,COUNT(AN346)=0),"",DRAFT!CW348+DRAFT!CY348+DRAFT!DA348+N(TABULATION!AM346)))</f>
        <v/>
      </c>
      <c r="AQ346" s="2" t="str">
        <f>IF(OR(COUNT($A346)=0,COUNT(B346:AK346)=0),"",IF(COUNTIF(B346:AM346,"3E")&gt;0,"3E",IF(AND(DRAFT!$A348="IM",OR($AL346&gt;DRAFT!$DB348,$AM346&gt;DRAFT!$DC348)),"IMPROVED",IF(AND(DRAFT!$A348="IM",$AL346&lt;=DRAFT!$DB348,$AM346&lt;=DRAFT!$DC348),"NOT IMPROVED",IF(AND(DRAFT!CU348="S",AH346&gt;=2,AK346&gt;=2,AN346&gt;=2.5,AP346&gt;=144),"PASS","FAIL")))))</f>
        <v/>
      </c>
      <c r="AR346" s="2" t="str">
        <f t="shared" si="10"/>
        <v/>
      </c>
      <c r="AS346" s="2" t="str">
        <f t="shared" si="11"/>
        <v/>
      </c>
    </row>
    <row r="347" spans="1:45" ht="18.95" customHeight="1" x14ac:dyDescent="0.25">
      <c r="A347" s="3" t="str">
        <f>IF(DRAFT!$B349="","",DRAFT!$B349)</f>
        <v/>
      </c>
      <c r="B347" s="2" t="str">
        <f>IF(COUNT($A347)=0,"",IF($A347&lt;&gt;DRAFT!$B349,"ERR",IF(DRAFT!I349="3E","3E",IF(COUNT(DRAFT!E349,DRAFT!I349)&gt;0,DRAFT!J349,""))))</f>
        <v/>
      </c>
      <c r="C347" s="2" t="str">
        <f>IF(COUNT($A347)=0,"",IF(B347="3E","3E",IF(B347="","I",LOOKUP(B347/D$2,{0,0.4,0.45,0.5,0.55,0.6,0.65,0.7,0.75,0.8,1},{"F","D","C","C+","B-","B","B+","A-","A","A+"}))))</f>
        <v/>
      </c>
      <c r="D347" s="1" t="str">
        <f>IF(COUNT($A347)=0,"",IF(B347="","--",IF(B347="3E","3E",LOOKUP(B347/D$2,{0,0.4,0.45,0.5,0.55,0.6,0.65,0.7,0.75,0.8,1},{0,2,2.25,2.5,2.75,3,3.25,3.5,3.75,4}))))</f>
        <v/>
      </c>
      <c r="E347" s="2" t="str">
        <f>IF(COUNT($A347)=0,"",IF($A347&lt;&gt;DRAFT!$B349,"ERR",IF(DRAFT!R349="3E","3E",IF(COUNT(DRAFT!N349,DRAFT!R349)&gt;0,DRAFT!S349,""))))</f>
        <v/>
      </c>
      <c r="F347" s="2" t="str">
        <f>IF(COUNT($A347)=0,"",IF(E347="3E","3E",IF(E347="","I",LOOKUP(E347/G$2,{0,0.4,0.45,0.5,0.55,0.6,0.65,0.7,0.75,0.8,1},{"F","D","C","C+","B-","B","B+","A-","A","A+"}))))</f>
        <v/>
      </c>
      <c r="G347" s="1" t="str">
        <f>IF(COUNT($A347)=0,"",IF(E347="","--",IF(E347="3E","3E",LOOKUP(E347/G$2,{0,0.4,0.45,0.5,0.55,0.6,0.65,0.7,0.75,0.8,1},{0,2,2.25,2.5,2.75,3,3.25,3.5,3.75,4}))))</f>
        <v/>
      </c>
      <c r="H347" s="2" t="str">
        <f>IF(COUNT($A347)=0,"",IF($A347&lt;&gt;DRAFT!$B349,"ERR",IF(DRAFT!AA349="3E","3E",IF(COUNT(DRAFT!W349,DRAFT!AA349)&gt;0,DRAFT!AB349,""))))</f>
        <v/>
      </c>
      <c r="I347" s="2" t="str">
        <f>IF(COUNT($A347)=0,"",IF(H347="3E","3E",IF(H347="","I",LOOKUP(H347/J$2,{0,0.4,0.45,0.5,0.55,0.6,0.65,0.7,0.75,0.8,1},{"F","D","C","C+","B-","B","B+","A-","A","A+"}))))</f>
        <v/>
      </c>
      <c r="J347" s="1" t="str">
        <f>IF(COUNT($A347)=0,"",IF(H347="","--",IF(H347="3E","3E",LOOKUP(H347/J$2,{0,0.4,0.45,0.5,0.55,0.6,0.65,0.7,0.75,0.8,1},{0,2,2.25,2.5,2.75,3,3.25,3.5,3.75,4}))))</f>
        <v/>
      </c>
      <c r="K347" s="2" t="str">
        <f>IF(COUNT($A347)=0,"",IF($A347&lt;&gt;DRAFT!$B349,"ERR",IF(DRAFT!AJ349="3E","3E",IF(COUNT(DRAFT!AF349,DRAFT!AJ349)&gt;0,DRAFT!AK349,""))))</f>
        <v/>
      </c>
      <c r="L347" s="2" t="str">
        <f>IF(COUNT($A347)=0,"",IF(K347="3E","3E",IF(K347="","I",LOOKUP(K347/M$2,{0,0.4,0.45,0.5,0.55,0.6,0.65,0.7,0.75,0.8,1},{"F","D","C","C+","B-","B","B+","A-","A","A+"}))))</f>
        <v/>
      </c>
      <c r="M347" s="1" t="str">
        <f>IF(COUNT($A347)=0,"",IF(K347="","--",IF(K347="3E","3E",LOOKUP(K347/M$2,{0,0.4,0.45,0.5,0.55,0.6,0.65,0.7,0.75,0.8,1},{0,2,2.25,2.5,2.75,3,3.25,3.5,3.75,4}))))</f>
        <v/>
      </c>
      <c r="N347" s="2" t="str">
        <f>IF(COUNT($A347)=0,"",IF($A347&lt;&gt;DRAFT!$B349,"ERR",IF(DRAFT!AS349="3E","3E",IF(COUNT(DRAFT!AO349,DRAFT!AS349)&gt;0,DRAFT!AT349,""))))</f>
        <v/>
      </c>
      <c r="O347" s="2" t="str">
        <f>IF(COUNT($A347)=0,"",IF(N347="3E","3E",IF(N347="","I",LOOKUP(N347/P$2,{0,0.4,0.45,0.5,0.55,0.6,0.65,0.7,0.75,0.8,1},{"F","D","C","C+","B-","B","B+","A-","A","A+"}))))</f>
        <v/>
      </c>
      <c r="P347" s="1" t="str">
        <f>IF(COUNT($A347)=0,"",IF(N347="","--",IF(N347="3E","3E",LOOKUP(N347/P$2,{0,0.4,0.45,0.5,0.55,0.6,0.65,0.7,0.75,0.8,1},{0,2,2.25,2.5,2.75,3,3.25,3.5,3.75,4}))))</f>
        <v/>
      </c>
      <c r="Q347" s="2" t="str">
        <f>IF(COUNT($A347)=0,"",IF($A347&lt;&gt;DRAFT!$B349,"ERR",IF(DRAFT!BB349="3E","3E",IF(COUNT(DRAFT!AX349,DRAFT!BB349)&gt;0,DRAFT!BC349,""))))</f>
        <v/>
      </c>
      <c r="R347" s="2" t="str">
        <f>IF(COUNT($A347)=0,"",IF(Q347="3E","3E",IF(Q347="","I",LOOKUP(Q347/S$2,{0,0.4,0.45,0.5,0.55,0.6,0.65,0.7,0.75,0.8,1},{"F","D","C","C+","B-","B","B+","A-","A","A+"}))))</f>
        <v/>
      </c>
      <c r="S347" s="1" t="str">
        <f>IF(COUNT($A347)=0,"",IF(Q347="","--",IF(Q347="3E","3E",LOOKUP(Q347/S$2,{0,0.4,0.45,0.5,0.55,0.6,0.65,0.7,0.75,0.8,1},{0,2,2.25,2.5,2.75,3,3.25,3.5,3.75,4}))))</f>
        <v/>
      </c>
      <c r="T347" s="2" t="str">
        <f>IF(COUNT($A347)=0,"",IF($A347&lt;&gt;DRAFT!$B349,"ERR",IF(DRAFT!BK349="3E","3E",IF(COUNT(DRAFT!BG349,DRAFT!BK349)&gt;0,DRAFT!BL349,""))))</f>
        <v/>
      </c>
      <c r="U347" s="2" t="str">
        <f>IF(COUNT($A347)=0,"",IF(T347="3E","3E",IF(T347="","I",LOOKUP(T347/V$2,{0,0.4,0.45,0.5,0.55,0.6,0.65,0.7,0.75,0.8,1},{"F","D","C","C+","B-","B","B+","A-","A","A+"}))))</f>
        <v/>
      </c>
      <c r="V347" s="1" t="str">
        <f>IF(COUNT($A347)=0,"",IF(T347="","--",IF(T347="3E","3E",LOOKUP(T347/V$2,{0,0.4,0.45,0.5,0.55,0.6,0.65,0.7,0.75,0.8,1},{0,2,2.25,2.5,2.75,3,3.25,3.5,3.75,4}))))</f>
        <v/>
      </c>
      <c r="W347" s="2" t="str">
        <f>IF(COUNT($A347)=0,"",IF($A347&lt;&gt;DRAFT!$B349,"ERR",IF(DRAFT!BT349="3E","3E",IF(COUNT(DRAFT!BP349,DRAFT!BT349)&gt;0,DRAFT!BU349,""))))</f>
        <v/>
      </c>
      <c r="X347" s="2" t="str">
        <f>IF(COUNT($A347)=0,"",IF(W347="3E","3E",IF(W347="","I",LOOKUP(W347/Y$2,{0,0.4,0.45,0.5,0.55,0.6,0.65,0.7,0.75,0.8,1},{"F","D","C","C+","B-","B","B+","A-","A","A+"}))))</f>
        <v/>
      </c>
      <c r="Y347" s="1" t="str">
        <f>IF(COUNT($A347)=0,"",IF(W347="","--",IF(W347="3E","3E",LOOKUP(W347/Y$2,{0,0.4,0.45,0.5,0.55,0.6,0.65,0.7,0.75,0.8,1},{0,2,2.25,2.5,2.75,3,3.25,3.5,3.75,4}))))</f>
        <v/>
      </c>
      <c r="Z347" s="2" t="str">
        <f>IF(COUNT($A347)=0,"",IF($A347&lt;&gt;DRAFT!$B349,"ERR",IF(DRAFT!CC349="3E","3E",IF(COUNT(DRAFT!BY349,DRAFT!CC349)&gt;0,DRAFT!CD349,""))))</f>
        <v/>
      </c>
      <c r="AA347" s="2" t="str">
        <f>IF(COUNT($A347)=0,"",IF(Z347="3E","3E",IF(Z347="","I",LOOKUP(Z347/AB$2,{0,0.4,0.45,0.5,0.55,0.6,0.65,0.7,0.75,0.8,1},{"F","D","C","C+","B-","B","B+","A-","A","A+"}))))</f>
        <v/>
      </c>
      <c r="AB347" s="1" t="str">
        <f>IF(COUNT($A347)=0,"",IF(Z347="","--",IF(Z347="3E","3E",LOOKUP(Z347/AB$2,{0,0.4,0.45,0.5,0.55,0.6,0.65,0.7,0.75,0.8,1},{0,2,2.25,2.5,2.75,3,3.25,3.5,3.75,4}))))</f>
        <v/>
      </c>
      <c r="AC347" s="2" t="str">
        <f>IF(COUNT($A347)=0,"",IF($A347&lt;&gt;DRAFT!$B349,"ERR",IF(DRAFT!CF349&gt;0,DRAFT!CF349,"")))</f>
        <v/>
      </c>
      <c r="AD347" s="2" t="str">
        <f>IF(COUNT($A347)=0,"",IF(AC347="3E","3E",IF(AC347="","I",LOOKUP(AC347/AE$2,{0,0.4,0.45,0.5,0.55,0.6,0.65,0.7,0.75,0.8,1},{"F","D","C","C+","B-","B","B+","A-","A","A+"}))))</f>
        <v/>
      </c>
      <c r="AE347" s="1" t="str">
        <f>IF(COUNT($A347)=0,"",IF(AC347="","--",IF(AC347="3E","3E",LOOKUP(AC347/AE$2,{0,0.4,0.45,0.5,0.55,0.6,0.65,0.7,0.75,0.8,1},{0,2,2.25,2.5,2.75,3,3.25,3.5,3.75,4}))))</f>
        <v/>
      </c>
      <c r="AF347" s="2" t="str">
        <f>IF(COUNT($A347)=0,"",IF($A347&lt;&gt;DRAFT!$B349,"ERR",IF(DRAFT!CI349&gt;0,DRAFT!CK349,"")))</f>
        <v/>
      </c>
      <c r="AG347" s="2" t="str">
        <f>IF(COUNT($A347)=0,"",IF(AF347="3E","3E",IF(AF347="","I",LOOKUP(AF347/AH$2,{0,0.4,0.45,0.5,0.55,0.6,0.65,0.7,0.75,0.8,1},{"F","D","C","C+","B-","B","B+","A-","A","A+"}))))</f>
        <v/>
      </c>
      <c r="AH347" s="1" t="str">
        <f>IF(COUNT($A347)=0,"",IF(AF347="","--",IF(AF347="3E","3E",LOOKUP(AF347/AH$2,{0,0.4,0.45,0.5,0.55,0.6,0.65,0.7,0.75,0.8,1},{0,2,2.25,2.5,2.75,3,3.25,3.5,3.75,4}))))</f>
        <v/>
      </c>
      <c r="AI347" s="2" t="str">
        <f>IF($A347&lt;&gt;DRAFT!$B349,"ERR",IF(OR(COUNT($A347)=0,COUNT(DRAFT!CL349:CN349,DRAFT!CP349:CR349)=0),"",CEILING(SUM(DRAFT!CO349,DRAFT!CS349,DRAFT!CT349),1)))</f>
        <v/>
      </c>
      <c r="AJ347" s="2" t="str">
        <f>IF(COUNT($A347)=0,"",IF(AI347="3E","3E",IF(AI347="","I",LOOKUP(AI347/AK$2,{0,0.4,0.45,0.5,0.55,0.6,0.65,0.7,0.75,0.8,1},{"F","D","C","C+","B-","B","B+","A-","A","A+"}))))</f>
        <v/>
      </c>
      <c r="AK347" s="1" t="str">
        <f>IF(COUNT($A347)=0,"",IF(AI347="","--",IF(AI347="3E","3E",LOOKUP(AI347/AK$2,{0,0.4,0.45,0.5,0.55,0.6,0.65,0.7,0.75,0.8,1},{0,2,2.25,2.5,2.75,3,3.25,3.5,3.75,4}))))</f>
        <v/>
      </c>
      <c r="AL347" s="4" t="str">
        <f>IF(OR(COUNT($A347)=0,COUNT(B347:AK347)=0),"",IF(COUNTIF(B347:AK347,"3E")&gt;0,"3E",IF(DRAFT!$A349="R",TRUNC(SUMPRODUCT(RGP,RCP)/TCP,3),TRUNC((SUMPRODUCT(--(IMDGP&gt;0)*IMDGP,IMCP)+CEILING(DRAFT!$DB349*42,0.25))/TCP,3))))</f>
        <v/>
      </c>
      <c r="AM347" s="2" t="str">
        <f>IF(OR(COUNT($A347)=0,COUNT(B347:AK347)=0),"",IF(COUNTIF(B347:AK347,"3E")&gt;0,"3E",IF(DRAFT!$A349="R",SUMPRODUCT(--(RGP&gt;=2),RCP),SUMPRODUCT(--(IMDGP&gt;0),--(IMGP=0),IMCP)+DRAFT!$DC349)))</f>
        <v/>
      </c>
      <c r="AN347" s="67" t="str">
        <f>IF(AL347="3E","3E",IF(COUNT($A347)=0,"",IF(COUNT(AI347)=0,"--",ROUND(((CEILING(DRAFT!$CV349*38,0.25)+CEILING(DRAFT!$CX349*38,0.25)+CEILING(DRAFT!$CZ349*42,0.25)+CEILING($AL347*42,0.25))/160),2))))</f>
        <v/>
      </c>
      <c r="AO347" s="2" t="str">
        <f>IF(AN347="3E","3E",IF(COUNT($A347)=0,"",IF(COUNT(AN347)=0,"I",LOOKUP(AN347,{0,2,2.25,2.5,2.75,3,3.25,3.5,3.75,4},{"F","D","C","C+","B-","B","B+","A-","A","A+"}))))</f>
        <v/>
      </c>
      <c r="AP347" s="2" t="str">
        <f>IF(AN347="3E","3E",IF(OR(COUNT(A347)=0,COUNT(AN347)=0),"",DRAFT!CW349+DRAFT!CY349+DRAFT!DA349+N(TABULATION!AM347)))</f>
        <v/>
      </c>
      <c r="AQ347" s="2" t="str">
        <f>IF(OR(COUNT($A347)=0,COUNT(B347:AK347)=0),"",IF(COUNTIF(B347:AM347,"3E")&gt;0,"3E",IF(AND(DRAFT!$A349="IM",OR($AL347&gt;DRAFT!$DB349,$AM347&gt;DRAFT!$DC349)),"IMPROVED",IF(AND(DRAFT!$A349="IM",$AL347&lt;=DRAFT!$DB349,$AM347&lt;=DRAFT!$DC349),"NOT IMPROVED",IF(AND(DRAFT!CU349="S",AH347&gt;=2,AK347&gt;=2,AN347&gt;=2.5,AP347&gt;=144),"PASS","FAIL")))))</f>
        <v/>
      </c>
      <c r="AR347" s="2" t="str">
        <f t="shared" si="10"/>
        <v/>
      </c>
      <c r="AS347" s="2" t="str">
        <f t="shared" si="11"/>
        <v/>
      </c>
    </row>
    <row r="348" spans="1:45" ht="18.95" customHeight="1" x14ac:dyDescent="0.25">
      <c r="A348" s="3" t="str">
        <f>IF(DRAFT!$B350="","",DRAFT!$B350)</f>
        <v/>
      </c>
      <c r="B348" s="2" t="str">
        <f>IF(COUNT($A348)=0,"",IF($A348&lt;&gt;DRAFT!$B350,"ERR",IF(DRAFT!I350="3E","3E",IF(COUNT(DRAFT!E350,DRAFT!I350)&gt;0,DRAFT!J350,""))))</f>
        <v/>
      </c>
      <c r="C348" s="2" t="str">
        <f>IF(COUNT($A348)=0,"",IF(B348="3E","3E",IF(B348="","I",LOOKUP(B348/D$2,{0,0.4,0.45,0.5,0.55,0.6,0.65,0.7,0.75,0.8,1},{"F","D","C","C+","B-","B","B+","A-","A","A+"}))))</f>
        <v/>
      </c>
      <c r="D348" s="1" t="str">
        <f>IF(COUNT($A348)=0,"",IF(B348="","--",IF(B348="3E","3E",LOOKUP(B348/D$2,{0,0.4,0.45,0.5,0.55,0.6,0.65,0.7,0.75,0.8,1},{0,2,2.25,2.5,2.75,3,3.25,3.5,3.75,4}))))</f>
        <v/>
      </c>
      <c r="E348" s="2" t="str">
        <f>IF(COUNT($A348)=0,"",IF($A348&lt;&gt;DRAFT!$B350,"ERR",IF(DRAFT!R350="3E","3E",IF(COUNT(DRAFT!N350,DRAFT!R350)&gt;0,DRAFT!S350,""))))</f>
        <v/>
      </c>
      <c r="F348" s="2" t="str">
        <f>IF(COUNT($A348)=0,"",IF(E348="3E","3E",IF(E348="","I",LOOKUP(E348/G$2,{0,0.4,0.45,0.5,0.55,0.6,0.65,0.7,0.75,0.8,1},{"F","D","C","C+","B-","B","B+","A-","A","A+"}))))</f>
        <v/>
      </c>
      <c r="G348" s="1" t="str">
        <f>IF(COUNT($A348)=0,"",IF(E348="","--",IF(E348="3E","3E",LOOKUP(E348/G$2,{0,0.4,0.45,0.5,0.55,0.6,0.65,0.7,0.75,0.8,1},{0,2,2.25,2.5,2.75,3,3.25,3.5,3.75,4}))))</f>
        <v/>
      </c>
      <c r="H348" s="2" t="str">
        <f>IF(COUNT($A348)=0,"",IF($A348&lt;&gt;DRAFT!$B350,"ERR",IF(DRAFT!AA350="3E","3E",IF(COUNT(DRAFT!W350,DRAFT!AA350)&gt;0,DRAFT!AB350,""))))</f>
        <v/>
      </c>
      <c r="I348" s="2" t="str">
        <f>IF(COUNT($A348)=0,"",IF(H348="3E","3E",IF(H348="","I",LOOKUP(H348/J$2,{0,0.4,0.45,0.5,0.55,0.6,0.65,0.7,0.75,0.8,1},{"F","D","C","C+","B-","B","B+","A-","A","A+"}))))</f>
        <v/>
      </c>
      <c r="J348" s="1" t="str">
        <f>IF(COUNT($A348)=0,"",IF(H348="","--",IF(H348="3E","3E",LOOKUP(H348/J$2,{0,0.4,0.45,0.5,0.55,0.6,0.65,0.7,0.75,0.8,1},{0,2,2.25,2.5,2.75,3,3.25,3.5,3.75,4}))))</f>
        <v/>
      </c>
      <c r="K348" s="2" t="str">
        <f>IF(COUNT($A348)=0,"",IF($A348&lt;&gt;DRAFT!$B350,"ERR",IF(DRAFT!AJ350="3E","3E",IF(COUNT(DRAFT!AF350,DRAFT!AJ350)&gt;0,DRAFT!AK350,""))))</f>
        <v/>
      </c>
      <c r="L348" s="2" t="str">
        <f>IF(COUNT($A348)=0,"",IF(K348="3E","3E",IF(K348="","I",LOOKUP(K348/M$2,{0,0.4,0.45,0.5,0.55,0.6,0.65,0.7,0.75,0.8,1},{"F","D","C","C+","B-","B","B+","A-","A","A+"}))))</f>
        <v/>
      </c>
      <c r="M348" s="1" t="str">
        <f>IF(COUNT($A348)=0,"",IF(K348="","--",IF(K348="3E","3E",LOOKUP(K348/M$2,{0,0.4,0.45,0.5,0.55,0.6,0.65,0.7,0.75,0.8,1},{0,2,2.25,2.5,2.75,3,3.25,3.5,3.75,4}))))</f>
        <v/>
      </c>
      <c r="N348" s="2" t="str">
        <f>IF(COUNT($A348)=0,"",IF($A348&lt;&gt;DRAFT!$B350,"ERR",IF(DRAFT!AS350="3E","3E",IF(COUNT(DRAFT!AO350,DRAFT!AS350)&gt;0,DRAFT!AT350,""))))</f>
        <v/>
      </c>
      <c r="O348" s="2" t="str">
        <f>IF(COUNT($A348)=0,"",IF(N348="3E","3E",IF(N348="","I",LOOKUP(N348/P$2,{0,0.4,0.45,0.5,0.55,0.6,0.65,0.7,0.75,0.8,1},{"F","D","C","C+","B-","B","B+","A-","A","A+"}))))</f>
        <v/>
      </c>
      <c r="P348" s="1" t="str">
        <f>IF(COUNT($A348)=0,"",IF(N348="","--",IF(N348="3E","3E",LOOKUP(N348/P$2,{0,0.4,0.45,0.5,0.55,0.6,0.65,0.7,0.75,0.8,1},{0,2,2.25,2.5,2.75,3,3.25,3.5,3.75,4}))))</f>
        <v/>
      </c>
      <c r="Q348" s="2" t="str">
        <f>IF(COUNT($A348)=0,"",IF($A348&lt;&gt;DRAFT!$B350,"ERR",IF(DRAFT!BB350="3E","3E",IF(COUNT(DRAFT!AX350,DRAFT!BB350)&gt;0,DRAFT!BC350,""))))</f>
        <v/>
      </c>
      <c r="R348" s="2" t="str">
        <f>IF(COUNT($A348)=0,"",IF(Q348="3E","3E",IF(Q348="","I",LOOKUP(Q348/S$2,{0,0.4,0.45,0.5,0.55,0.6,0.65,0.7,0.75,0.8,1},{"F","D","C","C+","B-","B","B+","A-","A","A+"}))))</f>
        <v/>
      </c>
      <c r="S348" s="1" t="str">
        <f>IF(COUNT($A348)=0,"",IF(Q348="","--",IF(Q348="3E","3E",LOOKUP(Q348/S$2,{0,0.4,0.45,0.5,0.55,0.6,0.65,0.7,0.75,0.8,1},{0,2,2.25,2.5,2.75,3,3.25,3.5,3.75,4}))))</f>
        <v/>
      </c>
      <c r="T348" s="2" t="str">
        <f>IF(COUNT($A348)=0,"",IF($A348&lt;&gt;DRAFT!$B350,"ERR",IF(DRAFT!BK350="3E","3E",IF(COUNT(DRAFT!BG350,DRAFT!BK350)&gt;0,DRAFT!BL350,""))))</f>
        <v/>
      </c>
      <c r="U348" s="2" t="str">
        <f>IF(COUNT($A348)=0,"",IF(T348="3E","3E",IF(T348="","I",LOOKUP(T348/V$2,{0,0.4,0.45,0.5,0.55,0.6,0.65,0.7,0.75,0.8,1},{"F","D","C","C+","B-","B","B+","A-","A","A+"}))))</f>
        <v/>
      </c>
      <c r="V348" s="1" t="str">
        <f>IF(COUNT($A348)=0,"",IF(T348="","--",IF(T348="3E","3E",LOOKUP(T348/V$2,{0,0.4,0.45,0.5,0.55,0.6,0.65,0.7,0.75,0.8,1},{0,2,2.25,2.5,2.75,3,3.25,3.5,3.75,4}))))</f>
        <v/>
      </c>
      <c r="W348" s="2" t="str">
        <f>IF(COUNT($A348)=0,"",IF($A348&lt;&gt;DRAFT!$B350,"ERR",IF(DRAFT!BT350="3E","3E",IF(COUNT(DRAFT!BP350,DRAFT!BT350)&gt;0,DRAFT!BU350,""))))</f>
        <v/>
      </c>
      <c r="X348" s="2" t="str">
        <f>IF(COUNT($A348)=0,"",IF(W348="3E","3E",IF(W348="","I",LOOKUP(W348/Y$2,{0,0.4,0.45,0.5,0.55,0.6,0.65,0.7,0.75,0.8,1},{"F","D","C","C+","B-","B","B+","A-","A","A+"}))))</f>
        <v/>
      </c>
      <c r="Y348" s="1" t="str">
        <f>IF(COUNT($A348)=0,"",IF(W348="","--",IF(W348="3E","3E",LOOKUP(W348/Y$2,{0,0.4,0.45,0.5,0.55,0.6,0.65,0.7,0.75,0.8,1},{0,2,2.25,2.5,2.75,3,3.25,3.5,3.75,4}))))</f>
        <v/>
      </c>
      <c r="Z348" s="2" t="str">
        <f>IF(COUNT($A348)=0,"",IF($A348&lt;&gt;DRAFT!$B350,"ERR",IF(DRAFT!CC350="3E","3E",IF(COUNT(DRAFT!BY350,DRAFT!CC350)&gt;0,DRAFT!CD350,""))))</f>
        <v/>
      </c>
      <c r="AA348" s="2" t="str">
        <f>IF(COUNT($A348)=0,"",IF(Z348="3E","3E",IF(Z348="","I",LOOKUP(Z348/AB$2,{0,0.4,0.45,0.5,0.55,0.6,0.65,0.7,0.75,0.8,1},{"F","D","C","C+","B-","B","B+","A-","A","A+"}))))</f>
        <v/>
      </c>
      <c r="AB348" s="1" t="str">
        <f>IF(COUNT($A348)=0,"",IF(Z348="","--",IF(Z348="3E","3E",LOOKUP(Z348/AB$2,{0,0.4,0.45,0.5,0.55,0.6,0.65,0.7,0.75,0.8,1},{0,2,2.25,2.5,2.75,3,3.25,3.5,3.75,4}))))</f>
        <v/>
      </c>
      <c r="AC348" s="2" t="str">
        <f>IF(COUNT($A348)=0,"",IF($A348&lt;&gt;DRAFT!$B350,"ERR",IF(DRAFT!CF350&gt;0,DRAFT!CF350,"")))</f>
        <v/>
      </c>
      <c r="AD348" s="2" t="str">
        <f>IF(COUNT($A348)=0,"",IF(AC348="3E","3E",IF(AC348="","I",LOOKUP(AC348/AE$2,{0,0.4,0.45,0.5,0.55,0.6,0.65,0.7,0.75,0.8,1},{"F","D","C","C+","B-","B","B+","A-","A","A+"}))))</f>
        <v/>
      </c>
      <c r="AE348" s="1" t="str">
        <f>IF(COUNT($A348)=0,"",IF(AC348="","--",IF(AC348="3E","3E",LOOKUP(AC348/AE$2,{0,0.4,0.45,0.5,0.55,0.6,0.65,0.7,0.75,0.8,1},{0,2,2.25,2.5,2.75,3,3.25,3.5,3.75,4}))))</f>
        <v/>
      </c>
      <c r="AF348" s="2" t="str">
        <f>IF(COUNT($A348)=0,"",IF($A348&lt;&gt;DRAFT!$B350,"ERR",IF(DRAFT!CI350&gt;0,DRAFT!CK350,"")))</f>
        <v/>
      </c>
      <c r="AG348" s="2" t="str">
        <f>IF(COUNT($A348)=0,"",IF(AF348="3E","3E",IF(AF348="","I",LOOKUP(AF348/AH$2,{0,0.4,0.45,0.5,0.55,0.6,0.65,0.7,0.75,0.8,1},{"F","D","C","C+","B-","B","B+","A-","A","A+"}))))</f>
        <v/>
      </c>
      <c r="AH348" s="1" t="str">
        <f>IF(COUNT($A348)=0,"",IF(AF348="","--",IF(AF348="3E","3E",LOOKUP(AF348/AH$2,{0,0.4,0.45,0.5,0.55,0.6,0.65,0.7,0.75,0.8,1},{0,2,2.25,2.5,2.75,3,3.25,3.5,3.75,4}))))</f>
        <v/>
      </c>
      <c r="AI348" s="2" t="str">
        <f>IF($A348&lt;&gt;DRAFT!$B350,"ERR",IF(OR(COUNT($A348)=0,COUNT(DRAFT!CL350:CN350,DRAFT!CP350:CR350)=0),"",CEILING(SUM(DRAFT!CO350,DRAFT!CS350,DRAFT!CT350),1)))</f>
        <v/>
      </c>
      <c r="AJ348" s="2" t="str">
        <f>IF(COUNT($A348)=0,"",IF(AI348="3E","3E",IF(AI348="","I",LOOKUP(AI348/AK$2,{0,0.4,0.45,0.5,0.55,0.6,0.65,0.7,0.75,0.8,1},{"F","D","C","C+","B-","B","B+","A-","A","A+"}))))</f>
        <v/>
      </c>
      <c r="AK348" s="1" t="str">
        <f>IF(COUNT($A348)=0,"",IF(AI348="","--",IF(AI348="3E","3E",LOOKUP(AI348/AK$2,{0,0.4,0.45,0.5,0.55,0.6,0.65,0.7,0.75,0.8,1},{0,2,2.25,2.5,2.75,3,3.25,3.5,3.75,4}))))</f>
        <v/>
      </c>
      <c r="AL348" s="4" t="str">
        <f>IF(OR(COUNT($A348)=0,COUNT(B348:AK348)=0),"",IF(COUNTIF(B348:AK348,"3E")&gt;0,"3E",IF(DRAFT!$A350="R",TRUNC(SUMPRODUCT(RGP,RCP)/TCP,3),TRUNC((SUMPRODUCT(--(IMDGP&gt;0)*IMDGP,IMCP)+CEILING(DRAFT!$DB350*42,0.25))/TCP,3))))</f>
        <v/>
      </c>
      <c r="AM348" s="2" t="str">
        <f>IF(OR(COUNT($A348)=0,COUNT(B348:AK348)=0),"",IF(COUNTIF(B348:AK348,"3E")&gt;0,"3E",IF(DRAFT!$A350="R",SUMPRODUCT(--(RGP&gt;=2),RCP),SUMPRODUCT(--(IMDGP&gt;0),--(IMGP=0),IMCP)+DRAFT!$DC350)))</f>
        <v/>
      </c>
      <c r="AN348" s="67" t="str">
        <f>IF(AL348="3E","3E",IF(COUNT($A348)=0,"",IF(COUNT(AI348)=0,"--",ROUND(((CEILING(DRAFT!$CV350*38,0.25)+CEILING(DRAFT!$CX350*38,0.25)+CEILING(DRAFT!$CZ350*42,0.25)+CEILING($AL348*42,0.25))/160),2))))</f>
        <v/>
      </c>
      <c r="AO348" s="2" t="str">
        <f>IF(AN348="3E","3E",IF(COUNT($A348)=0,"",IF(COUNT(AN348)=0,"I",LOOKUP(AN348,{0,2,2.25,2.5,2.75,3,3.25,3.5,3.75,4},{"F","D","C","C+","B-","B","B+","A-","A","A+"}))))</f>
        <v/>
      </c>
      <c r="AP348" s="2" t="str">
        <f>IF(AN348="3E","3E",IF(OR(COUNT(A348)=0,COUNT(AN348)=0),"",DRAFT!CW350+DRAFT!CY350+DRAFT!DA350+N(TABULATION!AM348)))</f>
        <v/>
      </c>
      <c r="AQ348" s="2" t="str">
        <f>IF(OR(COUNT($A348)=0,COUNT(B348:AK348)=0),"",IF(COUNTIF(B348:AM348,"3E")&gt;0,"3E",IF(AND(DRAFT!$A350="IM",OR($AL348&gt;DRAFT!$DB350,$AM348&gt;DRAFT!$DC350)),"IMPROVED",IF(AND(DRAFT!$A350="IM",$AL348&lt;=DRAFT!$DB350,$AM348&lt;=DRAFT!$DC350),"NOT IMPROVED",IF(AND(DRAFT!CU350="S",AH348&gt;=2,AK348&gt;=2,AN348&gt;=2.5,AP348&gt;=144),"PASS","FAIL")))))</f>
        <v/>
      </c>
      <c r="AR348" s="2" t="str">
        <f t="shared" si="10"/>
        <v/>
      </c>
      <c r="AS348" s="2" t="str">
        <f t="shared" si="11"/>
        <v/>
      </c>
    </row>
    <row r="349" spans="1:45" ht="18.95" customHeight="1" x14ac:dyDescent="0.25">
      <c r="A349" s="3" t="str">
        <f>IF(DRAFT!$B351="","",DRAFT!$B351)</f>
        <v/>
      </c>
      <c r="B349" s="2" t="str">
        <f>IF(COUNT($A349)=0,"",IF($A349&lt;&gt;DRAFT!$B351,"ERR",IF(DRAFT!I351="3E","3E",IF(COUNT(DRAFT!E351,DRAFT!I351)&gt;0,DRAFT!J351,""))))</f>
        <v/>
      </c>
      <c r="C349" s="2" t="str">
        <f>IF(COUNT($A349)=0,"",IF(B349="3E","3E",IF(B349="","I",LOOKUP(B349/D$2,{0,0.4,0.45,0.5,0.55,0.6,0.65,0.7,0.75,0.8,1},{"F","D","C","C+","B-","B","B+","A-","A","A+"}))))</f>
        <v/>
      </c>
      <c r="D349" s="1" t="str">
        <f>IF(COUNT($A349)=0,"",IF(B349="","--",IF(B349="3E","3E",LOOKUP(B349/D$2,{0,0.4,0.45,0.5,0.55,0.6,0.65,0.7,0.75,0.8,1},{0,2,2.25,2.5,2.75,3,3.25,3.5,3.75,4}))))</f>
        <v/>
      </c>
      <c r="E349" s="2" t="str">
        <f>IF(COUNT($A349)=0,"",IF($A349&lt;&gt;DRAFT!$B351,"ERR",IF(DRAFT!R351="3E","3E",IF(COUNT(DRAFT!N351,DRAFT!R351)&gt;0,DRAFT!S351,""))))</f>
        <v/>
      </c>
      <c r="F349" s="2" t="str">
        <f>IF(COUNT($A349)=0,"",IF(E349="3E","3E",IF(E349="","I",LOOKUP(E349/G$2,{0,0.4,0.45,0.5,0.55,0.6,0.65,0.7,0.75,0.8,1},{"F","D","C","C+","B-","B","B+","A-","A","A+"}))))</f>
        <v/>
      </c>
      <c r="G349" s="1" t="str">
        <f>IF(COUNT($A349)=0,"",IF(E349="","--",IF(E349="3E","3E",LOOKUP(E349/G$2,{0,0.4,0.45,0.5,0.55,0.6,0.65,0.7,0.75,0.8,1},{0,2,2.25,2.5,2.75,3,3.25,3.5,3.75,4}))))</f>
        <v/>
      </c>
      <c r="H349" s="2" t="str">
        <f>IF(COUNT($A349)=0,"",IF($A349&lt;&gt;DRAFT!$B351,"ERR",IF(DRAFT!AA351="3E","3E",IF(COUNT(DRAFT!W351,DRAFT!AA351)&gt;0,DRAFT!AB351,""))))</f>
        <v/>
      </c>
      <c r="I349" s="2" t="str">
        <f>IF(COUNT($A349)=0,"",IF(H349="3E","3E",IF(H349="","I",LOOKUP(H349/J$2,{0,0.4,0.45,0.5,0.55,0.6,0.65,0.7,0.75,0.8,1},{"F","D","C","C+","B-","B","B+","A-","A","A+"}))))</f>
        <v/>
      </c>
      <c r="J349" s="1" t="str">
        <f>IF(COUNT($A349)=0,"",IF(H349="","--",IF(H349="3E","3E",LOOKUP(H349/J$2,{0,0.4,0.45,0.5,0.55,0.6,0.65,0.7,0.75,0.8,1},{0,2,2.25,2.5,2.75,3,3.25,3.5,3.75,4}))))</f>
        <v/>
      </c>
      <c r="K349" s="2" t="str">
        <f>IF(COUNT($A349)=0,"",IF($A349&lt;&gt;DRAFT!$B351,"ERR",IF(DRAFT!AJ351="3E","3E",IF(COUNT(DRAFT!AF351,DRAFT!AJ351)&gt;0,DRAFT!AK351,""))))</f>
        <v/>
      </c>
      <c r="L349" s="2" t="str">
        <f>IF(COUNT($A349)=0,"",IF(K349="3E","3E",IF(K349="","I",LOOKUP(K349/M$2,{0,0.4,0.45,0.5,0.55,0.6,0.65,0.7,0.75,0.8,1},{"F","D","C","C+","B-","B","B+","A-","A","A+"}))))</f>
        <v/>
      </c>
      <c r="M349" s="1" t="str">
        <f>IF(COUNT($A349)=0,"",IF(K349="","--",IF(K349="3E","3E",LOOKUP(K349/M$2,{0,0.4,0.45,0.5,0.55,0.6,0.65,0.7,0.75,0.8,1},{0,2,2.25,2.5,2.75,3,3.25,3.5,3.75,4}))))</f>
        <v/>
      </c>
      <c r="N349" s="2" t="str">
        <f>IF(COUNT($A349)=0,"",IF($A349&lt;&gt;DRAFT!$B351,"ERR",IF(DRAFT!AS351="3E","3E",IF(COUNT(DRAFT!AO351,DRAFT!AS351)&gt;0,DRAFT!AT351,""))))</f>
        <v/>
      </c>
      <c r="O349" s="2" t="str">
        <f>IF(COUNT($A349)=0,"",IF(N349="3E","3E",IF(N349="","I",LOOKUP(N349/P$2,{0,0.4,0.45,0.5,0.55,0.6,0.65,0.7,0.75,0.8,1},{"F","D","C","C+","B-","B","B+","A-","A","A+"}))))</f>
        <v/>
      </c>
      <c r="P349" s="1" t="str">
        <f>IF(COUNT($A349)=0,"",IF(N349="","--",IF(N349="3E","3E",LOOKUP(N349/P$2,{0,0.4,0.45,0.5,0.55,0.6,0.65,0.7,0.75,0.8,1},{0,2,2.25,2.5,2.75,3,3.25,3.5,3.75,4}))))</f>
        <v/>
      </c>
      <c r="Q349" s="2" t="str">
        <f>IF(COUNT($A349)=0,"",IF($A349&lt;&gt;DRAFT!$B351,"ERR",IF(DRAFT!BB351="3E","3E",IF(COUNT(DRAFT!AX351,DRAFT!BB351)&gt;0,DRAFT!BC351,""))))</f>
        <v/>
      </c>
      <c r="R349" s="2" t="str">
        <f>IF(COUNT($A349)=0,"",IF(Q349="3E","3E",IF(Q349="","I",LOOKUP(Q349/S$2,{0,0.4,0.45,0.5,0.55,0.6,0.65,0.7,0.75,0.8,1},{"F","D","C","C+","B-","B","B+","A-","A","A+"}))))</f>
        <v/>
      </c>
      <c r="S349" s="1" t="str">
        <f>IF(COUNT($A349)=0,"",IF(Q349="","--",IF(Q349="3E","3E",LOOKUP(Q349/S$2,{0,0.4,0.45,0.5,0.55,0.6,0.65,0.7,0.75,0.8,1},{0,2,2.25,2.5,2.75,3,3.25,3.5,3.75,4}))))</f>
        <v/>
      </c>
      <c r="T349" s="2" t="str">
        <f>IF(COUNT($A349)=0,"",IF($A349&lt;&gt;DRAFT!$B351,"ERR",IF(DRAFT!BK351="3E","3E",IF(COUNT(DRAFT!BG351,DRAFT!BK351)&gt;0,DRAFT!BL351,""))))</f>
        <v/>
      </c>
      <c r="U349" s="2" t="str">
        <f>IF(COUNT($A349)=0,"",IF(T349="3E","3E",IF(T349="","I",LOOKUP(T349/V$2,{0,0.4,0.45,0.5,0.55,0.6,0.65,0.7,0.75,0.8,1},{"F","D","C","C+","B-","B","B+","A-","A","A+"}))))</f>
        <v/>
      </c>
      <c r="V349" s="1" t="str">
        <f>IF(COUNT($A349)=0,"",IF(T349="","--",IF(T349="3E","3E",LOOKUP(T349/V$2,{0,0.4,0.45,0.5,0.55,0.6,0.65,0.7,0.75,0.8,1},{0,2,2.25,2.5,2.75,3,3.25,3.5,3.75,4}))))</f>
        <v/>
      </c>
      <c r="W349" s="2" t="str">
        <f>IF(COUNT($A349)=0,"",IF($A349&lt;&gt;DRAFT!$B351,"ERR",IF(DRAFT!BT351="3E","3E",IF(COUNT(DRAFT!BP351,DRAFT!BT351)&gt;0,DRAFT!BU351,""))))</f>
        <v/>
      </c>
      <c r="X349" s="2" t="str">
        <f>IF(COUNT($A349)=0,"",IF(W349="3E","3E",IF(W349="","I",LOOKUP(W349/Y$2,{0,0.4,0.45,0.5,0.55,0.6,0.65,0.7,0.75,0.8,1},{"F","D","C","C+","B-","B","B+","A-","A","A+"}))))</f>
        <v/>
      </c>
      <c r="Y349" s="1" t="str">
        <f>IF(COUNT($A349)=0,"",IF(W349="","--",IF(W349="3E","3E",LOOKUP(W349/Y$2,{0,0.4,0.45,0.5,0.55,0.6,0.65,0.7,0.75,0.8,1},{0,2,2.25,2.5,2.75,3,3.25,3.5,3.75,4}))))</f>
        <v/>
      </c>
      <c r="Z349" s="2" t="str">
        <f>IF(COUNT($A349)=0,"",IF($A349&lt;&gt;DRAFT!$B351,"ERR",IF(DRAFT!CC351="3E","3E",IF(COUNT(DRAFT!BY351,DRAFT!CC351)&gt;0,DRAFT!CD351,""))))</f>
        <v/>
      </c>
      <c r="AA349" s="2" t="str">
        <f>IF(COUNT($A349)=0,"",IF(Z349="3E","3E",IF(Z349="","I",LOOKUP(Z349/AB$2,{0,0.4,0.45,0.5,0.55,0.6,0.65,0.7,0.75,0.8,1},{"F","D","C","C+","B-","B","B+","A-","A","A+"}))))</f>
        <v/>
      </c>
      <c r="AB349" s="1" t="str">
        <f>IF(COUNT($A349)=0,"",IF(Z349="","--",IF(Z349="3E","3E",LOOKUP(Z349/AB$2,{0,0.4,0.45,0.5,0.55,0.6,0.65,0.7,0.75,0.8,1},{0,2,2.25,2.5,2.75,3,3.25,3.5,3.75,4}))))</f>
        <v/>
      </c>
      <c r="AC349" s="2" t="str">
        <f>IF(COUNT($A349)=0,"",IF($A349&lt;&gt;DRAFT!$B351,"ERR",IF(DRAFT!CF351&gt;0,DRAFT!CF351,"")))</f>
        <v/>
      </c>
      <c r="AD349" s="2" t="str">
        <f>IF(COUNT($A349)=0,"",IF(AC349="3E","3E",IF(AC349="","I",LOOKUP(AC349/AE$2,{0,0.4,0.45,0.5,0.55,0.6,0.65,0.7,0.75,0.8,1},{"F","D","C","C+","B-","B","B+","A-","A","A+"}))))</f>
        <v/>
      </c>
      <c r="AE349" s="1" t="str">
        <f>IF(COUNT($A349)=0,"",IF(AC349="","--",IF(AC349="3E","3E",LOOKUP(AC349/AE$2,{0,0.4,0.45,0.5,0.55,0.6,0.65,0.7,0.75,0.8,1},{0,2,2.25,2.5,2.75,3,3.25,3.5,3.75,4}))))</f>
        <v/>
      </c>
      <c r="AF349" s="2" t="str">
        <f>IF(COUNT($A349)=0,"",IF($A349&lt;&gt;DRAFT!$B351,"ERR",IF(DRAFT!CI351&gt;0,DRAFT!CK351,"")))</f>
        <v/>
      </c>
      <c r="AG349" s="2" t="str">
        <f>IF(COUNT($A349)=0,"",IF(AF349="3E","3E",IF(AF349="","I",LOOKUP(AF349/AH$2,{0,0.4,0.45,0.5,0.55,0.6,0.65,0.7,0.75,0.8,1},{"F","D","C","C+","B-","B","B+","A-","A","A+"}))))</f>
        <v/>
      </c>
      <c r="AH349" s="1" t="str">
        <f>IF(COUNT($A349)=0,"",IF(AF349="","--",IF(AF349="3E","3E",LOOKUP(AF349/AH$2,{0,0.4,0.45,0.5,0.55,0.6,0.65,0.7,0.75,0.8,1},{0,2,2.25,2.5,2.75,3,3.25,3.5,3.75,4}))))</f>
        <v/>
      </c>
      <c r="AI349" s="2" t="str">
        <f>IF($A349&lt;&gt;DRAFT!$B351,"ERR",IF(OR(COUNT($A349)=0,COUNT(DRAFT!CL351:CN351,DRAFT!CP351:CR351)=0),"",CEILING(SUM(DRAFT!CO351,DRAFT!CS351,DRAFT!CT351),1)))</f>
        <v/>
      </c>
      <c r="AJ349" s="2" t="str">
        <f>IF(COUNT($A349)=0,"",IF(AI349="3E","3E",IF(AI349="","I",LOOKUP(AI349/AK$2,{0,0.4,0.45,0.5,0.55,0.6,0.65,0.7,0.75,0.8,1},{"F","D","C","C+","B-","B","B+","A-","A","A+"}))))</f>
        <v/>
      </c>
      <c r="AK349" s="1" t="str">
        <f>IF(COUNT($A349)=0,"",IF(AI349="","--",IF(AI349="3E","3E",LOOKUP(AI349/AK$2,{0,0.4,0.45,0.5,0.55,0.6,0.65,0.7,0.75,0.8,1},{0,2,2.25,2.5,2.75,3,3.25,3.5,3.75,4}))))</f>
        <v/>
      </c>
      <c r="AL349" s="4" t="str">
        <f>IF(OR(COUNT($A349)=0,COUNT(B349:AK349)=0),"",IF(COUNTIF(B349:AK349,"3E")&gt;0,"3E",IF(DRAFT!$A351="R",TRUNC(SUMPRODUCT(RGP,RCP)/TCP,3),TRUNC((SUMPRODUCT(--(IMDGP&gt;0)*IMDGP,IMCP)+CEILING(DRAFT!$DB351*42,0.25))/TCP,3))))</f>
        <v/>
      </c>
      <c r="AM349" s="2" t="str">
        <f>IF(OR(COUNT($A349)=0,COUNT(B349:AK349)=0),"",IF(COUNTIF(B349:AK349,"3E")&gt;0,"3E",IF(DRAFT!$A351="R",SUMPRODUCT(--(RGP&gt;=2),RCP),SUMPRODUCT(--(IMDGP&gt;0),--(IMGP=0),IMCP)+DRAFT!$DC351)))</f>
        <v/>
      </c>
      <c r="AN349" s="67" t="str">
        <f>IF(AL349="3E","3E",IF(COUNT($A349)=0,"",IF(COUNT(AI349)=0,"--",ROUND(((CEILING(DRAFT!$CV351*38,0.25)+CEILING(DRAFT!$CX351*38,0.25)+CEILING(DRAFT!$CZ351*42,0.25)+CEILING($AL349*42,0.25))/160),2))))</f>
        <v/>
      </c>
      <c r="AO349" s="2" t="str">
        <f>IF(AN349="3E","3E",IF(COUNT($A349)=0,"",IF(COUNT(AN349)=0,"I",LOOKUP(AN349,{0,2,2.25,2.5,2.75,3,3.25,3.5,3.75,4},{"F","D","C","C+","B-","B","B+","A-","A","A+"}))))</f>
        <v/>
      </c>
      <c r="AP349" s="2" t="str">
        <f>IF(AN349="3E","3E",IF(OR(COUNT(A349)=0,COUNT(AN349)=0),"",DRAFT!CW351+DRAFT!CY351+DRAFT!DA351+N(TABULATION!AM349)))</f>
        <v/>
      </c>
      <c r="AQ349" s="2" t="str">
        <f>IF(OR(COUNT($A349)=0,COUNT(B349:AK349)=0),"",IF(COUNTIF(B349:AM349,"3E")&gt;0,"3E",IF(AND(DRAFT!$A351="IM",OR($AL349&gt;DRAFT!$DB351,$AM349&gt;DRAFT!$DC351)),"IMPROVED",IF(AND(DRAFT!$A351="IM",$AL349&lt;=DRAFT!$DB351,$AM349&lt;=DRAFT!$DC351),"NOT IMPROVED",IF(AND(DRAFT!CU351="S",AH349&gt;=2,AK349&gt;=2,AN349&gt;=2.5,AP349&gt;=144),"PASS","FAIL")))))</f>
        <v/>
      </c>
      <c r="AR349" s="2" t="str">
        <f t="shared" si="10"/>
        <v/>
      </c>
      <c r="AS349" s="2" t="str">
        <f t="shared" si="11"/>
        <v/>
      </c>
    </row>
    <row r="350" spans="1:45" ht="18.95" customHeight="1" x14ac:dyDescent="0.25">
      <c r="A350" s="3" t="str">
        <f>IF(DRAFT!$B352="","",DRAFT!$B352)</f>
        <v/>
      </c>
      <c r="B350" s="2" t="str">
        <f>IF(COUNT($A350)=0,"",IF($A350&lt;&gt;DRAFT!$B352,"ERR",IF(DRAFT!I352="3E","3E",IF(COUNT(DRAFT!E352,DRAFT!I352)&gt;0,DRAFT!J352,""))))</f>
        <v/>
      </c>
      <c r="C350" s="2" t="str">
        <f>IF(COUNT($A350)=0,"",IF(B350="3E","3E",IF(B350="","I",LOOKUP(B350/D$2,{0,0.4,0.45,0.5,0.55,0.6,0.65,0.7,0.75,0.8,1},{"F","D","C","C+","B-","B","B+","A-","A","A+"}))))</f>
        <v/>
      </c>
      <c r="D350" s="1" t="str">
        <f>IF(COUNT($A350)=0,"",IF(B350="","--",IF(B350="3E","3E",LOOKUP(B350/D$2,{0,0.4,0.45,0.5,0.55,0.6,0.65,0.7,0.75,0.8,1},{0,2,2.25,2.5,2.75,3,3.25,3.5,3.75,4}))))</f>
        <v/>
      </c>
      <c r="E350" s="2" t="str">
        <f>IF(COUNT($A350)=0,"",IF($A350&lt;&gt;DRAFT!$B352,"ERR",IF(DRAFT!R352="3E","3E",IF(COUNT(DRAFT!N352,DRAFT!R352)&gt;0,DRAFT!S352,""))))</f>
        <v/>
      </c>
      <c r="F350" s="2" t="str">
        <f>IF(COUNT($A350)=0,"",IF(E350="3E","3E",IF(E350="","I",LOOKUP(E350/G$2,{0,0.4,0.45,0.5,0.55,0.6,0.65,0.7,0.75,0.8,1},{"F","D","C","C+","B-","B","B+","A-","A","A+"}))))</f>
        <v/>
      </c>
      <c r="G350" s="1" t="str">
        <f>IF(COUNT($A350)=0,"",IF(E350="","--",IF(E350="3E","3E",LOOKUP(E350/G$2,{0,0.4,0.45,0.5,0.55,0.6,0.65,0.7,0.75,0.8,1},{0,2,2.25,2.5,2.75,3,3.25,3.5,3.75,4}))))</f>
        <v/>
      </c>
      <c r="H350" s="2" t="str">
        <f>IF(COUNT($A350)=0,"",IF($A350&lt;&gt;DRAFT!$B352,"ERR",IF(DRAFT!AA352="3E","3E",IF(COUNT(DRAFT!W352,DRAFT!AA352)&gt;0,DRAFT!AB352,""))))</f>
        <v/>
      </c>
      <c r="I350" s="2" t="str">
        <f>IF(COUNT($A350)=0,"",IF(H350="3E","3E",IF(H350="","I",LOOKUP(H350/J$2,{0,0.4,0.45,0.5,0.55,0.6,0.65,0.7,0.75,0.8,1},{"F","D","C","C+","B-","B","B+","A-","A","A+"}))))</f>
        <v/>
      </c>
      <c r="J350" s="1" t="str">
        <f>IF(COUNT($A350)=0,"",IF(H350="","--",IF(H350="3E","3E",LOOKUP(H350/J$2,{0,0.4,0.45,0.5,0.55,0.6,0.65,0.7,0.75,0.8,1},{0,2,2.25,2.5,2.75,3,3.25,3.5,3.75,4}))))</f>
        <v/>
      </c>
      <c r="K350" s="2" t="str">
        <f>IF(COUNT($A350)=0,"",IF($A350&lt;&gt;DRAFT!$B352,"ERR",IF(DRAFT!AJ352="3E","3E",IF(COUNT(DRAFT!AF352,DRAFT!AJ352)&gt;0,DRAFT!AK352,""))))</f>
        <v/>
      </c>
      <c r="L350" s="2" t="str">
        <f>IF(COUNT($A350)=0,"",IF(K350="3E","3E",IF(K350="","I",LOOKUP(K350/M$2,{0,0.4,0.45,0.5,0.55,0.6,0.65,0.7,0.75,0.8,1},{"F","D","C","C+","B-","B","B+","A-","A","A+"}))))</f>
        <v/>
      </c>
      <c r="M350" s="1" t="str">
        <f>IF(COUNT($A350)=0,"",IF(K350="","--",IF(K350="3E","3E",LOOKUP(K350/M$2,{0,0.4,0.45,0.5,0.55,0.6,0.65,0.7,0.75,0.8,1},{0,2,2.25,2.5,2.75,3,3.25,3.5,3.75,4}))))</f>
        <v/>
      </c>
      <c r="N350" s="2" t="str">
        <f>IF(COUNT($A350)=0,"",IF($A350&lt;&gt;DRAFT!$B352,"ERR",IF(DRAFT!AS352="3E","3E",IF(COUNT(DRAFT!AO352,DRAFT!AS352)&gt;0,DRAFT!AT352,""))))</f>
        <v/>
      </c>
      <c r="O350" s="2" t="str">
        <f>IF(COUNT($A350)=0,"",IF(N350="3E","3E",IF(N350="","I",LOOKUP(N350/P$2,{0,0.4,0.45,0.5,0.55,0.6,0.65,0.7,0.75,0.8,1},{"F","D","C","C+","B-","B","B+","A-","A","A+"}))))</f>
        <v/>
      </c>
      <c r="P350" s="1" t="str">
        <f>IF(COUNT($A350)=0,"",IF(N350="","--",IF(N350="3E","3E",LOOKUP(N350/P$2,{0,0.4,0.45,0.5,0.55,0.6,0.65,0.7,0.75,0.8,1},{0,2,2.25,2.5,2.75,3,3.25,3.5,3.75,4}))))</f>
        <v/>
      </c>
      <c r="Q350" s="2" t="str">
        <f>IF(COUNT($A350)=0,"",IF($A350&lt;&gt;DRAFT!$B352,"ERR",IF(DRAFT!BB352="3E","3E",IF(COUNT(DRAFT!AX352,DRAFT!BB352)&gt;0,DRAFT!BC352,""))))</f>
        <v/>
      </c>
      <c r="R350" s="2" t="str">
        <f>IF(COUNT($A350)=0,"",IF(Q350="3E","3E",IF(Q350="","I",LOOKUP(Q350/S$2,{0,0.4,0.45,0.5,0.55,0.6,0.65,0.7,0.75,0.8,1},{"F","D","C","C+","B-","B","B+","A-","A","A+"}))))</f>
        <v/>
      </c>
      <c r="S350" s="1" t="str">
        <f>IF(COUNT($A350)=0,"",IF(Q350="","--",IF(Q350="3E","3E",LOOKUP(Q350/S$2,{0,0.4,0.45,0.5,0.55,0.6,0.65,0.7,0.75,0.8,1},{0,2,2.25,2.5,2.75,3,3.25,3.5,3.75,4}))))</f>
        <v/>
      </c>
      <c r="T350" s="2" t="str">
        <f>IF(COUNT($A350)=0,"",IF($A350&lt;&gt;DRAFT!$B352,"ERR",IF(DRAFT!BK352="3E","3E",IF(COUNT(DRAFT!BG352,DRAFT!BK352)&gt;0,DRAFT!BL352,""))))</f>
        <v/>
      </c>
      <c r="U350" s="2" t="str">
        <f>IF(COUNT($A350)=0,"",IF(T350="3E","3E",IF(T350="","I",LOOKUP(T350/V$2,{0,0.4,0.45,0.5,0.55,0.6,0.65,0.7,0.75,0.8,1},{"F","D","C","C+","B-","B","B+","A-","A","A+"}))))</f>
        <v/>
      </c>
      <c r="V350" s="1" t="str">
        <f>IF(COUNT($A350)=0,"",IF(T350="","--",IF(T350="3E","3E",LOOKUP(T350/V$2,{0,0.4,0.45,0.5,0.55,0.6,0.65,0.7,0.75,0.8,1},{0,2,2.25,2.5,2.75,3,3.25,3.5,3.75,4}))))</f>
        <v/>
      </c>
      <c r="W350" s="2" t="str">
        <f>IF(COUNT($A350)=0,"",IF($A350&lt;&gt;DRAFT!$B352,"ERR",IF(DRAFT!BT352="3E","3E",IF(COUNT(DRAFT!BP352,DRAFT!BT352)&gt;0,DRAFT!BU352,""))))</f>
        <v/>
      </c>
      <c r="X350" s="2" t="str">
        <f>IF(COUNT($A350)=0,"",IF(W350="3E","3E",IF(W350="","I",LOOKUP(W350/Y$2,{0,0.4,0.45,0.5,0.55,0.6,0.65,0.7,0.75,0.8,1},{"F","D","C","C+","B-","B","B+","A-","A","A+"}))))</f>
        <v/>
      </c>
      <c r="Y350" s="1" t="str">
        <f>IF(COUNT($A350)=0,"",IF(W350="","--",IF(W350="3E","3E",LOOKUP(W350/Y$2,{0,0.4,0.45,0.5,0.55,0.6,0.65,0.7,0.75,0.8,1},{0,2,2.25,2.5,2.75,3,3.25,3.5,3.75,4}))))</f>
        <v/>
      </c>
      <c r="Z350" s="2" t="str">
        <f>IF(COUNT($A350)=0,"",IF($A350&lt;&gt;DRAFT!$B352,"ERR",IF(DRAFT!CC352="3E","3E",IF(COUNT(DRAFT!BY352,DRAFT!CC352)&gt;0,DRAFT!CD352,""))))</f>
        <v/>
      </c>
      <c r="AA350" s="2" t="str">
        <f>IF(COUNT($A350)=0,"",IF(Z350="3E","3E",IF(Z350="","I",LOOKUP(Z350/AB$2,{0,0.4,0.45,0.5,0.55,0.6,0.65,0.7,0.75,0.8,1},{"F","D","C","C+","B-","B","B+","A-","A","A+"}))))</f>
        <v/>
      </c>
      <c r="AB350" s="1" t="str">
        <f>IF(COUNT($A350)=0,"",IF(Z350="","--",IF(Z350="3E","3E",LOOKUP(Z350/AB$2,{0,0.4,0.45,0.5,0.55,0.6,0.65,0.7,0.75,0.8,1},{0,2,2.25,2.5,2.75,3,3.25,3.5,3.75,4}))))</f>
        <v/>
      </c>
      <c r="AC350" s="2" t="str">
        <f>IF(COUNT($A350)=0,"",IF($A350&lt;&gt;DRAFT!$B352,"ERR",IF(DRAFT!CF352&gt;0,DRAFT!CF352,"")))</f>
        <v/>
      </c>
      <c r="AD350" s="2" t="str">
        <f>IF(COUNT($A350)=0,"",IF(AC350="3E","3E",IF(AC350="","I",LOOKUP(AC350/AE$2,{0,0.4,0.45,0.5,0.55,0.6,0.65,0.7,0.75,0.8,1},{"F","D","C","C+","B-","B","B+","A-","A","A+"}))))</f>
        <v/>
      </c>
      <c r="AE350" s="1" t="str">
        <f>IF(COUNT($A350)=0,"",IF(AC350="","--",IF(AC350="3E","3E",LOOKUP(AC350/AE$2,{0,0.4,0.45,0.5,0.55,0.6,0.65,0.7,0.75,0.8,1},{0,2,2.25,2.5,2.75,3,3.25,3.5,3.75,4}))))</f>
        <v/>
      </c>
      <c r="AF350" s="2" t="str">
        <f>IF(COUNT($A350)=0,"",IF($A350&lt;&gt;DRAFT!$B352,"ERR",IF(DRAFT!CI352&gt;0,DRAFT!CK352,"")))</f>
        <v/>
      </c>
      <c r="AG350" s="2" t="str">
        <f>IF(COUNT($A350)=0,"",IF(AF350="3E","3E",IF(AF350="","I",LOOKUP(AF350/AH$2,{0,0.4,0.45,0.5,0.55,0.6,0.65,0.7,0.75,0.8,1},{"F","D","C","C+","B-","B","B+","A-","A","A+"}))))</f>
        <v/>
      </c>
      <c r="AH350" s="1" t="str">
        <f>IF(COUNT($A350)=0,"",IF(AF350="","--",IF(AF350="3E","3E",LOOKUP(AF350/AH$2,{0,0.4,0.45,0.5,0.55,0.6,0.65,0.7,0.75,0.8,1},{0,2,2.25,2.5,2.75,3,3.25,3.5,3.75,4}))))</f>
        <v/>
      </c>
      <c r="AI350" s="2" t="str">
        <f>IF($A350&lt;&gt;DRAFT!$B352,"ERR",IF(OR(COUNT($A350)=0,COUNT(DRAFT!CL352:CN352,DRAFT!CP352:CR352)=0),"",CEILING(SUM(DRAFT!CO352,DRAFT!CS352,DRAFT!CT352),1)))</f>
        <v/>
      </c>
      <c r="AJ350" s="2" t="str">
        <f>IF(COUNT($A350)=0,"",IF(AI350="3E","3E",IF(AI350="","I",LOOKUP(AI350/AK$2,{0,0.4,0.45,0.5,0.55,0.6,0.65,0.7,0.75,0.8,1},{"F","D","C","C+","B-","B","B+","A-","A","A+"}))))</f>
        <v/>
      </c>
      <c r="AK350" s="1" t="str">
        <f>IF(COUNT($A350)=0,"",IF(AI350="","--",IF(AI350="3E","3E",LOOKUP(AI350/AK$2,{0,0.4,0.45,0.5,0.55,0.6,0.65,0.7,0.75,0.8,1},{0,2,2.25,2.5,2.75,3,3.25,3.5,3.75,4}))))</f>
        <v/>
      </c>
      <c r="AL350" s="4" t="str">
        <f>IF(OR(COUNT($A350)=0,COUNT(B350:AK350)=0),"",IF(COUNTIF(B350:AK350,"3E")&gt;0,"3E",IF(DRAFT!$A352="R",TRUNC(SUMPRODUCT(RGP,RCP)/TCP,3),TRUNC((SUMPRODUCT(--(IMDGP&gt;0)*IMDGP,IMCP)+CEILING(DRAFT!$DB352*42,0.25))/TCP,3))))</f>
        <v/>
      </c>
      <c r="AM350" s="2" t="str">
        <f>IF(OR(COUNT($A350)=0,COUNT(B350:AK350)=0),"",IF(COUNTIF(B350:AK350,"3E")&gt;0,"3E",IF(DRAFT!$A352="R",SUMPRODUCT(--(RGP&gt;=2),RCP),SUMPRODUCT(--(IMDGP&gt;0),--(IMGP=0),IMCP)+DRAFT!$DC352)))</f>
        <v/>
      </c>
      <c r="AN350" s="67" t="str">
        <f>IF(AL350="3E","3E",IF(COUNT($A350)=0,"",IF(COUNT(AI350)=0,"--",ROUND(((CEILING(DRAFT!$CV352*38,0.25)+CEILING(DRAFT!$CX352*38,0.25)+CEILING(DRAFT!$CZ352*42,0.25)+CEILING($AL350*42,0.25))/160),2))))</f>
        <v/>
      </c>
      <c r="AO350" s="2" t="str">
        <f>IF(AN350="3E","3E",IF(COUNT($A350)=0,"",IF(COUNT(AN350)=0,"I",LOOKUP(AN350,{0,2,2.25,2.5,2.75,3,3.25,3.5,3.75,4},{"F","D","C","C+","B-","B","B+","A-","A","A+"}))))</f>
        <v/>
      </c>
      <c r="AP350" s="2" t="str">
        <f>IF(AN350="3E","3E",IF(OR(COUNT(A350)=0,COUNT(AN350)=0),"",DRAFT!CW352+DRAFT!CY352+DRAFT!DA352+N(TABULATION!AM350)))</f>
        <v/>
      </c>
      <c r="AQ350" s="2" t="str">
        <f>IF(OR(COUNT($A350)=0,COUNT(B350:AK350)=0),"",IF(COUNTIF(B350:AM350,"3E")&gt;0,"3E",IF(AND(DRAFT!$A352="IM",OR($AL350&gt;DRAFT!$DB352,$AM350&gt;DRAFT!$DC352)),"IMPROVED",IF(AND(DRAFT!$A352="IM",$AL350&lt;=DRAFT!$DB352,$AM350&lt;=DRAFT!$DC352),"NOT IMPROVED",IF(AND(DRAFT!CU352="S",AH350&gt;=2,AK350&gt;=2,AN350&gt;=2.5,AP350&gt;=144),"PASS","FAIL")))))</f>
        <v/>
      </c>
      <c r="AR350" s="2" t="str">
        <f t="shared" si="10"/>
        <v/>
      </c>
      <c r="AS350" s="2" t="str">
        <f t="shared" si="11"/>
        <v/>
      </c>
    </row>
    <row r="351" spans="1:45" ht="18.95" customHeight="1" x14ac:dyDescent="0.25">
      <c r="A351" s="3" t="str">
        <f>IF(DRAFT!$B353="","",DRAFT!$B353)</f>
        <v/>
      </c>
      <c r="B351" s="2" t="str">
        <f>IF(COUNT($A351)=0,"",IF($A351&lt;&gt;DRAFT!$B353,"ERR",IF(DRAFT!I353="3E","3E",IF(COUNT(DRAFT!E353,DRAFT!I353)&gt;0,DRAFT!J353,""))))</f>
        <v/>
      </c>
      <c r="C351" s="2" t="str">
        <f>IF(COUNT($A351)=0,"",IF(B351="3E","3E",IF(B351="","I",LOOKUP(B351/D$2,{0,0.4,0.45,0.5,0.55,0.6,0.65,0.7,0.75,0.8,1},{"F","D","C","C+","B-","B","B+","A-","A","A+"}))))</f>
        <v/>
      </c>
      <c r="D351" s="1" t="str">
        <f>IF(COUNT($A351)=0,"",IF(B351="","--",IF(B351="3E","3E",LOOKUP(B351/D$2,{0,0.4,0.45,0.5,0.55,0.6,0.65,0.7,0.75,0.8,1},{0,2,2.25,2.5,2.75,3,3.25,3.5,3.75,4}))))</f>
        <v/>
      </c>
      <c r="E351" s="2" t="str">
        <f>IF(COUNT($A351)=0,"",IF($A351&lt;&gt;DRAFT!$B353,"ERR",IF(DRAFT!R353="3E","3E",IF(COUNT(DRAFT!N353,DRAFT!R353)&gt;0,DRAFT!S353,""))))</f>
        <v/>
      </c>
      <c r="F351" s="2" t="str">
        <f>IF(COUNT($A351)=0,"",IF(E351="3E","3E",IF(E351="","I",LOOKUP(E351/G$2,{0,0.4,0.45,0.5,0.55,0.6,0.65,0.7,0.75,0.8,1},{"F","D","C","C+","B-","B","B+","A-","A","A+"}))))</f>
        <v/>
      </c>
      <c r="G351" s="1" t="str">
        <f>IF(COUNT($A351)=0,"",IF(E351="","--",IF(E351="3E","3E",LOOKUP(E351/G$2,{0,0.4,0.45,0.5,0.55,0.6,0.65,0.7,0.75,0.8,1},{0,2,2.25,2.5,2.75,3,3.25,3.5,3.75,4}))))</f>
        <v/>
      </c>
      <c r="H351" s="2" t="str">
        <f>IF(COUNT($A351)=0,"",IF($A351&lt;&gt;DRAFT!$B353,"ERR",IF(DRAFT!AA353="3E","3E",IF(COUNT(DRAFT!W353,DRAFT!AA353)&gt;0,DRAFT!AB353,""))))</f>
        <v/>
      </c>
      <c r="I351" s="2" t="str">
        <f>IF(COUNT($A351)=0,"",IF(H351="3E","3E",IF(H351="","I",LOOKUP(H351/J$2,{0,0.4,0.45,0.5,0.55,0.6,0.65,0.7,0.75,0.8,1},{"F","D","C","C+","B-","B","B+","A-","A","A+"}))))</f>
        <v/>
      </c>
      <c r="J351" s="1" t="str">
        <f>IF(COUNT($A351)=0,"",IF(H351="","--",IF(H351="3E","3E",LOOKUP(H351/J$2,{0,0.4,0.45,0.5,0.55,0.6,0.65,0.7,0.75,0.8,1},{0,2,2.25,2.5,2.75,3,3.25,3.5,3.75,4}))))</f>
        <v/>
      </c>
      <c r="K351" s="2" t="str">
        <f>IF(COUNT($A351)=0,"",IF($A351&lt;&gt;DRAFT!$B353,"ERR",IF(DRAFT!AJ353="3E","3E",IF(COUNT(DRAFT!AF353,DRAFT!AJ353)&gt;0,DRAFT!AK353,""))))</f>
        <v/>
      </c>
      <c r="L351" s="2" t="str">
        <f>IF(COUNT($A351)=0,"",IF(K351="3E","3E",IF(K351="","I",LOOKUP(K351/M$2,{0,0.4,0.45,0.5,0.55,0.6,0.65,0.7,0.75,0.8,1},{"F","D","C","C+","B-","B","B+","A-","A","A+"}))))</f>
        <v/>
      </c>
      <c r="M351" s="1" t="str">
        <f>IF(COUNT($A351)=0,"",IF(K351="","--",IF(K351="3E","3E",LOOKUP(K351/M$2,{0,0.4,0.45,0.5,0.55,0.6,0.65,0.7,0.75,0.8,1},{0,2,2.25,2.5,2.75,3,3.25,3.5,3.75,4}))))</f>
        <v/>
      </c>
      <c r="N351" s="2" t="str">
        <f>IF(COUNT($A351)=0,"",IF($A351&lt;&gt;DRAFT!$B353,"ERR",IF(DRAFT!AS353="3E","3E",IF(COUNT(DRAFT!AO353,DRAFT!AS353)&gt;0,DRAFT!AT353,""))))</f>
        <v/>
      </c>
      <c r="O351" s="2" t="str">
        <f>IF(COUNT($A351)=0,"",IF(N351="3E","3E",IF(N351="","I",LOOKUP(N351/P$2,{0,0.4,0.45,0.5,0.55,0.6,0.65,0.7,0.75,0.8,1},{"F","D","C","C+","B-","B","B+","A-","A","A+"}))))</f>
        <v/>
      </c>
      <c r="P351" s="1" t="str">
        <f>IF(COUNT($A351)=0,"",IF(N351="","--",IF(N351="3E","3E",LOOKUP(N351/P$2,{0,0.4,0.45,0.5,0.55,0.6,0.65,0.7,0.75,0.8,1},{0,2,2.25,2.5,2.75,3,3.25,3.5,3.75,4}))))</f>
        <v/>
      </c>
      <c r="Q351" s="2" t="str">
        <f>IF(COUNT($A351)=0,"",IF($A351&lt;&gt;DRAFT!$B353,"ERR",IF(DRAFT!BB353="3E","3E",IF(COUNT(DRAFT!AX353,DRAFT!BB353)&gt;0,DRAFT!BC353,""))))</f>
        <v/>
      </c>
      <c r="R351" s="2" t="str">
        <f>IF(COUNT($A351)=0,"",IF(Q351="3E","3E",IF(Q351="","I",LOOKUP(Q351/S$2,{0,0.4,0.45,0.5,0.55,0.6,0.65,0.7,0.75,0.8,1},{"F","D","C","C+","B-","B","B+","A-","A","A+"}))))</f>
        <v/>
      </c>
      <c r="S351" s="1" t="str">
        <f>IF(COUNT($A351)=0,"",IF(Q351="","--",IF(Q351="3E","3E",LOOKUP(Q351/S$2,{0,0.4,0.45,0.5,0.55,0.6,0.65,0.7,0.75,0.8,1},{0,2,2.25,2.5,2.75,3,3.25,3.5,3.75,4}))))</f>
        <v/>
      </c>
      <c r="T351" s="2" t="str">
        <f>IF(COUNT($A351)=0,"",IF($A351&lt;&gt;DRAFT!$B353,"ERR",IF(DRAFT!BK353="3E","3E",IF(COUNT(DRAFT!BG353,DRAFT!BK353)&gt;0,DRAFT!BL353,""))))</f>
        <v/>
      </c>
      <c r="U351" s="2" t="str">
        <f>IF(COUNT($A351)=0,"",IF(T351="3E","3E",IF(T351="","I",LOOKUP(T351/V$2,{0,0.4,0.45,0.5,0.55,0.6,0.65,0.7,0.75,0.8,1},{"F","D","C","C+","B-","B","B+","A-","A","A+"}))))</f>
        <v/>
      </c>
      <c r="V351" s="1" t="str">
        <f>IF(COUNT($A351)=0,"",IF(T351="","--",IF(T351="3E","3E",LOOKUP(T351/V$2,{0,0.4,0.45,0.5,0.55,0.6,0.65,0.7,0.75,0.8,1},{0,2,2.25,2.5,2.75,3,3.25,3.5,3.75,4}))))</f>
        <v/>
      </c>
      <c r="W351" s="2" t="str">
        <f>IF(COUNT($A351)=0,"",IF($A351&lt;&gt;DRAFT!$B353,"ERR",IF(DRAFT!BT353="3E","3E",IF(COUNT(DRAFT!BP353,DRAFT!BT353)&gt;0,DRAFT!BU353,""))))</f>
        <v/>
      </c>
      <c r="X351" s="2" t="str">
        <f>IF(COUNT($A351)=0,"",IF(W351="3E","3E",IF(W351="","I",LOOKUP(W351/Y$2,{0,0.4,0.45,0.5,0.55,0.6,0.65,0.7,0.75,0.8,1},{"F","D","C","C+","B-","B","B+","A-","A","A+"}))))</f>
        <v/>
      </c>
      <c r="Y351" s="1" t="str">
        <f>IF(COUNT($A351)=0,"",IF(W351="","--",IF(W351="3E","3E",LOOKUP(W351/Y$2,{0,0.4,0.45,0.5,0.55,0.6,0.65,0.7,0.75,0.8,1},{0,2,2.25,2.5,2.75,3,3.25,3.5,3.75,4}))))</f>
        <v/>
      </c>
      <c r="Z351" s="2" t="str">
        <f>IF(COUNT($A351)=0,"",IF($A351&lt;&gt;DRAFT!$B353,"ERR",IF(DRAFT!CC353="3E","3E",IF(COUNT(DRAFT!BY353,DRAFT!CC353)&gt;0,DRAFT!CD353,""))))</f>
        <v/>
      </c>
      <c r="AA351" s="2" t="str">
        <f>IF(COUNT($A351)=0,"",IF(Z351="3E","3E",IF(Z351="","I",LOOKUP(Z351/AB$2,{0,0.4,0.45,0.5,0.55,0.6,0.65,0.7,0.75,0.8,1},{"F","D","C","C+","B-","B","B+","A-","A","A+"}))))</f>
        <v/>
      </c>
      <c r="AB351" s="1" t="str">
        <f>IF(COUNT($A351)=0,"",IF(Z351="","--",IF(Z351="3E","3E",LOOKUP(Z351/AB$2,{0,0.4,0.45,0.5,0.55,0.6,0.65,0.7,0.75,0.8,1},{0,2,2.25,2.5,2.75,3,3.25,3.5,3.75,4}))))</f>
        <v/>
      </c>
      <c r="AC351" s="2" t="str">
        <f>IF(COUNT($A351)=0,"",IF($A351&lt;&gt;DRAFT!$B353,"ERR",IF(DRAFT!CF353&gt;0,DRAFT!CF353,"")))</f>
        <v/>
      </c>
      <c r="AD351" s="2" t="str">
        <f>IF(COUNT($A351)=0,"",IF(AC351="3E","3E",IF(AC351="","I",LOOKUP(AC351/AE$2,{0,0.4,0.45,0.5,0.55,0.6,0.65,0.7,0.75,0.8,1},{"F","D","C","C+","B-","B","B+","A-","A","A+"}))))</f>
        <v/>
      </c>
      <c r="AE351" s="1" t="str">
        <f>IF(COUNT($A351)=0,"",IF(AC351="","--",IF(AC351="3E","3E",LOOKUP(AC351/AE$2,{0,0.4,0.45,0.5,0.55,0.6,0.65,0.7,0.75,0.8,1},{0,2,2.25,2.5,2.75,3,3.25,3.5,3.75,4}))))</f>
        <v/>
      </c>
      <c r="AF351" s="2" t="str">
        <f>IF(COUNT($A351)=0,"",IF($A351&lt;&gt;DRAFT!$B353,"ERR",IF(DRAFT!CI353&gt;0,DRAFT!CK353,"")))</f>
        <v/>
      </c>
      <c r="AG351" s="2" t="str">
        <f>IF(COUNT($A351)=0,"",IF(AF351="3E","3E",IF(AF351="","I",LOOKUP(AF351/AH$2,{0,0.4,0.45,0.5,0.55,0.6,0.65,0.7,0.75,0.8,1},{"F","D","C","C+","B-","B","B+","A-","A","A+"}))))</f>
        <v/>
      </c>
      <c r="AH351" s="1" t="str">
        <f>IF(COUNT($A351)=0,"",IF(AF351="","--",IF(AF351="3E","3E",LOOKUP(AF351/AH$2,{0,0.4,0.45,0.5,0.55,0.6,0.65,0.7,0.75,0.8,1},{0,2,2.25,2.5,2.75,3,3.25,3.5,3.75,4}))))</f>
        <v/>
      </c>
      <c r="AI351" s="2" t="str">
        <f>IF($A351&lt;&gt;DRAFT!$B353,"ERR",IF(OR(COUNT($A351)=0,COUNT(DRAFT!CL353:CN353,DRAFT!CP353:CR353)=0),"",CEILING(SUM(DRAFT!CO353,DRAFT!CS353,DRAFT!CT353),1)))</f>
        <v/>
      </c>
      <c r="AJ351" s="2" t="str">
        <f>IF(COUNT($A351)=0,"",IF(AI351="3E","3E",IF(AI351="","I",LOOKUP(AI351/AK$2,{0,0.4,0.45,0.5,0.55,0.6,0.65,0.7,0.75,0.8,1},{"F","D","C","C+","B-","B","B+","A-","A","A+"}))))</f>
        <v/>
      </c>
      <c r="AK351" s="1" t="str">
        <f>IF(COUNT($A351)=0,"",IF(AI351="","--",IF(AI351="3E","3E",LOOKUP(AI351/AK$2,{0,0.4,0.45,0.5,0.55,0.6,0.65,0.7,0.75,0.8,1},{0,2,2.25,2.5,2.75,3,3.25,3.5,3.75,4}))))</f>
        <v/>
      </c>
      <c r="AL351" s="4" t="str">
        <f>IF(OR(COUNT($A351)=0,COUNT(B351:AK351)=0),"",IF(COUNTIF(B351:AK351,"3E")&gt;0,"3E",IF(DRAFT!$A353="R",TRUNC(SUMPRODUCT(RGP,RCP)/TCP,3),TRUNC((SUMPRODUCT(--(IMDGP&gt;0)*IMDGP,IMCP)+CEILING(DRAFT!$DB353*42,0.25))/TCP,3))))</f>
        <v/>
      </c>
      <c r="AM351" s="2" t="str">
        <f>IF(OR(COUNT($A351)=0,COUNT(B351:AK351)=0),"",IF(COUNTIF(B351:AK351,"3E")&gt;0,"3E",IF(DRAFT!$A353="R",SUMPRODUCT(--(RGP&gt;=2),RCP),SUMPRODUCT(--(IMDGP&gt;0),--(IMGP=0),IMCP)+DRAFT!$DC353)))</f>
        <v/>
      </c>
      <c r="AN351" s="67" t="str">
        <f>IF(AL351="3E","3E",IF(COUNT($A351)=0,"",IF(COUNT(AI351)=0,"--",ROUND(((CEILING(DRAFT!$CV353*38,0.25)+CEILING(DRAFT!$CX353*38,0.25)+CEILING(DRAFT!$CZ353*42,0.25)+CEILING($AL351*42,0.25))/160),2))))</f>
        <v/>
      </c>
      <c r="AO351" s="2" t="str">
        <f>IF(AN351="3E","3E",IF(COUNT($A351)=0,"",IF(COUNT(AN351)=0,"I",LOOKUP(AN351,{0,2,2.25,2.5,2.75,3,3.25,3.5,3.75,4},{"F","D","C","C+","B-","B","B+","A-","A","A+"}))))</f>
        <v/>
      </c>
      <c r="AP351" s="2" t="str">
        <f>IF(AN351="3E","3E",IF(OR(COUNT(A351)=0,COUNT(AN351)=0),"",DRAFT!CW353+DRAFT!CY353+DRAFT!DA353+N(TABULATION!AM351)))</f>
        <v/>
      </c>
      <c r="AQ351" s="2" t="str">
        <f>IF(OR(COUNT($A351)=0,COUNT(B351:AK351)=0),"",IF(COUNTIF(B351:AM351,"3E")&gt;0,"3E",IF(AND(DRAFT!$A353="IM",OR($AL351&gt;DRAFT!$DB353,$AM351&gt;DRAFT!$DC353)),"IMPROVED",IF(AND(DRAFT!$A353="IM",$AL351&lt;=DRAFT!$DB353,$AM351&lt;=DRAFT!$DC353),"NOT IMPROVED",IF(AND(DRAFT!CU353="S",AH351&gt;=2,AK351&gt;=2,AN351&gt;=2.5,AP351&gt;=144),"PASS","FAIL")))))</f>
        <v/>
      </c>
      <c r="AR351" s="2" t="str">
        <f t="shared" si="10"/>
        <v/>
      </c>
      <c r="AS351" s="2" t="str">
        <f t="shared" si="11"/>
        <v/>
      </c>
    </row>
    <row r="352" spans="1:45" ht="18.95" customHeight="1" x14ac:dyDescent="0.25">
      <c r="A352" s="3" t="str">
        <f>IF(DRAFT!$B354="","",DRAFT!$B354)</f>
        <v/>
      </c>
      <c r="B352" s="2" t="str">
        <f>IF(COUNT($A352)=0,"",IF($A352&lt;&gt;DRAFT!$B354,"ERR",IF(DRAFT!I354="3E","3E",IF(COUNT(DRAFT!E354,DRAFT!I354)&gt;0,DRAFT!J354,""))))</f>
        <v/>
      </c>
      <c r="C352" s="2" t="str">
        <f>IF(COUNT($A352)=0,"",IF(B352="3E","3E",IF(B352="","I",LOOKUP(B352/D$2,{0,0.4,0.45,0.5,0.55,0.6,0.65,0.7,0.75,0.8,1},{"F","D","C","C+","B-","B","B+","A-","A","A+"}))))</f>
        <v/>
      </c>
      <c r="D352" s="1" t="str">
        <f>IF(COUNT($A352)=0,"",IF(B352="","--",IF(B352="3E","3E",LOOKUP(B352/D$2,{0,0.4,0.45,0.5,0.55,0.6,0.65,0.7,0.75,0.8,1},{0,2,2.25,2.5,2.75,3,3.25,3.5,3.75,4}))))</f>
        <v/>
      </c>
      <c r="E352" s="2" t="str">
        <f>IF(COUNT($A352)=0,"",IF($A352&lt;&gt;DRAFT!$B354,"ERR",IF(DRAFT!R354="3E","3E",IF(COUNT(DRAFT!N354,DRAFT!R354)&gt;0,DRAFT!S354,""))))</f>
        <v/>
      </c>
      <c r="F352" s="2" t="str">
        <f>IF(COUNT($A352)=0,"",IF(E352="3E","3E",IF(E352="","I",LOOKUP(E352/G$2,{0,0.4,0.45,0.5,0.55,0.6,0.65,0.7,0.75,0.8,1},{"F","D","C","C+","B-","B","B+","A-","A","A+"}))))</f>
        <v/>
      </c>
      <c r="G352" s="1" t="str">
        <f>IF(COUNT($A352)=0,"",IF(E352="","--",IF(E352="3E","3E",LOOKUP(E352/G$2,{0,0.4,0.45,0.5,0.55,0.6,0.65,0.7,0.75,0.8,1},{0,2,2.25,2.5,2.75,3,3.25,3.5,3.75,4}))))</f>
        <v/>
      </c>
      <c r="H352" s="2" t="str">
        <f>IF(COUNT($A352)=0,"",IF($A352&lt;&gt;DRAFT!$B354,"ERR",IF(DRAFT!AA354="3E","3E",IF(COUNT(DRAFT!W354,DRAFT!AA354)&gt;0,DRAFT!AB354,""))))</f>
        <v/>
      </c>
      <c r="I352" s="2" t="str">
        <f>IF(COUNT($A352)=0,"",IF(H352="3E","3E",IF(H352="","I",LOOKUP(H352/J$2,{0,0.4,0.45,0.5,0.55,0.6,0.65,0.7,0.75,0.8,1},{"F","D","C","C+","B-","B","B+","A-","A","A+"}))))</f>
        <v/>
      </c>
      <c r="J352" s="1" t="str">
        <f>IF(COUNT($A352)=0,"",IF(H352="","--",IF(H352="3E","3E",LOOKUP(H352/J$2,{0,0.4,0.45,0.5,0.55,0.6,0.65,0.7,0.75,0.8,1},{0,2,2.25,2.5,2.75,3,3.25,3.5,3.75,4}))))</f>
        <v/>
      </c>
      <c r="K352" s="2" t="str">
        <f>IF(COUNT($A352)=0,"",IF($A352&lt;&gt;DRAFT!$B354,"ERR",IF(DRAFT!AJ354="3E","3E",IF(COUNT(DRAFT!AF354,DRAFT!AJ354)&gt;0,DRAFT!AK354,""))))</f>
        <v/>
      </c>
      <c r="L352" s="2" t="str">
        <f>IF(COUNT($A352)=0,"",IF(K352="3E","3E",IF(K352="","I",LOOKUP(K352/M$2,{0,0.4,0.45,0.5,0.55,0.6,0.65,0.7,0.75,0.8,1},{"F","D","C","C+","B-","B","B+","A-","A","A+"}))))</f>
        <v/>
      </c>
      <c r="M352" s="1" t="str">
        <f>IF(COUNT($A352)=0,"",IF(K352="","--",IF(K352="3E","3E",LOOKUP(K352/M$2,{0,0.4,0.45,0.5,0.55,0.6,0.65,0.7,0.75,0.8,1},{0,2,2.25,2.5,2.75,3,3.25,3.5,3.75,4}))))</f>
        <v/>
      </c>
      <c r="N352" s="2" t="str">
        <f>IF(COUNT($A352)=0,"",IF($A352&lt;&gt;DRAFT!$B354,"ERR",IF(DRAFT!AS354="3E","3E",IF(COUNT(DRAFT!AO354,DRAFT!AS354)&gt;0,DRAFT!AT354,""))))</f>
        <v/>
      </c>
      <c r="O352" s="2" t="str">
        <f>IF(COUNT($A352)=0,"",IF(N352="3E","3E",IF(N352="","I",LOOKUP(N352/P$2,{0,0.4,0.45,0.5,0.55,0.6,0.65,0.7,0.75,0.8,1},{"F","D","C","C+","B-","B","B+","A-","A","A+"}))))</f>
        <v/>
      </c>
      <c r="P352" s="1" t="str">
        <f>IF(COUNT($A352)=0,"",IF(N352="","--",IF(N352="3E","3E",LOOKUP(N352/P$2,{0,0.4,0.45,0.5,0.55,0.6,0.65,0.7,0.75,0.8,1},{0,2,2.25,2.5,2.75,3,3.25,3.5,3.75,4}))))</f>
        <v/>
      </c>
      <c r="Q352" s="2" t="str">
        <f>IF(COUNT($A352)=0,"",IF($A352&lt;&gt;DRAFT!$B354,"ERR",IF(DRAFT!BB354="3E","3E",IF(COUNT(DRAFT!AX354,DRAFT!BB354)&gt;0,DRAFT!BC354,""))))</f>
        <v/>
      </c>
      <c r="R352" s="2" t="str">
        <f>IF(COUNT($A352)=0,"",IF(Q352="3E","3E",IF(Q352="","I",LOOKUP(Q352/S$2,{0,0.4,0.45,0.5,0.55,0.6,0.65,0.7,0.75,0.8,1},{"F","D","C","C+","B-","B","B+","A-","A","A+"}))))</f>
        <v/>
      </c>
      <c r="S352" s="1" t="str">
        <f>IF(COUNT($A352)=0,"",IF(Q352="","--",IF(Q352="3E","3E",LOOKUP(Q352/S$2,{0,0.4,0.45,0.5,0.55,0.6,0.65,0.7,0.75,0.8,1},{0,2,2.25,2.5,2.75,3,3.25,3.5,3.75,4}))))</f>
        <v/>
      </c>
      <c r="T352" s="2" t="str">
        <f>IF(COUNT($A352)=0,"",IF($A352&lt;&gt;DRAFT!$B354,"ERR",IF(DRAFT!BK354="3E","3E",IF(COUNT(DRAFT!BG354,DRAFT!BK354)&gt;0,DRAFT!BL354,""))))</f>
        <v/>
      </c>
      <c r="U352" s="2" t="str">
        <f>IF(COUNT($A352)=0,"",IF(T352="3E","3E",IF(T352="","I",LOOKUP(T352/V$2,{0,0.4,0.45,0.5,0.55,0.6,0.65,0.7,0.75,0.8,1},{"F","D","C","C+","B-","B","B+","A-","A","A+"}))))</f>
        <v/>
      </c>
      <c r="V352" s="1" t="str">
        <f>IF(COUNT($A352)=0,"",IF(T352="","--",IF(T352="3E","3E",LOOKUP(T352/V$2,{0,0.4,0.45,0.5,0.55,0.6,0.65,0.7,0.75,0.8,1},{0,2,2.25,2.5,2.75,3,3.25,3.5,3.75,4}))))</f>
        <v/>
      </c>
      <c r="W352" s="2" t="str">
        <f>IF(COUNT($A352)=0,"",IF($A352&lt;&gt;DRAFT!$B354,"ERR",IF(DRAFT!BT354="3E","3E",IF(COUNT(DRAFT!BP354,DRAFT!BT354)&gt;0,DRAFT!BU354,""))))</f>
        <v/>
      </c>
      <c r="X352" s="2" t="str">
        <f>IF(COUNT($A352)=0,"",IF(W352="3E","3E",IF(W352="","I",LOOKUP(W352/Y$2,{0,0.4,0.45,0.5,0.55,0.6,0.65,0.7,0.75,0.8,1},{"F","D","C","C+","B-","B","B+","A-","A","A+"}))))</f>
        <v/>
      </c>
      <c r="Y352" s="1" t="str">
        <f>IF(COUNT($A352)=0,"",IF(W352="","--",IF(W352="3E","3E",LOOKUP(W352/Y$2,{0,0.4,0.45,0.5,0.55,0.6,0.65,0.7,0.75,0.8,1},{0,2,2.25,2.5,2.75,3,3.25,3.5,3.75,4}))))</f>
        <v/>
      </c>
      <c r="Z352" s="2" t="str">
        <f>IF(COUNT($A352)=0,"",IF($A352&lt;&gt;DRAFT!$B354,"ERR",IF(DRAFT!CC354="3E","3E",IF(COUNT(DRAFT!BY354,DRAFT!CC354)&gt;0,DRAFT!CD354,""))))</f>
        <v/>
      </c>
      <c r="AA352" s="2" t="str">
        <f>IF(COUNT($A352)=0,"",IF(Z352="3E","3E",IF(Z352="","I",LOOKUP(Z352/AB$2,{0,0.4,0.45,0.5,0.55,0.6,0.65,0.7,0.75,0.8,1},{"F","D","C","C+","B-","B","B+","A-","A","A+"}))))</f>
        <v/>
      </c>
      <c r="AB352" s="1" t="str">
        <f>IF(COUNT($A352)=0,"",IF(Z352="","--",IF(Z352="3E","3E",LOOKUP(Z352/AB$2,{0,0.4,0.45,0.5,0.55,0.6,0.65,0.7,0.75,0.8,1},{0,2,2.25,2.5,2.75,3,3.25,3.5,3.75,4}))))</f>
        <v/>
      </c>
      <c r="AC352" s="2" t="str">
        <f>IF(COUNT($A352)=0,"",IF($A352&lt;&gt;DRAFT!$B354,"ERR",IF(DRAFT!CF354&gt;0,DRAFT!CF354,"")))</f>
        <v/>
      </c>
      <c r="AD352" s="2" t="str">
        <f>IF(COUNT($A352)=0,"",IF(AC352="3E","3E",IF(AC352="","I",LOOKUP(AC352/AE$2,{0,0.4,0.45,0.5,0.55,0.6,0.65,0.7,0.75,0.8,1},{"F","D","C","C+","B-","B","B+","A-","A","A+"}))))</f>
        <v/>
      </c>
      <c r="AE352" s="1" t="str">
        <f>IF(COUNT($A352)=0,"",IF(AC352="","--",IF(AC352="3E","3E",LOOKUP(AC352/AE$2,{0,0.4,0.45,0.5,0.55,0.6,0.65,0.7,0.75,0.8,1},{0,2,2.25,2.5,2.75,3,3.25,3.5,3.75,4}))))</f>
        <v/>
      </c>
      <c r="AF352" s="2" t="str">
        <f>IF(COUNT($A352)=0,"",IF($A352&lt;&gt;DRAFT!$B354,"ERR",IF(DRAFT!CI354&gt;0,DRAFT!CK354,"")))</f>
        <v/>
      </c>
      <c r="AG352" s="2" t="str">
        <f>IF(COUNT($A352)=0,"",IF(AF352="3E","3E",IF(AF352="","I",LOOKUP(AF352/AH$2,{0,0.4,0.45,0.5,0.55,0.6,0.65,0.7,0.75,0.8,1},{"F","D","C","C+","B-","B","B+","A-","A","A+"}))))</f>
        <v/>
      </c>
      <c r="AH352" s="1" t="str">
        <f>IF(COUNT($A352)=0,"",IF(AF352="","--",IF(AF352="3E","3E",LOOKUP(AF352/AH$2,{0,0.4,0.45,0.5,0.55,0.6,0.65,0.7,0.75,0.8,1},{0,2,2.25,2.5,2.75,3,3.25,3.5,3.75,4}))))</f>
        <v/>
      </c>
      <c r="AI352" s="2" t="str">
        <f>IF($A352&lt;&gt;DRAFT!$B354,"ERR",IF(OR(COUNT($A352)=0,COUNT(DRAFT!CL354:CN354,DRAFT!CP354:CR354)=0),"",CEILING(SUM(DRAFT!CO354,DRAFT!CS354,DRAFT!CT354),1)))</f>
        <v/>
      </c>
      <c r="AJ352" s="2" t="str">
        <f>IF(COUNT($A352)=0,"",IF(AI352="3E","3E",IF(AI352="","I",LOOKUP(AI352/AK$2,{0,0.4,0.45,0.5,0.55,0.6,0.65,0.7,0.75,0.8,1},{"F","D","C","C+","B-","B","B+","A-","A","A+"}))))</f>
        <v/>
      </c>
      <c r="AK352" s="1" t="str">
        <f>IF(COUNT($A352)=0,"",IF(AI352="","--",IF(AI352="3E","3E",LOOKUP(AI352/AK$2,{0,0.4,0.45,0.5,0.55,0.6,0.65,0.7,0.75,0.8,1},{0,2,2.25,2.5,2.75,3,3.25,3.5,3.75,4}))))</f>
        <v/>
      </c>
      <c r="AL352" s="4" t="str">
        <f>IF(OR(COUNT($A352)=0,COUNT(B352:AK352)=0),"",IF(COUNTIF(B352:AK352,"3E")&gt;0,"3E",IF(DRAFT!$A354="R",TRUNC(SUMPRODUCT(RGP,RCP)/TCP,3),TRUNC((SUMPRODUCT(--(IMDGP&gt;0)*IMDGP,IMCP)+CEILING(DRAFT!$DB354*42,0.25))/TCP,3))))</f>
        <v/>
      </c>
      <c r="AM352" s="2" t="str">
        <f>IF(OR(COUNT($A352)=0,COUNT(B352:AK352)=0),"",IF(COUNTIF(B352:AK352,"3E")&gt;0,"3E",IF(DRAFT!$A354="R",SUMPRODUCT(--(RGP&gt;=2),RCP),SUMPRODUCT(--(IMDGP&gt;0),--(IMGP=0),IMCP)+DRAFT!$DC354)))</f>
        <v/>
      </c>
      <c r="AN352" s="67" t="str">
        <f>IF(AL352="3E","3E",IF(COUNT($A352)=0,"",IF(COUNT(AI352)=0,"--",ROUND(((CEILING(DRAFT!$CV354*38,0.25)+CEILING(DRAFT!$CX354*38,0.25)+CEILING(DRAFT!$CZ354*42,0.25)+CEILING($AL352*42,0.25))/160),2))))</f>
        <v/>
      </c>
      <c r="AO352" s="2" t="str">
        <f>IF(AN352="3E","3E",IF(COUNT($A352)=0,"",IF(COUNT(AN352)=0,"I",LOOKUP(AN352,{0,2,2.25,2.5,2.75,3,3.25,3.5,3.75,4},{"F","D","C","C+","B-","B","B+","A-","A","A+"}))))</f>
        <v/>
      </c>
      <c r="AP352" s="2" t="str">
        <f>IF(AN352="3E","3E",IF(OR(COUNT(A352)=0,COUNT(AN352)=0),"",DRAFT!CW354+DRAFT!CY354+DRAFT!DA354+N(TABULATION!AM352)))</f>
        <v/>
      </c>
      <c r="AQ352" s="2" t="str">
        <f>IF(OR(COUNT($A352)=0,COUNT(B352:AK352)=0),"",IF(COUNTIF(B352:AM352,"3E")&gt;0,"3E",IF(AND(DRAFT!$A354="IM",OR($AL352&gt;DRAFT!$DB354,$AM352&gt;DRAFT!$DC354)),"IMPROVED",IF(AND(DRAFT!$A354="IM",$AL352&lt;=DRAFT!$DB354,$AM352&lt;=DRAFT!$DC354),"NOT IMPROVED",IF(AND(DRAFT!CU354="S",AH352&gt;=2,AK352&gt;=2,AN352&gt;=2.5,AP352&gt;=144),"PASS","FAIL")))))</f>
        <v/>
      </c>
      <c r="AR352" s="2" t="str">
        <f t="shared" si="10"/>
        <v/>
      </c>
      <c r="AS352" s="2" t="str">
        <f t="shared" si="11"/>
        <v/>
      </c>
    </row>
    <row r="353" spans="1:45" ht="18.95" customHeight="1" x14ac:dyDescent="0.25">
      <c r="A353" s="3" t="str">
        <f>IF(DRAFT!$B355="","",DRAFT!$B355)</f>
        <v/>
      </c>
      <c r="B353" s="2" t="str">
        <f>IF(COUNT($A353)=0,"",IF($A353&lt;&gt;DRAFT!$B355,"ERR",IF(DRAFT!I355="3E","3E",IF(COUNT(DRAFT!E355,DRAFT!I355)&gt;0,DRAFT!J355,""))))</f>
        <v/>
      </c>
      <c r="C353" s="2" t="str">
        <f>IF(COUNT($A353)=0,"",IF(B353="3E","3E",IF(B353="","I",LOOKUP(B353/D$2,{0,0.4,0.45,0.5,0.55,0.6,0.65,0.7,0.75,0.8,1},{"F","D","C","C+","B-","B","B+","A-","A","A+"}))))</f>
        <v/>
      </c>
      <c r="D353" s="1" t="str">
        <f>IF(COUNT($A353)=0,"",IF(B353="","--",IF(B353="3E","3E",LOOKUP(B353/D$2,{0,0.4,0.45,0.5,0.55,0.6,0.65,0.7,0.75,0.8,1},{0,2,2.25,2.5,2.75,3,3.25,3.5,3.75,4}))))</f>
        <v/>
      </c>
      <c r="E353" s="2" t="str">
        <f>IF(COUNT($A353)=0,"",IF($A353&lt;&gt;DRAFT!$B355,"ERR",IF(DRAFT!R355="3E","3E",IF(COUNT(DRAFT!N355,DRAFT!R355)&gt;0,DRAFT!S355,""))))</f>
        <v/>
      </c>
      <c r="F353" s="2" t="str">
        <f>IF(COUNT($A353)=0,"",IF(E353="3E","3E",IF(E353="","I",LOOKUP(E353/G$2,{0,0.4,0.45,0.5,0.55,0.6,0.65,0.7,0.75,0.8,1},{"F","D","C","C+","B-","B","B+","A-","A","A+"}))))</f>
        <v/>
      </c>
      <c r="G353" s="1" t="str">
        <f>IF(COUNT($A353)=0,"",IF(E353="","--",IF(E353="3E","3E",LOOKUP(E353/G$2,{0,0.4,0.45,0.5,0.55,0.6,0.65,0.7,0.75,0.8,1},{0,2,2.25,2.5,2.75,3,3.25,3.5,3.75,4}))))</f>
        <v/>
      </c>
      <c r="H353" s="2" t="str">
        <f>IF(COUNT($A353)=0,"",IF($A353&lt;&gt;DRAFT!$B355,"ERR",IF(DRAFT!AA355="3E","3E",IF(COUNT(DRAFT!W355,DRAFT!AA355)&gt;0,DRAFT!AB355,""))))</f>
        <v/>
      </c>
      <c r="I353" s="2" t="str">
        <f>IF(COUNT($A353)=0,"",IF(H353="3E","3E",IF(H353="","I",LOOKUP(H353/J$2,{0,0.4,0.45,0.5,0.55,0.6,0.65,0.7,0.75,0.8,1},{"F","D","C","C+","B-","B","B+","A-","A","A+"}))))</f>
        <v/>
      </c>
      <c r="J353" s="1" t="str">
        <f>IF(COUNT($A353)=0,"",IF(H353="","--",IF(H353="3E","3E",LOOKUP(H353/J$2,{0,0.4,0.45,0.5,0.55,0.6,0.65,0.7,0.75,0.8,1},{0,2,2.25,2.5,2.75,3,3.25,3.5,3.75,4}))))</f>
        <v/>
      </c>
      <c r="K353" s="2" t="str">
        <f>IF(COUNT($A353)=0,"",IF($A353&lt;&gt;DRAFT!$B355,"ERR",IF(DRAFT!AJ355="3E","3E",IF(COUNT(DRAFT!AF355,DRAFT!AJ355)&gt;0,DRAFT!AK355,""))))</f>
        <v/>
      </c>
      <c r="L353" s="2" t="str">
        <f>IF(COUNT($A353)=0,"",IF(K353="3E","3E",IF(K353="","I",LOOKUP(K353/M$2,{0,0.4,0.45,0.5,0.55,0.6,0.65,0.7,0.75,0.8,1},{"F","D","C","C+","B-","B","B+","A-","A","A+"}))))</f>
        <v/>
      </c>
      <c r="M353" s="1" t="str">
        <f>IF(COUNT($A353)=0,"",IF(K353="","--",IF(K353="3E","3E",LOOKUP(K353/M$2,{0,0.4,0.45,0.5,0.55,0.6,0.65,0.7,0.75,0.8,1},{0,2,2.25,2.5,2.75,3,3.25,3.5,3.75,4}))))</f>
        <v/>
      </c>
      <c r="N353" s="2" t="str">
        <f>IF(COUNT($A353)=0,"",IF($A353&lt;&gt;DRAFT!$B355,"ERR",IF(DRAFT!AS355="3E","3E",IF(COUNT(DRAFT!AO355,DRAFT!AS355)&gt;0,DRAFT!AT355,""))))</f>
        <v/>
      </c>
      <c r="O353" s="2" t="str">
        <f>IF(COUNT($A353)=0,"",IF(N353="3E","3E",IF(N353="","I",LOOKUP(N353/P$2,{0,0.4,0.45,0.5,0.55,0.6,0.65,0.7,0.75,0.8,1},{"F","D","C","C+","B-","B","B+","A-","A","A+"}))))</f>
        <v/>
      </c>
      <c r="P353" s="1" t="str">
        <f>IF(COUNT($A353)=0,"",IF(N353="","--",IF(N353="3E","3E",LOOKUP(N353/P$2,{0,0.4,0.45,0.5,0.55,0.6,0.65,0.7,0.75,0.8,1},{0,2,2.25,2.5,2.75,3,3.25,3.5,3.75,4}))))</f>
        <v/>
      </c>
      <c r="Q353" s="2" t="str">
        <f>IF(COUNT($A353)=0,"",IF($A353&lt;&gt;DRAFT!$B355,"ERR",IF(DRAFT!BB355="3E","3E",IF(COUNT(DRAFT!AX355,DRAFT!BB355)&gt;0,DRAFT!BC355,""))))</f>
        <v/>
      </c>
      <c r="R353" s="2" t="str">
        <f>IF(COUNT($A353)=0,"",IF(Q353="3E","3E",IF(Q353="","I",LOOKUP(Q353/S$2,{0,0.4,0.45,0.5,0.55,0.6,0.65,0.7,0.75,0.8,1},{"F","D","C","C+","B-","B","B+","A-","A","A+"}))))</f>
        <v/>
      </c>
      <c r="S353" s="1" t="str">
        <f>IF(COUNT($A353)=0,"",IF(Q353="","--",IF(Q353="3E","3E",LOOKUP(Q353/S$2,{0,0.4,0.45,0.5,0.55,0.6,0.65,0.7,0.75,0.8,1},{0,2,2.25,2.5,2.75,3,3.25,3.5,3.75,4}))))</f>
        <v/>
      </c>
      <c r="T353" s="2" t="str">
        <f>IF(COUNT($A353)=0,"",IF($A353&lt;&gt;DRAFT!$B355,"ERR",IF(DRAFT!BK355="3E","3E",IF(COUNT(DRAFT!BG355,DRAFT!BK355)&gt;0,DRAFT!BL355,""))))</f>
        <v/>
      </c>
      <c r="U353" s="2" t="str">
        <f>IF(COUNT($A353)=0,"",IF(T353="3E","3E",IF(T353="","I",LOOKUP(T353/V$2,{0,0.4,0.45,0.5,0.55,0.6,0.65,0.7,0.75,0.8,1},{"F","D","C","C+","B-","B","B+","A-","A","A+"}))))</f>
        <v/>
      </c>
      <c r="V353" s="1" t="str">
        <f>IF(COUNT($A353)=0,"",IF(T353="","--",IF(T353="3E","3E",LOOKUP(T353/V$2,{0,0.4,0.45,0.5,0.55,0.6,0.65,0.7,0.75,0.8,1},{0,2,2.25,2.5,2.75,3,3.25,3.5,3.75,4}))))</f>
        <v/>
      </c>
      <c r="W353" s="2" t="str">
        <f>IF(COUNT($A353)=0,"",IF($A353&lt;&gt;DRAFT!$B355,"ERR",IF(DRAFT!BT355="3E","3E",IF(COUNT(DRAFT!BP355,DRAFT!BT355)&gt;0,DRAFT!BU355,""))))</f>
        <v/>
      </c>
      <c r="X353" s="2" t="str">
        <f>IF(COUNT($A353)=0,"",IF(W353="3E","3E",IF(W353="","I",LOOKUP(W353/Y$2,{0,0.4,0.45,0.5,0.55,0.6,0.65,0.7,0.75,0.8,1},{"F","D","C","C+","B-","B","B+","A-","A","A+"}))))</f>
        <v/>
      </c>
      <c r="Y353" s="1" t="str">
        <f>IF(COUNT($A353)=0,"",IF(W353="","--",IF(W353="3E","3E",LOOKUP(W353/Y$2,{0,0.4,0.45,0.5,0.55,0.6,0.65,0.7,0.75,0.8,1},{0,2,2.25,2.5,2.75,3,3.25,3.5,3.75,4}))))</f>
        <v/>
      </c>
      <c r="Z353" s="2" t="str">
        <f>IF(COUNT($A353)=0,"",IF($A353&lt;&gt;DRAFT!$B355,"ERR",IF(DRAFT!CC355="3E","3E",IF(COUNT(DRAFT!BY355,DRAFT!CC355)&gt;0,DRAFT!CD355,""))))</f>
        <v/>
      </c>
      <c r="AA353" s="2" t="str">
        <f>IF(COUNT($A353)=0,"",IF(Z353="3E","3E",IF(Z353="","I",LOOKUP(Z353/AB$2,{0,0.4,0.45,0.5,0.55,0.6,0.65,0.7,0.75,0.8,1},{"F","D","C","C+","B-","B","B+","A-","A","A+"}))))</f>
        <v/>
      </c>
      <c r="AB353" s="1" t="str">
        <f>IF(COUNT($A353)=0,"",IF(Z353="","--",IF(Z353="3E","3E",LOOKUP(Z353/AB$2,{0,0.4,0.45,0.5,0.55,0.6,0.65,0.7,0.75,0.8,1},{0,2,2.25,2.5,2.75,3,3.25,3.5,3.75,4}))))</f>
        <v/>
      </c>
      <c r="AC353" s="2" t="str">
        <f>IF(COUNT($A353)=0,"",IF($A353&lt;&gt;DRAFT!$B355,"ERR",IF(DRAFT!CF355&gt;0,DRAFT!CF355,"")))</f>
        <v/>
      </c>
      <c r="AD353" s="2" t="str">
        <f>IF(COUNT($A353)=0,"",IF(AC353="3E","3E",IF(AC353="","I",LOOKUP(AC353/AE$2,{0,0.4,0.45,0.5,0.55,0.6,0.65,0.7,0.75,0.8,1},{"F","D","C","C+","B-","B","B+","A-","A","A+"}))))</f>
        <v/>
      </c>
      <c r="AE353" s="1" t="str">
        <f>IF(COUNT($A353)=0,"",IF(AC353="","--",IF(AC353="3E","3E",LOOKUP(AC353/AE$2,{0,0.4,0.45,0.5,0.55,0.6,0.65,0.7,0.75,0.8,1},{0,2,2.25,2.5,2.75,3,3.25,3.5,3.75,4}))))</f>
        <v/>
      </c>
      <c r="AF353" s="2" t="str">
        <f>IF(COUNT($A353)=0,"",IF($A353&lt;&gt;DRAFT!$B355,"ERR",IF(DRAFT!CI355&gt;0,DRAFT!CK355,"")))</f>
        <v/>
      </c>
      <c r="AG353" s="2" t="str">
        <f>IF(COUNT($A353)=0,"",IF(AF353="3E","3E",IF(AF353="","I",LOOKUP(AF353/AH$2,{0,0.4,0.45,0.5,0.55,0.6,0.65,0.7,0.75,0.8,1},{"F","D","C","C+","B-","B","B+","A-","A","A+"}))))</f>
        <v/>
      </c>
      <c r="AH353" s="1" t="str">
        <f>IF(COUNT($A353)=0,"",IF(AF353="","--",IF(AF353="3E","3E",LOOKUP(AF353/AH$2,{0,0.4,0.45,0.5,0.55,0.6,0.65,0.7,0.75,0.8,1},{0,2,2.25,2.5,2.75,3,3.25,3.5,3.75,4}))))</f>
        <v/>
      </c>
      <c r="AI353" s="2" t="str">
        <f>IF($A353&lt;&gt;DRAFT!$B355,"ERR",IF(OR(COUNT($A353)=0,COUNT(DRAFT!CL355:CN355,DRAFT!CP355:CR355)=0),"",CEILING(SUM(DRAFT!CO355,DRAFT!CS355,DRAFT!CT355),1)))</f>
        <v/>
      </c>
      <c r="AJ353" s="2" t="str">
        <f>IF(COUNT($A353)=0,"",IF(AI353="3E","3E",IF(AI353="","I",LOOKUP(AI353/AK$2,{0,0.4,0.45,0.5,0.55,0.6,0.65,0.7,0.75,0.8,1},{"F","D","C","C+","B-","B","B+","A-","A","A+"}))))</f>
        <v/>
      </c>
      <c r="AK353" s="1" t="str">
        <f>IF(COUNT($A353)=0,"",IF(AI353="","--",IF(AI353="3E","3E",LOOKUP(AI353/AK$2,{0,0.4,0.45,0.5,0.55,0.6,0.65,0.7,0.75,0.8,1},{0,2,2.25,2.5,2.75,3,3.25,3.5,3.75,4}))))</f>
        <v/>
      </c>
      <c r="AL353" s="4" t="str">
        <f>IF(OR(COUNT($A353)=0,COUNT(B353:AK353)=0),"",IF(COUNTIF(B353:AK353,"3E")&gt;0,"3E",IF(DRAFT!$A355="R",TRUNC(SUMPRODUCT(RGP,RCP)/TCP,3),TRUNC((SUMPRODUCT(--(IMDGP&gt;0)*IMDGP,IMCP)+CEILING(DRAFT!$DB355*42,0.25))/TCP,3))))</f>
        <v/>
      </c>
      <c r="AM353" s="2" t="str">
        <f>IF(OR(COUNT($A353)=0,COUNT(B353:AK353)=0),"",IF(COUNTIF(B353:AK353,"3E")&gt;0,"3E",IF(DRAFT!$A355="R",SUMPRODUCT(--(RGP&gt;=2),RCP),SUMPRODUCT(--(IMDGP&gt;0),--(IMGP=0),IMCP)+DRAFT!$DC355)))</f>
        <v/>
      </c>
      <c r="AN353" s="67" t="str">
        <f>IF(AL353="3E","3E",IF(COUNT($A353)=0,"",IF(COUNT(AI353)=0,"--",ROUND(((CEILING(DRAFT!$CV355*38,0.25)+CEILING(DRAFT!$CX355*38,0.25)+CEILING(DRAFT!$CZ355*42,0.25)+CEILING($AL353*42,0.25))/160),2))))</f>
        <v/>
      </c>
      <c r="AO353" s="2" t="str">
        <f>IF(AN353="3E","3E",IF(COUNT($A353)=0,"",IF(COUNT(AN353)=0,"I",LOOKUP(AN353,{0,2,2.25,2.5,2.75,3,3.25,3.5,3.75,4},{"F","D","C","C+","B-","B","B+","A-","A","A+"}))))</f>
        <v/>
      </c>
      <c r="AP353" s="2" t="str">
        <f>IF(AN353="3E","3E",IF(OR(COUNT(A353)=0,COUNT(AN353)=0),"",DRAFT!CW355+DRAFT!CY355+DRAFT!DA355+N(TABULATION!AM353)))</f>
        <v/>
      </c>
      <c r="AQ353" s="2" t="str">
        <f>IF(OR(COUNT($A353)=0,COUNT(B353:AK353)=0),"",IF(COUNTIF(B353:AM353,"3E")&gt;0,"3E",IF(AND(DRAFT!$A355="IM",OR($AL353&gt;DRAFT!$DB355,$AM353&gt;DRAFT!$DC355)),"IMPROVED",IF(AND(DRAFT!$A355="IM",$AL353&lt;=DRAFT!$DB355,$AM353&lt;=DRAFT!$DC355),"NOT IMPROVED",IF(AND(DRAFT!CU355="S",AH353&gt;=2,AK353&gt;=2,AN353&gt;=2.5,AP353&gt;=144),"PASS","FAIL")))))</f>
        <v/>
      </c>
      <c r="AR353" s="2" t="str">
        <f t="shared" si="10"/>
        <v/>
      </c>
      <c r="AS353" s="2" t="str">
        <f t="shared" si="11"/>
        <v/>
      </c>
    </row>
    <row r="354" spans="1:45" ht="18.95" customHeight="1" x14ac:dyDescent="0.25">
      <c r="A354" s="3" t="str">
        <f>IF(DRAFT!$B356="","",DRAFT!$B356)</f>
        <v/>
      </c>
      <c r="B354" s="2" t="str">
        <f>IF(COUNT($A354)=0,"",IF($A354&lt;&gt;DRAFT!$B356,"ERR",IF(DRAFT!I356="3E","3E",IF(COUNT(DRAFT!E356,DRAFT!I356)&gt;0,DRAFT!J356,""))))</f>
        <v/>
      </c>
      <c r="C354" s="2" t="str">
        <f>IF(COUNT($A354)=0,"",IF(B354="3E","3E",IF(B354="","I",LOOKUP(B354/D$2,{0,0.4,0.45,0.5,0.55,0.6,0.65,0.7,0.75,0.8,1},{"F","D","C","C+","B-","B","B+","A-","A","A+"}))))</f>
        <v/>
      </c>
      <c r="D354" s="1" t="str">
        <f>IF(COUNT($A354)=0,"",IF(B354="","--",IF(B354="3E","3E",LOOKUP(B354/D$2,{0,0.4,0.45,0.5,0.55,0.6,0.65,0.7,0.75,0.8,1},{0,2,2.25,2.5,2.75,3,3.25,3.5,3.75,4}))))</f>
        <v/>
      </c>
      <c r="E354" s="2" t="str">
        <f>IF(COUNT($A354)=0,"",IF($A354&lt;&gt;DRAFT!$B356,"ERR",IF(DRAFT!R356="3E","3E",IF(COUNT(DRAFT!N356,DRAFT!R356)&gt;0,DRAFT!S356,""))))</f>
        <v/>
      </c>
      <c r="F354" s="2" t="str">
        <f>IF(COUNT($A354)=0,"",IF(E354="3E","3E",IF(E354="","I",LOOKUP(E354/G$2,{0,0.4,0.45,0.5,0.55,0.6,0.65,0.7,0.75,0.8,1},{"F","D","C","C+","B-","B","B+","A-","A","A+"}))))</f>
        <v/>
      </c>
      <c r="G354" s="1" t="str">
        <f>IF(COUNT($A354)=0,"",IF(E354="","--",IF(E354="3E","3E",LOOKUP(E354/G$2,{0,0.4,0.45,0.5,0.55,0.6,0.65,0.7,0.75,0.8,1},{0,2,2.25,2.5,2.75,3,3.25,3.5,3.75,4}))))</f>
        <v/>
      </c>
      <c r="H354" s="2" t="str">
        <f>IF(COUNT($A354)=0,"",IF($A354&lt;&gt;DRAFT!$B356,"ERR",IF(DRAFT!AA356="3E","3E",IF(COUNT(DRAFT!W356,DRAFT!AA356)&gt;0,DRAFT!AB356,""))))</f>
        <v/>
      </c>
      <c r="I354" s="2" t="str">
        <f>IF(COUNT($A354)=0,"",IF(H354="3E","3E",IF(H354="","I",LOOKUP(H354/J$2,{0,0.4,0.45,0.5,0.55,0.6,0.65,0.7,0.75,0.8,1},{"F","D","C","C+","B-","B","B+","A-","A","A+"}))))</f>
        <v/>
      </c>
      <c r="J354" s="1" t="str">
        <f>IF(COUNT($A354)=0,"",IF(H354="","--",IF(H354="3E","3E",LOOKUP(H354/J$2,{0,0.4,0.45,0.5,0.55,0.6,0.65,0.7,0.75,0.8,1},{0,2,2.25,2.5,2.75,3,3.25,3.5,3.75,4}))))</f>
        <v/>
      </c>
      <c r="K354" s="2" t="str">
        <f>IF(COUNT($A354)=0,"",IF($A354&lt;&gt;DRAFT!$B356,"ERR",IF(DRAFT!AJ356="3E","3E",IF(COUNT(DRAFT!AF356,DRAFT!AJ356)&gt;0,DRAFT!AK356,""))))</f>
        <v/>
      </c>
      <c r="L354" s="2" t="str">
        <f>IF(COUNT($A354)=0,"",IF(K354="3E","3E",IF(K354="","I",LOOKUP(K354/M$2,{0,0.4,0.45,0.5,0.55,0.6,0.65,0.7,0.75,0.8,1},{"F","D","C","C+","B-","B","B+","A-","A","A+"}))))</f>
        <v/>
      </c>
      <c r="M354" s="1" t="str">
        <f>IF(COUNT($A354)=0,"",IF(K354="","--",IF(K354="3E","3E",LOOKUP(K354/M$2,{0,0.4,0.45,0.5,0.55,0.6,0.65,0.7,0.75,0.8,1},{0,2,2.25,2.5,2.75,3,3.25,3.5,3.75,4}))))</f>
        <v/>
      </c>
      <c r="N354" s="2" t="str">
        <f>IF(COUNT($A354)=0,"",IF($A354&lt;&gt;DRAFT!$B356,"ERR",IF(DRAFT!AS356="3E","3E",IF(COUNT(DRAFT!AO356,DRAFT!AS356)&gt;0,DRAFT!AT356,""))))</f>
        <v/>
      </c>
      <c r="O354" s="2" t="str">
        <f>IF(COUNT($A354)=0,"",IF(N354="3E","3E",IF(N354="","I",LOOKUP(N354/P$2,{0,0.4,0.45,0.5,0.55,0.6,0.65,0.7,0.75,0.8,1},{"F","D","C","C+","B-","B","B+","A-","A","A+"}))))</f>
        <v/>
      </c>
      <c r="P354" s="1" t="str">
        <f>IF(COUNT($A354)=0,"",IF(N354="","--",IF(N354="3E","3E",LOOKUP(N354/P$2,{0,0.4,0.45,0.5,0.55,0.6,0.65,0.7,0.75,0.8,1},{0,2,2.25,2.5,2.75,3,3.25,3.5,3.75,4}))))</f>
        <v/>
      </c>
      <c r="Q354" s="2" t="str">
        <f>IF(COUNT($A354)=0,"",IF($A354&lt;&gt;DRAFT!$B356,"ERR",IF(DRAFT!BB356="3E","3E",IF(COUNT(DRAFT!AX356,DRAFT!BB356)&gt;0,DRAFT!BC356,""))))</f>
        <v/>
      </c>
      <c r="R354" s="2" t="str">
        <f>IF(COUNT($A354)=0,"",IF(Q354="3E","3E",IF(Q354="","I",LOOKUP(Q354/S$2,{0,0.4,0.45,0.5,0.55,0.6,0.65,0.7,0.75,0.8,1},{"F","D","C","C+","B-","B","B+","A-","A","A+"}))))</f>
        <v/>
      </c>
      <c r="S354" s="1" t="str">
        <f>IF(COUNT($A354)=0,"",IF(Q354="","--",IF(Q354="3E","3E",LOOKUP(Q354/S$2,{0,0.4,0.45,0.5,0.55,0.6,0.65,0.7,0.75,0.8,1},{0,2,2.25,2.5,2.75,3,3.25,3.5,3.75,4}))))</f>
        <v/>
      </c>
      <c r="T354" s="2" t="str">
        <f>IF(COUNT($A354)=0,"",IF($A354&lt;&gt;DRAFT!$B356,"ERR",IF(DRAFT!BK356="3E","3E",IF(COUNT(DRAFT!BG356,DRAFT!BK356)&gt;0,DRAFT!BL356,""))))</f>
        <v/>
      </c>
      <c r="U354" s="2" t="str">
        <f>IF(COUNT($A354)=0,"",IF(T354="3E","3E",IF(T354="","I",LOOKUP(T354/V$2,{0,0.4,0.45,0.5,0.55,0.6,0.65,0.7,0.75,0.8,1},{"F","D","C","C+","B-","B","B+","A-","A","A+"}))))</f>
        <v/>
      </c>
      <c r="V354" s="1" t="str">
        <f>IF(COUNT($A354)=0,"",IF(T354="","--",IF(T354="3E","3E",LOOKUP(T354/V$2,{0,0.4,0.45,0.5,0.55,0.6,0.65,0.7,0.75,0.8,1},{0,2,2.25,2.5,2.75,3,3.25,3.5,3.75,4}))))</f>
        <v/>
      </c>
      <c r="W354" s="2" t="str">
        <f>IF(COUNT($A354)=0,"",IF($A354&lt;&gt;DRAFT!$B356,"ERR",IF(DRAFT!BT356="3E","3E",IF(COUNT(DRAFT!BP356,DRAFT!BT356)&gt;0,DRAFT!BU356,""))))</f>
        <v/>
      </c>
      <c r="X354" s="2" t="str">
        <f>IF(COUNT($A354)=0,"",IF(W354="3E","3E",IF(W354="","I",LOOKUP(W354/Y$2,{0,0.4,0.45,0.5,0.55,0.6,0.65,0.7,0.75,0.8,1},{"F","D","C","C+","B-","B","B+","A-","A","A+"}))))</f>
        <v/>
      </c>
      <c r="Y354" s="1" t="str">
        <f>IF(COUNT($A354)=0,"",IF(W354="","--",IF(W354="3E","3E",LOOKUP(W354/Y$2,{0,0.4,0.45,0.5,0.55,0.6,0.65,0.7,0.75,0.8,1},{0,2,2.25,2.5,2.75,3,3.25,3.5,3.75,4}))))</f>
        <v/>
      </c>
      <c r="Z354" s="2" t="str">
        <f>IF(COUNT($A354)=0,"",IF($A354&lt;&gt;DRAFT!$B356,"ERR",IF(DRAFT!CC356="3E","3E",IF(COUNT(DRAFT!BY356,DRAFT!CC356)&gt;0,DRAFT!CD356,""))))</f>
        <v/>
      </c>
      <c r="AA354" s="2" t="str">
        <f>IF(COUNT($A354)=0,"",IF(Z354="3E","3E",IF(Z354="","I",LOOKUP(Z354/AB$2,{0,0.4,0.45,0.5,0.55,0.6,0.65,0.7,0.75,0.8,1},{"F","D","C","C+","B-","B","B+","A-","A","A+"}))))</f>
        <v/>
      </c>
      <c r="AB354" s="1" t="str">
        <f>IF(COUNT($A354)=0,"",IF(Z354="","--",IF(Z354="3E","3E",LOOKUP(Z354/AB$2,{0,0.4,0.45,0.5,0.55,0.6,0.65,0.7,0.75,0.8,1},{0,2,2.25,2.5,2.75,3,3.25,3.5,3.75,4}))))</f>
        <v/>
      </c>
      <c r="AC354" s="2" t="str">
        <f>IF(COUNT($A354)=0,"",IF($A354&lt;&gt;DRAFT!$B356,"ERR",IF(DRAFT!CF356&gt;0,DRAFT!CF356,"")))</f>
        <v/>
      </c>
      <c r="AD354" s="2" t="str">
        <f>IF(COUNT($A354)=0,"",IF(AC354="3E","3E",IF(AC354="","I",LOOKUP(AC354/AE$2,{0,0.4,0.45,0.5,0.55,0.6,0.65,0.7,0.75,0.8,1},{"F","D","C","C+","B-","B","B+","A-","A","A+"}))))</f>
        <v/>
      </c>
      <c r="AE354" s="1" t="str">
        <f>IF(COUNT($A354)=0,"",IF(AC354="","--",IF(AC354="3E","3E",LOOKUP(AC354/AE$2,{0,0.4,0.45,0.5,0.55,0.6,0.65,0.7,0.75,0.8,1},{0,2,2.25,2.5,2.75,3,3.25,3.5,3.75,4}))))</f>
        <v/>
      </c>
      <c r="AF354" s="2" t="str">
        <f>IF(COUNT($A354)=0,"",IF($A354&lt;&gt;DRAFT!$B356,"ERR",IF(DRAFT!CI356&gt;0,DRAFT!CK356,"")))</f>
        <v/>
      </c>
      <c r="AG354" s="2" t="str">
        <f>IF(COUNT($A354)=0,"",IF(AF354="3E","3E",IF(AF354="","I",LOOKUP(AF354/AH$2,{0,0.4,0.45,0.5,0.55,0.6,0.65,0.7,0.75,0.8,1},{"F","D","C","C+","B-","B","B+","A-","A","A+"}))))</f>
        <v/>
      </c>
      <c r="AH354" s="1" t="str">
        <f>IF(COUNT($A354)=0,"",IF(AF354="","--",IF(AF354="3E","3E",LOOKUP(AF354/AH$2,{0,0.4,0.45,0.5,0.55,0.6,0.65,0.7,0.75,0.8,1},{0,2,2.25,2.5,2.75,3,3.25,3.5,3.75,4}))))</f>
        <v/>
      </c>
      <c r="AI354" s="2" t="str">
        <f>IF($A354&lt;&gt;DRAFT!$B356,"ERR",IF(OR(COUNT($A354)=0,COUNT(DRAFT!CL356:CN356,DRAFT!CP356:CR356)=0),"",CEILING(SUM(DRAFT!CO356,DRAFT!CS356,DRAFT!CT356),1)))</f>
        <v/>
      </c>
      <c r="AJ354" s="2" t="str">
        <f>IF(COUNT($A354)=0,"",IF(AI354="3E","3E",IF(AI354="","I",LOOKUP(AI354/AK$2,{0,0.4,0.45,0.5,0.55,0.6,0.65,0.7,0.75,0.8,1},{"F","D","C","C+","B-","B","B+","A-","A","A+"}))))</f>
        <v/>
      </c>
      <c r="AK354" s="1" t="str">
        <f>IF(COUNT($A354)=0,"",IF(AI354="","--",IF(AI354="3E","3E",LOOKUP(AI354/AK$2,{0,0.4,0.45,0.5,0.55,0.6,0.65,0.7,0.75,0.8,1},{0,2,2.25,2.5,2.75,3,3.25,3.5,3.75,4}))))</f>
        <v/>
      </c>
      <c r="AL354" s="4" t="str">
        <f>IF(OR(COUNT($A354)=0,COUNT(B354:AK354)=0),"",IF(COUNTIF(B354:AK354,"3E")&gt;0,"3E",IF(DRAFT!$A356="R",TRUNC(SUMPRODUCT(RGP,RCP)/TCP,3),TRUNC((SUMPRODUCT(--(IMDGP&gt;0)*IMDGP,IMCP)+CEILING(DRAFT!$DB356*42,0.25))/TCP,3))))</f>
        <v/>
      </c>
      <c r="AM354" s="2" t="str">
        <f>IF(OR(COUNT($A354)=0,COUNT(B354:AK354)=0),"",IF(COUNTIF(B354:AK354,"3E")&gt;0,"3E",IF(DRAFT!$A356="R",SUMPRODUCT(--(RGP&gt;=2),RCP),SUMPRODUCT(--(IMDGP&gt;0),--(IMGP=0),IMCP)+DRAFT!$DC356)))</f>
        <v/>
      </c>
      <c r="AN354" s="67" t="str">
        <f>IF(AL354="3E","3E",IF(COUNT($A354)=0,"",IF(COUNT(AI354)=0,"--",ROUND(((CEILING(DRAFT!$CV356*38,0.25)+CEILING(DRAFT!$CX356*38,0.25)+CEILING(DRAFT!$CZ356*42,0.25)+CEILING($AL354*42,0.25))/160),2))))</f>
        <v/>
      </c>
      <c r="AO354" s="2" t="str">
        <f>IF(AN354="3E","3E",IF(COUNT($A354)=0,"",IF(COUNT(AN354)=0,"I",LOOKUP(AN354,{0,2,2.25,2.5,2.75,3,3.25,3.5,3.75,4},{"F","D","C","C+","B-","B","B+","A-","A","A+"}))))</f>
        <v/>
      </c>
      <c r="AP354" s="2" t="str">
        <f>IF(AN354="3E","3E",IF(OR(COUNT(A354)=0,COUNT(AN354)=0),"",DRAFT!CW356+DRAFT!CY356+DRAFT!DA356+N(TABULATION!AM354)))</f>
        <v/>
      </c>
      <c r="AQ354" s="2" t="str">
        <f>IF(OR(COUNT($A354)=0,COUNT(B354:AK354)=0),"",IF(COUNTIF(B354:AM354,"3E")&gt;0,"3E",IF(AND(DRAFT!$A356="IM",OR($AL354&gt;DRAFT!$DB356,$AM354&gt;DRAFT!$DC356)),"IMPROVED",IF(AND(DRAFT!$A356="IM",$AL354&lt;=DRAFT!$DB356,$AM354&lt;=DRAFT!$DC356),"NOT IMPROVED",IF(AND(DRAFT!CU356="S",AH354&gt;=2,AK354&gt;=2,AN354&gt;=2.5,AP354&gt;=144),"PASS","FAIL")))))</f>
        <v/>
      </c>
      <c r="AR354" s="2" t="str">
        <f t="shared" si="10"/>
        <v/>
      </c>
      <c r="AS354" s="2" t="str">
        <f t="shared" si="11"/>
        <v/>
      </c>
    </row>
    <row r="355" spans="1:45" ht="18.95" customHeight="1" x14ac:dyDescent="0.25">
      <c r="A355" s="3" t="str">
        <f>IF(DRAFT!$B357="","",DRAFT!$B357)</f>
        <v/>
      </c>
      <c r="B355" s="2" t="str">
        <f>IF(COUNT($A355)=0,"",IF($A355&lt;&gt;DRAFT!$B357,"ERR",IF(DRAFT!I357="3E","3E",IF(COUNT(DRAFT!E357,DRAFT!I357)&gt;0,DRAFT!J357,""))))</f>
        <v/>
      </c>
      <c r="C355" s="2" t="str">
        <f>IF(COUNT($A355)=0,"",IF(B355="3E","3E",IF(B355="","I",LOOKUP(B355/D$2,{0,0.4,0.45,0.5,0.55,0.6,0.65,0.7,0.75,0.8,1},{"F","D","C","C+","B-","B","B+","A-","A","A+"}))))</f>
        <v/>
      </c>
      <c r="D355" s="1" t="str">
        <f>IF(COUNT($A355)=0,"",IF(B355="","--",IF(B355="3E","3E",LOOKUP(B355/D$2,{0,0.4,0.45,0.5,0.55,0.6,0.65,0.7,0.75,0.8,1},{0,2,2.25,2.5,2.75,3,3.25,3.5,3.75,4}))))</f>
        <v/>
      </c>
      <c r="E355" s="2" t="str">
        <f>IF(COUNT($A355)=0,"",IF($A355&lt;&gt;DRAFT!$B357,"ERR",IF(DRAFT!R357="3E","3E",IF(COUNT(DRAFT!N357,DRAFT!R357)&gt;0,DRAFT!S357,""))))</f>
        <v/>
      </c>
      <c r="F355" s="2" t="str">
        <f>IF(COUNT($A355)=0,"",IF(E355="3E","3E",IF(E355="","I",LOOKUP(E355/G$2,{0,0.4,0.45,0.5,0.55,0.6,0.65,0.7,0.75,0.8,1},{"F","D","C","C+","B-","B","B+","A-","A","A+"}))))</f>
        <v/>
      </c>
      <c r="G355" s="1" t="str">
        <f>IF(COUNT($A355)=0,"",IF(E355="","--",IF(E355="3E","3E",LOOKUP(E355/G$2,{0,0.4,0.45,0.5,0.55,0.6,0.65,0.7,0.75,0.8,1},{0,2,2.25,2.5,2.75,3,3.25,3.5,3.75,4}))))</f>
        <v/>
      </c>
      <c r="H355" s="2" t="str">
        <f>IF(COUNT($A355)=0,"",IF($A355&lt;&gt;DRAFT!$B357,"ERR",IF(DRAFT!AA357="3E","3E",IF(COUNT(DRAFT!W357,DRAFT!AA357)&gt;0,DRAFT!AB357,""))))</f>
        <v/>
      </c>
      <c r="I355" s="2" t="str">
        <f>IF(COUNT($A355)=0,"",IF(H355="3E","3E",IF(H355="","I",LOOKUP(H355/J$2,{0,0.4,0.45,0.5,0.55,0.6,0.65,0.7,0.75,0.8,1},{"F","D","C","C+","B-","B","B+","A-","A","A+"}))))</f>
        <v/>
      </c>
      <c r="J355" s="1" t="str">
        <f>IF(COUNT($A355)=0,"",IF(H355="","--",IF(H355="3E","3E",LOOKUP(H355/J$2,{0,0.4,0.45,0.5,0.55,0.6,0.65,0.7,0.75,0.8,1},{0,2,2.25,2.5,2.75,3,3.25,3.5,3.75,4}))))</f>
        <v/>
      </c>
      <c r="K355" s="2" t="str">
        <f>IF(COUNT($A355)=0,"",IF($A355&lt;&gt;DRAFT!$B357,"ERR",IF(DRAFT!AJ357="3E","3E",IF(COUNT(DRAFT!AF357,DRAFT!AJ357)&gt;0,DRAFT!AK357,""))))</f>
        <v/>
      </c>
      <c r="L355" s="2" t="str">
        <f>IF(COUNT($A355)=0,"",IF(K355="3E","3E",IF(K355="","I",LOOKUP(K355/M$2,{0,0.4,0.45,0.5,0.55,0.6,0.65,0.7,0.75,0.8,1},{"F","D","C","C+","B-","B","B+","A-","A","A+"}))))</f>
        <v/>
      </c>
      <c r="M355" s="1" t="str">
        <f>IF(COUNT($A355)=0,"",IF(K355="","--",IF(K355="3E","3E",LOOKUP(K355/M$2,{0,0.4,0.45,0.5,0.55,0.6,0.65,0.7,0.75,0.8,1},{0,2,2.25,2.5,2.75,3,3.25,3.5,3.75,4}))))</f>
        <v/>
      </c>
      <c r="N355" s="2" t="str">
        <f>IF(COUNT($A355)=0,"",IF($A355&lt;&gt;DRAFT!$B357,"ERR",IF(DRAFT!AS357="3E","3E",IF(COUNT(DRAFT!AO357,DRAFT!AS357)&gt;0,DRAFT!AT357,""))))</f>
        <v/>
      </c>
      <c r="O355" s="2" t="str">
        <f>IF(COUNT($A355)=0,"",IF(N355="3E","3E",IF(N355="","I",LOOKUP(N355/P$2,{0,0.4,0.45,0.5,0.55,0.6,0.65,0.7,0.75,0.8,1},{"F","D","C","C+","B-","B","B+","A-","A","A+"}))))</f>
        <v/>
      </c>
      <c r="P355" s="1" t="str">
        <f>IF(COUNT($A355)=0,"",IF(N355="","--",IF(N355="3E","3E",LOOKUP(N355/P$2,{0,0.4,0.45,0.5,0.55,0.6,0.65,0.7,0.75,0.8,1},{0,2,2.25,2.5,2.75,3,3.25,3.5,3.75,4}))))</f>
        <v/>
      </c>
      <c r="Q355" s="2" t="str">
        <f>IF(COUNT($A355)=0,"",IF($A355&lt;&gt;DRAFT!$B357,"ERR",IF(DRAFT!BB357="3E","3E",IF(COUNT(DRAFT!AX357,DRAFT!BB357)&gt;0,DRAFT!BC357,""))))</f>
        <v/>
      </c>
      <c r="R355" s="2" t="str">
        <f>IF(COUNT($A355)=0,"",IF(Q355="3E","3E",IF(Q355="","I",LOOKUP(Q355/S$2,{0,0.4,0.45,0.5,0.55,0.6,0.65,0.7,0.75,0.8,1},{"F","D","C","C+","B-","B","B+","A-","A","A+"}))))</f>
        <v/>
      </c>
      <c r="S355" s="1" t="str">
        <f>IF(COUNT($A355)=0,"",IF(Q355="","--",IF(Q355="3E","3E",LOOKUP(Q355/S$2,{0,0.4,0.45,0.5,0.55,0.6,0.65,0.7,0.75,0.8,1},{0,2,2.25,2.5,2.75,3,3.25,3.5,3.75,4}))))</f>
        <v/>
      </c>
      <c r="T355" s="2" t="str">
        <f>IF(COUNT($A355)=0,"",IF($A355&lt;&gt;DRAFT!$B357,"ERR",IF(DRAFT!BK357="3E","3E",IF(COUNT(DRAFT!BG357,DRAFT!BK357)&gt;0,DRAFT!BL357,""))))</f>
        <v/>
      </c>
      <c r="U355" s="2" t="str">
        <f>IF(COUNT($A355)=0,"",IF(T355="3E","3E",IF(T355="","I",LOOKUP(T355/V$2,{0,0.4,0.45,0.5,0.55,0.6,0.65,0.7,0.75,0.8,1},{"F","D","C","C+","B-","B","B+","A-","A","A+"}))))</f>
        <v/>
      </c>
      <c r="V355" s="1" t="str">
        <f>IF(COUNT($A355)=0,"",IF(T355="","--",IF(T355="3E","3E",LOOKUP(T355/V$2,{0,0.4,0.45,0.5,0.55,0.6,0.65,0.7,0.75,0.8,1},{0,2,2.25,2.5,2.75,3,3.25,3.5,3.75,4}))))</f>
        <v/>
      </c>
      <c r="W355" s="2" t="str">
        <f>IF(COUNT($A355)=0,"",IF($A355&lt;&gt;DRAFT!$B357,"ERR",IF(DRAFT!BT357="3E","3E",IF(COUNT(DRAFT!BP357,DRAFT!BT357)&gt;0,DRAFT!BU357,""))))</f>
        <v/>
      </c>
      <c r="X355" s="2" t="str">
        <f>IF(COUNT($A355)=0,"",IF(W355="3E","3E",IF(W355="","I",LOOKUP(W355/Y$2,{0,0.4,0.45,0.5,0.55,0.6,0.65,0.7,0.75,0.8,1},{"F","D","C","C+","B-","B","B+","A-","A","A+"}))))</f>
        <v/>
      </c>
      <c r="Y355" s="1" t="str">
        <f>IF(COUNT($A355)=0,"",IF(W355="","--",IF(W355="3E","3E",LOOKUP(W355/Y$2,{0,0.4,0.45,0.5,0.55,0.6,0.65,0.7,0.75,0.8,1},{0,2,2.25,2.5,2.75,3,3.25,3.5,3.75,4}))))</f>
        <v/>
      </c>
      <c r="Z355" s="2" t="str">
        <f>IF(COUNT($A355)=0,"",IF($A355&lt;&gt;DRAFT!$B357,"ERR",IF(DRAFT!CC357="3E","3E",IF(COUNT(DRAFT!BY357,DRAFT!CC357)&gt;0,DRAFT!CD357,""))))</f>
        <v/>
      </c>
      <c r="AA355" s="2" t="str">
        <f>IF(COUNT($A355)=0,"",IF(Z355="3E","3E",IF(Z355="","I",LOOKUP(Z355/AB$2,{0,0.4,0.45,0.5,0.55,0.6,0.65,0.7,0.75,0.8,1},{"F","D","C","C+","B-","B","B+","A-","A","A+"}))))</f>
        <v/>
      </c>
      <c r="AB355" s="1" t="str">
        <f>IF(COUNT($A355)=0,"",IF(Z355="","--",IF(Z355="3E","3E",LOOKUP(Z355/AB$2,{0,0.4,0.45,0.5,0.55,0.6,0.65,0.7,0.75,0.8,1},{0,2,2.25,2.5,2.75,3,3.25,3.5,3.75,4}))))</f>
        <v/>
      </c>
      <c r="AC355" s="2" t="str">
        <f>IF(COUNT($A355)=0,"",IF($A355&lt;&gt;DRAFT!$B357,"ERR",IF(DRAFT!CF357&gt;0,DRAFT!CF357,"")))</f>
        <v/>
      </c>
      <c r="AD355" s="2" t="str">
        <f>IF(COUNT($A355)=0,"",IF(AC355="3E","3E",IF(AC355="","I",LOOKUP(AC355/AE$2,{0,0.4,0.45,0.5,0.55,0.6,0.65,0.7,0.75,0.8,1},{"F","D","C","C+","B-","B","B+","A-","A","A+"}))))</f>
        <v/>
      </c>
      <c r="AE355" s="1" t="str">
        <f>IF(COUNT($A355)=0,"",IF(AC355="","--",IF(AC355="3E","3E",LOOKUP(AC355/AE$2,{0,0.4,0.45,0.5,0.55,0.6,0.65,0.7,0.75,0.8,1},{0,2,2.25,2.5,2.75,3,3.25,3.5,3.75,4}))))</f>
        <v/>
      </c>
      <c r="AF355" s="2" t="str">
        <f>IF(COUNT($A355)=0,"",IF($A355&lt;&gt;DRAFT!$B357,"ERR",IF(DRAFT!CI357&gt;0,DRAFT!CK357,"")))</f>
        <v/>
      </c>
      <c r="AG355" s="2" t="str">
        <f>IF(COUNT($A355)=0,"",IF(AF355="3E","3E",IF(AF355="","I",LOOKUP(AF355/AH$2,{0,0.4,0.45,0.5,0.55,0.6,0.65,0.7,0.75,0.8,1},{"F","D","C","C+","B-","B","B+","A-","A","A+"}))))</f>
        <v/>
      </c>
      <c r="AH355" s="1" t="str">
        <f>IF(COUNT($A355)=0,"",IF(AF355="","--",IF(AF355="3E","3E",LOOKUP(AF355/AH$2,{0,0.4,0.45,0.5,0.55,0.6,0.65,0.7,0.75,0.8,1},{0,2,2.25,2.5,2.75,3,3.25,3.5,3.75,4}))))</f>
        <v/>
      </c>
      <c r="AI355" s="2" t="str">
        <f>IF($A355&lt;&gt;DRAFT!$B357,"ERR",IF(OR(COUNT($A355)=0,COUNT(DRAFT!CL357:CN357,DRAFT!CP357:CR357)=0),"",CEILING(SUM(DRAFT!CO357,DRAFT!CS357,DRAFT!CT357),1)))</f>
        <v/>
      </c>
      <c r="AJ355" s="2" t="str">
        <f>IF(COUNT($A355)=0,"",IF(AI355="3E","3E",IF(AI355="","I",LOOKUP(AI355/AK$2,{0,0.4,0.45,0.5,0.55,0.6,0.65,0.7,0.75,0.8,1},{"F","D","C","C+","B-","B","B+","A-","A","A+"}))))</f>
        <v/>
      </c>
      <c r="AK355" s="1" t="str">
        <f>IF(COUNT($A355)=0,"",IF(AI355="","--",IF(AI355="3E","3E",LOOKUP(AI355/AK$2,{0,0.4,0.45,0.5,0.55,0.6,0.65,0.7,0.75,0.8,1},{0,2,2.25,2.5,2.75,3,3.25,3.5,3.75,4}))))</f>
        <v/>
      </c>
      <c r="AL355" s="4" t="str">
        <f>IF(OR(COUNT($A355)=0,COUNT(B355:AK355)=0),"",IF(COUNTIF(B355:AK355,"3E")&gt;0,"3E",IF(DRAFT!$A357="R",TRUNC(SUMPRODUCT(RGP,RCP)/TCP,3),TRUNC((SUMPRODUCT(--(IMDGP&gt;0)*IMDGP,IMCP)+CEILING(DRAFT!$DB357*42,0.25))/TCP,3))))</f>
        <v/>
      </c>
      <c r="AM355" s="2" t="str">
        <f>IF(OR(COUNT($A355)=0,COUNT(B355:AK355)=0),"",IF(COUNTIF(B355:AK355,"3E")&gt;0,"3E",IF(DRAFT!$A357="R",SUMPRODUCT(--(RGP&gt;=2),RCP),SUMPRODUCT(--(IMDGP&gt;0),--(IMGP=0),IMCP)+DRAFT!$DC357)))</f>
        <v/>
      </c>
      <c r="AN355" s="67" t="str">
        <f>IF(AL355="3E","3E",IF(COUNT($A355)=0,"",IF(COUNT(AI355)=0,"--",ROUND(((CEILING(DRAFT!$CV357*38,0.25)+CEILING(DRAFT!$CX357*38,0.25)+CEILING(DRAFT!$CZ357*42,0.25)+CEILING($AL355*42,0.25))/160),2))))</f>
        <v/>
      </c>
      <c r="AO355" s="2" t="str">
        <f>IF(AN355="3E","3E",IF(COUNT($A355)=0,"",IF(COUNT(AN355)=0,"I",LOOKUP(AN355,{0,2,2.25,2.5,2.75,3,3.25,3.5,3.75,4},{"F","D","C","C+","B-","B","B+","A-","A","A+"}))))</f>
        <v/>
      </c>
      <c r="AP355" s="2" t="str">
        <f>IF(AN355="3E","3E",IF(OR(COUNT(A355)=0,COUNT(AN355)=0),"",DRAFT!CW357+DRAFT!CY357+DRAFT!DA357+N(TABULATION!AM355)))</f>
        <v/>
      </c>
      <c r="AQ355" s="2" t="str">
        <f>IF(OR(COUNT($A355)=0,COUNT(B355:AK355)=0),"",IF(COUNTIF(B355:AM355,"3E")&gt;0,"3E",IF(AND(DRAFT!$A357="IM",OR($AL355&gt;DRAFT!$DB357,$AM355&gt;DRAFT!$DC357)),"IMPROVED",IF(AND(DRAFT!$A357="IM",$AL355&lt;=DRAFT!$DB357,$AM355&lt;=DRAFT!$DC357),"NOT IMPROVED",IF(AND(DRAFT!CU357="S",AH355&gt;=2,AK355&gt;=2,AN355&gt;=2.5,AP355&gt;=144),"PASS","FAIL")))))</f>
        <v/>
      </c>
      <c r="AR355" s="2" t="str">
        <f t="shared" si="10"/>
        <v/>
      </c>
      <c r="AS355" s="2" t="str">
        <f t="shared" si="11"/>
        <v/>
      </c>
    </row>
    <row r="356" spans="1:45" ht="18.95" customHeight="1" x14ac:dyDescent="0.25">
      <c r="A356" s="3" t="str">
        <f>IF(DRAFT!$B358="","",DRAFT!$B358)</f>
        <v/>
      </c>
      <c r="B356" s="2" t="str">
        <f>IF(COUNT($A356)=0,"",IF($A356&lt;&gt;DRAFT!$B358,"ERR",IF(DRAFT!I358="3E","3E",IF(COUNT(DRAFT!E358,DRAFT!I358)&gt;0,DRAFT!J358,""))))</f>
        <v/>
      </c>
      <c r="C356" s="2" t="str">
        <f>IF(COUNT($A356)=0,"",IF(B356="3E","3E",IF(B356="","I",LOOKUP(B356/D$2,{0,0.4,0.45,0.5,0.55,0.6,0.65,0.7,0.75,0.8,1},{"F","D","C","C+","B-","B","B+","A-","A","A+"}))))</f>
        <v/>
      </c>
      <c r="D356" s="1" t="str">
        <f>IF(COUNT($A356)=0,"",IF(B356="","--",IF(B356="3E","3E",LOOKUP(B356/D$2,{0,0.4,0.45,0.5,0.55,0.6,0.65,0.7,0.75,0.8,1},{0,2,2.25,2.5,2.75,3,3.25,3.5,3.75,4}))))</f>
        <v/>
      </c>
      <c r="E356" s="2" t="str">
        <f>IF(COUNT($A356)=0,"",IF($A356&lt;&gt;DRAFT!$B358,"ERR",IF(DRAFT!R358="3E","3E",IF(COUNT(DRAFT!N358,DRAFT!R358)&gt;0,DRAFT!S358,""))))</f>
        <v/>
      </c>
      <c r="F356" s="2" t="str">
        <f>IF(COUNT($A356)=0,"",IF(E356="3E","3E",IF(E356="","I",LOOKUP(E356/G$2,{0,0.4,0.45,0.5,0.55,0.6,0.65,0.7,0.75,0.8,1},{"F","D","C","C+","B-","B","B+","A-","A","A+"}))))</f>
        <v/>
      </c>
      <c r="G356" s="1" t="str">
        <f>IF(COUNT($A356)=0,"",IF(E356="","--",IF(E356="3E","3E",LOOKUP(E356/G$2,{0,0.4,0.45,0.5,0.55,0.6,0.65,0.7,0.75,0.8,1},{0,2,2.25,2.5,2.75,3,3.25,3.5,3.75,4}))))</f>
        <v/>
      </c>
      <c r="H356" s="2" t="str">
        <f>IF(COUNT($A356)=0,"",IF($A356&lt;&gt;DRAFT!$B358,"ERR",IF(DRAFT!AA358="3E","3E",IF(COUNT(DRAFT!W358,DRAFT!AA358)&gt;0,DRAFT!AB358,""))))</f>
        <v/>
      </c>
      <c r="I356" s="2" t="str">
        <f>IF(COUNT($A356)=0,"",IF(H356="3E","3E",IF(H356="","I",LOOKUP(H356/J$2,{0,0.4,0.45,0.5,0.55,0.6,0.65,0.7,0.75,0.8,1},{"F","D","C","C+","B-","B","B+","A-","A","A+"}))))</f>
        <v/>
      </c>
      <c r="J356" s="1" t="str">
        <f>IF(COUNT($A356)=0,"",IF(H356="","--",IF(H356="3E","3E",LOOKUP(H356/J$2,{0,0.4,0.45,0.5,0.55,0.6,0.65,0.7,0.75,0.8,1},{0,2,2.25,2.5,2.75,3,3.25,3.5,3.75,4}))))</f>
        <v/>
      </c>
      <c r="K356" s="2" t="str">
        <f>IF(COUNT($A356)=0,"",IF($A356&lt;&gt;DRAFT!$B358,"ERR",IF(DRAFT!AJ358="3E","3E",IF(COUNT(DRAFT!AF358,DRAFT!AJ358)&gt;0,DRAFT!AK358,""))))</f>
        <v/>
      </c>
      <c r="L356" s="2" t="str">
        <f>IF(COUNT($A356)=0,"",IF(K356="3E","3E",IF(K356="","I",LOOKUP(K356/M$2,{0,0.4,0.45,0.5,0.55,0.6,0.65,0.7,0.75,0.8,1},{"F","D","C","C+","B-","B","B+","A-","A","A+"}))))</f>
        <v/>
      </c>
      <c r="M356" s="1" t="str">
        <f>IF(COUNT($A356)=0,"",IF(K356="","--",IF(K356="3E","3E",LOOKUP(K356/M$2,{0,0.4,0.45,0.5,0.55,0.6,0.65,0.7,0.75,0.8,1},{0,2,2.25,2.5,2.75,3,3.25,3.5,3.75,4}))))</f>
        <v/>
      </c>
      <c r="N356" s="2" t="str">
        <f>IF(COUNT($A356)=0,"",IF($A356&lt;&gt;DRAFT!$B358,"ERR",IF(DRAFT!AS358="3E","3E",IF(COUNT(DRAFT!AO358,DRAFT!AS358)&gt;0,DRAFT!AT358,""))))</f>
        <v/>
      </c>
      <c r="O356" s="2" t="str">
        <f>IF(COUNT($A356)=0,"",IF(N356="3E","3E",IF(N356="","I",LOOKUP(N356/P$2,{0,0.4,0.45,0.5,0.55,0.6,0.65,0.7,0.75,0.8,1},{"F","D","C","C+","B-","B","B+","A-","A","A+"}))))</f>
        <v/>
      </c>
      <c r="P356" s="1" t="str">
        <f>IF(COUNT($A356)=0,"",IF(N356="","--",IF(N356="3E","3E",LOOKUP(N356/P$2,{0,0.4,0.45,0.5,0.55,0.6,0.65,0.7,0.75,0.8,1},{0,2,2.25,2.5,2.75,3,3.25,3.5,3.75,4}))))</f>
        <v/>
      </c>
      <c r="Q356" s="2" t="str">
        <f>IF(COUNT($A356)=0,"",IF($A356&lt;&gt;DRAFT!$B358,"ERR",IF(DRAFT!BB358="3E","3E",IF(COUNT(DRAFT!AX358,DRAFT!BB358)&gt;0,DRAFT!BC358,""))))</f>
        <v/>
      </c>
      <c r="R356" s="2" t="str">
        <f>IF(COUNT($A356)=0,"",IF(Q356="3E","3E",IF(Q356="","I",LOOKUP(Q356/S$2,{0,0.4,0.45,0.5,0.55,0.6,0.65,0.7,0.75,0.8,1},{"F","D","C","C+","B-","B","B+","A-","A","A+"}))))</f>
        <v/>
      </c>
      <c r="S356" s="1" t="str">
        <f>IF(COUNT($A356)=0,"",IF(Q356="","--",IF(Q356="3E","3E",LOOKUP(Q356/S$2,{0,0.4,0.45,0.5,0.55,0.6,0.65,0.7,0.75,0.8,1},{0,2,2.25,2.5,2.75,3,3.25,3.5,3.75,4}))))</f>
        <v/>
      </c>
      <c r="T356" s="2" t="str">
        <f>IF(COUNT($A356)=0,"",IF($A356&lt;&gt;DRAFT!$B358,"ERR",IF(DRAFT!BK358="3E","3E",IF(COUNT(DRAFT!BG358,DRAFT!BK358)&gt;0,DRAFT!BL358,""))))</f>
        <v/>
      </c>
      <c r="U356" s="2" t="str">
        <f>IF(COUNT($A356)=0,"",IF(T356="3E","3E",IF(T356="","I",LOOKUP(T356/V$2,{0,0.4,0.45,0.5,0.55,0.6,0.65,0.7,0.75,0.8,1},{"F","D","C","C+","B-","B","B+","A-","A","A+"}))))</f>
        <v/>
      </c>
      <c r="V356" s="1" t="str">
        <f>IF(COUNT($A356)=0,"",IF(T356="","--",IF(T356="3E","3E",LOOKUP(T356/V$2,{0,0.4,0.45,0.5,0.55,0.6,0.65,0.7,0.75,0.8,1},{0,2,2.25,2.5,2.75,3,3.25,3.5,3.75,4}))))</f>
        <v/>
      </c>
      <c r="W356" s="2" t="str">
        <f>IF(COUNT($A356)=0,"",IF($A356&lt;&gt;DRAFT!$B358,"ERR",IF(DRAFT!BT358="3E","3E",IF(COUNT(DRAFT!BP358,DRAFT!BT358)&gt;0,DRAFT!BU358,""))))</f>
        <v/>
      </c>
      <c r="X356" s="2" t="str">
        <f>IF(COUNT($A356)=0,"",IF(W356="3E","3E",IF(W356="","I",LOOKUP(W356/Y$2,{0,0.4,0.45,0.5,0.55,0.6,0.65,0.7,0.75,0.8,1},{"F","D","C","C+","B-","B","B+","A-","A","A+"}))))</f>
        <v/>
      </c>
      <c r="Y356" s="1" t="str">
        <f>IF(COUNT($A356)=0,"",IF(W356="","--",IF(W356="3E","3E",LOOKUP(W356/Y$2,{0,0.4,0.45,0.5,0.55,0.6,0.65,0.7,0.75,0.8,1},{0,2,2.25,2.5,2.75,3,3.25,3.5,3.75,4}))))</f>
        <v/>
      </c>
      <c r="Z356" s="2" t="str">
        <f>IF(COUNT($A356)=0,"",IF($A356&lt;&gt;DRAFT!$B358,"ERR",IF(DRAFT!CC358="3E","3E",IF(COUNT(DRAFT!BY358,DRAFT!CC358)&gt;0,DRAFT!CD358,""))))</f>
        <v/>
      </c>
      <c r="AA356" s="2" t="str">
        <f>IF(COUNT($A356)=0,"",IF(Z356="3E","3E",IF(Z356="","I",LOOKUP(Z356/AB$2,{0,0.4,0.45,0.5,0.55,0.6,0.65,0.7,0.75,0.8,1},{"F","D","C","C+","B-","B","B+","A-","A","A+"}))))</f>
        <v/>
      </c>
      <c r="AB356" s="1" t="str">
        <f>IF(COUNT($A356)=0,"",IF(Z356="","--",IF(Z356="3E","3E",LOOKUP(Z356/AB$2,{0,0.4,0.45,0.5,0.55,0.6,0.65,0.7,0.75,0.8,1},{0,2,2.25,2.5,2.75,3,3.25,3.5,3.75,4}))))</f>
        <v/>
      </c>
      <c r="AC356" s="2" t="str">
        <f>IF(COUNT($A356)=0,"",IF($A356&lt;&gt;DRAFT!$B358,"ERR",IF(DRAFT!CF358&gt;0,DRAFT!CF358,"")))</f>
        <v/>
      </c>
      <c r="AD356" s="2" t="str">
        <f>IF(COUNT($A356)=0,"",IF(AC356="3E","3E",IF(AC356="","I",LOOKUP(AC356/AE$2,{0,0.4,0.45,0.5,0.55,0.6,0.65,0.7,0.75,0.8,1},{"F","D","C","C+","B-","B","B+","A-","A","A+"}))))</f>
        <v/>
      </c>
      <c r="AE356" s="1" t="str">
        <f>IF(COUNT($A356)=0,"",IF(AC356="","--",IF(AC356="3E","3E",LOOKUP(AC356/AE$2,{0,0.4,0.45,0.5,0.55,0.6,0.65,0.7,0.75,0.8,1},{0,2,2.25,2.5,2.75,3,3.25,3.5,3.75,4}))))</f>
        <v/>
      </c>
      <c r="AF356" s="2" t="str">
        <f>IF(COUNT($A356)=0,"",IF($A356&lt;&gt;DRAFT!$B358,"ERR",IF(DRAFT!CI358&gt;0,DRAFT!CK358,"")))</f>
        <v/>
      </c>
      <c r="AG356" s="2" t="str">
        <f>IF(COUNT($A356)=0,"",IF(AF356="3E","3E",IF(AF356="","I",LOOKUP(AF356/AH$2,{0,0.4,0.45,0.5,0.55,0.6,0.65,0.7,0.75,0.8,1},{"F","D","C","C+","B-","B","B+","A-","A","A+"}))))</f>
        <v/>
      </c>
      <c r="AH356" s="1" t="str">
        <f>IF(COUNT($A356)=0,"",IF(AF356="","--",IF(AF356="3E","3E",LOOKUP(AF356/AH$2,{0,0.4,0.45,0.5,0.55,0.6,0.65,0.7,0.75,0.8,1},{0,2,2.25,2.5,2.75,3,3.25,3.5,3.75,4}))))</f>
        <v/>
      </c>
      <c r="AI356" s="2" t="str">
        <f>IF($A356&lt;&gt;DRAFT!$B358,"ERR",IF(OR(COUNT($A356)=0,COUNT(DRAFT!CL358:CN358,DRAFT!CP358:CR358)=0),"",CEILING(SUM(DRAFT!CO358,DRAFT!CS358,DRAFT!CT358),1)))</f>
        <v/>
      </c>
      <c r="AJ356" s="2" t="str">
        <f>IF(COUNT($A356)=0,"",IF(AI356="3E","3E",IF(AI356="","I",LOOKUP(AI356/AK$2,{0,0.4,0.45,0.5,0.55,0.6,0.65,0.7,0.75,0.8,1},{"F","D","C","C+","B-","B","B+","A-","A","A+"}))))</f>
        <v/>
      </c>
      <c r="AK356" s="1" t="str">
        <f>IF(COUNT($A356)=0,"",IF(AI356="","--",IF(AI356="3E","3E",LOOKUP(AI356/AK$2,{0,0.4,0.45,0.5,0.55,0.6,0.65,0.7,0.75,0.8,1},{0,2,2.25,2.5,2.75,3,3.25,3.5,3.75,4}))))</f>
        <v/>
      </c>
      <c r="AL356" s="4" t="str">
        <f>IF(OR(COUNT($A356)=0,COUNT(B356:AK356)=0),"",IF(COUNTIF(B356:AK356,"3E")&gt;0,"3E",IF(DRAFT!$A358="R",TRUNC(SUMPRODUCT(RGP,RCP)/TCP,3),TRUNC((SUMPRODUCT(--(IMDGP&gt;0)*IMDGP,IMCP)+CEILING(DRAFT!$DB358*42,0.25))/TCP,3))))</f>
        <v/>
      </c>
      <c r="AM356" s="2" t="str">
        <f>IF(OR(COUNT($A356)=0,COUNT(B356:AK356)=0),"",IF(COUNTIF(B356:AK356,"3E")&gt;0,"3E",IF(DRAFT!$A358="R",SUMPRODUCT(--(RGP&gt;=2),RCP),SUMPRODUCT(--(IMDGP&gt;0),--(IMGP=0),IMCP)+DRAFT!$DC358)))</f>
        <v/>
      </c>
      <c r="AN356" s="67" t="str">
        <f>IF(AL356="3E","3E",IF(COUNT($A356)=0,"",IF(COUNT(AI356)=0,"--",ROUND(((CEILING(DRAFT!$CV358*38,0.25)+CEILING(DRAFT!$CX358*38,0.25)+CEILING(DRAFT!$CZ358*42,0.25)+CEILING($AL356*42,0.25))/160),2))))</f>
        <v/>
      </c>
      <c r="AO356" s="2" t="str">
        <f>IF(AN356="3E","3E",IF(COUNT($A356)=0,"",IF(COUNT(AN356)=0,"I",LOOKUP(AN356,{0,2,2.25,2.5,2.75,3,3.25,3.5,3.75,4},{"F","D","C","C+","B-","B","B+","A-","A","A+"}))))</f>
        <v/>
      </c>
      <c r="AP356" s="2" t="str">
        <f>IF(AN356="3E","3E",IF(OR(COUNT(A356)=0,COUNT(AN356)=0),"",DRAFT!CW358+DRAFT!CY358+DRAFT!DA358+N(TABULATION!AM356)))</f>
        <v/>
      </c>
      <c r="AQ356" s="2" t="str">
        <f>IF(OR(COUNT($A356)=0,COUNT(B356:AK356)=0),"",IF(COUNTIF(B356:AM356,"3E")&gt;0,"3E",IF(AND(DRAFT!$A358="IM",OR($AL356&gt;DRAFT!$DB358,$AM356&gt;DRAFT!$DC358)),"IMPROVED",IF(AND(DRAFT!$A358="IM",$AL356&lt;=DRAFT!$DB358,$AM356&lt;=DRAFT!$DC358),"NOT IMPROVED",IF(AND(DRAFT!CU358="S",AH356&gt;=2,AK356&gt;=2,AN356&gt;=2.5,AP356&gt;=144),"PASS","FAIL")))))</f>
        <v/>
      </c>
      <c r="AR356" s="2" t="str">
        <f t="shared" si="10"/>
        <v/>
      </c>
      <c r="AS356" s="2" t="str">
        <f t="shared" si="11"/>
        <v/>
      </c>
    </row>
    <row r="357" spans="1:45" ht="18.95" customHeight="1" x14ac:dyDescent="0.25">
      <c r="A357" s="3" t="str">
        <f>IF(DRAFT!$B359="","",DRAFT!$B359)</f>
        <v/>
      </c>
      <c r="B357" s="2" t="str">
        <f>IF(COUNT($A357)=0,"",IF($A357&lt;&gt;DRAFT!$B359,"ERR",IF(DRAFT!I359="3E","3E",IF(COUNT(DRAFT!E359,DRAFT!I359)&gt;0,DRAFT!J359,""))))</f>
        <v/>
      </c>
      <c r="C357" s="2" t="str">
        <f>IF(COUNT($A357)=0,"",IF(B357="3E","3E",IF(B357="","I",LOOKUP(B357/D$2,{0,0.4,0.45,0.5,0.55,0.6,0.65,0.7,0.75,0.8,1},{"F","D","C","C+","B-","B","B+","A-","A","A+"}))))</f>
        <v/>
      </c>
      <c r="D357" s="1" t="str">
        <f>IF(COUNT($A357)=0,"",IF(B357="","--",IF(B357="3E","3E",LOOKUP(B357/D$2,{0,0.4,0.45,0.5,0.55,0.6,0.65,0.7,0.75,0.8,1},{0,2,2.25,2.5,2.75,3,3.25,3.5,3.75,4}))))</f>
        <v/>
      </c>
      <c r="E357" s="2" t="str">
        <f>IF(COUNT($A357)=0,"",IF($A357&lt;&gt;DRAFT!$B359,"ERR",IF(DRAFT!R359="3E","3E",IF(COUNT(DRAFT!N359,DRAFT!R359)&gt;0,DRAFT!S359,""))))</f>
        <v/>
      </c>
      <c r="F357" s="2" t="str">
        <f>IF(COUNT($A357)=0,"",IF(E357="3E","3E",IF(E357="","I",LOOKUP(E357/G$2,{0,0.4,0.45,0.5,0.55,0.6,0.65,0.7,0.75,0.8,1},{"F","D","C","C+","B-","B","B+","A-","A","A+"}))))</f>
        <v/>
      </c>
      <c r="G357" s="1" t="str">
        <f>IF(COUNT($A357)=0,"",IF(E357="","--",IF(E357="3E","3E",LOOKUP(E357/G$2,{0,0.4,0.45,0.5,0.55,0.6,0.65,0.7,0.75,0.8,1},{0,2,2.25,2.5,2.75,3,3.25,3.5,3.75,4}))))</f>
        <v/>
      </c>
      <c r="H357" s="2" t="str">
        <f>IF(COUNT($A357)=0,"",IF($A357&lt;&gt;DRAFT!$B359,"ERR",IF(DRAFT!AA359="3E","3E",IF(COUNT(DRAFT!W359,DRAFT!AA359)&gt;0,DRAFT!AB359,""))))</f>
        <v/>
      </c>
      <c r="I357" s="2" t="str">
        <f>IF(COUNT($A357)=0,"",IF(H357="3E","3E",IF(H357="","I",LOOKUP(H357/J$2,{0,0.4,0.45,0.5,0.55,0.6,0.65,0.7,0.75,0.8,1},{"F","D","C","C+","B-","B","B+","A-","A","A+"}))))</f>
        <v/>
      </c>
      <c r="J357" s="1" t="str">
        <f>IF(COUNT($A357)=0,"",IF(H357="","--",IF(H357="3E","3E",LOOKUP(H357/J$2,{0,0.4,0.45,0.5,0.55,0.6,0.65,0.7,0.75,0.8,1},{0,2,2.25,2.5,2.75,3,3.25,3.5,3.75,4}))))</f>
        <v/>
      </c>
      <c r="K357" s="2" t="str">
        <f>IF(COUNT($A357)=0,"",IF($A357&lt;&gt;DRAFT!$B359,"ERR",IF(DRAFT!AJ359="3E","3E",IF(COUNT(DRAFT!AF359,DRAFT!AJ359)&gt;0,DRAFT!AK359,""))))</f>
        <v/>
      </c>
      <c r="L357" s="2" t="str">
        <f>IF(COUNT($A357)=0,"",IF(K357="3E","3E",IF(K357="","I",LOOKUP(K357/M$2,{0,0.4,0.45,0.5,0.55,0.6,0.65,0.7,0.75,0.8,1},{"F","D","C","C+","B-","B","B+","A-","A","A+"}))))</f>
        <v/>
      </c>
      <c r="M357" s="1" t="str">
        <f>IF(COUNT($A357)=0,"",IF(K357="","--",IF(K357="3E","3E",LOOKUP(K357/M$2,{0,0.4,0.45,0.5,0.55,0.6,0.65,0.7,0.75,0.8,1},{0,2,2.25,2.5,2.75,3,3.25,3.5,3.75,4}))))</f>
        <v/>
      </c>
      <c r="N357" s="2" t="str">
        <f>IF(COUNT($A357)=0,"",IF($A357&lt;&gt;DRAFT!$B359,"ERR",IF(DRAFT!AS359="3E","3E",IF(COUNT(DRAFT!AO359,DRAFT!AS359)&gt;0,DRAFT!AT359,""))))</f>
        <v/>
      </c>
      <c r="O357" s="2" t="str">
        <f>IF(COUNT($A357)=0,"",IF(N357="3E","3E",IF(N357="","I",LOOKUP(N357/P$2,{0,0.4,0.45,0.5,0.55,0.6,0.65,0.7,0.75,0.8,1},{"F","D","C","C+","B-","B","B+","A-","A","A+"}))))</f>
        <v/>
      </c>
      <c r="P357" s="1" t="str">
        <f>IF(COUNT($A357)=0,"",IF(N357="","--",IF(N357="3E","3E",LOOKUP(N357/P$2,{0,0.4,0.45,0.5,0.55,0.6,0.65,0.7,0.75,0.8,1},{0,2,2.25,2.5,2.75,3,3.25,3.5,3.75,4}))))</f>
        <v/>
      </c>
      <c r="Q357" s="2" t="str">
        <f>IF(COUNT($A357)=0,"",IF($A357&lt;&gt;DRAFT!$B359,"ERR",IF(DRAFT!BB359="3E","3E",IF(COUNT(DRAFT!AX359,DRAFT!BB359)&gt;0,DRAFT!BC359,""))))</f>
        <v/>
      </c>
      <c r="R357" s="2" t="str">
        <f>IF(COUNT($A357)=0,"",IF(Q357="3E","3E",IF(Q357="","I",LOOKUP(Q357/S$2,{0,0.4,0.45,0.5,0.55,0.6,0.65,0.7,0.75,0.8,1},{"F","D","C","C+","B-","B","B+","A-","A","A+"}))))</f>
        <v/>
      </c>
      <c r="S357" s="1" t="str">
        <f>IF(COUNT($A357)=0,"",IF(Q357="","--",IF(Q357="3E","3E",LOOKUP(Q357/S$2,{0,0.4,0.45,0.5,0.55,0.6,0.65,0.7,0.75,0.8,1},{0,2,2.25,2.5,2.75,3,3.25,3.5,3.75,4}))))</f>
        <v/>
      </c>
      <c r="T357" s="2" t="str">
        <f>IF(COUNT($A357)=0,"",IF($A357&lt;&gt;DRAFT!$B359,"ERR",IF(DRAFT!BK359="3E","3E",IF(COUNT(DRAFT!BG359,DRAFT!BK359)&gt;0,DRAFT!BL359,""))))</f>
        <v/>
      </c>
      <c r="U357" s="2" t="str">
        <f>IF(COUNT($A357)=0,"",IF(T357="3E","3E",IF(T357="","I",LOOKUP(T357/V$2,{0,0.4,0.45,0.5,0.55,0.6,0.65,0.7,0.75,0.8,1},{"F","D","C","C+","B-","B","B+","A-","A","A+"}))))</f>
        <v/>
      </c>
      <c r="V357" s="1" t="str">
        <f>IF(COUNT($A357)=0,"",IF(T357="","--",IF(T357="3E","3E",LOOKUP(T357/V$2,{0,0.4,0.45,0.5,0.55,0.6,0.65,0.7,0.75,0.8,1},{0,2,2.25,2.5,2.75,3,3.25,3.5,3.75,4}))))</f>
        <v/>
      </c>
      <c r="W357" s="2" t="str">
        <f>IF(COUNT($A357)=0,"",IF($A357&lt;&gt;DRAFT!$B359,"ERR",IF(DRAFT!BT359="3E","3E",IF(COUNT(DRAFT!BP359,DRAFT!BT359)&gt;0,DRAFT!BU359,""))))</f>
        <v/>
      </c>
      <c r="X357" s="2" t="str">
        <f>IF(COUNT($A357)=0,"",IF(W357="3E","3E",IF(W357="","I",LOOKUP(W357/Y$2,{0,0.4,0.45,0.5,0.55,0.6,0.65,0.7,0.75,0.8,1},{"F","D","C","C+","B-","B","B+","A-","A","A+"}))))</f>
        <v/>
      </c>
      <c r="Y357" s="1" t="str">
        <f>IF(COUNT($A357)=0,"",IF(W357="","--",IF(W357="3E","3E",LOOKUP(W357/Y$2,{0,0.4,0.45,0.5,0.55,0.6,0.65,0.7,0.75,0.8,1},{0,2,2.25,2.5,2.75,3,3.25,3.5,3.75,4}))))</f>
        <v/>
      </c>
      <c r="Z357" s="2" t="str">
        <f>IF(COUNT($A357)=0,"",IF($A357&lt;&gt;DRAFT!$B359,"ERR",IF(DRAFT!CC359="3E","3E",IF(COUNT(DRAFT!BY359,DRAFT!CC359)&gt;0,DRAFT!CD359,""))))</f>
        <v/>
      </c>
      <c r="AA357" s="2" t="str">
        <f>IF(COUNT($A357)=0,"",IF(Z357="3E","3E",IF(Z357="","I",LOOKUP(Z357/AB$2,{0,0.4,0.45,0.5,0.55,0.6,0.65,0.7,0.75,0.8,1},{"F","D","C","C+","B-","B","B+","A-","A","A+"}))))</f>
        <v/>
      </c>
      <c r="AB357" s="1" t="str">
        <f>IF(COUNT($A357)=0,"",IF(Z357="","--",IF(Z357="3E","3E",LOOKUP(Z357/AB$2,{0,0.4,0.45,0.5,0.55,0.6,0.65,0.7,0.75,0.8,1},{0,2,2.25,2.5,2.75,3,3.25,3.5,3.75,4}))))</f>
        <v/>
      </c>
      <c r="AC357" s="2" t="str">
        <f>IF(COUNT($A357)=0,"",IF($A357&lt;&gt;DRAFT!$B359,"ERR",IF(DRAFT!CF359&gt;0,DRAFT!CF359,"")))</f>
        <v/>
      </c>
      <c r="AD357" s="2" t="str">
        <f>IF(COUNT($A357)=0,"",IF(AC357="3E","3E",IF(AC357="","I",LOOKUP(AC357/AE$2,{0,0.4,0.45,0.5,0.55,0.6,0.65,0.7,0.75,0.8,1},{"F","D","C","C+","B-","B","B+","A-","A","A+"}))))</f>
        <v/>
      </c>
      <c r="AE357" s="1" t="str">
        <f>IF(COUNT($A357)=0,"",IF(AC357="","--",IF(AC357="3E","3E",LOOKUP(AC357/AE$2,{0,0.4,0.45,0.5,0.55,0.6,0.65,0.7,0.75,0.8,1},{0,2,2.25,2.5,2.75,3,3.25,3.5,3.75,4}))))</f>
        <v/>
      </c>
      <c r="AF357" s="2" t="str">
        <f>IF(COUNT($A357)=0,"",IF($A357&lt;&gt;DRAFT!$B359,"ERR",IF(DRAFT!CI359&gt;0,DRAFT!CK359,"")))</f>
        <v/>
      </c>
      <c r="AG357" s="2" t="str">
        <f>IF(COUNT($A357)=0,"",IF(AF357="3E","3E",IF(AF357="","I",LOOKUP(AF357/AH$2,{0,0.4,0.45,0.5,0.55,0.6,0.65,0.7,0.75,0.8,1},{"F","D","C","C+","B-","B","B+","A-","A","A+"}))))</f>
        <v/>
      </c>
      <c r="AH357" s="1" t="str">
        <f>IF(COUNT($A357)=0,"",IF(AF357="","--",IF(AF357="3E","3E",LOOKUP(AF357/AH$2,{0,0.4,0.45,0.5,0.55,0.6,0.65,0.7,0.75,0.8,1},{0,2,2.25,2.5,2.75,3,3.25,3.5,3.75,4}))))</f>
        <v/>
      </c>
      <c r="AI357" s="2" t="str">
        <f>IF($A357&lt;&gt;DRAFT!$B359,"ERR",IF(OR(COUNT($A357)=0,COUNT(DRAFT!CL359:CN359,DRAFT!CP359:CR359)=0),"",CEILING(SUM(DRAFT!CO359,DRAFT!CS359,DRAFT!CT359),1)))</f>
        <v/>
      </c>
      <c r="AJ357" s="2" t="str">
        <f>IF(COUNT($A357)=0,"",IF(AI357="3E","3E",IF(AI357="","I",LOOKUP(AI357/AK$2,{0,0.4,0.45,0.5,0.55,0.6,0.65,0.7,0.75,0.8,1},{"F","D","C","C+","B-","B","B+","A-","A","A+"}))))</f>
        <v/>
      </c>
      <c r="AK357" s="1" t="str">
        <f>IF(COUNT($A357)=0,"",IF(AI357="","--",IF(AI357="3E","3E",LOOKUP(AI357/AK$2,{0,0.4,0.45,0.5,0.55,0.6,0.65,0.7,0.75,0.8,1},{0,2,2.25,2.5,2.75,3,3.25,3.5,3.75,4}))))</f>
        <v/>
      </c>
      <c r="AL357" s="4" t="str">
        <f>IF(OR(COUNT($A357)=0,COUNT(B357:AK357)=0),"",IF(COUNTIF(B357:AK357,"3E")&gt;0,"3E",IF(DRAFT!$A359="R",TRUNC(SUMPRODUCT(RGP,RCP)/TCP,3),TRUNC((SUMPRODUCT(--(IMDGP&gt;0)*IMDGP,IMCP)+CEILING(DRAFT!$DB359*42,0.25))/TCP,3))))</f>
        <v/>
      </c>
      <c r="AM357" s="2" t="str">
        <f>IF(OR(COUNT($A357)=0,COUNT(B357:AK357)=0),"",IF(COUNTIF(B357:AK357,"3E")&gt;0,"3E",IF(DRAFT!$A359="R",SUMPRODUCT(--(RGP&gt;=2),RCP),SUMPRODUCT(--(IMDGP&gt;0),--(IMGP=0),IMCP)+DRAFT!$DC359)))</f>
        <v/>
      </c>
      <c r="AN357" s="67" t="str">
        <f>IF(AL357="3E","3E",IF(COUNT($A357)=0,"",IF(COUNT(AI357)=0,"--",ROUND(((CEILING(DRAFT!$CV359*38,0.25)+CEILING(DRAFT!$CX359*38,0.25)+CEILING(DRAFT!$CZ359*42,0.25)+CEILING($AL357*42,0.25))/160),2))))</f>
        <v/>
      </c>
      <c r="AO357" s="2" t="str">
        <f>IF(AN357="3E","3E",IF(COUNT($A357)=0,"",IF(COUNT(AN357)=0,"I",LOOKUP(AN357,{0,2,2.25,2.5,2.75,3,3.25,3.5,3.75,4},{"F","D","C","C+","B-","B","B+","A-","A","A+"}))))</f>
        <v/>
      </c>
      <c r="AP357" s="2" t="str">
        <f>IF(AN357="3E","3E",IF(OR(COUNT(A357)=0,COUNT(AN357)=0),"",DRAFT!CW359+DRAFT!CY359+DRAFT!DA359+N(TABULATION!AM357)))</f>
        <v/>
      </c>
      <c r="AQ357" s="2" t="str">
        <f>IF(OR(COUNT($A357)=0,COUNT(B357:AK357)=0),"",IF(COUNTIF(B357:AM357,"3E")&gt;0,"3E",IF(AND(DRAFT!$A359="IM",OR($AL357&gt;DRAFT!$DB359,$AM357&gt;DRAFT!$DC359)),"IMPROVED",IF(AND(DRAFT!$A359="IM",$AL357&lt;=DRAFT!$DB359,$AM357&lt;=DRAFT!$DC359),"NOT IMPROVED",IF(AND(DRAFT!CU359="S",AH357&gt;=2,AK357&gt;=2,AN357&gt;=2.5,AP357&gt;=144),"PASS","FAIL")))))</f>
        <v/>
      </c>
      <c r="AR357" s="2" t="str">
        <f t="shared" si="10"/>
        <v/>
      </c>
      <c r="AS357" s="2" t="str">
        <f t="shared" si="11"/>
        <v/>
      </c>
    </row>
    <row r="358" spans="1:45" ht="18.95" customHeight="1" x14ac:dyDescent="0.25">
      <c r="A358" s="3" t="str">
        <f>IF(DRAFT!$B360="","",DRAFT!$B360)</f>
        <v/>
      </c>
      <c r="B358" s="2" t="str">
        <f>IF(COUNT($A358)=0,"",IF($A358&lt;&gt;DRAFT!$B360,"ERR",IF(DRAFT!I360="3E","3E",IF(COUNT(DRAFT!E360,DRAFT!I360)&gt;0,DRAFT!J360,""))))</f>
        <v/>
      </c>
      <c r="C358" s="2" t="str">
        <f>IF(COUNT($A358)=0,"",IF(B358="3E","3E",IF(B358="","I",LOOKUP(B358/D$2,{0,0.4,0.45,0.5,0.55,0.6,0.65,0.7,0.75,0.8,1},{"F","D","C","C+","B-","B","B+","A-","A","A+"}))))</f>
        <v/>
      </c>
      <c r="D358" s="1" t="str">
        <f>IF(COUNT($A358)=0,"",IF(B358="","--",IF(B358="3E","3E",LOOKUP(B358/D$2,{0,0.4,0.45,0.5,0.55,0.6,0.65,0.7,0.75,0.8,1},{0,2,2.25,2.5,2.75,3,3.25,3.5,3.75,4}))))</f>
        <v/>
      </c>
      <c r="E358" s="2" t="str">
        <f>IF(COUNT($A358)=0,"",IF($A358&lt;&gt;DRAFT!$B360,"ERR",IF(DRAFT!R360="3E","3E",IF(COUNT(DRAFT!N360,DRAFT!R360)&gt;0,DRAFT!S360,""))))</f>
        <v/>
      </c>
      <c r="F358" s="2" t="str">
        <f>IF(COUNT($A358)=0,"",IF(E358="3E","3E",IF(E358="","I",LOOKUP(E358/G$2,{0,0.4,0.45,0.5,0.55,0.6,0.65,0.7,0.75,0.8,1},{"F","D","C","C+","B-","B","B+","A-","A","A+"}))))</f>
        <v/>
      </c>
      <c r="G358" s="1" t="str">
        <f>IF(COUNT($A358)=0,"",IF(E358="","--",IF(E358="3E","3E",LOOKUP(E358/G$2,{0,0.4,0.45,0.5,0.55,0.6,0.65,0.7,0.75,0.8,1},{0,2,2.25,2.5,2.75,3,3.25,3.5,3.75,4}))))</f>
        <v/>
      </c>
      <c r="H358" s="2" t="str">
        <f>IF(COUNT($A358)=0,"",IF($A358&lt;&gt;DRAFT!$B360,"ERR",IF(DRAFT!AA360="3E","3E",IF(COUNT(DRAFT!W360,DRAFT!AA360)&gt;0,DRAFT!AB360,""))))</f>
        <v/>
      </c>
      <c r="I358" s="2" t="str">
        <f>IF(COUNT($A358)=0,"",IF(H358="3E","3E",IF(H358="","I",LOOKUP(H358/J$2,{0,0.4,0.45,0.5,0.55,0.6,0.65,0.7,0.75,0.8,1},{"F","D","C","C+","B-","B","B+","A-","A","A+"}))))</f>
        <v/>
      </c>
      <c r="J358" s="1" t="str">
        <f>IF(COUNT($A358)=0,"",IF(H358="","--",IF(H358="3E","3E",LOOKUP(H358/J$2,{0,0.4,0.45,0.5,0.55,0.6,0.65,0.7,0.75,0.8,1},{0,2,2.25,2.5,2.75,3,3.25,3.5,3.75,4}))))</f>
        <v/>
      </c>
      <c r="K358" s="2" t="str">
        <f>IF(COUNT($A358)=0,"",IF($A358&lt;&gt;DRAFT!$B360,"ERR",IF(DRAFT!AJ360="3E","3E",IF(COUNT(DRAFT!AF360,DRAFT!AJ360)&gt;0,DRAFT!AK360,""))))</f>
        <v/>
      </c>
      <c r="L358" s="2" t="str">
        <f>IF(COUNT($A358)=0,"",IF(K358="3E","3E",IF(K358="","I",LOOKUP(K358/M$2,{0,0.4,0.45,0.5,0.55,0.6,0.65,0.7,0.75,0.8,1},{"F","D","C","C+","B-","B","B+","A-","A","A+"}))))</f>
        <v/>
      </c>
      <c r="M358" s="1" t="str">
        <f>IF(COUNT($A358)=0,"",IF(K358="","--",IF(K358="3E","3E",LOOKUP(K358/M$2,{0,0.4,0.45,0.5,0.55,0.6,0.65,0.7,0.75,0.8,1},{0,2,2.25,2.5,2.75,3,3.25,3.5,3.75,4}))))</f>
        <v/>
      </c>
      <c r="N358" s="2" t="str">
        <f>IF(COUNT($A358)=0,"",IF($A358&lt;&gt;DRAFT!$B360,"ERR",IF(DRAFT!AS360="3E","3E",IF(COUNT(DRAFT!AO360,DRAFT!AS360)&gt;0,DRAFT!AT360,""))))</f>
        <v/>
      </c>
      <c r="O358" s="2" t="str">
        <f>IF(COUNT($A358)=0,"",IF(N358="3E","3E",IF(N358="","I",LOOKUP(N358/P$2,{0,0.4,0.45,0.5,0.55,0.6,0.65,0.7,0.75,0.8,1},{"F","D","C","C+","B-","B","B+","A-","A","A+"}))))</f>
        <v/>
      </c>
      <c r="P358" s="1" t="str">
        <f>IF(COUNT($A358)=0,"",IF(N358="","--",IF(N358="3E","3E",LOOKUP(N358/P$2,{0,0.4,0.45,0.5,0.55,0.6,0.65,0.7,0.75,0.8,1},{0,2,2.25,2.5,2.75,3,3.25,3.5,3.75,4}))))</f>
        <v/>
      </c>
      <c r="Q358" s="2" t="str">
        <f>IF(COUNT($A358)=0,"",IF($A358&lt;&gt;DRAFT!$B360,"ERR",IF(DRAFT!BB360="3E","3E",IF(COUNT(DRAFT!AX360,DRAFT!BB360)&gt;0,DRAFT!BC360,""))))</f>
        <v/>
      </c>
      <c r="R358" s="2" t="str">
        <f>IF(COUNT($A358)=0,"",IF(Q358="3E","3E",IF(Q358="","I",LOOKUP(Q358/S$2,{0,0.4,0.45,0.5,0.55,0.6,0.65,0.7,0.75,0.8,1},{"F","D","C","C+","B-","B","B+","A-","A","A+"}))))</f>
        <v/>
      </c>
      <c r="S358" s="1" t="str">
        <f>IF(COUNT($A358)=0,"",IF(Q358="","--",IF(Q358="3E","3E",LOOKUP(Q358/S$2,{0,0.4,0.45,0.5,0.55,0.6,0.65,0.7,0.75,0.8,1},{0,2,2.25,2.5,2.75,3,3.25,3.5,3.75,4}))))</f>
        <v/>
      </c>
      <c r="T358" s="2" t="str">
        <f>IF(COUNT($A358)=0,"",IF($A358&lt;&gt;DRAFT!$B360,"ERR",IF(DRAFT!BK360="3E","3E",IF(COUNT(DRAFT!BG360,DRAFT!BK360)&gt;0,DRAFT!BL360,""))))</f>
        <v/>
      </c>
      <c r="U358" s="2" t="str">
        <f>IF(COUNT($A358)=0,"",IF(T358="3E","3E",IF(T358="","I",LOOKUP(T358/V$2,{0,0.4,0.45,0.5,0.55,0.6,0.65,0.7,0.75,0.8,1},{"F","D","C","C+","B-","B","B+","A-","A","A+"}))))</f>
        <v/>
      </c>
      <c r="V358" s="1" t="str">
        <f>IF(COUNT($A358)=0,"",IF(T358="","--",IF(T358="3E","3E",LOOKUP(T358/V$2,{0,0.4,0.45,0.5,0.55,0.6,0.65,0.7,0.75,0.8,1},{0,2,2.25,2.5,2.75,3,3.25,3.5,3.75,4}))))</f>
        <v/>
      </c>
      <c r="W358" s="2" t="str">
        <f>IF(COUNT($A358)=0,"",IF($A358&lt;&gt;DRAFT!$B360,"ERR",IF(DRAFT!BT360="3E","3E",IF(COUNT(DRAFT!BP360,DRAFT!BT360)&gt;0,DRAFT!BU360,""))))</f>
        <v/>
      </c>
      <c r="X358" s="2" t="str">
        <f>IF(COUNT($A358)=0,"",IF(W358="3E","3E",IF(W358="","I",LOOKUP(W358/Y$2,{0,0.4,0.45,0.5,0.55,0.6,0.65,0.7,0.75,0.8,1},{"F","D","C","C+","B-","B","B+","A-","A","A+"}))))</f>
        <v/>
      </c>
      <c r="Y358" s="1" t="str">
        <f>IF(COUNT($A358)=0,"",IF(W358="","--",IF(W358="3E","3E",LOOKUP(W358/Y$2,{0,0.4,0.45,0.5,0.55,0.6,0.65,0.7,0.75,0.8,1},{0,2,2.25,2.5,2.75,3,3.25,3.5,3.75,4}))))</f>
        <v/>
      </c>
      <c r="Z358" s="2" t="str">
        <f>IF(COUNT($A358)=0,"",IF($A358&lt;&gt;DRAFT!$B360,"ERR",IF(DRAFT!CC360="3E","3E",IF(COUNT(DRAFT!BY360,DRAFT!CC360)&gt;0,DRAFT!CD360,""))))</f>
        <v/>
      </c>
      <c r="AA358" s="2" t="str">
        <f>IF(COUNT($A358)=0,"",IF(Z358="3E","3E",IF(Z358="","I",LOOKUP(Z358/AB$2,{0,0.4,0.45,0.5,0.55,0.6,0.65,0.7,0.75,0.8,1},{"F","D","C","C+","B-","B","B+","A-","A","A+"}))))</f>
        <v/>
      </c>
      <c r="AB358" s="1" t="str">
        <f>IF(COUNT($A358)=0,"",IF(Z358="","--",IF(Z358="3E","3E",LOOKUP(Z358/AB$2,{0,0.4,0.45,0.5,0.55,0.6,0.65,0.7,0.75,0.8,1},{0,2,2.25,2.5,2.75,3,3.25,3.5,3.75,4}))))</f>
        <v/>
      </c>
      <c r="AC358" s="2" t="str">
        <f>IF(COUNT($A358)=0,"",IF($A358&lt;&gt;DRAFT!$B360,"ERR",IF(DRAFT!CF360&gt;0,DRAFT!CF360,"")))</f>
        <v/>
      </c>
      <c r="AD358" s="2" t="str">
        <f>IF(COUNT($A358)=0,"",IF(AC358="3E","3E",IF(AC358="","I",LOOKUP(AC358/AE$2,{0,0.4,0.45,0.5,0.55,0.6,0.65,0.7,0.75,0.8,1},{"F","D","C","C+","B-","B","B+","A-","A","A+"}))))</f>
        <v/>
      </c>
      <c r="AE358" s="1" t="str">
        <f>IF(COUNT($A358)=0,"",IF(AC358="","--",IF(AC358="3E","3E",LOOKUP(AC358/AE$2,{0,0.4,0.45,0.5,0.55,0.6,0.65,0.7,0.75,0.8,1},{0,2,2.25,2.5,2.75,3,3.25,3.5,3.75,4}))))</f>
        <v/>
      </c>
      <c r="AF358" s="2" t="str">
        <f>IF(COUNT($A358)=0,"",IF($A358&lt;&gt;DRAFT!$B360,"ERR",IF(DRAFT!CI360&gt;0,DRAFT!CK360,"")))</f>
        <v/>
      </c>
      <c r="AG358" s="2" t="str">
        <f>IF(COUNT($A358)=0,"",IF(AF358="3E","3E",IF(AF358="","I",LOOKUP(AF358/AH$2,{0,0.4,0.45,0.5,0.55,0.6,0.65,0.7,0.75,0.8,1},{"F","D","C","C+","B-","B","B+","A-","A","A+"}))))</f>
        <v/>
      </c>
      <c r="AH358" s="1" t="str">
        <f>IF(COUNT($A358)=0,"",IF(AF358="","--",IF(AF358="3E","3E",LOOKUP(AF358/AH$2,{0,0.4,0.45,0.5,0.55,0.6,0.65,0.7,0.75,0.8,1},{0,2,2.25,2.5,2.75,3,3.25,3.5,3.75,4}))))</f>
        <v/>
      </c>
      <c r="AI358" s="2" t="str">
        <f>IF($A358&lt;&gt;DRAFT!$B360,"ERR",IF(OR(COUNT($A358)=0,COUNT(DRAFT!CL360:CN360,DRAFT!CP360:CR360)=0),"",CEILING(SUM(DRAFT!CO360,DRAFT!CS360,DRAFT!CT360),1)))</f>
        <v/>
      </c>
      <c r="AJ358" s="2" t="str">
        <f>IF(COUNT($A358)=0,"",IF(AI358="3E","3E",IF(AI358="","I",LOOKUP(AI358/AK$2,{0,0.4,0.45,0.5,0.55,0.6,0.65,0.7,0.75,0.8,1},{"F","D","C","C+","B-","B","B+","A-","A","A+"}))))</f>
        <v/>
      </c>
      <c r="AK358" s="1" t="str">
        <f>IF(COUNT($A358)=0,"",IF(AI358="","--",IF(AI358="3E","3E",LOOKUP(AI358/AK$2,{0,0.4,0.45,0.5,0.55,0.6,0.65,0.7,0.75,0.8,1},{0,2,2.25,2.5,2.75,3,3.25,3.5,3.75,4}))))</f>
        <v/>
      </c>
      <c r="AL358" s="4" t="str">
        <f>IF(OR(COUNT($A358)=0,COUNT(B358:AK358)=0),"",IF(COUNTIF(B358:AK358,"3E")&gt;0,"3E",IF(DRAFT!$A360="R",TRUNC(SUMPRODUCT(RGP,RCP)/TCP,3),TRUNC((SUMPRODUCT(--(IMDGP&gt;0)*IMDGP,IMCP)+CEILING(DRAFT!$DB360*42,0.25))/TCP,3))))</f>
        <v/>
      </c>
      <c r="AM358" s="2" t="str">
        <f>IF(OR(COUNT($A358)=0,COUNT(B358:AK358)=0),"",IF(COUNTIF(B358:AK358,"3E")&gt;0,"3E",IF(DRAFT!$A360="R",SUMPRODUCT(--(RGP&gt;=2),RCP),SUMPRODUCT(--(IMDGP&gt;0),--(IMGP=0),IMCP)+DRAFT!$DC360)))</f>
        <v/>
      </c>
      <c r="AN358" s="67" t="str">
        <f>IF(AL358="3E","3E",IF(COUNT($A358)=0,"",IF(COUNT(AI358)=0,"--",ROUND(((CEILING(DRAFT!$CV360*38,0.25)+CEILING(DRAFT!$CX360*38,0.25)+CEILING(DRAFT!$CZ360*42,0.25)+CEILING($AL358*42,0.25))/160),2))))</f>
        <v/>
      </c>
      <c r="AO358" s="2" t="str">
        <f>IF(AN358="3E","3E",IF(COUNT($A358)=0,"",IF(COUNT(AN358)=0,"I",LOOKUP(AN358,{0,2,2.25,2.5,2.75,3,3.25,3.5,3.75,4},{"F","D","C","C+","B-","B","B+","A-","A","A+"}))))</f>
        <v/>
      </c>
      <c r="AP358" s="2" t="str">
        <f>IF(AN358="3E","3E",IF(OR(COUNT(A358)=0,COUNT(AN358)=0),"",DRAFT!CW360+DRAFT!CY360+DRAFT!DA360+N(TABULATION!AM358)))</f>
        <v/>
      </c>
      <c r="AQ358" s="2" t="str">
        <f>IF(OR(COUNT($A358)=0,COUNT(B358:AK358)=0),"",IF(COUNTIF(B358:AM358,"3E")&gt;0,"3E",IF(AND(DRAFT!$A360="IM",OR($AL358&gt;DRAFT!$DB360,$AM358&gt;DRAFT!$DC360)),"IMPROVED",IF(AND(DRAFT!$A360="IM",$AL358&lt;=DRAFT!$DB360,$AM358&lt;=DRAFT!$DC360),"NOT IMPROVED",IF(AND(DRAFT!CU360="S",AH358&gt;=2,AK358&gt;=2,AN358&gt;=2.5,AP358&gt;=144),"PASS","FAIL")))))</f>
        <v/>
      </c>
      <c r="AR358" s="2" t="str">
        <f t="shared" si="10"/>
        <v/>
      </c>
      <c r="AS358" s="2" t="str">
        <f t="shared" si="11"/>
        <v/>
      </c>
    </row>
    <row r="359" spans="1:45" ht="18.95" customHeight="1" x14ac:dyDescent="0.25">
      <c r="A359" s="3" t="str">
        <f>IF(DRAFT!$B361="","",DRAFT!$B361)</f>
        <v/>
      </c>
      <c r="B359" s="2" t="str">
        <f>IF(COUNT($A359)=0,"",IF($A359&lt;&gt;DRAFT!$B361,"ERR",IF(DRAFT!I361="3E","3E",IF(COUNT(DRAFT!E361,DRAFT!I361)&gt;0,DRAFT!J361,""))))</f>
        <v/>
      </c>
      <c r="C359" s="2" t="str">
        <f>IF(COUNT($A359)=0,"",IF(B359="3E","3E",IF(B359="","I",LOOKUP(B359/D$2,{0,0.4,0.45,0.5,0.55,0.6,0.65,0.7,0.75,0.8,1},{"F","D","C","C+","B-","B","B+","A-","A","A+"}))))</f>
        <v/>
      </c>
      <c r="D359" s="1" t="str">
        <f>IF(COUNT($A359)=0,"",IF(B359="","--",IF(B359="3E","3E",LOOKUP(B359/D$2,{0,0.4,0.45,0.5,0.55,0.6,0.65,0.7,0.75,0.8,1},{0,2,2.25,2.5,2.75,3,3.25,3.5,3.75,4}))))</f>
        <v/>
      </c>
      <c r="E359" s="2" t="str">
        <f>IF(COUNT($A359)=0,"",IF($A359&lt;&gt;DRAFT!$B361,"ERR",IF(DRAFT!R361="3E","3E",IF(COUNT(DRAFT!N361,DRAFT!R361)&gt;0,DRAFT!S361,""))))</f>
        <v/>
      </c>
      <c r="F359" s="2" t="str">
        <f>IF(COUNT($A359)=0,"",IF(E359="3E","3E",IF(E359="","I",LOOKUP(E359/G$2,{0,0.4,0.45,0.5,0.55,0.6,0.65,0.7,0.75,0.8,1},{"F","D","C","C+","B-","B","B+","A-","A","A+"}))))</f>
        <v/>
      </c>
      <c r="G359" s="1" t="str">
        <f>IF(COUNT($A359)=0,"",IF(E359="","--",IF(E359="3E","3E",LOOKUP(E359/G$2,{0,0.4,0.45,0.5,0.55,0.6,0.65,0.7,0.75,0.8,1},{0,2,2.25,2.5,2.75,3,3.25,3.5,3.75,4}))))</f>
        <v/>
      </c>
      <c r="H359" s="2" t="str">
        <f>IF(COUNT($A359)=0,"",IF($A359&lt;&gt;DRAFT!$B361,"ERR",IF(DRAFT!AA361="3E","3E",IF(COUNT(DRAFT!W361,DRAFT!AA361)&gt;0,DRAFT!AB361,""))))</f>
        <v/>
      </c>
      <c r="I359" s="2" t="str">
        <f>IF(COUNT($A359)=0,"",IF(H359="3E","3E",IF(H359="","I",LOOKUP(H359/J$2,{0,0.4,0.45,0.5,0.55,0.6,0.65,0.7,0.75,0.8,1},{"F","D","C","C+","B-","B","B+","A-","A","A+"}))))</f>
        <v/>
      </c>
      <c r="J359" s="1" t="str">
        <f>IF(COUNT($A359)=0,"",IF(H359="","--",IF(H359="3E","3E",LOOKUP(H359/J$2,{0,0.4,0.45,0.5,0.55,0.6,0.65,0.7,0.75,0.8,1},{0,2,2.25,2.5,2.75,3,3.25,3.5,3.75,4}))))</f>
        <v/>
      </c>
      <c r="K359" s="2" t="str">
        <f>IF(COUNT($A359)=0,"",IF($A359&lt;&gt;DRAFT!$B361,"ERR",IF(DRAFT!AJ361="3E","3E",IF(COUNT(DRAFT!AF361,DRAFT!AJ361)&gt;0,DRAFT!AK361,""))))</f>
        <v/>
      </c>
      <c r="L359" s="2" t="str">
        <f>IF(COUNT($A359)=0,"",IF(K359="3E","3E",IF(K359="","I",LOOKUP(K359/M$2,{0,0.4,0.45,0.5,0.55,0.6,0.65,0.7,0.75,0.8,1},{"F","D","C","C+","B-","B","B+","A-","A","A+"}))))</f>
        <v/>
      </c>
      <c r="M359" s="1" t="str">
        <f>IF(COUNT($A359)=0,"",IF(K359="","--",IF(K359="3E","3E",LOOKUP(K359/M$2,{0,0.4,0.45,0.5,0.55,0.6,0.65,0.7,0.75,0.8,1},{0,2,2.25,2.5,2.75,3,3.25,3.5,3.75,4}))))</f>
        <v/>
      </c>
      <c r="N359" s="2" t="str">
        <f>IF(COUNT($A359)=0,"",IF($A359&lt;&gt;DRAFT!$B361,"ERR",IF(DRAFT!AS361="3E","3E",IF(COUNT(DRAFT!AO361,DRAFT!AS361)&gt;0,DRAFT!AT361,""))))</f>
        <v/>
      </c>
      <c r="O359" s="2" t="str">
        <f>IF(COUNT($A359)=0,"",IF(N359="3E","3E",IF(N359="","I",LOOKUP(N359/P$2,{0,0.4,0.45,0.5,0.55,0.6,0.65,0.7,0.75,0.8,1},{"F","D","C","C+","B-","B","B+","A-","A","A+"}))))</f>
        <v/>
      </c>
      <c r="P359" s="1" t="str">
        <f>IF(COUNT($A359)=0,"",IF(N359="","--",IF(N359="3E","3E",LOOKUP(N359/P$2,{0,0.4,0.45,0.5,0.55,0.6,0.65,0.7,0.75,0.8,1},{0,2,2.25,2.5,2.75,3,3.25,3.5,3.75,4}))))</f>
        <v/>
      </c>
      <c r="Q359" s="2" t="str">
        <f>IF(COUNT($A359)=0,"",IF($A359&lt;&gt;DRAFT!$B361,"ERR",IF(DRAFT!BB361="3E","3E",IF(COUNT(DRAFT!AX361,DRAFT!BB361)&gt;0,DRAFT!BC361,""))))</f>
        <v/>
      </c>
      <c r="R359" s="2" t="str">
        <f>IF(COUNT($A359)=0,"",IF(Q359="3E","3E",IF(Q359="","I",LOOKUP(Q359/S$2,{0,0.4,0.45,0.5,0.55,0.6,0.65,0.7,0.75,0.8,1},{"F","D","C","C+","B-","B","B+","A-","A","A+"}))))</f>
        <v/>
      </c>
      <c r="S359" s="1" t="str">
        <f>IF(COUNT($A359)=0,"",IF(Q359="","--",IF(Q359="3E","3E",LOOKUP(Q359/S$2,{0,0.4,0.45,0.5,0.55,0.6,0.65,0.7,0.75,0.8,1},{0,2,2.25,2.5,2.75,3,3.25,3.5,3.75,4}))))</f>
        <v/>
      </c>
      <c r="T359" s="2" t="str">
        <f>IF(COUNT($A359)=0,"",IF($A359&lt;&gt;DRAFT!$B361,"ERR",IF(DRAFT!BK361="3E","3E",IF(COUNT(DRAFT!BG361,DRAFT!BK361)&gt;0,DRAFT!BL361,""))))</f>
        <v/>
      </c>
      <c r="U359" s="2" t="str">
        <f>IF(COUNT($A359)=0,"",IF(T359="3E","3E",IF(T359="","I",LOOKUP(T359/V$2,{0,0.4,0.45,0.5,0.55,0.6,0.65,0.7,0.75,0.8,1},{"F","D","C","C+","B-","B","B+","A-","A","A+"}))))</f>
        <v/>
      </c>
      <c r="V359" s="1" t="str">
        <f>IF(COUNT($A359)=0,"",IF(T359="","--",IF(T359="3E","3E",LOOKUP(T359/V$2,{0,0.4,0.45,0.5,0.55,0.6,0.65,0.7,0.75,0.8,1},{0,2,2.25,2.5,2.75,3,3.25,3.5,3.75,4}))))</f>
        <v/>
      </c>
      <c r="W359" s="2" t="str">
        <f>IF(COUNT($A359)=0,"",IF($A359&lt;&gt;DRAFT!$B361,"ERR",IF(DRAFT!BT361="3E","3E",IF(COUNT(DRAFT!BP361,DRAFT!BT361)&gt;0,DRAFT!BU361,""))))</f>
        <v/>
      </c>
      <c r="X359" s="2" t="str">
        <f>IF(COUNT($A359)=0,"",IF(W359="3E","3E",IF(W359="","I",LOOKUP(W359/Y$2,{0,0.4,0.45,0.5,0.55,0.6,0.65,0.7,0.75,0.8,1},{"F","D","C","C+","B-","B","B+","A-","A","A+"}))))</f>
        <v/>
      </c>
      <c r="Y359" s="1" t="str">
        <f>IF(COUNT($A359)=0,"",IF(W359="","--",IF(W359="3E","3E",LOOKUP(W359/Y$2,{0,0.4,0.45,0.5,0.55,0.6,0.65,0.7,0.75,0.8,1},{0,2,2.25,2.5,2.75,3,3.25,3.5,3.75,4}))))</f>
        <v/>
      </c>
      <c r="Z359" s="2" t="str">
        <f>IF(COUNT($A359)=0,"",IF($A359&lt;&gt;DRAFT!$B361,"ERR",IF(DRAFT!CC361="3E","3E",IF(COUNT(DRAFT!BY361,DRAFT!CC361)&gt;0,DRAFT!CD361,""))))</f>
        <v/>
      </c>
      <c r="AA359" s="2" t="str">
        <f>IF(COUNT($A359)=0,"",IF(Z359="3E","3E",IF(Z359="","I",LOOKUP(Z359/AB$2,{0,0.4,0.45,0.5,0.55,0.6,0.65,0.7,0.75,0.8,1},{"F","D","C","C+","B-","B","B+","A-","A","A+"}))))</f>
        <v/>
      </c>
      <c r="AB359" s="1" t="str">
        <f>IF(COUNT($A359)=0,"",IF(Z359="","--",IF(Z359="3E","3E",LOOKUP(Z359/AB$2,{0,0.4,0.45,0.5,0.55,0.6,0.65,0.7,0.75,0.8,1},{0,2,2.25,2.5,2.75,3,3.25,3.5,3.75,4}))))</f>
        <v/>
      </c>
      <c r="AC359" s="2" t="str">
        <f>IF(COUNT($A359)=0,"",IF($A359&lt;&gt;DRAFT!$B361,"ERR",IF(DRAFT!CF361&gt;0,DRAFT!CF361,"")))</f>
        <v/>
      </c>
      <c r="AD359" s="2" t="str">
        <f>IF(COUNT($A359)=0,"",IF(AC359="3E","3E",IF(AC359="","I",LOOKUP(AC359/AE$2,{0,0.4,0.45,0.5,0.55,0.6,0.65,0.7,0.75,0.8,1},{"F","D","C","C+","B-","B","B+","A-","A","A+"}))))</f>
        <v/>
      </c>
      <c r="AE359" s="1" t="str">
        <f>IF(COUNT($A359)=0,"",IF(AC359="","--",IF(AC359="3E","3E",LOOKUP(AC359/AE$2,{0,0.4,0.45,0.5,0.55,0.6,0.65,0.7,0.75,0.8,1},{0,2,2.25,2.5,2.75,3,3.25,3.5,3.75,4}))))</f>
        <v/>
      </c>
      <c r="AF359" s="2" t="str">
        <f>IF(COUNT($A359)=0,"",IF($A359&lt;&gt;DRAFT!$B361,"ERR",IF(DRAFT!CI361&gt;0,DRAFT!CK361,"")))</f>
        <v/>
      </c>
      <c r="AG359" s="2" t="str">
        <f>IF(COUNT($A359)=0,"",IF(AF359="3E","3E",IF(AF359="","I",LOOKUP(AF359/AH$2,{0,0.4,0.45,0.5,0.55,0.6,0.65,0.7,0.75,0.8,1},{"F","D","C","C+","B-","B","B+","A-","A","A+"}))))</f>
        <v/>
      </c>
      <c r="AH359" s="1" t="str">
        <f>IF(COUNT($A359)=0,"",IF(AF359="","--",IF(AF359="3E","3E",LOOKUP(AF359/AH$2,{0,0.4,0.45,0.5,0.55,0.6,0.65,0.7,0.75,0.8,1},{0,2,2.25,2.5,2.75,3,3.25,3.5,3.75,4}))))</f>
        <v/>
      </c>
      <c r="AI359" s="2" t="str">
        <f>IF($A359&lt;&gt;DRAFT!$B361,"ERR",IF(OR(COUNT($A359)=0,COUNT(DRAFT!CL361:CN361,DRAFT!CP361:CR361)=0),"",CEILING(SUM(DRAFT!CO361,DRAFT!CS361,DRAFT!CT361),1)))</f>
        <v/>
      </c>
      <c r="AJ359" s="2" t="str">
        <f>IF(COUNT($A359)=0,"",IF(AI359="3E","3E",IF(AI359="","I",LOOKUP(AI359/AK$2,{0,0.4,0.45,0.5,0.55,0.6,0.65,0.7,0.75,0.8,1},{"F","D","C","C+","B-","B","B+","A-","A","A+"}))))</f>
        <v/>
      </c>
      <c r="AK359" s="1" t="str">
        <f>IF(COUNT($A359)=0,"",IF(AI359="","--",IF(AI359="3E","3E",LOOKUP(AI359/AK$2,{0,0.4,0.45,0.5,0.55,0.6,0.65,0.7,0.75,0.8,1},{0,2,2.25,2.5,2.75,3,3.25,3.5,3.75,4}))))</f>
        <v/>
      </c>
      <c r="AL359" s="4" t="str">
        <f>IF(OR(COUNT($A359)=0,COUNT(B359:AK359)=0),"",IF(COUNTIF(B359:AK359,"3E")&gt;0,"3E",IF(DRAFT!$A361="R",TRUNC(SUMPRODUCT(RGP,RCP)/TCP,3),TRUNC((SUMPRODUCT(--(IMDGP&gt;0)*IMDGP,IMCP)+CEILING(DRAFT!$DB361*42,0.25))/TCP,3))))</f>
        <v/>
      </c>
      <c r="AM359" s="2" t="str">
        <f>IF(OR(COUNT($A359)=0,COUNT(B359:AK359)=0),"",IF(COUNTIF(B359:AK359,"3E")&gt;0,"3E",IF(DRAFT!$A361="R",SUMPRODUCT(--(RGP&gt;=2),RCP),SUMPRODUCT(--(IMDGP&gt;0),--(IMGP=0),IMCP)+DRAFT!$DC361)))</f>
        <v/>
      </c>
      <c r="AN359" s="67" t="str">
        <f>IF(AL359="3E","3E",IF(COUNT($A359)=0,"",IF(COUNT(AI359)=0,"--",ROUND(((CEILING(DRAFT!$CV361*38,0.25)+CEILING(DRAFT!$CX361*38,0.25)+CEILING(DRAFT!$CZ361*42,0.25)+CEILING($AL359*42,0.25))/160),2))))</f>
        <v/>
      </c>
      <c r="AO359" s="2" t="str">
        <f>IF(AN359="3E","3E",IF(COUNT($A359)=0,"",IF(COUNT(AN359)=0,"I",LOOKUP(AN359,{0,2,2.25,2.5,2.75,3,3.25,3.5,3.75,4},{"F","D","C","C+","B-","B","B+","A-","A","A+"}))))</f>
        <v/>
      </c>
      <c r="AP359" s="2" t="str">
        <f>IF(AN359="3E","3E",IF(OR(COUNT(A359)=0,COUNT(AN359)=0),"",DRAFT!CW361+DRAFT!CY361+DRAFT!DA361+N(TABULATION!AM359)))</f>
        <v/>
      </c>
      <c r="AQ359" s="2" t="str">
        <f>IF(OR(COUNT($A359)=0,COUNT(B359:AK359)=0),"",IF(COUNTIF(B359:AM359,"3E")&gt;0,"3E",IF(AND(DRAFT!$A361="IM",OR($AL359&gt;DRAFT!$DB361,$AM359&gt;DRAFT!$DC361)),"IMPROVED",IF(AND(DRAFT!$A361="IM",$AL359&lt;=DRAFT!$DB361,$AM359&lt;=DRAFT!$DC361),"NOT IMPROVED",IF(AND(DRAFT!CU361="S",AH359&gt;=2,AK359&gt;=2,AN359&gt;=2.5,AP359&gt;=144),"PASS","FAIL")))))</f>
        <v/>
      </c>
      <c r="AR359" s="2" t="str">
        <f t="shared" si="10"/>
        <v/>
      </c>
      <c r="AS359" s="2" t="str">
        <f t="shared" si="11"/>
        <v/>
      </c>
    </row>
    <row r="360" spans="1:45" ht="18.95" customHeight="1" x14ac:dyDescent="0.25">
      <c r="A360" s="3" t="str">
        <f>IF(DRAFT!$B362="","",DRAFT!$B362)</f>
        <v/>
      </c>
      <c r="B360" s="2" t="str">
        <f>IF(COUNT($A360)=0,"",IF($A360&lt;&gt;DRAFT!$B362,"ERR",IF(DRAFT!I362="3E","3E",IF(COUNT(DRAFT!E362,DRAFT!I362)&gt;0,DRAFT!J362,""))))</f>
        <v/>
      </c>
      <c r="C360" s="2" t="str">
        <f>IF(COUNT($A360)=0,"",IF(B360="3E","3E",IF(B360="","I",LOOKUP(B360/D$2,{0,0.4,0.45,0.5,0.55,0.6,0.65,0.7,0.75,0.8,1},{"F","D","C","C+","B-","B","B+","A-","A","A+"}))))</f>
        <v/>
      </c>
      <c r="D360" s="1" t="str">
        <f>IF(COUNT($A360)=0,"",IF(B360="","--",IF(B360="3E","3E",LOOKUP(B360/D$2,{0,0.4,0.45,0.5,0.55,0.6,0.65,0.7,0.75,0.8,1},{0,2,2.25,2.5,2.75,3,3.25,3.5,3.75,4}))))</f>
        <v/>
      </c>
      <c r="E360" s="2" t="str">
        <f>IF(COUNT($A360)=0,"",IF($A360&lt;&gt;DRAFT!$B362,"ERR",IF(DRAFT!R362="3E","3E",IF(COUNT(DRAFT!N362,DRAFT!R362)&gt;0,DRAFT!S362,""))))</f>
        <v/>
      </c>
      <c r="F360" s="2" t="str">
        <f>IF(COUNT($A360)=0,"",IF(E360="3E","3E",IF(E360="","I",LOOKUP(E360/G$2,{0,0.4,0.45,0.5,0.55,0.6,0.65,0.7,0.75,0.8,1},{"F","D","C","C+","B-","B","B+","A-","A","A+"}))))</f>
        <v/>
      </c>
      <c r="G360" s="1" t="str">
        <f>IF(COUNT($A360)=0,"",IF(E360="","--",IF(E360="3E","3E",LOOKUP(E360/G$2,{0,0.4,0.45,0.5,0.55,0.6,0.65,0.7,0.75,0.8,1},{0,2,2.25,2.5,2.75,3,3.25,3.5,3.75,4}))))</f>
        <v/>
      </c>
      <c r="H360" s="2" t="str">
        <f>IF(COUNT($A360)=0,"",IF($A360&lt;&gt;DRAFT!$B362,"ERR",IF(DRAFT!AA362="3E","3E",IF(COUNT(DRAFT!W362,DRAFT!AA362)&gt;0,DRAFT!AB362,""))))</f>
        <v/>
      </c>
      <c r="I360" s="2" t="str">
        <f>IF(COUNT($A360)=0,"",IF(H360="3E","3E",IF(H360="","I",LOOKUP(H360/J$2,{0,0.4,0.45,0.5,0.55,0.6,0.65,0.7,0.75,0.8,1},{"F","D","C","C+","B-","B","B+","A-","A","A+"}))))</f>
        <v/>
      </c>
      <c r="J360" s="1" t="str">
        <f>IF(COUNT($A360)=0,"",IF(H360="","--",IF(H360="3E","3E",LOOKUP(H360/J$2,{0,0.4,0.45,0.5,0.55,0.6,0.65,0.7,0.75,0.8,1},{0,2,2.25,2.5,2.75,3,3.25,3.5,3.75,4}))))</f>
        <v/>
      </c>
      <c r="K360" s="2" t="str">
        <f>IF(COUNT($A360)=0,"",IF($A360&lt;&gt;DRAFT!$B362,"ERR",IF(DRAFT!AJ362="3E","3E",IF(COUNT(DRAFT!AF362,DRAFT!AJ362)&gt;0,DRAFT!AK362,""))))</f>
        <v/>
      </c>
      <c r="L360" s="2" t="str">
        <f>IF(COUNT($A360)=0,"",IF(K360="3E","3E",IF(K360="","I",LOOKUP(K360/M$2,{0,0.4,0.45,0.5,0.55,0.6,0.65,0.7,0.75,0.8,1},{"F","D","C","C+","B-","B","B+","A-","A","A+"}))))</f>
        <v/>
      </c>
      <c r="M360" s="1" t="str">
        <f>IF(COUNT($A360)=0,"",IF(K360="","--",IF(K360="3E","3E",LOOKUP(K360/M$2,{0,0.4,0.45,0.5,0.55,0.6,0.65,0.7,0.75,0.8,1},{0,2,2.25,2.5,2.75,3,3.25,3.5,3.75,4}))))</f>
        <v/>
      </c>
      <c r="N360" s="2" t="str">
        <f>IF(COUNT($A360)=0,"",IF($A360&lt;&gt;DRAFT!$B362,"ERR",IF(DRAFT!AS362="3E","3E",IF(COUNT(DRAFT!AO362,DRAFT!AS362)&gt;0,DRAFT!AT362,""))))</f>
        <v/>
      </c>
      <c r="O360" s="2" t="str">
        <f>IF(COUNT($A360)=0,"",IF(N360="3E","3E",IF(N360="","I",LOOKUP(N360/P$2,{0,0.4,0.45,0.5,0.55,0.6,0.65,0.7,0.75,0.8,1},{"F","D","C","C+","B-","B","B+","A-","A","A+"}))))</f>
        <v/>
      </c>
      <c r="P360" s="1" t="str">
        <f>IF(COUNT($A360)=0,"",IF(N360="","--",IF(N360="3E","3E",LOOKUP(N360/P$2,{0,0.4,0.45,0.5,0.55,0.6,0.65,0.7,0.75,0.8,1},{0,2,2.25,2.5,2.75,3,3.25,3.5,3.75,4}))))</f>
        <v/>
      </c>
      <c r="Q360" s="2" t="str">
        <f>IF(COUNT($A360)=0,"",IF($A360&lt;&gt;DRAFT!$B362,"ERR",IF(DRAFT!BB362="3E","3E",IF(COUNT(DRAFT!AX362,DRAFT!BB362)&gt;0,DRAFT!BC362,""))))</f>
        <v/>
      </c>
      <c r="R360" s="2" t="str">
        <f>IF(COUNT($A360)=0,"",IF(Q360="3E","3E",IF(Q360="","I",LOOKUP(Q360/S$2,{0,0.4,0.45,0.5,0.55,0.6,0.65,0.7,0.75,0.8,1},{"F","D","C","C+","B-","B","B+","A-","A","A+"}))))</f>
        <v/>
      </c>
      <c r="S360" s="1" t="str">
        <f>IF(COUNT($A360)=0,"",IF(Q360="","--",IF(Q360="3E","3E",LOOKUP(Q360/S$2,{0,0.4,0.45,0.5,0.55,0.6,0.65,0.7,0.75,0.8,1},{0,2,2.25,2.5,2.75,3,3.25,3.5,3.75,4}))))</f>
        <v/>
      </c>
      <c r="T360" s="2" t="str">
        <f>IF(COUNT($A360)=0,"",IF($A360&lt;&gt;DRAFT!$B362,"ERR",IF(DRAFT!BK362="3E","3E",IF(COUNT(DRAFT!BG362,DRAFT!BK362)&gt;0,DRAFT!BL362,""))))</f>
        <v/>
      </c>
      <c r="U360" s="2" t="str">
        <f>IF(COUNT($A360)=0,"",IF(T360="3E","3E",IF(T360="","I",LOOKUP(T360/V$2,{0,0.4,0.45,0.5,0.55,0.6,0.65,0.7,0.75,0.8,1},{"F","D","C","C+","B-","B","B+","A-","A","A+"}))))</f>
        <v/>
      </c>
      <c r="V360" s="1" t="str">
        <f>IF(COUNT($A360)=0,"",IF(T360="","--",IF(T360="3E","3E",LOOKUP(T360/V$2,{0,0.4,0.45,0.5,0.55,0.6,0.65,0.7,0.75,0.8,1},{0,2,2.25,2.5,2.75,3,3.25,3.5,3.75,4}))))</f>
        <v/>
      </c>
      <c r="W360" s="2" t="str">
        <f>IF(COUNT($A360)=0,"",IF($A360&lt;&gt;DRAFT!$B362,"ERR",IF(DRAFT!BT362="3E","3E",IF(COUNT(DRAFT!BP362,DRAFT!BT362)&gt;0,DRAFT!BU362,""))))</f>
        <v/>
      </c>
      <c r="X360" s="2" t="str">
        <f>IF(COUNT($A360)=0,"",IF(W360="3E","3E",IF(W360="","I",LOOKUP(W360/Y$2,{0,0.4,0.45,0.5,0.55,0.6,0.65,0.7,0.75,0.8,1},{"F","D","C","C+","B-","B","B+","A-","A","A+"}))))</f>
        <v/>
      </c>
      <c r="Y360" s="1" t="str">
        <f>IF(COUNT($A360)=0,"",IF(W360="","--",IF(W360="3E","3E",LOOKUP(W360/Y$2,{0,0.4,0.45,0.5,0.55,0.6,0.65,0.7,0.75,0.8,1},{0,2,2.25,2.5,2.75,3,3.25,3.5,3.75,4}))))</f>
        <v/>
      </c>
      <c r="Z360" s="2" t="str">
        <f>IF(COUNT($A360)=0,"",IF($A360&lt;&gt;DRAFT!$B362,"ERR",IF(DRAFT!CC362="3E","3E",IF(COUNT(DRAFT!BY362,DRAFT!CC362)&gt;0,DRAFT!CD362,""))))</f>
        <v/>
      </c>
      <c r="AA360" s="2" t="str">
        <f>IF(COUNT($A360)=0,"",IF(Z360="3E","3E",IF(Z360="","I",LOOKUP(Z360/AB$2,{0,0.4,0.45,0.5,0.55,0.6,0.65,0.7,0.75,0.8,1},{"F","D","C","C+","B-","B","B+","A-","A","A+"}))))</f>
        <v/>
      </c>
      <c r="AB360" s="1" t="str">
        <f>IF(COUNT($A360)=0,"",IF(Z360="","--",IF(Z360="3E","3E",LOOKUP(Z360/AB$2,{0,0.4,0.45,0.5,0.55,0.6,0.65,0.7,0.75,0.8,1},{0,2,2.25,2.5,2.75,3,3.25,3.5,3.75,4}))))</f>
        <v/>
      </c>
      <c r="AC360" s="2" t="str">
        <f>IF(COUNT($A360)=0,"",IF($A360&lt;&gt;DRAFT!$B362,"ERR",IF(DRAFT!CF362&gt;0,DRAFT!CF362,"")))</f>
        <v/>
      </c>
      <c r="AD360" s="2" t="str">
        <f>IF(COUNT($A360)=0,"",IF(AC360="3E","3E",IF(AC360="","I",LOOKUP(AC360/AE$2,{0,0.4,0.45,0.5,0.55,0.6,0.65,0.7,0.75,0.8,1},{"F","D","C","C+","B-","B","B+","A-","A","A+"}))))</f>
        <v/>
      </c>
      <c r="AE360" s="1" t="str">
        <f>IF(COUNT($A360)=0,"",IF(AC360="","--",IF(AC360="3E","3E",LOOKUP(AC360/AE$2,{0,0.4,0.45,0.5,0.55,0.6,0.65,0.7,0.75,0.8,1},{0,2,2.25,2.5,2.75,3,3.25,3.5,3.75,4}))))</f>
        <v/>
      </c>
      <c r="AF360" s="2" t="str">
        <f>IF(COUNT($A360)=0,"",IF($A360&lt;&gt;DRAFT!$B362,"ERR",IF(DRAFT!CI362&gt;0,DRAFT!CK362,"")))</f>
        <v/>
      </c>
      <c r="AG360" s="2" t="str">
        <f>IF(COUNT($A360)=0,"",IF(AF360="3E","3E",IF(AF360="","I",LOOKUP(AF360/AH$2,{0,0.4,0.45,0.5,0.55,0.6,0.65,0.7,0.75,0.8,1},{"F","D","C","C+","B-","B","B+","A-","A","A+"}))))</f>
        <v/>
      </c>
      <c r="AH360" s="1" t="str">
        <f>IF(COUNT($A360)=0,"",IF(AF360="","--",IF(AF360="3E","3E",LOOKUP(AF360/AH$2,{0,0.4,0.45,0.5,0.55,0.6,0.65,0.7,0.75,0.8,1},{0,2,2.25,2.5,2.75,3,3.25,3.5,3.75,4}))))</f>
        <v/>
      </c>
      <c r="AI360" s="2" t="str">
        <f>IF($A360&lt;&gt;DRAFT!$B362,"ERR",IF(OR(COUNT($A360)=0,COUNT(DRAFT!CL362:CN362,DRAFT!CP362:CR362)=0),"",CEILING(SUM(DRAFT!CO362,DRAFT!CS362,DRAFT!CT362),1)))</f>
        <v/>
      </c>
      <c r="AJ360" s="2" t="str">
        <f>IF(COUNT($A360)=0,"",IF(AI360="3E","3E",IF(AI360="","I",LOOKUP(AI360/AK$2,{0,0.4,0.45,0.5,0.55,0.6,0.65,0.7,0.75,0.8,1},{"F","D","C","C+","B-","B","B+","A-","A","A+"}))))</f>
        <v/>
      </c>
      <c r="AK360" s="1" t="str">
        <f>IF(COUNT($A360)=0,"",IF(AI360="","--",IF(AI360="3E","3E",LOOKUP(AI360/AK$2,{0,0.4,0.45,0.5,0.55,0.6,0.65,0.7,0.75,0.8,1},{0,2,2.25,2.5,2.75,3,3.25,3.5,3.75,4}))))</f>
        <v/>
      </c>
      <c r="AL360" s="4" t="str">
        <f>IF(OR(COUNT($A360)=0,COUNT(B360:AK360)=0),"",IF(COUNTIF(B360:AK360,"3E")&gt;0,"3E",IF(DRAFT!$A362="R",TRUNC(SUMPRODUCT(RGP,RCP)/TCP,3),TRUNC((SUMPRODUCT(--(IMDGP&gt;0)*IMDGP,IMCP)+CEILING(DRAFT!$DB362*42,0.25))/TCP,3))))</f>
        <v/>
      </c>
      <c r="AM360" s="2" t="str">
        <f>IF(OR(COUNT($A360)=0,COUNT(B360:AK360)=0),"",IF(COUNTIF(B360:AK360,"3E")&gt;0,"3E",IF(DRAFT!$A362="R",SUMPRODUCT(--(RGP&gt;=2),RCP),SUMPRODUCT(--(IMDGP&gt;0),--(IMGP=0),IMCP)+DRAFT!$DC362)))</f>
        <v/>
      </c>
      <c r="AN360" s="67" t="str">
        <f>IF(AL360="3E","3E",IF(COUNT($A360)=0,"",IF(COUNT(AI360)=0,"--",ROUND(((CEILING(DRAFT!$CV362*38,0.25)+CEILING(DRAFT!$CX362*38,0.25)+CEILING(DRAFT!$CZ362*42,0.25)+CEILING($AL360*42,0.25))/160),2))))</f>
        <v/>
      </c>
      <c r="AO360" s="2" t="str">
        <f>IF(AN360="3E","3E",IF(COUNT($A360)=0,"",IF(COUNT(AN360)=0,"I",LOOKUP(AN360,{0,2,2.25,2.5,2.75,3,3.25,3.5,3.75,4},{"F","D","C","C+","B-","B","B+","A-","A","A+"}))))</f>
        <v/>
      </c>
      <c r="AP360" s="2" t="str">
        <f>IF(AN360="3E","3E",IF(OR(COUNT(A360)=0,COUNT(AN360)=0),"",DRAFT!CW362+DRAFT!CY362+DRAFT!DA362+N(TABULATION!AM360)))</f>
        <v/>
      </c>
      <c r="AQ360" s="2" t="str">
        <f>IF(OR(COUNT($A360)=0,COUNT(B360:AK360)=0),"",IF(COUNTIF(B360:AM360,"3E")&gt;0,"3E",IF(AND(DRAFT!$A362="IM",OR($AL360&gt;DRAFT!$DB362,$AM360&gt;DRAFT!$DC362)),"IMPROVED",IF(AND(DRAFT!$A362="IM",$AL360&lt;=DRAFT!$DB362,$AM360&lt;=DRAFT!$DC362),"NOT IMPROVED",IF(AND(DRAFT!CU362="S",AH360&gt;=2,AK360&gt;=2,AN360&gt;=2.5,AP360&gt;=144),"PASS","FAIL")))))</f>
        <v/>
      </c>
      <c r="AR360" s="2" t="str">
        <f t="shared" si="10"/>
        <v/>
      </c>
      <c r="AS360" s="2" t="str">
        <f t="shared" si="11"/>
        <v/>
      </c>
    </row>
    <row r="361" spans="1:45" ht="18.95" customHeight="1" x14ac:dyDescent="0.25">
      <c r="A361" s="3" t="str">
        <f>IF(DRAFT!$B363="","",DRAFT!$B363)</f>
        <v/>
      </c>
      <c r="B361" s="2" t="str">
        <f>IF(COUNT($A361)=0,"",IF($A361&lt;&gt;DRAFT!$B363,"ERR",IF(DRAFT!I363="3E","3E",IF(COUNT(DRAFT!E363,DRAFT!I363)&gt;0,DRAFT!J363,""))))</f>
        <v/>
      </c>
      <c r="C361" s="2" t="str">
        <f>IF(COUNT($A361)=0,"",IF(B361="3E","3E",IF(B361="","I",LOOKUP(B361/D$2,{0,0.4,0.45,0.5,0.55,0.6,0.65,0.7,0.75,0.8,1},{"F","D","C","C+","B-","B","B+","A-","A","A+"}))))</f>
        <v/>
      </c>
      <c r="D361" s="1" t="str">
        <f>IF(COUNT($A361)=0,"",IF(B361="","--",IF(B361="3E","3E",LOOKUP(B361/D$2,{0,0.4,0.45,0.5,0.55,0.6,0.65,0.7,0.75,0.8,1},{0,2,2.25,2.5,2.75,3,3.25,3.5,3.75,4}))))</f>
        <v/>
      </c>
      <c r="E361" s="2" t="str">
        <f>IF(COUNT($A361)=0,"",IF($A361&lt;&gt;DRAFT!$B363,"ERR",IF(DRAFT!R363="3E","3E",IF(COUNT(DRAFT!N363,DRAFT!R363)&gt;0,DRAFT!S363,""))))</f>
        <v/>
      </c>
      <c r="F361" s="2" t="str">
        <f>IF(COUNT($A361)=0,"",IF(E361="3E","3E",IF(E361="","I",LOOKUP(E361/G$2,{0,0.4,0.45,0.5,0.55,0.6,0.65,0.7,0.75,0.8,1},{"F","D","C","C+","B-","B","B+","A-","A","A+"}))))</f>
        <v/>
      </c>
      <c r="G361" s="1" t="str">
        <f>IF(COUNT($A361)=0,"",IF(E361="","--",IF(E361="3E","3E",LOOKUP(E361/G$2,{0,0.4,0.45,0.5,0.55,0.6,0.65,0.7,0.75,0.8,1},{0,2,2.25,2.5,2.75,3,3.25,3.5,3.75,4}))))</f>
        <v/>
      </c>
      <c r="H361" s="2" t="str">
        <f>IF(COUNT($A361)=0,"",IF($A361&lt;&gt;DRAFT!$B363,"ERR",IF(DRAFT!AA363="3E","3E",IF(COUNT(DRAFT!W363,DRAFT!AA363)&gt;0,DRAFT!AB363,""))))</f>
        <v/>
      </c>
      <c r="I361" s="2" t="str">
        <f>IF(COUNT($A361)=0,"",IF(H361="3E","3E",IF(H361="","I",LOOKUP(H361/J$2,{0,0.4,0.45,0.5,0.55,0.6,0.65,0.7,0.75,0.8,1},{"F","D","C","C+","B-","B","B+","A-","A","A+"}))))</f>
        <v/>
      </c>
      <c r="J361" s="1" t="str">
        <f>IF(COUNT($A361)=0,"",IF(H361="","--",IF(H361="3E","3E",LOOKUP(H361/J$2,{0,0.4,0.45,0.5,0.55,0.6,0.65,0.7,0.75,0.8,1},{0,2,2.25,2.5,2.75,3,3.25,3.5,3.75,4}))))</f>
        <v/>
      </c>
      <c r="K361" s="2" t="str">
        <f>IF(COUNT($A361)=0,"",IF($A361&lt;&gt;DRAFT!$B363,"ERR",IF(DRAFT!AJ363="3E","3E",IF(COUNT(DRAFT!AF363,DRAFT!AJ363)&gt;0,DRAFT!AK363,""))))</f>
        <v/>
      </c>
      <c r="L361" s="2" t="str">
        <f>IF(COUNT($A361)=0,"",IF(K361="3E","3E",IF(K361="","I",LOOKUP(K361/M$2,{0,0.4,0.45,0.5,0.55,0.6,0.65,0.7,0.75,0.8,1},{"F","D","C","C+","B-","B","B+","A-","A","A+"}))))</f>
        <v/>
      </c>
      <c r="M361" s="1" t="str">
        <f>IF(COUNT($A361)=0,"",IF(K361="","--",IF(K361="3E","3E",LOOKUP(K361/M$2,{0,0.4,0.45,0.5,0.55,0.6,0.65,0.7,0.75,0.8,1},{0,2,2.25,2.5,2.75,3,3.25,3.5,3.75,4}))))</f>
        <v/>
      </c>
      <c r="N361" s="2" t="str">
        <f>IF(COUNT($A361)=0,"",IF($A361&lt;&gt;DRAFT!$B363,"ERR",IF(DRAFT!AS363="3E","3E",IF(COUNT(DRAFT!AO363,DRAFT!AS363)&gt;0,DRAFT!AT363,""))))</f>
        <v/>
      </c>
      <c r="O361" s="2" t="str">
        <f>IF(COUNT($A361)=0,"",IF(N361="3E","3E",IF(N361="","I",LOOKUP(N361/P$2,{0,0.4,0.45,0.5,0.55,0.6,0.65,0.7,0.75,0.8,1},{"F","D","C","C+","B-","B","B+","A-","A","A+"}))))</f>
        <v/>
      </c>
      <c r="P361" s="1" t="str">
        <f>IF(COUNT($A361)=0,"",IF(N361="","--",IF(N361="3E","3E",LOOKUP(N361/P$2,{0,0.4,0.45,0.5,0.55,0.6,0.65,0.7,0.75,0.8,1},{0,2,2.25,2.5,2.75,3,3.25,3.5,3.75,4}))))</f>
        <v/>
      </c>
      <c r="Q361" s="2" t="str">
        <f>IF(COUNT($A361)=0,"",IF($A361&lt;&gt;DRAFT!$B363,"ERR",IF(DRAFT!BB363="3E","3E",IF(COUNT(DRAFT!AX363,DRAFT!BB363)&gt;0,DRAFT!BC363,""))))</f>
        <v/>
      </c>
      <c r="R361" s="2" t="str">
        <f>IF(COUNT($A361)=0,"",IF(Q361="3E","3E",IF(Q361="","I",LOOKUP(Q361/S$2,{0,0.4,0.45,0.5,0.55,0.6,0.65,0.7,0.75,0.8,1},{"F","D","C","C+","B-","B","B+","A-","A","A+"}))))</f>
        <v/>
      </c>
      <c r="S361" s="1" t="str">
        <f>IF(COUNT($A361)=0,"",IF(Q361="","--",IF(Q361="3E","3E",LOOKUP(Q361/S$2,{0,0.4,0.45,0.5,0.55,0.6,0.65,0.7,0.75,0.8,1},{0,2,2.25,2.5,2.75,3,3.25,3.5,3.75,4}))))</f>
        <v/>
      </c>
      <c r="T361" s="2" t="str">
        <f>IF(COUNT($A361)=0,"",IF($A361&lt;&gt;DRAFT!$B363,"ERR",IF(DRAFT!BK363="3E","3E",IF(COUNT(DRAFT!BG363,DRAFT!BK363)&gt;0,DRAFT!BL363,""))))</f>
        <v/>
      </c>
      <c r="U361" s="2" t="str">
        <f>IF(COUNT($A361)=0,"",IF(T361="3E","3E",IF(T361="","I",LOOKUP(T361/V$2,{0,0.4,0.45,0.5,0.55,0.6,0.65,0.7,0.75,0.8,1},{"F","D","C","C+","B-","B","B+","A-","A","A+"}))))</f>
        <v/>
      </c>
      <c r="V361" s="1" t="str">
        <f>IF(COUNT($A361)=0,"",IF(T361="","--",IF(T361="3E","3E",LOOKUP(T361/V$2,{0,0.4,0.45,0.5,0.55,0.6,0.65,0.7,0.75,0.8,1},{0,2,2.25,2.5,2.75,3,3.25,3.5,3.75,4}))))</f>
        <v/>
      </c>
      <c r="W361" s="2" t="str">
        <f>IF(COUNT($A361)=0,"",IF($A361&lt;&gt;DRAFT!$B363,"ERR",IF(DRAFT!BT363="3E","3E",IF(COUNT(DRAFT!BP363,DRAFT!BT363)&gt;0,DRAFT!BU363,""))))</f>
        <v/>
      </c>
      <c r="X361" s="2" t="str">
        <f>IF(COUNT($A361)=0,"",IF(W361="3E","3E",IF(W361="","I",LOOKUP(W361/Y$2,{0,0.4,0.45,0.5,0.55,0.6,0.65,0.7,0.75,0.8,1},{"F","D","C","C+","B-","B","B+","A-","A","A+"}))))</f>
        <v/>
      </c>
      <c r="Y361" s="1" t="str">
        <f>IF(COUNT($A361)=0,"",IF(W361="","--",IF(W361="3E","3E",LOOKUP(W361/Y$2,{0,0.4,0.45,0.5,0.55,0.6,0.65,0.7,0.75,0.8,1},{0,2,2.25,2.5,2.75,3,3.25,3.5,3.75,4}))))</f>
        <v/>
      </c>
      <c r="Z361" s="2" t="str">
        <f>IF(COUNT($A361)=0,"",IF($A361&lt;&gt;DRAFT!$B363,"ERR",IF(DRAFT!CC363="3E","3E",IF(COUNT(DRAFT!BY363,DRAFT!CC363)&gt;0,DRAFT!CD363,""))))</f>
        <v/>
      </c>
      <c r="AA361" s="2" t="str">
        <f>IF(COUNT($A361)=0,"",IF(Z361="3E","3E",IF(Z361="","I",LOOKUP(Z361/AB$2,{0,0.4,0.45,0.5,0.55,0.6,0.65,0.7,0.75,0.8,1},{"F","D","C","C+","B-","B","B+","A-","A","A+"}))))</f>
        <v/>
      </c>
      <c r="AB361" s="1" t="str">
        <f>IF(COUNT($A361)=0,"",IF(Z361="","--",IF(Z361="3E","3E",LOOKUP(Z361/AB$2,{0,0.4,0.45,0.5,0.55,0.6,0.65,0.7,0.75,0.8,1},{0,2,2.25,2.5,2.75,3,3.25,3.5,3.75,4}))))</f>
        <v/>
      </c>
      <c r="AC361" s="2" t="str">
        <f>IF(COUNT($A361)=0,"",IF($A361&lt;&gt;DRAFT!$B363,"ERR",IF(DRAFT!CF363&gt;0,DRAFT!CF363,"")))</f>
        <v/>
      </c>
      <c r="AD361" s="2" t="str">
        <f>IF(COUNT($A361)=0,"",IF(AC361="3E","3E",IF(AC361="","I",LOOKUP(AC361/AE$2,{0,0.4,0.45,0.5,0.55,0.6,0.65,0.7,0.75,0.8,1},{"F","D","C","C+","B-","B","B+","A-","A","A+"}))))</f>
        <v/>
      </c>
      <c r="AE361" s="1" t="str">
        <f>IF(COUNT($A361)=0,"",IF(AC361="","--",IF(AC361="3E","3E",LOOKUP(AC361/AE$2,{0,0.4,0.45,0.5,0.55,0.6,0.65,0.7,0.75,0.8,1},{0,2,2.25,2.5,2.75,3,3.25,3.5,3.75,4}))))</f>
        <v/>
      </c>
      <c r="AF361" s="2" t="str">
        <f>IF(COUNT($A361)=0,"",IF($A361&lt;&gt;DRAFT!$B363,"ERR",IF(DRAFT!CI363&gt;0,DRAFT!CK363,"")))</f>
        <v/>
      </c>
      <c r="AG361" s="2" t="str">
        <f>IF(COUNT($A361)=0,"",IF(AF361="3E","3E",IF(AF361="","I",LOOKUP(AF361/AH$2,{0,0.4,0.45,0.5,0.55,0.6,0.65,0.7,0.75,0.8,1},{"F","D","C","C+","B-","B","B+","A-","A","A+"}))))</f>
        <v/>
      </c>
      <c r="AH361" s="1" t="str">
        <f>IF(COUNT($A361)=0,"",IF(AF361="","--",IF(AF361="3E","3E",LOOKUP(AF361/AH$2,{0,0.4,0.45,0.5,0.55,0.6,0.65,0.7,0.75,0.8,1},{0,2,2.25,2.5,2.75,3,3.25,3.5,3.75,4}))))</f>
        <v/>
      </c>
      <c r="AI361" s="2" t="str">
        <f>IF($A361&lt;&gt;DRAFT!$B363,"ERR",IF(OR(COUNT($A361)=0,COUNT(DRAFT!CL363:CN363,DRAFT!CP363:CR363)=0),"",CEILING(SUM(DRAFT!CO363,DRAFT!CS363,DRAFT!CT363),1)))</f>
        <v/>
      </c>
      <c r="AJ361" s="2" t="str">
        <f>IF(COUNT($A361)=0,"",IF(AI361="3E","3E",IF(AI361="","I",LOOKUP(AI361/AK$2,{0,0.4,0.45,0.5,0.55,0.6,0.65,0.7,0.75,0.8,1},{"F","D","C","C+","B-","B","B+","A-","A","A+"}))))</f>
        <v/>
      </c>
      <c r="AK361" s="1" t="str">
        <f>IF(COUNT($A361)=0,"",IF(AI361="","--",IF(AI361="3E","3E",LOOKUP(AI361/AK$2,{0,0.4,0.45,0.5,0.55,0.6,0.65,0.7,0.75,0.8,1},{0,2,2.25,2.5,2.75,3,3.25,3.5,3.75,4}))))</f>
        <v/>
      </c>
      <c r="AL361" s="4" t="str">
        <f>IF(OR(COUNT($A361)=0,COUNT(B361:AK361)=0),"",IF(COUNTIF(B361:AK361,"3E")&gt;0,"3E",IF(DRAFT!$A363="R",TRUNC(SUMPRODUCT(RGP,RCP)/TCP,3),TRUNC((SUMPRODUCT(--(IMDGP&gt;0)*IMDGP,IMCP)+CEILING(DRAFT!$DB363*42,0.25))/TCP,3))))</f>
        <v/>
      </c>
      <c r="AM361" s="2" t="str">
        <f>IF(OR(COUNT($A361)=0,COUNT(B361:AK361)=0),"",IF(COUNTIF(B361:AK361,"3E")&gt;0,"3E",IF(DRAFT!$A363="R",SUMPRODUCT(--(RGP&gt;=2),RCP),SUMPRODUCT(--(IMDGP&gt;0),--(IMGP=0),IMCP)+DRAFT!$DC363)))</f>
        <v/>
      </c>
      <c r="AN361" s="67" t="str">
        <f>IF(AL361="3E","3E",IF(COUNT($A361)=0,"",IF(COUNT(AI361)=0,"--",ROUND(((CEILING(DRAFT!$CV363*38,0.25)+CEILING(DRAFT!$CX363*38,0.25)+CEILING(DRAFT!$CZ363*42,0.25)+CEILING($AL361*42,0.25))/160),2))))</f>
        <v/>
      </c>
      <c r="AO361" s="2" t="str">
        <f>IF(AN361="3E","3E",IF(COUNT($A361)=0,"",IF(COUNT(AN361)=0,"I",LOOKUP(AN361,{0,2,2.25,2.5,2.75,3,3.25,3.5,3.75,4},{"F","D","C","C+","B-","B","B+","A-","A","A+"}))))</f>
        <v/>
      </c>
      <c r="AP361" s="2" t="str">
        <f>IF(AN361="3E","3E",IF(OR(COUNT(A361)=0,COUNT(AN361)=0),"",DRAFT!CW363+DRAFT!CY363+DRAFT!DA363+N(TABULATION!AM361)))</f>
        <v/>
      </c>
      <c r="AQ361" s="2" t="str">
        <f>IF(OR(COUNT($A361)=0,COUNT(B361:AK361)=0),"",IF(COUNTIF(B361:AM361,"3E")&gt;0,"3E",IF(AND(DRAFT!$A363="IM",OR($AL361&gt;DRAFT!$DB363,$AM361&gt;DRAFT!$DC363)),"IMPROVED",IF(AND(DRAFT!$A363="IM",$AL361&lt;=DRAFT!$DB363,$AM361&lt;=DRAFT!$DC363),"NOT IMPROVED",IF(AND(DRAFT!CU363="S",AH361&gt;=2,AK361&gt;=2,AN361&gt;=2.5,AP361&gt;=144),"PASS","FAIL")))))</f>
        <v/>
      </c>
      <c r="AR361" s="2" t="str">
        <f t="shared" si="10"/>
        <v/>
      </c>
      <c r="AS361" s="2" t="str">
        <f t="shared" si="11"/>
        <v/>
      </c>
    </row>
    <row r="362" spans="1:45" ht="18.95" customHeight="1" x14ac:dyDescent="0.25">
      <c r="A362" s="3" t="str">
        <f>IF(DRAFT!$B364="","",DRAFT!$B364)</f>
        <v/>
      </c>
      <c r="B362" s="2" t="str">
        <f>IF(COUNT($A362)=0,"",IF($A362&lt;&gt;DRAFT!$B364,"ERR",IF(DRAFT!I364="3E","3E",IF(COUNT(DRAFT!E364,DRAFT!I364)&gt;0,DRAFT!J364,""))))</f>
        <v/>
      </c>
      <c r="C362" s="2" t="str">
        <f>IF(COUNT($A362)=0,"",IF(B362="3E","3E",IF(B362="","I",LOOKUP(B362/D$2,{0,0.4,0.45,0.5,0.55,0.6,0.65,0.7,0.75,0.8,1},{"F","D","C","C+","B-","B","B+","A-","A","A+"}))))</f>
        <v/>
      </c>
      <c r="D362" s="1" t="str">
        <f>IF(COUNT($A362)=0,"",IF(B362="","--",IF(B362="3E","3E",LOOKUP(B362/D$2,{0,0.4,0.45,0.5,0.55,0.6,0.65,0.7,0.75,0.8,1},{0,2,2.25,2.5,2.75,3,3.25,3.5,3.75,4}))))</f>
        <v/>
      </c>
      <c r="E362" s="2" t="str">
        <f>IF(COUNT($A362)=0,"",IF($A362&lt;&gt;DRAFT!$B364,"ERR",IF(DRAFT!R364="3E","3E",IF(COUNT(DRAFT!N364,DRAFT!R364)&gt;0,DRAFT!S364,""))))</f>
        <v/>
      </c>
      <c r="F362" s="2" t="str">
        <f>IF(COUNT($A362)=0,"",IF(E362="3E","3E",IF(E362="","I",LOOKUP(E362/G$2,{0,0.4,0.45,0.5,0.55,0.6,0.65,0.7,0.75,0.8,1},{"F","D","C","C+","B-","B","B+","A-","A","A+"}))))</f>
        <v/>
      </c>
      <c r="G362" s="1" t="str">
        <f>IF(COUNT($A362)=0,"",IF(E362="","--",IF(E362="3E","3E",LOOKUP(E362/G$2,{0,0.4,0.45,0.5,0.55,0.6,0.65,0.7,0.75,0.8,1},{0,2,2.25,2.5,2.75,3,3.25,3.5,3.75,4}))))</f>
        <v/>
      </c>
      <c r="H362" s="2" t="str">
        <f>IF(COUNT($A362)=0,"",IF($A362&lt;&gt;DRAFT!$B364,"ERR",IF(DRAFT!AA364="3E","3E",IF(COUNT(DRAFT!W364,DRAFT!AA364)&gt;0,DRAFT!AB364,""))))</f>
        <v/>
      </c>
      <c r="I362" s="2" t="str">
        <f>IF(COUNT($A362)=0,"",IF(H362="3E","3E",IF(H362="","I",LOOKUP(H362/J$2,{0,0.4,0.45,0.5,0.55,0.6,0.65,0.7,0.75,0.8,1},{"F","D","C","C+","B-","B","B+","A-","A","A+"}))))</f>
        <v/>
      </c>
      <c r="J362" s="1" t="str">
        <f>IF(COUNT($A362)=0,"",IF(H362="","--",IF(H362="3E","3E",LOOKUP(H362/J$2,{0,0.4,0.45,0.5,0.55,0.6,0.65,0.7,0.75,0.8,1},{0,2,2.25,2.5,2.75,3,3.25,3.5,3.75,4}))))</f>
        <v/>
      </c>
      <c r="K362" s="2" t="str">
        <f>IF(COUNT($A362)=0,"",IF($A362&lt;&gt;DRAFT!$B364,"ERR",IF(DRAFT!AJ364="3E","3E",IF(COUNT(DRAFT!AF364,DRAFT!AJ364)&gt;0,DRAFT!AK364,""))))</f>
        <v/>
      </c>
      <c r="L362" s="2" t="str">
        <f>IF(COUNT($A362)=0,"",IF(K362="3E","3E",IF(K362="","I",LOOKUP(K362/M$2,{0,0.4,0.45,0.5,0.55,0.6,0.65,0.7,0.75,0.8,1},{"F","D","C","C+","B-","B","B+","A-","A","A+"}))))</f>
        <v/>
      </c>
      <c r="M362" s="1" t="str">
        <f>IF(COUNT($A362)=0,"",IF(K362="","--",IF(K362="3E","3E",LOOKUP(K362/M$2,{0,0.4,0.45,0.5,0.55,0.6,0.65,0.7,0.75,0.8,1},{0,2,2.25,2.5,2.75,3,3.25,3.5,3.75,4}))))</f>
        <v/>
      </c>
      <c r="N362" s="2" t="str">
        <f>IF(COUNT($A362)=0,"",IF($A362&lt;&gt;DRAFT!$B364,"ERR",IF(DRAFT!AS364="3E","3E",IF(COUNT(DRAFT!AO364,DRAFT!AS364)&gt;0,DRAFT!AT364,""))))</f>
        <v/>
      </c>
      <c r="O362" s="2" t="str">
        <f>IF(COUNT($A362)=0,"",IF(N362="3E","3E",IF(N362="","I",LOOKUP(N362/P$2,{0,0.4,0.45,0.5,0.55,0.6,0.65,0.7,0.75,0.8,1},{"F","D","C","C+","B-","B","B+","A-","A","A+"}))))</f>
        <v/>
      </c>
      <c r="P362" s="1" t="str">
        <f>IF(COUNT($A362)=0,"",IF(N362="","--",IF(N362="3E","3E",LOOKUP(N362/P$2,{0,0.4,0.45,0.5,0.55,0.6,0.65,0.7,0.75,0.8,1},{0,2,2.25,2.5,2.75,3,3.25,3.5,3.75,4}))))</f>
        <v/>
      </c>
      <c r="Q362" s="2" t="str">
        <f>IF(COUNT($A362)=0,"",IF($A362&lt;&gt;DRAFT!$B364,"ERR",IF(DRAFT!BB364="3E","3E",IF(COUNT(DRAFT!AX364,DRAFT!BB364)&gt;0,DRAFT!BC364,""))))</f>
        <v/>
      </c>
      <c r="R362" s="2" t="str">
        <f>IF(COUNT($A362)=0,"",IF(Q362="3E","3E",IF(Q362="","I",LOOKUP(Q362/S$2,{0,0.4,0.45,0.5,0.55,0.6,0.65,0.7,0.75,0.8,1},{"F","D","C","C+","B-","B","B+","A-","A","A+"}))))</f>
        <v/>
      </c>
      <c r="S362" s="1" t="str">
        <f>IF(COUNT($A362)=0,"",IF(Q362="","--",IF(Q362="3E","3E",LOOKUP(Q362/S$2,{0,0.4,0.45,0.5,0.55,0.6,0.65,0.7,0.75,0.8,1},{0,2,2.25,2.5,2.75,3,3.25,3.5,3.75,4}))))</f>
        <v/>
      </c>
      <c r="T362" s="2" t="str">
        <f>IF(COUNT($A362)=0,"",IF($A362&lt;&gt;DRAFT!$B364,"ERR",IF(DRAFT!BK364="3E","3E",IF(COUNT(DRAFT!BG364,DRAFT!BK364)&gt;0,DRAFT!BL364,""))))</f>
        <v/>
      </c>
      <c r="U362" s="2" t="str">
        <f>IF(COUNT($A362)=0,"",IF(T362="3E","3E",IF(T362="","I",LOOKUP(T362/V$2,{0,0.4,0.45,0.5,0.55,0.6,0.65,0.7,0.75,0.8,1},{"F","D","C","C+","B-","B","B+","A-","A","A+"}))))</f>
        <v/>
      </c>
      <c r="V362" s="1" t="str">
        <f>IF(COUNT($A362)=0,"",IF(T362="","--",IF(T362="3E","3E",LOOKUP(T362/V$2,{0,0.4,0.45,0.5,0.55,0.6,0.65,0.7,0.75,0.8,1},{0,2,2.25,2.5,2.75,3,3.25,3.5,3.75,4}))))</f>
        <v/>
      </c>
      <c r="W362" s="2" t="str">
        <f>IF(COUNT($A362)=0,"",IF($A362&lt;&gt;DRAFT!$B364,"ERR",IF(DRAFT!BT364="3E","3E",IF(COUNT(DRAFT!BP364,DRAFT!BT364)&gt;0,DRAFT!BU364,""))))</f>
        <v/>
      </c>
      <c r="X362" s="2" t="str">
        <f>IF(COUNT($A362)=0,"",IF(W362="3E","3E",IF(W362="","I",LOOKUP(W362/Y$2,{0,0.4,0.45,0.5,0.55,0.6,0.65,0.7,0.75,0.8,1},{"F","D","C","C+","B-","B","B+","A-","A","A+"}))))</f>
        <v/>
      </c>
      <c r="Y362" s="1" t="str">
        <f>IF(COUNT($A362)=0,"",IF(W362="","--",IF(W362="3E","3E",LOOKUP(W362/Y$2,{0,0.4,0.45,0.5,0.55,0.6,0.65,0.7,0.75,0.8,1},{0,2,2.25,2.5,2.75,3,3.25,3.5,3.75,4}))))</f>
        <v/>
      </c>
      <c r="Z362" s="2" t="str">
        <f>IF(COUNT($A362)=0,"",IF($A362&lt;&gt;DRAFT!$B364,"ERR",IF(DRAFT!CC364="3E","3E",IF(COUNT(DRAFT!BY364,DRAFT!CC364)&gt;0,DRAFT!CD364,""))))</f>
        <v/>
      </c>
      <c r="AA362" s="2" t="str">
        <f>IF(COUNT($A362)=0,"",IF(Z362="3E","3E",IF(Z362="","I",LOOKUP(Z362/AB$2,{0,0.4,0.45,0.5,0.55,0.6,0.65,0.7,0.75,0.8,1},{"F","D","C","C+","B-","B","B+","A-","A","A+"}))))</f>
        <v/>
      </c>
      <c r="AB362" s="1" t="str">
        <f>IF(COUNT($A362)=0,"",IF(Z362="","--",IF(Z362="3E","3E",LOOKUP(Z362/AB$2,{0,0.4,0.45,0.5,0.55,0.6,0.65,0.7,0.75,0.8,1},{0,2,2.25,2.5,2.75,3,3.25,3.5,3.75,4}))))</f>
        <v/>
      </c>
      <c r="AC362" s="2" t="str">
        <f>IF(COUNT($A362)=0,"",IF($A362&lt;&gt;DRAFT!$B364,"ERR",IF(DRAFT!CF364&gt;0,DRAFT!CF364,"")))</f>
        <v/>
      </c>
      <c r="AD362" s="2" t="str">
        <f>IF(COUNT($A362)=0,"",IF(AC362="3E","3E",IF(AC362="","I",LOOKUP(AC362/AE$2,{0,0.4,0.45,0.5,0.55,0.6,0.65,0.7,0.75,0.8,1},{"F","D","C","C+","B-","B","B+","A-","A","A+"}))))</f>
        <v/>
      </c>
      <c r="AE362" s="1" t="str">
        <f>IF(COUNT($A362)=0,"",IF(AC362="","--",IF(AC362="3E","3E",LOOKUP(AC362/AE$2,{0,0.4,0.45,0.5,0.55,0.6,0.65,0.7,0.75,0.8,1},{0,2,2.25,2.5,2.75,3,3.25,3.5,3.75,4}))))</f>
        <v/>
      </c>
      <c r="AF362" s="2" t="str">
        <f>IF(COUNT($A362)=0,"",IF($A362&lt;&gt;DRAFT!$B364,"ERR",IF(DRAFT!CI364&gt;0,DRAFT!CK364,"")))</f>
        <v/>
      </c>
      <c r="AG362" s="2" t="str">
        <f>IF(COUNT($A362)=0,"",IF(AF362="3E","3E",IF(AF362="","I",LOOKUP(AF362/AH$2,{0,0.4,0.45,0.5,0.55,0.6,0.65,0.7,0.75,0.8,1},{"F","D","C","C+","B-","B","B+","A-","A","A+"}))))</f>
        <v/>
      </c>
      <c r="AH362" s="1" t="str">
        <f>IF(COUNT($A362)=0,"",IF(AF362="","--",IF(AF362="3E","3E",LOOKUP(AF362/AH$2,{0,0.4,0.45,0.5,0.55,0.6,0.65,0.7,0.75,0.8,1},{0,2,2.25,2.5,2.75,3,3.25,3.5,3.75,4}))))</f>
        <v/>
      </c>
      <c r="AI362" s="2" t="str">
        <f>IF($A362&lt;&gt;DRAFT!$B364,"ERR",IF(OR(COUNT($A362)=0,COUNT(DRAFT!CL364:CN364,DRAFT!CP364:CR364)=0),"",CEILING(SUM(DRAFT!CO364,DRAFT!CS364,DRAFT!CT364),1)))</f>
        <v/>
      </c>
      <c r="AJ362" s="2" t="str">
        <f>IF(COUNT($A362)=0,"",IF(AI362="3E","3E",IF(AI362="","I",LOOKUP(AI362/AK$2,{0,0.4,0.45,0.5,0.55,0.6,0.65,0.7,0.75,0.8,1},{"F","D","C","C+","B-","B","B+","A-","A","A+"}))))</f>
        <v/>
      </c>
      <c r="AK362" s="1" t="str">
        <f>IF(COUNT($A362)=0,"",IF(AI362="","--",IF(AI362="3E","3E",LOOKUP(AI362/AK$2,{0,0.4,0.45,0.5,0.55,0.6,0.65,0.7,0.75,0.8,1},{0,2,2.25,2.5,2.75,3,3.25,3.5,3.75,4}))))</f>
        <v/>
      </c>
      <c r="AL362" s="4" t="str">
        <f>IF(OR(COUNT($A362)=0,COUNT(B362:AK362)=0),"",IF(COUNTIF(B362:AK362,"3E")&gt;0,"3E",IF(DRAFT!$A364="R",TRUNC(SUMPRODUCT(RGP,RCP)/TCP,3),TRUNC((SUMPRODUCT(--(IMDGP&gt;0)*IMDGP,IMCP)+CEILING(DRAFT!$DB364*42,0.25))/TCP,3))))</f>
        <v/>
      </c>
      <c r="AM362" s="2" t="str">
        <f>IF(OR(COUNT($A362)=0,COUNT(B362:AK362)=0),"",IF(COUNTIF(B362:AK362,"3E")&gt;0,"3E",IF(DRAFT!$A364="R",SUMPRODUCT(--(RGP&gt;=2),RCP),SUMPRODUCT(--(IMDGP&gt;0),--(IMGP=0),IMCP)+DRAFT!$DC364)))</f>
        <v/>
      </c>
      <c r="AN362" s="67" t="str">
        <f>IF(AL362="3E","3E",IF(COUNT($A362)=0,"",IF(COUNT(AI362)=0,"--",ROUND(((CEILING(DRAFT!$CV364*38,0.25)+CEILING(DRAFT!$CX364*38,0.25)+CEILING(DRAFT!$CZ364*42,0.25)+CEILING($AL362*42,0.25))/160),2))))</f>
        <v/>
      </c>
      <c r="AO362" s="2" t="str">
        <f>IF(AN362="3E","3E",IF(COUNT($A362)=0,"",IF(COUNT(AN362)=0,"I",LOOKUP(AN362,{0,2,2.25,2.5,2.75,3,3.25,3.5,3.75,4},{"F","D","C","C+","B-","B","B+","A-","A","A+"}))))</f>
        <v/>
      </c>
      <c r="AP362" s="2" t="str">
        <f>IF(AN362="3E","3E",IF(OR(COUNT(A362)=0,COUNT(AN362)=0),"",DRAFT!CW364+DRAFT!CY364+DRAFT!DA364+N(TABULATION!AM362)))</f>
        <v/>
      </c>
      <c r="AQ362" s="2" t="str">
        <f>IF(OR(COUNT($A362)=0,COUNT(B362:AK362)=0),"",IF(COUNTIF(B362:AM362,"3E")&gt;0,"3E",IF(AND(DRAFT!$A364="IM",OR($AL362&gt;DRAFT!$DB364,$AM362&gt;DRAFT!$DC364)),"IMPROVED",IF(AND(DRAFT!$A364="IM",$AL362&lt;=DRAFT!$DB364,$AM362&lt;=DRAFT!$DC364),"NOT IMPROVED",IF(AND(DRAFT!CU364="S",AH362&gt;=2,AK362&gt;=2,AN362&gt;=2.5,AP362&gt;=144),"PASS","FAIL")))))</f>
        <v/>
      </c>
      <c r="AR362" s="2" t="str">
        <f t="shared" si="10"/>
        <v/>
      </c>
      <c r="AS362" s="2" t="str">
        <f t="shared" si="11"/>
        <v/>
      </c>
    </row>
    <row r="363" spans="1:45" ht="18.95" customHeight="1" x14ac:dyDescent="0.25">
      <c r="A363" s="3" t="str">
        <f>IF(DRAFT!$B365="","",DRAFT!$B365)</f>
        <v/>
      </c>
      <c r="B363" s="2" t="str">
        <f>IF(COUNT($A363)=0,"",IF($A363&lt;&gt;DRAFT!$B365,"ERR",IF(DRAFT!I365="3E","3E",IF(COUNT(DRAFT!E365,DRAFT!I365)&gt;0,DRAFT!J365,""))))</f>
        <v/>
      </c>
      <c r="C363" s="2" t="str">
        <f>IF(COUNT($A363)=0,"",IF(B363="3E","3E",IF(B363="","I",LOOKUP(B363/D$2,{0,0.4,0.45,0.5,0.55,0.6,0.65,0.7,0.75,0.8,1},{"F","D","C","C+","B-","B","B+","A-","A","A+"}))))</f>
        <v/>
      </c>
      <c r="D363" s="1" t="str">
        <f>IF(COUNT($A363)=0,"",IF(B363="","--",IF(B363="3E","3E",LOOKUP(B363/D$2,{0,0.4,0.45,0.5,0.55,0.6,0.65,0.7,0.75,0.8,1},{0,2,2.25,2.5,2.75,3,3.25,3.5,3.75,4}))))</f>
        <v/>
      </c>
      <c r="E363" s="2" t="str">
        <f>IF(COUNT($A363)=0,"",IF($A363&lt;&gt;DRAFT!$B365,"ERR",IF(DRAFT!R365="3E","3E",IF(COUNT(DRAFT!N365,DRAFT!R365)&gt;0,DRAFT!S365,""))))</f>
        <v/>
      </c>
      <c r="F363" s="2" t="str">
        <f>IF(COUNT($A363)=0,"",IF(E363="3E","3E",IF(E363="","I",LOOKUP(E363/G$2,{0,0.4,0.45,0.5,0.55,0.6,0.65,0.7,0.75,0.8,1},{"F","D","C","C+","B-","B","B+","A-","A","A+"}))))</f>
        <v/>
      </c>
      <c r="G363" s="1" t="str">
        <f>IF(COUNT($A363)=0,"",IF(E363="","--",IF(E363="3E","3E",LOOKUP(E363/G$2,{0,0.4,0.45,0.5,0.55,0.6,0.65,0.7,0.75,0.8,1},{0,2,2.25,2.5,2.75,3,3.25,3.5,3.75,4}))))</f>
        <v/>
      </c>
      <c r="H363" s="2" t="str">
        <f>IF(COUNT($A363)=0,"",IF($A363&lt;&gt;DRAFT!$B365,"ERR",IF(DRAFT!AA365="3E","3E",IF(COUNT(DRAFT!W365,DRAFT!AA365)&gt;0,DRAFT!AB365,""))))</f>
        <v/>
      </c>
      <c r="I363" s="2" t="str">
        <f>IF(COUNT($A363)=0,"",IF(H363="3E","3E",IF(H363="","I",LOOKUP(H363/J$2,{0,0.4,0.45,0.5,0.55,0.6,0.65,0.7,0.75,0.8,1},{"F","D","C","C+","B-","B","B+","A-","A","A+"}))))</f>
        <v/>
      </c>
      <c r="J363" s="1" t="str">
        <f>IF(COUNT($A363)=0,"",IF(H363="","--",IF(H363="3E","3E",LOOKUP(H363/J$2,{0,0.4,0.45,0.5,0.55,0.6,0.65,0.7,0.75,0.8,1},{0,2,2.25,2.5,2.75,3,3.25,3.5,3.75,4}))))</f>
        <v/>
      </c>
      <c r="K363" s="2" t="str">
        <f>IF(COUNT($A363)=0,"",IF($A363&lt;&gt;DRAFT!$B365,"ERR",IF(DRAFT!AJ365="3E","3E",IF(COUNT(DRAFT!AF365,DRAFT!AJ365)&gt;0,DRAFT!AK365,""))))</f>
        <v/>
      </c>
      <c r="L363" s="2" t="str">
        <f>IF(COUNT($A363)=0,"",IF(K363="3E","3E",IF(K363="","I",LOOKUP(K363/M$2,{0,0.4,0.45,0.5,0.55,0.6,0.65,0.7,0.75,0.8,1},{"F","D","C","C+","B-","B","B+","A-","A","A+"}))))</f>
        <v/>
      </c>
      <c r="M363" s="1" t="str">
        <f>IF(COUNT($A363)=0,"",IF(K363="","--",IF(K363="3E","3E",LOOKUP(K363/M$2,{0,0.4,0.45,0.5,0.55,0.6,0.65,0.7,0.75,0.8,1},{0,2,2.25,2.5,2.75,3,3.25,3.5,3.75,4}))))</f>
        <v/>
      </c>
      <c r="N363" s="2" t="str">
        <f>IF(COUNT($A363)=0,"",IF($A363&lt;&gt;DRAFT!$B365,"ERR",IF(DRAFT!AS365="3E","3E",IF(COUNT(DRAFT!AO365,DRAFT!AS365)&gt;0,DRAFT!AT365,""))))</f>
        <v/>
      </c>
      <c r="O363" s="2" t="str">
        <f>IF(COUNT($A363)=0,"",IF(N363="3E","3E",IF(N363="","I",LOOKUP(N363/P$2,{0,0.4,0.45,0.5,0.55,0.6,0.65,0.7,0.75,0.8,1},{"F","D","C","C+","B-","B","B+","A-","A","A+"}))))</f>
        <v/>
      </c>
      <c r="P363" s="1" t="str">
        <f>IF(COUNT($A363)=0,"",IF(N363="","--",IF(N363="3E","3E",LOOKUP(N363/P$2,{0,0.4,0.45,0.5,0.55,0.6,0.65,0.7,0.75,0.8,1},{0,2,2.25,2.5,2.75,3,3.25,3.5,3.75,4}))))</f>
        <v/>
      </c>
      <c r="Q363" s="2" t="str">
        <f>IF(COUNT($A363)=0,"",IF($A363&lt;&gt;DRAFT!$B365,"ERR",IF(DRAFT!BB365="3E","3E",IF(COUNT(DRAFT!AX365,DRAFT!BB365)&gt;0,DRAFT!BC365,""))))</f>
        <v/>
      </c>
      <c r="R363" s="2" t="str">
        <f>IF(COUNT($A363)=0,"",IF(Q363="3E","3E",IF(Q363="","I",LOOKUP(Q363/S$2,{0,0.4,0.45,0.5,0.55,0.6,0.65,0.7,0.75,0.8,1},{"F","D","C","C+","B-","B","B+","A-","A","A+"}))))</f>
        <v/>
      </c>
      <c r="S363" s="1" t="str">
        <f>IF(COUNT($A363)=0,"",IF(Q363="","--",IF(Q363="3E","3E",LOOKUP(Q363/S$2,{0,0.4,0.45,0.5,0.55,0.6,0.65,0.7,0.75,0.8,1},{0,2,2.25,2.5,2.75,3,3.25,3.5,3.75,4}))))</f>
        <v/>
      </c>
      <c r="T363" s="2" t="str">
        <f>IF(COUNT($A363)=0,"",IF($A363&lt;&gt;DRAFT!$B365,"ERR",IF(DRAFT!BK365="3E","3E",IF(COUNT(DRAFT!BG365,DRAFT!BK365)&gt;0,DRAFT!BL365,""))))</f>
        <v/>
      </c>
      <c r="U363" s="2" t="str">
        <f>IF(COUNT($A363)=0,"",IF(T363="3E","3E",IF(T363="","I",LOOKUP(T363/V$2,{0,0.4,0.45,0.5,0.55,0.6,0.65,0.7,0.75,0.8,1},{"F","D","C","C+","B-","B","B+","A-","A","A+"}))))</f>
        <v/>
      </c>
      <c r="V363" s="1" t="str">
        <f>IF(COUNT($A363)=0,"",IF(T363="","--",IF(T363="3E","3E",LOOKUP(T363/V$2,{0,0.4,0.45,0.5,0.55,0.6,0.65,0.7,0.75,0.8,1},{0,2,2.25,2.5,2.75,3,3.25,3.5,3.75,4}))))</f>
        <v/>
      </c>
      <c r="W363" s="2" t="str">
        <f>IF(COUNT($A363)=0,"",IF($A363&lt;&gt;DRAFT!$B365,"ERR",IF(DRAFT!BT365="3E","3E",IF(COUNT(DRAFT!BP365,DRAFT!BT365)&gt;0,DRAFT!BU365,""))))</f>
        <v/>
      </c>
      <c r="X363" s="2" t="str">
        <f>IF(COUNT($A363)=0,"",IF(W363="3E","3E",IF(W363="","I",LOOKUP(W363/Y$2,{0,0.4,0.45,0.5,0.55,0.6,0.65,0.7,0.75,0.8,1},{"F","D","C","C+","B-","B","B+","A-","A","A+"}))))</f>
        <v/>
      </c>
      <c r="Y363" s="1" t="str">
        <f>IF(COUNT($A363)=0,"",IF(W363="","--",IF(W363="3E","3E",LOOKUP(W363/Y$2,{0,0.4,0.45,0.5,0.55,0.6,0.65,0.7,0.75,0.8,1},{0,2,2.25,2.5,2.75,3,3.25,3.5,3.75,4}))))</f>
        <v/>
      </c>
      <c r="Z363" s="2" t="str">
        <f>IF(COUNT($A363)=0,"",IF($A363&lt;&gt;DRAFT!$B365,"ERR",IF(DRAFT!CC365="3E","3E",IF(COUNT(DRAFT!BY365,DRAFT!CC365)&gt;0,DRAFT!CD365,""))))</f>
        <v/>
      </c>
      <c r="AA363" s="2" t="str">
        <f>IF(COUNT($A363)=0,"",IF(Z363="3E","3E",IF(Z363="","I",LOOKUP(Z363/AB$2,{0,0.4,0.45,0.5,0.55,0.6,0.65,0.7,0.75,0.8,1},{"F","D","C","C+","B-","B","B+","A-","A","A+"}))))</f>
        <v/>
      </c>
      <c r="AB363" s="1" t="str">
        <f>IF(COUNT($A363)=0,"",IF(Z363="","--",IF(Z363="3E","3E",LOOKUP(Z363/AB$2,{0,0.4,0.45,0.5,0.55,0.6,0.65,0.7,0.75,0.8,1},{0,2,2.25,2.5,2.75,3,3.25,3.5,3.75,4}))))</f>
        <v/>
      </c>
      <c r="AC363" s="2" t="str">
        <f>IF(COUNT($A363)=0,"",IF($A363&lt;&gt;DRAFT!$B365,"ERR",IF(DRAFT!CF365&gt;0,DRAFT!CF365,"")))</f>
        <v/>
      </c>
      <c r="AD363" s="2" t="str">
        <f>IF(COUNT($A363)=0,"",IF(AC363="3E","3E",IF(AC363="","I",LOOKUP(AC363/AE$2,{0,0.4,0.45,0.5,0.55,0.6,0.65,0.7,0.75,0.8,1},{"F","D","C","C+","B-","B","B+","A-","A","A+"}))))</f>
        <v/>
      </c>
      <c r="AE363" s="1" t="str">
        <f>IF(COUNT($A363)=0,"",IF(AC363="","--",IF(AC363="3E","3E",LOOKUP(AC363/AE$2,{0,0.4,0.45,0.5,0.55,0.6,0.65,0.7,0.75,0.8,1},{0,2,2.25,2.5,2.75,3,3.25,3.5,3.75,4}))))</f>
        <v/>
      </c>
      <c r="AF363" s="2" t="str">
        <f>IF(COUNT($A363)=0,"",IF($A363&lt;&gt;DRAFT!$B365,"ERR",IF(DRAFT!CI365&gt;0,DRAFT!CK365,"")))</f>
        <v/>
      </c>
      <c r="AG363" s="2" t="str">
        <f>IF(COUNT($A363)=0,"",IF(AF363="3E","3E",IF(AF363="","I",LOOKUP(AF363/AH$2,{0,0.4,0.45,0.5,0.55,0.6,0.65,0.7,0.75,0.8,1},{"F","D","C","C+","B-","B","B+","A-","A","A+"}))))</f>
        <v/>
      </c>
      <c r="AH363" s="1" t="str">
        <f>IF(COUNT($A363)=0,"",IF(AF363="","--",IF(AF363="3E","3E",LOOKUP(AF363/AH$2,{0,0.4,0.45,0.5,0.55,0.6,0.65,0.7,0.75,0.8,1},{0,2,2.25,2.5,2.75,3,3.25,3.5,3.75,4}))))</f>
        <v/>
      </c>
      <c r="AI363" s="2" t="str">
        <f>IF($A363&lt;&gt;DRAFT!$B365,"ERR",IF(OR(COUNT($A363)=0,COUNT(DRAFT!CL365:CN365,DRAFT!CP365:CR365)=0),"",CEILING(SUM(DRAFT!CO365,DRAFT!CS365,DRAFT!CT365),1)))</f>
        <v/>
      </c>
      <c r="AJ363" s="2" t="str">
        <f>IF(COUNT($A363)=0,"",IF(AI363="3E","3E",IF(AI363="","I",LOOKUP(AI363/AK$2,{0,0.4,0.45,0.5,0.55,0.6,0.65,0.7,0.75,0.8,1},{"F","D","C","C+","B-","B","B+","A-","A","A+"}))))</f>
        <v/>
      </c>
      <c r="AK363" s="1" t="str">
        <f>IF(COUNT($A363)=0,"",IF(AI363="","--",IF(AI363="3E","3E",LOOKUP(AI363/AK$2,{0,0.4,0.45,0.5,0.55,0.6,0.65,0.7,0.75,0.8,1},{0,2,2.25,2.5,2.75,3,3.25,3.5,3.75,4}))))</f>
        <v/>
      </c>
      <c r="AL363" s="4" t="str">
        <f>IF(OR(COUNT($A363)=0,COUNT(B363:AK363)=0),"",IF(COUNTIF(B363:AK363,"3E")&gt;0,"3E",IF(DRAFT!$A365="R",TRUNC(SUMPRODUCT(RGP,RCP)/TCP,3),TRUNC((SUMPRODUCT(--(IMDGP&gt;0)*IMDGP,IMCP)+CEILING(DRAFT!$DB365*42,0.25))/TCP,3))))</f>
        <v/>
      </c>
      <c r="AM363" s="2" t="str">
        <f>IF(OR(COUNT($A363)=0,COUNT(B363:AK363)=0),"",IF(COUNTIF(B363:AK363,"3E")&gt;0,"3E",IF(DRAFT!$A365="R",SUMPRODUCT(--(RGP&gt;=2),RCP),SUMPRODUCT(--(IMDGP&gt;0),--(IMGP=0),IMCP)+DRAFT!$DC365)))</f>
        <v/>
      </c>
      <c r="AN363" s="67" t="str">
        <f>IF(AL363="3E","3E",IF(COUNT($A363)=0,"",IF(COUNT(AI363)=0,"--",ROUND(((CEILING(DRAFT!$CV365*38,0.25)+CEILING(DRAFT!$CX365*38,0.25)+CEILING(DRAFT!$CZ365*42,0.25)+CEILING($AL363*42,0.25))/160),2))))</f>
        <v/>
      </c>
      <c r="AO363" s="2" t="str">
        <f>IF(AN363="3E","3E",IF(COUNT($A363)=0,"",IF(COUNT(AN363)=0,"I",LOOKUP(AN363,{0,2,2.25,2.5,2.75,3,3.25,3.5,3.75,4},{"F","D","C","C+","B-","B","B+","A-","A","A+"}))))</f>
        <v/>
      </c>
      <c r="AP363" s="2" t="str">
        <f>IF(AN363="3E","3E",IF(OR(COUNT(A363)=0,COUNT(AN363)=0),"",DRAFT!CW365+DRAFT!CY365+DRAFT!DA365+N(TABULATION!AM363)))</f>
        <v/>
      </c>
      <c r="AQ363" s="2" t="str">
        <f>IF(OR(COUNT($A363)=0,COUNT(B363:AK363)=0),"",IF(COUNTIF(B363:AM363,"3E")&gt;0,"3E",IF(AND(DRAFT!$A365="IM",OR($AL363&gt;DRAFT!$DB365,$AM363&gt;DRAFT!$DC365)),"IMPROVED",IF(AND(DRAFT!$A365="IM",$AL363&lt;=DRAFT!$DB365,$AM363&lt;=DRAFT!$DC365),"NOT IMPROVED",IF(AND(DRAFT!CU365="S",AH363&gt;=2,AK363&gt;=2,AN363&gt;=2.5,AP363&gt;=144),"PASS","FAIL")))))</f>
        <v/>
      </c>
      <c r="AR363" s="2" t="str">
        <f t="shared" si="10"/>
        <v/>
      </c>
      <c r="AS363" s="2" t="str">
        <f t="shared" si="11"/>
        <v/>
      </c>
    </row>
    <row r="364" spans="1:45" ht="18.95" customHeight="1" x14ac:dyDescent="0.25">
      <c r="A364" s="3" t="str">
        <f>IF(DRAFT!$B366="","",DRAFT!$B366)</f>
        <v/>
      </c>
      <c r="B364" s="2" t="str">
        <f>IF(COUNT($A364)=0,"",IF($A364&lt;&gt;DRAFT!$B366,"ERR",IF(DRAFT!I366="3E","3E",IF(COUNT(DRAFT!E366,DRAFT!I366)&gt;0,DRAFT!J366,""))))</f>
        <v/>
      </c>
      <c r="C364" s="2" t="str">
        <f>IF(COUNT($A364)=0,"",IF(B364="3E","3E",IF(B364="","I",LOOKUP(B364/D$2,{0,0.4,0.45,0.5,0.55,0.6,0.65,0.7,0.75,0.8,1},{"F","D","C","C+","B-","B","B+","A-","A","A+"}))))</f>
        <v/>
      </c>
      <c r="D364" s="1" t="str">
        <f>IF(COUNT($A364)=0,"",IF(B364="","--",IF(B364="3E","3E",LOOKUP(B364/D$2,{0,0.4,0.45,0.5,0.55,0.6,0.65,0.7,0.75,0.8,1},{0,2,2.25,2.5,2.75,3,3.25,3.5,3.75,4}))))</f>
        <v/>
      </c>
      <c r="E364" s="2" t="str">
        <f>IF(COUNT($A364)=0,"",IF($A364&lt;&gt;DRAFT!$B366,"ERR",IF(DRAFT!R366="3E","3E",IF(COUNT(DRAFT!N366,DRAFT!R366)&gt;0,DRAFT!S366,""))))</f>
        <v/>
      </c>
      <c r="F364" s="2" t="str">
        <f>IF(COUNT($A364)=0,"",IF(E364="3E","3E",IF(E364="","I",LOOKUP(E364/G$2,{0,0.4,0.45,0.5,0.55,0.6,0.65,0.7,0.75,0.8,1},{"F","D","C","C+","B-","B","B+","A-","A","A+"}))))</f>
        <v/>
      </c>
      <c r="G364" s="1" t="str">
        <f>IF(COUNT($A364)=0,"",IF(E364="","--",IF(E364="3E","3E",LOOKUP(E364/G$2,{0,0.4,0.45,0.5,0.55,0.6,0.65,0.7,0.75,0.8,1},{0,2,2.25,2.5,2.75,3,3.25,3.5,3.75,4}))))</f>
        <v/>
      </c>
      <c r="H364" s="2" t="str">
        <f>IF(COUNT($A364)=0,"",IF($A364&lt;&gt;DRAFT!$B366,"ERR",IF(DRAFT!AA366="3E","3E",IF(COUNT(DRAFT!W366,DRAFT!AA366)&gt;0,DRAFT!AB366,""))))</f>
        <v/>
      </c>
      <c r="I364" s="2" t="str">
        <f>IF(COUNT($A364)=0,"",IF(H364="3E","3E",IF(H364="","I",LOOKUP(H364/J$2,{0,0.4,0.45,0.5,0.55,0.6,0.65,0.7,0.75,0.8,1},{"F","D","C","C+","B-","B","B+","A-","A","A+"}))))</f>
        <v/>
      </c>
      <c r="J364" s="1" t="str">
        <f>IF(COUNT($A364)=0,"",IF(H364="","--",IF(H364="3E","3E",LOOKUP(H364/J$2,{0,0.4,0.45,0.5,0.55,0.6,0.65,0.7,0.75,0.8,1},{0,2,2.25,2.5,2.75,3,3.25,3.5,3.75,4}))))</f>
        <v/>
      </c>
      <c r="K364" s="2" t="str">
        <f>IF(COUNT($A364)=0,"",IF($A364&lt;&gt;DRAFT!$B366,"ERR",IF(DRAFT!AJ366="3E","3E",IF(COUNT(DRAFT!AF366,DRAFT!AJ366)&gt;0,DRAFT!AK366,""))))</f>
        <v/>
      </c>
      <c r="L364" s="2" t="str">
        <f>IF(COUNT($A364)=0,"",IF(K364="3E","3E",IF(K364="","I",LOOKUP(K364/M$2,{0,0.4,0.45,0.5,0.55,0.6,0.65,0.7,0.75,0.8,1},{"F","D","C","C+","B-","B","B+","A-","A","A+"}))))</f>
        <v/>
      </c>
      <c r="M364" s="1" t="str">
        <f>IF(COUNT($A364)=0,"",IF(K364="","--",IF(K364="3E","3E",LOOKUP(K364/M$2,{0,0.4,0.45,0.5,0.55,0.6,0.65,0.7,0.75,0.8,1},{0,2,2.25,2.5,2.75,3,3.25,3.5,3.75,4}))))</f>
        <v/>
      </c>
      <c r="N364" s="2" t="str">
        <f>IF(COUNT($A364)=0,"",IF($A364&lt;&gt;DRAFT!$B366,"ERR",IF(DRAFT!AS366="3E","3E",IF(COUNT(DRAFT!AO366,DRAFT!AS366)&gt;0,DRAFT!AT366,""))))</f>
        <v/>
      </c>
      <c r="O364" s="2" t="str">
        <f>IF(COUNT($A364)=0,"",IF(N364="3E","3E",IF(N364="","I",LOOKUP(N364/P$2,{0,0.4,0.45,0.5,0.55,0.6,0.65,0.7,0.75,0.8,1},{"F","D","C","C+","B-","B","B+","A-","A","A+"}))))</f>
        <v/>
      </c>
      <c r="P364" s="1" t="str">
        <f>IF(COUNT($A364)=0,"",IF(N364="","--",IF(N364="3E","3E",LOOKUP(N364/P$2,{0,0.4,0.45,0.5,0.55,0.6,0.65,0.7,0.75,0.8,1},{0,2,2.25,2.5,2.75,3,3.25,3.5,3.75,4}))))</f>
        <v/>
      </c>
      <c r="Q364" s="2" t="str">
        <f>IF(COUNT($A364)=0,"",IF($A364&lt;&gt;DRAFT!$B366,"ERR",IF(DRAFT!BB366="3E","3E",IF(COUNT(DRAFT!AX366,DRAFT!BB366)&gt;0,DRAFT!BC366,""))))</f>
        <v/>
      </c>
      <c r="R364" s="2" t="str">
        <f>IF(COUNT($A364)=0,"",IF(Q364="3E","3E",IF(Q364="","I",LOOKUP(Q364/S$2,{0,0.4,0.45,0.5,0.55,0.6,0.65,0.7,0.75,0.8,1},{"F","D","C","C+","B-","B","B+","A-","A","A+"}))))</f>
        <v/>
      </c>
      <c r="S364" s="1" t="str">
        <f>IF(COUNT($A364)=0,"",IF(Q364="","--",IF(Q364="3E","3E",LOOKUP(Q364/S$2,{0,0.4,0.45,0.5,0.55,0.6,0.65,0.7,0.75,0.8,1},{0,2,2.25,2.5,2.75,3,3.25,3.5,3.75,4}))))</f>
        <v/>
      </c>
      <c r="T364" s="2" t="str">
        <f>IF(COUNT($A364)=0,"",IF($A364&lt;&gt;DRAFT!$B366,"ERR",IF(DRAFT!BK366="3E","3E",IF(COUNT(DRAFT!BG366,DRAFT!BK366)&gt;0,DRAFT!BL366,""))))</f>
        <v/>
      </c>
      <c r="U364" s="2" t="str">
        <f>IF(COUNT($A364)=0,"",IF(T364="3E","3E",IF(T364="","I",LOOKUP(T364/V$2,{0,0.4,0.45,0.5,0.55,0.6,0.65,0.7,0.75,0.8,1},{"F","D","C","C+","B-","B","B+","A-","A","A+"}))))</f>
        <v/>
      </c>
      <c r="V364" s="1" t="str">
        <f>IF(COUNT($A364)=0,"",IF(T364="","--",IF(T364="3E","3E",LOOKUP(T364/V$2,{0,0.4,0.45,0.5,0.55,0.6,0.65,0.7,0.75,0.8,1},{0,2,2.25,2.5,2.75,3,3.25,3.5,3.75,4}))))</f>
        <v/>
      </c>
      <c r="W364" s="2" t="str">
        <f>IF(COUNT($A364)=0,"",IF($A364&lt;&gt;DRAFT!$B366,"ERR",IF(DRAFT!BT366="3E","3E",IF(COUNT(DRAFT!BP366,DRAFT!BT366)&gt;0,DRAFT!BU366,""))))</f>
        <v/>
      </c>
      <c r="X364" s="2" t="str">
        <f>IF(COUNT($A364)=0,"",IF(W364="3E","3E",IF(W364="","I",LOOKUP(W364/Y$2,{0,0.4,0.45,0.5,0.55,0.6,0.65,0.7,0.75,0.8,1},{"F","D","C","C+","B-","B","B+","A-","A","A+"}))))</f>
        <v/>
      </c>
      <c r="Y364" s="1" t="str">
        <f>IF(COUNT($A364)=0,"",IF(W364="","--",IF(W364="3E","3E",LOOKUP(W364/Y$2,{0,0.4,0.45,0.5,0.55,0.6,0.65,0.7,0.75,0.8,1},{0,2,2.25,2.5,2.75,3,3.25,3.5,3.75,4}))))</f>
        <v/>
      </c>
      <c r="Z364" s="2" t="str">
        <f>IF(COUNT($A364)=0,"",IF($A364&lt;&gt;DRAFT!$B366,"ERR",IF(DRAFT!CC366="3E","3E",IF(COUNT(DRAFT!BY366,DRAFT!CC366)&gt;0,DRAFT!CD366,""))))</f>
        <v/>
      </c>
      <c r="AA364" s="2" t="str">
        <f>IF(COUNT($A364)=0,"",IF(Z364="3E","3E",IF(Z364="","I",LOOKUP(Z364/AB$2,{0,0.4,0.45,0.5,0.55,0.6,0.65,0.7,0.75,0.8,1},{"F","D","C","C+","B-","B","B+","A-","A","A+"}))))</f>
        <v/>
      </c>
      <c r="AB364" s="1" t="str">
        <f>IF(COUNT($A364)=0,"",IF(Z364="","--",IF(Z364="3E","3E",LOOKUP(Z364/AB$2,{0,0.4,0.45,0.5,0.55,0.6,0.65,0.7,0.75,0.8,1},{0,2,2.25,2.5,2.75,3,3.25,3.5,3.75,4}))))</f>
        <v/>
      </c>
      <c r="AC364" s="2" t="str">
        <f>IF(COUNT($A364)=0,"",IF($A364&lt;&gt;DRAFT!$B366,"ERR",IF(DRAFT!CF366&gt;0,DRAFT!CF366,"")))</f>
        <v/>
      </c>
      <c r="AD364" s="2" t="str">
        <f>IF(COUNT($A364)=0,"",IF(AC364="3E","3E",IF(AC364="","I",LOOKUP(AC364/AE$2,{0,0.4,0.45,0.5,0.55,0.6,0.65,0.7,0.75,0.8,1},{"F","D","C","C+","B-","B","B+","A-","A","A+"}))))</f>
        <v/>
      </c>
      <c r="AE364" s="1" t="str">
        <f>IF(COUNT($A364)=0,"",IF(AC364="","--",IF(AC364="3E","3E",LOOKUP(AC364/AE$2,{0,0.4,0.45,0.5,0.55,0.6,0.65,0.7,0.75,0.8,1},{0,2,2.25,2.5,2.75,3,3.25,3.5,3.75,4}))))</f>
        <v/>
      </c>
      <c r="AF364" s="2" t="str">
        <f>IF(COUNT($A364)=0,"",IF($A364&lt;&gt;DRAFT!$B366,"ERR",IF(DRAFT!CI366&gt;0,DRAFT!CK366,"")))</f>
        <v/>
      </c>
      <c r="AG364" s="2" t="str">
        <f>IF(COUNT($A364)=0,"",IF(AF364="3E","3E",IF(AF364="","I",LOOKUP(AF364/AH$2,{0,0.4,0.45,0.5,0.55,0.6,0.65,0.7,0.75,0.8,1},{"F","D","C","C+","B-","B","B+","A-","A","A+"}))))</f>
        <v/>
      </c>
      <c r="AH364" s="1" t="str">
        <f>IF(COUNT($A364)=0,"",IF(AF364="","--",IF(AF364="3E","3E",LOOKUP(AF364/AH$2,{0,0.4,0.45,0.5,0.55,0.6,0.65,0.7,0.75,0.8,1},{0,2,2.25,2.5,2.75,3,3.25,3.5,3.75,4}))))</f>
        <v/>
      </c>
      <c r="AI364" s="2" t="str">
        <f>IF($A364&lt;&gt;DRAFT!$B366,"ERR",IF(OR(COUNT($A364)=0,COUNT(DRAFT!CL366:CN366,DRAFT!CP366:CR366)=0),"",CEILING(SUM(DRAFT!CO366,DRAFT!CS366,DRAFT!CT366),1)))</f>
        <v/>
      </c>
      <c r="AJ364" s="2" t="str">
        <f>IF(COUNT($A364)=0,"",IF(AI364="3E","3E",IF(AI364="","I",LOOKUP(AI364/AK$2,{0,0.4,0.45,0.5,0.55,0.6,0.65,0.7,0.75,0.8,1},{"F","D","C","C+","B-","B","B+","A-","A","A+"}))))</f>
        <v/>
      </c>
      <c r="AK364" s="1" t="str">
        <f>IF(COUNT($A364)=0,"",IF(AI364="","--",IF(AI364="3E","3E",LOOKUP(AI364/AK$2,{0,0.4,0.45,0.5,0.55,0.6,0.65,0.7,0.75,0.8,1},{0,2,2.25,2.5,2.75,3,3.25,3.5,3.75,4}))))</f>
        <v/>
      </c>
      <c r="AL364" s="4" t="str">
        <f>IF(OR(COUNT($A364)=0,COUNT(B364:AK364)=0),"",IF(COUNTIF(B364:AK364,"3E")&gt;0,"3E",IF(DRAFT!$A366="R",TRUNC(SUMPRODUCT(RGP,RCP)/TCP,3),TRUNC((SUMPRODUCT(--(IMDGP&gt;0)*IMDGP,IMCP)+CEILING(DRAFT!$DB366*42,0.25))/TCP,3))))</f>
        <v/>
      </c>
      <c r="AM364" s="2" t="str">
        <f>IF(OR(COUNT($A364)=0,COUNT(B364:AK364)=0),"",IF(COUNTIF(B364:AK364,"3E")&gt;0,"3E",IF(DRAFT!$A366="R",SUMPRODUCT(--(RGP&gt;=2),RCP),SUMPRODUCT(--(IMDGP&gt;0),--(IMGP=0),IMCP)+DRAFT!$DC366)))</f>
        <v/>
      </c>
      <c r="AN364" s="67" t="str">
        <f>IF(AL364="3E","3E",IF(COUNT($A364)=0,"",IF(COUNT(AI364)=0,"--",ROUND(((CEILING(DRAFT!$CV366*38,0.25)+CEILING(DRAFT!$CX366*38,0.25)+CEILING(DRAFT!$CZ366*42,0.25)+CEILING($AL364*42,0.25))/160),2))))</f>
        <v/>
      </c>
      <c r="AO364" s="2" t="str">
        <f>IF(AN364="3E","3E",IF(COUNT($A364)=0,"",IF(COUNT(AN364)=0,"I",LOOKUP(AN364,{0,2,2.25,2.5,2.75,3,3.25,3.5,3.75,4},{"F","D","C","C+","B-","B","B+","A-","A","A+"}))))</f>
        <v/>
      </c>
      <c r="AP364" s="2" t="str">
        <f>IF(AN364="3E","3E",IF(OR(COUNT(A364)=0,COUNT(AN364)=0),"",DRAFT!CW366+DRAFT!CY366+DRAFT!DA366+N(TABULATION!AM364)))</f>
        <v/>
      </c>
      <c r="AQ364" s="2" t="str">
        <f>IF(OR(COUNT($A364)=0,COUNT(B364:AK364)=0),"",IF(COUNTIF(B364:AM364,"3E")&gt;0,"3E",IF(AND(DRAFT!$A366="IM",OR($AL364&gt;DRAFT!$DB366,$AM364&gt;DRAFT!$DC366)),"IMPROVED",IF(AND(DRAFT!$A366="IM",$AL364&lt;=DRAFT!$DB366,$AM364&lt;=DRAFT!$DC366),"NOT IMPROVED",IF(AND(DRAFT!CU366="S",AH364&gt;=2,AK364&gt;=2,AN364&gt;=2.5,AP364&gt;=144),"PASS","FAIL")))))</f>
        <v/>
      </c>
      <c r="AR364" s="2" t="str">
        <f t="shared" si="10"/>
        <v/>
      </c>
      <c r="AS364" s="2" t="str">
        <f t="shared" si="11"/>
        <v/>
      </c>
    </row>
    <row r="365" spans="1:45" ht="18.95" customHeight="1" x14ac:dyDescent="0.25">
      <c r="A365" s="3" t="str">
        <f>IF(DRAFT!$B367="","",DRAFT!$B367)</f>
        <v/>
      </c>
      <c r="B365" s="2" t="str">
        <f>IF(COUNT($A365)=0,"",IF($A365&lt;&gt;DRAFT!$B367,"ERR",IF(DRAFT!I367="3E","3E",IF(COUNT(DRAFT!E367,DRAFT!I367)&gt;0,DRAFT!J367,""))))</f>
        <v/>
      </c>
      <c r="C365" s="2" t="str">
        <f>IF(COUNT($A365)=0,"",IF(B365="3E","3E",IF(B365="","I",LOOKUP(B365/D$2,{0,0.4,0.45,0.5,0.55,0.6,0.65,0.7,0.75,0.8,1},{"F","D","C","C+","B-","B","B+","A-","A","A+"}))))</f>
        <v/>
      </c>
      <c r="D365" s="1" t="str">
        <f>IF(COUNT($A365)=0,"",IF(B365="","--",IF(B365="3E","3E",LOOKUP(B365/D$2,{0,0.4,0.45,0.5,0.55,0.6,0.65,0.7,0.75,0.8,1},{0,2,2.25,2.5,2.75,3,3.25,3.5,3.75,4}))))</f>
        <v/>
      </c>
      <c r="E365" s="2" t="str">
        <f>IF(COUNT($A365)=0,"",IF($A365&lt;&gt;DRAFT!$B367,"ERR",IF(DRAFT!R367="3E","3E",IF(COUNT(DRAFT!N367,DRAFT!R367)&gt;0,DRAFT!S367,""))))</f>
        <v/>
      </c>
      <c r="F365" s="2" t="str">
        <f>IF(COUNT($A365)=0,"",IF(E365="3E","3E",IF(E365="","I",LOOKUP(E365/G$2,{0,0.4,0.45,0.5,0.55,0.6,0.65,0.7,0.75,0.8,1},{"F","D","C","C+","B-","B","B+","A-","A","A+"}))))</f>
        <v/>
      </c>
      <c r="G365" s="1" t="str">
        <f>IF(COUNT($A365)=0,"",IF(E365="","--",IF(E365="3E","3E",LOOKUP(E365/G$2,{0,0.4,0.45,0.5,0.55,0.6,0.65,0.7,0.75,0.8,1},{0,2,2.25,2.5,2.75,3,3.25,3.5,3.75,4}))))</f>
        <v/>
      </c>
      <c r="H365" s="2" t="str">
        <f>IF(COUNT($A365)=0,"",IF($A365&lt;&gt;DRAFT!$B367,"ERR",IF(DRAFT!AA367="3E","3E",IF(COUNT(DRAFT!W367,DRAFT!AA367)&gt;0,DRAFT!AB367,""))))</f>
        <v/>
      </c>
      <c r="I365" s="2" t="str">
        <f>IF(COUNT($A365)=0,"",IF(H365="3E","3E",IF(H365="","I",LOOKUP(H365/J$2,{0,0.4,0.45,0.5,0.55,0.6,0.65,0.7,0.75,0.8,1},{"F","D","C","C+","B-","B","B+","A-","A","A+"}))))</f>
        <v/>
      </c>
      <c r="J365" s="1" t="str">
        <f>IF(COUNT($A365)=0,"",IF(H365="","--",IF(H365="3E","3E",LOOKUP(H365/J$2,{0,0.4,0.45,0.5,0.55,0.6,0.65,0.7,0.75,0.8,1},{0,2,2.25,2.5,2.75,3,3.25,3.5,3.75,4}))))</f>
        <v/>
      </c>
      <c r="K365" s="2" t="str">
        <f>IF(COUNT($A365)=0,"",IF($A365&lt;&gt;DRAFT!$B367,"ERR",IF(DRAFT!AJ367="3E","3E",IF(COUNT(DRAFT!AF367,DRAFT!AJ367)&gt;0,DRAFT!AK367,""))))</f>
        <v/>
      </c>
      <c r="L365" s="2" t="str">
        <f>IF(COUNT($A365)=0,"",IF(K365="3E","3E",IF(K365="","I",LOOKUP(K365/M$2,{0,0.4,0.45,0.5,0.55,0.6,0.65,0.7,0.75,0.8,1},{"F","D","C","C+","B-","B","B+","A-","A","A+"}))))</f>
        <v/>
      </c>
      <c r="M365" s="1" t="str">
        <f>IF(COUNT($A365)=0,"",IF(K365="","--",IF(K365="3E","3E",LOOKUP(K365/M$2,{0,0.4,0.45,0.5,0.55,0.6,0.65,0.7,0.75,0.8,1},{0,2,2.25,2.5,2.75,3,3.25,3.5,3.75,4}))))</f>
        <v/>
      </c>
      <c r="N365" s="2" t="str">
        <f>IF(COUNT($A365)=0,"",IF($A365&lt;&gt;DRAFT!$B367,"ERR",IF(DRAFT!AS367="3E","3E",IF(COUNT(DRAFT!AO367,DRAFT!AS367)&gt;0,DRAFT!AT367,""))))</f>
        <v/>
      </c>
      <c r="O365" s="2" t="str">
        <f>IF(COUNT($A365)=0,"",IF(N365="3E","3E",IF(N365="","I",LOOKUP(N365/P$2,{0,0.4,0.45,0.5,0.55,0.6,0.65,0.7,0.75,0.8,1},{"F","D","C","C+","B-","B","B+","A-","A","A+"}))))</f>
        <v/>
      </c>
      <c r="P365" s="1" t="str">
        <f>IF(COUNT($A365)=0,"",IF(N365="","--",IF(N365="3E","3E",LOOKUP(N365/P$2,{0,0.4,0.45,0.5,0.55,0.6,0.65,0.7,0.75,0.8,1},{0,2,2.25,2.5,2.75,3,3.25,3.5,3.75,4}))))</f>
        <v/>
      </c>
      <c r="Q365" s="2" t="str">
        <f>IF(COUNT($A365)=0,"",IF($A365&lt;&gt;DRAFT!$B367,"ERR",IF(DRAFT!BB367="3E","3E",IF(COUNT(DRAFT!AX367,DRAFT!BB367)&gt;0,DRAFT!BC367,""))))</f>
        <v/>
      </c>
      <c r="R365" s="2" t="str">
        <f>IF(COUNT($A365)=0,"",IF(Q365="3E","3E",IF(Q365="","I",LOOKUP(Q365/S$2,{0,0.4,0.45,0.5,0.55,0.6,0.65,0.7,0.75,0.8,1},{"F","D","C","C+","B-","B","B+","A-","A","A+"}))))</f>
        <v/>
      </c>
      <c r="S365" s="1" t="str">
        <f>IF(COUNT($A365)=0,"",IF(Q365="","--",IF(Q365="3E","3E",LOOKUP(Q365/S$2,{0,0.4,0.45,0.5,0.55,0.6,0.65,0.7,0.75,0.8,1},{0,2,2.25,2.5,2.75,3,3.25,3.5,3.75,4}))))</f>
        <v/>
      </c>
      <c r="T365" s="2" t="str">
        <f>IF(COUNT($A365)=0,"",IF($A365&lt;&gt;DRAFT!$B367,"ERR",IF(DRAFT!BK367="3E","3E",IF(COUNT(DRAFT!BG367,DRAFT!BK367)&gt;0,DRAFT!BL367,""))))</f>
        <v/>
      </c>
      <c r="U365" s="2" t="str">
        <f>IF(COUNT($A365)=0,"",IF(T365="3E","3E",IF(T365="","I",LOOKUP(T365/V$2,{0,0.4,0.45,0.5,0.55,0.6,0.65,0.7,0.75,0.8,1},{"F","D","C","C+","B-","B","B+","A-","A","A+"}))))</f>
        <v/>
      </c>
      <c r="V365" s="1" t="str">
        <f>IF(COUNT($A365)=0,"",IF(T365="","--",IF(T365="3E","3E",LOOKUP(T365/V$2,{0,0.4,0.45,0.5,0.55,0.6,0.65,0.7,0.75,0.8,1},{0,2,2.25,2.5,2.75,3,3.25,3.5,3.75,4}))))</f>
        <v/>
      </c>
      <c r="W365" s="2" t="str">
        <f>IF(COUNT($A365)=0,"",IF($A365&lt;&gt;DRAFT!$B367,"ERR",IF(DRAFT!BT367="3E","3E",IF(COUNT(DRAFT!BP367,DRAFT!BT367)&gt;0,DRAFT!BU367,""))))</f>
        <v/>
      </c>
      <c r="X365" s="2" t="str">
        <f>IF(COUNT($A365)=0,"",IF(W365="3E","3E",IF(W365="","I",LOOKUP(W365/Y$2,{0,0.4,0.45,0.5,0.55,0.6,0.65,0.7,0.75,0.8,1},{"F","D","C","C+","B-","B","B+","A-","A","A+"}))))</f>
        <v/>
      </c>
      <c r="Y365" s="1" t="str">
        <f>IF(COUNT($A365)=0,"",IF(W365="","--",IF(W365="3E","3E",LOOKUP(W365/Y$2,{0,0.4,0.45,0.5,0.55,0.6,0.65,0.7,0.75,0.8,1},{0,2,2.25,2.5,2.75,3,3.25,3.5,3.75,4}))))</f>
        <v/>
      </c>
      <c r="Z365" s="2" t="str">
        <f>IF(COUNT($A365)=0,"",IF($A365&lt;&gt;DRAFT!$B367,"ERR",IF(DRAFT!CC367="3E","3E",IF(COUNT(DRAFT!BY367,DRAFT!CC367)&gt;0,DRAFT!CD367,""))))</f>
        <v/>
      </c>
      <c r="AA365" s="2" t="str">
        <f>IF(COUNT($A365)=0,"",IF(Z365="3E","3E",IF(Z365="","I",LOOKUP(Z365/AB$2,{0,0.4,0.45,0.5,0.55,0.6,0.65,0.7,0.75,0.8,1},{"F","D","C","C+","B-","B","B+","A-","A","A+"}))))</f>
        <v/>
      </c>
      <c r="AB365" s="1" t="str">
        <f>IF(COUNT($A365)=0,"",IF(Z365="","--",IF(Z365="3E","3E",LOOKUP(Z365/AB$2,{0,0.4,0.45,0.5,0.55,0.6,0.65,0.7,0.75,0.8,1},{0,2,2.25,2.5,2.75,3,3.25,3.5,3.75,4}))))</f>
        <v/>
      </c>
      <c r="AC365" s="2" t="str">
        <f>IF(COUNT($A365)=0,"",IF($A365&lt;&gt;DRAFT!$B367,"ERR",IF(DRAFT!CF367&gt;0,DRAFT!CF367,"")))</f>
        <v/>
      </c>
      <c r="AD365" s="2" t="str">
        <f>IF(COUNT($A365)=0,"",IF(AC365="3E","3E",IF(AC365="","I",LOOKUP(AC365/AE$2,{0,0.4,0.45,0.5,0.55,0.6,0.65,0.7,0.75,0.8,1},{"F","D","C","C+","B-","B","B+","A-","A","A+"}))))</f>
        <v/>
      </c>
      <c r="AE365" s="1" t="str">
        <f>IF(COUNT($A365)=0,"",IF(AC365="","--",IF(AC365="3E","3E",LOOKUP(AC365/AE$2,{0,0.4,0.45,0.5,0.55,0.6,0.65,0.7,0.75,0.8,1},{0,2,2.25,2.5,2.75,3,3.25,3.5,3.75,4}))))</f>
        <v/>
      </c>
      <c r="AF365" s="2" t="str">
        <f>IF(COUNT($A365)=0,"",IF($A365&lt;&gt;DRAFT!$B367,"ERR",IF(DRAFT!CI367&gt;0,DRAFT!CK367,"")))</f>
        <v/>
      </c>
      <c r="AG365" s="2" t="str">
        <f>IF(COUNT($A365)=0,"",IF(AF365="3E","3E",IF(AF365="","I",LOOKUP(AF365/AH$2,{0,0.4,0.45,0.5,0.55,0.6,0.65,0.7,0.75,0.8,1},{"F","D","C","C+","B-","B","B+","A-","A","A+"}))))</f>
        <v/>
      </c>
      <c r="AH365" s="1" t="str">
        <f>IF(COUNT($A365)=0,"",IF(AF365="","--",IF(AF365="3E","3E",LOOKUP(AF365/AH$2,{0,0.4,0.45,0.5,0.55,0.6,0.65,0.7,0.75,0.8,1},{0,2,2.25,2.5,2.75,3,3.25,3.5,3.75,4}))))</f>
        <v/>
      </c>
      <c r="AI365" s="2" t="str">
        <f>IF($A365&lt;&gt;DRAFT!$B367,"ERR",IF(OR(COUNT($A365)=0,COUNT(DRAFT!CL367:CN367,DRAFT!CP367:CR367)=0),"",CEILING(SUM(DRAFT!CO367,DRAFT!CS367,DRAFT!CT367),1)))</f>
        <v/>
      </c>
      <c r="AJ365" s="2" t="str">
        <f>IF(COUNT($A365)=0,"",IF(AI365="3E","3E",IF(AI365="","I",LOOKUP(AI365/AK$2,{0,0.4,0.45,0.5,0.55,0.6,0.65,0.7,0.75,0.8,1},{"F","D","C","C+","B-","B","B+","A-","A","A+"}))))</f>
        <v/>
      </c>
      <c r="AK365" s="1" t="str">
        <f>IF(COUNT($A365)=0,"",IF(AI365="","--",IF(AI365="3E","3E",LOOKUP(AI365/AK$2,{0,0.4,0.45,0.5,0.55,0.6,0.65,0.7,0.75,0.8,1},{0,2,2.25,2.5,2.75,3,3.25,3.5,3.75,4}))))</f>
        <v/>
      </c>
      <c r="AL365" s="4" t="str">
        <f>IF(OR(COUNT($A365)=0,COUNT(B365:AK365)=0),"",IF(COUNTIF(B365:AK365,"3E")&gt;0,"3E",IF(DRAFT!$A367="R",TRUNC(SUMPRODUCT(RGP,RCP)/TCP,3),TRUNC((SUMPRODUCT(--(IMDGP&gt;0)*IMDGP,IMCP)+CEILING(DRAFT!$DB367*42,0.25))/TCP,3))))</f>
        <v/>
      </c>
      <c r="AM365" s="2" t="str">
        <f>IF(OR(COUNT($A365)=0,COUNT(B365:AK365)=0),"",IF(COUNTIF(B365:AK365,"3E")&gt;0,"3E",IF(DRAFT!$A367="R",SUMPRODUCT(--(RGP&gt;=2),RCP),SUMPRODUCT(--(IMDGP&gt;0),--(IMGP=0),IMCP)+DRAFT!$DC367)))</f>
        <v/>
      </c>
      <c r="AN365" s="67" t="str">
        <f>IF(AL365="3E","3E",IF(COUNT($A365)=0,"",IF(COUNT(AI365)=0,"--",ROUND(((CEILING(DRAFT!$CV367*38,0.25)+CEILING(DRAFT!$CX367*38,0.25)+CEILING(DRAFT!$CZ367*42,0.25)+CEILING($AL365*42,0.25))/160),2))))</f>
        <v/>
      </c>
      <c r="AO365" s="2" t="str">
        <f>IF(AN365="3E","3E",IF(COUNT($A365)=0,"",IF(COUNT(AN365)=0,"I",LOOKUP(AN365,{0,2,2.25,2.5,2.75,3,3.25,3.5,3.75,4},{"F","D","C","C+","B-","B","B+","A-","A","A+"}))))</f>
        <v/>
      </c>
      <c r="AP365" s="2" t="str">
        <f>IF(AN365="3E","3E",IF(OR(COUNT(A365)=0,COUNT(AN365)=0),"",DRAFT!CW367+DRAFT!CY367+DRAFT!DA367+N(TABULATION!AM365)))</f>
        <v/>
      </c>
      <c r="AQ365" s="2" t="str">
        <f>IF(OR(COUNT($A365)=0,COUNT(B365:AK365)=0),"",IF(COUNTIF(B365:AM365,"3E")&gt;0,"3E",IF(AND(DRAFT!$A367="IM",OR($AL365&gt;DRAFT!$DB367,$AM365&gt;DRAFT!$DC367)),"IMPROVED",IF(AND(DRAFT!$A367="IM",$AL365&lt;=DRAFT!$DB367,$AM365&lt;=DRAFT!$DC367),"NOT IMPROVED",IF(AND(DRAFT!CU367="S",AH365&gt;=2,AK365&gt;=2,AN365&gt;=2.5,AP365&gt;=144),"PASS","FAIL")))))</f>
        <v/>
      </c>
      <c r="AR365" s="2" t="str">
        <f t="shared" si="10"/>
        <v/>
      </c>
      <c r="AS365" s="2" t="str">
        <f t="shared" si="11"/>
        <v/>
      </c>
    </row>
    <row r="366" spans="1:45" ht="18.95" customHeight="1" x14ac:dyDescent="0.25">
      <c r="A366" s="3" t="str">
        <f>IF(DRAFT!$B368="","",DRAFT!$B368)</f>
        <v/>
      </c>
      <c r="B366" s="2" t="str">
        <f>IF(COUNT($A366)=0,"",IF($A366&lt;&gt;DRAFT!$B368,"ERR",IF(DRAFT!I368="3E","3E",IF(COUNT(DRAFT!E368,DRAFT!I368)&gt;0,DRAFT!J368,""))))</f>
        <v/>
      </c>
      <c r="C366" s="2" t="str">
        <f>IF(COUNT($A366)=0,"",IF(B366="3E","3E",IF(B366="","I",LOOKUP(B366/D$2,{0,0.4,0.45,0.5,0.55,0.6,0.65,0.7,0.75,0.8,1},{"F","D","C","C+","B-","B","B+","A-","A","A+"}))))</f>
        <v/>
      </c>
      <c r="D366" s="1" t="str">
        <f>IF(COUNT($A366)=0,"",IF(B366="","--",IF(B366="3E","3E",LOOKUP(B366/D$2,{0,0.4,0.45,0.5,0.55,0.6,0.65,0.7,0.75,0.8,1},{0,2,2.25,2.5,2.75,3,3.25,3.5,3.75,4}))))</f>
        <v/>
      </c>
      <c r="E366" s="2" t="str">
        <f>IF(COUNT($A366)=0,"",IF($A366&lt;&gt;DRAFT!$B368,"ERR",IF(DRAFT!R368="3E","3E",IF(COUNT(DRAFT!N368,DRAFT!R368)&gt;0,DRAFT!S368,""))))</f>
        <v/>
      </c>
      <c r="F366" s="2" t="str">
        <f>IF(COUNT($A366)=0,"",IF(E366="3E","3E",IF(E366="","I",LOOKUP(E366/G$2,{0,0.4,0.45,0.5,0.55,0.6,0.65,0.7,0.75,0.8,1},{"F","D","C","C+","B-","B","B+","A-","A","A+"}))))</f>
        <v/>
      </c>
      <c r="G366" s="1" t="str">
        <f>IF(COUNT($A366)=0,"",IF(E366="","--",IF(E366="3E","3E",LOOKUP(E366/G$2,{0,0.4,0.45,0.5,0.55,0.6,0.65,0.7,0.75,0.8,1},{0,2,2.25,2.5,2.75,3,3.25,3.5,3.75,4}))))</f>
        <v/>
      </c>
      <c r="H366" s="2" t="str">
        <f>IF(COUNT($A366)=0,"",IF($A366&lt;&gt;DRAFT!$B368,"ERR",IF(DRAFT!AA368="3E","3E",IF(COUNT(DRAFT!W368,DRAFT!AA368)&gt;0,DRAFT!AB368,""))))</f>
        <v/>
      </c>
      <c r="I366" s="2" t="str">
        <f>IF(COUNT($A366)=0,"",IF(H366="3E","3E",IF(H366="","I",LOOKUP(H366/J$2,{0,0.4,0.45,0.5,0.55,0.6,0.65,0.7,0.75,0.8,1},{"F","D","C","C+","B-","B","B+","A-","A","A+"}))))</f>
        <v/>
      </c>
      <c r="J366" s="1" t="str">
        <f>IF(COUNT($A366)=0,"",IF(H366="","--",IF(H366="3E","3E",LOOKUP(H366/J$2,{0,0.4,0.45,0.5,0.55,0.6,0.65,0.7,0.75,0.8,1},{0,2,2.25,2.5,2.75,3,3.25,3.5,3.75,4}))))</f>
        <v/>
      </c>
      <c r="K366" s="2" t="str">
        <f>IF(COUNT($A366)=0,"",IF($A366&lt;&gt;DRAFT!$B368,"ERR",IF(DRAFT!AJ368="3E","3E",IF(COUNT(DRAFT!AF368,DRAFT!AJ368)&gt;0,DRAFT!AK368,""))))</f>
        <v/>
      </c>
      <c r="L366" s="2" t="str">
        <f>IF(COUNT($A366)=0,"",IF(K366="3E","3E",IF(K366="","I",LOOKUP(K366/M$2,{0,0.4,0.45,0.5,0.55,0.6,0.65,0.7,0.75,0.8,1},{"F","D","C","C+","B-","B","B+","A-","A","A+"}))))</f>
        <v/>
      </c>
      <c r="M366" s="1" t="str">
        <f>IF(COUNT($A366)=0,"",IF(K366="","--",IF(K366="3E","3E",LOOKUP(K366/M$2,{0,0.4,0.45,0.5,0.55,0.6,0.65,0.7,0.75,0.8,1},{0,2,2.25,2.5,2.75,3,3.25,3.5,3.75,4}))))</f>
        <v/>
      </c>
      <c r="N366" s="2" t="str">
        <f>IF(COUNT($A366)=0,"",IF($A366&lt;&gt;DRAFT!$B368,"ERR",IF(DRAFT!AS368="3E","3E",IF(COUNT(DRAFT!AO368,DRAFT!AS368)&gt;0,DRAFT!AT368,""))))</f>
        <v/>
      </c>
      <c r="O366" s="2" t="str">
        <f>IF(COUNT($A366)=0,"",IF(N366="3E","3E",IF(N366="","I",LOOKUP(N366/P$2,{0,0.4,0.45,0.5,0.55,0.6,0.65,0.7,0.75,0.8,1},{"F","D","C","C+","B-","B","B+","A-","A","A+"}))))</f>
        <v/>
      </c>
      <c r="P366" s="1" t="str">
        <f>IF(COUNT($A366)=0,"",IF(N366="","--",IF(N366="3E","3E",LOOKUP(N366/P$2,{0,0.4,0.45,0.5,0.55,0.6,0.65,0.7,0.75,0.8,1},{0,2,2.25,2.5,2.75,3,3.25,3.5,3.75,4}))))</f>
        <v/>
      </c>
      <c r="Q366" s="2" t="str">
        <f>IF(COUNT($A366)=0,"",IF($A366&lt;&gt;DRAFT!$B368,"ERR",IF(DRAFT!BB368="3E","3E",IF(COUNT(DRAFT!AX368,DRAFT!BB368)&gt;0,DRAFT!BC368,""))))</f>
        <v/>
      </c>
      <c r="R366" s="2" t="str">
        <f>IF(COUNT($A366)=0,"",IF(Q366="3E","3E",IF(Q366="","I",LOOKUP(Q366/S$2,{0,0.4,0.45,0.5,0.55,0.6,0.65,0.7,0.75,0.8,1},{"F","D","C","C+","B-","B","B+","A-","A","A+"}))))</f>
        <v/>
      </c>
      <c r="S366" s="1" t="str">
        <f>IF(COUNT($A366)=0,"",IF(Q366="","--",IF(Q366="3E","3E",LOOKUP(Q366/S$2,{0,0.4,0.45,0.5,0.55,0.6,0.65,0.7,0.75,0.8,1},{0,2,2.25,2.5,2.75,3,3.25,3.5,3.75,4}))))</f>
        <v/>
      </c>
      <c r="T366" s="2" t="str">
        <f>IF(COUNT($A366)=0,"",IF($A366&lt;&gt;DRAFT!$B368,"ERR",IF(DRAFT!BK368="3E","3E",IF(COUNT(DRAFT!BG368,DRAFT!BK368)&gt;0,DRAFT!BL368,""))))</f>
        <v/>
      </c>
      <c r="U366" s="2" t="str">
        <f>IF(COUNT($A366)=0,"",IF(T366="3E","3E",IF(T366="","I",LOOKUP(T366/V$2,{0,0.4,0.45,0.5,0.55,0.6,0.65,0.7,0.75,0.8,1},{"F","D","C","C+","B-","B","B+","A-","A","A+"}))))</f>
        <v/>
      </c>
      <c r="V366" s="1" t="str">
        <f>IF(COUNT($A366)=0,"",IF(T366="","--",IF(T366="3E","3E",LOOKUP(T366/V$2,{0,0.4,0.45,0.5,0.55,0.6,0.65,0.7,0.75,0.8,1},{0,2,2.25,2.5,2.75,3,3.25,3.5,3.75,4}))))</f>
        <v/>
      </c>
      <c r="W366" s="2" t="str">
        <f>IF(COUNT($A366)=0,"",IF($A366&lt;&gt;DRAFT!$B368,"ERR",IF(DRAFT!BT368="3E","3E",IF(COUNT(DRAFT!BP368,DRAFT!BT368)&gt;0,DRAFT!BU368,""))))</f>
        <v/>
      </c>
      <c r="X366" s="2" t="str">
        <f>IF(COUNT($A366)=0,"",IF(W366="3E","3E",IF(W366="","I",LOOKUP(W366/Y$2,{0,0.4,0.45,0.5,0.55,0.6,0.65,0.7,0.75,0.8,1},{"F","D","C","C+","B-","B","B+","A-","A","A+"}))))</f>
        <v/>
      </c>
      <c r="Y366" s="1" t="str">
        <f>IF(COUNT($A366)=0,"",IF(W366="","--",IF(W366="3E","3E",LOOKUP(W366/Y$2,{0,0.4,0.45,0.5,0.55,0.6,0.65,0.7,0.75,0.8,1},{0,2,2.25,2.5,2.75,3,3.25,3.5,3.75,4}))))</f>
        <v/>
      </c>
      <c r="Z366" s="2" t="str">
        <f>IF(COUNT($A366)=0,"",IF($A366&lt;&gt;DRAFT!$B368,"ERR",IF(DRAFT!CC368="3E","3E",IF(COUNT(DRAFT!BY368,DRAFT!CC368)&gt;0,DRAFT!CD368,""))))</f>
        <v/>
      </c>
      <c r="AA366" s="2" t="str">
        <f>IF(COUNT($A366)=0,"",IF(Z366="3E","3E",IF(Z366="","I",LOOKUP(Z366/AB$2,{0,0.4,0.45,0.5,0.55,0.6,0.65,0.7,0.75,0.8,1},{"F","D","C","C+","B-","B","B+","A-","A","A+"}))))</f>
        <v/>
      </c>
      <c r="AB366" s="1" t="str">
        <f>IF(COUNT($A366)=0,"",IF(Z366="","--",IF(Z366="3E","3E",LOOKUP(Z366/AB$2,{0,0.4,0.45,0.5,0.55,0.6,0.65,0.7,0.75,0.8,1},{0,2,2.25,2.5,2.75,3,3.25,3.5,3.75,4}))))</f>
        <v/>
      </c>
      <c r="AC366" s="2" t="str">
        <f>IF(COUNT($A366)=0,"",IF($A366&lt;&gt;DRAFT!$B368,"ERR",IF(DRAFT!CF368&gt;0,DRAFT!CF368,"")))</f>
        <v/>
      </c>
      <c r="AD366" s="2" t="str">
        <f>IF(COUNT($A366)=0,"",IF(AC366="3E","3E",IF(AC366="","I",LOOKUP(AC366/AE$2,{0,0.4,0.45,0.5,0.55,0.6,0.65,0.7,0.75,0.8,1},{"F","D","C","C+","B-","B","B+","A-","A","A+"}))))</f>
        <v/>
      </c>
      <c r="AE366" s="1" t="str">
        <f>IF(COUNT($A366)=0,"",IF(AC366="","--",IF(AC366="3E","3E",LOOKUP(AC366/AE$2,{0,0.4,0.45,0.5,0.55,0.6,0.65,0.7,0.75,0.8,1},{0,2,2.25,2.5,2.75,3,3.25,3.5,3.75,4}))))</f>
        <v/>
      </c>
      <c r="AF366" s="2" t="str">
        <f>IF(COUNT($A366)=0,"",IF($A366&lt;&gt;DRAFT!$B368,"ERR",IF(DRAFT!CI368&gt;0,DRAFT!CK368,"")))</f>
        <v/>
      </c>
      <c r="AG366" s="2" t="str">
        <f>IF(COUNT($A366)=0,"",IF(AF366="3E","3E",IF(AF366="","I",LOOKUP(AF366/AH$2,{0,0.4,0.45,0.5,0.55,0.6,0.65,0.7,0.75,0.8,1},{"F","D","C","C+","B-","B","B+","A-","A","A+"}))))</f>
        <v/>
      </c>
      <c r="AH366" s="1" t="str">
        <f>IF(COUNT($A366)=0,"",IF(AF366="","--",IF(AF366="3E","3E",LOOKUP(AF366/AH$2,{0,0.4,0.45,0.5,0.55,0.6,0.65,0.7,0.75,0.8,1},{0,2,2.25,2.5,2.75,3,3.25,3.5,3.75,4}))))</f>
        <v/>
      </c>
      <c r="AI366" s="2" t="str">
        <f>IF($A366&lt;&gt;DRAFT!$B368,"ERR",IF(OR(COUNT($A366)=0,COUNT(DRAFT!CL368:CN368,DRAFT!CP368:CR368)=0),"",CEILING(SUM(DRAFT!CO368,DRAFT!CS368,DRAFT!CT368),1)))</f>
        <v/>
      </c>
      <c r="AJ366" s="2" t="str">
        <f>IF(COUNT($A366)=0,"",IF(AI366="3E","3E",IF(AI366="","I",LOOKUP(AI366/AK$2,{0,0.4,0.45,0.5,0.55,0.6,0.65,0.7,0.75,0.8,1},{"F","D","C","C+","B-","B","B+","A-","A","A+"}))))</f>
        <v/>
      </c>
      <c r="AK366" s="1" t="str">
        <f>IF(COUNT($A366)=0,"",IF(AI366="","--",IF(AI366="3E","3E",LOOKUP(AI366/AK$2,{0,0.4,0.45,0.5,0.55,0.6,0.65,0.7,0.75,0.8,1},{0,2,2.25,2.5,2.75,3,3.25,3.5,3.75,4}))))</f>
        <v/>
      </c>
      <c r="AL366" s="4" t="str">
        <f>IF(OR(COUNT($A366)=0,COUNT(B366:AK366)=0),"",IF(COUNTIF(B366:AK366,"3E")&gt;0,"3E",IF(DRAFT!$A368="R",TRUNC(SUMPRODUCT(RGP,RCP)/TCP,3),TRUNC((SUMPRODUCT(--(IMDGP&gt;0)*IMDGP,IMCP)+CEILING(DRAFT!$DB368*42,0.25))/TCP,3))))</f>
        <v/>
      </c>
      <c r="AM366" s="2" t="str">
        <f>IF(OR(COUNT($A366)=0,COUNT(B366:AK366)=0),"",IF(COUNTIF(B366:AK366,"3E")&gt;0,"3E",IF(DRAFT!$A368="R",SUMPRODUCT(--(RGP&gt;=2),RCP),SUMPRODUCT(--(IMDGP&gt;0),--(IMGP=0),IMCP)+DRAFT!$DC368)))</f>
        <v/>
      </c>
      <c r="AN366" s="67" t="str">
        <f>IF(AL366="3E","3E",IF(COUNT($A366)=0,"",IF(COUNT(AI366)=0,"--",ROUND(((CEILING(DRAFT!$CV368*38,0.25)+CEILING(DRAFT!$CX368*38,0.25)+CEILING(DRAFT!$CZ368*42,0.25)+CEILING($AL366*42,0.25))/160),2))))</f>
        <v/>
      </c>
      <c r="AO366" s="2" t="str">
        <f>IF(AN366="3E","3E",IF(COUNT($A366)=0,"",IF(COUNT(AN366)=0,"I",LOOKUP(AN366,{0,2,2.25,2.5,2.75,3,3.25,3.5,3.75,4},{"F","D","C","C+","B-","B","B+","A-","A","A+"}))))</f>
        <v/>
      </c>
      <c r="AP366" s="2" t="str">
        <f>IF(AN366="3E","3E",IF(OR(COUNT(A366)=0,COUNT(AN366)=0),"",DRAFT!CW368+DRAFT!CY368+DRAFT!DA368+N(TABULATION!AM366)))</f>
        <v/>
      </c>
      <c r="AQ366" s="2" t="str">
        <f>IF(OR(COUNT($A366)=0,COUNT(B366:AK366)=0),"",IF(COUNTIF(B366:AM366,"3E")&gt;0,"3E",IF(AND(DRAFT!$A368="IM",OR($AL366&gt;DRAFT!$DB368,$AM366&gt;DRAFT!$DC368)),"IMPROVED",IF(AND(DRAFT!$A368="IM",$AL366&lt;=DRAFT!$DB368,$AM366&lt;=DRAFT!$DC368),"NOT IMPROVED",IF(AND(DRAFT!CU368="S",AH366&gt;=2,AK366&gt;=2,AN366&gt;=2.5,AP366&gt;=144),"PASS","FAIL")))))</f>
        <v/>
      </c>
      <c r="AR366" s="2" t="str">
        <f t="shared" si="10"/>
        <v/>
      </c>
      <c r="AS366" s="2" t="str">
        <f t="shared" si="11"/>
        <v/>
      </c>
    </row>
    <row r="367" spans="1:45" ht="18.95" customHeight="1" x14ac:dyDescent="0.25">
      <c r="A367" s="3" t="str">
        <f>IF(DRAFT!$B369="","",DRAFT!$B369)</f>
        <v/>
      </c>
      <c r="B367" s="2" t="str">
        <f>IF(COUNT($A367)=0,"",IF($A367&lt;&gt;DRAFT!$B369,"ERR",IF(DRAFT!I369="3E","3E",IF(COUNT(DRAFT!E369,DRAFT!I369)&gt;0,DRAFT!J369,""))))</f>
        <v/>
      </c>
      <c r="C367" s="2" t="str">
        <f>IF(COUNT($A367)=0,"",IF(B367="3E","3E",IF(B367="","I",LOOKUP(B367/D$2,{0,0.4,0.45,0.5,0.55,0.6,0.65,0.7,0.75,0.8,1},{"F","D","C","C+","B-","B","B+","A-","A","A+"}))))</f>
        <v/>
      </c>
      <c r="D367" s="1" t="str">
        <f>IF(COUNT($A367)=0,"",IF(B367="","--",IF(B367="3E","3E",LOOKUP(B367/D$2,{0,0.4,0.45,0.5,0.55,0.6,0.65,0.7,0.75,0.8,1},{0,2,2.25,2.5,2.75,3,3.25,3.5,3.75,4}))))</f>
        <v/>
      </c>
      <c r="E367" s="2" t="str">
        <f>IF(COUNT($A367)=0,"",IF($A367&lt;&gt;DRAFT!$B369,"ERR",IF(DRAFT!R369="3E","3E",IF(COUNT(DRAFT!N369,DRAFT!R369)&gt;0,DRAFT!S369,""))))</f>
        <v/>
      </c>
      <c r="F367" s="2" t="str">
        <f>IF(COUNT($A367)=0,"",IF(E367="3E","3E",IF(E367="","I",LOOKUP(E367/G$2,{0,0.4,0.45,0.5,0.55,0.6,0.65,0.7,0.75,0.8,1},{"F","D","C","C+","B-","B","B+","A-","A","A+"}))))</f>
        <v/>
      </c>
      <c r="G367" s="1" t="str">
        <f>IF(COUNT($A367)=0,"",IF(E367="","--",IF(E367="3E","3E",LOOKUP(E367/G$2,{0,0.4,0.45,0.5,0.55,0.6,0.65,0.7,0.75,0.8,1},{0,2,2.25,2.5,2.75,3,3.25,3.5,3.75,4}))))</f>
        <v/>
      </c>
      <c r="H367" s="2" t="str">
        <f>IF(COUNT($A367)=0,"",IF($A367&lt;&gt;DRAFT!$B369,"ERR",IF(DRAFT!AA369="3E","3E",IF(COUNT(DRAFT!W369,DRAFT!AA369)&gt;0,DRAFT!AB369,""))))</f>
        <v/>
      </c>
      <c r="I367" s="2" t="str">
        <f>IF(COUNT($A367)=0,"",IF(H367="3E","3E",IF(H367="","I",LOOKUP(H367/J$2,{0,0.4,0.45,0.5,0.55,0.6,0.65,0.7,0.75,0.8,1},{"F","D","C","C+","B-","B","B+","A-","A","A+"}))))</f>
        <v/>
      </c>
      <c r="J367" s="1" t="str">
        <f>IF(COUNT($A367)=0,"",IF(H367="","--",IF(H367="3E","3E",LOOKUP(H367/J$2,{0,0.4,0.45,0.5,0.55,0.6,0.65,0.7,0.75,0.8,1},{0,2,2.25,2.5,2.75,3,3.25,3.5,3.75,4}))))</f>
        <v/>
      </c>
      <c r="K367" s="2" t="str">
        <f>IF(COUNT($A367)=0,"",IF($A367&lt;&gt;DRAFT!$B369,"ERR",IF(DRAFT!AJ369="3E","3E",IF(COUNT(DRAFT!AF369,DRAFT!AJ369)&gt;0,DRAFT!AK369,""))))</f>
        <v/>
      </c>
      <c r="L367" s="2" t="str">
        <f>IF(COUNT($A367)=0,"",IF(K367="3E","3E",IF(K367="","I",LOOKUP(K367/M$2,{0,0.4,0.45,0.5,0.55,0.6,0.65,0.7,0.75,0.8,1},{"F","D","C","C+","B-","B","B+","A-","A","A+"}))))</f>
        <v/>
      </c>
      <c r="M367" s="1" t="str">
        <f>IF(COUNT($A367)=0,"",IF(K367="","--",IF(K367="3E","3E",LOOKUP(K367/M$2,{0,0.4,0.45,0.5,0.55,0.6,0.65,0.7,0.75,0.8,1},{0,2,2.25,2.5,2.75,3,3.25,3.5,3.75,4}))))</f>
        <v/>
      </c>
      <c r="N367" s="2" t="str">
        <f>IF(COUNT($A367)=0,"",IF($A367&lt;&gt;DRAFT!$B369,"ERR",IF(DRAFT!AS369="3E","3E",IF(COUNT(DRAFT!AO369,DRAFT!AS369)&gt;0,DRAFT!AT369,""))))</f>
        <v/>
      </c>
      <c r="O367" s="2" t="str">
        <f>IF(COUNT($A367)=0,"",IF(N367="3E","3E",IF(N367="","I",LOOKUP(N367/P$2,{0,0.4,0.45,0.5,0.55,0.6,0.65,0.7,0.75,0.8,1},{"F","D","C","C+","B-","B","B+","A-","A","A+"}))))</f>
        <v/>
      </c>
      <c r="P367" s="1" t="str">
        <f>IF(COUNT($A367)=0,"",IF(N367="","--",IF(N367="3E","3E",LOOKUP(N367/P$2,{0,0.4,0.45,0.5,0.55,0.6,0.65,0.7,0.75,0.8,1},{0,2,2.25,2.5,2.75,3,3.25,3.5,3.75,4}))))</f>
        <v/>
      </c>
      <c r="Q367" s="2" t="str">
        <f>IF(COUNT($A367)=0,"",IF($A367&lt;&gt;DRAFT!$B369,"ERR",IF(DRAFT!BB369="3E","3E",IF(COUNT(DRAFT!AX369,DRAFT!BB369)&gt;0,DRAFT!BC369,""))))</f>
        <v/>
      </c>
      <c r="R367" s="2" t="str">
        <f>IF(COUNT($A367)=0,"",IF(Q367="3E","3E",IF(Q367="","I",LOOKUP(Q367/S$2,{0,0.4,0.45,0.5,0.55,0.6,0.65,0.7,0.75,0.8,1},{"F","D","C","C+","B-","B","B+","A-","A","A+"}))))</f>
        <v/>
      </c>
      <c r="S367" s="1" t="str">
        <f>IF(COUNT($A367)=0,"",IF(Q367="","--",IF(Q367="3E","3E",LOOKUP(Q367/S$2,{0,0.4,0.45,0.5,0.55,0.6,0.65,0.7,0.75,0.8,1},{0,2,2.25,2.5,2.75,3,3.25,3.5,3.75,4}))))</f>
        <v/>
      </c>
      <c r="T367" s="2" t="str">
        <f>IF(COUNT($A367)=0,"",IF($A367&lt;&gt;DRAFT!$B369,"ERR",IF(DRAFT!BK369="3E","3E",IF(COUNT(DRAFT!BG369,DRAFT!BK369)&gt;0,DRAFT!BL369,""))))</f>
        <v/>
      </c>
      <c r="U367" s="2" t="str">
        <f>IF(COUNT($A367)=0,"",IF(T367="3E","3E",IF(T367="","I",LOOKUP(T367/V$2,{0,0.4,0.45,0.5,0.55,0.6,0.65,0.7,0.75,0.8,1},{"F","D","C","C+","B-","B","B+","A-","A","A+"}))))</f>
        <v/>
      </c>
      <c r="V367" s="1" t="str">
        <f>IF(COUNT($A367)=0,"",IF(T367="","--",IF(T367="3E","3E",LOOKUP(T367/V$2,{0,0.4,0.45,0.5,0.55,0.6,0.65,0.7,0.75,0.8,1},{0,2,2.25,2.5,2.75,3,3.25,3.5,3.75,4}))))</f>
        <v/>
      </c>
      <c r="W367" s="2" t="str">
        <f>IF(COUNT($A367)=0,"",IF($A367&lt;&gt;DRAFT!$B369,"ERR",IF(DRAFT!BT369="3E","3E",IF(COUNT(DRAFT!BP369,DRAFT!BT369)&gt;0,DRAFT!BU369,""))))</f>
        <v/>
      </c>
      <c r="X367" s="2" t="str">
        <f>IF(COUNT($A367)=0,"",IF(W367="3E","3E",IF(W367="","I",LOOKUP(W367/Y$2,{0,0.4,0.45,0.5,0.55,0.6,0.65,0.7,0.75,0.8,1},{"F","D","C","C+","B-","B","B+","A-","A","A+"}))))</f>
        <v/>
      </c>
      <c r="Y367" s="1" t="str">
        <f>IF(COUNT($A367)=0,"",IF(W367="","--",IF(W367="3E","3E",LOOKUP(W367/Y$2,{0,0.4,0.45,0.5,0.55,0.6,0.65,0.7,0.75,0.8,1},{0,2,2.25,2.5,2.75,3,3.25,3.5,3.75,4}))))</f>
        <v/>
      </c>
      <c r="Z367" s="2" t="str">
        <f>IF(COUNT($A367)=0,"",IF($A367&lt;&gt;DRAFT!$B369,"ERR",IF(DRAFT!CC369="3E","3E",IF(COUNT(DRAFT!BY369,DRAFT!CC369)&gt;0,DRAFT!CD369,""))))</f>
        <v/>
      </c>
      <c r="AA367" s="2" t="str">
        <f>IF(COUNT($A367)=0,"",IF(Z367="3E","3E",IF(Z367="","I",LOOKUP(Z367/AB$2,{0,0.4,0.45,0.5,0.55,0.6,0.65,0.7,0.75,0.8,1},{"F","D","C","C+","B-","B","B+","A-","A","A+"}))))</f>
        <v/>
      </c>
      <c r="AB367" s="1" t="str">
        <f>IF(COUNT($A367)=0,"",IF(Z367="","--",IF(Z367="3E","3E",LOOKUP(Z367/AB$2,{0,0.4,0.45,0.5,0.55,0.6,0.65,0.7,0.75,0.8,1},{0,2,2.25,2.5,2.75,3,3.25,3.5,3.75,4}))))</f>
        <v/>
      </c>
      <c r="AC367" s="2" t="str">
        <f>IF(COUNT($A367)=0,"",IF($A367&lt;&gt;DRAFT!$B369,"ERR",IF(DRAFT!CF369&gt;0,DRAFT!CF369,"")))</f>
        <v/>
      </c>
      <c r="AD367" s="2" t="str">
        <f>IF(COUNT($A367)=0,"",IF(AC367="3E","3E",IF(AC367="","I",LOOKUP(AC367/AE$2,{0,0.4,0.45,0.5,0.55,0.6,0.65,0.7,0.75,0.8,1},{"F","D","C","C+","B-","B","B+","A-","A","A+"}))))</f>
        <v/>
      </c>
      <c r="AE367" s="1" t="str">
        <f>IF(COUNT($A367)=0,"",IF(AC367="","--",IF(AC367="3E","3E",LOOKUP(AC367/AE$2,{0,0.4,0.45,0.5,0.55,0.6,0.65,0.7,0.75,0.8,1},{0,2,2.25,2.5,2.75,3,3.25,3.5,3.75,4}))))</f>
        <v/>
      </c>
      <c r="AF367" s="2" t="str">
        <f>IF(COUNT($A367)=0,"",IF($A367&lt;&gt;DRAFT!$B369,"ERR",IF(DRAFT!CI369&gt;0,DRAFT!CK369,"")))</f>
        <v/>
      </c>
      <c r="AG367" s="2" t="str">
        <f>IF(COUNT($A367)=0,"",IF(AF367="3E","3E",IF(AF367="","I",LOOKUP(AF367/AH$2,{0,0.4,0.45,0.5,0.55,0.6,0.65,0.7,0.75,0.8,1},{"F","D","C","C+","B-","B","B+","A-","A","A+"}))))</f>
        <v/>
      </c>
      <c r="AH367" s="1" t="str">
        <f>IF(COUNT($A367)=0,"",IF(AF367="","--",IF(AF367="3E","3E",LOOKUP(AF367/AH$2,{0,0.4,0.45,0.5,0.55,0.6,0.65,0.7,0.75,0.8,1},{0,2,2.25,2.5,2.75,3,3.25,3.5,3.75,4}))))</f>
        <v/>
      </c>
      <c r="AI367" s="2" t="str">
        <f>IF($A367&lt;&gt;DRAFT!$B369,"ERR",IF(OR(COUNT($A367)=0,COUNT(DRAFT!CL369:CN369,DRAFT!CP369:CR369)=0),"",CEILING(SUM(DRAFT!CO369,DRAFT!CS369,DRAFT!CT369),1)))</f>
        <v/>
      </c>
      <c r="AJ367" s="2" t="str">
        <f>IF(COUNT($A367)=0,"",IF(AI367="3E","3E",IF(AI367="","I",LOOKUP(AI367/AK$2,{0,0.4,0.45,0.5,0.55,0.6,0.65,0.7,0.75,0.8,1},{"F","D","C","C+","B-","B","B+","A-","A","A+"}))))</f>
        <v/>
      </c>
      <c r="AK367" s="1" t="str">
        <f>IF(COUNT($A367)=0,"",IF(AI367="","--",IF(AI367="3E","3E",LOOKUP(AI367/AK$2,{0,0.4,0.45,0.5,0.55,0.6,0.65,0.7,0.75,0.8,1},{0,2,2.25,2.5,2.75,3,3.25,3.5,3.75,4}))))</f>
        <v/>
      </c>
      <c r="AL367" s="4" t="str">
        <f>IF(OR(COUNT($A367)=0,COUNT(B367:AK367)=0),"",IF(COUNTIF(B367:AK367,"3E")&gt;0,"3E",IF(DRAFT!$A369="R",TRUNC(SUMPRODUCT(RGP,RCP)/TCP,3),TRUNC((SUMPRODUCT(--(IMDGP&gt;0)*IMDGP,IMCP)+CEILING(DRAFT!$DB369*42,0.25))/TCP,3))))</f>
        <v/>
      </c>
      <c r="AM367" s="2" t="str">
        <f>IF(OR(COUNT($A367)=0,COUNT(B367:AK367)=0),"",IF(COUNTIF(B367:AK367,"3E")&gt;0,"3E",IF(DRAFT!$A369="R",SUMPRODUCT(--(RGP&gt;=2),RCP),SUMPRODUCT(--(IMDGP&gt;0),--(IMGP=0),IMCP)+DRAFT!$DC369)))</f>
        <v/>
      </c>
      <c r="AN367" s="67" t="str">
        <f>IF(AL367="3E","3E",IF(COUNT($A367)=0,"",IF(COUNT(AI367)=0,"--",ROUND(((CEILING(DRAFT!$CV369*38,0.25)+CEILING(DRAFT!$CX369*38,0.25)+CEILING(DRAFT!$CZ369*42,0.25)+CEILING($AL367*42,0.25))/160),2))))</f>
        <v/>
      </c>
      <c r="AO367" s="2" t="str">
        <f>IF(AN367="3E","3E",IF(COUNT($A367)=0,"",IF(COUNT(AN367)=0,"I",LOOKUP(AN367,{0,2,2.25,2.5,2.75,3,3.25,3.5,3.75,4},{"F","D","C","C+","B-","B","B+","A-","A","A+"}))))</f>
        <v/>
      </c>
      <c r="AP367" s="2" t="str">
        <f>IF(AN367="3E","3E",IF(OR(COUNT(A367)=0,COUNT(AN367)=0),"",DRAFT!CW369+DRAFT!CY369+DRAFT!DA369+N(TABULATION!AM367)))</f>
        <v/>
      </c>
      <c r="AQ367" s="2" t="str">
        <f>IF(OR(COUNT($A367)=0,COUNT(B367:AK367)=0),"",IF(COUNTIF(B367:AM367,"3E")&gt;0,"3E",IF(AND(DRAFT!$A369="IM",OR($AL367&gt;DRAFT!$DB369,$AM367&gt;DRAFT!$DC369)),"IMPROVED",IF(AND(DRAFT!$A369="IM",$AL367&lt;=DRAFT!$DB369,$AM367&lt;=DRAFT!$DC369),"NOT IMPROVED",IF(AND(DRAFT!CU369="S",AH367&gt;=2,AK367&gt;=2,AN367&gt;=2.5,AP367&gt;=144),"PASS","FAIL")))))</f>
        <v/>
      </c>
      <c r="AR367" s="2" t="str">
        <f t="shared" si="10"/>
        <v/>
      </c>
      <c r="AS367" s="2" t="str">
        <f t="shared" si="11"/>
        <v/>
      </c>
    </row>
    <row r="368" spans="1:45" ht="18.95" customHeight="1" x14ac:dyDescent="0.25">
      <c r="A368" s="3" t="str">
        <f>IF(DRAFT!$B370="","",DRAFT!$B370)</f>
        <v/>
      </c>
      <c r="B368" s="2" t="str">
        <f>IF(COUNT($A368)=0,"",IF($A368&lt;&gt;DRAFT!$B370,"ERR",IF(DRAFT!I370="3E","3E",IF(COUNT(DRAFT!E370,DRAFT!I370)&gt;0,DRAFT!J370,""))))</f>
        <v/>
      </c>
      <c r="C368" s="2" t="str">
        <f>IF(COUNT($A368)=0,"",IF(B368="3E","3E",IF(B368="","I",LOOKUP(B368/D$2,{0,0.4,0.45,0.5,0.55,0.6,0.65,0.7,0.75,0.8,1},{"F","D","C","C+","B-","B","B+","A-","A","A+"}))))</f>
        <v/>
      </c>
      <c r="D368" s="1" t="str">
        <f>IF(COUNT($A368)=0,"",IF(B368="","--",IF(B368="3E","3E",LOOKUP(B368/D$2,{0,0.4,0.45,0.5,0.55,0.6,0.65,0.7,0.75,0.8,1},{0,2,2.25,2.5,2.75,3,3.25,3.5,3.75,4}))))</f>
        <v/>
      </c>
      <c r="E368" s="2" t="str">
        <f>IF(COUNT($A368)=0,"",IF($A368&lt;&gt;DRAFT!$B370,"ERR",IF(DRAFT!R370="3E","3E",IF(COUNT(DRAFT!N370,DRAFT!R370)&gt;0,DRAFT!S370,""))))</f>
        <v/>
      </c>
      <c r="F368" s="2" t="str">
        <f>IF(COUNT($A368)=0,"",IF(E368="3E","3E",IF(E368="","I",LOOKUP(E368/G$2,{0,0.4,0.45,0.5,0.55,0.6,0.65,0.7,0.75,0.8,1},{"F","D","C","C+","B-","B","B+","A-","A","A+"}))))</f>
        <v/>
      </c>
      <c r="G368" s="1" t="str">
        <f>IF(COUNT($A368)=0,"",IF(E368="","--",IF(E368="3E","3E",LOOKUP(E368/G$2,{0,0.4,0.45,0.5,0.55,0.6,0.65,0.7,0.75,0.8,1},{0,2,2.25,2.5,2.75,3,3.25,3.5,3.75,4}))))</f>
        <v/>
      </c>
      <c r="H368" s="2" t="str">
        <f>IF(COUNT($A368)=0,"",IF($A368&lt;&gt;DRAFT!$B370,"ERR",IF(DRAFT!AA370="3E","3E",IF(COUNT(DRAFT!W370,DRAFT!AA370)&gt;0,DRAFT!AB370,""))))</f>
        <v/>
      </c>
      <c r="I368" s="2" t="str">
        <f>IF(COUNT($A368)=0,"",IF(H368="3E","3E",IF(H368="","I",LOOKUP(H368/J$2,{0,0.4,0.45,0.5,0.55,0.6,0.65,0.7,0.75,0.8,1},{"F","D","C","C+","B-","B","B+","A-","A","A+"}))))</f>
        <v/>
      </c>
      <c r="J368" s="1" t="str">
        <f>IF(COUNT($A368)=0,"",IF(H368="","--",IF(H368="3E","3E",LOOKUP(H368/J$2,{0,0.4,0.45,0.5,0.55,0.6,0.65,0.7,0.75,0.8,1},{0,2,2.25,2.5,2.75,3,3.25,3.5,3.75,4}))))</f>
        <v/>
      </c>
      <c r="K368" s="2" t="str">
        <f>IF(COUNT($A368)=0,"",IF($A368&lt;&gt;DRAFT!$B370,"ERR",IF(DRAFT!AJ370="3E","3E",IF(COUNT(DRAFT!AF370,DRAFT!AJ370)&gt;0,DRAFT!AK370,""))))</f>
        <v/>
      </c>
      <c r="L368" s="2" t="str">
        <f>IF(COUNT($A368)=0,"",IF(K368="3E","3E",IF(K368="","I",LOOKUP(K368/M$2,{0,0.4,0.45,0.5,0.55,0.6,0.65,0.7,0.75,0.8,1},{"F","D","C","C+","B-","B","B+","A-","A","A+"}))))</f>
        <v/>
      </c>
      <c r="M368" s="1" t="str">
        <f>IF(COUNT($A368)=0,"",IF(K368="","--",IF(K368="3E","3E",LOOKUP(K368/M$2,{0,0.4,0.45,0.5,0.55,0.6,0.65,0.7,0.75,0.8,1},{0,2,2.25,2.5,2.75,3,3.25,3.5,3.75,4}))))</f>
        <v/>
      </c>
      <c r="N368" s="2" t="str">
        <f>IF(COUNT($A368)=0,"",IF($A368&lt;&gt;DRAFT!$B370,"ERR",IF(DRAFT!AS370="3E","3E",IF(COUNT(DRAFT!AO370,DRAFT!AS370)&gt;0,DRAFT!AT370,""))))</f>
        <v/>
      </c>
      <c r="O368" s="2" t="str">
        <f>IF(COUNT($A368)=0,"",IF(N368="3E","3E",IF(N368="","I",LOOKUP(N368/P$2,{0,0.4,0.45,0.5,0.55,0.6,0.65,0.7,0.75,0.8,1},{"F","D","C","C+","B-","B","B+","A-","A","A+"}))))</f>
        <v/>
      </c>
      <c r="P368" s="1" t="str">
        <f>IF(COUNT($A368)=0,"",IF(N368="","--",IF(N368="3E","3E",LOOKUP(N368/P$2,{0,0.4,0.45,0.5,0.55,0.6,0.65,0.7,0.75,0.8,1},{0,2,2.25,2.5,2.75,3,3.25,3.5,3.75,4}))))</f>
        <v/>
      </c>
      <c r="Q368" s="2" t="str">
        <f>IF(COUNT($A368)=0,"",IF($A368&lt;&gt;DRAFT!$B370,"ERR",IF(DRAFT!BB370="3E","3E",IF(COUNT(DRAFT!AX370,DRAFT!BB370)&gt;0,DRAFT!BC370,""))))</f>
        <v/>
      </c>
      <c r="R368" s="2" t="str">
        <f>IF(COUNT($A368)=0,"",IF(Q368="3E","3E",IF(Q368="","I",LOOKUP(Q368/S$2,{0,0.4,0.45,0.5,0.55,0.6,0.65,0.7,0.75,0.8,1},{"F","D","C","C+","B-","B","B+","A-","A","A+"}))))</f>
        <v/>
      </c>
      <c r="S368" s="1" t="str">
        <f>IF(COUNT($A368)=0,"",IF(Q368="","--",IF(Q368="3E","3E",LOOKUP(Q368/S$2,{0,0.4,0.45,0.5,0.55,0.6,0.65,0.7,0.75,0.8,1},{0,2,2.25,2.5,2.75,3,3.25,3.5,3.75,4}))))</f>
        <v/>
      </c>
      <c r="T368" s="2" t="str">
        <f>IF(COUNT($A368)=0,"",IF($A368&lt;&gt;DRAFT!$B370,"ERR",IF(DRAFT!BK370="3E","3E",IF(COUNT(DRAFT!BG370,DRAFT!BK370)&gt;0,DRAFT!BL370,""))))</f>
        <v/>
      </c>
      <c r="U368" s="2" t="str">
        <f>IF(COUNT($A368)=0,"",IF(T368="3E","3E",IF(T368="","I",LOOKUP(T368/V$2,{0,0.4,0.45,0.5,0.55,0.6,0.65,0.7,0.75,0.8,1},{"F","D","C","C+","B-","B","B+","A-","A","A+"}))))</f>
        <v/>
      </c>
      <c r="V368" s="1" t="str">
        <f>IF(COUNT($A368)=0,"",IF(T368="","--",IF(T368="3E","3E",LOOKUP(T368/V$2,{0,0.4,0.45,0.5,0.55,0.6,0.65,0.7,0.75,0.8,1},{0,2,2.25,2.5,2.75,3,3.25,3.5,3.75,4}))))</f>
        <v/>
      </c>
      <c r="W368" s="2" t="str">
        <f>IF(COUNT($A368)=0,"",IF($A368&lt;&gt;DRAFT!$B370,"ERR",IF(DRAFT!BT370="3E","3E",IF(COUNT(DRAFT!BP370,DRAFT!BT370)&gt;0,DRAFT!BU370,""))))</f>
        <v/>
      </c>
      <c r="X368" s="2" t="str">
        <f>IF(COUNT($A368)=0,"",IF(W368="3E","3E",IF(W368="","I",LOOKUP(W368/Y$2,{0,0.4,0.45,0.5,0.55,0.6,0.65,0.7,0.75,0.8,1},{"F","D","C","C+","B-","B","B+","A-","A","A+"}))))</f>
        <v/>
      </c>
      <c r="Y368" s="1" t="str">
        <f>IF(COUNT($A368)=0,"",IF(W368="","--",IF(W368="3E","3E",LOOKUP(W368/Y$2,{0,0.4,0.45,0.5,0.55,0.6,0.65,0.7,0.75,0.8,1},{0,2,2.25,2.5,2.75,3,3.25,3.5,3.75,4}))))</f>
        <v/>
      </c>
      <c r="Z368" s="2" t="str">
        <f>IF(COUNT($A368)=0,"",IF($A368&lt;&gt;DRAFT!$B370,"ERR",IF(DRAFT!CC370="3E","3E",IF(COUNT(DRAFT!BY370,DRAFT!CC370)&gt;0,DRAFT!CD370,""))))</f>
        <v/>
      </c>
      <c r="AA368" s="2" t="str">
        <f>IF(COUNT($A368)=0,"",IF(Z368="3E","3E",IF(Z368="","I",LOOKUP(Z368/AB$2,{0,0.4,0.45,0.5,0.55,0.6,0.65,0.7,0.75,0.8,1},{"F","D","C","C+","B-","B","B+","A-","A","A+"}))))</f>
        <v/>
      </c>
      <c r="AB368" s="1" t="str">
        <f>IF(COUNT($A368)=0,"",IF(Z368="","--",IF(Z368="3E","3E",LOOKUP(Z368/AB$2,{0,0.4,0.45,0.5,0.55,0.6,0.65,0.7,0.75,0.8,1},{0,2,2.25,2.5,2.75,3,3.25,3.5,3.75,4}))))</f>
        <v/>
      </c>
      <c r="AC368" s="2" t="str">
        <f>IF(COUNT($A368)=0,"",IF($A368&lt;&gt;DRAFT!$B370,"ERR",IF(DRAFT!CF370&gt;0,DRAFT!CF370,"")))</f>
        <v/>
      </c>
      <c r="AD368" s="2" t="str">
        <f>IF(COUNT($A368)=0,"",IF(AC368="3E","3E",IF(AC368="","I",LOOKUP(AC368/AE$2,{0,0.4,0.45,0.5,0.55,0.6,0.65,0.7,0.75,0.8,1},{"F","D","C","C+","B-","B","B+","A-","A","A+"}))))</f>
        <v/>
      </c>
      <c r="AE368" s="1" t="str">
        <f>IF(COUNT($A368)=0,"",IF(AC368="","--",IF(AC368="3E","3E",LOOKUP(AC368/AE$2,{0,0.4,0.45,0.5,0.55,0.6,0.65,0.7,0.75,0.8,1},{0,2,2.25,2.5,2.75,3,3.25,3.5,3.75,4}))))</f>
        <v/>
      </c>
      <c r="AF368" s="2" t="str">
        <f>IF(COUNT($A368)=0,"",IF($A368&lt;&gt;DRAFT!$B370,"ERR",IF(DRAFT!CI370&gt;0,DRAFT!CK370,"")))</f>
        <v/>
      </c>
      <c r="AG368" s="2" t="str">
        <f>IF(COUNT($A368)=0,"",IF(AF368="3E","3E",IF(AF368="","I",LOOKUP(AF368/AH$2,{0,0.4,0.45,0.5,0.55,0.6,0.65,0.7,0.75,0.8,1},{"F","D","C","C+","B-","B","B+","A-","A","A+"}))))</f>
        <v/>
      </c>
      <c r="AH368" s="1" t="str">
        <f>IF(COUNT($A368)=0,"",IF(AF368="","--",IF(AF368="3E","3E",LOOKUP(AF368/AH$2,{0,0.4,0.45,0.5,0.55,0.6,0.65,0.7,0.75,0.8,1},{0,2,2.25,2.5,2.75,3,3.25,3.5,3.75,4}))))</f>
        <v/>
      </c>
      <c r="AI368" s="2" t="str">
        <f>IF($A368&lt;&gt;DRAFT!$B370,"ERR",IF(OR(COUNT($A368)=0,COUNT(DRAFT!CL370:CN370,DRAFT!CP370:CR370)=0),"",CEILING(SUM(DRAFT!CO370,DRAFT!CS370,DRAFT!CT370),1)))</f>
        <v/>
      </c>
      <c r="AJ368" s="2" t="str">
        <f>IF(COUNT($A368)=0,"",IF(AI368="3E","3E",IF(AI368="","I",LOOKUP(AI368/AK$2,{0,0.4,0.45,0.5,0.55,0.6,0.65,0.7,0.75,0.8,1},{"F","D","C","C+","B-","B","B+","A-","A","A+"}))))</f>
        <v/>
      </c>
      <c r="AK368" s="1" t="str">
        <f>IF(COUNT($A368)=0,"",IF(AI368="","--",IF(AI368="3E","3E",LOOKUP(AI368/AK$2,{0,0.4,0.45,0.5,0.55,0.6,0.65,0.7,0.75,0.8,1},{0,2,2.25,2.5,2.75,3,3.25,3.5,3.75,4}))))</f>
        <v/>
      </c>
      <c r="AL368" s="4" t="str">
        <f>IF(OR(COUNT($A368)=0,COUNT(B368:AK368)=0),"",IF(COUNTIF(B368:AK368,"3E")&gt;0,"3E",IF(DRAFT!$A370="R",TRUNC(SUMPRODUCT(RGP,RCP)/TCP,3),TRUNC((SUMPRODUCT(--(IMDGP&gt;0)*IMDGP,IMCP)+CEILING(DRAFT!$DB370*42,0.25))/TCP,3))))</f>
        <v/>
      </c>
      <c r="AM368" s="2" t="str">
        <f>IF(OR(COUNT($A368)=0,COUNT(B368:AK368)=0),"",IF(COUNTIF(B368:AK368,"3E")&gt;0,"3E",IF(DRAFT!$A370="R",SUMPRODUCT(--(RGP&gt;=2),RCP),SUMPRODUCT(--(IMDGP&gt;0),--(IMGP=0),IMCP)+DRAFT!$DC370)))</f>
        <v/>
      </c>
      <c r="AN368" s="67" t="str">
        <f>IF(AL368="3E","3E",IF(COUNT($A368)=0,"",IF(COUNT(AI368)=0,"--",ROUND(((CEILING(DRAFT!$CV370*38,0.25)+CEILING(DRAFT!$CX370*38,0.25)+CEILING(DRAFT!$CZ370*42,0.25)+CEILING($AL368*42,0.25))/160),2))))</f>
        <v/>
      </c>
      <c r="AO368" s="2" t="str">
        <f>IF(AN368="3E","3E",IF(COUNT($A368)=0,"",IF(COUNT(AN368)=0,"I",LOOKUP(AN368,{0,2,2.25,2.5,2.75,3,3.25,3.5,3.75,4},{"F","D","C","C+","B-","B","B+","A-","A","A+"}))))</f>
        <v/>
      </c>
      <c r="AP368" s="2" t="str">
        <f>IF(AN368="3E","3E",IF(OR(COUNT(A368)=0,COUNT(AN368)=0),"",DRAFT!CW370+DRAFT!CY370+DRAFT!DA370+N(TABULATION!AM368)))</f>
        <v/>
      </c>
      <c r="AQ368" s="2" t="str">
        <f>IF(OR(COUNT($A368)=0,COUNT(B368:AK368)=0),"",IF(COUNTIF(B368:AM368,"3E")&gt;0,"3E",IF(AND(DRAFT!$A370="IM",OR($AL368&gt;DRAFT!$DB370,$AM368&gt;DRAFT!$DC370)),"IMPROVED",IF(AND(DRAFT!$A370="IM",$AL368&lt;=DRAFT!$DB370,$AM368&lt;=DRAFT!$DC370),"NOT IMPROVED",IF(AND(DRAFT!CU370="S",AH368&gt;=2,AK368&gt;=2,AN368&gt;=2.5,AP368&gt;=144),"PASS","FAIL")))))</f>
        <v/>
      </c>
      <c r="AR368" s="2" t="str">
        <f t="shared" si="10"/>
        <v/>
      </c>
      <c r="AS368" s="2" t="str">
        <f t="shared" si="11"/>
        <v/>
      </c>
    </row>
    <row r="369" spans="1:45" ht="18.95" customHeight="1" x14ac:dyDescent="0.25">
      <c r="A369" s="3" t="str">
        <f>IF(DRAFT!$B371="","",DRAFT!$B371)</f>
        <v/>
      </c>
      <c r="B369" s="2" t="str">
        <f>IF(COUNT($A369)=0,"",IF($A369&lt;&gt;DRAFT!$B371,"ERR",IF(DRAFT!I371="3E","3E",IF(COUNT(DRAFT!E371,DRAFT!I371)&gt;0,DRAFT!J371,""))))</f>
        <v/>
      </c>
      <c r="C369" s="2" t="str">
        <f>IF(COUNT($A369)=0,"",IF(B369="3E","3E",IF(B369="","I",LOOKUP(B369/D$2,{0,0.4,0.45,0.5,0.55,0.6,0.65,0.7,0.75,0.8,1},{"F","D","C","C+","B-","B","B+","A-","A","A+"}))))</f>
        <v/>
      </c>
      <c r="D369" s="1" t="str">
        <f>IF(COUNT($A369)=0,"",IF(B369="","--",IF(B369="3E","3E",LOOKUP(B369/D$2,{0,0.4,0.45,0.5,0.55,0.6,0.65,0.7,0.75,0.8,1},{0,2,2.25,2.5,2.75,3,3.25,3.5,3.75,4}))))</f>
        <v/>
      </c>
      <c r="E369" s="2" t="str">
        <f>IF(COUNT($A369)=0,"",IF($A369&lt;&gt;DRAFT!$B371,"ERR",IF(DRAFT!R371="3E","3E",IF(COUNT(DRAFT!N371,DRAFT!R371)&gt;0,DRAFT!S371,""))))</f>
        <v/>
      </c>
      <c r="F369" s="2" t="str">
        <f>IF(COUNT($A369)=0,"",IF(E369="3E","3E",IF(E369="","I",LOOKUP(E369/G$2,{0,0.4,0.45,0.5,0.55,0.6,0.65,0.7,0.75,0.8,1},{"F","D","C","C+","B-","B","B+","A-","A","A+"}))))</f>
        <v/>
      </c>
      <c r="G369" s="1" t="str">
        <f>IF(COUNT($A369)=0,"",IF(E369="","--",IF(E369="3E","3E",LOOKUP(E369/G$2,{0,0.4,0.45,0.5,0.55,0.6,0.65,0.7,0.75,0.8,1},{0,2,2.25,2.5,2.75,3,3.25,3.5,3.75,4}))))</f>
        <v/>
      </c>
      <c r="H369" s="2" t="str">
        <f>IF(COUNT($A369)=0,"",IF($A369&lt;&gt;DRAFT!$B371,"ERR",IF(DRAFT!AA371="3E","3E",IF(COUNT(DRAFT!W371,DRAFT!AA371)&gt;0,DRAFT!AB371,""))))</f>
        <v/>
      </c>
      <c r="I369" s="2" t="str">
        <f>IF(COUNT($A369)=0,"",IF(H369="3E","3E",IF(H369="","I",LOOKUP(H369/J$2,{0,0.4,0.45,0.5,0.55,0.6,0.65,0.7,0.75,0.8,1},{"F","D","C","C+","B-","B","B+","A-","A","A+"}))))</f>
        <v/>
      </c>
      <c r="J369" s="1" t="str">
        <f>IF(COUNT($A369)=0,"",IF(H369="","--",IF(H369="3E","3E",LOOKUP(H369/J$2,{0,0.4,0.45,0.5,0.55,0.6,0.65,0.7,0.75,0.8,1},{0,2,2.25,2.5,2.75,3,3.25,3.5,3.75,4}))))</f>
        <v/>
      </c>
      <c r="K369" s="2" t="str">
        <f>IF(COUNT($A369)=0,"",IF($A369&lt;&gt;DRAFT!$B371,"ERR",IF(DRAFT!AJ371="3E","3E",IF(COUNT(DRAFT!AF371,DRAFT!AJ371)&gt;0,DRAFT!AK371,""))))</f>
        <v/>
      </c>
      <c r="L369" s="2" t="str">
        <f>IF(COUNT($A369)=0,"",IF(K369="3E","3E",IF(K369="","I",LOOKUP(K369/M$2,{0,0.4,0.45,0.5,0.55,0.6,0.65,0.7,0.75,0.8,1},{"F","D","C","C+","B-","B","B+","A-","A","A+"}))))</f>
        <v/>
      </c>
      <c r="M369" s="1" t="str">
        <f>IF(COUNT($A369)=0,"",IF(K369="","--",IF(K369="3E","3E",LOOKUP(K369/M$2,{0,0.4,0.45,0.5,0.55,0.6,0.65,0.7,0.75,0.8,1},{0,2,2.25,2.5,2.75,3,3.25,3.5,3.75,4}))))</f>
        <v/>
      </c>
      <c r="N369" s="2" t="str">
        <f>IF(COUNT($A369)=0,"",IF($A369&lt;&gt;DRAFT!$B371,"ERR",IF(DRAFT!AS371="3E","3E",IF(COUNT(DRAFT!AO371,DRAFT!AS371)&gt;0,DRAFT!AT371,""))))</f>
        <v/>
      </c>
      <c r="O369" s="2" t="str">
        <f>IF(COUNT($A369)=0,"",IF(N369="3E","3E",IF(N369="","I",LOOKUP(N369/P$2,{0,0.4,0.45,0.5,0.55,0.6,0.65,0.7,0.75,0.8,1},{"F","D","C","C+","B-","B","B+","A-","A","A+"}))))</f>
        <v/>
      </c>
      <c r="P369" s="1" t="str">
        <f>IF(COUNT($A369)=0,"",IF(N369="","--",IF(N369="3E","3E",LOOKUP(N369/P$2,{0,0.4,0.45,0.5,0.55,0.6,0.65,0.7,0.75,0.8,1},{0,2,2.25,2.5,2.75,3,3.25,3.5,3.75,4}))))</f>
        <v/>
      </c>
      <c r="Q369" s="2" t="str">
        <f>IF(COUNT($A369)=0,"",IF($A369&lt;&gt;DRAFT!$B371,"ERR",IF(DRAFT!BB371="3E","3E",IF(COUNT(DRAFT!AX371,DRAFT!BB371)&gt;0,DRAFT!BC371,""))))</f>
        <v/>
      </c>
      <c r="R369" s="2" t="str">
        <f>IF(COUNT($A369)=0,"",IF(Q369="3E","3E",IF(Q369="","I",LOOKUP(Q369/S$2,{0,0.4,0.45,0.5,0.55,0.6,0.65,0.7,0.75,0.8,1},{"F","D","C","C+","B-","B","B+","A-","A","A+"}))))</f>
        <v/>
      </c>
      <c r="S369" s="1" t="str">
        <f>IF(COUNT($A369)=0,"",IF(Q369="","--",IF(Q369="3E","3E",LOOKUP(Q369/S$2,{0,0.4,0.45,0.5,0.55,0.6,0.65,0.7,0.75,0.8,1},{0,2,2.25,2.5,2.75,3,3.25,3.5,3.75,4}))))</f>
        <v/>
      </c>
      <c r="T369" s="2" t="str">
        <f>IF(COUNT($A369)=0,"",IF($A369&lt;&gt;DRAFT!$B371,"ERR",IF(DRAFT!BK371="3E","3E",IF(COUNT(DRAFT!BG371,DRAFT!BK371)&gt;0,DRAFT!BL371,""))))</f>
        <v/>
      </c>
      <c r="U369" s="2" t="str">
        <f>IF(COUNT($A369)=0,"",IF(T369="3E","3E",IF(T369="","I",LOOKUP(T369/V$2,{0,0.4,0.45,0.5,0.55,0.6,0.65,0.7,0.75,0.8,1},{"F","D","C","C+","B-","B","B+","A-","A","A+"}))))</f>
        <v/>
      </c>
      <c r="V369" s="1" t="str">
        <f>IF(COUNT($A369)=0,"",IF(T369="","--",IF(T369="3E","3E",LOOKUP(T369/V$2,{0,0.4,0.45,0.5,0.55,0.6,0.65,0.7,0.75,0.8,1},{0,2,2.25,2.5,2.75,3,3.25,3.5,3.75,4}))))</f>
        <v/>
      </c>
      <c r="W369" s="2" t="str">
        <f>IF(COUNT($A369)=0,"",IF($A369&lt;&gt;DRAFT!$B371,"ERR",IF(DRAFT!BT371="3E","3E",IF(COUNT(DRAFT!BP371,DRAFT!BT371)&gt;0,DRAFT!BU371,""))))</f>
        <v/>
      </c>
      <c r="X369" s="2" t="str">
        <f>IF(COUNT($A369)=0,"",IF(W369="3E","3E",IF(W369="","I",LOOKUP(W369/Y$2,{0,0.4,0.45,0.5,0.55,0.6,0.65,0.7,0.75,0.8,1},{"F","D","C","C+","B-","B","B+","A-","A","A+"}))))</f>
        <v/>
      </c>
      <c r="Y369" s="1" t="str">
        <f>IF(COUNT($A369)=0,"",IF(W369="","--",IF(W369="3E","3E",LOOKUP(W369/Y$2,{0,0.4,0.45,0.5,0.55,0.6,0.65,0.7,0.75,0.8,1},{0,2,2.25,2.5,2.75,3,3.25,3.5,3.75,4}))))</f>
        <v/>
      </c>
      <c r="Z369" s="2" t="str">
        <f>IF(COUNT($A369)=0,"",IF($A369&lt;&gt;DRAFT!$B371,"ERR",IF(DRAFT!CC371="3E","3E",IF(COUNT(DRAFT!BY371,DRAFT!CC371)&gt;0,DRAFT!CD371,""))))</f>
        <v/>
      </c>
      <c r="AA369" s="2" t="str">
        <f>IF(COUNT($A369)=0,"",IF(Z369="3E","3E",IF(Z369="","I",LOOKUP(Z369/AB$2,{0,0.4,0.45,0.5,0.55,0.6,0.65,0.7,0.75,0.8,1},{"F","D","C","C+","B-","B","B+","A-","A","A+"}))))</f>
        <v/>
      </c>
      <c r="AB369" s="1" t="str">
        <f>IF(COUNT($A369)=0,"",IF(Z369="","--",IF(Z369="3E","3E",LOOKUP(Z369/AB$2,{0,0.4,0.45,0.5,0.55,0.6,0.65,0.7,0.75,0.8,1},{0,2,2.25,2.5,2.75,3,3.25,3.5,3.75,4}))))</f>
        <v/>
      </c>
      <c r="AC369" s="2" t="str">
        <f>IF(COUNT($A369)=0,"",IF($A369&lt;&gt;DRAFT!$B371,"ERR",IF(DRAFT!CF371&gt;0,DRAFT!CF371,"")))</f>
        <v/>
      </c>
      <c r="AD369" s="2" t="str">
        <f>IF(COUNT($A369)=0,"",IF(AC369="3E","3E",IF(AC369="","I",LOOKUP(AC369/AE$2,{0,0.4,0.45,0.5,0.55,0.6,0.65,0.7,0.75,0.8,1},{"F","D","C","C+","B-","B","B+","A-","A","A+"}))))</f>
        <v/>
      </c>
      <c r="AE369" s="1" t="str">
        <f>IF(COUNT($A369)=0,"",IF(AC369="","--",IF(AC369="3E","3E",LOOKUP(AC369/AE$2,{0,0.4,0.45,0.5,0.55,0.6,0.65,0.7,0.75,0.8,1},{0,2,2.25,2.5,2.75,3,3.25,3.5,3.75,4}))))</f>
        <v/>
      </c>
      <c r="AF369" s="2" t="str">
        <f>IF(COUNT($A369)=0,"",IF($A369&lt;&gt;DRAFT!$B371,"ERR",IF(DRAFT!CI371&gt;0,DRAFT!CK371,"")))</f>
        <v/>
      </c>
      <c r="AG369" s="2" t="str">
        <f>IF(COUNT($A369)=0,"",IF(AF369="3E","3E",IF(AF369="","I",LOOKUP(AF369/AH$2,{0,0.4,0.45,0.5,0.55,0.6,0.65,0.7,0.75,0.8,1},{"F","D","C","C+","B-","B","B+","A-","A","A+"}))))</f>
        <v/>
      </c>
      <c r="AH369" s="1" t="str">
        <f>IF(COUNT($A369)=0,"",IF(AF369="","--",IF(AF369="3E","3E",LOOKUP(AF369/AH$2,{0,0.4,0.45,0.5,0.55,0.6,0.65,0.7,0.75,0.8,1},{0,2,2.25,2.5,2.75,3,3.25,3.5,3.75,4}))))</f>
        <v/>
      </c>
      <c r="AI369" s="2" t="str">
        <f>IF($A369&lt;&gt;DRAFT!$B371,"ERR",IF(OR(COUNT($A369)=0,COUNT(DRAFT!CL371:CN371,DRAFT!CP371:CR371)=0),"",CEILING(SUM(DRAFT!CO371,DRAFT!CS371,DRAFT!CT371),1)))</f>
        <v/>
      </c>
      <c r="AJ369" s="2" t="str">
        <f>IF(COUNT($A369)=0,"",IF(AI369="3E","3E",IF(AI369="","I",LOOKUP(AI369/AK$2,{0,0.4,0.45,0.5,0.55,0.6,0.65,0.7,0.75,0.8,1},{"F","D","C","C+","B-","B","B+","A-","A","A+"}))))</f>
        <v/>
      </c>
      <c r="AK369" s="1" t="str">
        <f>IF(COUNT($A369)=0,"",IF(AI369="","--",IF(AI369="3E","3E",LOOKUP(AI369/AK$2,{0,0.4,0.45,0.5,0.55,0.6,0.65,0.7,0.75,0.8,1},{0,2,2.25,2.5,2.75,3,3.25,3.5,3.75,4}))))</f>
        <v/>
      </c>
      <c r="AL369" s="4" t="str">
        <f>IF(OR(COUNT($A369)=0,COUNT(B369:AK369)=0),"",IF(COUNTIF(B369:AK369,"3E")&gt;0,"3E",IF(DRAFT!$A371="R",TRUNC(SUMPRODUCT(RGP,RCP)/TCP,3),TRUNC((SUMPRODUCT(--(IMDGP&gt;0)*IMDGP,IMCP)+CEILING(DRAFT!$DB371*42,0.25))/TCP,3))))</f>
        <v/>
      </c>
      <c r="AM369" s="2" t="str">
        <f>IF(OR(COUNT($A369)=0,COUNT(B369:AK369)=0),"",IF(COUNTIF(B369:AK369,"3E")&gt;0,"3E",IF(DRAFT!$A371="R",SUMPRODUCT(--(RGP&gt;=2),RCP),SUMPRODUCT(--(IMDGP&gt;0),--(IMGP=0),IMCP)+DRAFT!$DC371)))</f>
        <v/>
      </c>
      <c r="AN369" s="67" t="str">
        <f>IF(AL369="3E","3E",IF(COUNT($A369)=0,"",IF(COUNT(AI369)=0,"--",ROUND(((CEILING(DRAFT!$CV371*38,0.25)+CEILING(DRAFT!$CX371*38,0.25)+CEILING(DRAFT!$CZ371*42,0.25)+CEILING($AL369*42,0.25))/160),2))))</f>
        <v/>
      </c>
      <c r="AO369" s="2" t="str">
        <f>IF(AN369="3E","3E",IF(COUNT($A369)=0,"",IF(COUNT(AN369)=0,"I",LOOKUP(AN369,{0,2,2.25,2.5,2.75,3,3.25,3.5,3.75,4},{"F","D","C","C+","B-","B","B+","A-","A","A+"}))))</f>
        <v/>
      </c>
      <c r="AP369" s="2" t="str">
        <f>IF(AN369="3E","3E",IF(OR(COUNT(A369)=0,COUNT(AN369)=0),"",DRAFT!CW371+DRAFT!CY371+DRAFT!DA371+N(TABULATION!AM369)))</f>
        <v/>
      </c>
      <c r="AQ369" s="2" t="str">
        <f>IF(OR(COUNT($A369)=0,COUNT(B369:AK369)=0),"",IF(COUNTIF(B369:AM369,"3E")&gt;0,"3E",IF(AND(DRAFT!$A371="IM",OR($AL369&gt;DRAFT!$DB371,$AM369&gt;DRAFT!$DC371)),"IMPROVED",IF(AND(DRAFT!$A371="IM",$AL369&lt;=DRAFT!$DB371,$AM369&lt;=DRAFT!$DC371),"NOT IMPROVED",IF(AND(DRAFT!CU371="S",AH369&gt;=2,AK369&gt;=2,AN369&gt;=2.5,AP369&gt;=144),"PASS","FAIL")))))</f>
        <v/>
      </c>
      <c r="AR369" s="2" t="str">
        <f t="shared" si="10"/>
        <v/>
      </c>
      <c r="AS369" s="2" t="str">
        <f t="shared" si="11"/>
        <v/>
      </c>
    </row>
    <row r="370" spans="1:45" ht="18.95" customHeight="1" x14ac:dyDescent="0.25">
      <c r="A370" s="3" t="str">
        <f>IF(DRAFT!$B372="","",DRAFT!$B372)</f>
        <v/>
      </c>
      <c r="B370" s="2" t="str">
        <f>IF(COUNT($A370)=0,"",IF($A370&lt;&gt;DRAFT!$B372,"ERR",IF(DRAFT!I372="3E","3E",IF(COUNT(DRAFT!E372,DRAFT!I372)&gt;0,DRAFT!J372,""))))</f>
        <v/>
      </c>
      <c r="C370" s="2" t="str">
        <f>IF(COUNT($A370)=0,"",IF(B370="3E","3E",IF(B370="","I",LOOKUP(B370/D$2,{0,0.4,0.45,0.5,0.55,0.6,0.65,0.7,0.75,0.8,1},{"F","D","C","C+","B-","B","B+","A-","A","A+"}))))</f>
        <v/>
      </c>
      <c r="D370" s="1" t="str">
        <f>IF(COUNT($A370)=0,"",IF(B370="","--",IF(B370="3E","3E",LOOKUP(B370/D$2,{0,0.4,0.45,0.5,0.55,0.6,0.65,0.7,0.75,0.8,1},{0,2,2.25,2.5,2.75,3,3.25,3.5,3.75,4}))))</f>
        <v/>
      </c>
      <c r="E370" s="2" t="str">
        <f>IF(COUNT($A370)=0,"",IF($A370&lt;&gt;DRAFT!$B372,"ERR",IF(DRAFT!R372="3E","3E",IF(COUNT(DRAFT!N372,DRAFT!R372)&gt;0,DRAFT!S372,""))))</f>
        <v/>
      </c>
      <c r="F370" s="2" t="str">
        <f>IF(COUNT($A370)=0,"",IF(E370="3E","3E",IF(E370="","I",LOOKUP(E370/G$2,{0,0.4,0.45,0.5,0.55,0.6,0.65,0.7,0.75,0.8,1},{"F","D","C","C+","B-","B","B+","A-","A","A+"}))))</f>
        <v/>
      </c>
      <c r="G370" s="1" t="str">
        <f>IF(COUNT($A370)=0,"",IF(E370="","--",IF(E370="3E","3E",LOOKUP(E370/G$2,{0,0.4,0.45,0.5,0.55,0.6,0.65,0.7,0.75,0.8,1},{0,2,2.25,2.5,2.75,3,3.25,3.5,3.75,4}))))</f>
        <v/>
      </c>
      <c r="H370" s="2" t="str">
        <f>IF(COUNT($A370)=0,"",IF($A370&lt;&gt;DRAFT!$B372,"ERR",IF(DRAFT!AA372="3E","3E",IF(COUNT(DRAFT!W372,DRAFT!AA372)&gt;0,DRAFT!AB372,""))))</f>
        <v/>
      </c>
      <c r="I370" s="2" t="str">
        <f>IF(COUNT($A370)=0,"",IF(H370="3E","3E",IF(H370="","I",LOOKUP(H370/J$2,{0,0.4,0.45,0.5,0.55,0.6,0.65,0.7,0.75,0.8,1},{"F","D","C","C+","B-","B","B+","A-","A","A+"}))))</f>
        <v/>
      </c>
      <c r="J370" s="1" t="str">
        <f>IF(COUNT($A370)=0,"",IF(H370="","--",IF(H370="3E","3E",LOOKUP(H370/J$2,{0,0.4,0.45,0.5,0.55,0.6,0.65,0.7,0.75,0.8,1},{0,2,2.25,2.5,2.75,3,3.25,3.5,3.75,4}))))</f>
        <v/>
      </c>
      <c r="K370" s="2" t="str">
        <f>IF(COUNT($A370)=0,"",IF($A370&lt;&gt;DRAFT!$B372,"ERR",IF(DRAFT!AJ372="3E","3E",IF(COUNT(DRAFT!AF372,DRAFT!AJ372)&gt;0,DRAFT!AK372,""))))</f>
        <v/>
      </c>
      <c r="L370" s="2" t="str">
        <f>IF(COUNT($A370)=0,"",IF(K370="3E","3E",IF(K370="","I",LOOKUP(K370/M$2,{0,0.4,0.45,0.5,0.55,0.6,0.65,0.7,0.75,0.8,1},{"F","D","C","C+","B-","B","B+","A-","A","A+"}))))</f>
        <v/>
      </c>
      <c r="M370" s="1" t="str">
        <f>IF(COUNT($A370)=0,"",IF(K370="","--",IF(K370="3E","3E",LOOKUP(K370/M$2,{0,0.4,0.45,0.5,0.55,0.6,0.65,0.7,0.75,0.8,1},{0,2,2.25,2.5,2.75,3,3.25,3.5,3.75,4}))))</f>
        <v/>
      </c>
      <c r="N370" s="2" t="str">
        <f>IF(COUNT($A370)=0,"",IF($A370&lt;&gt;DRAFT!$B372,"ERR",IF(DRAFT!AS372="3E","3E",IF(COUNT(DRAFT!AO372,DRAFT!AS372)&gt;0,DRAFT!AT372,""))))</f>
        <v/>
      </c>
      <c r="O370" s="2" t="str">
        <f>IF(COUNT($A370)=0,"",IF(N370="3E","3E",IF(N370="","I",LOOKUP(N370/P$2,{0,0.4,0.45,0.5,0.55,0.6,0.65,0.7,0.75,0.8,1},{"F","D","C","C+","B-","B","B+","A-","A","A+"}))))</f>
        <v/>
      </c>
      <c r="P370" s="1" t="str">
        <f>IF(COUNT($A370)=0,"",IF(N370="","--",IF(N370="3E","3E",LOOKUP(N370/P$2,{0,0.4,0.45,0.5,0.55,0.6,0.65,0.7,0.75,0.8,1},{0,2,2.25,2.5,2.75,3,3.25,3.5,3.75,4}))))</f>
        <v/>
      </c>
      <c r="Q370" s="2" t="str">
        <f>IF(COUNT($A370)=0,"",IF($A370&lt;&gt;DRAFT!$B372,"ERR",IF(DRAFT!BB372="3E","3E",IF(COUNT(DRAFT!AX372,DRAFT!BB372)&gt;0,DRAFT!BC372,""))))</f>
        <v/>
      </c>
      <c r="R370" s="2" t="str">
        <f>IF(COUNT($A370)=0,"",IF(Q370="3E","3E",IF(Q370="","I",LOOKUP(Q370/S$2,{0,0.4,0.45,0.5,0.55,0.6,0.65,0.7,0.75,0.8,1},{"F","D","C","C+","B-","B","B+","A-","A","A+"}))))</f>
        <v/>
      </c>
      <c r="S370" s="1" t="str">
        <f>IF(COUNT($A370)=0,"",IF(Q370="","--",IF(Q370="3E","3E",LOOKUP(Q370/S$2,{0,0.4,0.45,0.5,0.55,0.6,0.65,0.7,0.75,0.8,1},{0,2,2.25,2.5,2.75,3,3.25,3.5,3.75,4}))))</f>
        <v/>
      </c>
      <c r="T370" s="2" t="str">
        <f>IF(COUNT($A370)=0,"",IF($A370&lt;&gt;DRAFT!$B372,"ERR",IF(DRAFT!BK372="3E","3E",IF(COUNT(DRAFT!BG372,DRAFT!BK372)&gt;0,DRAFT!BL372,""))))</f>
        <v/>
      </c>
      <c r="U370" s="2" t="str">
        <f>IF(COUNT($A370)=0,"",IF(T370="3E","3E",IF(T370="","I",LOOKUP(T370/V$2,{0,0.4,0.45,0.5,0.55,0.6,0.65,0.7,0.75,0.8,1},{"F","D","C","C+","B-","B","B+","A-","A","A+"}))))</f>
        <v/>
      </c>
      <c r="V370" s="1" t="str">
        <f>IF(COUNT($A370)=0,"",IF(T370="","--",IF(T370="3E","3E",LOOKUP(T370/V$2,{0,0.4,0.45,0.5,0.55,0.6,0.65,0.7,0.75,0.8,1},{0,2,2.25,2.5,2.75,3,3.25,3.5,3.75,4}))))</f>
        <v/>
      </c>
      <c r="W370" s="2" t="str">
        <f>IF(COUNT($A370)=0,"",IF($A370&lt;&gt;DRAFT!$B372,"ERR",IF(DRAFT!BT372="3E","3E",IF(COUNT(DRAFT!BP372,DRAFT!BT372)&gt;0,DRAFT!BU372,""))))</f>
        <v/>
      </c>
      <c r="X370" s="2" t="str">
        <f>IF(COUNT($A370)=0,"",IF(W370="3E","3E",IF(W370="","I",LOOKUP(W370/Y$2,{0,0.4,0.45,0.5,0.55,0.6,0.65,0.7,0.75,0.8,1},{"F","D","C","C+","B-","B","B+","A-","A","A+"}))))</f>
        <v/>
      </c>
      <c r="Y370" s="1" t="str">
        <f>IF(COUNT($A370)=0,"",IF(W370="","--",IF(W370="3E","3E",LOOKUP(W370/Y$2,{0,0.4,0.45,0.5,0.55,0.6,0.65,0.7,0.75,0.8,1},{0,2,2.25,2.5,2.75,3,3.25,3.5,3.75,4}))))</f>
        <v/>
      </c>
      <c r="Z370" s="2" t="str">
        <f>IF(COUNT($A370)=0,"",IF($A370&lt;&gt;DRAFT!$B372,"ERR",IF(DRAFT!CC372="3E","3E",IF(COUNT(DRAFT!BY372,DRAFT!CC372)&gt;0,DRAFT!CD372,""))))</f>
        <v/>
      </c>
      <c r="AA370" s="2" t="str">
        <f>IF(COUNT($A370)=0,"",IF(Z370="3E","3E",IF(Z370="","I",LOOKUP(Z370/AB$2,{0,0.4,0.45,0.5,0.55,0.6,0.65,0.7,0.75,0.8,1},{"F","D","C","C+","B-","B","B+","A-","A","A+"}))))</f>
        <v/>
      </c>
      <c r="AB370" s="1" t="str">
        <f>IF(COUNT($A370)=0,"",IF(Z370="","--",IF(Z370="3E","3E",LOOKUP(Z370/AB$2,{0,0.4,0.45,0.5,0.55,0.6,0.65,0.7,0.75,0.8,1},{0,2,2.25,2.5,2.75,3,3.25,3.5,3.75,4}))))</f>
        <v/>
      </c>
      <c r="AC370" s="2" t="str">
        <f>IF(COUNT($A370)=0,"",IF($A370&lt;&gt;DRAFT!$B372,"ERR",IF(DRAFT!CF372&gt;0,DRAFT!CF372,"")))</f>
        <v/>
      </c>
      <c r="AD370" s="2" t="str">
        <f>IF(COUNT($A370)=0,"",IF(AC370="3E","3E",IF(AC370="","I",LOOKUP(AC370/AE$2,{0,0.4,0.45,0.5,0.55,0.6,0.65,0.7,0.75,0.8,1},{"F","D","C","C+","B-","B","B+","A-","A","A+"}))))</f>
        <v/>
      </c>
      <c r="AE370" s="1" t="str">
        <f>IF(COUNT($A370)=0,"",IF(AC370="","--",IF(AC370="3E","3E",LOOKUP(AC370/AE$2,{0,0.4,0.45,0.5,0.55,0.6,0.65,0.7,0.75,0.8,1},{0,2,2.25,2.5,2.75,3,3.25,3.5,3.75,4}))))</f>
        <v/>
      </c>
      <c r="AF370" s="2" t="str">
        <f>IF(COUNT($A370)=0,"",IF($A370&lt;&gt;DRAFT!$B372,"ERR",IF(DRAFT!CI372&gt;0,DRAFT!CK372,"")))</f>
        <v/>
      </c>
      <c r="AG370" s="2" t="str">
        <f>IF(COUNT($A370)=0,"",IF(AF370="3E","3E",IF(AF370="","I",LOOKUP(AF370/AH$2,{0,0.4,0.45,0.5,0.55,0.6,0.65,0.7,0.75,0.8,1},{"F","D","C","C+","B-","B","B+","A-","A","A+"}))))</f>
        <v/>
      </c>
      <c r="AH370" s="1" t="str">
        <f>IF(COUNT($A370)=0,"",IF(AF370="","--",IF(AF370="3E","3E",LOOKUP(AF370/AH$2,{0,0.4,0.45,0.5,0.55,0.6,0.65,0.7,0.75,0.8,1},{0,2,2.25,2.5,2.75,3,3.25,3.5,3.75,4}))))</f>
        <v/>
      </c>
      <c r="AI370" s="2" t="str">
        <f>IF($A370&lt;&gt;DRAFT!$B372,"ERR",IF(OR(COUNT($A370)=0,COUNT(DRAFT!CL372:CN372,DRAFT!CP372:CR372)=0),"",CEILING(SUM(DRAFT!CO372,DRAFT!CS372,DRAFT!CT372),1)))</f>
        <v/>
      </c>
      <c r="AJ370" s="2" t="str">
        <f>IF(COUNT($A370)=0,"",IF(AI370="3E","3E",IF(AI370="","I",LOOKUP(AI370/AK$2,{0,0.4,0.45,0.5,0.55,0.6,0.65,0.7,0.75,0.8,1},{"F","D","C","C+","B-","B","B+","A-","A","A+"}))))</f>
        <v/>
      </c>
      <c r="AK370" s="1" t="str">
        <f>IF(COUNT($A370)=0,"",IF(AI370="","--",IF(AI370="3E","3E",LOOKUP(AI370/AK$2,{0,0.4,0.45,0.5,0.55,0.6,0.65,0.7,0.75,0.8,1},{0,2,2.25,2.5,2.75,3,3.25,3.5,3.75,4}))))</f>
        <v/>
      </c>
      <c r="AL370" s="4" t="str">
        <f>IF(OR(COUNT($A370)=0,COUNT(B370:AK370)=0),"",IF(COUNTIF(B370:AK370,"3E")&gt;0,"3E",IF(DRAFT!$A372="R",TRUNC(SUMPRODUCT(RGP,RCP)/TCP,3),TRUNC((SUMPRODUCT(--(IMDGP&gt;0)*IMDGP,IMCP)+CEILING(DRAFT!$DB372*42,0.25))/TCP,3))))</f>
        <v/>
      </c>
      <c r="AM370" s="2" t="str">
        <f>IF(OR(COUNT($A370)=0,COUNT(B370:AK370)=0),"",IF(COUNTIF(B370:AK370,"3E")&gt;0,"3E",IF(DRAFT!$A372="R",SUMPRODUCT(--(RGP&gt;=2),RCP),SUMPRODUCT(--(IMDGP&gt;0),--(IMGP=0),IMCP)+DRAFT!$DC372)))</f>
        <v/>
      </c>
      <c r="AN370" s="67" t="str">
        <f>IF(AL370="3E","3E",IF(COUNT($A370)=0,"",IF(COUNT(AI370)=0,"--",ROUND(((CEILING(DRAFT!$CV372*38,0.25)+CEILING(DRAFT!$CX372*38,0.25)+CEILING(DRAFT!$CZ372*42,0.25)+CEILING($AL370*42,0.25))/160),2))))</f>
        <v/>
      </c>
      <c r="AO370" s="2" t="str">
        <f>IF(AN370="3E","3E",IF(COUNT($A370)=0,"",IF(COUNT(AN370)=0,"I",LOOKUP(AN370,{0,2,2.25,2.5,2.75,3,3.25,3.5,3.75,4},{"F","D","C","C+","B-","B","B+","A-","A","A+"}))))</f>
        <v/>
      </c>
      <c r="AP370" s="2" t="str">
        <f>IF(AN370="3E","3E",IF(OR(COUNT(A370)=0,COUNT(AN370)=0),"",DRAFT!CW372+DRAFT!CY372+DRAFT!DA372+N(TABULATION!AM370)))</f>
        <v/>
      </c>
      <c r="AQ370" s="2" t="str">
        <f>IF(OR(COUNT($A370)=0,COUNT(B370:AK370)=0),"",IF(COUNTIF(B370:AM370,"3E")&gt;0,"3E",IF(AND(DRAFT!$A372="IM",OR($AL370&gt;DRAFT!$DB372,$AM370&gt;DRAFT!$DC372)),"IMPROVED",IF(AND(DRAFT!$A372="IM",$AL370&lt;=DRAFT!$DB372,$AM370&lt;=DRAFT!$DC372),"NOT IMPROVED",IF(AND(DRAFT!CU372="S",AH370&gt;=2,AK370&gt;=2,AN370&gt;=2.5,AP370&gt;=144),"PASS","FAIL")))))</f>
        <v/>
      </c>
      <c r="AR370" s="2" t="str">
        <f t="shared" si="10"/>
        <v/>
      </c>
      <c r="AS370" s="2" t="str">
        <f t="shared" si="11"/>
        <v/>
      </c>
    </row>
    <row r="371" spans="1:45" ht="18.95" customHeight="1" x14ac:dyDescent="0.25">
      <c r="A371" s="3" t="str">
        <f>IF(DRAFT!$B373="","",DRAFT!$B373)</f>
        <v/>
      </c>
      <c r="B371" s="2" t="str">
        <f>IF(COUNT($A371)=0,"",IF($A371&lt;&gt;DRAFT!$B373,"ERR",IF(DRAFT!I373="3E","3E",IF(COUNT(DRAFT!E373,DRAFT!I373)&gt;0,DRAFT!J373,""))))</f>
        <v/>
      </c>
      <c r="C371" s="2" t="str">
        <f>IF(COUNT($A371)=0,"",IF(B371="3E","3E",IF(B371="","I",LOOKUP(B371/D$2,{0,0.4,0.45,0.5,0.55,0.6,0.65,0.7,0.75,0.8,1},{"F","D","C","C+","B-","B","B+","A-","A","A+"}))))</f>
        <v/>
      </c>
      <c r="D371" s="1" t="str">
        <f>IF(COUNT($A371)=0,"",IF(B371="","--",IF(B371="3E","3E",LOOKUP(B371/D$2,{0,0.4,0.45,0.5,0.55,0.6,0.65,0.7,0.75,0.8,1},{0,2,2.25,2.5,2.75,3,3.25,3.5,3.75,4}))))</f>
        <v/>
      </c>
      <c r="E371" s="2" t="str">
        <f>IF(COUNT($A371)=0,"",IF($A371&lt;&gt;DRAFT!$B373,"ERR",IF(DRAFT!R373="3E","3E",IF(COUNT(DRAFT!N373,DRAFT!R373)&gt;0,DRAFT!S373,""))))</f>
        <v/>
      </c>
      <c r="F371" s="2" t="str">
        <f>IF(COUNT($A371)=0,"",IF(E371="3E","3E",IF(E371="","I",LOOKUP(E371/G$2,{0,0.4,0.45,0.5,0.55,0.6,0.65,0.7,0.75,0.8,1},{"F","D","C","C+","B-","B","B+","A-","A","A+"}))))</f>
        <v/>
      </c>
      <c r="G371" s="1" t="str">
        <f>IF(COUNT($A371)=0,"",IF(E371="","--",IF(E371="3E","3E",LOOKUP(E371/G$2,{0,0.4,0.45,0.5,0.55,0.6,0.65,0.7,0.75,0.8,1},{0,2,2.25,2.5,2.75,3,3.25,3.5,3.75,4}))))</f>
        <v/>
      </c>
      <c r="H371" s="2" t="str">
        <f>IF(COUNT($A371)=0,"",IF($A371&lt;&gt;DRAFT!$B373,"ERR",IF(DRAFT!AA373="3E","3E",IF(COUNT(DRAFT!W373,DRAFT!AA373)&gt;0,DRAFT!AB373,""))))</f>
        <v/>
      </c>
      <c r="I371" s="2" t="str">
        <f>IF(COUNT($A371)=0,"",IF(H371="3E","3E",IF(H371="","I",LOOKUP(H371/J$2,{0,0.4,0.45,0.5,0.55,0.6,0.65,0.7,0.75,0.8,1},{"F","D","C","C+","B-","B","B+","A-","A","A+"}))))</f>
        <v/>
      </c>
      <c r="J371" s="1" t="str">
        <f>IF(COUNT($A371)=0,"",IF(H371="","--",IF(H371="3E","3E",LOOKUP(H371/J$2,{0,0.4,0.45,0.5,0.55,0.6,0.65,0.7,0.75,0.8,1},{0,2,2.25,2.5,2.75,3,3.25,3.5,3.75,4}))))</f>
        <v/>
      </c>
      <c r="K371" s="2" t="str">
        <f>IF(COUNT($A371)=0,"",IF($A371&lt;&gt;DRAFT!$B373,"ERR",IF(DRAFT!AJ373="3E","3E",IF(COUNT(DRAFT!AF373,DRAFT!AJ373)&gt;0,DRAFT!AK373,""))))</f>
        <v/>
      </c>
      <c r="L371" s="2" t="str">
        <f>IF(COUNT($A371)=0,"",IF(K371="3E","3E",IF(K371="","I",LOOKUP(K371/M$2,{0,0.4,0.45,0.5,0.55,0.6,0.65,0.7,0.75,0.8,1},{"F","D","C","C+","B-","B","B+","A-","A","A+"}))))</f>
        <v/>
      </c>
      <c r="M371" s="1" t="str">
        <f>IF(COUNT($A371)=0,"",IF(K371="","--",IF(K371="3E","3E",LOOKUP(K371/M$2,{0,0.4,0.45,0.5,0.55,0.6,0.65,0.7,0.75,0.8,1},{0,2,2.25,2.5,2.75,3,3.25,3.5,3.75,4}))))</f>
        <v/>
      </c>
      <c r="N371" s="2" t="str">
        <f>IF(COUNT($A371)=0,"",IF($A371&lt;&gt;DRAFT!$B373,"ERR",IF(DRAFT!AS373="3E","3E",IF(COUNT(DRAFT!AO373,DRAFT!AS373)&gt;0,DRAFT!AT373,""))))</f>
        <v/>
      </c>
      <c r="O371" s="2" t="str">
        <f>IF(COUNT($A371)=0,"",IF(N371="3E","3E",IF(N371="","I",LOOKUP(N371/P$2,{0,0.4,0.45,0.5,0.55,0.6,0.65,0.7,0.75,0.8,1},{"F","D","C","C+","B-","B","B+","A-","A","A+"}))))</f>
        <v/>
      </c>
      <c r="P371" s="1" t="str">
        <f>IF(COUNT($A371)=0,"",IF(N371="","--",IF(N371="3E","3E",LOOKUP(N371/P$2,{0,0.4,0.45,0.5,0.55,0.6,0.65,0.7,0.75,0.8,1},{0,2,2.25,2.5,2.75,3,3.25,3.5,3.75,4}))))</f>
        <v/>
      </c>
      <c r="Q371" s="2" t="str">
        <f>IF(COUNT($A371)=0,"",IF($A371&lt;&gt;DRAFT!$B373,"ERR",IF(DRAFT!BB373="3E","3E",IF(COUNT(DRAFT!AX373,DRAFT!BB373)&gt;0,DRAFT!BC373,""))))</f>
        <v/>
      </c>
      <c r="R371" s="2" t="str">
        <f>IF(COUNT($A371)=0,"",IF(Q371="3E","3E",IF(Q371="","I",LOOKUP(Q371/S$2,{0,0.4,0.45,0.5,0.55,0.6,0.65,0.7,0.75,0.8,1},{"F","D","C","C+","B-","B","B+","A-","A","A+"}))))</f>
        <v/>
      </c>
      <c r="S371" s="1" t="str">
        <f>IF(COUNT($A371)=0,"",IF(Q371="","--",IF(Q371="3E","3E",LOOKUP(Q371/S$2,{0,0.4,0.45,0.5,0.55,0.6,0.65,0.7,0.75,0.8,1},{0,2,2.25,2.5,2.75,3,3.25,3.5,3.75,4}))))</f>
        <v/>
      </c>
      <c r="T371" s="2" t="str">
        <f>IF(COUNT($A371)=0,"",IF($A371&lt;&gt;DRAFT!$B373,"ERR",IF(DRAFT!BK373="3E","3E",IF(COUNT(DRAFT!BG373,DRAFT!BK373)&gt;0,DRAFT!BL373,""))))</f>
        <v/>
      </c>
      <c r="U371" s="2" t="str">
        <f>IF(COUNT($A371)=0,"",IF(T371="3E","3E",IF(T371="","I",LOOKUP(T371/V$2,{0,0.4,0.45,0.5,0.55,0.6,0.65,0.7,0.75,0.8,1},{"F","D","C","C+","B-","B","B+","A-","A","A+"}))))</f>
        <v/>
      </c>
      <c r="V371" s="1" t="str">
        <f>IF(COUNT($A371)=0,"",IF(T371="","--",IF(T371="3E","3E",LOOKUP(T371/V$2,{0,0.4,0.45,0.5,0.55,0.6,0.65,0.7,0.75,0.8,1},{0,2,2.25,2.5,2.75,3,3.25,3.5,3.75,4}))))</f>
        <v/>
      </c>
      <c r="W371" s="2" t="str">
        <f>IF(COUNT($A371)=0,"",IF($A371&lt;&gt;DRAFT!$B373,"ERR",IF(DRAFT!BT373="3E","3E",IF(COUNT(DRAFT!BP373,DRAFT!BT373)&gt;0,DRAFT!BU373,""))))</f>
        <v/>
      </c>
      <c r="X371" s="2" t="str">
        <f>IF(COUNT($A371)=0,"",IF(W371="3E","3E",IF(W371="","I",LOOKUP(W371/Y$2,{0,0.4,0.45,0.5,0.55,0.6,0.65,0.7,0.75,0.8,1},{"F","D","C","C+","B-","B","B+","A-","A","A+"}))))</f>
        <v/>
      </c>
      <c r="Y371" s="1" t="str">
        <f>IF(COUNT($A371)=0,"",IF(W371="","--",IF(W371="3E","3E",LOOKUP(W371/Y$2,{0,0.4,0.45,0.5,0.55,0.6,0.65,0.7,0.75,0.8,1},{0,2,2.25,2.5,2.75,3,3.25,3.5,3.75,4}))))</f>
        <v/>
      </c>
      <c r="Z371" s="2" t="str">
        <f>IF(COUNT($A371)=0,"",IF($A371&lt;&gt;DRAFT!$B373,"ERR",IF(DRAFT!CC373="3E","3E",IF(COUNT(DRAFT!BY373,DRAFT!CC373)&gt;0,DRAFT!CD373,""))))</f>
        <v/>
      </c>
      <c r="AA371" s="2" t="str">
        <f>IF(COUNT($A371)=0,"",IF(Z371="3E","3E",IF(Z371="","I",LOOKUP(Z371/AB$2,{0,0.4,0.45,0.5,0.55,0.6,0.65,0.7,0.75,0.8,1},{"F","D","C","C+","B-","B","B+","A-","A","A+"}))))</f>
        <v/>
      </c>
      <c r="AB371" s="1" t="str">
        <f>IF(COUNT($A371)=0,"",IF(Z371="","--",IF(Z371="3E","3E",LOOKUP(Z371/AB$2,{0,0.4,0.45,0.5,0.55,0.6,0.65,0.7,0.75,0.8,1},{0,2,2.25,2.5,2.75,3,3.25,3.5,3.75,4}))))</f>
        <v/>
      </c>
      <c r="AC371" s="2" t="str">
        <f>IF(COUNT($A371)=0,"",IF($A371&lt;&gt;DRAFT!$B373,"ERR",IF(DRAFT!CF373&gt;0,DRAFT!CF373,"")))</f>
        <v/>
      </c>
      <c r="AD371" s="2" t="str">
        <f>IF(COUNT($A371)=0,"",IF(AC371="3E","3E",IF(AC371="","I",LOOKUP(AC371/AE$2,{0,0.4,0.45,0.5,0.55,0.6,0.65,0.7,0.75,0.8,1},{"F","D","C","C+","B-","B","B+","A-","A","A+"}))))</f>
        <v/>
      </c>
      <c r="AE371" s="1" t="str">
        <f>IF(COUNT($A371)=0,"",IF(AC371="","--",IF(AC371="3E","3E",LOOKUP(AC371/AE$2,{0,0.4,0.45,0.5,0.55,0.6,0.65,0.7,0.75,0.8,1},{0,2,2.25,2.5,2.75,3,3.25,3.5,3.75,4}))))</f>
        <v/>
      </c>
      <c r="AF371" s="2" t="str">
        <f>IF(COUNT($A371)=0,"",IF($A371&lt;&gt;DRAFT!$B373,"ERR",IF(DRAFT!CI373&gt;0,DRAFT!CK373,"")))</f>
        <v/>
      </c>
      <c r="AG371" s="2" t="str">
        <f>IF(COUNT($A371)=0,"",IF(AF371="3E","3E",IF(AF371="","I",LOOKUP(AF371/AH$2,{0,0.4,0.45,0.5,0.55,0.6,0.65,0.7,0.75,0.8,1},{"F","D","C","C+","B-","B","B+","A-","A","A+"}))))</f>
        <v/>
      </c>
      <c r="AH371" s="1" t="str">
        <f>IF(COUNT($A371)=0,"",IF(AF371="","--",IF(AF371="3E","3E",LOOKUP(AF371/AH$2,{0,0.4,0.45,0.5,0.55,0.6,0.65,0.7,0.75,0.8,1},{0,2,2.25,2.5,2.75,3,3.25,3.5,3.75,4}))))</f>
        <v/>
      </c>
      <c r="AI371" s="2" t="str">
        <f>IF($A371&lt;&gt;DRAFT!$B373,"ERR",IF(OR(COUNT($A371)=0,COUNT(DRAFT!CL373:CN373,DRAFT!CP373:CR373)=0),"",CEILING(SUM(DRAFT!CO373,DRAFT!CS373,DRAFT!CT373),1)))</f>
        <v/>
      </c>
      <c r="AJ371" s="2" t="str">
        <f>IF(COUNT($A371)=0,"",IF(AI371="3E","3E",IF(AI371="","I",LOOKUP(AI371/AK$2,{0,0.4,0.45,0.5,0.55,0.6,0.65,0.7,0.75,0.8,1},{"F","D","C","C+","B-","B","B+","A-","A","A+"}))))</f>
        <v/>
      </c>
      <c r="AK371" s="1" t="str">
        <f>IF(COUNT($A371)=0,"",IF(AI371="","--",IF(AI371="3E","3E",LOOKUP(AI371/AK$2,{0,0.4,0.45,0.5,0.55,0.6,0.65,0.7,0.75,0.8,1},{0,2,2.25,2.5,2.75,3,3.25,3.5,3.75,4}))))</f>
        <v/>
      </c>
      <c r="AL371" s="4" t="str">
        <f>IF(OR(COUNT($A371)=0,COUNT(B371:AK371)=0),"",IF(COUNTIF(B371:AK371,"3E")&gt;0,"3E",IF(DRAFT!$A373="R",TRUNC(SUMPRODUCT(RGP,RCP)/TCP,3),TRUNC((SUMPRODUCT(--(IMDGP&gt;0)*IMDGP,IMCP)+CEILING(DRAFT!$DB373*42,0.25))/TCP,3))))</f>
        <v/>
      </c>
      <c r="AM371" s="2" t="str">
        <f>IF(OR(COUNT($A371)=0,COUNT(B371:AK371)=0),"",IF(COUNTIF(B371:AK371,"3E")&gt;0,"3E",IF(DRAFT!$A373="R",SUMPRODUCT(--(RGP&gt;=2),RCP),SUMPRODUCT(--(IMDGP&gt;0),--(IMGP=0),IMCP)+DRAFT!$DC373)))</f>
        <v/>
      </c>
      <c r="AN371" s="67" t="str">
        <f>IF(AL371="3E","3E",IF(COUNT($A371)=0,"",IF(COUNT(AI371)=0,"--",ROUND(((CEILING(DRAFT!$CV373*38,0.25)+CEILING(DRAFT!$CX373*38,0.25)+CEILING(DRAFT!$CZ373*42,0.25)+CEILING($AL371*42,0.25))/160),2))))</f>
        <v/>
      </c>
      <c r="AO371" s="2" t="str">
        <f>IF(AN371="3E","3E",IF(COUNT($A371)=0,"",IF(COUNT(AN371)=0,"I",LOOKUP(AN371,{0,2,2.25,2.5,2.75,3,3.25,3.5,3.75,4},{"F","D","C","C+","B-","B","B+","A-","A","A+"}))))</f>
        <v/>
      </c>
      <c r="AP371" s="2" t="str">
        <f>IF(AN371="3E","3E",IF(OR(COUNT(A371)=0,COUNT(AN371)=0),"",DRAFT!CW373+DRAFT!CY373+DRAFT!DA373+N(TABULATION!AM371)))</f>
        <v/>
      </c>
      <c r="AQ371" s="2" t="str">
        <f>IF(OR(COUNT($A371)=0,COUNT(B371:AK371)=0),"",IF(COUNTIF(B371:AM371,"3E")&gt;0,"3E",IF(AND(DRAFT!$A373="IM",OR($AL371&gt;DRAFT!$DB373,$AM371&gt;DRAFT!$DC373)),"IMPROVED",IF(AND(DRAFT!$A373="IM",$AL371&lt;=DRAFT!$DB373,$AM371&lt;=DRAFT!$DC373),"NOT IMPROVED",IF(AND(DRAFT!CU373="S",AH371&gt;=2,AK371&gt;=2,AN371&gt;=2.5,AP371&gt;=144),"PASS","FAIL")))))</f>
        <v/>
      </c>
      <c r="AR371" s="2" t="str">
        <f t="shared" si="10"/>
        <v/>
      </c>
      <c r="AS371" s="2" t="str">
        <f t="shared" si="11"/>
        <v/>
      </c>
    </row>
    <row r="372" spans="1:45" ht="18.95" customHeight="1" x14ac:dyDescent="0.25">
      <c r="A372" s="3" t="str">
        <f>IF(DRAFT!$B374="","",DRAFT!$B374)</f>
        <v/>
      </c>
      <c r="B372" s="2" t="str">
        <f>IF(COUNT($A372)=0,"",IF($A372&lt;&gt;DRAFT!$B374,"ERR",IF(DRAFT!I374="3E","3E",IF(COUNT(DRAFT!E374,DRAFT!I374)&gt;0,DRAFT!J374,""))))</f>
        <v/>
      </c>
      <c r="C372" s="2" t="str">
        <f>IF(COUNT($A372)=0,"",IF(B372="3E","3E",IF(B372="","I",LOOKUP(B372/D$2,{0,0.4,0.45,0.5,0.55,0.6,0.65,0.7,0.75,0.8,1},{"F","D","C","C+","B-","B","B+","A-","A","A+"}))))</f>
        <v/>
      </c>
      <c r="D372" s="1" t="str">
        <f>IF(COUNT($A372)=0,"",IF(B372="","--",IF(B372="3E","3E",LOOKUP(B372/D$2,{0,0.4,0.45,0.5,0.55,0.6,0.65,0.7,0.75,0.8,1},{0,2,2.25,2.5,2.75,3,3.25,3.5,3.75,4}))))</f>
        <v/>
      </c>
      <c r="E372" s="2" t="str">
        <f>IF(COUNT($A372)=0,"",IF($A372&lt;&gt;DRAFT!$B374,"ERR",IF(DRAFT!R374="3E","3E",IF(COUNT(DRAFT!N374,DRAFT!R374)&gt;0,DRAFT!S374,""))))</f>
        <v/>
      </c>
      <c r="F372" s="2" t="str">
        <f>IF(COUNT($A372)=0,"",IF(E372="3E","3E",IF(E372="","I",LOOKUP(E372/G$2,{0,0.4,0.45,0.5,0.55,0.6,0.65,0.7,0.75,0.8,1},{"F","D","C","C+","B-","B","B+","A-","A","A+"}))))</f>
        <v/>
      </c>
      <c r="G372" s="1" t="str">
        <f>IF(COUNT($A372)=0,"",IF(E372="","--",IF(E372="3E","3E",LOOKUP(E372/G$2,{0,0.4,0.45,0.5,0.55,0.6,0.65,0.7,0.75,0.8,1},{0,2,2.25,2.5,2.75,3,3.25,3.5,3.75,4}))))</f>
        <v/>
      </c>
      <c r="H372" s="2" t="str">
        <f>IF(COUNT($A372)=0,"",IF($A372&lt;&gt;DRAFT!$B374,"ERR",IF(DRAFT!AA374="3E","3E",IF(COUNT(DRAFT!W374,DRAFT!AA374)&gt;0,DRAFT!AB374,""))))</f>
        <v/>
      </c>
      <c r="I372" s="2" t="str">
        <f>IF(COUNT($A372)=0,"",IF(H372="3E","3E",IF(H372="","I",LOOKUP(H372/J$2,{0,0.4,0.45,0.5,0.55,0.6,0.65,0.7,0.75,0.8,1},{"F","D","C","C+","B-","B","B+","A-","A","A+"}))))</f>
        <v/>
      </c>
      <c r="J372" s="1" t="str">
        <f>IF(COUNT($A372)=0,"",IF(H372="","--",IF(H372="3E","3E",LOOKUP(H372/J$2,{0,0.4,0.45,0.5,0.55,0.6,0.65,0.7,0.75,0.8,1},{0,2,2.25,2.5,2.75,3,3.25,3.5,3.75,4}))))</f>
        <v/>
      </c>
      <c r="K372" s="2" t="str">
        <f>IF(COUNT($A372)=0,"",IF($A372&lt;&gt;DRAFT!$B374,"ERR",IF(DRAFT!AJ374="3E","3E",IF(COUNT(DRAFT!AF374,DRAFT!AJ374)&gt;0,DRAFT!AK374,""))))</f>
        <v/>
      </c>
      <c r="L372" s="2" t="str">
        <f>IF(COUNT($A372)=0,"",IF(K372="3E","3E",IF(K372="","I",LOOKUP(K372/M$2,{0,0.4,0.45,0.5,0.55,0.6,0.65,0.7,0.75,0.8,1},{"F","D","C","C+","B-","B","B+","A-","A","A+"}))))</f>
        <v/>
      </c>
      <c r="M372" s="1" t="str">
        <f>IF(COUNT($A372)=0,"",IF(K372="","--",IF(K372="3E","3E",LOOKUP(K372/M$2,{0,0.4,0.45,0.5,0.55,0.6,0.65,0.7,0.75,0.8,1},{0,2,2.25,2.5,2.75,3,3.25,3.5,3.75,4}))))</f>
        <v/>
      </c>
      <c r="N372" s="2" t="str">
        <f>IF(COUNT($A372)=0,"",IF($A372&lt;&gt;DRAFT!$B374,"ERR",IF(DRAFT!AS374="3E","3E",IF(COUNT(DRAFT!AO374,DRAFT!AS374)&gt;0,DRAFT!AT374,""))))</f>
        <v/>
      </c>
      <c r="O372" s="2" t="str">
        <f>IF(COUNT($A372)=0,"",IF(N372="3E","3E",IF(N372="","I",LOOKUP(N372/P$2,{0,0.4,0.45,0.5,0.55,0.6,0.65,0.7,0.75,0.8,1},{"F","D","C","C+","B-","B","B+","A-","A","A+"}))))</f>
        <v/>
      </c>
      <c r="P372" s="1" t="str">
        <f>IF(COUNT($A372)=0,"",IF(N372="","--",IF(N372="3E","3E",LOOKUP(N372/P$2,{0,0.4,0.45,0.5,0.55,0.6,0.65,0.7,0.75,0.8,1},{0,2,2.25,2.5,2.75,3,3.25,3.5,3.75,4}))))</f>
        <v/>
      </c>
      <c r="Q372" s="2" t="str">
        <f>IF(COUNT($A372)=0,"",IF($A372&lt;&gt;DRAFT!$B374,"ERR",IF(DRAFT!BB374="3E","3E",IF(COUNT(DRAFT!AX374,DRAFT!BB374)&gt;0,DRAFT!BC374,""))))</f>
        <v/>
      </c>
      <c r="R372" s="2" t="str">
        <f>IF(COUNT($A372)=0,"",IF(Q372="3E","3E",IF(Q372="","I",LOOKUP(Q372/S$2,{0,0.4,0.45,0.5,0.55,0.6,0.65,0.7,0.75,0.8,1},{"F","D","C","C+","B-","B","B+","A-","A","A+"}))))</f>
        <v/>
      </c>
      <c r="S372" s="1" t="str">
        <f>IF(COUNT($A372)=0,"",IF(Q372="","--",IF(Q372="3E","3E",LOOKUP(Q372/S$2,{0,0.4,0.45,0.5,0.55,0.6,0.65,0.7,0.75,0.8,1},{0,2,2.25,2.5,2.75,3,3.25,3.5,3.75,4}))))</f>
        <v/>
      </c>
      <c r="T372" s="2" t="str">
        <f>IF(COUNT($A372)=0,"",IF($A372&lt;&gt;DRAFT!$B374,"ERR",IF(DRAFT!BK374="3E","3E",IF(COUNT(DRAFT!BG374,DRAFT!BK374)&gt;0,DRAFT!BL374,""))))</f>
        <v/>
      </c>
      <c r="U372" s="2" t="str">
        <f>IF(COUNT($A372)=0,"",IF(T372="3E","3E",IF(T372="","I",LOOKUP(T372/V$2,{0,0.4,0.45,0.5,0.55,0.6,0.65,0.7,0.75,0.8,1},{"F","D","C","C+","B-","B","B+","A-","A","A+"}))))</f>
        <v/>
      </c>
      <c r="V372" s="1" t="str">
        <f>IF(COUNT($A372)=0,"",IF(T372="","--",IF(T372="3E","3E",LOOKUP(T372/V$2,{0,0.4,0.45,0.5,0.55,0.6,0.65,0.7,0.75,0.8,1},{0,2,2.25,2.5,2.75,3,3.25,3.5,3.75,4}))))</f>
        <v/>
      </c>
      <c r="W372" s="2" t="str">
        <f>IF(COUNT($A372)=0,"",IF($A372&lt;&gt;DRAFT!$B374,"ERR",IF(DRAFT!BT374="3E","3E",IF(COUNT(DRAFT!BP374,DRAFT!BT374)&gt;0,DRAFT!BU374,""))))</f>
        <v/>
      </c>
      <c r="X372" s="2" t="str">
        <f>IF(COUNT($A372)=0,"",IF(W372="3E","3E",IF(W372="","I",LOOKUP(W372/Y$2,{0,0.4,0.45,0.5,0.55,0.6,0.65,0.7,0.75,0.8,1},{"F","D","C","C+","B-","B","B+","A-","A","A+"}))))</f>
        <v/>
      </c>
      <c r="Y372" s="1" t="str">
        <f>IF(COUNT($A372)=0,"",IF(W372="","--",IF(W372="3E","3E",LOOKUP(W372/Y$2,{0,0.4,0.45,0.5,0.55,0.6,0.65,0.7,0.75,0.8,1},{0,2,2.25,2.5,2.75,3,3.25,3.5,3.75,4}))))</f>
        <v/>
      </c>
      <c r="Z372" s="2" t="str">
        <f>IF(COUNT($A372)=0,"",IF($A372&lt;&gt;DRAFT!$B374,"ERR",IF(DRAFT!CC374="3E","3E",IF(COUNT(DRAFT!BY374,DRAFT!CC374)&gt;0,DRAFT!CD374,""))))</f>
        <v/>
      </c>
      <c r="AA372" s="2" t="str">
        <f>IF(COUNT($A372)=0,"",IF(Z372="3E","3E",IF(Z372="","I",LOOKUP(Z372/AB$2,{0,0.4,0.45,0.5,0.55,0.6,0.65,0.7,0.75,0.8,1},{"F","D","C","C+","B-","B","B+","A-","A","A+"}))))</f>
        <v/>
      </c>
      <c r="AB372" s="1" t="str">
        <f>IF(COUNT($A372)=0,"",IF(Z372="","--",IF(Z372="3E","3E",LOOKUP(Z372/AB$2,{0,0.4,0.45,0.5,0.55,0.6,0.65,0.7,0.75,0.8,1},{0,2,2.25,2.5,2.75,3,3.25,3.5,3.75,4}))))</f>
        <v/>
      </c>
      <c r="AC372" s="2" t="str">
        <f>IF(COUNT($A372)=0,"",IF($A372&lt;&gt;DRAFT!$B374,"ERR",IF(DRAFT!CF374&gt;0,DRAFT!CF374,"")))</f>
        <v/>
      </c>
      <c r="AD372" s="2" t="str">
        <f>IF(COUNT($A372)=0,"",IF(AC372="3E","3E",IF(AC372="","I",LOOKUP(AC372/AE$2,{0,0.4,0.45,0.5,0.55,0.6,0.65,0.7,0.75,0.8,1},{"F","D","C","C+","B-","B","B+","A-","A","A+"}))))</f>
        <v/>
      </c>
      <c r="AE372" s="1" t="str">
        <f>IF(COUNT($A372)=0,"",IF(AC372="","--",IF(AC372="3E","3E",LOOKUP(AC372/AE$2,{0,0.4,0.45,0.5,0.55,0.6,0.65,0.7,0.75,0.8,1},{0,2,2.25,2.5,2.75,3,3.25,3.5,3.75,4}))))</f>
        <v/>
      </c>
      <c r="AF372" s="2" t="str">
        <f>IF(COUNT($A372)=0,"",IF($A372&lt;&gt;DRAFT!$B374,"ERR",IF(DRAFT!CI374&gt;0,DRAFT!CK374,"")))</f>
        <v/>
      </c>
      <c r="AG372" s="2" t="str">
        <f>IF(COUNT($A372)=0,"",IF(AF372="3E","3E",IF(AF372="","I",LOOKUP(AF372/AH$2,{0,0.4,0.45,0.5,0.55,0.6,0.65,0.7,0.75,0.8,1},{"F","D","C","C+","B-","B","B+","A-","A","A+"}))))</f>
        <v/>
      </c>
      <c r="AH372" s="1" t="str">
        <f>IF(COUNT($A372)=0,"",IF(AF372="","--",IF(AF372="3E","3E",LOOKUP(AF372/AH$2,{0,0.4,0.45,0.5,0.55,0.6,0.65,0.7,0.75,0.8,1},{0,2,2.25,2.5,2.75,3,3.25,3.5,3.75,4}))))</f>
        <v/>
      </c>
      <c r="AI372" s="2" t="str">
        <f>IF($A372&lt;&gt;DRAFT!$B374,"ERR",IF(OR(COUNT($A372)=0,COUNT(DRAFT!CL374:CN374,DRAFT!CP374:CR374)=0),"",CEILING(SUM(DRAFT!CO374,DRAFT!CS374,DRAFT!CT374),1)))</f>
        <v/>
      </c>
      <c r="AJ372" s="2" t="str">
        <f>IF(COUNT($A372)=0,"",IF(AI372="3E","3E",IF(AI372="","I",LOOKUP(AI372/AK$2,{0,0.4,0.45,0.5,0.55,0.6,0.65,0.7,0.75,0.8,1},{"F","D","C","C+","B-","B","B+","A-","A","A+"}))))</f>
        <v/>
      </c>
      <c r="AK372" s="1" t="str">
        <f>IF(COUNT($A372)=0,"",IF(AI372="","--",IF(AI372="3E","3E",LOOKUP(AI372/AK$2,{0,0.4,0.45,0.5,0.55,0.6,0.65,0.7,0.75,0.8,1},{0,2,2.25,2.5,2.75,3,3.25,3.5,3.75,4}))))</f>
        <v/>
      </c>
      <c r="AL372" s="4" t="str">
        <f>IF(OR(COUNT($A372)=0,COUNT(B372:AK372)=0),"",IF(COUNTIF(B372:AK372,"3E")&gt;0,"3E",IF(DRAFT!$A374="R",TRUNC(SUMPRODUCT(RGP,RCP)/TCP,3),TRUNC((SUMPRODUCT(--(IMDGP&gt;0)*IMDGP,IMCP)+CEILING(DRAFT!$DB374*42,0.25))/TCP,3))))</f>
        <v/>
      </c>
      <c r="AM372" s="2" t="str">
        <f>IF(OR(COUNT($A372)=0,COUNT(B372:AK372)=0),"",IF(COUNTIF(B372:AK372,"3E")&gt;0,"3E",IF(DRAFT!$A374="R",SUMPRODUCT(--(RGP&gt;=2),RCP),SUMPRODUCT(--(IMDGP&gt;0),--(IMGP=0),IMCP)+DRAFT!$DC374)))</f>
        <v/>
      </c>
      <c r="AN372" s="67" t="str">
        <f>IF(AL372="3E","3E",IF(COUNT($A372)=0,"",IF(COUNT(AI372)=0,"--",ROUND(((CEILING(DRAFT!$CV374*38,0.25)+CEILING(DRAFT!$CX374*38,0.25)+CEILING(DRAFT!$CZ374*42,0.25)+CEILING($AL372*42,0.25))/160),2))))</f>
        <v/>
      </c>
      <c r="AO372" s="2" t="str">
        <f>IF(AN372="3E","3E",IF(COUNT($A372)=0,"",IF(COUNT(AN372)=0,"I",LOOKUP(AN372,{0,2,2.25,2.5,2.75,3,3.25,3.5,3.75,4},{"F","D","C","C+","B-","B","B+","A-","A","A+"}))))</f>
        <v/>
      </c>
      <c r="AP372" s="2" t="str">
        <f>IF(AN372="3E","3E",IF(OR(COUNT(A372)=0,COUNT(AN372)=0),"",DRAFT!CW374+DRAFT!CY374+DRAFT!DA374+N(TABULATION!AM372)))</f>
        <v/>
      </c>
      <c r="AQ372" s="2" t="str">
        <f>IF(OR(COUNT($A372)=0,COUNT(B372:AK372)=0),"",IF(COUNTIF(B372:AM372,"3E")&gt;0,"3E",IF(AND(DRAFT!$A374="IM",OR($AL372&gt;DRAFT!$DB374,$AM372&gt;DRAFT!$DC374)),"IMPROVED",IF(AND(DRAFT!$A374="IM",$AL372&lt;=DRAFT!$DB374,$AM372&lt;=DRAFT!$DC374),"NOT IMPROVED",IF(AND(DRAFT!CU374="S",AH372&gt;=2,AK372&gt;=2,AN372&gt;=2.5,AP372&gt;=144),"PASS","FAIL")))))</f>
        <v/>
      </c>
      <c r="AR372" s="2" t="str">
        <f t="shared" si="10"/>
        <v/>
      </c>
      <c r="AS372" s="2" t="str">
        <f t="shared" si="11"/>
        <v/>
      </c>
    </row>
    <row r="373" spans="1:45" ht="18.95" customHeight="1" x14ac:dyDescent="0.25">
      <c r="A373" s="3" t="str">
        <f>IF(DRAFT!$B375="","",DRAFT!$B375)</f>
        <v/>
      </c>
      <c r="B373" s="2" t="str">
        <f>IF(COUNT($A373)=0,"",IF($A373&lt;&gt;DRAFT!$B375,"ERR",IF(DRAFT!I375="3E","3E",IF(COUNT(DRAFT!E375,DRAFT!I375)&gt;0,DRAFT!J375,""))))</f>
        <v/>
      </c>
      <c r="C373" s="2" t="str">
        <f>IF(COUNT($A373)=0,"",IF(B373="3E","3E",IF(B373="","I",LOOKUP(B373/D$2,{0,0.4,0.45,0.5,0.55,0.6,0.65,0.7,0.75,0.8,1},{"F","D","C","C+","B-","B","B+","A-","A","A+"}))))</f>
        <v/>
      </c>
      <c r="D373" s="1" t="str">
        <f>IF(COUNT($A373)=0,"",IF(B373="","--",IF(B373="3E","3E",LOOKUP(B373/D$2,{0,0.4,0.45,0.5,0.55,0.6,0.65,0.7,0.75,0.8,1},{0,2,2.25,2.5,2.75,3,3.25,3.5,3.75,4}))))</f>
        <v/>
      </c>
      <c r="E373" s="2" t="str">
        <f>IF(COUNT($A373)=0,"",IF($A373&lt;&gt;DRAFT!$B375,"ERR",IF(DRAFT!R375="3E","3E",IF(COUNT(DRAFT!N375,DRAFT!R375)&gt;0,DRAFT!S375,""))))</f>
        <v/>
      </c>
      <c r="F373" s="2" t="str">
        <f>IF(COUNT($A373)=0,"",IF(E373="3E","3E",IF(E373="","I",LOOKUP(E373/G$2,{0,0.4,0.45,0.5,0.55,0.6,0.65,0.7,0.75,0.8,1},{"F","D","C","C+","B-","B","B+","A-","A","A+"}))))</f>
        <v/>
      </c>
      <c r="G373" s="1" t="str">
        <f>IF(COUNT($A373)=0,"",IF(E373="","--",IF(E373="3E","3E",LOOKUP(E373/G$2,{0,0.4,0.45,0.5,0.55,0.6,0.65,0.7,0.75,0.8,1},{0,2,2.25,2.5,2.75,3,3.25,3.5,3.75,4}))))</f>
        <v/>
      </c>
      <c r="H373" s="2" t="str">
        <f>IF(COUNT($A373)=0,"",IF($A373&lt;&gt;DRAFT!$B375,"ERR",IF(DRAFT!AA375="3E","3E",IF(COUNT(DRAFT!W375,DRAFT!AA375)&gt;0,DRAFT!AB375,""))))</f>
        <v/>
      </c>
      <c r="I373" s="2" t="str">
        <f>IF(COUNT($A373)=0,"",IF(H373="3E","3E",IF(H373="","I",LOOKUP(H373/J$2,{0,0.4,0.45,0.5,0.55,0.6,0.65,0.7,0.75,0.8,1},{"F","D","C","C+","B-","B","B+","A-","A","A+"}))))</f>
        <v/>
      </c>
      <c r="J373" s="1" t="str">
        <f>IF(COUNT($A373)=0,"",IF(H373="","--",IF(H373="3E","3E",LOOKUP(H373/J$2,{0,0.4,0.45,0.5,0.55,0.6,0.65,0.7,0.75,0.8,1},{0,2,2.25,2.5,2.75,3,3.25,3.5,3.75,4}))))</f>
        <v/>
      </c>
      <c r="K373" s="2" t="str">
        <f>IF(COUNT($A373)=0,"",IF($A373&lt;&gt;DRAFT!$B375,"ERR",IF(DRAFT!AJ375="3E","3E",IF(COUNT(DRAFT!AF375,DRAFT!AJ375)&gt;0,DRAFT!AK375,""))))</f>
        <v/>
      </c>
      <c r="L373" s="2" t="str">
        <f>IF(COUNT($A373)=0,"",IF(K373="3E","3E",IF(K373="","I",LOOKUP(K373/M$2,{0,0.4,0.45,0.5,0.55,0.6,0.65,0.7,0.75,0.8,1},{"F","D","C","C+","B-","B","B+","A-","A","A+"}))))</f>
        <v/>
      </c>
      <c r="M373" s="1" t="str">
        <f>IF(COUNT($A373)=0,"",IF(K373="","--",IF(K373="3E","3E",LOOKUP(K373/M$2,{0,0.4,0.45,0.5,0.55,0.6,0.65,0.7,0.75,0.8,1},{0,2,2.25,2.5,2.75,3,3.25,3.5,3.75,4}))))</f>
        <v/>
      </c>
      <c r="N373" s="2" t="str">
        <f>IF(COUNT($A373)=0,"",IF($A373&lt;&gt;DRAFT!$B375,"ERR",IF(DRAFT!AS375="3E","3E",IF(COUNT(DRAFT!AO375,DRAFT!AS375)&gt;0,DRAFT!AT375,""))))</f>
        <v/>
      </c>
      <c r="O373" s="2" t="str">
        <f>IF(COUNT($A373)=0,"",IF(N373="3E","3E",IF(N373="","I",LOOKUP(N373/P$2,{0,0.4,0.45,0.5,0.55,0.6,0.65,0.7,0.75,0.8,1},{"F","D","C","C+","B-","B","B+","A-","A","A+"}))))</f>
        <v/>
      </c>
      <c r="P373" s="1" t="str">
        <f>IF(COUNT($A373)=0,"",IF(N373="","--",IF(N373="3E","3E",LOOKUP(N373/P$2,{0,0.4,0.45,0.5,0.55,0.6,0.65,0.7,0.75,0.8,1},{0,2,2.25,2.5,2.75,3,3.25,3.5,3.75,4}))))</f>
        <v/>
      </c>
      <c r="Q373" s="2" t="str">
        <f>IF(COUNT($A373)=0,"",IF($A373&lt;&gt;DRAFT!$B375,"ERR",IF(DRAFT!BB375="3E","3E",IF(COUNT(DRAFT!AX375,DRAFT!BB375)&gt;0,DRAFT!BC375,""))))</f>
        <v/>
      </c>
      <c r="R373" s="2" t="str">
        <f>IF(COUNT($A373)=0,"",IF(Q373="3E","3E",IF(Q373="","I",LOOKUP(Q373/S$2,{0,0.4,0.45,0.5,0.55,0.6,0.65,0.7,0.75,0.8,1},{"F","D","C","C+","B-","B","B+","A-","A","A+"}))))</f>
        <v/>
      </c>
      <c r="S373" s="1" t="str">
        <f>IF(COUNT($A373)=0,"",IF(Q373="","--",IF(Q373="3E","3E",LOOKUP(Q373/S$2,{0,0.4,0.45,0.5,0.55,0.6,0.65,0.7,0.75,0.8,1},{0,2,2.25,2.5,2.75,3,3.25,3.5,3.75,4}))))</f>
        <v/>
      </c>
      <c r="T373" s="2" t="str">
        <f>IF(COUNT($A373)=0,"",IF($A373&lt;&gt;DRAFT!$B375,"ERR",IF(DRAFT!BK375="3E","3E",IF(COUNT(DRAFT!BG375,DRAFT!BK375)&gt;0,DRAFT!BL375,""))))</f>
        <v/>
      </c>
      <c r="U373" s="2" t="str">
        <f>IF(COUNT($A373)=0,"",IF(T373="3E","3E",IF(T373="","I",LOOKUP(T373/V$2,{0,0.4,0.45,0.5,0.55,0.6,0.65,0.7,0.75,0.8,1},{"F","D","C","C+","B-","B","B+","A-","A","A+"}))))</f>
        <v/>
      </c>
      <c r="V373" s="1" t="str">
        <f>IF(COUNT($A373)=0,"",IF(T373="","--",IF(T373="3E","3E",LOOKUP(T373/V$2,{0,0.4,0.45,0.5,0.55,0.6,0.65,0.7,0.75,0.8,1},{0,2,2.25,2.5,2.75,3,3.25,3.5,3.75,4}))))</f>
        <v/>
      </c>
      <c r="W373" s="2" t="str">
        <f>IF(COUNT($A373)=0,"",IF($A373&lt;&gt;DRAFT!$B375,"ERR",IF(DRAFT!BT375="3E","3E",IF(COUNT(DRAFT!BP375,DRAFT!BT375)&gt;0,DRAFT!BU375,""))))</f>
        <v/>
      </c>
      <c r="X373" s="2" t="str">
        <f>IF(COUNT($A373)=0,"",IF(W373="3E","3E",IF(W373="","I",LOOKUP(W373/Y$2,{0,0.4,0.45,0.5,0.55,0.6,0.65,0.7,0.75,0.8,1},{"F","D","C","C+","B-","B","B+","A-","A","A+"}))))</f>
        <v/>
      </c>
      <c r="Y373" s="1" t="str">
        <f>IF(COUNT($A373)=0,"",IF(W373="","--",IF(W373="3E","3E",LOOKUP(W373/Y$2,{0,0.4,0.45,0.5,0.55,0.6,0.65,0.7,0.75,0.8,1},{0,2,2.25,2.5,2.75,3,3.25,3.5,3.75,4}))))</f>
        <v/>
      </c>
      <c r="Z373" s="2" t="str">
        <f>IF(COUNT($A373)=0,"",IF($A373&lt;&gt;DRAFT!$B375,"ERR",IF(DRAFT!CC375="3E","3E",IF(COUNT(DRAFT!BY375,DRAFT!CC375)&gt;0,DRAFT!CD375,""))))</f>
        <v/>
      </c>
      <c r="AA373" s="2" t="str">
        <f>IF(COUNT($A373)=0,"",IF(Z373="3E","3E",IF(Z373="","I",LOOKUP(Z373/AB$2,{0,0.4,0.45,0.5,0.55,0.6,0.65,0.7,0.75,0.8,1},{"F","D","C","C+","B-","B","B+","A-","A","A+"}))))</f>
        <v/>
      </c>
      <c r="AB373" s="1" t="str">
        <f>IF(COUNT($A373)=0,"",IF(Z373="","--",IF(Z373="3E","3E",LOOKUP(Z373/AB$2,{0,0.4,0.45,0.5,0.55,0.6,0.65,0.7,0.75,0.8,1},{0,2,2.25,2.5,2.75,3,3.25,3.5,3.75,4}))))</f>
        <v/>
      </c>
      <c r="AC373" s="2" t="str">
        <f>IF(COUNT($A373)=0,"",IF($A373&lt;&gt;DRAFT!$B375,"ERR",IF(DRAFT!CF375&gt;0,DRAFT!CF375,"")))</f>
        <v/>
      </c>
      <c r="AD373" s="2" t="str">
        <f>IF(COUNT($A373)=0,"",IF(AC373="3E","3E",IF(AC373="","I",LOOKUP(AC373/AE$2,{0,0.4,0.45,0.5,0.55,0.6,0.65,0.7,0.75,0.8,1},{"F","D","C","C+","B-","B","B+","A-","A","A+"}))))</f>
        <v/>
      </c>
      <c r="AE373" s="1" t="str">
        <f>IF(COUNT($A373)=0,"",IF(AC373="","--",IF(AC373="3E","3E",LOOKUP(AC373/AE$2,{0,0.4,0.45,0.5,0.55,0.6,0.65,0.7,0.75,0.8,1},{0,2,2.25,2.5,2.75,3,3.25,3.5,3.75,4}))))</f>
        <v/>
      </c>
      <c r="AF373" s="2" t="str">
        <f>IF(COUNT($A373)=0,"",IF($A373&lt;&gt;DRAFT!$B375,"ERR",IF(DRAFT!CI375&gt;0,DRAFT!CK375,"")))</f>
        <v/>
      </c>
      <c r="AG373" s="2" t="str">
        <f>IF(COUNT($A373)=0,"",IF(AF373="3E","3E",IF(AF373="","I",LOOKUP(AF373/AH$2,{0,0.4,0.45,0.5,0.55,0.6,0.65,0.7,0.75,0.8,1},{"F","D","C","C+","B-","B","B+","A-","A","A+"}))))</f>
        <v/>
      </c>
      <c r="AH373" s="1" t="str">
        <f>IF(COUNT($A373)=0,"",IF(AF373="","--",IF(AF373="3E","3E",LOOKUP(AF373/AH$2,{0,0.4,0.45,0.5,0.55,0.6,0.65,0.7,0.75,0.8,1},{0,2,2.25,2.5,2.75,3,3.25,3.5,3.75,4}))))</f>
        <v/>
      </c>
      <c r="AI373" s="2" t="str">
        <f>IF($A373&lt;&gt;DRAFT!$B375,"ERR",IF(OR(COUNT($A373)=0,COUNT(DRAFT!CL375:CN375,DRAFT!CP375:CR375)=0),"",CEILING(SUM(DRAFT!CO375,DRAFT!CS375,DRAFT!CT375),1)))</f>
        <v/>
      </c>
      <c r="AJ373" s="2" t="str">
        <f>IF(COUNT($A373)=0,"",IF(AI373="3E","3E",IF(AI373="","I",LOOKUP(AI373/AK$2,{0,0.4,0.45,0.5,0.55,0.6,0.65,0.7,0.75,0.8,1},{"F","D","C","C+","B-","B","B+","A-","A","A+"}))))</f>
        <v/>
      </c>
      <c r="AK373" s="1" t="str">
        <f>IF(COUNT($A373)=0,"",IF(AI373="","--",IF(AI373="3E","3E",LOOKUP(AI373/AK$2,{0,0.4,0.45,0.5,0.55,0.6,0.65,0.7,0.75,0.8,1},{0,2,2.25,2.5,2.75,3,3.25,3.5,3.75,4}))))</f>
        <v/>
      </c>
      <c r="AL373" s="4" t="str">
        <f>IF(OR(COUNT($A373)=0,COUNT(B373:AK373)=0),"",IF(COUNTIF(B373:AK373,"3E")&gt;0,"3E",IF(DRAFT!$A375="R",TRUNC(SUMPRODUCT(RGP,RCP)/TCP,3),TRUNC((SUMPRODUCT(--(IMDGP&gt;0)*IMDGP,IMCP)+CEILING(DRAFT!$DB375*42,0.25))/TCP,3))))</f>
        <v/>
      </c>
      <c r="AM373" s="2" t="str">
        <f>IF(OR(COUNT($A373)=0,COUNT(B373:AK373)=0),"",IF(COUNTIF(B373:AK373,"3E")&gt;0,"3E",IF(DRAFT!$A375="R",SUMPRODUCT(--(RGP&gt;=2),RCP),SUMPRODUCT(--(IMDGP&gt;0),--(IMGP=0),IMCP)+DRAFT!$DC375)))</f>
        <v/>
      </c>
      <c r="AN373" s="67" t="str">
        <f>IF(AL373="3E","3E",IF(COUNT($A373)=0,"",IF(COUNT(AI373)=0,"--",ROUND(((CEILING(DRAFT!$CV375*38,0.25)+CEILING(DRAFT!$CX375*38,0.25)+CEILING(DRAFT!$CZ375*42,0.25)+CEILING($AL373*42,0.25))/160),2))))</f>
        <v/>
      </c>
      <c r="AO373" s="2" t="str">
        <f>IF(AN373="3E","3E",IF(COUNT($A373)=0,"",IF(COUNT(AN373)=0,"I",LOOKUP(AN373,{0,2,2.25,2.5,2.75,3,3.25,3.5,3.75,4},{"F","D","C","C+","B-","B","B+","A-","A","A+"}))))</f>
        <v/>
      </c>
      <c r="AP373" s="2" t="str">
        <f>IF(AN373="3E","3E",IF(OR(COUNT(A373)=0,COUNT(AN373)=0),"",DRAFT!CW375+DRAFT!CY375+DRAFT!DA375+N(TABULATION!AM373)))</f>
        <v/>
      </c>
      <c r="AQ373" s="2" t="str">
        <f>IF(OR(COUNT($A373)=0,COUNT(B373:AK373)=0),"",IF(COUNTIF(B373:AM373,"3E")&gt;0,"3E",IF(AND(DRAFT!$A375="IM",OR($AL373&gt;DRAFT!$DB375,$AM373&gt;DRAFT!$DC375)),"IMPROVED",IF(AND(DRAFT!$A375="IM",$AL373&lt;=DRAFT!$DB375,$AM373&lt;=DRAFT!$DC375),"NOT IMPROVED",IF(AND(DRAFT!CU375="S",AH373&gt;=2,AK373&gt;=2,AN373&gt;=2.5,AP373&gt;=144),"PASS","FAIL")))))</f>
        <v/>
      </c>
      <c r="AR373" s="2" t="str">
        <f t="shared" si="10"/>
        <v/>
      </c>
      <c r="AS373" s="2" t="str">
        <f t="shared" si="11"/>
        <v/>
      </c>
    </row>
    <row r="374" spans="1:45" ht="18.95" customHeight="1" x14ac:dyDescent="0.25">
      <c r="A374" s="3" t="str">
        <f>IF(DRAFT!$B376="","",DRAFT!$B376)</f>
        <v/>
      </c>
      <c r="B374" s="2" t="str">
        <f>IF(COUNT($A374)=0,"",IF($A374&lt;&gt;DRAFT!$B376,"ERR",IF(DRAFT!I376="3E","3E",IF(COUNT(DRAFT!E376,DRAFT!I376)&gt;0,DRAFT!J376,""))))</f>
        <v/>
      </c>
      <c r="C374" s="2" t="str">
        <f>IF(COUNT($A374)=0,"",IF(B374="3E","3E",IF(B374="","I",LOOKUP(B374/D$2,{0,0.4,0.45,0.5,0.55,0.6,0.65,0.7,0.75,0.8,1},{"F","D","C","C+","B-","B","B+","A-","A","A+"}))))</f>
        <v/>
      </c>
      <c r="D374" s="1" t="str">
        <f>IF(COUNT($A374)=0,"",IF(B374="","--",IF(B374="3E","3E",LOOKUP(B374/D$2,{0,0.4,0.45,0.5,0.55,0.6,0.65,0.7,0.75,0.8,1},{0,2,2.25,2.5,2.75,3,3.25,3.5,3.75,4}))))</f>
        <v/>
      </c>
      <c r="E374" s="2" t="str">
        <f>IF(COUNT($A374)=0,"",IF($A374&lt;&gt;DRAFT!$B376,"ERR",IF(DRAFT!R376="3E","3E",IF(COUNT(DRAFT!N376,DRAFT!R376)&gt;0,DRAFT!S376,""))))</f>
        <v/>
      </c>
      <c r="F374" s="2" t="str">
        <f>IF(COUNT($A374)=0,"",IF(E374="3E","3E",IF(E374="","I",LOOKUP(E374/G$2,{0,0.4,0.45,0.5,0.55,0.6,0.65,0.7,0.75,0.8,1},{"F","D","C","C+","B-","B","B+","A-","A","A+"}))))</f>
        <v/>
      </c>
      <c r="G374" s="1" t="str">
        <f>IF(COUNT($A374)=0,"",IF(E374="","--",IF(E374="3E","3E",LOOKUP(E374/G$2,{0,0.4,0.45,0.5,0.55,0.6,0.65,0.7,0.75,0.8,1},{0,2,2.25,2.5,2.75,3,3.25,3.5,3.75,4}))))</f>
        <v/>
      </c>
      <c r="H374" s="2" t="str">
        <f>IF(COUNT($A374)=0,"",IF($A374&lt;&gt;DRAFT!$B376,"ERR",IF(DRAFT!AA376="3E","3E",IF(COUNT(DRAFT!W376,DRAFT!AA376)&gt;0,DRAFT!AB376,""))))</f>
        <v/>
      </c>
      <c r="I374" s="2" t="str">
        <f>IF(COUNT($A374)=0,"",IF(H374="3E","3E",IF(H374="","I",LOOKUP(H374/J$2,{0,0.4,0.45,0.5,0.55,0.6,0.65,0.7,0.75,0.8,1},{"F","D","C","C+","B-","B","B+","A-","A","A+"}))))</f>
        <v/>
      </c>
      <c r="J374" s="1" t="str">
        <f>IF(COUNT($A374)=0,"",IF(H374="","--",IF(H374="3E","3E",LOOKUP(H374/J$2,{0,0.4,0.45,0.5,0.55,0.6,0.65,0.7,0.75,0.8,1},{0,2,2.25,2.5,2.75,3,3.25,3.5,3.75,4}))))</f>
        <v/>
      </c>
      <c r="K374" s="2" t="str">
        <f>IF(COUNT($A374)=0,"",IF($A374&lt;&gt;DRAFT!$B376,"ERR",IF(DRAFT!AJ376="3E","3E",IF(COUNT(DRAFT!AF376,DRAFT!AJ376)&gt;0,DRAFT!AK376,""))))</f>
        <v/>
      </c>
      <c r="L374" s="2" t="str">
        <f>IF(COUNT($A374)=0,"",IF(K374="3E","3E",IF(K374="","I",LOOKUP(K374/M$2,{0,0.4,0.45,0.5,0.55,0.6,0.65,0.7,0.75,0.8,1},{"F","D","C","C+","B-","B","B+","A-","A","A+"}))))</f>
        <v/>
      </c>
      <c r="M374" s="1" t="str">
        <f>IF(COUNT($A374)=0,"",IF(K374="","--",IF(K374="3E","3E",LOOKUP(K374/M$2,{0,0.4,0.45,0.5,0.55,0.6,0.65,0.7,0.75,0.8,1},{0,2,2.25,2.5,2.75,3,3.25,3.5,3.75,4}))))</f>
        <v/>
      </c>
      <c r="N374" s="2" t="str">
        <f>IF(COUNT($A374)=0,"",IF($A374&lt;&gt;DRAFT!$B376,"ERR",IF(DRAFT!AS376="3E","3E",IF(COUNT(DRAFT!AO376,DRAFT!AS376)&gt;0,DRAFT!AT376,""))))</f>
        <v/>
      </c>
      <c r="O374" s="2" t="str">
        <f>IF(COUNT($A374)=0,"",IF(N374="3E","3E",IF(N374="","I",LOOKUP(N374/P$2,{0,0.4,0.45,0.5,0.55,0.6,0.65,0.7,0.75,0.8,1},{"F","D","C","C+","B-","B","B+","A-","A","A+"}))))</f>
        <v/>
      </c>
      <c r="P374" s="1" t="str">
        <f>IF(COUNT($A374)=0,"",IF(N374="","--",IF(N374="3E","3E",LOOKUP(N374/P$2,{0,0.4,0.45,0.5,0.55,0.6,0.65,0.7,0.75,0.8,1},{0,2,2.25,2.5,2.75,3,3.25,3.5,3.75,4}))))</f>
        <v/>
      </c>
      <c r="Q374" s="2" t="str">
        <f>IF(COUNT($A374)=0,"",IF($A374&lt;&gt;DRAFT!$B376,"ERR",IF(DRAFT!BB376="3E","3E",IF(COUNT(DRAFT!AX376,DRAFT!BB376)&gt;0,DRAFT!BC376,""))))</f>
        <v/>
      </c>
      <c r="R374" s="2" t="str">
        <f>IF(COUNT($A374)=0,"",IF(Q374="3E","3E",IF(Q374="","I",LOOKUP(Q374/S$2,{0,0.4,0.45,0.5,0.55,0.6,0.65,0.7,0.75,0.8,1},{"F","D","C","C+","B-","B","B+","A-","A","A+"}))))</f>
        <v/>
      </c>
      <c r="S374" s="1" t="str">
        <f>IF(COUNT($A374)=0,"",IF(Q374="","--",IF(Q374="3E","3E",LOOKUP(Q374/S$2,{0,0.4,0.45,0.5,0.55,0.6,0.65,0.7,0.75,0.8,1},{0,2,2.25,2.5,2.75,3,3.25,3.5,3.75,4}))))</f>
        <v/>
      </c>
      <c r="T374" s="2" t="str">
        <f>IF(COUNT($A374)=0,"",IF($A374&lt;&gt;DRAFT!$B376,"ERR",IF(DRAFT!BK376="3E","3E",IF(COUNT(DRAFT!BG376,DRAFT!BK376)&gt;0,DRAFT!BL376,""))))</f>
        <v/>
      </c>
      <c r="U374" s="2" t="str">
        <f>IF(COUNT($A374)=0,"",IF(T374="3E","3E",IF(T374="","I",LOOKUP(T374/V$2,{0,0.4,0.45,0.5,0.55,0.6,0.65,0.7,0.75,0.8,1},{"F","D","C","C+","B-","B","B+","A-","A","A+"}))))</f>
        <v/>
      </c>
      <c r="V374" s="1" t="str">
        <f>IF(COUNT($A374)=0,"",IF(T374="","--",IF(T374="3E","3E",LOOKUP(T374/V$2,{0,0.4,0.45,0.5,0.55,0.6,0.65,0.7,0.75,0.8,1},{0,2,2.25,2.5,2.75,3,3.25,3.5,3.75,4}))))</f>
        <v/>
      </c>
      <c r="W374" s="2" t="str">
        <f>IF(COUNT($A374)=0,"",IF($A374&lt;&gt;DRAFT!$B376,"ERR",IF(DRAFT!BT376="3E","3E",IF(COUNT(DRAFT!BP376,DRAFT!BT376)&gt;0,DRAFT!BU376,""))))</f>
        <v/>
      </c>
      <c r="X374" s="2" t="str">
        <f>IF(COUNT($A374)=0,"",IF(W374="3E","3E",IF(W374="","I",LOOKUP(W374/Y$2,{0,0.4,0.45,0.5,0.55,0.6,0.65,0.7,0.75,0.8,1},{"F","D","C","C+","B-","B","B+","A-","A","A+"}))))</f>
        <v/>
      </c>
      <c r="Y374" s="1" t="str">
        <f>IF(COUNT($A374)=0,"",IF(W374="","--",IF(W374="3E","3E",LOOKUP(W374/Y$2,{0,0.4,0.45,0.5,0.55,0.6,0.65,0.7,0.75,0.8,1},{0,2,2.25,2.5,2.75,3,3.25,3.5,3.75,4}))))</f>
        <v/>
      </c>
      <c r="Z374" s="2" t="str">
        <f>IF(COUNT($A374)=0,"",IF($A374&lt;&gt;DRAFT!$B376,"ERR",IF(DRAFT!CC376="3E","3E",IF(COUNT(DRAFT!BY376,DRAFT!CC376)&gt;0,DRAFT!CD376,""))))</f>
        <v/>
      </c>
      <c r="AA374" s="2" t="str">
        <f>IF(COUNT($A374)=0,"",IF(Z374="3E","3E",IF(Z374="","I",LOOKUP(Z374/AB$2,{0,0.4,0.45,0.5,0.55,0.6,0.65,0.7,0.75,0.8,1},{"F","D","C","C+","B-","B","B+","A-","A","A+"}))))</f>
        <v/>
      </c>
      <c r="AB374" s="1" t="str">
        <f>IF(COUNT($A374)=0,"",IF(Z374="","--",IF(Z374="3E","3E",LOOKUP(Z374/AB$2,{0,0.4,0.45,0.5,0.55,0.6,0.65,0.7,0.75,0.8,1},{0,2,2.25,2.5,2.75,3,3.25,3.5,3.75,4}))))</f>
        <v/>
      </c>
      <c r="AC374" s="2" t="str">
        <f>IF(COUNT($A374)=0,"",IF($A374&lt;&gt;DRAFT!$B376,"ERR",IF(DRAFT!CF376&gt;0,DRAFT!CF376,"")))</f>
        <v/>
      </c>
      <c r="AD374" s="2" t="str">
        <f>IF(COUNT($A374)=0,"",IF(AC374="3E","3E",IF(AC374="","I",LOOKUP(AC374/AE$2,{0,0.4,0.45,0.5,0.55,0.6,0.65,0.7,0.75,0.8,1},{"F","D","C","C+","B-","B","B+","A-","A","A+"}))))</f>
        <v/>
      </c>
      <c r="AE374" s="1" t="str">
        <f>IF(COUNT($A374)=0,"",IF(AC374="","--",IF(AC374="3E","3E",LOOKUP(AC374/AE$2,{0,0.4,0.45,0.5,0.55,0.6,0.65,0.7,0.75,0.8,1},{0,2,2.25,2.5,2.75,3,3.25,3.5,3.75,4}))))</f>
        <v/>
      </c>
      <c r="AF374" s="2" t="str">
        <f>IF(COUNT($A374)=0,"",IF($A374&lt;&gt;DRAFT!$B376,"ERR",IF(DRAFT!CI376&gt;0,DRAFT!CK376,"")))</f>
        <v/>
      </c>
      <c r="AG374" s="2" t="str">
        <f>IF(COUNT($A374)=0,"",IF(AF374="3E","3E",IF(AF374="","I",LOOKUP(AF374/AH$2,{0,0.4,0.45,0.5,0.55,0.6,0.65,0.7,0.75,0.8,1},{"F","D","C","C+","B-","B","B+","A-","A","A+"}))))</f>
        <v/>
      </c>
      <c r="AH374" s="1" t="str">
        <f>IF(COUNT($A374)=0,"",IF(AF374="","--",IF(AF374="3E","3E",LOOKUP(AF374/AH$2,{0,0.4,0.45,0.5,0.55,0.6,0.65,0.7,0.75,0.8,1},{0,2,2.25,2.5,2.75,3,3.25,3.5,3.75,4}))))</f>
        <v/>
      </c>
      <c r="AI374" s="2" t="str">
        <f>IF($A374&lt;&gt;DRAFT!$B376,"ERR",IF(OR(COUNT($A374)=0,COUNT(DRAFT!CL376:CN376,DRAFT!CP376:CR376)=0),"",CEILING(SUM(DRAFT!CO376,DRAFT!CS376,DRAFT!CT376),1)))</f>
        <v/>
      </c>
      <c r="AJ374" s="2" t="str">
        <f>IF(COUNT($A374)=0,"",IF(AI374="3E","3E",IF(AI374="","I",LOOKUP(AI374/AK$2,{0,0.4,0.45,0.5,0.55,0.6,0.65,0.7,0.75,0.8,1},{"F","D","C","C+","B-","B","B+","A-","A","A+"}))))</f>
        <v/>
      </c>
      <c r="AK374" s="1" t="str">
        <f>IF(COUNT($A374)=0,"",IF(AI374="","--",IF(AI374="3E","3E",LOOKUP(AI374/AK$2,{0,0.4,0.45,0.5,0.55,0.6,0.65,0.7,0.75,0.8,1},{0,2,2.25,2.5,2.75,3,3.25,3.5,3.75,4}))))</f>
        <v/>
      </c>
      <c r="AL374" s="4" t="str">
        <f>IF(OR(COUNT($A374)=0,COUNT(B374:AK374)=0),"",IF(COUNTIF(B374:AK374,"3E")&gt;0,"3E",IF(DRAFT!$A376="R",TRUNC(SUMPRODUCT(RGP,RCP)/TCP,3),TRUNC((SUMPRODUCT(--(IMDGP&gt;0)*IMDGP,IMCP)+CEILING(DRAFT!$DB376*42,0.25))/TCP,3))))</f>
        <v/>
      </c>
      <c r="AM374" s="2" t="str">
        <f>IF(OR(COUNT($A374)=0,COUNT(B374:AK374)=0),"",IF(COUNTIF(B374:AK374,"3E")&gt;0,"3E",IF(DRAFT!$A376="R",SUMPRODUCT(--(RGP&gt;=2),RCP),SUMPRODUCT(--(IMDGP&gt;0),--(IMGP=0),IMCP)+DRAFT!$DC376)))</f>
        <v/>
      </c>
      <c r="AN374" s="67" t="str">
        <f>IF(AL374="3E","3E",IF(COUNT($A374)=0,"",IF(COUNT(AI374)=0,"--",ROUND(((CEILING(DRAFT!$CV376*38,0.25)+CEILING(DRAFT!$CX376*38,0.25)+CEILING(DRAFT!$CZ376*42,0.25)+CEILING($AL374*42,0.25))/160),2))))</f>
        <v/>
      </c>
      <c r="AO374" s="2" t="str">
        <f>IF(AN374="3E","3E",IF(COUNT($A374)=0,"",IF(COUNT(AN374)=0,"I",LOOKUP(AN374,{0,2,2.25,2.5,2.75,3,3.25,3.5,3.75,4},{"F","D","C","C+","B-","B","B+","A-","A","A+"}))))</f>
        <v/>
      </c>
      <c r="AP374" s="2" t="str">
        <f>IF(AN374="3E","3E",IF(OR(COUNT(A374)=0,COUNT(AN374)=0),"",DRAFT!CW376+DRAFT!CY376+DRAFT!DA376+N(TABULATION!AM374)))</f>
        <v/>
      </c>
      <c r="AQ374" s="2" t="str">
        <f>IF(OR(COUNT($A374)=0,COUNT(B374:AK374)=0),"",IF(COUNTIF(B374:AM374,"3E")&gt;0,"3E",IF(AND(DRAFT!$A376="IM",OR($AL374&gt;DRAFT!$DB376,$AM374&gt;DRAFT!$DC376)),"IMPROVED",IF(AND(DRAFT!$A376="IM",$AL374&lt;=DRAFT!$DB376,$AM374&lt;=DRAFT!$DC376),"NOT IMPROVED",IF(AND(DRAFT!CU376="S",AH374&gt;=2,AK374&gt;=2,AN374&gt;=2.5,AP374&gt;=144),"PASS","FAIL")))))</f>
        <v/>
      </c>
      <c r="AR374" s="2" t="str">
        <f t="shared" si="10"/>
        <v/>
      </c>
      <c r="AS374" s="2" t="str">
        <f t="shared" si="11"/>
        <v/>
      </c>
    </row>
    <row r="375" spans="1:45" ht="18.95" customHeight="1" x14ac:dyDescent="0.25">
      <c r="A375" s="3" t="str">
        <f>IF(DRAFT!$B377="","",DRAFT!$B377)</f>
        <v/>
      </c>
      <c r="B375" s="2" t="str">
        <f>IF(COUNT($A375)=0,"",IF($A375&lt;&gt;DRAFT!$B377,"ERR",IF(DRAFT!I377="3E","3E",IF(COUNT(DRAFT!E377,DRAFT!I377)&gt;0,DRAFT!J377,""))))</f>
        <v/>
      </c>
      <c r="C375" s="2" t="str">
        <f>IF(COUNT($A375)=0,"",IF(B375="3E","3E",IF(B375="","I",LOOKUP(B375/D$2,{0,0.4,0.45,0.5,0.55,0.6,0.65,0.7,0.75,0.8,1},{"F","D","C","C+","B-","B","B+","A-","A","A+"}))))</f>
        <v/>
      </c>
      <c r="D375" s="1" t="str">
        <f>IF(COUNT($A375)=0,"",IF(B375="","--",IF(B375="3E","3E",LOOKUP(B375/D$2,{0,0.4,0.45,0.5,0.55,0.6,0.65,0.7,0.75,0.8,1},{0,2,2.25,2.5,2.75,3,3.25,3.5,3.75,4}))))</f>
        <v/>
      </c>
      <c r="E375" s="2" t="str">
        <f>IF(COUNT($A375)=0,"",IF($A375&lt;&gt;DRAFT!$B377,"ERR",IF(DRAFT!R377="3E","3E",IF(COUNT(DRAFT!N377,DRAFT!R377)&gt;0,DRAFT!S377,""))))</f>
        <v/>
      </c>
      <c r="F375" s="2" t="str">
        <f>IF(COUNT($A375)=0,"",IF(E375="3E","3E",IF(E375="","I",LOOKUP(E375/G$2,{0,0.4,0.45,0.5,0.55,0.6,0.65,0.7,0.75,0.8,1},{"F","D","C","C+","B-","B","B+","A-","A","A+"}))))</f>
        <v/>
      </c>
      <c r="G375" s="1" t="str">
        <f>IF(COUNT($A375)=0,"",IF(E375="","--",IF(E375="3E","3E",LOOKUP(E375/G$2,{0,0.4,0.45,0.5,0.55,0.6,0.65,0.7,0.75,0.8,1},{0,2,2.25,2.5,2.75,3,3.25,3.5,3.75,4}))))</f>
        <v/>
      </c>
      <c r="H375" s="2" t="str">
        <f>IF(COUNT($A375)=0,"",IF($A375&lt;&gt;DRAFT!$B377,"ERR",IF(DRAFT!AA377="3E","3E",IF(COUNT(DRAFT!W377,DRAFT!AA377)&gt;0,DRAFT!AB377,""))))</f>
        <v/>
      </c>
      <c r="I375" s="2" t="str">
        <f>IF(COUNT($A375)=0,"",IF(H375="3E","3E",IF(H375="","I",LOOKUP(H375/J$2,{0,0.4,0.45,0.5,0.55,0.6,0.65,0.7,0.75,0.8,1},{"F","D","C","C+","B-","B","B+","A-","A","A+"}))))</f>
        <v/>
      </c>
      <c r="J375" s="1" t="str">
        <f>IF(COUNT($A375)=0,"",IF(H375="","--",IF(H375="3E","3E",LOOKUP(H375/J$2,{0,0.4,0.45,0.5,0.55,0.6,0.65,0.7,0.75,0.8,1},{0,2,2.25,2.5,2.75,3,3.25,3.5,3.75,4}))))</f>
        <v/>
      </c>
      <c r="K375" s="2" t="str">
        <f>IF(COUNT($A375)=0,"",IF($A375&lt;&gt;DRAFT!$B377,"ERR",IF(DRAFT!AJ377="3E","3E",IF(COUNT(DRAFT!AF377,DRAFT!AJ377)&gt;0,DRAFT!AK377,""))))</f>
        <v/>
      </c>
      <c r="L375" s="2" t="str">
        <f>IF(COUNT($A375)=0,"",IF(K375="3E","3E",IF(K375="","I",LOOKUP(K375/M$2,{0,0.4,0.45,0.5,0.55,0.6,0.65,0.7,0.75,0.8,1},{"F","D","C","C+","B-","B","B+","A-","A","A+"}))))</f>
        <v/>
      </c>
      <c r="M375" s="1" t="str">
        <f>IF(COUNT($A375)=0,"",IF(K375="","--",IF(K375="3E","3E",LOOKUP(K375/M$2,{0,0.4,0.45,0.5,0.55,0.6,0.65,0.7,0.75,0.8,1},{0,2,2.25,2.5,2.75,3,3.25,3.5,3.75,4}))))</f>
        <v/>
      </c>
      <c r="N375" s="2" t="str">
        <f>IF(COUNT($A375)=0,"",IF($A375&lt;&gt;DRAFT!$B377,"ERR",IF(DRAFT!AS377="3E","3E",IF(COUNT(DRAFT!AO377,DRAFT!AS377)&gt;0,DRAFT!AT377,""))))</f>
        <v/>
      </c>
      <c r="O375" s="2" t="str">
        <f>IF(COUNT($A375)=0,"",IF(N375="3E","3E",IF(N375="","I",LOOKUP(N375/P$2,{0,0.4,0.45,0.5,0.55,0.6,0.65,0.7,0.75,0.8,1},{"F","D","C","C+","B-","B","B+","A-","A","A+"}))))</f>
        <v/>
      </c>
      <c r="P375" s="1" t="str">
        <f>IF(COUNT($A375)=0,"",IF(N375="","--",IF(N375="3E","3E",LOOKUP(N375/P$2,{0,0.4,0.45,0.5,0.55,0.6,0.65,0.7,0.75,0.8,1},{0,2,2.25,2.5,2.75,3,3.25,3.5,3.75,4}))))</f>
        <v/>
      </c>
      <c r="Q375" s="2" t="str">
        <f>IF(COUNT($A375)=0,"",IF($A375&lt;&gt;DRAFT!$B377,"ERR",IF(DRAFT!BB377="3E","3E",IF(COUNT(DRAFT!AX377,DRAFT!BB377)&gt;0,DRAFT!BC377,""))))</f>
        <v/>
      </c>
      <c r="R375" s="2" t="str">
        <f>IF(COUNT($A375)=0,"",IF(Q375="3E","3E",IF(Q375="","I",LOOKUP(Q375/S$2,{0,0.4,0.45,0.5,0.55,0.6,0.65,0.7,0.75,0.8,1},{"F","D","C","C+","B-","B","B+","A-","A","A+"}))))</f>
        <v/>
      </c>
      <c r="S375" s="1" t="str">
        <f>IF(COUNT($A375)=0,"",IF(Q375="","--",IF(Q375="3E","3E",LOOKUP(Q375/S$2,{0,0.4,0.45,0.5,0.55,0.6,0.65,0.7,0.75,0.8,1},{0,2,2.25,2.5,2.75,3,3.25,3.5,3.75,4}))))</f>
        <v/>
      </c>
      <c r="T375" s="2" t="str">
        <f>IF(COUNT($A375)=0,"",IF($A375&lt;&gt;DRAFT!$B377,"ERR",IF(DRAFT!BK377="3E","3E",IF(COUNT(DRAFT!BG377,DRAFT!BK377)&gt;0,DRAFT!BL377,""))))</f>
        <v/>
      </c>
      <c r="U375" s="2" t="str">
        <f>IF(COUNT($A375)=0,"",IF(T375="3E","3E",IF(T375="","I",LOOKUP(T375/V$2,{0,0.4,0.45,0.5,0.55,0.6,0.65,0.7,0.75,0.8,1},{"F","D","C","C+","B-","B","B+","A-","A","A+"}))))</f>
        <v/>
      </c>
      <c r="V375" s="1" t="str">
        <f>IF(COUNT($A375)=0,"",IF(T375="","--",IF(T375="3E","3E",LOOKUP(T375/V$2,{0,0.4,0.45,0.5,0.55,0.6,0.65,0.7,0.75,0.8,1},{0,2,2.25,2.5,2.75,3,3.25,3.5,3.75,4}))))</f>
        <v/>
      </c>
      <c r="W375" s="2" t="str">
        <f>IF(COUNT($A375)=0,"",IF($A375&lt;&gt;DRAFT!$B377,"ERR",IF(DRAFT!BT377="3E","3E",IF(COUNT(DRAFT!BP377,DRAFT!BT377)&gt;0,DRAFT!BU377,""))))</f>
        <v/>
      </c>
      <c r="X375" s="2" t="str">
        <f>IF(COUNT($A375)=0,"",IF(W375="3E","3E",IF(W375="","I",LOOKUP(W375/Y$2,{0,0.4,0.45,0.5,0.55,0.6,0.65,0.7,0.75,0.8,1},{"F","D","C","C+","B-","B","B+","A-","A","A+"}))))</f>
        <v/>
      </c>
      <c r="Y375" s="1" t="str">
        <f>IF(COUNT($A375)=0,"",IF(W375="","--",IF(W375="3E","3E",LOOKUP(W375/Y$2,{0,0.4,0.45,0.5,0.55,0.6,0.65,0.7,0.75,0.8,1},{0,2,2.25,2.5,2.75,3,3.25,3.5,3.75,4}))))</f>
        <v/>
      </c>
      <c r="Z375" s="2" t="str">
        <f>IF(COUNT($A375)=0,"",IF($A375&lt;&gt;DRAFT!$B377,"ERR",IF(DRAFT!CC377="3E","3E",IF(COUNT(DRAFT!BY377,DRAFT!CC377)&gt;0,DRAFT!CD377,""))))</f>
        <v/>
      </c>
      <c r="AA375" s="2" t="str">
        <f>IF(COUNT($A375)=0,"",IF(Z375="3E","3E",IF(Z375="","I",LOOKUP(Z375/AB$2,{0,0.4,0.45,0.5,0.55,0.6,0.65,0.7,0.75,0.8,1},{"F","D","C","C+","B-","B","B+","A-","A","A+"}))))</f>
        <v/>
      </c>
      <c r="AB375" s="1" t="str">
        <f>IF(COUNT($A375)=0,"",IF(Z375="","--",IF(Z375="3E","3E",LOOKUP(Z375/AB$2,{0,0.4,0.45,0.5,0.55,0.6,0.65,0.7,0.75,0.8,1},{0,2,2.25,2.5,2.75,3,3.25,3.5,3.75,4}))))</f>
        <v/>
      </c>
      <c r="AC375" s="2" t="str">
        <f>IF(COUNT($A375)=0,"",IF($A375&lt;&gt;DRAFT!$B377,"ERR",IF(DRAFT!CF377&gt;0,DRAFT!CF377,"")))</f>
        <v/>
      </c>
      <c r="AD375" s="2" t="str">
        <f>IF(COUNT($A375)=0,"",IF(AC375="3E","3E",IF(AC375="","I",LOOKUP(AC375/AE$2,{0,0.4,0.45,0.5,0.55,0.6,0.65,0.7,0.75,0.8,1},{"F","D","C","C+","B-","B","B+","A-","A","A+"}))))</f>
        <v/>
      </c>
      <c r="AE375" s="1" t="str">
        <f>IF(COUNT($A375)=0,"",IF(AC375="","--",IF(AC375="3E","3E",LOOKUP(AC375/AE$2,{0,0.4,0.45,0.5,0.55,0.6,0.65,0.7,0.75,0.8,1},{0,2,2.25,2.5,2.75,3,3.25,3.5,3.75,4}))))</f>
        <v/>
      </c>
      <c r="AF375" s="2" t="str">
        <f>IF(COUNT($A375)=0,"",IF($A375&lt;&gt;DRAFT!$B377,"ERR",IF(DRAFT!CI377&gt;0,DRAFT!CK377,"")))</f>
        <v/>
      </c>
      <c r="AG375" s="2" t="str">
        <f>IF(COUNT($A375)=0,"",IF(AF375="3E","3E",IF(AF375="","I",LOOKUP(AF375/AH$2,{0,0.4,0.45,0.5,0.55,0.6,0.65,0.7,0.75,0.8,1},{"F","D","C","C+","B-","B","B+","A-","A","A+"}))))</f>
        <v/>
      </c>
      <c r="AH375" s="1" t="str">
        <f>IF(COUNT($A375)=0,"",IF(AF375="","--",IF(AF375="3E","3E",LOOKUP(AF375/AH$2,{0,0.4,0.45,0.5,0.55,0.6,0.65,0.7,0.75,0.8,1},{0,2,2.25,2.5,2.75,3,3.25,3.5,3.75,4}))))</f>
        <v/>
      </c>
      <c r="AI375" s="2" t="str">
        <f>IF($A375&lt;&gt;DRAFT!$B377,"ERR",IF(OR(COUNT($A375)=0,COUNT(DRAFT!CL377:CN377,DRAFT!CP377:CR377)=0),"",CEILING(SUM(DRAFT!CO377,DRAFT!CS377,DRAFT!CT377),1)))</f>
        <v/>
      </c>
      <c r="AJ375" s="2" t="str">
        <f>IF(COUNT($A375)=0,"",IF(AI375="3E","3E",IF(AI375="","I",LOOKUP(AI375/AK$2,{0,0.4,0.45,0.5,0.55,0.6,0.65,0.7,0.75,0.8,1},{"F","D","C","C+","B-","B","B+","A-","A","A+"}))))</f>
        <v/>
      </c>
      <c r="AK375" s="1" t="str">
        <f>IF(COUNT($A375)=0,"",IF(AI375="","--",IF(AI375="3E","3E",LOOKUP(AI375/AK$2,{0,0.4,0.45,0.5,0.55,0.6,0.65,0.7,0.75,0.8,1},{0,2,2.25,2.5,2.75,3,3.25,3.5,3.75,4}))))</f>
        <v/>
      </c>
      <c r="AL375" s="4" t="str">
        <f>IF(OR(COUNT($A375)=0,COUNT(B375:AK375)=0),"",IF(COUNTIF(B375:AK375,"3E")&gt;0,"3E",IF(DRAFT!$A377="R",TRUNC(SUMPRODUCT(RGP,RCP)/TCP,3),TRUNC((SUMPRODUCT(--(IMDGP&gt;0)*IMDGP,IMCP)+CEILING(DRAFT!$DB377*42,0.25))/TCP,3))))</f>
        <v/>
      </c>
      <c r="AM375" s="2" t="str">
        <f>IF(OR(COUNT($A375)=0,COUNT(B375:AK375)=0),"",IF(COUNTIF(B375:AK375,"3E")&gt;0,"3E",IF(DRAFT!$A377="R",SUMPRODUCT(--(RGP&gt;=2),RCP),SUMPRODUCT(--(IMDGP&gt;0),--(IMGP=0),IMCP)+DRAFT!$DC377)))</f>
        <v/>
      </c>
      <c r="AN375" s="67" t="str">
        <f>IF(AL375="3E","3E",IF(COUNT($A375)=0,"",IF(COUNT(AI375)=0,"--",ROUND(((CEILING(DRAFT!$CV377*38,0.25)+CEILING(DRAFT!$CX377*38,0.25)+CEILING(DRAFT!$CZ377*42,0.25)+CEILING($AL375*42,0.25))/160),2))))</f>
        <v/>
      </c>
      <c r="AO375" s="2" t="str">
        <f>IF(AN375="3E","3E",IF(COUNT($A375)=0,"",IF(COUNT(AN375)=0,"I",LOOKUP(AN375,{0,2,2.25,2.5,2.75,3,3.25,3.5,3.75,4},{"F","D","C","C+","B-","B","B+","A-","A","A+"}))))</f>
        <v/>
      </c>
      <c r="AP375" s="2" t="str">
        <f>IF(AN375="3E","3E",IF(OR(COUNT(A375)=0,COUNT(AN375)=0),"",DRAFT!CW377+DRAFT!CY377+DRAFT!DA377+N(TABULATION!AM375)))</f>
        <v/>
      </c>
      <c r="AQ375" s="2" t="str">
        <f>IF(OR(COUNT($A375)=0,COUNT(B375:AK375)=0),"",IF(COUNTIF(B375:AM375,"3E")&gt;0,"3E",IF(AND(DRAFT!$A377="IM",OR($AL375&gt;DRAFT!$DB377,$AM375&gt;DRAFT!$DC377)),"IMPROVED",IF(AND(DRAFT!$A377="IM",$AL375&lt;=DRAFT!$DB377,$AM375&lt;=DRAFT!$DC377),"NOT IMPROVED",IF(AND(DRAFT!CU377="S",AH375&gt;=2,AK375&gt;=2,AN375&gt;=2.5,AP375&gt;=144),"PASS","FAIL")))))</f>
        <v/>
      </c>
      <c r="AR375" s="2" t="str">
        <f t="shared" si="10"/>
        <v/>
      </c>
      <c r="AS375" s="2" t="str">
        <f t="shared" si="11"/>
        <v/>
      </c>
    </row>
    <row r="376" spans="1:45" ht="18.95" customHeight="1" x14ac:dyDescent="0.25">
      <c r="A376" s="3" t="str">
        <f>IF(DRAFT!$B378="","",DRAFT!$B378)</f>
        <v/>
      </c>
      <c r="B376" s="2" t="str">
        <f>IF(COUNT($A376)=0,"",IF($A376&lt;&gt;DRAFT!$B378,"ERR",IF(DRAFT!I378="3E","3E",IF(COUNT(DRAFT!E378,DRAFT!I378)&gt;0,DRAFT!J378,""))))</f>
        <v/>
      </c>
      <c r="C376" s="2" t="str">
        <f>IF(COUNT($A376)=0,"",IF(B376="3E","3E",IF(B376="","I",LOOKUP(B376/D$2,{0,0.4,0.45,0.5,0.55,0.6,0.65,0.7,0.75,0.8,1},{"F","D","C","C+","B-","B","B+","A-","A","A+"}))))</f>
        <v/>
      </c>
      <c r="D376" s="1" t="str">
        <f>IF(COUNT($A376)=0,"",IF(B376="","--",IF(B376="3E","3E",LOOKUP(B376/D$2,{0,0.4,0.45,0.5,0.55,0.6,0.65,0.7,0.75,0.8,1},{0,2,2.25,2.5,2.75,3,3.25,3.5,3.75,4}))))</f>
        <v/>
      </c>
      <c r="E376" s="2" t="str">
        <f>IF(COUNT($A376)=0,"",IF($A376&lt;&gt;DRAFT!$B378,"ERR",IF(DRAFT!R378="3E","3E",IF(COUNT(DRAFT!N378,DRAFT!R378)&gt;0,DRAFT!S378,""))))</f>
        <v/>
      </c>
      <c r="F376" s="2" t="str">
        <f>IF(COUNT($A376)=0,"",IF(E376="3E","3E",IF(E376="","I",LOOKUP(E376/G$2,{0,0.4,0.45,0.5,0.55,0.6,0.65,0.7,0.75,0.8,1},{"F","D","C","C+","B-","B","B+","A-","A","A+"}))))</f>
        <v/>
      </c>
      <c r="G376" s="1" t="str">
        <f>IF(COUNT($A376)=0,"",IF(E376="","--",IF(E376="3E","3E",LOOKUP(E376/G$2,{0,0.4,0.45,0.5,0.55,0.6,0.65,0.7,0.75,0.8,1},{0,2,2.25,2.5,2.75,3,3.25,3.5,3.75,4}))))</f>
        <v/>
      </c>
      <c r="H376" s="2" t="str">
        <f>IF(COUNT($A376)=0,"",IF($A376&lt;&gt;DRAFT!$B378,"ERR",IF(DRAFT!AA378="3E","3E",IF(COUNT(DRAFT!W378,DRAFT!AA378)&gt;0,DRAFT!AB378,""))))</f>
        <v/>
      </c>
      <c r="I376" s="2" t="str">
        <f>IF(COUNT($A376)=0,"",IF(H376="3E","3E",IF(H376="","I",LOOKUP(H376/J$2,{0,0.4,0.45,0.5,0.55,0.6,0.65,0.7,0.75,0.8,1},{"F","D","C","C+","B-","B","B+","A-","A","A+"}))))</f>
        <v/>
      </c>
      <c r="J376" s="1" t="str">
        <f>IF(COUNT($A376)=0,"",IF(H376="","--",IF(H376="3E","3E",LOOKUP(H376/J$2,{0,0.4,0.45,0.5,0.55,0.6,0.65,0.7,0.75,0.8,1},{0,2,2.25,2.5,2.75,3,3.25,3.5,3.75,4}))))</f>
        <v/>
      </c>
      <c r="K376" s="2" t="str">
        <f>IF(COUNT($A376)=0,"",IF($A376&lt;&gt;DRAFT!$B378,"ERR",IF(DRAFT!AJ378="3E","3E",IF(COUNT(DRAFT!AF378,DRAFT!AJ378)&gt;0,DRAFT!AK378,""))))</f>
        <v/>
      </c>
      <c r="L376" s="2" t="str">
        <f>IF(COUNT($A376)=0,"",IF(K376="3E","3E",IF(K376="","I",LOOKUP(K376/M$2,{0,0.4,0.45,0.5,0.55,0.6,0.65,0.7,0.75,0.8,1},{"F","D","C","C+","B-","B","B+","A-","A","A+"}))))</f>
        <v/>
      </c>
      <c r="M376" s="1" t="str">
        <f>IF(COUNT($A376)=0,"",IF(K376="","--",IF(K376="3E","3E",LOOKUP(K376/M$2,{0,0.4,0.45,0.5,0.55,0.6,0.65,0.7,0.75,0.8,1},{0,2,2.25,2.5,2.75,3,3.25,3.5,3.75,4}))))</f>
        <v/>
      </c>
      <c r="N376" s="2" t="str">
        <f>IF(COUNT($A376)=0,"",IF($A376&lt;&gt;DRAFT!$B378,"ERR",IF(DRAFT!AS378="3E","3E",IF(COUNT(DRAFT!AO378,DRAFT!AS378)&gt;0,DRAFT!AT378,""))))</f>
        <v/>
      </c>
      <c r="O376" s="2" t="str">
        <f>IF(COUNT($A376)=0,"",IF(N376="3E","3E",IF(N376="","I",LOOKUP(N376/P$2,{0,0.4,0.45,0.5,0.55,0.6,0.65,0.7,0.75,0.8,1},{"F","D","C","C+","B-","B","B+","A-","A","A+"}))))</f>
        <v/>
      </c>
      <c r="P376" s="1" t="str">
        <f>IF(COUNT($A376)=0,"",IF(N376="","--",IF(N376="3E","3E",LOOKUP(N376/P$2,{0,0.4,0.45,0.5,0.55,0.6,0.65,0.7,0.75,0.8,1},{0,2,2.25,2.5,2.75,3,3.25,3.5,3.75,4}))))</f>
        <v/>
      </c>
      <c r="Q376" s="2" t="str">
        <f>IF(COUNT($A376)=0,"",IF($A376&lt;&gt;DRAFT!$B378,"ERR",IF(DRAFT!BB378="3E","3E",IF(COUNT(DRAFT!AX378,DRAFT!BB378)&gt;0,DRAFT!BC378,""))))</f>
        <v/>
      </c>
      <c r="R376" s="2" t="str">
        <f>IF(COUNT($A376)=0,"",IF(Q376="3E","3E",IF(Q376="","I",LOOKUP(Q376/S$2,{0,0.4,0.45,0.5,0.55,0.6,0.65,0.7,0.75,0.8,1},{"F","D","C","C+","B-","B","B+","A-","A","A+"}))))</f>
        <v/>
      </c>
      <c r="S376" s="1" t="str">
        <f>IF(COUNT($A376)=0,"",IF(Q376="","--",IF(Q376="3E","3E",LOOKUP(Q376/S$2,{0,0.4,0.45,0.5,0.55,0.6,0.65,0.7,0.75,0.8,1},{0,2,2.25,2.5,2.75,3,3.25,3.5,3.75,4}))))</f>
        <v/>
      </c>
      <c r="T376" s="2" t="str">
        <f>IF(COUNT($A376)=0,"",IF($A376&lt;&gt;DRAFT!$B378,"ERR",IF(DRAFT!BK378="3E","3E",IF(COUNT(DRAFT!BG378,DRAFT!BK378)&gt;0,DRAFT!BL378,""))))</f>
        <v/>
      </c>
      <c r="U376" s="2" t="str">
        <f>IF(COUNT($A376)=0,"",IF(T376="3E","3E",IF(T376="","I",LOOKUP(T376/V$2,{0,0.4,0.45,0.5,0.55,0.6,0.65,0.7,0.75,0.8,1},{"F","D","C","C+","B-","B","B+","A-","A","A+"}))))</f>
        <v/>
      </c>
      <c r="V376" s="1" t="str">
        <f>IF(COUNT($A376)=0,"",IF(T376="","--",IF(T376="3E","3E",LOOKUP(T376/V$2,{0,0.4,0.45,0.5,0.55,0.6,0.65,0.7,0.75,0.8,1},{0,2,2.25,2.5,2.75,3,3.25,3.5,3.75,4}))))</f>
        <v/>
      </c>
      <c r="W376" s="2" t="str">
        <f>IF(COUNT($A376)=0,"",IF($A376&lt;&gt;DRAFT!$B378,"ERR",IF(DRAFT!BT378="3E","3E",IF(COUNT(DRAFT!BP378,DRAFT!BT378)&gt;0,DRAFT!BU378,""))))</f>
        <v/>
      </c>
      <c r="X376" s="2" t="str">
        <f>IF(COUNT($A376)=0,"",IF(W376="3E","3E",IF(W376="","I",LOOKUP(W376/Y$2,{0,0.4,0.45,0.5,0.55,0.6,0.65,0.7,0.75,0.8,1},{"F","D","C","C+","B-","B","B+","A-","A","A+"}))))</f>
        <v/>
      </c>
      <c r="Y376" s="1" t="str">
        <f>IF(COUNT($A376)=0,"",IF(W376="","--",IF(W376="3E","3E",LOOKUP(W376/Y$2,{0,0.4,0.45,0.5,0.55,0.6,0.65,0.7,0.75,0.8,1},{0,2,2.25,2.5,2.75,3,3.25,3.5,3.75,4}))))</f>
        <v/>
      </c>
      <c r="Z376" s="2" t="str">
        <f>IF(COUNT($A376)=0,"",IF($A376&lt;&gt;DRAFT!$B378,"ERR",IF(DRAFT!CC378="3E","3E",IF(COUNT(DRAFT!BY378,DRAFT!CC378)&gt;0,DRAFT!CD378,""))))</f>
        <v/>
      </c>
      <c r="AA376" s="2" t="str">
        <f>IF(COUNT($A376)=0,"",IF(Z376="3E","3E",IF(Z376="","I",LOOKUP(Z376/AB$2,{0,0.4,0.45,0.5,0.55,0.6,0.65,0.7,0.75,0.8,1},{"F","D","C","C+","B-","B","B+","A-","A","A+"}))))</f>
        <v/>
      </c>
      <c r="AB376" s="1" t="str">
        <f>IF(COUNT($A376)=0,"",IF(Z376="","--",IF(Z376="3E","3E",LOOKUP(Z376/AB$2,{0,0.4,0.45,0.5,0.55,0.6,0.65,0.7,0.75,0.8,1},{0,2,2.25,2.5,2.75,3,3.25,3.5,3.75,4}))))</f>
        <v/>
      </c>
      <c r="AC376" s="2" t="str">
        <f>IF(COUNT($A376)=0,"",IF($A376&lt;&gt;DRAFT!$B378,"ERR",IF(DRAFT!CF378&gt;0,DRAFT!CF378,"")))</f>
        <v/>
      </c>
      <c r="AD376" s="2" t="str">
        <f>IF(COUNT($A376)=0,"",IF(AC376="3E","3E",IF(AC376="","I",LOOKUP(AC376/AE$2,{0,0.4,0.45,0.5,0.55,0.6,0.65,0.7,0.75,0.8,1},{"F","D","C","C+","B-","B","B+","A-","A","A+"}))))</f>
        <v/>
      </c>
      <c r="AE376" s="1" t="str">
        <f>IF(COUNT($A376)=0,"",IF(AC376="","--",IF(AC376="3E","3E",LOOKUP(AC376/AE$2,{0,0.4,0.45,0.5,0.55,0.6,0.65,0.7,0.75,0.8,1},{0,2,2.25,2.5,2.75,3,3.25,3.5,3.75,4}))))</f>
        <v/>
      </c>
      <c r="AF376" s="2" t="str">
        <f>IF(COUNT($A376)=0,"",IF($A376&lt;&gt;DRAFT!$B378,"ERR",IF(DRAFT!CI378&gt;0,DRAFT!CK378,"")))</f>
        <v/>
      </c>
      <c r="AG376" s="2" t="str">
        <f>IF(COUNT($A376)=0,"",IF(AF376="3E","3E",IF(AF376="","I",LOOKUP(AF376/AH$2,{0,0.4,0.45,0.5,0.55,0.6,0.65,0.7,0.75,0.8,1},{"F","D","C","C+","B-","B","B+","A-","A","A+"}))))</f>
        <v/>
      </c>
      <c r="AH376" s="1" t="str">
        <f>IF(COUNT($A376)=0,"",IF(AF376="","--",IF(AF376="3E","3E",LOOKUP(AF376/AH$2,{0,0.4,0.45,0.5,0.55,0.6,0.65,0.7,0.75,0.8,1},{0,2,2.25,2.5,2.75,3,3.25,3.5,3.75,4}))))</f>
        <v/>
      </c>
      <c r="AI376" s="2" t="str">
        <f>IF($A376&lt;&gt;DRAFT!$B378,"ERR",IF(OR(COUNT($A376)=0,COUNT(DRAFT!CL378:CN378,DRAFT!CP378:CR378)=0),"",CEILING(SUM(DRAFT!CO378,DRAFT!CS378,DRAFT!CT378),1)))</f>
        <v/>
      </c>
      <c r="AJ376" s="2" t="str">
        <f>IF(COUNT($A376)=0,"",IF(AI376="3E","3E",IF(AI376="","I",LOOKUP(AI376/AK$2,{0,0.4,0.45,0.5,0.55,0.6,0.65,0.7,0.75,0.8,1},{"F","D","C","C+","B-","B","B+","A-","A","A+"}))))</f>
        <v/>
      </c>
      <c r="AK376" s="1" t="str">
        <f>IF(COUNT($A376)=0,"",IF(AI376="","--",IF(AI376="3E","3E",LOOKUP(AI376/AK$2,{0,0.4,0.45,0.5,0.55,0.6,0.65,0.7,0.75,0.8,1},{0,2,2.25,2.5,2.75,3,3.25,3.5,3.75,4}))))</f>
        <v/>
      </c>
      <c r="AL376" s="4" t="str">
        <f>IF(OR(COUNT($A376)=0,COUNT(B376:AK376)=0),"",IF(COUNTIF(B376:AK376,"3E")&gt;0,"3E",IF(DRAFT!$A378="R",TRUNC(SUMPRODUCT(RGP,RCP)/TCP,3),TRUNC((SUMPRODUCT(--(IMDGP&gt;0)*IMDGP,IMCP)+CEILING(DRAFT!$DB378*42,0.25))/TCP,3))))</f>
        <v/>
      </c>
      <c r="AM376" s="2" t="str">
        <f>IF(OR(COUNT($A376)=0,COUNT(B376:AK376)=0),"",IF(COUNTIF(B376:AK376,"3E")&gt;0,"3E",IF(DRAFT!$A378="R",SUMPRODUCT(--(RGP&gt;=2),RCP),SUMPRODUCT(--(IMDGP&gt;0),--(IMGP=0),IMCP)+DRAFT!$DC378)))</f>
        <v/>
      </c>
      <c r="AN376" s="67" t="str">
        <f>IF(AL376="3E","3E",IF(COUNT($A376)=0,"",IF(COUNT(AI376)=0,"--",ROUND(((CEILING(DRAFT!$CV378*38,0.25)+CEILING(DRAFT!$CX378*38,0.25)+CEILING(DRAFT!$CZ378*42,0.25)+CEILING($AL376*42,0.25))/160),2))))</f>
        <v/>
      </c>
      <c r="AO376" s="2" t="str">
        <f>IF(AN376="3E","3E",IF(COUNT($A376)=0,"",IF(COUNT(AN376)=0,"I",LOOKUP(AN376,{0,2,2.25,2.5,2.75,3,3.25,3.5,3.75,4},{"F","D","C","C+","B-","B","B+","A-","A","A+"}))))</f>
        <v/>
      </c>
      <c r="AP376" s="2" t="str">
        <f>IF(AN376="3E","3E",IF(OR(COUNT(A376)=0,COUNT(AN376)=0),"",DRAFT!CW378+DRAFT!CY378+DRAFT!DA378+N(TABULATION!AM376)))</f>
        <v/>
      </c>
      <c r="AQ376" s="2" t="str">
        <f>IF(OR(COUNT($A376)=0,COUNT(B376:AK376)=0),"",IF(COUNTIF(B376:AM376,"3E")&gt;0,"3E",IF(AND(DRAFT!$A378="IM",OR($AL376&gt;DRAFT!$DB378,$AM376&gt;DRAFT!$DC378)),"IMPROVED",IF(AND(DRAFT!$A378="IM",$AL376&lt;=DRAFT!$DB378,$AM376&lt;=DRAFT!$DC378),"NOT IMPROVED",IF(AND(DRAFT!CU378="S",AH376&gt;=2,AK376&gt;=2,AN376&gt;=2.5,AP376&gt;=144),"PASS","FAIL")))))</f>
        <v/>
      </c>
      <c r="AR376" s="2" t="str">
        <f t="shared" si="10"/>
        <v/>
      </c>
      <c r="AS376" s="2" t="str">
        <f t="shared" si="11"/>
        <v/>
      </c>
    </row>
    <row r="377" spans="1:45" ht="18.95" customHeight="1" x14ac:dyDescent="0.25">
      <c r="A377" s="3" t="str">
        <f>IF(DRAFT!$B379="","",DRAFT!$B379)</f>
        <v/>
      </c>
      <c r="B377" s="2" t="str">
        <f>IF(COUNT($A377)=0,"",IF($A377&lt;&gt;DRAFT!$B379,"ERR",IF(DRAFT!I379="3E","3E",IF(COUNT(DRAFT!E379,DRAFT!I379)&gt;0,DRAFT!J379,""))))</f>
        <v/>
      </c>
      <c r="C377" s="2" t="str">
        <f>IF(COUNT($A377)=0,"",IF(B377="3E","3E",IF(B377="","I",LOOKUP(B377/D$2,{0,0.4,0.45,0.5,0.55,0.6,0.65,0.7,0.75,0.8,1},{"F","D","C","C+","B-","B","B+","A-","A","A+"}))))</f>
        <v/>
      </c>
      <c r="D377" s="1" t="str">
        <f>IF(COUNT($A377)=0,"",IF(B377="","--",IF(B377="3E","3E",LOOKUP(B377/D$2,{0,0.4,0.45,0.5,0.55,0.6,0.65,0.7,0.75,0.8,1},{0,2,2.25,2.5,2.75,3,3.25,3.5,3.75,4}))))</f>
        <v/>
      </c>
      <c r="E377" s="2" t="str">
        <f>IF(COUNT($A377)=0,"",IF($A377&lt;&gt;DRAFT!$B379,"ERR",IF(DRAFT!R379="3E","3E",IF(COUNT(DRAFT!N379,DRAFT!R379)&gt;0,DRAFT!S379,""))))</f>
        <v/>
      </c>
      <c r="F377" s="2" t="str">
        <f>IF(COUNT($A377)=0,"",IF(E377="3E","3E",IF(E377="","I",LOOKUP(E377/G$2,{0,0.4,0.45,0.5,0.55,0.6,0.65,0.7,0.75,0.8,1},{"F","D","C","C+","B-","B","B+","A-","A","A+"}))))</f>
        <v/>
      </c>
      <c r="G377" s="1" t="str">
        <f>IF(COUNT($A377)=0,"",IF(E377="","--",IF(E377="3E","3E",LOOKUP(E377/G$2,{0,0.4,0.45,0.5,0.55,0.6,0.65,0.7,0.75,0.8,1},{0,2,2.25,2.5,2.75,3,3.25,3.5,3.75,4}))))</f>
        <v/>
      </c>
      <c r="H377" s="2" t="str">
        <f>IF(COUNT($A377)=0,"",IF($A377&lt;&gt;DRAFT!$B379,"ERR",IF(DRAFT!AA379="3E","3E",IF(COUNT(DRAFT!W379,DRAFT!AA379)&gt;0,DRAFT!AB379,""))))</f>
        <v/>
      </c>
      <c r="I377" s="2" t="str">
        <f>IF(COUNT($A377)=0,"",IF(H377="3E","3E",IF(H377="","I",LOOKUP(H377/J$2,{0,0.4,0.45,0.5,0.55,0.6,0.65,0.7,0.75,0.8,1},{"F","D","C","C+","B-","B","B+","A-","A","A+"}))))</f>
        <v/>
      </c>
      <c r="J377" s="1" t="str">
        <f>IF(COUNT($A377)=0,"",IF(H377="","--",IF(H377="3E","3E",LOOKUP(H377/J$2,{0,0.4,0.45,0.5,0.55,0.6,0.65,0.7,0.75,0.8,1},{0,2,2.25,2.5,2.75,3,3.25,3.5,3.75,4}))))</f>
        <v/>
      </c>
      <c r="K377" s="2" t="str">
        <f>IF(COUNT($A377)=0,"",IF($A377&lt;&gt;DRAFT!$B379,"ERR",IF(DRAFT!AJ379="3E","3E",IF(COUNT(DRAFT!AF379,DRAFT!AJ379)&gt;0,DRAFT!AK379,""))))</f>
        <v/>
      </c>
      <c r="L377" s="2" t="str">
        <f>IF(COUNT($A377)=0,"",IF(K377="3E","3E",IF(K377="","I",LOOKUP(K377/M$2,{0,0.4,0.45,0.5,0.55,0.6,0.65,0.7,0.75,0.8,1},{"F","D","C","C+","B-","B","B+","A-","A","A+"}))))</f>
        <v/>
      </c>
      <c r="M377" s="1" t="str">
        <f>IF(COUNT($A377)=0,"",IF(K377="","--",IF(K377="3E","3E",LOOKUP(K377/M$2,{0,0.4,0.45,0.5,0.55,0.6,0.65,0.7,0.75,0.8,1},{0,2,2.25,2.5,2.75,3,3.25,3.5,3.75,4}))))</f>
        <v/>
      </c>
      <c r="N377" s="2" t="str">
        <f>IF(COUNT($A377)=0,"",IF($A377&lt;&gt;DRAFT!$B379,"ERR",IF(DRAFT!AS379="3E","3E",IF(COUNT(DRAFT!AO379,DRAFT!AS379)&gt;0,DRAFT!AT379,""))))</f>
        <v/>
      </c>
      <c r="O377" s="2" t="str">
        <f>IF(COUNT($A377)=0,"",IF(N377="3E","3E",IF(N377="","I",LOOKUP(N377/P$2,{0,0.4,0.45,0.5,0.55,0.6,0.65,0.7,0.75,0.8,1},{"F","D","C","C+","B-","B","B+","A-","A","A+"}))))</f>
        <v/>
      </c>
      <c r="P377" s="1" t="str">
        <f>IF(COUNT($A377)=0,"",IF(N377="","--",IF(N377="3E","3E",LOOKUP(N377/P$2,{0,0.4,0.45,0.5,0.55,0.6,0.65,0.7,0.75,0.8,1},{0,2,2.25,2.5,2.75,3,3.25,3.5,3.75,4}))))</f>
        <v/>
      </c>
      <c r="Q377" s="2" t="str">
        <f>IF(COUNT($A377)=0,"",IF($A377&lt;&gt;DRAFT!$B379,"ERR",IF(DRAFT!BB379="3E","3E",IF(COUNT(DRAFT!AX379,DRAFT!BB379)&gt;0,DRAFT!BC379,""))))</f>
        <v/>
      </c>
      <c r="R377" s="2" t="str">
        <f>IF(COUNT($A377)=0,"",IF(Q377="3E","3E",IF(Q377="","I",LOOKUP(Q377/S$2,{0,0.4,0.45,0.5,0.55,0.6,0.65,0.7,0.75,0.8,1},{"F","D","C","C+","B-","B","B+","A-","A","A+"}))))</f>
        <v/>
      </c>
      <c r="S377" s="1" t="str">
        <f>IF(COUNT($A377)=0,"",IF(Q377="","--",IF(Q377="3E","3E",LOOKUP(Q377/S$2,{0,0.4,0.45,0.5,0.55,0.6,0.65,0.7,0.75,0.8,1},{0,2,2.25,2.5,2.75,3,3.25,3.5,3.75,4}))))</f>
        <v/>
      </c>
      <c r="T377" s="2" t="str">
        <f>IF(COUNT($A377)=0,"",IF($A377&lt;&gt;DRAFT!$B379,"ERR",IF(DRAFT!BK379="3E","3E",IF(COUNT(DRAFT!BG379,DRAFT!BK379)&gt;0,DRAFT!BL379,""))))</f>
        <v/>
      </c>
      <c r="U377" s="2" t="str">
        <f>IF(COUNT($A377)=0,"",IF(T377="3E","3E",IF(T377="","I",LOOKUP(T377/V$2,{0,0.4,0.45,0.5,0.55,0.6,0.65,0.7,0.75,0.8,1},{"F","D","C","C+","B-","B","B+","A-","A","A+"}))))</f>
        <v/>
      </c>
      <c r="V377" s="1" t="str">
        <f>IF(COUNT($A377)=0,"",IF(T377="","--",IF(T377="3E","3E",LOOKUP(T377/V$2,{0,0.4,0.45,0.5,0.55,0.6,0.65,0.7,0.75,0.8,1},{0,2,2.25,2.5,2.75,3,3.25,3.5,3.75,4}))))</f>
        <v/>
      </c>
      <c r="W377" s="2" t="str">
        <f>IF(COUNT($A377)=0,"",IF($A377&lt;&gt;DRAFT!$B379,"ERR",IF(DRAFT!BT379="3E","3E",IF(COUNT(DRAFT!BP379,DRAFT!BT379)&gt;0,DRAFT!BU379,""))))</f>
        <v/>
      </c>
      <c r="X377" s="2" t="str">
        <f>IF(COUNT($A377)=0,"",IF(W377="3E","3E",IF(W377="","I",LOOKUP(W377/Y$2,{0,0.4,0.45,0.5,0.55,0.6,0.65,0.7,0.75,0.8,1},{"F","D","C","C+","B-","B","B+","A-","A","A+"}))))</f>
        <v/>
      </c>
      <c r="Y377" s="1" t="str">
        <f>IF(COUNT($A377)=0,"",IF(W377="","--",IF(W377="3E","3E",LOOKUP(W377/Y$2,{0,0.4,0.45,0.5,0.55,0.6,0.65,0.7,0.75,0.8,1},{0,2,2.25,2.5,2.75,3,3.25,3.5,3.75,4}))))</f>
        <v/>
      </c>
      <c r="Z377" s="2" t="str">
        <f>IF(COUNT($A377)=0,"",IF($A377&lt;&gt;DRAFT!$B379,"ERR",IF(DRAFT!CC379="3E","3E",IF(COUNT(DRAFT!BY379,DRAFT!CC379)&gt;0,DRAFT!CD379,""))))</f>
        <v/>
      </c>
      <c r="AA377" s="2" t="str">
        <f>IF(COUNT($A377)=0,"",IF(Z377="3E","3E",IF(Z377="","I",LOOKUP(Z377/AB$2,{0,0.4,0.45,0.5,0.55,0.6,0.65,0.7,0.75,0.8,1},{"F","D","C","C+","B-","B","B+","A-","A","A+"}))))</f>
        <v/>
      </c>
      <c r="AB377" s="1" t="str">
        <f>IF(COUNT($A377)=0,"",IF(Z377="","--",IF(Z377="3E","3E",LOOKUP(Z377/AB$2,{0,0.4,0.45,0.5,0.55,0.6,0.65,0.7,0.75,0.8,1},{0,2,2.25,2.5,2.75,3,3.25,3.5,3.75,4}))))</f>
        <v/>
      </c>
      <c r="AC377" s="2" t="str">
        <f>IF(COUNT($A377)=0,"",IF($A377&lt;&gt;DRAFT!$B379,"ERR",IF(DRAFT!CF379&gt;0,DRAFT!CF379,"")))</f>
        <v/>
      </c>
      <c r="AD377" s="2" t="str">
        <f>IF(COUNT($A377)=0,"",IF(AC377="3E","3E",IF(AC377="","I",LOOKUP(AC377/AE$2,{0,0.4,0.45,0.5,0.55,0.6,0.65,0.7,0.75,0.8,1},{"F","D","C","C+","B-","B","B+","A-","A","A+"}))))</f>
        <v/>
      </c>
      <c r="AE377" s="1" t="str">
        <f>IF(COUNT($A377)=0,"",IF(AC377="","--",IF(AC377="3E","3E",LOOKUP(AC377/AE$2,{0,0.4,0.45,0.5,0.55,0.6,0.65,0.7,0.75,0.8,1},{0,2,2.25,2.5,2.75,3,3.25,3.5,3.75,4}))))</f>
        <v/>
      </c>
      <c r="AF377" s="2" t="str">
        <f>IF(COUNT($A377)=0,"",IF($A377&lt;&gt;DRAFT!$B379,"ERR",IF(DRAFT!CI379&gt;0,DRAFT!CK379,"")))</f>
        <v/>
      </c>
      <c r="AG377" s="2" t="str">
        <f>IF(COUNT($A377)=0,"",IF(AF377="3E","3E",IF(AF377="","I",LOOKUP(AF377/AH$2,{0,0.4,0.45,0.5,0.55,0.6,0.65,0.7,0.75,0.8,1},{"F","D","C","C+","B-","B","B+","A-","A","A+"}))))</f>
        <v/>
      </c>
      <c r="AH377" s="1" t="str">
        <f>IF(COUNT($A377)=0,"",IF(AF377="","--",IF(AF377="3E","3E",LOOKUP(AF377/AH$2,{0,0.4,0.45,0.5,0.55,0.6,0.65,0.7,0.75,0.8,1},{0,2,2.25,2.5,2.75,3,3.25,3.5,3.75,4}))))</f>
        <v/>
      </c>
      <c r="AI377" s="2" t="str">
        <f>IF($A377&lt;&gt;DRAFT!$B379,"ERR",IF(OR(COUNT($A377)=0,COUNT(DRAFT!CL379:CN379,DRAFT!CP379:CR379)=0),"",CEILING(SUM(DRAFT!CO379,DRAFT!CS379,DRAFT!CT379),1)))</f>
        <v/>
      </c>
      <c r="AJ377" s="2" t="str">
        <f>IF(COUNT($A377)=0,"",IF(AI377="3E","3E",IF(AI377="","I",LOOKUP(AI377/AK$2,{0,0.4,0.45,0.5,0.55,0.6,0.65,0.7,0.75,0.8,1},{"F","D","C","C+","B-","B","B+","A-","A","A+"}))))</f>
        <v/>
      </c>
      <c r="AK377" s="1" t="str">
        <f>IF(COUNT($A377)=0,"",IF(AI377="","--",IF(AI377="3E","3E",LOOKUP(AI377/AK$2,{0,0.4,0.45,0.5,0.55,0.6,0.65,0.7,0.75,0.8,1},{0,2,2.25,2.5,2.75,3,3.25,3.5,3.75,4}))))</f>
        <v/>
      </c>
      <c r="AL377" s="4" t="str">
        <f>IF(OR(COUNT($A377)=0,COUNT(B377:AK377)=0),"",IF(COUNTIF(B377:AK377,"3E")&gt;0,"3E",IF(DRAFT!$A379="R",TRUNC(SUMPRODUCT(RGP,RCP)/TCP,3),TRUNC((SUMPRODUCT(--(IMDGP&gt;0)*IMDGP,IMCP)+CEILING(DRAFT!$DB379*42,0.25))/TCP,3))))</f>
        <v/>
      </c>
      <c r="AM377" s="2" t="str">
        <f>IF(OR(COUNT($A377)=0,COUNT(B377:AK377)=0),"",IF(COUNTIF(B377:AK377,"3E")&gt;0,"3E",IF(DRAFT!$A379="R",SUMPRODUCT(--(RGP&gt;=2),RCP),SUMPRODUCT(--(IMDGP&gt;0),--(IMGP=0),IMCP)+DRAFT!$DC379)))</f>
        <v/>
      </c>
      <c r="AN377" s="67" t="str">
        <f>IF(AL377="3E","3E",IF(COUNT($A377)=0,"",IF(COUNT(AI377)=0,"--",ROUND(((CEILING(DRAFT!$CV379*38,0.25)+CEILING(DRAFT!$CX379*38,0.25)+CEILING(DRAFT!$CZ379*42,0.25)+CEILING($AL377*42,0.25))/160),2))))</f>
        <v/>
      </c>
      <c r="AO377" s="2" t="str">
        <f>IF(AN377="3E","3E",IF(COUNT($A377)=0,"",IF(COUNT(AN377)=0,"I",LOOKUP(AN377,{0,2,2.25,2.5,2.75,3,3.25,3.5,3.75,4},{"F","D","C","C+","B-","B","B+","A-","A","A+"}))))</f>
        <v/>
      </c>
      <c r="AP377" s="2" t="str">
        <f>IF(AN377="3E","3E",IF(OR(COUNT(A377)=0,COUNT(AN377)=0),"",DRAFT!CW379+DRAFT!CY379+DRAFT!DA379+N(TABULATION!AM377)))</f>
        <v/>
      </c>
      <c r="AQ377" s="2" t="str">
        <f>IF(OR(COUNT($A377)=0,COUNT(B377:AK377)=0),"",IF(COUNTIF(B377:AM377,"3E")&gt;0,"3E",IF(AND(DRAFT!$A379="IM",OR($AL377&gt;DRAFT!$DB379,$AM377&gt;DRAFT!$DC379)),"IMPROVED",IF(AND(DRAFT!$A379="IM",$AL377&lt;=DRAFT!$DB379,$AM377&lt;=DRAFT!$DC379),"NOT IMPROVED",IF(AND(DRAFT!CU379="S",AH377&gt;=2,AK377&gt;=2,AN377&gt;=2.5,AP377&gt;=144),"PASS","FAIL")))))</f>
        <v/>
      </c>
      <c r="AR377" s="2" t="str">
        <f t="shared" si="10"/>
        <v/>
      </c>
      <c r="AS377" s="2" t="str">
        <f t="shared" si="11"/>
        <v/>
      </c>
    </row>
    <row r="378" spans="1:45" ht="18.95" customHeight="1" x14ac:dyDescent="0.25">
      <c r="A378" s="3" t="str">
        <f>IF(DRAFT!$B380="","",DRAFT!$B380)</f>
        <v/>
      </c>
      <c r="B378" s="2" t="str">
        <f>IF(COUNT($A378)=0,"",IF($A378&lt;&gt;DRAFT!$B380,"ERR",IF(DRAFT!I380="3E","3E",IF(COUNT(DRAFT!E380,DRAFT!I380)&gt;0,DRAFT!J380,""))))</f>
        <v/>
      </c>
      <c r="C378" s="2" t="str">
        <f>IF(COUNT($A378)=0,"",IF(B378="3E","3E",IF(B378="","I",LOOKUP(B378/D$2,{0,0.4,0.45,0.5,0.55,0.6,0.65,0.7,0.75,0.8,1},{"F","D","C","C+","B-","B","B+","A-","A","A+"}))))</f>
        <v/>
      </c>
      <c r="D378" s="1" t="str">
        <f>IF(COUNT($A378)=0,"",IF(B378="","--",IF(B378="3E","3E",LOOKUP(B378/D$2,{0,0.4,0.45,0.5,0.55,0.6,0.65,0.7,0.75,0.8,1},{0,2,2.25,2.5,2.75,3,3.25,3.5,3.75,4}))))</f>
        <v/>
      </c>
      <c r="E378" s="2" t="str">
        <f>IF(COUNT($A378)=0,"",IF($A378&lt;&gt;DRAFT!$B380,"ERR",IF(DRAFT!R380="3E","3E",IF(COUNT(DRAFT!N380,DRAFT!R380)&gt;0,DRAFT!S380,""))))</f>
        <v/>
      </c>
      <c r="F378" s="2" t="str">
        <f>IF(COUNT($A378)=0,"",IF(E378="3E","3E",IF(E378="","I",LOOKUP(E378/G$2,{0,0.4,0.45,0.5,0.55,0.6,0.65,0.7,0.75,0.8,1},{"F","D","C","C+","B-","B","B+","A-","A","A+"}))))</f>
        <v/>
      </c>
      <c r="G378" s="1" t="str">
        <f>IF(COUNT($A378)=0,"",IF(E378="","--",IF(E378="3E","3E",LOOKUP(E378/G$2,{0,0.4,0.45,0.5,0.55,0.6,0.65,0.7,0.75,0.8,1},{0,2,2.25,2.5,2.75,3,3.25,3.5,3.75,4}))))</f>
        <v/>
      </c>
      <c r="H378" s="2" t="str">
        <f>IF(COUNT($A378)=0,"",IF($A378&lt;&gt;DRAFT!$B380,"ERR",IF(DRAFT!AA380="3E","3E",IF(COUNT(DRAFT!W380,DRAFT!AA380)&gt;0,DRAFT!AB380,""))))</f>
        <v/>
      </c>
      <c r="I378" s="2" t="str">
        <f>IF(COUNT($A378)=0,"",IF(H378="3E","3E",IF(H378="","I",LOOKUP(H378/J$2,{0,0.4,0.45,0.5,0.55,0.6,0.65,0.7,0.75,0.8,1},{"F","D","C","C+","B-","B","B+","A-","A","A+"}))))</f>
        <v/>
      </c>
      <c r="J378" s="1" t="str">
        <f>IF(COUNT($A378)=0,"",IF(H378="","--",IF(H378="3E","3E",LOOKUP(H378/J$2,{0,0.4,0.45,0.5,0.55,0.6,0.65,0.7,0.75,0.8,1},{0,2,2.25,2.5,2.75,3,3.25,3.5,3.75,4}))))</f>
        <v/>
      </c>
      <c r="K378" s="2" t="str">
        <f>IF(COUNT($A378)=0,"",IF($A378&lt;&gt;DRAFT!$B380,"ERR",IF(DRAFT!AJ380="3E","3E",IF(COUNT(DRAFT!AF380,DRAFT!AJ380)&gt;0,DRAFT!AK380,""))))</f>
        <v/>
      </c>
      <c r="L378" s="2" t="str">
        <f>IF(COUNT($A378)=0,"",IF(K378="3E","3E",IF(K378="","I",LOOKUP(K378/M$2,{0,0.4,0.45,0.5,0.55,0.6,0.65,0.7,0.75,0.8,1},{"F","D","C","C+","B-","B","B+","A-","A","A+"}))))</f>
        <v/>
      </c>
      <c r="M378" s="1" t="str">
        <f>IF(COUNT($A378)=0,"",IF(K378="","--",IF(K378="3E","3E",LOOKUP(K378/M$2,{0,0.4,0.45,0.5,0.55,0.6,0.65,0.7,0.75,0.8,1},{0,2,2.25,2.5,2.75,3,3.25,3.5,3.75,4}))))</f>
        <v/>
      </c>
      <c r="N378" s="2" t="str">
        <f>IF(COUNT($A378)=0,"",IF($A378&lt;&gt;DRAFT!$B380,"ERR",IF(DRAFT!AS380="3E","3E",IF(COUNT(DRAFT!AO380,DRAFT!AS380)&gt;0,DRAFT!AT380,""))))</f>
        <v/>
      </c>
      <c r="O378" s="2" t="str">
        <f>IF(COUNT($A378)=0,"",IF(N378="3E","3E",IF(N378="","I",LOOKUP(N378/P$2,{0,0.4,0.45,0.5,0.55,0.6,0.65,0.7,0.75,0.8,1},{"F","D","C","C+","B-","B","B+","A-","A","A+"}))))</f>
        <v/>
      </c>
      <c r="P378" s="1" t="str">
        <f>IF(COUNT($A378)=0,"",IF(N378="","--",IF(N378="3E","3E",LOOKUP(N378/P$2,{0,0.4,0.45,0.5,0.55,0.6,0.65,0.7,0.75,0.8,1},{0,2,2.25,2.5,2.75,3,3.25,3.5,3.75,4}))))</f>
        <v/>
      </c>
      <c r="Q378" s="2" t="str">
        <f>IF(COUNT($A378)=0,"",IF($A378&lt;&gt;DRAFT!$B380,"ERR",IF(DRAFT!BB380="3E","3E",IF(COUNT(DRAFT!AX380,DRAFT!BB380)&gt;0,DRAFT!BC380,""))))</f>
        <v/>
      </c>
      <c r="R378" s="2" t="str">
        <f>IF(COUNT($A378)=0,"",IF(Q378="3E","3E",IF(Q378="","I",LOOKUP(Q378/S$2,{0,0.4,0.45,0.5,0.55,0.6,0.65,0.7,0.75,0.8,1},{"F","D","C","C+","B-","B","B+","A-","A","A+"}))))</f>
        <v/>
      </c>
      <c r="S378" s="1" t="str">
        <f>IF(COUNT($A378)=0,"",IF(Q378="","--",IF(Q378="3E","3E",LOOKUP(Q378/S$2,{0,0.4,0.45,0.5,0.55,0.6,0.65,0.7,0.75,0.8,1},{0,2,2.25,2.5,2.75,3,3.25,3.5,3.75,4}))))</f>
        <v/>
      </c>
      <c r="T378" s="2" t="str">
        <f>IF(COUNT($A378)=0,"",IF($A378&lt;&gt;DRAFT!$B380,"ERR",IF(DRAFT!BK380="3E","3E",IF(COUNT(DRAFT!BG380,DRAFT!BK380)&gt;0,DRAFT!BL380,""))))</f>
        <v/>
      </c>
      <c r="U378" s="2" t="str">
        <f>IF(COUNT($A378)=0,"",IF(T378="3E","3E",IF(T378="","I",LOOKUP(T378/V$2,{0,0.4,0.45,0.5,0.55,0.6,0.65,0.7,0.75,0.8,1},{"F","D","C","C+","B-","B","B+","A-","A","A+"}))))</f>
        <v/>
      </c>
      <c r="V378" s="1" t="str">
        <f>IF(COUNT($A378)=0,"",IF(T378="","--",IF(T378="3E","3E",LOOKUP(T378/V$2,{0,0.4,0.45,0.5,0.55,0.6,0.65,0.7,0.75,0.8,1},{0,2,2.25,2.5,2.75,3,3.25,3.5,3.75,4}))))</f>
        <v/>
      </c>
      <c r="W378" s="2" t="str">
        <f>IF(COUNT($A378)=0,"",IF($A378&lt;&gt;DRAFT!$B380,"ERR",IF(DRAFT!BT380="3E","3E",IF(COUNT(DRAFT!BP380,DRAFT!BT380)&gt;0,DRAFT!BU380,""))))</f>
        <v/>
      </c>
      <c r="X378" s="2" t="str">
        <f>IF(COUNT($A378)=0,"",IF(W378="3E","3E",IF(W378="","I",LOOKUP(W378/Y$2,{0,0.4,0.45,0.5,0.55,0.6,0.65,0.7,0.75,0.8,1},{"F","D","C","C+","B-","B","B+","A-","A","A+"}))))</f>
        <v/>
      </c>
      <c r="Y378" s="1" t="str">
        <f>IF(COUNT($A378)=0,"",IF(W378="","--",IF(W378="3E","3E",LOOKUP(W378/Y$2,{0,0.4,0.45,0.5,0.55,0.6,0.65,0.7,0.75,0.8,1},{0,2,2.25,2.5,2.75,3,3.25,3.5,3.75,4}))))</f>
        <v/>
      </c>
      <c r="Z378" s="2" t="str">
        <f>IF(COUNT($A378)=0,"",IF($A378&lt;&gt;DRAFT!$B380,"ERR",IF(DRAFT!CC380="3E","3E",IF(COUNT(DRAFT!BY380,DRAFT!CC380)&gt;0,DRAFT!CD380,""))))</f>
        <v/>
      </c>
      <c r="AA378" s="2" t="str">
        <f>IF(COUNT($A378)=0,"",IF(Z378="3E","3E",IF(Z378="","I",LOOKUP(Z378/AB$2,{0,0.4,0.45,0.5,0.55,0.6,0.65,0.7,0.75,0.8,1},{"F","D","C","C+","B-","B","B+","A-","A","A+"}))))</f>
        <v/>
      </c>
      <c r="AB378" s="1" t="str">
        <f>IF(COUNT($A378)=0,"",IF(Z378="","--",IF(Z378="3E","3E",LOOKUP(Z378/AB$2,{0,0.4,0.45,0.5,0.55,0.6,0.65,0.7,0.75,0.8,1},{0,2,2.25,2.5,2.75,3,3.25,3.5,3.75,4}))))</f>
        <v/>
      </c>
      <c r="AC378" s="2" t="str">
        <f>IF(COUNT($A378)=0,"",IF($A378&lt;&gt;DRAFT!$B380,"ERR",IF(DRAFT!CF380&gt;0,DRAFT!CF380,"")))</f>
        <v/>
      </c>
      <c r="AD378" s="2" t="str">
        <f>IF(COUNT($A378)=0,"",IF(AC378="3E","3E",IF(AC378="","I",LOOKUP(AC378/AE$2,{0,0.4,0.45,0.5,0.55,0.6,0.65,0.7,0.75,0.8,1},{"F","D","C","C+","B-","B","B+","A-","A","A+"}))))</f>
        <v/>
      </c>
      <c r="AE378" s="1" t="str">
        <f>IF(COUNT($A378)=0,"",IF(AC378="","--",IF(AC378="3E","3E",LOOKUP(AC378/AE$2,{0,0.4,0.45,0.5,0.55,0.6,0.65,0.7,0.75,0.8,1},{0,2,2.25,2.5,2.75,3,3.25,3.5,3.75,4}))))</f>
        <v/>
      </c>
      <c r="AF378" s="2" t="str">
        <f>IF(COUNT($A378)=0,"",IF($A378&lt;&gt;DRAFT!$B380,"ERR",IF(DRAFT!CI380&gt;0,DRAFT!CK380,"")))</f>
        <v/>
      </c>
      <c r="AG378" s="2" t="str">
        <f>IF(COUNT($A378)=0,"",IF(AF378="3E","3E",IF(AF378="","I",LOOKUP(AF378/AH$2,{0,0.4,0.45,0.5,0.55,0.6,0.65,0.7,0.75,0.8,1},{"F","D","C","C+","B-","B","B+","A-","A","A+"}))))</f>
        <v/>
      </c>
      <c r="AH378" s="1" t="str">
        <f>IF(COUNT($A378)=0,"",IF(AF378="","--",IF(AF378="3E","3E",LOOKUP(AF378/AH$2,{0,0.4,0.45,0.5,0.55,0.6,0.65,0.7,0.75,0.8,1},{0,2,2.25,2.5,2.75,3,3.25,3.5,3.75,4}))))</f>
        <v/>
      </c>
      <c r="AI378" s="2" t="str">
        <f>IF($A378&lt;&gt;DRAFT!$B380,"ERR",IF(OR(COUNT($A378)=0,COUNT(DRAFT!CL380:CN380,DRAFT!CP380:CR380)=0),"",CEILING(SUM(DRAFT!CO380,DRAFT!CS380,DRAFT!CT380),1)))</f>
        <v/>
      </c>
      <c r="AJ378" s="2" t="str">
        <f>IF(COUNT($A378)=0,"",IF(AI378="3E","3E",IF(AI378="","I",LOOKUP(AI378/AK$2,{0,0.4,0.45,0.5,0.55,0.6,0.65,0.7,0.75,0.8,1},{"F","D","C","C+","B-","B","B+","A-","A","A+"}))))</f>
        <v/>
      </c>
      <c r="AK378" s="1" t="str">
        <f>IF(COUNT($A378)=0,"",IF(AI378="","--",IF(AI378="3E","3E",LOOKUP(AI378/AK$2,{0,0.4,0.45,0.5,0.55,0.6,0.65,0.7,0.75,0.8,1},{0,2,2.25,2.5,2.75,3,3.25,3.5,3.75,4}))))</f>
        <v/>
      </c>
      <c r="AL378" s="4" t="str">
        <f>IF(OR(COUNT($A378)=0,COUNT(B378:AK378)=0),"",IF(COUNTIF(B378:AK378,"3E")&gt;0,"3E",IF(DRAFT!$A380="R",TRUNC(SUMPRODUCT(RGP,RCP)/TCP,3),TRUNC((SUMPRODUCT(--(IMDGP&gt;0)*IMDGP,IMCP)+CEILING(DRAFT!$DB380*42,0.25))/TCP,3))))</f>
        <v/>
      </c>
      <c r="AM378" s="2" t="str">
        <f>IF(OR(COUNT($A378)=0,COUNT(B378:AK378)=0),"",IF(COUNTIF(B378:AK378,"3E")&gt;0,"3E",IF(DRAFT!$A380="R",SUMPRODUCT(--(RGP&gt;=2),RCP),SUMPRODUCT(--(IMDGP&gt;0),--(IMGP=0),IMCP)+DRAFT!$DC380)))</f>
        <v/>
      </c>
      <c r="AN378" s="67" t="str">
        <f>IF(AL378="3E","3E",IF(COUNT($A378)=0,"",IF(COUNT(AI378)=0,"--",ROUND(((CEILING(DRAFT!$CV380*38,0.25)+CEILING(DRAFT!$CX380*38,0.25)+CEILING(DRAFT!$CZ380*42,0.25)+CEILING($AL378*42,0.25))/160),2))))</f>
        <v/>
      </c>
      <c r="AO378" s="2" t="str">
        <f>IF(AN378="3E","3E",IF(COUNT($A378)=0,"",IF(COUNT(AN378)=0,"I",LOOKUP(AN378,{0,2,2.25,2.5,2.75,3,3.25,3.5,3.75,4},{"F","D","C","C+","B-","B","B+","A-","A","A+"}))))</f>
        <v/>
      </c>
      <c r="AP378" s="2" t="str">
        <f>IF(AN378="3E","3E",IF(OR(COUNT(A378)=0,COUNT(AN378)=0),"",DRAFT!CW380+DRAFT!CY380+DRAFT!DA380+N(TABULATION!AM378)))</f>
        <v/>
      </c>
      <c r="AQ378" s="2" t="str">
        <f>IF(OR(COUNT($A378)=0,COUNT(B378:AK378)=0),"",IF(COUNTIF(B378:AM378,"3E")&gt;0,"3E",IF(AND(DRAFT!$A380="IM",OR($AL378&gt;DRAFT!$DB380,$AM378&gt;DRAFT!$DC380)),"IMPROVED",IF(AND(DRAFT!$A380="IM",$AL378&lt;=DRAFT!$DB380,$AM378&lt;=DRAFT!$DC380),"NOT IMPROVED",IF(AND(DRAFT!CU380="S",AH378&gt;=2,AK378&gt;=2,AN378&gt;=2.5,AP378&gt;=144),"PASS","FAIL")))))</f>
        <v/>
      </c>
      <c r="AR378" s="2" t="str">
        <f t="shared" si="10"/>
        <v/>
      </c>
      <c r="AS378" s="2" t="str">
        <f t="shared" si="11"/>
        <v/>
      </c>
    </row>
    <row r="379" spans="1:45" ht="18.95" customHeight="1" x14ac:dyDescent="0.25">
      <c r="A379" s="3" t="str">
        <f>IF(DRAFT!$B381="","",DRAFT!$B381)</f>
        <v/>
      </c>
      <c r="B379" s="2" t="str">
        <f>IF(COUNT($A379)=0,"",IF($A379&lt;&gt;DRAFT!$B381,"ERR",IF(DRAFT!I381="3E","3E",IF(COUNT(DRAFT!E381,DRAFT!I381)&gt;0,DRAFT!J381,""))))</f>
        <v/>
      </c>
      <c r="C379" s="2" t="str">
        <f>IF(COUNT($A379)=0,"",IF(B379="3E","3E",IF(B379="","I",LOOKUP(B379/D$2,{0,0.4,0.45,0.5,0.55,0.6,0.65,0.7,0.75,0.8,1},{"F","D","C","C+","B-","B","B+","A-","A","A+"}))))</f>
        <v/>
      </c>
      <c r="D379" s="1" t="str">
        <f>IF(COUNT($A379)=0,"",IF(B379="","--",IF(B379="3E","3E",LOOKUP(B379/D$2,{0,0.4,0.45,0.5,0.55,0.6,0.65,0.7,0.75,0.8,1},{0,2,2.25,2.5,2.75,3,3.25,3.5,3.75,4}))))</f>
        <v/>
      </c>
      <c r="E379" s="2" t="str">
        <f>IF(COUNT($A379)=0,"",IF($A379&lt;&gt;DRAFT!$B381,"ERR",IF(DRAFT!R381="3E","3E",IF(COUNT(DRAFT!N381,DRAFT!R381)&gt;0,DRAFT!S381,""))))</f>
        <v/>
      </c>
      <c r="F379" s="2" t="str">
        <f>IF(COUNT($A379)=0,"",IF(E379="3E","3E",IF(E379="","I",LOOKUP(E379/G$2,{0,0.4,0.45,0.5,0.55,0.6,0.65,0.7,0.75,0.8,1},{"F","D","C","C+","B-","B","B+","A-","A","A+"}))))</f>
        <v/>
      </c>
      <c r="G379" s="1" t="str">
        <f>IF(COUNT($A379)=0,"",IF(E379="","--",IF(E379="3E","3E",LOOKUP(E379/G$2,{0,0.4,0.45,0.5,0.55,0.6,0.65,0.7,0.75,0.8,1},{0,2,2.25,2.5,2.75,3,3.25,3.5,3.75,4}))))</f>
        <v/>
      </c>
      <c r="H379" s="2" t="str">
        <f>IF(COUNT($A379)=0,"",IF($A379&lt;&gt;DRAFT!$B381,"ERR",IF(DRAFT!AA381="3E","3E",IF(COUNT(DRAFT!W381,DRAFT!AA381)&gt;0,DRAFT!AB381,""))))</f>
        <v/>
      </c>
      <c r="I379" s="2" t="str">
        <f>IF(COUNT($A379)=0,"",IF(H379="3E","3E",IF(H379="","I",LOOKUP(H379/J$2,{0,0.4,0.45,0.5,0.55,0.6,0.65,0.7,0.75,0.8,1},{"F","D","C","C+","B-","B","B+","A-","A","A+"}))))</f>
        <v/>
      </c>
      <c r="J379" s="1" t="str">
        <f>IF(COUNT($A379)=0,"",IF(H379="","--",IF(H379="3E","3E",LOOKUP(H379/J$2,{0,0.4,0.45,0.5,0.55,0.6,0.65,0.7,0.75,0.8,1},{0,2,2.25,2.5,2.75,3,3.25,3.5,3.75,4}))))</f>
        <v/>
      </c>
      <c r="K379" s="2" t="str">
        <f>IF(COUNT($A379)=0,"",IF($A379&lt;&gt;DRAFT!$B381,"ERR",IF(DRAFT!AJ381="3E","3E",IF(COUNT(DRAFT!AF381,DRAFT!AJ381)&gt;0,DRAFT!AK381,""))))</f>
        <v/>
      </c>
      <c r="L379" s="2" t="str">
        <f>IF(COUNT($A379)=0,"",IF(K379="3E","3E",IF(K379="","I",LOOKUP(K379/M$2,{0,0.4,0.45,0.5,0.55,0.6,0.65,0.7,0.75,0.8,1},{"F","D","C","C+","B-","B","B+","A-","A","A+"}))))</f>
        <v/>
      </c>
      <c r="M379" s="1" t="str">
        <f>IF(COUNT($A379)=0,"",IF(K379="","--",IF(K379="3E","3E",LOOKUP(K379/M$2,{0,0.4,0.45,0.5,0.55,0.6,0.65,0.7,0.75,0.8,1},{0,2,2.25,2.5,2.75,3,3.25,3.5,3.75,4}))))</f>
        <v/>
      </c>
      <c r="N379" s="2" t="str">
        <f>IF(COUNT($A379)=0,"",IF($A379&lt;&gt;DRAFT!$B381,"ERR",IF(DRAFT!AS381="3E","3E",IF(COUNT(DRAFT!AO381,DRAFT!AS381)&gt;0,DRAFT!AT381,""))))</f>
        <v/>
      </c>
      <c r="O379" s="2" t="str">
        <f>IF(COUNT($A379)=0,"",IF(N379="3E","3E",IF(N379="","I",LOOKUP(N379/P$2,{0,0.4,0.45,0.5,0.55,0.6,0.65,0.7,0.75,0.8,1},{"F","D","C","C+","B-","B","B+","A-","A","A+"}))))</f>
        <v/>
      </c>
      <c r="P379" s="1" t="str">
        <f>IF(COUNT($A379)=0,"",IF(N379="","--",IF(N379="3E","3E",LOOKUP(N379/P$2,{0,0.4,0.45,0.5,0.55,0.6,0.65,0.7,0.75,0.8,1},{0,2,2.25,2.5,2.75,3,3.25,3.5,3.75,4}))))</f>
        <v/>
      </c>
      <c r="Q379" s="2" t="str">
        <f>IF(COUNT($A379)=0,"",IF($A379&lt;&gt;DRAFT!$B381,"ERR",IF(DRAFT!BB381="3E","3E",IF(COUNT(DRAFT!AX381,DRAFT!BB381)&gt;0,DRAFT!BC381,""))))</f>
        <v/>
      </c>
      <c r="R379" s="2" t="str">
        <f>IF(COUNT($A379)=0,"",IF(Q379="3E","3E",IF(Q379="","I",LOOKUP(Q379/S$2,{0,0.4,0.45,0.5,0.55,0.6,0.65,0.7,0.75,0.8,1},{"F","D","C","C+","B-","B","B+","A-","A","A+"}))))</f>
        <v/>
      </c>
      <c r="S379" s="1" t="str">
        <f>IF(COUNT($A379)=0,"",IF(Q379="","--",IF(Q379="3E","3E",LOOKUP(Q379/S$2,{0,0.4,0.45,0.5,0.55,0.6,0.65,0.7,0.75,0.8,1},{0,2,2.25,2.5,2.75,3,3.25,3.5,3.75,4}))))</f>
        <v/>
      </c>
      <c r="T379" s="2" t="str">
        <f>IF(COUNT($A379)=0,"",IF($A379&lt;&gt;DRAFT!$B381,"ERR",IF(DRAFT!BK381="3E","3E",IF(COUNT(DRAFT!BG381,DRAFT!BK381)&gt;0,DRAFT!BL381,""))))</f>
        <v/>
      </c>
      <c r="U379" s="2" t="str">
        <f>IF(COUNT($A379)=0,"",IF(T379="3E","3E",IF(T379="","I",LOOKUP(T379/V$2,{0,0.4,0.45,0.5,0.55,0.6,0.65,0.7,0.75,0.8,1},{"F","D","C","C+","B-","B","B+","A-","A","A+"}))))</f>
        <v/>
      </c>
      <c r="V379" s="1" t="str">
        <f>IF(COUNT($A379)=0,"",IF(T379="","--",IF(T379="3E","3E",LOOKUP(T379/V$2,{0,0.4,0.45,0.5,0.55,0.6,0.65,0.7,0.75,0.8,1},{0,2,2.25,2.5,2.75,3,3.25,3.5,3.75,4}))))</f>
        <v/>
      </c>
      <c r="W379" s="2" t="str">
        <f>IF(COUNT($A379)=0,"",IF($A379&lt;&gt;DRAFT!$B381,"ERR",IF(DRAFT!BT381="3E","3E",IF(COUNT(DRAFT!BP381,DRAFT!BT381)&gt;0,DRAFT!BU381,""))))</f>
        <v/>
      </c>
      <c r="X379" s="2" t="str">
        <f>IF(COUNT($A379)=0,"",IF(W379="3E","3E",IF(W379="","I",LOOKUP(W379/Y$2,{0,0.4,0.45,0.5,0.55,0.6,0.65,0.7,0.75,0.8,1},{"F","D","C","C+","B-","B","B+","A-","A","A+"}))))</f>
        <v/>
      </c>
      <c r="Y379" s="1" t="str">
        <f>IF(COUNT($A379)=0,"",IF(W379="","--",IF(W379="3E","3E",LOOKUP(W379/Y$2,{0,0.4,0.45,0.5,0.55,0.6,0.65,0.7,0.75,0.8,1},{0,2,2.25,2.5,2.75,3,3.25,3.5,3.75,4}))))</f>
        <v/>
      </c>
      <c r="Z379" s="2" t="str">
        <f>IF(COUNT($A379)=0,"",IF($A379&lt;&gt;DRAFT!$B381,"ERR",IF(DRAFT!CC381="3E","3E",IF(COUNT(DRAFT!BY381,DRAFT!CC381)&gt;0,DRAFT!CD381,""))))</f>
        <v/>
      </c>
      <c r="AA379" s="2" t="str">
        <f>IF(COUNT($A379)=0,"",IF(Z379="3E","3E",IF(Z379="","I",LOOKUP(Z379/AB$2,{0,0.4,0.45,0.5,0.55,0.6,0.65,0.7,0.75,0.8,1},{"F","D","C","C+","B-","B","B+","A-","A","A+"}))))</f>
        <v/>
      </c>
      <c r="AB379" s="1" t="str">
        <f>IF(COUNT($A379)=0,"",IF(Z379="","--",IF(Z379="3E","3E",LOOKUP(Z379/AB$2,{0,0.4,0.45,0.5,0.55,0.6,0.65,0.7,0.75,0.8,1},{0,2,2.25,2.5,2.75,3,3.25,3.5,3.75,4}))))</f>
        <v/>
      </c>
      <c r="AC379" s="2" t="str">
        <f>IF(COUNT($A379)=0,"",IF($A379&lt;&gt;DRAFT!$B381,"ERR",IF(DRAFT!CF381&gt;0,DRAFT!CF381,"")))</f>
        <v/>
      </c>
      <c r="AD379" s="2" t="str">
        <f>IF(COUNT($A379)=0,"",IF(AC379="3E","3E",IF(AC379="","I",LOOKUP(AC379/AE$2,{0,0.4,0.45,0.5,0.55,0.6,0.65,0.7,0.75,0.8,1},{"F","D","C","C+","B-","B","B+","A-","A","A+"}))))</f>
        <v/>
      </c>
      <c r="AE379" s="1" t="str">
        <f>IF(COUNT($A379)=0,"",IF(AC379="","--",IF(AC379="3E","3E",LOOKUP(AC379/AE$2,{0,0.4,0.45,0.5,0.55,0.6,0.65,0.7,0.75,0.8,1},{0,2,2.25,2.5,2.75,3,3.25,3.5,3.75,4}))))</f>
        <v/>
      </c>
      <c r="AF379" s="2" t="str">
        <f>IF(COUNT($A379)=0,"",IF($A379&lt;&gt;DRAFT!$B381,"ERR",IF(DRAFT!CI381&gt;0,DRAFT!CK381,"")))</f>
        <v/>
      </c>
      <c r="AG379" s="2" t="str">
        <f>IF(COUNT($A379)=0,"",IF(AF379="3E","3E",IF(AF379="","I",LOOKUP(AF379/AH$2,{0,0.4,0.45,0.5,0.55,0.6,0.65,0.7,0.75,0.8,1},{"F","D","C","C+","B-","B","B+","A-","A","A+"}))))</f>
        <v/>
      </c>
      <c r="AH379" s="1" t="str">
        <f>IF(COUNT($A379)=0,"",IF(AF379="","--",IF(AF379="3E","3E",LOOKUP(AF379/AH$2,{0,0.4,0.45,0.5,0.55,0.6,0.65,0.7,0.75,0.8,1},{0,2,2.25,2.5,2.75,3,3.25,3.5,3.75,4}))))</f>
        <v/>
      </c>
      <c r="AI379" s="2" t="str">
        <f>IF($A379&lt;&gt;DRAFT!$B381,"ERR",IF(OR(COUNT($A379)=0,COUNT(DRAFT!CL381:CN381,DRAFT!CP381:CR381)=0),"",CEILING(SUM(DRAFT!CO381,DRAFT!CS381,DRAFT!CT381),1)))</f>
        <v/>
      </c>
      <c r="AJ379" s="2" t="str">
        <f>IF(COUNT($A379)=0,"",IF(AI379="3E","3E",IF(AI379="","I",LOOKUP(AI379/AK$2,{0,0.4,0.45,0.5,0.55,0.6,0.65,0.7,0.75,0.8,1},{"F","D","C","C+","B-","B","B+","A-","A","A+"}))))</f>
        <v/>
      </c>
      <c r="AK379" s="1" t="str">
        <f>IF(COUNT($A379)=0,"",IF(AI379="","--",IF(AI379="3E","3E",LOOKUP(AI379/AK$2,{0,0.4,0.45,0.5,0.55,0.6,0.65,0.7,0.75,0.8,1},{0,2,2.25,2.5,2.75,3,3.25,3.5,3.75,4}))))</f>
        <v/>
      </c>
      <c r="AL379" s="4" t="str">
        <f>IF(OR(COUNT($A379)=0,COUNT(B379:AK379)=0),"",IF(COUNTIF(B379:AK379,"3E")&gt;0,"3E",IF(DRAFT!$A381="R",TRUNC(SUMPRODUCT(RGP,RCP)/TCP,3),TRUNC((SUMPRODUCT(--(IMDGP&gt;0)*IMDGP,IMCP)+CEILING(DRAFT!$DB381*42,0.25))/TCP,3))))</f>
        <v/>
      </c>
      <c r="AM379" s="2" t="str">
        <f>IF(OR(COUNT($A379)=0,COUNT(B379:AK379)=0),"",IF(COUNTIF(B379:AK379,"3E")&gt;0,"3E",IF(DRAFT!$A381="R",SUMPRODUCT(--(RGP&gt;=2),RCP),SUMPRODUCT(--(IMDGP&gt;0),--(IMGP=0),IMCP)+DRAFT!$DC381)))</f>
        <v/>
      </c>
      <c r="AN379" s="67" t="str">
        <f>IF(AL379="3E","3E",IF(COUNT($A379)=0,"",IF(COUNT(AI379)=0,"--",ROUND(((CEILING(DRAFT!$CV381*38,0.25)+CEILING(DRAFT!$CX381*38,0.25)+CEILING(DRAFT!$CZ381*42,0.25)+CEILING($AL379*42,0.25))/160),2))))</f>
        <v/>
      </c>
      <c r="AO379" s="2" t="str">
        <f>IF(AN379="3E","3E",IF(COUNT($A379)=0,"",IF(COUNT(AN379)=0,"I",LOOKUP(AN379,{0,2,2.25,2.5,2.75,3,3.25,3.5,3.75,4},{"F","D","C","C+","B-","B","B+","A-","A","A+"}))))</f>
        <v/>
      </c>
      <c r="AP379" s="2" t="str">
        <f>IF(AN379="3E","3E",IF(OR(COUNT(A379)=0,COUNT(AN379)=0),"",DRAFT!CW381+DRAFT!CY381+DRAFT!DA381+N(TABULATION!AM379)))</f>
        <v/>
      </c>
      <c r="AQ379" s="2" t="str">
        <f>IF(OR(COUNT($A379)=0,COUNT(B379:AK379)=0),"",IF(COUNTIF(B379:AM379,"3E")&gt;0,"3E",IF(AND(DRAFT!$A381="IM",OR($AL379&gt;DRAFT!$DB381,$AM379&gt;DRAFT!$DC381)),"IMPROVED",IF(AND(DRAFT!$A381="IM",$AL379&lt;=DRAFT!$DB381,$AM379&lt;=DRAFT!$DC381),"NOT IMPROVED",IF(AND(DRAFT!CU381="S",AH379&gt;=2,AK379&gt;=2,AN379&gt;=2.5,AP379&gt;=144),"PASS","FAIL")))))</f>
        <v/>
      </c>
      <c r="AR379" s="2" t="str">
        <f t="shared" si="10"/>
        <v/>
      </c>
      <c r="AS379" s="2" t="str">
        <f t="shared" si="11"/>
        <v/>
      </c>
    </row>
    <row r="380" spans="1:45" ht="18.95" customHeight="1" x14ac:dyDescent="0.25">
      <c r="A380" s="3" t="str">
        <f>IF(DRAFT!$B382="","",DRAFT!$B382)</f>
        <v/>
      </c>
      <c r="B380" s="2" t="str">
        <f>IF(COUNT($A380)=0,"",IF($A380&lt;&gt;DRAFT!$B382,"ERR",IF(DRAFT!I382="3E","3E",IF(COUNT(DRAFT!E382,DRAFT!I382)&gt;0,DRAFT!J382,""))))</f>
        <v/>
      </c>
      <c r="C380" s="2" t="str">
        <f>IF(COUNT($A380)=0,"",IF(B380="3E","3E",IF(B380="","I",LOOKUP(B380/D$2,{0,0.4,0.45,0.5,0.55,0.6,0.65,0.7,0.75,0.8,1},{"F","D","C","C+","B-","B","B+","A-","A","A+"}))))</f>
        <v/>
      </c>
      <c r="D380" s="1" t="str">
        <f>IF(COUNT($A380)=0,"",IF(B380="","--",IF(B380="3E","3E",LOOKUP(B380/D$2,{0,0.4,0.45,0.5,0.55,0.6,0.65,0.7,0.75,0.8,1},{0,2,2.25,2.5,2.75,3,3.25,3.5,3.75,4}))))</f>
        <v/>
      </c>
      <c r="E380" s="2" t="str">
        <f>IF(COUNT($A380)=0,"",IF($A380&lt;&gt;DRAFT!$B382,"ERR",IF(DRAFT!R382="3E","3E",IF(COUNT(DRAFT!N382,DRAFT!R382)&gt;0,DRAFT!S382,""))))</f>
        <v/>
      </c>
      <c r="F380" s="2" t="str">
        <f>IF(COUNT($A380)=0,"",IF(E380="3E","3E",IF(E380="","I",LOOKUP(E380/G$2,{0,0.4,0.45,0.5,0.55,0.6,0.65,0.7,0.75,0.8,1},{"F","D","C","C+","B-","B","B+","A-","A","A+"}))))</f>
        <v/>
      </c>
      <c r="G380" s="1" t="str">
        <f>IF(COUNT($A380)=0,"",IF(E380="","--",IF(E380="3E","3E",LOOKUP(E380/G$2,{0,0.4,0.45,0.5,0.55,0.6,0.65,0.7,0.75,0.8,1},{0,2,2.25,2.5,2.75,3,3.25,3.5,3.75,4}))))</f>
        <v/>
      </c>
      <c r="H380" s="2" t="str">
        <f>IF(COUNT($A380)=0,"",IF($A380&lt;&gt;DRAFT!$B382,"ERR",IF(DRAFT!AA382="3E","3E",IF(COUNT(DRAFT!W382,DRAFT!AA382)&gt;0,DRAFT!AB382,""))))</f>
        <v/>
      </c>
      <c r="I380" s="2" t="str">
        <f>IF(COUNT($A380)=0,"",IF(H380="3E","3E",IF(H380="","I",LOOKUP(H380/J$2,{0,0.4,0.45,0.5,0.55,0.6,0.65,0.7,0.75,0.8,1},{"F","D","C","C+","B-","B","B+","A-","A","A+"}))))</f>
        <v/>
      </c>
      <c r="J380" s="1" t="str">
        <f>IF(COUNT($A380)=0,"",IF(H380="","--",IF(H380="3E","3E",LOOKUP(H380/J$2,{0,0.4,0.45,0.5,0.55,0.6,0.65,0.7,0.75,0.8,1},{0,2,2.25,2.5,2.75,3,3.25,3.5,3.75,4}))))</f>
        <v/>
      </c>
      <c r="K380" s="2" t="str">
        <f>IF(COUNT($A380)=0,"",IF($A380&lt;&gt;DRAFT!$B382,"ERR",IF(DRAFT!AJ382="3E","3E",IF(COUNT(DRAFT!AF382,DRAFT!AJ382)&gt;0,DRAFT!AK382,""))))</f>
        <v/>
      </c>
      <c r="L380" s="2" t="str">
        <f>IF(COUNT($A380)=0,"",IF(K380="3E","3E",IF(K380="","I",LOOKUP(K380/M$2,{0,0.4,0.45,0.5,0.55,0.6,0.65,0.7,0.75,0.8,1},{"F","D","C","C+","B-","B","B+","A-","A","A+"}))))</f>
        <v/>
      </c>
      <c r="M380" s="1" t="str">
        <f>IF(COUNT($A380)=0,"",IF(K380="","--",IF(K380="3E","3E",LOOKUP(K380/M$2,{0,0.4,0.45,0.5,0.55,0.6,0.65,0.7,0.75,0.8,1},{0,2,2.25,2.5,2.75,3,3.25,3.5,3.75,4}))))</f>
        <v/>
      </c>
      <c r="N380" s="2" t="str">
        <f>IF(COUNT($A380)=0,"",IF($A380&lt;&gt;DRAFT!$B382,"ERR",IF(DRAFT!AS382="3E","3E",IF(COUNT(DRAFT!AO382,DRAFT!AS382)&gt;0,DRAFT!AT382,""))))</f>
        <v/>
      </c>
      <c r="O380" s="2" t="str">
        <f>IF(COUNT($A380)=0,"",IF(N380="3E","3E",IF(N380="","I",LOOKUP(N380/P$2,{0,0.4,0.45,0.5,0.55,0.6,0.65,0.7,0.75,0.8,1},{"F","D","C","C+","B-","B","B+","A-","A","A+"}))))</f>
        <v/>
      </c>
      <c r="P380" s="1" t="str">
        <f>IF(COUNT($A380)=0,"",IF(N380="","--",IF(N380="3E","3E",LOOKUP(N380/P$2,{0,0.4,0.45,0.5,0.55,0.6,0.65,0.7,0.75,0.8,1},{0,2,2.25,2.5,2.75,3,3.25,3.5,3.75,4}))))</f>
        <v/>
      </c>
      <c r="Q380" s="2" t="str">
        <f>IF(COUNT($A380)=0,"",IF($A380&lt;&gt;DRAFT!$B382,"ERR",IF(DRAFT!BB382="3E","3E",IF(COUNT(DRAFT!AX382,DRAFT!BB382)&gt;0,DRAFT!BC382,""))))</f>
        <v/>
      </c>
      <c r="R380" s="2" t="str">
        <f>IF(COUNT($A380)=0,"",IF(Q380="3E","3E",IF(Q380="","I",LOOKUP(Q380/S$2,{0,0.4,0.45,0.5,0.55,0.6,0.65,0.7,0.75,0.8,1},{"F","D","C","C+","B-","B","B+","A-","A","A+"}))))</f>
        <v/>
      </c>
      <c r="S380" s="1" t="str">
        <f>IF(COUNT($A380)=0,"",IF(Q380="","--",IF(Q380="3E","3E",LOOKUP(Q380/S$2,{0,0.4,0.45,0.5,0.55,0.6,0.65,0.7,0.75,0.8,1},{0,2,2.25,2.5,2.75,3,3.25,3.5,3.75,4}))))</f>
        <v/>
      </c>
      <c r="T380" s="2" t="str">
        <f>IF(COUNT($A380)=0,"",IF($A380&lt;&gt;DRAFT!$B382,"ERR",IF(DRAFT!BK382="3E","3E",IF(COUNT(DRAFT!BG382,DRAFT!BK382)&gt;0,DRAFT!BL382,""))))</f>
        <v/>
      </c>
      <c r="U380" s="2" t="str">
        <f>IF(COUNT($A380)=0,"",IF(T380="3E","3E",IF(T380="","I",LOOKUP(T380/V$2,{0,0.4,0.45,0.5,0.55,0.6,0.65,0.7,0.75,0.8,1},{"F","D","C","C+","B-","B","B+","A-","A","A+"}))))</f>
        <v/>
      </c>
      <c r="V380" s="1" t="str">
        <f>IF(COUNT($A380)=0,"",IF(T380="","--",IF(T380="3E","3E",LOOKUP(T380/V$2,{0,0.4,0.45,0.5,0.55,0.6,0.65,0.7,0.75,0.8,1},{0,2,2.25,2.5,2.75,3,3.25,3.5,3.75,4}))))</f>
        <v/>
      </c>
      <c r="W380" s="2" t="str">
        <f>IF(COUNT($A380)=0,"",IF($A380&lt;&gt;DRAFT!$B382,"ERR",IF(DRAFT!BT382="3E","3E",IF(COUNT(DRAFT!BP382,DRAFT!BT382)&gt;0,DRAFT!BU382,""))))</f>
        <v/>
      </c>
      <c r="X380" s="2" t="str">
        <f>IF(COUNT($A380)=0,"",IF(W380="3E","3E",IF(W380="","I",LOOKUP(W380/Y$2,{0,0.4,0.45,0.5,0.55,0.6,0.65,0.7,0.75,0.8,1},{"F","D","C","C+","B-","B","B+","A-","A","A+"}))))</f>
        <v/>
      </c>
      <c r="Y380" s="1" t="str">
        <f>IF(COUNT($A380)=0,"",IF(W380="","--",IF(W380="3E","3E",LOOKUP(W380/Y$2,{0,0.4,0.45,0.5,0.55,0.6,0.65,0.7,0.75,0.8,1},{0,2,2.25,2.5,2.75,3,3.25,3.5,3.75,4}))))</f>
        <v/>
      </c>
      <c r="Z380" s="2" t="str">
        <f>IF(COUNT($A380)=0,"",IF($A380&lt;&gt;DRAFT!$B382,"ERR",IF(DRAFT!CC382="3E","3E",IF(COUNT(DRAFT!BY382,DRAFT!CC382)&gt;0,DRAFT!CD382,""))))</f>
        <v/>
      </c>
      <c r="AA380" s="2" t="str">
        <f>IF(COUNT($A380)=0,"",IF(Z380="3E","3E",IF(Z380="","I",LOOKUP(Z380/AB$2,{0,0.4,0.45,0.5,0.55,0.6,0.65,0.7,0.75,0.8,1},{"F","D","C","C+","B-","B","B+","A-","A","A+"}))))</f>
        <v/>
      </c>
      <c r="AB380" s="1" t="str">
        <f>IF(COUNT($A380)=0,"",IF(Z380="","--",IF(Z380="3E","3E",LOOKUP(Z380/AB$2,{0,0.4,0.45,0.5,0.55,0.6,0.65,0.7,0.75,0.8,1},{0,2,2.25,2.5,2.75,3,3.25,3.5,3.75,4}))))</f>
        <v/>
      </c>
      <c r="AC380" s="2" t="str">
        <f>IF(COUNT($A380)=0,"",IF($A380&lt;&gt;DRAFT!$B382,"ERR",IF(DRAFT!CF382&gt;0,DRAFT!CF382,"")))</f>
        <v/>
      </c>
      <c r="AD380" s="2" t="str">
        <f>IF(COUNT($A380)=0,"",IF(AC380="3E","3E",IF(AC380="","I",LOOKUP(AC380/AE$2,{0,0.4,0.45,0.5,0.55,0.6,0.65,0.7,0.75,0.8,1},{"F","D","C","C+","B-","B","B+","A-","A","A+"}))))</f>
        <v/>
      </c>
      <c r="AE380" s="1" t="str">
        <f>IF(COUNT($A380)=0,"",IF(AC380="","--",IF(AC380="3E","3E",LOOKUP(AC380/AE$2,{0,0.4,0.45,0.5,0.55,0.6,0.65,0.7,0.75,0.8,1},{0,2,2.25,2.5,2.75,3,3.25,3.5,3.75,4}))))</f>
        <v/>
      </c>
      <c r="AF380" s="2" t="str">
        <f>IF(COUNT($A380)=0,"",IF($A380&lt;&gt;DRAFT!$B382,"ERR",IF(DRAFT!CI382&gt;0,DRAFT!CK382,"")))</f>
        <v/>
      </c>
      <c r="AG380" s="2" t="str">
        <f>IF(COUNT($A380)=0,"",IF(AF380="3E","3E",IF(AF380="","I",LOOKUP(AF380/AH$2,{0,0.4,0.45,0.5,0.55,0.6,0.65,0.7,0.75,0.8,1},{"F","D","C","C+","B-","B","B+","A-","A","A+"}))))</f>
        <v/>
      </c>
      <c r="AH380" s="1" t="str">
        <f>IF(COUNT($A380)=0,"",IF(AF380="","--",IF(AF380="3E","3E",LOOKUP(AF380/AH$2,{0,0.4,0.45,0.5,0.55,0.6,0.65,0.7,0.75,0.8,1},{0,2,2.25,2.5,2.75,3,3.25,3.5,3.75,4}))))</f>
        <v/>
      </c>
      <c r="AI380" s="2" t="str">
        <f>IF($A380&lt;&gt;DRAFT!$B382,"ERR",IF(OR(COUNT($A380)=0,COUNT(DRAFT!CL382:CN382,DRAFT!CP382:CR382)=0),"",CEILING(SUM(DRAFT!CO382,DRAFT!CS382,DRAFT!CT382),1)))</f>
        <v/>
      </c>
      <c r="AJ380" s="2" t="str">
        <f>IF(COUNT($A380)=0,"",IF(AI380="3E","3E",IF(AI380="","I",LOOKUP(AI380/AK$2,{0,0.4,0.45,0.5,0.55,0.6,0.65,0.7,0.75,0.8,1},{"F","D","C","C+","B-","B","B+","A-","A","A+"}))))</f>
        <v/>
      </c>
      <c r="AK380" s="1" t="str">
        <f>IF(COUNT($A380)=0,"",IF(AI380="","--",IF(AI380="3E","3E",LOOKUP(AI380/AK$2,{0,0.4,0.45,0.5,0.55,0.6,0.65,0.7,0.75,0.8,1},{0,2,2.25,2.5,2.75,3,3.25,3.5,3.75,4}))))</f>
        <v/>
      </c>
      <c r="AL380" s="4" t="str">
        <f>IF(OR(COUNT($A380)=0,COUNT(B380:AK380)=0),"",IF(COUNTIF(B380:AK380,"3E")&gt;0,"3E",IF(DRAFT!$A382="R",TRUNC(SUMPRODUCT(RGP,RCP)/TCP,3),TRUNC((SUMPRODUCT(--(IMDGP&gt;0)*IMDGP,IMCP)+CEILING(DRAFT!$DB382*42,0.25))/TCP,3))))</f>
        <v/>
      </c>
      <c r="AM380" s="2" t="str">
        <f>IF(OR(COUNT($A380)=0,COUNT(B380:AK380)=0),"",IF(COUNTIF(B380:AK380,"3E")&gt;0,"3E",IF(DRAFT!$A382="R",SUMPRODUCT(--(RGP&gt;=2),RCP),SUMPRODUCT(--(IMDGP&gt;0),--(IMGP=0),IMCP)+DRAFT!$DC382)))</f>
        <v/>
      </c>
      <c r="AN380" s="67" t="str">
        <f>IF(AL380="3E","3E",IF(COUNT($A380)=0,"",IF(COUNT(AI380)=0,"--",ROUND(((CEILING(DRAFT!$CV382*38,0.25)+CEILING(DRAFT!$CX382*38,0.25)+CEILING(DRAFT!$CZ382*42,0.25)+CEILING($AL380*42,0.25))/160),2))))</f>
        <v/>
      </c>
      <c r="AO380" s="2" t="str">
        <f>IF(AN380="3E","3E",IF(COUNT($A380)=0,"",IF(COUNT(AN380)=0,"I",LOOKUP(AN380,{0,2,2.25,2.5,2.75,3,3.25,3.5,3.75,4},{"F","D","C","C+","B-","B","B+","A-","A","A+"}))))</f>
        <v/>
      </c>
      <c r="AP380" s="2" t="str">
        <f>IF(AN380="3E","3E",IF(OR(COUNT(A380)=0,COUNT(AN380)=0),"",DRAFT!CW382+DRAFT!CY382+DRAFT!DA382+N(TABULATION!AM380)))</f>
        <v/>
      </c>
      <c r="AQ380" s="2" t="str">
        <f>IF(OR(COUNT($A380)=0,COUNT(B380:AK380)=0),"",IF(COUNTIF(B380:AM380,"3E")&gt;0,"3E",IF(AND(DRAFT!$A382="IM",OR($AL380&gt;DRAFT!$DB382,$AM380&gt;DRAFT!$DC382)),"IMPROVED",IF(AND(DRAFT!$A382="IM",$AL380&lt;=DRAFT!$DB382,$AM380&lt;=DRAFT!$DC382),"NOT IMPROVED",IF(AND(DRAFT!CU382="S",AH380&gt;=2,AK380&gt;=2,AN380&gt;=2.5,AP380&gt;=144),"PASS","FAIL")))))</f>
        <v/>
      </c>
      <c r="AR380" s="2" t="str">
        <f t="shared" si="10"/>
        <v/>
      </c>
      <c r="AS380" s="2" t="str">
        <f t="shared" si="11"/>
        <v/>
      </c>
    </row>
    <row r="381" spans="1:45" ht="18.95" customHeight="1" x14ac:dyDescent="0.25">
      <c r="A381" s="3" t="str">
        <f>IF(DRAFT!$B383="","",DRAFT!$B383)</f>
        <v/>
      </c>
      <c r="B381" s="2" t="str">
        <f>IF(COUNT($A381)=0,"",IF($A381&lt;&gt;DRAFT!$B383,"ERR",IF(DRAFT!I383="3E","3E",IF(COUNT(DRAFT!E383,DRAFT!I383)&gt;0,DRAFT!J383,""))))</f>
        <v/>
      </c>
      <c r="C381" s="2" t="str">
        <f>IF(COUNT($A381)=0,"",IF(B381="3E","3E",IF(B381="","I",LOOKUP(B381/D$2,{0,0.4,0.45,0.5,0.55,0.6,0.65,0.7,0.75,0.8,1},{"F","D","C","C+","B-","B","B+","A-","A","A+"}))))</f>
        <v/>
      </c>
      <c r="D381" s="1" t="str">
        <f>IF(COUNT($A381)=0,"",IF(B381="","--",IF(B381="3E","3E",LOOKUP(B381/D$2,{0,0.4,0.45,0.5,0.55,0.6,0.65,0.7,0.75,0.8,1},{0,2,2.25,2.5,2.75,3,3.25,3.5,3.75,4}))))</f>
        <v/>
      </c>
      <c r="E381" s="2" t="str">
        <f>IF(COUNT($A381)=0,"",IF($A381&lt;&gt;DRAFT!$B383,"ERR",IF(DRAFT!R383="3E","3E",IF(COUNT(DRAFT!N383,DRAFT!R383)&gt;0,DRAFT!S383,""))))</f>
        <v/>
      </c>
      <c r="F381" s="2" t="str">
        <f>IF(COUNT($A381)=0,"",IF(E381="3E","3E",IF(E381="","I",LOOKUP(E381/G$2,{0,0.4,0.45,0.5,0.55,0.6,0.65,0.7,0.75,0.8,1},{"F","D","C","C+","B-","B","B+","A-","A","A+"}))))</f>
        <v/>
      </c>
      <c r="G381" s="1" t="str">
        <f>IF(COUNT($A381)=0,"",IF(E381="","--",IF(E381="3E","3E",LOOKUP(E381/G$2,{0,0.4,0.45,0.5,0.55,0.6,0.65,0.7,0.75,0.8,1},{0,2,2.25,2.5,2.75,3,3.25,3.5,3.75,4}))))</f>
        <v/>
      </c>
      <c r="H381" s="2" t="str">
        <f>IF(COUNT($A381)=0,"",IF($A381&lt;&gt;DRAFT!$B383,"ERR",IF(DRAFT!AA383="3E","3E",IF(COUNT(DRAFT!W383,DRAFT!AA383)&gt;0,DRAFT!AB383,""))))</f>
        <v/>
      </c>
      <c r="I381" s="2" t="str">
        <f>IF(COUNT($A381)=0,"",IF(H381="3E","3E",IF(H381="","I",LOOKUP(H381/J$2,{0,0.4,0.45,0.5,0.55,0.6,0.65,0.7,0.75,0.8,1},{"F","D","C","C+","B-","B","B+","A-","A","A+"}))))</f>
        <v/>
      </c>
      <c r="J381" s="1" t="str">
        <f>IF(COUNT($A381)=0,"",IF(H381="","--",IF(H381="3E","3E",LOOKUP(H381/J$2,{0,0.4,0.45,0.5,0.55,0.6,0.65,0.7,0.75,0.8,1},{0,2,2.25,2.5,2.75,3,3.25,3.5,3.75,4}))))</f>
        <v/>
      </c>
      <c r="K381" s="2" t="str">
        <f>IF(COUNT($A381)=0,"",IF($A381&lt;&gt;DRAFT!$B383,"ERR",IF(DRAFT!AJ383="3E","3E",IF(COUNT(DRAFT!AF383,DRAFT!AJ383)&gt;0,DRAFT!AK383,""))))</f>
        <v/>
      </c>
      <c r="L381" s="2" t="str">
        <f>IF(COUNT($A381)=0,"",IF(K381="3E","3E",IF(K381="","I",LOOKUP(K381/M$2,{0,0.4,0.45,0.5,0.55,0.6,0.65,0.7,0.75,0.8,1},{"F","D","C","C+","B-","B","B+","A-","A","A+"}))))</f>
        <v/>
      </c>
      <c r="M381" s="1" t="str">
        <f>IF(COUNT($A381)=0,"",IF(K381="","--",IF(K381="3E","3E",LOOKUP(K381/M$2,{0,0.4,0.45,0.5,0.55,0.6,0.65,0.7,0.75,0.8,1},{0,2,2.25,2.5,2.75,3,3.25,3.5,3.75,4}))))</f>
        <v/>
      </c>
      <c r="N381" s="2" t="str">
        <f>IF(COUNT($A381)=0,"",IF($A381&lt;&gt;DRAFT!$B383,"ERR",IF(DRAFT!AS383="3E","3E",IF(COUNT(DRAFT!AO383,DRAFT!AS383)&gt;0,DRAFT!AT383,""))))</f>
        <v/>
      </c>
      <c r="O381" s="2" t="str">
        <f>IF(COUNT($A381)=0,"",IF(N381="3E","3E",IF(N381="","I",LOOKUP(N381/P$2,{0,0.4,0.45,0.5,0.55,0.6,0.65,0.7,0.75,0.8,1},{"F","D","C","C+","B-","B","B+","A-","A","A+"}))))</f>
        <v/>
      </c>
      <c r="P381" s="1" t="str">
        <f>IF(COUNT($A381)=0,"",IF(N381="","--",IF(N381="3E","3E",LOOKUP(N381/P$2,{0,0.4,0.45,0.5,0.55,0.6,0.65,0.7,0.75,0.8,1},{0,2,2.25,2.5,2.75,3,3.25,3.5,3.75,4}))))</f>
        <v/>
      </c>
      <c r="Q381" s="2" t="str">
        <f>IF(COUNT($A381)=0,"",IF($A381&lt;&gt;DRAFT!$B383,"ERR",IF(DRAFT!BB383="3E","3E",IF(COUNT(DRAFT!AX383,DRAFT!BB383)&gt;0,DRAFT!BC383,""))))</f>
        <v/>
      </c>
      <c r="R381" s="2" t="str">
        <f>IF(COUNT($A381)=0,"",IF(Q381="3E","3E",IF(Q381="","I",LOOKUP(Q381/S$2,{0,0.4,0.45,0.5,0.55,0.6,0.65,0.7,0.75,0.8,1},{"F","D","C","C+","B-","B","B+","A-","A","A+"}))))</f>
        <v/>
      </c>
      <c r="S381" s="1" t="str">
        <f>IF(COUNT($A381)=0,"",IF(Q381="","--",IF(Q381="3E","3E",LOOKUP(Q381/S$2,{0,0.4,0.45,0.5,0.55,0.6,0.65,0.7,0.75,0.8,1},{0,2,2.25,2.5,2.75,3,3.25,3.5,3.75,4}))))</f>
        <v/>
      </c>
      <c r="T381" s="2" t="str">
        <f>IF(COUNT($A381)=0,"",IF($A381&lt;&gt;DRAFT!$B383,"ERR",IF(DRAFT!BK383="3E","3E",IF(COUNT(DRAFT!BG383,DRAFT!BK383)&gt;0,DRAFT!BL383,""))))</f>
        <v/>
      </c>
      <c r="U381" s="2" t="str">
        <f>IF(COUNT($A381)=0,"",IF(T381="3E","3E",IF(T381="","I",LOOKUP(T381/V$2,{0,0.4,0.45,0.5,0.55,0.6,0.65,0.7,0.75,0.8,1},{"F","D","C","C+","B-","B","B+","A-","A","A+"}))))</f>
        <v/>
      </c>
      <c r="V381" s="1" t="str">
        <f>IF(COUNT($A381)=0,"",IF(T381="","--",IF(T381="3E","3E",LOOKUP(T381/V$2,{0,0.4,0.45,0.5,0.55,0.6,0.65,0.7,0.75,0.8,1},{0,2,2.25,2.5,2.75,3,3.25,3.5,3.75,4}))))</f>
        <v/>
      </c>
      <c r="W381" s="2" t="str">
        <f>IF(COUNT($A381)=0,"",IF($A381&lt;&gt;DRAFT!$B383,"ERR",IF(DRAFT!BT383="3E","3E",IF(COUNT(DRAFT!BP383,DRAFT!BT383)&gt;0,DRAFT!BU383,""))))</f>
        <v/>
      </c>
      <c r="X381" s="2" t="str">
        <f>IF(COUNT($A381)=0,"",IF(W381="3E","3E",IF(W381="","I",LOOKUP(W381/Y$2,{0,0.4,0.45,0.5,0.55,0.6,0.65,0.7,0.75,0.8,1},{"F","D","C","C+","B-","B","B+","A-","A","A+"}))))</f>
        <v/>
      </c>
      <c r="Y381" s="1" t="str">
        <f>IF(COUNT($A381)=0,"",IF(W381="","--",IF(W381="3E","3E",LOOKUP(W381/Y$2,{0,0.4,0.45,0.5,0.55,0.6,0.65,0.7,0.75,0.8,1},{0,2,2.25,2.5,2.75,3,3.25,3.5,3.75,4}))))</f>
        <v/>
      </c>
      <c r="Z381" s="2" t="str">
        <f>IF(COUNT($A381)=0,"",IF($A381&lt;&gt;DRAFT!$B383,"ERR",IF(DRAFT!CC383="3E","3E",IF(COUNT(DRAFT!BY383,DRAFT!CC383)&gt;0,DRAFT!CD383,""))))</f>
        <v/>
      </c>
      <c r="AA381" s="2" t="str">
        <f>IF(COUNT($A381)=0,"",IF(Z381="3E","3E",IF(Z381="","I",LOOKUP(Z381/AB$2,{0,0.4,0.45,0.5,0.55,0.6,0.65,0.7,0.75,0.8,1},{"F","D","C","C+","B-","B","B+","A-","A","A+"}))))</f>
        <v/>
      </c>
      <c r="AB381" s="1" t="str">
        <f>IF(COUNT($A381)=0,"",IF(Z381="","--",IF(Z381="3E","3E",LOOKUP(Z381/AB$2,{0,0.4,0.45,0.5,0.55,0.6,0.65,0.7,0.75,0.8,1},{0,2,2.25,2.5,2.75,3,3.25,3.5,3.75,4}))))</f>
        <v/>
      </c>
      <c r="AC381" s="2" t="str">
        <f>IF(COUNT($A381)=0,"",IF($A381&lt;&gt;DRAFT!$B383,"ERR",IF(DRAFT!CF383&gt;0,DRAFT!CF383,"")))</f>
        <v/>
      </c>
      <c r="AD381" s="2" t="str">
        <f>IF(COUNT($A381)=0,"",IF(AC381="3E","3E",IF(AC381="","I",LOOKUP(AC381/AE$2,{0,0.4,0.45,0.5,0.55,0.6,0.65,0.7,0.75,0.8,1},{"F","D","C","C+","B-","B","B+","A-","A","A+"}))))</f>
        <v/>
      </c>
      <c r="AE381" s="1" t="str">
        <f>IF(COUNT($A381)=0,"",IF(AC381="","--",IF(AC381="3E","3E",LOOKUP(AC381/AE$2,{0,0.4,0.45,0.5,0.55,0.6,0.65,0.7,0.75,0.8,1},{0,2,2.25,2.5,2.75,3,3.25,3.5,3.75,4}))))</f>
        <v/>
      </c>
      <c r="AF381" s="2" t="str">
        <f>IF(COUNT($A381)=0,"",IF($A381&lt;&gt;DRAFT!$B383,"ERR",IF(DRAFT!CI383&gt;0,DRAFT!CK383,"")))</f>
        <v/>
      </c>
      <c r="AG381" s="2" t="str">
        <f>IF(COUNT($A381)=0,"",IF(AF381="3E","3E",IF(AF381="","I",LOOKUP(AF381/AH$2,{0,0.4,0.45,0.5,0.55,0.6,0.65,0.7,0.75,0.8,1},{"F","D","C","C+","B-","B","B+","A-","A","A+"}))))</f>
        <v/>
      </c>
      <c r="AH381" s="1" t="str">
        <f>IF(COUNT($A381)=0,"",IF(AF381="","--",IF(AF381="3E","3E",LOOKUP(AF381/AH$2,{0,0.4,0.45,0.5,0.55,0.6,0.65,0.7,0.75,0.8,1},{0,2,2.25,2.5,2.75,3,3.25,3.5,3.75,4}))))</f>
        <v/>
      </c>
      <c r="AI381" s="2" t="str">
        <f>IF($A381&lt;&gt;DRAFT!$B383,"ERR",IF(OR(COUNT($A381)=0,COUNT(DRAFT!CL383:CN383,DRAFT!CP383:CR383)=0),"",CEILING(SUM(DRAFT!CO383,DRAFT!CS383,DRAFT!CT383),1)))</f>
        <v/>
      </c>
      <c r="AJ381" s="2" t="str">
        <f>IF(COUNT($A381)=0,"",IF(AI381="3E","3E",IF(AI381="","I",LOOKUP(AI381/AK$2,{0,0.4,0.45,0.5,0.55,0.6,0.65,0.7,0.75,0.8,1},{"F","D","C","C+","B-","B","B+","A-","A","A+"}))))</f>
        <v/>
      </c>
      <c r="AK381" s="1" t="str">
        <f>IF(COUNT($A381)=0,"",IF(AI381="","--",IF(AI381="3E","3E",LOOKUP(AI381/AK$2,{0,0.4,0.45,0.5,0.55,0.6,0.65,0.7,0.75,0.8,1},{0,2,2.25,2.5,2.75,3,3.25,3.5,3.75,4}))))</f>
        <v/>
      </c>
      <c r="AL381" s="4" t="str">
        <f>IF(OR(COUNT($A381)=0,COUNT(B381:AK381)=0),"",IF(COUNTIF(B381:AK381,"3E")&gt;0,"3E",IF(DRAFT!$A383="R",TRUNC(SUMPRODUCT(RGP,RCP)/TCP,3),TRUNC((SUMPRODUCT(--(IMDGP&gt;0)*IMDGP,IMCP)+CEILING(DRAFT!$DB383*42,0.25))/TCP,3))))</f>
        <v/>
      </c>
      <c r="AM381" s="2" t="str">
        <f>IF(OR(COUNT($A381)=0,COUNT(B381:AK381)=0),"",IF(COUNTIF(B381:AK381,"3E")&gt;0,"3E",IF(DRAFT!$A383="R",SUMPRODUCT(--(RGP&gt;=2),RCP),SUMPRODUCT(--(IMDGP&gt;0),--(IMGP=0),IMCP)+DRAFT!$DC383)))</f>
        <v/>
      </c>
      <c r="AN381" s="67" t="str">
        <f>IF(AL381="3E","3E",IF(COUNT($A381)=0,"",IF(COUNT(AI381)=0,"--",ROUND(((CEILING(DRAFT!$CV383*38,0.25)+CEILING(DRAFT!$CX383*38,0.25)+CEILING(DRAFT!$CZ383*42,0.25)+CEILING($AL381*42,0.25))/160),2))))</f>
        <v/>
      </c>
      <c r="AO381" s="2" t="str">
        <f>IF(AN381="3E","3E",IF(COUNT($A381)=0,"",IF(COUNT(AN381)=0,"I",LOOKUP(AN381,{0,2,2.25,2.5,2.75,3,3.25,3.5,3.75,4},{"F","D","C","C+","B-","B","B+","A-","A","A+"}))))</f>
        <v/>
      </c>
      <c r="AP381" s="2" t="str">
        <f>IF(AN381="3E","3E",IF(OR(COUNT(A381)=0,COUNT(AN381)=0),"",DRAFT!CW383+DRAFT!CY383+DRAFT!DA383+N(TABULATION!AM381)))</f>
        <v/>
      </c>
      <c r="AQ381" s="2" t="str">
        <f>IF(OR(COUNT($A381)=0,COUNT(B381:AK381)=0),"",IF(COUNTIF(B381:AM381,"3E")&gt;0,"3E",IF(AND(DRAFT!$A383="IM",OR($AL381&gt;DRAFT!$DB383,$AM381&gt;DRAFT!$DC383)),"IMPROVED",IF(AND(DRAFT!$A383="IM",$AL381&lt;=DRAFT!$DB383,$AM381&lt;=DRAFT!$DC383),"NOT IMPROVED",IF(AND(DRAFT!CU383="S",AH381&gt;=2,AK381&gt;=2,AN381&gt;=2.5,AP381&gt;=144),"PASS","FAIL")))))</f>
        <v/>
      </c>
      <c r="AR381" s="2" t="str">
        <f t="shared" si="10"/>
        <v/>
      </c>
      <c r="AS381" s="2" t="str">
        <f t="shared" si="11"/>
        <v/>
      </c>
    </row>
    <row r="382" spans="1:45" ht="18.95" customHeight="1" x14ac:dyDescent="0.25">
      <c r="A382" s="3" t="str">
        <f>IF(DRAFT!$B384="","",DRAFT!$B384)</f>
        <v/>
      </c>
      <c r="B382" s="2" t="str">
        <f>IF(COUNT($A382)=0,"",IF($A382&lt;&gt;DRAFT!$B384,"ERR",IF(DRAFT!I384="3E","3E",IF(COUNT(DRAFT!E384,DRAFT!I384)&gt;0,DRAFT!J384,""))))</f>
        <v/>
      </c>
      <c r="C382" s="2" t="str">
        <f>IF(COUNT($A382)=0,"",IF(B382="3E","3E",IF(B382="","I",LOOKUP(B382/D$2,{0,0.4,0.45,0.5,0.55,0.6,0.65,0.7,0.75,0.8,1},{"F","D","C","C+","B-","B","B+","A-","A","A+"}))))</f>
        <v/>
      </c>
      <c r="D382" s="1" t="str">
        <f>IF(COUNT($A382)=0,"",IF(B382="","--",IF(B382="3E","3E",LOOKUP(B382/D$2,{0,0.4,0.45,0.5,0.55,0.6,0.65,0.7,0.75,0.8,1},{0,2,2.25,2.5,2.75,3,3.25,3.5,3.75,4}))))</f>
        <v/>
      </c>
      <c r="E382" s="2" t="str">
        <f>IF(COUNT($A382)=0,"",IF($A382&lt;&gt;DRAFT!$B384,"ERR",IF(DRAFT!R384="3E","3E",IF(COUNT(DRAFT!N384,DRAFT!R384)&gt;0,DRAFT!S384,""))))</f>
        <v/>
      </c>
      <c r="F382" s="2" t="str">
        <f>IF(COUNT($A382)=0,"",IF(E382="3E","3E",IF(E382="","I",LOOKUP(E382/G$2,{0,0.4,0.45,0.5,0.55,0.6,0.65,0.7,0.75,0.8,1},{"F","D","C","C+","B-","B","B+","A-","A","A+"}))))</f>
        <v/>
      </c>
      <c r="G382" s="1" t="str">
        <f>IF(COUNT($A382)=0,"",IF(E382="","--",IF(E382="3E","3E",LOOKUP(E382/G$2,{0,0.4,0.45,0.5,0.55,0.6,0.65,0.7,0.75,0.8,1},{0,2,2.25,2.5,2.75,3,3.25,3.5,3.75,4}))))</f>
        <v/>
      </c>
      <c r="H382" s="2" t="str">
        <f>IF(COUNT($A382)=0,"",IF($A382&lt;&gt;DRAFT!$B384,"ERR",IF(DRAFT!AA384="3E","3E",IF(COUNT(DRAFT!W384,DRAFT!AA384)&gt;0,DRAFT!AB384,""))))</f>
        <v/>
      </c>
      <c r="I382" s="2" t="str">
        <f>IF(COUNT($A382)=0,"",IF(H382="3E","3E",IF(H382="","I",LOOKUP(H382/J$2,{0,0.4,0.45,0.5,0.55,0.6,0.65,0.7,0.75,0.8,1},{"F","D","C","C+","B-","B","B+","A-","A","A+"}))))</f>
        <v/>
      </c>
      <c r="J382" s="1" t="str">
        <f>IF(COUNT($A382)=0,"",IF(H382="","--",IF(H382="3E","3E",LOOKUP(H382/J$2,{0,0.4,0.45,0.5,0.55,0.6,0.65,0.7,0.75,0.8,1},{0,2,2.25,2.5,2.75,3,3.25,3.5,3.75,4}))))</f>
        <v/>
      </c>
      <c r="K382" s="2" t="str">
        <f>IF(COUNT($A382)=0,"",IF($A382&lt;&gt;DRAFT!$B384,"ERR",IF(DRAFT!AJ384="3E","3E",IF(COUNT(DRAFT!AF384,DRAFT!AJ384)&gt;0,DRAFT!AK384,""))))</f>
        <v/>
      </c>
      <c r="L382" s="2" t="str">
        <f>IF(COUNT($A382)=0,"",IF(K382="3E","3E",IF(K382="","I",LOOKUP(K382/M$2,{0,0.4,0.45,0.5,0.55,0.6,0.65,0.7,0.75,0.8,1},{"F","D","C","C+","B-","B","B+","A-","A","A+"}))))</f>
        <v/>
      </c>
      <c r="M382" s="1" t="str">
        <f>IF(COUNT($A382)=0,"",IF(K382="","--",IF(K382="3E","3E",LOOKUP(K382/M$2,{0,0.4,0.45,0.5,0.55,0.6,0.65,0.7,0.75,0.8,1},{0,2,2.25,2.5,2.75,3,3.25,3.5,3.75,4}))))</f>
        <v/>
      </c>
      <c r="N382" s="2" t="str">
        <f>IF(COUNT($A382)=0,"",IF($A382&lt;&gt;DRAFT!$B384,"ERR",IF(DRAFT!AS384="3E","3E",IF(COUNT(DRAFT!AO384,DRAFT!AS384)&gt;0,DRAFT!AT384,""))))</f>
        <v/>
      </c>
      <c r="O382" s="2" t="str">
        <f>IF(COUNT($A382)=0,"",IF(N382="3E","3E",IF(N382="","I",LOOKUP(N382/P$2,{0,0.4,0.45,0.5,0.55,0.6,0.65,0.7,0.75,0.8,1},{"F","D","C","C+","B-","B","B+","A-","A","A+"}))))</f>
        <v/>
      </c>
      <c r="P382" s="1" t="str">
        <f>IF(COUNT($A382)=0,"",IF(N382="","--",IF(N382="3E","3E",LOOKUP(N382/P$2,{0,0.4,0.45,0.5,0.55,0.6,0.65,0.7,0.75,0.8,1},{0,2,2.25,2.5,2.75,3,3.25,3.5,3.75,4}))))</f>
        <v/>
      </c>
      <c r="Q382" s="2" t="str">
        <f>IF(COUNT($A382)=0,"",IF($A382&lt;&gt;DRAFT!$B384,"ERR",IF(DRAFT!BB384="3E","3E",IF(COUNT(DRAFT!AX384,DRAFT!BB384)&gt;0,DRAFT!BC384,""))))</f>
        <v/>
      </c>
      <c r="R382" s="2" t="str">
        <f>IF(COUNT($A382)=0,"",IF(Q382="3E","3E",IF(Q382="","I",LOOKUP(Q382/S$2,{0,0.4,0.45,0.5,0.55,0.6,0.65,0.7,0.75,0.8,1},{"F","D","C","C+","B-","B","B+","A-","A","A+"}))))</f>
        <v/>
      </c>
      <c r="S382" s="1" t="str">
        <f>IF(COUNT($A382)=0,"",IF(Q382="","--",IF(Q382="3E","3E",LOOKUP(Q382/S$2,{0,0.4,0.45,0.5,0.55,0.6,0.65,0.7,0.75,0.8,1},{0,2,2.25,2.5,2.75,3,3.25,3.5,3.75,4}))))</f>
        <v/>
      </c>
      <c r="T382" s="2" t="str">
        <f>IF(COUNT($A382)=0,"",IF($A382&lt;&gt;DRAFT!$B384,"ERR",IF(DRAFT!BK384="3E","3E",IF(COUNT(DRAFT!BG384,DRAFT!BK384)&gt;0,DRAFT!BL384,""))))</f>
        <v/>
      </c>
      <c r="U382" s="2" t="str">
        <f>IF(COUNT($A382)=0,"",IF(T382="3E","3E",IF(T382="","I",LOOKUP(T382/V$2,{0,0.4,0.45,0.5,0.55,0.6,0.65,0.7,0.75,0.8,1},{"F","D","C","C+","B-","B","B+","A-","A","A+"}))))</f>
        <v/>
      </c>
      <c r="V382" s="1" t="str">
        <f>IF(COUNT($A382)=0,"",IF(T382="","--",IF(T382="3E","3E",LOOKUP(T382/V$2,{0,0.4,0.45,0.5,0.55,0.6,0.65,0.7,0.75,0.8,1},{0,2,2.25,2.5,2.75,3,3.25,3.5,3.75,4}))))</f>
        <v/>
      </c>
      <c r="W382" s="2" t="str">
        <f>IF(COUNT($A382)=0,"",IF($A382&lt;&gt;DRAFT!$B384,"ERR",IF(DRAFT!BT384="3E","3E",IF(COUNT(DRAFT!BP384,DRAFT!BT384)&gt;0,DRAFT!BU384,""))))</f>
        <v/>
      </c>
      <c r="X382" s="2" t="str">
        <f>IF(COUNT($A382)=0,"",IF(W382="3E","3E",IF(W382="","I",LOOKUP(W382/Y$2,{0,0.4,0.45,0.5,0.55,0.6,0.65,0.7,0.75,0.8,1},{"F","D","C","C+","B-","B","B+","A-","A","A+"}))))</f>
        <v/>
      </c>
      <c r="Y382" s="1" t="str">
        <f>IF(COUNT($A382)=0,"",IF(W382="","--",IF(W382="3E","3E",LOOKUP(W382/Y$2,{0,0.4,0.45,0.5,0.55,0.6,0.65,0.7,0.75,0.8,1},{0,2,2.25,2.5,2.75,3,3.25,3.5,3.75,4}))))</f>
        <v/>
      </c>
      <c r="Z382" s="2" t="str">
        <f>IF(COUNT($A382)=0,"",IF($A382&lt;&gt;DRAFT!$B384,"ERR",IF(DRAFT!CC384="3E","3E",IF(COUNT(DRAFT!BY384,DRAFT!CC384)&gt;0,DRAFT!CD384,""))))</f>
        <v/>
      </c>
      <c r="AA382" s="2" t="str">
        <f>IF(COUNT($A382)=0,"",IF(Z382="3E","3E",IF(Z382="","I",LOOKUP(Z382/AB$2,{0,0.4,0.45,0.5,0.55,0.6,0.65,0.7,0.75,0.8,1},{"F","D","C","C+","B-","B","B+","A-","A","A+"}))))</f>
        <v/>
      </c>
      <c r="AB382" s="1" t="str">
        <f>IF(COUNT($A382)=0,"",IF(Z382="","--",IF(Z382="3E","3E",LOOKUP(Z382/AB$2,{0,0.4,0.45,0.5,0.55,0.6,0.65,0.7,0.75,0.8,1},{0,2,2.25,2.5,2.75,3,3.25,3.5,3.75,4}))))</f>
        <v/>
      </c>
      <c r="AC382" s="2" t="str">
        <f>IF(COUNT($A382)=0,"",IF($A382&lt;&gt;DRAFT!$B384,"ERR",IF(DRAFT!CF384&gt;0,DRAFT!CF384,"")))</f>
        <v/>
      </c>
      <c r="AD382" s="2" t="str">
        <f>IF(COUNT($A382)=0,"",IF(AC382="3E","3E",IF(AC382="","I",LOOKUP(AC382/AE$2,{0,0.4,0.45,0.5,0.55,0.6,0.65,0.7,0.75,0.8,1},{"F","D","C","C+","B-","B","B+","A-","A","A+"}))))</f>
        <v/>
      </c>
      <c r="AE382" s="1" t="str">
        <f>IF(COUNT($A382)=0,"",IF(AC382="","--",IF(AC382="3E","3E",LOOKUP(AC382/AE$2,{0,0.4,0.45,0.5,0.55,0.6,0.65,0.7,0.75,0.8,1},{0,2,2.25,2.5,2.75,3,3.25,3.5,3.75,4}))))</f>
        <v/>
      </c>
      <c r="AF382" s="2" t="str">
        <f>IF(COUNT($A382)=0,"",IF($A382&lt;&gt;DRAFT!$B384,"ERR",IF(DRAFT!CI384&gt;0,DRAFT!CK384,"")))</f>
        <v/>
      </c>
      <c r="AG382" s="2" t="str">
        <f>IF(COUNT($A382)=0,"",IF(AF382="3E","3E",IF(AF382="","I",LOOKUP(AF382/AH$2,{0,0.4,0.45,0.5,0.55,0.6,0.65,0.7,0.75,0.8,1},{"F","D","C","C+","B-","B","B+","A-","A","A+"}))))</f>
        <v/>
      </c>
      <c r="AH382" s="1" t="str">
        <f>IF(COUNT($A382)=0,"",IF(AF382="","--",IF(AF382="3E","3E",LOOKUP(AF382/AH$2,{0,0.4,0.45,0.5,0.55,0.6,0.65,0.7,0.75,0.8,1},{0,2,2.25,2.5,2.75,3,3.25,3.5,3.75,4}))))</f>
        <v/>
      </c>
      <c r="AI382" s="2" t="str">
        <f>IF($A382&lt;&gt;DRAFT!$B384,"ERR",IF(OR(COUNT($A382)=0,COUNT(DRAFT!CL384:CN384,DRAFT!CP384:CR384)=0),"",CEILING(SUM(DRAFT!CO384,DRAFT!CS384,DRAFT!CT384),1)))</f>
        <v/>
      </c>
      <c r="AJ382" s="2" t="str">
        <f>IF(COUNT($A382)=0,"",IF(AI382="3E","3E",IF(AI382="","I",LOOKUP(AI382/AK$2,{0,0.4,0.45,0.5,0.55,0.6,0.65,0.7,0.75,0.8,1},{"F","D","C","C+","B-","B","B+","A-","A","A+"}))))</f>
        <v/>
      </c>
      <c r="AK382" s="1" t="str">
        <f>IF(COUNT($A382)=0,"",IF(AI382="","--",IF(AI382="3E","3E",LOOKUP(AI382/AK$2,{0,0.4,0.45,0.5,0.55,0.6,0.65,0.7,0.75,0.8,1},{0,2,2.25,2.5,2.75,3,3.25,3.5,3.75,4}))))</f>
        <v/>
      </c>
      <c r="AL382" s="4" t="str">
        <f>IF(OR(COUNT($A382)=0,COUNT(B382:AK382)=0),"",IF(COUNTIF(B382:AK382,"3E")&gt;0,"3E",IF(DRAFT!$A384="R",TRUNC(SUMPRODUCT(RGP,RCP)/TCP,3),TRUNC((SUMPRODUCT(--(IMDGP&gt;0)*IMDGP,IMCP)+CEILING(DRAFT!$DB384*42,0.25))/TCP,3))))</f>
        <v/>
      </c>
      <c r="AM382" s="2" t="str">
        <f>IF(OR(COUNT($A382)=0,COUNT(B382:AK382)=0),"",IF(COUNTIF(B382:AK382,"3E")&gt;0,"3E",IF(DRAFT!$A384="R",SUMPRODUCT(--(RGP&gt;=2),RCP),SUMPRODUCT(--(IMDGP&gt;0),--(IMGP=0),IMCP)+DRAFT!$DC384)))</f>
        <v/>
      </c>
      <c r="AN382" s="67" t="str">
        <f>IF(AL382="3E","3E",IF(COUNT($A382)=0,"",IF(COUNT(AI382)=0,"--",ROUND(((CEILING(DRAFT!$CV384*38,0.25)+CEILING(DRAFT!$CX384*38,0.25)+CEILING(DRAFT!$CZ384*42,0.25)+CEILING($AL382*42,0.25))/160),2))))</f>
        <v/>
      </c>
      <c r="AO382" s="2" t="str">
        <f>IF(AN382="3E","3E",IF(COUNT($A382)=0,"",IF(COUNT(AN382)=0,"I",LOOKUP(AN382,{0,2,2.25,2.5,2.75,3,3.25,3.5,3.75,4},{"F","D","C","C+","B-","B","B+","A-","A","A+"}))))</f>
        <v/>
      </c>
      <c r="AP382" s="2" t="str">
        <f>IF(AN382="3E","3E",IF(OR(COUNT(A382)=0,COUNT(AN382)=0),"",DRAFT!CW384+DRAFT!CY384+DRAFT!DA384+N(TABULATION!AM382)))</f>
        <v/>
      </c>
      <c r="AQ382" s="2" t="str">
        <f>IF(OR(COUNT($A382)=0,COUNT(B382:AK382)=0),"",IF(COUNTIF(B382:AM382,"3E")&gt;0,"3E",IF(AND(DRAFT!$A384="IM",OR($AL382&gt;DRAFT!$DB384,$AM382&gt;DRAFT!$DC384)),"IMPROVED",IF(AND(DRAFT!$A384="IM",$AL382&lt;=DRAFT!$DB384,$AM382&lt;=DRAFT!$DC384),"NOT IMPROVED",IF(AND(DRAFT!CU384="S",AH382&gt;=2,AK382&gt;=2,AN382&gt;=2.5,AP382&gt;=144),"PASS","FAIL")))))</f>
        <v/>
      </c>
      <c r="AR382" s="2" t="str">
        <f t="shared" si="10"/>
        <v/>
      </c>
      <c r="AS382" s="2" t="str">
        <f t="shared" si="11"/>
        <v/>
      </c>
    </row>
    <row r="383" spans="1:45" ht="18.95" customHeight="1" x14ac:dyDescent="0.25">
      <c r="A383" s="3" t="str">
        <f>IF(DRAFT!$B385="","",DRAFT!$B385)</f>
        <v/>
      </c>
      <c r="B383" s="2" t="str">
        <f>IF(COUNT($A383)=0,"",IF($A383&lt;&gt;DRAFT!$B385,"ERR",IF(DRAFT!I385="3E","3E",IF(COUNT(DRAFT!E385,DRAFT!I385)&gt;0,DRAFT!J385,""))))</f>
        <v/>
      </c>
      <c r="C383" s="2" t="str">
        <f>IF(COUNT($A383)=0,"",IF(B383="3E","3E",IF(B383="","I",LOOKUP(B383/D$2,{0,0.4,0.45,0.5,0.55,0.6,0.65,0.7,0.75,0.8,1},{"F","D","C","C+","B-","B","B+","A-","A","A+"}))))</f>
        <v/>
      </c>
      <c r="D383" s="1" t="str">
        <f>IF(COUNT($A383)=0,"",IF(B383="","--",IF(B383="3E","3E",LOOKUP(B383/D$2,{0,0.4,0.45,0.5,0.55,0.6,0.65,0.7,0.75,0.8,1},{0,2,2.25,2.5,2.75,3,3.25,3.5,3.75,4}))))</f>
        <v/>
      </c>
      <c r="E383" s="2" t="str">
        <f>IF(COUNT($A383)=0,"",IF($A383&lt;&gt;DRAFT!$B385,"ERR",IF(DRAFT!R385="3E","3E",IF(COUNT(DRAFT!N385,DRAFT!R385)&gt;0,DRAFT!S385,""))))</f>
        <v/>
      </c>
      <c r="F383" s="2" t="str">
        <f>IF(COUNT($A383)=0,"",IF(E383="3E","3E",IF(E383="","I",LOOKUP(E383/G$2,{0,0.4,0.45,0.5,0.55,0.6,0.65,0.7,0.75,0.8,1},{"F","D","C","C+","B-","B","B+","A-","A","A+"}))))</f>
        <v/>
      </c>
      <c r="G383" s="1" t="str">
        <f>IF(COUNT($A383)=0,"",IF(E383="","--",IF(E383="3E","3E",LOOKUP(E383/G$2,{0,0.4,0.45,0.5,0.55,0.6,0.65,0.7,0.75,0.8,1},{0,2,2.25,2.5,2.75,3,3.25,3.5,3.75,4}))))</f>
        <v/>
      </c>
      <c r="H383" s="2" t="str">
        <f>IF(COUNT($A383)=0,"",IF($A383&lt;&gt;DRAFT!$B385,"ERR",IF(DRAFT!AA385="3E","3E",IF(COUNT(DRAFT!W385,DRAFT!AA385)&gt;0,DRAFT!AB385,""))))</f>
        <v/>
      </c>
      <c r="I383" s="2" t="str">
        <f>IF(COUNT($A383)=0,"",IF(H383="3E","3E",IF(H383="","I",LOOKUP(H383/J$2,{0,0.4,0.45,0.5,0.55,0.6,0.65,0.7,0.75,0.8,1},{"F","D","C","C+","B-","B","B+","A-","A","A+"}))))</f>
        <v/>
      </c>
      <c r="J383" s="1" t="str">
        <f>IF(COUNT($A383)=0,"",IF(H383="","--",IF(H383="3E","3E",LOOKUP(H383/J$2,{0,0.4,0.45,0.5,0.55,0.6,0.65,0.7,0.75,0.8,1},{0,2,2.25,2.5,2.75,3,3.25,3.5,3.75,4}))))</f>
        <v/>
      </c>
      <c r="K383" s="2" t="str">
        <f>IF(COUNT($A383)=0,"",IF($A383&lt;&gt;DRAFT!$B385,"ERR",IF(DRAFT!AJ385="3E","3E",IF(COUNT(DRAFT!AF385,DRAFT!AJ385)&gt;0,DRAFT!AK385,""))))</f>
        <v/>
      </c>
      <c r="L383" s="2" t="str">
        <f>IF(COUNT($A383)=0,"",IF(K383="3E","3E",IF(K383="","I",LOOKUP(K383/M$2,{0,0.4,0.45,0.5,0.55,0.6,0.65,0.7,0.75,0.8,1},{"F","D","C","C+","B-","B","B+","A-","A","A+"}))))</f>
        <v/>
      </c>
      <c r="M383" s="1" t="str">
        <f>IF(COUNT($A383)=0,"",IF(K383="","--",IF(K383="3E","3E",LOOKUP(K383/M$2,{0,0.4,0.45,0.5,0.55,0.6,0.65,0.7,0.75,0.8,1},{0,2,2.25,2.5,2.75,3,3.25,3.5,3.75,4}))))</f>
        <v/>
      </c>
      <c r="N383" s="2" t="str">
        <f>IF(COUNT($A383)=0,"",IF($A383&lt;&gt;DRAFT!$B385,"ERR",IF(DRAFT!AS385="3E","3E",IF(COUNT(DRAFT!AO385,DRAFT!AS385)&gt;0,DRAFT!AT385,""))))</f>
        <v/>
      </c>
      <c r="O383" s="2" t="str">
        <f>IF(COUNT($A383)=0,"",IF(N383="3E","3E",IF(N383="","I",LOOKUP(N383/P$2,{0,0.4,0.45,0.5,0.55,0.6,0.65,0.7,0.75,0.8,1},{"F","D","C","C+","B-","B","B+","A-","A","A+"}))))</f>
        <v/>
      </c>
      <c r="P383" s="1" t="str">
        <f>IF(COUNT($A383)=0,"",IF(N383="","--",IF(N383="3E","3E",LOOKUP(N383/P$2,{0,0.4,0.45,0.5,0.55,0.6,0.65,0.7,0.75,0.8,1},{0,2,2.25,2.5,2.75,3,3.25,3.5,3.75,4}))))</f>
        <v/>
      </c>
      <c r="Q383" s="2" t="str">
        <f>IF(COUNT($A383)=0,"",IF($A383&lt;&gt;DRAFT!$B385,"ERR",IF(DRAFT!BB385="3E","3E",IF(COUNT(DRAFT!AX385,DRAFT!BB385)&gt;0,DRAFT!BC385,""))))</f>
        <v/>
      </c>
      <c r="R383" s="2" t="str">
        <f>IF(COUNT($A383)=0,"",IF(Q383="3E","3E",IF(Q383="","I",LOOKUP(Q383/S$2,{0,0.4,0.45,0.5,0.55,0.6,0.65,0.7,0.75,0.8,1},{"F","D","C","C+","B-","B","B+","A-","A","A+"}))))</f>
        <v/>
      </c>
      <c r="S383" s="1" t="str">
        <f>IF(COUNT($A383)=0,"",IF(Q383="","--",IF(Q383="3E","3E",LOOKUP(Q383/S$2,{0,0.4,0.45,0.5,0.55,0.6,0.65,0.7,0.75,0.8,1},{0,2,2.25,2.5,2.75,3,3.25,3.5,3.75,4}))))</f>
        <v/>
      </c>
      <c r="T383" s="2" t="str">
        <f>IF(COUNT($A383)=0,"",IF($A383&lt;&gt;DRAFT!$B385,"ERR",IF(DRAFT!BK385="3E","3E",IF(COUNT(DRAFT!BG385,DRAFT!BK385)&gt;0,DRAFT!BL385,""))))</f>
        <v/>
      </c>
      <c r="U383" s="2" t="str">
        <f>IF(COUNT($A383)=0,"",IF(T383="3E","3E",IF(T383="","I",LOOKUP(T383/V$2,{0,0.4,0.45,0.5,0.55,0.6,0.65,0.7,0.75,0.8,1},{"F","D","C","C+","B-","B","B+","A-","A","A+"}))))</f>
        <v/>
      </c>
      <c r="V383" s="1" t="str">
        <f>IF(COUNT($A383)=0,"",IF(T383="","--",IF(T383="3E","3E",LOOKUP(T383/V$2,{0,0.4,0.45,0.5,0.55,0.6,0.65,0.7,0.75,0.8,1},{0,2,2.25,2.5,2.75,3,3.25,3.5,3.75,4}))))</f>
        <v/>
      </c>
      <c r="W383" s="2" t="str">
        <f>IF(COUNT($A383)=0,"",IF($A383&lt;&gt;DRAFT!$B385,"ERR",IF(DRAFT!BT385="3E","3E",IF(COUNT(DRAFT!BP385,DRAFT!BT385)&gt;0,DRAFT!BU385,""))))</f>
        <v/>
      </c>
      <c r="X383" s="2" t="str">
        <f>IF(COUNT($A383)=0,"",IF(W383="3E","3E",IF(W383="","I",LOOKUP(W383/Y$2,{0,0.4,0.45,0.5,0.55,0.6,0.65,0.7,0.75,0.8,1},{"F","D","C","C+","B-","B","B+","A-","A","A+"}))))</f>
        <v/>
      </c>
      <c r="Y383" s="1" t="str">
        <f>IF(COUNT($A383)=0,"",IF(W383="","--",IF(W383="3E","3E",LOOKUP(W383/Y$2,{0,0.4,0.45,0.5,0.55,0.6,0.65,0.7,0.75,0.8,1},{0,2,2.25,2.5,2.75,3,3.25,3.5,3.75,4}))))</f>
        <v/>
      </c>
      <c r="Z383" s="2" t="str">
        <f>IF(COUNT($A383)=0,"",IF($A383&lt;&gt;DRAFT!$B385,"ERR",IF(DRAFT!CC385="3E","3E",IF(COUNT(DRAFT!BY385,DRAFT!CC385)&gt;0,DRAFT!CD385,""))))</f>
        <v/>
      </c>
      <c r="AA383" s="2" t="str">
        <f>IF(COUNT($A383)=0,"",IF(Z383="3E","3E",IF(Z383="","I",LOOKUP(Z383/AB$2,{0,0.4,0.45,0.5,0.55,0.6,0.65,0.7,0.75,0.8,1},{"F","D","C","C+","B-","B","B+","A-","A","A+"}))))</f>
        <v/>
      </c>
      <c r="AB383" s="1" t="str">
        <f>IF(COUNT($A383)=0,"",IF(Z383="","--",IF(Z383="3E","3E",LOOKUP(Z383/AB$2,{0,0.4,0.45,0.5,0.55,0.6,0.65,0.7,0.75,0.8,1},{0,2,2.25,2.5,2.75,3,3.25,3.5,3.75,4}))))</f>
        <v/>
      </c>
      <c r="AC383" s="2" t="str">
        <f>IF(COUNT($A383)=0,"",IF($A383&lt;&gt;DRAFT!$B385,"ERR",IF(DRAFT!CF385&gt;0,DRAFT!CF385,"")))</f>
        <v/>
      </c>
      <c r="AD383" s="2" t="str">
        <f>IF(COUNT($A383)=0,"",IF(AC383="3E","3E",IF(AC383="","I",LOOKUP(AC383/AE$2,{0,0.4,0.45,0.5,0.55,0.6,0.65,0.7,0.75,0.8,1},{"F","D","C","C+","B-","B","B+","A-","A","A+"}))))</f>
        <v/>
      </c>
      <c r="AE383" s="1" t="str">
        <f>IF(COUNT($A383)=0,"",IF(AC383="","--",IF(AC383="3E","3E",LOOKUP(AC383/AE$2,{0,0.4,0.45,0.5,0.55,0.6,0.65,0.7,0.75,0.8,1},{0,2,2.25,2.5,2.75,3,3.25,3.5,3.75,4}))))</f>
        <v/>
      </c>
      <c r="AF383" s="2" t="str">
        <f>IF(COUNT($A383)=0,"",IF($A383&lt;&gt;DRAFT!$B385,"ERR",IF(DRAFT!CI385&gt;0,DRAFT!CK385,"")))</f>
        <v/>
      </c>
      <c r="AG383" s="2" t="str">
        <f>IF(COUNT($A383)=0,"",IF(AF383="3E","3E",IF(AF383="","I",LOOKUP(AF383/AH$2,{0,0.4,0.45,0.5,0.55,0.6,0.65,0.7,0.75,0.8,1},{"F","D","C","C+","B-","B","B+","A-","A","A+"}))))</f>
        <v/>
      </c>
      <c r="AH383" s="1" t="str">
        <f>IF(COUNT($A383)=0,"",IF(AF383="","--",IF(AF383="3E","3E",LOOKUP(AF383/AH$2,{0,0.4,0.45,0.5,0.55,0.6,0.65,0.7,0.75,0.8,1},{0,2,2.25,2.5,2.75,3,3.25,3.5,3.75,4}))))</f>
        <v/>
      </c>
      <c r="AI383" s="2" t="str">
        <f>IF($A383&lt;&gt;DRAFT!$B385,"ERR",IF(OR(COUNT($A383)=0,COUNT(DRAFT!CL385:CN385,DRAFT!CP385:CR385)=0),"",CEILING(SUM(DRAFT!CO385,DRAFT!CS385,DRAFT!CT385),1)))</f>
        <v/>
      </c>
      <c r="AJ383" s="2" t="str">
        <f>IF(COUNT($A383)=0,"",IF(AI383="3E","3E",IF(AI383="","I",LOOKUP(AI383/AK$2,{0,0.4,0.45,0.5,0.55,0.6,0.65,0.7,0.75,0.8,1},{"F","D","C","C+","B-","B","B+","A-","A","A+"}))))</f>
        <v/>
      </c>
      <c r="AK383" s="1" t="str">
        <f>IF(COUNT($A383)=0,"",IF(AI383="","--",IF(AI383="3E","3E",LOOKUP(AI383/AK$2,{0,0.4,0.45,0.5,0.55,0.6,0.65,0.7,0.75,0.8,1},{0,2,2.25,2.5,2.75,3,3.25,3.5,3.75,4}))))</f>
        <v/>
      </c>
      <c r="AL383" s="4" t="str">
        <f>IF(OR(COUNT($A383)=0,COUNT(B383:AK383)=0),"",IF(COUNTIF(B383:AK383,"3E")&gt;0,"3E",IF(DRAFT!$A385="R",TRUNC(SUMPRODUCT(RGP,RCP)/TCP,3),TRUNC((SUMPRODUCT(--(IMDGP&gt;0)*IMDGP,IMCP)+CEILING(DRAFT!$DB385*42,0.25))/TCP,3))))</f>
        <v/>
      </c>
      <c r="AM383" s="2" t="str">
        <f>IF(OR(COUNT($A383)=0,COUNT(B383:AK383)=0),"",IF(COUNTIF(B383:AK383,"3E")&gt;0,"3E",IF(DRAFT!$A385="R",SUMPRODUCT(--(RGP&gt;=2),RCP),SUMPRODUCT(--(IMDGP&gt;0),--(IMGP=0),IMCP)+DRAFT!$DC385)))</f>
        <v/>
      </c>
      <c r="AN383" s="67" t="str">
        <f>IF(AL383="3E","3E",IF(COUNT($A383)=0,"",IF(COUNT(AI383)=0,"--",ROUND(((CEILING(DRAFT!$CV385*38,0.25)+CEILING(DRAFT!$CX385*38,0.25)+CEILING(DRAFT!$CZ385*42,0.25)+CEILING($AL383*42,0.25))/160),2))))</f>
        <v/>
      </c>
      <c r="AO383" s="2" t="str">
        <f>IF(AN383="3E","3E",IF(COUNT($A383)=0,"",IF(COUNT(AN383)=0,"I",LOOKUP(AN383,{0,2,2.25,2.5,2.75,3,3.25,3.5,3.75,4},{"F","D","C","C+","B-","B","B+","A-","A","A+"}))))</f>
        <v/>
      </c>
      <c r="AP383" s="2" t="str">
        <f>IF(AN383="3E","3E",IF(OR(COUNT(A383)=0,COUNT(AN383)=0),"",DRAFT!CW385+DRAFT!CY385+DRAFT!DA385+N(TABULATION!AM383)))</f>
        <v/>
      </c>
      <c r="AQ383" s="2" t="str">
        <f>IF(OR(COUNT($A383)=0,COUNT(B383:AK383)=0),"",IF(COUNTIF(B383:AM383,"3E")&gt;0,"3E",IF(AND(DRAFT!$A385="IM",OR($AL383&gt;DRAFT!$DB385,$AM383&gt;DRAFT!$DC385)),"IMPROVED",IF(AND(DRAFT!$A385="IM",$AL383&lt;=DRAFT!$DB385,$AM383&lt;=DRAFT!$DC385),"NOT IMPROVED",IF(AND(DRAFT!CU385="S",AH383&gt;=2,AK383&gt;=2,AN383&gt;=2.5,AP383&gt;=144),"PASS","FAIL")))))</f>
        <v/>
      </c>
      <c r="AR383" s="2" t="str">
        <f t="shared" si="10"/>
        <v/>
      </c>
      <c r="AS383" s="2" t="str">
        <f t="shared" si="11"/>
        <v/>
      </c>
    </row>
    <row r="384" spans="1:45" ht="18.95" customHeight="1" x14ac:dyDescent="0.25">
      <c r="A384" s="3" t="str">
        <f>IF(DRAFT!$B386="","",DRAFT!$B386)</f>
        <v/>
      </c>
      <c r="B384" s="2" t="str">
        <f>IF(COUNT($A384)=0,"",IF($A384&lt;&gt;DRAFT!$B386,"ERR",IF(DRAFT!I386="3E","3E",IF(COUNT(DRAFT!E386,DRAFT!I386)&gt;0,DRAFT!J386,""))))</f>
        <v/>
      </c>
      <c r="C384" s="2" t="str">
        <f>IF(COUNT($A384)=0,"",IF(B384="3E","3E",IF(B384="","I",LOOKUP(B384/D$2,{0,0.4,0.45,0.5,0.55,0.6,0.65,0.7,0.75,0.8,1},{"F","D","C","C+","B-","B","B+","A-","A","A+"}))))</f>
        <v/>
      </c>
      <c r="D384" s="1" t="str">
        <f>IF(COUNT($A384)=0,"",IF(B384="","--",IF(B384="3E","3E",LOOKUP(B384/D$2,{0,0.4,0.45,0.5,0.55,0.6,0.65,0.7,0.75,0.8,1},{0,2,2.25,2.5,2.75,3,3.25,3.5,3.75,4}))))</f>
        <v/>
      </c>
      <c r="E384" s="2" t="str">
        <f>IF(COUNT($A384)=0,"",IF($A384&lt;&gt;DRAFT!$B386,"ERR",IF(DRAFT!R386="3E","3E",IF(COUNT(DRAFT!N386,DRAFT!R386)&gt;0,DRAFT!S386,""))))</f>
        <v/>
      </c>
      <c r="F384" s="2" t="str">
        <f>IF(COUNT($A384)=0,"",IF(E384="3E","3E",IF(E384="","I",LOOKUP(E384/G$2,{0,0.4,0.45,0.5,0.55,0.6,0.65,0.7,0.75,0.8,1},{"F","D","C","C+","B-","B","B+","A-","A","A+"}))))</f>
        <v/>
      </c>
      <c r="G384" s="1" t="str">
        <f>IF(COUNT($A384)=0,"",IF(E384="","--",IF(E384="3E","3E",LOOKUP(E384/G$2,{0,0.4,0.45,0.5,0.55,0.6,0.65,0.7,0.75,0.8,1},{0,2,2.25,2.5,2.75,3,3.25,3.5,3.75,4}))))</f>
        <v/>
      </c>
      <c r="H384" s="2" t="str">
        <f>IF(COUNT($A384)=0,"",IF($A384&lt;&gt;DRAFT!$B386,"ERR",IF(DRAFT!AA386="3E","3E",IF(COUNT(DRAFT!W386,DRAFT!AA386)&gt;0,DRAFT!AB386,""))))</f>
        <v/>
      </c>
      <c r="I384" s="2" t="str">
        <f>IF(COUNT($A384)=0,"",IF(H384="3E","3E",IF(H384="","I",LOOKUP(H384/J$2,{0,0.4,0.45,0.5,0.55,0.6,0.65,0.7,0.75,0.8,1},{"F","D","C","C+","B-","B","B+","A-","A","A+"}))))</f>
        <v/>
      </c>
      <c r="J384" s="1" t="str">
        <f>IF(COUNT($A384)=0,"",IF(H384="","--",IF(H384="3E","3E",LOOKUP(H384/J$2,{0,0.4,0.45,0.5,0.55,0.6,0.65,0.7,0.75,0.8,1},{0,2,2.25,2.5,2.75,3,3.25,3.5,3.75,4}))))</f>
        <v/>
      </c>
      <c r="K384" s="2" t="str">
        <f>IF(COUNT($A384)=0,"",IF($A384&lt;&gt;DRAFT!$B386,"ERR",IF(DRAFT!AJ386="3E","3E",IF(COUNT(DRAFT!AF386,DRAFT!AJ386)&gt;0,DRAFT!AK386,""))))</f>
        <v/>
      </c>
      <c r="L384" s="2" t="str">
        <f>IF(COUNT($A384)=0,"",IF(K384="3E","3E",IF(K384="","I",LOOKUP(K384/M$2,{0,0.4,0.45,0.5,0.55,0.6,0.65,0.7,0.75,0.8,1},{"F","D","C","C+","B-","B","B+","A-","A","A+"}))))</f>
        <v/>
      </c>
      <c r="M384" s="1" t="str">
        <f>IF(COUNT($A384)=0,"",IF(K384="","--",IF(K384="3E","3E",LOOKUP(K384/M$2,{0,0.4,0.45,0.5,0.55,0.6,0.65,0.7,0.75,0.8,1},{0,2,2.25,2.5,2.75,3,3.25,3.5,3.75,4}))))</f>
        <v/>
      </c>
      <c r="N384" s="2" t="str">
        <f>IF(COUNT($A384)=0,"",IF($A384&lt;&gt;DRAFT!$B386,"ERR",IF(DRAFT!AS386="3E","3E",IF(COUNT(DRAFT!AO386,DRAFT!AS386)&gt;0,DRAFT!AT386,""))))</f>
        <v/>
      </c>
      <c r="O384" s="2" t="str">
        <f>IF(COUNT($A384)=0,"",IF(N384="3E","3E",IF(N384="","I",LOOKUP(N384/P$2,{0,0.4,0.45,0.5,0.55,0.6,0.65,0.7,0.75,0.8,1},{"F","D","C","C+","B-","B","B+","A-","A","A+"}))))</f>
        <v/>
      </c>
      <c r="P384" s="1" t="str">
        <f>IF(COUNT($A384)=0,"",IF(N384="","--",IF(N384="3E","3E",LOOKUP(N384/P$2,{0,0.4,0.45,0.5,0.55,0.6,0.65,0.7,0.75,0.8,1},{0,2,2.25,2.5,2.75,3,3.25,3.5,3.75,4}))))</f>
        <v/>
      </c>
      <c r="Q384" s="2" t="str">
        <f>IF(COUNT($A384)=0,"",IF($A384&lt;&gt;DRAFT!$B386,"ERR",IF(DRAFT!BB386="3E","3E",IF(COUNT(DRAFT!AX386,DRAFT!BB386)&gt;0,DRAFT!BC386,""))))</f>
        <v/>
      </c>
      <c r="R384" s="2" t="str">
        <f>IF(COUNT($A384)=0,"",IF(Q384="3E","3E",IF(Q384="","I",LOOKUP(Q384/S$2,{0,0.4,0.45,0.5,0.55,0.6,0.65,0.7,0.75,0.8,1},{"F","D","C","C+","B-","B","B+","A-","A","A+"}))))</f>
        <v/>
      </c>
      <c r="S384" s="1" t="str">
        <f>IF(COUNT($A384)=0,"",IF(Q384="","--",IF(Q384="3E","3E",LOOKUP(Q384/S$2,{0,0.4,0.45,0.5,0.55,0.6,0.65,0.7,0.75,0.8,1},{0,2,2.25,2.5,2.75,3,3.25,3.5,3.75,4}))))</f>
        <v/>
      </c>
      <c r="T384" s="2" t="str">
        <f>IF(COUNT($A384)=0,"",IF($A384&lt;&gt;DRAFT!$B386,"ERR",IF(DRAFT!BK386="3E","3E",IF(COUNT(DRAFT!BG386,DRAFT!BK386)&gt;0,DRAFT!BL386,""))))</f>
        <v/>
      </c>
      <c r="U384" s="2" t="str">
        <f>IF(COUNT($A384)=0,"",IF(T384="3E","3E",IF(T384="","I",LOOKUP(T384/V$2,{0,0.4,0.45,0.5,0.55,0.6,0.65,0.7,0.75,0.8,1},{"F","D","C","C+","B-","B","B+","A-","A","A+"}))))</f>
        <v/>
      </c>
      <c r="V384" s="1" t="str">
        <f>IF(COUNT($A384)=0,"",IF(T384="","--",IF(T384="3E","3E",LOOKUP(T384/V$2,{0,0.4,0.45,0.5,0.55,0.6,0.65,0.7,0.75,0.8,1},{0,2,2.25,2.5,2.75,3,3.25,3.5,3.75,4}))))</f>
        <v/>
      </c>
      <c r="W384" s="2" t="str">
        <f>IF(COUNT($A384)=0,"",IF($A384&lt;&gt;DRAFT!$B386,"ERR",IF(DRAFT!BT386="3E","3E",IF(COUNT(DRAFT!BP386,DRAFT!BT386)&gt;0,DRAFT!BU386,""))))</f>
        <v/>
      </c>
      <c r="X384" s="2" t="str">
        <f>IF(COUNT($A384)=0,"",IF(W384="3E","3E",IF(W384="","I",LOOKUP(W384/Y$2,{0,0.4,0.45,0.5,0.55,0.6,0.65,0.7,0.75,0.8,1},{"F","D","C","C+","B-","B","B+","A-","A","A+"}))))</f>
        <v/>
      </c>
      <c r="Y384" s="1" t="str">
        <f>IF(COUNT($A384)=0,"",IF(W384="","--",IF(W384="3E","3E",LOOKUP(W384/Y$2,{0,0.4,0.45,0.5,0.55,0.6,0.65,0.7,0.75,0.8,1},{0,2,2.25,2.5,2.75,3,3.25,3.5,3.75,4}))))</f>
        <v/>
      </c>
      <c r="Z384" s="2" t="str">
        <f>IF(COUNT($A384)=0,"",IF($A384&lt;&gt;DRAFT!$B386,"ERR",IF(DRAFT!CC386="3E","3E",IF(COUNT(DRAFT!BY386,DRAFT!CC386)&gt;0,DRAFT!CD386,""))))</f>
        <v/>
      </c>
      <c r="AA384" s="2" t="str">
        <f>IF(COUNT($A384)=0,"",IF(Z384="3E","3E",IF(Z384="","I",LOOKUP(Z384/AB$2,{0,0.4,0.45,0.5,0.55,0.6,0.65,0.7,0.75,0.8,1},{"F","D","C","C+","B-","B","B+","A-","A","A+"}))))</f>
        <v/>
      </c>
      <c r="AB384" s="1" t="str">
        <f>IF(COUNT($A384)=0,"",IF(Z384="","--",IF(Z384="3E","3E",LOOKUP(Z384/AB$2,{0,0.4,0.45,0.5,0.55,0.6,0.65,0.7,0.75,0.8,1},{0,2,2.25,2.5,2.75,3,3.25,3.5,3.75,4}))))</f>
        <v/>
      </c>
      <c r="AC384" s="2" t="str">
        <f>IF(COUNT($A384)=0,"",IF($A384&lt;&gt;DRAFT!$B386,"ERR",IF(DRAFT!CF386&gt;0,DRAFT!CF386,"")))</f>
        <v/>
      </c>
      <c r="AD384" s="2" t="str">
        <f>IF(COUNT($A384)=0,"",IF(AC384="3E","3E",IF(AC384="","I",LOOKUP(AC384/AE$2,{0,0.4,0.45,0.5,0.55,0.6,0.65,0.7,0.75,0.8,1},{"F","D","C","C+","B-","B","B+","A-","A","A+"}))))</f>
        <v/>
      </c>
      <c r="AE384" s="1" t="str">
        <f>IF(COUNT($A384)=0,"",IF(AC384="","--",IF(AC384="3E","3E",LOOKUP(AC384/AE$2,{0,0.4,0.45,0.5,0.55,0.6,0.65,0.7,0.75,0.8,1},{0,2,2.25,2.5,2.75,3,3.25,3.5,3.75,4}))))</f>
        <v/>
      </c>
      <c r="AF384" s="2" t="str">
        <f>IF(COUNT($A384)=0,"",IF($A384&lt;&gt;DRAFT!$B386,"ERR",IF(DRAFT!CI386&gt;0,DRAFT!CK386,"")))</f>
        <v/>
      </c>
      <c r="AG384" s="2" t="str">
        <f>IF(COUNT($A384)=0,"",IF(AF384="3E","3E",IF(AF384="","I",LOOKUP(AF384/AH$2,{0,0.4,0.45,0.5,0.55,0.6,0.65,0.7,0.75,0.8,1},{"F","D","C","C+","B-","B","B+","A-","A","A+"}))))</f>
        <v/>
      </c>
      <c r="AH384" s="1" t="str">
        <f>IF(COUNT($A384)=0,"",IF(AF384="","--",IF(AF384="3E","3E",LOOKUP(AF384/AH$2,{0,0.4,0.45,0.5,0.55,0.6,0.65,0.7,0.75,0.8,1},{0,2,2.25,2.5,2.75,3,3.25,3.5,3.75,4}))))</f>
        <v/>
      </c>
      <c r="AI384" s="2" t="str">
        <f>IF($A384&lt;&gt;DRAFT!$B386,"ERR",IF(OR(COUNT($A384)=0,COUNT(DRAFT!CL386:CN386,DRAFT!CP386:CR386)=0),"",CEILING(SUM(DRAFT!CO386,DRAFT!CS386,DRAFT!CT386),1)))</f>
        <v/>
      </c>
      <c r="AJ384" s="2" t="str">
        <f>IF(COUNT($A384)=0,"",IF(AI384="3E","3E",IF(AI384="","I",LOOKUP(AI384/AK$2,{0,0.4,0.45,0.5,0.55,0.6,0.65,0.7,0.75,0.8,1},{"F","D","C","C+","B-","B","B+","A-","A","A+"}))))</f>
        <v/>
      </c>
      <c r="AK384" s="1" t="str">
        <f>IF(COUNT($A384)=0,"",IF(AI384="","--",IF(AI384="3E","3E",LOOKUP(AI384/AK$2,{0,0.4,0.45,0.5,0.55,0.6,0.65,0.7,0.75,0.8,1},{0,2,2.25,2.5,2.75,3,3.25,3.5,3.75,4}))))</f>
        <v/>
      </c>
      <c r="AL384" s="4" t="str">
        <f>IF(OR(COUNT($A384)=0,COUNT(B384:AK384)=0),"",IF(COUNTIF(B384:AK384,"3E")&gt;0,"3E",IF(DRAFT!$A386="R",TRUNC(SUMPRODUCT(RGP,RCP)/TCP,3),TRUNC((SUMPRODUCT(--(IMDGP&gt;0)*IMDGP,IMCP)+CEILING(DRAFT!$DB386*42,0.25))/TCP,3))))</f>
        <v/>
      </c>
      <c r="AM384" s="2" t="str">
        <f>IF(OR(COUNT($A384)=0,COUNT(B384:AK384)=0),"",IF(COUNTIF(B384:AK384,"3E")&gt;0,"3E",IF(DRAFT!$A386="R",SUMPRODUCT(--(RGP&gt;=2),RCP),SUMPRODUCT(--(IMDGP&gt;0),--(IMGP=0),IMCP)+DRAFT!$DC386)))</f>
        <v/>
      </c>
      <c r="AN384" s="67" t="str">
        <f>IF(AL384="3E","3E",IF(COUNT($A384)=0,"",IF(COUNT(AI384)=0,"--",ROUND(((CEILING(DRAFT!$CV386*38,0.25)+CEILING(DRAFT!$CX386*38,0.25)+CEILING(DRAFT!$CZ386*42,0.25)+CEILING($AL384*42,0.25))/160),2))))</f>
        <v/>
      </c>
      <c r="AO384" s="2" t="str">
        <f>IF(AN384="3E","3E",IF(COUNT($A384)=0,"",IF(COUNT(AN384)=0,"I",LOOKUP(AN384,{0,2,2.25,2.5,2.75,3,3.25,3.5,3.75,4},{"F","D","C","C+","B-","B","B+","A-","A","A+"}))))</f>
        <v/>
      </c>
      <c r="AP384" s="2" t="str">
        <f>IF(AN384="3E","3E",IF(OR(COUNT(A384)=0,COUNT(AN384)=0),"",DRAFT!CW386+DRAFT!CY386+DRAFT!DA386+N(TABULATION!AM384)))</f>
        <v/>
      </c>
      <c r="AQ384" s="2" t="str">
        <f>IF(OR(COUNT($A384)=0,COUNT(B384:AK384)=0),"",IF(COUNTIF(B384:AM384,"3E")&gt;0,"3E",IF(AND(DRAFT!$A386="IM",OR($AL384&gt;DRAFT!$DB386,$AM384&gt;DRAFT!$DC386)),"IMPROVED",IF(AND(DRAFT!$A386="IM",$AL384&lt;=DRAFT!$DB386,$AM384&lt;=DRAFT!$DC386),"NOT IMPROVED",IF(AND(DRAFT!CU386="S",AH384&gt;=2,AK384&gt;=2,AN384&gt;=2.5,AP384&gt;=144),"PASS","FAIL")))))</f>
        <v/>
      </c>
      <c r="AR384" s="2" t="str">
        <f t="shared" si="10"/>
        <v/>
      </c>
      <c r="AS384" s="2" t="str">
        <f t="shared" si="11"/>
        <v/>
      </c>
    </row>
    <row r="385" spans="1:45" ht="18.95" customHeight="1" x14ac:dyDescent="0.25">
      <c r="A385" s="3" t="str">
        <f>IF(DRAFT!$B387="","",DRAFT!$B387)</f>
        <v/>
      </c>
      <c r="B385" s="2" t="str">
        <f>IF(COUNT($A385)=0,"",IF($A385&lt;&gt;DRAFT!$B387,"ERR",IF(DRAFT!I387="3E","3E",IF(COUNT(DRAFT!E387,DRAFT!I387)&gt;0,DRAFT!J387,""))))</f>
        <v/>
      </c>
      <c r="C385" s="2" t="str">
        <f>IF(COUNT($A385)=0,"",IF(B385="3E","3E",IF(B385="","I",LOOKUP(B385/D$2,{0,0.4,0.45,0.5,0.55,0.6,0.65,0.7,0.75,0.8,1},{"F","D","C","C+","B-","B","B+","A-","A","A+"}))))</f>
        <v/>
      </c>
      <c r="D385" s="1" t="str">
        <f>IF(COUNT($A385)=0,"",IF(B385="","--",IF(B385="3E","3E",LOOKUP(B385/D$2,{0,0.4,0.45,0.5,0.55,0.6,0.65,0.7,0.75,0.8,1},{0,2,2.25,2.5,2.75,3,3.25,3.5,3.75,4}))))</f>
        <v/>
      </c>
      <c r="E385" s="2" t="str">
        <f>IF(COUNT($A385)=0,"",IF($A385&lt;&gt;DRAFT!$B387,"ERR",IF(DRAFT!R387="3E","3E",IF(COUNT(DRAFT!N387,DRAFT!R387)&gt;0,DRAFT!S387,""))))</f>
        <v/>
      </c>
      <c r="F385" s="2" t="str">
        <f>IF(COUNT($A385)=0,"",IF(E385="3E","3E",IF(E385="","I",LOOKUP(E385/G$2,{0,0.4,0.45,0.5,0.55,0.6,0.65,0.7,0.75,0.8,1},{"F","D","C","C+","B-","B","B+","A-","A","A+"}))))</f>
        <v/>
      </c>
      <c r="G385" s="1" t="str">
        <f>IF(COUNT($A385)=0,"",IF(E385="","--",IF(E385="3E","3E",LOOKUP(E385/G$2,{0,0.4,0.45,0.5,0.55,0.6,0.65,0.7,0.75,0.8,1},{0,2,2.25,2.5,2.75,3,3.25,3.5,3.75,4}))))</f>
        <v/>
      </c>
      <c r="H385" s="2" t="str">
        <f>IF(COUNT($A385)=0,"",IF($A385&lt;&gt;DRAFT!$B387,"ERR",IF(DRAFT!AA387="3E","3E",IF(COUNT(DRAFT!W387,DRAFT!AA387)&gt;0,DRAFT!AB387,""))))</f>
        <v/>
      </c>
      <c r="I385" s="2" t="str">
        <f>IF(COUNT($A385)=0,"",IF(H385="3E","3E",IF(H385="","I",LOOKUP(H385/J$2,{0,0.4,0.45,0.5,0.55,0.6,0.65,0.7,0.75,0.8,1},{"F","D","C","C+","B-","B","B+","A-","A","A+"}))))</f>
        <v/>
      </c>
      <c r="J385" s="1" t="str">
        <f>IF(COUNT($A385)=0,"",IF(H385="","--",IF(H385="3E","3E",LOOKUP(H385/J$2,{0,0.4,0.45,0.5,0.55,0.6,0.65,0.7,0.75,0.8,1},{0,2,2.25,2.5,2.75,3,3.25,3.5,3.75,4}))))</f>
        <v/>
      </c>
      <c r="K385" s="2" t="str">
        <f>IF(COUNT($A385)=0,"",IF($A385&lt;&gt;DRAFT!$B387,"ERR",IF(DRAFT!AJ387="3E","3E",IF(COUNT(DRAFT!AF387,DRAFT!AJ387)&gt;0,DRAFT!AK387,""))))</f>
        <v/>
      </c>
      <c r="L385" s="2" t="str">
        <f>IF(COUNT($A385)=0,"",IF(K385="3E","3E",IF(K385="","I",LOOKUP(K385/M$2,{0,0.4,0.45,0.5,0.55,0.6,0.65,0.7,0.75,0.8,1},{"F","D","C","C+","B-","B","B+","A-","A","A+"}))))</f>
        <v/>
      </c>
      <c r="M385" s="1" t="str">
        <f>IF(COUNT($A385)=0,"",IF(K385="","--",IF(K385="3E","3E",LOOKUP(K385/M$2,{0,0.4,0.45,0.5,0.55,0.6,0.65,0.7,0.75,0.8,1},{0,2,2.25,2.5,2.75,3,3.25,3.5,3.75,4}))))</f>
        <v/>
      </c>
      <c r="N385" s="2" t="str">
        <f>IF(COUNT($A385)=0,"",IF($A385&lt;&gt;DRAFT!$B387,"ERR",IF(DRAFT!AS387="3E","3E",IF(COUNT(DRAFT!AO387,DRAFT!AS387)&gt;0,DRAFT!AT387,""))))</f>
        <v/>
      </c>
      <c r="O385" s="2" t="str">
        <f>IF(COUNT($A385)=0,"",IF(N385="3E","3E",IF(N385="","I",LOOKUP(N385/P$2,{0,0.4,0.45,0.5,0.55,0.6,0.65,0.7,0.75,0.8,1},{"F","D","C","C+","B-","B","B+","A-","A","A+"}))))</f>
        <v/>
      </c>
      <c r="P385" s="1" t="str">
        <f>IF(COUNT($A385)=0,"",IF(N385="","--",IF(N385="3E","3E",LOOKUP(N385/P$2,{0,0.4,0.45,0.5,0.55,0.6,0.65,0.7,0.75,0.8,1},{0,2,2.25,2.5,2.75,3,3.25,3.5,3.75,4}))))</f>
        <v/>
      </c>
      <c r="Q385" s="2" t="str">
        <f>IF(COUNT($A385)=0,"",IF($A385&lt;&gt;DRAFT!$B387,"ERR",IF(DRAFT!BB387="3E","3E",IF(COUNT(DRAFT!AX387,DRAFT!BB387)&gt;0,DRAFT!BC387,""))))</f>
        <v/>
      </c>
      <c r="R385" s="2" t="str">
        <f>IF(COUNT($A385)=0,"",IF(Q385="3E","3E",IF(Q385="","I",LOOKUP(Q385/S$2,{0,0.4,0.45,0.5,0.55,0.6,0.65,0.7,0.75,0.8,1},{"F","D","C","C+","B-","B","B+","A-","A","A+"}))))</f>
        <v/>
      </c>
      <c r="S385" s="1" t="str">
        <f>IF(COUNT($A385)=0,"",IF(Q385="","--",IF(Q385="3E","3E",LOOKUP(Q385/S$2,{0,0.4,0.45,0.5,0.55,0.6,0.65,0.7,0.75,0.8,1},{0,2,2.25,2.5,2.75,3,3.25,3.5,3.75,4}))))</f>
        <v/>
      </c>
      <c r="T385" s="2" t="str">
        <f>IF(COUNT($A385)=0,"",IF($A385&lt;&gt;DRAFT!$B387,"ERR",IF(DRAFT!BK387="3E","3E",IF(COUNT(DRAFT!BG387,DRAFT!BK387)&gt;0,DRAFT!BL387,""))))</f>
        <v/>
      </c>
      <c r="U385" s="2" t="str">
        <f>IF(COUNT($A385)=0,"",IF(T385="3E","3E",IF(T385="","I",LOOKUP(T385/V$2,{0,0.4,0.45,0.5,0.55,0.6,0.65,0.7,0.75,0.8,1},{"F","D","C","C+","B-","B","B+","A-","A","A+"}))))</f>
        <v/>
      </c>
      <c r="V385" s="1" t="str">
        <f>IF(COUNT($A385)=0,"",IF(T385="","--",IF(T385="3E","3E",LOOKUP(T385/V$2,{0,0.4,0.45,0.5,0.55,0.6,0.65,0.7,0.75,0.8,1},{0,2,2.25,2.5,2.75,3,3.25,3.5,3.75,4}))))</f>
        <v/>
      </c>
      <c r="W385" s="2" t="str">
        <f>IF(COUNT($A385)=0,"",IF($A385&lt;&gt;DRAFT!$B387,"ERR",IF(DRAFT!BT387="3E","3E",IF(COUNT(DRAFT!BP387,DRAFT!BT387)&gt;0,DRAFT!BU387,""))))</f>
        <v/>
      </c>
      <c r="X385" s="2" t="str">
        <f>IF(COUNT($A385)=0,"",IF(W385="3E","3E",IF(W385="","I",LOOKUP(W385/Y$2,{0,0.4,0.45,0.5,0.55,0.6,0.65,0.7,0.75,0.8,1},{"F","D","C","C+","B-","B","B+","A-","A","A+"}))))</f>
        <v/>
      </c>
      <c r="Y385" s="1" t="str">
        <f>IF(COUNT($A385)=0,"",IF(W385="","--",IF(W385="3E","3E",LOOKUP(W385/Y$2,{0,0.4,0.45,0.5,0.55,0.6,0.65,0.7,0.75,0.8,1},{0,2,2.25,2.5,2.75,3,3.25,3.5,3.75,4}))))</f>
        <v/>
      </c>
      <c r="Z385" s="2" t="str">
        <f>IF(COUNT($A385)=0,"",IF($A385&lt;&gt;DRAFT!$B387,"ERR",IF(DRAFT!CC387="3E","3E",IF(COUNT(DRAFT!BY387,DRAFT!CC387)&gt;0,DRAFT!CD387,""))))</f>
        <v/>
      </c>
      <c r="AA385" s="2" t="str">
        <f>IF(COUNT($A385)=0,"",IF(Z385="3E","3E",IF(Z385="","I",LOOKUP(Z385/AB$2,{0,0.4,0.45,0.5,0.55,0.6,0.65,0.7,0.75,0.8,1},{"F","D","C","C+","B-","B","B+","A-","A","A+"}))))</f>
        <v/>
      </c>
      <c r="AB385" s="1" t="str">
        <f>IF(COUNT($A385)=0,"",IF(Z385="","--",IF(Z385="3E","3E",LOOKUP(Z385/AB$2,{0,0.4,0.45,0.5,0.55,0.6,0.65,0.7,0.75,0.8,1},{0,2,2.25,2.5,2.75,3,3.25,3.5,3.75,4}))))</f>
        <v/>
      </c>
      <c r="AC385" s="2" t="str">
        <f>IF(COUNT($A385)=0,"",IF($A385&lt;&gt;DRAFT!$B387,"ERR",IF(DRAFT!CF387&gt;0,DRAFT!CF387,"")))</f>
        <v/>
      </c>
      <c r="AD385" s="2" t="str">
        <f>IF(COUNT($A385)=0,"",IF(AC385="3E","3E",IF(AC385="","I",LOOKUP(AC385/AE$2,{0,0.4,0.45,0.5,0.55,0.6,0.65,0.7,0.75,0.8,1},{"F","D","C","C+","B-","B","B+","A-","A","A+"}))))</f>
        <v/>
      </c>
      <c r="AE385" s="1" t="str">
        <f>IF(COUNT($A385)=0,"",IF(AC385="","--",IF(AC385="3E","3E",LOOKUP(AC385/AE$2,{0,0.4,0.45,0.5,0.55,0.6,0.65,0.7,0.75,0.8,1},{0,2,2.25,2.5,2.75,3,3.25,3.5,3.75,4}))))</f>
        <v/>
      </c>
      <c r="AF385" s="2" t="str">
        <f>IF(COUNT($A385)=0,"",IF($A385&lt;&gt;DRAFT!$B387,"ERR",IF(DRAFT!CI387&gt;0,DRAFT!CK387,"")))</f>
        <v/>
      </c>
      <c r="AG385" s="2" t="str">
        <f>IF(COUNT($A385)=0,"",IF(AF385="3E","3E",IF(AF385="","I",LOOKUP(AF385/AH$2,{0,0.4,0.45,0.5,0.55,0.6,0.65,0.7,0.75,0.8,1},{"F","D","C","C+","B-","B","B+","A-","A","A+"}))))</f>
        <v/>
      </c>
      <c r="AH385" s="1" t="str">
        <f>IF(COUNT($A385)=0,"",IF(AF385="","--",IF(AF385="3E","3E",LOOKUP(AF385/AH$2,{0,0.4,0.45,0.5,0.55,0.6,0.65,0.7,0.75,0.8,1},{0,2,2.25,2.5,2.75,3,3.25,3.5,3.75,4}))))</f>
        <v/>
      </c>
      <c r="AI385" s="2" t="str">
        <f>IF($A385&lt;&gt;DRAFT!$B387,"ERR",IF(OR(COUNT($A385)=0,COUNT(DRAFT!CL387:CN387,DRAFT!CP387:CR387)=0),"",CEILING(SUM(DRAFT!CO387,DRAFT!CS387,DRAFT!CT387),1)))</f>
        <v/>
      </c>
      <c r="AJ385" s="2" t="str">
        <f>IF(COUNT($A385)=0,"",IF(AI385="3E","3E",IF(AI385="","I",LOOKUP(AI385/AK$2,{0,0.4,0.45,0.5,0.55,0.6,0.65,0.7,0.75,0.8,1},{"F","D","C","C+","B-","B","B+","A-","A","A+"}))))</f>
        <v/>
      </c>
      <c r="AK385" s="1" t="str">
        <f>IF(COUNT($A385)=0,"",IF(AI385="","--",IF(AI385="3E","3E",LOOKUP(AI385/AK$2,{0,0.4,0.45,0.5,0.55,0.6,0.65,0.7,0.75,0.8,1},{0,2,2.25,2.5,2.75,3,3.25,3.5,3.75,4}))))</f>
        <v/>
      </c>
      <c r="AL385" s="4" t="str">
        <f>IF(OR(COUNT($A385)=0,COUNT(B385:AK385)=0),"",IF(COUNTIF(B385:AK385,"3E")&gt;0,"3E",IF(DRAFT!$A387="R",TRUNC(SUMPRODUCT(RGP,RCP)/TCP,3),TRUNC((SUMPRODUCT(--(IMDGP&gt;0)*IMDGP,IMCP)+CEILING(DRAFT!$DB387*42,0.25))/TCP,3))))</f>
        <v/>
      </c>
      <c r="AM385" s="2" t="str">
        <f>IF(OR(COUNT($A385)=0,COUNT(B385:AK385)=0),"",IF(COUNTIF(B385:AK385,"3E")&gt;0,"3E",IF(DRAFT!$A387="R",SUMPRODUCT(--(RGP&gt;=2),RCP),SUMPRODUCT(--(IMDGP&gt;0),--(IMGP=0),IMCP)+DRAFT!$DC387)))</f>
        <v/>
      </c>
      <c r="AN385" s="67" t="str">
        <f>IF(AL385="3E","3E",IF(COUNT($A385)=0,"",IF(COUNT(AI385)=0,"--",ROUND(((CEILING(DRAFT!$CV387*38,0.25)+CEILING(DRAFT!$CX387*38,0.25)+CEILING(DRAFT!$CZ387*42,0.25)+CEILING($AL385*42,0.25))/160),2))))</f>
        <v/>
      </c>
      <c r="AO385" s="2" t="str">
        <f>IF(AN385="3E","3E",IF(COUNT($A385)=0,"",IF(COUNT(AN385)=0,"I",LOOKUP(AN385,{0,2,2.25,2.5,2.75,3,3.25,3.5,3.75,4},{"F","D","C","C+","B-","B","B+","A-","A","A+"}))))</f>
        <v/>
      </c>
      <c r="AP385" s="2" t="str">
        <f>IF(AN385="3E","3E",IF(OR(COUNT(A385)=0,COUNT(AN385)=0),"",DRAFT!CW387+DRAFT!CY387+DRAFT!DA387+N(TABULATION!AM385)))</f>
        <v/>
      </c>
      <c r="AQ385" s="2" t="str">
        <f>IF(OR(COUNT($A385)=0,COUNT(B385:AK385)=0),"",IF(COUNTIF(B385:AM385,"3E")&gt;0,"3E",IF(AND(DRAFT!$A387="IM",OR($AL385&gt;DRAFT!$DB387,$AM385&gt;DRAFT!$DC387)),"IMPROVED",IF(AND(DRAFT!$A387="IM",$AL385&lt;=DRAFT!$DB387,$AM385&lt;=DRAFT!$DC387),"NOT IMPROVED",IF(AND(DRAFT!CU387="S",AH385&gt;=2,AK385&gt;=2,AN385&gt;=2.5,AP385&gt;=144),"PASS","FAIL")))))</f>
        <v/>
      </c>
      <c r="AR385" s="2" t="str">
        <f t="shared" si="10"/>
        <v/>
      </c>
      <c r="AS385" s="2" t="str">
        <f t="shared" si="11"/>
        <v/>
      </c>
    </row>
    <row r="386" spans="1:45" ht="18.95" customHeight="1" x14ac:dyDescent="0.25">
      <c r="A386" s="3" t="str">
        <f>IF(DRAFT!$B388="","",DRAFT!$B388)</f>
        <v/>
      </c>
      <c r="B386" s="2" t="str">
        <f>IF(COUNT($A386)=0,"",IF($A386&lt;&gt;DRAFT!$B388,"ERR",IF(DRAFT!I388="3E","3E",IF(COUNT(DRAFT!E388,DRAFT!I388)&gt;0,DRAFT!J388,""))))</f>
        <v/>
      </c>
      <c r="C386" s="2" t="str">
        <f>IF(COUNT($A386)=0,"",IF(B386="3E","3E",IF(B386="","I",LOOKUP(B386/D$2,{0,0.4,0.45,0.5,0.55,0.6,0.65,0.7,0.75,0.8,1},{"F","D","C","C+","B-","B","B+","A-","A","A+"}))))</f>
        <v/>
      </c>
      <c r="D386" s="1" t="str">
        <f>IF(COUNT($A386)=0,"",IF(B386="","--",IF(B386="3E","3E",LOOKUP(B386/D$2,{0,0.4,0.45,0.5,0.55,0.6,0.65,0.7,0.75,0.8,1},{0,2,2.25,2.5,2.75,3,3.25,3.5,3.75,4}))))</f>
        <v/>
      </c>
      <c r="E386" s="2" t="str">
        <f>IF(COUNT($A386)=0,"",IF($A386&lt;&gt;DRAFT!$B388,"ERR",IF(DRAFT!R388="3E","3E",IF(COUNT(DRAFT!N388,DRAFT!R388)&gt;0,DRAFT!S388,""))))</f>
        <v/>
      </c>
      <c r="F386" s="2" t="str">
        <f>IF(COUNT($A386)=0,"",IF(E386="3E","3E",IF(E386="","I",LOOKUP(E386/G$2,{0,0.4,0.45,0.5,0.55,0.6,0.65,0.7,0.75,0.8,1},{"F","D","C","C+","B-","B","B+","A-","A","A+"}))))</f>
        <v/>
      </c>
      <c r="G386" s="1" t="str">
        <f>IF(COUNT($A386)=0,"",IF(E386="","--",IF(E386="3E","3E",LOOKUP(E386/G$2,{0,0.4,0.45,0.5,0.55,0.6,0.65,0.7,0.75,0.8,1},{0,2,2.25,2.5,2.75,3,3.25,3.5,3.75,4}))))</f>
        <v/>
      </c>
      <c r="H386" s="2" t="str">
        <f>IF(COUNT($A386)=0,"",IF($A386&lt;&gt;DRAFT!$B388,"ERR",IF(DRAFT!AA388="3E","3E",IF(COUNT(DRAFT!W388,DRAFT!AA388)&gt;0,DRAFT!AB388,""))))</f>
        <v/>
      </c>
      <c r="I386" s="2" t="str">
        <f>IF(COUNT($A386)=0,"",IF(H386="3E","3E",IF(H386="","I",LOOKUP(H386/J$2,{0,0.4,0.45,0.5,0.55,0.6,0.65,0.7,0.75,0.8,1},{"F","D","C","C+","B-","B","B+","A-","A","A+"}))))</f>
        <v/>
      </c>
      <c r="J386" s="1" t="str">
        <f>IF(COUNT($A386)=0,"",IF(H386="","--",IF(H386="3E","3E",LOOKUP(H386/J$2,{0,0.4,0.45,0.5,0.55,0.6,0.65,0.7,0.75,0.8,1},{0,2,2.25,2.5,2.75,3,3.25,3.5,3.75,4}))))</f>
        <v/>
      </c>
      <c r="K386" s="2" t="str">
        <f>IF(COUNT($A386)=0,"",IF($A386&lt;&gt;DRAFT!$B388,"ERR",IF(DRAFT!AJ388="3E","3E",IF(COUNT(DRAFT!AF388,DRAFT!AJ388)&gt;0,DRAFT!AK388,""))))</f>
        <v/>
      </c>
      <c r="L386" s="2" t="str">
        <f>IF(COUNT($A386)=0,"",IF(K386="3E","3E",IF(K386="","I",LOOKUP(K386/M$2,{0,0.4,0.45,0.5,0.55,0.6,0.65,0.7,0.75,0.8,1},{"F","D","C","C+","B-","B","B+","A-","A","A+"}))))</f>
        <v/>
      </c>
      <c r="M386" s="1" t="str">
        <f>IF(COUNT($A386)=0,"",IF(K386="","--",IF(K386="3E","3E",LOOKUP(K386/M$2,{0,0.4,0.45,0.5,0.55,0.6,0.65,0.7,0.75,0.8,1},{0,2,2.25,2.5,2.75,3,3.25,3.5,3.75,4}))))</f>
        <v/>
      </c>
      <c r="N386" s="2" t="str">
        <f>IF(COUNT($A386)=0,"",IF($A386&lt;&gt;DRAFT!$B388,"ERR",IF(DRAFT!AS388="3E","3E",IF(COUNT(DRAFT!AO388,DRAFT!AS388)&gt;0,DRAFT!AT388,""))))</f>
        <v/>
      </c>
      <c r="O386" s="2" t="str">
        <f>IF(COUNT($A386)=0,"",IF(N386="3E","3E",IF(N386="","I",LOOKUP(N386/P$2,{0,0.4,0.45,0.5,0.55,0.6,0.65,0.7,0.75,0.8,1},{"F","D","C","C+","B-","B","B+","A-","A","A+"}))))</f>
        <v/>
      </c>
      <c r="P386" s="1" t="str">
        <f>IF(COUNT($A386)=0,"",IF(N386="","--",IF(N386="3E","3E",LOOKUP(N386/P$2,{0,0.4,0.45,0.5,0.55,0.6,0.65,0.7,0.75,0.8,1},{0,2,2.25,2.5,2.75,3,3.25,3.5,3.75,4}))))</f>
        <v/>
      </c>
      <c r="Q386" s="2" t="str">
        <f>IF(COUNT($A386)=0,"",IF($A386&lt;&gt;DRAFT!$B388,"ERR",IF(DRAFT!BB388="3E","3E",IF(COUNT(DRAFT!AX388,DRAFT!BB388)&gt;0,DRAFT!BC388,""))))</f>
        <v/>
      </c>
      <c r="R386" s="2" t="str">
        <f>IF(COUNT($A386)=0,"",IF(Q386="3E","3E",IF(Q386="","I",LOOKUP(Q386/S$2,{0,0.4,0.45,0.5,0.55,0.6,0.65,0.7,0.75,0.8,1},{"F","D","C","C+","B-","B","B+","A-","A","A+"}))))</f>
        <v/>
      </c>
      <c r="S386" s="1" t="str">
        <f>IF(COUNT($A386)=0,"",IF(Q386="","--",IF(Q386="3E","3E",LOOKUP(Q386/S$2,{0,0.4,0.45,0.5,0.55,0.6,0.65,0.7,0.75,0.8,1},{0,2,2.25,2.5,2.75,3,3.25,3.5,3.75,4}))))</f>
        <v/>
      </c>
      <c r="T386" s="2" t="str">
        <f>IF(COUNT($A386)=0,"",IF($A386&lt;&gt;DRAFT!$B388,"ERR",IF(DRAFT!BK388="3E","3E",IF(COUNT(DRAFT!BG388,DRAFT!BK388)&gt;0,DRAFT!BL388,""))))</f>
        <v/>
      </c>
      <c r="U386" s="2" t="str">
        <f>IF(COUNT($A386)=0,"",IF(T386="3E","3E",IF(T386="","I",LOOKUP(T386/V$2,{0,0.4,0.45,0.5,0.55,0.6,0.65,0.7,0.75,0.8,1},{"F","D","C","C+","B-","B","B+","A-","A","A+"}))))</f>
        <v/>
      </c>
      <c r="V386" s="1" t="str">
        <f>IF(COUNT($A386)=0,"",IF(T386="","--",IF(T386="3E","3E",LOOKUP(T386/V$2,{0,0.4,0.45,0.5,0.55,0.6,0.65,0.7,0.75,0.8,1},{0,2,2.25,2.5,2.75,3,3.25,3.5,3.75,4}))))</f>
        <v/>
      </c>
      <c r="W386" s="2" t="str">
        <f>IF(COUNT($A386)=0,"",IF($A386&lt;&gt;DRAFT!$B388,"ERR",IF(DRAFT!BT388="3E","3E",IF(COUNT(DRAFT!BP388,DRAFT!BT388)&gt;0,DRAFT!BU388,""))))</f>
        <v/>
      </c>
      <c r="X386" s="2" t="str">
        <f>IF(COUNT($A386)=0,"",IF(W386="3E","3E",IF(W386="","I",LOOKUP(W386/Y$2,{0,0.4,0.45,0.5,0.55,0.6,0.65,0.7,0.75,0.8,1},{"F","D","C","C+","B-","B","B+","A-","A","A+"}))))</f>
        <v/>
      </c>
      <c r="Y386" s="1" t="str">
        <f>IF(COUNT($A386)=0,"",IF(W386="","--",IF(W386="3E","3E",LOOKUP(W386/Y$2,{0,0.4,0.45,0.5,0.55,0.6,0.65,0.7,0.75,0.8,1},{0,2,2.25,2.5,2.75,3,3.25,3.5,3.75,4}))))</f>
        <v/>
      </c>
      <c r="Z386" s="2" t="str">
        <f>IF(COUNT($A386)=0,"",IF($A386&lt;&gt;DRAFT!$B388,"ERR",IF(DRAFT!CC388="3E","3E",IF(COUNT(DRAFT!BY388,DRAFT!CC388)&gt;0,DRAFT!CD388,""))))</f>
        <v/>
      </c>
      <c r="AA386" s="2" t="str">
        <f>IF(COUNT($A386)=0,"",IF(Z386="3E","3E",IF(Z386="","I",LOOKUP(Z386/AB$2,{0,0.4,0.45,0.5,0.55,0.6,0.65,0.7,0.75,0.8,1},{"F","D","C","C+","B-","B","B+","A-","A","A+"}))))</f>
        <v/>
      </c>
      <c r="AB386" s="1" t="str">
        <f>IF(COUNT($A386)=0,"",IF(Z386="","--",IF(Z386="3E","3E",LOOKUP(Z386/AB$2,{0,0.4,0.45,0.5,0.55,0.6,0.65,0.7,0.75,0.8,1},{0,2,2.25,2.5,2.75,3,3.25,3.5,3.75,4}))))</f>
        <v/>
      </c>
      <c r="AC386" s="2" t="str">
        <f>IF(COUNT($A386)=0,"",IF($A386&lt;&gt;DRAFT!$B388,"ERR",IF(DRAFT!CF388&gt;0,DRAFT!CF388,"")))</f>
        <v/>
      </c>
      <c r="AD386" s="2" t="str">
        <f>IF(COUNT($A386)=0,"",IF(AC386="3E","3E",IF(AC386="","I",LOOKUP(AC386/AE$2,{0,0.4,0.45,0.5,0.55,0.6,0.65,0.7,0.75,0.8,1},{"F","D","C","C+","B-","B","B+","A-","A","A+"}))))</f>
        <v/>
      </c>
      <c r="AE386" s="1" t="str">
        <f>IF(COUNT($A386)=0,"",IF(AC386="","--",IF(AC386="3E","3E",LOOKUP(AC386/AE$2,{0,0.4,0.45,0.5,0.55,0.6,0.65,0.7,0.75,0.8,1},{0,2,2.25,2.5,2.75,3,3.25,3.5,3.75,4}))))</f>
        <v/>
      </c>
      <c r="AF386" s="2" t="str">
        <f>IF(COUNT($A386)=0,"",IF($A386&lt;&gt;DRAFT!$B388,"ERR",IF(DRAFT!CI388&gt;0,DRAFT!CK388,"")))</f>
        <v/>
      </c>
      <c r="AG386" s="2" t="str">
        <f>IF(COUNT($A386)=0,"",IF(AF386="3E","3E",IF(AF386="","I",LOOKUP(AF386/AH$2,{0,0.4,0.45,0.5,0.55,0.6,0.65,0.7,0.75,0.8,1},{"F","D","C","C+","B-","B","B+","A-","A","A+"}))))</f>
        <v/>
      </c>
      <c r="AH386" s="1" t="str">
        <f>IF(COUNT($A386)=0,"",IF(AF386="","--",IF(AF386="3E","3E",LOOKUP(AF386/AH$2,{0,0.4,0.45,0.5,0.55,0.6,0.65,0.7,0.75,0.8,1},{0,2,2.25,2.5,2.75,3,3.25,3.5,3.75,4}))))</f>
        <v/>
      </c>
      <c r="AI386" s="2" t="str">
        <f>IF($A386&lt;&gt;DRAFT!$B388,"ERR",IF(OR(COUNT($A386)=0,COUNT(DRAFT!CL388:CN388,DRAFT!CP388:CR388)=0),"",CEILING(SUM(DRAFT!CO388,DRAFT!CS388,DRAFT!CT388),1)))</f>
        <v/>
      </c>
      <c r="AJ386" s="2" t="str">
        <f>IF(COUNT($A386)=0,"",IF(AI386="3E","3E",IF(AI386="","I",LOOKUP(AI386/AK$2,{0,0.4,0.45,0.5,0.55,0.6,0.65,0.7,0.75,0.8,1},{"F","D","C","C+","B-","B","B+","A-","A","A+"}))))</f>
        <v/>
      </c>
      <c r="AK386" s="1" t="str">
        <f>IF(COUNT($A386)=0,"",IF(AI386="","--",IF(AI386="3E","3E",LOOKUP(AI386/AK$2,{0,0.4,0.45,0.5,0.55,0.6,0.65,0.7,0.75,0.8,1},{0,2,2.25,2.5,2.75,3,3.25,3.5,3.75,4}))))</f>
        <v/>
      </c>
      <c r="AL386" s="4" t="str">
        <f>IF(OR(COUNT($A386)=0,COUNT(B386:AK386)=0),"",IF(COUNTIF(B386:AK386,"3E")&gt;0,"3E",IF(DRAFT!$A388="R",TRUNC(SUMPRODUCT(RGP,RCP)/TCP,3),TRUNC((SUMPRODUCT(--(IMDGP&gt;0)*IMDGP,IMCP)+CEILING(DRAFT!$DB388*42,0.25))/TCP,3))))</f>
        <v/>
      </c>
      <c r="AM386" s="2" t="str">
        <f>IF(OR(COUNT($A386)=0,COUNT(B386:AK386)=0),"",IF(COUNTIF(B386:AK386,"3E")&gt;0,"3E",IF(DRAFT!$A388="R",SUMPRODUCT(--(RGP&gt;=2),RCP),SUMPRODUCT(--(IMDGP&gt;0),--(IMGP=0),IMCP)+DRAFT!$DC388)))</f>
        <v/>
      </c>
      <c r="AN386" s="67" t="str">
        <f>IF(AL386="3E","3E",IF(COUNT($A386)=0,"",IF(COUNT(AI386)=0,"--",ROUND(((CEILING(DRAFT!$CV388*38,0.25)+CEILING(DRAFT!$CX388*38,0.25)+CEILING(DRAFT!$CZ388*42,0.25)+CEILING($AL386*42,0.25))/160),2))))</f>
        <v/>
      </c>
      <c r="AO386" s="2" t="str">
        <f>IF(AN386="3E","3E",IF(COUNT($A386)=0,"",IF(COUNT(AN386)=0,"I",LOOKUP(AN386,{0,2,2.25,2.5,2.75,3,3.25,3.5,3.75,4},{"F","D","C","C+","B-","B","B+","A-","A","A+"}))))</f>
        <v/>
      </c>
      <c r="AP386" s="2" t="str">
        <f>IF(AN386="3E","3E",IF(OR(COUNT(A386)=0,COUNT(AN386)=0),"",DRAFT!CW388+DRAFT!CY388+DRAFT!DA388+N(TABULATION!AM386)))</f>
        <v/>
      </c>
      <c r="AQ386" s="2" t="str">
        <f>IF(OR(COUNT($A386)=0,COUNT(B386:AK386)=0),"",IF(COUNTIF(B386:AM386,"3E")&gt;0,"3E",IF(AND(DRAFT!$A388="IM",OR($AL386&gt;DRAFT!$DB388,$AM386&gt;DRAFT!$DC388)),"IMPROVED",IF(AND(DRAFT!$A388="IM",$AL386&lt;=DRAFT!$DB388,$AM386&lt;=DRAFT!$DC388),"NOT IMPROVED",IF(AND(DRAFT!CU388="S",AH386&gt;=2,AK386&gt;=2,AN386&gt;=2.5,AP386&gt;=144),"PASS","FAIL")))))</f>
        <v/>
      </c>
      <c r="AR386" s="2" t="str">
        <f t="shared" si="10"/>
        <v/>
      </c>
      <c r="AS386" s="2" t="str">
        <f t="shared" si="11"/>
        <v/>
      </c>
    </row>
    <row r="387" spans="1:45" ht="18.95" customHeight="1" x14ac:dyDescent="0.25">
      <c r="A387" s="3" t="str">
        <f>IF(DRAFT!$B389="","",DRAFT!$B389)</f>
        <v/>
      </c>
      <c r="B387" s="2" t="str">
        <f>IF(COUNT($A387)=0,"",IF($A387&lt;&gt;DRAFT!$B389,"ERR",IF(DRAFT!I389="3E","3E",IF(COUNT(DRAFT!E389,DRAFT!I389)&gt;0,DRAFT!J389,""))))</f>
        <v/>
      </c>
      <c r="C387" s="2" t="str">
        <f>IF(COUNT($A387)=0,"",IF(B387="3E","3E",IF(B387="","I",LOOKUP(B387/D$2,{0,0.4,0.45,0.5,0.55,0.6,0.65,0.7,0.75,0.8,1},{"F","D","C","C+","B-","B","B+","A-","A","A+"}))))</f>
        <v/>
      </c>
      <c r="D387" s="1" t="str">
        <f>IF(COUNT($A387)=0,"",IF(B387="","--",IF(B387="3E","3E",LOOKUP(B387/D$2,{0,0.4,0.45,0.5,0.55,0.6,0.65,0.7,0.75,0.8,1},{0,2,2.25,2.5,2.75,3,3.25,3.5,3.75,4}))))</f>
        <v/>
      </c>
      <c r="E387" s="2" t="str">
        <f>IF(COUNT($A387)=0,"",IF($A387&lt;&gt;DRAFT!$B389,"ERR",IF(DRAFT!R389="3E","3E",IF(COUNT(DRAFT!N389,DRAFT!R389)&gt;0,DRAFT!S389,""))))</f>
        <v/>
      </c>
      <c r="F387" s="2" t="str">
        <f>IF(COUNT($A387)=0,"",IF(E387="3E","3E",IF(E387="","I",LOOKUP(E387/G$2,{0,0.4,0.45,0.5,0.55,0.6,0.65,0.7,0.75,0.8,1},{"F","D","C","C+","B-","B","B+","A-","A","A+"}))))</f>
        <v/>
      </c>
      <c r="G387" s="1" t="str">
        <f>IF(COUNT($A387)=0,"",IF(E387="","--",IF(E387="3E","3E",LOOKUP(E387/G$2,{0,0.4,0.45,0.5,0.55,0.6,0.65,0.7,0.75,0.8,1},{0,2,2.25,2.5,2.75,3,3.25,3.5,3.75,4}))))</f>
        <v/>
      </c>
      <c r="H387" s="2" t="str">
        <f>IF(COUNT($A387)=0,"",IF($A387&lt;&gt;DRAFT!$B389,"ERR",IF(DRAFT!AA389="3E","3E",IF(COUNT(DRAFT!W389,DRAFT!AA389)&gt;0,DRAFT!AB389,""))))</f>
        <v/>
      </c>
      <c r="I387" s="2" t="str">
        <f>IF(COUNT($A387)=0,"",IF(H387="3E","3E",IF(H387="","I",LOOKUP(H387/J$2,{0,0.4,0.45,0.5,0.55,0.6,0.65,0.7,0.75,0.8,1},{"F","D","C","C+","B-","B","B+","A-","A","A+"}))))</f>
        <v/>
      </c>
      <c r="J387" s="1" t="str">
        <f>IF(COUNT($A387)=0,"",IF(H387="","--",IF(H387="3E","3E",LOOKUP(H387/J$2,{0,0.4,0.45,0.5,0.55,0.6,0.65,0.7,0.75,0.8,1},{0,2,2.25,2.5,2.75,3,3.25,3.5,3.75,4}))))</f>
        <v/>
      </c>
      <c r="K387" s="2" t="str">
        <f>IF(COUNT($A387)=0,"",IF($A387&lt;&gt;DRAFT!$B389,"ERR",IF(DRAFT!AJ389="3E","3E",IF(COUNT(DRAFT!AF389,DRAFT!AJ389)&gt;0,DRAFT!AK389,""))))</f>
        <v/>
      </c>
      <c r="L387" s="2" t="str">
        <f>IF(COUNT($A387)=0,"",IF(K387="3E","3E",IF(K387="","I",LOOKUP(K387/M$2,{0,0.4,0.45,0.5,0.55,0.6,0.65,0.7,0.75,0.8,1},{"F","D","C","C+","B-","B","B+","A-","A","A+"}))))</f>
        <v/>
      </c>
      <c r="M387" s="1" t="str">
        <f>IF(COUNT($A387)=0,"",IF(K387="","--",IF(K387="3E","3E",LOOKUP(K387/M$2,{0,0.4,0.45,0.5,0.55,0.6,0.65,0.7,0.75,0.8,1},{0,2,2.25,2.5,2.75,3,3.25,3.5,3.75,4}))))</f>
        <v/>
      </c>
      <c r="N387" s="2" t="str">
        <f>IF(COUNT($A387)=0,"",IF($A387&lt;&gt;DRAFT!$B389,"ERR",IF(DRAFT!AS389="3E","3E",IF(COUNT(DRAFT!AO389,DRAFT!AS389)&gt;0,DRAFT!AT389,""))))</f>
        <v/>
      </c>
      <c r="O387" s="2" t="str">
        <f>IF(COUNT($A387)=0,"",IF(N387="3E","3E",IF(N387="","I",LOOKUP(N387/P$2,{0,0.4,0.45,0.5,0.55,0.6,0.65,0.7,0.75,0.8,1},{"F","D","C","C+","B-","B","B+","A-","A","A+"}))))</f>
        <v/>
      </c>
      <c r="P387" s="1" t="str">
        <f>IF(COUNT($A387)=0,"",IF(N387="","--",IF(N387="3E","3E",LOOKUP(N387/P$2,{0,0.4,0.45,0.5,0.55,0.6,0.65,0.7,0.75,0.8,1},{0,2,2.25,2.5,2.75,3,3.25,3.5,3.75,4}))))</f>
        <v/>
      </c>
      <c r="Q387" s="2" t="str">
        <f>IF(COUNT($A387)=0,"",IF($A387&lt;&gt;DRAFT!$B389,"ERR",IF(DRAFT!BB389="3E","3E",IF(COUNT(DRAFT!AX389,DRAFT!BB389)&gt;0,DRAFT!BC389,""))))</f>
        <v/>
      </c>
      <c r="R387" s="2" t="str">
        <f>IF(COUNT($A387)=0,"",IF(Q387="3E","3E",IF(Q387="","I",LOOKUP(Q387/S$2,{0,0.4,0.45,0.5,0.55,0.6,0.65,0.7,0.75,0.8,1},{"F","D","C","C+","B-","B","B+","A-","A","A+"}))))</f>
        <v/>
      </c>
      <c r="S387" s="1" t="str">
        <f>IF(COUNT($A387)=0,"",IF(Q387="","--",IF(Q387="3E","3E",LOOKUP(Q387/S$2,{0,0.4,0.45,0.5,0.55,0.6,0.65,0.7,0.75,0.8,1},{0,2,2.25,2.5,2.75,3,3.25,3.5,3.75,4}))))</f>
        <v/>
      </c>
      <c r="T387" s="2" t="str">
        <f>IF(COUNT($A387)=0,"",IF($A387&lt;&gt;DRAFT!$B389,"ERR",IF(DRAFT!BK389="3E","3E",IF(COUNT(DRAFT!BG389,DRAFT!BK389)&gt;0,DRAFT!BL389,""))))</f>
        <v/>
      </c>
      <c r="U387" s="2" t="str">
        <f>IF(COUNT($A387)=0,"",IF(T387="3E","3E",IF(T387="","I",LOOKUP(T387/V$2,{0,0.4,0.45,0.5,0.55,0.6,0.65,0.7,0.75,0.8,1},{"F","D","C","C+","B-","B","B+","A-","A","A+"}))))</f>
        <v/>
      </c>
      <c r="V387" s="1" t="str">
        <f>IF(COUNT($A387)=0,"",IF(T387="","--",IF(T387="3E","3E",LOOKUP(T387/V$2,{0,0.4,0.45,0.5,0.55,0.6,0.65,0.7,0.75,0.8,1},{0,2,2.25,2.5,2.75,3,3.25,3.5,3.75,4}))))</f>
        <v/>
      </c>
      <c r="W387" s="2" t="str">
        <f>IF(COUNT($A387)=0,"",IF($A387&lt;&gt;DRAFT!$B389,"ERR",IF(DRAFT!BT389="3E","3E",IF(COUNT(DRAFT!BP389,DRAFT!BT389)&gt;0,DRAFT!BU389,""))))</f>
        <v/>
      </c>
      <c r="X387" s="2" t="str">
        <f>IF(COUNT($A387)=0,"",IF(W387="3E","3E",IF(W387="","I",LOOKUP(W387/Y$2,{0,0.4,0.45,0.5,0.55,0.6,0.65,0.7,0.75,0.8,1},{"F","D","C","C+","B-","B","B+","A-","A","A+"}))))</f>
        <v/>
      </c>
      <c r="Y387" s="1" t="str">
        <f>IF(COUNT($A387)=0,"",IF(W387="","--",IF(W387="3E","3E",LOOKUP(W387/Y$2,{0,0.4,0.45,0.5,0.55,0.6,0.65,0.7,0.75,0.8,1},{0,2,2.25,2.5,2.75,3,3.25,3.5,3.75,4}))))</f>
        <v/>
      </c>
      <c r="Z387" s="2" t="str">
        <f>IF(COUNT($A387)=0,"",IF($A387&lt;&gt;DRAFT!$B389,"ERR",IF(DRAFT!CC389="3E","3E",IF(COUNT(DRAFT!BY389,DRAFT!CC389)&gt;0,DRAFT!CD389,""))))</f>
        <v/>
      </c>
      <c r="AA387" s="2" t="str">
        <f>IF(COUNT($A387)=0,"",IF(Z387="3E","3E",IF(Z387="","I",LOOKUP(Z387/AB$2,{0,0.4,0.45,0.5,0.55,0.6,0.65,0.7,0.75,0.8,1},{"F","D","C","C+","B-","B","B+","A-","A","A+"}))))</f>
        <v/>
      </c>
      <c r="AB387" s="1" t="str">
        <f>IF(COUNT($A387)=0,"",IF(Z387="","--",IF(Z387="3E","3E",LOOKUP(Z387/AB$2,{0,0.4,0.45,0.5,0.55,0.6,0.65,0.7,0.75,0.8,1},{0,2,2.25,2.5,2.75,3,3.25,3.5,3.75,4}))))</f>
        <v/>
      </c>
      <c r="AC387" s="2" t="str">
        <f>IF(COUNT($A387)=0,"",IF($A387&lt;&gt;DRAFT!$B389,"ERR",IF(DRAFT!CF389&gt;0,DRAFT!CF389,"")))</f>
        <v/>
      </c>
      <c r="AD387" s="2" t="str">
        <f>IF(COUNT($A387)=0,"",IF(AC387="3E","3E",IF(AC387="","I",LOOKUP(AC387/AE$2,{0,0.4,0.45,0.5,0.55,0.6,0.65,0.7,0.75,0.8,1},{"F","D","C","C+","B-","B","B+","A-","A","A+"}))))</f>
        <v/>
      </c>
      <c r="AE387" s="1" t="str">
        <f>IF(COUNT($A387)=0,"",IF(AC387="","--",IF(AC387="3E","3E",LOOKUP(AC387/AE$2,{0,0.4,0.45,0.5,0.55,0.6,0.65,0.7,0.75,0.8,1},{0,2,2.25,2.5,2.75,3,3.25,3.5,3.75,4}))))</f>
        <v/>
      </c>
      <c r="AF387" s="2" t="str">
        <f>IF(COUNT($A387)=0,"",IF($A387&lt;&gt;DRAFT!$B389,"ERR",IF(DRAFT!CI389&gt;0,DRAFT!CK389,"")))</f>
        <v/>
      </c>
      <c r="AG387" s="2" t="str">
        <f>IF(COUNT($A387)=0,"",IF(AF387="3E","3E",IF(AF387="","I",LOOKUP(AF387/AH$2,{0,0.4,0.45,0.5,0.55,0.6,0.65,0.7,0.75,0.8,1},{"F","D","C","C+","B-","B","B+","A-","A","A+"}))))</f>
        <v/>
      </c>
      <c r="AH387" s="1" t="str">
        <f>IF(COUNT($A387)=0,"",IF(AF387="","--",IF(AF387="3E","3E",LOOKUP(AF387/AH$2,{0,0.4,0.45,0.5,0.55,0.6,0.65,0.7,0.75,0.8,1},{0,2,2.25,2.5,2.75,3,3.25,3.5,3.75,4}))))</f>
        <v/>
      </c>
      <c r="AI387" s="2" t="str">
        <f>IF($A387&lt;&gt;DRAFT!$B389,"ERR",IF(OR(COUNT($A387)=0,COUNT(DRAFT!CL389:CN389,DRAFT!CP389:CR389)=0),"",CEILING(SUM(DRAFT!CO389,DRAFT!CS389,DRAFT!CT389),1)))</f>
        <v/>
      </c>
      <c r="AJ387" s="2" t="str">
        <f>IF(COUNT($A387)=0,"",IF(AI387="3E","3E",IF(AI387="","I",LOOKUP(AI387/AK$2,{0,0.4,0.45,0.5,0.55,0.6,0.65,0.7,0.75,0.8,1},{"F","D","C","C+","B-","B","B+","A-","A","A+"}))))</f>
        <v/>
      </c>
      <c r="AK387" s="1" t="str">
        <f>IF(COUNT($A387)=0,"",IF(AI387="","--",IF(AI387="3E","3E",LOOKUP(AI387/AK$2,{0,0.4,0.45,0.5,0.55,0.6,0.65,0.7,0.75,0.8,1},{0,2,2.25,2.5,2.75,3,3.25,3.5,3.75,4}))))</f>
        <v/>
      </c>
      <c r="AL387" s="4" t="str">
        <f>IF(OR(COUNT($A387)=0,COUNT(B387:AK387)=0),"",IF(COUNTIF(B387:AK387,"3E")&gt;0,"3E",IF(DRAFT!$A389="R",TRUNC(SUMPRODUCT(RGP,RCP)/TCP,3),TRUNC((SUMPRODUCT(--(IMDGP&gt;0)*IMDGP,IMCP)+CEILING(DRAFT!$DB389*42,0.25))/TCP,3))))</f>
        <v/>
      </c>
      <c r="AM387" s="2" t="str">
        <f>IF(OR(COUNT($A387)=0,COUNT(B387:AK387)=0),"",IF(COUNTIF(B387:AK387,"3E")&gt;0,"3E",IF(DRAFT!$A389="R",SUMPRODUCT(--(RGP&gt;=2),RCP),SUMPRODUCT(--(IMDGP&gt;0),--(IMGP=0),IMCP)+DRAFT!$DC389)))</f>
        <v/>
      </c>
      <c r="AN387" s="67" t="str">
        <f>IF(AL387="3E","3E",IF(COUNT($A387)=0,"",IF(COUNT(AI387)=0,"--",ROUND(((CEILING(DRAFT!$CV389*38,0.25)+CEILING(DRAFT!$CX389*38,0.25)+CEILING(DRAFT!$CZ389*42,0.25)+CEILING($AL387*42,0.25))/160),2))))</f>
        <v/>
      </c>
      <c r="AO387" s="2" t="str">
        <f>IF(AN387="3E","3E",IF(COUNT($A387)=0,"",IF(COUNT(AN387)=0,"I",LOOKUP(AN387,{0,2,2.25,2.5,2.75,3,3.25,3.5,3.75,4},{"F","D","C","C+","B-","B","B+","A-","A","A+"}))))</f>
        <v/>
      </c>
      <c r="AP387" s="2" t="str">
        <f>IF(AN387="3E","3E",IF(OR(COUNT(A387)=0,COUNT(AN387)=0),"",DRAFT!CW389+DRAFT!CY389+DRAFT!DA389+N(TABULATION!AM387)))</f>
        <v/>
      </c>
      <c r="AQ387" s="2" t="str">
        <f>IF(OR(COUNT($A387)=0,COUNT(B387:AK387)=0),"",IF(COUNTIF(B387:AM387,"3E")&gt;0,"3E",IF(AND(DRAFT!$A389="IM",OR($AL387&gt;DRAFT!$DB389,$AM387&gt;DRAFT!$DC389)),"IMPROVED",IF(AND(DRAFT!$A389="IM",$AL387&lt;=DRAFT!$DB389,$AM387&lt;=DRAFT!$DC389),"NOT IMPROVED",IF(AND(DRAFT!CU389="S",AH387&gt;=2,AK387&gt;=2,AN387&gt;=2.5,AP387&gt;=144),"PASS","FAIL")))))</f>
        <v/>
      </c>
      <c r="AR387" s="2" t="str">
        <f t="shared" si="10"/>
        <v/>
      </c>
      <c r="AS387" s="2" t="str">
        <f t="shared" si="11"/>
        <v/>
      </c>
    </row>
    <row r="388" spans="1:45" ht="18.95" customHeight="1" x14ac:dyDescent="0.25">
      <c r="A388" s="3" t="str">
        <f>IF(DRAFT!$B390="","",DRAFT!$B390)</f>
        <v/>
      </c>
      <c r="B388" s="2" t="str">
        <f>IF(COUNT($A388)=0,"",IF($A388&lt;&gt;DRAFT!$B390,"ERR",IF(DRAFT!I390="3E","3E",IF(COUNT(DRAFT!E390,DRAFT!I390)&gt;0,DRAFT!J390,""))))</f>
        <v/>
      </c>
      <c r="C388" s="2" t="str">
        <f>IF(COUNT($A388)=0,"",IF(B388="3E","3E",IF(B388="","I",LOOKUP(B388/D$2,{0,0.4,0.45,0.5,0.55,0.6,0.65,0.7,0.75,0.8,1},{"F","D","C","C+","B-","B","B+","A-","A","A+"}))))</f>
        <v/>
      </c>
      <c r="D388" s="1" t="str">
        <f>IF(COUNT($A388)=0,"",IF(B388="","--",IF(B388="3E","3E",LOOKUP(B388/D$2,{0,0.4,0.45,0.5,0.55,0.6,0.65,0.7,0.75,0.8,1},{0,2,2.25,2.5,2.75,3,3.25,3.5,3.75,4}))))</f>
        <v/>
      </c>
      <c r="E388" s="2" t="str">
        <f>IF(COUNT($A388)=0,"",IF($A388&lt;&gt;DRAFT!$B390,"ERR",IF(DRAFT!R390="3E","3E",IF(COUNT(DRAFT!N390,DRAFT!R390)&gt;0,DRAFT!S390,""))))</f>
        <v/>
      </c>
      <c r="F388" s="2" t="str">
        <f>IF(COUNT($A388)=0,"",IF(E388="3E","3E",IF(E388="","I",LOOKUP(E388/G$2,{0,0.4,0.45,0.5,0.55,0.6,0.65,0.7,0.75,0.8,1},{"F","D","C","C+","B-","B","B+","A-","A","A+"}))))</f>
        <v/>
      </c>
      <c r="G388" s="1" t="str">
        <f>IF(COUNT($A388)=0,"",IF(E388="","--",IF(E388="3E","3E",LOOKUP(E388/G$2,{0,0.4,0.45,0.5,0.55,0.6,0.65,0.7,0.75,0.8,1},{0,2,2.25,2.5,2.75,3,3.25,3.5,3.75,4}))))</f>
        <v/>
      </c>
      <c r="H388" s="2" t="str">
        <f>IF(COUNT($A388)=0,"",IF($A388&lt;&gt;DRAFT!$B390,"ERR",IF(DRAFT!AA390="3E","3E",IF(COUNT(DRAFT!W390,DRAFT!AA390)&gt;0,DRAFT!AB390,""))))</f>
        <v/>
      </c>
      <c r="I388" s="2" t="str">
        <f>IF(COUNT($A388)=0,"",IF(H388="3E","3E",IF(H388="","I",LOOKUP(H388/J$2,{0,0.4,0.45,0.5,0.55,0.6,0.65,0.7,0.75,0.8,1},{"F","D","C","C+","B-","B","B+","A-","A","A+"}))))</f>
        <v/>
      </c>
      <c r="J388" s="1" t="str">
        <f>IF(COUNT($A388)=0,"",IF(H388="","--",IF(H388="3E","3E",LOOKUP(H388/J$2,{0,0.4,0.45,0.5,0.55,0.6,0.65,0.7,0.75,0.8,1},{0,2,2.25,2.5,2.75,3,3.25,3.5,3.75,4}))))</f>
        <v/>
      </c>
      <c r="K388" s="2" t="str">
        <f>IF(COUNT($A388)=0,"",IF($A388&lt;&gt;DRAFT!$B390,"ERR",IF(DRAFT!AJ390="3E","3E",IF(COUNT(DRAFT!AF390,DRAFT!AJ390)&gt;0,DRAFT!AK390,""))))</f>
        <v/>
      </c>
      <c r="L388" s="2" t="str">
        <f>IF(COUNT($A388)=0,"",IF(K388="3E","3E",IF(K388="","I",LOOKUP(K388/M$2,{0,0.4,0.45,0.5,0.55,0.6,0.65,0.7,0.75,0.8,1},{"F","D","C","C+","B-","B","B+","A-","A","A+"}))))</f>
        <v/>
      </c>
      <c r="M388" s="1" t="str">
        <f>IF(COUNT($A388)=0,"",IF(K388="","--",IF(K388="3E","3E",LOOKUP(K388/M$2,{0,0.4,0.45,0.5,0.55,0.6,0.65,0.7,0.75,0.8,1},{0,2,2.25,2.5,2.75,3,3.25,3.5,3.75,4}))))</f>
        <v/>
      </c>
      <c r="N388" s="2" t="str">
        <f>IF(COUNT($A388)=0,"",IF($A388&lt;&gt;DRAFT!$B390,"ERR",IF(DRAFT!AS390="3E","3E",IF(COUNT(DRAFT!AO390,DRAFT!AS390)&gt;0,DRAFT!AT390,""))))</f>
        <v/>
      </c>
      <c r="O388" s="2" t="str">
        <f>IF(COUNT($A388)=0,"",IF(N388="3E","3E",IF(N388="","I",LOOKUP(N388/P$2,{0,0.4,0.45,0.5,0.55,0.6,0.65,0.7,0.75,0.8,1},{"F","D","C","C+","B-","B","B+","A-","A","A+"}))))</f>
        <v/>
      </c>
      <c r="P388" s="1" t="str">
        <f>IF(COUNT($A388)=0,"",IF(N388="","--",IF(N388="3E","3E",LOOKUP(N388/P$2,{0,0.4,0.45,0.5,0.55,0.6,0.65,0.7,0.75,0.8,1},{0,2,2.25,2.5,2.75,3,3.25,3.5,3.75,4}))))</f>
        <v/>
      </c>
      <c r="Q388" s="2" t="str">
        <f>IF(COUNT($A388)=0,"",IF($A388&lt;&gt;DRAFT!$B390,"ERR",IF(DRAFT!BB390="3E","3E",IF(COUNT(DRAFT!AX390,DRAFT!BB390)&gt;0,DRAFT!BC390,""))))</f>
        <v/>
      </c>
      <c r="R388" s="2" t="str">
        <f>IF(COUNT($A388)=0,"",IF(Q388="3E","3E",IF(Q388="","I",LOOKUP(Q388/S$2,{0,0.4,0.45,0.5,0.55,0.6,0.65,0.7,0.75,0.8,1},{"F","D","C","C+","B-","B","B+","A-","A","A+"}))))</f>
        <v/>
      </c>
      <c r="S388" s="1" t="str">
        <f>IF(COUNT($A388)=0,"",IF(Q388="","--",IF(Q388="3E","3E",LOOKUP(Q388/S$2,{0,0.4,0.45,0.5,0.55,0.6,0.65,0.7,0.75,0.8,1},{0,2,2.25,2.5,2.75,3,3.25,3.5,3.75,4}))))</f>
        <v/>
      </c>
      <c r="T388" s="2" t="str">
        <f>IF(COUNT($A388)=0,"",IF($A388&lt;&gt;DRAFT!$B390,"ERR",IF(DRAFT!BK390="3E","3E",IF(COUNT(DRAFT!BG390,DRAFT!BK390)&gt;0,DRAFT!BL390,""))))</f>
        <v/>
      </c>
      <c r="U388" s="2" t="str">
        <f>IF(COUNT($A388)=0,"",IF(T388="3E","3E",IF(T388="","I",LOOKUP(T388/V$2,{0,0.4,0.45,0.5,0.55,0.6,0.65,0.7,0.75,0.8,1},{"F","D","C","C+","B-","B","B+","A-","A","A+"}))))</f>
        <v/>
      </c>
      <c r="V388" s="1" t="str">
        <f>IF(COUNT($A388)=0,"",IF(T388="","--",IF(T388="3E","3E",LOOKUP(T388/V$2,{0,0.4,0.45,0.5,0.55,0.6,0.65,0.7,0.75,0.8,1},{0,2,2.25,2.5,2.75,3,3.25,3.5,3.75,4}))))</f>
        <v/>
      </c>
      <c r="W388" s="2" t="str">
        <f>IF(COUNT($A388)=0,"",IF($A388&lt;&gt;DRAFT!$B390,"ERR",IF(DRAFT!BT390="3E","3E",IF(COUNT(DRAFT!BP390,DRAFT!BT390)&gt;0,DRAFT!BU390,""))))</f>
        <v/>
      </c>
      <c r="X388" s="2" t="str">
        <f>IF(COUNT($A388)=0,"",IF(W388="3E","3E",IF(W388="","I",LOOKUP(W388/Y$2,{0,0.4,0.45,0.5,0.55,0.6,0.65,0.7,0.75,0.8,1},{"F","D","C","C+","B-","B","B+","A-","A","A+"}))))</f>
        <v/>
      </c>
      <c r="Y388" s="1" t="str">
        <f>IF(COUNT($A388)=0,"",IF(W388="","--",IF(W388="3E","3E",LOOKUP(W388/Y$2,{0,0.4,0.45,0.5,0.55,0.6,0.65,0.7,0.75,0.8,1},{0,2,2.25,2.5,2.75,3,3.25,3.5,3.75,4}))))</f>
        <v/>
      </c>
      <c r="Z388" s="2" t="str">
        <f>IF(COUNT($A388)=0,"",IF($A388&lt;&gt;DRAFT!$B390,"ERR",IF(DRAFT!CC390="3E","3E",IF(COUNT(DRAFT!BY390,DRAFT!CC390)&gt;0,DRAFT!CD390,""))))</f>
        <v/>
      </c>
      <c r="AA388" s="2" t="str">
        <f>IF(COUNT($A388)=0,"",IF(Z388="3E","3E",IF(Z388="","I",LOOKUP(Z388/AB$2,{0,0.4,0.45,0.5,0.55,0.6,0.65,0.7,0.75,0.8,1},{"F","D","C","C+","B-","B","B+","A-","A","A+"}))))</f>
        <v/>
      </c>
      <c r="AB388" s="1" t="str">
        <f>IF(COUNT($A388)=0,"",IF(Z388="","--",IF(Z388="3E","3E",LOOKUP(Z388/AB$2,{0,0.4,0.45,0.5,0.55,0.6,0.65,0.7,0.75,0.8,1},{0,2,2.25,2.5,2.75,3,3.25,3.5,3.75,4}))))</f>
        <v/>
      </c>
      <c r="AC388" s="2" t="str">
        <f>IF(COUNT($A388)=0,"",IF($A388&lt;&gt;DRAFT!$B390,"ERR",IF(DRAFT!CF390&gt;0,DRAFT!CF390,"")))</f>
        <v/>
      </c>
      <c r="AD388" s="2" t="str">
        <f>IF(COUNT($A388)=0,"",IF(AC388="3E","3E",IF(AC388="","I",LOOKUP(AC388/AE$2,{0,0.4,0.45,0.5,0.55,0.6,0.65,0.7,0.75,0.8,1},{"F","D","C","C+","B-","B","B+","A-","A","A+"}))))</f>
        <v/>
      </c>
      <c r="AE388" s="1" t="str">
        <f>IF(COUNT($A388)=0,"",IF(AC388="","--",IF(AC388="3E","3E",LOOKUP(AC388/AE$2,{0,0.4,0.45,0.5,0.55,0.6,0.65,0.7,0.75,0.8,1},{0,2,2.25,2.5,2.75,3,3.25,3.5,3.75,4}))))</f>
        <v/>
      </c>
      <c r="AF388" s="2" t="str">
        <f>IF(COUNT($A388)=0,"",IF($A388&lt;&gt;DRAFT!$B390,"ERR",IF(DRAFT!CI390&gt;0,DRAFT!CK390,"")))</f>
        <v/>
      </c>
      <c r="AG388" s="2" t="str">
        <f>IF(COUNT($A388)=0,"",IF(AF388="3E","3E",IF(AF388="","I",LOOKUP(AF388/AH$2,{0,0.4,0.45,0.5,0.55,0.6,0.65,0.7,0.75,0.8,1},{"F","D","C","C+","B-","B","B+","A-","A","A+"}))))</f>
        <v/>
      </c>
      <c r="AH388" s="1" t="str">
        <f>IF(COUNT($A388)=0,"",IF(AF388="","--",IF(AF388="3E","3E",LOOKUP(AF388/AH$2,{0,0.4,0.45,0.5,0.55,0.6,0.65,0.7,0.75,0.8,1},{0,2,2.25,2.5,2.75,3,3.25,3.5,3.75,4}))))</f>
        <v/>
      </c>
      <c r="AI388" s="2" t="str">
        <f>IF($A388&lt;&gt;DRAFT!$B390,"ERR",IF(OR(COUNT($A388)=0,COUNT(DRAFT!CL390:CN390,DRAFT!CP390:CR390)=0),"",CEILING(SUM(DRAFT!CO390,DRAFT!CS390,DRAFT!CT390),1)))</f>
        <v/>
      </c>
      <c r="AJ388" s="2" t="str">
        <f>IF(COUNT($A388)=0,"",IF(AI388="3E","3E",IF(AI388="","I",LOOKUP(AI388/AK$2,{0,0.4,0.45,0.5,0.55,0.6,0.65,0.7,0.75,0.8,1},{"F","D","C","C+","B-","B","B+","A-","A","A+"}))))</f>
        <v/>
      </c>
      <c r="AK388" s="1" t="str">
        <f>IF(COUNT($A388)=0,"",IF(AI388="","--",IF(AI388="3E","3E",LOOKUP(AI388/AK$2,{0,0.4,0.45,0.5,0.55,0.6,0.65,0.7,0.75,0.8,1},{0,2,2.25,2.5,2.75,3,3.25,3.5,3.75,4}))))</f>
        <v/>
      </c>
      <c r="AL388" s="4" t="str">
        <f>IF(OR(COUNT($A388)=0,COUNT(B388:AK388)=0),"",IF(COUNTIF(B388:AK388,"3E")&gt;0,"3E",IF(DRAFT!$A390="R",TRUNC(SUMPRODUCT(RGP,RCP)/TCP,3),TRUNC((SUMPRODUCT(--(IMDGP&gt;0)*IMDGP,IMCP)+CEILING(DRAFT!$DB390*42,0.25))/TCP,3))))</f>
        <v/>
      </c>
      <c r="AM388" s="2" t="str">
        <f>IF(OR(COUNT($A388)=0,COUNT(B388:AK388)=0),"",IF(COUNTIF(B388:AK388,"3E")&gt;0,"3E",IF(DRAFT!$A390="R",SUMPRODUCT(--(RGP&gt;=2),RCP),SUMPRODUCT(--(IMDGP&gt;0),--(IMGP=0),IMCP)+DRAFT!$DC390)))</f>
        <v/>
      </c>
      <c r="AN388" s="67" t="str">
        <f>IF(AL388="3E","3E",IF(COUNT($A388)=0,"",IF(COUNT(AI388)=0,"--",ROUND(((CEILING(DRAFT!$CV390*38,0.25)+CEILING(DRAFT!$CX390*38,0.25)+CEILING(DRAFT!$CZ390*42,0.25)+CEILING($AL388*42,0.25))/160),2))))</f>
        <v/>
      </c>
      <c r="AO388" s="2" t="str">
        <f>IF(AN388="3E","3E",IF(COUNT($A388)=0,"",IF(COUNT(AN388)=0,"I",LOOKUP(AN388,{0,2,2.25,2.5,2.75,3,3.25,3.5,3.75,4},{"F","D","C","C+","B-","B","B+","A-","A","A+"}))))</f>
        <v/>
      </c>
      <c r="AP388" s="2" t="str">
        <f>IF(AN388="3E","3E",IF(OR(COUNT(A388)=0,COUNT(AN388)=0),"",DRAFT!CW390+DRAFT!CY390+DRAFT!DA390+N(TABULATION!AM388)))</f>
        <v/>
      </c>
      <c r="AQ388" s="2" t="str">
        <f>IF(OR(COUNT($A388)=0,COUNT(B388:AK388)=0),"",IF(COUNTIF(B388:AM388,"3E")&gt;0,"3E",IF(AND(DRAFT!$A390="IM",OR($AL388&gt;DRAFT!$DB390,$AM388&gt;DRAFT!$DC390)),"IMPROVED",IF(AND(DRAFT!$A390="IM",$AL388&lt;=DRAFT!$DB390,$AM388&lt;=DRAFT!$DC390),"NOT IMPROVED",IF(AND(DRAFT!CU390="S",AH388&gt;=2,AK388&gt;=2,AN388&gt;=2.5,AP388&gt;=144),"PASS","FAIL")))))</f>
        <v/>
      </c>
      <c r="AR388" s="2" t="str">
        <f t="shared" si="10"/>
        <v/>
      </c>
      <c r="AS388" s="2" t="str">
        <f t="shared" si="11"/>
        <v/>
      </c>
    </row>
    <row r="389" spans="1:45" ht="18.95" customHeight="1" x14ac:dyDescent="0.25">
      <c r="A389" s="3" t="str">
        <f>IF(DRAFT!$B391="","",DRAFT!$B391)</f>
        <v/>
      </c>
      <c r="B389" s="2" t="str">
        <f>IF(COUNT($A389)=0,"",IF($A389&lt;&gt;DRAFT!$B391,"ERR",IF(DRAFT!I391="3E","3E",IF(COUNT(DRAFT!E391,DRAFT!I391)&gt;0,DRAFT!J391,""))))</f>
        <v/>
      </c>
      <c r="C389" s="2" t="str">
        <f>IF(COUNT($A389)=0,"",IF(B389="3E","3E",IF(B389="","I",LOOKUP(B389/D$2,{0,0.4,0.45,0.5,0.55,0.6,0.65,0.7,0.75,0.8,1},{"F","D","C","C+","B-","B","B+","A-","A","A+"}))))</f>
        <v/>
      </c>
      <c r="D389" s="1" t="str">
        <f>IF(COUNT($A389)=0,"",IF(B389="","--",IF(B389="3E","3E",LOOKUP(B389/D$2,{0,0.4,0.45,0.5,0.55,0.6,0.65,0.7,0.75,0.8,1},{0,2,2.25,2.5,2.75,3,3.25,3.5,3.75,4}))))</f>
        <v/>
      </c>
      <c r="E389" s="2" t="str">
        <f>IF(COUNT($A389)=0,"",IF($A389&lt;&gt;DRAFT!$B391,"ERR",IF(DRAFT!R391="3E","3E",IF(COUNT(DRAFT!N391,DRAFT!R391)&gt;0,DRAFT!S391,""))))</f>
        <v/>
      </c>
      <c r="F389" s="2" t="str">
        <f>IF(COUNT($A389)=0,"",IF(E389="3E","3E",IF(E389="","I",LOOKUP(E389/G$2,{0,0.4,0.45,0.5,0.55,0.6,0.65,0.7,0.75,0.8,1},{"F","D","C","C+","B-","B","B+","A-","A","A+"}))))</f>
        <v/>
      </c>
      <c r="G389" s="1" t="str">
        <f>IF(COUNT($A389)=0,"",IF(E389="","--",IF(E389="3E","3E",LOOKUP(E389/G$2,{0,0.4,0.45,0.5,0.55,0.6,0.65,0.7,0.75,0.8,1},{0,2,2.25,2.5,2.75,3,3.25,3.5,3.75,4}))))</f>
        <v/>
      </c>
      <c r="H389" s="2" t="str">
        <f>IF(COUNT($A389)=0,"",IF($A389&lt;&gt;DRAFT!$B391,"ERR",IF(DRAFT!AA391="3E","3E",IF(COUNT(DRAFT!W391,DRAFT!AA391)&gt;0,DRAFT!AB391,""))))</f>
        <v/>
      </c>
      <c r="I389" s="2" t="str">
        <f>IF(COUNT($A389)=0,"",IF(H389="3E","3E",IF(H389="","I",LOOKUP(H389/J$2,{0,0.4,0.45,0.5,0.55,0.6,0.65,0.7,0.75,0.8,1},{"F","D","C","C+","B-","B","B+","A-","A","A+"}))))</f>
        <v/>
      </c>
      <c r="J389" s="1" t="str">
        <f>IF(COUNT($A389)=0,"",IF(H389="","--",IF(H389="3E","3E",LOOKUP(H389/J$2,{0,0.4,0.45,0.5,0.55,0.6,0.65,0.7,0.75,0.8,1},{0,2,2.25,2.5,2.75,3,3.25,3.5,3.75,4}))))</f>
        <v/>
      </c>
      <c r="K389" s="2" t="str">
        <f>IF(COUNT($A389)=0,"",IF($A389&lt;&gt;DRAFT!$B391,"ERR",IF(DRAFT!AJ391="3E","3E",IF(COUNT(DRAFT!AF391,DRAFT!AJ391)&gt;0,DRAFT!AK391,""))))</f>
        <v/>
      </c>
      <c r="L389" s="2" t="str">
        <f>IF(COUNT($A389)=0,"",IF(K389="3E","3E",IF(K389="","I",LOOKUP(K389/M$2,{0,0.4,0.45,0.5,0.55,0.6,0.65,0.7,0.75,0.8,1},{"F","D","C","C+","B-","B","B+","A-","A","A+"}))))</f>
        <v/>
      </c>
      <c r="M389" s="1" t="str">
        <f>IF(COUNT($A389)=0,"",IF(K389="","--",IF(K389="3E","3E",LOOKUP(K389/M$2,{0,0.4,0.45,0.5,0.55,0.6,0.65,0.7,0.75,0.8,1},{0,2,2.25,2.5,2.75,3,3.25,3.5,3.75,4}))))</f>
        <v/>
      </c>
      <c r="N389" s="2" t="str">
        <f>IF(COUNT($A389)=0,"",IF($A389&lt;&gt;DRAFT!$B391,"ERR",IF(DRAFT!AS391="3E","3E",IF(COUNT(DRAFT!AO391,DRAFT!AS391)&gt;0,DRAFT!AT391,""))))</f>
        <v/>
      </c>
      <c r="O389" s="2" t="str">
        <f>IF(COUNT($A389)=0,"",IF(N389="3E","3E",IF(N389="","I",LOOKUP(N389/P$2,{0,0.4,0.45,0.5,0.55,0.6,0.65,0.7,0.75,0.8,1},{"F","D","C","C+","B-","B","B+","A-","A","A+"}))))</f>
        <v/>
      </c>
      <c r="P389" s="1" t="str">
        <f>IF(COUNT($A389)=0,"",IF(N389="","--",IF(N389="3E","3E",LOOKUP(N389/P$2,{0,0.4,0.45,0.5,0.55,0.6,0.65,0.7,0.75,0.8,1},{0,2,2.25,2.5,2.75,3,3.25,3.5,3.75,4}))))</f>
        <v/>
      </c>
      <c r="Q389" s="2" t="str">
        <f>IF(COUNT($A389)=0,"",IF($A389&lt;&gt;DRAFT!$B391,"ERR",IF(DRAFT!BB391="3E","3E",IF(COUNT(DRAFT!AX391,DRAFT!BB391)&gt;0,DRAFT!BC391,""))))</f>
        <v/>
      </c>
      <c r="R389" s="2" t="str">
        <f>IF(COUNT($A389)=0,"",IF(Q389="3E","3E",IF(Q389="","I",LOOKUP(Q389/S$2,{0,0.4,0.45,0.5,0.55,0.6,0.65,0.7,0.75,0.8,1},{"F","D","C","C+","B-","B","B+","A-","A","A+"}))))</f>
        <v/>
      </c>
      <c r="S389" s="1" t="str">
        <f>IF(COUNT($A389)=0,"",IF(Q389="","--",IF(Q389="3E","3E",LOOKUP(Q389/S$2,{0,0.4,0.45,0.5,0.55,0.6,0.65,0.7,0.75,0.8,1},{0,2,2.25,2.5,2.75,3,3.25,3.5,3.75,4}))))</f>
        <v/>
      </c>
      <c r="T389" s="2" t="str">
        <f>IF(COUNT($A389)=0,"",IF($A389&lt;&gt;DRAFT!$B391,"ERR",IF(DRAFT!BK391="3E","3E",IF(COUNT(DRAFT!BG391,DRAFT!BK391)&gt;0,DRAFT!BL391,""))))</f>
        <v/>
      </c>
      <c r="U389" s="2" t="str">
        <f>IF(COUNT($A389)=0,"",IF(T389="3E","3E",IF(T389="","I",LOOKUP(T389/V$2,{0,0.4,0.45,0.5,0.55,0.6,0.65,0.7,0.75,0.8,1},{"F","D","C","C+","B-","B","B+","A-","A","A+"}))))</f>
        <v/>
      </c>
      <c r="V389" s="1" t="str">
        <f>IF(COUNT($A389)=0,"",IF(T389="","--",IF(T389="3E","3E",LOOKUP(T389/V$2,{0,0.4,0.45,0.5,0.55,0.6,0.65,0.7,0.75,0.8,1},{0,2,2.25,2.5,2.75,3,3.25,3.5,3.75,4}))))</f>
        <v/>
      </c>
      <c r="W389" s="2" t="str">
        <f>IF(COUNT($A389)=0,"",IF($A389&lt;&gt;DRAFT!$B391,"ERR",IF(DRAFT!BT391="3E","3E",IF(COUNT(DRAFT!BP391,DRAFT!BT391)&gt;0,DRAFT!BU391,""))))</f>
        <v/>
      </c>
      <c r="X389" s="2" t="str">
        <f>IF(COUNT($A389)=0,"",IF(W389="3E","3E",IF(W389="","I",LOOKUP(W389/Y$2,{0,0.4,0.45,0.5,0.55,0.6,0.65,0.7,0.75,0.8,1},{"F","D","C","C+","B-","B","B+","A-","A","A+"}))))</f>
        <v/>
      </c>
      <c r="Y389" s="1" t="str">
        <f>IF(COUNT($A389)=0,"",IF(W389="","--",IF(W389="3E","3E",LOOKUP(W389/Y$2,{0,0.4,0.45,0.5,0.55,0.6,0.65,0.7,0.75,0.8,1},{0,2,2.25,2.5,2.75,3,3.25,3.5,3.75,4}))))</f>
        <v/>
      </c>
      <c r="Z389" s="2" t="str">
        <f>IF(COUNT($A389)=0,"",IF($A389&lt;&gt;DRAFT!$B391,"ERR",IF(DRAFT!CC391="3E","3E",IF(COUNT(DRAFT!BY391,DRAFT!CC391)&gt;0,DRAFT!CD391,""))))</f>
        <v/>
      </c>
      <c r="AA389" s="2" t="str">
        <f>IF(COUNT($A389)=0,"",IF(Z389="3E","3E",IF(Z389="","I",LOOKUP(Z389/AB$2,{0,0.4,0.45,0.5,0.55,0.6,0.65,0.7,0.75,0.8,1},{"F","D","C","C+","B-","B","B+","A-","A","A+"}))))</f>
        <v/>
      </c>
      <c r="AB389" s="1" t="str">
        <f>IF(COUNT($A389)=0,"",IF(Z389="","--",IF(Z389="3E","3E",LOOKUP(Z389/AB$2,{0,0.4,0.45,0.5,0.55,0.6,0.65,0.7,0.75,0.8,1},{0,2,2.25,2.5,2.75,3,3.25,3.5,3.75,4}))))</f>
        <v/>
      </c>
      <c r="AC389" s="2" t="str">
        <f>IF(COUNT($A389)=0,"",IF($A389&lt;&gt;DRAFT!$B391,"ERR",IF(DRAFT!CF391&gt;0,DRAFT!CF391,"")))</f>
        <v/>
      </c>
      <c r="AD389" s="2" t="str">
        <f>IF(COUNT($A389)=0,"",IF(AC389="3E","3E",IF(AC389="","I",LOOKUP(AC389/AE$2,{0,0.4,0.45,0.5,0.55,0.6,0.65,0.7,0.75,0.8,1},{"F","D","C","C+","B-","B","B+","A-","A","A+"}))))</f>
        <v/>
      </c>
      <c r="AE389" s="1" t="str">
        <f>IF(COUNT($A389)=0,"",IF(AC389="","--",IF(AC389="3E","3E",LOOKUP(AC389/AE$2,{0,0.4,0.45,0.5,0.55,0.6,0.65,0.7,0.75,0.8,1},{0,2,2.25,2.5,2.75,3,3.25,3.5,3.75,4}))))</f>
        <v/>
      </c>
      <c r="AF389" s="2" t="str">
        <f>IF(COUNT($A389)=0,"",IF($A389&lt;&gt;DRAFT!$B391,"ERR",IF(DRAFT!CI391&gt;0,DRAFT!CK391,"")))</f>
        <v/>
      </c>
      <c r="AG389" s="2" t="str">
        <f>IF(COUNT($A389)=0,"",IF(AF389="3E","3E",IF(AF389="","I",LOOKUP(AF389/AH$2,{0,0.4,0.45,0.5,0.55,0.6,0.65,0.7,0.75,0.8,1},{"F","D","C","C+","B-","B","B+","A-","A","A+"}))))</f>
        <v/>
      </c>
      <c r="AH389" s="1" t="str">
        <f>IF(COUNT($A389)=0,"",IF(AF389="","--",IF(AF389="3E","3E",LOOKUP(AF389/AH$2,{0,0.4,0.45,0.5,0.55,0.6,0.65,0.7,0.75,0.8,1},{0,2,2.25,2.5,2.75,3,3.25,3.5,3.75,4}))))</f>
        <v/>
      </c>
      <c r="AI389" s="2" t="str">
        <f>IF($A389&lt;&gt;DRAFT!$B391,"ERR",IF(OR(COUNT($A389)=0,COUNT(DRAFT!CL391:CN391,DRAFT!CP391:CR391)=0),"",CEILING(SUM(DRAFT!CO391,DRAFT!CS391,DRAFT!CT391),1)))</f>
        <v/>
      </c>
      <c r="AJ389" s="2" t="str">
        <f>IF(COUNT($A389)=0,"",IF(AI389="3E","3E",IF(AI389="","I",LOOKUP(AI389/AK$2,{0,0.4,0.45,0.5,0.55,0.6,0.65,0.7,0.75,0.8,1},{"F","D","C","C+","B-","B","B+","A-","A","A+"}))))</f>
        <v/>
      </c>
      <c r="AK389" s="1" t="str">
        <f>IF(COUNT($A389)=0,"",IF(AI389="","--",IF(AI389="3E","3E",LOOKUP(AI389/AK$2,{0,0.4,0.45,0.5,0.55,0.6,0.65,0.7,0.75,0.8,1},{0,2,2.25,2.5,2.75,3,3.25,3.5,3.75,4}))))</f>
        <v/>
      </c>
      <c r="AL389" s="4" t="str">
        <f>IF(OR(COUNT($A389)=0,COUNT(B389:AK389)=0),"",IF(COUNTIF(B389:AK389,"3E")&gt;0,"3E",IF(DRAFT!$A391="R",TRUNC(SUMPRODUCT(RGP,RCP)/TCP,3),TRUNC((SUMPRODUCT(--(IMDGP&gt;0)*IMDGP,IMCP)+CEILING(DRAFT!$DB391*42,0.25))/TCP,3))))</f>
        <v/>
      </c>
      <c r="AM389" s="2" t="str">
        <f>IF(OR(COUNT($A389)=0,COUNT(B389:AK389)=0),"",IF(COUNTIF(B389:AK389,"3E")&gt;0,"3E",IF(DRAFT!$A391="R",SUMPRODUCT(--(RGP&gt;=2),RCP),SUMPRODUCT(--(IMDGP&gt;0),--(IMGP=0),IMCP)+DRAFT!$DC391)))</f>
        <v/>
      </c>
      <c r="AN389" s="67" t="str">
        <f>IF(AL389="3E","3E",IF(COUNT($A389)=0,"",IF(COUNT(AI389)=0,"--",ROUND(((CEILING(DRAFT!$CV391*38,0.25)+CEILING(DRAFT!$CX391*38,0.25)+CEILING(DRAFT!$CZ391*42,0.25)+CEILING($AL389*42,0.25))/160),2))))</f>
        <v/>
      </c>
      <c r="AO389" s="2" t="str">
        <f>IF(AN389="3E","3E",IF(COUNT($A389)=0,"",IF(COUNT(AN389)=0,"I",LOOKUP(AN389,{0,2,2.25,2.5,2.75,3,3.25,3.5,3.75,4},{"F","D","C","C+","B-","B","B+","A-","A","A+"}))))</f>
        <v/>
      </c>
      <c r="AP389" s="2" t="str">
        <f>IF(AN389="3E","3E",IF(OR(COUNT(A389)=0,COUNT(AN389)=0),"",DRAFT!CW391+DRAFT!CY391+DRAFT!DA391+N(TABULATION!AM389)))</f>
        <v/>
      </c>
      <c r="AQ389" s="2" t="str">
        <f>IF(OR(COUNT($A389)=0,COUNT(B389:AK389)=0),"",IF(COUNTIF(B389:AM389,"3E")&gt;0,"3E",IF(AND(DRAFT!$A391="IM",OR($AL389&gt;DRAFT!$DB391,$AM389&gt;DRAFT!$DC391)),"IMPROVED",IF(AND(DRAFT!$A391="IM",$AL389&lt;=DRAFT!$DB391,$AM389&lt;=DRAFT!$DC391),"NOT IMPROVED",IF(AND(DRAFT!CU391="S",AH389&gt;=2,AK389&gt;=2,AN389&gt;=2.5,AP389&gt;=144),"PASS","FAIL")))))</f>
        <v/>
      </c>
      <c r="AR389" s="2" t="str">
        <f t="shared" si="10"/>
        <v/>
      </c>
      <c r="AS389" s="2" t="str">
        <f t="shared" si="11"/>
        <v/>
      </c>
    </row>
    <row r="390" spans="1:45" ht="18.95" customHeight="1" x14ac:dyDescent="0.25">
      <c r="A390" s="3" t="str">
        <f>IF(DRAFT!$B392="","",DRAFT!$B392)</f>
        <v/>
      </c>
      <c r="B390" s="2" t="str">
        <f>IF(COUNT($A390)=0,"",IF($A390&lt;&gt;DRAFT!$B392,"ERR",IF(DRAFT!I392="3E","3E",IF(COUNT(DRAFT!E392,DRAFT!I392)&gt;0,DRAFT!J392,""))))</f>
        <v/>
      </c>
      <c r="C390" s="2" t="str">
        <f>IF(COUNT($A390)=0,"",IF(B390="3E","3E",IF(B390="","I",LOOKUP(B390/D$2,{0,0.4,0.45,0.5,0.55,0.6,0.65,0.7,0.75,0.8,1},{"F","D","C","C+","B-","B","B+","A-","A","A+"}))))</f>
        <v/>
      </c>
      <c r="D390" s="1" t="str">
        <f>IF(COUNT($A390)=0,"",IF(B390="","--",IF(B390="3E","3E",LOOKUP(B390/D$2,{0,0.4,0.45,0.5,0.55,0.6,0.65,0.7,0.75,0.8,1},{0,2,2.25,2.5,2.75,3,3.25,3.5,3.75,4}))))</f>
        <v/>
      </c>
      <c r="E390" s="2" t="str">
        <f>IF(COUNT($A390)=0,"",IF($A390&lt;&gt;DRAFT!$B392,"ERR",IF(DRAFT!R392="3E","3E",IF(COUNT(DRAFT!N392,DRAFT!R392)&gt;0,DRAFT!S392,""))))</f>
        <v/>
      </c>
      <c r="F390" s="2" t="str">
        <f>IF(COUNT($A390)=0,"",IF(E390="3E","3E",IF(E390="","I",LOOKUP(E390/G$2,{0,0.4,0.45,0.5,0.55,0.6,0.65,0.7,0.75,0.8,1},{"F","D","C","C+","B-","B","B+","A-","A","A+"}))))</f>
        <v/>
      </c>
      <c r="G390" s="1" t="str">
        <f>IF(COUNT($A390)=0,"",IF(E390="","--",IF(E390="3E","3E",LOOKUP(E390/G$2,{0,0.4,0.45,0.5,0.55,0.6,0.65,0.7,0.75,0.8,1},{0,2,2.25,2.5,2.75,3,3.25,3.5,3.75,4}))))</f>
        <v/>
      </c>
      <c r="H390" s="2" t="str">
        <f>IF(COUNT($A390)=0,"",IF($A390&lt;&gt;DRAFT!$B392,"ERR",IF(DRAFT!AA392="3E","3E",IF(COUNT(DRAFT!W392,DRAFT!AA392)&gt;0,DRAFT!AB392,""))))</f>
        <v/>
      </c>
      <c r="I390" s="2" t="str">
        <f>IF(COUNT($A390)=0,"",IF(H390="3E","3E",IF(H390="","I",LOOKUP(H390/J$2,{0,0.4,0.45,0.5,0.55,0.6,0.65,0.7,0.75,0.8,1},{"F","D","C","C+","B-","B","B+","A-","A","A+"}))))</f>
        <v/>
      </c>
      <c r="J390" s="1" t="str">
        <f>IF(COUNT($A390)=0,"",IF(H390="","--",IF(H390="3E","3E",LOOKUP(H390/J$2,{0,0.4,0.45,0.5,0.55,0.6,0.65,0.7,0.75,0.8,1},{0,2,2.25,2.5,2.75,3,3.25,3.5,3.75,4}))))</f>
        <v/>
      </c>
      <c r="K390" s="2" t="str">
        <f>IF(COUNT($A390)=0,"",IF($A390&lt;&gt;DRAFT!$B392,"ERR",IF(DRAFT!AJ392="3E","3E",IF(COUNT(DRAFT!AF392,DRAFT!AJ392)&gt;0,DRAFT!AK392,""))))</f>
        <v/>
      </c>
      <c r="L390" s="2" t="str">
        <f>IF(COUNT($A390)=0,"",IF(K390="3E","3E",IF(K390="","I",LOOKUP(K390/M$2,{0,0.4,0.45,0.5,0.55,0.6,0.65,0.7,0.75,0.8,1},{"F","D","C","C+","B-","B","B+","A-","A","A+"}))))</f>
        <v/>
      </c>
      <c r="M390" s="1" t="str">
        <f>IF(COUNT($A390)=0,"",IF(K390="","--",IF(K390="3E","3E",LOOKUP(K390/M$2,{0,0.4,0.45,0.5,0.55,0.6,0.65,0.7,0.75,0.8,1},{0,2,2.25,2.5,2.75,3,3.25,3.5,3.75,4}))))</f>
        <v/>
      </c>
      <c r="N390" s="2" t="str">
        <f>IF(COUNT($A390)=0,"",IF($A390&lt;&gt;DRAFT!$B392,"ERR",IF(DRAFT!AS392="3E","3E",IF(COUNT(DRAFT!AO392,DRAFT!AS392)&gt;0,DRAFT!AT392,""))))</f>
        <v/>
      </c>
      <c r="O390" s="2" t="str">
        <f>IF(COUNT($A390)=0,"",IF(N390="3E","3E",IF(N390="","I",LOOKUP(N390/P$2,{0,0.4,0.45,0.5,0.55,0.6,0.65,0.7,0.75,0.8,1},{"F","D","C","C+","B-","B","B+","A-","A","A+"}))))</f>
        <v/>
      </c>
      <c r="P390" s="1" t="str">
        <f>IF(COUNT($A390)=0,"",IF(N390="","--",IF(N390="3E","3E",LOOKUP(N390/P$2,{0,0.4,0.45,0.5,0.55,0.6,0.65,0.7,0.75,0.8,1},{0,2,2.25,2.5,2.75,3,3.25,3.5,3.75,4}))))</f>
        <v/>
      </c>
      <c r="Q390" s="2" t="str">
        <f>IF(COUNT($A390)=0,"",IF($A390&lt;&gt;DRAFT!$B392,"ERR",IF(DRAFT!BB392="3E","3E",IF(COUNT(DRAFT!AX392,DRAFT!BB392)&gt;0,DRAFT!BC392,""))))</f>
        <v/>
      </c>
      <c r="R390" s="2" t="str">
        <f>IF(COUNT($A390)=0,"",IF(Q390="3E","3E",IF(Q390="","I",LOOKUP(Q390/S$2,{0,0.4,0.45,0.5,0.55,0.6,0.65,0.7,0.75,0.8,1},{"F","D","C","C+","B-","B","B+","A-","A","A+"}))))</f>
        <v/>
      </c>
      <c r="S390" s="1" t="str">
        <f>IF(COUNT($A390)=0,"",IF(Q390="","--",IF(Q390="3E","3E",LOOKUP(Q390/S$2,{0,0.4,0.45,0.5,0.55,0.6,0.65,0.7,0.75,0.8,1},{0,2,2.25,2.5,2.75,3,3.25,3.5,3.75,4}))))</f>
        <v/>
      </c>
      <c r="T390" s="2" t="str">
        <f>IF(COUNT($A390)=0,"",IF($A390&lt;&gt;DRAFT!$B392,"ERR",IF(DRAFT!BK392="3E","3E",IF(COUNT(DRAFT!BG392,DRAFT!BK392)&gt;0,DRAFT!BL392,""))))</f>
        <v/>
      </c>
      <c r="U390" s="2" t="str">
        <f>IF(COUNT($A390)=0,"",IF(T390="3E","3E",IF(T390="","I",LOOKUP(T390/V$2,{0,0.4,0.45,0.5,0.55,0.6,0.65,0.7,0.75,0.8,1},{"F","D","C","C+","B-","B","B+","A-","A","A+"}))))</f>
        <v/>
      </c>
      <c r="V390" s="1" t="str">
        <f>IF(COUNT($A390)=0,"",IF(T390="","--",IF(T390="3E","3E",LOOKUP(T390/V$2,{0,0.4,0.45,0.5,0.55,0.6,0.65,0.7,0.75,0.8,1},{0,2,2.25,2.5,2.75,3,3.25,3.5,3.75,4}))))</f>
        <v/>
      </c>
      <c r="W390" s="2" t="str">
        <f>IF(COUNT($A390)=0,"",IF($A390&lt;&gt;DRAFT!$B392,"ERR",IF(DRAFT!BT392="3E","3E",IF(COUNT(DRAFT!BP392,DRAFT!BT392)&gt;0,DRAFT!BU392,""))))</f>
        <v/>
      </c>
      <c r="X390" s="2" t="str">
        <f>IF(COUNT($A390)=0,"",IF(W390="3E","3E",IF(W390="","I",LOOKUP(W390/Y$2,{0,0.4,0.45,0.5,0.55,0.6,0.65,0.7,0.75,0.8,1},{"F","D","C","C+","B-","B","B+","A-","A","A+"}))))</f>
        <v/>
      </c>
      <c r="Y390" s="1" t="str">
        <f>IF(COUNT($A390)=0,"",IF(W390="","--",IF(W390="3E","3E",LOOKUP(W390/Y$2,{0,0.4,0.45,0.5,0.55,0.6,0.65,0.7,0.75,0.8,1},{0,2,2.25,2.5,2.75,3,3.25,3.5,3.75,4}))))</f>
        <v/>
      </c>
      <c r="Z390" s="2" t="str">
        <f>IF(COUNT($A390)=0,"",IF($A390&lt;&gt;DRAFT!$B392,"ERR",IF(DRAFT!CC392="3E","3E",IF(COUNT(DRAFT!BY392,DRAFT!CC392)&gt;0,DRAFT!CD392,""))))</f>
        <v/>
      </c>
      <c r="AA390" s="2" t="str">
        <f>IF(COUNT($A390)=0,"",IF(Z390="3E","3E",IF(Z390="","I",LOOKUP(Z390/AB$2,{0,0.4,0.45,0.5,0.55,0.6,0.65,0.7,0.75,0.8,1},{"F","D","C","C+","B-","B","B+","A-","A","A+"}))))</f>
        <v/>
      </c>
      <c r="AB390" s="1" t="str">
        <f>IF(COUNT($A390)=0,"",IF(Z390="","--",IF(Z390="3E","3E",LOOKUP(Z390/AB$2,{0,0.4,0.45,0.5,0.55,0.6,0.65,0.7,0.75,0.8,1},{0,2,2.25,2.5,2.75,3,3.25,3.5,3.75,4}))))</f>
        <v/>
      </c>
      <c r="AC390" s="2" t="str">
        <f>IF(COUNT($A390)=0,"",IF($A390&lt;&gt;DRAFT!$B392,"ERR",IF(DRAFT!CF392&gt;0,DRAFT!CF392,"")))</f>
        <v/>
      </c>
      <c r="AD390" s="2" t="str">
        <f>IF(COUNT($A390)=0,"",IF(AC390="3E","3E",IF(AC390="","I",LOOKUP(AC390/AE$2,{0,0.4,0.45,0.5,0.55,0.6,0.65,0.7,0.75,0.8,1},{"F","D","C","C+","B-","B","B+","A-","A","A+"}))))</f>
        <v/>
      </c>
      <c r="AE390" s="1" t="str">
        <f>IF(COUNT($A390)=0,"",IF(AC390="","--",IF(AC390="3E","3E",LOOKUP(AC390/AE$2,{0,0.4,0.45,0.5,0.55,0.6,0.65,0.7,0.75,0.8,1},{0,2,2.25,2.5,2.75,3,3.25,3.5,3.75,4}))))</f>
        <v/>
      </c>
      <c r="AF390" s="2" t="str">
        <f>IF(COUNT($A390)=0,"",IF($A390&lt;&gt;DRAFT!$B392,"ERR",IF(DRAFT!CI392&gt;0,DRAFT!CK392,"")))</f>
        <v/>
      </c>
      <c r="AG390" s="2" t="str">
        <f>IF(COUNT($A390)=0,"",IF(AF390="3E","3E",IF(AF390="","I",LOOKUP(AF390/AH$2,{0,0.4,0.45,0.5,0.55,0.6,0.65,0.7,0.75,0.8,1},{"F","D","C","C+","B-","B","B+","A-","A","A+"}))))</f>
        <v/>
      </c>
      <c r="AH390" s="1" t="str">
        <f>IF(COUNT($A390)=0,"",IF(AF390="","--",IF(AF390="3E","3E",LOOKUP(AF390/AH$2,{0,0.4,0.45,0.5,0.55,0.6,0.65,0.7,0.75,0.8,1},{0,2,2.25,2.5,2.75,3,3.25,3.5,3.75,4}))))</f>
        <v/>
      </c>
      <c r="AI390" s="2" t="str">
        <f>IF($A390&lt;&gt;DRAFT!$B392,"ERR",IF(OR(COUNT($A390)=0,COUNT(DRAFT!CL392:CN392,DRAFT!CP392:CR392)=0),"",CEILING(SUM(DRAFT!CO392,DRAFT!CS392,DRAFT!CT392),1)))</f>
        <v/>
      </c>
      <c r="AJ390" s="2" t="str">
        <f>IF(COUNT($A390)=0,"",IF(AI390="3E","3E",IF(AI390="","I",LOOKUP(AI390/AK$2,{0,0.4,0.45,0.5,0.55,0.6,0.65,0.7,0.75,0.8,1},{"F","D","C","C+","B-","B","B+","A-","A","A+"}))))</f>
        <v/>
      </c>
      <c r="AK390" s="1" t="str">
        <f>IF(COUNT($A390)=0,"",IF(AI390="","--",IF(AI390="3E","3E",LOOKUP(AI390/AK$2,{0,0.4,0.45,0.5,0.55,0.6,0.65,0.7,0.75,0.8,1},{0,2,2.25,2.5,2.75,3,3.25,3.5,3.75,4}))))</f>
        <v/>
      </c>
      <c r="AL390" s="4" t="str">
        <f>IF(OR(COUNT($A390)=0,COUNT(B390:AK390)=0),"",IF(COUNTIF(B390:AK390,"3E")&gt;0,"3E",IF(DRAFT!$A392="R",TRUNC(SUMPRODUCT(RGP,RCP)/TCP,3),TRUNC((SUMPRODUCT(--(IMDGP&gt;0)*IMDGP,IMCP)+CEILING(DRAFT!$DB392*42,0.25))/TCP,3))))</f>
        <v/>
      </c>
      <c r="AM390" s="2" t="str">
        <f>IF(OR(COUNT($A390)=0,COUNT(B390:AK390)=0),"",IF(COUNTIF(B390:AK390,"3E")&gt;0,"3E",IF(DRAFT!$A392="R",SUMPRODUCT(--(RGP&gt;=2),RCP),SUMPRODUCT(--(IMDGP&gt;0),--(IMGP=0),IMCP)+DRAFT!$DC392)))</f>
        <v/>
      </c>
      <c r="AN390" s="67" t="str">
        <f>IF(AL390="3E","3E",IF(COUNT($A390)=0,"",IF(COUNT(AI390)=0,"--",ROUND(((CEILING(DRAFT!$CV392*38,0.25)+CEILING(DRAFT!$CX392*38,0.25)+CEILING(DRAFT!$CZ392*42,0.25)+CEILING($AL390*42,0.25))/160),2))))</f>
        <v/>
      </c>
      <c r="AO390" s="2" t="str">
        <f>IF(AN390="3E","3E",IF(COUNT($A390)=0,"",IF(COUNT(AN390)=0,"I",LOOKUP(AN390,{0,2,2.25,2.5,2.75,3,3.25,3.5,3.75,4},{"F","D","C","C+","B-","B","B+","A-","A","A+"}))))</f>
        <v/>
      </c>
      <c r="AP390" s="2" t="str">
        <f>IF(AN390="3E","3E",IF(OR(COUNT(A390)=0,COUNT(AN390)=0),"",DRAFT!CW392+DRAFT!CY392+DRAFT!DA392+N(TABULATION!AM390)))</f>
        <v/>
      </c>
      <c r="AQ390" s="2" t="str">
        <f>IF(OR(COUNT($A390)=0,COUNT(B390:AK390)=0),"",IF(COUNTIF(B390:AM390,"3E")&gt;0,"3E",IF(AND(DRAFT!$A392="IM",OR($AL390&gt;DRAFT!$DB392,$AM390&gt;DRAFT!$DC392)),"IMPROVED",IF(AND(DRAFT!$A392="IM",$AL390&lt;=DRAFT!$DB392,$AM390&lt;=DRAFT!$DC392),"NOT IMPROVED",IF(AND(DRAFT!CU392="S",AH390&gt;=2,AK390&gt;=2,AN390&gt;=2.5,AP390&gt;=144),"PASS","FAIL")))))</f>
        <v/>
      </c>
      <c r="AR390" s="2" t="str">
        <f t="shared" ref="AR390:AR453" si="12">IF(COUNT($A390)=0,"",IF(AQ390="3E","3E",IF(AQ390="PASS",CONCATENATE(IF(N(D390)&lt;2,"411F,",""),IF(N(G390)&lt;2,"412F,",""),IF(N(J390)&lt;2,"413F,",""),IF(N(M390)&lt;2,"421F,",""),IF(N(P390)&lt;2,"422F,",""),IF(N(S390)&lt;2,"423F,",""),IF(N(V390)&lt;2,"431F,",""),IF(N(Y390)&lt;2,"432F,",""),IF(N(AB390)&lt;2,"433F,","")),"")))</f>
        <v/>
      </c>
      <c r="AS390" s="2" t="str">
        <f t="shared" ref="AS390:AS453" si="13">IF(OR(COUNT($A390)=0,COUNT(AF390)=0,COUNT(AI390)=0),"",IF($AL390="3E","3E",RANK(AN390,$AN$5:$AN$200,0)))</f>
        <v/>
      </c>
    </row>
    <row r="391" spans="1:45" ht="18.95" customHeight="1" x14ac:dyDescent="0.25">
      <c r="A391" s="3" t="str">
        <f>IF(DRAFT!$B393="","",DRAFT!$B393)</f>
        <v/>
      </c>
      <c r="B391" s="2" t="str">
        <f>IF(COUNT($A391)=0,"",IF($A391&lt;&gt;DRAFT!$B393,"ERR",IF(DRAFT!I393="3E","3E",IF(COUNT(DRAFT!E393,DRAFT!I393)&gt;0,DRAFT!J393,""))))</f>
        <v/>
      </c>
      <c r="C391" s="2" t="str">
        <f>IF(COUNT($A391)=0,"",IF(B391="3E","3E",IF(B391="","I",LOOKUP(B391/D$2,{0,0.4,0.45,0.5,0.55,0.6,0.65,0.7,0.75,0.8,1},{"F","D","C","C+","B-","B","B+","A-","A","A+"}))))</f>
        <v/>
      </c>
      <c r="D391" s="1" t="str">
        <f>IF(COUNT($A391)=0,"",IF(B391="","--",IF(B391="3E","3E",LOOKUP(B391/D$2,{0,0.4,0.45,0.5,0.55,0.6,0.65,0.7,0.75,0.8,1},{0,2,2.25,2.5,2.75,3,3.25,3.5,3.75,4}))))</f>
        <v/>
      </c>
      <c r="E391" s="2" t="str">
        <f>IF(COUNT($A391)=0,"",IF($A391&lt;&gt;DRAFT!$B393,"ERR",IF(DRAFT!R393="3E","3E",IF(COUNT(DRAFT!N393,DRAFT!R393)&gt;0,DRAFT!S393,""))))</f>
        <v/>
      </c>
      <c r="F391" s="2" t="str">
        <f>IF(COUNT($A391)=0,"",IF(E391="3E","3E",IF(E391="","I",LOOKUP(E391/G$2,{0,0.4,0.45,0.5,0.55,0.6,0.65,0.7,0.75,0.8,1},{"F","D","C","C+","B-","B","B+","A-","A","A+"}))))</f>
        <v/>
      </c>
      <c r="G391" s="1" t="str">
        <f>IF(COUNT($A391)=0,"",IF(E391="","--",IF(E391="3E","3E",LOOKUP(E391/G$2,{0,0.4,0.45,0.5,0.55,0.6,0.65,0.7,0.75,0.8,1},{0,2,2.25,2.5,2.75,3,3.25,3.5,3.75,4}))))</f>
        <v/>
      </c>
      <c r="H391" s="2" t="str">
        <f>IF(COUNT($A391)=0,"",IF($A391&lt;&gt;DRAFT!$B393,"ERR",IF(DRAFT!AA393="3E","3E",IF(COUNT(DRAFT!W393,DRAFT!AA393)&gt;0,DRAFT!AB393,""))))</f>
        <v/>
      </c>
      <c r="I391" s="2" t="str">
        <f>IF(COUNT($A391)=0,"",IF(H391="3E","3E",IF(H391="","I",LOOKUP(H391/J$2,{0,0.4,0.45,0.5,0.55,0.6,0.65,0.7,0.75,0.8,1},{"F","D","C","C+","B-","B","B+","A-","A","A+"}))))</f>
        <v/>
      </c>
      <c r="J391" s="1" t="str">
        <f>IF(COUNT($A391)=0,"",IF(H391="","--",IF(H391="3E","3E",LOOKUP(H391/J$2,{0,0.4,0.45,0.5,0.55,0.6,0.65,0.7,0.75,0.8,1},{0,2,2.25,2.5,2.75,3,3.25,3.5,3.75,4}))))</f>
        <v/>
      </c>
      <c r="K391" s="2" t="str">
        <f>IF(COUNT($A391)=0,"",IF($A391&lt;&gt;DRAFT!$B393,"ERR",IF(DRAFT!AJ393="3E","3E",IF(COUNT(DRAFT!AF393,DRAFT!AJ393)&gt;0,DRAFT!AK393,""))))</f>
        <v/>
      </c>
      <c r="L391" s="2" t="str">
        <f>IF(COUNT($A391)=0,"",IF(K391="3E","3E",IF(K391="","I",LOOKUP(K391/M$2,{0,0.4,0.45,0.5,0.55,0.6,0.65,0.7,0.75,0.8,1},{"F","D","C","C+","B-","B","B+","A-","A","A+"}))))</f>
        <v/>
      </c>
      <c r="M391" s="1" t="str">
        <f>IF(COUNT($A391)=0,"",IF(K391="","--",IF(K391="3E","3E",LOOKUP(K391/M$2,{0,0.4,0.45,0.5,0.55,0.6,0.65,0.7,0.75,0.8,1},{0,2,2.25,2.5,2.75,3,3.25,3.5,3.75,4}))))</f>
        <v/>
      </c>
      <c r="N391" s="2" t="str">
        <f>IF(COUNT($A391)=0,"",IF($A391&lt;&gt;DRAFT!$B393,"ERR",IF(DRAFT!AS393="3E","3E",IF(COUNT(DRAFT!AO393,DRAFT!AS393)&gt;0,DRAFT!AT393,""))))</f>
        <v/>
      </c>
      <c r="O391" s="2" t="str">
        <f>IF(COUNT($A391)=0,"",IF(N391="3E","3E",IF(N391="","I",LOOKUP(N391/P$2,{0,0.4,0.45,0.5,0.55,0.6,0.65,0.7,0.75,0.8,1},{"F","D","C","C+","B-","B","B+","A-","A","A+"}))))</f>
        <v/>
      </c>
      <c r="P391" s="1" t="str">
        <f>IF(COUNT($A391)=0,"",IF(N391="","--",IF(N391="3E","3E",LOOKUP(N391/P$2,{0,0.4,0.45,0.5,0.55,0.6,0.65,0.7,0.75,0.8,1},{0,2,2.25,2.5,2.75,3,3.25,3.5,3.75,4}))))</f>
        <v/>
      </c>
      <c r="Q391" s="2" t="str">
        <f>IF(COUNT($A391)=0,"",IF($A391&lt;&gt;DRAFT!$B393,"ERR",IF(DRAFT!BB393="3E","3E",IF(COUNT(DRAFT!AX393,DRAFT!BB393)&gt;0,DRAFT!BC393,""))))</f>
        <v/>
      </c>
      <c r="R391" s="2" t="str">
        <f>IF(COUNT($A391)=0,"",IF(Q391="3E","3E",IF(Q391="","I",LOOKUP(Q391/S$2,{0,0.4,0.45,0.5,0.55,0.6,0.65,0.7,0.75,0.8,1},{"F","D","C","C+","B-","B","B+","A-","A","A+"}))))</f>
        <v/>
      </c>
      <c r="S391" s="1" t="str">
        <f>IF(COUNT($A391)=0,"",IF(Q391="","--",IF(Q391="3E","3E",LOOKUP(Q391/S$2,{0,0.4,0.45,0.5,0.55,0.6,0.65,0.7,0.75,0.8,1},{0,2,2.25,2.5,2.75,3,3.25,3.5,3.75,4}))))</f>
        <v/>
      </c>
      <c r="T391" s="2" t="str">
        <f>IF(COUNT($A391)=0,"",IF($A391&lt;&gt;DRAFT!$B393,"ERR",IF(DRAFT!BK393="3E","3E",IF(COUNT(DRAFT!BG393,DRAFT!BK393)&gt;0,DRAFT!BL393,""))))</f>
        <v/>
      </c>
      <c r="U391" s="2" t="str">
        <f>IF(COUNT($A391)=0,"",IF(T391="3E","3E",IF(T391="","I",LOOKUP(T391/V$2,{0,0.4,0.45,0.5,0.55,0.6,0.65,0.7,0.75,0.8,1},{"F","D","C","C+","B-","B","B+","A-","A","A+"}))))</f>
        <v/>
      </c>
      <c r="V391" s="1" t="str">
        <f>IF(COUNT($A391)=0,"",IF(T391="","--",IF(T391="3E","3E",LOOKUP(T391/V$2,{0,0.4,0.45,0.5,0.55,0.6,0.65,0.7,0.75,0.8,1},{0,2,2.25,2.5,2.75,3,3.25,3.5,3.75,4}))))</f>
        <v/>
      </c>
      <c r="W391" s="2" t="str">
        <f>IF(COUNT($A391)=0,"",IF($A391&lt;&gt;DRAFT!$B393,"ERR",IF(DRAFT!BT393="3E","3E",IF(COUNT(DRAFT!BP393,DRAFT!BT393)&gt;0,DRAFT!BU393,""))))</f>
        <v/>
      </c>
      <c r="X391" s="2" t="str">
        <f>IF(COUNT($A391)=0,"",IF(W391="3E","3E",IF(W391="","I",LOOKUP(W391/Y$2,{0,0.4,0.45,0.5,0.55,0.6,0.65,0.7,0.75,0.8,1},{"F","D","C","C+","B-","B","B+","A-","A","A+"}))))</f>
        <v/>
      </c>
      <c r="Y391" s="1" t="str">
        <f>IF(COUNT($A391)=0,"",IF(W391="","--",IF(W391="3E","3E",LOOKUP(W391/Y$2,{0,0.4,0.45,0.5,0.55,0.6,0.65,0.7,0.75,0.8,1},{0,2,2.25,2.5,2.75,3,3.25,3.5,3.75,4}))))</f>
        <v/>
      </c>
      <c r="Z391" s="2" t="str">
        <f>IF(COUNT($A391)=0,"",IF($A391&lt;&gt;DRAFT!$B393,"ERR",IF(DRAFT!CC393="3E","3E",IF(COUNT(DRAFT!BY393,DRAFT!CC393)&gt;0,DRAFT!CD393,""))))</f>
        <v/>
      </c>
      <c r="AA391" s="2" t="str">
        <f>IF(COUNT($A391)=0,"",IF(Z391="3E","3E",IF(Z391="","I",LOOKUP(Z391/AB$2,{0,0.4,0.45,0.5,0.55,0.6,0.65,0.7,0.75,0.8,1},{"F","D","C","C+","B-","B","B+","A-","A","A+"}))))</f>
        <v/>
      </c>
      <c r="AB391" s="1" t="str">
        <f>IF(COUNT($A391)=0,"",IF(Z391="","--",IF(Z391="3E","3E",LOOKUP(Z391/AB$2,{0,0.4,0.45,0.5,0.55,0.6,0.65,0.7,0.75,0.8,1},{0,2,2.25,2.5,2.75,3,3.25,3.5,3.75,4}))))</f>
        <v/>
      </c>
      <c r="AC391" s="2" t="str">
        <f>IF(COUNT($A391)=0,"",IF($A391&lt;&gt;DRAFT!$B393,"ERR",IF(DRAFT!CF393&gt;0,DRAFT!CF393,"")))</f>
        <v/>
      </c>
      <c r="AD391" s="2" t="str">
        <f>IF(COUNT($A391)=0,"",IF(AC391="3E","3E",IF(AC391="","I",LOOKUP(AC391/AE$2,{0,0.4,0.45,0.5,0.55,0.6,0.65,0.7,0.75,0.8,1},{"F","D","C","C+","B-","B","B+","A-","A","A+"}))))</f>
        <v/>
      </c>
      <c r="AE391" s="1" t="str">
        <f>IF(COUNT($A391)=0,"",IF(AC391="","--",IF(AC391="3E","3E",LOOKUP(AC391/AE$2,{0,0.4,0.45,0.5,0.55,0.6,0.65,0.7,0.75,0.8,1},{0,2,2.25,2.5,2.75,3,3.25,3.5,3.75,4}))))</f>
        <v/>
      </c>
      <c r="AF391" s="2" t="str">
        <f>IF(COUNT($A391)=0,"",IF($A391&lt;&gt;DRAFT!$B393,"ERR",IF(DRAFT!CI393&gt;0,DRAFT!CK393,"")))</f>
        <v/>
      </c>
      <c r="AG391" s="2" t="str">
        <f>IF(COUNT($A391)=0,"",IF(AF391="3E","3E",IF(AF391="","I",LOOKUP(AF391/AH$2,{0,0.4,0.45,0.5,0.55,0.6,0.65,0.7,0.75,0.8,1},{"F","D","C","C+","B-","B","B+","A-","A","A+"}))))</f>
        <v/>
      </c>
      <c r="AH391" s="1" t="str">
        <f>IF(COUNT($A391)=0,"",IF(AF391="","--",IF(AF391="3E","3E",LOOKUP(AF391/AH$2,{0,0.4,0.45,0.5,0.55,0.6,0.65,0.7,0.75,0.8,1},{0,2,2.25,2.5,2.75,3,3.25,3.5,3.75,4}))))</f>
        <v/>
      </c>
      <c r="AI391" s="2" t="str">
        <f>IF($A391&lt;&gt;DRAFT!$B393,"ERR",IF(OR(COUNT($A391)=0,COUNT(DRAFT!CL393:CN393,DRAFT!CP393:CR393)=0),"",CEILING(SUM(DRAFT!CO393,DRAFT!CS393,DRAFT!CT393),1)))</f>
        <v/>
      </c>
      <c r="AJ391" s="2" t="str">
        <f>IF(COUNT($A391)=0,"",IF(AI391="3E","3E",IF(AI391="","I",LOOKUP(AI391/AK$2,{0,0.4,0.45,0.5,0.55,0.6,0.65,0.7,0.75,0.8,1},{"F","D","C","C+","B-","B","B+","A-","A","A+"}))))</f>
        <v/>
      </c>
      <c r="AK391" s="1" t="str">
        <f>IF(COUNT($A391)=0,"",IF(AI391="","--",IF(AI391="3E","3E",LOOKUP(AI391/AK$2,{0,0.4,0.45,0.5,0.55,0.6,0.65,0.7,0.75,0.8,1},{0,2,2.25,2.5,2.75,3,3.25,3.5,3.75,4}))))</f>
        <v/>
      </c>
      <c r="AL391" s="4" t="str">
        <f>IF(OR(COUNT($A391)=0,COUNT(B391:AK391)=0),"",IF(COUNTIF(B391:AK391,"3E")&gt;0,"3E",IF(DRAFT!$A393="R",TRUNC(SUMPRODUCT(RGP,RCP)/TCP,3),TRUNC((SUMPRODUCT(--(IMDGP&gt;0)*IMDGP,IMCP)+CEILING(DRAFT!$DB393*42,0.25))/TCP,3))))</f>
        <v/>
      </c>
      <c r="AM391" s="2" t="str">
        <f>IF(OR(COUNT($A391)=0,COUNT(B391:AK391)=0),"",IF(COUNTIF(B391:AK391,"3E")&gt;0,"3E",IF(DRAFT!$A393="R",SUMPRODUCT(--(RGP&gt;=2),RCP),SUMPRODUCT(--(IMDGP&gt;0),--(IMGP=0),IMCP)+DRAFT!$DC393)))</f>
        <v/>
      </c>
      <c r="AN391" s="67" t="str">
        <f>IF(AL391="3E","3E",IF(COUNT($A391)=0,"",IF(COUNT(AI391)=0,"--",ROUND(((CEILING(DRAFT!$CV393*38,0.25)+CEILING(DRAFT!$CX393*38,0.25)+CEILING(DRAFT!$CZ393*42,0.25)+CEILING($AL391*42,0.25))/160),2))))</f>
        <v/>
      </c>
      <c r="AO391" s="2" t="str">
        <f>IF(AN391="3E","3E",IF(COUNT($A391)=0,"",IF(COUNT(AN391)=0,"I",LOOKUP(AN391,{0,2,2.25,2.5,2.75,3,3.25,3.5,3.75,4},{"F","D","C","C+","B-","B","B+","A-","A","A+"}))))</f>
        <v/>
      </c>
      <c r="AP391" s="2" t="str">
        <f>IF(AN391="3E","3E",IF(OR(COUNT(A391)=0,COUNT(AN391)=0),"",DRAFT!CW393+DRAFT!CY393+DRAFT!DA393+N(TABULATION!AM391)))</f>
        <v/>
      </c>
      <c r="AQ391" s="2" t="str">
        <f>IF(OR(COUNT($A391)=0,COUNT(B391:AK391)=0),"",IF(COUNTIF(B391:AM391,"3E")&gt;0,"3E",IF(AND(DRAFT!$A393="IM",OR($AL391&gt;DRAFT!$DB393,$AM391&gt;DRAFT!$DC393)),"IMPROVED",IF(AND(DRAFT!$A393="IM",$AL391&lt;=DRAFT!$DB393,$AM391&lt;=DRAFT!$DC393),"NOT IMPROVED",IF(AND(DRAFT!CU393="S",AH391&gt;=2,AK391&gt;=2,AN391&gt;=2.5,AP391&gt;=144),"PASS","FAIL")))))</f>
        <v/>
      </c>
      <c r="AR391" s="2" t="str">
        <f t="shared" si="12"/>
        <v/>
      </c>
      <c r="AS391" s="2" t="str">
        <f t="shared" si="13"/>
        <v/>
      </c>
    </row>
    <row r="392" spans="1:45" ht="18.95" customHeight="1" x14ac:dyDescent="0.25">
      <c r="A392" s="3" t="str">
        <f>IF(DRAFT!$B394="","",DRAFT!$B394)</f>
        <v/>
      </c>
      <c r="B392" s="2" t="str">
        <f>IF(COUNT($A392)=0,"",IF($A392&lt;&gt;DRAFT!$B394,"ERR",IF(DRAFT!I394="3E","3E",IF(COUNT(DRAFT!E394,DRAFT!I394)&gt;0,DRAFT!J394,""))))</f>
        <v/>
      </c>
      <c r="C392" s="2" t="str">
        <f>IF(COUNT($A392)=0,"",IF(B392="3E","3E",IF(B392="","I",LOOKUP(B392/D$2,{0,0.4,0.45,0.5,0.55,0.6,0.65,0.7,0.75,0.8,1},{"F","D","C","C+","B-","B","B+","A-","A","A+"}))))</f>
        <v/>
      </c>
      <c r="D392" s="1" t="str">
        <f>IF(COUNT($A392)=0,"",IF(B392="","--",IF(B392="3E","3E",LOOKUP(B392/D$2,{0,0.4,0.45,0.5,0.55,0.6,0.65,0.7,0.75,0.8,1},{0,2,2.25,2.5,2.75,3,3.25,3.5,3.75,4}))))</f>
        <v/>
      </c>
      <c r="E392" s="2" t="str">
        <f>IF(COUNT($A392)=0,"",IF($A392&lt;&gt;DRAFT!$B394,"ERR",IF(DRAFT!R394="3E","3E",IF(COUNT(DRAFT!N394,DRAFT!R394)&gt;0,DRAFT!S394,""))))</f>
        <v/>
      </c>
      <c r="F392" s="2" t="str">
        <f>IF(COUNT($A392)=0,"",IF(E392="3E","3E",IF(E392="","I",LOOKUP(E392/G$2,{0,0.4,0.45,0.5,0.55,0.6,0.65,0.7,0.75,0.8,1},{"F","D","C","C+","B-","B","B+","A-","A","A+"}))))</f>
        <v/>
      </c>
      <c r="G392" s="1" t="str">
        <f>IF(COUNT($A392)=0,"",IF(E392="","--",IF(E392="3E","3E",LOOKUP(E392/G$2,{0,0.4,0.45,0.5,0.55,0.6,0.65,0.7,0.75,0.8,1},{0,2,2.25,2.5,2.75,3,3.25,3.5,3.75,4}))))</f>
        <v/>
      </c>
      <c r="H392" s="2" t="str">
        <f>IF(COUNT($A392)=0,"",IF($A392&lt;&gt;DRAFT!$B394,"ERR",IF(DRAFT!AA394="3E","3E",IF(COUNT(DRAFT!W394,DRAFT!AA394)&gt;0,DRAFT!AB394,""))))</f>
        <v/>
      </c>
      <c r="I392" s="2" t="str">
        <f>IF(COUNT($A392)=0,"",IF(H392="3E","3E",IF(H392="","I",LOOKUP(H392/J$2,{0,0.4,0.45,0.5,0.55,0.6,0.65,0.7,0.75,0.8,1},{"F","D","C","C+","B-","B","B+","A-","A","A+"}))))</f>
        <v/>
      </c>
      <c r="J392" s="1" t="str">
        <f>IF(COUNT($A392)=0,"",IF(H392="","--",IF(H392="3E","3E",LOOKUP(H392/J$2,{0,0.4,0.45,0.5,0.55,0.6,0.65,0.7,0.75,0.8,1},{0,2,2.25,2.5,2.75,3,3.25,3.5,3.75,4}))))</f>
        <v/>
      </c>
      <c r="K392" s="2" t="str">
        <f>IF(COUNT($A392)=0,"",IF($A392&lt;&gt;DRAFT!$B394,"ERR",IF(DRAFT!AJ394="3E","3E",IF(COUNT(DRAFT!AF394,DRAFT!AJ394)&gt;0,DRAFT!AK394,""))))</f>
        <v/>
      </c>
      <c r="L392" s="2" t="str">
        <f>IF(COUNT($A392)=0,"",IF(K392="3E","3E",IF(K392="","I",LOOKUP(K392/M$2,{0,0.4,0.45,0.5,0.55,0.6,0.65,0.7,0.75,0.8,1},{"F","D","C","C+","B-","B","B+","A-","A","A+"}))))</f>
        <v/>
      </c>
      <c r="M392" s="1" t="str">
        <f>IF(COUNT($A392)=0,"",IF(K392="","--",IF(K392="3E","3E",LOOKUP(K392/M$2,{0,0.4,0.45,0.5,0.55,0.6,0.65,0.7,0.75,0.8,1},{0,2,2.25,2.5,2.75,3,3.25,3.5,3.75,4}))))</f>
        <v/>
      </c>
      <c r="N392" s="2" t="str">
        <f>IF(COUNT($A392)=0,"",IF($A392&lt;&gt;DRAFT!$B394,"ERR",IF(DRAFT!AS394="3E","3E",IF(COUNT(DRAFT!AO394,DRAFT!AS394)&gt;0,DRAFT!AT394,""))))</f>
        <v/>
      </c>
      <c r="O392" s="2" t="str">
        <f>IF(COUNT($A392)=0,"",IF(N392="3E","3E",IF(N392="","I",LOOKUP(N392/P$2,{0,0.4,0.45,0.5,0.55,0.6,0.65,0.7,0.75,0.8,1},{"F","D","C","C+","B-","B","B+","A-","A","A+"}))))</f>
        <v/>
      </c>
      <c r="P392" s="1" t="str">
        <f>IF(COUNT($A392)=0,"",IF(N392="","--",IF(N392="3E","3E",LOOKUP(N392/P$2,{0,0.4,0.45,0.5,0.55,0.6,0.65,0.7,0.75,0.8,1},{0,2,2.25,2.5,2.75,3,3.25,3.5,3.75,4}))))</f>
        <v/>
      </c>
      <c r="Q392" s="2" t="str">
        <f>IF(COUNT($A392)=0,"",IF($A392&lt;&gt;DRAFT!$B394,"ERR",IF(DRAFT!BB394="3E","3E",IF(COUNT(DRAFT!AX394,DRAFT!BB394)&gt;0,DRAFT!BC394,""))))</f>
        <v/>
      </c>
      <c r="R392" s="2" t="str">
        <f>IF(COUNT($A392)=0,"",IF(Q392="3E","3E",IF(Q392="","I",LOOKUP(Q392/S$2,{0,0.4,0.45,0.5,0.55,0.6,0.65,0.7,0.75,0.8,1},{"F","D","C","C+","B-","B","B+","A-","A","A+"}))))</f>
        <v/>
      </c>
      <c r="S392" s="1" t="str">
        <f>IF(COUNT($A392)=0,"",IF(Q392="","--",IF(Q392="3E","3E",LOOKUP(Q392/S$2,{0,0.4,0.45,0.5,0.55,0.6,0.65,0.7,0.75,0.8,1},{0,2,2.25,2.5,2.75,3,3.25,3.5,3.75,4}))))</f>
        <v/>
      </c>
      <c r="T392" s="2" t="str">
        <f>IF(COUNT($A392)=0,"",IF($A392&lt;&gt;DRAFT!$B394,"ERR",IF(DRAFT!BK394="3E","3E",IF(COUNT(DRAFT!BG394,DRAFT!BK394)&gt;0,DRAFT!BL394,""))))</f>
        <v/>
      </c>
      <c r="U392" s="2" t="str">
        <f>IF(COUNT($A392)=0,"",IF(T392="3E","3E",IF(T392="","I",LOOKUP(T392/V$2,{0,0.4,0.45,0.5,0.55,0.6,0.65,0.7,0.75,0.8,1},{"F","D","C","C+","B-","B","B+","A-","A","A+"}))))</f>
        <v/>
      </c>
      <c r="V392" s="1" t="str">
        <f>IF(COUNT($A392)=0,"",IF(T392="","--",IF(T392="3E","3E",LOOKUP(T392/V$2,{0,0.4,0.45,0.5,0.55,0.6,0.65,0.7,0.75,0.8,1},{0,2,2.25,2.5,2.75,3,3.25,3.5,3.75,4}))))</f>
        <v/>
      </c>
      <c r="W392" s="2" t="str">
        <f>IF(COUNT($A392)=0,"",IF($A392&lt;&gt;DRAFT!$B394,"ERR",IF(DRAFT!BT394="3E","3E",IF(COUNT(DRAFT!BP394,DRAFT!BT394)&gt;0,DRAFT!BU394,""))))</f>
        <v/>
      </c>
      <c r="X392" s="2" t="str">
        <f>IF(COUNT($A392)=0,"",IF(W392="3E","3E",IF(W392="","I",LOOKUP(W392/Y$2,{0,0.4,0.45,0.5,0.55,0.6,0.65,0.7,0.75,0.8,1},{"F","D","C","C+","B-","B","B+","A-","A","A+"}))))</f>
        <v/>
      </c>
      <c r="Y392" s="1" t="str">
        <f>IF(COUNT($A392)=0,"",IF(W392="","--",IF(W392="3E","3E",LOOKUP(W392/Y$2,{0,0.4,0.45,0.5,0.55,0.6,0.65,0.7,0.75,0.8,1},{0,2,2.25,2.5,2.75,3,3.25,3.5,3.75,4}))))</f>
        <v/>
      </c>
      <c r="Z392" s="2" t="str">
        <f>IF(COUNT($A392)=0,"",IF($A392&lt;&gt;DRAFT!$B394,"ERR",IF(DRAFT!CC394="3E","3E",IF(COUNT(DRAFT!BY394,DRAFT!CC394)&gt;0,DRAFT!CD394,""))))</f>
        <v/>
      </c>
      <c r="AA392" s="2" t="str">
        <f>IF(COUNT($A392)=0,"",IF(Z392="3E","3E",IF(Z392="","I",LOOKUP(Z392/AB$2,{0,0.4,0.45,0.5,0.55,0.6,0.65,0.7,0.75,0.8,1},{"F","D","C","C+","B-","B","B+","A-","A","A+"}))))</f>
        <v/>
      </c>
      <c r="AB392" s="1" t="str">
        <f>IF(COUNT($A392)=0,"",IF(Z392="","--",IF(Z392="3E","3E",LOOKUP(Z392/AB$2,{0,0.4,0.45,0.5,0.55,0.6,0.65,0.7,0.75,0.8,1},{0,2,2.25,2.5,2.75,3,3.25,3.5,3.75,4}))))</f>
        <v/>
      </c>
      <c r="AC392" s="2" t="str">
        <f>IF(COUNT($A392)=0,"",IF($A392&lt;&gt;DRAFT!$B394,"ERR",IF(DRAFT!CF394&gt;0,DRAFT!CF394,"")))</f>
        <v/>
      </c>
      <c r="AD392" s="2" t="str">
        <f>IF(COUNT($A392)=0,"",IF(AC392="3E","3E",IF(AC392="","I",LOOKUP(AC392/AE$2,{0,0.4,0.45,0.5,0.55,0.6,0.65,0.7,0.75,0.8,1},{"F","D","C","C+","B-","B","B+","A-","A","A+"}))))</f>
        <v/>
      </c>
      <c r="AE392" s="1" t="str">
        <f>IF(COUNT($A392)=0,"",IF(AC392="","--",IF(AC392="3E","3E",LOOKUP(AC392/AE$2,{0,0.4,0.45,0.5,0.55,0.6,0.65,0.7,0.75,0.8,1},{0,2,2.25,2.5,2.75,3,3.25,3.5,3.75,4}))))</f>
        <v/>
      </c>
      <c r="AF392" s="2" t="str">
        <f>IF(COUNT($A392)=0,"",IF($A392&lt;&gt;DRAFT!$B394,"ERR",IF(DRAFT!CI394&gt;0,DRAFT!CK394,"")))</f>
        <v/>
      </c>
      <c r="AG392" s="2" t="str">
        <f>IF(COUNT($A392)=0,"",IF(AF392="3E","3E",IF(AF392="","I",LOOKUP(AF392/AH$2,{0,0.4,0.45,0.5,0.55,0.6,0.65,0.7,0.75,0.8,1},{"F","D","C","C+","B-","B","B+","A-","A","A+"}))))</f>
        <v/>
      </c>
      <c r="AH392" s="1" t="str">
        <f>IF(COUNT($A392)=0,"",IF(AF392="","--",IF(AF392="3E","3E",LOOKUP(AF392/AH$2,{0,0.4,0.45,0.5,0.55,0.6,0.65,0.7,0.75,0.8,1},{0,2,2.25,2.5,2.75,3,3.25,3.5,3.75,4}))))</f>
        <v/>
      </c>
      <c r="AI392" s="2" t="str">
        <f>IF($A392&lt;&gt;DRAFT!$B394,"ERR",IF(OR(COUNT($A392)=0,COUNT(DRAFT!CL394:CN394,DRAFT!CP394:CR394)=0),"",CEILING(SUM(DRAFT!CO394,DRAFT!CS394,DRAFT!CT394),1)))</f>
        <v/>
      </c>
      <c r="AJ392" s="2" t="str">
        <f>IF(COUNT($A392)=0,"",IF(AI392="3E","3E",IF(AI392="","I",LOOKUP(AI392/AK$2,{0,0.4,0.45,0.5,0.55,0.6,0.65,0.7,0.75,0.8,1},{"F","D","C","C+","B-","B","B+","A-","A","A+"}))))</f>
        <v/>
      </c>
      <c r="AK392" s="1" t="str">
        <f>IF(COUNT($A392)=0,"",IF(AI392="","--",IF(AI392="3E","3E",LOOKUP(AI392/AK$2,{0,0.4,0.45,0.5,0.55,0.6,0.65,0.7,0.75,0.8,1},{0,2,2.25,2.5,2.75,3,3.25,3.5,3.75,4}))))</f>
        <v/>
      </c>
      <c r="AL392" s="4" t="str">
        <f>IF(OR(COUNT($A392)=0,COUNT(B392:AK392)=0),"",IF(COUNTIF(B392:AK392,"3E")&gt;0,"3E",IF(DRAFT!$A394="R",TRUNC(SUMPRODUCT(RGP,RCP)/TCP,3),TRUNC((SUMPRODUCT(--(IMDGP&gt;0)*IMDGP,IMCP)+CEILING(DRAFT!$DB394*42,0.25))/TCP,3))))</f>
        <v/>
      </c>
      <c r="AM392" s="2" t="str">
        <f>IF(OR(COUNT($A392)=0,COUNT(B392:AK392)=0),"",IF(COUNTIF(B392:AK392,"3E")&gt;0,"3E",IF(DRAFT!$A394="R",SUMPRODUCT(--(RGP&gt;=2),RCP),SUMPRODUCT(--(IMDGP&gt;0),--(IMGP=0),IMCP)+DRAFT!$DC394)))</f>
        <v/>
      </c>
      <c r="AN392" s="67" t="str">
        <f>IF(AL392="3E","3E",IF(COUNT($A392)=0,"",IF(COUNT(AI392)=0,"--",ROUND(((CEILING(DRAFT!$CV394*38,0.25)+CEILING(DRAFT!$CX394*38,0.25)+CEILING(DRAFT!$CZ394*42,0.25)+CEILING($AL392*42,0.25))/160),2))))</f>
        <v/>
      </c>
      <c r="AO392" s="2" t="str">
        <f>IF(AN392="3E","3E",IF(COUNT($A392)=0,"",IF(COUNT(AN392)=0,"I",LOOKUP(AN392,{0,2,2.25,2.5,2.75,3,3.25,3.5,3.75,4},{"F","D","C","C+","B-","B","B+","A-","A","A+"}))))</f>
        <v/>
      </c>
      <c r="AP392" s="2" t="str">
        <f>IF(AN392="3E","3E",IF(OR(COUNT(A392)=0,COUNT(AN392)=0),"",DRAFT!CW394+DRAFT!CY394+DRAFT!DA394+N(TABULATION!AM392)))</f>
        <v/>
      </c>
      <c r="AQ392" s="2" t="str">
        <f>IF(OR(COUNT($A392)=0,COUNT(B392:AK392)=0),"",IF(COUNTIF(B392:AM392,"3E")&gt;0,"3E",IF(AND(DRAFT!$A394="IM",OR($AL392&gt;DRAFT!$DB394,$AM392&gt;DRAFT!$DC394)),"IMPROVED",IF(AND(DRAFT!$A394="IM",$AL392&lt;=DRAFT!$DB394,$AM392&lt;=DRAFT!$DC394),"NOT IMPROVED",IF(AND(DRAFT!CU394="S",AH392&gt;=2,AK392&gt;=2,AN392&gt;=2.5,AP392&gt;=144),"PASS","FAIL")))))</f>
        <v/>
      </c>
      <c r="AR392" s="2" t="str">
        <f t="shared" si="12"/>
        <v/>
      </c>
      <c r="AS392" s="2" t="str">
        <f t="shared" si="13"/>
        <v/>
      </c>
    </row>
    <row r="393" spans="1:45" ht="18.95" customHeight="1" x14ac:dyDescent="0.25">
      <c r="A393" s="3" t="str">
        <f>IF(DRAFT!$B395="","",DRAFT!$B395)</f>
        <v/>
      </c>
      <c r="B393" s="2" t="str">
        <f>IF(COUNT($A393)=0,"",IF($A393&lt;&gt;DRAFT!$B395,"ERR",IF(DRAFT!I395="3E","3E",IF(COUNT(DRAFT!E395,DRAFT!I395)&gt;0,DRAFT!J395,""))))</f>
        <v/>
      </c>
      <c r="C393" s="2" t="str">
        <f>IF(COUNT($A393)=0,"",IF(B393="3E","3E",IF(B393="","I",LOOKUP(B393/D$2,{0,0.4,0.45,0.5,0.55,0.6,0.65,0.7,0.75,0.8,1},{"F","D","C","C+","B-","B","B+","A-","A","A+"}))))</f>
        <v/>
      </c>
      <c r="D393" s="1" t="str">
        <f>IF(COUNT($A393)=0,"",IF(B393="","--",IF(B393="3E","3E",LOOKUP(B393/D$2,{0,0.4,0.45,0.5,0.55,0.6,0.65,0.7,0.75,0.8,1},{0,2,2.25,2.5,2.75,3,3.25,3.5,3.75,4}))))</f>
        <v/>
      </c>
      <c r="E393" s="2" t="str">
        <f>IF(COUNT($A393)=0,"",IF($A393&lt;&gt;DRAFT!$B395,"ERR",IF(DRAFT!R395="3E","3E",IF(COUNT(DRAFT!N395,DRAFT!R395)&gt;0,DRAFT!S395,""))))</f>
        <v/>
      </c>
      <c r="F393" s="2" t="str">
        <f>IF(COUNT($A393)=0,"",IF(E393="3E","3E",IF(E393="","I",LOOKUP(E393/G$2,{0,0.4,0.45,0.5,0.55,0.6,0.65,0.7,0.75,0.8,1},{"F","D","C","C+","B-","B","B+","A-","A","A+"}))))</f>
        <v/>
      </c>
      <c r="G393" s="1" t="str">
        <f>IF(COUNT($A393)=0,"",IF(E393="","--",IF(E393="3E","3E",LOOKUP(E393/G$2,{0,0.4,0.45,0.5,0.55,0.6,0.65,0.7,0.75,0.8,1},{0,2,2.25,2.5,2.75,3,3.25,3.5,3.75,4}))))</f>
        <v/>
      </c>
      <c r="H393" s="2" t="str">
        <f>IF(COUNT($A393)=0,"",IF($A393&lt;&gt;DRAFT!$B395,"ERR",IF(DRAFT!AA395="3E","3E",IF(COUNT(DRAFT!W395,DRAFT!AA395)&gt;0,DRAFT!AB395,""))))</f>
        <v/>
      </c>
      <c r="I393" s="2" t="str">
        <f>IF(COUNT($A393)=0,"",IF(H393="3E","3E",IF(H393="","I",LOOKUP(H393/J$2,{0,0.4,0.45,0.5,0.55,0.6,0.65,0.7,0.75,0.8,1},{"F","D","C","C+","B-","B","B+","A-","A","A+"}))))</f>
        <v/>
      </c>
      <c r="J393" s="1" t="str">
        <f>IF(COUNT($A393)=0,"",IF(H393="","--",IF(H393="3E","3E",LOOKUP(H393/J$2,{0,0.4,0.45,0.5,0.55,0.6,0.65,0.7,0.75,0.8,1},{0,2,2.25,2.5,2.75,3,3.25,3.5,3.75,4}))))</f>
        <v/>
      </c>
      <c r="K393" s="2" t="str">
        <f>IF(COUNT($A393)=0,"",IF($A393&lt;&gt;DRAFT!$B395,"ERR",IF(DRAFT!AJ395="3E","3E",IF(COUNT(DRAFT!AF395,DRAFT!AJ395)&gt;0,DRAFT!AK395,""))))</f>
        <v/>
      </c>
      <c r="L393" s="2" t="str">
        <f>IF(COUNT($A393)=0,"",IF(K393="3E","3E",IF(K393="","I",LOOKUP(K393/M$2,{0,0.4,0.45,0.5,0.55,0.6,0.65,0.7,0.75,0.8,1},{"F","D","C","C+","B-","B","B+","A-","A","A+"}))))</f>
        <v/>
      </c>
      <c r="M393" s="1" t="str">
        <f>IF(COUNT($A393)=0,"",IF(K393="","--",IF(K393="3E","3E",LOOKUP(K393/M$2,{0,0.4,0.45,0.5,0.55,0.6,0.65,0.7,0.75,0.8,1},{0,2,2.25,2.5,2.75,3,3.25,3.5,3.75,4}))))</f>
        <v/>
      </c>
      <c r="N393" s="2" t="str">
        <f>IF(COUNT($A393)=0,"",IF($A393&lt;&gt;DRAFT!$B395,"ERR",IF(DRAFT!AS395="3E","3E",IF(COUNT(DRAFT!AO395,DRAFT!AS395)&gt;0,DRAFT!AT395,""))))</f>
        <v/>
      </c>
      <c r="O393" s="2" t="str">
        <f>IF(COUNT($A393)=0,"",IF(N393="3E","3E",IF(N393="","I",LOOKUP(N393/P$2,{0,0.4,0.45,0.5,0.55,0.6,0.65,0.7,0.75,0.8,1},{"F","D","C","C+","B-","B","B+","A-","A","A+"}))))</f>
        <v/>
      </c>
      <c r="P393" s="1" t="str">
        <f>IF(COUNT($A393)=0,"",IF(N393="","--",IF(N393="3E","3E",LOOKUP(N393/P$2,{0,0.4,0.45,0.5,0.55,0.6,0.65,0.7,0.75,0.8,1},{0,2,2.25,2.5,2.75,3,3.25,3.5,3.75,4}))))</f>
        <v/>
      </c>
      <c r="Q393" s="2" t="str">
        <f>IF(COUNT($A393)=0,"",IF($A393&lt;&gt;DRAFT!$B395,"ERR",IF(DRAFT!BB395="3E","3E",IF(COUNT(DRAFT!AX395,DRAFT!BB395)&gt;0,DRAFT!BC395,""))))</f>
        <v/>
      </c>
      <c r="R393" s="2" t="str">
        <f>IF(COUNT($A393)=0,"",IF(Q393="3E","3E",IF(Q393="","I",LOOKUP(Q393/S$2,{0,0.4,0.45,0.5,0.55,0.6,0.65,0.7,0.75,0.8,1},{"F","D","C","C+","B-","B","B+","A-","A","A+"}))))</f>
        <v/>
      </c>
      <c r="S393" s="1" t="str">
        <f>IF(COUNT($A393)=0,"",IF(Q393="","--",IF(Q393="3E","3E",LOOKUP(Q393/S$2,{0,0.4,0.45,0.5,0.55,0.6,0.65,0.7,0.75,0.8,1},{0,2,2.25,2.5,2.75,3,3.25,3.5,3.75,4}))))</f>
        <v/>
      </c>
      <c r="T393" s="2" t="str">
        <f>IF(COUNT($A393)=0,"",IF($A393&lt;&gt;DRAFT!$B395,"ERR",IF(DRAFT!BK395="3E","3E",IF(COUNT(DRAFT!BG395,DRAFT!BK395)&gt;0,DRAFT!BL395,""))))</f>
        <v/>
      </c>
      <c r="U393" s="2" t="str">
        <f>IF(COUNT($A393)=0,"",IF(T393="3E","3E",IF(T393="","I",LOOKUP(T393/V$2,{0,0.4,0.45,0.5,0.55,0.6,0.65,0.7,0.75,0.8,1},{"F","D","C","C+","B-","B","B+","A-","A","A+"}))))</f>
        <v/>
      </c>
      <c r="V393" s="1" t="str">
        <f>IF(COUNT($A393)=0,"",IF(T393="","--",IF(T393="3E","3E",LOOKUP(T393/V$2,{0,0.4,0.45,0.5,0.55,0.6,0.65,0.7,0.75,0.8,1},{0,2,2.25,2.5,2.75,3,3.25,3.5,3.75,4}))))</f>
        <v/>
      </c>
      <c r="W393" s="2" t="str">
        <f>IF(COUNT($A393)=0,"",IF($A393&lt;&gt;DRAFT!$B395,"ERR",IF(DRAFT!BT395="3E","3E",IF(COUNT(DRAFT!BP395,DRAFT!BT395)&gt;0,DRAFT!BU395,""))))</f>
        <v/>
      </c>
      <c r="X393" s="2" t="str">
        <f>IF(COUNT($A393)=0,"",IF(W393="3E","3E",IF(W393="","I",LOOKUP(W393/Y$2,{0,0.4,0.45,0.5,0.55,0.6,0.65,0.7,0.75,0.8,1},{"F","D","C","C+","B-","B","B+","A-","A","A+"}))))</f>
        <v/>
      </c>
      <c r="Y393" s="1" t="str">
        <f>IF(COUNT($A393)=0,"",IF(W393="","--",IF(W393="3E","3E",LOOKUP(W393/Y$2,{0,0.4,0.45,0.5,0.55,0.6,0.65,0.7,0.75,0.8,1},{0,2,2.25,2.5,2.75,3,3.25,3.5,3.75,4}))))</f>
        <v/>
      </c>
      <c r="Z393" s="2" t="str">
        <f>IF(COUNT($A393)=0,"",IF($A393&lt;&gt;DRAFT!$B395,"ERR",IF(DRAFT!CC395="3E","3E",IF(COUNT(DRAFT!BY395,DRAFT!CC395)&gt;0,DRAFT!CD395,""))))</f>
        <v/>
      </c>
      <c r="AA393" s="2" t="str">
        <f>IF(COUNT($A393)=0,"",IF(Z393="3E","3E",IF(Z393="","I",LOOKUP(Z393/AB$2,{0,0.4,0.45,0.5,0.55,0.6,0.65,0.7,0.75,0.8,1},{"F","D","C","C+","B-","B","B+","A-","A","A+"}))))</f>
        <v/>
      </c>
      <c r="AB393" s="1" t="str">
        <f>IF(COUNT($A393)=0,"",IF(Z393="","--",IF(Z393="3E","3E",LOOKUP(Z393/AB$2,{0,0.4,0.45,0.5,0.55,0.6,0.65,0.7,0.75,0.8,1},{0,2,2.25,2.5,2.75,3,3.25,3.5,3.75,4}))))</f>
        <v/>
      </c>
      <c r="AC393" s="2" t="str">
        <f>IF(COUNT($A393)=0,"",IF($A393&lt;&gt;DRAFT!$B395,"ERR",IF(DRAFT!CF395&gt;0,DRAFT!CF395,"")))</f>
        <v/>
      </c>
      <c r="AD393" s="2" t="str">
        <f>IF(COUNT($A393)=0,"",IF(AC393="3E","3E",IF(AC393="","I",LOOKUP(AC393/AE$2,{0,0.4,0.45,0.5,0.55,0.6,0.65,0.7,0.75,0.8,1},{"F","D","C","C+","B-","B","B+","A-","A","A+"}))))</f>
        <v/>
      </c>
      <c r="AE393" s="1" t="str">
        <f>IF(COUNT($A393)=0,"",IF(AC393="","--",IF(AC393="3E","3E",LOOKUP(AC393/AE$2,{0,0.4,0.45,0.5,0.55,0.6,0.65,0.7,0.75,0.8,1},{0,2,2.25,2.5,2.75,3,3.25,3.5,3.75,4}))))</f>
        <v/>
      </c>
      <c r="AF393" s="2" t="str">
        <f>IF(COUNT($A393)=0,"",IF($A393&lt;&gt;DRAFT!$B395,"ERR",IF(DRAFT!CI395&gt;0,DRAFT!CK395,"")))</f>
        <v/>
      </c>
      <c r="AG393" s="2" t="str">
        <f>IF(COUNT($A393)=0,"",IF(AF393="3E","3E",IF(AF393="","I",LOOKUP(AF393/AH$2,{0,0.4,0.45,0.5,0.55,0.6,0.65,0.7,0.75,0.8,1},{"F","D","C","C+","B-","B","B+","A-","A","A+"}))))</f>
        <v/>
      </c>
      <c r="AH393" s="1" t="str">
        <f>IF(COUNT($A393)=0,"",IF(AF393="","--",IF(AF393="3E","3E",LOOKUP(AF393/AH$2,{0,0.4,0.45,0.5,0.55,0.6,0.65,0.7,0.75,0.8,1},{0,2,2.25,2.5,2.75,3,3.25,3.5,3.75,4}))))</f>
        <v/>
      </c>
      <c r="AI393" s="2" t="str">
        <f>IF($A393&lt;&gt;DRAFT!$B395,"ERR",IF(OR(COUNT($A393)=0,COUNT(DRAFT!CL395:CN395,DRAFT!CP395:CR395)=0),"",CEILING(SUM(DRAFT!CO395,DRAFT!CS395,DRAFT!CT395),1)))</f>
        <v/>
      </c>
      <c r="AJ393" s="2" t="str">
        <f>IF(COUNT($A393)=0,"",IF(AI393="3E","3E",IF(AI393="","I",LOOKUP(AI393/AK$2,{0,0.4,0.45,0.5,0.55,0.6,0.65,0.7,0.75,0.8,1},{"F","D","C","C+","B-","B","B+","A-","A","A+"}))))</f>
        <v/>
      </c>
      <c r="AK393" s="1" t="str">
        <f>IF(COUNT($A393)=0,"",IF(AI393="","--",IF(AI393="3E","3E",LOOKUP(AI393/AK$2,{0,0.4,0.45,0.5,0.55,0.6,0.65,0.7,0.75,0.8,1},{0,2,2.25,2.5,2.75,3,3.25,3.5,3.75,4}))))</f>
        <v/>
      </c>
      <c r="AL393" s="4" t="str">
        <f>IF(OR(COUNT($A393)=0,COUNT(B393:AK393)=0),"",IF(COUNTIF(B393:AK393,"3E")&gt;0,"3E",IF(DRAFT!$A395="R",TRUNC(SUMPRODUCT(RGP,RCP)/TCP,3),TRUNC((SUMPRODUCT(--(IMDGP&gt;0)*IMDGP,IMCP)+CEILING(DRAFT!$DB395*42,0.25))/TCP,3))))</f>
        <v/>
      </c>
      <c r="AM393" s="2" t="str">
        <f>IF(OR(COUNT($A393)=0,COUNT(B393:AK393)=0),"",IF(COUNTIF(B393:AK393,"3E")&gt;0,"3E",IF(DRAFT!$A395="R",SUMPRODUCT(--(RGP&gt;=2),RCP),SUMPRODUCT(--(IMDGP&gt;0),--(IMGP=0),IMCP)+DRAFT!$DC395)))</f>
        <v/>
      </c>
      <c r="AN393" s="67" t="str">
        <f>IF(AL393="3E","3E",IF(COUNT($A393)=0,"",IF(COUNT(AI393)=0,"--",ROUND(((CEILING(DRAFT!$CV395*38,0.25)+CEILING(DRAFT!$CX395*38,0.25)+CEILING(DRAFT!$CZ395*42,0.25)+CEILING($AL393*42,0.25))/160),2))))</f>
        <v/>
      </c>
      <c r="AO393" s="2" t="str">
        <f>IF(AN393="3E","3E",IF(COUNT($A393)=0,"",IF(COUNT(AN393)=0,"I",LOOKUP(AN393,{0,2,2.25,2.5,2.75,3,3.25,3.5,3.75,4},{"F","D","C","C+","B-","B","B+","A-","A","A+"}))))</f>
        <v/>
      </c>
      <c r="AP393" s="2" t="str">
        <f>IF(AN393="3E","3E",IF(OR(COUNT(A393)=0,COUNT(AN393)=0),"",DRAFT!CW395+DRAFT!CY395+DRAFT!DA395+N(TABULATION!AM393)))</f>
        <v/>
      </c>
      <c r="AQ393" s="2" t="str">
        <f>IF(OR(COUNT($A393)=0,COUNT(B393:AK393)=0),"",IF(COUNTIF(B393:AM393,"3E")&gt;0,"3E",IF(AND(DRAFT!$A395="IM",OR($AL393&gt;DRAFT!$DB395,$AM393&gt;DRAFT!$DC395)),"IMPROVED",IF(AND(DRAFT!$A395="IM",$AL393&lt;=DRAFT!$DB395,$AM393&lt;=DRAFT!$DC395),"NOT IMPROVED",IF(AND(DRAFT!CU395="S",AH393&gt;=2,AK393&gt;=2,AN393&gt;=2.5,AP393&gt;=144),"PASS","FAIL")))))</f>
        <v/>
      </c>
      <c r="AR393" s="2" t="str">
        <f t="shared" si="12"/>
        <v/>
      </c>
      <c r="AS393" s="2" t="str">
        <f t="shared" si="13"/>
        <v/>
      </c>
    </row>
    <row r="394" spans="1:45" ht="18.95" customHeight="1" x14ac:dyDescent="0.25">
      <c r="A394" s="3" t="str">
        <f>IF(DRAFT!$B396="","",DRAFT!$B396)</f>
        <v/>
      </c>
      <c r="B394" s="2" t="str">
        <f>IF(COUNT($A394)=0,"",IF($A394&lt;&gt;DRAFT!$B396,"ERR",IF(DRAFT!I396="3E","3E",IF(COUNT(DRAFT!E396,DRAFT!I396)&gt;0,DRAFT!J396,""))))</f>
        <v/>
      </c>
      <c r="C394" s="2" t="str">
        <f>IF(COUNT($A394)=0,"",IF(B394="3E","3E",IF(B394="","I",LOOKUP(B394/D$2,{0,0.4,0.45,0.5,0.55,0.6,0.65,0.7,0.75,0.8,1},{"F","D","C","C+","B-","B","B+","A-","A","A+"}))))</f>
        <v/>
      </c>
      <c r="D394" s="1" t="str">
        <f>IF(COUNT($A394)=0,"",IF(B394="","--",IF(B394="3E","3E",LOOKUP(B394/D$2,{0,0.4,0.45,0.5,0.55,0.6,0.65,0.7,0.75,0.8,1},{0,2,2.25,2.5,2.75,3,3.25,3.5,3.75,4}))))</f>
        <v/>
      </c>
      <c r="E394" s="2" t="str">
        <f>IF(COUNT($A394)=0,"",IF($A394&lt;&gt;DRAFT!$B396,"ERR",IF(DRAFT!R396="3E","3E",IF(COUNT(DRAFT!N396,DRAFT!R396)&gt;0,DRAFT!S396,""))))</f>
        <v/>
      </c>
      <c r="F394" s="2" t="str">
        <f>IF(COUNT($A394)=0,"",IF(E394="3E","3E",IF(E394="","I",LOOKUP(E394/G$2,{0,0.4,0.45,0.5,0.55,0.6,0.65,0.7,0.75,0.8,1},{"F","D","C","C+","B-","B","B+","A-","A","A+"}))))</f>
        <v/>
      </c>
      <c r="G394" s="1" t="str">
        <f>IF(COUNT($A394)=0,"",IF(E394="","--",IF(E394="3E","3E",LOOKUP(E394/G$2,{0,0.4,0.45,0.5,0.55,0.6,0.65,0.7,0.75,0.8,1},{0,2,2.25,2.5,2.75,3,3.25,3.5,3.75,4}))))</f>
        <v/>
      </c>
      <c r="H394" s="2" t="str">
        <f>IF(COUNT($A394)=0,"",IF($A394&lt;&gt;DRAFT!$B396,"ERR",IF(DRAFT!AA396="3E","3E",IF(COUNT(DRAFT!W396,DRAFT!AA396)&gt;0,DRAFT!AB396,""))))</f>
        <v/>
      </c>
      <c r="I394" s="2" t="str">
        <f>IF(COUNT($A394)=0,"",IF(H394="3E","3E",IF(H394="","I",LOOKUP(H394/J$2,{0,0.4,0.45,0.5,0.55,0.6,0.65,0.7,0.75,0.8,1},{"F","D","C","C+","B-","B","B+","A-","A","A+"}))))</f>
        <v/>
      </c>
      <c r="J394" s="1" t="str">
        <f>IF(COUNT($A394)=0,"",IF(H394="","--",IF(H394="3E","3E",LOOKUP(H394/J$2,{0,0.4,0.45,0.5,0.55,0.6,0.65,0.7,0.75,0.8,1},{0,2,2.25,2.5,2.75,3,3.25,3.5,3.75,4}))))</f>
        <v/>
      </c>
      <c r="K394" s="2" t="str">
        <f>IF(COUNT($A394)=0,"",IF($A394&lt;&gt;DRAFT!$B396,"ERR",IF(DRAFT!AJ396="3E","3E",IF(COUNT(DRAFT!AF396,DRAFT!AJ396)&gt;0,DRAFT!AK396,""))))</f>
        <v/>
      </c>
      <c r="L394" s="2" t="str">
        <f>IF(COUNT($A394)=0,"",IF(K394="3E","3E",IF(K394="","I",LOOKUP(K394/M$2,{0,0.4,0.45,0.5,0.55,0.6,0.65,0.7,0.75,0.8,1},{"F","D","C","C+","B-","B","B+","A-","A","A+"}))))</f>
        <v/>
      </c>
      <c r="M394" s="1" t="str">
        <f>IF(COUNT($A394)=0,"",IF(K394="","--",IF(K394="3E","3E",LOOKUP(K394/M$2,{0,0.4,0.45,0.5,0.55,0.6,0.65,0.7,0.75,0.8,1},{0,2,2.25,2.5,2.75,3,3.25,3.5,3.75,4}))))</f>
        <v/>
      </c>
      <c r="N394" s="2" t="str">
        <f>IF(COUNT($A394)=0,"",IF($A394&lt;&gt;DRAFT!$B396,"ERR",IF(DRAFT!AS396="3E","3E",IF(COUNT(DRAFT!AO396,DRAFT!AS396)&gt;0,DRAFT!AT396,""))))</f>
        <v/>
      </c>
      <c r="O394" s="2" t="str">
        <f>IF(COUNT($A394)=0,"",IF(N394="3E","3E",IF(N394="","I",LOOKUP(N394/P$2,{0,0.4,0.45,0.5,0.55,0.6,0.65,0.7,0.75,0.8,1},{"F","D","C","C+","B-","B","B+","A-","A","A+"}))))</f>
        <v/>
      </c>
      <c r="P394" s="1" t="str">
        <f>IF(COUNT($A394)=0,"",IF(N394="","--",IF(N394="3E","3E",LOOKUP(N394/P$2,{0,0.4,0.45,0.5,0.55,0.6,0.65,0.7,0.75,0.8,1},{0,2,2.25,2.5,2.75,3,3.25,3.5,3.75,4}))))</f>
        <v/>
      </c>
      <c r="Q394" s="2" t="str">
        <f>IF(COUNT($A394)=0,"",IF($A394&lt;&gt;DRAFT!$B396,"ERR",IF(DRAFT!BB396="3E","3E",IF(COUNT(DRAFT!AX396,DRAFT!BB396)&gt;0,DRAFT!BC396,""))))</f>
        <v/>
      </c>
      <c r="R394" s="2" t="str">
        <f>IF(COUNT($A394)=0,"",IF(Q394="3E","3E",IF(Q394="","I",LOOKUP(Q394/S$2,{0,0.4,0.45,0.5,0.55,0.6,0.65,0.7,0.75,0.8,1},{"F","D","C","C+","B-","B","B+","A-","A","A+"}))))</f>
        <v/>
      </c>
      <c r="S394" s="1" t="str">
        <f>IF(COUNT($A394)=0,"",IF(Q394="","--",IF(Q394="3E","3E",LOOKUP(Q394/S$2,{0,0.4,0.45,0.5,0.55,0.6,0.65,0.7,0.75,0.8,1},{0,2,2.25,2.5,2.75,3,3.25,3.5,3.75,4}))))</f>
        <v/>
      </c>
      <c r="T394" s="2" t="str">
        <f>IF(COUNT($A394)=0,"",IF($A394&lt;&gt;DRAFT!$B396,"ERR",IF(DRAFT!BK396="3E","3E",IF(COUNT(DRAFT!BG396,DRAFT!BK396)&gt;0,DRAFT!BL396,""))))</f>
        <v/>
      </c>
      <c r="U394" s="2" t="str">
        <f>IF(COUNT($A394)=0,"",IF(T394="3E","3E",IF(T394="","I",LOOKUP(T394/V$2,{0,0.4,0.45,0.5,0.55,0.6,0.65,0.7,0.75,0.8,1},{"F","D","C","C+","B-","B","B+","A-","A","A+"}))))</f>
        <v/>
      </c>
      <c r="V394" s="1" t="str">
        <f>IF(COUNT($A394)=0,"",IF(T394="","--",IF(T394="3E","3E",LOOKUP(T394/V$2,{0,0.4,0.45,0.5,0.55,0.6,0.65,0.7,0.75,0.8,1},{0,2,2.25,2.5,2.75,3,3.25,3.5,3.75,4}))))</f>
        <v/>
      </c>
      <c r="W394" s="2" t="str">
        <f>IF(COUNT($A394)=0,"",IF($A394&lt;&gt;DRAFT!$B396,"ERR",IF(DRAFT!BT396="3E","3E",IF(COUNT(DRAFT!BP396,DRAFT!BT396)&gt;0,DRAFT!BU396,""))))</f>
        <v/>
      </c>
      <c r="X394" s="2" t="str">
        <f>IF(COUNT($A394)=0,"",IF(W394="3E","3E",IF(W394="","I",LOOKUP(W394/Y$2,{0,0.4,0.45,0.5,0.55,0.6,0.65,0.7,0.75,0.8,1},{"F","D","C","C+","B-","B","B+","A-","A","A+"}))))</f>
        <v/>
      </c>
      <c r="Y394" s="1" t="str">
        <f>IF(COUNT($A394)=0,"",IF(W394="","--",IF(W394="3E","3E",LOOKUP(W394/Y$2,{0,0.4,0.45,0.5,0.55,0.6,0.65,0.7,0.75,0.8,1},{0,2,2.25,2.5,2.75,3,3.25,3.5,3.75,4}))))</f>
        <v/>
      </c>
      <c r="Z394" s="2" t="str">
        <f>IF(COUNT($A394)=0,"",IF($A394&lt;&gt;DRAFT!$B396,"ERR",IF(DRAFT!CC396="3E","3E",IF(COUNT(DRAFT!BY396,DRAFT!CC396)&gt;0,DRAFT!CD396,""))))</f>
        <v/>
      </c>
      <c r="AA394" s="2" t="str">
        <f>IF(COUNT($A394)=0,"",IF(Z394="3E","3E",IF(Z394="","I",LOOKUP(Z394/AB$2,{0,0.4,0.45,0.5,0.55,0.6,0.65,0.7,0.75,0.8,1},{"F","D","C","C+","B-","B","B+","A-","A","A+"}))))</f>
        <v/>
      </c>
      <c r="AB394" s="1" t="str">
        <f>IF(COUNT($A394)=0,"",IF(Z394="","--",IF(Z394="3E","3E",LOOKUP(Z394/AB$2,{0,0.4,0.45,0.5,0.55,0.6,0.65,0.7,0.75,0.8,1},{0,2,2.25,2.5,2.75,3,3.25,3.5,3.75,4}))))</f>
        <v/>
      </c>
      <c r="AC394" s="2" t="str">
        <f>IF(COUNT($A394)=0,"",IF($A394&lt;&gt;DRAFT!$B396,"ERR",IF(DRAFT!CF396&gt;0,DRAFT!CF396,"")))</f>
        <v/>
      </c>
      <c r="AD394" s="2" t="str">
        <f>IF(COUNT($A394)=0,"",IF(AC394="3E","3E",IF(AC394="","I",LOOKUP(AC394/AE$2,{0,0.4,0.45,0.5,0.55,0.6,0.65,0.7,0.75,0.8,1},{"F","D","C","C+","B-","B","B+","A-","A","A+"}))))</f>
        <v/>
      </c>
      <c r="AE394" s="1" t="str">
        <f>IF(COUNT($A394)=0,"",IF(AC394="","--",IF(AC394="3E","3E",LOOKUP(AC394/AE$2,{0,0.4,0.45,0.5,0.55,0.6,0.65,0.7,0.75,0.8,1},{0,2,2.25,2.5,2.75,3,3.25,3.5,3.75,4}))))</f>
        <v/>
      </c>
      <c r="AF394" s="2" t="str">
        <f>IF(COUNT($A394)=0,"",IF($A394&lt;&gt;DRAFT!$B396,"ERR",IF(DRAFT!CI396&gt;0,DRAFT!CK396,"")))</f>
        <v/>
      </c>
      <c r="AG394" s="2" t="str">
        <f>IF(COUNT($A394)=0,"",IF(AF394="3E","3E",IF(AF394="","I",LOOKUP(AF394/AH$2,{0,0.4,0.45,0.5,0.55,0.6,0.65,0.7,0.75,0.8,1},{"F","D","C","C+","B-","B","B+","A-","A","A+"}))))</f>
        <v/>
      </c>
      <c r="AH394" s="1" t="str">
        <f>IF(COUNT($A394)=0,"",IF(AF394="","--",IF(AF394="3E","3E",LOOKUP(AF394/AH$2,{0,0.4,0.45,0.5,0.55,0.6,0.65,0.7,0.75,0.8,1},{0,2,2.25,2.5,2.75,3,3.25,3.5,3.75,4}))))</f>
        <v/>
      </c>
      <c r="AI394" s="2" t="str">
        <f>IF($A394&lt;&gt;DRAFT!$B396,"ERR",IF(OR(COUNT($A394)=0,COUNT(DRAFT!CL396:CN396,DRAFT!CP396:CR396)=0),"",CEILING(SUM(DRAFT!CO396,DRAFT!CS396,DRAFT!CT396),1)))</f>
        <v/>
      </c>
      <c r="AJ394" s="2" t="str">
        <f>IF(COUNT($A394)=0,"",IF(AI394="3E","3E",IF(AI394="","I",LOOKUP(AI394/AK$2,{0,0.4,0.45,0.5,0.55,0.6,0.65,0.7,0.75,0.8,1},{"F","D","C","C+","B-","B","B+","A-","A","A+"}))))</f>
        <v/>
      </c>
      <c r="AK394" s="1" t="str">
        <f>IF(COUNT($A394)=0,"",IF(AI394="","--",IF(AI394="3E","3E",LOOKUP(AI394/AK$2,{0,0.4,0.45,0.5,0.55,0.6,0.65,0.7,0.75,0.8,1},{0,2,2.25,2.5,2.75,3,3.25,3.5,3.75,4}))))</f>
        <v/>
      </c>
      <c r="AL394" s="4" t="str">
        <f>IF(OR(COUNT($A394)=0,COUNT(B394:AK394)=0),"",IF(COUNTIF(B394:AK394,"3E")&gt;0,"3E",IF(DRAFT!$A396="R",TRUNC(SUMPRODUCT(RGP,RCP)/TCP,3),TRUNC((SUMPRODUCT(--(IMDGP&gt;0)*IMDGP,IMCP)+CEILING(DRAFT!$DB396*42,0.25))/TCP,3))))</f>
        <v/>
      </c>
      <c r="AM394" s="2" t="str">
        <f>IF(OR(COUNT($A394)=0,COUNT(B394:AK394)=0),"",IF(COUNTIF(B394:AK394,"3E")&gt;0,"3E",IF(DRAFT!$A396="R",SUMPRODUCT(--(RGP&gt;=2),RCP),SUMPRODUCT(--(IMDGP&gt;0),--(IMGP=0),IMCP)+DRAFT!$DC396)))</f>
        <v/>
      </c>
      <c r="AN394" s="67" t="str">
        <f>IF(AL394="3E","3E",IF(COUNT($A394)=0,"",IF(COUNT(AI394)=0,"--",ROUND(((CEILING(DRAFT!$CV396*38,0.25)+CEILING(DRAFT!$CX396*38,0.25)+CEILING(DRAFT!$CZ396*42,0.25)+CEILING($AL394*42,0.25))/160),2))))</f>
        <v/>
      </c>
      <c r="AO394" s="2" t="str">
        <f>IF(AN394="3E","3E",IF(COUNT($A394)=0,"",IF(COUNT(AN394)=0,"I",LOOKUP(AN394,{0,2,2.25,2.5,2.75,3,3.25,3.5,3.75,4},{"F","D","C","C+","B-","B","B+","A-","A","A+"}))))</f>
        <v/>
      </c>
      <c r="AP394" s="2" t="str">
        <f>IF(AN394="3E","3E",IF(OR(COUNT(A394)=0,COUNT(AN394)=0),"",DRAFT!CW396+DRAFT!CY396+DRAFT!DA396+N(TABULATION!AM394)))</f>
        <v/>
      </c>
      <c r="AQ394" s="2" t="str">
        <f>IF(OR(COUNT($A394)=0,COUNT(B394:AK394)=0),"",IF(COUNTIF(B394:AM394,"3E")&gt;0,"3E",IF(AND(DRAFT!$A396="IM",OR($AL394&gt;DRAFT!$DB396,$AM394&gt;DRAFT!$DC396)),"IMPROVED",IF(AND(DRAFT!$A396="IM",$AL394&lt;=DRAFT!$DB396,$AM394&lt;=DRAFT!$DC396),"NOT IMPROVED",IF(AND(DRAFT!CU396="S",AH394&gt;=2,AK394&gt;=2,AN394&gt;=2.5,AP394&gt;=144),"PASS","FAIL")))))</f>
        <v/>
      </c>
      <c r="AR394" s="2" t="str">
        <f t="shared" si="12"/>
        <v/>
      </c>
      <c r="AS394" s="2" t="str">
        <f t="shared" si="13"/>
        <v/>
      </c>
    </row>
    <row r="395" spans="1:45" ht="18.95" customHeight="1" x14ac:dyDescent="0.25">
      <c r="A395" s="3" t="str">
        <f>IF(DRAFT!$B397="","",DRAFT!$B397)</f>
        <v/>
      </c>
      <c r="B395" s="2" t="str">
        <f>IF(COUNT($A395)=0,"",IF($A395&lt;&gt;DRAFT!$B397,"ERR",IF(DRAFT!I397="3E","3E",IF(COUNT(DRAFT!E397,DRAFT!I397)&gt;0,DRAFT!J397,""))))</f>
        <v/>
      </c>
      <c r="C395" s="2" t="str">
        <f>IF(COUNT($A395)=0,"",IF(B395="3E","3E",IF(B395="","I",LOOKUP(B395/D$2,{0,0.4,0.45,0.5,0.55,0.6,0.65,0.7,0.75,0.8,1},{"F","D","C","C+","B-","B","B+","A-","A","A+"}))))</f>
        <v/>
      </c>
      <c r="D395" s="1" t="str">
        <f>IF(COUNT($A395)=0,"",IF(B395="","--",IF(B395="3E","3E",LOOKUP(B395/D$2,{0,0.4,0.45,0.5,0.55,0.6,0.65,0.7,0.75,0.8,1},{0,2,2.25,2.5,2.75,3,3.25,3.5,3.75,4}))))</f>
        <v/>
      </c>
      <c r="E395" s="2" t="str">
        <f>IF(COUNT($A395)=0,"",IF($A395&lt;&gt;DRAFT!$B397,"ERR",IF(DRAFT!R397="3E","3E",IF(COUNT(DRAFT!N397,DRAFT!R397)&gt;0,DRAFT!S397,""))))</f>
        <v/>
      </c>
      <c r="F395" s="2" t="str">
        <f>IF(COUNT($A395)=0,"",IF(E395="3E","3E",IF(E395="","I",LOOKUP(E395/G$2,{0,0.4,0.45,0.5,0.55,0.6,0.65,0.7,0.75,0.8,1},{"F","D","C","C+","B-","B","B+","A-","A","A+"}))))</f>
        <v/>
      </c>
      <c r="G395" s="1" t="str">
        <f>IF(COUNT($A395)=0,"",IF(E395="","--",IF(E395="3E","3E",LOOKUP(E395/G$2,{0,0.4,0.45,0.5,0.55,0.6,0.65,0.7,0.75,0.8,1},{0,2,2.25,2.5,2.75,3,3.25,3.5,3.75,4}))))</f>
        <v/>
      </c>
      <c r="H395" s="2" t="str">
        <f>IF(COUNT($A395)=0,"",IF($A395&lt;&gt;DRAFT!$B397,"ERR",IF(DRAFT!AA397="3E","3E",IF(COUNT(DRAFT!W397,DRAFT!AA397)&gt;0,DRAFT!AB397,""))))</f>
        <v/>
      </c>
      <c r="I395" s="2" t="str">
        <f>IF(COUNT($A395)=0,"",IF(H395="3E","3E",IF(H395="","I",LOOKUP(H395/J$2,{0,0.4,0.45,0.5,0.55,0.6,0.65,0.7,0.75,0.8,1},{"F","D","C","C+","B-","B","B+","A-","A","A+"}))))</f>
        <v/>
      </c>
      <c r="J395" s="1" t="str">
        <f>IF(COUNT($A395)=0,"",IF(H395="","--",IF(H395="3E","3E",LOOKUP(H395/J$2,{0,0.4,0.45,0.5,0.55,0.6,0.65,0.7,0.75,0.8,1},{0,2,2.25,2.5,2.75,3,3.25,3.5,3.75,4}))))</f>
        <v/>
      </c>
      <c r="K395" s="2" t="str">
        <f>IF(COUNT($A395)=0,"",IF($A395&lt;&gt;DRAFT!$B397,"ERR",IF(DRAFT!AJ397="3E","3E",IF(COUNT(DRAFT!AF397,DRAFT!AJ397)&gt;0,DRAFT!AK397,""))))</f>
        <v/>
      </c>
      <c r="L395" s="2" t="str">
        <f>IF(COUNT($A395)=0,"",IF(K395="3E","3E",IF(K395="","I",LOOKUP(K395/M$2,{0,0.4,0.45,0.5,0.55,0.6,0.65,0.7,0.75,0.8,1},{"F","D","C","C+","B-","B","B+","A-","A","A+"}))))</f>
        <v/>
      </c>
      <c r="M395" s="1" t="str">
        <f>IF(COUNT($A395)=0,"",IF(K395="","--",IF(K395="3E","3E",LOOKUP(K395/M$2,{0,0.4,0.45,0.5,0.55,0.6,0.65,0.7,0.75,0.8,1},{0,2,2.25,2.5,2.75,3,3.25,3.5,3.75,4}))))</f>
        <v/>
      </c>
      <c r="N395" s="2" t="str">
        <f>IF(COUNT($A395)=0,"",IF($A395&lt;&gt;DRAFT!$B397,"ERR",IF(DRAFT!AS397="3E","3E",IF(COUNT(DRAFT!AO397,DRAFT!AS397)&gt;0,DRAFT!AT397,""))))</f>
        <v/>
      </c>
      <c r="O395" s="2" t="str">
        <f>IF(COUNT($A395)=0,"",IF(N395="3E","3E",IF(N395="","I",LOOKUP(N395/P$2,{0,0.4,0.45,0.5,0.55,0.6,0.65,0.7,0.75,0.8,1},{"F","D","C","C+","B-","B","B+","A-","A","A+"}))))</f>
        <v/>
      </c>
      <c r="P395" s="1" t="str">
        <f>IF(COUNT($A395)=0,"",IF(N395="","--",IF(N395="3E","3E",LOOKUP(N395/P$2,{0,0.4,0.45,0.5,0.55,0.6,0.65,0.7,0.75,0.8,1},{0,2,2.25,2.5,2.75,3,3.25,3.5,3.75,4}))))</f>
        <v/>
      </c>
      <c r="Q395" s="2" t="str">
        <f>IF(COUNT($A395)=0,"",IF($A395&lt;&gt;DRAFT!$B397,"ERR",IF(DRAFT!BB397="3E","3E",IF(COUNT(DRAFT!AX397,DRAFT!BB397)&gt;0,DRAFT!BC397,""))))</f>
        <v/>
      </c>
      <c r="R395" s="2" t="str">
        <f>IF(COUNT($A395)=0,"",IF(Q395="3E","3E",IF(Q395="","I",LOOKUP(Q395/S$2,{0,0.4,0.45,0.5,0.55,0.6,0.65,0.7,0.75,0.8,1},{"F","D","C","C+","B-","B","B+","A-","A","A+"}))))</f>
        <v/>
      </c>
      <c r="S395" s="1" t="str">
        <f>IF(COUNT($A395)=0,"",IF(Q395="","--",IF(Q395="3E","3E",LOOKUP(Q395/S$2,{0,0.4,0.45,0.5,0.55,0.6,0.65,0.7,0.75,0.8,1},{0,2,2.25,2.5,2.75,3,3.25,3.5,3.75,4}))))</f>
        <v/>
      </c>
      <c r="T395" s="2" t="str">
        <f>IF(COUNT($A395)=0,"",IF($A395&lt;&gt;DRAFT!$B397,"ERR",IF(DRAFT!BK397="3E","3E",IF(COUNT(DRAFT!BG397,DRAFT!BK397)&gt;0,DRAFT!BL397,""))))</f>
        <v/>
      </c>
      <c r="U395" s="2" t="str">
        <f>IF(COUNT($A395)=0,"",IF(T395="3E","3E",IF(T395="","I",LOOKUP(T395/V$2,{0,0.4,0.45,0.5,0.55,0.6,0.65,0.7,0.75,0.8,1},{"F","D","C","C+","B-","B","B+","A-","A","A+"}))))</f>
        <v/>
      </c>
      <c r="V395" s="1" t="str">
        <f>IF(COUNT($A395)=0,"",IF(T395="","--",IF(T395="3E","3E",LOOKUP(T395/V$2,{0,0.4,0.45,0.5,0.55,0.6,0.65,0.7,0.75,0.8,1},{0,2,2.25,2.5,2.75,3,3.25,3.5,3.75,4}))))</f>
        <v/>
      </c>
      <c r="W395" s="2" t="str">
        <f>IF(COUNT($A395)=0,"",IF($A395&lt;&gt;DRAFT!$B397,"ERR",IF(DRAFT!BT397="3E","3E",IF(COUNT(DRAFT!BP397,DRAFT!BT397)&gt;0,DRAFT!BU397,""))))</f>
        <v/>
      </c>
      <c r="X395" s="2" t="str">
        <f>IF(COUNT($A395)=0,"",IF(W395="3E","3E",IF(W395="","I",LOOKUP(W395/Y$2,{0,0.4,0.45,0.5,0.55,0.6,0.65,0.7,0.75,0.8,1},{"F","D","C","C+","B-","B","B+","A-","A","A+"}))))</f>
        <v/>
      </c>
      <c r="Y395" s="1" t="str">
        <f>IF(COUNT($A395)=0,"",IF(W395="","--",IF(W395="3E","3E",LOOKUP(W395/Y$2,{0,0.4,0.45,0.5,0.55,0.6,0.65,0.7,0.75,0.8,1},{0,2,2.25,2.5,2.75,3,3.25,3.5,3.75,4}))))</f>
        <v/>
      </c>
      <c r="Z395" s="2" t="str">
        <f>IF(COUNT($A395)=0,"",IF($A395&lt;&gt;DRAFT!$B397,"ERR",IF(DRAFT!CC397="3E","3E",IF(COUNT(DRAFT!BY397,DRAFT!CC397)&gt;0,DRAFT!CD397,""))))</f>
        <v/>
      </c>
      <c r="AA395" s="2" t="str">
        <f>IF(COUNT($A395)=0,"",IF(Z395="3E","3E",IF(Z395="","I",LOOKUP(Z395/AB$2,{0,0.4,0.45,0.5,0.55,0.6,0.65,0.7,0.75,0.8,1},{"F","D","C","C+","B-","B","B+","A-","A","A+"}))))</f>
        <v/>
      </c>
      <c r="AB395" s="1" t="str">
        <f>IF(COUNT($A395)=0,"",IF(Z395="","--",IF(Z395="3E","3E",LOOKUP(Z395/AB$2,{0,0.4,0.45,0.5,0.55,0.6,0.65,0.7,0.75,0.8,1},{0,2,2.25,2.5,2.75,3,3.25,3.5,3.75,4}))))</f>
        <v/>
      </c>
      <c r="AC395" s="2" t="str">
        <f>IF(COUNT($A395)=0,"",IF($A395&lt;&gt;DRAFT!$B397,"ERR",IF(DRAFT!CF397&gt;0,DRAFT!CF397,"")))</f>
        <v/>
      </c>
      <c r="AD395" s="2" t="str">
        <f>IF(COUNT($A395)=0,"",IF(AC395="3E","3E",IF(AC395="","I",LOOKUP(AC395/AE$2,{0,0.4,0.45,0.5,0.55,0.6,0.65,0.7,0.75,0.8,1},{"F","D","C","C+","B-","B","B+","A-","A","A+"}))))</f>
        <v/>
      </c>
      <c r="AE395" s="1" t="str">
        <f>IF(COUNT($A395)=0,"",IF(AC395="","--",IF(AC395="3E","3E",LOOKUP(AC395/AE$2,{0,0.4,0.45,0.5,0.55,0.6,0.65,0.7,0.75,0.8,1},{0,2,2.25,2.5,2.75,3,3.25,3.5,3.75,4}))))</f>
        <v/>
      </c>
      <c r="AF395" s="2" t="str">
        <f>IF(COUNT($A395)=0,"",IF($A395&lt;&gt;DRAFT!$B397,"ERR",IF(DRAFT!CI397&gt;0,DRAFT!CK397,"")))</f>
        <v/>
      </c>
      <c r="AG395" s="2" t="str">
        <f>IF(COUNT($A395)=0,"",IF(AF395="3E","3E",IF(AF395="","I",LOOKUP(AF395/AH$2,{0,0.4,0.45,0.5,0.55,0.6,0.65,0.7,0.75,0.8,1},{"F","D","C","C+","B-","B","B+","A-","A","A+"}))))</f>
        <v/>
      </c>
      <c r="AH395" s="1" t="str">
        <f>IF(COUNT($A395)=0,"",IF(AF395="","--",IF(AF395="3E","3E",LOOKUP(AF395/AH$2,{0,0.4,0.45,0.5,0.55,0.6,0.65,0.7,0.75,0.8,1},{0,2,2.25,2.5,2.75,3,3.25,3.5,3.75,4}))))</f>
        <v/>
      </c>
      <c r="AI395" s="2" t="str">
        <f>IF($A395&lt;&gt;DRAFT!$B397,"ERR",IF(OR(COUNT($A395)=0,COUNT(DRAFT!CL397:CN397,DRAFT!CP397:CR397)=0),"",CEILING(SUM(DRAFT!CO397,DRAFT!CS397,DRAFT!CT397),1)))</f>
        <v/>
      </c>
      <c r="AJ395" s="2" t="str">
        <f>IF(COUNT($A395)=0,"",IF(AI395="3E","3E",IF(AI395="","I",LOOKUP(AI395/AK$2,{0,0.4,0.45,0.5,0.55,0.6,0.65,0.7,0.75,0.8,1},{"F","D","C","C+","B-","B","B+","A-","A","A+"}))))</f>
        <v/>
      </c>
      <c r="AK395" s="1" t="str">
        <f>IF(COUNT($A395)=0,"",IF(AI395="","--",IF(AI395="3E","3E",LOOKUP(AI395/AK$2,{0,0.4,0.45,0.5,0.55,0.6,0.65,0.7,0.75,0.8,1},{0,2,2.25,2.5,2.75,3,3.25,3.5,3.75,4}))))</f>
        <v/>
      </c>
      <c r="AL395" s="4" t="str">
        <f>IF(OR(COUNT($A395)=0,COUNT(B395:AK395)=0),"",IF(COUNTIF(B395:AK395,"3E")&gt;0,"3E",IF(DRAFT!$A397="R",TRUNC(SUMPRODUCT(RGP,RCP)/TCP,3),TRUNC((SUMPRODUCT(--(IMDGP&gt;0)*IMDGP,IMCP)+CEILING(DRAFT!$DB397*42,0.25))/TCP,3))))</f>
        <v/>
      </c>
      <c r="AM395" s="2" t="str">
        <f>IF(OR(COUNT($A395)=0,COUNT(B395:AK395)=0),"",IF(COUNTIF(B395:AK395,"3E")&gt;0,"3E",IF(DRAFT!$A397="R",SUMPRODUCT(--(RGP&gt;=2),RCP),SUMPRODUCT(--(IMDGP&gt;0),--(IMGP=0),IMCP)+DRAFT!$DC397)))</f>
        <v/>
      </c>
      <c r="AN395" s="67" t="str">
        <f>IF(AL395="3E","3E",IF(COUNT($A395)=0,"",IF(COUNT(AI395)=0,"--",ROUND(((CEILING(DRAFT!$CV397*38,0.25)+CEILING(DRAFT!$CX397*38,0.25)+CEILING(DRAFT!$CZ397*42,0.25)+CEILING($AL395*42,0.25))/160),2))))</f>
        <v/>
      </c>
      <c r="AO395" s="2" t="str">
        <f>IF(AN395="3E","3E",IF(COUNT($A395)=0,"",IF(COUNT(AN395)=0,"I",LOOKUP(AN395,{0,2,2.25,2.5,2.75,3,3.25,3.5,3.75,4},{"F","D","C","C+","B-","B","B+","A-","A","A+"}))))</f>
        <v/>
      </c>
      <c r="AP395" s="2" t="str">
        <f>IF(AN395="3E","3E",IF(OR(COUNT(A395)=0,COUNT(AN395)=0),"",DRAFT!CW397+DRAFT!CY397+DRAFT!DA397+N(TABULATION!AM395)))</f>
        <v/>
      </c>
      <c r="AQ395" s="2" t="str">
        <f>IF(OR(COUNT($A395)=0,COUNT(B395:AK395)=0),"",IF(COUNTIF(B395:AM395,"3E")&gt;0,"3E",IF(AND(DRAFT!$A397="IM",OR($AL395&gt;DRAFT!$DB397,$AM395&gt;DRAFT!$DC397)),"IMPROVED",IF(AND(DRAFT!$A397="IM",$AL395&lt;=DRAFT!$DB397,$AM395&lt;=DRAFT!$DC397),"NOT IMPROVED",IF(AND(DRAFT!CU397="S",AH395&gt;=2,AK395&gt;=2,AN395&gt;=2.5,AP395&gt;=144),"PASS","FAIL")))))</f>
        <v/>
      </c>
      <c r="AR395" s="2" t="str">
        <f t="shared" si="12"/>
        <v/>
      </c>
      <c r="AS395" s="2" t="str">
        <f t="shared" si="13"/>
        <v/>
      </c>
    </row>
    <row r="396" spans="1:45" ht="18.95" customHeight="1" x14ac:dyDescent="0.25">
      <c r="A396" s="3" t="str">
        <f>IF(DRAFT!$B398="","",DRAFT!$B398)</f>
        <v/>
      </c>
      <c r="B396" s="2" t="str">
        <f>IF(COUNT($A396)=0,"",IF($A396&lt;&gt;DRAFT!$B398,"ERR",IF(DRAFT!I398="3E","3E",IF(COUNT(DRAFT!E398,DRAFT!I398)&gt;0,DRAFT!J398,""))))</f>
        <v/>
      </c>
      <c r="C396" s="2" t="str">
        <f>IF(COUNT($A396)=0,"",IF(B396="3E","3E",IF(B396="","I",LOOKUP(B396/D$2,{0,0.4,0.45,0.5,0.55,0.6,0.65,0.7,0.75,0.8,1},{"F","D","C","C+","B-","B","B+","A-","A","A+"}))))</f>
        <v/>
      </c>
      <c r="D396" s="1" t="str">
        <f>IF(COUNT($A396)=0,"",IF(B396="","--",IF(B396="3E","3E",LOOKUP(B396/D$2,{0,0.4,0.45,0.5,0.55,0.6,0.65,0.7,0.75,0.8,1},{0,2,2.25,2.5,2.75,3,3.25,3.5,3.75,4}))))</f>
        <v/>
      </c>
      <c r="E396" s="2" t="str">
        <f>IF(COUNT($A396)=0,"",IF($A396&lt;&gt;DRAFT!$B398,"ERR",IF(DRAFT!R398="3E","3E",IF(COUNT(DRAFT!N398,DRAFT!R398)&gt;0,DRAFT!S398,""))))</f>
        <v/>
      </c>
      <c r="F396" s="2" t="str">
        <f>IF(COUNT($A396)=0,"",IF(E396="3E","3E",IF(E396="","I",LOOKUP(E396/G$2,{0,0.4,0.45,0.5,0.55,0.6,0.65,0.7,0.75,0.8,1},{"F","D","C","C+","B-","B","B+","A-","A","A+"}))))</f>
        <v/>
      </c>
      <c r="G396" s="1" t="str">
        <f>IF(COUNT($A396)=0,"",IF(E396="","--",IF(E396="3E","3E",LOOKUP(E396/G$2,{0,0.4,0.45,0.5,0.55,0.6,0.65,0.7,0.75,0.8,1},{0,2,2.25,2.5,2.75,3,3.25,3.5,3.75,4}))))</f>
        <v/>
      </c>
      <c r="H396" s="2" t="str">
        <f>IF(COUNT($A396)=0,"",IF($A396&lt;&gt;DRAFT!$B398,"ERR",IF(DRAFT!AA398="3E","3E",IF(COUNT(DRAFT!W398,DRAFT!AA398)&gt;0,DRAFT!AB398,""))))</f>
        <v/>
      </c>
      <c r="I396" s="2" t="str">
        <f>IF(COUNT($A396)=0,"",IF(H396="3E","3E",IF(H396="","I",LOOKUP(H396/J$2,{0,0.4,0.45,0.5,0.55,0.6,0.65,0.7,0.75,0.8,1},{"F","D","C","C+","B-","B","B+","A-","A","A+"}))))</f>
        <v/>
      </c>
      <c r="J396" s="1" t="str">
        <f>IF(COUNT($A396)=0,"",IF(H396="","--",IF(H396="3E","3E",LOOKUP(H396/J$2,{0,0.4,0.45,0.5,0.55,0.6,0.65,0.7,0.75,0.8,1},{0,2,2.25,2.5,2.75,3,3.25,3.5,3.75,4}))))</f>
        <v/>
      </c>
      <c r="K396" s="2" t="str">
        <f>IF(COUNT($A396)=0,"",IF($A396&lt;&gt;DRAFT!$B398,"ERR",IF(DRAFT!AJ398="3E","3E",IF(COUNT(DRAFT!AF398,DRAFT!AJ398)&gt;0,DRAFT!AK398,""))))</f>
        <v/>
      </c>
      <c r="L396" s="2" t="str">
        <f>IF(COUNT($A396)=0,"",IF(K396="3E","3E",IF(K396="","I",LOOKUP(K396/M$2,{0,0.4,0.45,0.5,0.55,0.6,0.65,0.7,0.75,0.8,1},{"F","D","C","C+","B-","B","B+","A-","A","A+"}))))</f>
        <v/>
      </c>
      <c r="M396" s="1" t="str">
        <f>IF(COUNT($A396)=0,"",IF(K396="","--",IF(K396="3E","3E",LOOKUP(K396/M$2,{0,0.4,0.45,0.5,0.55,0.6,0.65,0.7,0.75,0.8,1},{0,2,2.25,2.5,2.75,3,3.25,3.5,3.75,4}))))</f>
        <v/>
      </c>
      <c r="N396" s="2" t="str">
        <f>IF(COUNT($A396)=0,"",IF($A396&lt;&gt;DRAFT!$B398,"ERR",IF(DRAFT!AS398="3E","3E",IF(COUNT(DRAFT!AO398,DRAFT!AS398)&gt;0,DRAFT!AT398,""))))</f>
        <v/>
      </c>
      <c r="O396" s="2" t="str">
        <f>IF(COUNT($A396)=0,"",IF(N396="3E","3E",IF(N396="","I",LOOKUP(N396/P$2,{0,0.4,0.45,0.5,0.55,0.6,0.65,0.7,0.75,0.8,1},{"F","D","C","C+","B-","B","B+","A-","A","A+"}))))</f>
        <v/>
      </c>
      <c r="P396" s="1" t="str">
        <f>IF(COUNT($A396)=0,"",IF(N396="","--",IF(N396="3E","3E",LOOKUP(N396/P$2,{0,0.4,0.45,0.5,0.55,0.6,0.65,0.7,0.75,0.8,1},{0,2,2.25,2.5,2.75,3,3.25,3.5,3.75,4}))))</f>
        <v/>
      </c>
      <c r="Q396" s="2" t="str">
        <f>IF(COUNT($A396)=0,"",IF($A396&lt;&gt;DRAFT!$B398,"ERR",IF(DRAFT!BB398="3E","3E",IF(COUNT(DRAFT!AX398,DRAFT!BB398)&gt;0,DRAFT!BC398,""))))</f>
        <v/>
      </c>
      <c r="R396" s="2" t="str">
        <f>IF(COUNT($A396)=0,"",IF(Q396="3E","3E",IF(Q396="","I",LOOKUP(Q396/S$2,{0,0.4,0.45,0.5,0.55,0.6,0.65,0.7,0.75,0.8,1},{"F","D","C","C+","B-","B","B+","A-","A","A+"}))))</f>
        <v/>
      </c>
      <c r="S396" s="1" t="str">
        <f>IF(COUNT($A396)=0,"",IF(Q396="","--",IF(Q396="3E","3E",LOOKUP(Q396/S$2,{0,0.4,0.45,0.5,0.55,0.6,0.65,0.7,0.75,0.8,1},{0,2,2.25,2.5,2.75,3,3.25,3.5,3.75,4}))))</f>
        <v/>
      </c>
      <c r="T396" s="2" t="str">
        <f>IF(COUNT($A396)=0,"",IF($A396&lt;&gt;DRAFT!$B398,"ERR",IF(DRAFT!BK398="3E","3E",IF(COUNT(DRAFT!BG398,DRAFT!BK398)&gt;0,DRAFT!BL398,""))))</f>
        <v/>
      </c>
      <c r="U396" s="2" t="str">
        <f>IF(COUNT($A396)=0,"",IF(T396="3E","3E",IF(T396="","I",LOOKUP(T396/V$2,{0,0.4,0.45,0.5,0.55,0.6,0.65,0.7,0.75,0.8,1},{"F","D","C","C+","B-","B","B+","A-","A","A+"}))))</f>
        <v/>
      </c>
      <c r="V396" s="1" t="str">
        <f>IF(COUNT($A396)=0,"",IF(T396="","--",IF(T396="3E","3E",LOOKUP(T396/V$2,{0,0.4,0.45,0.5,0.55,0.6,0.65,0.7,0.75,0.8,1},{0,2,2.25,2.5,2.75,3,3.25,3.5,3.75,4}))))</f>
        <v/>
      </c>
      <c r="W396" s="2" t="str">
        <f>IF(COUNT($A396)=0,"",IF($A396&lt;&gt;DRAFT!$B398,"ERR",IF(DRAFT!BT398="3E","3E",IF(COUNT(DRAFT!BP398,DRAFT!BT398)&gt;0,DRAFT!BU398,""))))</f>
        <v/>
      </c>
      <c r="X396" s="2" t="str">
        <f>IF(COUNT($A396)=0,"",IF(W396="3E","3E",IF(W396="","I",LOOKUP(W396/Y$2,{0,0.4,0.45,0.5,0.55,0.6,0.65,0.7,0.75,0.8,1},{"F","D","C","C+","B-","B","B+","A-","A","A+"}))))</f>
        <v/>
      </c>
      <c r="Y396" s="1" t="str">
        <f>IF(COUNT($A396)=0,"",IF(W396="","--",IF(W396="3E","3E",LOOKUP(W396/Y$2,{0,0.4,0.45,0.5,0.55,0.6,0.65,0.7,0.75,0.8,1},{0,2,2.25,2.5,2.75,3,3.25,3.5,3.75,4}))))</f>
        <v/>
      </c>
      <c r="Z396" s="2" t="str">
        <f>IF(COUNT($A396)=0,"",IF($A396&lt;&gt;DRAFT!$B398,"ERR",IF(DRAFT!CC398="3E","3E",IF(COUNT(DRAFT!BY398,DRAFT!CC398)&gt;0,DRAFT!CD398,""))))</f>
        <v/>
      </c>
      <c r="AA396" s="2" t="str">
        <f>IF(COUNT($A396)=0,"",IF(Z396="3E","3E",IF(Z396="","I",LOOKUP(Z396/AB$2,{0,0.4,0.45,0.5,0.55,0.6,0.65,0.7,0.75,0.8,1},{"F","D","C","C+","B-","B","B+","A-","A","A+"}))))</f>
        <v/>
      </c>
      <c r="AB396" s="1" t="str">
        <f>IF(COUNT($A396)=0,"",IF(Z396="","--",IF(Z396="3E","3E",LOOKUP(Z396/AB$2,{0,0.4,0.45,0.5,0.55,0.6,0.65,0.7,0.75,0.8,1},{0,2,2.25,2.5,2.75,3,3.25,3.5,3.75,4}))))</f>
        <v/>
      </c>
      <c r="AC396" s="2" t="str">
        <f>IF(COUNT($A396)=0,"",IF($A396&lt;&gt;DRAFT!$B398,"ERR",IF(DRAFT!CF398&gt;0,DRAFT!CF398,"")))</f>
        <v/>
      </c>
      <c r="AD396" s="2" t="str">
        <f>IF(COUNT($A396)=0,"",IF(AC396="3E","3E",IF(AC396="","I",LOOKUP(AC396/AE$2,{0,0.4,0.45,0.5,0.55,0.6,0.65,0.7,0.75,0.8,1},{"F","D","C","C+","B-","B","B+","A-","A","A+"}))))</f>
        <v/>
      </c>
      <c r="AE396" s="1" t="str">
        <f>IF(COUNT($A396)=0,"",IF(AC396="","--",IF(AC396="3E","3E",LOOKUP(AC396/AE$2,{0,0.4,0.45,0.5,0.55,0.6,0.65,0.7,0.75,0.8,1},{0,2,2.25,2.5,2.75,3,3.25,3.5,3.75,4}))))</f>
        <v/>
      </c>
      <c r="AF396" s="2" t="str">
        <f>IF(COUNT($A396)=0,"",IF($A396&lt;&gt;DRAFT!$B398,"ERR",IF(DRAFT!CI398&gt;0,DRAFT!CK398,"")))</f>
        <v/>
      </c>
      <c r="AG396" s="2" t="str">
        <f>IF(COUNT($A396)=0,"",IF(AF396="3E","3E",IF(AF396="","I",LOOKUP(AF396/AH$2,{0,0.4,0.45,0.5,0.55,0.6,0.65,0.7,0.75,0.8,1},{"F","D","C","C+","B-","B","B+","A-","A","A+"}))))</f>
        <v/>
      </c>
      <c r="AH396" s="1" t="str">
        <f>IF(COUNT($A396)=0,"",IF(AF396="","--",IF(AF396="3E","3E",LOOKUP(AF396/AH$2,{0,0.4,0.45,0.5,0.55,0.6,0.65,0.7,0.75,0.8,1},{0,2,2.25,2.5,2.75,3,3.25,3.5,3.75,4}))))</f>
        <v/>
      </c>
      <c r="AI396" s="2" t="str">
        <f>IF($A396&lt;&gt;DRAFT!$B398,"ERR",IF(OR(COUNT($A396)=0,COUNT(DRAFT!CL398:CN398,DRAFT!CP398:CR398)=0),"",CEILING(SUM(DRAFT!CO398,DRAFT!CS398,DRAFT!CT398),1)))</f>
        <v/>
      </c>
      <c r="AJ396" s="2" t="str">
        <f>IF(COUNT($A396)=0,"",IF(AI396="3E","3E",IF(AI396="","I",LOOKUP(AI396/AK$2,{0,0.4,0.45,0.5,0.55,0.6,0.65,0.7,0.75,0.8,1},{"F","D","C","C+","B-","B","B+","A-","A","A+"}))))</f>
        <v/>
      </c>
      <c r="AK396" s="1" t="str">
        <f>IF(COUNT($A396)=0,"",IF(AI396="","--",IF(AI396="3E","3E",LOOKUP(AI396/AK$2,{0,0.4,0.45,0.5,0.55,0.6,0.65,0.7,0.75,0.8,1},{0,2,2.25,2.5,2.75,3,3.25,3.5,3.75,4}))))</f>
        <v/>
      </c>
      <c r="AL396" s="4" t="str">
        <f>IF(OR(COUNT($A396)=0,COUNT(B396:AK396)=0),"",IF(COUNTIF(B396:AK396,"3E")&gt;0,"3E",IF(DRAFT!$A398="R",TRUNC(SUMPRODUCT(RGP,RCP)/TCP,3),TRUNC((SUMPRODUCT(--(IMDGP&gt;0)*IMDGP,IMCP)+CEILING(DRAFT!$DB398*42,0.25))/TCP,3))))</f>
        <v/>
      </c>
      <c r="AM396" s="2" t="str">
        <f>IF(OR(COUNT($A396)=0,COUNT(B396:AK396)=0),"",IF(COUNTIF(B396:AK396,"3E")&gt;0,"3E",IF(DRAFT!$A398="R",SUMPRODUCT(--(RGP&gt;=2),RCP),SUMPRODUCT(--(IMDGP&gt;0),--(IMGP=0),IMCP)+DRAFT!$DC398)))</f>
        <v/>
      </c>
      <c r="AN396" s="67" t="str">
        <f>IF(AL396="3E","3E",IF(COUNT($A396)=0,"",IF(COUNT(AI396)=0,"--",ROUND(((CEILING(DRAFT!$CV398*38,0.25)+CEILING(DRAFT!$CX398*38,0.25)+CEILING(DRAFT!$CZ398*42,0.25)+CEILING($AL396*42,0.25))/160),2))))</f>
        <v/>
      </c>
      <c r="AO396" s="2" t="str">
        <f>IF(AN396="3E","3E",IF(COUNT($A396)=0,"",IF(COUNT(AN396)=0,"I",LOOKUP(AN396,{0,2,2.25,2.5,2.75,3,3.25,3.5,3.75,4},{"F","D","C","C+","B-","B","B+","A-","A","A+"}))))</f>
        <v/>
      </c>
      <c r="AP396" s="2" t="str">
        <f>IF(AN396="3E","3E",IF(OR(COUNT(A396)=0,COUNT(AN396)=0),"",DRAFT!CW398+DRAFT!CY398+DRAFT!DA398+N(TABULATION!AM396)))</f>
        <v/>
      </c>
      <c r="AQ396" s="2" t="str">
        <f>IF(OR(COUNT($A396)=0,COUNT(B396:AK396)=0),"",IF(COUNTIF(B396:AM396,"3E")&gt;0,"3E",IF(AND(DRAFT!$A398="IM",OR($AL396&gt;DRAFT!$DB398,$AM396&gt;DRAFT!$DC398)),"IMPROVED",IF(AND(DRAFT!$A398="IM",$AL396&lt;=DRAFT!$DB398,$AM396&lt;=DRAFT!$DC398),"NOT IMPROVED",IF(AND(DRAFT!CU398="S",AH396&gt;=2,AK396&gt;=2,AN396&gt;=2.5,AP396&gt;=144),"PASS","FAIL")))))</f>
        <v/>
      </c>
      <c r="AR396" s="2" t="str">
        <f t="shared" si="12"/>
        <v/>
      </c>
      <c r="AS396" s="2" t="str">
        <f t="shared" si="13"/>
        <v/>
      </c>
    </row>
    <row r="397" spans="1:45" ht="18.95" customHeight="1" x14ac:dyDescent="0.25">
      <c r="A397" s="3" t="str">
        <f>IF(DRAFT!$B399="","",DRAFT!$B399)</f>
        <v/>
      </c>
      <c r="B397" s="2" t="str">
        <f>IF(COUNT($A397)=0,"",IF($A397&lt;&gt;DRAFT!$B399,"ERR",IF(DRAFT!I399="3E","3E",IF(COUNT(DRAFT!E399,DRAFT!I399)&gt;0,DRAFT!J399,""))))</f>
        <v/>
      </c>
      <c r="C397" s="2" t="str">
        <f>IF(COUNT($A397)=0,"",IF(B397="3E","3E",IF(B397="","I",LOOKUP(B397/D$2,{0,0.4,0.45,0.5,0.55,0.6,0.65,0.7,0.75,0.8,1},{"F","D","C","C+","B-","B","B+","A-","A","A+"}))))</f>
        <v/>
      </c>
      <c r="D397" s="1" t="str">
        <f>IF(COUNT($A397)=0,"",IF(B397="","--",IF(B397="3E","3E",LOOKUP(B397/D$2,{0,0.4,0.45,0.5,0.55,0.6,0.65,0.7,0.75,0.8,1},{0,2,2.25,2.5,2.75,3,3.25,3.5,3.75,4}))))</f>
        <v/>
      </c>
      <c r="E397" s="2" t="str">
        <f>IF(COUNT($A397)=0,"",IF($A397&lt;&gt;DRAFT!$B399,"ERR",IF(DRAFT!R399="3E","3E",IF(COUNT(DRAFT!N399,DRAFT!R399)&gt;0,DRAFT!S399,""))))</f>
        <v/>
      </c>
      <c r="F397" s="2" t="str">
        <f>IF(COUNT($A397)=0,"",IF(E397="3E","3E",IF(E397="","I",LOOKUP(E397/G$2,{0,0.4,0.45,0.5,0.55,0.6,0.65,0.7,0.75,0.8,1},{"F","D","C","C+","B-","B","B+","A-","A","A+"}))))</f>
        <v/>
      </c>
      <c r="G397" s="1" t="str">
        <f>IF(COUNT($A397)=0,"",IF(E397="","--",IF(E397="3E","3E",LOOKUP(E397/G$2,{0,0.4,0.45,0.5,0.55,0.6,0.65,0.7,0.75,0.8,1},{0,2,2.25,2.5,2.75,3,3.25,3.5,3.75,4}))))</f>
        <v/>
      </c>
      <c r="H397" s="2" t="str">
        <f>IF(COUNT($A397)=0,"",IF($A397&lt;&gt;DRAFT!$B399,"ERR",IF(DRAFT!AA399="3E","3E",IF(COUNT(DRAFT!W399,DRAFT!AA399)&gt;0,DRAFT!AB399,""))))</f>
        <v/>
      </c>
      <c r="I397" s="2" t="str">
        <f>IF(COUNT($A397)=0,"",IF(H397="3E","3E",IF(H397="","I",LOOKUP(H397/J$2,{0,0.4,0.45,0.5,0.55,0.6,0.65,0.7,0.75,0.8,1},{"F","D","C","C+","B-","B","B+","A-","A","A+"}))))</f>
        <v/>
      </c>
      <c r="J397" s="1" t="str">
        <f>IF(COUNT($A397)=0,"",IF(H397="","--",IF(H397="3E","3E",LOOKUP(H397/J$2,{0,0.4,0.45,0.5,0.55,0.6,0.65,0.7,0.75,0.8,1},{0,2,2.25,2.5,2.75,3,3.25,3.5,3.75,4}))))</f>
        <v/>
      </c>
      <c r="K397" s="2" t="str">
        <f>IF(COUNT($A397)=0,"",IF($A397&lt;&gt;DRAFT!$B399,"ERR",IF(DRAFT!AJ399="3E","3E",IF(COUNT(DRAFT!AF399,DRAFT!AJ399)&gt;0,DRAFT!AK399,""))))</f>
        <v/>
      </c>
      <c r="L397" s="2" t="str">
        <f>IF(COUNT($A397)=0,"",IF(K397="3E","3E",IF(K397="","I",LOOKUP(K397/M$2,{0,0.4,0.45,0.5,0.55,0.6,0.65,0.7,0.75,0.8,1},{"F","D","C","C+","B-","B","B+","A-","A","A+"}))))</f>
        <v/>
      </c>
      <c r="M397" s="1" t="str">
        <f>IF(COUNT($A397)=0,"",IF(K397="","--",IF(K397="3E","3E",LOOKUP(K397/M$2,{0,0.4,0.45,0.5,0.55,0.6,0.65,0.7,0.75,0.8,1},{0,2,2.25,2.5,2.75,3,3.25,3.5,3.75,4}))))</f>
        <v/>
      </c>
      <c r="N397" s="2" t="str">
        <f>IF(COUNT($A397)=0,"",IF($A397&lt;&gt;DRAFT!$B399,"ERR",IF(DRAFT!AS399="3E","3E",IF(COUNT(DRAFT!AO399,DRAFT!AS399)&gt;0,DRAFT!AT399,""))))</f>
        <v/>
      </c>
      <c r="O397" s="2" t="str">
        <f>IF(COUNT($A397)=0,"",IF(N397="3E","3E",IF(N397="","I",LOOKUP(N397/P$2,{0,0.4,0.45,0.5,0.55,0.6,0.65,0.7,0.75,0.8,1},{"F","D","C","C+","B-","B","B+","A-","A","A+"}))))</f>
        <v/>
      </c>
      <c r="P397" s="1" t="str">
        <f>IF(COUNT($A397)=0,"",IF(N397="","--",IF(N397="3E","3E",LOOKUP(N397/P$2,{0,0.4,0.45,0.5,0.55,0.6,0.65,0.7,0.75,0.8,1},{0,2,2.25,2.5,2.75,3,3.25,3.5,3.75,4}))))</f>
        <v/>
      </c>
      <c r="Q397" s="2" t="str">
        <f>IF(COUNT($A397)=0,"",IF($A397&lt;&gt;DRAFT!$B399,"ERR",IF(DRAFT!BB399="3E","3E",IF(COUNT(DRAFT!AX399,DRAFT!BB399)&gt;0,DRAFT!BC399,""))))</f>
        <v/>
      </c>
      <c r="R397" s="2" t="str">
        <f>IF(COUNT($A397)=0,"",IF(Q397="3E","3E",IF(Q397="","I",LOOKUP(Q397/S$2,{0,0.4,0.45,0.5,0.55,0.6,0.65,0.7,0.75,0.8,1},{"F","D","C","C+","B-","B","B+","A-","A","A+"}))))</f>
        <v/>
      </c>
      <c r="S397" s="1" t="str">
        <f>IF(COUNT($A397)=0,"",IF(Q397="","--",IF(Q397="3E","3E",LOOKUP(Q397/S$2,{0,0.4,0.45,0.5,0.55,0.6,0.65,0.7,0.75,0.8,1},{0,2,2.25,2.5,2.75,3,3.25,3.5,3.75,4}))))</f>
        <v/>
      </c>
      <c r="T397" s="2" t="str">
        <f>IF(COUNT($A397)=0,"",IF($A397&lt;&gt;DRAFT!$B399,"ERR",IF(DRAFT!BK399="3E","3E",IF(COUNT(DRAFT!BG399,DRAFT!BK399)&gt;0,DRAFT!BL399,""))))</f>
        <v/>
      </c>
      <c r="U397" s="2" t="str">
        <f>IF(COUNT($A397)=0,"",IF(T397="3E","3E",IF(T397="","I",LOOKUP(T397/V$2,{0,0.4,0.45,0.5,0.55,0.6,0.65,0.7,0.75,0.8,1},{"F","D","C","C+","B-","B","B+","A-","A","A+"}))))</f>
        <v/>
      </c>
      <c r="V397" s="1" t="str">
        <f>IF(COUNT($A397)=0,"",IF(T397="","--",IF(T397="3E","3E",LOOKUP(T397/V$2,{0,0.4,0.45,0.5,0.55,0.6,0.65,0.7,0.75,0.8,1},{0,2,2.25,2.5,2.75,3,3.25,3.5,3.75,4}))))</f>
        <v/>
      </c>
      <c r="W397" s="2" t="str">
        <f>IF(COUNT($A397)=0,"",IF($A397&lt;&gt;DRAFT!$B399,"ERR",IF(DRAFT!BT399="3E","3E",IF(COUNT(DRAFT!BP399,DRAFT!BT399)&gt;0,DRAFT!BU399,""))))</f>
        <v/>
      </c>
      <c r="X397" s="2" t="str">
        <f>IF(COUNT($A397)=0,"",IF(W397="3E","3E",IF(W397="","I",LOOKUP(W397/Y$2,{0,0.4,0.45,0.5,0.55,0.6,0.65,0.7,0.75,0.8,1},{"F","D","C","C+","B-","B","B+","A-","A","A+"}))))</f>
        <v/>
      </c>
      <c r="Y397" s="1" t="str">
        <f>IF(COUNT($A397)=0,"",IF(W397="","--",IF(W397="3E","3E",LOOKUP(W397/Y$2,{0,0.4,0.45,0.5,0.55,0.6,0.65,0.7,0.75,0.8,1},{0,2,2.25,2.5,2.75,3,3.25,3.5,3.75,4}))))</f>
        <v/>
      </c>
      <c r="Z397" s="2" t="str">
        <f>IF(COUNT($A397)=0,"",IF($A397&lt;&gt;DRAFT!$B399,"ERR",IF(DRAFT!CC399="3E","3E",IF(COUNT(DRAFT!BY399,DRAFT!CC399)&gt;0,DRAFT!CD399,""))))</f>
        <v/>
      </c>
      <c r="AA397" s="2" t="str">
        <f>IF(COUNT($A397)=0,"",IF(Z397="3E","3E",IF(Z397="","I",LOOKUP(Z397/AB$2,{0,0.4,0.45,0.5,0.55,0.6,0.65,0.7,0.75,0.8,1},{"F","D","C","C+","B-","B","B+","A-","A","A+"}))))</f>
        <v/>
      </c>
      <c r="AB397" s="1" t="str">
        <f>IF(COUNT($A397)=0,"",IF(Z397="","--",IF(Z397="3E","3E",LOOKUP(Z397/AB$2,{0,0.4,0.45,0.5,0.55,0.6,0.65,0.7,0.75,0.8,1},{0,2,2.25,2.5,2.75,3,3.25,3.5,3.75,4}))))</f>
        <v/>
      </c>
      <c r="AC397" s="2" t="str">
        <f>IF(COUNT($A397)=0,"",IF($A397&lt;&gt;DRAFT!$B399,"ERR",IF(DRAFT!CF399&gt;0,DRAFT!CF399,"")))</f>
        <v/>
      </c>
      <c r="AD397" s="2" t="str">
        <f>IF(COUNT($A397)=0,"",IF(AC397="3E","3E",IF(AC397="","I",LOOKUP(AC397/AE$2,{0,0.4,0.45,0.5,0.55,0.6,0.65,0.7,0.75,0.8,1},{"F","D","C","C+","B-","B","B+","A-","A","A+"}))))</f>
        <v/>
      </c>
      <c r="AE397" s="1" t="str">
        <f>IF(COUNT($A397)=0,"",IF(AC397="","--",IF(AC397="3E","3E",LOOKUP(AC397/AE$2,{0,0.4,0.45,0.5,0.55,0.6,0.65,0.7,0.75,0.8,1},{0,2,2.25,2.5,2.75,3,3.25,3.5,3.75,4}))))</f>
        <v/>
      </c>
      <c r="AF397" s="2" t="str">
        <f>IF(COUNT($A397)=0,"",IF($A397&lt;&gt;DRAFT!$B399,"ERR",IF(DRAFT!CI399&gt;0,DRAFT!CK399,"")))</f>
        <v/>
      </c>
      <c r="AG397" s="2" t="str">
        <f>IF(COUNT($A397)=0,"",IF(AF397="3E","3E",IF(AF397="","I",LOOKUP(AF397/AH$2,{0,0.4,0.45,0.5,0.55,0.6,0.65,0.7,0.75,0.8,1},{"F","D","C","C+","B-","B","B+","A-","A","A+"}))))</f>
        <v/>
      </c>
      <c r="AH397" s="1" t="str">
        <f>IF(COUNT($A397)=0,"",IF(AF397="","--",IF(AF397="3E","3E",LOOKUP(AF397/AH$2,{0,0.4,0.45,0.5,0.55,0.6,0.65,0.7,0.75,0.8,1},{0,2,2.25,2.5,2.75,3,3.25,3.5,3.75,4}))))</f>
        <v/>
      </c>
      <c r="AI397" s="2" t="str">
        <f>IF($A397&lt;&gt;DRAFT!$B399,"ERR",IF(OR(COUNT($A397)=0,COUNT(DRAFT!CL399:CN399,DRAFT!CP399:CR399)=0),"",CEILING(SUM(DRAFT!CO399,DRAFT!CS399,DRAFT!CT399),1)))</f>
        <v/>
      </c>
      <c r="AJ397" s="2" t="str">
        <f>IF(COUNT($A397)=0,"",IF(AI397="3E","3E",IF(AI397="","I",LOOKUP(AI397/AK$2,{0,0.4,0.45,0.5,0.55,0.6,0.65,0.7,0.75,0.8,1},{"F","D","C","C+","B-","B","B+","A-","A","A+"}))))</f>
        <v/>
      </c>
      <c r="AK397" s="1" t="str">
        <f>IF(COUNT($A397)=0,"",IF(AI397="","--",IF(AI397="3E","3E",LOOKUP(AI397/AK$2,{0,0.4,0.45,0.5,0.55,0.6,0.65,0.7,0.75,0.8,1},{0,2,2.25,2.5,2.75,3,3.25,3.5,3.75,4}))))</f>
        <v/>
      </c>
      <c r="AL397" s="4" t="str">
        <f>IF(OR(COUNT($A397)=0,COUNT(B397:AK397)=0),"",IF(COUNTIF(B397:AK397,"3E")&gt;0,"3E",IF(DRAFT!$A399="R",TRUNC(SUMPRODUCT(RGP,RCP)/TCP,3),TRUNC((SUMPRODUCT(--(IMDGP&gt;0)*IMDGP,IMCP)+CEILING(DRAFT!$DB399*42,0.25))/TCP,3))))</f>
        <v/>
      </c>
      <c r="AM397" s="2" t="str">
        <f>IF(OR(COUNT($A397)=0,COUNT(B397:AK397)=0),"",IF(COUNTIF(B397:AK397,"3E")&gt;0,"3E",IF(DRAFT!$A399="R",SUMPRODUCT(--(RGP&gt;=2),RCP),SUMPRODUCT(--(IMDGP&gt;0),--(IMGP=0),IMCP)+DRAFT!$DC399)))</f>
        <v/>
      </c>
      <c r="AN397" s="67" t="str">
        <f>IF(AL397="3E","3E",IF(COUNT($A397)=0,"",IF(COUNT(AI397)=0,"--",ROUND(((CEILING(DRAFT!$CV399*38,0.25)+CEILING(DRAFT!$CX399*38,0.25)+CEILING(DRAFT!$CZ399*42,0.25)+CEILING($AL397*42,0.25))/160),2))))</f>
        <v/>
      </c>
      <c r="AO397" s="2" t="str">
        <f>IF(AN397="3E","3E",IF(COUNT($A397)=0,"",IF(COUNT(AN397)=0,"I",LOOKUP(AN397,{0,2,2.25,2.5,2.75,3,3.25,3.5,3.75,4},{"F","D","C","C+","B-","B","B+","A-","A","A+"}))))</f>
        <v/>
      </c>
      <c r="AP397" s="2" t="str">
        <f>IF(AN397="3E","3E",IF(OR(COUNT(A397)=0,COUNT(AN397)=0),"",DRAFT!CW399+DRAFT!CY399+DRAFT!DA399+N(TABULATION!AM397)))</f>
        <v/>
      </c>
      <c r="AQ397" s="2" t="str">
        <f>IF(OR(COUNT($A397)=0,COUNT(B397:AK397)=0),"",IF(COUNTIF(B397:AM397,"3E")&gt;0,"3E",IF(AND(DRAFT!$A399="IM",OR($AL397&gt;DRAFT!$DB399,$AM397&gt;DRAFT!$DC399)),"IMPROVED",IF(AND(DRAFT!$A399="IM",$AL397&lt;=DRAFT!$DB399,$AM397&lt;=DRAFT!$DC399),"NOT IMPROVED",IF(AND(DRAFT!CU399="S",AH397&gt;=2,AK397&gt;=2,AN397&gt;=2.5,AP397&gt;=144),"PASS","FAIL")))))</f>
        <v/>
      </c>
      <c r="AR397" s="2" t="str">
        <f t="shared" si="12"/>
        <v/>
      </c>
      <c r="AS397" s="2" t="str">
        <f t="shared" si="13"/>
        <v/>
      </c>
    </row>
    <row r="398" spans="1:45" ht="18.95" customHeight="1" x14ac:dyDescent="0.25">
      <c r="A398" s="3" t="str">
        <f>IF(DRAFT!$B400="","",DRAFT!$B400)</f>
        <v/>
      </c>
      <c r="B398" s="2" t="str">
        <f>IF(COUNT($A398)=0,"",IF($A398&lt;&gt;DRAFT!$B400,"ERR",IF(DRAFT!I400="3E","3E",IF(COUNT(DRAFT!E400,DRAFT!I400)&gt;0,DRAFT!J400,""))))</f>
        <v/>
      </c>
      <c r="C398" s="2" t="str">
        <f>IF(COUNT($A398)=0,"",IF(B398="3E","3E",IF(B398="","I",LOOKUP(B398/D$2,{0,0.4,0.45,0.5,0.55,0.6,0.65,0.7,0.75,0.8,1},{"F","D","C","C+","B-","B","B+","A-","A","A+"}))))</f>
        <v/>
      </c>
      <c r="D398" s="1" t="str">
        <f>IF(COUNT($A398)=0,"",IF(B398="","--",IF(B398="3E","3E",LOOKUP(B398/D$2,{0,0.4,0.45,0.5,0.55,0.6,0.65,0.7,0.75,0.8,1},{0,2,2.25,2.5,2.75,3,3.25,3.5,3.75,4}))))</f>
        <v/>
      </c>
      <c r="E398" s="2" t="str">
        <f>IF(COUNT($A398)=0,"",IF($A398&lt;&gt;DRAFT!$B400,"ERR",IF(DRAFT!R400="3E","3E",IF(COUNT(DRAFT!N400,DRAFT!R400)&gt;0,DRAFT!S400,""))))</f>
        <v/>
      </c>
      <c r="F398" s="2" t="str">
        <f>IF(COUNT($A398)=0,"",IF(E398="3E","3E",IF(E398="","I",LOOKUP(E398/G$2,{0,0.4,0.45,0.5,0.55,0.6,0.65,0.7,0.75,0.8,1},{"F","D","C","C+","B-","B","B+","A-","A","A+"}))))</f>
        <v/>
      </c>
      <c r="G398" s="1" t="str">
        <f>IF(COUNT($A398)=0,"",IF(E398="","--",IF(E398="3E","3E",LOOKUP(E398/G$2,{0,0.4,0.45,0.5,0.55,0.6,0.65,0.7,0.75,0.8,1},{0,2,2.25,2.5,2.75,3,3.25,3.5,3.75,4}))))</f>
        <v/>
      </c>
      <c r="H398" s="2" t="str">
        <f>IF(COUNT($A398)=0,"",IF($A398&lt;&gt;DRAFT!$B400,"ERR",IF(DRAFT!AA400="3E","3E",IF(COUNT(DRAFT!W400,DRAFT!AA400)&gt;0,DRAFT!AB400,""))))</f>
        <v/>
      </c>
      <c r="I398" s="2" t="str">
        <f>IF(COUNT($A398)=0,"",IF(H398="3E","3E",IF(H398="","I",LOOKUP(H398/J$2,{0,0.4,0.45,0.5,0.55,0.6,0.65,0.7,0.75,0.8,1},{"F","D","C","C+","B-","B","B+","A-","A","A+"}))))</f>
        <v/>
      </c>
      <c r="J398" s="1" t="str">
        <f>IF(COUNT($A398)=0,"",IF(H398="","--",IF(H398="3E","3E",LOOKUP(H398/J$2,{0,0.4,0.45,0.5,0.55,0.6,0.65,0.7,0.75,0.8,1},{0,2,2.25,2.5,2.75,3,3.25,3.5,3.75,4}))))</f>
        <v/>
      </c>
      <c r="K398" s="2" t="str">
        <f>IF(COUNT($A398)=0,"",IF($A398&lt;&gt;DRAFT!$B400,"ERR",IF(DRAFT!AJ400="3E","3E",IF(COUNT(DRAFT!AF400,DRAFT!AJ400)&gt;0,DRAFT!AK400,""))))</f>
        <v/>
      </c>
      <c r="L398" s="2" t="str">
        <f>IF(COUNT($A398)=0,"",IF(K398="3E","3E",IF(K398="","I",LOOKUP(K398/M$2,{0,0.4,0.45,0.5,0.55,0.6,0.65,0.7,0.75,0.8,1},{"F","D","C","C+","B-","B","B+","A-","A","A+"}))))</f>
        <v/>
      </c>
      <c r="M398" s="1" t="str">
        <f>IF(COUNT($A398)=0,"",IF(K398="","--",IF(K398="3E","3E",LOOKUP(K398/M$2,{0,0.4,0.45,0.5,0.55,0.6,0.65,0.7,0.75,0.8,1},{0,2,2.25,2.5,2.75,3,3.25,3.5,3.75,4}))))</f>
        <v/>
      </c>
      <c r="N398" s="2" t="str">
        <f>IF(COUNT($A398)=0,"",IF($A398&lt;&gt;DRAFT!$B400,"ERR",IF(DRAFT!AS400="3E","3E",IF(COUNT(DRAFT!AO400,DRAFT!AS400)&gt;0,DRAFT!AT400,""))))</f>
        <v/>
      </c>
      <c r="O398" s="2" t="str">
        <f>IF(COUNT($A398)=0,"",IF(N398="3E","3E",IF(N398="","I",LOOKUP(N398/P$2,{0,0.4,0.45,0.5,0.55,0.6,0.65,0.7,0.75,0.8,1},{"F","D","C","C+","B-","B","B+","A-","A","A+"}))))</f>
        <v/>
      </c>
      <c r="P398" s="1" t="str">
        <f>IF(COUNT($A398)=0,"",IF(N398="","--",IF(N398="3E","3E",LOOKUP(N398/P$2,{0,0.4,0.45,0.5,0.55,0.6,0.65,0.7,0.75,0.8,1},{0,2,2.25,2.5,2.75,3,3.25,3.5,3.75,4}))))</f>
        <v/>
      </c>
      <c r="Q398" s="2" t="str">
        <f>IF(COUNT($A398)=0,"",IF($A398&lt;&gt;DRAFT!$B400,"ERR",IF(DRAFT!BB400="3E","3E",IF(COUNT(DRAFT!AX400,DRAFT!BB400)&gt;0,DRAFT!BC400,""))))</f>
        <v/>
      </c>
      <c r="R398" s="2" t="str">
        <f>IF(COUNT($A398)=0,"",IF(Q398="3E","3E",IF(Q398="","I",LOOKUP(Q398/S$2,{0,0.4,0.45,0.5,0.55,0.6,0.65,0.7,0.75,0.8,1},{"F","D","C","C+","B-","B","B+","A-","A","A+"}))))</f>
        <v/>
      </c>
      <c r="S398" s="1" t="str">
        <f>IF(COUNT($A398)=0,"",IF(Q398="","--",IF(Q398="3E","3E",LOOKUP(Q398/S$2,{0,0.4,0.45,0.5,0.55,0.6,0.65,0.7,0.75,0.8,1},{0,2,2.25,2.5,2.75,3,3.25,3.5,3.75,4}))))</f>
        <v/>
      </c>
      <c r="T398" s="2" t="str">
        <f>IF(COUNT($A398)=0,"",IF($A398&lt;&gt;DRAFT!$B400,"ERR",IF(DRAFT!BK400="3E","3E",IF(COUNT(DRAFT!BG400,DRAFT!BK400)&gt;0,DRAFT!BL400,""))))</f>
        <v/>
      </c>
      <c r="U398" s="2" t="str">
        <f>IF(COUNT($A398)=0,"",IF(T398="3E","3E",IF(T398="","I",LOOKUP(T398/V$2,{0,0.4,0.45,0.5,0.55,0.6,0.65,0.7,0.75,0.8,1},{"F","D","C","C+","B-","B","B+","A-","A","A+"}))))</f>
        <v/>
      </c>
      <c r="V398" s="1" t="str">
        <f>IF(COUNT($A398)=0,"",IF(T398="","--",IF(T398="3E","3E",LOOKUP(T398/V$2,{0,0.4,0.45,0.5,0.55,0.6,0.65,0.7,0.75,0.8,1},{0,2,2.25,2.5,2.75,3,3.25,3.5,3.75,4}))))</f>
        <v/>
      </c>
      <c r="W398" s="2" t="str">
        <f>IF(COUNT($A398)=0,"",IF($A398&lt;&gt;DRAFT!$B400,"ERR",IF(DRAFT!BT400="3E","3E",IF(COUNT(DRAFT!BP400,DRAFT!BT400)&gt;0,DRAFT!BU400,""))))</f>
        <v/>
      </c>
      <c r="X398" s="2" t="str">
        <f>IF(COUNT($A398)=0,"",IF(W398="3E","3E",IF(W398="","I",LOOKUP(W398/Y$2,{0,0.4,0.45,0.5,0.55,0.6,0.65,0.7,0.75,0.8,1},{"F","D","C","C+","B-","B","B+","A-","A","A+"}))))</f>
        <v/>
      </c>
      <c r="Y398" s="1" t="str">
        <f>IF(COUNT($A398)=0,"",IF(W398="","--",IF(W398="3E","3E",LOOKUP(W398/Y$2,{0,0.4,0.45,0.5,0.55,0.6,0.65,0.7,0.75,0.8,1},{0,2,2.25,2.5,2.75,3,3.25,3.5,3.75,4}))))</f>
        <v/>
      </c>
      <c r="Z398" s="2" t="str">
        <f>IF(COUNT($A398)=0,"",IF($A398&lt;&gt;DRAFT!$B400,"ERR",IF(DRAFT!CC400="3E","3E",IF(COUNT(DRAFT!BY400,DRAFT!CC400)&gt;0,DRAFT!CD400,""))))</f>
        <v/>
      </c>
      <c r="AA398" s="2" t="str">
        <f>IF(COUNT($A398)=0,"",IF(Z398="3E","3E",IF(Z398="","I",LOOKUP(Z398/AB$2,{0,0.4,0.45,0.5,0.55,0.6,0.65,0.7,0.75,0.8,1},{"F","D","C","C+","B-","B","B+","A-","A","A+"}))))</f>
        <v/>
      </c>
      <c r="AB398" s="1" t="str">
        <f>IF(COUNT($A398)=0,"",IF(Z398="","--",IF(Z398="3E","3E",LOOKUP(Z398/AB$2,{0,0.4,0.45,0.5,0.55,0.6,0.65,0.7,0.75,0.8,1},{0,2,2.25,2.5,2.75,3,3.25,3.5,3.75,4}))))</f>
        <v/>
      </c>
      <c r="AC398" s="2" t="str">
        <f>IF(COUNT($A398)=0,"",IF($A398&lt;&gt;DRAFT!$B400,"ERR",IF(DRAFT!CF400&gt;0,DRAFT!CF400,"")))</f>
        <v/>
      </c>
      <c r="AD398" s="2" t="str">
        <f>IF(COUNT($A398)=0,"",IF(AC398="3E","3E",IF(AC398="","I",LOOKUP(AC398/AE$2,{0,0.4,0.45,0.5,0.55,0.6,0.65,0.7,0.75,0.8,1},{"F","D","C","C+","B-","B","B+","A-","A","A+"}))))</f>
        <v/>
      </c>
      <c r="AE398" s="1" t="str">
        <f>IF(COUNT($A398)=0,"",IF(AC398="","--",IF(AC398="3E","3E",LOOKUP(AC398/AE$2,{0,0.4,0.45,0.5,0.55,0.6,0.65,0.7,0.75,0.8,1},{0,2,2.25,2.5,2.75,3,3.25,3.5,3.75,4}))))</f>
        <v/>
      </c>
      <c r="AF398" s="2" t="str">
        <f>IF(COUNT($A398)=0,"",IF($A398&lt;&gt;DRAFT!$B400,"ERR",IF(DRAFT!CI400&gt;0,DRAFT!CK400,"")))</f>
        <v/>
      </c>
      <c r="AG398" s="2" t="str">
        <f>IF(COUNT($A398)=0,"",IF(AF398="3E","3E",IF(AF398="","I",LOOKUP(AF398/AH$2,{0,0.4,0.45,0.5,0.55,0.6,0.65,0.7,0.75,0.8,1},{"F","D","C","C+","B-","B","B+","A-","A","A+"}))))</f>
        <v/>
      </c>
      <c r="AH398" s="1" t="str">
        <f>IF(COUNT($A398)=0,"",IF(AF398="","--",IF(AF398="3E","3E",LOOKUP(AF398/AH$2,{0,0.4,0.45,0.5,0.55,0.6,0.65,0.7,0.75,0.8,1},{0,2,2.25,2.5,2.75,3,3.25,3.5,3.75,4}))))</f>
        <v/>
      </c>
      <c r="AI398" s="2" t="str">
        <f>IF($A398&lt;&gt;DRAFT!$B400,"ERR",IF(OR(COUNT($A398)=0,COUNT(DRAFT!CL400:CN400,DRAFT!CP400:CR400)=0),"",CEILING(SUM(DRAFT!CO400,DRAFT!CS400,DRAFT!CT400),1)))</f>
        <v/>
      </c>
      <c r="AJ398" s="2" t="str">
        <f>IF(COUNT($A398)=0,"",IF(AI398="3E","3E",IF(AI398="","I",LOOKUP(AI398/AK$2,{0,0.4,0.45,0.5,0.55,0.6,0.65,0.7,0.75,0.8,1},{"F","D","C","C+","B-","B","B+","A-","A","A+"}))))</f>
        <v/>
      </c>
      <c r="AK398" s="1" t="str">
        <f>IF(COUNT($A398)=0,"",IF(AI398="","--",IF(AI398="3E","3E",LOOKUP(AI398/AK$2,{0,0.4,0.45,0.5,0.55,0.6,0.65,0.7,0.75,0.8,1},{0,2,2.25,2.5,2.75,3,3.25,3.5,3.75,4}))))</f>
        <v/>
      </c>
      <c r="AL398" s="4" t="str">
        <f>IF(OR(COUNT($A398)=0,COUNT(B398:AK398)=0),"",IF(COUNTIF(B398:AK398,"3E")&gt;0,"3E",IF(DRAFT!$A400="R",TRUNC(SUMPRODUCT(RGP,RCP)/TCP,3),TRUNC((SUMPRODUCT(--(IMDGP&gt;0)*IMDGP,IMCP)+CEILING(DRAFT!$DB400*42,0.25))/TCP,3))))</f>
        <v/>
      </c>
      <c r="AM398" s="2" t="str">
        <f>IF(OR(COUNT($A398)=0,COUNT(B398:AK398)=0),"",IF(COUNTIF(B398:AK398,"3E")&gt;0,"3E",IF(DRAFT!$A400="R",SUMPRODUCT(--(RGP&gt;=2),RCP),SUMPRODUCT(--(IMDGP&gt;0),--(IMGP=0),IMCP)+DRAFT!$DC400)))</f>
        <v/>
      </c>
      <c r="AN398" s="67" t="str">
        <f>IF(AL398="3E","3E",IF(COUNT($A398)=0,"",IF(COUNT(AI398)=0,"--",ROUND(((CEILING(DRAFT!$CV400*38,0.25)+CEILING(DRAFT!$CX400*38,0.25)+CEILING(DRAFT!$CZ400*42,0.25)+CEILING($AL398*42,0.25))/160),2))))</f>
        <v/>
      </c>
      <c r="AO398" s="2" t="str">
        <f>IF(AN398="3E","3E",IF(COUNT($A398)=0,"",IF(COUNT(AN398)=0,"I",LOOKUP(AN398,{0,2,2.25,2.5,2.75,3,3.25,3.5,3.75,4},{"F","D","C","C+","B-","B","B+","A-","A","A+"}))))</f>
        <v/>
      </c>
      <c r="AP398" s="2" t="str">
        <f>IF(AN398="3E","3E",IF(OR(COUNT(A398)=0,COUNT(AN398)=0),"",DRAFT!CW400+DRAFT!CY400+DRAFT!DA400+N(TABULATION!AM398)))</f>
        <v/>
      </c>
      <c r="AQ398" s="2" t="str">
        <f>IF(OR(COUNT($A398)=0,COUNT(B398:AK398)=0),"",IF(COUNTIF(B398:AM398,"3E")&gt;0,"3E",IF(AND(DRAFT!$A400="IM",OR($AL398&gt;DRAFT!$DB400,$AM398&gt;DRAFT!$DC400)),"IMPROVED",IF(AND(DRAFT!$A400="IM",$AL398&lt;=DRAFT!$DB400,$AM398&lt;=DRAFT!$DC400),"NOT IMPROVED",IF(AND(DRAFT!CU400="S",AH398&gt;=2,AK398&gt;=2,AN398&gt;=2.5,AP398&gt;=144),"PASS","FAIL")))))</f>
        <v/>
      </c>
      <c r="AR398" s="2" t="str">
        <f t="shared" si="12"/>
        <v/>
      </c>
      <c r="AS398" s="2" t="str">
        <f t="shared" si="13"/>
        <v/>
      </c>
    </row>
    <row r="399" spans="1:45" ht="18.95" customHeight="1" x14ac:dyDescent="0.25">
      <c r="A399" s="3" t="str">
        <f>IF(DRAFT!$B401="","",DRAFT!$B401)</f>
        <v/>
      </c>
      <c r="B399" s="2" t="str">
        <f>IF(COUNT($A399)=0,"",IF($A399&lt;&gt;DRAFT!$B401,"ERR",IF(DRAFT!I401="3E","3E",IF(COUNT(DRAFT!E401,DRAFT!I401)&gt;0,DRAFT!J401,""))))</f>
        <v/>
      </c>
      <c r="C399" s="2" t="str">
        <f>IF(COUNT($A399)=0,"",IF(B399="3E","3E",IF(B399="","I",LOOKUP(B399/D$2,{0,0.4,0.45,0.5,0.55,0.6,0.65,0.7,0.75,0.8,1},{"F","D","C","C+","B-","B","B+","A-","A","A+"}))))</f>
        <v/>
      </c>
      <c r="D399" s="1" t="str">
        <f>IF(COUNT($A399)=0,"",IF(B399="","--",IF(B399="3E","3E",LOOKUP(B399/D$2,{0,0.4,0.45,0.5,0.55,0.6,0.65,0.7,0.75,0.8,1},{0,2,2.25,2.5,2.75,3,3.25,3.5,3.75,4}))))</f>
        <v/>
      </c>
      <c r="E399" s="2" t="str">
        <f>IF(COUNT($A399)=0,"",IF($A399&lt;&gt;DRAFT!$B401,"ERR",IF(DRAFT!R401="3E","3E",IF(COUNT(DRAFT!N401,DRAFT!R401)&gt;0,DRAFT!S401,""))))</f>
        <v/>
      </c>
      <c r="F399" s="2" t="str">
        <f>IF(COUNT($A399)=0,"",IF(E399="3E","3E",IF(E399="","I",LOOKUP(E399/G$2,{0,0.4,0.45,0.5,0.55,0.6,0.65,0.7,0.75,0.8,1},{"F","D","C","C+","B-","B","B+","A-","A","A+"}))))</f>
        <v/>
      </c>
      <c r="G399" s="1" t="str">
        <f>IF(COUNT($A399)=0,"",IF(E399="","--",IF(E399="3E","3E",LOOKUP(E399/G$2,{0,0.4,0.45,0.5,0.55,0.6,0.65,0.7,0.75,0.8,1},{0,2,2.25,2.5,2.75,3,3.25,3.5,3.75,4}))))</f>
        <v/>
      </c>
      <c r="H399" s="2" t="str">
        <f>IF(COUNT($A399)=0,"",IF($A399&lt;&gt;DRAFT!$B401,"ERR",IF(DRAFT!AA401="3E","3E",IF(COUNT(DRAFT!W401,DRAFT!AA401)&gt;0,DRAFT!AB401,""))))</f>
        <v/>
      </c>
      <c r="I399" s="2" t="str">
        <f>IF(COUNT($A399)=0,"",IF(H399="3E","3E",IF(H399="","I",LOOKUP(H399/J$2,{0,0.4,0.45,0.5,0.55,0.6,0.65,0.7,0.75,0.8,1},{"F","D","C","C+","B-","B","B+","A-","A","A+"}))))</f>
        <v/>
      </c>
      <c r="J399" s="1" t="str">
        <f>IF(COUNT($A399)=0,"",IF(H399="","--",IF(H399="3E","3E",LOOKUP(H399/J$2,{0,0.4,0.45,0.5,0.55,0.6,0.65,0.7,0.75,0.8,1},{0,2,2.25,2.5,2.75,3,3.25,3.5,3.75,4}))))</f>
        <v/>
      </c>
      <c r="K399" s="2" t="str">
        <f>IF(COUNT($A399)=0,"",IF($A399&lt;&gt;DRAFT!$B401,"ERR",IF(DRAFT!AJ401="3E","3E",IF(COUNT(DRAFT!AF401,DRAFT!AJ401)&gt;0,DRAFT!AK401,""))))</f>
        <v/>
      </c>
      <c r="L399" s="2" t="str">
        <f>IF(COUNT($A399)=0,"",IF(K399="3E","3E",IF(K399="","I",LOOKUP(K399/M$2,{0,0.4,0.45,0.5,0.55,0.6,0.65,0.7,0.75,0.8,1},{"F","D","C","C+","B-","B","B+","A-","A","A+"}))))</f>
        <v/>
      </c>
      <c r="M399" s="1" t="str">
        <f>IF(COUNT($A399)=0,"",IF(K399="","--",IF(K399="3E","3E",LOOKUP(K399/M$2,{0,0.4,0.45,0.5,0.55,0.6,0.65,0.7,0.75,0.8,1},{0,2,2.25,2.5,2.75,3,3.25,3.5,3.75,4}))))</f>
        <v/>
      </c>
      <c r="N399" s="2" t="str">
        <f>IF(COUNT($A399)=0,"",IF($A399&lt;&gt;DRAFT!$B401,"ERR",IF(DRAFT!AS401="3E","3E",IF(COUNT(DRAFT!AO401,DRAFT!AS401)&gt;0,DRAFT!AT401,""))))</f>
        <v/>
      </c>
      <c r="O399" s="2" t="str">
        <f>IF(COUNT($A399)=0,"",IF(N399="3E","3E",IF(N399="","I",LOOKUP(N399/P$2,{0,0.4,0.45,0.5,0.55,0.6,0.65,0.7,0.75,0.8,1},{"F","D","C","C+","B-","B","B+","A-","A","A+"}))))</f>
        <v/>
      </c>
      <c r="P399" s="1" t="str">
        <f>IF(COUNT($A399)=0,"",IF(N399="","--",IF(N399="3E","3E",LOOKUP(N399/P$2,{0,0.4,0.45,0.5,0.55,0.6,0.65,0.7,0.75,0.8,1},{0,2,2.25,2.5,2.75,3,3.25,3.5,3.75,4}))))</f>
        <v/>
      </c>
      <c r="Q399" s="2" t="str">
        <f>IF(COUNT($A399)=0,"",IF($A399&lt;&gt;DRAFT!$B401,"ERR",IF(DRAFT!BB401="3E","3E",IF(COUNT(DRAFT!AX401,DRAFT!BB401)&gt;0,DRAFT!BC401,""))))</f>
        <v/>
      </c>
      <c r="R399" s="2" t="str">
        <f>IF(COUNT($A399)=0,"",IF(Q399="3E","3E",IF(Q399="","I",LOOKUP(Q399/S$2,{0,0.4,0.45,0.5,0.55,0.6,0.65,0.7,0.75,0.8,1},{"F","D","C","C+","B-","B","B+","A-","A","A+"}))))</f>
        <v/>
      </c>
      <c r="S399" s="1" t="str">
        <f>IF(COUNT($A399)=0,"",IF(Q399="","--",IF(Q399="3E","3E",LOOKUP(Q399/S$2,{0,0.4,0.45,0.5,0.55,0.6,0.65,0.7,0.75,0.8,1},{0,2,2.25,2.5,2.75,3,3.25,3.5,3.75,4}))))</f>
        <v/>
      </c>
      <c r="T399" s="2" t="str">
        <f>IF(COUNT($A399)=0,"",IF($A399&lt;&gt;DRAFT!$B401,"ERR",IF(DRAFT!BK401="3E","3E",IF(COUNT(DRAFT!BG401,DRAFT!BK401)&gt;0,DRAFT!BL401,""))))</f>
        <v/>
      </c>
      <c r="U399" s="2" t="str">
        <f>IF(COUNT($A399)=0,"",IF(T399="3E","3E",IF(T399="","I",LOOKUP(T399/V$2,{0,0.4,0.45,0.5,0.55,0.6,0.65,0.7,0.75,0.8,1},{"F","D","C","C+","B-","B","B+","A-","A","A+"}))))</f>
        <v/>
      </c>
      <c r="V399" s="1" t="str">
        <f>IF(COUNT($A399)=0,"",IF(T399="","--",IF(T399="3E","3E",LOOKUP(T399/V$2,{0,0.4,0.45,0.5,0.55,0.6,0.65,0.7,0.75,0.8,1},{0,2,2.25,2.5,2.75,3,3.25,3.5,3.75,4}))))</f>
        <v/>
      </c>
      <c r="W399" s="2" t="str">
        <f>IF(COUNT($A399)=0,"",IF($A399&lt;&gt;DRAFT!$B401,"ERR",IF(DRAFT!BT401="3E","3E",IF(COUNT(DRAFT!BP401,DRAFT!BT401)&gt;0,DRAFT!BU401,""))))</f>
        <v/>
      </c>
      <c r="X399" s="2" t="str">
        <f>IF(COUNT($A399)=0,"",IF(W399="3E","3E",IF(W399="","I",LOOKUP(W399/Y$2,{0,0.4,0.45,0.5,0.55,0.6,0.65,0.7,0.75,0.8,1},{"F","D","C","C+","B-","B","B+","A-","A","A+"}))))</f>
        <v/>
      </c>
      <c r="Y399" s="1" t="str">
        <f>IF(COUNT($A399)=0,"",IF(W399="","--",IF(W399="3E","3E",LOOKUP(W399/Y$2,{0,0.4,0.45,0.5,0.55,0.6,0.65,0.7,0.75,0.8,1},{0,2,2.25,2.5,2.75,3,3.25,3.5,3.75,4}))))</f>
        <v/>
      </c>
      <c r="Z399" s="2" t="str">
        <f>IF(COUNT($A399)=0,"",IF($A399&lt;&gt;DRAFT!$B401,"ERR",IF(DRAFT!CC401="3E","3E",IF(COUNT(DRAFT!BY401,DRAFT!CC401)&gt;0,DRAFT!CD401,""))))</f>
        <v/>
      </c>
      <c r="AA399" s="2" t="str">
        <f>IF(COUNT($A399)=0,"",IF(Z399="3E","3E",IF(Z399="","I",LOOKUP(Z399/AB$2,{0,0.4,0.45,0.5,0.55,0.6,0.65,0.7,0.75,0.8,1},{"F","D","C","C+","B-","B","B+","A-","A","A+"}))))</f>
        <v/>
      </c>
      <c r="AB399" s="1" t="str">
        <f>IF(COUNT($A399)=0,"",IF(Z399="","--",IF(Z399="3E","3E",LOOKUP(Z399/AB$2,{0,0.4,0.45,0.5,0.55,0.6,0.65,0.7,0.75,0.8,1},{0,2,2.25,2.5,2.75,3,3.25,3.5,3.75,4}))))</f>
        <v/>
      </c>
      <c r="AC399" s="2" t="str">
        <f>IF(COUNT($A399)=0,"",IF($A399&lt;&gt;DRAFT!$B401,"ERR",IF(DRAFT!CF401&gt;0,DRAFT!CF401,"")))</f>
        <v/>
      </c>
      <c r="AD399" s="2" t="str">
        <f>IF(COUNT($A399)=0,"",IF(AC399="3E","3E",IF(AC399="","I",LOOKUP(AC399/AE$2,{0,0.4,0.45,0.5,0.55,0.6,0.65,0.7,0.75,0.8,1},{"F","D","C","C+","B-","B","B+","A-","A","A+"}))))</f>
        <v/>
      </c>
      <c r="AE399" s="1" t="str">
        <f>IF(COUNT($A399)=0,"",IF(AC399="","--",IF(AC399="3E","3E",LOOKUP(AC399/AE$2,{0,0.4,0.45,0.5,0.55,0.6,0.65,0.7,0.75,0.8,1},{0,2,2.25,2.5,2.75,3,3.25,3.5,3.75,4}))))</f>
        <v/>
      </c>
      <c r="AF399" s="2" t="str">
        <f>IF(COUNT($A399)=0,"",IF($A399&lt;&gt;DRAFT!$B401,"ERR",IF(DRAFT!CI401&gt;0,DRAFT!CK401,"")))</f>
        <v/>
      </c>
      <c r="AG399" s="2" t="str">
        <f>IF(COUNT($A399)=0,"",IF(AF399="3E","3E",IF(AF399="","I",LOOKUP(AF399/AH$2,{0,0.4,0.45,0.5,0.55,0.6,0.65,0.7,0.75,0.8,1},{"F","D","C","C+","B-","B","B+","A-","A","A+"}))))</f>
        <v/>
      </c>
      <c r="AH399" s="1" t="str">
        <f>IF(COUNT($A399)=0,"",IF(AF399="","--",IF(AF399="3E","3E",LOOKUP(AF399/AH$2,{0,0.4,0.45,0.5,0.55,0.6,0.65,0.7,0.75,0.8,1},{0,2,2.25,2.5,2.75,3,3.25,3.5,3.75,4}))))</f>
        <v/>
      </c>
      <c r="AI399" s="2" t="str">
        <f>IF($A399&lt;&gt;DRAFT!$B401,"ERR",IF(OR(COUNT($A399)=0,COUNT(DRAFT!CL401:CN401,DRAFT!CP401:CR401)=0),"",CEILING(SUM(DRAFT!CO401,DRAFT!CS401,DRAFT!CT401),1)))</f>
        <v/>
      </c>
      <c r="AJ399" s="2" t="str">
        <f>IF(COUNT($A399)=0,"",IF(AI399="3E","3E",IF(AI399="","I",LOOKUP(AI399/AK$2,{0,0.4,0.45,0.5,0.55,0.6,0.65,0.7,0.75,0.8,1},{"F","D","C","C+","B-","B","B+","A-","A","A+"}))))</f>
        <v/>
      </c>
      <c r="AK399" s="1" t="str">
        <f>IF(COUNT($A399)=0,"",IF(AI399="","--",IF(AI399="3E","3E",LOOKUP(AI399/AK$2,{0,0.4,0.45,0.5,0.55,0.6,0.65,0.7,0.75,0.8,1},{0,2,2.25,2.5,2.75,3,3.25,3.5,3.75,4}))))</f>
        <v/>
      </c>
      <c r="AL399" s="4" t="str">
        <f>IF(OR(COUNT($A399)=0,COUNT(B399:AK399)=0),"",IF(COUNTIF(B399:AK399,"3E")&gt;0,"3E",IF(DRAFT!$A401="R",TRUNC(SUMPRODUCT(RGP,RCP)/TCP,3),TRUNC((SUMPRODUCT(--(IMDGP&gt;0)*IMDGP,IMCP)+CEILING(DRAFT!$DB401*42,0.25))/TCP,3))))</f>
        <v/>
      </c>
      <c r="AM399" s="2" t="str">
        <f>IF(OR(COUNT($A399)=0,COUNT(B399:AK399)=0),"",IF(COUNTIF(B399:AK399,"3E")&gt;0,"3E",IF(DRAFT!$A401="R",SUMPRODUCT(--(RGP&gt;=2),RCP),SUMPRODUCT(--(IMDGP&gt;0),--(IMGP=0),IMCP)+DRAFT!$DC401)))</f>
        <v/>
      </c>
      <c r="AN399" s="67" t="str">
        <f>IF(AL399="3E","3E",IF(COUNT($A399)=0,"",IF(COUNT(AI399)=0,"--",ROUND(((CEILING(DRAFT!$CV401*38,0.25)+CEILING(DRAFT!$CX401*38,0.25)+CEILING(DRAFT!$CZ401*42,0.25)+CEILING($AL399*42,0.25))/160),2))))</f>
        <v/>
      </c>
      <c r="AO399" s="2" t="str">
        <f>IF(AN399="3E","3E",IF(COUNT($A399)=0,"",IF(COUNT(AN399)=0,"I",LOOKUP(AN399,{0,2,2.25,2.5,2.75,3,3.25,3.5,3.75,4},{"F","D","C","C+","B-","B","B+","A-","A","A+"}))))</f>
        <v/>
      </c>
      <c r="AP399" s="2" t="str">
        <f>IF(AN399="3E","3E",IF(OR(COUNT(A399)=0,COUNT(AN399)=0),"",DRAFT!CW401+DRAFT!CY401+DRAFT!DA401+N(TABULATION!AM399)))</f>
        <v/>
      </c>
      <c r="AQ399" s="2" t="str">
        <f>IF(OR(COUNT($A399)=0,COUNT(B399:AK399)=0),"",IF(COUNTIF(B399:AM399,"3E")&gt;0,"3E",IF(AND(DRAFT!$A401="IM",OR($AL399&gt;DRAFT!$DB401,$AM399&gt;DRAFT!$DC401)),"IMPROVED",IF(AND(DRAFT!$A401="IM",$AL399&lt;=DRAFT!$DB401,$AM399&lt;=DRAFT!$DC401),"NOT IMPROVED",IF(AND(DRAFT!CU401="S",AH399&gt;=2,AK399&gt;=2,AN399&gt;=2.5,AP399&gt;=144),"PASS","FAIL")))))</f>
        <v/>
      </c>
      <c r="AR399" s="2" t="str">
        <f t="shared" si="12"/>
        <v/>
      </c>
      <c r="AS399" s="2" t="str">
        <f t="shared" si="13"/>
        <v/>
      </c>
    </row>
    <row r="400" spans="1:45" ht="18.95" customHeight="1" x14ac:dyDescent="0.25">
      <c r="A400" s="3" t="str">
        <f>IF(DRAFT!$B402="","",DRAFT!$B402)</f>
        <v/>
      </c>
      <c r="B400" s="2" t="str">
        <f>IF(COUNT($A400)=0,"",IF($A400&lt;&gt;DRAFT!$B402,"ERR",IF(DRAFT!I402="3E","3E",IF(COUNT(DRAFT!E402,DRAFT!I402)&gt;0,DRAFT!J402,""))))</f>
        <v/>
      </c>
      <c r="C400" s="2" t="str">
        <f>IF(COUNT($A400)=0,"",IF(B400="3E","3E",IF(B400="","I",LOOKUP(B400/D$2,{0,0.4,0.45,0.5,0.55,0.6,0.65,0.7,0.75,0.8,1},{"F","D","C","C+","B-","B","B+","A-","A","A+"}))))</f>
        <v/>
      </c>
      <c r="D400" s="1" t="str">
        <f>IF(COUNT($A400)=0,"",IF(B400="","--",IF(B400="3E","3E",LOOKUP(B400/D$2,{0,0.4,0.45,0.5,0.55,0.6,0.65,0.7,0.75,0.8,1},{0,2,2.25,2.5,2.75,3,3.25,3.5,3.75,4}))))</f>
        <v/>
      </c>
      <c r="E400" s="2" t="str">
        <f>IF(COUNT($A400)=0,"",IF($A400&lt;&gt;DRAFT!$B402,"ERR",IF(DRAFT!R402="3E","3E",IF(COUNT(DRAFT!N402,DRAFT!R402)&gt;0,DRAFT!S402,""))))</f>
        <v/>
      </c>
      <c r="F400" s="2" t="str">
        <f>IF(COUNT($A400)=0,"",IF(E400="3E","3E",IF(E400="","I",LOOKUP(E400/G$2,{0,0.4,0.45,0.5,0.55,0.6,0.65,0.7,0.75,0.8,1},{"F","D","C","C+","B-","B","B+","A-","A","A+"}))))</f>
        <v/>
      </c>
      <c r="G400" s="1" t="str">
        <f>IF(COUNT($A400)=0,"",IF(E400="","--",IF(E400="3E","3E",LOOKUP(E400/G$2,{0,0.4,0.45,0.5,0.55,0.6,0.65,0.7,0.75,0.8,1},{0,2,2.25,2.5,2.75,3,3.25,3.5,3.75,4}))))</f>
        <v/>
      </c>
      <c r="H400" s="2" t="str">
        <f>IF(COUNT($A400)=0,"",IF($A400&lt;&gt;DRAFT!$B402,"ERR",IF(DRAFT!AA402="3E","3E",IF(COUNT(DRAFT!W402,DRAFT!AA402)&gt;0,DRAFT!AB402,""))))</f>
        <v/>
      </c>
      <c r="I400" s="2" t="str">
        <f>IF(COUNT($A400)=0,"",IF(H400="3E","3E",IF(H400="","I",LOOKUP(H400/J$2,{0,0.4,0.45,0.5,0.55,0.6,0.65,0.7,0.75,0.8,1},{"F","D","C","C+","B-","B","B+","A-","A","A+"}))))</f>
        <v/>
      </c>
      <c r="J400" s="1" t="str">
        <f>IF(COUNT($A400)=0,"",IF(H400="","--",IF(H400="3E","3E",LOOKUP(H400/J$2,{0,0.4,0.45,0.5,0.55,0.6,0.65,0.7,0.75,0.8,1},{0,2,2.25,2.5,2.75,3,3.25,3.5,3.75,4}))))</f>
        <v/>
      </c>
      <c r="K400" s="2" t="str">
        <f>IF(COUNT($A400)=0,"",IF($A400&lt;&gt;DRAFT!$B402,"ERR",IF(DRAFT!AJ402="3E","3E",IF(COUNT(DRAFT!AF402,DRAFT!AJ402)&gt;0,DRAFT!AK402,""))))</f>
        <v/>
      </c>
      <c r="L400" s="2" t="str">
        <f>IF(COUNT($A400)=0,"",IF(K400="3E","3E",IF(K400="","I",LOOKUP(K400/M$2,{0,0.4,0.45,0.5,0.55,0.6,0.65,0.7,0.75,0.8,1},{"F","D","C","C+","B-","B","B+","A-","A","A+"}))))</f>
        <v/>
      </c>
      <c r="M400" s="1" t="str">
        <f>IF(COUNT($A400)=0,"",IF(K400="","--",IF(K400="3E","3E",LOOKUP(K400/M$2,{0,0.4,0.45,0.5,0.55,0.6,0.65,0.7,0.75,0.8,1},{0,2,2.25,2.5,2.75,3,3.25,3.5,3.75,4}))))</f>
        <v/>
      </c>
      <c r="N400" s="2" t="str">
        <f>IF(COUNT($A400)=0,"",IF($A400&lt;&gt;DRAFT!$B402,"ERR",IF(DRAFT!AS402="3E","3E",IF(COUNT(DRAFT!AO402,DRAFT!AS402)&gt;0,DRAFT!AT402,""))))</f>
        <v/>
      </c>
      <c r="O400" s="2" t="str">
        <f>IF(COUNT($A400)=0,"",IF(N400="3E","3E",IF(N400="","I",LOOKUP(N400/P$2,{0,0.4,0.45,0.5,0.55,0.6,0.65,0.7,0.75,0.8,1},{"F","D","C","C+","B-","B","B+","A-","A","A+"}))))</f>
        <v/>
      </c>
      <c r="P400" s="1" t="str">
        <f>IF(COUNT($A400)=0,"",IF(N400="","--",IF(N400="3E","3E",LOOKUP(N400/P$2,{0,0.4,0.45,0.5,0.55,0.6,0.65,0.7,0.75,0.8,1},{0,2,2.25,2.5,2.75,3,3.25,3.5,3.75,4}))))</f>
        <v/>
      </c>
      <c r="Q400" s="2" t="str">
        <f>IF(COUNT($A400)=0,"",IF($A400&lt;&gt;DRAFT!$B402,"ERR",IF(DRAFT!BB402="3E","3E",IF(COUNT(DRAFT!AX402,DRAFT!BB402)&gt;0,DRAFT!BC402,""))))</f>
        <v/>
      </c>
      <c r="R400" s="2" t="str">
        <f>IF(COUNT($A400)=0,"",IF(Q400="3E","3E",IF(Q400="","I",LOOKUP(Q400/S$2,{0,0.4,0.45,0.5,0.55,0.6,0.65,0.7,0.75,0.8,1},{"F","D","C","C+","B-","B","B+","A-","A","A+"}))))</f>
        <v/>
      </c>
      <c r="S400" s="1" t="str">
        <f>IF(COUNT($A400)=0,"",IF(Q400="","--",IF(Q400="3E","3E",LOOKUP(Q400/S$2,{0,0.4,0.45,0.5,0.55,0.6,0.65,0.7,0.75,0.8,1},{0,2,2.25,2.5,2.75,3,3.25,3.5,3.75,4}))))</f>
        <v/>
      </c>
      <c r="T400" s="2" t="str">
        <f>IF(COUNT($A400)=0,"",IF($A400&lt;&gt;DRAFT!$B402,"ERR",IF(DRAFT!BK402="3E","3E",IF(COUNT(DRAFT!BG402,DRAFT!BK402)&gt;0,DRAFT!BL402,""))))</f>
        <v/>
      </c>
      <c r="U400" s="2" t="str">
        <f>IF(COUNT($A400)=0,"",IF(T400="3E","3E",IF(T400="","I",LOOKUP(T400/V$2,{0,0.4,0.45,0.5,0.55,0.6,0.65,0.7,0.75,0.8,1},{"F","D","C","C+","B-","B","B+","A-","A","A+"}))))</f>
        <v/>
      </c>
      <c r="V400" s="1" t="str">
        <f>IF(COUNT($A400)=0,"",IF(T400="","--",IF(T400="3E","3E",LOOKUP(T400/V$2,{0,0.4,0.45,0.5,0.55,0.6,0.65,0.7,0.75,0.8,1},{0,2,2.25,2.5,2.75,3,3.25,3.5,3.75,4}))))</f>
        <v/>
      </c>
      <c r="W400" s="2" t="str">
        <f>IF(COUNT($A400)=0,"",IF($A400&lt;&gt;DRAFT!$B402,"ERR",IF(DRAFT!BT402="3E","3E",IF(COUNT(DRAFT!BP402,DRAFT!BT402)&gt;0,DRAFT!BU402,""))))</f>
        <v/>
      </c>
      <c r="X400" s="2" t="str">
        <f>IF(COUNT($A400)=0,"",IF(W400="3E","3E",IF(W400="","I",LOOKUP(W400/Y$2,{0,0.4,0.45,0.5,0.55,0.6,0.65,0.7,0.75,0.8,1},{"F","D","C","C+","B-","B","B+","A-","A","A+"}))))</f>
        <v/>
      </c>
      <c r="Y400" s="1" t="str">
        <f>IF(COUNT($A400)=0,"",IF(W400="","--",IF(W400="3E","3E",LOOKUP(W400/Y$2,{0,0.4,0.45,0.5,0.55,0.6,0.65,0.7,0.75,0.8,1},{0,2,2.25,2.5,2.75,3,3.25,3.5,3.75,4}))))</f>
        <v/>
      </c>
      <c r="Z400" s="2" t="str">
        <f>IF(COUNT($A400)=0,"",IF($A400&lt;&gt;DRAFT!$B402,"ERR",IF(DRAFT!CC402="3E","3E",IF(COUNT(DRAFT!BY402,DRAFT!CC402)&gt;0,DRAFT!CD402,""))))</f>
        <v/>
      </c>
      <c r="AA400" s="2" t="str">
        <f>IF(COUNT($A400)=0,"",IF(Z400="3E","3E",IF(Z400="","I",LOOKUP(Z400/AB$2,{0,0.4,0.45,0.5,0.55,0.6,0.65,0.7,0.75,0.8,1},{"F","D","C","C+","B-","B","B+","A-","A","A+"}))))</f>
        <v/>
      </c>
      <c r="AB400" s="1" t="str">
        <f>IF(COUNT($A400)=0,"",IF(Z400="","--",IF(Z400="3E","3E",LOOKUP(Z400/AB$2,{0,0.4,0.45,0.5,0.55,0.6,0.65,0.7,0.75,0.8,1},{0,2,2.25,2.5,2.75,3,3.25,3.5,3.75,4}))))</f>
        <v/>
      </c>
      <c r="AC400" s="2" t="str">
        <f>IF(COUNT($A400)=0,"",IF($A400&lt;&gt;DRAFT!$B402,"ERR",IF(DRAFT!CF402&gt;0,DRAFT!CF402,"")))</f>
        <v/>
      </c>
      <c r="AD400" s="2" t="str">
        <f>IF(COUNT($A400)=0,"",IF(AC400="3E","3E",IF(AC400="","I",LOOKUP(AC400/AE$2,{0,0.4,0.45,0.5,0.55,0.6,0.65,0.7,0.75,0.8,1},{"F","D","C","C+","B-","B","B+","A-","A","A+"}))))</f>
        <v/>
      </c>
      <c r="AE400" s="1" t="str">
        <f>IF(COUNT($A400)=0,"",IF(AC400="","--",IF(AC400="3E","3E",LOOKUP(AC400/AE$2,{0,0.4,0.45,0.5,0.55,0.6,0.65,0.7,0.75,0.8,1},{0,2,2.25,2.5,2.75,3,3.25,3.5,3.75,4}))))</f>
        <v/>
      </c>
      <c r="AF400" s="2" t="str">
        <f>IF(COUNT($A400)=0,"",IF($A400&lt;&gt;DRAFT!$B402,"ERR",IF(DRAFT!CI402&gt;0,DRAFT!CK402,"")))</f>
        <v/>
      </c>
      <c r="AG400" s="2" t="str">
        <f>IF(COUNT($A400)=0,"",IF(AF400="3E","3E",IF(AF400="","I",LOOKUP(AF400/AH$2,{0,0.4,0.45,0.5,0.55,0.6,0.65,0.7,0.75,0.8,1},{"F","D","C","C+","B-","B","B+","A-","A","A+"}))))</f>
        <v/>
      </c>
      <c r="AH400" s="1" t="str">
        <f>IF(COUNT($A400)=0,"",IF(AF400="","--",IF(AF400="3E","3E",LOOKUP(AF400/AH$2,{0,0.4,0.45,0.5,0.55,0.6,0.65,0.7,0.75,0.8,1},{0,2,2.25,2.5,2.75,3,3.25,3.5,3.75,4}))))</f>
        <v/>
      </c>
      <c r="AI400" s="2" t="str">
        <f>IF($A400&lt;&gt;DRAFT!$B402,"ERR",IF(OR(COUNT($A400)=0,COUNT(DRAFT!CL402:CN402,DRAFT!CP402:CR402)=0),"",CEILING(SUM(DRAFT!CO402,DRAFT!CS402,DRAFT!CT402),1)))</f>
        <v/>
      </c>
      <c r="AJ400" s="2" t="str">
        <f>IF(COUNT($A400)=0,"",IF(AI400="3E","3E",IF(AI400="","I",LOOKUP(AI400/AK$2,{0,0.4,0.45,0.5,0.55,0.6,0.65,0.7,0.75,0.8,1},{"F","D","C","C+","B-","B","B+","A-","A","A+"}))))</f>
        <v/>
      </c>
      <c r="AK400" s="1" t="str">
        <f>IF(COUNT($A400)=0,"",IF(AI400="","--",IF(AI400="3E","3E",LOOKUP(AI400/AK$2,{0,0.4,0.45,0.5,0.55,0.6,0.65,0.7,0.75,0.8,1},{0,2,2.25,2.5,2.75,3,3.25,3.5,3.75,4}))))</f>
        <v/>
      </c>
      <c r="AL400" s="4" t="str">
        <f>IF(OR(COUNT($A400)=0,COUNT(B400:AK400)=0),"",IF(COUNTIF(B400:AK400,"3E")&gt;0,"3E",IF(DRAFT!$A402="R",TRUNC(SUMPRODUCT(RGP,RCP)/TCP,3),TRUNC((SUMPRODUCT(--(IMDGP&gt;0)*IMDGP,IMCP)+CEILING(DRAFT!$DB402*42,0.25))/TCP,3))))</f>
        <v/>
      </c>
      <c r="AM400" s="2" t="str">
        <f>IF(OR(COUNT($A400)=0,COUNT(B400:AK400)=0),"",IF(COUNTIF(B400:AK400,"3E")&gt;0,"3E",IF(DRAFT!$A402="R",SUMPRODUCT(--(RGP&gt;=2),RCP),SUMPRODUCT(--(IMDGP&gt;0),--(IMGP=0),IMCP)+DRAFT!$DC402)))</f>
        <v/>
      </c>
      <c r="AN400" s="67" t="str">
        <f>IF(AL400="3E","3E",IF(COUNT($A400)=0,"",IF(COUNT(AI400)=0,"--",ROUND(((CEILING(DRAFT!$CV402*38,0.25)+CEILING(DRAFT!$CX402*38,0.25)+CEILING(DRAFT!$CZ402*42,0.25)+CEILING($AL400*42,0.25))/160),2))))</f>
        <v/>
      </c>
      <c r="AO400" s="2" t="str">
        <f>IF(AN400="3E","3E",IF(COUNT($A400)=0,"",IF(COUNT(AN400)=0,"I",LOOKUP(AN400,{0,2,2.25,2.5,2.75,3,3.25,3.5,3.75,4},{"F","D","C","C+","B-","B","B+","A-","A","A+"}))))</f>
        <v/>
      </c>
      <c r="AP400" s="2" t="str">
        <f>IF(AN400="3E","3E",IF(OR(COUNT(A400)=0,COUNT(AN400)=0),"",DRAFT!CW402+DRAFT!CY402+DRAFT!DA402+N(TABULATION!AM400)))</f>
        <v/>
      </c>
      <c r="AQ400" s="2" t="str">
        <f>IF(OR(COUNT($A400)=0,COUNT(B400:AK400)=0),"",IF(COUNTIF(B400:AM400,"3E")&gt;0,"3E",IF(AND(DRAFT!$A402="IM",OR($AL400&gt;DRAFT!$DB402,$AM400&gt;DRAFT!$DC402)),"IMPROVED",IF(AND(DRAFT!$A402="IM",$AL400&lt;=DRAFT!$DB402,$AM400&lt;=DRAFT!$DC402),"NOT IMPROVED",IF(AND(DRAFT!CU402="S",AH400&gt;=2,AK400&gt;=2,AN400&gt;=2.5,AP400&gt;=144),"PASS","FAIL")))))</f>
        <v/>
      </c>
      <c r="AR400" s="2" t="str">
        <f t="shared" si="12"/>
        <v/>
      </c>
      <c r="AS400" s="2" t="str">
        <f t="shared" si="13"/>
        <v/>
      </c>
    </row>
    <row r="401" spans="1:45" ht="18.95" customHeight="1" x14ac:dyDescent="0.25">
      <c r="A401" s="3" t="str">
        <f>IF(DRAFT!$B403="","",DRAFT!$B403)</f>
        <v/>
      </c>
      <c r="B401" s="2" t="str">
        <f>IF(COUNT($A401)=0,"",IF($A401&lt;&gt;DRAFT!$B403,"ERR",IF(DRAFT!I403="3E","3E",IF(COUNT(DRAFT!E403,DRAFT!I403)&gt;0,DRAFT!J403,""))))</f>
        <v/>
      </c>
      <c r="C401" s="2" t="str">
        <f>IF(COUNT($A401)=0,"",IF(B401="3E","3E",IF(B401="","I",LOOKUP(B401/D$2,{0,0.4,0.45,0.5,0.55,0.6,0.65,0.7,0.75,0.8,1},{"F","D","C","C+","B-","B","B+","A-","A","A+"}))))</f>
        <v/>
      </c>
      <c r="D401" s="1" t="str">
        <f>IF(COUNT($A401)=0,"",IF(B401="","--",IF(B401="3E","3E",LOOKUP(B401/D$2,{0,0.4,0.45,0.5,0.55,0.6,0.65,0.7,0.75,0.8,1},{0,2,2.25,2.5,2.75,3,3.25,3.5,3.75,4}))))</f>
        <v/>
      </c>
      <c r="E401" s="2" t="str">
        <f>IF(COUNT($A401)=0,"",IF($A401&lt;&gt;DRAFT!$B403,"ERR",IF(DRAFT!R403="3E","3E",IF(COUNT(DRAFT!N403,DRAFT!R403)&gt;0,DRAFT!S403,""))))</f>
        <v/>
      </c>
      <c r="F401" s="2" t="str">
        <f>IF(COUNT($A401)=0,"",IF(E401="3E","3E",IF(E401="","I",LOOKUP(E401/G$2,{0,0.4,0.45,0.5,0.55,0.6,0.65,0.7,0.75,0.8,1},{"F","D","C","C+","B-","B","B+","A-","A","A+"}))))</f>
        <v/>
      </c>
      <c r="G401" s="1" t="str">
        <f>IF(COUNT($A401)=0,"",IF(E401="","--",IF(E401="3E","3E",LOOKUP(E401/G$2,{0,0.4,0.45,0.5,0.55,0.6,0.65,0.7,0.75,0.8,1},{0,2,2.25,2.5,2.75,3,3.25,3.5,3.75,4}))))</f>
        <v/>
      </c>
      <c r="H401" s="2" t="str">
        <f>IF(COUNT($A401)=0,"",IF($A401&lt;&gt;DRAFT!$B403,"ERR",IF(DRAFT!AA403="3E","3E",IF(COUNT(DRAFT!W403,DRAFT!AA403)&gt;0,DRAFT!AB403,""))))</f>
        <v/>
      </c>
      <c r="I401" s="2" t="str">
        <f>IF(COUNT($A401)=0,"",IF(H401="3E","3E",IF(H401="","I",LOOKUP(H401/J$2,{0,0.4,0.45,0.5,0.55,0.6,0.65,0.7,0.75,0.8,1},{"F","D","C","C+","B-","B","B+","A-","A","A+"}))))</f>
        <v/>
      </c>
      <c r="J401" s="1" t="str">
        <f>IF(COUNT($A401)=0,"",IF(H401="","--",IF(H401="3E","3E",LOOKUP(H401/J$2,{0,0.4,0.45,0.5,0.55,0.6,0.65,0.7,0.75,0.8,1},{0,2,2.25,2.5,2.75,3,3.25,3.5,3.75,4}))))</f>
        <v/>
      </c>
      <c r="K401" s="2" t="str">
        <f>IF(COUNT($A401)=0,"",IF($A401&lt;&gt;DRAFT!$B403,"ERR",IF(DRAFT!AJ403="3E","3E",IF(COUNT(DRAFT!AF403,DRAFT!AJ403)&gt;0,DRAFT!AK403,""))))</f>
        <v/>
      </c>
      <c r="L401" s="2" t="str">
        <f>IF(COUNT($A401)=0,"",IF(K401="3E","3E",IF(K401="","I",LOOKUP(K401/M$2,{0,0.4,0.45,0.5,0.55,0.6,0.65,0.7,0.75,0.8,1},{"F","D","C","C+","B-","B","B+","A-","A","A+"}))))</f>
        <v/>
      </c>
      <c r="M401" s="1" t="str">
        <f>IF(COUNT($A401)=0,"",IF(K401="","--",IF(K401="3E","3E",LOOKUP(K401/M$2,{0,0.4,0.45,0.5,0.55,0.6,0.65,0.7,0.75,0.8,1},{0,2,2.25,2.5,2.75,3,3.25,3.5,3.75,4}))))</f>
        <v/>
      </c>
      <c r="N401" s="2" t="str">
        <f>IF(COUNT($A401)=0,"",IF($A401&lt;&gt;DRAFT!$B403,"ERR",IF(DRAFT!AS403="3E","3E",IF(COUNT(DRAFT!AO403,DRAFT!AS403)&gt;0,DRAFT!AT403,""))))</f>
        <v/>
      </c>
      <c r="O401" s="2" t="str">
        <f>IF(COUNT($A401)=0,"",IF(N401="3E","3E",IF(N401="","I",LOOKUP(N401/P$2,{0,0.4,0.45,0.5,0.55,0.6,0.65,0.7,0.75,0.8,1},{"F","D","C","C+","B-","B","B+","A-","A","A+"}))))</f>
        <v/>
      </c>
      <c r="P401" s="1" t="str">
        <f>IF(COUNT($A401)=0,"",IF(N401="","--",IF(N401="3E","3E",LOOKUP(N401/P$2,{0,0.4,0.45,0.5,0.55,0.6,0.65,0.7,0.75,0.8,1},{0,2,2.25,2.5,2.75,3,3.25,3.5,3.75,4}))))</f>
        <v/>
      </c>
      <c r="Q401" s="2" t="str">
        <f>IF(COUNT($A401)=0,"",IF($A401&lt;&gt;DRAFT!$B403,"ERR",IF(DRAFT!BB403="3E","3E",IF(COUNT(DRAFT!AX403,DRAFT!BB403)&gt;0,DRAFT!BC403,""))))</f>
        <v/>
      </c>
      <c r="R401" s="2" t="str">
        <f>IF(COUNT($A401)=0,"",IF(Q401="3E","3E",IF(Q401="","I",LOOKUP(Q401/S$2,{0,0.4,0.45,0.5,0.55,0.6,0.65,0.7,0.75,0.8,1},{"F","D","C","C+","B-","B","B+","A-","A","A+"}))))</f>
        <v/>
      </c>
      <c r="S401" s="1" t="str">
        <f>IF(COUNT($A401)=0,"",IF(Q401="","--",IF(Q401="3E","3E",LOOKUP(Q401/S$2,{0,0.4,0.45,0.5,0.55,0.6,0.65,0.7,0.75,0.8,1},{0,2,2.25,2.5,2.75,3,3.25,3.5,3.75,4}))))</f>
        <v/>
      </c>
      <c r="T401" s="2" t="str">
        <f>IF(COUNT($A401)=0,"",IF($A401&lt;&gt;DRAFT!$B403,"ERR",IF(DRAFT!BK403="3E","3E",IF(COUNT(DRAFT!BG403,DRAFT!BK403)&gt;0,DRAFT!BL403,""))))</f>
        <v/>
      </c>
      <c r="U401" s="2" t="str">
        <f>IF(COUNT($A401)=0,"",IF(T401="3E","3E",IF(T401="","I",LOOKUP(T401/V$2,{0,0.4,0.45,0.5,0.55,0.6,0.65,0.7,0.75,0.8,1},{"F","D","C","C+","B-","B","B+","A-","A","A+"}))))</f>
        <v/>
      </c>
      <c r="V401" s="1" t="str">
        <f>IF(COUNT($A401)=0,"",IF(T401="","--",IF(T401="3E","3E",LOOKUP(T401/V$2,{0,0.4,0.45,0.5,0.55,0.6,0.65,0.7,0.75,0.8,1},{0,2,2.25,2.5,2.75,3,3.25,3.5,3.75,4}))))</f>
        <v/>
      </c>
      <c r="W401" s="2" t="str">
        <f>IF(COUNT($A401)=0,"",IF($A401&lt;&gt;DRAFT!$B403,"ERR",IF(DRAFT!BT403="3E","3E",IF(COUNT(DRAFT!BP403,DRAFT!BT403)&gt;0,DRAFT!BU403,""))))</f>
        <v/>
      </c>
      <c r="X401" s="2" t="str">
        <f>IF(COUNT($A401)=0,"",IF(W401="3E","3E",IF(W401="","I",LOOKUP(W401/Y$2,{0,0.4,0.45,0.5,0.55,0.6,0.65,0.7,0.75,0.8,1},{"F","D","C","C+","B-","B","B+","A-","A","A+"}))))</f>
        <v/>
      </c>
      <c r="Y401" s="1" t="str">
        <f>IF(COUNT($A401)=0,"",IF(W401="","--",IF(W401="3E","3E",LOOKUP(W401/Y$2,{0,0.4,0.45,0.5,0.55,0.6,0.65,0.7,0.75,0.8,1},{0,2,2.25,2.5,2.75,3,3.25,3.5,3.75,4}))))</f>
        <v/>
      </c>
      <c r="Z401" s="2" t="str">
        <f>IF(COUNT($A401)=0,"",IF($A401&lt;&gt;DRAFT!$B403,"ERR",IF(DRAFT!CC403="3E","3E",IF(COUNT(DRAFT!BY403,DRAFT!CC403)&gt;0,DRAFT!CD403,""))))</f>
        <v/>
      </c>
      <c r="AA401" s="2" t="str">
        <f>IF(COUNT($A401)=0,"",IF(Z401="3E","3E",IF(Z401="","I",LOOKUP(Z401/AB$2,{0,0.4,0.45,0.5,0.55,0.6,0.65,0.7,0.75,0.8,1},{"F","D","C","C+","B-","B","B+","A-","A","A+"}))))</f>
        <v/>
      </c>
      <c r="AB401" s="1" t="str">
        <f>IF(COUNT($A401)=0,"",IF(Z401="","--",IF(Z401="3E","3E",LOOKUP(Z401/AB$2,{0,0.4,0.45,0.5,0.55,0.6,0.65,0.7,0.75,0.8,1},{0,2,2.25,2.5,2.75,3,3.25,3.5,3.75,4}))))</f>
        <v/>
      </c>
      <c r="AC401" s="2" t="str">
        <f>IF(COUNT($A401)=0,"",IF($A401&lt;&gt;DRAFT!$B403,"ERR",IF(DRAFT!CF403&gt;0,DRAFT!CF403,"")))</f>
        <v/>
      </c>
      <c r="AD401" s="2" t="str">
        <f>IF(COUNT($A401)=0,"",IF(AC401="3E","3E",IF(AC401="","I",LOOKUP(AC401/AE$2,{0,0.4,0.45,0.5,0.55,0.6,0.65,0.7,0.75,0.8,1},{"F","D","C","C+","B-","B","B+","A-","A","A+"}))))</f>
        <v/>
      </c>
      <c r="AE401" s="1" t="str">
        <f>IF(COUNT($A401)=0,"",IF(AC401="","--",IF(AC401="3E","3E",LOOKUP(AC401/AE$2,{0,0.4,0.45,0.5,0.55,0.6,0.65,0.7,0.75,0.8,1},{0,2,2.25,2.5,2.75,3,3.25,3.5,3.75,4}))))</f>
        <v/>
      </c>
      <c r="AF401" s="2" t="str">
        <f>IF(COUNT($A401)=0,"",IF($A401&lt;&gt;DRAFT!$B403,"ERR",IF(DRAFT!CI403&gt;0,DRAFT!CK403,"")))</f>
        <v/>
      </c>
      <c r="AG401" s="2" t="str">
        <f>IF(COUNT($A401)=0,"",IF(AF401="3E","3E",IF(AF401="","I",LOOKUP(AF401/AH$2,{0,0.4,0.45,0.5,0.55,0.6,0.65,0.7,0.75,0.8,1},{"F","D","C","C+","B-","B","B+","A-","A","A+"}))))</f>
        <v/>
      </c>
      <c r="AH401" s="1" t="str">
        <f>IF(COUNT($A401)=0,"",IF(AF401="","--",IF(AF401="3E","3E",LOOKUP(AF401/AH$2,{0,0.4,0.45,0.5,0.55,0.6,0.65,0.7,0.75,0.8,1},{0,2,2.25,2.5,2.75,3,3.25,3.5,3.75,4}))))</f>
        <v/>
      </c>
      <c r="AI401" s="2" t="str">
        <f>IF($A401&lt;&gt;DRAFT!$B403,"ERR",IF(OR(COUNT($A401)=0,COUNT(DRAFT!CL403:CN403,DRAFT!CP403:CR403)=0),"",CEILING(SUM(DRAFT!CO403,DRAFT!CS403,DRAFT!CT403),1)))</f>
        <v/>
      </c>
      <c r="AJ401" s="2" t="str">
        <f>IF(COUNT($A401)=0,"",IF(AI401="3E","3E",IF(AI401="","I",LOOKUP(AI401/AK$2,{0,0.4,0.45,0.5,0.55,0.6,0.65,0.7,0.75,0.8,1},{"F","D","C","C+","B-","B","B+","A-","A","A+"}))))</f>
        <v/>
      </c>
      <c r="AK401" s="1" t="str">
        <f>IF(COUNT($A401)=0,"",IF(AI401="","--",IF(AI401="3E","3E",LOOKUP(AI401/AK$2,{0,0.4,0.45,0.5,0.55,0.6,0.65,0.7,0.75,0.8,1},{0,2,2.25,2.5,2.75,3,3.25,3.5,3.75,4}))))</f>
        <v/>
      </c>
      <c r="AL401" s="4" t="str">
        <f>IF(OR(COUNT($A401)=0,COUNT(B401:AK401)=0),"",IF(COUNTIF(B401:AK401,"3E")&gt;0,"3E",IF(DRAFT!$A403="R",TRUNC(SUMPRODUCT(RGP,RCP)/TCP,3),TRUNC((SUMPRODUCT(--(IMDGP&gt;0)*IMDGP,IMCP)+CEILING(DRAFT!$DB403*42,0.25))/TCP,3))))</f>
        <v/>
      </c>
      <c r="AM401" s="2" t="str">
        <f>IF(OR(COUNT($A401)=0,COUNT(B401:AK401)=0),"",IF(COUNTIF(B401:AK401,"3E")&gt;0,"3E",IF(DRAFT!$A403="R",SUMPRODUCT(--(RGP&gt;=2),RCP),SUMPRODUCT(--(IMDGP&gt;0),--(IMGP=0),IMCP)+DRAFT!$DC403)))</f>
        <v/>
      </c>
      <c r="AN401" s="67" t="str">
        <f>IF(AL401="3E","3E",IF(COUNT($A401)=0,"",IF(COUNT(AI401)=0,"--",ROUND(((CEILING(DRAFT!$CV403*38,0.25)+CEILING(DRAFT!$CX403*38,0.25)+CEILING(DRAFT!$CZ403*42,0.25)+CEILING($AL401*42,0.25))/160),2))))</f>
        <v/>
      </c>
      <c r="AO401" s="2" t="str">
        <f>IF(AN401="3E","3E",IF(COUNT($A401)=0,"",IF(COUNT(AN401)=0,"I",LOOKUP(AN401,{0,2,2.25,2.5,2.75,3,3.25,3.5,3.75,4},{"F","D","C","C+","B-","B","B+","A-","A","A+"}))))</f>
        <v/>
      </c>
      <c r="AP401" s="2" t="str">
        <f>IF(AN401="3E","3E",IF(OR(COUNT(A401)=0,COUNT(AN401)=0),"",DRAFT!CW403+DRAFT!CY403+DRAFT!DA403+N(TABULATION!AM401)))</f>
        <v/>
      </c>
      <c r="AQ401" s="2" t="str">
        <f>IF(OR(COUNT($A401)=0,COUNT(B401:AK401)=0),"",IF(COUNTIF(B401:AM401,"3E")&gt;0,"3E",IF(AND(DRAFT!$A403="IM",OR($AL401&gt;DRAFT!$DB403,$AM401&gt;DRAFT!$DC403)),"IMPROVED",IF(AND(DRAFT!$A403="IM",$AL401&lt;=DRAFT!$DB403,$AM401&lt;=DRAFT!$DC403),"NOT IMPROVED",IF(AND(DRAFT!CU403="S",AH401&gt;=2,AK401&gt;=2,AN401&gt;=2.5,AP401&gt;=144),"PASS","FAIL")))))</f>
        <v/>
      </c>
      <c r="AR401" s="2" t="str">
        <f t="shared" si="12"/>
        <v/>
      </c>
      <c r="AS401" s="2" t="str">
        <f t="shared" si="13"/>
        <v/>
      </c>
    </row>
    <row r="402" spans="1:45" ht="18.95" customHeight="1" x14ac:dyDescent="0.25">
      <c r="A402" s="3" t="str">
        <f>IF(DRAFT!$B404="","",DRAFT!$B404)</f>
        <v/>
      </c>
      <c r="B402" s="2" t="str">
        <f>IF(COUNT($A402)=0,"",IF($A402&lt;&gt;DRAFT!$B404,"ERR",IF(DRAFT!I404="3E","3E",IF(COUNT(DRAFT!E404,DRAFT!I404)&gt;0,DRAFT!J404,""))))</f>
        <v/>
      </c>
      <c r="C402" s="2" t="str">
        <f>IF(COUNT($A402)=0,"",IF(B402="3E","3E",IF(B402="","I",LOOKUP(B402/D$2,{0,0.4,0.45,0.5,0.55,0.6,0.65,0.7,0.75,0.8,1},{"F","D","C","C+","B-","B","B+","A-","A","A+"}))))</f>
        <v/>
      </c>
      <c r="D402" s="1" t="str">
        <f>IF(COUNT($A402)=0,"",IF(B402="","--",IF(B402="3E","3E",LOOKUP(B402/D$2,{0,0.4,0.45,0.5,0.55,0.6,0.65,0.7,0.75,0.8,1},{0,2,2.25,2.5,2.75,3,3.25,3.5,3.75,4}))))</f>
        <v/>
      </c>
      <c r="E402" s="2" t="str">
        <f>IF(COUNT($A402)=0,"",IF($A402&lt;&gt;DRAFT!$B404,"ERR",IF(DRAFT!R404="3E","3E",IF(COUNT(DRAFT!N404,DRAFT!R404)&gt;0,DRAFT!S404,""))))</f>
        <v/>
      </c>
      <c r="F402" s="2" t="str">
        <f>IF(COUNT($A402)=0,"",IF(E402="3E","3E",IF(E402="","I",LOOKUP(E402/G$2,{0,0.4,0.45,0.5,0.55,0.6,0.65,0.7,0.75,0.8,1},{"F","D","C","C+","B-","B","B+","A-","A","A+"}))))</f>
        <v/>
      </c>
      <c r="G402" s="1" t="str">
        <f>IF(COUNT($A402)=0,"",IF(E402="","--",IF(E402="3E","3E",LOOKUP(E402/G$2,{0,0.4,0.45,0.5,0.55,0.6,0.65,0.7,0.75,0.8,1},{0,2,2.25,2.5,2.75,3,3.25,3.5,3.75,4}))))</f>
        <v/>
      </c>
      <c r="H402" s="2" t="str">
        <f>IF(COUNT($A402)=0,"",IF($A402&lt;&gt;DRAFT!$B404,"ERR",IF(DRAFT!AA404="3E","3E",IF(COUNT(DRAFT!W404,DRAFT!AA404)&gt;0,DRAFT!AB404,""))))</f>
        <v/>
      </c>
      <c r="I402" s="2" t="str">
        <f>IF(COUNT($A402)=0,"",IF(H402="3E","3E",IF(H402="","I",LOOKUP(H402/J$2,{0,0.4,0.45,0.5,0.55,0.6,0.65,0.7,0.75,0.8,1},{"F","D","C","C+","B-","B","B+","A-","A","A+"}))))</f>
        <v/>
      </c>
      <c r="J402" s="1" t="str">
        <f>IF(COUNT($A402)=0,"",IF(H402="","--",IF(H402="3E","3E",LOOKUP(H402/J$2,{0,0.4,0.45,0.5,0.55,0.6,0.65,0.7,0.75,0.8,1},{0,2,2.25,2.5,2.75,3,3.25,3.5,3.75,4}))))</f>
        <v/>
      </c>
      <c r="K402" s="2" t="str">
        <f>IF(COUNT($A402)=0,"",IF($A402&lt;&gt;DRAFT!$B404,"ERR",IF(DRAFT!AJ404="3E","3E",IF(COUNT(DRAFT!AF404,DRAFT!AJ404)&gt;0,DRAFT!AK404,""))))</f>
        <v/>
      </c>
      <c r="L402" s="2" t="str">
        <f>IF(COUNT($A402)=0,"",IF(K402="3E","3E",IF(K402="","I",LOOKUP(K402/M$2,{0,0.4,0.45,0.5,0.55,0.6,0.65,0.7,0.75,0.8,1},{"F","D","C","C+","B-","B","B+","A-","A","A+"}))))</f>
        <v/>
      </c>
      <c r="M402" s="1" t="str">
        <f>IF(COUNT($A402)=0,"",IF(K402="","--",IF(K402="3E","3E",LOOKUP(K402/M$2,{0,0.4,0.45,0.5,0.55,0.6,0.65,0.7,0.75,0.8,1},{0,2,2.25,2.5,2.75,3,3.25,3.5,3.75,4}))))</f>
        <v/>
      </c>
      <c r="N402" s="2" t="str">
        <f>IF(COUNT($A402)=0,"",IF($A402&lt;&gt;DRAFT!$B404,"ERR",IF(DRAFT!AS404="3E","3E",IF(COUNT(DRAFT!AO404,DRAFT!AS404)&gt;0,DRAFT!AT404,""))))</f>
        <v/>
      </c>
      <c r="O402" s="2" t="str">
        <f>IF(COUNT($A402)=0,"",IF(N402="3E","3E",IF(N402="","I",LOOKUP(N402/P$2,{0,0.4,0.45,0.5,0.55,0.6,0.65,0.7,0.75,0.8,1},{"F","D","C","C+","B-","B","B+","A-","A","A+"}))))</f>
        <v/>
      </c>
      <c r="P402" s="1" t="str">
        <f>IF(COUNT($A402)=0,"",IF(N402="","--",IF(N402="3E","3E",LOOKUP(N402/P$2,{0,0.4,0.45,0.5,0.55,0.6,0.65,0.7,0.75,0.8,1},{0,2,2.25,2.5,2.75,3,3.25,3.5,3.75,4}))))</f>
        <v/>
      </c>
      <c r="Q402" s="2" t="str">
        <f>IF(COUNT($A402)=0,"",IF($A402&lt;&gt;DRAFT!$B404,"ERR",IF(DRAFT!BB404="3E","3E",IF(COUNT(DRAFT!AX404,DRAFT!BB404)&gt;0,DRAFT!BC404,""))))</f>
        <v/>
      </c>
      <c r="R402" s="2" t="str">
        <f>IF(COUNT($A402)=0,"",IF(Q402="3E","3E",IF(Q402="","I",LOOKUP(Q402/S$2,{0,0.4,0.45,0.5,0.55,0.6,0.65,0.7,0.75,0.8,1},{"F","D","C","C+","B-","B","B+","A-","A","A+"}))))</f>
        <v/>
      </c>
      <c r="S402" s="1" t="str">
        <f>IF(COUNT($A402)=0,"",IF(Q402="","--",IF(Q402="3E","3E",LOOKUP(Q402/S$2,{0,0.4,0.45,0.5,0.55,0.6,0.65,0.7,0.75,0.8,1},{0,2,2.25,2.5,2.75,3,3.25,3.5,3.75,4}))))</f>
        <v/>
      </c>
      <c r="T402" s="2" t="str">
        <f>IF(COUNT($A402)=0,"",IF($A402&lt;&gt;DRAFT!$B404,"ERR",IF(DRAFT!BK404="3E","3E",IF(COUNT(DRAFT!BG404,DRAFT!BK404)&gt;0,DRAFT!BL404,""))))</f>
        <v/>
      </c>
      <c r="U402" s="2" t="str">
        <f>IF(COUNT($A402)=0,"",IF(T402="3E","3E",IF(T402="","I",LOOKUP(T402/V$2,{0,0.4,0.45,0.5,0.55,0.6,0.65,0.7,0.75,0.8,1},{"F","D","C","C+","B-","B","B+","A-","A","A+"}))))</f>
        <v/>
      </c>
      <c r="V402" s="1" t="str">
        <f>IF(COUNT($A402)=0,"",IF(T402="","--",IF(T402="3E","3E",LOOKUP(T402/V$2,{0,0.4,0.45,0.5,0.55,0.6,0.65,0.7,0.75,0.8,1},{0,2,2.25,2.5,2.75,3,3.25,3.5,3.75,4}))))</f>
        <v/>
      </c>
      <c r="W402" s="2" t="str">
        <f>IF(COUNT($A402)=0,"",IF($A402&lt;&gt;DRAFT!$B404,"ERR",IF(DRAFT!BT404="3E","3E",IF(COUNT(DRAFT!BP404,DRAFT!BT404)&gt;0,DRAFT!BU404,""))))</f>
        <v/>
      </c>
      <c r="X402" s="2" t="str">
        <f>IF(COUNT($A402)=0,"",IF(W402="3E","3E",IF(W402="","I",LOOKUP(W402/Y$2,{0,0.4,0.45,0.5,0.55,0.6,0.65,0.7,0.75,0.8,1},{"F","D","C","C+","B-","B","B+","A-","A","A+"}))))</f>
        <v/>
      </c>
      <c r="Y402" s="1" t="str">
        <f>IF(COUNT($A402)=0,"",IF(W402="","--",IF(W402="3E","3E",LOOKUP(W402/Y$2,{0,0.4,0.45,0.5,0.55,0.6,0.65,0.7,0.75,0.8,1},{0,2,2.25,2.5,2.75,3,3.25,3.5,3.75,4}))))</f>
        <v/>
      </c>
      <c r="Z402" s="2" t="str">
        <f>IF(COUNT($A402)=0,"",IF($A402&lt;&gt;DRAFT!$B404,"ERR",IF(DRAFT!CC404="3E","3E",IF(COUNT(DRAFT!BY404,DRAFT!CC404)&gt;0,DRAFT!CD404,""))))</f>
        <v/>
      </c>
      <c r="AA402" s="2" t="str">
        <f>IF(COUNT($A402)=0,"",IF(Z402="3E","3E",IF(Z402="","I",LOOKUP(Z402/AB$2,{0,0.4,0.45,0.5,0.55,0.6,0.65,0.7,0.75,0.8,1},{"F","D","C","C+","B-","B","B+","A-","A","A+"}))))</f>
        <v/>
      </c>
      <c r="AB402" s="1" t="str">
        <f>IF(COUNT($A402)=0,"",IF(Z402="","--",IF(Z402="3E","3E",LOOKUP(Z402/AB$2,{0,0.4,0.45,0.5,0.55,0.6,0.65,0.7,0.75,0.8,1},{0,2,2.25,2.5,2.75,3,3.25,3.5,3.75,4}))))</f>
        <v/>
      </c>
      <c r="AC402" s="2" t="str">
        <f>IF(COUNT($A402)=0,"",IF($A402&lt;&gt;DRAFT!$B404,"ERR",IF(DRAFT!CF404&gt;0,DRAFT!CF404,"")))</f>
        <v/>
      </c>
      <c r="AD402" s="2" t="str">
        <f>IF(COUNT($A402)=0,"",IF(AC402="3E","3E",IF(AC402="","I",LOOKUP(AC402/AE$2,{0,0.4,0.45,0.5,0.55,0.6,0.65,0.7,0.75,0.8,1},{"F","D","C","C+","B-","B","B+","A-","A","A+"}))))</f>
        <v/>
      </c>
      <c r="AE402" s="1" t="str">
        <f>IF(COUNT($A402)=0,"",IF(AC402="","--",IF(AC402="3E","3E",LOOKUP(AC402/AE$2,{0,0.4,0.45,0.5,0.55,0.6,0.65,0.7,0.75,0.8,1},{0,2,2.25,2.5,2.75,3,3.25,3.5,3.75,4}))))</f>
        <v/>
      </c>
      <c r="AF402" s="2" t="str">
        <f>IF(COUNT($A402)=0,"",IF($A402&lt;&gt;DRAFT!$B404,"ERR",IF(DRAFT!CI404&gt;0,DRAFT!CK404,"")))</f>
        <v/>
      </c>
      <c r="AG402" s="2" t="str">
        <f>IF(COUNT($A402)=0,"",IF(AF402="3E","3E",IF(AF402="","I",LOOKUP(AF402/AH$2,{0,0.4,0.45,0.5,0.55,0.6,0.65,0.7,0.75,0.8,1},{"F","D","C","C+","B-","B","B+","A-","A","A+"}))))</f>
        <v/>
      </c>
      <c r="AH402" s="1" t="str">
        <f>IF(COUNT($A402)=0,"",IF(AF402="","--",IF(AF402="3E","3E",LOOKUP(AF402/AH$2,{0,0.4,0.45,0.5,0.55,0.6,0.65,0.7,0.75,0.8,1},{0,2,2.25,2.5,2.75,3,3.25,3.5,3.75,4}))))</f>
        <v/>
      </c>
      <c r="AI402" s="2" t="str">
        <f>IF($A402&lt;&gt;DRAFT!$B404,"ERR",IF(OR(COUNT($A402)=0,COUNT(DRAFT!CL404:CN404,DRAFT!CP404:CR404)=0),"",CEILING(SUM(DRAFT!CO404,DRAFT!CS404,DRAFT!CT404),1)))</f>
        <v/>
      </c>
      <c r="AJ402" s="2" t="str">
        <f>IF(COUNT($A402)=0,"",IF(AI402="3E","3E",IF(AI402="","I",LOOKUP(AI402/AK$2,{0,0.4,0.45,0.5,0.55,0.6,0.65,0.7,0.75,0.8,1},{"F","D","C","C+","B-","B","B+","A-","A","A+"}))))</f>
        <v/>
      </c>
      <c r="AK402" s="1" t="str">
        <f>IF(COUNT($A402)=0,"",IF(AI402="","--",IF(AI402="3E","3E",LOOKUP(AI402/AK$2,{0,0.4,0.45,0.5,0.55,0.6,0.65,0.7,0.75,0.8,1},{0,2,2.25,2.5,2.75,3,3.25,3.5,3.75,4}))))</f>
        <v/>
      </c>
      <c r="AL402" s="4" t="str">
        <f>IF(OR(COUNT($A402)=0,COUNT(B402:AK402)=0),"",IF(COUNTIF(B402:AK402,"3E")&gt;0,"3E",IF(DRAFT!$A404="R",TRUNC(SUMPRODUCT(RGP,RCP)/TCP,3),TRUNC((SUMPRODUCT(--(IMDGP&gt;0)*IMDGP,IMCP)+CEILING(DRAFT!$DB404*42,0.25))/TCP,3))))</f>
        <v/>
      </c>
      <c r="AM402" s="2" t="str">
        <f>IF(OR(COUNT($A402)=0,COUNT(B402:AK402)=0),"",IF(COUNTIF(B402:AK402,"3E")&gt;0,"3E",IF(DRAFT!$A404="R",SUMPRODUCT(--(RGP&gt;=2),RCP),SUMPRODUCT(--(IMDGP&gt;0),--(IMGP=0),IMCP)+DRAFT!$DC404)))</f>
        <v/>
      </c>
      <c r="AN402" s="67" t="str">
        <f>IF(AL402="3E","3E",IF(COUNT($A402)=0,"",IF(COUNT(AI402)=0,"--",ROUND(((CEILING(DRAFT!$CV404*38,0.25)+CEILING(DRAFT!$CX404*38,0.25)+CEILING(DRAFT!$CZ404*42,0.25)+CEILING($AL402*42,0.25))/160),2))))</f>
        <v/>
      </c>
      <c r="AO402" s="2" t="str">
        <f>IF(AN402="3E","3E",IF(COUNT($A402)=0,"",IF(COUNT(AN402)=0,"I",LOOKUP(AN402,{0,2,2.25,2.5,2.75,3,3.25,3.5,3.75,4},{"F","D","C","C+","B-","B","B+","A-","A","A+"}))))</f>
        <v/>
      </c>
      <c r="AP402" s="2" t="str">
        <f>IF(AN402="3E","3E",IF(OR(COUNT(A402)=0,COUNT(AN402)=0),"",DRAFT!CW404+DRAFT!CY404+DRAFT!DA404+N(TABULATION!AM402)))</f>
        <v/>
      </c>
      <c r="AQ402" s="2" t="str">
        <f>IF(OR(COUNT($A402)=0,COUNT(B402:AK402)=0),"",IF(COUNTIF(B402:AM402,"3E")&gt;0,"3E",IF(AND(DRAFT!$A404="IM",OR($AL402&gt;DRAFT!$DB404,$AM402&gt;DRAFT!$DC404)),"IMPROVED",IF(AND(DRAFT!$A404="IM",$AL402&lt;=DRAFT!$DB404,$AM402&lt;=DRAFT!$DC404),"NOT IMPROVED",IF(AND(DRAFT!CU404="S",AH402&gt;=2,AK402&gt;=2,AN402&gt;=2.5,AP402&gt;=144),"PASS","FAIL")))))</f>
        <v/>
      </c>
      <c r="AR402" s="2" t="str">
        <f t="shared" si="12"/>
        <v/>
      </c>
      <c r="AS402" s="2" t="str">
        <f t="shared" si="13"/>
        <v/>
      </c>
    </row>
    <row r="403" spans="1:45" ht="18.95" customHeight="1" x14ac:dyDescent="0.25">
      <c r="A403" s="3" t="str">
        <f>IF(DRAFT!$B405="","",DRAFT!$B405)</f>
        <v/>
      </c>
      <c r="B403" s="2" t="str">
        <f>IF(COUNT($A403)=0,"",IF($A403&lt;&gt;DRAFT!$B405,"ERR",IF(DRAFT!I405="3E","3E",IF(COUNT(DRAFT!E405,DRAFT!I405)&gt;0,DRAFT!J405,""))))</f>
        <v/>
      </c>
      <c r="C403" s="2" t="str">
        <f>IF(COUNT($A403)=0,"",IF(B403="3E","3E",IF(B403="","I",LOOKUP(B403/D$2,{0,0.4,0.45,0.5,0.55,0.6,0.65,0.7,0.75,0.8,1},{"F","D","C","C+","B-","B","B+","A-","A","A+"}))))</f>
        <v/>
      </c>
      <c r="D403" s="1" t="str">
        <f>IF(COUNT($A403)=0,"",IF(B403="","--",IF(B403="3E","3E",LOOKUP(B403/D$2,{0,0.4,0.45,0.5,0.55,0.6,0.65,0.7,0.75,0.8,1},{0,2,2.25,2.5,2.75,3,3.25,3.5,3.75,4}))))</f>
        <v/>
      </c>
      <c r="E403" s="2" t="str">
        <f>IF(COUNT($A403)=0,"",IF($A403&lt;&gt;DRAFT!$B405,"ERR",IF(DRAFT!R405="3E","3E",IF(COUNT(DRAFT!N405,DRAFT!R405)&gt;0,DRAFT!S405,""))))</f>
        <v/>
      </c>
      <c r="F403" s="2" t="str">
        <f>IF(COUNT($A403)=0,"",IF(E403="3E","3E",IF(E403="","I",LOOKUP(E403/G$2,{0,0.4,0.45,0.5,0.55,0.6,0.65,0.7,0.75,0.8,1},{"F","D","C","C+","B-","B","B+","A-","A","A+"}))))</f>
        <v/>
      </c>
      <c r="G403" s="1" t="str">
        <f>IF(COUNT($A403)=0,"",IF(E403="","--",IF(E403="3E","3E",LOOKUP(E403/G$2,{0,0.4,0.45,0.5,0.55,0.6,0.65,0.7,0.75,0.8,1},{0,2,2.25,2.5,2.75,3,3.25,3.5,3.75,4}))))</f>
        <v/>
      </c>
      <c r="H403" s="2" t="str">
        <f>IF(COUNT($A403)=0,"",IF($A403&lt;&gt;DRAFT!$B405,"ERR",IF(DRAFT!AA405="3E","3E",IF(COUNT(DRAFT!W405,DRAFT!AA405)&gt;0,DRAFT!AB405,""))))</f>
        <v/>
      </c>
      <c r="I403" s="2" t="str">
        <f>IF(COUNT($A403)=0,"",IF(H403="3E","3E",IF(H403="","I",LOOKUP(H403/J$2,{0,0.4,0.45,0.5,0.55,0.6,0.65,0.7,0.75,0.8,1},{"F","D","C","C+","B-","B","B+","A-","A","A+"}))))</f>
        <v/>
      </c>
      <c r="J403" s="1" t="str">
        <f>IF(COUNT($A403)=0,"",IF(H403="","--",IF(H403="3E","3E",LOOKUP(H403/J$2,{0,0.4,0.45,0.5,0.55,0.6,0.65,0.7,0.75,0.8,1},{0,2,2.25,2.5,2.75,3,3.25,3.5,3.75,4}))))</f>
        <v/>
      </c>
      <c r="K403" s="2" t="str">
        <f>IF(COUNT($A403)=0,"",IF($A403&lt;&gt;DRAFT!$B405,"ERR",IF(DRAFT!AJ405="3E","3E",IF(COUNT(DRAFT!AF405,DRAFT!AJ405)&gt;0,DRAFT!AK405,""))))</f>
        <v/>
      </c>
      <c r="L403" s="2" t="str">
        <f>IF(COUNT($A403)=0,"",IF(K403="3E","3E",IF(K403="","I",LOOKUP(K403/M$2,{0,0.4,0.45,0.5,0.55,0.6,0.65,0.7,0.75,0.8,1},{"F","D","C","C+","B-","B","B+","A-","A","A+"}))))</f>
        <v/>
      </c>
      <c r="M403" s="1" t="str">
        <f>IF(COUNT($A403)=0,"",IF(K403="","--",IF(K403="3E","3E",LOOKUP(K403/M$2,{0,0.4,0.45,0.5,0.55,0.6,0.65,0.7,0.75,0.8,1},{0,2,2.25,2.5,2.75,3,3.25,3.5,3.75,4}))))</f>
        <v/>
      </c>
      <c r="N403" s="2" t="str">
        <f>IF(COUNT($A403)=0,"",IF($A403&lt;&gt;DRAFT!$B405,"ERR",IF(DRAFT!AS405="3E","3E",IF(COUNT(DRAFT!AO405,DRAFT!AS405)&gt;0,DRAFT!AT405,""))))</f>
        <v/>
      </c>
      <c r="O403" s="2" t="str">
        <f>IF(COUNT($A403)=0,"",IF(N403="3E","3E",IF(N403="","I",LOOKUP(N403/P$2,{0,0.4,0.45,0.5,0.55,0.6,0.65,0.7,0.75,0.8,1},{"F","D","C","C+","B-","B","B+","A-","A","A+"}))))</f>
        <v/>
      </c>
      <c r="P403" s="1" t="str">
        <f>IF(COUNT($A403)=0,"",IF(N403="","--",IF(N403="3E","3E",LOOKUP(N403/P$2,{0,0.4,0.45,0.5,0.55,0.6,0.65,0.7,0.75,0.8,1},{0,2,2.25,2.5,2.75,3,3.25,3.5,3.75,4}))))</f>
        <v/>
      </c>
      <c r="Q403" s="2" t="str">
        <f>IF(COUNT($A403)=0,"",IF($A403&lt;&gt;DRAFT!$B405,"ERR",IF(DRAFT!BB405="3E","3E",IF(COUNT(DRAFT!AX405,DRAFT!BB405)&gt;0,DRAFT!BC405,""))))</f>
        <v/>
      </c>
      <c r="R403" s="2" t="str">
        <f>IF(COUNT($A403)=0,"",IF(Q403="3E","3E",IF(Q403="","I",LOOKUP(Q403/S$2,{0,0.4,0.45,0.5,0.55,0.6,0.65,0.7,0.75,0.8,1},{"F","D","C","C+","B-","B","B+","A-","A","A+"}))))</f>
        <v/>
      </c>
      <c r="S403" s="1" t="str">
        <f>IF(COUNT($A403)=0,"",IF(Q403="","--",IF(Q403="3E","3E",LOOKUP(Q403/S$2,{0,0.4,0.45,0.5,0.55,0.6,0.65,0.7,0.75,0.8,1},{0,2,2.25,2.5,2.75,3,3.25,3.5,3.75,4}))))</f>
        <v/>
      </c>
      <c r="T403" s="2" t="str">
        <f>IF(COUNT($A403)=0,"",IF($A403&lt;&gt;DRAFT!$B405,"ERR",IF(DRAFT!BK405="3E","3E",IF(COUNT(DRAFT!BG405,DRAFT!BK405)&gt;0,DRAFT!BL405,""))))</f>
        <v/>
      </c>
      <c r="U403" s="2" t="str">
        <f>IF(COUNT($A403)=0,"",IF(T403="3E","3E",IF(T403="","I",LOOKUP(T403/V$2,{0,0.4,0.45,0.5,0.55,0.6,0.65,0.7,0.75,0.8,1},{"F","D","C","C+","B-","B","B+","A-","A","A+"}))))</f>
        <v/>
      </c>
      <c r="V403" s="1" t="str">
        <f>IF(COUNT($A403)=0,"",IF(T403="","--",IF(T403="3E","3E",LOOKUP(T403/V$2,{0,0.4,0.45,0.5,0.55,0.6,0.65,0.7,0.75,0.8,1},{0,2,2.25,2.5,2.75,3,3.25,3.5,3.75,4}))))</f>
        <v/>
      </c>
      <c r="W403" s="2" t="str">
        <f>IF(COUNT($A403)=0,"",IF($A403&lt;&gt;DRAFT!$B405,"ERR",IF(DRAFT!BT405="3E","3E",IF(COUNT(DRAFT!BP405,DRAFT!BT405)&gt;0,DRAFT!BU405,""))))</f>
        <v/>
      </c>
      <c r="X403" s="2" t="str">
        <f>IF(COUNT($A403)=0,"",IF(W403="3E","3E",IF(W403="","I",LOOKUP(W403/Y$2,{0,0.4,0.45,0.5,0.55,0.6,0.65,0.7,0.75,0.8,1},{"F","D","C","C+","B-","B","B+","A-","A","A+"}))))</f>
        <v/>
      </c>
      <c r="Y403" s="1" t="str">
        <f>IF(COUNT($A403)=0,"",IF(W403="","--",IF(W403="3E","3E",LOOKUP(W403/Y$2,{0,0.4,0.45,0.5,0.55,0.6,0.65,0.7,0.75,0.8,1},{0,2,2.25,2.5,2.75,3,3.25,3.5,3.75,4}))))</f>
        <v/>
      </c>
      <c r="Z403" s="2" t="str">
        <f>IF(COUNT($A403)=0,"",IF($A403&lt;&gt;DRAFT!$B405,"ERR",IF(DRAFT!CC405="3E","3E",IF(COUNT(DRAFT!BY405,DRAFT!CC405)&gt;0,DRAFT!CD405,""))))</f>
        <v/>
      </c>
      <c r="AA403" s="2" t="str">
        <f>IF(COUNT($A403)=0,"",IF(Z403="3E","3E",IF(Z403="","I",LOOKUP(Z403/AB$2,{0,0.4,0.45,0.5,0.55,0.6,0.65,0.7,0.75,0.8,1},{"F","D","C","C+","B-","B","B+","A-","A","A+"}))))</f>
        <v/>
      </c>
      <c r="AB403" s="1" t="str">
        <f>IF(COUNT($A403)=0,"",IF(Z403="","--",IF(Z403="3E","3E",LOOKUP(Z403/AB$2,{0,0.4,0.45,0.5,0.55,0.6,0.65,0.7,0.75,0.8,1},{0,2,2.25,2.5,2.75,3,3.25,3.5,3.75,4}))))</f>
        <v/>
      </c>
      <c r="AC403" s="2" t="str">
        <f>IF(COUNT($A403)=0,"",IF($A403&lt;&gt;DRAFT!$B405,"ERR",IF(DRAFT!CF405&gt;0,DRAFT!CF405,"")))</f>
        <v/>
      </c>
      <c r="AD403" s="2" t="str">
        <f>IF(COUNT($A403)=0,"",IF(AC403="3E","3E",IF(AC403="","I",LOOKUP(AC403/AE$2,{0,0.4,0.45,0.5,0.55,0.6,0.65,0.7,0.75,0.8,1},{"F","D","C","C+","B-","B","B+","A-","A","A+"}))))</f>
        <v/>
      </c>
      <c r="AE403" s="1" t="str">
        <f>IF(COUNT($A403)=0,"",IF(AC403="","--",IF(AC403="3E","3E",LOOKUP(AC403/AE$2,{0,0.4,0.45,0.5,0.55,0.6,0.65,0.7,0.75,0.8,1},{0,2,2.25,2.5,2.75,3,3.25,3.5,3.75,4}))))</f>
        <v/>
      </c>
      <c r="AF403" s="2" t="str">
        <f>IF(COUNT($A403)=0,"",IF($A403&lt;&gt;DRAFT!$B405,"ERR",IF(DRAFT!CI405&gt;0,DRAFT!CK405,"")))</f>
        <v/>
      </c>
      <c r="AG403" s="2" t="str">
        <f>IF(COUNT($A403)=0,"",IF(AF403="3E","3E",IF(AF403="","I",LOOKUP(AF403/AH$2,{0,0.4,0.45,0.5,0.55,0.6,0.65,0.7,0.75,0.8,1},{"F","D","C","C+","B-","B","B+","A-","A","A+"}))))</f>
        <v/>
      </c>
      <c r="AH403" s="1" t="str">
        <f>IF(COUNT($A403)=0,"",IF(AF403="","--",IF(AF403="3E","3E",LOOKUP(AF403/AH$2,{0,0.4,0.45,0.5,0.55,0.6,0.65,0.7,0.75,0.8,1},{0,2,2.25,2.5,2.75,3,3.25,3.5,3.75,4}))))</f>
        <v/>
      </c>
      <c r="AI403" s="2" t="str">
        <f>IF($A403&lt;&gt;DRAFT!$B405,"ERR",IF(OR(COUNT($A403)=0,COUNT(DRAFT!CL405:CN405,DRAFT!CP405:CR405)=0),"",CEILING(SUM(DRAFT!CO405,DRAFT!CS405,DRAFT!CT405),1)))</f>
        <v/>
      </c>
      <c r="AJ403" s="2" t="str">
        <f>IF(COUNT($A403)=0,"",IF(AI403="3E","3E",IF(AI403="","I",LOOKUP(AI403/AK$2,{0,0.4,0.45,0.5,0.55,0.6,0.65,0.7,0.75,0.8,1},{"F","D","C","C+","B-","B","B+","A-","A","A+"}))))</f>
        <v/>
      </c>
      <c r="AK403" s="1" t="str">
        <f>IF(COUNT($A403)=0,"",IF(AI403="","--",IF(AI403="3E","3E",LOOKUP(AI403/AK$2,{0,0.4,0.45,0.5,0.55,0.6,0.65,0.7,0.75,0.8,1},{0,2,2.25,2.5,2.75,3,3.25,3.5,3.75,4}))))</f>
        <v/>
      </c>
      <c r="AL403" s="4" t="str">
        <f>IF(OR(COUNT($A403)=0,COUNT(B403:AK403)=0),"",IF(COUNTIF(B403:AK403,"3E")&gt;0,"3E",IF(DRAFT!$A405="R",TRUNC(SUMPRODUCT(RGP,RCP)/TCP,3),TRUNC((SUMPRODUCT(--(IMDGP&gt;0)*IMDGP,IMCP)+CEILING(DRAFT!$DB405*42,0.25))/TCP,3))))</f>
        <v/>
      </c>
      <c r="AM403" s="2" t="str">
        <f>IF(OR(COUNT($A403)=0,COUNT(B403:AK403)=0),"",IF(COUNTIF(B403:AK403,"3E")&gt;0,"3E",IF(DRAFT!$A405="R",SUMPRODUCT(--(RGP&gt;=2),RCP),SUMPRODUCT(--(IMDGP&gt;0),--(IMGP=0),IMCP)+DRAFT!$DC405)))</f>
        <v/>
      </c>
      <c r="AN403" s="67" t="str">
        <f>IF(AL403="3E","3E",IF(COUNT($A403)=0,"",IF(COUNT(AI403)=0,"--",ROUND(((CEILING(DRAFT!$CV405*38,0.25)+CEILING(DRAFT!$CX405*38,0.25)+CEILING(DRAFT!$CZ405*42,0.25)+CEILING($AL403*42,0.25))/160),2))))</f>
        <v/>
      </c>
      <c r="AO403" s="2" t="str">
        <f>IF(AN403="3E","3E",IF(COUNT($A403)=0,"",IF(COUNT(AN403)=0,"I",LOOKUP(AN403,{0,2,2.25,2.5,2.75,3,3.25,3.5,3.75,4},{"F","D","C","C+","B-","B","B+","A-","A","A+"}))))</f>
        <v/>
      </c>
      <c r="AP403" s="2" t="str">
        <f>IF(AN403="3E","3E",IF(OR(COUNT(A403)=0,COUNT(AN403)=0),"",DRAFT!CW405+DRAFT!CY405+DRAFT!DA405+N(TABULATION!AM403)))</f>
        <v/>
      </c>
      <c r="AQ403" s="2" t="str">
        <f>IF(OR(COUNT($A403)=0,COUNT(B403:AK403)=0),"",IF(COUNTIF(B403:AM403,"3E")&gt;0,"3E",IF(AND(DRAFT!$A405="IM",OR($AL403&gt;DRAFT!$DB405,$AM403&gt;DRAFT!$DC405)),"IMPROVED",IF(AND(DRAFT!$A405="IM",$AL403&lt;=DRAFT!$DB405,$AM403&lt;=DRAFT!$DC405),"NOT IMPROVED",IF(AND(DRAFT!CU405="S",AH403&gt;=2,AK403&gt;=2,AN403&gt;=2.5,AP403&gt;=144),"PASS","FAIL")))))</f>
        <v/>
      </c>
      <c r="AR403" s="2" t="str">
        <f t="shared" si="12"/>
        <v/>
      </c>
      <c r="AS403" s="2" t="str">
        <f t="shared" si="13"/>
        <v/>
      </c>
    </row>
    <row r="404" spans="1:45" ht="18.95" customHeight="1" x14ac:dyDescent="0.25">
      <c r="A404" s="3" t="str">
        <f>IF(DRAFT!$B406="","",DRAFT!$B406)</f>
        <v/>
      </c>
      <c r="B404" s="2" t="str">
        <f>IF(COUNT($A404)=0,"",IF($A404&lt;&gt;DRAFT!$B406,"ERR",IF(DRAFT!I406="3E","3E",IF(COUNT(DRAFT!E406,DRAFT!I406)&gt;0,DRAFT!J406,""))))</f>
        <v/>
      </c>
      <c r="C404" s="2" t="str">
        <f>IF(COUNT($A404)=0,"",IF(B404="3E","3E",IF(B404="","I",LOOKUP(B404/D$2,{0,0.4,0.45,0.5,0.55,0.6,0.65,0.7,0.75,0.8,1},{"F","D","C","C+","B-","B","B+","A-","A","A+"}))))</f>
        <v/>
      </c>
      <c r="D404" s="1" t="str">
        <f>IF(COUNT($A404)=0,"",IF(B404="","--",IF(B404="3E","3E",LOOKUP(B404/D$2,{0,0.4,0.45,0.5,0.55,0.6,0.65,0.7,0.75,0.8,1},{0,2,2.25,2.5,2.75,3,3.25,3.5,3.75,4}))))</f>
        <v/>
      </c>
      <c r="E404" s="2" t="str">
        <f>IF(COUNT($A404)=0,"",IF($A404&lt;&gt;DRAFT!$B406,"ERR",IF(DRAFT!R406="3E","3E",IF(COUNT(DRAFT!N406,DRAFT!R406)&gt;0,DRAFT!S406,""))))</f>
        <v/>
      </c>
      <c r="F404" s="2" t="str">
        <f>IF(COUNT($A404)=0,"",IF(E404="3E","3E",IF(E404="","I",LOOKUP(E404/G$2,{0,0.4,0.45,0.5,0.55,0.6,0.65,0.7,0.75,0.8,1},{"F","D","C","C+","B-","B","B+","A-","A","A+"}))))</f>
        <v/>
      </c>
      <c r="G404" s="1" t="str">
        <f>IF(COUNT($A404)=0,"",IF(E404="","--",IF(E404="3E","3E",LOOKUP(E404/G$2,{0,0.4,0.45,0.5,0.55,0.6,0.65,0.7,0.75,0.8,1},{0,2,2.25,2.5,2.75,3,3.25,3.5,3.75,4}))))</f>
        <v/>
      </c>
      <c r="H404" s="2" t="str">
        <f>IF(COUNT($A404)=0,"",IF($A404&lt;&gt;DRAFT!$B406,"ERR",IF(DRAFT!AA406="3E","3E",IF(COUNT(DRAFT!W406,DRAFT!AA406)&gt;0,DRAFT!AB406,""))))</f>
        <v/>
      </c>
      <c r="I404" s="2" t="str">
        <f>IF(COUNT($A404)=0,"",IF(H404="3E","3E",IF(H404="","I",LOOKUP(H404/J$2,{0,0.4,0.45,0.5,0.55,0.6,0.65,0.7,0.75,0.8,1},{"F","D","C","C+","B-","B","B+","A-","A","A+"}))))</f>
        <v/>
      </c>
      <c r="J404" s="1" t="str">
        <f>IF(COUNT($A404)=0,"",IF(H404="","--",IF(H404="3E","3E",LOOKUP(H404/J$2,{0,0.4,0.45,0.5,0.55,0.6,0.65,0.7,0.75,0.8,1},{0,2,2.25,2.5,2.75,3,3.25,3.5,3.75,4}))))</f>
        <v/>
      </c>
      <c r="K404" s="2" t="str">
        <f>IF(COUNT($A404)=0,"",IF($A404&lt;&gt;DRAFT!$B406,"ERR",IF(DRAFT!AJ406="3E","3E",IF(COUNT(DRAFT!AF406,DRAFT!AJ406)&gt;0,DRAFT!AK406,""))))</f>
        <v/>
      </c>
      <c r="L404" s="2" t="str">
        <f>IF(COUNT($A404)=0,"",IF(K404="3E","3E",IF(K404="","I",LOOKUP(K404/M$2,{0,0.4,0.45,0.5,0.55,0.6,0.65,0.7,0.75,0.8,1},{"F","D","C","C+","B-","B","B+","A-","A","A+"}))))</f>
        <v/>
      </c>
      <c r="M404" s="1" t="str">
        <f>IF(COUNT($A404)=0,"",IF(K404="","--",IF(K404="3E","3E",LOOKUP(K404/M$2,{0,0.4,0.45,0.5,0.55,0.6,0.65,0.7,0.75,0.8,1},{0,2,2.25,2.5,2.75,3,3.25,3.5,3.75,4}))))</f>
        <v/>
      </c>
      <c r="N404" s="2" t="str">
        <f>IF(COUNT($A404)=0,"",IF($A404&lt;&gt;DRAFT!$B406,"ERR",IF(DRAFT!AS406="3E","3E",IF(COUNT(DRAFT!AO406,DRAFT!AS406)&gt;0,DRAFT!AT406,""))))</f>
        <v/>
      </c>
      <c r="O404" s="2" t="str">
        <f>IF(COUNT($A404)=0,"",IF(N404="3E","3E",IF(N404="","I",LOOKUP(N404/P$2,{0,0.4,0.45,0.5,0.55,0.6,0.65,0.7,0.75,0.8,1},{"F","D","C","C+","B-","B","B+","A-","A","A+"}))))</f>
        <v/>
      </c>
      <c r="P404" s="1" t="str">
        <f>IF(COUNT($A404)=0,"",IF(N404="","--",IF(N404="3E","3E",LOOKUP(N404/P$2,{0,0.4,0.45,0.5,0.55,0.6,0.65,0.7,0.75,0.8,1},{0,2,2.25,2.5,2.75,3,3.25,3.5,3.75,4}))))</f>
        <v/>
      </c>
      <c r="Q404" s="2" t="str">
        <f>IF(COUNT($A404)=0,"",IF($A404&lt;&gt;DRAFT!$B406,"ERR",IF(DRAFT!BB406="3E","3E",IF(COUNT(DRAFT!AX406,DRAFT!BB406)&gt;0,DRAFT!BC406,""))))</f>
        <v/>
      </c>
      <c r="R404" s="2" t="str">
        <f>IF(COUNT($A404)=0,"",IF(Q404="3E","3E",IF(Q404="","I",LOOKUP(Q404/S$2,{0,0.4,0.45,0.5,0.55,0.6,0.65,0.7,0.75,0.8,1},{"F","D","C","C+","B-","B","B+","A-","A","A+"}))))</f>
        <v/>
      </c>
      <c r="S404" s="1" t="str">
        <f>IF(COUNT($A404)=0,"",IF(Q404="","--",IF(Q404="3E","3E",LOOKUP(Q404/S$2,{0,0.4,0.45,0.5,0.55,0.6,0.65,0.7,0.75,0.8,1},{0,2,2.25,2.5,2.75,3,3.25,3.5,3.75,4}))))</f>
        <v/>
      </c>
      <c r="T404" s="2" t="str">
        <f>IF(COUNT($A404)=0,"",IF($A404&lt;&gt;DRAFT!$B406,"ERR",IF(DRAFT!BK406="3E","3E",IF(COUNT(DRAFT!BG406,DRAFT!BK406)&gt;0,DRAFT!BL406,""))))</f>
        <v/>
      </c>
      <c r="U404" s="2" t="str">
        <f>IF(COUNT($A404)=0,"",IF(T404="3E","3E",IF(T404="","I",LOOKUP(T404/V$2,{0,0.4,0.45,0.5,0.55,0.6,0.65,0.7,0.75,0.8,1},{"F","D","C","C+","B-","B","B+","A-","A","A+"}))))</f>
        <v/>
      </c>
      <c r="V404" s="1" t="str">
        <f>IF(COUNT($A404)=0,"",IF(T404="","--",IF(T404="3E","3E",LOOKUP(T404/V$2,{0,0.4,0.45,0.5,0.55,0.6,0.65,0.7,0.75,0.8,1},{0,2,2.25,2.5,2.75,3,3.25,3.5,3.75,4}))))</f>
        <v/>
      </c>
      <c r="W404" s="2" t="str">
        <f>IF(COUNT($A404)=0,"",IF($A404&lt;&gt;DRAFT!$B406,"ERR",IF(DRAFT!BT406="3E","3E",IF(COUNT(DRAFT!BP406,DRAFT!BT406)&gt;0,DRAFT!BU406,""))))</f>
        <v/>
      </c>
      <c r="X404" s="2" t="str">
        <f>IF(COUNT($A404)=0,"",IF(W404="3E","3E",IF(W404="","I",LOOKUP(W404/Y$2,{0,0.4,0.45,0.5,0.55,0.6,0.65,0.7,0.75,0.8,1},{"F","D","C","C+","B-","B","B+","A-","A","A+"}))))</f>
        <v/>
      </c>
      <c r="Y404" s="1" t="str">
        <f>IF(COUNT($A404)=0,"",IF(W404="","--",IF(W404="3E","3E",LOOKUP(W404/Y$2,{0,0.4,0.45,0.5,0.55,0.6,0.65,0.7,0.75,0.8,1},{0,2,2.25,2.5,2.75,3,3.25,3.5,3.75,4}))))</f>
        <v/>
      </c>
      <c r="Z404" s="2" t="str">
        <f>IF(COUNT($A404)=0,"",IF($A404&lt;&gt;DRAFT!$B406,"ERR",IF(DRAFT!CC406="3E","3E",IF(COUNT(DRAFT!BY406,DRAFT!CC406)&gt;0,DRAFT!CD406,""))))</f>
        <v/>
      </c>
      <c r="AA404" s="2" t="str">
        <f>IF(COUNT($A404)=0,"",IF(Z404="3E","3E",IF(Z404="","I",LOOKUP(Z404/AB$2,{0,0.4,0.45,0.5,0.55,0.6,0.65,0.7,0.75,0.8,1},{"F","D","C","C+","B-","B","B+","A-","A","A+"}))))</f>
        <v/>
      </c>
      <c r="AB404" s="1" t="str">
        <f>IF(COUNT($A404)=0,"",IF(Z404="","--",IF(Z404="3E","3E",LOOKUP(Z404/AB$2,{0,0.4,0.45,0.5,0.55,0.6,0.65,0.7,0.75,0.8,1},{0,2,2.25,2.5,2.75,3,3.25,3.5,3.75,4}))))</f>
        <v/>
      </c>
      <c r="AC404" s="2" t="str">
        <f>IF(COUNT($A404)=0,"",IF($A404&lt;&gt;DRAFT!$B406,"ERR",IF(DRAFT!CF406&gt;0,DRAFT!CF406,"")))</f>
        <v/>
      </c>
      <c r="AD404" s="2" t="str">
        <f>IF(COUNT($A404)=0,"",IF(AC404="3E","3E",IF(AC404="","I",LOOKUP(AC404/AE$2,{0,0.4,0.45,0.5,0.55,0.6,0.65,0.7,0.75,0.8,1},{"F","D","C","C+","B-","B","B+","A-","A","A+"}))))</f>
        <v/>
      </c>
      <c r="AE404" s="1" t="str">
        <f>IF(COUNT($A404)=0,"",IF(AC404="","--",IF(AC404="3E","3E",LOOKUP(AC404/AE$2,{0,0.4,0.45,0.5,0.55,0.6,0.65,0.7,0.75,0.8,1},{0,2,2.25,2.5,2.75,3,3.25,3.5,3.75,4}))))</f>
        <v/>
      </c>
      <c r="AF404" s="2" t="str">
        <f>IF(COUNT($A404)=0,"",IF($A404&lt;&gt;DRAFT!$B406,"ERR",IF(DRAFT!CI406&gt;0,DRAFT!CK406,"")))</f>
        <v/>
      </c>
      <c r="AG404" s="2" t="str">
        <f>IF(COUNT($A404)=0,"",IF(AF404="3E","3E",IF(AF404="","I",LOOKUP(AF404/AH$2,{0,0.4,0.45,0.5,0.55,0.6,0.65,0.7,0.75,0.8,1},{"F","D","C","C+","B-","B","B+","A-","A","A+"}))))</f>
        <v/>
      </c>
      <c r="AH404" s="1" t="str">
        <f>IF(COUNT($A404)=0,"",IF(AF404="","--",IF(AF404="3E","3E",LOOKUP(AF404/AH$2,{0,0.4,0.45,0.5,0.55,0.6,0.65,0.7,0.75,0.8,1},{0,2,2.25,2.5,2.75,3,3.25,3.5,3.75,4}))))</f>
        <v/>
      </c>
      <c r="AI404" s="2" t="str">
        <f>IF($A404&lt;&gt;DRAFT!$B406,"ERR",IF(OR(COUNT($A404)=0,COUNT(DRAFT!CL406:CN406,DRAFT!CP406:CR406)=0),"",CEILING(SUM(DRAFT!CO406,DRAFT!CS406,DRAFT!CT406),1)))</f>
        <v/>
      </c>
      <c r="AJ404" s="2" t="str">
        <f>IF(COUNT($A404)=0,"",IF(AI404="3E","3E",IF(AI404="","I",LOOKUP(AI404/AK$2,{0,0.4,0.45,0.5,0.55,0.6,0.65,0.7,0.75,0.8,1},{"F","D","C","C+","B-","B","B+","A-","A","A+"}))))</f>
        <v/>
      </c>
      <c r="AK404" s="1" t="str">
        <f>IF(COUNT($A404)=0,"",IF(AI404="","--",IF(AI404="3E","3E",LOOKUP(AI404/AK$2,{0,0.4,0.45,0.5,0.55,0.6,0.65,0.7,0.75,0.8,1},{0,2,2.25,2.5,2.75,3,3.25,3.5,3.75,4}))))</f>
        <v/>
      </c>
      <c r="AL404" s="4" t="str">
        <f>IF(OR(COUNT($A404)=0,COUNT(B404:AK404)=0),"",IF(COUNTIF(B404:AK404,"3E")&gt;0,"3E",IF(DRAFT!$A406="R",TRUNC(SUMPRODUCT(RGP,RCP)/TCP,3),TRUNC((SUMPRODUCT(--(IMDGP&gt;0)*IMDGP,IMCP)+CEILING(DRAFT!$DB406*42,0.25))/TCP,3))))</f>
        <v/>
      </c>
      <c r="AM404" s="2" t="str">
        <f>IF(OR(COUNT($A404)=0,COUNT(B404:AK404)=0),"",IF(COUNTIF(B404:AK404,"3E")&gt;0,"3E",IF(DRAFT!$A406="R",SUMPRODUCT(--(RGP&gt;=2),RCP),SUMPRODUCT(--(IMDGP&gt;0),--(IMGP=0),IMCP)+DRAFT!$DC406)))</f>
        <v/>
      </c>
      <c r="AN404" s="67" t="str">
        <f>IF(AL404="3E","3E",IF(COUNT($A404)=0,"",IF(COUNT(AI404)=0,"--",ROUND(((CEILING(DRAFT!$CV406*38,0.25)+CEILING(DRAFT!$CX406*38,0.25)+CEILING(DRAFT!$CZ406*42,0.25)+CEILING($AL404*42,0.25))/160),2))))</f>
        <v/>
      </c>
      <c r="AO404" s="2" t="str">
        <f>IF(AN404="3E","3E",IF(COUNT($A404)=0,"",IF(COUNT(AN404)=0,"I",LOOKUP(AN404,{0,2,2.25,2.5,2.75,3,3.25,3.5,3.75,4},{"F","D","C","C+","B-","B","B+","A-","A","A+"}))))</f>
        <v/>
      </c>
      <c r="AP404" s="2" t="str">
        <f>IF(AN404="3E","3E",IF(OR(COUNT(A404)=0,COUNT(AN404)=0),"",DRAFT!CW406+DRAFT!CY406+DRAFT!DA406+N(TABULATION!AM404)))</f>
        <v/>
      </c>
      <c r="AQ404" s="2" t="str">
        <f>IF(OR(COUNT($A404)=0,COUNT(B404:AK404)=0),"",IF(COUNTIF(B404:AM404,"3E")&gt;0,"3E",IF(AND(DRAFT!$A406="IM",OR($AL404&gt;DRAFT!$DB406,$AM404&gt;DRAFT!$DC406)),"IMPROVED",IF(AND(DRAFT!$A406="IM",$AL404&lt;=DRAFT!$DB406,$AM404&lt;=DRAFT!$DC406),"NOT IMPROVED",IF(AND(DRAFT!CU406="S",AH404&gt;=2,AK404&gt;=2,AN404&gt;=2.5,AP404&gt;=144),"PASS","FAIL")))))</f>
        <v/>
      </c>
      <c r="AR404" s="2" t="str">
        <f t="shared" si="12"/>
        <v/>
      </c>
      <c r="AS404" s="2" t="str">
        <f t="shared" si="13"/>
        <v/>
      </c>
    </row>
    <row r="405" spans="1:45" ht="18.95" customHeight="1" x14ac:dyDescent="0.25">
      <c r="A405" s="3" t="str">
        <f>IF(DRAFT!$B407="","",DRAFT!$B407)</f>
        <v/>
      </c>
      <c r="B405" s="2" t="str">
        <f>IF(COUNT($A405)=0,"",IF($A405&lt;&gt;DRAFT!$B407,"ERR",IF(DRAFT!I407="3E","3E",IF(COUNT(DRAFT!E407,DRAFT!I407)&gt;0,DRAFT!J407,""))))</f>
        <v/>
      </c>
      <c r="C405" s="2" t="str">
        <f>IF(COUNT($A405)=0,"",IF(B405="3E","3E",IF(B405="","I",LOOKUP(B405/D$2,{0,0.4,0.45,0.5,0.55,0.6,0.65,0.7,0.75,0.8,1},{"F","D","C","C+","B-","B","B+","A-","A","A+"}))))</f>
        <v/>
      </c>
      <c r="D405" s="1" t="str">
        <f>IF(COUNT($A405)=0,"",IF(B405="","--",IF(B405="3E","3E",LOOKUP(B405/D$2,{0,0.4,0.45,0.5,0.55,0.6,0.65,0.7,0.75,0.8,1},{0,2,2.25,2.5,2.75,3,3.25,3.5,3.75,4}))))</f>
        <v/>
      </c>
      <c r="E405" s="2" t="str">
        <f>IF(COUNT($A405)=0,"",IF($A405&lt;&gt;DRAFT!$B407,"ERR",IF(DRAFT!R407="3E","3E",IF(COUNT(DRAFT!N407,DRAFT!R407)&gt;0,DRAFT!S407,""))))</f>
        <v/>
      </c>
      <c r="F405" s="2" t="str">
        <f>IF(COUNT($A405)=0,"",IF(E405="3E","3E",IF(E405="","I",LOOKUP(E405/G$2,{0,0.4,0.45,0.5,0.55,0.6,0.65,0.7,0.75,0.8,1},{"F","D","C","C+","B-","B","B+","A-","A","A+"}))))</f>
        <v/>
      </c>
      <c r="G405" s="1" t="str">
        <f>IF(COUNT($A405)=0,"",IF(E405="","--",IF(E405="3E","3E",LOOKUP(E405/G$2,{0,0.4,0.45,0.5,0.55,0.6,0.65,0.7,0.75,0.8,1},{0,2,2.25,2.5,2.75,3,3.25,3.5,3.75,4}))))</f>
        <v/>
      </c>
      <c r="H405" s="2" t="str">
        <f>IF(COUNT($A405)=0,"",IF($A405&lt;&gt;DRAFT!$B407,"ERR",IF(DRAFT!AA407="3E","3E",IF(COUNT(DRAFT!W407,DRAFT!AA407)&gt;0,DRAFT!AB407,""))))</f>
        <v/>
      </c>
      <c r="I405" s="2" t="str">
        <f>IF(COUNT($A405)=0,"",IF(H405="3E","3E",IF(H405="","I",LOOKUP(H405/J$2,{0,0.4,0.45,0.5,0.55,0.6,0.65,0.7,0.75,0.8,1},{"F","D","C","C+","B-","B","B+","A-","A","A+"}))))</f>
        <v/>
      </c>
      <c r="J405" s="1" t="str">
        <f>IF(COUNT($A405)=0,"",IF(H405="","--",IF(H405="3E","3E",LOOKUP(H405/J$2,{0,0.4,0.45,0.5,0.55,0.6,0.65,0.7,0.75,0.8,1},{0,2,2.25,2.5,2.75,3,3.25,3.5,3.75,4}))))</f>
        <v/>
      </c>
      <c r="K405" s="2" t="str">
        <f>IF(COUNT($A405)=0,"",IF($A405&lt;&gt;DRAFT!$B407,"ERR",IF(DRAFT!AJ407="3E","3E",IF(COUNT(DRAFT!AF407,DRAFT!AJ407)&gt;0,DRAFT!AK407,""))))</f>
        <v/>
      </c>
      <c r="L405" s="2" t="str">
        <f>IF(COUNT($A405)=0,"",IF(K405="3E","3E",IF(K405="","I",LOOKUP(K405/M$2,{0,0.4,0.45,0.5,0.55,0.6,0.65,0.7,0.75,0.8,1},{"F","D","C","C+","B-","B","B+","A-","A","A+"}))))</f>
        <v/>
      </c>
      <c r="M405" s="1" t="str">
        <f>IF(COUNT($A405)=0,"",IF(K405="","--",IF(K405="3E","3E",LOOKUP(K405/M$2,{0,0.4,0.45,0.5,0.55,0.6,0.65,0.7,0.75,0.8,1},{0,2,2.25,2.5,2.75,3,3.25,3.5,3.75,4}))))</f>
        <v/>
      </c>
      <c r="N405" s="2" t="str">
        <f>IF(COUNT($A405)=0,"",IF($A405&lt;&gt;DRAFT!$B407,"ERR",IF(DRAFT!AS407="3E","3E",IF(COUNT(DRAFT!AO407,DRAFT!AS407)&gt;0,DRAFT!AT407,""))))</f>
        <v/>
      </c>
      <c r="O405" s="2" t="str">
        <f>IF(COUNT($A405)=0,"",IF(N405="3E","3E",IF(N405="","I",LOOKUP(N405/P$2,{0,0.4,0.45,0.5,0.55,0.6,0.65,0.7,0.75,0.8,1},{"F","D","C","C+","B-","B","B+","A-","A","A+"}))))</f>
        <v/>
      </c>
      <c r="P405" s="1" t="str">
        <f>IF(COUNT($A405)=0,"",IF(N405="","--",IF(N405="3E","3E",LOOKUP(N405/P$2,{0,0.4,0.45,0.5,0.55,0.6,0.65,0.7,0.75,0.8,1},{0,2,2.25,2.5,2.75,3,3.25,3.5,3.75,4}))))</f>
        <v/>
      </c>
      <c r="Q405" s="2" t="str">
        <f>IF(COUNT($A405)=0,"",IF($A405&lt;&gt;DRAFT!$B407,"ERR",IF(DRAFT!BB407="3E","3E",IF(COUNT(DRAFT!AX407,DRAFT!BB407)&gt;0,DRAFT!BC407,""))))</f>
        <v/>
      </c>
      <c r="R405" s="2" t="str">
        <f>IF(COUNT($A405)=0,"",IF(Q405="3E","3E",IF(Q405="","I",LOOKUP(Q405/S$2,{0,0.4,0.45,0.5,0.55,0.6,0.65,0.7,0.75,0.8,1},{"F","D","C","C+","B-","B","B+","A-","A","A+"}))))</f>
        <v/>
      </c>
      <c r="S405" s="1" t="str">
        <f>IF(COUNT($A405)=0,"",IF(Q405="","--",IF(Q405="3E","3E",LOOKUP(Q405/S$2,{0,0.4,0.45,0.5,0.55,0.6,0.65,0.7,0.75,0.8,1},{0,2,2.25,2.5,2.75,3,3.25,3.5,3.75,4}))))</f>
        <v/>
      </c>
      <c r="T405" s="2" t="str">
        <f>IF(COUNT($A405)=0,"",IF($A405&lt;&gt;DRAFT!$B407,"ERR",IF(DRAFT!BK407="3E","3E",IF(COUNT(DRAFT!BG407,DRAFT!BK407)&gt;0,DRAFT!BL407,""))))</f>
        <v/>
      </c>
      <c r="U405" s="2" t="str">
        <f>IF(COUNT($A405)=0,"",IF(T405="3E","3E",IF(T405="","I",LOOKUP(T405/V$2,{0,0.4,0.45,0.5,0.55,0.6,0.65,0.7,0.75,0.8,1},{"F","D","C","C+","B-","B","B+","A-","A","A+"}))))</f>
        <v/>
      </c>
      <c r="V405" s="1" t="str">
        <f>IF(COUNT($A405)=0,"",IF(T405="","--",IF(T405="3E","3E",LOOKUP(T405/V$2,{0,0.4,0.45,0.5,0.55,0.6,0.65,0.7,0.75,0.8,1},{0,2,2.25,2.5,2.75,3,3.25,3.5,3.75,4}))))</f>
        <v/>
      </c>
      <c r="W405" s="2" t="str">
        <f>IF(COUNT($A405)=0,"",IF($A405&lt;&gt;DRAFT!$B407,"ERR",IF(DRAFT!BT407="3E","3E",IF(COUNT(DRAFT!BP407,DRAFT!BT407)&gt;0,DRAFT!BU407,""))))</f>
        <v/>
      </c>
      <c r="X405" s="2" t="str">
        <f>IF(COUNT($A405)=0,"",IF(W405="3E","3E",IF(W405="","I",LOOKUP(W405/Y$2,{0,0.4,0.45,0.5,0.55,0.6,0.65,0.7,0.75,0.8,1},{"F","D","C","C+","B-","B","B+","A-","A","A+"}))))</f>
        <v/>
      </c>
      <c r="Y405" s="1" t="str">
        <f>IF(COUNT($A405)=0,"",IF(W405="","--",IF(W405="3E","3E",LOOKUP(W405/Y$2,{0,0.4,0.45,0.5,0.55,0.6,0.65,0.7,0.75,0.8,1},{0,2,2.25,2.5,2.75,3,3.25,3.5,3.75,4}))))</f>
        <v/>
      </c>
      <c r="Z405" s="2" t="str">
        <f>IF(COUNT($A405)=0,"",IF($A405&lt;&gt;DRAFT!$B407,"ERR",IF(DRAFT!CC407="3E","3E",IF(COUNT(DRAFT!BY407,DRAFT!CC407)&gt;0,DRAFT!CD407,""))))</f>
        <v/>
      </c>
      <c r="AA405" s="2" t="str">
        <f>IF(COUNT($A405)=0,"",IF(Z405="3E","3E",IF(Z405="","I",LOOKUP(Z405/AB$2,{0,0.4,0.45,0.5,0.55,0.6,0.65,0.7,0.75,0.8,1},{"F","D","C","C+","B-","B","B+","A-","A","A+"}))))</f>
        <v/>
      </c>
      <c r="AB405" s="1" t="str">
        <f>IF(COUNT($A405)=0,"",IF(Z405="","--",IF(Z405="3E","3E",LOOKUP(Z405/AB$2,{0,0.4,0.45,0.5,0.55,0.6,0.65,0.7,0.75,0.8,1},{0,2,2.25,2.5,2.75,3,3.25,3.5,3.75,4}))))</f>
        <v/>
      </c>
      <c r="AC405" s="2" t="str">
        <f>IF(COUNT($A405)=0,"",IF($A405&lt;&gt;DRAFT!$B407,"ERR",IF(DRAFT!CF407&gt;0,DRAFT!CF407,"")))</f>
        <v/>
      </c>
      <c r="AD405" s="2" t="str">
        <f>IF(COUNT($A405)=0,"",IF(AC405="3E","3E",IF(AC405="","I",LOOKUP(AC405/AE$2,{0,0.4,0.45,0.5,0.55,0.6,0.65,0.7,0.75,0.8,1},{"F","D","C","C+","B-","B","B+","A-","A","A+"}))))</f>
        <v/>
      </c>
      <c r="AE405" s="1" t="str">
        <f>IF(COUNT($A405)=0,"",IF(AC405="","--",IF(AC405="3E","3E",LOOKUP(AC405/AE$2,{0,0.4,0.45,0.5,0.55,0.6,0.65,0.7,0.75,0.8,1},{0,2,2.25,2.5,2.75,3,3.25,3.5,3.75,4}))))</f>
        <v/>
      </c>
      <c r="AF405" s="2" t="str">
        <f>IF(COUNT($A405)=0,"",IF($A405&lt;&gt;DRAFT!$B407,"ERR",IF(DRAFT!CI407&gt;0,DRAFT!CK407,"")))</f>
        <v/>
      </c>
      <c r="AG405" s="2" t="str">
        <f>IF(COUNT($A405)=0,"",IF(AF405="3E","3E",IF(AF405="","I",LOOKUP(AF405/AH$2,{0,0.4,0.45,0.5,0.55,0.6,0.65,0.7,0.75,0.8,1},{"F","D","C","C+","B-","B","B+","A-","A","A+"}))))</f>
        <v/>
      </c>
      <c r="AH405" s="1" t="str">
        <f>IF(COUNT($A405)=0,"",IF(AF405="","--",IF(AF405="3E","3E",LOOKUP(AF405/AH$2,{0,0.4,0.45,0.5,0.55,0.6,0.65,0.7,0.75,0.8,1},{0,2,2.25,2.5,2.75,3,3.25,3.5,3.75,4}))))</f>
        <v/>
      </c>
      <c r="AI405" s="2" t="str">
        <f>IF($A405&lt;&gt;DRAFT!$B407,"ERR",IF(OR(COUNT($A405)=0,COUNT(DRAFT!CL407:CN407,DRAFT!CP407:CR407)=0),"",CEILING(SUM(DRAFT!CO407,DRAFT!CS407,DRAFT!CT407),1)))</f>
        <v/>
      </c>
      <c r="AJ405" s="2" t="str">
        <f>IF(COUNT($A405)=0,"",IF(AI405="3E","3E",IF(AI405="","I",LOOKUP(AI405/AK$2,{0,0.4,0.45,0.5,0.55,0.6,0.65,0.7,0.75,0.8,1},{"F","D","C","C+","B-","B","B+","A-","A","A+"}))))</f>
        <v/>
      </c>
      <c r="AK405" s="1" t="str">
        <f>IF(COUNT($A405)=0,"",IF(AI405="","--",IF(AI405="3E","3E",LOOKUP(AI405/AK$2,{0,0.4,0.45,0.5,0.55,0.6,0.65,0.7,0.75,0.8,1},{0,2,2.25,2.5,2.75,3,3.25,3.5,3.75,4}))))</f>
        <v/>
      </c>
      <c r="AL405" s="4" t="str">
        <f>IF(OR(COUNT($A405)=0,COUNT(B405:AK405)=0),"",IF(COUNTIF(B405:AK405,"3E")&gt;0,"3E",IF(DRAFT!$A407="R",TRUNC(SUMPRODUCT(RGP,RCP)/TCP,3),TRUNC((SUMPRODUCT(--(IMDGP&gt;0)*IMDGP,IMCP)+CEILING(DRAFT!$DB407*42,0.25))/TCP,3))))</f>
        <v/>
      </c>
      <c r="AM405" s="2" t="str">
        <f>IF(OR(COUNT($A405)=0,COUNT(B405:AK405)=0),"",IF(COUNTIF(B405:AK405,"3E")&gt;0,"3E",IF(DRAFT!$A407="R",SUMPRODUCT(--(RGP&gt;=2),RCP),SUMPRODUCT(--(IMDGP&gt;0),--(IMGP=0),IMCP)+DRAFT!$DC407)))</f>
        <v/>
      </c>
      <c r="AN405" s="67" t="str">
        <f>IF(AL405="3E","3E",IF(COUNT($A405)=0,"",IF(COUNT(AI405)=0,"--",ROUND(((CEILING(DRAFT!$CV407*38,0.25)+CEILING(DRAFT!$CX407*38,0.25)+CEILING(DRAFT!$CZ407*42,0.25)+CEILING($AL405*42,0.25))/160),2))))</f>
        <v/>
      </c>
      <c r="AO405" s="2" t="str">
        <f>IF(AN405="3E","3E",IF(COUNT($A405)=0,"",IF(COUNT(AN405)=0,"I",LOOKUP(AN405,{0,2,2.25,2.5,2.75,3,3.25,3.5,3.75,4},{"F","D","C","C+","B-","B","B+","A-","A","A+"}))))</f>
        <v/>
      </c>
      <c r="AP405" s="2" t="str">
        <f>IF(AN405="3E","3E",IF(OR(COUNT(A405)=0,COUNT(AN405)=0),"",DRAFT!CW407+DRAFT!CY407+DRAFT!DA407+N(TABULATION!AM405)))</f>
        <v/>
      </c>
      <c r="AQ405" s="2" t="str">
        <f>IF(OR(COUNT($A405)=0,COUNT(B405:AK405)=0),"",IF(COUNTIF(B405:AM405,"3E")&gt;0,"3E",IF(AND(DRAFT!$A407="IM",OR($AL405&gt;DRAFT!$DB407,$AM405&gt;DRAFT!$DC407)),"IMPROVED",IF(AND(DRAFT!$A407="IM",$AL405&lt;=DRAFT!$DB407,$AM405&lt;=DRAFT!$DC407),"NOT IMPROVED",IF(AND(DRAFT!CU407="S",AH405&gt;=2,AK405&gt;=2,AN405&gt;=2.5,AP405&gt;=144),"PASS","FAIL")))))</f>
        <v/>
      </c>
      <c r="AR405" s="2" t="str">
        <f t="shared" si="12"/>
        <v/>
      </c>
      <c r="AS405" s="2" t="str">
        <f t="shared" si="13"/>
        <v/>
      </c>
    </row>
    <row r="406" spans="1:45" ht="18.95" customHeight="1" x14ac:dyDescent="0.25">
      <c r="A406" s="3" t="str">
        <f>IF(DRAFT!$B408="","",DRAFT!$B408)</f>
        <v/>
      </c>
      <c r="B406" s="2" t="str">
        <f>IF(COUNT($A406)=0,"",IF($A406&lt;&gt;DRAFT!$B408,"ERR",IF(DRAFT!I408="3E","3E",IF(COUNT(DRAFT!E408,DRAFT!I408)&gt;0,DRAFT!J408,""))))</f>
        <v/>
      </c>
      <c r="C406" s="2" t="str">
        <f>IF(COUNT($A406)=0,"",IF(B406="3E","3E",IF(B406="","I",LOOKUP(B406/D$2,{0,0.4,0.45,0.5,0.55,0.6,0.65,0.7,0.75,0.8,1},{"F","D","C","C+","B-","B","B+","A-","A","A+"}))))</f>
        <v/>
      </c>
      <c r="D406" s="1" t="str">
        <f>IF(COUNT($A406)=0,"",IF(B406="","--",IF(B406="3E","3E",LOOKUP(B406/D$2,{0,0.4,0.45,0.5,0.55,0.6,0.65,0.7,0.75,0.8,1},{0,2,2.25,2.5,2.75,3,3.25,3.5,3.75,4}))))</f>
        <v/>
      </c>
      <c r="E406" s="2" t="str">
        <f>IF(COUNT($A406)=0,"",IF($A406&lt;&gt;DRAFT!$B408,"ERR",IF(DRAFT!R408="3E","3E",IF(COUNT(DRAFT!N408,DRAFT!R408)&gt;0,DRAFT!S408,""))))</f>
        <v/>
      </c>
      <c r="F406" s="2" t="str">
        <f>IF(COUNT($A406)=0,"",IF(E406="3E","3E",IF(E406="","I",LOOKUP(E406/G$2,{0,0.4,0.45,0.5,0.55,0.6,0.65,0.7,0.75,0.8,1},{"F","D","C","C+","B-","B","B+","A-","A","A+"}))))</f>
        <v/>
      </c>
      <c r="G406" s="1" t="str">
        <f>IF(COUNT($A406)=0,"",IF(E406="","--",IF(E406="3E","3E",LOOKUP(E406/G$2,{0,0.4,0.45,0.5,0.55,0.6,0.65,0.7,0.75,0.8,1},{0,2,2.25,2.5,2.75,3,3.25,3.5,3.75,4}))))</f>
        <v/>
      </c>
      <c r="H406" s="2" t="str">
        <f>IF(COUNT($A406)=0,"",IF($A406&lt;&gt;DRAFT!$B408,"ERR",IF(DRAFT!AA408="3E","3E",IF(COUNT(DRAFT!W408,DRAFT!AA408)&gt;0,DRAFT!AB408,""))))</f>
        <v/>
      </c>
      <c r="I406" s="2" t="str">
        <f>IF(COUNT($A406)=0,"",IF(H406="3E","3E",IF(H406="","I",LOOKUP(H406/J$2,{0,0.4,0.45,0.5,0.55,0.6,0.65,0.7,0.75,0.8,1},{"F","D","C","C+","B-","B","B+","A-","A","A+"}))))</f>
        <v/>
      </c>
      <c r="J406" s="1" t="str">
        <f>IF(COUNT($A406)=0,"",IF(H406="","--",IF(H406="3E","3E",LOOKUP(H406/J$2,{0,0.4,0.45,0.5,0.55,0.6,0.65,0.7,0.75,0.8,1},{0,2,2.25,2.5,2.75,3,3.25,3.5,3.75,4}))))</f>
        <v/>
      </c>
      <c r="K406" s="2" t="str">
        <f>IF(COUNT($A406)=0,"",IF($A406&lt;&gt;DRAFT!$B408,"ERR",IF(DRAFT!AJ408="3E","3E",IF(COUNT(DRAFT!AF408,DRAFT!AJ408)&gt;0,DRAFT!AK408,""))))</f>
        <v/>
      </c>
      <c r="L406" s="2" t="str">
        <f>IF(COUNT($A406)=0,"",IF(K406="3E","3E",IF(K406="","I",LOOKUP(K406/M$2,{0,0.4,0.45,0.5,0.55,0.6,0.65,0.7,0.75,0.8,1},{"F","D","C","C+","B-","B","B+","A-","A","A+"}))))</f>
        <v/>
      </c>
      <c r="M406" s="1" t="str">
        <f>IF(COUNT($A406)=0,"",IF(K406="","--",IF(K406="3E","3E",LOOKUP(K406/M$2,{0,0.4,0.45,0.5,0.55,0.6,0.65,0.7,0.75,0.8,1},{0,2,2.25,2.5,2.75,3,3.25,3.5,3.75,4}))))</f>
        <v/>
      </c>
      <c r="N406" s="2" t="str">
        <f>IF(COUNT($A406)=0,"",IF($A406&lt;&gt;DRAFT!$B408,"ERR",IF(DRAFT!AS408="3E","3E",IF(COUNT(DRAFT!AO408,DRAFT!AS408)&gt;0,DRAFT!AT408,""))))</f>
        <v/>
      </c>
      <c r="O406" s="2" t="str">
        <f>IF(COUNT($A406)=0,"",IF(N406="3E","3E",IF(N406="","I",LOOKUP(N406/P$2,{0,0.4,0.45,0.5,0.55,0.6,0.65,0.7,0.75,0.8,1},{"F","D","C","C+","B-","B","B+","A-","A","A+"}))))</f>
        <v/>
      </c>
      <c r="P406" s="1" t="str">
        <f>IF(COUNT($A406)=0,"",IF(N406="","--",IF(N406="3E","3E",LOOKUP(N406/P$2,{0,0.4,0.45,0.5,0.55,0.6,0.65,0.7,0.75,0.8,1},{0,2,2.25,2.5,2.75,3,3.25,3.5,3.75,4}))))</f>
        <v/>
      </c>
      <c r="Q406" s="2" t="str">
        <f>IF(COUNT($A406)=0,"",IF($A406&lt;&gt;DRAFT!$B408,"ERR",IF(DRAFT!BB408="3E","3E",IF(COUNT(DRAFT!AX408,DRAFT!BB408)&gt;0,DRAFT!BC408,""))))</f>
        <v/>
      </c>
      <c r="R406" s="2" t="str">
        <f>IF(COUNT($A406)=0,"",IF(Q406="3E","3E",IF(Q406="","I",LOOKUP(Q406/S$2,{0,0.4,0.45,0.5,0.55,0.6,0.65,0.7,0.75,0.8,1},{"F","D","C","C+","B-","B","B+","A-","A","A+"}))))</f>
        <v/>
      </c>
      <c r="S406" s="1" t="str">
        <f>IF(COUNT($A406)=0,"",IF(Q406="","--",IF(Q406="3E","3E",LOOKUP(Q406/S$2,{0,0.4,0.45,0.5,0.55,0.6,0.65,0.7,0.75,0.8,1},{0,2,2.25,2.5,2.75,3,3.25,3.5,3.75,4}))))</f>
        <v/>
      </c>
      <c r="T406" s="2" t="str">
        <f>IF(COUNT($A406)=0,"",IF($A406&lt;&gt;DRAFT!$B408,"ERR",IF(DRAFT!BK408="3E","3E",IF(COUNT(DRAFT!BG408,DRAFT!BK408)&gt;0,DRAFT!BL408,""))))</f>
        <v/>
      </c>
      <c r="U406" s="2" t="str">
        <f>IF(COUNT($A406)=0,"",IF(T406="3E","3E",IF(T406="","I",LOOKUP(T406/V$2,{0,0.4,0.45,0.5,0.55,0.6,0.65,0.7,0.75,0.8,1},{"F","D","C","C+","B-","B","B+","A-","A","A+"}))))</f>
        <v/>
      </c>
      <c r="V406" s="1" t="str">
        <f>IF(COUNT($A406)=0,"",IF(T406="","--",IF(T406="3E","3E",LOOKUP(T406/V$2,{0,0.4,0.45,0.5,0.55,0.6,0.65,0.7,0.75,0.8,1},{0,2,2.25,2.5,2.75,3,3.25,3.5,3.75,4}))))</f>
        <v/>
      </c>
      <c r="W406" s="2" t="str">
        <f>IF(COUNT($A406)=0,"",IF($A406&lt;&gt;DRAFT!$B408,"ERR",IF(DRAFT!BT408="3E","3E",IF(COUNT(DRAFT!BP408,DRAFT!BT408)&gt;0,DRAFT!BU408,""))))</f>
        <v/>
      </c>
      <c r="X406" s="2" t="str">
        <f>IF(COUNT($A406)=0,"",IF(W406="3E","3E",IF(W406="","I",LOOKUP(W406/Y$2,{0,0.4,0.45,0.5,0.55,0.6,0.65,0.7,0.75,0.8,1},{"F","D","C","C+","B-","B","B+","A-","A","A+"}))))</f>
        <v/>
      </c>
      <c r="Y406" s="1" t="str">
        <f>IF(COUNT($A406)=0,"",IF(W406="","--",IF(W406="3E","3E",LOOKUP(W406/Y$2,{0,0.4,0.45,0.5,0.55,0.6,0.65,0.7,0.75,0.8,1},{0,2,2.25,2.5,2.75,3,3.25,3.5,3.75,4}))))</f>
        <v/>
      </c>
      <c r="Z406" s="2" t="str">
        <f>IF(COUNT($A406)=0,"",IF($A406&lt;&gt;DRAFT!$B408,"ERR",IF(DRAFT!CC408="3E","3E",IF(COUNT(DRAFT!BY408,DRAFT!CC408)&gt;0,DRAFT!CD408,""))))</f>
        <v/>
      </c>
      <c r="AA406" s="2" t="str">
        <f>IF(COUNT($A406)=0,"",IF(Z406="3E","3E",IF(Z406="","I",LOOKUP(Z406/AB$2,{0,0.4,0.45,0.5,0.55,0.6,0.65,0.7,0.75,0.8,1},{"F","D","C","C+","B-","B","B+","A-","A","A+"}))))</f>
        <v/>
      </c>
      <c r="AB406" s="1" t="str">
        <f>IF(COUNT($A406)=0,"",IF(Z406="","--",IF(Z406="3E","3E",LOOKUP(Z406/AB$2,{0,0.4,0.45,0.5,0.55,0.6,0.65,0.7,0.75,0.8,1},{0,2,2.25,2.5,2.75,3,3.25,3.5,3.75,4}))))</f>
        <v/>
      </c>
      <c r="AC406" s="2" t="str">
        <f>IF(COUNT($A406)=0,"",IF($A406&lt;&gt;DRAFT!$B408,"ERR",IF(DRAFT!CF408&gt;0,DRAFT!CF408,"")))</f>
        <v/>
      </c>
      <c r="AD406" s="2" t="str">
        <f>IF(COUNT($A406)=0,"",IF(AC406="3E","3E",IF(AC406="","I",LOOKUP(AC406/AE$2,{0,0.4,0.45,0.5,0.55,0.6,0.65,0.7,0.75,0.8,1},{"F","D","C","C+","B-","B","B+","A-","A","A+"}))))</f>
        <v/>
      </c>
      <c r="AE406" s="1" t="str">
        <f>IF(COUNT($A406)=0,"",IF(AC406="","--",IF(AC406="3E","3E",LOOKUP(AC406/AE$2,{0,0.4,0.45,0.5,0.55,0.6,0.65,0.7,0.75,0.8,1},{0,2,2.25,2.5,2.75,3,3.25,3.5,3.75,4}))))</f>
        <v/>
      </c>
      <c r="AF406" s="2" t="str">
        <f>IF(COUNT($A406)=0,"",IF($A406&lt;&gt;DRAFT!$B408,"ERR",IF(DRAFT!CI408&gt;0,DRAFT!CK408,"")))</f>
        <v/>
      </c>
      <c r="AG406" s="2" t="str">
        <f>IF(COUNT($A406)=0,"",IF(AF406="3E","3E",IF(AF406="","I",LOOKUP(AF406/AH$2,{0,0.4,0.45,0.5,0.55,0.6,0.65,0.7,0.75,0.8,1},{"F","D","C","C+","B-","B","B+","A-","A","A+"}))))</f>
        <v/>
      </c>
      <c r="AH406" s="1" t="str">
        <f>IF(COUNT($A406)=0,"",IF(AF406="","--",IF(AF406="3E","3E",LOOKUP(AF406/AH$2,{0,0.4,0.45,0.5,0.55,0.6,0.65,0.7,0.75,0.8,1},{0,2,2.25,2.5,2.75,3,3.25,3.5,3.75,4}))))</f>
        <v/>
      </c>
      <c r="AI406" s="2" t="str">
        <f>IF($A406&lt;&gt;DRAFT!$B408,"ERR",IF(OR(COUNT($A406)=0,COUNT(DRAFT!CL408:CN408,DRAFT!CP408:CR408)=0),"",CEILING(SUM(DRAFT!CO408,DRAFT!CS408,DRAFT!CT408),1)))</f>
        <v/>
      </c>
      <c r="AJ406" s="2" t="str">
        <f>IF(COUNT($A406)=0,"",IF(AI406="3E","3E",IF(AI406="","I",LOOKUP(AI406/AK$2,{0,0.4,0.45,0.5,0.55,0.6,0.65,0.7,0.75,0.8,1},{"F","D","C","C+","B-","B","B+","A-","A","A+"}))))</f>
        <v/>
      </c>
      <c r="AK406" s="1" t="str">
        <f>IF(COUNT($A406)=0,"",IF(AI406="","--",IF(AI406="3E","3E",LOOKUP(AI406/AK$2,{0,0.4,0.45,0.5,0.55,0.6,0.65,0.7,0.75,0.8,1},{0,2,2.25,2.5,2.75,3,3.25,3.5,3.75,4}))))</f>
        <v/>
      </c>
      <c r="AL406" s="4" t="str">
        <f>IF(OR(COUNT($A406)=0,COUNT(B406:AK406)=0),"",IF(COUNTIF(B406:AK406,"3E")&gt;0,"3E",IF(DRAFT!$A408="R",TRUNC(SUMPRODUCT(RGP,RCP)/TCP,3),TRUNC((SUMPRODUCT(--(IMDGP&gt;0)*IMDGP,IMCP)+CEILING(DRAFT!$DB408*42,0.25))/TCP,3))))</f>
        <v/>
      </c>
      <c r="AM406" s="2" t="str">
        <f>IF(OR(COUNT($A406)=0,COUNT(B406:AK406)=0),"",IF(COUNTIF(B406:AK406,"3E")&gt;0,"3E",IF(DRAFT!$A408="R",SUMPRODUCT(--(RGP&gt;=2),RCP),SUMPRODUCT(--(IMDGP&gt;0),--(IMGP=0),IMCP)+DRAFT!$DC408)))</f>
        <v/>
      </c>
      <c r="AN406" s="67" t="str">
        <f>IF(AL406="3E","3E",IF(COUNT($A406)=0,"",IF(COUNT(AI406)=0,"--",ROUND(((CEILING(DRAFT!$CV408*38,0.25)+CEILING(DRAFT!$CX408*38,0.25)+CEILING(DRAFT!$CZ408*42,0.25)+CEILING($AL406*42,0.25))/160),2))))</f>
        <v/>
      </c>
      <c r="AO406" s="2" t="str">
        <f>IF(AN406="3E","3E",IF(COUNT($A406)=0,"",IF(COUNT(AN406)=0,"I",LOOKUP(AN406,{0,2,2.25,2.5,2.75,3,3.25,3.5,3.75,4},{"F","D","C","C+","B-","B","B+","A-","A","A+"}))))</f>
        <v/>
      </c>
      <c r="AP406" s="2" t="str">
        <f>IF(AN406="3E","3E",IF(OR(COUNT(A406)=0,COUNT(AN406)=0),"",DRAFT!CW408+DRAFT!CY408+DRAFT!DA408+N(TABULATION!AM406)))</f>
        <v/>
      </c>
      <c r="AQ406" s="2" t="str">
        <f>IF(OR(COUNT($A406)=0,COUNT(B406:AK406)=0),"",IF(COUNTIF(B406:AM406,"3E")&gt;0,"3E",IF(AND(DRAFT!$A408="IM",OR($AL406&gt;DRAFT!$DB408,$AM406&gt;DRAFT!$DC408)),"IMPROVED",IF(AND(DRAFT!$A408="IM",$AL406&lt;=DRAFT!$DB408,$AM406&lt;=DRAFT!$DC408),"NOT IMPROVED",IF(AND(DRAFT!CU408="S",AH406&gt;=2,AK406&gt;=2,AN406&gt;=2.5,AP406&gt;=144),"PASS","FAIL")))))</f>
        <v/>
      </c>
      <c r="AR406" s="2" t="str">
        <f t="shared" si="12"/>
        <v/>
      </c>
      <c r="AS406" s="2" t="str">
        <f t="shared" si="13"/>
        <v/>
      </c>
    </row>
    <row r="407" spans="1:45" ht="18.95" customHeight="1" x14ac:dyDescent="0.25">
      <c r="A407" s="3" t="str">
        <f>IF(DRAFT!$B409="","",DRAFT!$B409)</f>
        <v/>
      </c>
      <c r="B407" s="2" t="str">
        <f>IF(COUNT($A407)=0,"",IF($A407&lt;&gt;DRAFT!$B409,"ERR",IF(DRAFT!I409="3E","3E",IF(COUNT(DRAFT!E409,DRAFT!I409)&gt;0,DRAFT!J409,""))))</f>
        <v/>
      </c>
      <c r="C407" s="2" t="str">
        <f>IF(COUNT($A407)=0,"",IF(B407="3E","3E",IF(B407="","I",LOOKUP(B407/D$2,{0,0.4,0.45,0.5,0.55,0.6,0.65,0.7,0.75,0.8,1},{"F","D","C","C+","B-","B","B+","A-","A","A+"}))))</f>
        <v/>
      </c>
      <c r="D407" s="1" t="str">
        <f>IF(COUNT($A407)=0,"",IF(B407="","--",IF(B407="3E","3E",LOOKUP(B407/D$2,{0,0.4,0.45,0.5,0.55,0.6,0.65,0.7,0.75,0.8,1},{0,2,2.25,2.5,2.75,3,3.25,3.5,3.75,4}))))</f>
        <v/>
      </c>
      <c r="E407" s="2" t="str">
        <f>IF(COUNT($A407)=0,"",IF($A407&lt;&gt;DRAFT!$B409,"ERR",IF(DRAFT!R409="3E","3E",IF(COUNT(DRAFT!N409,DRAFT!R409)&gt;0,DRAFT!S409,""))))</f>
        <v/>
      </c>
      <c r="F407" s="2" t="str">
        <f>IF(COUNT($A407)=0,"",IF(E407="3E","3E",IF(E407="","I",LOOKUP(E407/G$2,{0,0.4,0.45,0.5,0.55,0.6,0.65,0.7,0.75,0.8,1},{"F","D","C","C+","B-","B","B+","A-","A","A+"}))))</f>
        <v/>
      </c>
      <c r="G407" s="1" t="str">
        <f>IF(COUNT($A407)=0,"",IF(E407="","--",IF(E407="3E","3E",LOOKUP(E407/G$2,{0,0.4,0.45,0.5,0.55,0.6,0.65,0.7,0.75,0.8,1},{0,2,2.25,2.5,2.75,3,3.25,3.5,3.75,4}))))</f>
        <v/>
      </c>
      <c r="H407" s="2" t="str">
        <f>IF(COUNT($A407)=0,"",IF($A407&lt;&gt;DRAFT!$B409,"ERR",IF(DRAFT!AA409="3E","3E",IF(COUNT(DRAFT!W409,DRAFT!AA409)&gt;0,DRAFT!AB409,""))))</f>
        <v/>
      </c>
      <c r="I407" s="2" t="str">
        <f>IF(COUNT($A407)=0,"",IF(H407="3E","3E",IF(H407="","I",LOOKUP(H407/J$2,{0,0.4,0.45,0.5,0.55,0.6,0.65,0.7,0.75,0.8,1},{"F","D","C","C+","B-","B","B+","A-","A","A+"}))))</f>
        <v/>
      </c>
      <c r="J407" s="1" t="str">
        <f>IF(COUNT($A407)=0,"",IF(H407="","--",IF(H407="3E","3E",LOOKUP(H407/J$2,{0,0.4,0.45,0.5,0.55,0.6,0.65,0.7,0.75,0.8,1},{0,2,2.25,2.5,2.75,3,3.25,3.5,3.75,4}))))</f>
        <v/>
      </c>
      <c r="K407" s="2" t="str">
        <f>IF(COUNT($A407)=0,"",IF($A407&lt;&gt;DRAFT!$B409,"ERR",IF(DRAFT!AJ409="3E","3E",IF(COUNT(DRAFT!AF409,DRAFT!AJ409)&gt;0,DRAFT!AK409,""))))</f>
        <v/>
      </c>
      <c r="L407" s="2" t="str">
        <f>IF(COUNT($A407)=0,"",IF(K407="3E","3E",IF(K407="","I",LOOKUP(K407/M$2,{0,0.4,0.45,0.5,0.55,0.6,0.65,0.7,0.75,0.8,1},{"F","D","C","C+","B-","B","B+","A-","A","A+"}))))</f>
        <v/>
      </c>
      <c r="M407" s="1" t="str">
        <f>IF(COUNT($A407)=0,"",IF(K407="","--",IF(K407="3E","3E",LOOKUP(K407/M$2,{0,0.4,0.45,0.5,0.55,0.6,0.65,0.7,0.75,0.8,1},{0,2,2.25,2.5,2.75,3,3.25,3.5,3.75,4}))))</f>
        <v/>
      </c>
      <c r="N407" s="2" t="str">
        <f>IF(COUNT($A407)=0,"",IF($A407&lt;&gt;DRAFT!$B409,"ERR",IF(DRAFT!AS409="3E","3E",IF(COUNT(DRAFT!AO409,DRAFT!AS409)&gt;0,DRAFT!AT409,""))))</f>
        <v/>
      </c>
      <c r="O407" s="2" t="str">
        <f>IF(COUNT($A407)=0,"",IF(N407="3E","3E",IF(N407="","I",LOOKUP(N407/P$2,{0,0.4,0.45,0.5,0.55,0.6,0.65,0.7,0.75,0.8,1},{"F","D","C","C+","B-","B","B+","A-","A","A+"}))))</f>
        <v/>
      </c>
      <c r="P407" s="1" t="str">
        <f>IF(COUNT($A407)=0,"",IF(N407="","--",IF(N407="3E","3E",LOOKUP(N407/P$2,{0,0.4,0.45,0.5,0.55,0.6,0.65,0.7,0.75,0.8,1},{0,2,2.25,2.5,2.75,3,3.25,3.5,3.75,4}))))</f>
        <v/>
      </c>
      <c r="Q407" s="2" t="str">
        <f>IF(COUNT($A407)=0,"",IF($A407&lt;&gt;DRAFT!$B409,"ERR",IF(DRAFT!BB409="3E","3E",IF(COUNT(DRAFT!AX409,DRAFT!BB409)&gt;0,DRAFT!BC409,""))))</f>
        <v/>
      </c>
      <c r="R407" s="2" t="str">
        <f>IF(COUNT($A407)=0,"",IF(Q407="3E","3E",IF(Q407="","I",LOOKUP(Q407/S$2,{0,0.4,0.45,0.5,0.55,0.6,0.65,0.7,0.75,0.8,1},{"F","D","C","C+","B-","B","B+","A-","A","A+"}))))</f>
        <v/>
      </c>
      <c r="S407" s="1" t="str">
        <f>IF(COUNT($A407)=0,"",IF(Q407="","--",IF(Q407="3E","3E",LOOKUP(Q407/S$2,{0,0.4,0.45,0.5,0.55,0.6,0.65,0.7,0.75,0.8,1},{0,2,2.25,2.5,2.75,3,3.25,3.5,3.75,4}))))</f>
        <v/>
      </c>
      <c r="T407" s="2" t="str">
        <f>IF(COUNT($A407)=0,"",IF($A407&lt;&gt;DRAFT!$B409,"ERR",IF(DRAFT!BK409="3E","3E",IF(COUNT(DRAFT!BG409,DRAFT!BK409)&gt;0,DRAFT!BL409,""))))</f>
        <v/>
      </c>
      <c r="U407" s="2" t="str">
        <f>IF(COUNT($A407)=0,"",IF(T407="3E","3E",IF(T407="","I",LOOKUP(T407/V$2,{0,0.4,0.45,0.5,0.55,0.6,0.65,0.7,0.75,0.8,1},{"F","D","C","C+","B-","B","B+","A-","A","A+"}))))</f>
        <v/>
      </c>
      <c r="V407" s="1" t="str">
        <f>IF(COUNT($A407)=0,"",IF(T407="","--",IF(T407="3E","3E",LOOKUP(T407/V$2,{0,0.4,0.45,0.5,0.55,0.6,0.65,0.7,0.75,0.8,1},{0,2,2.25,2.5,2.75,3,3.25,3.5,3.75,4}))))</f>
        <v/>
      </c>
      <c r="W407" s="2" t="str">
        <f>IF(COUNT($A407)=0,"",IF($A407&lt;&gt;DRAFT!$B409,"ERR",IF(DRAFT!BT409="3E","3E",IF(COUNT(DRAFT!BP409,DRAFT!BT409)&gt;0,DRAFT!BU409,""))))</f>
        <v/>
      </c>
      <c r="X407" s="2" t="str">
        <f>IF(COUNT($A407)=0,"",IF(W407="3E","3E",IF(W407="","I",LOOKUP(W407/Y$2,{0,0.4,0.45,0.5,0.55,0.6,0.65,0.7,0.75,0.8,1},{"F","D","C","C+","B-","B","B+","A-","A","A+"}))))</f>
        <v/>
      </c>
      <c r="Y407" s="1" t="str">
        <f>IF(COUNT($A407)=0,"",IF(W407="","--",IF(W407="3E","3E",LOOKUP(W407/Y$2,{0,0.4,0.45,0.5,0.55,0.6,0.65,0.7,0.75,0.8,1},{0,2,2.25,2.5,2.75,3,3.25,3.5,3.75,4}))))</f>
        <v/>
      </c>
      <c r="Z407" s="2" t="str">
        <f>IF(COUNT($A407)=0,"",IF($A407&lt;&gt;DRAFT!$B409,"ERR",IF(DRAFT!CC409="3E","3E",IF(COUNT(DRAFT!BY409,DRAFT!CC409)&gt;0,DRAFT!CD409,""))))</f>
        <v/>
      </c>
      <c r="AA407" s="2" t="str">
        <f>IF(COUNT($A407)=0,"",IF(Z407="3E","3E",IF(Z407="","I",LOOKUP(Z407/AB$2,{0,0.4,0.45,0.5,0.55,0.6,0.65,0.7,0.75,0.8,1},{"F","D","C","C+","B-","B","B+","A-","A","A+"}))))</f>
        <v/>
      </c>
      <c r="AB407" s="1" t="str">
        <f>IF(COUNT($A407)=0,"",IF(Z407="","--",IF(Z407="3E","3E",LOOKUP(Z407/AB$2,{0,0.4,0.45,0.5,0.55,0.6,0.65,0.7,0.75,0.8,1},{0,2,2.25,2.5,2.75,3,3.25,3.5,3.75,4}))))</f>
        <v/>
      </c>
      <c r="AC407" s="2" t="str">
        <f>IF(COUNT($A407)=0,"",IF($A407&lt;&gt;DRAFT!$B409,"ERR",IF(DRAFT!CF409&gt;0,DRAFT!CF409,"")))</f>
        <v/>
      </c>
      <c r="AD407" s="2" t="str">
        <f>IF(COUNT($A407)=0,"",IF(AC407="3E","3E",IF(AC407="","I",LOOKUP(AC407/AE$2,{0,0.4,0.45,0.5,0.55,0.6,0.65,0.7,0.75,0.8,1},{"F","D","C","C+","B-","B","B+","A-","A","A+"}))))</f>
        <v/>
      </c>
      <c r="AE407" s="1" t="str">
        <f>IF(COUNT($A407)=0,"",IF(AC407="","--",IF(AC407="3E","3E",LOOKUP(AC407/AE$2,{0,0.4,0.45,0.5,0.55,0.6,0.65,0.7,0.75,0.8,1},{0,2,2.25,2.5,2.75,3,3.25,3.5,3.75,4}))))</f>
        <v/>
      </c>
      <c r="AF407" s="2" t="str">
        <f>IF(COUNT($A407)=0,"",IF($A407&lt;&gt;DRAFT!$B409,"ERR",IF(DRAFT!CI409&gt;0,DRAFT!CK409,"")))</f>
        <v/>
      </c>
      <c r="AG407" s="2" t="str">
        <f>IF(COUNT($A407)=0,"",IF(AF407="3E","3E",IF(AF407="","I",LOOKUP(AF407/AH$2,{0,0.4,0.45,0.5,0.55,0.6,0.65,0.7,0.75,0.8,1},{"F","D","C","C+","B-","B","B+","A-","A","A+"}))))</f>
        <v/>
      </c>
      <c r="AH407" s="1" t="str">
        <f>IF(COUNT($A407)=0,"",IF(AF407="","--",IF(AF407="3E","3E",LOOKUP(AF407/AH$2,{0,0.4,0.45,0.5,0.55,0.6,0.65,0.7,0.75,0.8,1},{0,2,2.25,2.5,2.75,3,3.25,3.5,3.75,4}))))</f>
        <v/>
      </c>
      <c r="AI407" s="2" t="str">
        <f>IF($A407&lt;&gt;DRAFT!$B409,"ERR",IF(OR(COUNT($A407)=0,COUNT(DRAFT!CL409:CN409,DRAFT!CP409:CR409)=0),"",CEILING(SUM(DRAFT!CO409,DRAFT!CS409,DRAFT!CT409),1)))</f>
        <v/>
      </c>
      <c r="AJ407" s="2" t="str">
        <f>IF(COUNT($A407)=0,"",IF(AI407="3E","3E",IF(AI407="","I",LOOKUP(AI407/AK$2,{0,0.4,0.45,0.5,0.55,0.6,0.65,0.7,0.75,0.8,1},{"F","D","C","C+","B-","B","B+","A-","A","A+"}))))</f>
        <v/>
      </c>
      <c r="AK407" s="1" t="str">
        <f>IF(COUNT($A407)=0,"",IF(AI407="","--",IF(AI407="3E","3E",LOOKUP(AI407/AK$2,{0,0.4,0.45,0.5,0.55,0.6,0.65,0.7,0.75,0.8,1},{0,2,2.25,2.5,2.75,3,3.25,3.5,3.75,4}))))</f>
        <v/>
      </c>
      <c r="AL407" s="4" t="str">
        <f>IF(OR(COUNT($A407)=0,COUNT(B407:AK407)=0),"",IF(COUNTIF(B407:AK407,"3E")&gt;0,"3E",IF(DRAFT!$A409="R",TRUNC(SUMPRODUCT(RGP,RCP)/TCP,3),TRUNC((SUMPRODUCT(--(IMDGP&gt;0)*IMDGP,IMCP)+CEILING(DRAFT!$DB409*42,0.25))/TCP,3))))</f>
        <v/>
      </c>
      <c r="AM407" s="2" t="str">
        <f>IF(OR(COUNT($A407)=0,COUNT(B407:AK407)=0),"",IF(COUNTIF(B407:AK407,"3E")&gt;0,"3E",IF(DRAFT!$A409="R",SUMPRODUCT(--(RGP&gt;=2),RCP),SUMPRODUCT(--(IMDGP&gt;0),--(IMGP=0),IMCP)+DRAFT!$DC409)))</f>
        <v/>
      </c>
      <c r="AN407" s="67" t="str">
        <f>IF(AL407="3E","3E",IF(COUNT($A407)=0,"",IF(COUNT(AI407)=0,"--",ROUND(((CEILING(DRAFT!$CV409*38,0.25)+CEILING(DRAFT!$CX409*38,0.25)+CEILING(DRAFT!$CZ409*42,0.25)+CEILING($AL407*42,0.25))/160),2))))</f>
        <v/>
      </c>
      <c r="AO407" s="2" t="str">
        <f>IF(AN407="3E","3E",IF(COUNT($A407)=0,"",IF(COUNT(AN407)=0,"I",LOOKUP(AN407,{0,2,2.25,2.5,2.75,3,3.25,3.5,3.75,4},{"F","D","C","C+","B-","B","B+","A-","A","A+"}))))</f>
        <v/>
      </c>
      <c r="AP407" s="2" t="str">
        <f>IF(AN407="3E","3E",IF(OR(COUNT(A407)=0,COUNT(AN407)=0),"",DRAFT!CW409+DRAFT!CY409+DRAFT!DA409+N(TABULATION!AM407)))</f>
        <v/>
      </c>
      <c r="AQ407" s="2" t="str">
        <f>IF(OR(COUNT($A407)=0,COUNT(B407:AK407)=0),"",IF(COUNTIF(B407:AM407,"3E")&gt;0,"3E",IF(AND(DRAFT!$A409="IM",OR($AL407&gt;DRAFT!$DB409,$AM407&gt;DRAFT!$DC409)),"IMPROVED",IF(AND(DRAFT!$A409="IM",$AL407&lt;=DRAFT!$DB409,$AM407&lt;=DRAFT!$DC409),"NOT IMPROVED",IF(AND(DRAFT!CU409="S",AH407&gt;=2,AK407&gt;=2,AN407&gt;=2.5,AP407&gt;=144),"PASS","FAIL")))))</f>
        <v/>
      </c>
      <c r="AR407" s="2" t="str">
        <f t="shared" si="12"/>
        <v/>
      </c>
      <c r="AS407" s="2" t="str">
        <f t="shared" si="13"/>
        <v/>
      </c>
    </row>
    <row r="408" spans="1:45" ht="18.95" customHeight="1" x14ac:dyDescent="0.25">
      <c r="A408" s="3" t="str">
        <f>IF(DRAFT!$B410="","",DRAFT!$B410)</f>
        <v/>
      </c>
      <c r="B408" s="2" t="str">
        <f>IF(COUNT($A408)=0,"",IF($A408&lt;&gt;DRAFT!$B410,"ERR",IF(DRAFT!I410="3E","3E",IF(COUNT(DRAFT!E410,DRAFT!I410)&gt;0,DRAFT!J410,""))))</f>
        <v/>
      </c>
      <c r="C408" s="2" t="str">
        <f>IF(COUNT($A408)=0,"",IF(B408="3E","3E",IF(B408="","I",LOOKUP(B408/D$2,{0,0.4,0.45,0.5,0.55,0.6,0.65,0.7,0.75,0.8,1},{"F","D","C","C+","B-","B","B+","A-","A","A+"}))))</f>
        <v/>
      </c>
      <c r="D408" s="1" t="str">
        <f>IF(COUNT($A408)=0,"",IF(B408="","--",IF(B408="3E","3E",LOOKUP(B408/D$2,{0,0.4,0.45,0.5,0.55,0.6,0.65,0.7,0.75,0.8,1},{0,2,2.25,2.5,2.75,3,3.25,3.5,3.75,4}))))</f>
        <v/>
      </c>
      <c r="E408" s="2" t="str">
        <f>IF(COUNT($A408)=0,"",IF($A408&lt;&gt;DRAFT!$B410,"ERR",IF(DRAFT!R410="3E","3E",IF(COUNT(DRAFT!N410,DRAFT!R410)&gt;0,DRAFT!S410,""))))</f>
        <v/>
      </c>
      <c r="F408" s="2" t="str">
        <f>IF(COUNT($A408)=0,"",IF(E408="3E","3E",IF(E408="","I",LOOKUP(E408/G$2,{0,0.4,0.45,0.5,0.55,0.6,0.65,0.7,0.75,0.8,1},{"F","D","C","C+","B-","B","B+","A-","A","A+"}))))</f>
        <v/>
      </c>
      <c r="G408" s="1" t="str">
        <f>IF(COUNT($A408)=0,"",IF(E408="","--",IF(E408="3E","3E",LOOKUP(E408/G$2,{0,0.4,0.45,0.5,0.55,0.6,0.65,0.7,0.75,0.8,1},{0,2,2.25,2.5,2.75,3,3.25,3.5,3.75,4}))))</f>
        <v/>
      </c>
      <c r="H408" s="2" t="str">
        <f>IF(COUNT($A408)=0,"",IF($A408&lt;&gt;DRAFT!$B410,"ERR",IF(DRAFT!AA410="3E","3E",IF(COUNT(DRAFT!W410,DRAFT!AA410)&gt;0,DRAFT!AB410,""))))</f>
        <v/>
      </c>
      <c r="I408" s="2" t="str">
        <f>IF(COUNT($A408)=0,"",IF(H408="3E","3E",IF(H408="","I",LOOKUP(H408/J$2,{0,0.4,0.45,0.5,0.55,0.6,0.65,0.7,0.75,0.8,1},{"F","D","C","C+","B-","B","B+","A-","A","A+"}))))</f>
        <v/>
      </c>
      <c r="J408" s="1" t="str">
        <f>IF(COUNT($A408)=0,"",IF(H408="","--",IF(H408="3E","3E",LOOKUP(H408/J$2,{0,0.4,0.45,0.5,0.55,0.6,0.65,0.7,0.75,0.8,1},{0,2,2.25,2.5,2.75,3,3.25,3.5,3.75,4}))))</f>
        <v/>
      </c>
      <c r="K408" s="2" t="str">
        <f>IF(COUNT($A408)=0,"",IF($A408&lt;&gt;DRAFT!$B410,"ERR",IF(DRAFT!AJ410="3E","3E",IF(COUNT(DRAFT!AF410,DRAFT!AJ410)&gt;0,DRAFT!AK410,""))))</f>
        <v/>
      </c>
      <c r="L408" s="2" t="str">
        <f>IF(COUNT($A408)=0,"",IF(K408="3E","3E",IF(K408="","I",LOOKUP(K408/M$2,{0,0.4,0.45,0.5,0.55,0.6,0.65,0.7,0.75,0.8,1},{"F","D","C","C+","B-","B","B+","A-","A","A+"}))))</f>
        <v/>
      </c>
      <c r="M408" s="1" t="str">
        <f>IF(COUNT($A408)=0,"",IF(K408="","--",IF(K408="3E","3E",LOOKUP(K408/M$2,{0,0.4,0.45,0.5,0.55,0.6,0.65,0.7,0.75,0.8,1},{0,2,2.25,2.5,2.75,3,3.25,3.5,3.75,4}))))</f>
        <v/>
      </c>
      <c r="N408" s="2" t="str">
        <f>IF(COUNT($A408)=0,"",IF($A408&lt;&gt;DRAFT!$B410,"ERR",IF(DRAFT!AS410="3E","3E",IF(COUNT(DRAFT!AO410,DRAFT!AS410)&gt;0,DRAFT!AT410,""))))</f>
        <v/>
      </c>
      <c r="O408" s="2" t="str">
        <f>IF(COUNT($A408)=0,"",IF(N408="3E","3E",IF(N408="","I",LOOKUP(N408/P$2,{0,0.4,0.45,0.5,0.55,0.6,0.65,0.7,0.75,0.8,1},{"F","D","C","C+","B-","B","B+","A-","A","A+"}))))</f>
        <v/>
      </c>
      <c r="P408" s="1" t="str">
        <f>IF(COUNT($A408)=0,"",IF(N408="","--",IF(N408="3E","3E",LOOKUP(N408/P$2,{0,0.4,0.45,0.5,0.55,0.6,0.65,0.7,0.75,0.8,1},{0,2,2.25,2.5,2.75,3,3.25,3.5,3.75,4}))))</f>
        <v/>
      </c>
      <c r="Q408" s="2" t="str">
        <f>IF(COUNT($A408)=0,"",IF($A408&lt;&gt;DRAFT!$B410,"ERR",IF(DRAFT!BB410="3E","3E",IF(COUNT(DRAFT!AX410,DRAFT!BB410)&gt;0,DRAFT!BC410,""))))</f>
        <v/>
      </c>
      <c r="R408" s="2" t="str">
        <f>IF(COUNT($A408)=0,"",IF(Q408="3E","3E",IF(Q408="","I",LOOKUP(Q408/S$2,{0,0.4,0.45,0.5,0.55,0.6,0.65,0.7,0.75,0.8,1},{"F","D","C","C+","B-","B","B+","A-","A","A+"}))))</f>
        <v/>
      </c>
      <c r="S408" s="1" t="str">
        <f>IF(COUNT($A408)=0,"",IF(Q408="","--",IF(Q408="3E","3E",LOOKUP(Q408/S$2,{0,0.4,0.45,0.5,0.55,0.6,0.65,0.7,0.75,0.8,1},{0,2,2.25,2.5,2.75,3,3.25,3.5,3.75,4}))))</f>
        <v/>
      </c>
      <c r="T408" s="2" t="str">
        <f>IF(COUNT($A408)=0,"",IF($A408&lt;&gt;DRAFT!$B410,"ERR",IF(DRAFT!BK410="3E","3E",IF(COUNT(DRAFT!BG410,DRAFT!BK410)&gt;0,DRAFT!BL410,""))))</f>
        <v/>
      </c>
      <c r="U408" s="2" t="str">
        <f>IF(COUNT($A408)=0,"",IF(T408="3E","3E",IF(T408="","I",LOOKUP(T408/V$2,{0,0.4,0.45,0.5,0.55,0.6,0.65,0.7,0.75,0.8,1},{"F","D","C","C+","B-","B","B+","A-","A","A+"}))))</f>
        <v/>
      </c>
      <c r="V408" s="1" t="str">
        <f>IF(COUNT($A408)=0,"",IF(T408="","--",IF(T408="3E","3E",LOOKUP(T408/V$2,{0,0.4,0.45,0.5,0.55,0.6,0.65,0.7,0.75,0.8,1},{0,2,2.25,2.5,2.75,3,3.25,3.5,3.75,4}))))</f>
        <v/>
      </c>
      <c r="W408" s="2" t="str">
        <f>IF(COUNT($A408)=0,"",IF($A408&lt;&gt;DRAFT!$B410,"ERR",IF(DRAFT!BT410="3E","3E",IF(COUNT(DRAFT!BP410,DRAFT!BT410)&gt;0,DRAFT!BU410,""))))</f>
        <v/>
      </c>
      <c r="X408" s="2" t="str">
        <f>IF(COUNT($A408)=0,"",IF(W408="3E","3E",IF(W408="","I",LOOKUP(W408/Y$2,{0,0.4,0.45,0.5,0.55,0.6,0.65,0.7,0.75,0.8,1},{"F","D","C","C+","B-","B","B+","A-","A","A+"}))))</f>
        <v/>
      </c>
      <c r="Y408" s="1" t="str">
        <f>IF(COUNT($A408)=0,"",IF(W408="","--",IF(W408="3E","3E",LOOKUP(W408/Y$2,{0,0.4,0.45,0.5,0.55,0.6,0.65,0.7,0.75,0.8,1},{0,2,2.25,2.5,2.75,3,3.25,3.5,3.75,4}))))</f>
        <v/>
      </c>
      <c r="Z408" s="2" t="str">
        <f>IF(COUNT($A408)=0,"",IF($A408&lt;&gt;DRAFT!$B410,"ERR",IF(DRAFT!CC410="3E","3E",IF(COUNT(DRAFT!BY410,DRAFT!CC410)&gt;0,DRAFT!CD410,""))))</f>
        <v/>
      </c>
      <c r="AA408" s="2" t="str">
        <f>IF(COUNT($A408)=0,"",IF(Z408="3E","3E",IF(Z408="","I",LOOKUP(Z408/AB$2,{0,0.4,0.45,0.5,0.55,0.6,0.65,0.7,0.75,0.8,1},{"F","D","C","C+","B-","B","B+","A-","A","A+"}))))</f>
        <v/>
      </c>
      <c r="AB408" s="1" t="str">
        <f>IF(COUNT($A408)=0,"",IF(Z408="","--",IF(Z408="3E","3E",LOOKUP(Z408/AB$2,{0,0.4,0.45,0.5,0.55,0.6,0.65,0.7,0.75,0.8,1},{0,2,2.25,2.5,2.75,3,3.25,3.5,3.75,4}))))</f>
        <v/>
      </c>
      <c r="AC408" s="2" t="str">
        <f>IF(COUNT($A408)=0,"",IF($A408&lt;&gt;DRAFT!$B410,"ERR",IF(DRAFT!CF410&gt;0,DRAFT!CF410,"")))</f>
        <v/>
      </c>
      <c r="AD408" s="2" t="str">
        <f>IF(COUNT($A408)=0,"",IF(AC408="3E","3E",IF(AC408="","I",LOOKUP(AC408/AE$2,{0,0.4,0.45,0.5,0.55,0.6,0.65,0.7,0.75,0.8,1},{"F","D","C","C+","B-","B","B+","A-","A","A+"}))))</f>
        <v/>
      </c>
      <c r="AE408" s="1" t="str">
        <f>IF(COUNT($A408)=0,"",IF(AC408="","--",IF(AC408="3E","3E",LOOKUP(AC408/AE$2,{0,0.4,0.45,0.5,0.55,0.6,0.65,0.7,0.75,0.8,1},{0,2,2.25,2.5,2.75,3,3.25,3.5,3.75,4}))))</f>
        <v/>
      </c>
      <c r="AF408" s="2" t="str">
        <f>IF(COUNT($A408)=0,"",IF($A408&lt;&gt;DRAFT!$B410,"ERR",IF(DRAFT!CI410&gt;0,DRAFT!CK410,"")))</f>
        <v/>
      </c>
      <c r="AG408" s="2" t="str">
        <f>IF(COUNT($A408)=0,"",IF(AF408="3E","3E",IF(AF408="","I",LOOKUP(AF408/AH$2,{0,0.4,0.45,0.5,0.55,0.6,0.65,0.7,0.75,0.8,1},{"F","D","C","C+","B-","B","B+","A-","A","A+"}))))</f>
        <v/>
      </c>
      <c r="AH408" s="1" t="str">
        <f>IF(COUNT($A408)=0,"",IF(AF408="","--",IF(AF408="3E","3E",LOOKUP(AF408/AH$2,{0,0.4,0.45,0.5,0.55,0.6,0.65,0.7,0.75,0.8,1},{0,2,2.25,2.5,2.75,3,3.25,3.5,3.75,4}))))</f>
        <v/>
      </c>
      <c r="AI408" s="2" t="str">
        <f>IF($A408&lt;&gt;DRAFT!$B410,"ERR",IF(OR(COUNT($A408)=0,COUNT(DRAFT!CL410:CN410,DRAFT!CP410:CR410)=0),"",CEILING(SUM(DRAFT!CO410,DRAFT!CS410,DRAFT!CT410),1)))</f>
        <v/>
      </c>
      <c r="AJ408" s="2" t="str">
        <f>IF(COUNT($A408)=0,"",IF(AI408="3E","3E",IF(AI408="","I",LOOKUP(AI408/AK$2,{0,0.4,0.45,0.5,0.55,0.6,0.65,0.7,0.75,0.8,1},{"F","D","C","C+","B-","B","B+","A-","A","A+"}))))</f>
        <v/>
      </c>
      <c r="AK408" s="1" t="str">
        <f>IF(COUNT($A408)=0,"",IF(AI408="","--",IF(AI408="3E","3E",LOOKUP(AI408/AK$2,{0,0.4,0.45,0.5,0.55,0.6,0.65,0.7,0.75,0.8,1},{0,2,2.25,2.5,2.75,3,3.25,3.5,3.75,4}))))</f>
        <v/>
      </c>
      <c r="AL408" s="4" t="str">
        <f>IF(OR(COUNT($A408)=0,COUNT(B408:AK408)=0),"",IF(COUNTIF(B408:AK408,"3E")&gt;0,"3E",IF(DRAFT!$A410="R",TRUNC(SUMPRODUCT(RGP,RCP)/TCP,3),TRUNC((SUMPRODUCT(--(IMDGP&gt;0)*IMDGP,IMCP)+CEILING(DRAFT!$DB410*42,0.25))/TCP,3))))</f>
        <v/>
      </c>
      <c r="AM408" s="2" t="str">
        <f>IF(OR(COUNT($A408)=0,COUNT(B408:AK408)=0),"",IF(COUNTIF(B408:AK408,"3E")&gt;0,"3E",IF(DRAFT!$A410="R",SUMPRODUCT(--(RGP&gt;=2),RCP),SUMPRODUCT(--(IMDGP&gt;0),--(IMGP=0),IMCP)+DRAFT!$DC410)))</f>
        <v/>
      </c>
      <c r="AN408" s="67" t="str">
        <f>IF(AL408="3E","3E",IF(COUNT($A408)=0,"",IF(COUNT(AI408)=0,"--",ROUND(((CEILING(DRAFT!$CV410*38,0.25)+CEILING(DRAFT!$CX410*38,0.25)+CEILING(DRAFT!$CZ410*42,0.25)+CEILING($AL408*42,0.25))/160),2))))</f>
        <v/>
      </c>
      <c r="AO408" s="2" t="str">
        <f>IF(AN408="3E","3E",IF(COUNT($A408)=0,"",IF(COUNT(AN408)=0,"I",LOOKUP(AN408,{0,2,2.25,2.5,2.75,3,3.25,3.5,3.75,4},{"F","D","C","C+","B-","B","B+","A-","A","A+"}))))</f>
        <v/>
      </c>
      <c r="AP408" s="2" t="str">
        <f>IF(AN408="3E","3E",IF(OR(COUNT(A408)=0,COUNT(AN408)=0),"",DRAFT!CW410+DRAFT!CY410+DRAFT!DA410+N(TABULATION!AM408)))</f>
        <v/>
      </c>
      <c r="AQ408" s="2" t="str">
        <f>IF(OR(COUNT($A408)=0,COUNT(B408:AK408)=0),"",IF(COUNTIF(B408:AM408,"3E")&gt;0,"3E",IF(AND(DRAFT!$A410="IM",OR($AL408&gt;DRAFT!$DB410,$AM408&gt;DRAFT!$DC410)),"IMPROVED",IF(AND(DRAFT!$A410="IM",$AL408&lt;=DRAFT!$DB410,$AM408&lt;=DRAFT!$DC410),"NOT IMPROVED",IF(AND(DRAFT!CU410="S",AH408&gt;=2,AK408&gt;=2,AN408&gt;=2.5,AP408&gt;=144),"PASS","FAIL")))))</f>
        <v/>
      </c>
      <c r="AR408" s="2" t="str">
        <f t="shared" si="12"/>
        <v/>
      </c>
      <c r="AS408" s="2" t="str">
        <f t="shared" si="13"/>
        <v/>
      </c>
    </row>
    <row r="409" spans="1:45" ht="18.95" customHeight="1" x14ac:dyDescent="0.25">
      <c r="A409" s="3" t="str">
        <f>IF(DRAFT!$B411="","",DRAFT!$B411)</f>
        <v/>
      </c>
      <c r="B409" s="2" t="str">
        <f>IF(COUNT($A409)=0,"",IF($A409&lt;&gt;DRAFT!$B411,"ERR",IF(DRAFT!I411="3E","3E",IF(COUNT(DRAFT!E411,DRAFT!I411)&gt;0,DRAFT!J411,""))))</f>
        <v/>
      </c>
      <c r="C409" s="2" t="str">
        <f>IF(COUNT($A409)=0,"",IF(B409="3E","3E",IF(B409="","I",LOOKUP(B409/D$2,{0,0.4,0.45,0.5,0.55,0.6,0.65,0.7,0.75,0.8,1},{"F","D","C","C+","B-","B","B+","A-","A","A+"}))))</f>
        <v/>
      </c>
      <c r="D409" s="1" t="str">
        <f>IF(COUNT($A409)=0,"",IF(B409="","--",IF(B409="3E","3E",LOOKUP(B409/D$2,{0,0.4,0.45,0.5,0.55,0.6,0.65,0.7,0.75,0.8,1},{0,2,2.25,2.5,2.75,3,3.25,3.5,3.75,4}))))</f>
        <v/>
      </c>
      <c r="E409" s="2" t="str">
        <f>IF(COUNT($A409)=0,"",IF($A409&lt;&gt;DRAFT!$B411,"ERR",IF(DRAFT!R411="3E","3E",IF(COUNT(DRAFT!N411,DRAFT!R411)&gt;0,DRAFT!S411,""))))</f>
        <v/>
      </c>
      <c r="F409" s="2" t="str">
        <f>IF(COUNT($A409)=0,"",IF(E409="3E","3E",IF(E409="","I",LOOKUP(E409/G$2,{0,0.4,0.45,0.5,0.55,0.6,0.65,0.7,0.75,0.8,1},{"F","D","C","C+","B-","B","B+","A-","A","A+"}))))</f>
        <v/>
      </c>
      <c r="G409" s="1" t="str">
        <f>IF(COUNT($A409)=0,"",IF(E409="","--",IF(E409="3E","3E",LOOKUP(E409/G$2,{0,0.4,0.45,0.5,0.55,0.6,0.65,0.7,0.75,0.8,1},{0,2,2.25,2.5,2.75,3,3.25,3.5,3.75,4}))))</f>
        <v/>
      </c>
      <c r="H409" s="2" t="str">
        <f>IF(COUNT($A409)=0,"",IF($A409&lt;&gt;DRAFT!$B411,"ERR",IF(DRAFT!AA411="3E","3E",IF(COUNT(DRAFT!W411,DRAFT!AA411)&gt;0,DRAFT!AB411,""))))</f>
        <v/>
      </c>
      <c r="I409" s="2" t="str">
        <f>IF(COUNT($A409)=0,"",IF(H409="3E","3E",IF(H409="","I",LOOKUP(H409/J$2,{0,0.4,0.45,0.5,0.55,0.6,0.65,0.7,0.75,0.8,1},{"F","D","C","C+","B-","B","B+","A-","A","A+"}))))</f>
        <v/>
      </c>
      <c r="J409" s="1" t="str">
        <f>IF(COUNT($A409)=0,"",IF(H409="","--",IF(H409="3E","3E",LOOKUP(H409/J$2,{0,0.4,0.45,0.5,0.55,0.6,0.65,0.7,0.75,0.8,1},{0,2,2.25,2.5,2.75,3,3.25,3.5,3.75,4}))))</f>
        <v/>
      </c>
      <c r="K409" s="2" t="str">
        <f>IF(COUNT($A409)=0,"",IF($A409&lt;&gt;DRAFT!$B411,"ERR",IF(DRAFT!AJ411="3E","3E",IF(COUNT(DRAFT!AF411,DRAFT!AJ411)&gt;0,DRAFT!AK411,""))))</f>
        <v/>
      </c>
      <c r="L409" s="2" t="str">
        <f>IF(COUNT($A409)=0,"",IF(K409="3E","3E",IF(K409="","I",LOOKUP(K409/M$2,{0,0.4,0.45,0.5,0.55,0.6,0.65,0.7,0.75,0.8,1},{"F","D","C","C+","B-","B","B+","A-","A","A+"}))))</f>
        <v/>
      </c>
      <c r="M409" s="1" t="str">
        <f>IF(COUNT($A409)=0,"",IF(K409="","--",IF(K409="3E","3E",LOOKUP(K409/M$2,{0,0.4,0.45,0.5,0.55,0.6,0.65,0.7,0.75,0.8,1},{0,2,2.25,2.5,2.75,3,3.25,3.5,3.75,4}))))</f>
        <v/>
      </c>
      <c r="N409" s="2" t="str">
        <f>IF(COUNT($A409)=0,"",IF($A409&lt;&gt;DRAFT!$B411,"ERR",IF(DRAFT!AS411="3E","3E",IF(COUNT(DRAFT!AO411,DRAFT!AS411)&gt;0,DRAFT!AT411,""))))</f>
        <v/>
      </c>
      <c r="O409" s="2" t="str">
        <f>IF(COUNT($A409)=0,"",IF(N409="3E","3E",IF(N409="","I",LOOKUP(N409/P$2,{0,0.4,0.45,0.5,0.55,0.6,0.65,0.7,0.75,0.8,1},{"F","D","C","C+","B-","B","B+","A-","A","A+"}))))</f>
        <v/>
      </c>
      <c r="P409" s="1" t="str">
        <f>IF(COUNT($A409)=0,"",IF(N409="","--",IF(N409="3E","3E",LOOKUP(N409/P$2,{0,0.4,0.45,0.5,0.55,0.6,0.65,0.7,0.75,0.8,1},{0,2,2.25,2.5,2.75,3,3.25,3.5,3.75,4}))))</f>
        <v/>
      </c>
      <c r="Q409" s="2" t="str">
        <f>IF(COUNT($A409)=0,"",IF($A409&lt;&gt;DRAFT!$B411,"ERR",IF(DRAFT!BB411="3E","3E",IF(COUNT(DRAFT!AX411,DRAFT!BB411)&gt;0,DRAFT!BC411,""))))</f>
        <v/>
      </c>
      <c r="R409" s="2" t="str">
        <f>IF(COUNT($A409)=0,"",IF(Q409="3E","3E",IF(Q409="","I",LOOKUP(Q409/S$2,{0,0.4,0.45,0.5,0.55,0.6,0.65,0.7,0.75,0.8,1},{"F","D","C","C+","B-","B","B+","A-","A","A+"}))))</f>
        <v/>
      </c>
      <c r="S409" s="1" t="str">
        <f>IF(COUNT($A409)=0,"",IF(Q409="","--",IF(Q409="3E","3E",LOOKUP(Q409/S$2,{0,0.4,0.45,0.5,0.55,0.6,0.65,0.7,0.75,0.8,1},{0,2,2.25,2.5,2.75,3,3.25,3.5,3.75,4}))))</f>
        <v/>
      </c>
      <c r="T409" s="2" t="str">
        <f>IF(COUNT($A409)=0,"",IF($A409&lt;&gt;DRAFT!$B411,"ERR",IF(DRAFT!BK411="3E","3E",IF(COUNT(DRAFT!BG411,DRAFT!BK411)&gt;0,DRAFT!BL411,""))))</f>
        <v/>
      </c>
      <c r="U409" s="2" t="str">
        <f>IF(COUNT($A409)=0,"",IF(T409="3E","3E",IF(T409="","I",LOOKUP(T409/V$2,{0,0.4,0.45,0.5,0.55,0.6,0.65,0.7,0.75,0.8,1},{"F","D","C","C+","B-","B","B+","A-","A","A+"}))))</f>
        <v/>
      </c>
      <c r="V409" s="1" t="str">
        <f>IF(COUNT($A409)=0,"",IF(T409="","--",IF(T409="3E","3E",LOOKUP(T409/V$2,{0,0.4,0.45,0.5,0.55,0.6,0.65,0.7,0.75,0.8,1},{0,2,2.25,2.5,2.75,3,3.25,3.5,3.75,4}))))</f>
        <v/>
      </c>
      <c r="W409" s="2" t="str">
        <f>IF(COUNT($A409)=0,"",IF($A409&lt;&gt;DRAFT!$B411,"ERR",IF(DRAFT!BT411="3E","3E",IF(COUNT(DRAFT!BP411,DRAFT!BT411)&gt;0,DRAFT!BU411,""))))</f>
        <v/>
      </c>
      <c r="X409" s="2" t="str">
        <f>IF(COUNT($A409)=0,"",IF(W409="3E","3E",IF(W409="","I",LOOKUP(W409/Y$2,{0,0.4,0.45,0.5,0.55,0.6,0.65,0.7,0.75,0.8,1},{"F","D","C","C+","B-","B","B+","A-","A","A+"}))))</f>
        <v/>
      </c>
      <c r="Y409" s="1" t="str">
        <f>IF(COUNT($A409)=0,"",IF(W409="","--",IF(W409="3E","3E",LOOKUP(W409/Y$2,{0,0.4,0.45,0.5,0.55,0.6,0.65,0.7,0.75,0.8,1},{0,2,2.25,2.5,2.75,3,3.25,3.5,3.75,4}))))</f>
        <v/>
      </c>
      <c r="Z409" s="2" t="str">
        <f>IF(COUNT($A409)=0,"",IF($A409&lt;&gt;DRAFT!$B411,"ERR",IF(DRAFT!CC411="3E","3E",IF(COUNT(DRAFT!BY411,DRAFT!CC411)&gt;0,DRAFT!CD411,""))))</f>
        <v/>
      </c>
      <c r="AA409" s="2" t="str">
        <f>IF(COUNT($A409)=0,"",IF(Z409="3E","3E",IF(Z409="","I",LOOKUP(Z409/AB$2,{0,0.4,0.45,0.5,0.55,0.6,0.65,0.7,0.75,0.8,1},{"F","D","C","C+","B-","B","B+","A-","A","A+"}))))</f>
        <v/>
      </c>
      <c r="AB409" s="1" t="str">
        <f>IF(COUNT($A409)=0,"",IF(Z409="","--",IF(Z409="3E","3E",LOOKUP(Z409/AB$2,{0,0.4,0.45,0.5,0.55,0.6,0.65,0.7,0.75,0.8,1},{0,2,2.25,2.5,2.75,3,3.25,3.5,3.75,4}))))</f>
        <v/>
      </c>
      <c r="AC409" s="2" t="str">
        <f>IF(COUNT($A409)=0,"",IF($A409&lt;&gt;DRAFT!$B411,"ERR",IF(DRAFT!CF411&gt;0,DRAFT!CF411,"")))</f>
        <v/>
      </c>
      <c r="AD409" s="2" t="str">
        <f>IF(COUNT($A409)=0,"",IF(AC409="3E","3E",IF(AC409="","I",LOOKUP(AC409/AE$2,{0,0.4,0.45,0.5,0.55,0.6,0.65,0.7,0.75,0.8,1},{"F","D","C","C+","B-","B","B+","A-","A","A+"}))))</f>
        <v/>
      </c>
      <c r="AE409" s="1" t="str">
        <f>IF(COUNT($A409)=0,"",IF(AC409="","--",IF(AC409="3E","3E",LOOKUP(AC409/AE$2,{0,0.4,0.45,0.5,0.55,0.6,0.65,0.7,0.75,0.8,1},{0,2,2.25,2.5,2.75,3,3.25,3.5,3.75,4}))))</f>
        <v/>
      </c>
      <c r="AF409" s="2" t="str">
        <f>IF(COUNT($A409)=0,"",IF($A409&lt;&gt;DRAFT!$B411,"ERR",IF(DRAFT!CI411&gt;0,DRAFT!CK411,"")))</f>
        <v/>
      </c>
      <c r="AG409" s="2" t="str">
        <f>IF(COUNT($A409)=0,"",IF(AF409="3E","3E",IF(AF409="","I",LOOKUP(AF409/AH$2,{0,0.4,0.45,0.5,0.55,0.6,0.65,0.7,0.75,0.8,1},{"F","D","C","C+","B-","B","B+","A-","A","A+"}))))</f>
        <v/>
      </c>
      <c r="AH409" s="1" t="str">
        <f>IF(COUNT($A409)=0,"",IF(AF409="","--",IF(AF409="3E","3E",LOOKUP(AF409/AH$2,{0,0.4,0.45,0.5,0.55,0.6,0.65,0.7,0.75,0.8,1},{0,2,2.25,2.5,2.75,3,3.25,3.5,3.75,4}))))</f>
        <v/>
      </c>
      <c r="AI409" s="2" t="str">
        <f>IF($A409&lt;&gt;DRAFT!$B411,"ERR",IF(OR(COUNT($A409)=0,COUNT(DRAFT!CL411:CN411,DRAFT!CP411:CR411)=0),"",CEILING(SUM(DRAFT!CO411,DRAFT!CS411,DRAFT!CT411),1)))</f>
        <v/>
      </c>
      <c r="AJ409" s="2" t="str">
        <f>IF(COUNT($A409)=0,"",IF(AI409="3E","3E",IF(AI409="","I",LOOKUP(AI409/AK$2,{0,0.4,0.45,0.5,0.55,0.6,0.65,0.7,0.75,0.8,1},{"F","D","C","C+","B-","B","B+","A-","A","A+"}))))</f>
        <v/>
      </c>
      <c r="AK409" s="1" t="str">
        <f>IF(COUNT($A409)=0,"",IF(AI409="","--",IF(AI409="3E","3E",LOOKUP(AI409/AK$2,{0,0.4,0.45,0.5,0.55,0.6,0.65,0.7,0.75,0.8,1},{0,2,2.25,2.5,2.75,3,3.25,3.5,3.75,4}))))</f>
        <v/>
      </c>
      <c r="AL409" s="4" t="str">
        <f>IF(OR(COUNT($A409)=0,COUNT(B409:AK409)=0),"",IF(COUNTIF(B409:AK409,"3E")&gt;0,"3E",IF(DRAFT!$A411="R",TRUNC(SUMPRODUCT(RGP,RCP)/TCP,3),TRUNC((SUMPRODUCT(--(IMDGP&gt;0)*IMDGP,IMCP)+CEILING(DRAFT!$DB411*42,0.25))/TCP,3))))</f>
        <v/>
      </c>
      <c r="AM409" s="2" t="str">
        <f>IF(OR(COUNT($A409)=0,COUNT(B409:AK409)=0),"",IF(COUNTIF(B409:AK409,"3E")&gt;0,"3E",IF(DRAFT!$A411="R",SUMPRODUCT(--(RGP&gt;=2),RCP),SUMPRODUCT(--(IMDGP&gt;0),--(IMGP=0),IMCP)+DRAFT!$DC411)))</f>
        <v/>
      </c>
      <c r="AN409" s="67" t="str">
        <f>IF(AL409="3E","3E",IF(COUNT($A409)=0,"",IF(COUNT(AI409)=0,"--",ROUND(((CEILING(DRAFT!$CV411*38,0.25)+CEILING(DRAFT!$CX411*38,0.25)+CEILING(DRAFT!$CZ411*42,0.25)+CEILING($AL409*42,0.25))/160),2))))</f>
        <v/>
      </c>
      <c r="AO409" s="2" t="str">
        <f>IF(AN409="3E","3E",IF(COUNT($A409)=0,"",IF(COUNT(AN409)=0,"I",LOOKUP(AN409,{0,2,2.25,2.5,2.75,3,3.25,3.5,3.75,4},{"F","D","C","C+","B-","B","B+","A-","A","A+"}))))</f>
        <v/>
      </c>
      <c r="AP409" s="2" t="str">
        <f>IF(AN409="3E","3E",IF(OR(COUNT(A409)=0,COUNT(AN409)=0),"",DRAFT!CW411+DRAFT!CY411+DRAFT!DA411+N(TABULATION!AM409)))</f>
        <v/>
      </c>
      <c r="AQ409" s="2" t="str">
        <f>IF(OR(COUNT($A409)=0,COUNT(B409:AK409)=0),"",IF(COUNTIF(B409:AM409,"3E")&gt;0,"3E",IF(AND(DRAFT!$A411="IM",OR($AL409&gt;DRAFT!$DB411,$AM409&gt;DRAFT!$DC411)),"IMPROVED",IF(AND(DRAFT!$A411="IM",$AL409&lt;=DRAFT!$DB411,$AM409&lt;=DRAFT!$DC411),"NOT IMPROVED",IF(AND(DRAFT!CU411="S",AH409&gt;=2,AK409&gt;=2,AN409&gt;=2.5,AP409&gt;=144),"PASS","FAIL")))))</f>
        <v/>
      </c>
      <c r="AR409" s="2" t="str">
        <f t="shared" si="12"/>
        <v/>
      </c>
      <c r="AS409" s="2" t="str">
        <f t="shared" si="13"/>
        <v/>
      </c>
    </row>
    <row r="410" spans="1:45" ht="18.95" customHeight="1" x14ac:dyDescent="0.25">
      <c r="A410" s="3" t="str">
        <f>IF(DRAFT!$B412="","",DRAFT!$B412)</f>
        <v/>
      </c>
      <c r="B410" s="2" t="str">
        <f>IF(COUNT($A410)=0,"",IF($A410&lt;&gt;DRAFT!$B412,"ERR",IF(DRAFT!I412="3E","3E",IF(COUNT(DRAFT!E412,DRAFT!I412)&gt;0,DRAFT!J412,""))))</f>
        <v/>
      </c>
      <c r="C410" s="2" t="str">
        <f>IF(COUNT($A410)=0,"",IF(B410="3E","3E",IF(B410="","I",LOOKUP(B410/D$2,{0,0.4,0.45,0.5,0.55,0.6,0.65,0.7,0.75,0.8,1},{"F","D","C","C+","B-","B","B+","A-","A","A+"}))))</f>
        <v/>
      </c>
      <c r="D410" s="1" t="str">
        <f>IF(COUNT($A410)=0,"",IF(B410="","--",IF(B410="3E","3E",LOOKUP(B410/D$2,{0,0.4,0.45,0.5,0.55,0.6,0.65,0.7,0.75,0.8,1},{0,2,2.25,2.5,2.75,3,3.25,3.5,3.75,4}))))</f>
        <v/>
      </c>
      <c r="E410" s="2" t="str">
        <f>IF(COUNT($A410)=0,"",IF($A410&lt;&gt;DRAFT!$B412,"ERR",IF(DRAFT!R412="3E","3E",IF(COUNT(DRAFT!N412,DRAFT!R412)&gt;0,DRAFT!S412,""))))</f>
        <v/>
      </c>
      <c r="F410" s="2" t="str">
        <f>IF(COUNT($A410)=0,"",IF(E410="3E","3E",IF(E410="","I",LOOKUP(E410/G$2,{0,0.4,0.45,0.5,0.55,0.6,0.65,0.7,0.75,0.8,1},{"F","D","C","C+","B-","B","B+","A-","A","A+"}))))</f>
        <v/>
      </c>
      <c r="G410" s="1" t="str">
        <f>IF(COUNT($A410)=0,"",IF(E410="","--",IF(E410="3E","3E",LOOKUP(E410/G$2,{0,0.4,0.45,0.5,0.55,0.6,0.65,0.7,0.75,0.8,1},{0,2,2.25,2.5,2.75,3,3.25,3.5,3.75,4}))))</f>
        <v/>
      </c>
      <c r="H410" s="2" t="str">
        <f>IF(COUNT($A410)=0,"",IF($A410&lt;&gt;DRAFT!$B412,"ERR",IF(DRAFT!AA412="3E","3E",IF(COUNT(DRAFT!W412,DRAFT!AA412)&gt;0,DRAFT!AB412,""))))</f>
        <v/>
      </c>
      <c r="I410" s="2" t="str">
        <f>IF(COUNT($A410)=0,"",IF(H410="3E","3E",IF(H410="","I",LOOKUP(H410/J$2,{0,0.4,0.45,0.5,0.55,0.6,0.65,0.7,0.75,0.8,1},{"F","D","C","C+","B-","B","B+","A-","A","A+"}))))</f>
        <v/>
      </c>
      <c r="J410" s="1" t="str">
        <f>IF(COUNT($A410)=0,"",IF(H410="","--",IF(H410="3E","3E",LOOKUP(H410/J$2,{0,0.4,0.45,0.5,0.55,0.6,0.65,0.7,0.75,0.8,1},{0,2,2.25,2.5,2.75,3,3.25,3.5,3.75,4}))))</f>
        <v/>
      </c>
      <c r="K410" s="2" t="str">
        <f>IF(COUNT($A410)=0,"",IF($A410&lt;&gt;DRAFT!$B412,"ERR",IF(DRAFT!AJ412="3E","3E",IF(COUNT(DRAFT!AF412,DRAFT!AJ412)&gt;0,DRAFT!AK412,""))))</f>
        <v/>
      </c>
      <c r="L410" s="2" t="str">
        <f>IF(COUNT($A410)=0,"",IF(K410="3E","3E",IF(K410="","I",LOOKUP(K410/M$2,{0,0.4,0.45,0.5,0.55,0.6,0.65,0.7,0.75,0.8,1},{"F","D","C","C+","B-","B","B+","A-","A","A+"}))))</f>
        <v/>
      </c>
      <c r="M410" s="1" t="str">
        <f>IF(COUNT($A410)=0,"",IF(K410="","--",IF(K410="3E","3E",LOOKUP(K410/M$2,{0,0.4,0.45,0.5,0.55,0.6,0.65,0.7,0.75,0.8,1},{0,2,2.25,2.5,2.75,3,3.25,3.5,3.75,4}))))</f>
        <v/>
      </c>
      <c r="N410" s="2" t="str">
        <f>IF(COUNT($A410)=0,"",IF($A410&lt;&gt;DRAFT!$B412,"ERR",IF(DRAFT!AS412="3E","3E",IF(COUNT(DRAFT!AO412,DRAFT!AS412)&gt;0,DRAFT!AT412,""))))</f>
        <v/>
      </c>
      <c r="O410" s="2" t="str">
        <f>IF(COUNT($A410)=0,"",IF(N410="3E","3E",IF(N410="","I",LOOKUP(N410/P$2,{0,0.4,0.45,0.5,0.55,0.6,0.65,0.7,0.75,0.8,1},{"F","D","C","C+","B-","B","B+","A-","A","A+"}))))</f>
        <v/>
      </c>
      <c r="P410" s="1" t="str">
        <f>IF(COUNT($A410)=0,"",IF(N410="","--",IF(N410="3E","3E",LOOKUP(N410/P$2,{0,0.4,0.45,0.5,0.55,0.6,0.65,0.7,0.75,0.8,1},{0,2,2.25,2.5,2.75,3,3.25,3.5,3.75,4}))))</f>
        <v/>
      </c>
      <c r="Q410" s="2" t="str">
        <f>IF(COUNT($A410)=0,"",IF($A410&lt;&gt;DRAFT!$B412,"ERR",IF(DRAFT!BB412="3E","3E",IF(COUNT(DRAFT!AX412,DRAFT!BB412)&gt;0,DRAFT!BC412,""))))</f>
        <v/>
      </c>
      <c r="R410" s="2" t="str">
        <f>IF(COUNT($A410)=0,"",IF(Q410="3E","3E",IF(Q410="","I",LOOKUP(Q410/S$2,{0,0.4,0.45,0.5,0.55,0.6,0.65,0.7,0.75,0.8,1},{"F","D","C","C+","B-","B","B+","A-","A","A+"}))))</f>
        <v/>
      </c>
      <c r="S410" s="1" t="str">
        <f>IF(COUNT($A410)=0,"",IF(Q410="","--",IF(Q410="3E","3E",LOOKUP(Q410/S$2,{0,0.4,0.45,0.5,0.55,0.6,0.65,0.7,0.75,0.8,1},{0,2,2.25,2.5,2.75,3,3.25,3.5,3.75,4}))))</f>
        <v/>
      </c>
      <c r="T410" s="2" t="str">
        <f>IF(COUNT($A410)=0,"",IF($A410&lt;&gt;DRAFT!$B412,"ERR",IF(DRAFT!BK412="3E","3E",IF(COUNT(DRAFT!BG412,DRAFT!BK412)&gt;0,DRAFT!BL412,""))))</f>
        <v/>
      </c>
      <c r="U410" s="2" t="str">
        <f>IF(COUNT($A410)=0,"",IF(T410="3E","3E",IF(T410="","I",LOOKUP(T410/V$2,{0,0.4,0.45,0.5,0.55,0.6,0.65,0.7,0.75,0.8,1},{"F","D","C","C+","B-","B","B+","A-","A","A+"}))))</f>
        <v/>
      </c>
      <c r="V410" s="1" t="str">
        <f>IF(COUNT($A410)=0,"",IF(T410="","--",IF(T410="3E","3E",LOOKUP(T410/V$2,{0,0.4,0.45,0.5,0.55,0.6,0.65,0.7,0.75,0.8,1},{0,2,2.25,2.5,2.75,3,3.25,3.5,3.75,4}))))</f>
        <v/>
      </c>
      <c r="W410" s="2" t="str">
        <f>IF(COUNT($A410)=0,"",IF($A410&lt;&gt;DRAFT!$B412,"ERR",IF(DRAFT!BT412="3E","3E",IF(COUNT(DRAFT!BP412,DRAFT!BT412)&gt;0,DRAFT!BU412,""))))</f>
        <v/>
      </c>
      <c r="X410" s="2" t="str">
        <f>IF(COUNT($A410)=0,"",IF(W410="3E","3E",IF(W410="","I",LOOKUP(W410/Y$2,{0,0.4,0.45,0.5,0.55,0.6,0.65,0.7,0.75,0.8,1},{"F","D","C","C+","B-","B","B+","A-","A","A+"}))))</f>
        <v/>
      </c>
      <c r="Y410" s="1" t="str">
        <f>IF(COUNT($A410)=0,"",IF(W410="","--",IF(W410="3E","3E",LOOKUP(W410/Y$2,{0,0.4,0.45,0.5,0.55,0.6,0.65,0.7,0.75,0.8,1},{0,2,2.25,2.5,2.75,3,3.25,3.5,3.75,4}))))</f>
        <v/>
      </c>
      <c r="Z410" s="2" t="str">
        <f>IF(COUNT($A410)=0,"",IF($A410&lt;&gt;DRAFT!$B412,"ERR",IF(DRAFT!CC412="3E","3E",IF(COUNT(DRAFT!BY412,DRAFT!CC412)&gt;0,DRAFT!CD412,""))))</f>
        <v/>
      </c>
      <c r="AA410" s="2" t="str">
        <f>IF(COUNT($A410)=0,"",IF(Z410="3E","3E",IF(Z410="","I",LOOKUP(Z410/AB$2,{0,0.4,0.45,0.5,0.55,0.6,0.65,0.7,0.75,0.8,1},{"F","D","C","C+","B-","B","B+","A-","A","A+"}))))</f>
        <v/>
      </c>
      <c r="AB410" s="1" t="str">
        <f>IF(COUNT($A410)=0,"",IF(Z410="","--",IF(Z410="3E","3E",LOOKUP(Z410/AB$2,{0,0.4,0.45,0.5,0.55,0.6,0.65,0.7,0.75,0.8,1},{0,2,2.25,2.5,2.75,3,3.25,3.5,3.75,4}))))</f>
        <v/>
      </c>
      <c r="AC410" s="2" t="str">
        <f>IF(COUNT($A410)=0,"",IF($A410&lt;&gt;DRAFT!$B412,"ERR",IF(DRAFT!CF412&gt;0,DRAFT!CF412,"")))</f>
        <v/>
      </c>
      <c r="AD410" s="2" t="str">
        <f>IF(COUNT($A410)=0,"",IF(AC410="3E","3E",IF(AC410="","I",LOOKUP(AC410/AE$2,{0,0.4,0.45,0.5,0.55,0.6,0.65,0.7,0.75,0.8,1},{"F","D","C","C+","B-","B","B+","A-","A","A+"}))))</f>
        <v/>
      </c>
      <c r="AE410" s="1" t="str">
        <f>IF(COUNT($A410)=0,"",IF(AC410="","--",IF(AC410="3E","3E",LOOKUP(AC410/AE$2,{0,0.4,0.45,0.5,0.55,0.6,0.65,0.7,0.75,0.8,1},{0,2,2.25,2.5,2.75,3,3.25,3.5,3.75,4}))))</f>
        <v/>
      </c>
      <c r="AF410" s="2" t="str">
        <f>IF(COUNT($A410)=0,"",IF($A410&lt;&gt;DRAFT!$B412,"ERR",IF(DRAFT!CI412&gt;0,DRAFT!CK412,"")))</f>
        <v/>
      </c>
      <c r="AG410" s="2" t="str">
        <f>IF(COUNT($A410)=0,"",IF(AF410="3E","3E",IF(AF410="","I",LOOKUP(AF410/AH$2,{0,0.4,0.45,0.5,0.55,0.6,0.65,0.7,0.75,0.8,1},{"F","D","C","C+","B-","B","B+","A-","A","A+"}))))</f>
        <v/>
      </c>
      <c r="AH410" s="1" t="str">
        <f>IF(COUNT($A410)=0,"",IF(AF410="","--",IF(AF410="3E","3E",LOOKUP(AF410/AH$2,{0,0.4,0.45,0.5,0.55,0.6,0.65,0.7,0.75,0.8,1},{0,2,2.25,2.5,2.75,3,3.25,3.5,3.75,4}))))</f>
        <v/>
      </c>
      <c r="AI410" s="2" t="str">
        <f>IF($A410&lt;&gt;DRAFT!$B412,"ERR",IF(OR(COUNT($A410)=0,COUNT(DRAFT!CL412:CN412,DRAFT!CP412:CR412)=0),"",CEILING(SUM(DRAFT!CO412,DRAFT!CS412,DRAFT!CT412),1)))</f>
        <v/>
      </c>
      <c r="AJ410" s="2" t="str">
        <f>IF(COUNT($A410)=0,"",IF(AI410="3E","3E",IF(AI410="","I",LOOKUP(AI410/AK$2,{0,0.4,0.45,0.5,0.55,0.6,0.65,0.7,0.75,0.8,1},{"F","D","C","C+","B-","B","B+","A-","A","A+"}))))</f>
        <v/>
      </c>
      <c r="AK410" s="1" t="str">
        <f>IF(COUNT($A410)=0,"",IF(AI410="","--",IF(AI410="3E","3E",LOOKUP(AI410/AK$2,{0,0.4,0.45,0.5,0.55,0.6,0.65,0.7,0.75,0.8,1},{0,2,2.25,2.5,2.75,3,3.25,3.5,3.75,4}))))</f>
        <v/>
      </c>
      <c r="AL410" s="4" t="str">
        <f>IF(OR(COUNT($A410)=0,COUNT(B410:AK410)=0),"",IF(COUNTIF(B410:AK410,"3E")&gt;0,"3E",IF(DRAFT!$A412="R",TRUNC(SUMPRODUCT(RGP,RCP)/TCP,3),TRUNC((SUMPRODUCT(--(IMDGP&gt;0)*IMDGP,IMCP)+CEILING(DRAFT!$DB412*42,0.25))/TCP,3))))</f>
        <v/>
      </c>
      <c r="AM410" s="2" t="str">
        <f>IF(OR(COUNT($A410)=0,COUNT(B410:AK410)=0),"",IF(COUNTIF(B410:AK410,"3E")&gt;0,"3E",IF(DRAFT!$A412="R",SUMPRODUCT(--(RGP&gt;=2),RCP),SUMPRODUCT(--(IMDGP&gt;0),--(IMGP=0),IMCP)+DRAFT!$DC412)))</f>
        <v/>
      </c>
      <c r="AN410" s="67" t="str">
        <f>IF(AL410="3E","3E",IF(COUNT($A410)=0,"",IF(COUNT(AI410)=0,"--",ROUND(((CEILING(DRAFT!$CV412*38,0.25)+CEILING(DRAFT!$CX412*38,0.25)+CEILING(DRAFT!$CZ412*42,0.25)+CEILING($AL410*42,0.25))/160),2))))</f>
        <v/>
      </c>
      <c r="AO410" s="2" t="str">
        <f>IF(AN410="3E","3E",IF(COUNT($A410)=0,"",IF(COUNT(AN410)=0,"I",LOOKUP(AN410,{0,2,2.25,2.5,2.75,3,3.25,3.5,3.75,4},{"F","D","C","C+","B-","B","B+","A-","A","A+"}))))</f>
        <v/>
      </c>
      <c r="AP410" s="2" t="str">
        <f>IF(AN410="3E","3E",IF(OR(COUNT(A410)=0,COUNT(AN410)=0),"",DRAFT!CW412+DRAFT!CY412+DRAFT!DA412+N(TABULATION!AM410)))</f>
        <v/>
      </c>
      <c r="AQ410" s="2" t="str">
        <f>IF(OR(COUNT($A410)=0,COUNT(B410:AK410)=0),"",IF(COUNTIF(B410:AM410,"3E")&gt;0,"3E",IF(AND(DRAFT!$A412="IM",OR($AL410&gt;DRAFT!$DB412,$AM410&gt;DRAFT!$DC412)),"IMPROVED",IF(AND(DRAFT!$A412="IM",$AL410&lt;=DRAFT!$DB412,$AM410&lt;=DRAFT!$DC412),"NOT IMPROVED",IF(AND(DRAFT!CU412="S",AH410&gt;=2,AK410&gt;=2,AN410&gt;=2.5,AP410&gt;=144),"PASS","FAIL")))))</f>
        <v/>
      </c>
      <c r="AR410" s="2" t="str">
        <f t="shared" si="12"/>
        <v/>
      </c>
      <c r="AS410" s="2" t="str">
        <f t="shared" si="13"/>
        <v/>
      </c>
    </row>
    <row r="411" spans="1:45" ht="18.95" customHeight="1" x14ac:dyDescent="0.25">
      <c r="A411" s="3" t="str">
        <f>IF(DRAFT!$B413="","",DRAFT!$B413)</f>
        <v/>
      </c>
      <c r="B411" s="2" t="str">
        <f>IF(COUNT($A411)=0,"",IF($A411&lt;&gt;DRAFT!$B413,"ERR",IF(DRAFT!I413="3E","3E",IF(COUNT(DRAFT!E413,DRAFT!I413)&gt;0,DRAFT!J413,""))))</f>
        <v/>
      </c>
      <c r="C411" s="2" t="str">
        <f>IF(COUNT($A411)=0,"",IF(B411="3E","3E",IF(B411="","I",LOOKUP(B411/D$2,{0,0.4,0.45,0.5,0.55,0.6,0.65,0.7,0.75,0.8,1},{"F","D","C","C+","B-","B","B+","A-","A","A+"}))))</f>
        <v/>
      </c>
      <c r="D411" s="1" t="str">
        <f>IF(COUNT($A411)=0,"",IF(B411="","--",IF(B411="3E","3E",LOOKUP(B411/D$2,{0,0.4,0.45,0.5,0.55,0.6,0.65,0.7,0.75,0.8,1},{0,2,2.25,2.5,2.75,3,3.25,3.5,3.75,4}))))</f>
        <v/>
      </c>
      <c r="E411" s="2" t="str">
        <f>IF(COUNT($A411)=0,"",IF($A411&lt;&gt;DRAFT!$B413,"ERR",IF(DRAFT!R413="3E","3E",IF(COUNT(DRAFT!N413,DRAFT!R413)&gt;0,DRAFT!S413,""))))</f>
        <v/>
      </c>
      <c r="F411" s="2" t="str">
        <f>IF(COUNT($A411)=0,"",IF(E411="3E","3E",IF(E411="","I",LOOKUP(E411/G$2,{0,0.4,0.45,0.5,0.55,0.6,0.65,0.7,0.75,0.8,1},{"F","D","C","C+","B-","B","B+","A-","A","A+"}))))</f>
        <v/>
      </c>
      <c r="G411" s="1" t="str">
        <f>IF(COUNT($A411)=0,"",IF(E411="","--",IF(E411="3E","3E",LOOKUP(E411/G$2,{0,0.4,0.45,0.5,0.55,0.6,0.65,0.7,0.75,0.8,1},{0,2,2.25,2.5,2.75,3,3.25,3.5,3.75,4}))))</f>
        <v/>
      </c>
      <c r="H411" s="2" t="str">
        <f>IF(COUNT($A411)=0,"",IF($A411&lt;&gt;DRAFT!$B413,"ERR",IF(DRAFT!AA413="3E","3E",IF(COUNT(DRAFT!W413,DRAFT!AA413)&gt;0,DRAFT!AB413,""))))</f>
        <v/>
      </c>
      <c r="I411" s="2" t="str">
        <f>IF(COUNT($A411)=0,"",IF(H411="3E","3E",IF(H411="","I",LOOKUP(H411/J$2,{0,0.4,0.45,0.5,0.55,0.6,0.65,0.7,0.75,0.8,1},{"F","D","C","C+","B-","B","B+","A-","A","A+"}))))</f>
        <v/>
      </c>
      <c r="J411" s="1" t="str">
        <f>IF(COUNT($A411)=0,"",IF(H411="","--",IF(H411="3E","3E",LOOKUP(H411/J$2,{0,0.4,0.45,0.5,0.55,0.6,0.65,0.7,0.75,0.8,1},{0,2,2.25,2.5,2.75,3,3.25,3.5,3.75,4}))))</f>
        <v/>
      </c>
      <c r="K411" s="2" t="str">
        <f>IF(COUNT($A411)=0,"",IF($A411&lt;&gt;DRAFT!$B413,"ERR",IF(DRAFT!AJ413="3E","3E",IF(COUNT(DRAFT!AF413,DRAFT!AJ413)&gt;0,DRAFT!AK413,""))))</f>
        <v/>
      </c>
      <c r="L411" s="2" t="str">
        <f>IF(COUNT($A411)=0,"",IF(K411="3E","3E",IF(K411="","I",LOOKUP(K411/M$2,{0,0.4,0.45,0.5,0.55,0.6,0.65,0.7,0.75,0.8,1},{"F","D","C","C+","B-","B","B+","A-","A","A+"}))))</f>
        <v/>
      </c>
      <c r="M411" s="1" t="str">
        <f>IF(COUNT($A411)=0,"",IF(K411="","--",IF(K411="3E","3E",LOOKUP(K411/M$2,{0,0.4,0.45,0.5,0.55,0.6,0.65,0.7,0.75,0.8,1},{0,2,2.25,2.5,2.75,3,3.25,3.5,3.75,4}))))</f>
        <v/>
      </c>
      <c r="N411" s="2" t="str">
        <f>IF(COUNT($A411)=0,"",IF($A411&lt;&gt;DRAFT!$B413,"ERR",IF(DRAFT!AS413="3E","3E",IF(COUNT(DRAFT!AO413,DRAFT!AS413)&gt;0,DRAFT!AT413,""))))</f>
        <v/>
      </c>
      <c r="O411" s="2" t="str">
        <f>IF(COUNT($A411)=0,"",IF(N411="3E","3E",IF(N411="","I",LOOKUP(N411/P$2,{0,0.4,0.45,0.5,0.55,0.6,0.65,0.7,0.75,0.8,1},{"F","D","C","C+","B-","B","B+","A-","A","A+"}))))</f>
        <v/>
      </c>
      <c r="P411" s="1" t="str">
        <f>IF(COUNT($A411)=0,"",IF(N411="","--",IF(N411="3E","3E",LOOKUP(N411/P$2,{0,0.4,0.45,0.5,0.55,0.6,0.65,0.7,0.75,0.8,1},{0,2,2.25,2.5,2.75,3,3.25,3.5,3.75,4}))))</f>
        <v/>
      </c>
      <c r="Q411" s="2" t="str">
        <f>IF(COUNT($A411)=0,"",IF($A411&lt;&gt;DRAFT!$B413,"ERR",IF(DRAFT!BB413="3E","3E",IF(COUNT(DRAFT!AX413,DRAFT!BB413)&gt;0,DRAFT!BC413,""))))</f>
        <v/>
      </c>
      <c r="R411" s="2" t="str">
        <f>IF(COUNT($A411)=0,"",IF(Q411="3E","3E",IF(Q411="","I",LOOKUP(Q411/S$2,{0,0.4,0.45,0.5,0.55,0.6,0.65,0.7,0.75,0.8,1},{"F","D","C","C+","B-","B","B+","A-","A","A+"}))))</f>
        <v/>
      </c>
      <c r="S411" s="1" t="str">
        <f>IF(COUNT($A411)=0,"",IF(Q411="","--",IF(Q411="3E","3E",LOOKUP(Q411/S$2,{0,0.4,0.45,0.5,0.55,0.6,0.65,0.7,0.75,0.8,1},{0,2,2.25,2.5,2.75,3,3.25,3.5,3.75,4}))))</f>
        <v/>
      </c>
      <c r="T411" s="2" t="str">
        <f>IF(COUNT($A411)=0,"",IF($A411&lt;&gt;DRAFT!$B413,"ERR",IF(DRAFT!BK413="3E","3E",IF(COUNT(DRAFT!BG413,DRAFT!BK413)&gt;0,DRAFT!BL413,""))))</f>
        <v/>
      </c>
      <c r="U411" s="2" t="str">
        <f>IF(COUNT($A411)=0,"",IF(T411="3E","3E",IF(T411="","I",LOOKUP(T411/V$2,{0,0.4,0.45,0.5,0.55,0.6,0.65,0.7,0.75,0.8,1},{"F","D","C","C+","B-","B","B+","A-","A","A+"}))))</f>
        <v/>
      </c>
      <c r="V411" s="1" t="str">
        <f>IF(COUNT($A411)=0,"",IF(T411="","--",IF(T411="3E","3E",LOOKUP(T411/V$2,{0,0.4,0.45,0.5,0.55,0.6,0.65,0.7,0.75,0.8,1},{0,2,2.25,2.5,2.75,3,3.25,3.5,3.75,4}))))</f>
        <v/>
      </c>
      <c r="W411" s="2" t="str">
        <f>IF(COUNT($A411)=0,"",IF($A411&lt;&gt;DRAFT!$B413,"ERR",IF(DRAFT!BT413="3E","3E",IF(COUNT(DRAFT!BP413,DRAFT!BT413)&gt;0,DRAFT!BU413,""))))</f>
        <v/>
      </c>
      <c r="X411" s="2" t="str">
        <f>IF(COUNT($A411)=0,"",IF(W411="3E","3E",IF(W411="","I",LOOKUP(W411/Y$2,{0,0.4,0.45,0.5,0.55,0.6,0.65,0.7,0.75,0.8,1},{"F","D","C","C+","B-","B","B+","A-","A","A+"}))))</f>
        <v/>
      </c>
      <c r="Y411" s="1" t="str">
        <f>IF(COUNT($A411)=0,"",IF(W411="","--",IF(W411="3E","3E",LOOKUP(W411/Y$2,{0,0.4,0.45,0.5,0.55,0.6,0.65,0.7,0.75,0.8,1},{0,2,2.25,2.5,2.75,3,3.25,3.5,3.75,4}))))</f>
        <v/>
      </c>
      <c r="Z411" s="2" t="str">
        <f>IF(COUNT($A411)=0,"",IF($A411&lt;&gt;DRAFT!$B413,"ERR",IF(DRAFT!CC413="3E","3E",IF(COUNT(DRAFT!BY413,DRAFT!CC413)&gt;0,DRAFT!CD413,""))))</f>
        <v/>
      </c>
      <c r="AA411" s="2" t="str">
        <f>IF(COUNT($A411)=0,"",IF(Z411="3E","3E",IF(Z411="","I",LOOKUP(Z411/AB$2,{0,0.4,0.45,0.5,0.55,0.6,0.65,0.7,0.75,0.8,1},{"F","D","C","C+","B-","B","B+","A-","A","A+"}))))</f>
        <v/>
      </c>
      <c r="AB411" s="1" t="str">
        <f>IF(COUNT($A411)=0,"",IF(Z411="","--",IF(Z411="3E","3E",LOOKUP(Z411/AB$2,{0,0.4,0.45,0.5,0.55,0.6,0.65,0.7,0.75,0.8,1},{0,2,2.25,2.5,2.75,3,3.25,3.5,3.75,4}))))</f>
        <v/>
      </c>
      <c r="AC411" s="2" t="str">
        <f>IF(COUNT($A411)=0,"",IF($A411&lt;&gt;DRAFT!$B413,"ERR",IF(DRAFT!CF413&gt;0,DRAFT!CF413,"")))</f>
        <v/>
      </c>
      <c r="AD411" s="2" t="str">
        <f>IF(COUNT($A411)=0,"",IF(AC411="3E","3E",IF(AC411="","I",LOOKUP(AC411/AE$2,{0,0.4,0.45,0.5,0.55,0.6,0.65,0.7,0.75,0.8,1},{"F","D","C","C+","B-","B","B+","A-","A","A+"}))))</f>
        <v/>
      </c>
      <c r="AE411" s="1" t="str">
        <f>IF(COUNT($A411)=0,"",IF(AC411="","--",IF(AC411="3E","3E",LOOKUP(AC411/AE$2,{0,0.4,0.45,0.5,0.55,0.6,0.65,0.7,0.75,0.8,1},{0,2,2.25,2.5,2.75,3,3.25,3.5,3.75,4}))))</f>
        <v/>
      </c>
      <c r="AF411" s="2" t="str">
        <f>IF(COUNT($A411)=0,"",IF($A411&lt;&gt;DRAFT!$B413,"ERR",IF(DRAFT!CI413&gt;0,DRAFT!CK413,"")))</f>
        <v/>
      </c>
      <c r="AG411" s="2" t="str">
        <f>IF(COUNT($A411)=0,"",IF(AF411="3E","3E",IF(AF411="","I",LOOKUP(AF411/AH$2,{0,0.4,0.45,0.5,0.55,0.6,0.65,0.7,0.75,0.8,1},{"F","D","C","C+","B-","B","B+","A-","A","A+"}))))</f>
        <v/>
      </c>
      <c r="AH411" s="1" t="str">
        <f>IF(COUNT($A411)=0,"",IF(AF411="","--",IF(AF411="3E","3E",LOOKUP(AF411/AH$2,{0,0.4,0.45,0.5,0.55,0.6,0.65,0.7,0.75,0.8,1},{0,2,2.25,2.5,2.75,3,3.25,3.5,3.75,4}))))</f>
        <v/>
      </c>
      <c r="AI411" s="2" t="str">
        <f>IF($A411&lt;&gt;DRAFT!$B413,"ERR",IF(OR(COUNT($A411)=0,COUNT(DRAFT!CL413:CN413,DRAFT!CP413:CR413)=0),"",CEILING(SUM(DRAFT!CO413,DRAFT!CS413,DRAFT!CT413),1)))</f>
        <v/>
      </c>
      <c r="AJ411" s="2" t="str">
        <f>IF(COUNT($A411)=0,"",IF(AI411="3E","3E",IF(AI411="","I",LOOKUP(AI411/AK$2,{0,0.4,0.45,0.5,0.55,0.6,0.65,0.7,0.75,0.8,1},{"F","D","C","C+","B-","B","B+","A-","A","A+"}))))</f>
        <v/>
      </c>
      <c r="AK411" s="1" t="str">
        <f>IF(COUNT($A411)=0,"",IF(AI411="","--",IF(AI411="3E","3E",LOOKUP(AI411/AK$2,{0,0.4,0.45,0.5,0.55,0.6,0.65,0.7,0.75,0.8,1},{0,2,2.25,2.5,2.75,3,3.25,3.5,3.75,4}))))</f>
        <v/>
      </c>
      <c r="AL411" s="4" t="str">
        <f>IF(OR(COUNT($A411)=0,COUNT(B411:AK411)=0),"",IF(COUNTIF(B411:AK411,"3E")&gt;0,"3E",IF(DRAFT!$A413="R",TRUNC(SUMPRODUCT(RGP,RCP)/TCP,3),TRUNC((SUMPRODUCT(--(IMDGP&gt;0)*IMDGP,IMCP)+CEILING(DRAFT!$DB413*42,0.25))/TCP,3))))</f>
        <v/>
      </c>
      <c r="AM411" s="2" t="str">
        <f>IF(OR(COUNT($A411)=0,COUNT(B411:AK411)=0),"",IF(COUNTIF(B411:AK411,"3E")&gt;0,"3E",IF(DRAFT!$A413="R",SUMPRODUCT(--(RGP&gt;=2),RCP),SUMPRODUCT(--(IMDGP&gt;0),--(IMGP=0),IMCP)+DRAFT!$DC413)))</f>
        <v/>
      </c>
      <c r="AN411" s="67" t="str">
        <f>IF(AL411="3E","3E",IF(COUNT($A411)=0,"",IF(COUNT(AI411)=0,"--",ROUND(((CEILING(DRAFT!$CV413*38,0.25)+CEILING(DRAFT!$CX413*38,0.25)+CEILING(DRAFT!$CZ413*42,0.25)+CEILING($AL411*42,0.25))/160),2))))</f>
        <v/>
      </c>
      <c r="AO411" s="2" t="str">
        <f>IF(AN411="3E","3E",IF(COUNT($A411)=0,"",IF(COUNT(AN411)=0,"I",LOOKUP(AN411,{0,2,2.25,2.5,2.75,3,3.25,3.5,3.75,4},{"F","D","C","C+","B-","B","B+","A-","A","A+"}))))</f>
        <v/>
      </c>
      <c r="AP411" s="2" t="str">
        <f>IF(AN411="3E","3E",IF(OR(COUNT(A411)=0,COUNT(AN411)=0),"",DRAFT!CW413+DRAFT!CY413+DRAFT!DA413+N(TABULATION!AM411)))</f>
        <v/>
      </c>
      <c r="AQ411" s="2" t="str">
        <f>IF(OR(COUNT($A411)=0,COUNT(B411:AK411)=0),"",IF(COUNTIF(B411:AM411,"3E")&gt;0,"3E",IF(AND(DRAFT!$A413="IM",OR($AL411&gt;DRAFT!$DB413,$AM411&gt;DRAFT!$DC413)),"IMPROVED",IF(AND(DRAFT!$A413="IM",$AL411&lt;=DRAFT!$DB413,$AM411&lt;=DRAFT!$DC413),"NOT IMPROVED",IF(AND(DRAFT!CU413="S",AH411&gt;=2,AK411&gt;=2,AN411&gt;=2.5,AP411&gt;=144),"PASS","FAIL")))))</f>
        <v/>
      </c>
      <c r="AR411" s="2" t="str">
        <f t="shared" si="12"/>
        <v/>
      </c>
      <c r="AS411" s="2" t="str">
        <f t="shared" si="13"/>
        <v/>
      </c>
    </row>
    <row r="412" spans="1:45" ht="18.95" customHeight="1" x14ac:dyDescent="0.25">
      <c r="A412" s="3" t="str">
        <f>IF(DRAFT!$B414="","",DRAFT!$B414)</f>
        <v/>
      </c>
      <c r="B412" s="2" t="str">
        <f>IF(COUNT($A412)=0,"",IF($A412&lt;&gt;DRAFT!$B414,"ERR",IF(DRAFT!I414="3E","3E",IF(COUNT(DRAFT!E414,DRAFT!I414)&gt;0,DRAFT!J414,""))))</f>
        <v/>
      </c>
      <c r="C412" s="2" t="str">
        <f>IF(COUNT($A412)=0,"",IF(B412="3E","3E",IF(B412="","I",LOOKUP(B412/D$2,{0,0.4,0.45,0.5,0.55,0.6,0.65,0.7,0.75,0.8,1},{"F","D","C","C+","B-","B","B+","A-","A","A+"}))))</f>
        <v/>
      </c>
      <c r="D412" s="1" t="str">
        <f>IF(COUNT($A412)=0,"",IF(B412="","--",IF(B412="3E","3E",LOOKUP(B412/D$2,{0,0.4,0.45,0.5,0.55,0.6,0.65,0.7,0.75,0.8,1},{0,2,2.25,2.5,2.75,3,3.25,3.5,3.75,4}))))</f>
        <v/>
      </c>
      <c r="E412" s="2" t="str">
        <f>IF(COUNT($A412)=0,"",IF($A412&lt;&gt;DRAFT!$B414,"ERR",IF(DRAFT!R414="3E","3E",IF(COUNT(DRAFT!N414,DRAFT!R414)&gt;0,DRAFT!S414,""))))</f>
        <v/>
      </c>
      <c r="F412" s="2" t="str">
        <f>IF(COUNT($A412)=0,"",IF(E412="3E","3E",IF(E412="","I",LOOKUP(E412/G$2,{0,0.4,0.45,0.5,0.55,0.6,0.65,0.7,0.75,0.8,1},{"F","D","C","C+","B-","B","B+","A-","A","A+"}))))</f>
        <v/>
      </c>
      <c r="G412" s="1" t="str">
        <f>IF(COUNT($A412)=0,"",IF(E412="","--",IF(E412="3E","3E",LOOKUP(E412/G$2,{0,0.4,0.45,0.5,0.55,0.6,0.65,0.7,0.75,0.8,1},{0,2,2.25,2.5,2.75,3,3.25,3.5,3.75,4}))))</f>
        <v/>
      </c>
      <c r="H412" s="2" t="str">
        <f>IF(COUNT($A412)=0,"",IF($A412&lt;&gt;DRAFT!$B414,"ERR",IF(DRAFT!AA414="3E","3E",IF(COUNT(DRAFT!W414,DRAFT!AA414)&gt;0,DRAFT!AB414,""))))</f>
        <v/>
      </c>
      <c r="I412" s="2" t="str">
        <f>IF(COUNT($A412)=0,"",IF(H412="3E","3E",IF(H412="","I",LOOKUP(H412/J$2,{0,0.4,0.45,0.5,0.55,0.6,0.65,0.7,0.75,0.8,1},{"F","D","C","C+","B-","B","B+","A-","A","A+"}))))</f>
        <v/>
      </c>
      <c r="J412" s="1" t="str">
        <f>IF(COUNT($A412)=0,"",IF(H412="","--",IF(H412="3E","3E",LOOKUP(H412/J$2,{0,0.4,0.45,0.5,0.55,0.6,0.65,0.7,0.75,0.8,1},{0,2,2.25,2.5,2.75,3,3.25,3.5,3.75,4}))))</f>
        <v/>
      </c>
      <c r="K412" s="2" t="str">
        <f>IF(COUNT($A412)=0,"",IF($A412&lt;&gt;DRAFT!$B414,"ERR",IF(DRAFT!AJ414="3E","3E",IF(COUNT(DRAFT!AF414,DRAFT!AJ414)&gt;0,DRAFT!AK414,""))))</f>
        <v/>
      </c>
      <c r="L412" s="2" t="str">
        <f>IF(COUNT($A412)=0,"",IF(K412="3E","3E",IF(K412="","I",LOOKUP(K412/M$2,{0,0.4,0.45,0.5,0.55,0.6,0.65,0.7,0.75,0.8,1},{"F","D","C","C+","B-","B","B+","A-","A","A+"}))))</f>
        <v/>
      </c>
      <c r="M412" s="1" t="str">
        <f>IF(COUNT($A412)=0,"",IF(K412="","--",IF(K412="3E","3E",LOOKUP(K412/M$2,{0,0.4,0.45,0.5,0.55,0.6,0.65,0.7,0.75,0.8,1},{0,2,2.25,2.5,2.75,3,3.25,3.5,3.75,4}))))</f>
        <v/>
      </c>
      <c r="N412" s="2" t="str">
        <f>IF(COUNT($A412)=0,"",IF($A412&lt;&gt;DRAFT!$B414,"ERR",IF(DRAFT!AS414="3E","3E",IF(COUNT(DRAFT!AO414,DRAFT!AS414)&gt;0,DRAFT!AT414,""))))</f>
        <v/>
      </c>
      <c r="O412" s="2" t="str">
        <f>IF(COUNT($A412)=0,"",IF(N412="3E","3E",IF(N412="","I",LOOKUP(N412/P$2,{0,0.4,0.45,0.5,0.55,0.6,0.65,0.7,0.75,0.8,1},{"F","D","C","C+","B-","B","B+","A-","A","A+"}))))</f>
        <v/>
      </c>
      <c r="P412" s="1" t="str">
        <f>IF(COUNT($A412)=0,"",IF(N412="","--",IF(N412="3E","3E",LOOKUP(N412/P$2,{0,0.4,0.45,0.5,0.55,0.6,0.65,0.7,0.75,0.8,1},{0,2,2.25,2.5,2.75,3,3.25,3.5,3.75,4}))))</f>
        <v/>
      </c>
      <c r="Q412" s="2" t="str">
        <f>IF(COUNT($A412)=0,"",IF($A412&lt;&gt;DRAFT!$B414,"ERR",IF(DRAFT!BB414="3E","3E",IF(COUNT(DRAFT!AX414,DRAFT!BB414)&gt;0,DRAFT!BC414,""))))</f>
        <v/>
      </c>
      <c r="R412" s="2" t="str">
        <f>IF(COUNT($A412)=0,"",IF(Q412="3E","3E",IF(Q412="","I",LOOKUP(Q412/S$2,{0,0.4,0.45,0.5,0.55,0.6,0.65,0.7,0.75,0.8,1},{"F","D","C","C+","B-","B","B+","A-","A","A+"}))))</f>
        <v/>
      </c>
      <c r="S412" s="1" t="str">
        <f>IF(COUNT($A412)=0,"",IF(Q412="","--",IF(Q412="3E","3E",LOOKUP(Q412/S$2,{0,0.4,0.45,0.5,0.55,0.6,0.65,0.7,0.75,0.8,1},{0,2,2.25,2.5,2.75,3,3.25,3.5,3.75,4}))))</f>
        <v/>
      </c>
      <c r="T412" s="2" t="str">
        <f>IF(COUNT($A412)=0,"",IF($A412&lt;&gt;DRAFT!$B414,"ERR",IF(DRAFT!BK414="3E","3E",IF(COUNT(DRAFT!BG414,DRAFT!BK414)&gt;0,DRAFT!BL414,""))))</f>
        <v/>
      </c>
      <c r="U412" s="2" t="str">
        <f>IF(COUNT($A412)=0,"",IF(T412="3E","3E",IF(T412="","I",LOOKUP(T412/V$2,{0,0.4,0.45,0.5,0.55,0.6,0.65,0.7,0.75,0.8,1},{"F","D","C","C+","B-","B","B+","A-","A","A+"}))))</f>
        <v/>
      </c>
      <c r="V412" s="1" t="str">
        <f>IF(COUNT($A412)=0,"",IF(T412="","--",IF(T412="3E","3E",LOOKUP(T412/V$2,{0,0.4,0.45,0.5,0.55,0.6,0.65,0.7,0.75,0.8,1},{0,2,2.25,2.5,2.75,3,3.25,3.5,3.75,4}))))</f>
        <v/>
      </c>
      <c r="W412" s="2" t="str">
        <f>IF(COUNT($A412)=0,"",IF($A412&lt;&gt;DRAFT!$B414,"ERR",IF(DRAFT!BT414="3E","3E",IF(COUNT(DRAFT!BP414,DRAFT!BT414)&gt;0,DRAFT!BU414,""))))</f>
        <v/>
      </c>
      <c r="X412" s="2" t="str">
        <f>IF(COUNT($A412)=0,"",IF(W412="3E","3E",IF(W412="","I",LOOKUP(W412/Y$2,{0,0.4,0.45,0.5,0.55,0.6,0.65,0.7,0.75,0.8,1},{"F","D","C","C+","B-","B","B+","A-","A","A+"}))))</f>
        <v/>
      </c>
      <c r="Y412" s="1" t="str">
        <f>IF(COUNT($A412)=0,"",IF(W412="","--",IF(W412="3E","3E",LOOKUP(W412/Y$2,{0,0.4,0.45,0.5,0.55,0.6,0.65,0.7,0.75,0.8,1},{0,2,2.25,2.5,2.75,3,3.25,3.5,3.75,4}))))</f>
        <v/>
      </c>
      <c r="Z412" s="2" t="str">
        <f>IF(COUNT($A412)=0,"",IF($A412&lt;&gt;DRAFT!$B414,"ERR",IF(DRAFT!CC414="3E","3E",IF(COUNT(DRAFT!BY414,DRAFT!CC414)&gt;0,DRAFT!CD414,""))))</f>
        <v/>
      </c>
      <c r="AA412" s="2" t="str">
        <f>IF(COUNT($A412)=0,"",IF(Z412="3E","3E",IF(Z412="","I",LOOKUP(Z412/AB$2,{0,0.4,0.45,0.5,0.55,0.6,0.65,0.7,0.75,0.8,1},{"F","D","C","C+","B-","B","B+","A-","A","A+"}))))</f>
        <v/>
      </c>
      <c r="AB412" s="1" t="str">
        <f>IF(COUNT($A412)=0,"",IF(Z412="","--",IF(Z412="3E","3E",LOOKUP(Z412/AB$2,{0,0.4,0.45,0.5,0.55,0.6,0.65,0.7,0.75,0.8,1},{0,2,2.25,2.5,2.75,3,3.25,3.5,3.75,4}))))</f>
        <v/>
      </c>
      <c r="AC412" s="2" t="str">
        <f>IF(COUNT($A412)=0,"",IF($A412&lt;&gt;DRAFT!$B414,"ERR",IF(DRAFT!CF414&gt;0,DRAFT!CF414,"")))</f>
        <v/>
      </c>
      <c r="AD412" s="2" t="str">
        <f>IF(COUNT($A412)=0,"",IF(AC412="3E","3E",IF(AC412="","I",LOOKUP(AC412/AE$2,{0,0.4,0.45,0.5,0.55,0.6,0.65,0.7,0.75,0.8,1},{"F","D","C","C+","B-","B","B+","A-","A","A+"}))))</f>
        <v/>
      </c>
      <c r="AE412" s="1" t="str">
        <f>IF(COUNT($A412)=0,"",IF(AC412="","--",IF(AC412="3E","3E",LOOKUP(AC412/AE$2,{0,0.4,0.45,0.5,0.55,0.6,0.65,0.7,0.75,0.8,1},{0,2,2.25,2.5,2.75,3,3.25,3.5,3.75,4}))))</f>
        <v/>
      </c>
      <c r="AF412" s="2" t="str">
        <f>IF(COUNT($A412)=0,"",IF($A412&lt;&gt;DRAFT!$B414,"ERR",IF(DRAFT!CI414&gt;0,DRAFT!CK414,"")))</f>
        <v/>
      </c>
      <c r="AG412" s="2" t="str">
        <f>IF(COUNT($A412)=0,"",IF(AF412="3E","3E",IF(AF412="","I",LOOKUP(AF412/AH$2,{0,0.4,0.45,0.5,0.55,0.6,0.65,0.7,0.75,0.8,1},{"F","D","C","C+","B-","B","B+","A-","A","A+"}))))</f>
        <v/>
      </c>
      <c r="AH412" s="1" t="str">
        <f>IF(COUNT($A412)=0,"",IF(AF412="","--",IF(AF412="3E","3E",LOOKUP(AF412/AH$2,{0,0.4,0.45,0.5,0.55,0.6,0.65,0.7,0.75,0.8,1},{0,2,2.25,2.5,2.75,3,3.25,3.5,3.75,4}))))</f>
        <v/>
      </c>
      <c r="AI412" s="2" t="str">
        <f>IF($A412&lt;&gt;DRAFT!$B414,"ERR",IF(OR(COUNT($A412)=0,COUNT(DRAFT!CL414:CN414,DRAFT!CP414:CR414)=0),"",CEILING(SUM(DRAFT!CO414,DRAFT!CS414,DRAFT!CT414),1)))</f>
        <v/>
      </c>
      <c r="AJ412" s="2" t="str">
        <f>IF(COUNT($A412)=0,"",IF(AI412="3E","3E",IF(AI412="","I",LOOKUP(AI412/AK$2,{0,0.4,0.45,0.5,0.55,0.6,0.65,0.7,0.75,0.8,1},{"F","D","C","C+","B-","B","B+","A-","A","A+"}))))</f>
        <v/>
      </c>
      <c r="AK412" s="1" t="str">
        <f>IF(COUNT($A412)=0,"",IF(AI412="","--",IF(AI412="3E","3E",LOOKUP(AI412/AK$2,{0,0.4,0.45,0.5,0.55,0.6,0.65,0.7,0.75,0.8,1},{0,2,2.25,2.5,2.75,3,3.25,3.5,3.75,4}))))</f>
        <v/>
      </c>
      <c r="AL412" s="4" t="str">
        <f>IF(OR(COUNT($A412)=0,COUNT(B412:AK412)=0),"",IF(COUNTIF(B412:AK412,"3E")&gt;0,"3E",IF(DRAFT!$A414="R",TRUNC(SUMPRODUCT(RGP,RCP)/TCP,3),TRUNC((SUMPRODUCT(--(IMDGP&gt;0)*IMDGP,IMCP)+CEILING(DRAFT!$DB414*42,0.25))/TCP,3))))</f>
        <v/>
      </c>
      <c r="AM412" s="2" t="str">
        <f>IF(OR(COUNT($A412)=0,COUNT(B412:AK412)=0),"",IF(COUNTIF(B412:AK412,"3E")&gt;0,"3E",IF(DRAFT!$A414="R",SUMPRODUCT(--(RGP&gt;=2),RCP),SUMPRODUCT(--(IMDGP&gt;0),--(IMGP=0),IMCP)+DRAFT!$DC414)))</f>
        <v/>
      </c>
      <c r="AN412" s="67" t="str">
        <f>IF(AL412="3E","3E",IF(COUNT($A412)=0,"",IF(COUNT(AI412)=0,"--",ROUND(((CEILING(DRAFT!$CV414*38,0.25)+CEILING(DRAFT!$CX414*38,0.25)+CEILING(DRAFT!$CZ414*42,0.25)+CEILING($AL412*42,0.25))/160),2))))</f>
        <v/>
      </c>
      <c r="AO412" s="2" t="str">
        <f>IF(AN412="3E","3E",IF(COUNT($A412)=0,"",IF(COUNT(AN412)=0,"I",LOOKUP(AN412,{0,2,2.25,2.5,2.75,3,3.25,3.5,3.75,4},{"F","D","C","C+","B-","B","B+","A-","A","A+"}))))</f>
        <v/>
      </c>
      <c r="AP412" s="2" t="str">
        <f>IF(AN412="3E","3E",IF(OR(COUNT(A412)=0,COUNT(AN412)=0),"",DRAFT!CW414+DRAFT!CY414+DRAFT!DA414+N(TABULATION!AM412)))</f>
        <v/>
      </c>
      <c r="AQ412" s="2" t="str">
        <f>IF(OR(COUNT($A412)=0,COUNT(B412:AK412)=0),"",IF(COUNTIF(B412:AM412,"3E")&gt;0,"3E",IF(AND(DRAFT!$A414="IM",OR($AL412&gt;DRAFT!$DB414,$AM412&gt;DRAFT!$DC414)),"IMPROVED",IF(AND(DRAFT!$A414="IM",$AL412&lt;=DRAFT!$DB414,$AM412&lt;=DRAFT!$DC414),"NOT IMPROVED",IF(AND(DRAFT!CU414="S",AH412&gt;=2,AK412&gt;=2,AN412&gt;=2.5,AP412&gt;=144),"PASS","FAIL")))))</f>
        <v/>
      </c>
      <c r="AR412" s="2" t="str">
        <f t="shared" si="12"/>
        <v/>
      </c>
      <c r="AS412" s="2" t="str">
        <f t="shared" si="13"/>
        <v/>
      </c>
    </row>
    <row r="413" spans="1:45" ht="18.95" customHeight="1" x14ac:dyDescent="0.25">
      <c r="A413" s="3" t="str">
        <f>IF(DRAFT!$B415="","",DRAFT!$B415)</f>
        <v/>
      </c>
      <c r="B413" s="2" t="str">
        <f>IF(COUNT($A413)=0,"",IF($A413&lt;&gt;DRAFT!$B415,"ERR",IF(DRAFT!I415="3E","3E",IF(COUNT(DRAFT!E415,DRAFT!I415)&gt;0,DRAFT!J415,""))))</f>
        <v/>
      </c>
      <c r="C413" s="2" t="str">
        <f>IF(COUNT($A413)=0,"",IF(B413="3E","3E",IF(B413="","I",LOOKUP(B413/D$2,{0,0.4,0.45,0.5,0.55,0.6,0.65,0.7,0.75,0.8,1},{"F","D","C","C+","B-","B","B+","A-","A","A+"}))))</f>
        <v/>
      </c>
      <c r="D413" s="1" t="str">
        <f>IF(COUNT($A413)=0,"",IF(B413="","--",IF(B413="3E","3E",LOOKUP(B413/D$2,{0,0.4,0.45,0.5,0.55,0.6,0.65,0.7,0.75,0.8,1},{0,2,2.25,2.5,2.75,3,3.25,3.5,3.75,4}))))</f>
        <v/>
      </c>
      <c r="E413" s="2" t="str">
        <f>IF(COUNT($A413)=0,"",IF($A413&lt;&gt;DRAFT!$B415,"ERR",IF(DRAFT!R415="3E","3E",IF(COUNT(DRAFT!N415,DRAFT!R415)&gt;0,DRAFT!S415,""))))</f>
        <v/>
      </c>
      <c r="F413" s="2" t="str">
        <f>IF(COUNT($A413)=0,"",IF(E413="3E","3E",IF(E413="","I",LOOKUP(E413/G$2,{0,0.4,0.45,0.5,0.55,0.6,0.65,0.7,0.75,0.8,1},{"F","D","C","C+","B-","B","B+","A-","A","A+"}))))</f>
        <v/>
      </c>
      <c r="G413" s="1" t="str">
        <f>IF(COUNT($A413)=0,"",IF(E413="","--",IF(E413="3E","3E",LOOKUP(E413/G$2,{0,0.4,0.45,0.5,0.55,0.6,0.65,0.7,0.75,0.8,1},{0,2,2.25,2.5,2.75,3,3.25,3.5,3.75,4}))))</f>
        <v/>
      </c>
      <c r="H413" s="2" t="str">
        <f>IF(COUNT($A413)=0,"",IF($A413&lt;&gt;DRAFT!$B415,"ERR",IF(DRAFT!AA415="3E","3E",IF(COUNT(DRAFT!W415,DRAFT!AA415)&gt;0,DRAFT!AB415,""))))</f>
        <v/>
      </c>
      <c r="I413" s="2" t="str">
        <f>IF(COUNT($A413)=0,"",IF(H413="3E","3E",IF(H413="","I",LOOKUP(H413/J$2,{0,0.4,0.45,0.5,0.55,0.6,0.65,0.7,0.75,0.8,1},{"F","D","C","C+","B-","B","B+","A-","A","A+"}))))</f>
        <v/>
      </c>
      <c r="J413" s="1" t="str">
        <f>IF(COUNT($A413)=0,"",IF(H413="","--",IF(H413="3E","3E",LOOKUP(H413/J$2,{0,0.4,0.45,0.5,0.55,0.6,0.65,0.7,0.75,0.8,1},{0,2,2.25,2.5,2.75,3,3.25,3.5,3.75,4}))))</f>
        <v/>
      </c>
      <c r="K413" s="2" t="str">
        <f>IF(COUNT($A413)=0,"",IF($A413&lt;&gt;DRAFT!$B415,"ERR",IF(DRAFT!AJ415="3E","3E",IF(COUNT(DRAFT!AF415,DRAFT!AJ415)&gt;0,DRAFT!AK415,""))))</f>
        <v/>
      </c>
      <c r="L413" s="2" t="str">
        <f>IF(COUNT($A413)=0,"",IF(K413="3E","3E",IF(K413="","I",LOOKUP(K413/M$2,{0,0.4,0.45,0.5,0.55,0.6,0.65,0.7,0.75,0.8,1},{"F","D","C","C+","B-","B","B+","A-","A","A+"}))))</f>
        <v/>
      </c>
      <c r="M413" s="1" t="str">
        <f>IF(COUNT($A413)=0,"",IF(K413="","--",IF(K413="3E","3E",LOOKUP(K413/M$2,{0,0.4,0.45,0.5,0.55,0.6,0.65,0.7,0.75,0.8,1},{0,2,2.25,2.5,2.75,3,3.25,3.5,3.75,4}))))</f>
        <v/>
      </c>
      <c r="N413" s="2" t="str">
        <f>IF(COUNT($A413)=0,"",IF($A413&lt;&gt;DRAFT!$B415,"ERR",IF(DRAFT!AS415="3E","3E",IF(COUNT(DRAFT!AO415,DRAFT!AS415)&gt;0,DRAFT!AT415,""))))</f>
        <v/>
      </c>
      <c r="O413" s="2" t="str">
        <f>IF(COUNT($A413)=0,"",IF(N413="3E","3E",IF(N413="","I",LOOKUP(N413/P$2,{0,0.4,0.45,0.5,0.55,0.6,0.65,0.7,0.75,0.8,1},{"F","D","C","C+","B-","B","B+","A-","A","A+"}))))</f>
        <v/>
      </c>
      <c r="P413" s="1" t="str">
        <f>IF(COUNT($A413)=0,"",IF(N413="","--",IF(N413="3E","3E",LOOKUP(N413/P$2,{0,0.4,0.45,0.5,0.55,0.6,0.65,0.7,0.75,0.8,1},{0,2,2.25,2.5,2.75,3,3.25,3.5,3.75,4}))))</f>
        <v/>
      </c>
      <c r="Q413" s="2" t="str">
        <f>IF(COUNT($A413)=0,"",IF($A413&lt;&gt;DRAFT!$B415,"ERR",IF(DRAFT!BB415="3E","3E",IF(COUNT(DRAFT!AX415,DRAFT!BB415)&gt;0,DRAFT!BC415,""))))</f>
        <v/>
      </c>
      <c r="R413" s="2" t="str">
        <f>IF(COUNT($A413)=0,"",IF(Q413="3E","3E",IF(Q413="","I",LOOKUP(Q413/S$2,{0,0.4,0.45,0.5,0.55,0.6,0.65,0.7,0.75,0.8,1},{"F","D","C","C+","B-","B","B+","A-","A","A+"}))))</f>
        <v/>
      </c>
      <c r="S413" s="1" t="str">
        <f>IF(COUNT($A413)=0,"",IF(Q413="","--",IF(Q413="3E","3E",LOOKUP(Q413/S$2,{0,0.4,0.45,0.5,0.55,0.6,0.65,0.7,0.75,0.8,1},{0,2,2.25,2.5,2.75,3,3.25,3.5,3.75,4}))))</f>
        <v/>
      </c>
      <c r="T413" s="2" t="str">
        <f>IF(COUNT($A413)=0,"",IF($A413&lt;&gt;DRAFT!$B415,"ERR",IF(DRAFT!BK415="3E","3E",IF(COUNT(DRAFT!BG415,DRAFT!BK415)&gt;0,DRAFT!BL415,""))))</f>
        <v/>
      </c>
      <c r="U413" s="2" t="str">
        <f>IF(COUNT($A413)=0,"",IF(T413="3E","3E",IF(T413="","I",LOOKUP(T413/V$2,{0,0.4,0.45,0.5,0.55,0.6,0.65,0.7,0.75,0.8,1},{"F","D","C","C+","B-","B","B+","A-","A","A+"}))))</f>
        <v/>
      </c>
      <c r="V413" s="1" t="str">
        <f>IF(COUNT($A413)=0,"",IF(T413="","--",IF(T413="3E","3E",LOOKUP(T413/V$2,{0,0.4,0.45,0.5,0.55,0.6,0.65,0.7,0.75,0.8,1},{0,2,2.25,2.5,2.75,3,3.25,3.5,3.75,4}))))</f>
        <v/>
      </c>
      <c r="W413" s="2" t="str">
        <f>IF(COUNT($A413)=0,"",IF($A413&lt;&gt;DRAFT!$B415,"ERR",IF(DRAFT!BT415="3E","3E",IF(COUNT(DRAFT!BP415,DRAFT!BT415)&gt;0,DRAFT!BU415,""))))</f>
        <v/>
      </c>
      <c r="X413" s="2" t="str">
        <f>IF(COUNT($A413)=0,"",IF(W413="3E","3E",IF(W413="","I",LOOKUP(W413/Y$2,{0,0.4,0.45,0.5,0.55,0.6,0.65,0.7,0.75,0.8,1},{"F","D","C","C+","B-","B","B+","A-","A","A+"}))))</f>
        <v/>
      </c>
      <c r="Y413" s="1" t="str">
        <f>IF(COUNT($A413)=0,"",IF(W413="","--",IF(W413="3E","3E",LOOKUP(W413/Y$2,{0,0.4,0.45,0.5,0.55,0.6,0.65,0.7,0.75,0.8,1},{0,2,2.25,2.5,2.75,3,3.25,3.5,3.75,4}))))</f>
        <v/>
      </c>
      <c r="Z413" s="2" t="str">
        <f>IF(COUNT($A413)=0,"",IF($A413&lt;&gt;DRAFT!$B415,"ERR",IF(DRAFT!CC415="3E","3E",IF(COUNT(DRAFT!BY415,DRAFT!CC415)&gt;0,DRAFT!CD415,""))))</f>
        <v/>
      </c>
      <c r="AA413" s="2" t="str">
        <f>IF(COUNT($A413)=0,"",IF(Z413="3E","3E",IF(Z413="","I",LOOKUP(Z413/AB$2,{0,0.4,0.45,0.5,0.55,0.6,0.65,0.7,0.75,0.8,1},{"F","D","C","C+","B-","B","B+","A-","A","A+"}))))</f>
        <v/>
      </c>
      <c r="AB413" s="1" t="str">
        <f>IF(COUNT($A413)=0,"",IF(Z413="","--",IF(Z413="3E","3E",LOOKUP(Z413/AB$2,{0,0.4,0.45,0.5,0.55,0.6,0.65,0.7,0.75,0.8,1},{0,2,2.25,2.5,2.75,3,3.25,3.5,3.75,4}))))</f>
        <v/>
      </c>
      <c r="AC413" s="2" t="str">
        <f>IF(COUNT($A413)=0,"",IF($A413&lt;&gt;DRAFT!$B415,"ERR",IF(DRAFT!CF415&gt;0,DRAFT!CF415,"")))</f>
        <v/>
      </c>
      <c r="AD413" s="2" t="str">
        <f>IF(COUNT($A413)=0,"",IF(AC413="3E","3E",IF(AC413="","I",LOOKUP(AC413/AE$2,{0,0.4,0.45,0.5,0.55,0.6,0.65,0.7,0.75,0.8,1},{"F","D","C","C+","B-","B","B+","A-","A","A+"}))))</f>
        <v/>
      </c>
      <c r="AE413" s="1" t="str">
        <f>IF(COUNT($A413)=0,"",IF(AC413="","--",IF(AC413="3E","3E",LOOKUP(AC413/AE$2,{0,0.4,0.45,0.5,0.55,0.6,0.65,0.7,0.75,0.8,1},{0,2,2.25,2.5,2.75,3,3.25,3.5,3.75,4}))))</f>
        <v/>
      </c>
      <c r="AF413" s="2" t="str">
        <f>IF(COUNT($A413)=0,"",IF($A413&lt;&gt;DRAFT!$B415,"ERR",IF(DRAFT!CI415&gt;0,DRAFT!CK415,"")))</f>
        <v/>
      </c>
      <c r="AG413" s="2" t="str">
        <f>IF(COUNT($A413)=0,"",IF(AF413="3E","3E",IF(AF413="","I",LOOKUP(AF413/AH$2,{0,0.4,0.45,0.5,0.55,0.6,0.65,0.7,0.75,0.8,1},{"F","D","C","C+","B-","B","B+","A-","A","A+"}))))</f>
        <v/>
      </c>
      <c r="AH413" s="1" t="str">
        <f>IF(COUNT($A413)=0,"",IF(AF413="","--",IF(AF413="3E","3E",LOOKUP(AF413/AH$2,{0,0.4,0.45,0.5,0.55,0.6,0.65,0.7,0.75,0.8,1},{0,2,2.25,2.5,2.75,3,3.25,3.5,3.75,4}))))</f>
        <v/>
      </c>
      <c r="AI413" s="2" t="str">
        <f>IF($A413&lt;&gt;DRAFT!$B415,"ERR",IF(OR(COUNT($A413)=0,COUNT(DRAFT!CL415:CN415,DRAFT!CP415:CR415)=0),"",CEILING(SUM(DRAFT!CO415,DRAFT!CS415,DRAFT!CT415),1)))</f>
        <v/>
      </c>
      <c r="AJ413" s="2" t="str">
        <f>IF(COUNT($A413)=0,"",IF(AI413="3E","3E",IF(AI413="","I",LOOKUP(AI413/AK$2,{0,0.4,0.45,0.5,0.55,0.6,0.65,0.7,0.75,0.8,1},{"F","D","C","C+","B-","B","B+","A-","A","A+"}))))</f>
        <v/>
      </c>
      <c r="AK413" s="1" t="str">
        <f>IF(COUNT($A413)=0,"",IF(AI413="","--",IF(AI413="3E","3E",LOOKUP(AI413/AK$2,{0,0.4,0.45,0.5,0.55,0.6,0.65,0.7,0.75,0.8,1},{0,2,2.25,2.5,2.75,3,3.25,3.5,3.75,4}))))</f>
        <v/>
      </c>
      <c r="AL413" s="4" t="str">
        <f>IF(OR(COUNT($A413)=0,COUNT(B413:AK413)=0),"",IF(COUNTIF(B413:AK413,"3E")&gt;0,"3E",IF(DRAFT!$A415="R",TRUNC(SUMPRODUCT(RGP,RCP)/TCP,3),TRUNC((SUMPRODUCT(--(IMDGP&gt;0)*IMDGP,IMCP)+CEILING(DRAFT!$DB415*42,0.25))/TCP,3))))</f>
        <v/>
      </c>
      <c r="AM413" s="2" t="str">
        <f>IF(OR(COUNT($A413)=0,COUNT(B413:AK413)=0),"",IF(COUNTIF(B413:AK413,"3E")&gt;0,"3E",IF(DRAFT!$A415="R",SUMPRODUCT(--(RGP&gt;=2),RCP),SUMPRODUCT(--(IMDGP&gt;0),--(IMGP=0),IMCP)+DRAFT!$DC415)))</f>
        <v/>
      </c>
      <c r="AN413" s="67" t="str">
        <f>IF(AL413="3E","3E",IF(COUNT($A413)=0,"",IF(COUNT(AI413)=0,"--",ROUND(((CEILING(DRAFT!$CV415*38,0.25)+CEILING(DRAFT!$CX415*38,0.25)+CEILING(DRAFT!$CZ415*42,0.25)+CEILING($AL413*42,0.25))/160),2))))</f>
        <v/>
      </c>
      <c r="AO413" s="2" t="str">
        <f>IF(AN413="3E","3E",IF(COUNT($A413)=0,"",IF(COUNT(AN413)=0,"I",LOOKUP(AN413,{0,2,2.25,2.5,2.75,3,3.25,3.5,3.75,4},{"F","D","C","C+","B-","B","B+","A-","A","A+"}))))</f>
        <v/>
      </c>
      <c r="AP413" s="2" t="str">
        <f>IF(AN413="3E","3E",IF(OR(COUNT(A413)=0,COUNT(AN413)=0),"",DRAFT!CW415+DRAFT!CY415+DRAFT!DA415+N(TABULATION!AM413)))</f>
        <v/>
      </c>
      <c r="AQ413" s="2" t="str">
        <f>IF(OR(COUNT($A413)=0,COUNT(B413:AK413)=0),"",IF(COUNTIF(B413:AM413,"3E")&gt;0,"3E",IF(AND(DRAFT!$A415="IM",OR($AL413&gt;DRAFT!$DB415,$AM413&gt;DRAFT!$DC415)),"IMPROVED",IF(AND(DRAFT!$A415="IM",$AL413&lt;=DRAFT!$DB415,$AM413&lt;=DRAFT!$DC415),"NOT IMPROVED",IF(AND(DRAFT!CU415="S",AH413&gt;=2,AK413&gt;=2,AN413&gt;=2.5,AP413&gt;=144),"PASS","FAIL")))))</f>
        <v/>
      </c>
      <c r="AR413" s="2" t="str">
        <f t="shared" si="12"/>
        <v/>
      </c>
      <c r="AS413" s="2" t="str">
        <f t="shared" si="13"/>
        <v/>
      </c>
    </row>
    <row r="414" spans="1:45" ht="18.95" customHeight="1" x14ac:dyDescent="0.25">
      <c r="A414" s="3" t="str">
        <f>IF(DRAFT!$B416="","",DRAFT!$B416)</f>
        <v/>
      </c>
      <c r="B414" s="2" t="str">
        <f>IF(COUNT($A414)=0,"",IF($A414&lt;&gt;DRAFT!$B416,"ERR",IF(DRAFT!I416="3E","3E",IF(COUNT(DRAFT!E416,DRAFT!I416)&gt;0,DRAFT!J416,""))))</f>
        <v/>
      </c>
      <c r="C414" s="2" t="str">
        <f>IF(COUNT($A414)=0,"",IF(B414="3E","3E",IF(B414="","I",LOOKUP(B414/D$2,{0,0.4,0.45,0.5,0.55,0.6,0.65,0.7,0.75,0.8,1},{"F","D","C","C+","B-","B","B+","A-","A","A+"}))))</f>
        <v/>
      </c>
      <c r="D414" s="1" t="str">
        <f>IF(COUNT($A414)=0,"",IF(B414="","--",IF(B414="3E","3E",LOOKUP(B414/D$2,{0,0.4,0.45,0.5,0.55,0.6,0.65,0.7,0.75,0.8,1},{0,2,2.25,2.5,2.75,3,3.25,3.5,3.75,4}))))</f>
        <v/>
      </c>
      <c r="E414" s="2" t="str">
        <f>IF(COUNT($A414)=0,"",IF($A414&lt;&gt;DRAFT!$B416,"ERR",IF(DRAFT!R416="3E","3E",IF(COUNT(DRAFT!N416,DRAFT!R416)&gt;0,DRAFT!S416,""))))</f>
        <v/>
      </c>
      <c r="F414" s="2" t="str">
        <f>IF(COUNT($A414)=0,"",IF(E414="3E","3E",IF(E414="","I",LOOKUP(E414/G$2,{0,0.4,0.45,0.5,0.55,0.6,0.65,0.7,0.75,0.8,1},{"F","D","C","C+","B-","B","B+","A-","A","A+"}))))</f>
        <v/>
      </c>
      <c r="G414" s="1" t="str">
        <f>IF(COUNT($A414)=0,"",IF(E414="","--",IF(E414="3E","3E",LOOKUP(E414/G$2,{0,0.4,0.45,0.5,0.55,0.6,0.65,0.7,0.75,0.8,1},{0,2,2.25,2.5,2.75,3,3.25,3.5,3.75,4}))))</f>
        <v/>
      </c>
      <c r="H414" s="2" t="str">
        <f>IF(COUNT($A414)=0,"",IF($A414&lt;&gt;DRAFT!$B416,"ERR",IF(DRAFT!AA416="3E","3E",IF(COUNT(DRAFT!W416,DRAFT!AA416)&gt;0,DRAFT!AB416,""))))</f>
        <v/>
      </c>
      <c r="I414" s="2" t="str">
        <f>IF(COUNT($A414)=0,"",IF(H414="3E","3E",IF(H414="","I",LOOKUP(H414/J$2,{0,0.4,0.45,0.5,0.55,0.6,0.65,0.7,0.75,0.8,1},{"F","D","C","C+","B-","B","B+","A-","A","A+"}))))</f>
        <v/>
      </c>
      <c r="J414" s="1" t="str">
        <f>IF(COUNT($A414)=0,"",IF(H414="","--",IF(H414="3E","3E",LOOKUP(H414/J$2,{0,0.4,0.45,0.5,0.55,0.6,0.65,0.7,0.75,0.8,1},{0,2,2.25,2.5,2.75,3,3.25,3.5,3.75,4}))))</f>
        <v/>
      </c>
      <c r="K414" s="2" t="str">
        <f>IF(COUNT($A414)=0,"",IF($A414&lt;&gt;DRAFT!$B416,"ERR",IF(DRAFT!AJ416="3E","3E",IF(COUNT(DRAFT!AF416,DRAFT!AJ416)&gt;0,DRAFT!AK416,""))))</f>
        <v/>
      </c>
      <c r="L414" s="2" t="str">
        <f>IF(COUNT($A414)=0,"",IF(K414="3E","3E",IF(K414="","I",LOOKUP(K414/M$2,{0,0.4,0.45,0.5,0.55,0.6,0.65,0.7,0.75,0.8,1},{"F","D","C","C+","B-","B","B+","A-","A","A+"}))))</f>
        <v/>
      </c>
      <c r="M414" s="1" t="str">
        <f>IF(COUNT($A414)=0,"",IF(K414="","--",IF(K414="3E","3E",LOOKUP(K414/M$2,{0,0.4,0.45,0.5,0.55,0.6,0.65,0.7,0.75,0.8,1},{0,2,2.25,2.5,2.75,3,3.25,3.5,3.75,4}))))</f>
        <v/>
      </c>
      <c r="N414" s="2" t="str">
        <f>IF(COUNT($A414)=0,"",IF($A414&lt;&gt;DRAFT!$B416,"ERR",IF(DRAFT!AS416="3E","3E",IF(COUNT(DRAFT!AO416,DRAFT!AS416)&gt;0,DRAFT!AT416,""))))</f>
        <v/>
      </c>
      <c r="O414" s="2" t="str">
        <f>IF(COUNT($A414)=0,"",IF(N414="3E","3E",IF(N414="","I",LOOKUP(N414/P$2,{0,0.4,0.45,0.5,0.55,0.6,0.65,0.7,0.75,0.8,1},{"F","D","C","C+","B-","B","B+","A-","A","A+"}))))</f>
        <v/>
      </c>
      <c r="P414" s="1" t="str">
        <f>IF(COUNT($A414)=0,"",IF(N414="","--",IF(N414="3E","3E",LOOKUP(N414/P$2,{0,0.4,0.45,0.5,0.55,0.6,0.65,0.7,0.75,0.8,1},{0,2,2.25,2.5,2.75,3,3.25,3.5,3.75,4}))))</f>
        <v/>
      </c>
      <c r="Q414" s="2" t="str">
        <f>IF(COUNT($A414)=0,"",IF($A414&lt;&gt;DRAFT!$B416,"ERR",IF(DRAFT!BB416="3E","3E",IF(COUNT(DRAFT!AX416,DRAFT!BB416)&gt;0,DRAFT!BC416,""))))</f>
        <v/>
      </c>
      <c r="R414" s="2" t="str">
        <f>IF(COUNT($A414)=0,"",IF(Q414="3E","3E",IF(Q414="","I",LOOKUP(Q414/S$2,{0,0.4,0.45,0.5,0.55,0.6,0.65,0.7,0.75,0.8,1},{"F","D","C","C+","B-","B","B+","A-","A","A+"}))))</f>
        <v/>
      </c>
      <c r="S414" s="1" t="str">
        <f>IF(COUNT($A414)=0,"",IF(Q414="","--",IF(Q414="3E","3E",LOOKUP(Q414/S$2,{0,0.4,0.45,0.5,0.55,0.6,0.65,0.7,0.75,0.8,1},{0,2,2.25,2.5,2.75,3,3.25,3.5,3.75,4}))))</f>
        <v/>
      </c>
      <c r="T414" s="2" t="str">
        <f>IF(COUNT($A414)=0,"",IF($A414&lt;&gt;DRAFT!$B416,"ERR",IF(DRAFT!BK416="3E","3E",IF(COUNT(DRAFT!BG416,DRAFT!BK416)&gt;0,DRAFT!BL416,""))))</f>
        <v/>
      </c>
      <c r="U414" s="2" t="str">
        <f>IF(COUNT($A414)=0,"",IF(T414="3E","3E",IF(T414="","I",LOOKUP(T414/V$2,{0,0.4,0.45,0.5,0.55,0.6,0.65,0.7,0.75,0.8,1},{"F","D","C","C+","B-","B","B+","A-","A","A+"}))))</f>
        <v/>
      </c>
      <c r="V414" s="1" t="str">
        <f>IF(COUNT($A414)=0,"",IF(T414="","--",IF(T414="3E","3E",LOOKUP(T414/V$2,{0,0.4,0.45,0.5,0.55,0.6,0.65,0.7,0.75,0.8,1},{0,2,2.25,2.5,2.75,3,3.25,3.5,3.75,4}))))</f>
        <v/>
      </c>
      <c r="W414" s="2" t="str">
        <f>IF(COUNT($A414)=0,"",IF($A414&lt;&gt;DRAFT!$B416,"ERR",IF(DRAFT!BT416="3E","3E",IF(COUNT(DRAFT!BP416,DRAFT!BT416)&gt;0,DRAFT!BU416,""))))</f>
        <v/>
      </c>
      <c r="X414" s="2" t="str">
        <f>IF(COUNT($A414)=0,"",IF(W414="3E","3E",IF(W414="","I",LOOKUP(W414/Y$2,{0,0.4,0.45,0.5,0.55,0.6,0.65,0.7,0.75,0.8,1},{"F","D","C","C+","B-","B","B+","A-","A","A+"}))))</f>
        <v/>
      </c>
      <c r="Y414" s="1" t="str">
        <f>IF(COUNT($A414)=0,"",IF(W414="","--",IF(W414="3E","3E",LOOKUP(W414/Y$2,{0,0.4,0.45,0.5,0.55,0.6,0.65,0.7,0.75,0.8,1},{0,2,2.25,2.5,2.75,3,3.25,3.5,3.75,4}))))</f>
        <v/>
      </c>
      <c r="Z414" s="2" t="str">
        <f>IF(COUNT($A414)=0,"",IF($A414&lt;&gt;DRAFT!$B416,"ERR",IF(DRAFT!CC416="3E","3E",IF(COUNT(DRAFT!BY416,DRAFT!CC416)&gt;0,DRAFT!CD416,""))))</f>
        <v/>
      </c>
      <c r="AA414" s="2" t="str">
        <f>IF(COUNT($A414)=0,"",IF(Z414="3E","3E",IF(Z414="","I",LOOKUP(Z414/AB$2,{0,0.4,0.45,0.5,0.55,0.6,0.65,0.7,0.75,0.8,1},{"F","D","C","C+","B-","B","B+","A-","A","A+"}))))</f>
        <v/>
      </c>
      <c r="AB414" s="1" t="str">
        <f>IF(COUNT($A414)=0,"",IF(Z414="","--",IF(Z414="3E","3E",LOOKUP(Z414/AB$2,{0,0.4,0.45,0.5,0.55,0.6,0.65,0.7,0.75,0.8,1},{0,2,2.25,2.5,2.75,3,3.25,3.5,3.75,4}))))</f>
        <v/>
      </c>
      <c r="AC414" s="2" t="str">
        <f>IF(COUNT($A414)=0,"",IF($A414&lt;&gt;DRAFT!$B416,"ERR",IF(DRAFT!CF416&gt;0,DRAFT!CF416,"")))</f>
        <v/>
      </c>
      <c r="AD414" s="2" t="str">
        <f>IF(COUNT($A414)=0,"",IF(AC414="3E","3E",IF(AC414="","I",LOOKUP(AC414/AE$2,{0,0.4,0.45,0.5,0.55,0.6,0.65,0.7,0.75,0.8,1},{"F","D","C","C+","B-","B","B+","A-","A","A+"}))))</f>
        <v/>
      </c>
      <c r="AE414" s="1" t="str">
        <f>IF(COUNT($A414)=0,"",IF(AC414="","--",IF(AC414="3E","3E",LOOKUP(AC414/AE$2,{0,0.4,0.45,0.5,0.55,0.6,0.65,0.7,0.75,0.8,1},{0,2,2.25,2.5,2.75,3,3.25,3.5,3.75,4}))))</f>
        <v/>
      </c>
      <c r="AF414" s="2" t="str">
        <f>IF(COUNT($A414)=0,"",IF($A414&lt;&gt;DRAFT!$B416,"ERR",IF(DRAFT!CI416&gt;0,DRAFT!CK416,"")))</f>
        <v/>
      </c>
      <c r="AG414" s="2" t="str">
        <f>IF(COUNT($A414)=0,"",IF(AF414="3E","3E",IF(AF414="","I",LOOKUP(AF414/AH$2,{0,0.4,0.45,0.5,0.55,0.6,0.65,0.7,0.75,0.8,1},{"F","D","C","C+","B-","B","B+","A-","A","A+"}))))</f>
        <v/>
      </c>
      <c r="AH414" s="1" t="str">
        <f>IF(COUNT($A414)=0,"",IF(AF414="","--",IF(AF414="3E","3E",LOOKUP(AF414/AH$2,{0,0.4,0.45,0.5,0.55,0.6,0.65,0.7,0.75,0.8,1},{0,2,2.25,2.5,2.75,3,3.25,3.5,3.75,4}))))</f>
        <v/>
      </c>
      <c r="AI414" s="2" t="str">
        <f>IF($A414&lt;&gt;DRAFT!$B416,"ERR",IF(OR(COUNT($A414)=0,COUNT(DRAFT!CL416:CN416,DRAFT!CP416:CR416)=0),"",CEILING(SUM(DRAFT!CO416,DRAFT!CS416,DRAFT!CT416),1)))</f>
        <v/>
      </c>
      <c r="AJ414" s="2" t="str">
        <f>IF(COUNT($A414)=0,"",IF(AI414="3E","3E",IF(AI414="","I",LOOKUP(AI414/AK$2,{0,0.4,0.45,0.5,0.55,0.6,0.65,0.7,0.75,0.8,1},{"F","D","C","C+","B-","B","B+","A-","A","A+"}))))</f>
        <v/>
      </c>
      <c r="AK414" s="1" t="str">
        <f>IF(COUNT($A414)=0,"",IF(AI414="","--",IF(AI414="3E","3E",LOOKUP(AI414/AK$2,{0,0.4,0.45,0.5,0.55,0.6,0.65,0.7,0.75,0.8,1},{0,2,2.25,2.5,2.75,3,3.25,3.5,3.75,4}))))</f>
        <v/>
      </c>
      <c r="AL414" s="4" t="str">
        <f>IF(OR(COUNT($A414)=0,COUNT(B414:AK414)=0),"",IF(COUNTIF(B414:AK414,"3E")&gt;0,"3E",IF(DRAFT!$A416="R",TRUNC(SUMPRODUCT(RGP,RCP)/TCP,3),TRUNC((SUMPRODUCT(--(IMDGP&gt;0)*IMDGP,IMCP)+CEILING(DRAFT!$DB416*42,0.25))/TCP,3))))</f>
        <v/>
      </c>
      <c r="AM414" s="2" t="str">
        <f>IF(OR(COUNT($A414)=0,COUNT(B414:AK414)=0),"",IF(COUNTIF(B414:AK414,"3E")&gt;0,"3E",IF(DRAFT!$A416="R",SUMPRODUCT(--(RGP&gt;=2),RCP),SUMPRODUCT(--(IMDGP&gt;0),--(IMGP=0),IMCP)+DRAFT!$DC416)))</f>
        <v/>
      </c>
      <c r="AN414" s="67" t="str">
        <f>IF(AL414="3E","3E",IF(COUNT($A414)=0,"",IF(COUNT(AI414)=0,"--",ROUND(((CEILING(DRAFT!$CV416*38,0.25)+CEILING(DRAFT!$CX416*38,0.25)+CEILING(DRAFT!$CZ416*42,0.25)+CEILING($AL414*42,0.25))/160),2))))</f>
        <v/>
      </c>
      <c r="AO414" s="2" t="str">
        <f>IF(AN414="3E","3E",IF(COUNT($A414)=0,"",IF(COUNT(AN414)=0,"I",LOOKUP(AN414,{0,2,2.25,2.5,2.75,3,3.25,3.5,3.75,4},{"F","D","C","C+","B-","B","B+","A-","A","A+"}))))</f>
        <v/>
      </c>
      <c r="AP414" s="2" t="str">
        <f>IF(AN414="3E","3E",IF(OR(COUNT(A414)=0,COUNT(AN414)=0),"",DRAFT!CW416+DRAFT!CY416+DRAFT!DA416+N(TABULATION!AM414)))</f>
        <v/>
      </c>
      <c r="AQ414" s="2" t="str">
        <f>IF(OR(COUNT($A414)=0,COUNT(B414:AK414)=0),"",IF(COUNTIF(B414:AM414,"3E")&gt;0,"3E",IF(AND(DRAFT!$A416="IM",OR($AL414&gt;DRAFT!$DB416,$AM414&gt;DRAFT!$DC416)),"IMPROVED",IF(AND(DRAFT!$A416="IM",$AL414&lt;=DRAFT!$DB416,$AM414&lt;=DRAFT!$DC416),"NOT IMPROVED",IF(AND(DRAFT!CU416="S",AH414&gt;=2,AK414&gt;=2,AN414&gt;=2.5,AP414&gt;=144),"PASS","FAIL")))))</f>
        <v/>
      </c>
      <c r="AR414" s="2" t="str">
        <f t="shared" si="12"/>
        <v/>
      </c>
      <c r="AS414" s="2" t="str">
        <f t="shared" si="13"/>
        <v/>
      </c>
    </row>
    <row r="415" spans="1:45" ht="18.95" customHeight="1" x14ac:dyDescent="0.25">
      <c r="A415" s="3" t="str">
        <f>IF(DRAFT!$B417="","",DRAFT!$B417)</f>
        <v/>
      </c>
      <c r="B415" s="2" t="str">
        <f>IF(COUNT($A415)=0,"",IF($A415&lt;&gt;DRAFT!$B417,"ERR",IF(DRAFT!I417="3E","3E",IF(COUNT(DRAFT!E417,DRAFT!I417)&gt;0,DRAFT!J417,""))))</f>
        <v/>
      </c>
      <c r="C415" s="2" t="str">
        <f>IF(COUNT($A415)=0,"",IF(B415="3E","3E",IF(B415="","I",LOOKUP(B415/D$2,{0,0.4,0.45,0.5,0.55,0.6,0.65,0.7,0.75,0.8,1},{"F","D","C","C+","B-","B","B+","A-","A","A+"}))))</f>
        <v/>
      </c>
      <c r="D415" s="1" t="str">
        <f>IF(COUNT($A415)=0,"",IF(B415="","--",IF(B415="3E","3E",LOOKUP(B415/D$2,{0,0.4,0.45,0.5,0.55,0.6,0.65,0.7,0.75,0.8,1},{0,2,2.25,2.5,2.75,3,3.25,3.5,3.75,4}))))</f>
        <v/>
      </c>
      <c r="E415" s="2" t="str">
        <f>IF(COUNT($A415)=0,"",IF($A415&lt;&gt;DRAFT!$B417,"ERR",IF(DRAFT!R417="3E","3E",IF(COUNT(DRAFT!N417,DRAFT!R417)&gt;0,DRAFT!S417,""))))</f>
        <v/>
      </c>
      <c r="F415" s="2" t="str">
        <f>IF(COUNT($A415)=0,"",IF(E415="3E","3E",IF(E415="","I",LOOKUP(E415/G$2,{0,0.4,0.45,0.5,0.55,0.6,0.65,0.7,0.75,0.8,1},{"F","D","C","C+","B-","B","B+","A-","A","A+"}))))</f>
        <v/>
      </c>
      <c r="G415" s="1" t="str">
        <f>IF(COUNT($A415)=0,"",IF(E415="","--",IF(E415="3E","3E",LOOKUP(E415/G$2,{0,0.4,0.45,0.5,0.55,0.6,0.65,0.7,0.75,0.8,1},{0,2,2.25,2.5,2.75,3,3.25,3.5,3.75,4}))))</f>
        <v/>
      </c>
      <c r="H415" s="2" t="str">
        <f>IF(COUNT($A415)=0,"",IF($A415&lt;&gt;DRAFT!$B417,"ERR",IF(DRAFT!AA417="3E","3E",IF(COUNT(DRAFT!W417,DRAFT!AA417)&gt;0,DRAFT!AB417,""))))</f>
        <v/>
      </c>
      <c r="I415" s="2" t="str">
        <f>IF(COUNT($A415)=0,"",IF(H415="3E","3E",IF(H415="","I",LOOKUP(H415/J$2,{0,0.4,0.45,0.5,0.55,0.6,0.65,0.7,0.75,0.8,1},{"F","D","C","C+","B-","B","B+","A-","A","A+"}))))</f>
        <v/>
      </c>
      <c r="J415" s="1" t="str">
        <f>IF(COUNT($A415)=0,"",IF(H415="","--",IF(H415="3E","3E",LOOKUP(H415/J$2,{0,0.4,0.45,0.5,0.55,0.6,0.65,0.7,0.75,0.8,1},{0,2,2.25,2.5,2.75,3,3.25,3.5,3.75,4}))))</f>
        <v/>
      </c>
      <c r="K415" s="2" t="str">
        <f>IF(COUNT($A415)=0,"",IF($A415&lt;&gt;DRAFT!$B417,"ERR",IF(DRAFT!AJ417="3E","3E",IF(COUNT(DRAFT!AF417,DRAFT!AJ417)&gt;0,DRAFT!AK417,""))))</f>
        <v/>
      </c>
      <c r="L415" s="2" t="str">
        <f>IF(COUNT($A415)=0,"",IF(K415="3E","3E",IF(K415="","I",LOOKUP(K415/M$2,{0,0.4,0.45,0.5,0.55,0.6,0.65,0.7,0.75,0.8,1},{"F","D","C","C+","B-","B","B+","A-","A","A+"}))))</f>
        <v/>
      </c>
      <c r="M415" s="1" t="str">
        <f>IF(COUNT($A415)=0,"",IF(K415="","--",IF(K415="3E","3E",LOOKUP(K415/M$2,{0,0.4,0.45,0.5,0.55,0.6,0.65,0.7,0.75,0.8,1},{0,2,2.25,2.5,2.75,3,3.25,3.5,3.75,4}))))</f>
        <v/>
      </c>
      <c r="N415" s="2" t="str">
        <f>IF(COUNT($A415)=0,"",IF($A415&lt;&gt;DRAFT!$B417,"ERR",IF(DRAFT!AS417="3E","3E",IF(COUNT(DRAFT!AO417,DRAFT!AS417)&gt;0,DRAFT!AT417,""))))</f>
        <v/>
      </c>
      <c r="O415" s="2" t="str">
        <f>IF(COUNT($A415)=0,"",IF(N415="3E","3E",IF(N415="","I",LOOKUP(N415/P$2,{0,0.4,0.45,0.5,0.55,0.6,0.65,0.7,0.75,0.8,1},{"F","D","C","C+","B-","B","B+","A-","A","A+"}))))</f>
        <v/>
      </c>
      <c r="P415" s="1" t="str">
        <f>IF(COUNT($A415)=0,"",IF(N415="","--",IF(N415="3E","3E",LOOKUP(N415/P$2,{0,0.4,0.45,0.5,0.55,0.6,0.65,0.7,0.75,0.8,1},{0,2,2.25,2.5,2.75,3,3.25,3.5,3.75,4}))))</f>
        <v/>
      </c>
      <c r="Q415" s="2" t="str">
        <f>IF(COUNT($A415)=0,"",IF($A415&lt;&gt;DRAFT!$B417,"ERR",IF(DRAFT!BB417="3E","3E",IF(COUNT(DRAFT!AX417,DRAFT!BB417)&gt;0,DRAFT!BC417,""))))</f>
        <v/>
      </c>
      <c r="R415" s="2" t="str">
        <f>IF(COUNT($A415)=0,"",IF(Q415="3E","3E",IF(Q415="","I",LOOKUP(Q415/S$2,{0,0.4,0.45,0.5,0.55,0.6,0.65,0.7,0.75,0.8,1},{"F","D","C","C+","B-","B","B+","A-","A","A+"}))))</f>
        <v/>
      </c>
      <c r="S415" s="1" t="str">
        <f>IF(COUNT($A415)=0,"",IF(Q415="","--",IF(Q415="3E","3E",LOOKUP(Q415/S$2,{0,0.4,0.45,0.5,0.55,0.6,0.65,0.7,0.75,0.8,1},{0,2,2.25,2.5,2.75,3,3.25,3.5,3.75,4}))))</f>
        <v/>
      </c>
      <c r="T415" s="2" t="str">
        <f>IF(COUNT($A415)=0,"",IF($A415&lt;&gt;DRAFT!$B417,"ERR",IF(DRAFT!BK417="3E","3E",IF(COUNT(DRAFT!BG417,DRAFT!BK417)&gt;0,DRAFT!BL417,""))))</f>
        <v/>
      </c>
      <c r="U415" s="2" t="str">
        <f>IF(COUNT($A415)=0,"",IF(T415="3E","3E",IF(T415="","I",LOOKUP(T415/V$2,{0,0.4,0.45,0.5,0.55,0.6,0.65,0.7,0.75,0.8,1},{"F","D","C","C+","B-","B","B+","A-","A","A+"}))))</f>
        <v/>
      </c>
      <c r="V415" s="1" t="str">
        <f>IF(COUNT($A415)=0,"",IF(T415="","--",IF(T415="3E","3E",LOOKUP(T415/V$2,{0,0.4,0.45,0.5,0.55,0.6,0.65,0.7,0.75,0.8,1},{0,2,2.25,2.5,2.75,3,3.25,3.5,3.75,4}))))</f>
        <v/>
      </c>
      <c r="W415" s="2" t="str">
        <f>IF(COUNT($A415)=0,"",IF($A415&lt;&gt;DRAFT!$B417,"ERR",IF(DRAFT!BT417="3E","3E",IF(COUNT(DRAFT!BP417,DRAFT!BT417)&gt;0,DRAFT!BU417,""))))</f>
        <v/>
      </c>
      <c r="X415" s="2" t="str">
        <f>IF(COUNT($A415)=0,"",IF(W415="3E","3E",IF(W415="","I",LOOKUP(W415/Y$2,{0,0.4,0.45,0.5,0.55,0.6,0.65,0.7,0.75,0.8,1},{"F","D","C","C+","B-","B","B+","A-","A","A+"}))))</f>
        <v/>
      </c>
      <c r="Y415" s="1" t="str">
        <f>IF(COUNT($A415)=0,"",IF(W415="","--",IF(W415="3E","3E",LOOKUP(W415/Y$2,{0,0.4,0.45,0.5,0.55,0.6,0.65,0.7,0.75,0.8,1},{0,2,2.25,2.5,2.75,3,3.25,3.5,3.75,4}))))</f>
        <v/>
      </c>
      <c r="Z415" s="2" t="str">
        <f>IF(COUNT($A415)=0,"",IF($A415&lt;&gt;DRAFT!$B417,"ERR",IF(DRAFT!CC417="3E","3E",IF(COUNT(DRAFT!BY417,DRAFT!CC417)&gt;0,DRAFT!CD417,""))))</f>
        <v/>
      </c>
      <c r="AA415" s="2" t="str">
        <f>IF(COUNT($A415)=0,"",IF(Z415="3E","3E",IF(Z415="","I",LOOKUP(Z415/AB$2,{0,0.4,0.45,0.5,0.55,0.6,0.65,0.7,0.75,0.8,1},{"F","D","C","C+","B-","B","B+","A-","A","A+"}))))</f>
        <v/>
      </c>
      <c r="AB415" s="1" t="str">
        <f>IF(COUNT($A415)=0,"",IF(Z415="","--",IF(Z415="3E","3E",LOOKUP(Z415/AB$2,{0,0.4,0.45,0.5,0.55,0.6,0.65,0.7,0.75,0.8,1},{0,2,2.25,2.5,2.75,3,3.25,3.5,3.75,4}))))</f>
        <v/>
      </c>
      <c r="AC415" s="2" t="str">
        <f>IF(COUNT($A415)=0,"",IF($A415&lt;&gt;DRAFT!$B417,"ERR",IF(DRAFT!CF417&gt;0,DRAFT!CF417,"")))</f>
        <v/>
      </c>
      <c r="AD415" s="2" t="str">
        <f>IF(COUNT($A415)=0,"",IF(AC415="3E","3E",IF(AC415="","I",LOOKUP(AC415/AE$2,{0,0.4,0.45,0.5,0.55,0.6,0.65,0.7,0.75,0.8,1},{"F","D","C","C+","B-","B","B+","A-","A","A+"}))))</f>
        <v/>
      </c>
      <c r="AE415" s="1" t="str">
        <f>IF(COUNT($A415)=0,"",IF(AC415="","--",IF(AC415="3E","3E",LOOKUP(AC415/AE$2,{0,0.4,0.45,0.5,0.55,0.6,0.65,0.7,0.75,0.8,1},{0,2,2.25,2.5,2.75,3,3.25,3.5,3.75,4}))))</f>
        <v/>
      </c>
      <c r="AF415" s="2" t="str">
        <f>IF(COUNT($A415)=0,"",IF($A415&lt;&gt;DRAFT!$B417,"ERR",IF(DRAFT!CI417&gt;0,DRAFT!CK417,"")))</f>
        <v/>
      </c>
      <c r="AG415" s="2" t="str">
        <f>IF(COUNT($A415)=0,"",IF(AF415="3E","3E",IF(AF415="","I",LOOKUP(AF415/AH$2,{0,0.4,0.45,0.5,0.55,0.6,0.65,0.7,0.75,0.8,1},{"F","D","C","C+","B-","B","B+","A-","A","A+"}))))</f>
        <v/>
      </c>
      <c r="AH415" s="1" t="str">
        <f>IF(COUNT($A415)=0,"",IF(AF415="","--",IF(AF415="3E","3E",LOOKUP(AF415/AH$2,{0,0.4,0.45,0.5,0.55,0.6,0.65,0.7,0.75,0.8,1},{0,2,2.25,2.5,2.75,3,3.25,3.5,3.75,4}))))</f>
        <v/>
      </c>
      <c r="AI415" s="2" t="str">
        <f>IF($A415&lt;&gt;DRAFT!$B417,"ERR",IF(OR(COUNT($A415)=0,COUNT(DRAFT!CL417:CN417,DRAFT!CP417:CR417)=0),"",CEILING(SUM(DRAFT!CO417,DRAFT!CS417,DRAFT!CT417),1)))</f>
        <v/>
      </c>
      <c r="AJ415" s="2" t="str">
        <f>IF(COUNT($A415)=0,"",IF(AI415="3E","3E",IF(AI415="","I",LOOKUP(AI415/AK$2,{0,0.4,0.45,0.5,0.55,0.6,0.65,0.7,0.75,0.8,1},{"F","D","C","C+","B-","B","B+","A-","A","A+"}))))</f>
        <v/>
      </c>
      <c r="AK415" s="1" t="str">
        <f>IF(COUNT($A415)=0,"",IF(AI415="","--",IF(AI415="3E","3E",LOOKUP(AI415/AK$2,{0,0.4,0.45,0.5,0.55,0.6,0.65,0.7,0.75,0.8,1},{0,2,2.25,2.5,2.75,3,3.25,3.5,3.75,4}))))</f>
        <v/>
      </c>
      <c r="AL415" s="4" t="str">
        <f>IF(OR(COUNT($A415)=0,COUNT(B415:AK415)=0),"",IF(COUNTIF(B415:AK415,"3E")&gt;0,"3E",IF(DRAFT!$A417="R",TRUNC(SUMPRODUCT(RGP,RCP)/TCP,3),TRUNC((SUMPRODUCT(--(IMDGP&gt;0)*IMDGP,IMCP)+CEILING(DRAFT!$DB417*42,0.25))/TCP,3))))</f>
        <v/>
      </c>
      <c r="AM415" s="2" t="str">
        <f>IF(OR(COUNT($A415)=0,COUNT(B415:AK415)=0),"",IF(COUNTIF(B415:AK415,"3E")&gt;0,"3E",IF(DRAFT!$A417="R",SUMPRODUCT(--(RGP&gt;=2),RCP),SUMPRODUCT(--(IMDGP&gt;0),--(IMGP=0),IMCP)+DRAFT!$DC417)))</f>
        <v/>
      </c>
      <c r="AN415" s="67" t="str">
        <f>IF(AL415="3E","3E",IF(COUNT($A415)=0,"",IF(COUNT(AI415)=0,"--",ROUND(((CEILING(DRAFT!$CV417*38,0.25)+CEILING(DRAFT!$CX417*38,0.25)+CEILING(DRAFT!$CZ417*42,0.25)+CEILING($AL415*42,0.25))/160),2))))</f>
        <v/>
      </c>
      <c r="AO415" s="2" t="str">
        <f>IF(AN415="3E","3E",IF(COUNT($A415)=0,"",IF(COUNT(AN415)=0,"I",LOOKUP(AN415,{0,2,2.25,2.5,2.75,3,3.25,3.5,3.75,4},{"F","D","C","C+","B-","B","B+","A-","A","A+"}))))</f>
        <v/>
      </c>
      <c r="AP415" s="2" t="str">
        <f>IF(AN415="3E","3E",IF(OR(COUNT(A415)=0,COUNT(AN415)=0),"",DRAFT!CW417+DRAFT!CY417+DRAFT!DA417+N(TABULATION!AM415)))</f>
        <v/>
      </c>
      <c r="AQ415" s="2" t="str">
        <f>IF(OR(COUNT($A415)=0,COUNT(B415:AK415)=0),"",IF(COUNTIF(B415:AM415,"3E")&gt;0,"3E",IF(AND(DRAFT!$A417="IM",OR($AL415&gt;DRAFT!$DB417,$AM415&gt;DRAFT!$DC417)),"IMPROVED",IF(AND(DRAFT!$A417="IM",$AL415&lt;=DRAFT!$DB417,$AM415&lt;=DRAFT!$DC417),"NOT IMPROVED",IF(AND(DRAFT!CU417="S",AH415&gt;=2,AK415&gt;=2,AN415&gt;=2.5,AP415&gt;=144),"PASS","FAIL")))))</f>
        <v/>
      </c>
      <c r="AR415" s="2" t="str">
        <f t="shared" si="12"/>
        <v/>
      </c>
      <c r="AS415" s="2" t="str">
        <f t="shared" si="13"/>
        <v/>
      </c>
    </row>
    <row r="416" spans="1:45" ht="18.95" customHeight="1" x14ac:dyDescent="0.25">
      <c r="A416" s="3" t="str">
        <f>IF(DRAFT!$B418="","",DRAFT!$B418)</f>
        <v/>
      </c>
      <c r="B416" s="2" t="str">
        <f>IF(COUNT($A416)=0,"",IF($A416&lt;&gt;DRAFT!$B418,"ERR",IF(DRAFT!I418="3E","3E",IF(COUNT(DRAFT!E418,DRAFT!I418)&gt;0,DRAFT!J418,""))))</f>
        <v/>
      </c>
      <c r="C416" s="2" t="str">
        <f>IF(COUNT($A416)=0,"",IF(B416="3E","3E",IF(B416="","I",LOOKUP(B416/D$2,{0,0.4,0.45,0.5,0.55,0.6,0.65,0.7,0.75,0.8,1},{"F","D","C","C+","B-","B","B+","A-","A","A+"}))))</f>
        <v/>
      </c>
      <c r="D416" s="1" t="str">
        <f>IF(COUNT($A416)=0,"",IF(B416="","--",IF(B416="3E","3E",LOOKUP(B416/D$2,{0,0.4,0.45,0.5,0.55,0.6,0.65,0.7,0.75,0.8,1},{0,2,2.25,2.5,2.75,3,3.25,3.5,3.75,4}))))</f>
        <v/>
      </c>
      <c r="E416" s="2" t="str">
        <f>IF(COUNT($A416)=0,"",IF($A416&lt;&gt;DRAFT!$B418,"ERR",IF(DRAFT!R418="3E","3E",IF(COUNT(DRAFT!N418,DRAFT!R418)&gt;0,DRAFT!S418,""))))</f>
        <v/>
      </c>
      <c r="F416" s="2" t="str">
        <f>IF(COUNT($A416)=0,"",IF(E416="3E","3E",IF(E416="","I",LOOKUP(E416/G$2,{0,0.4,0.45,0.5,0.55,0.6,0.65,0.7,0.75,0.8,1},{"F","D","C","C+","B-","B","B+","A-","A","A+"}))))</f>
        <v/>
      </c>
      <c r="G416" s="1" t="str">
        <f>IF(COUNT($A416)=0,"",IF(E416="","--",IF(E416="3E","3E",LOOKUP(E416/G$2,{0,0.4,0.45,0.5,0.55,0.6,0.65,0.7,0.75,0.8,1},{0,2,2.25,2.5,2.75,3,3.25,3.5,3.75,4}))))</f>
        <v/>
      </c>
      <c r="H416" s="2" t="str">
        <f>IF(COUNT($A416)=0,"",IF($A416&lt;&gt;DRAFT!$B418,"ERR",IF(DRAFT!AA418="3E","3E",IF(COUNT(DRAFT!W418,DRAFT!AA418)&gt;0,DRAFT!AB418,""))))</f>
        <v/>
      </c>
      <c r="I416" s="2" t="str">
        <f>IF(COUNT($A416)=0,"",IF(H416="3E","3E",IF(H416="","I",LOOKUP(H416/J$2,{0,0.4,0.45,0.5,0.55,0.6,0.65,0.7,0.75,0.8,1},{"F","D","C","C+","B-","B","B+","A-","A","A+"}))))</f>
        <v/>
      </c>
      <c r="J416" s="1" t="str">
        <f>IF(COUNT($A416)=0,"",IF(H416="","--",IF(H416="3E","3E",LOOKUP(H416/J$2,{0,0.4,0.45,0.5,0.55,0.6,0.65,0.7,0.75,0.8,1},{0,2,2.25,2.5,2.75,3,3.25,3.5,3.75,4}))))</f>
        <v/>
      </c>
      <c r="K416" s="2" t="str">
        <f>IF(COUNT($A416)=0,"",IF($A416&lt;&gt;DRAFT!$B418,"ERR",IF(DRAFT!AJ418="3E","3E",IF(COUNT(DRAFT!AF418,DRAFT!AJ418)&gt;0,DRAFT!AK418,""))))</f>
        <v/>
      </c>
      <c r="L416" s="2" t="str">
        <f>IF(COUNT($A416)=0,"",IF(K416="3E","3E",IF(K416="","I",LOOKUP(K416/M$2,{0,0.4,0.45,0.5,0.55,0.6,0.65,0.7,0.75,0.8,1},{"F","D","C","C+","B-","B","B+","A-","A","A+"}))))</f>
        <v/>
      </c>
      <c r="M416" s="1" t="str">
        <f>IF(COUNT($A416)=0,"",IF(K416="","--",IF(K416="3E","3E",LOOKUP(K416/M$2,{0,0.4,0.45,0.5,0.55,0.6,0.65,0.7,0.75,0.8,1},{0,2,2.25,2.5,2.75,3,3.25,3.5,3.75,4}))))</f>
        <v/>
      </c>
      <c r="N416" s="2" t="str">
        <f>IF(COUNT($A416)=0,"",IF($A416&lt;&gt;DRAFT!$B418,"ERR",IF(DRAFT!AS418="3E","3E",IF(COUNT(DRAFT!AO418,DRAFT!AS418)&gt;0,DRAFT!AT418,""))))</f>
        <v/>
      </c>
      <c r="O416" s="2" t="str">
        <f>IF(COUNT($A416)=0,"",IF(N416="3E","3E",IF(N416="","I",LOOKUP(N416/P$2,{0,0.4,0.45,0.5,0.55,0.6,0.65,0.7,0.75,0.8,1},{"F","D","C","C+","B-","B","B+","A-","A","A+"}))))</f>
        <v/>
      </c>
      <c r="P416" s="1" t="str">
        <f>IF(COUNT($A416)=0,"",IF(N416="","--",IF(N416="3E","3E",LOOKUP(N416/P$2,{0,0.4,0.45,0.5,0.55,0.6,0.65,0.7,0.75,0.8,1},{0,2,2.25,2.5,2.75,3,3.25,3.5,3.75,4}))))</f>
        <v/>
      </c>
      <c r="Q416" s="2" t="str">
        <f>IF(COUNT($A416)=0,"",IF($A416&lt;&gt;DRAFT!$B418,"ERR",IF(DRAFT!BB418="3E","3E",IF(COUNT(DRAFT!AX418,DRAFT!BB418)&gt;0,DRAFT!BC418,""))))</f>
        <v/>
      </c>
      <c r="R416" s="2" t="str">
        <f>IF(COUNT($A416)=0,"",IF(Q416="3E","3E",IF(Q416="","I",LOOKUP(Q416/S$2,{0,0.4,0.45,0.5,0.55,0.6,0.65,0.7,0.75,0.8,1},{"F","D","C","C+","B-","B","B+","A-","A","A+"}))))</f>
        <v/>
      </c>
      <c r="S416" s="1" t="str">
        <f>IF(COUNT($A416)=0,"",IF(Q416="","--",IF(Q416="3E","3E",LOOKUP(Q416/S$2,{0,0.4,0.45,0.5,0.55,0.6,0.65,0.7,0.75,0.8,1},{0,2,2.25,2.5,2.75,3,3.25,3.5,3.75,4}))))</f>
        <v/>
      </c>
      <c r="T416" s="2" t="str">
        <f>IF(COUNT($A416)=0,"",IF($A416&lt;&gt;DRAFT!$B418,"ERR",IF(DRAFT!BK418="3E","3E",IF(COUNT(DRAFT!BG418,DRAFT!BK418)&gt;0,DRAFT!BL418,""))))</f>
        <v/>
      </c>
      <c r="U416" s="2" t="str">
        <f>IF(COUNT($A416)=0,"",IF(T416="3E","3E",IF(T416="","I",LOOKUP(T416/V$2,{0,0.4,0.45,0.5,0.55,0.6,0.65,0.7,0.75,0.8,1},{"F","D","C","C+","B-","B","B+","A-","A","A+"}))))</f>
        <v/>
      </c>
      <c r="V416" s="1" t="str">
        <f>IF(COUNT($A416)=0,"",IF(T416="","--",IF(T416="3E","3E",LOOKUP(T416/V$2,{0,0.4,0.45,0.5,0.55,0.6,0.65,0.7,0.75,0.8,1},{0,2,2.25,2.5,2.75,3,3.25,3.5,3.75,4}))))</f>
        <v/>
      </c>
      <c r="W416" s="2" t="str">
        <f>IF(COUNT($A416)=0,"",IF($A416&lt;&gt;DRAFT!$B418,"ERR",IF(DRAFT!BT418="3E","3E",IF(COUNT(DRAFT!BP418,DRAFT!BT418)&gt;0,DRAFT!BU418,""))))</f>
        <v/>
      </c>
      <c r="X416" s="2" t="str">
        <f>IF(COUNT($A416)=0,"",IF(W416="3E","3E",IF(W416="","I",LOOKUP(W416/Y$2,{0,0.4,0.45,0.5,0.55,0.6,0.65,0.7,0.75,0.8,1},{"F","D","C","C+","B-","B","B+","A-","A","A+"}))))</f>
        <v/>
      </c>
      <c r="Y416" s="1" t="str">
        <f>IF(COUNT($A416)=0,"",IF(W416="","--",IF(W416="3E","3E",LOOKUP(W416/Y$2,{0,0.4,0.45,0.5,0.55,0.6,0.65,0.7,0.75,0.8,1},{0,2,2.25,2.5,2.75,3,3.25,3.5,3.75,4}))))</f>
        <v/>
      </c>
      <c r="Z416" s="2" t="str">
        <f>IF(COUNT($A416)=0,"",IF($A416&lt;&gt;DRAFT!$B418,"ERR",IF(DRAFT!CC418="3E","3E",IF(COUNT(DRAFT!BY418,DRAFT!CC418)&gt;0,DRAFT!CD418,""))))</f>
        <v/>
      </c>
      <c r="AA416" s="2" t="str">
        <f>IF(COUNT($A416)=0,"",IF(Z416="3E","3E",IF(Z416="","I",LOOKUP(Z416/AB$2,{0,0.4,0.45,0.5,0.55,0.6,0.65,0.7,0.75,0.8,1},{"F","D","C","C+","B-","B","B+","A-","A","A+"}))))</f>
        <v/>
      </c>
      <c r="AB416" s="1" t="str">
        <f>IF(COUNT($A416)=0,"",IF(Z416="","--",IF(Z416="3E","3E",LOOKUP(Z416/AB$2,{0,0.4,0.45,0.5,0.55,0.6,0.65,0.7,0.75,0.8,1},{0,2,2.25,2.5,2.75,3,3.25,3.5,3.75,4}))))</f>
        <v/>
      </c>
      <c r="AC416" s="2" t="str">
        <f>IF(COUNT($A416)=0,"",IF($A416&lt;&gt;DRAFT!$B418,"ERR",IF(DRAFT!CF418&gt;0,DRAFT!CF418,"")))</f>
        <v/>
      </c>
      <c r="AD416" s="2" t="str">
        <f>IF(COUNT($A416)=0,"",IF(AC416="3E","3E",IF(AC416="","I",LOOKUP(AC416/AE$2,{0,0.4,0.45,0.5,0.55,0.6,0.65,0.7,0.75,0.8,1},{"F","D","C","C+","B-","B","B+","A-","A","A+"}))))</f>
        <v/>
      </c>
      <c r="AE416" s="1" t="str">
        <f>IF(COUNT($A416)=0,"",IF(AC416="","--",IF(AC416="3E","3E",LOOKUP(AC416/AE$2,{0,0.4,0.45,0.5,0.55,0.6,0.65,0.7,0.75,0.8,1},{0,2,2.25,2.5,2.75,3,3.25,3.5,3.75,4}))))</f>
        <v/>
      </c>
      <c r="AF416" s="2" t="str">
        <f>IF(COUNT($A416)=0,"",IF($A416&lt;&gt;DRAFT!$B418,"ERR",IF(DRAFT!CI418&gt;0,DRAFT!CK418,"")))</f>
        <v/>
      </c>
      <c r="AG416" s="2" t="str">
        <f>IF(COUNT($A416)=0,"",IF(AF416="3E","3E",IF(AF416="","I",LOOKUP(AF416/AH$2,{0,0.4,0.45,0.5,0.55,0.6,0.65,0.7,0.75,0.8,1},{"F","D","C","C+","B-","B","B+","A-","A","A+"}))))</f>
        <v/>
      </c>
      <c r="AH416" s="1" t="str">
        <f>IF(COUNT($A416)=0,"",IF(AF416="","--",IF(AF416="3E","3E",LOOKUP(AF416/AH$2,{0,0.4,0.45,0.5,0.55,0.6,0.65,0.7,0.75,0.8,1},{0,2,2.25,2.5,2.75,3,3.25,3.5,3.75,4}))))</f>
        <v/>
      </c>
      <c r="AI416" s="2" t="str">
        <f>IF($A416&lt;&gt;DRAFT!$B418,"ERR",IF(OR(COUNT($A416)=0,COUNT(DRAFT!CL418:CN418,DRAFT!CP418:CR418)=0),"",CEILING(SUM(DRAFT!CO418,DRAFT!CS418,DRAFT!CT418),1)))</f>
        <v/>
      </c>
      <c r="AJ416" s="2" t="str">
        <f>IF(COUNT($A416)=0,"",IF(AI416="3E","3E",IF(AI416="","I",LOOKUP(AI416/AK$2,{0,0.4,0.45,0.5,0.55,0.6,0.65,0.7,0.75,0.8,1},{"F","D","C","C+","B-","B","B+","A-","A","A+"}))))</f>
        <v/>
      </c>
      <c r="AK416" s="1" t="str">
        <f>IF(COUNT($A416)=0,"",IF(AI416="","--",IF(AI416="3E","3E",LOOKUP(AI416/AK$2,{0,0.4,0.45,0.5,0.55,0.6,0.65,0.7,0.75,0.8,1},{0,2,2.25,2.5,2.75,3,3.25,3.5,3.75,4}))))</f>
        <v/>
      </c>
      <c r="AL416" s="4" t="str">
        <f>IF(OR(COUNT($A416)=0,COUNT(B416:AK416)=0),"",IF(COUNTIF(B416:AK416,"3E")&gt;0,"3E",IF(DRAFT!$A418="R",TRUNC(SUMPRODUCT(RGP,RCP)/TCP,3),TRUNC((SUMPRODUCT(--(IMDGP&gt;0)*IMDGP,IMCP)+CEILING(DRAFT!$DB418*42,0.25))/TCP,3))))</f>
        <v/>
      </c>
      <c r="AM416" s="2" t="str">
        <f>IF(OR(COUNT($A416)=0,COUNT(B416:AK416)=0),"",IF(COUNTIF(B416:AK416,"3E")&gt;0,"3E",IF(DRAFT!$A418="R",SUMPRODUCT(--(RGP&gt;=2),RCP),SUMPRODUCT(--(IMDGP&gt;0),--(IMGP=0),IMCP)+DRAFT!$DC418)))</f>
        <v/>
      </c>
      <c r="AN416" s="67" t="str">
        <f>IF(AL416="3E","3E",IF(COUNT($A416)=0,"",IF(COUNT(AI416)=0,"--",ROUND(((CEILING(DRAFT!$CV418*38,0.25)+CEILING(DRAFT!$CX418*38,0.25)+CEILING(DRAFT!$CZ418*42,0.25)+CEILING($AL416*42,0.25))/160),2))))</f>
        <v/>
      </c>
      <c r="AO416" s="2" t="str">
        <f>IF(AN416="3E","3E",IF(COUNT($A416)=0,"",IF(COUNT(AN416)=0,"I",LOOKUP(AN416,{0,2,2.25,2.5,2.75,3,3.25,3.5,3.75,4},{"F","D","C","C+","B-","B","B+","A-","A","A+"}))))</f>
        <v/>
      </c>
      <c r="AP416" s="2" t="str">
        <f>IF(AN416="3E","3E",IF(OR(COUNT(A416)=0,COUNT(AN416)=0),"",DRAFT!CW418+DRAFT!CY418+DRAFT!DA418+N(TABULATION!AM416)))</f>
        <v/>
      </c>
      <c r="AQ416" s="2" t="str">
        <f>IF(OR(COUNT($A416)=0,COUNT(B416:AK416)=0),"",IF(COUNTIF(B416:AM416,"3E")&gt;0,"3E",IF(AND(DRAFT!$A418="IM",OR($AL416&gt;DRAFT!$DB418,$AM416&gt;DRAFT!$DC418)),"IMPROVED",IF(AND(DRAFT!$A418="IM",$AL416&lt;=DRAFT!$DB418,$AM416&lt;=DRAFT!$DC418),"NOT IMPROVED",IF(AND(DRAFT!CU418="S",AH416&gt;=2,AK416&gt;=2,AN416&gt;=2.5,AP416&gt;=144),"PASS","FAIL")))))</f>
        <v/>
      </c>
      <c r="AR416" s="2" t="str">
        <f t="shared" si="12"/>
        <v/>
      </c>
      <c r="AS416" s="2" t="str">
        <f t="shared" si="13"/>
        <v/>
      </c>
    </row>
    <row r="417" spans="1:45" ht="18.95" customHeight="1" x14ac:dyDescent="0.25">
      <c r="A417" s="3" t="str">
        <f>IF(DRAFT!$B419="","",DRAFT!$B419)</f>
        <v/>
      </c>
      <c r="B417" s="2" t="str">
        <f>IF(COUNT($A417)=0,"",IF($A417&lt;&gt;DRAFT!$B419,"ERR",IF(DRAFT!I419="3E","3E",IF(COUNT(DRAFT!E419,DRAFT!I419)&gt;0,DRAFT!J419,""))))</f>
        <v/>
      </c>
      <c r="C417" s="2" t="str">
        <f>IF(COUNT($A417)=0,"",IF(B417="3E","3E",IF(B417="","I",LOOKUP(B417/D$2,{0,0.4,0.45,0.5,0.55,0.6,0.65,0.7,0.75,0.8,1},{"F","D","C","C+","B-","B","B+","A-","A","A+"}))))</f>
        <v/>
      </c>
      <c r="D417" s="1" t="str">
        <f>IF(COUNT($A417)=0,"",IF(B417="","--",IF(B417="3E","3E",LOOKUP(B417/D$2,{0,0.4,0.45,0.5,0.55,0.6,0.65,0.7,0.75,0.8,1},{0,2,2.25,2.5,2.75,3,3.25,3.5,3.75,4}))))</f>
        <v/>
      </c>
      <c r="E417" s="2" t="str">
        <f>IF(COUNT($A417)=0,"",IF($A417&lt;&gt;DRAFT!$B419,"ERR",IF(DRAFT!R419="3E","3E",IF(COUNT(DRAFT!N419,DRAFT!R419)&gt;0,DRAFT!S419,""))))</f>
        <v/>
      </c>
      <c r="F417" s="2" t="str">
        <f>IF(COUNT($A417)=0,"",IF(E417="3E","3E",IF(E417="","I",LOOKUP(E417/G$2,{0,0.4,0.45,0.5,0.55,0.6,0.65,0.7,0.75,0.8,1},{"F","D","C","C+","B-","B","B+","A-","A","A+"}))))</f>
        <v/>
      </c>
      <c r="G417" s="1" t="str">
        <f>IF(COUNT($A417)=0,"",IF(E417="","--",IF(E417="3E","3E",LOOKUP(E417/G$2,{0,0.4,0.45,0.5,0.55,0.6,0.65,0.7,0.75,0.8,1},{0,2,2.25,2.5,2.75,3,3.25,3.5,3.75,4}))))</f>
        <v/>
      </c>
      <c r="H417" s="2" t="str">
        <f>IF(COUNT($A417)=0,"",IF($A417&lt;&gt;DRAFT!$B419,"ERR",IF(DRAFT!AA419="3E","3E",IF(COUNT(DRAFT!W419,DRAFT!AA419)&gt;0,DRAFT!AB419,""))))</f>
        <v/>
      </c>
      <c r="I417" s="2" t="str">
        <f>IF(COUNT($A417)=0,"",IF(H417="3E","3E",IF(H417="","I",LOOKUP(H417/J$2,{0,0.4,0.45,0.5,0.55,0.6,0.65,0.7,0.75,0.8,1},{"F","D","C","C+","B-","B","B+","A-","A","A+"}))))</f>
        <v/>
      </c>
      <c r="J417" s="1" t="str">
        <f>IF(COUNT($A417)=0,"",IF(H417="","--",IF(H417="3E","3E",LOOKUP(H417/J$2,{0,0.4,0.45,0.5,0.55,0.6,0.65,0.7,0.75,0.8,1},{0,2,2.25,2.5,2.75,3,3.25,3.5,3.75,4}))))</f>
        <v/>
      </c>
      <c r="K417" s="2" t="str">
        <f>IF(COUNT($A417)=0,"",IF($A417&lt;&gt;DRAFT!$B419,"ERR",IF(DRAFT!AJ419="3E","3E",IF(COUNT(DRAFT!AF419,DRAFT!AJ419)&gt;0,DRAFT!AK419,""))))</f>
        <v/>
      </c>
      <c r="L417" s="2" t="str">
        <f>IF(COUNT($A417)=0,"",IF(K417="3E","3E",IF(K417="","I",LOOKUP(K417/M$2,{0,0.4,0.45,0.5,0.55,0.6,0.65,0.7,0.75,0.8,1},{"F","D","C","C+","B-","B","B+","A-","A","A+"}))))</f>
        <v/>
      </c>
      <c r="M417" s="1" t="str">
        <f>IF(COUNT($A417)=0,"",IF(K417="","--",IF(K417="3E","3E",LOOKUP(K417/M$2,{0,0.4,0.45,0.5,0.55,0.6,0.65,0.7,0.75,0.8,1},{0,2,2.25,2.5,2.75,3,3.25,3.5,3.75,4}))))</f>
        <v/>
      </c>
      <c r="N417" s="2" t="str">
        <f>IF(COUNT($A417)=0,"",IF($A417&lt;&gt;DRAFT!$B419,"ERR",IF(DRAFT!AS419="3E","3E",IF(COUNT(DRAFT!AO419,DRAFT!AS419)&gt;0,DRAFT!AT419,""))))</f>
        <v/>
      </c>
      <c r="O417" s="2" t="str">
        <f>IF(COUNT($A417)=0,"",IF(N417="3E","3E",IF(N417="","I",LOOKUP(N417/P$2,{0,0.4,0.45,0.5,0.55,0.6,0.65,0.7,0.75,0.8,1},{"F","D","C","C+","B-","B","B+","A-","A","A+"}))))</f>
        <v/>
      </c>
      <c r="P417" s="1" t="str">
        <f>IF(COUNT($A417)=0,"",IF(N417="","--",IF(N417="3E","3E",LOOKUP(N417/P$2,{0,0.4,0.45,0.5,0.55,0.6,0.65,0.7,0.75,0.8,1},{0,2,2.25,2.5,2.75,3,3.25,3.5,3.75,4}))))</f>
        <v/>
      </c>
      <c r="Q417" s="2" t="str">
        <f>IF(COUNT($A417)=0,"",IF($A417&lt;&gt;DRAFT!$B419,"ERR",IF(DRAFT!BB419="3E","3E",IF(COUNT(DRAFT!AX419,DRAFT!BB419)&gt;0,DRAFT!BC419,""))))</f>
        <v/>
      </c>
      <c r="R417" s="2" t="str">
        <f>IF(COUNT($A417)=0,"",IF(Q417="3E","3E",IF(Q417="","I",LOOKUP(Q417/S$2,{0,0.4,0.45,0.5,0.55,0.6,0.65,0.7,0.75,0.8,1},{"F","D","C","C+","B-","B","B+","A-","A","A+"}))))</f>
        <v/>
      </c>
      <c r="S417" s="1" t="str">
        <f>IF(COUNT($A417)=0,"",IF(Q417="","--",IF(Q417="3E","3E",LOOKUP(Q417/S$2,{0,0.4,0.45,0.5,0.55,0.6,0.65,0.7,0.75,0.8,1},{0,2,2.25,2.5,2.75,3,3.25,3.5,3.75,4}))))</f>
        <v/>
      </c>
      <c r="T417" s="2" t="str">
        <f>IF(COUNT($A417)=0,"",IF($A417&lt;&gt;DRAFT!$B419,"ERR",IF(DRAFT!BK419="3E","3E",IF(COUNT(DRAFT!BG419,DRAFT!BK419)&gt;0,DRAFT!BL419,""))))</f>
        <v/>
      </c>
      <c r="U417" s="2" t="str">
        <f>IF(COUNT($A417)=0,"",IF(T417="3E","3E",IF(T417="","I",LOOKUP(T417/V$2,{0,0.4,0.45,0.5,0.55,0.6,0.65,0.7,0.75,0.8,1},{"F","D","C","C+","B-","B","B+","A-","A","A+"}))))</f>
        <v/>
      </c>
      <c r="V417" s="1" t="str">
        <f>IF(COUNT($A417)=0,"",IF(T417="","--",IF(T417="3E","3E",LOOKUP(T417/V$2,{0,0.4,0.45,0.5,0.55,0.6,0.65,0.7,0.75,0.8,1},{0,2,2.25,2.5,2.75,3,3.25,3.5,3.75,4}))))</f>
        <v/>
      </c>
      <c r="W417" s="2" t="str">
        <f>IF(COUNT($A417)=0,"",IF($A417&lt;&gt;DRAFT!$B419,"ERR",IF(DRAFT!BT419="3E","3E",IF(COUNT(DRAFT!BP419,DRAFT!BT419)&gt;0,DRAFT!BU419,""))))</f>
        <v/>
      </c>
      <c r="X417" s="2" t="str">
        <f>IF(COUNT($A417)=0,"",IF(W417="3E","3E",IF(W417="","I",LOOKUP(W417/Y$2,{0,0.4,0.45,0.5,0.55,0.6,0.65,0.7,0.75,0.8,1},{"F","D","C","C+","B-","B","B+","A-","A","A+"}))))</f>
        <v/>
      </c>
      <c r="Y417" s="1" t="str">
        <f>IF(COUNT($A417)=0,"",IF(W417="","--",IF(W417="3E","3E",LOOKUP(W417/Y$2,{0,0.4,0.45,0.5,0.55,0.6,0.65,0.7,0.75,0.8,1},{0,2,2.25,2.5,2.75,3,3.25,3.5,3.75,4}))))</f>
        <v/>
      </c>
      <c r="Z417" s="2" t="str">
        <f>IF(COUNT($A417)=0,"",IF($A417&lt;&gt;DRAFT!$B419,"ERR",IF(DRAFT!CC419="3E","3E",IF(COUNT(DRAFT!BY419,DRAFT!CC419)&gt;0,DRAFT!CD419,""))))</f>
        <v/>
      </c>
      <c r="AA417" s="2" t="str">
        <f>IF(COUNT($A417)=0,"",IF(Z417="3E","3E",IF(Z417="","I",LOOKUP(Z417/AB$2,{0,0.4,0.45,0.5,0.55,0.6,0.65,0.7,0.75,0.8,1},{"F","D","C","C+","B-","B","B+","A-","A","A+"}))))</f>
        <v/>
      </c>
      <c r="AB417" s="1" t="str">
        <f>IF(COUNT($A417)=0,"",IF(Z417="","--",IF(Z417="3E","3E",LOOKUP(Z417/AB$2,{0,0.4,0.45,0.5,0.55,0.6,0.65,0.7,0.75,0.8,1},{0,2,2.25,2.5,2.75,3,3.25,3.5,3.75,4}))))</f>
        <v/>
      </c>
      <c r="AC417" s="2" t="str">
        <f>IF(COUNT($A417)=0,"",IF($A417&lt;&gt;DRAFT!$B419,"ERR",IF(DRAFT!CF419&gt;0,DRAFT!CF419,"")))</f>
        <v/>
      </c>
      <c r="AD417" s="2" t="str">
        <f>IF(COUNT($A417)=0,"",IF(AC417="3E","3E",IF(AC417="","I",LOOKUP(AC417/AE$2,{0,0.4,0.45,0.5,0.55,0.6,0.65,0.7,0.75,0.8,1},{"F","D","C","C+","B-","B","B+","A-","A","A+"}))))</f>
        <v/>
      </c>
      <c r="AE417" s="1" t="str">
        <f>IF(COUNT($A417)=0,"",IF(AC417="","--",IF(AC417="3E","3E",LOOKUP(AC417/AE$2,{0,0.4,0.45,0.5,0.55,0.6,0.65,0.7,0.75,0.8,1},{0,2,2.25,2.5,2.75,3,3.25,3.5,3.75,4}))))</f>
        <v/>
      </c>
      <c r="AF417" s="2" t="str">
        <f>IF(COUNT($A417)=0,"",IF($A417&lt;&gt;DRAFT!$B419,"ERR",IF(DRAFT!CI419&gt;0,DRAFT!CK419,"")))</f>
        <v/>
      </c>
      <c r="AG417" s="2" t="str">
        <f>IF(COUNT($A417)=0,"",IF(AF417="3E","3E",IF(AF417="","I",LOOKUP(AF417/AH$2,{0,0.4,0.45,0.5,0.55,0.6,0.65,0.7,0.75,0.8,1},{"F","D","C","C+","B-","B","B+","A-","A","A+"}))))</f>
        <v/>
      </c>
      <c r="AH417" s="1" t="str">
        <f>IF(COUNT($A417)=0,"",IF(AF417="","--",IF(AF417="3E","3E",LOOKUP(AF417/AH$2,{0,0.4,0.45,0.5,0.55,0.6,0.65,0.7,0.75,0.8,1},{0,2,2.25,2.5,2.75,3,3.25,3.5,3.75,4}))))</f>
        <v/>
      </c>
      <c r="AI417" s="2" t="str">
        <f>IF($A417&lt;&gt;DRAFT!$B419,"ERR",IF(OR(COUNT($A417)=0,COUNT(DRAFT!CL419:CN419,DRAFT!CP419:CR419)=0),"",CEILING(SUM(DRAFT!CO419,DRAFT!CS419,DRAFT!CT419),1)))</f>
        <v/>
      </c>
      <c r="AJ417" s="2" t="str">
        <f>IF(COUNT($A417)=0,"",IF(AI417="3E","3E",IF(AI417="","I",LOOKUP(AI417/AK$2,{0,0.4,0.45,0.5,0.55,0.6,0.65,0.7,0.75,0.8,1},{"F","D","C","C+","B-","B","B+","A-","A","A+"}))))</f>
        <v/>
      </c>
      <c r="AK417" s="1" t="str">
        <f>IF(COUNT($A417)=0,"",IF(AI417="","--",IF(AI417="3E","3E",LOOKUP(AI417/AK$2,{0,0.4,0.45,0.5,0.55,0.6,0.65,0.7,0.75,0.8,1},{0,2,2.25,2.5,2.75,3,3.25,3.5,3.75,4}))))</f>
        <v/>
      </c>
      <c r="AL417" s="4" t="str">
        <f>IF(OR(COUNT($A417)=0,COUNT(B417:AK417)=0),"",IF(COUNTIF(B417:AK417,"3E")&gt;0,"3E",IF(DRAFT!$A419="R",TRUNC(SUMPRODUCT(RGP,RCP)/TCP,3),TRUNC((SUMPRODUCT(--(IMDGP&gt;0)*IMDGP,IMCP)+CEILING(DRAFT!$DB419*42,0.25))/TCP,3))))</f>
        <v/>
      </c>
      <c r="AM417" s="2" t="str">
        <f>IF(OR(COUNT($A417)=0,COUNT(B417:AK417)=0),"",IF(COUNTIF(B417:AK417,"3E")&gt;0,"3E",IF(DRAFT!$A419="R",SUMPRODUCT(--(RGP&gt;=2),RCP),SUMPRODUCT(--(IMDGP&gt;0),--(IMGP=0),IMCP)+DRAFT!$DC419)))</f>
        <v/>
      </c>
      <c r="AN417" s="67" t="str">
        <f>IF(AL417="3E","3E",IF(COUNT($A417)=0,"",IF(COUNT(AI417)=0,"--",ROUND(((CEILING(DRAFT!$CV419*38,0.25)+CEILING(DRAFT!$CX419*38,0.25)+CEILING(DRAFT!$CZ419*42,0.25)+CEILING($AL417*42,0.25))/160),2))))</f>
        <v/>
      </c>
      <c r="AO417" s="2" t="str">
        <f>IF(AN417="3E","3E",IF(COUNT($A417)=0,"",IF(COUNT(AN417)=0,"I",LOOKUP(AN417,{0,2,2.25,2.5,2.75,3,3.25,3.5,3.75,4},{"F","D","C","C+","B-","B","B+","A-","A","A+"}))))</f>
        <v/>
      </c>
      <c r="AP417" s="2" t="str">
        <f>IF(AN417="3E","3E",IF(OR(COUNT(A417)=0,COUNT(AN417)=0),"",DRAFT!CW419+DRAFT!CY419+DRAFT!DA419+N(TABULATION!AM417)))</f>
        <v/>
      </c>
      <c r="AQ417" s="2" t="str">
        <f>IF(OR(COUNT($A417)=0,COUNT(B417:AK417)=0),"",IF(COUNTIF(B417:AM417,"3E")&gt;0,"3E",IF(AND(DRAFT!$A419="IM",OR($AL417&gt;DRAFT!$DB419,$AM417&gt;DRAFT!$DC419)),"IMPROVED",IF(AND(DRAFT!$A419="IM",$AL417&lt;=DRAFT!$DB419,$AM417&lt;=DRAFT!$DC419),"NOT IMPROVED",IF(AND(DRAFT!CU419="S",AH417&gt;=2,AK417&gt;=2,AN417&gt;=2.5,AP417&gt;=144),"PASS","FAIL")))))</f>
        <v/>
      </c>
      <c r="AR417" s="2" t="str">
        <f t="shared" si="12"/>
        <v/>
      </c>
      <c r="AS417" s="2" t="str">
        <f t="shared" si="13"/>
        <v/>
      </c>
    </row>
    <row r="418" spans="1:45" ht="18.95" customHeight="1" x14ac:dyDescent="0.25">
      <c r="A418" s="3" t="str">
        <f>IF(DRAFT!$B420="","",DRAFT!$B420)</f>
        <v/>
      </c>
      <c r="B418" s="2" t="str">
        <f>IF(COUNT($A418)=0,"",IF($A418&lt;&gt;DRAFT!$B420,"ERR",IF(DRAFT!I420="3E","3E",IF(COUNT(DRAFT!E420,DRAFT!I420)&gt;0,DRAFT!J420,""))))</f>
        <v/>
      </c>
      <c r="C418" s="2" t="str">
        <f>IF(COUNT($A418)=0,"",IF(B418="3E","3E",IF(B418="","I",LOOKUP(B418/D$2,{0,0.4,0.45,0.5,0.55,0.6,0.65,0.7,0.75,0.8,1},{"F","D","C","C+","B-","B","B+","A-","A","A+"}))))</f>
        <v/>
      </c>
      <c r="D418" s="1" t="str">
        <f>IF(COUNT($A418)=0,"",IF(B418="","--",IF(B418="3E","3E",LOOKUP(B418/D$2,{0,0.4,0.45,0.5,0.55,0.6,0.65,0.7,0.75,0.8,1},{0,2,2.25,2.5,2.75,3,3.25,3.5,3.75,4}))))</f>
        <v/>
      </c>
      <c r="E418" s="2" t="str">
        <f>IF(COUNT($A418)=0,"",IF($A418&lt;&gt;DRAFT!$B420,"ERR",IF(DRAFT!R420="3E","3E",IF(COUNT(DRAFT!N420,DRAFT!R420)&gt;0,DRAFT!S420,""))))</f>
        <v/>
      </c>
      <c r="F418" s="2" t="str">
        <f>IF(COUNT($A418)=0,"",IF(E418="3E","3E",IF(E418="","I",LOOKUP(E418/G$2,{0,0.4,0.45,0.5,0.55,0.6,0.65,0.7,0.75,0.8,1},{"F","D","C","C+","B-","B","B+","A-","A","A+"}))))</f>
        <v/>
      </c>
      <c r="G418" s="1" t="str">
        <f>IF(COUNT($A418)=0,"",IF(E418="","--",IF(E418="3E","3E",LOOKUP(E418/G$2,{0,0.4,0.45,0.5,0.55,0.6,0.65,0.7,0.75,0.8,1},{0,2,2.25,2.5,2.75,3,3.25,3.5,3.75,4}))))</f>
        <v/>
      </c>
      <c r="H418" s="2" t="str">
        <f>IF(COUNT($A418)=0,"",IF($A418&lt;&gt;DRAFT!$B420,"ERR",IF(DRAFT!AA420="3E","3E",IF(COUNT(DRAFT!W420,DRAFT!AA420)&gt;0,DRAFT!AB420,""))))</f>
        <v/>
      </c>
      <c r="I418" s="2" t="str">
        <f>IF(COUNT($A418)=0,"",IF(H418="3E","3E",IF(H418="","I",LOOKUP(H418/J$2,{0,0.4,0.45,0.5,0.55,0.6,0.65,0.7,0.75,0.8,1},{"F","D","C","C+","B-","B","B+","A-","A","A+"}))))</f>
        <v/>
      </c>
      <c r="J418" s="1" t="str">
        <f>IF(COUNT($A418)=0,"",IF(H418="","--",IF(H418="3E","3E",LOOKUP(H418/J$2,{0,0.4,0.45,0.5,0.55,0.6,0.65,0.7,0.75,0.8,1},{0,2,2.25,2.5,2.75,3,3.25,3.5,3.75,4}))))</f>
        <v/>
      </c>
      <c r="K418" s="2" t="str">
        <f>IF(COUNT($A418)=0,"",IF($A418&lt;&gt;DRAFT!$B420,"ERR",IF(DRAFT!AJ420="3E","3E",IF(COUNT(DRAFT!AF420,DRAFT!AJ420)&gt;0,DRAFT!AK420,""))))</f>
        <v/>
      </c>
      <c r="L418" s="2" t="str">
        <f>IF(COUNT($A418)=0,"",IF(K418="3E","3E",IF(K418="","I",LOOKUP(K418/M$2,{0,0.4,0.45,0.5,0.55,0.6,0.65,0.7,0.75,0.8,1},{"F","D","C","C+","B-","B","B+","A-","A","A+"}))))</f>
        <v/>
      </c>
      <c r="M418" s="1" t="str">
        <f>IF(COUNT($A418)=0,"",IF(K418="","--",IF(K418="3E","3E",LOOKUP(K418/M$2,{0,0.4,0.45,0.5,0.55,0.6,0.65,0.7,0.75,0.8,1},{0,2,2.25,2.5,2.75,3,3.25,3.5,3.75,4}))))</f>
        <v/>
      </c>
      <c r="N418" s="2" t="str">
        <f>IF(COUNT($A418)=0,"",IF($A418&lt;&gt;DRAFT!$B420,"ERR",IF(DRAFT!AS420="3E","3E",IF(COUNT(DRAFT!AO420,DRAFT!AS420)&gt;0,DRAFT!AT420,""))))</f>
        <v/>
      </c>
      <c r="O418" s="2" t="str">
        <f>IF(COUNT($A418)=0,"",IF(N418="3E","3E",IF(N418="","I",LOOKUP(N418/P$2,{0,0.4,0.45,0.5,0.55,0.6,0.65,0.7,0.75,0.8,1},{"F","D","C","C+","B-","B","B+","A-","A","A+"}))))</f>
        <v/>
      </c>
      <c r="P418" s="1" t="str">
        <f>IF(COUNT($A418)=0,"",IF(N418="","--",IF(N418="3E","3E",LOOKUP(N418/P$2,{0,0.4,0.45,0.5,0.55,0.6,0.65,0.7,0.75,0.8,1},{0,2,2.25,2.5,2.75,3,3.25,3.5,3.75,4}))))</f>
        <v/>
      </c>
      <c r="Q418" s="2" t="str">
        <f>IF(COUNT($A418)=0,"",IF($A418&lt;&gt;DRAFT!$B420,"ERR",IF(DRAFT!BB420="3E","3E",IF(COUNT(DRAFT!AX420,DRAFT!BB420)&gt;0,DRAFT!BC420,""))))</f>
        <v/>
      </c>
      <c r="R418" s="2" t="str">
        <f>IF(COUNT($A418)=0,"",IF(Q418="3E","3E",IF(Q418="","I",LOOKUP(Q418/S$2,{0,0.4,0.45,0.5,0.55,0.6,0.65,0.7,0.75,0.8,1},{"F","D","C","C+","B-","B","B+","A-","A","A+"}))))</f>
        <v/>
      </c>
      <c r="S418" s="1" t="str">
        <f>IF(COUNT($A418)=0,"",IF(Q418="","--",IF(Q418="3E","3E",LOOKUP(Q418/S$2,{0,0.4,0.45,0.5,0.55,0.6,0.65,0.7,0.75,0.8,1},{0,2,2.25,2.5,2.75,3,3.25,3.5,3.75,4}))))</f>
        <v/>
      </c>
      <c r="T418" s="2" t="str">
        <f>IF(COUNT($A418)=0,"",IF($A418&lt;&gt;DRAFT!$B420,"ERR",IF(DRAFT!BK420="3E","3E",IF(COUNT(DRAFT!BG420,DRAFT!BK420)&gt;0,DRAFT!BL420,""))))</f>
        <v/>
      </c>
      <c r="U418" s="2" t="str">
        <f>IF(COUNT($A418)=0,"",IF(T418="3E","3E",IF(T418="","I",LOOKUP(T418/V$2,{0,0.4,0.45,0.5,0.55,0.6,0.65,0.7,0.75,0.8,1},{"F","D","C","C+","B-","B","B+","A-","A","A+"}))))</f>
        <v/>
      </c>
      <c r="V418" s="1" t="str">
        <f>IF(COUNT($A418)=0,"",IF(T418="","--",IF(T418="3E","3E",LOOKUP(T418/V$2,{0,0.4,0.45,0.5,0.55,0.6,0.65,0.7,0.75,0.8,1},{0,2,2.25,2.5,2.75,3,3.25,3.5,3.75,4}))))</f>
        <v/>
      </c>
      <c r="W418" s="2" t="str">
        <f>IF(COUNT($A418)=0,"",IF($A418&lt;&gt;DRAFT!$B420,"ERR",IF(DRAFT!BT420="3E","3E",IF(COUNT(DRAFT!BP420,DRAFT!BT420)&gt;0,DRAFT!BU420,""))))</f>
        <v/>
      </c>
      <c r="X418" s="2" t="str">
        <f>IF(COUNT($A418)=0,"",IF(W418="3E","3E",IF(W418="","I",LOOKUP(W418/Y$2,{0,0.4,0.45,0.5,0.55,0.6,0.65,0.7,0.75,0.8,1},{"F","D","C","C+","B-","B","B+","A-","A","A+"}))))</f>
        <v/>
      </c>
      <c r="Y418" s="1" t="str">
        <f>IF(COUNT($A418)=0,"",IF(W418="","--",IF(W418="3E","3E",LOOKUP(W418/Y$2,{0,0.4,0.45,0.5,0.55,0.6,0.65,0.7,0.75,0.8,1},{0,2,2.25,2.5,2.75,3,3.25,3.5,3.75,4}))))</f>
        <v/>
      </c>
      <c r="Z418" s="2" t="str">
        <f>IF(COUNT($A418)=0,"",IF($A418&lt;&gt;DRAFT!$B420,"ERR",IF(DRAFT!CC420="3E","3E",IF(COUNT(DRAFT!BY420,DRAFT!CC420)&gt;0,DRAFT!CD420,""))))</f>
        <v/>
      </c>
      <c r="AA418" s="2" t="str">
        <f>IF(COUNT($A418)=0,"",IF(Z418="3E","3E",IF(Z418="","I",LOOKUP(Z418/AB$2,{0,0.4,0.45,0.5,0.55,0.6,0.65,0.7,0.75,0.8,1},{"F","D","C","C+","B-","B","B+","A-","A","A+"}))))</f>
        <v/>
      </c>
      <c r="AB418" s="1" t="str">
        <f>IF(COUNT($A418)=0,"",IF(Z418="","--",IF(Z418="3E","3E",LOOKUP(Z418/AB$2,{0,0.4,0.45,0.5,0.55,0.6,0.65,0.7,0.75,0.8,1},{0,2,2.25,2.5,2.75,3,3.25,3.5,3.75,4}))))</f>
        <v/>
      </c>
      <c r="AC418" s="2" t="str">
        <f>IF(COUNT($A418)=0,"",IF($A418&lt;&gt;DRAFT!$B420,"ERR",IF(DRAFT!CF420&gt;0,DRAFT!CF420,"")))</f>
        <v/>
      </c>
      <c r="AD418" s="2" t="str">
        <f>IF(COUNT($A418)=0,"",IF(AC418="3E","3E",IF(AC418="","I",LOOKUP(AC418/AE$2,{0,0.4,0.45,0.5,0.55,0.6,0.65,0.7,0.75,0.8,1},{"F","D","C","C+","B-","B","B+","A-","A","A+"}))))</f>
        <v/>
      </c>
      <c r="AE418" s="1" t="str">
        <f>IF(COUNT($A418)=0,"",IF(AC418="","--",IF(AC418="3E","3E",LOOKUP(AC418/AE$2,{0,0.4,0.45,0.5,0.55,0.6,0.65,0.7,0.75,0.8,1},{0,2,2.25,2.5,2.75,3,3.25,3.5,3.75,4}))))</f>
        <v/>
      </c>
      <c r="AF418" s="2" t="str">
        <f>IF(COUNT($A418)=0,"",IF($A418&lt;&gt;DRAFT!$B420,"ERR",IF(DRAFT!CI420&gt;0,DRAFT!CK420,"")))</f>
        <v/>
      </c>
      <c r="AG418" s="2" t="str">
        <f>IF(COUNT($A418)=0,"",IF(AF418="3E","3E",IF(AF418="","I",LOOKUP(AF418/AH$2,{0,0.4,0.45,0.5,0.55,0.6,0.65,0.7,0.75,0.8,1},{"F","D","C","C+","B-","B","B+","A-","A","A+"}))))</f>
        <v/>
      </c>
      <c r="AH418" s="1" t="str">
        <f>IF(COUNT($A418)=0,"",IF(AF418="","--",IF(AF418="3E","3E",LOOKUP(AF418/AH$2,{0,0.4,0.45,0.5,0.55,0.6,0.65,0.7,0.75,0.8,1},{0,2,2.25,2.5,2.75,3,3.25,3.5,3.75,4}))))</f>
        <v/>
      </c>
      <c r="AI418" s="2" t="str">
        <f>IF($A418&lt;&gt;DRAFT!$B420,"ERR",IF(OR(COUNT($A418)=0,COUNT(DRAFT!CL420:CN420,DRAFT!CP420:CR420)=0),"",CEILING(SUM(DRAFT!CO420,DRAFT!CS420,DRAFT!CT420),1)))</f>
        <v/>
      </c>
      <c r="AJ418" s="2" t="str">
        <f>IF(COUNT($A418)=0,"",IF(AI418="3E","3E",IF(AI418="","I",LOOKUP(AI418/AK$2,{0,0.4,0.45,0.5,0.55,0.6,0.65,0.7,0.75,0.8,1},{"F","D","C","C+","B-","B","B+","A-","A","A+"}))))</f>
        <v/>
      </c>
      <c r="AK418" s="1" t="str">
        <f>IF(COUNT($A418)=0,"",IF(AI418="","--",IF(AI418="3E","3E",LOOKUP(AI418/AK$2,{0,0.4,0.45,0.5,0.55,0.6,0.65,0.7,0.75,0.8,1},{0,2,2.25,2.5,2.75,3,3.25,3.5,3.75,4}))))</f>
        <v/>
      </c>
      <c r="AL418" s="4" t="str">
        <f>IF(OR(COUNT($A418)=0,COUNT(B418:AK418)=0),"",IF(COUNTIF(B418:AK418,"3E")&gt;0,"3E",IF(DRAFT!$A420="R",TRUNC(SUMPRODUCT(RGP,RCP)/TCP,3),TRUNC((SUMPRODUCT(--(IMDGP&gt;0)*IMDGP,IMCP)+CEILING(DRAFT!$DB420*42,0.25))/TCP,3))))</f>
        <v/>
      </c>
      <c r="AM418" s="2" t="str">
        <f>IF(OR(COUNT($A418)=0,COUNT(B418:AK418)=0),"",IF(COUNTIF(B418:AK418,"3E")&gt;0,"3E",IF(DRAFT!$A420="R",SUMPRODUCT(--(RGP&gt;=2),RCP),SUMPRODUCT(--(IMDGP&gt;0),--(IMGP=0),IMCP)+DRAFT!$DC420)))</f>
        <v/>
      </c>
      <c r="AN418" s="67" t="str">
        <f>IF(AL418="3E","3E",IF(COUNT($A418)=0,"",IF(COUNT(AI418)=0,"--",ROUND(((CEILING(DRAFT!$CV420*38,0.25)+CEILING(DRAFT!$CX420*38,0.25)+CEILING(DRAFT!$CZ420*42,0.25)+CEILING($AL418*42,0.25))/160),2))))</f>
        <v/>
      </c>
      <c r="AO418" s="2" t="str">
        <f>IF(AN418="3E","3E",IF(COUNT($A418)=0,"",IF(COUNT(AN418)=0,"I",LOOKUP(AN418,{0,2,2.25,2.5,2.75,3,3.25,3.5,3.75,4},{"F","D","C","C+","B-","B","B+","A-","A","A+"}))))</f>
        <v/>
      </c>
      <c r="AP418" s="2" t="str">
        <f>IF(AN418="3E","3E",IF(OR(COUNT(A418)=0,COUNT(AN418)=0),"",DRAFT!CW420+DRAFT!CY420+DRAFT!DA420+N(TABULATION!AM418)))</f>
        <v/>
      </c>
      <c r="AQ418" s="2" t="str">
        <f>IF(OR(COUNT($A418)=0,COUNT(B418:AK418)=0),"",IF(COUNTIF(B418:AM418,"3E")&gt;0,"3E",IF(AND(DRAFT!$A420="IM",OR($AL418&gt;DRAFT!$DB420,$AM418&gt;DRAFT!$DC420)),"IMPROVED",IF(AND(DRAFT!$A420="IM",$AL418&lt;=DRAFT!$DB420,$AM418&lt;=DRAFT!$DC420),"NOT IMPROVED",IF(AND(DRAFT!CU420="S",AH418&gt;=2,AK418&gt;=2,AN418&gt;=2.5,AP418&gt;=144),"PASS","FAIL")))))</f>
        <v/>
      </c>
      <c r="AR418" s="2" t="str">
        <f t="shared" si="12"/>
        <v/>
      </c>
      <c r="AS418" s="2" t="str">
        <f t="shared" si="13"/>
        <v/>
      </c>
    </row>
    <row r="419" spans="1:45" ht="18.95" customHeight="1" x14ac:dyDescent="0.25">
      <c r="A419" s="3" t="str">
        <f>IF(DRAFT!$B421="","",DRAFT!$B421)</f>
        <v/>
      </c>
      <c r="B419" s="2" t="str">
        <f>IF(COUNT($A419)=0,"",IF($A419&lt;&gt;DRAFT!$B421,"ERR",IF(DRAFT!I421="3E","3E",IF(COUNT(DRAFT!E421,DRAFT!I421)&gt;0,DRAFT!J421,""))))</f>
        <v/>
      </c>
      <c r="C419" s="2" t="str">
        <f>IF(COUNT($A419)=0,"",IF(B419="3E","3E",IF(B419="","I",LOOKUP(B419/D$2,{0,0.4,0.45,0.5,0.55,0.6,0.65,0.7,0.75,0.8,1},{"F","D","C","C+","B-","B","B+","A-","A","A+"}))))</f>
        <v/>
      </c>
      <c r="D419" s="1" t="str">
        <f>IF(COUNT($A419)=0,"",IF(B419="","--",IF(B419="3E","3E",LOOKUP(B419/D$2,{0,0.4,0.45,0.5,0.55,0.6,0.65,0.7,0.75,0.8,1},{0,2,2.25,2.5,2.75,3,3.25,3.5,3.75,4}))))</f>
        <v/>
      </c>
      <c r="E419" s="2" t="str">
        <f>IF(COUNT($A419)=0,"",IF($A419&lt;&gt;DRAFT!$B421,"ERR",IF(DRAFT!R421="3E","3E",IF(COUNT(DRAFT!N421,DRAFT!R421)&gt;0,DRAFT!S421,""))))</f>
        <v/>
      </c>
      <c r="F419" s="2" t="str">
        <f>IF(COUNT($A419)=0,"",IF(E419="3E","3E",IF(E419="","I",LOOKUP(E419/G$2,{0,0.4,0.45,0.5,0.55,0.6,0.65,0.7,0.75,0.8,1},{"F","D","C","C+","B-","B","B+","A-","A","A+"}))))</f>
        <v/>
      </c>
      <c r="G419" s="1" t="str">
        <f>IF(COUNT($A419)=0,"",IF(E419="","--",IF(E419="3E","3E",LOOKUP(E419/G$2,{0,0.4,0.45,0.5,0.55,0.6,0.65,0.7,0.75,0.8,1},{0,2,2.25,2.5,2.75,3,3.25,3.5,3.75,4}))))</f>
        <v/>
      </c>
      <c r="H419" s="2" t="str">
        <f>IF(COUNT($A419)=0,"",IF($A419&lt;&gt;DRAFT!$B421,"ERR",IF(DRAFT!AA421="3E","3E",IF(COUNT(DRAFT!W421,DRAFT!AA421)&gt;0,DRAFT!AB421,""))))</f>
        <v/>
      </c>
      <c r="I419" s="2" t="str">
        <f>IF(COUNT($A419)=0,"",IF(H419="3E","3E",IF(H419="","I",LOOKUP(H419/J$2,{0,0.4,0.45,0.5,0.55,0.6,0.65,0.7,0.75,0.8,1},{"F","D","C","C+","B-","B","B+","A-","A","A+"}))))</f>
        <v/>
      </c>
      <c r="J419" s="1" t="str">
        <f>IF(COUNT($A419)=0,"",IF(H419="","--",IF(H419="3E","3E",LOOKUP(H419/J$2,{0,0.4,0.45,0.5,0.55,0.6,0.65,0.7,0.75,0.8,1},{0,2,2.25,2.5,2.75,3,3.25,3.5,3.75,4}))))</f>
        <v/>
      </c>
      <c r="K419" s="2" t="str">
        <f>IF(COUNT($A419)=0,"",IF($A419&lt;&gt;DRAFT!$B421,"ERR",IF(DRAFT!AJ421="3E","3E",IF(COUNT(DRAFT!AF421,DRAFT!AJ421)&gt;0,DRAFT!AK421,""))))</f>
        <v/>
      </c>
      <c r="L419" s="2" t="str">
        <f>IF(COUNT($A419)=0,"",IF(K419="3E","3E",IF(K419="","I",LOOKUP(K419/M$2,{0,0.4,0.45,0.5,0.55,0.6,0.65,0.7,0.75,0.8,1},{"F","D","C","C+","B-","B","B+","A-","A","A+"}))))</f>
        <v/>
      </c>
      <c r="M419" s="1" t="str">
        <f>IF(COUNT($A419)=0,"",IF(K419="","--",IF(K419="3E","3E",LOOKUP(K419/M$2,{0,0.4,0.45,0.5,0.55,0.6,0.65,0.7,0.75,0.8,1},{0,2,2.25,2.5,2.75,3,3.25,3.5,3.75,4}))))</f>
        <v/>
      </c>
      <c r="N419" s="2" t="str">
        <f>IF(COUNT($A419)=0,"",IF($A419&lt;&gt;DRAFT!$B421,"ERR",IF(DRAFT!AS421="3E","3E",IF(COUNT(DRAFT!AO421,DRAFT!AS421)&gt;0,DRAFT!AT421,""))))</f>
        <v/>
      </c>
      <c r="O419" s="2" t="str">
        <f>IF(COUNT($A419)=0,"",IF(N419="3E","3E",IF(N419="","I",LOOKUP(N419/P$2,{0,0.4,0.45,0.5,0.55,0.6,0.65,0.7,0.75,0.8,1},{"F","D","C","C+","B-","B","B+","A-","A","A+"}))))</f>
        <v/>
      </c>
      <c r="P419" s="1" t="str">
        <f>IF(COUNT($A419)=0,"",IF(N419="","--",IF(N419="3E","3E",LOOKUP(N419/P$2,{0,0.4,0.45,0.5,0.55,0.6,0.65,0.7,0.75,0.8,1},{0,2,2.25,2.5,2.75,3,3.25,3.5,3.75,4}))))</f>
        <v/>
      </c>
      <c r="Q419" s="2" t="str">
        <f>IF(COUNT($A419)=0,"",IF($A419&lt;&gt;DRAFT!$B421,"ERR",IF(DRAFT!BB421="3E","3E",IF(COUNT(DRAFT!AX421,DRAFT!BB421)&gt;0,DRAFT!BC421,""))))</f>
        <v/>
      </c>
      <c r="R419" s="2" t="str">
        <f>IF(COUNT($A419)=0,"",IF(Q419="3E","3E",IF(Q419="","I",LOOKUP(Q419/S$2,{0,0.4,0.45,0.5,0.55,0.6,0.65,0.7,0.75,0.8,1},{"F","D","C","C+","B-","B","B+","A-","A","A+"}))))</f>
        <v/>
      </c>
      <c r="S419" s="1" t="str">
        <f>IF(COUNT($A419)=0,"",IF(Q419="","--",IF(Q419="3E","3E",LOOKUP(Q419/S$2,{0,0.4,0.45,0.5,0.55,0.6,0.65,0.7,0.75,0.8,1},{0,2,2.25,2.5,2.75,3,3.25,3.5,3.75,4}))))</f>
        <v/>
      </c>
      <c r="T419" s="2" t="str">
        <f>IF(COUNT($A419)=0,"",IF($A419&lt;&gt;DRAFT!$B421,"ERR",IF(DRAFT!BK421="3E","3E",IF(COUNT(DRAFT!BG421,DRAFT!BK421)&gt;0,DRAFT!BL421,""))))</f>
        <v/>
      </c>
      <c r="U419" s="2" t="str">
        <f>IF(COUNT($A419)=0,"",IF(T419="3E","3E",IF(T419="","I",LOOKUP(T419/V$2,{0,0.4,0.45,0.5,0.55,0.6,0.65,0.7,0.75,0.8,1},{"F","D","C","C+","B-","B","B+","A-","A","A+"}))))</f>
        <v/>
      </c>
      <c r="V419" s="1" t="str">
        <f>IF(COUNT($A419)=0,"",IF(T419="","--",IF(T419="3E","3E",LOOKUP(T419/V$2,{0,0.4,0.45,0.5,0.55,0.6,0.65,0.7,0.75,0.8,1},{0,2,2.25,2.5,2.75,3,3.25,3.5,3.75,4}))))</f>
        <v/>
      </c>
      <c r="W419" s="2" t="str">
        <f>IF(COUNT($A419)=0,"",IF($A419&lt;&gt;DRAFT!$B421,"ERR",IF(DRAFT!BT421="3E","3E",IF(COUNT(DRAFT!BP421,DRAFT!BT421)&gt;0,DRAFT!BU421,""))))</f>
        <v/>
      </c>
      <c r="X419" s="2" t="str">
        <f>IF(COUNT($A419)=0,"",IF(W419="3E","3E",IF(W419="","I",LOOKUP(W419/Y$2,{0,0.4,0.45,0.5,0.55,0.6,0.65,0.7,0.75,0.8,1},{"F","D","C","C+","B-","B","B+","A-","A","A+"}))))</f>
        <v/>
      </c>
      <c r="Y419" s="1" t="str">
        <f>IF(COUNT($A419)=0,"",IF(W419="","--",IF(W419="3E","3E",LOOKUP(W419/Y$2,{0,0.4,0.45,0.5,0.55,0.6,0.65,0.7,0.75,0.8,1},{0,2,2.25,2.5,2.75,3,3.25,3.5,3.75,4}))))</f>
        <v/>
      </c>
      <c r="Z419" s="2" t="str">
        <f>IF(COUNT($A419)=0,"",IF($A419&lt;&gt;DRAFT!$B421,"ERR",IF(DRAFT!CC421="3E","3E",IF(COUNT(DRAFT!BY421,DRAFT!CC421)&gt;0,DRAFT!CD421,""))))</f>
        <v/>
      </c>
      <c r="AA419" s="2" t="str">
        <f>IF(COUNT($A419)=0,"",IF(Z419="3E","3E",IF(Z419="","I",LOOKUP(Z419/AB$2,{0,0.4,0.45,0.5,0.55,0.6,0.65,0.7,0.75,0.8,1},{"F","D","C","C+","B-","B","B+","A-","A","A+"}))))</f>
        <v/>
      </c>
      <c r="AB419" s="1" t="str">
        <f>IF(COUNT($A419)=0,"",IF(Z419="","--",IF(Z419="3E","3E",LOOKUP(Z419/AB$2,{0,0.4,0.45,0.5,0.55,0.6,0.65,0.7,0.75,0.8,1},{0,2,2.25,2.5,2.75,3,3.25,3.5,3.75,4}))))</f>
        <v/>
      </c>
      <c r="AC419" s="2" t="str">
        <f>IF(COUNT($A419)=0,"",IF($A419&lt;&gt;DRAFT!$B421,"ERR",IF(DRAFT!CF421&gt;0,DRAFT!CF421,"")))</f>
        <v/>
      </c>
      <c r="AD419" s="2" t="str">
        <f>IF(COUNT($A419)=0,"",IF(AC419="3E","3E",IF(AC419="","I",LOOKUP(AC419/AE$2,{0,0.4,0.45,0.5,0.55,0.6,0.65,0.7,0.75,0.8,1},{"F","D","C","C+","B-","B","B+","A-","A","A+"}))))</f>
        <v/>
      </c>
      <c r="AE419" s="1" t="str">
        <f>IF(COUNT($A419)=0,"",IF(AC419="","--",IF(AC419="3E","3E",LOOKUP(AC419/AE$2,{0,0.4,0.45,0.5,0.55,0.6,0.65,0.7,0.75,0.8,1},{0,2,2.25,2.5,2.75,3,3.25,3.5,3.75,4}))))</f>
        <v/>
      </c>
      <c r="AF419" s="2" t="str">
        <f>IF(COUNT($A419)=0,"",IF($A419&lt;&gt;DRAFT!$B421,"ERR",IF(DRAFT!CI421&gt;0,DRAFT!CK421,"")))</f>
        <v/>
      </c>
      <c r="AG419" s="2" t="str">
        <f>IF(COUNT($A419)=0,"",IF(AF419="3E","3E",IF(AF419="","I",LOOKUP(AF419/AH$2,{0,0.4,0.45,0.5,0.55,0.6,0.65,0.7,0.75,0.8,1},{"F","D","C","C+","B-","B","B+","A-","A","A+"}))))</f>
        <v/>
      </c>
      <c r="AH419" s="1" t="str">
        <f>IF(COUNT($A419)=0,"",IF(AF419="","--",IF(AF419="3E","3E",LOOKUP(AF419/AH$2,{0,0.4,0.45,0.5,0.55,0.6,0.65,0.7,0.75,0.8,1},{0,2,2.25,2.5,2.75,3,3.25,3.5,3.75,4}))))</f>
        <v/>
      </c>
      <c r="AI419" s="2" t="str">
        <f>IF($A419&lt;&gt;DRAFT!$B421,"ERR",IF(OR(COUNT($A419)=0,COUNT(DRAFT!CL421:CN421,DRAFT!CP421:CR421)=0),"",CEILING(SUM(DRAFT!CO421,DRAFT!CS421,DRAFT!CT421),1)))</f>
        <v/>
      </c>
      <c r="AJ419" s="2" t="str">
        <f>IF(COUNT($A419)=0,"",IF(AI419="3E","3E",IF(AI419="","I",LOOKUP(AI419/AK$2,{0,0.4,0.45,0.5,0.55,0.6,0.65,0.7,0.75,0.8,1},{"F","D","C","C+","B-","B","B+","A-","A","A+"}))))</f>
        <v/>
      </c>
      <c r="AK419" s="1" t="str">
        <f>IF(COUNT($A419)=0,"",IF(AI419="","--",IF(AI419="3E","3E",LOOKUP(AI419/AK$2,{0,0.4,0.45,0.5,0.55,0.6,0.65,0.7,0.75,0.8,1},{0,2,2.25,2.5,2.75,3,3.25,3.5,3.75,4}))))</f>
        <v/>
      </c>
      <c r="AL419" s="4" t="str">
        <f>IF(OR(COUNT($A419)=0,COUNT(B419:AK419)=0),"",IF(COUNTIF(B419:AK419,"3E")&gt;0,"3E",IF(DRAFT!$A421="R",TRUNC(SUMPRODUCT(RGP,RCP)/TCP,3),TRUNC((SUMPRODUCT(--(IMDGP&gt;0)*IMDGP,IMCP)+CEILING(DRAFT!$DB421*42,0.25))/TCP,3))))</f>
        <v/>
      </c>
      <c r="AM419" s="2" t="str">
        <f>IF(OR(COUNT($A419)=0,COUNT(B419:AK419)=0),"",IF(COUNTIF(B419:AK419,"3E")&gt;0,"3E",IF(DRAFT!$A421="R",SUMPRODUCT(--(RGP&gt;=2),RCP),SUMPRODUCT(--(IMDGP&gt;0),--(IMGP=0),IMCP)+DRAFT!$DC421)))</f>
        <v/>
      </c>
      <c r="AN419" s="67" t="str">
        <f>IF(AL419="3E","3E",IF(COUNT($A419)=0,"",IF(COUNT(AI419)=0,"--",ROUND(((CEILING(DRAFT!$CV421*38,0.25)+CEILING(DRAFT!$CX421*38,0.25)+CEILING(DRAFT!$CZ421*42,0.25)+CEILING($AL419*42,0.25))/160),2))))</f>
        <v/>
      </c>
      <c r="AO419" s="2" t="str">
        <f>IF(AN419="3E","3E",IF(COUNT($A419)=0,"",IF(COUNT(AN419)=0,"I",LOOKUP(AN419,{0,2,2.25,2.5,2.75,3,3.25,3.5,3.75,4},{"F","D","C","C+","B-","B","B+","A-","A","A+"}))))</f>
        <v/>
      </c>
      <c r="AP419" s="2" t="str">
        <f>IF(AN419="3E","3E",IF(OR(COUNT(A419)=0,COUNT(AN419)=0),"",DRAFT!CW421+DRAFT!CY421+DRAFT!DA421+N(TABULATION!AM419)))</f>
        <v/>
      </c>
      <c r="AQ419" s="2" t="str">
        <f>IF(OR(COUNT($A419)=0,COUNT(B419:AK419)=0),"",IF(COUNTIF(B419:AM419,"3E")&gt;0,"3E",IF(AND(DRAFT!$A421="IM",OR($AL419&gt;DRAFT!$DB421,$AM419&gt;DRAFT!$DC421)),"IMPROVED",IF(AND(DRAFT!$A421="IM",$AL419&lt;=DRAFT!$DB421,$AM419&lt;=DRAFT!$DC421),"NOT IMPROVED",IF(AND(DRAFT!CU421="S",AH419&gt;=2,AK419&gt;=2,AN419&gt;=2.5,AP419&gt;=144),"PASS","FAIL")))))</f>
        <v/>
      </c>
      <c r="AR419" s="2" t="str">
        <f t="shared" si="12"/>
        <v/>
      </c>
      <c r="AS419" s="2" t="str">
        <f t="shared" si="13"/>
        <v/>
      </c>
    </row>
    <row r="420" spans="1:45" ht="18.95" customHeight="1" x14ac:dyDescent="0.25">
      <c r="A420" s="3" t="str">
        <f>IF(DRAFT!$B422="","",DRAFT!$B422)</f>
        <v/>
      </c>
      <c r="B420" s="2" t="str">
        <f>IF(COUNT($A420)=0,"",IF($A420&lt;&gt;DRAFT!$B422,"ERR",IF(DRAFT!I422="3E","3E",IF(COUNT(DRAFT!E422,DRAFT!I422)&gt;0,DRAFT!J422,""))))</f>
        <v/>
      </c>
      <c r="C420" s="2" t="str">
        <f>IF(COUNT($A420)=0,"",IF(B420="3E","3E",IF(B420="","I",LOOKUP(B420/D$2,{0,0.4,0.45,0.5,0.55,0.6,0.65,0.7,0.75,0.8,1},{"F","D","C","C+","B-","B","B+","A-","A","A+"}))))</f>
        <v/>
      </c>
      <c r="D420" s="1" t="str">
        <f>IF(COUNT($A420)=0,"",IF(B420="","--",IF(B420="3E","3E",LOOKUP(B420/D$2,{0,0.4,0.45,0.5,0.55,0.6,0.65,0.7,0.75,0.8,1},{0,2,2.25,2.5,2.75,3,3.25,3.5,3.75,4}))))</f>
        <v/>
      </c>
      <c r="E420" s="2" t="str">
        <f>IF(COUNT($A420)=0,"",IF($A420&lt;&gt;DRAFT!$B422,"ERR",IF(DRAFT!R422="3E","3E",IF(COUNT(DRAFT!N422,DRAFT!R422)&gt;0,DRAFT!S422,""))))</f>
        <v/>
      </c>
      <c r="F420" s="2" t="str">
        <f>IF(COUNT($A420)=0,"",IF(E420="3E","3E",IF(E420="","I",LOOKUP(E420/G$2,{0,0.4,0.45,0.5,0.55,0.6,0.65,0.7,0.75,0.8,1},{"F","D","C","C+","B-","B","B+","A-","A","A+"}))))</f>
        <v/>
      </c>
      <c r="G420" s="1" t="str">
        <f>IF(COUNT($A420)=0,"",IF(E420="","--",IF(E420="3E","3E",LOOKUP(E420/G$2,{0,0.4,0.45,0.5,0.55,0.6,0.65,0.7,0.75,0.8,1},{0,2,2.25,2.5,2.75,3,3.25,3.5,3.75,4}))))</f>
        <v/>
      </c>
      <c r="H420" s="2" t="str">
        <f>IF(COUNT($A420)=0,"",IF($A420&lt;&gt;DRAFT!$B422,"ERR",IF(DRAFT!AA422="3E","3E",IF(COUNT(DRAFT!W422,DRAFT!AA422)&gt;0,DRAFT!AB422,""))))</f>
        <v/>
      </c>
      <c r="I420" s="2" t="str">
        <f>IF(COUNT($A420)=0,"",IF(H420="3E","3E",IF(H420="","I",LOOKUP(H420/J$2,{0,0.4,0.45,0.5,0.55,0.6,0.65,0.7,0.75,0.8,1},{"F","D","C","C+","B-","B","B+","A-","A","A+"}))))</f>
        <v/>
      </c>
      <c r="J420" s="1" t="str">
        <f>IF(COUNT($A420)=0,"",IF(H420="","--",IF(H420="3E","3E",LOOKUP(H420/J$2,{0,0.4,0.45,0.5,0.55,0.6,0.65,0.7,0.75,0.8,1},{0,2,2.25,2.5,2.75,3,3.25,3.5,3.75,4}))))</f>
        <v/>
      </c>
      <c r="K420" s="2" t="str">
        <f>IF(COUNT($A420)=0,"",IF($A420&lt;&gt;DRAFT!$B422,"ERR",IF(DRAFT!AJ422="3E","3E",IF(COUNT(DRAFT!AF422,DRAFT!AJ422)&gt;0,DRAFT!AK422,""))))</f>
        <v/>
      </c>
      <c r="L420" s="2" t="str">
        <f>IF(COUNT($A420)=0,"",IF(K420="3E","3E",IF(K420="","I",LOOKUP(K420/M$2,{0,0.4,0.45,0.5,0.55,0.6,0.65,0.7,0.75,0.8,1},{"F","D","C","C+","B-","B","B+","A-","A","A+"}))))</f>
        <v/>
      </c>
      <c r="M420" s="1" t="str">
        <f>IF(COUNT($A420)=0,"",IF(K420="","--",IF(K420="3E","3E",LOOKUP(K420/M$2,{0,0.4,0.45,0.5,0.55,0.6,0.65,0.7,0.75,0.8,1},{0,2,2.25,2.5,2.75,3,3.25,3.5,3.75,4}))))</f>
        <v/>
      </c>
      <c r="N420" s="2" t="str">
        <f>IF(COUNT($A420)=0,"",IF($A420&lt;&gt;DRAFT!$B422,"ERR",IF(DRAFT!AS422="3E","3E",IF(COUNT(DRAFT!AO422,DRAFT!AS422)&gt;0,DRAFT!AT422,""))))</f>
        <v/>
      </c>
      <c r="O420" s="2" t="str">
        <f>IF(COUNT($A420)=0,"",IF(N420="3E","3E",IF(N420="","I",LOOKUP(N420/P$2,{0,0.4,0.45,0.5,0.55,0.6,0.65,0.7,0.75,0.8,1},{"F","D","C","C+","B-","B","B+","A-","A","A+"}))))</f>
        <v/>
      </c>
      <c r="P420" s="1" t="str">
        <f>IF(COUNT($A420)=0,"",IF(N420="","--",IF(N420="3E","3E",LOOKUP(N420/P$2,{0,0.4,0.45,0.5,0.55,0.6,0.65,0.7,0.75,0.8,1},{0,2,2.25,2.5,2.75,3,3.25,3.5,3.75,4}))))</f>
        <v/>
      </c>
      <c r="Q420" s="2" t="str">
        <f>IF(COUNT($A420)=0,"",IF($A420&lt;&gt;DRAFT!$B422,"ERR",IF(DRAFT!BB422="3E","3E",IF(COUNT(DRAFT!AX422,DRAFT!BB422)&gt;0,DRAFT!BC422,""))))</f>
        <v/>
      </c>
      <c r="R420" s="2" t="str">
        <f>IF(COUNT($A420)=0,"",IF(Q420="3E","3E",IF(Q420="","I",LOOKUP(Q420/S$2,{0,0.4,0.45,0.5,0.55,0.6,0.65,0.7,0.75,0.8,1},{"F","D","C","C+","B-","B","B+","A-","A","A+"}))))</f>
        <v/>
      </c>
      <c r="S420" s="1" t="str">
        <f>IF(COUNT($A420)=0,"",IF(Q420="","--",IF(Q420="3E","3E",LOOKUP(Q420/S$2,{0,0.4,0.45,0.5,0.55,0.6,0.65,0.7,0.75,0.8,1},{0,2,2.25,2.5,2.75,3,3.25,3.5,3.75,4}))))</f>
        <v/>
      </c>
      <c r="T420" s="2" t="str">
        <f>IF(COUNT($A420)=0,"",IF($A420&lt;&gt;DRAFT!$B422,"ERR",IF(DRAFT!BK422="3E","3E",IF(COUNT(DRAFT!BG422,DRAFT!BK422)&gt;0,DRAFT!BL422,""))))</f>
        <v/>
      </c>
      <c r="U420" s="2" t="str">
        <f>IF(COUNT($A420)=0,"",IF(T420="3E","3E",IF(T420="","I",LOOKUP(T420/V$2,{0,0.4,0.45,0.5,0.55,0.6,0.65,0.7,0.75,0.8,1},{"F","D","C","C+","B-","B","B+","A-","A","A+"}))))</f>
        <v/>
      </c>
      <c r="V420" s="1" t="str">
        <f>IF(COUNT($A420)=0,"",IF(T420="","--",IF(T420="3E","3E",LOOKUP(T420/V$2,{0,0.4,0.45,0.5,0.55,0.6,0.65,0.7,0.75,0.8,1},{0,2,2.25,2.5,2.75,3,3.25,3.5,3.75,4}))))</f>
        <v/>
      </c>
      <c r="W420" s="2" t="str">
        <f>IF(COUNT($A420)=0,"",IF($A420&lt;&gt;DRAFT!$B422,"ERR",IF(DRAFT!BT422="3E","3E",IF(COUNT(DRAFT!BP422,DRAFT!BT422)&gt;0,DRAFT!BU422,""))))</f>
        <v/>
      </c>
      <c r="X420" s="2" t="str">
        <f>IF(COUNT($A420)=0,"",IF(W420="3E","3E",IF(W420="","I",LOOKUP(W420/Y$2,{0,0.4,0.45,0.5,0.55,0.6,0.65,0.7,0.75,0.8,1},{"F","D","C","C+","B-","B","B+","A-","A","A+"}))))</f>
        <v/>
      </c>
      <c r="Y420" s="1" t="str">
        <f>IF(COUNT($A420)=0,"",IF(W420="","--",IF(W420="3E","3E",LOOKUP(W420/Y$2,{0,0.4,0.45,0.5,0.55,0.6,0.65,0.7,0.75,0.8,1},{0,2,2.25,2.5,2.75,3,3.25,3.5,3.75,4}))))</f>
        <v/>
      </c>
      <c r="Z420" s="2" t="str">
        <f>IF(COUNT($A420)=0,"",IF($A420&lt;&gt;DRAFT!$B422,"ERR",IF(DRAFT!CC422="3E","3E",IF(COUNT(DRAFT!BY422,DRAFT!CC422)&gt;0,DRAFT!CD422,""))))</f>
        <v/>
      </c>
      <c r="AA420" s="2" t="str">
        <f>IF(COUNT($A420)=0,"",IF(Z420="3E","3E",IF(Z420="","I",LOOKUP(Z420/AB$2,{0,0.4,0.45,0.5,0.55,0.6,0.65,0.7,0.75,0.8,1},{"F","D","C","C+","B-","B","B+","A-","A","A+"}))))</f>
        <v/>
      </c>
      <c r="AB420" s="1" t="str">
        <f>IF(COUNT($A420)=0,"",IF(Z420="","--",IF(Z420="3E","3E",LOOKUP(Z420/AB$2,{0,0.4,0.45,0.5,0.55,0.6,0.65,0.7,0.75,0.8,1},{0,2,2.25,2.5,2.75,3,3.25,3.5,3.75,4}))))</f>
        <v/>
      </c>
      <c r="AC420" s="2" t="str">
        <f>IF(COUNT($A420)=0,"",IF($A420&lt;&gt;DRAFT!$B422,"ERR",IF(DRAFT!CF422&gt;0,DRAFT!CF422,"")))</f>
        <v/>
      </c>
      <c r="AD420" s="2" t="str">
        <f>IF(COUNT($A420)=0,"",IF(AC420="3E","3E",IF(AC420="","I",LOOKUP(AC420/AE$2,{0,0.4,0.45,0.5,0.55,0.6,0.65,0.7,0.75,0.8,1},{"F","D","C","C+","B-","B","B+","A-","A","A+"}))))</f>
        <v/>
      </c>
      <c r="AE420" s="1" t="str">
        <f>IF(COUNT($A420)=0,"",IF(AC420="","--",IF(AC420="3E","3E",LOOKUP(AC420/AE$2,{0,0.4,0.45,0.5,0.55,0.6,0.65,0.7,0.75,0.8,1},{0,2,2.25,2.5,2.75,3,3.25,3.5,3.75,4}))))</f>
        <v/>
      </c>
      <c r="AF420" s="2" t="str">
        <f>IF(COUNT($A420)=0,"",IF($A420&lt;&gt;DRAFT!$B422,"ERR",IF(DRAFT!CI422&gt;0,DRAFT!CK422,"")))</f>
        <v/>
      </c>
      <c r="AG420" s="2" t="str">
        <f>IF(COUNT($A420)=0,"",IF(AF420="3E","3E",IF(AF420="","I",LOOKUP(AF420/AH$2,{0,0.4,0.45,0.5,0.55,0.6,0.65,0.7,0.75,0.8,1},{"F","D","C","C+","B-","B","B+","A-","A","A+"}))))</f>
        <v/>
      </c>
      <c r="AH420" s="1" t="str">
        <f>IF(COUNT($A420)=0,"",IF(AF420="","--",IF(AF420="3E","3E",LOOKUP(AF420/AH$2,{0,0.4,0.45,0.5,0.55,0.6,0.65,0.7,0.75,0.8,1},{0,2,2.25,2.5,2.75,3,3.25,3.5,3.75,4}))))</f>
        <v/>
      </c>
      <c r="AI420" s="2" t="str">
        <f>IF($A420&lt;&gt;DRAFT!$B422,"ERR",IF(OR(COUNT($A420)=0,COUNT(DRAFT!CL422:CN422,DRAFT!CP422:CR422)=0),"",CEILING(SUM(DRAFT!CO422,DRAFT!CS422,DRAFT!CT422),1)))</f>
        <v/>
      </c>
      <c r="AJ420" s="2" t="str">
        <f>IF(COUNT($A420)=0,"",IF(AI420="3E","3E",IF(AI420="","I",LOOKUP(AI420/AK$2,{0,0.4,0.45,0.5,0.55,0.6,0.65,0.7,0.75,0.8,1},{"F","D","C","C+","B-","B","B+","A-","A","A+"}))))</f>
        <v/>
      </c>
      <c r="AK420" s="1" t="str">
        <f>IF(COUNT($A420)=0,"",IF(AI420="","--",IF(AI420="3E","3E",LOOKUP(AI420/AK$2,{0,0.4,0.45,0.5,0.55,0.6,0.65,0.7,0.75,0.8,1},{0,2,2.25,2.5,2.75,3,3.25,3.5,3.75,4}))))</f>
        <v/>
      </c>
      <c r="AL420" s="4" t="str">
        <f>IF(OR(COUNT($A420)=0,COUNT(B420:AK420)=0),"",IF(COUNTIF(B420:AK420,"3E")&gt;0,"3E",IF(DRAFT!$A422="R",TRUNC(SUMPRODUCT(RGP,RCP)/TCP,3),TRUNC((SUMPRODUCT(--(IMDGP&gt;0)*IMDGP,IMCP)+CEILING(DRAFT!$DB422*42,0.25))/TCP,3))))</f>
        <v/>
      </c>
      <c r="AM420" s="2" t="str">
        <f>IF(OR(COUNT($A420)=0,COUNT(B420:AK420)=0),"",IF(COUNTIF(B420:AK420,"3E")&gt;0,"3E",IF(DRAFT!$A422="R",SUMPRODUCT(--(RGP&gt;=2),RCP),SUMPRODUCT(--(IMDGP&gt;0),--(IMGP=0),IMCP)+DRAFT!$DC422)))</f>
        <v/>
      </c>
      <c r="AN420" s="67" t="str">
        <f>IF(AL420="3E","3E",IF(COUNT($A420)=0,"",IF(COUNT(AI420)=0,"--",ROUND(((CEILING(DRAFT!$CV422*38,0.25)+CEILING(DRAFT!$CX422*38,0.25)+CEILING(DRAFT!$CZ422*42,0.25)+CEILING($AL420*42,0.25))/160),2))))</f>
        <v/>
      </c>
      <c r="AO420" s="2" t="str">
        <f>IF(AN420="3E","3E",IF(COUNT($A420)=0,"",IF(COUNT(AN420)=0,"I",LOOKUP(AN420,{0,2,2.25,2.5,2.75,3,3.25,3.5,3.75,4},{"F","D","C","C+","B-","B","B+","A-","A","A+"}))))</f>
        <v/>
      </c>
      <c r="AP420" s="2" t="str">
        <f>IF(AN420="3E","3E",IF(OR(COUNT(A420)=0,COUNT(AN420)=0),"",DRAFT!CW422+DRAFT!CY422+DRAFT!DA422+N(TABULATION!AM420)))</f>
        <v/>
      </c>
      <c r="AQ420" s="2" t="str">
        <f>IF(OR(COUNT($A420)=0,COUNT(B420:AK420)=0),"",IF(COUNTIF(B420:AM420,"3E")&gt;0,"3E",IF(AND(DRAFT!$A422="IM",OR($AL420&gt;DRAFT!$DB422,$AM420&gt;DRAFT!$DC422)),"IMPROVED",IF(AND(DRAFT!$A422="IM",$AL420&lt;=DRAFT!$DB422,$AM420&lt;=DRAFT!$DC422),"NOT IMPROVED",IF(AND(DRAFT!CU422="S",AH420&gt;=2,AK420&gt;=2,AN420&gt;=2.5,AP420&gt;=144),"PASS","FAIL")))))</f>
        <v/>
      </c>
      <c r="AR420" s="2" t="str">
        <f t="shared" si="12"/>
        <v/>
      </c>
      <c r="AS420" s="2" t="str">
        <f t="shared" si="13"/>
        <v/>
      </c>
    </row>
    <row r="421" spans="1:45" ht="18.95" customHeight="1" x14ac:dyDescent="0.25">
      <c r="A421" s="3" t="str">
        <f>IF(DRAFT!$B423="","",DRAFT!$B423)</f>
        <v/>
      </c>
      <c r="B421" s="2" t="str">
        <f>IF(COUNT($A421)=0,"",IF($A421&lt;&gt;DRAFT!$B423,"ERR",IF(DRAFT!I423="3E","3E",IF(COUNT(DRAFT!E423,DRAFT!I423)&gt;0,DRAFT!J423,""))))</f>
        <v/>
      </c>
      <c r="C421" s="2" t="str">
        <f>IF(COUNT($A421)=0,"",IF(B421="3E","3E",IF(B421="","I",LOOKUP(B421/D$2,{0,0.4,0.45,0.5,0.55,0.6,0.65,0.7,0.75,0.8,1},{"F","D","C","C+","B-","B","B+","A-","A","A+"}))))</f>
        <v/>
      </c>
      <c r="D421" s="1" t="str">
        <f>IF(COUNT($A421)=0,"",IF(B421="","--",IF(B421="3E","3E",LOOKUP(B421/D$2,{0,0.4,0.45,0.5,0.55,0.6,0.65,0.7,0.75,0.8,1},{0,2,2.25,2.5,2.75,3,3.25,3.5,3.75,4}))))</f>
        <v/>
      </c>
      <c r="E421" s="2" t="str">
        <f>IF(COUNT($A421)=0,"",IF($A421&lt;&gt;DRAFT!$B423,"ERR",IF(DRAFT!R423="3E","3E",IF(COUNT(DRAFT!N423,DRAFT!R423)&gt;0,DRAFT!S423,""))))</f>
        <v/>
      </c>
      <c r="F421" s="2" t="str">
        <f>IF(COUNT($A421)=0,"",IF(E421="3E","3E",IF(E421="","I",LOOKUP(E421/G$2,{0,0.4,0.45,0.5,0.55,0.6,0.65,0.7,0.75,0.8,1},{"F","D","C","C+","B-","B","B+","A-","A","A+"}))))</f>
        <v/>
      </c>
      <c r="G421" s="1" t="str">
        <f>IF(COUNT($A421)=0,"",IF(E421="","--",IF(E421="3E","3E",LOOKUP(E421/G$2,{0,0.4,0.45,0.5,0.55,0.6,0.65,0.7,0.75,0.8,1},{0,2,2.25,2.5,2.75,3,3.25,3.5,3.75,4}))))</f>
        <v/>
      </c>
      <c r="H421" s="2" t="str">
        <f>IF(COUNT($A421)=0,"",IF($A421&lt;&gt;DRAFT!$B423,"ERR",IF(DRAFT!AA423="3E","3E",IF(COUNT(DRAFT!W423,DRAFT!AA423)&gt;0,DRAFT!AB423,""))))</f>
        <v/>
      </c>
      <c r="I421" s="2" t="str">
        <f>IF(COUNT($A421)=0,"",IF(H421="3E","3E",IF(H421="","I",LOOKUP(H421/J$2,{0,0.4,0.45,0.5,0.55,0.6,0.65,0.7,0.75,0.8,1},{"F","D","C","C+","B-","B","B+","A-","A","A+"}))))</f>
        <v/>
      </c>
      <c r="J421" s="1" t="str">
        <f>IF(COUNT($A421)=0,"",IF(H421="","--",IF(H421="3E","3E",LOOKUP(H421/J$2,{0,0.4,0.45,0.5,0.55,0.6,0.65,0.7,0.75,0.8,1},{0,2,2.25,2.5,2.75,3,3.25,3.5,3.75,4}))))</f>
        <v/>
      </c>
      <c r="K421" s="2" t="str">
        <f>IF(COUNT($A421)=0,"",IF($A421&lt;&gt;DRAFT!$B423,"ERR",IF(DRAFT!AJ423="3E","3E",IF(COUNT(DRAFT!AF423,DRAFT!AJ423)&gt;0,DRAFT!AK423,""))))</f>
        <v/>
      </c>
      <c r="L421" s="2" t="str">
        <f>IF(COUNT($A421)=0,"",IF(K421="3E","3E",IF(K421="","I",LOOKUP(K421/M$2,{0,0.4,0.45,0.5,0.55,0.6,0.65,0.7,0.75,0.8,1},{"F","D","C","C+","B-","B","B+","A-","A","A+"}))))</f>
        <v/>
      </c>
      <c r="M421" s="1" t="str">
        <f>IF(COUNT($A421)=0,"",IF(K421="","--",IF(K421="3E","3E",LOOKUP(K421/M$2,{0,0.4,0.45,0.5,0.55,0.6,0.65,0.7,0.75,0.8,1},{0,2,2.25,2.5,2.75,3,3.25,3.5,3.75,4}))))</f>
        <v/>
      </c>
      <c r="N421" s="2" t="str">
        <f>IF(COUNT($A421)=0,"",IF($A421&lt;&gt;DRAFT!$B423,"ERR",IF(DRAFT!AS423="3E","3E",IF(COUNT(DRAFT!AO423,DRAFT!AS423)&gt;0,DRAFT!AT423,""))))</f>
        <v/>
      </c>
      <c r="O421" s="2" t="str">
        <f>IF(COUNT($A421)=0,"",IF(N421="3E","3E",IF(N421="","I",LOOKUP(N421/P$2,{0,0.4,0.45,0.5,0.55,0.6,0.65,0.7,0.75,0.8,1},{"F","D","C","C+","B-","B","B+","A-","A","A+"}))))</f>
        <v/>
      </c>
      <c r="P421" s="1" t="str">
        <f>IF(COUNT($A421)=0,"",IF(N421="","--",IF(N421="3E","3E",LOOKUP(N421/P$2,{0,0.4,0.45,0.5,0.55,0.6,0.65,0.7,0.75,0.8,1},{0,2,2.25,2.5,2.75,3,3.25,3.5,3.75,4}))))</f>
        <v/>
      </c>
      <c r="Q421" s="2" t="str">
        <f>IF(COUNT($A421)=0,"",IF($A421&lt;&gt;DRAFT!$B423,"ERR",IF(DRAFT!BB423="3E","3E",IF(COUNT(DRAFT!AX423,DRAFT!BB423)&gt;0,DRAFT!BC423,""))))</f>
        <v/>
      </c>
      <c r="R421" s="2" t="str">
        <f>IF(COUNT($A421)=0,"",IF(Q421="3E","3E",IF(Q421="","I",LOOKUP(Q421/S$2,{0,0.4,0.45,0.5,0.55,0.6,0.65,0.7,0.75,0.8,1},{"F","D","C","C+","B-","B","B+","A-","A","A+"}))))</f>
        <v/>
      </c>
      <c r="S421" s="1" t="str">
        <f>IF(COUNT($A421)=0,"",IF(Q421="","--",IF(Q421="3E","3E",LOOKUP(Q421/S$2,{0,0.4,0.45,0.5,0.55,0.6,0.65,0.7,0.75,0.8,1},{0,2,2.25,2.5,2.75,3,3.25,3.5,3.75,4}))))</f>
        <v/>
      </c>
      <c r="T421" s="2" t="str">
        <f>IF(COUNT($A421)=0,"",IF($A421&lt;&gt;DRAFT!$B423,"ERR",IF(DRAFT!BK423="3E","3E",IF(COUNT(DRAFT!BG423,DRAFT!BK423)&gt;0,DRAFT!BL423,""))))</f>
        <v/>
      </c>
      <c r="U421" s="2" t="str">
        <f>IF(COUNT($A421)=0,"",IF(T421="3E","3E",IF(T421="","I",LOOKUP(T421/V$2,{0,0.4,0.45,0.5,0.55,0.6,0.65,0.7,0.75,0.8,1},{"F","D","C","C+","B-","B","B+","A-","A","A+"}))))</f>
        <v/>
      </c>
      <c r="V421" s="1" t="str">
        <f>IF(COUNT($A421)=0,"",IF(T421="","--",IF(T421="3E","3E",LOOKUP(T421/V$2,{0,0.4,0.45,0.5,0.55,0.6,0.65,0.7,0.75,0.8,1},{0,2,2.25,2.5,2.75,3,3.25,3.5,3.75,4}))))</f>
        <v/>
      </c>
      <c r="W421" s="2" t="str">
        <f>IF(COUNT($A421)=0,"",IF($A421&lt;&gt;DRAFT!$B423,"ERR",IF(DRAFT!BT423="3E","3E",IF(COUNT(DRAFT!BP423,DRAFT!BT423)&gt;0,DRAFT!BU423,""))))</f>
        <v/>
      </c>
      <c r="X421" s="2" t="str">
        <f>IF(COUNT($A421)=0,"",IF(W421="3E","3E",IF(W421="","I",LOOKUP(W421/Y$2,{0,0.4,0.45,0.5,0.55,0.6,0.65,0.7,0.75,0.8,1},{"F","D","C","C+","B-","B","B+","A-","A","A+"}))))</f>
        <v/>
      </c>
      <c r="Y421" s="1" t="str">
        <f>IF(COUNT($A421)=0,"",IF(W421="","--",IF(W421="3E","3E",LOOKUP(W421/Y$2,{0,0.4,0.45,0.5,0.55,0.6,0.65,0.7,0.75,0.8,1},{0,2,2.25,2.5,2.75,3,3.25,3.5,3.75,4}))))</f>
        <v/>
      </c>
      <c r="Z421" s="2" t="str">
        <f>IF(COUNT($A421)=0,"",IF($A421&lt;&gt;DRAFT!$B423,"ERR",IF(DRAFT!CC423="3E","3E",IF(COUNT(DRAFT!BY423,DRAFT!CC423)&gt;0,DRAFT!CD423,""))))</f>
        <v/>
      </c>
      <c r="AA421" s="2" t="str">
        <f>IF(COUNT($A421)=0,"",IF(Z421="3E","3E",IF(Z421="","I",LOOKUP(Z421/AB$2,{0,0.4,0.45,0.5,0.55,0.6,0.65,0.7,0.75,0.8,1},{"F","D","C","C+","B-","B","B+","A-","A","A+"}))))</f>
        <v/>
      </c>
      <c r="AB421" s="1" t="str">
        <f>IF(COUNT($A421)=0,"",IF(Z421="","--",IF(Z421="3E","3E",LOOKUP(Z421/AB$2,{0,0.4,0.45,0.5,0.55,0.6,0.65,0.7,0.75,0.8,1},{0,2,2.25,2.5,2.75,3,3.25,3.5,3.75,4}))))</f>
        <v/>
      </c>
      <c r="AC421" s="2" t="str">
        <f>IF(COUNT($A421)=0,"",IF($A421&lt;&gt;DRAFT!$B423,"ERR",IF(DRAFT!CF423&gt;0,DRAFT!CF423,"")))</f>
        <v/>
      </c>
      <c r="AD421" s="2" t="str">
        <f>IF(COUNT($A421)=0,"",IF(AC421="3E","3E",IF(AC421="","I",LOOKUP(AC421/AE$2,{0,0.4,0.45,0.5,0.55,0.6,0.65,0.7,0.75,0.8,1},{"F","D","C","C+","B-","B","B+","A-","A","A+"}))))</f>
        <v/>
      </c>
      <c r="AE421" s="1" t="str">
        <f>IF(COUNT($A421)=0,"",IF(AC421="","--",IF(AC421="3E","3E",LOOKUP(AC421/AE$2,{0,0.4,0.45,0.5,0.55,0.6,0.65,0.7,0.75,0.8,1},{0,2,2.25,2.5,2.75,3,3.25,3.5,3.75,4}))))</f>
        <v/>
      </c>
      <c r="AF421" s="2" t="str">
        <f>IF(COUNT($A421)=0,"",IF($A421&lt;&gt;DRAFT!$B423,"ERR",IF(DRAFT!CI423&gt;0,DRAFT!CK423,"")))</f>
        <v/>
      </c>
      <c r="AG421" s="2" t="str">
        <f>IF(COUNT($A421)=0,"",IF(AF421="3E","3E",IF(AF421="","I",LOOKUP(AF421/AH$2,{0,0.4,0.45,0.5,0.55,0.6,0.65,0.7,0.75,0.8,1},{"F","D","C","C+","B-","B","B+","A-","A","A+"}))))</f>
        <v/>
      </c>
      <c r="AH421" s="1" t="str">
        <f>IF(COUNT($A421)=0,"",IF(AF421="","--",IF(AF421="3E","3E",LOOKUP(AF421/AH$2,{0,0.4,0.45,0.5,0.55,0.6,0.65,0.7,0.75,0.8,1},{0,2,2.25,2.5,2.75,3,3.25,3.5,3.75,4}))))</f>
        <v/>
      </c>
      <c r="AI421" s="2" t="str">
        <f>IF($A421&lt;&gt;DRAFT!$B423,"ERR",IF(OR(COUNT($A421)=0,COUNT(DRAFT!CL423:CN423,DRAFT!CP423:CR423)=0),"",CEILING(SUM(DRAFT!CO423,DRAFT!CS423,DRAFT!CT423),1)))</f>
        <v/>
      </c>
      <c r="AJ421" s="2" t="str">
        <f>IF(COUNT($A421)=0,"",IF(AI421="3E","3E",IF(AI421="","I",LOOKUP(AI421/AK$2,{0,0.4,0.45,0.5,0.55,0.6,0.65,0.7,0.75,0.8,1},{"F","D","C","C+","B-","B","B+","A-","A","A+"}))))</f>
        <v/>
      </c>
      <c r="AK421" s="1" t="str">
        <f>IF(COUNT($A421)=0,"",IF(AI421="","--",IF(AI421="3E","3E",LOOKUP(AI421/AK$2,{0,0.4,0.45,0.5,0.55,0.6,0.65,0.7,0.75,0.8,1},{0,2,2.25,2.5,2.75,3,3.25,3.5,3.75,4}))))</f>
        <v/>
      </c>
      <c r="AL421" s="4" t="str">
        <f>IF(OR(COUNT($A421)=0,COUNT(B421:AK421)=0),"",IF(COUNTIF(B421:AK421,"3E")&gt;0,"3E",IF(DRAFT!$A423="R",TRUNC(SUMPRODUCT(RGP,RCP)/TCP,3),TRUNC((SUMPRODUCT(--(IMDGP&gt;0)*IMDGP,IMCP)+CEILING(DRAFT!$DB423*42,0.25))/TCP,3))))</f>
        <v/>
      </c>
      <c r="AM421" s="2" t="str">
        <f>IF(OR(COUNT($A421)=0,COUNT(B421:AK421)=0),"",IF(COUNTIF(B421:AK421,"3E")&gt;0,"3E",IF(DRAFT!$A423="R",SUMPRODUCT(--(RGP&gt;=2),RCP),SUMPRODUCT(--(IMDGP&gt;0),--(IMGP=0),IMCP)+DRAFT!$DC423)))</f>
        <v/>
      </c>
      <c r="AN421" s="67" t="str">
        <f>IF(AL421="3E","3E",IF(COUNT($A421)=0,"",IF(COUNT(AI421)=0,"--",ROUND(((CEILING(DRAFT!$CV423*38,0.25)+CEILING(DRAFT!$CX423*38,0.25)+CEILING(DRAFT!$CZ423*42,0.25)+CEILING($AL421*42,0.25))/160),2))))</f>
        <v/>
      </c>
      <c r="AO421" s="2" t="str">
        <f>IF(AN421="3E","3E",IF(COUNT($A421)=0,"",IF(COUNT(AN421)=0,"I",LOOKUP(AN421,{0,2,2.25,2.5,2.75,3,3.25,3.5,3.75,4},{"F","D","C","C+","B-","B","B+","A-","A","A+"}))))</f>
        <v/>
      </c>
      <c r="AP421" s="2" t="str">
        <f>IF(AN421="3E","3E",IF(OR(COUNT(A421)=0,COUNT(AN421)=0),"",DRAFT!CW423+DRAFT!CY423+DRAFT!DA423+N(TABULATION!AM421)))</f>
        <v/>
      </c>
      <c r="AQ421" s="2" t="str">
        <f>IF(OR(COUNT($A421)=0,COUNT(B421:AK421)=0),"",IF(COUNTIF(B421:AM421,"3E")&gt;0,"3E",IF(AND(DRAFT!$A423="IM",OR($AL421&gt;DRAFT!$DB423,$AM421&gt;DRAFT!$DC423)),"IMPROVED",IF(AND(DRAFT!$A423="IM",$AL421&lt;=DRAFT!$DB423,$AM421&lt;=DRAFT!$DC423),"NOT IMPROVED",IF(AND(DRAFT!CU423="S",AH421&gt;=2,AK421&gt;=2,AN421&gt;=2.5,AP421&gt;=144),"PASS","FAIL")))))</f>
        <v/>
      </c>
      <c r="AR421" s="2" t="str">
        <f t="shared" si="12"/>
        <v/>
      </c>
      <c r="AS421" s="2" t="str">
        <f t="shared" si="13"/>
        <v/>
      </c>
    </row>
    <row r="422" spans="1:45" ht="18.95" customHeight="1" x14ac:dyDescent="0.25">
      <c r="A422" s="3" t="str">
        <f>IF(DRAFT!$B424="","",DRAFT!$B424)</f>
        <v/>
      </c>
      <c r="B422" s="2" t="str">
        <f>IF(COUNT($A422)=0,"",IF($A422&lt;&gt;DRAFT!$B424,"ERR",IF(DRAFT!I424="3E","3E",IF(COUNT(DRAFT!E424,DRAFT!I424)&gt;0,DRAFT!J424,""))))</f>
        <v/>
      </c>
      <c r="C422" s="2" t="str">
        <f>IF(COUNT($A422)=0,"",IF(B422="3E","3E",IF(B422="","I",LOOKUP(B422/D$2,{0,0.4,0.45,0.5,0.55,0.6,0.65,0.7,0.75,0.8,1},{"F","D","C","C+","B-","B","B+","A-","A","A+"}))))</f>
        <v/>
      </c>
      <c r="D422" s="1" t="str">
        <f>IF(COUNT($A422)=0,"",IF(B422="","--",IF(B422="3E","3E",LOOKUP(B422/D$2,{0,0.4,0.45,0.5,0.55,0.6,0.65,0.7,0.75,0.8,1},{0,2,2.25,2.5,2.75,3,3.25,3.5,3.75,4}))))</f>
        <v/>
      </c>
      <c r="E422" s="2" t="str">
        <f>IF(COUNT($A422)=0,"",IF($A422&lt;&gt;DRAFT!$B424,"ERR",IF(DRAFT!R424="3E","3E",IF(COUNT(DRAFT!N424,DRAFT!R424)&gt;0,DRAFT!S424,""))))</f>
        <v/>
      </c>
      <c r="F422" s="2" t="str">
        <f>IF(COUNT($A422)=0,"",IF(E422="3E","3E",IF(E422="","I",LOOKUP(E422/G$2,{0,0.4,0.45,0.5,0.55,0.6,0.65,0.7,0.75,0.8,1},{"F","D","C","C+","B-","B","B+","A-","A","A+"}))))</f>
        <v/>
      </c>
      <c r="G422" s="1" t="str">
        <f>IF(COUNT($A422)=0,"",IF(E422="","--",IF(E422="3E","3E",LOOKUP(E422/G$2,{0,0.4,0.45,0.5,0.55,0.6,0.65,0.7,0.75,0.8,1},{0,2,2.25,2.5,2.75,3,3.25,3.5,3.75,4}))))</f>
        <v/>
      </c>
      <c r="H422" s="2" t="str">
        <f>IF(COUNT($A422)=0,"",IF($A422&lt;&gt;DRAFT!$B424,"ERR",IF(DRAFT!AA424="3E","3E",IF(COUNT(DRAFT!W424,DRAFT!AA424)&gt;0,DRAFT!AB424,""))))</f>
        <v/>
      </c>
      <c r="I422" s="2" t="str">
        <f>IF(COUNT($A422)=0,"",IF(H422="3E","3E",IF(H422="","I",LOOKUP(H422/J$2,{0,0.4,0.45,0.5,0.55,0.6,0.65,0.7,0.75,0.8,1},{"F","D","C","C+","B-","B","B+","A-","A","A+"}))))</f>
        <v/>
      </c>
      <c r="J422" s="1" t="str">
        <f>IF(COUNT($A422)=0,"",IF(H422="","--",IF(H422="3E","3E",LOOKUP(H422/J$2,{0,0.4,0.45,0.5,0.55,0.6,0.65,0.7,0.75,0.8,1},{0,2,2.25,2.5,2.75,3,3.25,3.5,3.75,4}))))</f>
        <v/>
      </c>
      <c r="K422" s="2" t="str">
        <f>IF(COUNT($A422)=0,"",IF($A422&lt;&gt;DRAFT!$B424,"ERR",IF(DRAFT!AJ424="3E","3E",IF(COUNT(DRAFT!AF424,DRAFT!AJ424)&gt;0,DRAFT!AK424,""))))</f>
        <v/>
      </c>
      <c r="L422" s="2" t="str">
        <f>IF(COUNT($A422)=0,"",IF(K422="3E","3E",IF(K422="","I",LOOKUP(K422/M$2,{0,0.4,0.45,0.5,0.55,0.6,0.65,0.7,0.75,0.8,1},{"F","D","C","C+","B-","B","B+","A-","A","A+"}))))</f>
        <v/>
      </c>
      <c r="M422" s="1" t="str">
        <f>IF(COUNT($A422)=0,"",IF(K422="","--",IF(K422="3E","3E",LOOKUP(K422/M$2,{0,0.4,0.45,0.5,0.55,0.6,0.65,0.7,0.75,0.8,1},{0,2,2.25,2.5,2.75,3,3.25,3.5,3.75,4}))))</f>
        <v/>
      </c>
      <c r="N422" s="2" t="str">
        <f>IF(COUNT($A422)=0,"",IF($A422&lt;&gt;DRAFT!$B424,"ERR",IF(DRAFT!AS424="3E","3E",IF(COUNT(DRAFT!AO424,DRAFT!AS424)&gt;0,DRAFT!AT424,""))))</f>
        <v/>
      </c>
      <c r="O422" s="2" t="str">
        <f>IF(COUNT($A422)=0,"",IF(N422="3E","3E",IF(N422="","I",LOOKUP(N422/P$2,{0,0.4,0.45,0.5,0.55,0.6,0.65,0.7,0.75,0.8,1},{"F","D","C","C+","B-","B","B+","A-","A","A+"}))))</f>
        <v/>
      </c>
      <c r="P422" s="1" t="str">
        <f>IF(COUNT($A422)=0,"",IF(N422="","--",IF(N422="3E","3E",LOOKUP(N422/P$2,{0,0.4,0.45,0.5,0.55,0.6,0.65,0.7,0.75,0.8,1},{0,2,2.25,2.5,2.75,3,3.25,3.5,3.75,4}))))</f>
        <v/>
      </c>
      <c r="Q422" s="2" t="str">
        <f>IF(COUNT($A422)=0,"",IF($A422&lt;&gt;DRAFT!$B424,"ERR",IF(DRAFT!BB424="3E","3E",IF(COUNT(DRAFT!AX424,DRAFT!BB424)&gt;0,DRAFT!BC424,""))))</f>
        <v/>
      </c>
      <c r="R422" s="2" t="str">
        <f>IF(COUNT($A422)=0,"",IF(Q422="3E","3E",IF(Q422="","I",LOOKUP(Q422/S$2,{0,0.4,0.45,0.5,0.55,0.6,0.65,0.7,0.75,0.8,1},{"F","D","C","C+","B-","B","B+","A-","A","A+"}))))</f>
        <v/>
      </c>
      <c r="S422" s="1" t="str">
        <f>IF(COUNT($A422)=0,"",IF(Q422="","--",IF(Q422="3E","3E",LOOKUP(Q422/S$2,{0,0.4,0.45,0.5,0.55,0.6,0.65,0.7,0.75,0.8,1},{0,2,2.25,2.5,2.75,3,3.25,3.5,3.75,4}))))</f>
        <v/>
      </c>
      <c r="T422" s="2" t="str">
        <f>IF(COUNT($A422)=0,"",IF($A422&lt;&gt;DRAFT!$B424,"ERR",IF(DRAFT!BK424="3E","3E",IF(COUNT(DRAFT!BG424,DRAFT!BK424)&gt;0,DRAFT!BL424,""))))</f>
        <v/>
      </c>
      <c r="U422" s="2" t="str">
        <f>IF(COUNT($A422)=0,"",IF(T422="3E","3E",IF(T422="","I",LOOKUP(T422/V$2,{0,0.4,0.45,0.5,0.55,0.6,0.65,0.7,0.75,0.8,1},{"F","D","C","C+","B-","B","B+","A-","A","A+"}))))</f>
        <v/>
      </c>
      <c r="V422" s="1" t="str">
        <f>IF(COUNT($A422)=0,"",IF(T422="","--",IF(T422="3E","3E",LOOKUP(T422/V$2,{0,0.4,0.45,0.5,0.55,0.6,0.65,0.7,0.75,0.8,1},{0,2,2.25,2.5,2.75,3,3.25,3.5,3.75,4}))))</f>
        <v/>
      </c>
      <c r="W422" s="2" t="str">
        <f>IF(COUNT($A422)=0,"",IF($A422&lt;&gt;DRAFT!$B424,"ERR",IF(DRAFT!BT424="3E","3E",IF(COUNT(DRAFT!BP424,DRAFT!BT424)&gt;0,DRAFT!BU424,""))))</f>
        <v/>
      </c>
      <c r="X422" s="2" t="str">
        <f>IF(COUNT($A422)=0,"",IF(W422="3E","3E",IF(W422="","I",LOOKUP(W422/Y$2,{0,0.4,0.45,0.5,0.55,0.6,0.65,0.7,0.75,0.8,1},{"F","D","C","C+","B-","B","B+","A-","A","A+"}))))</f>
        <v/>
      </c>
      <c r="Y422" s="1" t="str">
        <f>IF(COUNT($A422)=0,"",IF(W422="","--",IF(W422="3E","3E",LOOKUP(W422/Y$2,{0,0.4,0.45,0.5,0.55,0.6,0.65,0.7,0.75,0.8,1},{0,2,2.25,2.5,2.75,3,3.25,3.5,3.75,4}))))</f>
        <v/>
      </c>
      <c r="Z422" s="2" t="str">
        <f>IF(COUNT($A422)=0,"",IF($A422&lt;&gt;DRAFT!$B424,"ERR",IF(DRAFT!CC424="3E","3E",IF(COUNT(DRAFT!BY424,DRAFT!CC424)&gt;0,DRAFT!CD424,""))))</f>
        <v/>
      </c>
      <c r="AA422" s="2" t="str">
        <f>IF(COUNT($A422)=0,"",IF(Z422="3E","3E",IF(Z422="","I",LOOKUP(Z422/AB$2,{0,0.4,0.45,0.5,0.55,0.6,0.65,0.7,0.75,0.8,1},{"F","D","C","C+","B-","B","B+","A-","A","A+"}))))</f>
        <v/>
      </c>
      <c r="AB422" s="1" t="str">
        <f>IF(COUNT($A422)=0,"",IF(Z422="","--",IF(Z422="3E","3E",LOOKUP(Z422/AB$2,{0,0.4,0.45,0.5,0.55,0.6,0.65,0.7,0.75,0.8,1},{0,2,2.25,2.5,2.75,3,3.25,3.5,3.75,4}))))</f>
        <v/>
      </c>
      <c r="AC422" s="2" t="str">
        <f>IF(COUNT($A422)=0,"",IF($A422&lt;&gt;DRAFT!$B424,"ERR",IF(DRAFT!CF424&gt;0,DRAFT!CF424,"")))</f>
        <v/>
      </c>
      <c r="AD422" s="2" t="str">
        <f>IF(COUNT($A422)=0,"",IF(AC422="3E","3E",IF(AC422="","I",LOOKUP(AC422/AE$2,{0,0.4,0.45,0.5,0.55,0.6,0.65,0.7,0.75,0.8,1},{"F","D","C","C+","B-","B","B+","A-","A","A+"}))))</f>
        <v/>
      </c>
      <c r="AE422" s="1" t="str">
        <f>IF(COUNT($A422)=0,"",IF(AC422="","--",IF(AC422="3E","3E",LOOKUP(AC422/AE$2,{0,0.4,0.45,0.5,0.55,0.6,0.65,0.7,0.75,0.8,1},{0,2,2.25,2.5,2.75,3,3.25,3.5,3.75,4}))))</f>
        <v/>
      </c>
      <c r="AF422" s="2" t="str">
        <f>IF(COUNT($A422)=0,"",IF($A422&lt;&gt;DRAFT!$B424,"ERR",IF(DRAFT!CI424&gt;0,DRAFT!CK424,"")))</f>
        <v/>
      </c>
      <c r="AG422" s="2" t="str">
        <f>IF(COUNT($A422)=0,"",IF(AF422="3E","3E",IF(AF422="","I",LOOKUP(AF422/AH$2,{0,0.4,0.45,0.5,0.55,0.6,0.65,0.7,0.75,0.8,1},{"F","D","C","C+","B-","B","B+","A-","A","A+"}))))</f>
        <v/>
      </c>
      <c r="AH422" s="1" t="str">
        <f>IF(COUNT($A422)=0,"",IF(AF422="","--",IF(AF422="3E","3E",LOOKUP(AF422/AH$2,{0,0.4,0.45,0.5,0.55,0.6,0.65,0.7,0.75,0.8,1},{0,2,2.25,2.5,2.75,3,3.25,3.5,3.75,4}))))</f>
        <v/>
      </c>
      <c r="AI422" s="2" t="str">
        <f>IF($A422&lt;&gt;DRAFT!$B424,"ERR",IF(OR(COUNT($A422)=0,COUNT(DRAFT!CL424:CN424,DRAFT!CP424:CR424)=0),"",CEILING(SUM(DRAFT!CO424,DRAFT!CS424,DRAFT!CT424),1)))</f>
        <v/>
      </c>
      <c r="AJ422" s="2" t="str">
        <f>IF(COUNT($A422)=0,"",IF(AI422="3E","3E",IF(AI422="","I",LOOKUP(AI422/AK$2,{0,0.4,0.45,0.5,0.55,0.6,0.65,0.7,0.75,0.8,1},{"F","D","C","C+","B-","B","B+","A-","A","A+"}))))</f>
        <v/>
      </c>
      <c r="AK422" s="1" t="str">
        <f>IF(COUNT($A422)=0,"",IF(AI422="","--",IF(AI422="3E","3E",LOOKUP(AI422/AK$2,{0,0.4,0.45,0.5,0.55,0.6,0.65,0.7,0.75,0.8,1},{0,2,2.25,2.5,2.75,3,3.25,3.5,3.75,4}))))</f>
        <v/>
      </c>
      <c r="AL422" s="4" t="str">
        <f>IF(OR(COUNT($A422)=0,COUNT(B422:AK422)=0),"",IF(COUNTIF(B422:AK422,"3E")&gt;0,"3E",IF(DRAFT!$A424="R",TRUNC(SUMPRODUCT(RGP,RCP)/TCP,3),TRUNC((SUMPRODUCT(--(IMDGP&gt;0)*IMDGP,IMCP)+CEILING(DRAFT!$DB424*42,0.25))/TCP,3))))</f>
        <v/>
      </c>
      <c r="AM422" s="2" t="str">
        <f>IF(OR(COUNT($A422)=0,COUNT(B422:AK422)=0),"",IF(COUNTIF(B422:AK422,"3E")&gt;0,"3E",IF(DRAFT!$A424="R",SUMPRODUCT(--(RGP&gt;=2),RCP),SUMPRODUCT(--(IMDGP&gt;0),--(IMGP=0),IMCP)+DRAFT!$DC424)))</f>
        <v/>
      </c>
      <c r="AN422" s="67" t="str">
        <f>IF(AL422="3E","3E",IF(COUNT($A422)=0,"",IF(COUNT(AI422)=0,"--",ROUND(((CEILING(DRAFT!$CV424*38,0.25)+CEILING(DRAFT!$CX424*38,0.25)+CEILING(DRAFT!$CZ424*42,0.25)+CEILING($AL422*42,0.25))/160),2))))</f>
        <v/>
      </c>
      <c r="AO422" s="2" t="str">
        <f>IF(AN422="3E","3E",IF(COUNT($A422)=0,"",IF(COUNT(AN422)=0,"I",LOOKUP(AN422,{0,2,2.25,2.5,2.75,3,3.25,3.5,3.75,4},{"F","D","C","C+","B-","B","B+","A-","A","A+"}))))</f>
        <v/>
      </c>
      <c r="AP422" s="2" t="str">
        <f>IF(AN422="3E","3E",IF(OR(COUNT(A422)=0,COUNT(AN422)=0),"",DRAFT!CW424+DRAFT!CY424+DRAFT!DA424+N(TABULATION!AM422)))</f>
        <v/>
      </c>
      <c r="AQ422" s="2" t="str">
        <f>IF(OR(COUNT($A422)=0,COUNT(B422:AK422)=0),"",IF(COUNTIF(B422:AM422,"3E")&gt;0,"3E",IF(AND(DRAFT!$A424="IM",OR($AL422&gt;DRAFT!$DB424,$AM422&gt;DRAFT!$DC424)),"IMPROVED",IF(AND(DRAFT!$A424="IM",$AL422&lt;=DRAFT!$DB424,$AM422&lt;=DRAFT!$DC424),"NOT IMPROVED",IF(AND(DRAFT!CU424="S",AH422&gt;=2,AK422&gt;=2,AN422&gt;=2.5,AP422&gt;=144),"PASS","FAIL")))))</f>
        <v/>
      </c>
      <c r="AR422" s="2" t="str">
        <f t="shared" si="12"/>
        <v/>
      </c>
      <c r="AS422" s="2" t="str">
        <f t="shared" si="13"/>
        <v/>
      </c>
    </row>
    <row r="423" spans="1:45" ht="18.95" customHeight="1" x14ac:dyDescent="0.25">
      <c r="A423" s="3" t="str">
        <f>IF(DRAFT!$B425="","",DRAFT!$B425)</f>
        <v/>
      </c>
      <c r="B423" s="2" t="str">
        <f>IF(COUNT($A423)=0,"",IF($A423&lt;&gt;DRAFT!$B425,"ERR",IF(DRAFT!I425="3E","3E",IF(COUNT(DRAFT!E425,DRAFT!I425)&gt;0,DRAFT!J425,""))))</f>
        <v/>
      </c>
      <c r="C423" s="2" t="str">
        <f>IF(COUNT($A423)=0,"",IF(B423="3E","3E",IF(B423="","I",LOOKUP(B423/D$2,{0,0.4,0.45,0.5,0.55,0.6,0.65,0.7,0.75,0.8,1},{"F","D","C","C+","B-","B","B+","A-","A","A+"}))))</f>
        <v/>
      </c>
      <c r="D423" s="1" t="str">
        <f>IF(COUNT($A423)=0,"",IF(B423="","--",IF(B423="3E","3E",LOOKUP(B423/D$2,{0,0.4,0.45,0.5,0.55,0.6,0.65,0.7,0.75,0.8,1},{0,2,2.25,2.5,2.75,3,3.25,3.5,3.75,4}))))</f>
        <v/>
      </c>
      <c r="E423" s="2" t="str">
        <f>IF(COUNT($A423)=0,"",IF($A423&lt;&gt;DRAFT!$B425,"ERR",IF(DRAFT!R425="3E","3E",IF(COUNT(DRAFT!N425,DRAFT!R425)&gt;0,DRAFT!S425,""))))</f>
        <v/>
      </c>
      <c r="F423" s="2" t="str">
        <f>IF(COUNT($A423)=0,"",IF(E423="3E","3E",IF(E423="","I",LOOKUP(E423/G$2,{0,0.4,0.45,0.5,0.55,0.6,0.65,0.7,0.75,0.8,1},{"F","D","C","C+","B-","B","B+","A-","A","A+"}))))</f>
        <v/>
      </c>
      <c r="G423" s="1" t="str">
        <f>IF(COUNT($A423)=0,"",IF(E423="","--",IF(E423="3E","3E",LOOKUP(E423/G$2,{0,0.4,0.45,0.5,0.55,0.6,0.65,0.7,0.75,0.8,1},{0,2,2.25,2.5,2.75,3,3.25,3.5,3.75,4}))))</f>
        <v/>
      </c>
      <c r="H423" s="2" t="str">
        <f>IF(COUNT($A423)=0,"",IF($A423&lt;&gt;DRAFT!$B425,"ERR",IF(DRAFT!AA425="3E","3E",IF(COUNT(DRAFT!W425,DRAFT!AA425)&gt;0,DRAFT!AB425,""))))</f>
        <v/>
      </c>
      <c r="I423" s="2" t="str">
        <f>IF(COUNT($A423)=0,"",IF(H423="3E","3E",IF(H423="","I",LOOKUP(H423/J$2,{0,0.4,0.45,0.5,0.55,0.6,0.65,0.7,0.75,0.8,1},{"F","D","C","C+","B-","B","B+","A-","A","A+"}))))</f>
        <v/>
      </c>
      <c r="J423" s="1" t="str">
        <f>IF(COUNT($A423)=0,"",IF(H423="","--",IF(H423="3E","3E",LOOKUP(H423/J$2,{0,0.4,0.45,0.5,0.55,0.6,0.65,0.7,0.75,0.8,1},{0,2,2.25,2.5,2.75,3,3.25,3.5,3.75,4}))))</f>
        <v/>
      </c>
      <c r="K423" s="2" t="str">
        <f>IF(COUNT($A423)=0,"",IF($A423&lt;&gt;DRAFT!$B425,"ERR",IF(DRAFT!AJ425="3E","3E",IF(COUNT(DRAFT!AF425,DRAFT!AJ425)&gt;0,DRAFT!AK425,""))))</f>
        <v/>
      </c>
      <c r="L423" s="2" t="str">
        <f>IF(COUNT($A423)=0,"",IF(K423="3E","3E",IF(K423="","I",LOOKUP(K423/M$2,{0,0.4,0.45,0.5,0.55,0.6,0.65,0.7,0.75,0.8,1},{"F","D","C","C+","B-","B","B+","A-","A","A+"}))))</f>
        <v/>
      </c>
      <c r="M423" s="1" t="str">
        <f>IF(COUNT($A423)=0,"",IF(K423="","--",IF(K423="3E","3E",LOOKUP(K423/M$2,{0,0.4,0.45,0.5,0.55,0.6,0.65,0.7,0.75,0.8,1},{0,2,2.25,2.5,2.75,3,3.25,3.5,3.75,4}))))</f>
        <v/>
      </c>
      <c r="N423" s="2" t="str">
        <f>IF(COUNT($A423)=0,"",IF($A423&lt;&gt;DRAFT!$B425,"ERR",IF(DRAFT!AS425="3E","3E",IF(COUNT(DRAFT!AO425,DRAFT!AS425)&gt;0,DRAFT!AT425,""))))</f>
        <v/>
      </c>
      <c r="O423" s="2" t="str">
        <f>IF(COUNT($A423)=0,"",IF(N423="3E","3E",IF(N423="","I",LOOKUP(N423/P$2,{0,0.4,0.45,0.5,0.55,0.6,0.65,0.7,0.75,0.8,1},{"F","D","C","C+","B-","B","B+","A-","A","A+"}))))</f>
        <v/>
      </c>
      <c r="P423" s="1" t="str">
        <f>IF(COUNT($A423)=0,"",IF(N423="","--",IF(N423="3E","3E",LOOKUP(N423/P$2,{0,0.4,0.45,0.5,0.55,0.6,0.65,0.7,0.75,0.8,1},{0,2,2.25,2.5,2.75,3,3.25,3.5,3.75,4}))))</f>
        <v/>
      </c>
      <c r="Q423" s="2" t="str">
        <f>IF(COUNT($A423)=0,"",IF($A423&lt;&gt;DRAFT!$B425,"ERR",IF(DRAFT!BB425="3E","3E",IF(COUNT(DRAFT!AX425,DRAFT!BB425)&gt;0,DRAFT!BC425,""))))</f>
        <v/>
      </c>
      <c r="R423" s="2" t="str">
        <f>IF(COUNT($A423)=0,"",IF(Q423="3E","3E",IF(Q423="","I",LOOKUP(Q423/S$2,{0,0.4,0.45,0.5,0.55,0.6,0.65,0.7,0.75,0.8,1},{"F","D","C","C+","B-","B","B+","A-","A","A+"}))))</f>
        <v/>
      </c>
      <c r="S423" s="1" t="str">
        <f>IF(COUNT($A423)=0,"",IF(Q423="","--",IF(Q423="3E","3E",LOOKUP(Q423/S$2,{0,0.4,0.45,0.5,0.55,0.6,0.65,0.7,0.75,0.8,1},{0,2,2.25,2.5,2.75,3,3.25,3.5,3.75,4}))))</f>
        <v/>
      </c>
      <c r="T423" s="2" t="str">
        <f>IF(COUNT($A423)=0,"",IF($A423&lt;&gt;DRAFT!$B425,"ERR",IF(DRAFT!BK425="3E","3E",IF(COUNT(DRAFT!BG425,DRAFT!BK425)&gt;0,DRAFT!BL425,""))))</f>
        <v/>
      </c>
      <c r="U423" s="2" t="str">
        <f>IF(COUNT($A423)=0,"",IF(T423="3E","3E",IF(T423="","I",LOOKUP(T423/V$2,{0,0.4,0.45,0.5,0.55,0.6,0.65,0.7,0.75,0.8,1},{"F","D","C","C+","B-","B","B+","A-","A","A+"}))))</f>
        <v/>
      </c>
      <c r="V423" s="1" t="str">
        <f>IF(COUNT($A423)=0,"",IF(T423="","--",IF(T423="3E","3E",LOOKUP(T423/V$2,{0,0.4,0.45,0.5,0.55,0.6,0.65,0.7,0.75,0.8,1},{0,2,2.25,2.5,2.75,3,3.25,3.5,3.75,4}))))</f>
        <v/>
      </c>
      <c r="W423" s="2" t="str">
        <f>IF(COUNT($A423)=0,"",IF($A423&lt;&gt;DRAFT!$B425,"ERR",IF(DRAFT!BT425="3E","3E",IF(COUNT(DRAFT!BP425,DRAFT!BT425)&gt;0,DRAFT!BU425,""))))</f>
        <v/>
      </c>
      <c r="X423" s="2" t="str">
        <f>IF(COUNT($A423)=0,"",IF(W423="3E","3E",IF(W423="","I",LOOKUP(W423/Y$2,{0,0.4,0.45,0.5,0.55,0.6,0.65,0.7,0.75,0.8,1},{"F","D","C","C+","B-","B","B+","A-","A","A+"}))))</f>
        <v/>
      </c>
      <c r="Y423" s="1" t="str">
        <f>IF(COUNT($A423)=0,"",IF(W423="","--",IF(W423="3E","3E",LOOKUP(W423/Y$2,{0,0.4,0.45,0.5,0.55,0.6,0.65,0.7,0.75,0.8,1},{0,2,2.25,2.5,2.75,3,3.25,3.5,3.75,4}))))</f>
        <v/>
      </c>
      <c r="Z423" s="2" t="str">
        <f>IF(COUNT($A423)=0,"",IF($A423&lt;&gt;DRAFT!$B425,"ERR",IF(DRAFT!CC425="3E","3E",IF(COUNT(DRAFT!BY425,DRAFT!CC425)&gt;0,DRAFT!CD425,""))))</f>
        <v/>
      </c>
      <c r="AA423" s="2" t="str">
        <f>IF(COUNT($A423)=0,"",IF(Z423="3E","3E",IF(Z423="","I",LOOKUP(Z423/AB$2,{0,0.4,0.45,0.5,0.55,0.6,0.65,0.7,0.75,0.8,1},{"F","D","C","C+","B-","B","B+","A-","A","A+"}))))</f>
        <v/>
      </c>
      <c r="AB423" s="1" t="str">
        <f>IF(COUNT($A423)=0,"",IF(Z423="","--",IF(Z423="3E","3E",LOOKUP(Z423/AB$2,{0,0.4,0.45,0.5,0.55,0.6,0.65,0.7,0.75,0.8,1},{0,2,2.25,2.5,2.75,3,3.25,3.5,3.75,4}))))</f>
        <v/>
      </c>
      <c r="AC423" s="2" t="str">
        <f>IF(COUNT($A423)=0,"",IF($A423&lt;&gt;DRAFT!$B425,"ERR",IF(DRAFT!CF425&gt;0,DRAFT!CF425,"")))</f>
        <v/>
      </c>
      <c r="AD423" s="2" t="str">
        <f>IF(COUNT($A423)=0,"",IF(AC423="3E","3E",IF(AC423="","I",LOOKUP(AC423/AE$2,{0,0.4,0.45,0.5,0.55,0.6,0.65,0.7,0.75,0.8,1},{"F","D","C","C+","B-","B","B+","A-","A","A+"}))))</f>
        <v/>
      </c>
      <c r="AE423" s="1" t="str">
        <f>IF(COUNT($A423)=0,"",IF(AC423="","--",IF(AC423="3E","3E",LOOKUP(AC423/AE$2,{0,0.4,0.45,0.5,0.55,0.6,0.65,0.7,0.75,0.8,1},{0,2,2.25,2.5,2.75,3,3.25,3.5,3.75,4}))))</f>
        <v/>
      </c>
      <c r="AF423" s="2" t="str">
        <f>IF(COUNT($A423)=0,"",IF($A423&lt;&gt;DRAFT!$B425,"ERR",IF(DRAFT!CI425&gt;0,DRAFT!CK425,"")))</f>
        <v/>
      </c>
      <c r="AG423" s="2" t="str">
        <f>IF(COUNT($A423)=0,"",IF(AF423="3E","3E",IF(AF423="","I",LOOKUP(AF423/AH$2,{0,0.4,0.45,0.5,0.55,0.6,0.65,0.7,0.75,0.8,1},{"F","D","C","C+","B-","B","B+","A-","A","A+"}))))</f>
        <v/>
      </c>
      <c r="AH423" s="1" t="str">
        <f>IF(COUNT($A423)=0,"",IF(AF423="","--",IF(AF423="3E","3E",LOOKUP(AF423/AH$2,{0,0.4,0.45,0.5,0.55,0.6,0.65,0.7,0.75,0.8,1},{0,2,2.25,2.5,2.75,3,3.25,3.5,3.75,4}))))</f>
        <v/>
      </c>
      <c r="AI423" s="2" t="str">
        <f>IF($A423&lt;&gt;DRAFT!$B425,"ERR",IF(OR(COUNT($A423)=0,COUNT(DRAFT!CL425:CN425,DRAFT!CP425:CR425)=0),"",CEILING(SUM(DRAFT!CO425,DRAFT!CS425,DRAFT!CT425),1)))</f>
        <v/>
      </c>
      <c r="AJ423" s="2" t="str">
        <f>IF(COUNT($A423)=0,"",IF(AI423="3E","3E",IF(AI423="","I",LOOKUP(AI423/AK$2,{0,0.4,0.45,0.5,0.55,0.6,0.65,0.7,0.75,0.8,1},{"F","D","C","C+","B-","B","B+","A-","A","A+"}))))</f>
        <v/>
      </c>
      <c r="AK423" s="1" t="str">
        <f>IF(COUNT($A423)=0,"",IF(AI423="","--",IF(AI423="3E","3E",LOOKUP(AI423/AK$2,{0,0.4,0.45,0.5,0.55,0.6,0.65,0.7,0.75,0.8,1},{0,2,2.25,2.5,2.75,3,3.25,3.5,3.75,4}))))</f>
        <v/>
      </c>
      <c r="AL423" s="4" t="str">
        <f>IF(OR(COUNT($A423)=0,COUNT(B423:AK423)=0),"",IF(COUNTIF(B423:AK423,"3E")&gt;0,"3E",IF(DRAFT!$A425="R",TRUNC(SUMPRODUCT(RGP,RCP)/TCP,3),TRUNC((SUMPRODUCT(--(IMDGP&gt;0)*IMDGP,IMCP)+CEILING(DRAFT!$DB425*42,0.25))/TCP,3))))</f>
        <v/>
      </c>
      <c r="AM423" s="2" t="str">
        <f>IF(OR(COUNT($A423)=0,COUNT(B423:AK423)=0),"",IF(COUNTIF(B423:AK423,"3E")&gt;0,"3E",IF(DRAFT!$A425="R",SUMPRODUCT(--(RGP&gt;=2),RCP),SUMPRODUCT(--(IMDGP&gt;0),--(IMGP=0),IMCP)+DRAFT!$DC425)))</f>
        <v/>
      </c>
      <c r="AN423" s="67" t="str">
        <f>IF(AL423="3E","3E",IF(COUNT($A423)=0,"",IF(COUNT(AI423)=0,"--",ROUND(((CEILING(DRAFT!$CV425*38,0.25)+CEILING(DRAFT!$CX425*38,0.25)+CEILING(DRAFT!$CZ425*42,0.25)+CEILING($AL423*42,0.25))/160),2))))</f>
        <v/>
      </c>
      <c r="AO423" s="2" t="str">
        <f>IF(AN423="3E","3E",IF(COUNT($A423)=0,"",IF(COUNT(AN423)=0,"I",LOOKUP(AN423,{0,2,2.25,2.5,2.75,3,3.25,3.5,3.75,4},{"F","D","C","C+","B-","B","B+","A-","A","A+"}))))</f>
        <v/>
      </c>
      <c r="AP423" s="2" t="str">
        <f>IF(AN423="3E","3E",IF(OR(COUNT(A423)=0,COUNT(AN423)=0),"",DRAFT!CW425+DRAFT!CY425+DRAFT!DA425+N(TABULATION!AM423)))</f>
        <v/>
      </c>
      <c r="AQ423" s="2" t="str">
        <f>IF(OR(COUNT($A423)=0,COUNT(B423:AK423)=0),"",IF(COUNTIF(B423:AM423,"3E")&gt;0,"3E",IF(AND(DRAFT!$A425="IM",OR($AL423&gt;DRAFT!$DB425,$AM423&gt;DRAFT!$DC425)),"IMPROVED",IF(AND(DRAFT!$A425="IM",$AL423&lt;=DRAFT!$DB425,$AM423&lt;=DRAFT!$DC425),"NOT IMPROVED",IF(AND(DRAFT!CU425="S",AH423&gt;=2,AK423&gt;=2,AN423&gt;=2.5,AP423&gt;=144),"PASS","FAIL")))))</f>
        <v/>
      </c>
      <c r="AR423" s="2" t="str">
        <f t="shared" si="12"/>
        <v/>
      </c>
      <c r="AS423" s="2" t="str">
        <f t="shared" si="13"/>
        <v/>
      </c>
    </row>
    <row r="424" spans="1:45" ht="18.95" customHeight="1" x14ac:dyDescent="0.25">
      <c r="A424" s="3" t="str">
        <f>IF(DRAFT!$B426="","",DRAFT!$B426)</f>
        <v/>
      </c>
      <c r="B424" s="2" t="str">
        <f>IF(COUNT($A424)=0,"",IF($A424&lt;&gt;DRAFT!$B426,"ERR",IF(DRAFT!I426="3E","3E",IF(COUNT(DRAFT!E426,DRAFT!I426)&gt;0,DRAFT!J426,""))))</f>
        <v/>
      </c>
      <c r="C424" s="2" t="str">
        <f>IF(COUNT($A424)=0,"",IF(B424="3E","3E",IF(B424="","I",LOOKUP(B424/D$2,{0,0.4,0.45,0.5,0.55,0.6,0.65,0.7,0.75,0.8,1},{"F","D","C","C+","B-","B","B+","A-","A","A+"}))))</f>
        <v/>
      </c>
      <c r="D424" s="1" t="str">
        <f>IF(COUNT($A424)=0,"",IF(B424="","--",IF(B424="3E","3E",LOOKUP(B424/D$2,{0,0.4,0.45,0.5,0.55,0.6,0.65,0.7,0.75,0.8,1},{0,2,2.25,2.5,2.75,3,3.25,3.5,3.75,4}))))</f>
        <v/>
      </c>
      <c r="E424" s="2" t="str">
        <f>IF(COUNT($A424)=0,"",IF($A424&lt;&gt;DRAFT!$B426,"ERR",IF(DRAFT!R426="3E","3E",IF(COUNT(DRAFT!N426,DRAFT!R426)&gt;0,DRAFT!S426,""))))</f>
        <v/>
      </c>
      <c r="F424" s="2" t="str">
        <f>IF(COUNT($A424)=0,"",IF(E424="3E","3E",IF(E424="","I",LOOKUP(E424/G$2,{0,0.4,0.45,0.5,0.55,0.6,0.65,0.7,0.75,0.8,1},{"F","D","C","C+","B-","B","B+","A-","A","A+"}))))</f>
        <v/>
      </c>
      <c r="G424" s="1" t="str">
        <f>IF(COUNT($A424)=0,"",IF(E424="","--",IF(E424="3E","3E",LOOKUP(E424/G$2,{0,0.4,0.45,0.5,0.55,0.6,0.65,0.7,0.75,0.8,1},{0,2,2.25,2.5,2.75,3,3.25,3.5,3.75,4}))))</f>
        <v/>
      </c>
      <c r="H424" s="2" t="str">
        <f>IF(COUNT($A424)=0,"",IF($A424&lt;&gt;DRAFT!$B426,"ERR",IF(DRAFT!AA426="3E","3E",IF(COUNT(DRAFT!W426,DRAFT!AA426)&gt;0,DRAFT!AB426,""))))</f>
        <v/>
      </c>
      <c r="I424" s="2" t="str">
        <f>IF(COUNT($A424)=0,"",IF(H424="3E","3E",IF(H424="","I",LOOKUP(H424/J$2,{0,0.4,0.45,0.5,0.55,0.6,0.65,0.7,0.75,0.8,1},{"F","D","C","C+","B-","B","B+","A-","A","A+"}))))</f>
        <v/>
      </c>
      <c r="J424" s="1" t="str">
        <f>IF(COUNT($A424)=0,"",IF(H424="","--",IF(H424="3E","3E",LOOKUP(H424/J$2,{0,0.4,0.45,0.5,0.55,0.6,0.65,0.7,0.75,0.8,1},{0,2,2.25,2.5,2.75,3,3.25,3.5,3.75,4}))))</f>
        <v/>
      </c>
      <c r="K424" s="2" t="str">
        <f>IF(COUNT($A424)=0,"",IF($A424&lt;&gt;DRAFT!$B426,"ERR",IF(DRAFT!AJ426="3E","3E",IF(COUNT(DRAFT!AF426,DRAFT!AJ426)&gt;0,DRAFT!AK426,""))))</f>
        <v/>
      </c>
      <c r="L424" s="2" t="str">
        <f>IF(COUNT($A424)=0,"",IF(K424="3E","3E",IF(K424="","I",LOOKUP(K424/M$2,{0,0.4,0.45,0.5,0.55,0.6,0.65,0.7,0.75,0.8,1},{"F","D","C","C+","B-","B","B+","A-","A","A+"}))))</f>
        <v/>
      </c>
      <c r="M424" s="1" t="str">
        <f>IF(COUNT($A424)=0,"",IF(K424="","--",IF(K424="3E","3E",LOOKUP(K424/M$2,{0,0.4,0.45,0.5,0.55,0.6,0.65,0.7,0.75,0.8,1},{0,2,2.25,2.5,2.75,3,3.25,3.5,3.75,4}))))</f>
        <v/>
      </c>
      <c r="N424" s="2" t="str">
        <f>IF(COUNT($A424)=0,"",IF($A424&lt;&gt;DRAFT!$B426,"ERR",IF(DRAFT!AS426="3E","3E",IF(COUNT(DRAFT!AO426,DRAFT!AS426)&gt;0,DRAFT!AT426,""))))</f>
        <v/>
      </c>
      <c r="O424" s="2" t="str">
        <f>IF(COUNT($A424)=0,"",IF(N424="3E","3E",IF(N424="","I",LOOKUP(N424/P$2,{0,0.4,0.45,0.5,0.55,0.6,0.65,0.7,0.75,0.8,1},{"F","D","C","C+","B-","B","B+","A-","A","A+"}))))</f>
        <v/>
      </c>
      <c r="P424" s="1" t="str">
        <f>IF(COUNT($A424)=0,"",IF(N424="","--",IF(N424="3E","3E",LOOKUP(N424/P$2,{0,0.4,0.45,0.5,0.55,0.6,0.65,0.7,0.75,0.8,1},{0,2,2.25,2.5,2.75,3,3.25,3.5,3.75,4}))))</f>
        <v/>
      </c>
      <c r="Q424" s="2" t="str">
        <f>IF(COUNT($A424)=0,"",IF($A424&lt;&gt;DRAFT!$B426,"ERR",IF(DRAFT!BB426="3E","3E",IF(COUNT(DRAFT!AX426,DRAFT!BB426)&gt;0,DRAFT!BC426,""))))</f>
        <v/>
      </c>
      <c r="R424" s="2" t="str">
        <f>IF(COUNT($A424)=0,"",IF(Q424="3E","3E",IF(Q424="","I",LOOKUP(Q424/S$2,{0,0.4,0.45,0.5,0.55,0.6,0.65,0.7,0.75,0.8,1},{"F","D","C","C+","B-","B","B+","A-","A","A+"}))))</f>
        <v/>
      </c>
      <c r="S424" s="1" t="str">
        <f>IF(COUNT($A424)=0,"",IF(Q424="","--",IF(Q424="3E","3E",LOOKUP(Q424/S$2,{0,0.4,0.45,0.5,0.55,0.6,0.65,0.7,0.75,0.8,1},{0,2,2.25,2.5,2.75,3,3.25,3.5,3.75,4}))))</f>
        <v/>
      </c>
      <c r="T424" s="2" t="str">
        <f>IF(COUNT($A424)=0,"",IF($A424&lt;&gt;DRAFT!$B426,"ERR",IF(DRAFT!BK426="3E","3E",IF(COUNT(DRAFT!BG426,DRAFT!BK426)&gt;0,DRAFT!BL426,""))))</f>
        <v/>
      </c>
      <c r="U424" s="2" t="str">
        <f>IF(COUNT($A424)=0,"",IF(T424="3E","3E",IF(T424="","I",LOOKUP(T424/V$2,{0,0.4,0.45,0.5,0.55,0.6,0.65,0.7,0.75,0.8,1},{"F","D","C","C+","B-","B","B+","A-","A","A+"}))))</f>
        <v/>
      </c>
      <c r="V424" s="1" t="str">
        <f>IF(COUNT($A424)=0,"",IF(T424="","--",IF(T424="3E","3E",LOOKUP(T424/V$2,{0,0.4,0.45,0.5,0.55,0.6,0.65,0.7,0.75,0.8,1},{0,2,2.25,2.5,2.75,3,3.25,3.5,3.75,4}))))</f>
        <v/>
      </c>
      <c r="W424" s="2" t="str">
        <f>IF(COUNT($A424)=0,"",IF($A424&lt;&gt;DRAFT!$B426,"ERR",IF(DRAFT!BT426="3E","3E",IF(COUNT(DRAFT!BP426,DRAFT!BT426)&gt;0,DRAFT!BU426,""))))</f>
        <v/>
      </c>
      <c r="X424" s="2" t="str">
        <f>IF(COUNT($A424)=0,"",IF(W424="3E","3E",IF(W424="","I",LOOKUP(W424/Y$2,{0,0.4,0.45,0.5,0.55,0.6,0.65,0.7,0.75,0.8,1},{"F","D","C","C+","B-","B","B+","A-","A","A+"}))))</f>
        <v/>
      </c>
      <c r="Y424" s="1" t="str">
        <f>IF(COUNT($A424)=0,"",IF(W424="","--",IF(W424="3E","3E",LOOKUP(W424/Y$2,{0,0.4,0.45,0.5,0.55,0.6,0.65,0.7,0.75,0.8,1},{0,2,2.25,2.5,2.75,3,3.25,3.5,3.75,4}))))</f>
        <v/>
      </c>
      <c r="Z424" s="2" t="str">
        <f>IF(COUNT($A424)=0,"",IF($A424&lt;&gt;DRAFT!$B426,"ERR",IF(DRAFT!CC426="3E","3E",IF(COUNT(DRAFT!BY426,DRAFT!CC426)&gt;0,DRAFT!CD426,""))))</f>
        <v/>
      </c>
      <c r="AA424" s="2" t="str">
        <f>IF(COUNT($A424)=0,"",IF(Z424="3E","3E",IF(Z424="","I",LOOKUP(Z424/AB$2,{0,0.4,0.45,0.5,0.55,0.6,0.65,0.7,0.75,0.8,1},{"F","D","C","C+","B-","B","B+","A-","A","A+"}))))</f>
        <v/>
      </c>
      <c r="AB424" s="1" t="str">
        <f>IF(COUNT($A424)=0,"",IF(Z424="","--",IF(Z424="3E","3E",LOOKUP(Z424/AB$2,{0,0.4,0.45,0.5,0.55,0.6,0.65,0.7,0.75,0.8,1},{0,2,2.25,2.5,2.75,3,3.25,3.5,3.75,4}))))</f>
        <v/>
      </c>
      <c r="AC424" s="2" t="str">
        <f>IF(COUNT($A424)=0,"",IF($A424&lt;&gt;DRAFT!$B426,"ERR",IF(DRAFT!CF426&gt;0,DRAFT!CF426,"")))</f>
        <v/>
      </c>
      <c r="AD424" s="2" t="str">
        <f>IF(COUNT($A424)=0,"",IF(AC424="3E","3E",IF(AC424="","I",LOOKUP(AC424/AE$2,{0,0.4,0.45,0.5,0.55,0.6,0.65,0.7,0.75,0.8,1},{"F","D","C","C+","B-","B","B+","A-","A","A+"}))))</f>
        <v/>
      </c>
      <c r="AE424" s="1" t="str">
        <f>IF(COUNT($A424)=0,"",IF(AC424="","--",IF(AC424="3E","3E",LOOKUP(AC424/AE$2,{0,0.4,0.45,0.5,0.55,0.6,0.65,0.7,0.75,0.8,1},{0,2,2.25,2.5,2.75,3,3.25,3.5,3.75,4}))))</f>
        <v/>
      </c>
      <c r="AF424" s="2" t="str">
        <f>IF(COUNT($A424)=0,"",IF($A424&lt;&gt;DRAFT!$B426,"ERR",IF(DRAFT!CI426&gt;0,DRAFT!CK426,"")))</f>
        <v/>
      </c>
      <c r="AG424" s="2" t="str">
        <f>IF(COUNT($A424)=0,"",IF(AF424="3E","3E",IF(AF424="","I",LOOKUP(AF424/AH$2,{0,0.4,0.45,0.5,0.55,0.6,0.65,0.7,0.75,0.8,1},{"F","D","C","C+","B-","B","B+","A-","A","A+"}))))</f>
        <v/>
      </c>
      <c r="AH424" s="1" t="str">
        <f>IF(COUNT($A424)=0,"",IF(AF424="","--",IF(AF424="3E","3E",LOOKUP(AF424/AH$2,{0,0.4,0.45,0.5,0.55,0.6,0.65,0.7,0.75,0.8,1},{0,2,2.25,2.5,2.75,3,3.25,3.5,3.75,4}))))</f>
        <v/>
      </c>
      <c r="AI424" s="2" t="str">
        <f>IF($A424&lt;&gt;DRAFT!$B426,"ERR",IF(OR(COUNT($A424)=0,COUNT(DRAFT!CL426:CN426,DRAFT!CP426:CR426)=0),"",CEILING(SUM(DRAFT!CO426,DRAFT!CS426,DRAFT!CT426),1)))</f>
        <v/>
      </c>
      <c r="AJ424" s="2" t="str">
        <f>IF(COUNT($A424)=0,"",IF(AI424="3E","3E",IF(AI424="","I",LOOKUP(AI424/AK$2,{0,0.4,0.45,0.5,0.55,0.6,0.65,0.7,0.75,0.8,1},{"F","D","C","C+","B-","B","B+","A-","A","A+"}))))</f>
        <v/>
      </c>
      <c r="AK424" s="1" t="str">
        <f>IF(COUNT($A424)=0,"",IF(AI424="","--",IF(AI424="3E","3E",LOOKUP(AI424/AK$2,{0,0.4,0.45,0.5,0.55,0.6,0.65,0.7,0.75,0.8,1},{0,2,2.25,2.5,2.75,3,3.25,3.5,3.75,4}))))</f>
        <v/>
      </c>
      <c r="AL424" s="4" t="str">
        <f>IF(OR(COUNT($A424)=0,COUNT(B424:AK424)=0),"",IF(COUNTIF(B424:AK424,"3E")&gt;0,"3E",IF(DRAFT!$A426="R",TRUNC(SUMPRODUCT(RGP,RCP)/TCP,3),TRUNC((SUMPRODUCT(--(IMDGP&gt;0)*IMDGP,IMCP)+CEILING(DRAFT!$DB426*42,0.25))/TCP,3))))</f>
        <v/>
      </c>
      <c r="AM424" s="2" t="str">
        <f>IF(OR(COUNT($A424)=0,COUNT(B424:AK424)=0),"",IF(COUNTIF(B424:AK424,"3E")&gt;0,"3E",IF(DRAFT!$A426="R",SUMPRODUCT(--(RGP&gt;=2),RCP),SUMPRODUCT(--(IMDGP&gt;0),--(IMGP=0),IMCP)+DRAFT!$DC426)))</f>
        <v/>
      </c>
      <c r="AN424" s="67" t="str">
        <f>IF(AL424="3E","3E",IF(COUNT($A424)=0,"",IF(COUNT(AI424)=0,"--",ROUND(((CEILING(DRAFT!$CV426*38,0.25)+CEILING(DRAFT!$CX426*38,0.25)+CEILING(DRAFT!$CZ426*42,0.25)+CEILING($AL424*42,0.25))/160),2))))</f>
        <v/>
      </c>
      <c r="AO424" s="2" t="str">
        <f>IF(AN424="3E","3E",IF(COUNT($A424)=0,"",IF(COUNT(AN424)=0,"I",LOOKUP(AN424,{0,2,2.25,2.5,2.75,3,3.25,3.5,3.75,4},{"F","D","C","C+","B-","B","B+","A-","A","A+"}))))</f>
        <v/>
      </c>
      <c r="AP424" s="2" t="str">
        <f>IF(AN424="3E","3E",IF(OR(COUNT(A424)=0,COUNT(AN424)=0),"",DRAFT!CW426+DRAFT!CY426+DRAFT!DA426+N(TABULATION!AM424)))</f>
        <v/>
      </c>
      <c r="AQ424" s="2" t="str">
        <f>IF(OR(COUNT($A424)=0,COUNT(B424:AK424)=0),"",IF(COUNTIF(B424:AM424,"3E")&gt;0,"3E",IF(AND(DRAFT!$A426="IM",OR($AL424&gt;DRAFT!$DB426,$AM424&gt;DRAFT!$DC426)),"IMPROVED",IF(AND(DRAFT!$A426="IM",$AL424&lt;=DRAFT!$DB426,$AM424&lt;=DRAFT!$DC426),"NOT IMPROVED",IF(AND(DRAFT!CU426="S",AH424&gt;=2,AK424&gt;=2,AN424&gt;=2.5,AP424&gt;=144),"PASS","FAIL")))))</f>
        <v/>
      </c>
      <c r="AR424" s="2" t="str">
        <f t="shared" si="12"/>
        <v/>
      </c>
      <c r="AS424" s="2" t="str">
        <f t="shared" si="13"/>
        <v/>
      </c>
    </row>
    <row r="425" spans="1:45" ht="18.95" customHeight="1" x14ac:dyDescent="0.25">
      <c r="A425" s="3" t="str">
        <f>IF(DRAFT!$B427="","",DRAFT!$B427)</f>
        <v/>
      </c>
      <c r="B425" s="2" t="str">
        <f>IF(COUNT($A425)=0,"",IF($A425&lt;&gt;DRAFT!$B427,"ERR",IF(DRAFT!I427="3E","3E",IF(COUNT(DRAFT!E427,DRAFT!I427)&gt;0,DRAFT!J427,""))))</f>
        <v/>
      </c>
      <c r="C425" s="2" t="str">
        <f>IF(COUNT($A425)=0,"",IF(B425="3E","3E",IF(B425="","I",LOOKUP(B425/D$2,{0,0.4,0.45,0.5,0.55,0.6,0.65,0.7,0.75,0.8,1},{"F","D","C","C+","B-","B","B+","A-","A","A+"}))))</f>
        <v/>
      </c>
      <c r="D425" s="1" t="str">
        <f>IF(COUNT($A425)=0,"",IF(B425="","--",IF(B425="3E","3E",LOOKUP(B425/D$2,{0,0.4,0.45,0.5,0.55,0.6,0.65,0.7,0.75,0.8,1},{0,2,2.25,2.5,2.75,3,3.25,3.5,3.75,4}))))</f>
        <v/>
      </c>
      <c r="E425" s="2" t="str">
        <f>IF(COUNT($A425)=0,"",IF($A425&lt;&gt;DRAFT!$B427,"ERR",IF(DRAFT!R427="3E","3E",IF(COUNT(DRAFT!N427,DRAFT!R427)&gt;0,DRAFT!S427,""))))</f>
        <v/>
      </c>
      <c r="F425" s="2" t="str">
        <f>IF(COUNT($A425)=0,"",IF(E425="3E","3E",IF(E425="","I",LOOKUP(E425/G$2,{0,0.4,0.45,0.5,0.55,0.6,0.65,0.7,0.75,0.8,1},{"F","D","C","C+","B-","B","B+","A-","A","A+"}))))</f>
        <v/>
      </c>
      <c r="G425" s="1" t="str">
        <f>IF(COUNT($A425)=0,"",IF(E425="","--",IF(E425="3E","3E",LOOKUP(E425/G$2,{0,0.4,0.45,0.5,0.55,0.6,0.65,0.7,0.75,0.8,1},{0,2,2.25,2.5,2.75,3,3.25,3.5,3.75,4}))))</f>
        <v/>
      </c>
      <c r="H425" s="2" t="str">
        <f>IF(COUNT($A425)=0,"",IF($A425&lt;&gt;DRAFT!$B427,"ERR",IF(DRAFT!AA427="3E","3E",IF(COUNT(DRAFT!W427,DRAFT!AA427)&gt;0,DRAFT!AB427,""))))</f>
        <v/>
      </c>
      <c r="I425" s="2" t="str">
        <f>IF(COUNT($A425)=0,"",IF(H425="3E","3E",IF(H425="","I",LOOKUP(H425/J$2,{0,0.4,0.45,0.5,0.55,0.6,0.65,0.7,0.75,0.8,1},{"F","D","C","C+","B-","B","B+","A-","A","A+"}))))</f>
        <v/>
      </c>
      <c r="J425" s="1" t="str">
        <f>IF(COUNT($A425)=0,"",IF(H425="","--",IF(H425="3E","3E",LOOKUP(H425/J$2,{0,0.4,0.45,0.5,0.55,0.6,0.65,0.7,0.75,0.8,1},{0,2,2.25,2.5,2.75,3,3.25,3.5,3.75,4}))))</f>
        <v/>
      </c>
      <c r="K425" s="2" t="str">
        <f>IF(COUNT($A425)=0,"",IF($A425&lt;&gt;DRAFT!$B427,"ERR",IF(DRAFT!AJ427="3E","3E",IF(COUNT(DRAFT!AF427,DRAFT!AJ427)&gt;0,DRAFT!AK427,""))))</f>
        <v/>
      </c>
      <c r="L425" s="2" t="str">
        <f>IF(COUNT($A425)=0,"",IF(K425="3E","3E",IF(K425="","I",LOOKUP(K425/M$2,{0,0.4,0.45,0.5,0.55,0.6,0.65,0.7,0.75,0.8,1},{"F","D","C","C+","B-","B","B+","A-","A","A+"}))))</f>
        <v/>
      </c>
      <c r="M425" s="1" t="str">
        <f>IF(COUNT($A425)=0,"",IF(K425="","--",IF(K425="3E","3E",LOOKUP(K425/M$2,{0,0.4,0.45,0.5,0.55,0.6,0.65,0.7,0.75,0.8,1},{0,2,2.25,2.5,2.75,3,3.25,3.5,3.75,4}))))</f>
        <v/>
      </c>
      <c r="N425" s="2" t="str">
        <f>IF(COUNT($A425)=0,"",IF($A425&lt;&gt;DRAFT!$B427,"ERR",IF(DRAFT!AS427="3E","3E",IF(COUNT(DRAFT!AO427,DRAFT!AS427)&gt;0,DRAFT!AT427,""))))</f>
        <v/>
      </c>
      <c r="O425" s="2" t="str">
        <f>IF(COUNT($A425)=0,"",IF(N425="3E","3E",IF(N425="","I",LOOKUP(N425/P$2,{0,0.4,0.45,0.5,0.55,0.6,0.65,0.7,0.75,0.8,1},{"F","D","C","C+","B-","B","B+","A-","A","A+"}))))</f>
        <v/>
      </c>
      <c r="P425" s="1" t="str">
        <f>IF(COUNT($A425)=0,"",IF(N425="","--",IF(N425="3E","3E",LOOKUP(N425/P$2,{0,0.4,0.45,0.5,0.55,0.6,0.65,0.7,0.75,0.8,1},{0,2,2.25,2.5,2.75,3,3.25,3.5,3.75,4}))))</f>
        <v/>
      </c>
      <c r="Q425" s="2" t="str">
        <f>IF(COUNT($A425)=0,"",IF($A425&lt;&gt;DRAFT!$B427,"ERR",IF(DRAFT!BB427="3E","3E",IF(COUNT(DRAFT!AX427,DRAFT!BB427)&gt;0,DRAFT!BC427,""))))</f>
        <v/>
      </c>
      <c r="R425" s="2" t="str">
        <f>IF(COUNT($A425)=0,"",IF(Q425="3E","3E",IF(Q425="","I",LOOKUP(Q425/S$2,{0,0.4,0.45,0.5,0.55,0.6,0.65,0.7,0.75,0.8,1},{"F","D","C","C+","B-","B","B+","A-","A","A+"}))))</f>
        <v/>
      </c>
      <c r="S425" s="1" t="str">
        <f>IF(COUNT($A425)=0,"",IF(Q425="","--",IF(Q425="3E","3E",LOOKUP(Q425/S$2,{0,0.4,0.45,0.5,0.55,0.6,0.65,0.7,0.75,0.8,1},{0,2,2.25,2.5,2.75,3,3.25,3.5,3.75,4}))))</f>
        <v/>
      </c>
      <c r="T425" s="2" t="str">
        <f>IF(COUNT($A425)=0,"",IF($A425&lt;&gt;DRAFT!$B427,"ERR",IF(DRAFT!BK427="3E","3E",IF(COUNT(DRAFT!BG427,DRAFT!BK427)&gt;0,DRAFT!BL427,""))))</f>
        <v/>
      </c>
      <c r="U425" s="2" t="str">
        <f>IF(COUNT($A425)=0,"",IF(T425="3E","3E",IF(T425="","I",LOOKUP(T425/V$2,{0,0.4,0.45,0.5,0.55,0.6,0.65,0.7,0.75,0.8,1},{"F","D","C","C+","B-","B","B+","A-","A","A+"}))))</f>
        <v/>
      </c>
      <c r="V425" s="1" t="str">
        <f>IF(COUNT($A425)=0,"",IF(T425="","--",IF(T425="3E","3E",LOOKUP(T425/V$2,{0,0.4,0.45,0.5,0.55,0.6,0.65,0.7,0.75,0.8,1},{0,2,2.25,2.5,2.75,3,3.25,3.5,3.75,4}))))</f>
        <v/>
      </c>
      <c r="W425" s="2" t="str">
        <f>IF(COUNT($A425)=0,"",IF($A425&lt;&gt;DRAFT!$B427,"ERR",IF(DRAFT!BT427="3E","3E",IF(COUNT(DRAFT!BP427,DRAFT!BT427)&gt;0,DRAFT!BU427,""))))</f>
        <v/>
      </c>
      <c r="X425" s="2" t="str">
        <f>IF(COUNT($A425)=0,"",IF(W425="3E","3E",IF(W425="","I",LOOKUP(W425/Y$2,{0,0.4,0.45,0.5,0.55,0.6,0.65,0.7,0.75,0.8,1},{"F","D","C","C+","B-","B","B+","A-","A","A+"}))))</f>
        <v/>
      </c>
      <c r="Y425" s="1" t="str">
        <f>IF(COUNT($A425)=0,"",IF(W425="","--",IF(W425="3E","3E",LOOKUP(W425/Y$2,{0,0.4,0.45,0.5,0.55,0.6,0.65,0.7,0.75,0.8,1},{0,2,2.25,2.5,2.75,3,3.25,3.5,3.75,4}))))</f>
        <v/>
      </c>
      <c r="Z425" s="2" t="str">
        <f>IF(COUNT($A425)=0,"",IF($A425&lt;&gt;DRAFT!$B427,"ERR",IF(DRAFT!CC427="3E","3E",IF(COUNT(DRAFT!BY427,DRAFT!CC427)&gt;0,DRAFT!CD427,""))))</f>
        <v/>
      </c>
      <c r="AA425" s="2" t="str">
        <f>IF(COUNT($A425)=0,"",IF(Z425="3E","3E",IF(Z425="","I",LOOKUP(Z425/AB$2,{0,0.4,0.45,0.5,0.55,0.6,0.65,0.7,0.75,0.8,1},{"F","D","C","C+","B-","B","B+","A-","A","A+"}))))</f>
        <v/>
      </c>
      <c r="AB425" s="1" t="str">
        <f>IF(COUNT($A425)=0,"",IF(Z425="","--",IF(Z425="3E","3E",LOOKUP(Z425/AB$2,{0,0.4,0.45,0.5,0.55,0.6,0.65,0.7,0.75,0.8,1},{0,2,2.25,2.5,2.75,3,3.25,3.5,3.75,4}))))</f>
        <v/>
      </c>
      <c r="AC425" s="2" t="str">
        <f>IF(COUNT($A425)=0,"",IF($A425&lt;&gt;DRAFT!$B427,"ERR",IF(DRAFT!CF427&gt;0,DRAFT!CF427,"")))</f>
        <v/>
      </c>
      <c r="AD425" s="2" t="str">
        <f>IF(COUNT($A425)=0,"",IF(AC425="3E","3E",IF(AC425="","I",LOOKUP(AC425/AE$2,{0,0.4,0.45,0.5,0.55,0.6,0.65,0.7,0.75,0.8,1},{"F","D","C","C+","B-","B","B+","A-","A","A+"}))))</f>
        <v/>
      </c>
      <c r="AE425" s="1" t="str">
        <f>IF(COUNT($A425)=0,"",IF(AC425="","--",IF(AC425="3E","3E",LOOKUP(AC425/AE$2,{0,0.4,0.45,0.5,0.55,0.6,0.65,0.7,0.75,0.8,1},{0,2,2.25,2.5,2.75,3,3.25,3.5,3.75,4}))))</f>
        <v/>
      </c>
      <c r="AF425" s="2" t="str">
        <f>IF(COUNT($A425)=0,"",IF($A425&lt;&gt;DRAFT!$B427,"ERR",IF(DRAFT!CI427&gt;0,DRAFT!CK427,"")))</f>
        <v/>
      </c>
      <c r="AG425" s="2" t="str">
        <f>IF(COUNT($A425)=0,"",IF(AF425="3E","3E",IF(AF425="","I",LOOKUP(AF425/AH$2,{0,0.4,0.45,0.5,0.55,0.6,0.65,0.7,0.75,0.8,1},{"F","D","C","C+","B-","B","B+","A-","A","A+"}))))</f>
        <v/>
      </c>
      <c r="AH425" s="1" t="str">
        <f>IF(COUNT($A425)=0,"",IF(AF425="","--",IF(AF425="3E","3E",LOOKUP(AF425/AH$2,{0,0.4,0.45,0.5,0.55,0.6,0.65,0.7,0.75,0.8,1},{0,2,2.25,2.5,2.75,3,3.25,3.5,3.75,4}))))</f>
        <v/>
      </c>
      <c r="AI425" s="2" t="str">
        <f>IF($A425&lt;&gt;DRAFT!$B427,"ERR",IF(OR(COUNT($A425)=0,COUNT(DRAFT!CL427:CN427,DRAFT!CP427:CR427)=0),"",CEILING(SUM(DRAFT!CO427,DRAFT!CS427,DRAFT!CT427),1)))</f>
        <v/>
      </c>
      <c r="AJ425" s="2" t="str">
        <f>IF(COUNT($A425)=0,"",IF(AI425="3E","3E",IF(AI425="","I",LOOKUP(AI425/AK$2,{0,0.4,0.45,0.5,0.55,0.6,0.65,0.7,0.75,0.8,1},{"F","D","C","C+","B-","B","B+","A-","A","A+"}))))</f>
        <v/>
      </c>
      <c r="AK425" s="1" t="str">
        <f>IF(COUNT($A425)=0,"",IF(AI425="","--",IF(AI425="3E","3E",LOOKUP(AI425/AK$2,{0,0.4,0.45,0.5,0.55,0.6,0.65,0.7,0.75,0.8,1},{0,2,2.25,2.5,2.75,3,3.25,3.5,3.75,4}))))</f>
        <v/>
      </c>
      <c r="AL425" s="4" t="str">
        <f>IF(OR(COUNT($A425)=0,COUNT(B425:AK425)=0),"",IF(COUNTIF(B425:AK425,"3E")&gt;0,"3E",IF(DRAFT!$A427="R",TRUNC(SUMPRODUCT(RGP,RCP)/TCP,3),TRUNC((SUMPRODUCT(--(IMDGP&gt;0)*IMDGP,IMCP)+CEILING(DRAFT!$DB427*42,0.25))/TCP,3))))</f>
        <v/>
      </c>
      <c r="AM425" s="2" t="str">
        <f>IF(OR(COUNT($A425)=0,COUNT(B425:AK425)=0),"",IF(COUNTIF(B425:AK425,"3E")&gt;0,"3E",IF(DRAFT!$A427="R",SUMPRODUCT(--(RGP&gt;=2),RCP),SUMPRODUCT(--(IMDGP&gt;0),--(IMGP=0),IMCP)+DRAFT!$DC427)))</f>
        <v/>
      </c>
      <c r="AN425" s="67" t="str">
        <f>IF(AL425="3E","3E",IF(COUNT($A425)=0,"",IF(COUNT(AI425)=0,"--",ROUND(((CEILING(DRAFT!$CV427*38,0.25)+CEILING(DRAFT!$CX427*38,0.25)+CEILING(DRAFT!$CZ427*42,0.25)+CEILING($AL425*42,0.25))/160),2))))</f>
        <v/>
      </c>
      <c r="AO425" s="2" t="str">
        <f>IF(AN425="3E","3E",IF(COUNT($A425)=0,"",IF(COUNT(AN425)=0,"I",LOOKUP(AN425,{0,2,2.25,2.5,2.75,3,3.25,3.5,3.75,4},{"F","D","C","C+","B-","B","B+","A-","A","A+"}))))</f>
        <v/>
      </c>
      <c r="AP425" s="2" t="str">
        <f>IF(AN425="3E","3E",IF(OR(COUNT(A425)=0,COUNT(AN425)=0),"",DRAFT!CW427+DRAFT!CY427+DRAFT!DA427+N(TABULATION!AM425)))</f>
        <v/>
      </c>
      <c r="AQ425" s="2" t="str">
        <f>IF(OR(COUNT($A425)=0,COUNT(B425:AK425)=0),"",IF(COUNTIF(B425:AM425,"3E")&gt;0,"3E",IF(AND(DRAFT!$A427="IM",OR($AL425&gt;DRAFT!$DB427,$AM425&gt;DRAFT!$DC427)),"IMPROVED",IF(AND(DRAFT!$A427="IM",$AL425&lt;=DRAFT!$DB427,$AM425&lt;=DRAFT!$DC427),"NOT IMPROVED",IF(AND(DRAFT!CU427="S",AH425&gt;=2,AK425&gt;=2,AN425&gt;=2.5,AP425&gt;=144),"PASS","FAIL")))))</f>
        <v/>
      </c>
      <c r="AR425" s="2" t="str">
        <f t="shared" si="12"/>
        <v/>
      </c>
      <c r="AS425" s="2" t="str">
        <f t="shared" si="13"/>
        <v/>
      </c>
    </row>
    <row r="426" spans="1:45" ht="18.95" customHeight="1" x14ac:dyDescent="0.25">
      <c r="A426" s="3" t="str">
        <f>IF(DRAFT!$B428="","",DRAFT!$B428)</f>
        <v/>
      </c>
      <c r="B426" s="2" t="str">
        <f>IF(COUNT($A426)=0,"",IF($A426&lt;&gt;DRAFT!$B428,"ERR",IF(DRAFT!I428="3E","3E",IF(COUNT(DRAFT!E428,DRAFT!I428)&gt;0,DRAFT!J428,""))))</f>
        <v/>
      </c>
      <c r="C426" s="2" t="str">
        <f>IF(COUNT($A426)=0,"",IF(B426="3E","3E",IF(B426="","I",LOOKUP(B426/D$2,{0,0.4,0.45,0.5,0.55,0.6,0.65,0.7,0.75,0.8,1},{"F","D","C","C+","B-","B","B+","A-","A","A+"}))))</f>
        <v/>
      </c>
      <c r="D426" s="1" t="str">
        <f>IF(COUNT($A426)=0,"",IF(B426="","--",IF(B426="3E","3E",LOOKUP(B426/D$2,{0,0.4,0.45,0.5,0.55,0.6,0.65,0.7,0.75,0.8,1},{0,2,2.25,2.5,2.75,3,3.25,3.5,3.75,4}))))</f>
        <v/>
      </c>
      <c r="E426" s="2" t="str">
        <f>IF(COUNT($A426)=0,"",IF($A426&lt;&gt;DRAFT!$B428,"ERR",IF(DRAFT!R428="3E","3E",IF(COUNT(DRAFT!N428,DRAFT!R428)&gt;0,DRAFT!S428,""))))</f>
        <v/>
      </c>
      <c r="F426" s="2" t="str">
        <f>IF(COUNT($A426)=0,"",IF(E426="3E","3E",IF(E426="","I",LOOKUP(E426/G$2,{0,0.4,0.45,0.5,0.55,0.6,0.65,0.7,0.75,0.8,1},{"F","D","C","C+","B-","B","B+","A-","A","A+"}))))</f>
        <v/>
      </c>
      <c r="G426" s="1" t="str">
        <f>IF(COUNT($A426)=0,"",IF(E426="","--",IF(E426="3E","3E",LOOKUP(E426/G$2,{0,0.4,0.45,0.5,0.55,0.6,0.65,0.7,0.75,0.8,1},{0,2,2.25,2.5,2.75,3,3.25,3.5,3.75,4}))))</f>
        <v/>
      </c>
      <c r="H426" s="2" t="str">
        <f>IF(COUNT($A426)=0,"",IF($A426&lt;&gt;DRAFT!$B428,"ERR",IF(DRAFT!AA428="3E","3E",IF(COUNT(DRAFT!W428,DRAFT!AA428)&gt;0,DRAFT!AB428,""))))</f>
        <v/>
      </c>
      <c r="I426" s="2" t="str">
        <f>IF(COUNT($A426)=0,"",IF(H426="3E","3E",IF(H426="","I",LOOKUP(H426/J$2,{0,0.4,0.45,0.5,0.55,0.6,0.65,0.7,0.75,0.8,1},{"F","D","C","C+","B-","B","B+","A-","A","A+"}))))</f>
        <v/>
      </c>
      <c r="J426" s="1" t="str">
        <f>IF(COUNT($A426)=0,"",IF(H426="","--",IF(H426="3E","3E",LOOKUP(H426/J$2,{0,0.4,0.45,0.5,0.55,0.6,0.65,0.7,0.75,0.8,1},{0,2,2.25,2.5,2.75,3,3.25,3.5,3.75,4}))))</f>
        <v/>
      </c>
      <c r="K426" s="2" t="str">
        <f>IF(COUNT($A426)=0,"",IF($A426&lt;&gt;DRAFT!$B428,"ERR",IF(DRAFT!AJ428="3E","3E",IF(COUNT(DRAFT!AF428,DRAFT!AJ428)&gt;0,DRAFT!AK428,""))))</f>
        <v/>
      </c>
      <c r="L426" s="2" t="str">
        <f>IF(COUNT($A426)=0,"",IF(K426="3E","3E",IF(K426="","I",LOOKUP(K426/M$2,{0,0.4,0.45,0.5,0.55,0.6,0.65,0.7,0.75,0.8,1},{"F","D","C","C+","B-","B","B+","A-","A","A+"}))))</f>
        <v/>
      </c>
      <c r="M426" s="1" t="str">
        <f>IF(COUNT($A426)=0,"",IF(K426="","--",IF(K426="3E","3E",LOOKUP(K426/M$2,{0,0.4,0.45,0.5,0.55,0.6,0.65,0.7,0.75,0.8,1},{0,2,2.25,2.5,2.75,3,3.25,3.5,3.75,4}))))</f>
        <v/>
      </c>
      <c r="N426" s="2" t="str">
        <f>IF(COUNT($A426)=0,"",IF($A426&lt;&gt;DRAFT!$B428,"ERR",IF(DRAFT!AS428="3E","3E",IF(COUNT(DRAFT!AO428,DRAFT!AS428)&gt;0,DRAFT!AT428,""))))</f>
        <v/>
      </c>
      <c r="O426" s="2" t="str">
        <f>IF(COUNT($A426)=0,"",IF(N426="3E","3E",IF(N426="","I",LOOKUP(N426/P$2,{0,0.4,0.45,0.5,0.55,0.6,0.65,0.7,0.75,0.8,1},{"F","D","C","C+","B-","B","B+","A-","A","A+"}))))</f>
        <v/>
      </c>
      <c r="P426" s="1" t="str">
        <f>IF(COUNT($A426)=0,"",IF(N426="","--",IF(N426="3E","3E",LOOKUP(N426/P$2,{0,0.4,0.45,0.5,0.55,0.6,0.65,0.7,0.75,0.8,1},{0,2,2.25,2.5,2.75,3,3.25,3.5,3.75,4}))))</f>
        <v/>
      </c>
      <c r="Q426" s="2" t="str">
        <f>IF(COUNT($A426)=0,"",IF($A426&lt;&gt;DRAFT!$B428,"ERR",IF(DRAFT!BB428="3E","3E",IF(COUNT(DRAFT!AX428,DRAFT!BB428)&gt;0,DRAFT!BC428,""))))</f>
        <v/>
      </c>
      <c r="R426" s="2" t="str">
        <f>IF(COUNT($A426)=0,"",IF(Q426="3E","3E",IF(Q426="","I",LOOKUP(Q426/S$2,{0,0.4,0.45,0.5,0.55,0.6,0.65,0.7,0.75,0.8,1},{"F","D","C","C+","B-","B","B+","A-","A","A+"}))))</f>
        <v/>
      </c>
      <c r="S426" s="1" t="str">
        <f>IF(COUNT($A426)=0,"",IF(Q426="","--",IF(Q426="3E","3E",LOOKUP(Q426/S$2,{0,0.4,0.45,0.5,0.55,0.6,0.65,0.7,0.75,0.8,1},{0,2,2.25,2.5,2.75,3,3.25,3.5,3.75,4}))))</f>
        <v/>
      </c>
      <c r="T426" s="2" t="str">
        <f>IF(COUNT($A426)=0,"",IF($A426&lt;&gt;DRAFT!$B428,"ERR",IF(DRAFT!BK428="3E","3E",IF(COUNT(DRAFT!BG428,DRAFT!BK428)&gt;0,DRAFT!BL428,""))))</f>
        <v/>
      </c>
      <c r="U426" s="2" t="str">
        <f>IF(COUNT($A426)=0,"",IF(T426="3E","3E",IF(T426="","I",LOOKUP(T426/V$2,{0,0.4,0.45,0.5,0.55,0.6,0.65,0.7,0.75,0.8,1},{"F","D","C","C+","B-","B","B+","A-","A","A+"}))))</f>
        <v/>
      </c>
      <c r="V426" s="1" t="str">
        <f>IF(COUNT($A426)=0,"",IF(T426="","--",IF(T426="3E","3E",LOOKUP(T426/V$2,{0,0.4,0.45,0.5,0.55,0.6,0.65,0.7,0.75,0.8,1},{0,2,2.25,2.5,2.75,3,3.25,3.5,3.75,4}))))</f>
        <v/>
      </c>
      <c r="W426" s="2" t="str">
        <f>IF(COUNT($A426)=0,"",IF($A426&lt;&gt;DRAFT!$B428,"ERR",IF(DRAFT!BT428="3E","3E",IF(COUNT(DRAFT!BP428,DRAFT!BT428)&gt;0,DRAFT!BU428,""))))</f>
        <v/>
      </c>
      <c r="X426" s="2" t="str">
        <f>IF(COUNT($A426)=0,"",IF(W426="3E","3E",IF(W426="","I",LOOKUP(W426/Y$2,{0,0.4,0.45,0.5,0.55,0.6,0.65,0.7,0.75,0.8,1},{"F","D","C","C+","B-","B","B+","A-","A","A+"}))))</f>
        <v/>
      </c>
      <c r="Y426" s="1" t="str">
        <f>IF(COUNT($A426)=0,"",IF(W426="","--",IF(W426="3E","3E",LOOKUP(W426/Y$2,{0,0.4,0.45,0.5,0.55,0.6,0.65,0.7,0.75,0.8,1},{0,2,2.25,2.5,2.75,3,3.25,3.5,3.75,4}))))</f>
        <v/>
      </c>
      <c r="Z426" s="2" t="str">
        <f>IF(COUNT($A426)=0,"",IF($A426&lt;&gt;DRAFT!$B428,"ERR",IF(DRAFT!CC428="3E","3E",IF(COUNT(DRAFT!BY428,DRAFT!CC428)&gt;0,DRAFT!CD428,""))))</f>
        <v/>
      </c>
      <c r="AA426" s="2" t="str">
        <f>IF(COUNT($A426)=0,"",IF(Z426="3E","3E",IF(Z426="","I",LOOKUP(Z426/AB$2,{0,0.4,0.45,0.5,0.55,0.6,0.65,0.7,0.75,0.8,1},{"F","D","C","C+","B-","B","B+","A-","A","A+"}))))</f>
        <v/>
      </c>
      <c r="AB426" s="1" t="str">
        <f>IF(COUNT($A426)=0,"",IF(Z426="","--",IF(Z426="3E","3E",LOOKUP(Z426/AB$2,{0,0.4,0.45,0.5,0.55,0.6,0.65,0.7,0.75,0.8,1},{0,2,2.25,2.5,2.75,3,3.25,3.5,3.75,4}))))</f>
        <v/>
      </c>
      <c r="AC426" s="2" t="str">
        <f>IF(COUNT($A426)=0,"",IF($A426&lt;&gt;DRAFT!$B428,"ERR",IF(DRAFT!CF428&gt;0,DRAFT!CF428,"")))</f>
        <v/>
      </c>
      <c r="AD426" s="2" t="str">
        <f>IF(COUNT($A426)=0,"",IF(AC426="3E","3E",IF(AC426="","I",LOOKUP(AC426/AE$2,{0,0.4,0.45,0.5,0.55,0.6,0.65,0.7,0.75,0.8,1},{"F","D","C","C+","B-","B","B+","A-","A","A+"}))))</f>
        <v/>
      </c>
      <c r="AE426" s="1" t="str">
        <f>IF(COUNT($A426)=0,"",IF(AC426="","--",IF(AC426="3E","3E",LOOKUP(AC426/AE$2,{0,0.4,0.45,0.5,0.55,0.6,0.65,0.7,0.75,0.8,1},{0,2,2.25,2.5,2.75,3,3.25,3.5,3.75,4}))))</f>
        <v/>
      </c>
      <c r="AF426" s="2" t="str">
        <f>IF(COUNT($A426)=0,"",IF($A426&lt;&gt;DRAFT!$B428,"ERR",IF(DRAFT!CI428&gt;0,DRAFT!CK428,"")))</f>
        <v/>
      </c>
      <c r="AG426" s="2" t="str">
        <f>IF(COUNT($A426)=0,"",IF(AF426="3E","3E",IF(AF426="","I",LOOKUP(AF426/AH$2,{0,0.4,0.45,0.5,0.55,0.6,0.65,0.7,0.75,0.8,1},{"F","D","C","C+","B-","B","B+","A-","A","A+"}))))</f>
        <v/>
      </c>
      <c r="AH426" s="1" t="str">
        <f>IF(COUNT($A426)=0,"",IF(AF426="","--",IF(AF426="3E","3E",LOOKUP(AF426/AH$2,{0,0.4,0.45,0.5,0.55,0.6,0.65,0.7,0.75,0.8,1},{0,2,2.25,2.5,2.75,3,3.25,3.5,3.75,4}))))</f>
        <v/>
      </c>
      <c r="AI426" s="2" t="str">
        <f>IF($A426&lt;&gt;DRAFT!$B428,"ERR",IF(OR(COUNT($A426)=0,COUNT(DRAFT!CL428:CN428,DRAFT!CP428:CR428)=0),"",CEILING(SUM(DRAFT!CO428,DRAFT!CS428,DRAFT!CT428),1)))</f>
        <v/>
      </c>
      <c r="AJ426" s="2" t="str">
        <f>IF(COUNT($A426)=0,"",IF(AI426="3E","3E",IF(AI426="","I",LOOKUP(AI426/AK$2,{0,0.4,0.45,0.5,0.55,0.6,0.65,0.7,0.75,0.8,1},{"F","D","C","C+","B-","B","B+","A-","A","A+"}))))</f>
        <v/>
      </c>
      <c r="AK426" s="1" t="str">
        <f>IF(COUNT($A426)=0,"",IF(AI426="","--",IF(AI426="3E","3E",LOOKUP(AI426/AK$2,{0,0.4,0.45,0.5,0.55,0.6,0.65,0.7,0.75,0.8,1},{0,2,2.25,2.5,2.75,3,3.25,3.5,3.75,4}))))</f>
        <v/>
      </c>
      <c r="AL426" s="4" t="str">
        <f>IF(OR(COUNT($A426)=0,COUNT(B426:AK426)=0),"",IF(COUNTIF(B426:AK426,"3E")&gt;0,"3E",IF(DRAFT!$A428="R",TRUNC(SUMPRODUCT(RGP,RCP)/TCP,3),TRUNC((SUMPRODUCT(--(IMDGP&gt;0)*IMDGP,IMCP)+CEILING(DRAFT!$DB428*42,0.25))/TCP,3))))</f>
        <v/>
      </c>
      <c r="AM426" s="2" t="str">
        <f>IF(OR(COUNT($A426)=0,COUNT(B426:AK426)=0),"",IF(COUNTIF(B426:AK426,"3E")&gt;0,"3E",IF(DRAFT!$A428="R",SUMPRODUCT(--(RGP&gt;=2),RCP),SUMPRODUCT(--(IMDGP&gt;0),--(IMGP=0),IMCP)+DRAFT!$DC428)))</f>
        <v/>
      </c>
      <c r="AN426" s="67" t="str">
        <f>IF(AL426="3E","3E",IF(COUNT($A426)=0,"",IF(COUNT(AI426)=0,"--",ROUND(((CEILING(DRAFT!$CV428*38,0.25)+CEILING(DRAFT!$CX428*38,0.25)+CEILING(DRAFT!$CZ428*42,0.25)+CEILING($AL426*42,0.25))/160),2))))</f>
        <v/>
      </c>
      <c r="AO426" s="2" t="str">
        <f>IF(AN426="3E","3E",IF(COUNT($A426)=0,"",IF(COUNT(AN426)=0,"I",LOOKUP(AN426,{0,2,2.25,2.5,2.75,3,3.25,3.5,3.75,4},{"F","D","C","C+","B-","B","B+","A-","A","A+"}))))</f>
        <v/>
      </c>
      <c r="AP426" s="2" t="str">
        <f>IF(AN426="3E","3E",IF(OR(COUNT(A426)=0,COUNT(AN426)=0),"",DRAFT!CW428+DRAFT!CY428+DRAFT!DA428+N(TABULATION!AM426)))</f>
        <v/>
      </c>
      <c r="AQ426" s="2" t="str">
        <f>IF(OR(COUNT($A426)=0,COUNT(B426:AK426)=0),"",IF(COUNTIF(B426:AM426,"3E")&gt;0,"3E",IF(AND(DRAFT!$A428="IM",OR($AL426&gt;DRAFT!$DB428,$AM426&gt;DRAFT!$DC428)),"IMPROVED",IF(AND(DRAFT!$A428="IM",$AL426&lt;=DRAFT!$DB428,$AM426&lt;=DRAFT!$DC428),"NOT IMPROVED",IF(AND(DRAFT!CU428="S",AH426&gt;=2,AK426&gt;=2,AN426&gt;=2.5,AP426&gt;=144),"PASS","FAIL")))))</f>
        <v/>
      </c>
      <c r="AR426" s="2" t="str">
        <f t="shared" si="12"/>
        <v/>
      </c>
      <c r="AS426" s="2" t="str">
        <f t="shared" si="13"/>
        <v/>
      </c>
    </row>
    <row r="427" spans="1:45" ht="18.95" customHeight="1" x14ac:dyDescent="0.25">
      <c r="A427" s="3" t="str">
        <f>IF(DRAFT!$B429="","",DRAFT!$B429)</f>
        <v/>
      </c>
      <c r="B427" s="2" t="str">
        <f>IF(COUNT($A427)=0,"",IF($A427&lt;&gt;DRAFT!$B429,"ERR",IF(DRAFT!I429="3E","3E",IF(COUNT(DRAFT!E429,DRAFT!I429)&gt;0,DRAFT!J429,""))))</f>
        <v/>
      </c>
      <c r="C427" s="2" t="str">
        <f>IF(COUNT($A427)=0,"",IF(B427="3E","3E",IF(B427="","I",LOOKUP(B427/D$2,{0,0.4,0.45,0.5,0.55,0.6,0.65,0.7,0.75,0.8,1},{"F","D","C","C+","B-","B","B+","A-","A","A+"}))))</f>
        <v/>
      </c>
      <c r="D427" s="1" t="str">
        <f>IF(COUNT($A427)=0,"",IF(B427="","--",IF(B427="3E","3E",LOOKUP(B427/D$2,{0,0.4,0.45,0.5,0.55,0.6,0.65,0.7,0.75,0.8,1},{0,2,2.25,2.5,2.75,3,3.25,3.5,3.75,4}))))</f>
        <v/>
      </c>
      <c r="E427" s="2" t="str">
        <f>IF(COUNT($A427)=0,"",IF($A427&lt;&gt;DRAFT!$B429,"ERR",IF(DRAFT!R429="3E","3E",IF(COUNT(DRAFT!N429,DRAFT!R429)&gt;0,DRAFT!S429,""))))</f>
        <v/>
      </c>
      <c r="F427" s="2" t="str">
        <f>IF(COUNT($A427)=0,"",IF(E427="3E","3E",IF(E427="","I",LOOKUP(E427/G$2,{0,0.4,0.45,0.5,0.55,0.6,0.65,0.7,0.75,0.8,1},{"F","D","C","C+","B-","B","B+","A-","A","A+"}))))</f>
        <v/>
      </c>
      <c r="G427" s="1" t="str">
        <f>IF(COUNT($A427)=0,"",IF(E427="","--",IF(E427="3E","3E",LOOKUP(E427/G$2,{0,0.4,0.45,0.5,0.55,0.6,0.65,0.7,0.75,0.8,1},{0,2,2.25,2.5,2.75,3,3.25,3.5,3.75,4}))))</f>
        <v/>
      </c>
      <c r="H427" s="2" t="str">
        <f>IF(COUNT($A427)=0,"",IF($A427&lt;&gt;DRAFT!$B429,"ERR",IF(DRAFT!AA429="3E","3E",IF(COUNT(DRAFT!W429,DRAFT!AA429)&gt;0,DRAFT!AB429,""))))</f>
        <v/>
      </c>
      <c r="I427" s="2" t="str">
        <f>IF(COUNT($A427)=0,"",IF(H427="3E","3E",IF(H427="","I",LOOKUP(H427/J$2,{0,0.4,0.45,0.5,0.55,0.6,0.65,0.7,0.75,0.8,1},{"F","D","C","C+","B-","B","B+","A-","A","A+"}))))</f>
        <v/>
      </c>
      <c r="J427" s="1" t="str">
        <f>IF(COUNT($A427)=0,"",IF(H427="","--",IF(H427="3E","3E",LOOKUP(H427/J$2,{0,0.4,0.45,0.5,0.55,0.6,0.65,0.7,0.75,0.8,1},{0,2,2.25,2.5,2.75,3,3.25,3.5,3.75,4}))))</f>
        <v/>
      </c>
      <c r="K427" s="2" t="str">
        <f>IF(COUNT($A427)=0,"",IF($A427&lt;&gt;DRAFT!$B429,"ERR",IF(DRAFT!AJ429="3E","3E",IF(COUNT(DRAFT!AF429,DRAFT!AJ429)&gt;0,DRAFT!AK429,""))))</f>
        <v/>
      </c>
      <c r="L427" s="2" t="str">
        <f>IF(COUNT($A427)=0,"",IF(K427="3E","3E",IF(K427="","I",LOOKUP(K427/M$2,{0,0.4,0.45,0.5,0.55,0.6,0.65,0.7,0.75,0.8,1},{"F","D","C","C+","B-","B","B+","A-","A","A+"}))))</f>
        <v/>
      </c>
      <c r="M427" s="1" t="str">
        <f>IF(COUNT($A427)=0,"",IF(K427="","--",IF(K427="3E","3E",LOOKUP(K427/M$2,{0,0.4,0.45,0.5,0.55,0.6,0.65,0.7,0.75,0.8,1},{0,2,2.25,2.5,2.75,3,3.25,3.5,3.75,4}))))</f>
        <v/>
      </c>
      <c r="N427" s="2" t="str">
        <f>IF(COUNT($A427)=0,"",IF($A427&lt;&gt;DRAFT!$B429,"ERR",IF(DRAFT!AS429="3E","3E",IF(COUNT(DRAFT!AO429,DRAFT!AS429)&gt;0,DRAFT!AT429,""))))</f>
        <v/>
      </c>
      <c r="O427" s="2" t="str">
        <f>IF(COUNT($A427)=0,"",IF(N427="3E","3E",IF(N427="","I",LOOKUP(N427/P$2,{0,0.4,0.45,0.5,0.55,0.6,0.65,0.7,0.75,0.8,1},{"F","D","C","C+","B-","B","B+","A-","A","A+"}))))</f>
        <v/>
      </c>
      <c r="P427" s="1" t="str">
        <f>IF(COUNT($A427)=0,"",IF(N427="","--",IF(N427="3E","3E",LOOKUP(N427/P$2,{0,0.4,0.45,0.5,0.55,0.6,0.65,0.7,0.75,0.8,1},{0,2,2.25,2.5,2.75,3,3.25,3.5,3.75,4}))))</f>
        <v/>
      </c>
      <c r="Q427" s="2" t="str">
        <f>IF(COUNT($A427)=0,"",IF($A427&lt;&gt;DRAFT!$B429,"ERR",IF(DRAFT!BB429="3E","3E",IF(COUNT(DRAFT!AX429,DRAFT!BB429)&gt;0,DRAFT!BC429,""))))</f>
        <v/>
      </c>
      <c r="R427" s="2" t="str">
        <f>IF(COUNT($A427)=0,"",IF(Q427="3E","3E",IF(Q427="","I",LOOKUP(Q427/S$2,{0,0.4,0.45,0.5,0.55,0.6,0.65,0.7,0.75,0.8,1},{"F","D","C","C+","B-","B","B+","A-","A","A+"}))))</f>
        <v/>
      </c>
      <c r="S427" s="1" t="str">
        <f>IF(COUNT($A427)=0,"",IF(Q427="","--",IF(Q427="3E","3E",LOOKUP(Q427/S$2,{0,0.4,0.45,0.5,0.55,0.6,0.65,0.7,0.75,0.8,1},{0,2,2.25,2.5,2.75,3,3.25,3.5,3.75,4}))))</f>
        <v/>
      </c>
      <c r="T427" s="2" t="str">
        <f>IF(COUNT($A427)=0,"",IF($A427&lt;&gt;DRAFT!$B429,"ERR",IF(DRAFT!BK429="3E","3E",IF(COUNT(DRAFT!BG429,DRAFT!BK429)&gt;0,DRAFT!BL429,""))))</f>
        <v/>
      </c>
      <c r="U427" s="2" t="str">
        <f>IF(COUNT($A427)=0,"",IF(T427="3E","3E",IF(T427="","I",LOOKUP(T427/V$2,{0,0.4,0.45,0.5,0.55,0.6,0.65,0.7,0.75,0.8,1},{"F","D","C","C+","B-","B","B+","A-","A","A+"}))))</f>
        <v/>
      </c>
      <c r="V427" s="1" t="str">
        <f>IF(COUNT($A427)=0,"",IF(T427="","--",IF(T427="3E","3E",LOOKUP(T427/V$2,{0,0.4,0.45,0.5,0.55,0.6,0.65,0.7,0.75,0.8,1},{0,2,2.25,2.5,2.75,3,3.25,3.5,3.75,4}))))</f>
        <v/>
      </c>
      <c r="W427" s="2" t="str">
        <f>IF(COUNT($A427)=0,"",IF($A427&lt;&gt;DRAFT!$B429,"ERR",IF(DRAFT!BT429="3E","3E",IF(COUNT(DRAFT!BP429,DRAFT!BT429)&gt;0,DRAFT!BU429,""))))</f>
        <v/>
      </c>
      <c r="X427" s="2" t="str">
        <f>IF(COUNT($A427)=0,"",IF(W427="3E","3E",IF(W427="","I",LOOKUP(W427/Y$2,{0,0.4,0.45,0.5,0.55,0.6,0.65,0.7,0.75,0.8,1},{"F","D","C","C+","B-","B","B+","A-","A","A+"}))))</f>
        <v/>
      </c>
      <c r="Y427" s="1" t="str">
        <f>IF(COUNT($A427)=0,"",IF(W427="","--",IF(W427="3E","3E",LOOKUP(W427/Y$2,{0,0.4,0.45,0.5,0.55,0.6,0.65,0.7,0.75,0.8,1},{0,2,2.25,2.5,2.75,3,3.25,3.5,3.75,4}))))</f>
        <v/>
      </c>
      <c r="Z427" s="2" t="str">
        <f>IF(COUNT($A427)=0,"",IF($A427&lt;&gt;DRAFT!$B429,"ERR",IF(DRAFT!CC429="3E","3E",IF(COUNT(DRAFT!BY429,DRAFT!CC429)&gt;0,DRAFT!CD429,""))))</f>
        <v/>
      </c>
      <c r="AA427" s="2" t="str">
        <f>IF(COUNT($A427)=0,"",IF(Z427="3E","3E",IF(Z427="","I",LOOKUP(Z427/AB$2,{0,0.4,0.45,0.5,0.55,0.6,0.65,0.7,0.75,0.8,1},{"F","D","C","C+","B-","B","B+","A-","A","A+"}))))</f>
        <v/>
      </c>
      <c r="AB427" s="1" t="str">
        <f>IF(COUNT($A427)=0,"",IF(Z427="","--",IF(Z427="3E","3E",LOOKUP(Z427/AB$2,{0,0.4,0.45,0.5,0.55,0.6,0.65,0.7,0.75,0.8,1},{0,2,2.25,2.5,2.75,3,3.25,3.5,3.75,4}))))</f>
        <v/>
      </c>
      <c r="AC427" s="2" t="str">
        <f>IF(COUNT($A427)=0,"",IF($A427&lt;&gt;DRAFT!$B429,"ERR",IF(DRAFT!CF429&gt;0,DRAFT!CF429,"")))</f>
        <v/>
      </c>
      <c r="AD427" s="2" t="str">
        <f>IF(COUNT($A427)=0,"",IF(AC427="3E","3E",IF(AC427="","I",LOOKUP(AC427/AE$2,{0,0.4,0.45,0.5,0.55,0.6,0.65,0.7,0.75,0.8,1},{"F","D","C","C+","B-","B","B+","A-","A","A+"}))))</f>
        <v/>
      </c>
      <c r="AE427" s="1" t="str">
        <f>IF(COUNT($A427)=0,"",IF(AC427="","--",IF(AC427="3E","3E",LOOKUP(AC427/AE$2,{0,0.4,0.45,0.5,0.55,0.6,0.65,0.7,0.75,0.8,1},{0,2,2.25,2.5,2.75,3,3.25,3.5,3.75,4}))))</f>
        <v/>
      </c>
      <c r="AF427" s="2" t="str">
        <f>IF(COUNT($A427)=0,"",IF($A427&lt;&gt;DRAFT!$B429,"ERR",IF(DRAFT!CI429&gt;0,DRAFT!CK429,"")))</f>
        <v/>
      </c>
      <c r="AG427" s="2" t="str">
        <f>IF(COUNT($A427)=0,"",IF(AF427="3E","3E",IF(AF427="","I",LOOKUP(AF427/AH$2,{0,0.4,0.45,0.5,0.55,0.6,0.65,0.7,0.75,0.8,1},{"F","D","C","C+","B-","B","B+","A-","A","A+"}))))</f>
        <v/>
      </c>
      <c r="AH427" s="1" t="str">
        <f>IF(COUNT($A427)=0,"",IF(AF427="","--",IF(AF427="3E","3E",LOOKUP(AF427/AH$2,{0,0.4,0.45,0.5,0.55,0.6,0.65,0.7,0.75,0.8,1},{0,2,2.25,2.5,2.75,3,3.25,3.5,3.75,4}))))</f>
        <v/>
      </c>
      <c r="AI427" s="2" t="str">
        <f>IF($A427&lt;&gt;DRAFT!$B429,"ERR",IF(OR(COUNT($A427)=0,COUNT(DRAFT!CL429:CN429,DRAFT!CP429:CR429)=0),"",CEILING(SUM(DRAFT!CO429,DRAFT!CS429,DRAFT!CT429),1)))</f>
        <v/>
      </c>
      <c r="AJ427" s="2" t="str">
        <f>IF(COUNT($A427)=0,"",IF(AI427="3E","3E",IF(AI427="","I",LOOKUP(AI427/AK$2,{0,0.4,0.45,0.5,0.55,0.6,0.65,0.7,0.75,0.8,1},{"F","D","C","C+","B-","B","B+","A-","A","A+"}))))</f>
        <v/>
      </c>
      <c r="AK427" s="1" t="str">
        <f>IF(COUNT($A427)=0,"",IF(AI427="","--",IF(AI427="3E","3E",LOOKUP(AI427/AK$2,{0,0.4,0.45,0.5,0.55,0.6,0.65,0.7,0.75,0.8,1},{0,2,2.25,2.5,2.75,3,3.25,3.5,3.75,4}))))</f>
        <v/>
      </c>
      <c r="AL427" s="4" t="str">
        <f>IF(OR(COUNT($A427)=0,COUNT(B427:AK427)=0),"",IF(COUNTIF(B427:AK427,"3E")&gt;0,"3E",IF(DRAFT!$A429="R",TRUNC(SUMPRODUCT(RGP,RCP)/TCP,3),TRUNC((SUMPRODUCT(--(IMDGP&gt;0)*IMDGP,IMCP)+CEILING(DRAFT!$DB429*42,0.25))/TCP,3))))</f>
        <v/>
      </c>
      <c r="AM427" s="2" t="str">
        <f>IF(OR(COUNT($A427)=0,COUNT(B427:AK427)=0),"",IF(COUNTIF(B427:AK427,"3E")&gt;0,"3E",IF(DRAFT!$A429="R",SUMPRODUCT(--(RGP&gt;=2),RCP),SUMPRODUCT(--(IMDGP&gt;0),--(IMGP=0),IMCP)+DRAFT!$DC429)))</f>
        <v/>
      </c>
      <c r="AN427" s="67" t="str">
        <f>IF(AL427="3E","3E",IF(COUNT($A427)=0,"",IF(COUNT(AI427)=0,"--",ROUND(((CEILING(DRAFT!$CV429*38,0.25)+CEILING(DRAFT!$CX429*38,0.25)+CEILING(DRAFT!$CZ429*42,0.25)+CEILING($AL427*42,0.25))/160),2))))</f>
        <v/>
      </c>
      <c r="AO427" s="2" t="str">
        <f>IF(AN427="3E","3E",IF(COUNT($A427)=0,"",IF(COUNT(AN427)=0,"I",LOOKUP(AN427,{0,2,2.25,2.5,2.75,3,3.25,3.5,3.75,4},{"F","D","C","C+","B-","B","B+","A-","A","A+"}))))</f>
        <v/>
      </c>
      <c r="AP427" s="2" t="str">
        <f>IF(AN427="3E","3E",IF(OR(COUNT(A427)=0,COUNT(AN427)=0),"",DRAFT!CW429+DRAFT!CY429+DRAFT!DA429+N(TABULATION!AM427)))</f>
        <v/>
      </c>
      <c r="AQ427" s="2" t="str">
        <f>IF(OR(COUNT($A427)=0,COUNT(B427:AK427)=0),"",IF(COUNTIF(B427:AM427,"3E")&gt;0,"3E",IF(AND(DRAFT!$A429="IM",OR($AL427&gt;DRAFT!$DB429,$AM427&gt;DRAFT!$DC429)),"IMPROVED",IF(AND(DRAFT!$A429="IM",$AL427&lt;=DRAFT!$DB429,$AM427&lt;=DRAFT!$DC429),"NOT IMPROVED",IF(AND(DRAFT!CU429="S",AH427&gt;=2,AK427&gt;=2,AN427&gt;=2.5,AP427&gt;=144),"PASS","FAIL")))))</f>
        <v/>
      </c>
      <c r="AR427" s="2" t="str">
        <f t="shared" si="12"/>
        <v/>
      </c>
      <c r="AS427" s="2" t="str">
        <f t="shared" si="13"/>
        <v/>
      </c>
    </row>
    <row r="428" spans="1:45" ht="18.95" customHeight="1" x14ac:dyDescent="0.25">
      <c r="A428" s="3" t="str">
        <f>IF(DRAFT!$B430="","",DRAFT!$B430)</f>
        <v/>
      </c>
      <c r="B428" s="2" t="str">
        <f>IF(COUNT($A428)=0,"",IF($A428&lt;&gt;DRAFT!$B430,"ERR",IF(DRAFT!I430="3E","3E",IF(COUNT(DRAFT!E430,DRAFT!I430)&gt;0,DRAFT!J430,""))))</f>
        <v/>
      </c>
      <c r="C428" s="2" t="str">
        <f>IF(COUNT($A428)=0,"",IF(B428="3E","3E",IF(B428="","I",LOOKUP(B428/D$2,{0,0.4,0.45,0.5,0.55,0.6,0.65,0.7,0.75,0.8,1},{"F","D","C","C+","B-","B","B+","A-","A","A+"}))))</f>
        <v/>
      </c>
      <c r="D428" s="1" t="str">
        <f>IF(COUNT($A428)=0,"",IF(B428="","--",IF(B428="3E","3E",LOOKUP(B428/D$2,{0,0.4,0.45,0.5,0.55,0.6,0.65,0.7,0.75,0.8,1},{0,2,2.25,2.5,2.75,3,3.25,3.5,3.75,4}))))</f>
        <v/>
      </c>
      <c r="E428" s="2" t="str">
        <f>IF(COUNT($A428)=0,"",IF($A428&lt;&gt;DRAFT!$B430,"ERR",IF(DRAFT!R430="3E","3E",IF(COUNT(DRAFT!N430,DRAFT!R430)&gt;0,DRAFT!S430,""))))</f>
        <v/>
      </c>
      <c r="F428" s="2" t="str">
        <f>IF(COUNT($A428)=0,"",IF(E428="3E","3E",IF(E428="","I",LOOKUP(E428/G$2,{0,0.4,0.45,0.5,0.55,0.6,0.65,0.7,0.75,0.8,1},{"F","D","C","C+","B-","B","B+","A-","A","A+"}))))</f>
        <v/>
      </c>
      <c r="G428" s="1" t="str">
        <f>IF(COUNT($A428)=0,"",IF(E428="","--",IF(E428="3E","3E",LOOKUP(E428/G$2,{0,0.4,0.45,0.5,0.55,0.6,0.65,0.7,0.75,0.8,1},{0,2,2.25,2.5,2.75,3,3.25,3.5,3.75,4}))))</f>
        <v/>
      </c>
      <c r="H428" s="2" t="str">
        <f>IF(COUNT($A428)=0,"",IF($A428&lt;&gt;DRAFT!$B430,"ERR",IF(DRAFT!AA430="3E","3E",IF(COUNT(DRAFT!W430,DRAFT!AA430)&gt;0,DRAFT!AB430,""))))</f>
        <v/>
      </c>
      <c r="I428" s="2" t="str">
        <f>IF(COUNT($A428)=0,"",IF(H428="3E","3E",IF(H428="","I",LOOKUP(H428/J$2,{0,0.4,0.45,0.5,0.55,0.6,0.65,0.7,0.75,0.8,1},{"F","D","C","C+","B-","B","B+","A-","A","A+"}))))</f>
        <v/>
      </c>
      <c r="J428" s="1" t="str">
        <f>IF(COUNT($A428)=0,"",IF(H428="","--",IF(H428="3E","3E",LOOKUP(H428/J$2,{0,0.4,0.45,0.5,0.55,0.6,0.65,0.7,0.75,0.8,1},{0,2,2.25,2.5,2.75,3,3.25,3.5,3.75,4}))))</f>
        <v/>
      </c>
      <c r="K428" s="2" t="str">
        <f>IF(COUNT($A428)=0,"",IF($A428&lt;&gt;DRAFT!$B430,"ERR",IF(DRAFT!AJ430="3E","3E",IF(COUNT(DRAFT!AF430,DRAFT!AJ430)&gt;0,DRAFT!AK430,""))))</f>
        <v/>
      </c>
      <c r="L428" s="2" t="str">
        <f>IF(COUNT($A428)=0,"",IF(K428="3E","3E",IF(K428="","I",LOOKUP(K428/M$2,{0,0.4,0.45,0.5,0.55,0.6,0.65,0.7,0.75,0.8,1},{"F","D","C","C+","B-","B","B+","A-","A","A+"}))))</f>
        <v/>
      </c>
      <c r="M428" s="1" t="str">
        <f>IF(COUNT($A428)=0,"",IF(K428="","--",IF(K428="3E","3E",LOOKUP(K428/M$2,{0,0.4,0.45,0.5,0.55,0.6,0.65,0.7,0.75,0.8,1},{0,2,2.25,2.5,2.75,3,3.25,3.5,3.75,4}))))</f>
        <v/>
      </c>
      <c r="N428" s="2" t="str">
        <f>IF(COUNT($A428)=0,"",IF($A428&lt;&gt;DRAFT!$B430,"ERR",IF(DRAFT!AS430="3E","3E",IF(COUNT(DRAFT!AO430,DRAFT!AS430)&gt;0,DRAFT!AT430,""))))</f>
        <v/>
      </c>
      <c r="O428" s="2" t="str">
        <f>IF(COUNT($A428)=0,"",IF(N428="3E","3E",IF(N428="","I",LOOKUP(N428/P$2,{0,0.4,0.45,0.5,0.55,0.6,0.65,0.7,0.75,0.8,1},{"F","D","C","C+","B-","B","B+","A-","A","A+"}))))</f>
        <v/>
      </c>
      <c r="P428" s="1" t="str">
        <f>IF(COUNT($A428)=0,"",IF(N428="","--",IF(N428="3E","3E",LOOKUP(N428/P$2,{0,0.4,0.45,0.5,0.55,0.6,0.65,0.7,0.75,0.8,1},{0,2,2.25,2.5,2.75,3,3.25,3.5,3.75,4}))))</f>
        <v/>
      </c>
      <c r="Q428" s="2" t="str">
        <f>IF(COUNT($A428)=0,"",IF($A428&lt;&gt;DRAFT!$B430,"ERR",IF(DRAFT!BB430="3E","3E",IF(COUNT(DRAFT!AX430,DRAFT!BB430)&gt;0,DRAFT!BC430,""))))</f>
        <v/>
      </c>
      <c r="R428" s="2" t="str">
        <f>IF(COUNT($A428)=0,"",IF(Q428="3E","3E",IF(Q428="","I",LOOKUP(Q428/S$2,{0,0.4,0.45,0.5,0.55,0.6,0.65,0.7,0.75,0.8,1},{"F","D","C","C+","B-","B","B+","A-","A","A+"}))))</f>
        <v/>
      </c>
      <c r="S428" s="1" t="str">
        <f>IF(COUNT($A428)=0,"",IF(Q428="","--",IF(Q428="3E","3E",LOOKUP(Q428/S$2,{0,0.4,0.45,0.5,0.55,0.6,0.65,0.7,0.75,0.8,1},{0,2,2.25,2.5,2.75,3,3.25,3.5,3.75,4}))))</f>
        <v/>
      </c>
      <c r="T428" s="2" t="str">
        <f>IF(COUNT($A428)=0,"",IF($A428&lt;&gt;DRAFT!$B430,"ERR",IF(DRAFT!BK430="3E","3E",IF(COUNT(DRAFT!BG430,DRAFT!BK430)&gt;0,DRAFT!BL430,""))))</f>
        <v/>
      </c>
      <c r="U428" s="2" t="str">
        <f>IF(COUNT($A428)=0,"",IF(T428="3E","3E",IF(T428="","I",LOOKUP(T428/V$2,{0,0.4,0.45,0.5,0.55,0.6,0.65,0.7,0.75,0.8,1},{"F","D","C","C+","B-","B","B+","A-","A","A+"}))))</f>
        <v/>
      </c>
      <c r="V428" s="1" t="str">
        <f>IF(COUNT($A428)=0,"",IF(T428="","--",IF(T428="3E","3E",LOOKUP(T428/V$2,{0,0.4,0.45,0.5,0.55,0.6,0.65,0.7,0.75,0.8,1},{0,2,2.25,2.5,2.75,3,3.25,3.5,3.75,4}))))</f>
        <v/>
      </c>
      <c r="W428" s="2" t="str">
        <f>IF(COUNT($A428)=0,"",IF($A428&lt;&gt;DRAFT!$B430,"ERR",IF(DRAFT!BT430="3E","3E",IF(COUNT(DRAFT!BP430,DRAFT!BT430)&gt;0,DRAFT!BU430,""))))</f>
        <v/>
      </c>
      <c r="X428" s="2" t="str">
        <f>IF(COUNT($A428)=0,"",IF(W428="3E","3E",IF(W428="","I",LOOKUP(W428/Y$2,{0,0.4,0.45,0.5,0.55,0.6,0.65,0.7,0.75,0.8,1},{"F","D","C","C+","B-","B","B+","A-","A","A+"}))))</f>
        <v/>
      </c>
      <c r="Y428" s="1" t="str">
        <f>IF(COUNT($A428)=0,"",IF(W428="","--",IF(W428="3E","3E",LOOKUP(W428/Y$2,{0,0.4,0.45,0.5,0.55,0.6,0.65,0.7,0.75,0.8,1},{0,2,2.25,2.5,2.75,3,3.25,3.5,3.75,4}))))</f>
        <v/>
      </c>
      <c r="Z428" s="2" t="str">
        <f>IF(COUNT($A428)=0,"",IF($A428&lt;&gt;DRAFT!$B430,"ERR",IF(DRAFT!CC430="3E","3E",IF(COUNT(DRAFT!BY430,DRAFT!CC430)&gt;0,DRAFT!CD430,""))))</f>
        <v/>
      </c>
      <c r="AA428" s="2" t="str">
        <f>IF(COUNT($A428)=0,"",IF(Z428="3E","3E",IF(Z428="","I",LOOKUP(Z428/AB$2,{0,0.4,0.45,0.5,0.55,0.6,0.65,0.7,0.75,0.8,1},{"F","D","C","C+","B-","B","B+","A-","A","A+"}))))</f>
        <v/>
      </c>
      <c r="AB428" s="1" t="str">
        <f>IF(COUNT($A428)=0,"",IF(Z428="","--",IF(Z428="3E","3E",LOOKUP(Z428/AB$2,{0,0.4,0.45,0.5,0.55,0.6,0.65,0.7,0.75,0.8,1},{0,2,2.25,2.5,2.75,3,3.25,3.5,3.75,4}))))</f>
        <v/>
      </c>
      <c r="AC428" s="2" t="str">
        <f>IF(COUNT($A428)=0,"",IF($A428&lt;&gt;DRAFT!$B430,"ERR",IF(DRAFT!CF430&gt;0,DRAFT!CF430,"")))</f>
        <v/>
      </c>
      <c r="AD428" s="2" t="str">
        <f>IF(COUNT($A428)=0,"",IF(AC428="3E","3E",IF(AC428="","I",LOOKUP(AC428/AE$2,{0,0.4,0.45,0.5,0.55,0.6,0.65,0.7,0.75,0.8,1},{"F","D","C","C+","B-","B","B+","A-","A","A+"}))))</f>
        <v/>
      </c>
      <c r="AE428" s="1" t="str">
        <f>IF(COUNT($A428)=0,"",IF(AC428="","--",IF(AC428="3E","3E",LOOKUP(AC428/AE$2,{0,0.4,0.45,0.5,0.55,0.6,0.65,0.7,0.75,0.8,1},{0,2,2.25,2.5,2.75,3,3.25,3.5,3.75,4}))))</f>
        <v/>
      </c>
      <c r="AF428" s="2" t="str">
        <f>IF(COUNT($A428)=0,"",IF($A428&lt;&gt;DRAFT!$B430,"ERR",IF(DRAFT!CI430&gt;0,DRAFT!CK430,"")))</f>
        <v/>
      </c>
      <c r="AG428" s="2" t="str">
        <f>IF(COUNT($A428)=0,"",IF(AF428="3E","3E",IF(AF428="","I",LOOKUP(AF428/AH$2,{0,0.4,0.45,0.5,0.55,0.6,0.65,0.7,0.75,0.8,1},{"F","D","C","C+","B-","B","B+","A-","A","A+"}))))</f>
        <v/>
      </c>
      <c r="AH428" s="1" t="str">
        <f>IF(COUNT($A428)=0,"",IF(AF428="","--",IF(AF428="3E","3E",LOOKUP(AF428/AH$2,{0,0.4,0.45,0.5,0.55,0.6,0.65,0.7,0.75,0.8,1},{0,2,2.25,2.5,2.75,3,3.25,3.5,3.75,4}))))</f>
        <v/>
      </c>
      <c r="AI428" s="2" t="str">
        <f>IF($A428&lt;&gt;DRAFT!$B430,"ERR",IF(OR(COUNT($A428)=0,COUNT(DRAFT!CL430:CN430,DRAFT!CP430:CR430)=0),"",CEILING(SUM(DRAFT!CO430,DRAFT!CS430,DRAFT!CT430),1)))</f>
        <v/>
      </c>
      <c r="AJ428" s="2" t="str">
        <f>IF(COUNT($A428)=0,"",IF(AI428="3E","3E",IF(AI428="","I",LOOKUP(AI428/AK$2,{0,0.4,0.45,0.5,0.55,0.6,0.65,0.7,0.75,0.8,1},{"F","D","C","C+","B-","B","B+","A-","A","A+"}))))</f>
        <v/>
      </c>
      <c r="AK428" s="1" t="str">
        <f>IF(COUNT($A428)=0,"",IF(AI428="","--",IF(AI428="3E","3E",LOOKUP(AI428/AK$2,{0,0.4,0.45,0.5,0.55,0.6,0.65,0.7,0.75,0.8,1},{0,2,2.25,2.5,2.75,3,3.25,3.5,3.75,4}))))</f>
        <v/>
      </c>
      <c r="AL428" s="4" t="str">
        <f>IF(OR(COUNT($A428)=0,COUNT(B428:AK428)=0),"",IF(COUNTIF(B428:AK428,"3E")&gt;0,"3E",IF(DRAFT!$A430="R",TRUNC(SUMPRODUCT(RGP,RCP)/TCP,3),TRUNC((SUMPRODUCT(--(IMDGP&gt;0)*IMDGP,IMCP)+CEILING(DRAFT!$DB430*42,0.25))/TCP,3))))</f>
        <v/>
      </c>
      <c r="AM428" s="2" t="str">
        <f>IF(OR(COUNT($A428)=0,COUNT(B428:AK428)=0),"",IF(COUNTIF(B428:AK428,"3E")&gt;0,"3E",IF(DRAFT!$A430="R",SUMPRODUCT(--(RGP&gt;=2),RCP),SUMPRODUCT(--(IMDGP&gt;0),--(IMGP=0),IMCP)+DRAFT!$DC430)))</f>
        <v/>
      </c>
      <c r="AN428" s="67" t="str">
        <f>IF(AL428="3E","3E",IF(COUNT($A428)=0,"",IF(COUNT(AI428)=0,"--",ROUND(((CEILING(DRAFT!$CV430*38,0.25)+CEILING(DRAFT!$CX430*38,0.25)+CEILING(DRAFT!$CZ430*42,0.25)+CEILING($AL428*42,0.25))/160),2))))</f>
        <v/>
      </c>
      <c r="AO428" s="2" t="str">
        <f>IF(AN428="3E","3E",IF(COUNT($A428)=0,"",IF(COUNT(AN428)=0,"I",LOOKUP(AN428,{0,2,2.25,2.5,2.75,3,3.25,3.5,3.75,4},{"F","D","C","C+","B-","B","B+","A-","A","A+"}))))</f>
        <v/>
      </c>
      <c r="AP428" s="2" t="str">
        <f>IF(AN428="3E","3E",IF(OR(COUNT(A428)=0,COUNT(AN428)=0),"",DRAFT!CW430+DRAFT!CY430+DRAFT!DA430+N(TABULATION!AM428)))</f>
        <v/>
      </c>
      <c r="AQ428" s="2" t="str">
        <f>IF(OR(COUNT($A428)=0,COUNT(B428:AK428)=0),"",IF(COUNTIF(B428:AM428,"3E")&gt;0,"3E",IF(AND(DRAFT!$A430="IM",OR($AL428&gt;DRAFT!$DB430,$AM428&gt;DRAFT!$DC430)),"IMPROVED",IF(AND(DRAFT!$A430="IM",$AL428&lt;=DRAFT!$DB430,$AM428&lt;=DRAFT!$DC430),"NOT IMPROVED",IF(AND(DRAFT!CU430="S",AH428&gt;=2,AK428&gt;=2,AN428&gt;=2.5,AP428&gt;=144),"PASS","FAIL")))))</f>
        <v/>
      </c>
      <c r="AR428" s="2" t="str">
        <f t="shared" si="12"/>
        <v/>
      </c>
      <c r="AS428" s="2" t="str">
        <f t="shared" si="13"/>
        <v/>
      </c>
    </row>
    <row r="429" spans="1:45" ht="18.95" customHeight="1" x14ac:dyDescent="0.25">
      <c r="A429" s="3" t="str">
        <f>IF(DRAFT!$B431="","",DRAFT!$B431)</f>
        <v/>
      </c>
      <c r="B429" s="2" t="str">
        <f>IF(COUNT($A429)=0,"",IF($A429&lt;&gt;DRAFT!$B431,"ERR",IF(DRAFT!I431="3E","3E",IF(COUNT(DRAFT!E431,DRAFT!I431)&gt;0,DRAFT!J431,""))))</f>
        <v/>
      </c>
      <c r="C429" s="2" t="str">
        <f>IF(COUNT($A429)=0,"",IF(B429="3E","3E",IF(B429="","I",LOOKUP(B429/D$2,{0,0.4,0.45,0.5,0.55,0.6,0.65,0.7,0.75,0.8,1},{"F","D","C","C+","B-","B","B+","A-","A","A+"}))))</f>
        <v/>
      </c>
      <c r="D429" s="1" t="str">
        <f>IF(COUNT($A429)=0,"",IF(B429="","--",IF(B429="3E","3E",LOOKUP(B429/D$2,{0,0.4,0.45,0.5,0.55,0.6,0.65,0.7,0.75,0.8,1},{0,2,2.25,2.5,2.75,3,3.25,3.5,3.75,4}))))</f>
        <v/>
      </c>
      <c r="E429" s="2" t="str">
        <f>IF(COUNT($A429)=0,"",IF($A429&lt;&gt;DRAFT!$B431,"ERR",IF(DRAFT!R431="3E","3E",IF(COUNT(DRAFT!N431,DRAFT!R431)&gt;0,DRAFT!S431,""))))</f>
        <v/>
      </c>
      <c r="F429" s="2" t="str">
        <f>IF(COUNT($A429)=0,"",IF(E429="3E","3E",IF(E429="","I",LOOKUP(E429/G$2,{0,0.4,0.45,0.5,0.55,0.6,0.65,0.7,0.75,0.8,1},{"F","D","C","C+","B-","B","B+","A-","A","A+"}))))</f>
        <v/>
      </c>
      <c r="G429" s="1" t="str">
        <f>IF(COUNT($A429)=0,"",IF(E429="","--",IF(E429="3E","3E",LOOKUP(E429/G$2,{0,0.4,0.45,0.5,0.55,0.6,0.65,0.7,0.75,0.8,1},{0,2,2.25,2.5,2.75,3,3.25,3.5,3.75,4}))))</f>
        <v/>
      </c>
      <c r="H429" s="2" t="str">
        <f>IF(COUNT($A429)=0,"",IF($A429&lt;&gt;DRAFT!$B431,"ERR",IF(DRAFT!AA431="3E","3E",IF(COUNT(DRAFT!W431,DRAFT!AA431)&gt;0,DRAFT!AB431,""))))</f>
        <v/>
      </c>
      <c r="I429" s="2" t="str">
        <f>IF(COUNT($A429)=0,"",IF(H429="3E","3E",IF(H429="","I",LOOKUP(H429/J$2,{0,0.4,0.45,0.5,0.55,0.6,0.65,0.7,0.75,0.8,1},{"F","D","C","C+","B-","B","B+","A-","A","A+"}))))</f>
        <v/>
      </c>
      <c r="J429" s="1" t="str">
        <f>IF(COUNT($A429)=0,"",IF(H429="","--",IF(H429="3E","3E",LOOKUP(H429/J$2,{0,0.4,0.45,0.5,0.55,0.6,0.65,0.7,0.75,0.8,1},{0,2,2.25,2.5,2.75,3,3.25,3.5,3.75,4}))))</f>
        <v/>
      </c>
      <c r="K429" s="2" t="str">
        <f>IF(COUNT($A429)=0,"",IF($A429&lt;&gt;DRAFT!$B431,"ERR",IF(DRAFT!AJ431="3E","3E",IF(COUNT(DRAFT!AF431,DRAFT!AJ431)&gt;0,DRAFT!AK431,""))))</f>
        <v/>
      </c>
      <c r="L429" s="2" t="str">
        <f>IF(COUNT($A429)=0,"",IF(K429="3E","3E",IF(K429="","I",LOOKUP(K429/M$2,{0,0.4,0.45,0.5,0.55,0.6,0.65,0.7,0.75,0.8,1},{"F","D","C","C+","B-","B","B+","A-","A","A+"}))))</f>
        <v/>
      </c>
      <c r="M429" s="1" t="str">
        <f>IF(COUNT($A429)=0,"",IF(K429="","--",IF(K429="3E","3E",LOOKUP(K429/M$2,{0,0.4,0.45,0.5,0.55,0.6,0.65,0.7,0.75,0.8,1},{0,2,2.25,2.5,2.75,3,3.25,3.5,3.75,4}))))</f>
        <v/>
      </c>
      <c r="N429" s="2" t="str">
        <f>IF(COUNT($A429)=0,"",IF($A429&lt;&gt;DRAFT!$B431,"ERR",IF(DRAFT!AS431="3E","3E",IF(COUNT(DRAFT!AO431,DRAFT!AS431)&gt;0,DRAFT!AT431,""))))</f>
        <v/>
      </c>
      <c r="O429" s="2" t="str">
        <f>IF(COUNT($A429)=0,"",IF(N429="3E","3E",IF(N429="","I",LOOKUP(N429/P$2,{0,0.4,0.45,0.5,0.55,0.6,0.65,0.7,0.75,0.8,1},{"F","D","C","C+","B-","B","B+","A-","A","A+"}))))</f>
        <v/>
      </c>
      <c r="P429" s="1" t="str">
        <f>IF(COUNT($A429)=0,"",IF(N429="","--",IF(N429="3E","3E",LOOKUP(N429/P$2,{0,0.4,0.45,0.5,0.55,0.6,0.65,0.7,0.75,0.8,1},{0,2,2.25,2.5,2.75,3,3.25,3.5,3.75,4}))))</f>
        <v/>
      </c>
      <c r="Q429" s="2" t="str">
        <f>IF(COUNT($A429)=0,"",IF($A429&lt;&gt;DRAFT!$B431,"ERR",IF(DRAFT!BB431="3E","3E",IF(COUNT(DRAFT!AX431,DRAFT!BB431)&gt;0,DRAFT!BC431,""))))</f>
        <v/>
      </c>
      <c r="R429" s="2" t="str">
        <f>IF(COUNT($A429)=0,"",IF(Q429="3E","3E",IF(Q429="","I",LOOKUP(Q429/S$2,{0,0.4,0.45,0.5,0.55,0.6,0.65,0.7,0.75,0.8,1},{"F","D","C","C+","B-","B","B+","A-","A","A+"}))))</f>
        <v/>
      </c>
      <c r="S429" s="1" t="str">
        <f>IF(COUNT($A429)=0,"",IF(Q429="","--",IF(Q429="3E","3E",LOOKUP(Q429/S$2,{0,0.4,0.45,0.5,0.55,0.6,0.65,0.7,0.75,0.8,1},{0,2,2.25,2.5,2.75,3,3.25,3.5,3.75,4}))))</f>
        <v/>
      </c>
      <c r="T429" s="2" t="str">
        <f>IF(COUNT($A429)=0,"",IF($A429&lt;&gt;DRAFT!$B431,"ERR",IF(DRAFT!BK431="3E","3E",IF(COUNT(DRAFT!BG431,DRAFT!BK431)&gt;0,DRAFT!BL431,""))))</f>
        <v/>
      </c>
      <c r="U429" s="2" t="str">
        <f>IF(COUNT($A429)=0,"",IF(T429="3E","3E",IF(T429="","I",LOOKUP(T429/V$2,{0,0.4,0.45,0.5,0.55,0.6,0.65,0.7,0.75,0.8,1},{"F","D","C","C+","B-","B","B+","A-","A","A+"}))))</f>
        <v/>
      </c>
      <c r="V429" s="1" t="str">
        <f>IF(COUNT($A429)=0,"",IF(T429="","--",IF(T429="3E","3E",LOOKUP(T429/V$2,{0,0.4,0.45,0.5,0.55,0.6,0.65,0.7,0.75,0.8,1},{0,2,2.25,2.5,2.75,3,3.25,3.5,3.75,4}))))</f>
        <v/>
      </c>
      <c r="W429" s="2" t="str">
        <f>IF(COUNT($A429)=0,"",IF($A429&lt;&gt;DRAFT!$B431,"ERR",IF(DRAFT!BT431="3E","3E",IF(COUNT(DRAFT!BP431,DRAFT!BT431)&gt;0,DRAFT!BU431,""))))</f>
        <v/>
      </c>
      <c r="X429" s="2" t="str">
        <f>IF(COUNT($A429)=0,"",IF(W429="3E","3E",IF(W429="","I",LOOKUP(W429/Y$2,{0,0.4,0.45,0.5,0.55,0.6,0.65,0.7,0.75,0.8,1},{"F","D","C","C+","B-","B","B+","A-","A","A+"}))))</f>
        <v/>
      </c>
      <c r="Y429" s="1" t="str">
        <f>IF(COUNT($A429)=0,"",IF(W429="","--",IF(W429="3E","3E",LOOKUP(W429/Y$2,{0,0.4,0.45,0.5,0.55,0.6,0.65,0.7,0.75,0.8,1},{0,2,2.25,2.5,2.75,3,3.25,3.5,3.75,4}))))</f>
        <v/>
      </c>
      <c r="Z429" s="2" t="str">
        <f>IF(COUNT($A429)=0,"",IF($A429&lt;&gt;DRAFT!$B431,"ERR",IF(DRAFT!CC431="3E","3E",IF(COUNT(DRAFT!BY431,DRAFT!CC431)&gt;0,DRAFT!CD431,""))))</f>
        <v/>
      </c>
      <c r="AA429" s="2" t="str">
        <f>IF(COUNT($A429)=0,"",IF(Z429="3E","3E",IF(Z429="","I",LOOKUP(Z429/AB$2,{0,0.4,0.45,0.5,0.55,0.6,0.65,0.7,0.75,0.8,1},{"F","D","C","C+","B-","B","B+","A-","A","A+"}))))</f>
        <v/>
      </c>
      <c r="AB429" s="1" t="str">
        <f>IF(COUNT($A429)=0,"",IF(Z429="","--",IF(Z429="3E","3E",LOOKUP(Z429/AB$2,{0,0.4,0.45,0.5,0.55,0.6,0.65,0.7,0.75,0.8,1},{0,2,2.25,2.5,2.75,3,3.25,3.5,3.75,4}))))</f>
        <v/>
      </c>
      <c r="AC429" s="2" t="str">
        <f>IF(COUNT($A429)=0,"",IF($A429&lt;&gt;DRAFT!$B431,"ERR",IF(DRAFT!CF431&gt;0,DRAFT!CF431,"")))</f>
        <v/>
      </c>
      <c r="AD429" s="2" t="str">
        <f>IF(COUNT($A429)=0,"",IF(AC429="3E","3E",IF(AC429="","I",LOOKUP(AC429/AE$2,{0,0.4,0.45,0.5,0.55,0.6,0.65,0.7,0.75,0.8,1},{"F","D","C","C+","B-","B","B+","A-","A","A+"}))))</f>
        <v/>
      </c>
      <c r="AE429" s="1" t="str">
        <f>IF(COUNT($A429)=0,"",IF(AC429="","--",IF(AC429="3E","3E",LOOKUP(AC429/AE$2,{0,0.4,0.45,0.5,0.55,0.6,0.65,0.7,0.75,0.8,1},{0,2,2.25,2.5,2.75,3,3.25,3.5,3.75,4}))))</f>
        <v/>
      </c>
      <c r="AF429" s="2" t="str">
        <f>IF(COUNT($A429)=0,"",IF($A429&lt;&gt;DRAFT!$B431,"ERR",IF(DRAFT!CI431&gt;0,DRAFT!CK431,"")))</f>
        <v/>
      </c>
      <c r="AG429" s="2" t="str">
        <f>IF(COUNT($A429)=0,"",IF(AF429="3E","3E",IF(AF429="","I",LOOKUP(AF429/AH$2,{0,0.4,0.45,0.5,0.55,0.6,0.65,0.7,0.75,0.8,1},{"F","D","C","C+","B-","B","B+","A-","A","A+"}))))</f>
        <v/>
      </c>
      <c r="AH429" s="1" t="str">
        <f>IF(COUNT($A429)=0,"",IF(AF429="","--",IF(AF429="3E","3E",LOOKUP(AF429/AH$2,{0,0.4,0.45,0.5,0.55,0.6,0.65,0.7,0.75,0.8,1},{0,2,2.25,2.5,2.75,3,3.25,3.5,3.75,4}))))</f>
        <v/>
      </c>
      <c r="AI429" s="2" t="str">
        <f>IF($A429&lt;&gt;DRAFT!$B431,"ERR",IF(OR(COUNT($A429)=0,COUNT(DRAFT!CL431:CN431,DRAFT!CP431:CR431)=0),"",CEILING(SUM(DRAFT!CO431,DRAFT!CS431,DRAFT!CT431),1)))</f>
        <v/>
      </c>
      <c r="AJ429" s="2" t="str">
        <f>IF(COUNT($A429)=0,"",IF(AI429="3E","3E",IF(AI429="","I",LOOKUP(AI429/AK$2,{0,0.4,0.45,0.5,0.55,0.6,0.65,0.7,0.75,0.8,1},{"F","D","C","C+","B-","B","B+","A-","A","A+"}))))</f>
        <v/>
      </c>
      <c r="AK429" s="1" t="str">
        <f>IF(COUNT($A429)=0,"",IF(AI429="","--",IF(AI429="3E","3E",LOOKUP(AI429/AK$2,{0,0.4,0.45,0.5,0.55,0.6,0.65,0.7,0.75,0.8,1},{0,2,2.25,2.5,2.75,3,3.25,3.5,3.75,4}))))</f>
        <v/>
      </c>
      <c r="AL429" s="4" t="str">
        <f>IF(OR(COUNT($A429)=0,COUNT(B429:AK429)=0),"",IF(COUNTIF(B429:AK429,"3E")&gt;0,"3E",IF(DRAFT!$A431="R",TRUNC(SUMPRODUCT(RGP,RCP)/TCP,3),TRUNC((SUMPRODUCT(--(IMDGP&gt;0)*IMDGP,IMCP)+CEILING(DRAFT!$DB431*42,0.25))/TCP,3))))</f>
        <v/>
      </c>
      <c r="AM429" s="2" t="str">
        <f>IF(OR(COUNT($A429)=0,COUNT(B429:AK429)=0),"",IF(COUNTIF(B429:AK429,"3E")&gt;0,"3E",IF(DRAFT!$A431="R",SUMPRODUCT(--(RGP&gt;=2),RCP),SUMPRODUCT(--(IMDGP&gt;0),--(IMGP=0),IMCP)+DRAFT!$DC431)))</f>
        <v/>
      </c>
      <c r="AN429" s="67" t="str">
        <f>IF(AL429="3E","3E",IF(COUNT($A429)=0,"",IF(COUNT(AI429)=0,"--",ROUND(((CEILING(DRAFT!$CV431*38,0.25)+CEILING(DRAFT!$CX431*38,0.25)+CEILING(DRAFT!$CZ431*42,0.25)+CEILING($AL429*42,0.25))/160),2))))</f>
        <v/>
      </c>
      <c r="AO429" s="2" t="str">
        <f>IF(AN429="3E","3E",IF(COUNT($A429)=0,"",IF(COUNT(AN429)=0,"I",LOOKUP(AN429,{0,2,2.25,2.5,2.75,3,3.25,3.5,3.75,4},{"F","D","C","C+","B-","B","B+","A-","A","A+"}))))</f>
        <v/>
      </c>
      <c r="AP429" s="2" t="str">
        <f>IF(AN429="3E","3E",IF(OR(COUNT(A429)=0,COUNT(AN429)=0),"",DRAFT!CW431+DRAFT!CY431+DRAFT!DA431+N(TABULATION!AM429)))</f>
        <v/>
      </c>
      <c r="AQ429" s="2" t="str">
        <f>IF(OR(COUNT($A429)=0,COUNT(B429:AK429)=0),"",IF(COUNTIF(B429:AM429,"3E")&gt;0,"3E",IF(AND(DRAFT!$A431="IM",OR($AL429&gt;DRAFT!$DB431,$AM429&gt;DRAFT!$DC431)),"IMPROVED",IF(AND(DRAFT!$A431="IM",$AL429&lt;=DRAFT!$DB431,$AM429&lt;=DRAFT!$DC431),"NOT IMPROVED",IF(AND(DRAFT!CU431="S",AH429&gt;=2,AK429&gt;=2,AN429&gt;=2.5,AP429&gt;=144),"PASS","FAIL")))))</f>
        <v/>
      </c>
      <c r="AR429" s="2" t="str">
        <f t="shared" si="12"/>
        <v/>
      </c>
      <c r="AS429" s="2" t="str">
        <f t="shared" si="13"/>
        <v/>
      </c>
    </row>
    <row r="430" spans="1:45" ht="18.95" customHeight="1" x14ac:dyDescent="0.25">
      <c r="A430" s="3" t="str">
        <f>IF(DRAFT!$B432="","",DRAFT!$B432)</f>
        <v/>
      </c>
      <c r="B430" s="2" t="str">
        <f>IF(COUNT($A430)=0,"",IF($A430&lt;&gt;DRAFT!$B432,"ERR",IF(DRAFT!I432="3E","3E",IF(COUNT(DRAFT!E432,DRAFT!I432)&gt;0,DRAFT!J432,""))))</f>
        <v/>
      </c>
      <c r="C430" s="2" t="str">
        <f>IF(COUNT($A430)=0,"",IF(B430="3E","3E",IF(B430="","I",LOOKUP(B430/D$2,{0,0.4,0.45,0.5,0.55,0.6,0.65,0.7,0.75,0.8,1},{"F","D","C","C+","B-","B","B+","A-","A","A+"}))))</f>
        <v/>
      </c>
      <c r="D430" s="1" t="str">
        <f>IF(COUNT($A430)=0,"",IF(B430="","--",IF(B430="3E","3E",LOOKUP(B430/D$2,{0,0.4,0.45,0.5,0.55,0.6,0.65,0.7,0.75,0.8,1},{0,2,2.25,2.5,2.75,3,3.25,3.5,3.75,4}))))</f>
        <v/>
      </c>
      <c r="E430" s="2" t="str">
        <f>IF(COUNT($A430)=0,"",IF($A430&lt;&gt;DRAFT!$B432,"ERR",IF(DRAFT!R432="3E","3E",IF(COUNT(DRAFT!N432,DRAFT!R432)&gt;0,DRAFT!S432,""))))</f>
        <v/>
      </c>
      <c r="F430" s="2" t="str">
        <f>IF(COUNT($A430)=0,"",IF(E430="3E","3E",IF(E430="","I",LOOKUP(E430/G$2,{0,0.4,0.45,0.5,0.55,0.6,0.65,0.7,0.75,0.8,1},{"F","D","C","C+","B-","B","B+","A-","A","A+"}))))</f>
        <v/>
      </c>
      <c r="G430" s="1" t="str">
        <f>IF(COUNT($A430)=0,"",IF(E430="","--",IF(E430="3E","3E",LOOKUP(E430/G$2,{0,0.4,0.45,0.5,0.55,0.6,0.65,0.7,0.75,0.8,1},{0,2,2.25,2.5,2.75,3,3.25,3.5,3.75,4}))))</f>
        <v/>
      </c>
      <c r="H430" s="2" t="str">
        <f>IF(COUNT($A430)=0,"",IF($A430&lt;&gt;DRAFT!$B432,"ERR",IF(DRAFT!AA432="3E","3E",IF(COUNT(DRAFT!W432,DRAFT!AA432)&gt;0,DRAFT!AB432,""))))</f>
        <v/>
      </c>
      <c r="I430" s="2" t="str">
        <f>IF(COUNT($A430)=0,"",IF(H430="3E","3E",IF(H430="","I",LOOKUP(H430/J$2,{0,0.4,0.45,0.5,0.55,0.6,0.65,0.7,0.75,0.8,1},{"F","D","C","C+","B-","B","B+","A-","A","A+"}))))</f>
        <v/>
      </c>
      <c r="J430" s="1" t="str">
        <f>IF(COUNT($A430)=0,"",IF(H430="","--",IF(H430="3E","3E",LOOKUP(H430/J$2,{0,0.4,0.45,0.5,0.55,0.6,0.65,0.7,0.75,0.8,1},{0,2,2.25,2.5,2.75,3,3.25,3.5,3.75,4}))))</f>
        <v/>
      </c>
      <c r="K430" s="2" t="str">
        <f>IF(COUNT($A430)=0,"",IF($A430&lt;&gt;DRAFT!$B432,"ERR",IF(DRAFT!AJ432="3E","3E",IF(COUNT(DRAFT!AF432,DRAFT!AJ432)&gt;0,DRAFT!AK432,""))))</f>
        <v/>
      </c>
      <c r="L430" s="2" t="str">
        <f>IF(COUNT($A430)=0,"",IF(K430="3E","3E",IF(K430="","I",LOOKUP(K430/M$2,{0,0.4,0.45,0.5,0.55,0.6,0.65,0.7,0.75,0.8,1},{"F","D","C","C+","B-","B","B+","A-","A","A+"}))))</f>
        <v/>
      </c>
      <c r="M430" s="1" t="str">
        <f>IF(COUNT($A430)=0,"",IF(K430="","--",IF(K430="3E","3E",LOOKUP(K430/M$2,{0,0.4,0.45,0.5,0.55,0.6,0.65,0.7,0.75,0.8,1},{0,2,2.25,2.5,2.75,3,3.25,3.5,3.75,4}))))</f>
        <v/>
      </c>
      <c r="N430" s="2" t="str">
        <f>IF(COUNT($A430)=0,"",IF($A430&lt;&gt;DRAFT!$B432,"ERR",IF(DRAFT!AS432="3E","3E",IF(COUNT(DRAFT!AO432,DRAFT!AS432)&gt;0,DRAFT!AT432,""))))</f>
        <v/>
      </c>
      <c r="O430" s="2" t="str">
        <f>IF(COUNT($A430)=0,"",IF(N430="3E","3E",IF(N430="","I",LOOKUP(N430/P$2,{0,0.4,0.45,0.5,0.55,0.6,0.65,0.7,0.75,0.8,1},{"F","D","C","C+","B-","B","B+","A-","A","A+"}))))</f>
        <v/>
      </c>
      <c r="P430" s="1" t="str">
        <f>IF(COUNT($A430)=0,"",IF(N430="","--",IF(N430="3E","3E",LOOKUP(N430/P$2,{0,0.4,0.45,0.5,0.55,0.6,0.65,0.7,0.75,0.8,1},{0,2,2.25,2.5,2.75,3,3.25,3.5,3.75,4}))))</f>
        <v/>
      </c>
      <c r="Q430" s="2" t="str">
        <f>IF(COUNT($A430)=0,"",IF($A430&lt;&gt;DRAFT!$B432,"ERR",IF(DRAFT!BB432="3E","3E",IF(COUNT(DRAFT!AX432,DRAFT!BB432)&gt;0,DRAFT!BC432,""))))</f>
        <v/>
      </c>
      <c r="R430" s="2" t="str">
        <f>IF(COUNT($A430)=0,"",IF(Q430="3E","3E",IF(Q430="","I",LOOKUP(Q430/S$2,{0,0.4,0.45,0.5,0.55,0.6,0.65,0.7,0.75,0.8,1},{"F","D","C","C+","B-","B","B+","A-","A","A+"}))))</f>
        <v/>
      </c>
      <c r="S430" s="1" t="str">
        <f>IF(COUNT($A430)=0,"",IF(Q430="","--",IF(Q430="3E","3E",LOOKUP(Q430/S$2,{0,0.4,0.45,0.5,0.55,0.6,0.65,0.7,0.75,0.8,1},{0,2,2.25,2.5,2.75,3,3.25,3.5,3.75,4}))))</f>
        <v/>
      </c>
      <c r="T430" s="2" t="str">
        <f>IF(COUNT($A430)=0,"",IF($A430&lt;&gt;DRAFT!$B432,"ERR",IF(DRAFT!BK432="3E","3E",IF(COUNT(DRAFT!BG432,DRAFT!BK432)&gt;0,DRAFT!BL432,""))))</f>
        <v/>
      </c>
      <c r="U430" s="2" t="str">
        <f>IF(COUNT($A430)=0,"",IF(T430="3E","3E",IF(T430="","I",LOOKUP(T430/V$2,{0,0.4,0.45,0.5,0.55,0.6,0.65,0.7,0.75,0.8,1},{"F","D","C","C+","B-","B","B+","A-","A","A+"}))))</f>
        <v/>
      </c>
      <c r="V430" s="1" t="str">
        <f>IF(COUNT($A430)=0,"",IF(T430="","--",IF(T430="3E","3E",LOOKUP(T430/V$2,{0,0.4,0.45,0.5,0.55,0.6,0.65,0.7,0.75,0.8,1},{0,2,2.25,2.5,2.75,3,3.25,3.5,3.75,4}))))</f>
        <v/>
      </c>
      <c r="W430" s="2" t="str">
        <f>IF(COUNT($A430)=0,"",IF($A430&lt;&gt;DRAFT!$B432,"ERR",IF(DRAFT!BT432="3E","3E",IF(COUNT(DRAFT!BP432,DRAFT!BT432)&gt;0,DRAFT!BU432,""))))</f>
        <v/>
      </c>
      <c r="X430" s="2" t="str">
        <f>IF(COUNT($A430)=0,"",IF(W430="3E","3E",IF(W430="","I",LOOKUP(W430/Y$2,{0,0.4,0.45,0.5,0.55,0.6,0.65,0.7,0.75,0.8,1},{"F","D","C","C+","B-","B","B+","A-","A","A+"}))))</f>
        <v/>
      </c>
      <c r="Y430" s="1" t="str">
        <f>IF(COUNT($A430)=0,"",IF(W430="","--",IF(W430="3E","3E",LOOKUP(W430/Y$2,{0,0.4,0.45,0.5,0.55,0.6,0.65,0.7,0.75,0.8,1},{0,2,2.25,2.5,2.75,3,3.25,3.5,3.75,4}))))</f>
        <v/>
      </c>
      <c r="Z430" s="2" t="str">
        <f>IF(COUNT($A430)=0,"",IF($A430&lt;&gt;DRAFT!$B432,"ERR",IF(DRAFT!CC432="3E","3E",IF(COUNT(DRAFT!BY432,DRAFT!CC432)&gt;0,DRAFT!CD432,""))))</f>
        <v/>
      </c>
      <c r="AA430" s="2" t="str">
        <f>IF(COUNT($A430)=0,"",IF(Z430="3E","3E",IF(Z430="","I",LOOKUP(Z430/AB$2,{0,0.4,0.45,0.5,0.55,0.6,0.65,0.7,0.75,0.8,1},{"F","D","C","C+","B-","B","B+","A-","A","A+"}))))</f>
        <v/>
      </c>
      <c r="AB430" s="1" t="str">
        <f>IF(COUNT($A430)=0,"",IF(Z430="","--",IF(Z430="3E","3E",LOOKUP(Z430/AB$2,{0,0.4,0.45,0.5,0.55,0.6,0.65,0.7,0.75,0.8,1},{0,2,2.25,2.5,2.75,3,3.25,3.5,3.75,4}))))</f>
        <v/>
      </c>
      <c r="AC430" s="2" t="str">
        <f>IF(COUNT($A430)=0,"",IF($A430&lt;&gt;DRAFT!$B432,"ERR",IF(DRAFT!CF432&gt;0,DRAFT!CF432,"")))</f>
        <v/>
      </c>
      <c r="AD430" s="2" t="str">
        <f>IF(COUNT($A430)=0,"",IF(AC430="3E","3E",IF(AC430="","I",LOOKUP(AC430/AE$2,{0,0.4,0.45,0.5,0.55,0.6,0.65,0.7,0.75,0.8,1},{"F","D","C","C+","B-","B","B+","A-","A","A+"}))))</f>
        <v/>
      </c>
      <c r="AE430" s="1" t="str">
        <f>IF(COUNT($A430)=0,"",IF(AC430="","--",IF(AC430="3E","3E",LOOKUP(AC430/AE$2,{0,0.4,0.45,0.5,0.55,0.6,0.65,0.7,0.75,0.8,1},{0,2,2.25,2.5,2.75,3,3.25,3.5,3.75,4}))))</f>
        <v/>
      </c>
      <c r="AF430" s="2" t="str">
        <f>IF(COUNT($A430)=0,"",IF($A430&lt;&gt;DRAFT!$B432,"ERR",IF(DRAFT!CI432&gt;0,DRAFT!CK432,"")))</f>
        <v/>
      </c>
      <c r="AG430" s="2" t="str">
        <f>IF(COUNT($A430)=0,"",IF(AF430="3E","3E",IF(AF430="","I",LOOKUP(AF430/AH$2,{0,0.4,0.45,0.5,0.55,0.6,0.65,0.7,0.75,0.8,1},{"F","D","C","C+","B-","B","B+","A-","A","A+"}))))</f>
        <v/>
      </c>
      <c r="AH430" s="1" t="str">
        <f>IF(COUNT($A430)=0,"",IF(AF430="","--",IF(AF430="3E","3E",LOOKUP(AF430/AH$2,{0,0.4,0.45,0.5,0.55,0.6,0.65,0.7,0.75,0.8,1},{0,2,2.25,2.5,2.75,3,3.25,3.5,3.75,4}))))</f>
        <v/>
      </c>
      <c r="AI430" s="2" t="str">
        <f>IF($A430&lt;&gt;DRAFT!$B432,"ERR",IF(OR(COUNT($A430)=0,COUNT(DRAFT!CL432:CN432,DRAFT!CP432:CR432)=0),"",CEILING(SUM(DRAFT!CO432,DRAFT!CS432,DRAFT!CT432),1)))</f>
        <v/>
      </c>
      <c r="AJ430" s="2" t="str">
        <f>IF(COUNT($A430)=0,"",IF(AI430="3E","3E",IF(AI430="","I",LOOKUP(AI430/AK$2,{0,0.4,0.45,0.5,0.55,0.6,0.65,0.7,0.75,0.8,1},{"F","D","C","C+","B-","B","B+","A-","A","A+"}))))</f>
        <v/>
      </c>
      <c r="AK430" s="1" t="str">
        <f>IF(COUNT($A430)=0,"",IF(AI430="","--",IF(AI430="3E","3E",LOOKUP(AI430/AK$2,{0,0.4,0.45,0.5,0.55,0.6,0.65,0.7,0.75,0.8,1},{0,2,2.25,2.5,2.75,3,3.25,3.5,3.75,4}))))</f>
        <v/>
      </c>
      <c r="AL430" s="4" t="str">
        <f>IF(OR(COUNT($A430)=0,COUNT(B430:AK430)=0),"",IF(COUNTIF(B430:AK430,"3E")&gt;0,"3E",IF(DRAFT!$A432="R",TRUNC(SUMPRODUCT(RGP,RCP)/TCP,3),TRUNC((SUMPRODUCT(--(IMDGP&gt;0)*IMDGP,IMCP)+CEILING(DRAFT!$DB432*42,0.25))/TCP,3))))</f>
        <v/>
      </c>
      <c r="AM430" s="2" t="str">
        <f>IF(OR(COUNT($A430)=0,COUNT(B430:AK430)=0),"",IF(COUNTIF(B430:AK430,"3E")&gt;0,"3E",IF(DRAFT!$A432="R",SUMPRODUCT(--(RGP&gt;=2),RCP),SUMPRODUCT(--(IMDGP&gt;0),--(IMGP=0),IMCP)+DRAFT!$DC432)))</f>
        <v/>
      </c>
      <c r="AN430" s="67" t="str">
        <f>IF(AL430="3E","3E",IF(COUNT($A430)=0,"",IF(COUNT(AI430)=0,"--",ROUND(((CEILING(DRAFT!$CV432*38,0.25)+CEILING(DRAFT!$CX432*38,0.25)+CEILING(DRAFT!$CZ432*42,0.25)+CEILING($AL430*42,0.25))/160),2))))</f>
        <v/>
      </c>
      <c r="AO430" s="2" t="str">
        <f>IF(AN430="3E","3E",IF(COUNT($A430)=0,"",IF(COUNT(AN430)=0,"I",LOOKUP(AN430,{0,2,2.25,2.5,2.75,3,3.25,3.5,3.75,4},{"F","D","C","C+","B-","B","B+","A-","A","A+"}))))</f>
        <v/>
      </c>
      <c r="AP430" s="2" t="str">
        <f>IF(AN430="3E","3E",IF(OR(COUNT(A430)=0,COUNT(AN430)=0),"",DRAFT!CW432+DRAFT!CY432+DRAFT!DA432+N(TABULATION!AM430)))</f>
        <v/>
      </c>
      <c r="AQ430" s="2" t="str">
        <f>IF(OR(COUNT($A430)=0,COUNT(B430:AK430)=0),"",IF(COUNTIF(B430:AM430,"3E")&gt;0,"3E",IF(AND(DRAFT!$A432="IM",OR($AL430&gt;DRAFT!$DB432,$AM430&gt;DRAFT!$DC432)),"IMPROVED",IF(AND(DRAFT!$A432="IM",$AL430&lt;=DRAFT!$DB432,$AM430&lt;=DRAFT!$DC432),"NOT IMPROVED",IF(AND(DRAFT!CU432="S",AH430&gt;=2,AK430&gt;=2,AN430&gt;=2.5,AP430&gt;=144),"PASS","FAIL")))))</f>
        <v/>
      </c>
      <c r="AR430" s="2" t="str">
        <f t="shared" si="12"/>
        <v/>
      </c>
      <c r="AS430" s="2" t="str">
        <f t="shared" si="13"/>
        <v/>
      </c>
    </row>
    <row r="431" spans="1:45" ht="18.95" customHeight="1" x14ac:dyDescent="0.25">
      <c r="A431" s="3" t="str">
        <f>IF(DRAFT!$B433="","",DRAFT!$B433)</f>
        <v/>
      </c>
      <c r="B431" s="2" t="str">
        <f>IF(COUNT($A431)=0,"",IF($A431&lt;&gt;DRAFT!$B433,"ERR",IF(DRAFT!I433="3E","3E",IF(COUNT(DRAFT!E433,DRAFT!I433)&gt;0,DRAFT!J433,""))))</f>
        <v/>
      </c>
      <c r="C431" s="2" t="str">
        <f>IF(COUNT($A431)=0,"",IF(B431="3E","3E",IF(B431="","I",LOOKUP(B431/D$2,{0,0.4,0.45,0.5,0.55,0.6,0.65,0.7,0.75,0.8,1},{"F","D","C","C+","B-","B","B+","A-","A","A+"}))))</f>
        <v/>
      </c>
      <c r="D431" s="1" t="str">
        <f>IF(COUNT($A431)=0,"",IF(B431="","--",IF(B431="3E","3E",LOOKUP(B431/D$2,{0,0.4,0.45,0.5,0.55,0.6,0.65,0.7,0.75,0.8,1},{0,2,2.25,2.5,2.75,3,3.25,3.5,3.75,4}))))</f>
        <v/>
      </c>
      <c r="E431" s="2" t="str">
        <f>IF(COUNT($A431)=0,"",IF($A431&lt;&gt;DRAFT!$B433,"ERR",IF(DRAFT!R433="3E","3E",IF(COUNT(DRAFT!N433,DRAFT!R433)&gt;0,DRAFT!S433,""))))</f>
        <v/>
      </c>
      <c r="F431" s="2" t="str">
        <f>IF(COUNT($A431)=0,"",IF(E431="3E","3E",IF(E431="","I",LOOKUP(E431/G$2,{0,0.4,0.45,0.5,0.55,0.6,0.65,0.7,0.75,0.8,1},{"F","D","C","C+","B-","B","B+","A-","A","A+"}))))</f>
        <v/>
      </c>
      <c r="G431" s="1" t="str">
        <f>IF(COUNT($A431)=0,"",IF(E431="","--",IF(E431="3E","3E",LOOKUP(E431/G$2,{0,0.4,0.45,0.5,0.55,0.6,0.65,0.7,0.75,0.8,1},{0,2,2.25,2.5,2.75,3,3.25,3.5,3.75,4}))))</f>
        <v/>
      </c>
      <c r="H431" s="2" t="str">
        <f>IF(COUNT($A431)=0,"",IF($A431&lt;&gt;DRAFT!$B433,"ERR",IF(DRAFT!AA433="3E","3E",IF(COUNT(DRAFT!W433,DRAFT!AA433)&gt;0,DRAFT!AB433,""))))</f>
        <v/>
      </c>
      <c r="I431" s="2" t="str">
        <f>IF(COUNT($A431)=0,"",IF(H431="3E","3E",IF(H431="","I",LOOKUP(H431/J$2,{0,0.4,0.45,0.5,0.55,0.6,0.65,0.7,0.75,0.8,1},{"F","D","C","C+","B-","B","B+","A-","A","A+"}))))</f>
        <v/>
      </c>
      <c r="J431" s="1" t="str">
        <f>IF(COUNT($A431)=0,"",IF(H431="","--",IF(H431="3E","3E",LOOKUP(H431/J$2,{0,0.4,0.45,0.5,0.55,0.6,0.65,0.7,0.75,0.8,1},{0,2,2.25,2.5,2.75,3,3.25,3.5,3.75,4}))))</f>
        <v/>
      </c>
      <c r="K431" s="2" t="str">
        <f>IF(COUNT($A431)=0,"",IF($A431&lt;&gt;DRAFT!$B433,"ERR",IF(DRAFT!AJ433="3E","3E",IF(COUNT(DRAFT!AF433,DRAFT!AJ433)&gt;0,DRAFT!AK433,""))))</f>
        <v/>
      </c>
      <c r="L431" s="2" t="str">
        <f>IF(COUNT($A431)=0,"",IF(K431="3E","3E",IF(K431="","I",LOOKUP(K431/M$2,{0,0.4,0.45,0.5,0.55,0.6,0.65,0.7,0.75,0.8,1},{"F","D","C","C+","B-","B","B+","A-","A","A+"}))))</f>
        <v/>
      </c>
      <c r="M431" s="1" t="str">
        <f>IF(COUNT($A431)=0,"",IF(K431="","--",IF(K431="3E","3E",LOOKUP(K431/M$2,{0,0.4,0.45,0.5,0.55,0.6,0.65,0.7,0.75,0.8,1},{0,2,2.25,2.5,2.75,3,3.25,3.5,3.75,4}))))</f>
        <v/>
      </c>
      <c r="N431" s="2" t="str">
        <f>IF(COUNT($A431)=0,"",IF($A431&lt;&gt;DRAFT!$B433,"ERR",IF(DRAFT!AS433="3E","3E",IF(COUNT(DRAFT!AO433,DRAFT!AS433)&gt;0,DRAFT!AT433,""))))</f>
        <v/>
      </c>
      <c r="O431" s="2" t="str">
        <f>IF(COUNT($A431)=0,"",IF(N431="3E","3E",IF(N431="","I",LOOKUP(N431/P$2,{0,0.4,0.45,0.5,0.55,0.6,0.65,0.7,0.75,0.8,1},{"F","D","C","C+","B-","B","B+","A-","A","A+"}))))</f>
        <v/>
      </c>
      <c r="P431" s="1" t="str">
        <f>IF(COUNT($A431)=0,"",IF(N431="","--",IF(N431="3E","3E",LOOKUP(N431/P$2,{0,0.4,0.45,0.5,0.55,0.6,0.65,0.7,0.75,0.8,1},{0,2,2.25,2.5,2.75,3,3.25,3.5,3.75,4}))))</f>
        <v/>
      </c>
      <c r="Q431" s="2" t="str">
        <f>IF(COUNT($A431)=0,"",IF($A431&lt;&gt;DRAFT!$B433,"ERR",IF(DRAFT!BB433="3E","3E",IF(COUNT(DRAFT!AX433,DRAFT!BB433)&gt;0,DRAFT!BC433,""))))</f>
        <v/>
      </c>
      <c r="R431" s="2" t="str">
        <f>IF(COUNT($A431)=0,"",IF(Q431="3E","3E",IF(Q431="","I",LOOKUP(Q431/S$2,{0,0.4,0.45,0.5,0.55,0.6,0.65,0.7,0.75,0.8,1},{"F","D","C","C+","B-","B","B+","A-","A","A+"}))))</f>
        <v/>
      </c>
      <c r="S431" s="1" t="str">
        <f>IF(COUNT($A431)=0,"",IF(Q431="","--",IF(Q431="3E","3E",LOOKUP(Q431/S$2,{0,0.4,0.45,0.5,0.55,0.6,0.65,0.7,0.75,0.8,1},{0,2,2.25,2.5,2.75,3,3.25,3.5,3.75,4}))))</f>
        <v/>
      </c>
      <c r="T431" s="2" t="str">
        <f>IF(COUNT($A431)=0,"",IF($A431&lt;&gt;DRAFT!$B433,"ERR",IF(DRAFT!BK433="3E","3E",IF(COUNT(DRAFT!BG433,DRAFT!BK433)&gt;0,DRAFT!BL433,""))))</f>
        <v/>
      </c>
      <c r="U431" s="2" t="str">
        <f>IF(COUNT($A431)=0,"",IF(T431="3E","3E",IF(T431="","I",LOOKUP(T431/V$2,{0,0.4,0.45,0.5,0.55,0.6,0.65,0.7,0.75,0.8,1},{"F","D","C","C+","B-","B","B+","A-","A","A+"}))))</f>
        <v/>
      </c>
      <c r="V431" s="1" t="str">
        <f>IF(COUNT($A431)=0,"",IF(T431="","--",IF(T431="3E","3E",LOOKUP(T431/V$2,{0,0.4,0.45,0.5,0.55,0.6,0.65,0.7,0.75,0.8,1},{0,2,2.25,2.5,2.75,3,3.25,3.5,3.75,4}))))</f>
        <v/>
      </c>
      <c r="W431" s="2" t="str">
        <f>IF(COUNT($A431)=0,"",IF($A431&lt;&gt;DRAFT!$B433,"ERR",IF(DRAFT!BT433="3E","3E",IF(COUNT(DRAFT!BP433,DRAFT!BT433)&gt;0,DRAFT!BU433,""))))</f>
        <v/>
      </c>
      <c r="X431" s="2" t="str">
        <f>IF(COUNT($A431)=0,"",IF(W431="3E","3E",IF(W431="","I",LOOKUP(W431/Y$2,{0,0.4,0.45,0.5,0.55,0.6,0.65,0.7,0.75,0.8,1},{"F","D","C","C+","B-","B","B+","A-","A","A+"}))))</f>
        <v/>
      </c>
      <c r="Y431" s="1" t="str">
        <f>IF(COUNT($A431)=0,"",IF(W431="","--",IF(W431="3E","3E",LOOKUP(W431/Y$2,{0,0.4,0.45,0.5,0.55,0.6,0.65,0.7,0.75,0.8,1},{0,2,2.25,2.5,2.75,3,3.25,3.5,3.75,4}))))</f>
        <v/>
      </c>
      <c r="Z431" s="2" t="str">
        <f>IF(COUNT($A431)=0,"",IF($A431&lt;&gt;DRAFT!$B433,"ERR",IF(DRAFT!CC433="3E","3E",IF(COUNT(DRAFT!BY433,DRAFT!CC433)&gt;0,DRAFT!CD433,""))))</f>
        <v/>
      </c>
      <c r="AA431" s="2" t="str">
        <f>IF(COUNT($A431)=0,"",IF(Z431="3E","3E",IF(Z431="","I",LOOKUP(Z431/AB$2,{0,0.4,0.45,0.5,0.55,0.6,0.65,0.7,0.75,0.8,1},{"F","D","C","C+","B-","B","B+","A-","A","A+"}))))</f>
        <v/>
      </c>
      <c r="AB431" s="1" t="str">
        <f>IF(COUNT($A431)=0,"",IF(Z431="","--",IF(Z431="3E","3E",LOOKUP(Z431/AB$2,{0,0.4,0.45,0.5,0.55,0.6,0.65,0.7,0.75,0.8,1},{0,2,2.25,2.5,2.75,3,3.25,3.5,3.75,4}))))</f>
        <v/>
      </c>
      <c r="AC431" s="2" t="str">
        <f>IF(COUNT($A431)=0,"",IF($A431&lt;&gt;DRAFT!$B433,"ERR",IF(DRAFT!CF433&gt;0,DRAFT!CF433,"")))</f>
        <v/>
      </c>
      <c r="AD431" s="2" t="str">
        <f>IF(COUNT($A431)=0,"",IF(AC431="3E","3E",IF(AC431="","I",LOOKUP(AC431/AE$2,{0,0.4,0.45,0.5,0.55,0.6,0.65,0.7,0.75,0.8,1},{"F","D","C","C+","B-","B","B+","A-","A","A+"}))))</f>
        <v/>
      </c>
      <c r="AE431" s="1" t="str">
        <f>IF(COUNT($A431)=0,"",IF(AC431="","--",IF(AC431="3E","3E",LOOKUP(AC431/AE$2,{0,0.4,0.45,0.5,0.55,0.6,0.65,0.7,0.75,0.8,1},{0,2,2.25,2.5,2.75,3,3.25,3.5,3.75,4}))))</f>
        <v/>
      </c>
      <c r="AF431" s="2" t="str">
        <f>IF(COUNT($A431)=0,"",IF($A431&lt;&gt;DRAFT!$B433,"ERR",IF(DRAFT!CI433&gt;0,DRAFT!CK433,"")))</f>
        <v/>
      </c>
      <c r="AG431" s="2" t="str">
        <f>IF(COUNT($A431)=0,"",IF(AF431="3E","3E",IF(AF431="","I",LOOKUP(AF431/AH$2,{0,0.4,0.45,0.5,0.55,0.6,0.65,0.7,0.75,0.8,1},{"F","D","C","C+","B-","B","B+","A-","A","A+"}))))</f>
        <v/>
      </c>
      <c r="AH431" s="1" t="str">
        <f>IF(COUNT($A431)=0,"",IF(AF431="","--",IF(AF431="3E","3E",LOOKUP(AF431/AH$2,{0,0.4,0.45,0.5,0.55,0.6,0.65,0.7,0.75,0.8,1},{0,2,2.25,2.5,2.75,3,3.25,3.5,3.75,4}))))</f>
        <v/>
      </c>
      <c r="AI431" s="2" t="str">
        <f>IF($A431&lt;&gt;DRAFT!$B433,"ERR",IF(OR(COUNT($A431)=0,COUNT(DRAFT!CL433:CN433,DRAFT!CP433:CR433)=0),"",CEILING(SUM(DRAFT!CO433,DRAFT!CS433,DRAFT!CT433),1)))</f>
        <v/>
      </c>
      <c r="AJ431" s="2" t="str">
        <f>IF(COUNT($A431)=0,"",IF(AI431="3E","3E",IF(AI431="","I",LOOKUP(AI431/AK$2,{0,0.4,0.45,0.5,0.55,0.6,0.65,0.7,0.75,0.8,1},{"F","D","C","C+","B-","B","B+","A-","A","A+"}))))</f>
        <v/>
      </c>
      <c r="AK431" s="1" t="str">
        <f>IF(COUNT($A431)=0,"",IF(AI431="","--",IF(AI431="3E","3E",LOOKUP(AI431/AK$2,{0,0.4,0.45,0.5,0.55,0.6,0.65,0.7,0.75,0.8,1},{0,2,2.25,2.5,2.75,3,3.25,3.5,3.75,4}))))</f>
        <v/>
      </c>
      <c r="AL431" s="4" t="str">
        <f>IF(OR(COUNT($A431)=0,COUNT(B431:AK431)=0),"",IF(COUNTIF(B431:AK431,"3E")&gt;0,"3E",IF(DRAFT!$A433="R",TRUNC(SUMPRODUCT(RGP,RCP)/TCP,3),TRUNC((SUMPRODUCT(--(IMDGP&gt;0)*IMDGP,IMCP)+CEILING(DRAFT!$DB433*42,0.25))/TCP,3))))</f>
        <v/>
      </c>
      <c r="AM431" s="2" t="str">
        <f>IF(OR(COUNT($A431)=0,COUNT(B431:AK431)=0),"",IF(COUNTIF(B431:AK431,"3E")&gt;0,"3E",IF(DRAFT!$A433="R",SUMPRODUCT(--(RGP&gt;=2),RCP),SUMPRODUCT(--(IMDGP&gt;0),--(IMGP=0),IMCP)+DRAFT!$DC433)))</f>
        <v/>
      </c>
      <c r="AN431" s="67" t="str">
        <f>IF(AL431="3E","3E",IF(COUNT($A431)=0,"",IF(COUNT(AI431)=0,"--",ROUND(((CEILING(DRAFT!$CV433*38,0.25)+CEILING(DRAFT!$CX433*38,0.25)+CEILING(DRAFT!$CZ433*42,0.25)+CEILING($AL431*42,0.25))/160),2))))</f>
        <v/>
      </c>
      <c r="AO431" s="2" t="str">
        <f>IF(AN431="3E","3E",IF(COUNT($A431)=0,"",IF(COUNT(AN431)=0,"I",LOOKUP(AN431,{0,2,2.25,2.5,2.75,3,3.25,3.5,3.75,4},{"F","D","C","C+","B-","B","B+","A-","A","A+"}))))</f>
        <v/>
      </c>
      <c r="AP431" s="2" t="str">
        <f>IF(AN431="3E","3E",IF(OR(COUNT(A431)=0,COUNT(AN431)=0),"",DRAFT!CW433+DRAFT!CY433+DRAFT!DA433+N(TABULATION!AM431)))</f>
        <v/>
      </c>
      <c r="AQ431" s="2" t="str">
        <f>IF(OR(COUNT($A431)=0,COUNT(B431:AK431)=0),"",IF(COUNTIF(B431:AM431,"3E")&gt;0,"3E",IF(AND(DRAFT!$A433="IM",OR($AL431&gt;DRAFT!$DB433,$AM431&gt;DRAFT!$DC433)),"IMPROVED",IF(AND(DRAFT!$A433="IM",$AL431&lt;=DRAFT!$DB433,$AM431&lt;=DRAFT!$DC433),"NOT IMPROVED",IF(AND(DRAFT!CU433="S",AH431&gt;=2,AK431&gt;=2,AN431&gt;=2.5,AP431&gt;=144),"PASS","FAIL")))))</f>
        <v/>
      </c>
      <c r="AR431" s="2" t="str">
        <f t="shared" si="12"/>
        <v/>
      </c>
      <c r="AS431" s="2" t="str">
        <f t="shared" si="13"/>
        <v/>
      </c>
    </row>
    <row r="432" spans="1:45" ht="18.95" customHeight="1" x14ac:dyDescent="0.25">
      <c r="A432" s="3" t="str">
        <f>IF(DRAFT!$B434="","",DRAFT!$B434)</f>
        <v/>
      </c>
      <c r="B432" s="2" t="str">
        <f>IF(COUNT($A432)=0,"",IF($A432&lt;&gt;DRAFT!$B434,"ERR",IF(DRAFT!I434="3E","3E",IF(COUNT(DRAFT!E434,DRAFT!I434)&gt;0,DRAFT!J434,""))))</f>
        <v/>
      </c>
      <c r="C432" s="2" t="str">
        <f>IF(COUNT($A432)=0,"",IF(B432="3E","3E",IF(B432="","I",LOOKUP(B432/D$2,{0,0.4,0.45,0.5,0.55,0.6,0.65,0.7,0.75,0.8,1},{"F","D","C","C+","B-","B","B+","A-","A","A+"}))))</f>
        <v/>
      </c>
      <c r="D432" s="1" t="str">
        <f>IF(COUNT($A432)=0,"",IF(B432="","--",IF(B432="3E","3E",LOOKUP(B432/D$2,{0,0.4,0.45,0.5,0.55,0.6,0.65,0.7,0.75,0.8,1},{0,2,2.25,2.5,2.75,3,3.25,3.5,3.75,4}))))</f>
        <v/>
      </c>
      <c r="E432" s="2" t="str">
        <f>IF(COUNT($A432)=0,"",IF($A432&lt;&gt;DRAFT!$B434,"ERR",IF(DRAFT!R434="3E","3E",IF(COUNT(DRAFT!N434,DRAFT!R434)&gt;0,DRAFT!S434,""))))</f>
        <v/>
      </c>
      <c r="F432" s="2" t="str">
        <f>IF(COUNT($A432)=0,"",IF(E432="3E","3E",IF(E432="","I",LOOKUP(E432/G$2,{0,0.4,0.45,0.5,0.55,0.6,0.65,0.7,0.75,0.8,1},{"F","D","C","C+","B-","B","B+","A-","A","A+"}))))</f>
        <v/>
      </c>
      <c r="G432" s="1" t="str">
        <f>IF(COUNT($A432)=0,"",IF(E432="","--",IF(E432="3E","3E",LOOKUP(E432/G$2,{0,0.4,0.45,0.5,0.55,0.6,0.65,0.7,0.75,0.8,1},{0,2,2.25,2.5,2.75,3,3.25,3.5,3.75,4}))))</f>
        <v/>
      </c>
      <c r="H432" s="2" t="str">
        <f>IF(COUNT($A432)=0,"",IF($A432&lt;&gt;DRAFT!$B434,"ERR",IF(DRAFT!AA434="3E","3E",IF(COUNT(DRAFT!W434,DRAFT!AA434)&gt;0,DRAFT!AB434,""))))</f>
        <v/>
      </c>
      <c r="I432" s="2" t="str">
        <f>IF(COUNT($A432)=0,"",IF(H432="3E","3E",IF(H432="","I",LOOKUP(H432/J$2,{0,0.4,0.45,0.5,0.55,0.6,0.65,0.7,0.75,0.8,1},{"F","D","C","C+","B-","B","B+","A-","A","A+"}))))</f>
        <v/>
      </c>
      <c r="J432" s="1" t="str">
        <f>IF(COUNT($A432)=0,"",IF(H432="","--",IF(H432="3E","3E",LOOKUP(H432/J$2,{0,0.4,0.45,0.5,0.55,0.6,0.65,0.7,0.75,0.8,1},{0,2,2.25,2.5,2.75,3,3.25,3.5,3.75,4}))))</f>
        <v/>
      </c>
      <c r="K432" s="2" t="str">
        <f>IF(COUNT($A432)=0,"",IF($A432&lt;&gt;DRAFT!$B434,"ERR",IF(DRAFT!AJ434="3E","3E",IF(COUNT(DRAFT!AF434,DRAFT!AJ434)&gt;0,DRAFT!AK434,""))))</f>
        <v/>
      </c>
      <c r="L432" s="2" t="str">
        <f>IF(COUNT($A432)=0,"",IF(K432="3E","3E",IF(K432="","I",LOOKUP(K432/M$2,{0,0.4,0.45,0.5,0.55,0.6,0.65,0.7,0.75,0.8,1},{"F","D","C","C+","B-","B","B+","A-","A","A+"}))))</f>
        <v/>
      </c>
      <c r="M432" s="1" t="str">
        <f>IF(COUNT($A432)=0,"",IF(K432="","--",IF(K432="3E","3E",LOOKUP(K432/M$2,{0,0.4,0.45,0.5,0.55,0.6,0.65,0.7,0.75,0.8,1},{0,2,2.25,2.5,2.75,3,3.25,3.5,3.75,4}))))</f>
        <v/>
      </c>
      <c r="N432" s="2" t="str">
        <f>IF(COUNT($A432)=0,"",IF($A432&lt;&gt;DRAFT!$B434,"ERR",IF(DRAFT!AS434="3E","3E",IF(COUNT(DRAFT!AO434,DRAFT!AS434)&gt;0,DRAFT!AT434,""))))</f>
        <v/>
      </c>
      <c r="O432" s="2" t="str">
        <f>IF(COUNT($A432)=0,"",IF(N432="3E","3E",IF(N432="","I",LOOKUP(N432/P$2,{0,0.4,0.45,0.5,0.55,0.6,0.65,0.7,0.75,0.8,1},{"F","D","C","C+","B-","B","B+","A-","A","A+"}))))</f>
        <v/>
      </c>
      <c r="P432" s="1" t="str">
        <f>IF(COUNT($A432)=0,"",IF(N432="","--",IF(N432="3E","3E",LOOKUP(N432/P$2,{0,0.4,0.45,0.5,0.55,0.6,0.65,0.7,0.75,0.8,1},{0,2,2.25,2.5,2.75,3,3.25,3.5,3.75,4}))))</f>
        <v/>
      </c>
      <c r="Q432" s="2" t="str">
        <f>IF(COUNT($A432)=0,"",IF($A432&lt;&gt;DRAFT!$B434,"ERR",IF(DRAFT!BB434="3E","3E",IF(COUNT(DRAFT!AX434,DRAFT!BB434)&gt;0,DRAFT!BC434,""))))</f>
        <v/>
      </c>
      <c r="R432" s="2" t="str">
        <f>IF(COUNT($A432)=0,"",IF(Q432="3E","3E",IF(Q432="","I",LOOKUP(Q432/S$2,{0,0.4,0.45,0.5,0.55,0.6,0.65,0.7,0.75,0.8,1},{"F","D","C","C+","B-","B","B+","A-","A","A+"}))))</f>
        <v/>
      </c>
      <c r="S432" s="1" t="str">
        <f>IF(COUNT($A432)=0,"",IF(Q432="","--",IF(Q432="3E","3E",LOOKUP(Q432/S$2,{0,0.4,0.45,0.5,0.55,0.6,0.65,0.7,0.75,0.8,1},{0,2,2.25,2.5,2.75,3,3.25,3.5,3.75,4}))))</f>
        <v/>
      </c>
      <c r="T432" s="2" t="str">
        <f>IF(COUNT($A432)=0,"",IF($A432&lt;&gt;DRAFT!$B434,"ERR",IF(DRAFT!BK434="3E","3E",IF(COUNT(DRAFT!BG434,DRAFT!BK434)&gt;0,DRAFT!BL434,""))))</f>
        <v/>
      </c>
      <c r="U432" s="2" t="str">
        <f>IF(COUNT($A432)=0,"",IF(T432="3E","3E",IF(T432="","I",LOOKUP(T432/V$2,{0,0.4,0.45,0.5,0.55,0.6,0.65,0.7,0.75,0.8,1},{"F","D","C","C+","B-","B","B+","A-","A","A+"}))))</f>
        <v/>
      </c>
      <c r="V432" s="1" t="str">
        <f>IF(COUNT($A432)=0,"",IF(T432="","--",IF(T432="3E","3E",LOOKUP(T432/V$2,{0,0.4,0.45,0.5,0.55,0.6,0.65,0.7,0.75,0.8,1},{0,2,2.25,2.5,2.75,3,3.25,3.5,3.75,4}))))</f>
        <v/>
      </c>
      <c r="W432" s="2" t="str">
        <f>IF(COUNT($A432)=0,"",IF($A432&lt;&gt;DRAFT!$B434,"ERR",IF(DRAFT!BT434="3E","3E",IF(COUNT(DRAFT!BP434,DRAFT!BT434)&gt;0,DRAFT!BU434,""))))</f>
        <v/>
      </c>
      <c r="X432" s="2" t="str">
        <f>IF(COUNT($A432)=0,"",IF(W432="3E","3E",IF(W432="","I",LOOKUP(W432/Y$2,{0,0.4,0.45,0.5,0.55,0.6,0.65,0.7,0.75,0.8,1},{"F","D","C","C+","B-","B","B+","A-","A","A+"}))))</f>
        <v/>
      </c>
      <c r="Y432" s="1" t="str">
        <f>IF(COUNT($A432)=0,"",IF(W432="","--",IF(W432="3E","3E",LOOKUP(W432/Y$2,{0,0.4,0.45,0.5,0.55,0.6,0.65,0.7,0.75,0.8,1},{0,2,2.25,2.5,2.75,3,3.25,3.5,3.75,4}))))</f>
        <v/>
      </c>
      <c r="Z432" s="2" t="str">
        <f>IF(COUNT($A432)=0,"",IF($A432&lt;&gt;DRAFT!$B434,"ERR",IF(DRAFT!CC434="3E","3E",IF(COUNT(DRAFT!BY434,DRAFT!CC434)&gt;0,DRAFT!CD434,""))))</f>
        <v/>
      </c>
      <c r="AA432" s="2" t="str">
        <f>IF(COUNT($A432)=0,"",IF(Z432="3E","3E",IF(Z432="","I",LOOKUP(Z432/AB$2,{0,0.4,0.45,0.5,0.55,0.6,0.65,0.7,0.75,0.8,1},{"F","D","C","C+","B-","B","B+","A-","A","A+"}))))</f>
        <v/>
      </c>
      <c r="AB432" s="1" t="str">
        <f>IF(COUNT($A432)=0,"",IF(Z432="","--",IF(Z432="3E","3E",LOOKUP(Z432/AB$2,{0,0.4,0.45,0.5,0.55,0.6,0.65,0.7,0.75,0.8,1},{0,2,2.25,2.5,2.75,3,3.25,3.5,3.75,4}))))</f>
        <v/>
      </c>
      <c r="AC432" s="2" t="str">
        <f>IF(COUNT($A432)=0,"",IF($A432&lt;&gt;DRAFT!$B434,"ERR",IF(DRAFT!CF434&gt;0,DRAFT!CF434,"")))</f>
        <v/>
      </c>
      <c r="AD432" s="2" t="str">
        <f>IF(COUNT($A432)=0,"",IF(AC432="3E","3E",IF(AC432="","I",LOOKUP(AC432/AE$2,{0,0.4,0.45,0.5,0.55,0.6,0.65,0.7,0.75,0.8,1},{"F","D","C","C+","B-","B","B+","A-","A","A+"}))))</f>
        <v/>
      </c>
      <c r="AE432" s="1" t="str">
        <f>IF(COUNT($A432)=0,"",IF(AC432="","--",IF(AC432="3E","3E",LOOKUP(AC432/AE$2,{0,0.4,0.45,0.5,0.55,0.6,0.65,0.7,0.75,0.8,1},{0,2,2.25,2.5,2.75,3,3.25,3.5,3.75,4}))))</f>
        <v/>
      </c>
      <c r="AF432" s="2" t="str">
        <f>IF(COUNT($A432)=0,"",IF($A432&lt;&gt;DRAFT!$B434,"ERR",IF(DRAFT!CI434&gt;0,DRAFT!CK434,"")))</f>
        <v/>
      </c>
      <c r="AG432" s="2" t="str">
        <f>IF(COUNT($A432)=0,"",IF(AF432="3E","3E",IF(AF432="","I",LOOKUP(AF432/AH$2,{0,0.4,0.45,0.5,0.55,0.6,0.65,0.7,0.75,0.8,1},{"F","D","C","C+","B-","B","B+","A-","A","A+"}))))</f>
        <v/>
      </c>
      <c r="AH432" s="1" t="str">
        <f>IF(COUNT($A432)=0,"",IF(AF432="","--",IF(AF432="3E","3E",LOOKUP(AF432/AH$2,{0,0.4,0.45,0.5,0.55,0.6,0.65,0.7,0.75,0.8,1},{0,2,2.25,2.5,2.75,3,3.25,3.5,3.75,4}))))</f>
        <v/>
      </c>
      <c r="AI432" s="2" t="str">
        <f>IF($A432&lt;&gt;DRAFT!$B434,"ERR",IF(OR(COUNT($A432)=0,COUNT(DRAFT!CL434:CN434,DRAFT!CP434:CR434)=0),"",CEILING(SUM(DRAFT!CO434,DRAFT!CS434,DRAFT!CT434),1)))</f>
        <v/>
      </c>
      <c r="AJ432" s="2" t="str">
        <f>IF(COUNT($A432)=0,"",IF(AI432="3E","3E",IF(AI432="","I",LOOKUP(AI432/AK$2,{0,0.4,0.45,0.5,0.55,0.6,0.65,0.7,0.75,0.8,1},{"F","D","C","C+","B-","B","B+","A-","A","A+"}))))</f>
        <v/>
      </c>
      <c r="AK432" s="1" t="str">
        <f>IF(COUNT($A432)=0,"",IF(AI432="","--",IF(AI432="3E","3E",LOOKUP(AI432/AK$2,{0,0.4,0.45,0.5,0.55,0.6,0.65,0.7,0.75,0.8,1},{0,2,2.25,2.5,2.75,3,3.25,3.5,3.75,4}))))</f>
        <v/>
      </c>
      <c r="AL432" s="4" t="str">
        <f>IF(OR(COUNT($A432)=0,COUNT(B432:AK432)=0),"",IF(COUNTIF(B432:AK432,"3E")&gt;0,"3E",IF(DRAFT!$A434="R",TRUNC(SUMPRODUCT(RGP,RCP)/TCP,3),TRUNC((SUMPRODUCT(--(IMDGP&gt;0)*IMDGP,IMCP)+CEILING(DRAFT!$DB434*42,0.25))/TCP,3))))</f>
        <v/>
      </c>
      <c r="AM432" s="2" t="str">
        <f>IF(OR(COUNT($A432)=0,COUNT(B432:AK432)=0),"",IF(COUNTIF(B432:AK432,"3E")&gt;0,"3E",IF(DRAFT!$A434="R",SUMPRODUCT(--(RGP&gt;=2),RCP),SUMPRODUCT(--(IMDGP&gt;0),--(IMGP=0),IMCP)+DRAFT!$DC434)))</f>
        <v/>
      </c>
      <c r="AN432" s="67" t="str">
        <f>IF(AL432="3E","3E",IF(COUNT($A432)=0,"",IF(COUNT(AI432)=0,"--",ROUND(((CEILING(DRAFT!$CV434*38,0.25)+CEILING(DRAFT!$CX434*38,0.25)+CEILING(DRAFT!$CZ434*42,0.25)+CEILING($AL432*42,0.25))/160),2))))</f>
        <v/>
      </c>
      <c r="AO432" s="2" t="str">
        <f>IF(AN432="3E","3E",IF(COUNT($A432)=0,"",IF(COUNT(AN432)=0,"I",LOOKUP(AN432,{0,2,2.25,2.5,2.75,3,3.25,3.5,3.75,4},{"F","D","C","C+","B-","B","B+","A-","A","A+"}))))</f>
        <v/>
      </c>
      <c r="AP432" s="2" t="str">
        <f>IF(AN432="3E","3E",IF(OR(COUNT(A432)=0,COUNT(AN432)=0),"",DRAFT!CW434+DRAFT!CY434+DRAFT!DA434+N(TABULATION!AM432)))</f>
        <v/>
      </c>
      <c r="AQ432" s="2" t="str">
        <f>IF(OR(COUNT($A432)=0,COUNT(B432:AK432)=0),"",IF(COUNTIF(B432:AM432,"3E")&gt;0,"3E",IF(AND(DRAFT!$A434="IM",OR($AL432&gt;DRAFT!$DB434,$AM432&gt;DRAFT!$DC434)),"IMPROVED",IF(AND(DRAFT!$A434="IM",$AL432&lt;=DRAFT!$DB434,$AM432&lt;=DRAFT!$DC434),"NOT IMPROVED",IF(AND(DRAFT!CU434="S",AH432&gt;=2,AK432&gt;=2,AN432&gt;=2.5,AP432&gt;=144),"PASS","FAIL")))))</f>
        <v/>
      </c>
      <c r="AR432" s="2" t="str">
        <f t="shared" si="12"/>
        <v/>
      </c>
      <c r="AS432" s="2" t="str">
        <f t="shared" si="13"/>
        <v/>
      </c>
    </row>
    <row r="433" spans="1:45" ht="18.95" customHeight="1" x14ac:dyDescent="0.25">
      <c r="A433" s="3" t="str">
        <f>IF(DRAFT!$B435="","",DRAFT!$B435)</f>
        <v/>
      </c>
      <c r="B433" s="2" t="str">
        <f>IF(COUNT($A433)=0,"",IF($A433&lt;&gt;DRAFT!$B435,"ERR",IF(DRAFT!I435="3E","3E",IF(COUNT(DRAFT!E435,DRAFT!I435)&gt;0,DRAFT!J435,""))))</f>
        <v/>
      </c>
      <c r="C433" s="2" t="str">
        <f>IF(COUNT($A433)=0,"",IF(B433="3E","3E",IF(B433="","I",LOOKUP(B433/D$2,{0,0.4,0.45,0.5,0.55,0.6,0.65,0.7,0.75,0.8,1},{"F","D","C","C+","B-","B","B+","A-","A","A+"}))))</f>
        <v/>
      </c>
      <c r="D433" s="1" t="str">
        <f>IF(COUNT($A433)=0,"",IF(B433="","--",IF(B433="3E","3E",LOOKUP(B433/D$2,{0,0.4,0.45,0.5,0.55,0.6,0.65,0.7,0.75,0.8,1},{0,2,2.25,2.5,2.75,3,3.25,3.5,3.75,4}))))</f>
        <v/>
      </c>
      <c r="E433" s="2" t="str">
        <f>IF(COUNT($A433)=0,"",IF($A433&lt;&gt;DRAFT!$B435,"ERR",IF(DRAFT!R435="3E","3E",IF(COUNT(DRAFT!N435,DRAFT!R435)&gt;0,DRAFT!S435,""))))</f>
        <v/>
      </c>
      <c r="F433" s="2" t="str">
        <f>IF(COUNT($A433)=0,"",IF(E433="3E","3E",IF(E433="","I",LOOKUP(E433/G$2,{0,0.4,0.45,0.5,0.55,0.6,0.65,0.7,0.75,0.8,1},{"F","D","C","C+","B-","B","B+","A-","A","A+"}))))</f>
        <v/>
      </c>
      <c r="G433" s="1" t="str">
        <f>IF(COUNT($A433)=0,"",IF(E433="","--",IF(E433="3E","3E",LOOKUP(E433/G$2,{0,0.4,0.45,0.5,0.55,0.6,0.65,0.7,0.75,0.8,1},{0,2,2.25,2.5,2.75,3,3.25,3.5,3.75,4}))))</f>
        <v/>
      </c>
      <c r="H433" s="2" t="str">
        <f>IF(COUNT($A433)=0,"",IF($A433&lt;&gt;DRAFT!$B435,"ERR",IF(DRAFT!AA435="3E","3E",IF(COUNT(DRAFT!W435,DRAFT!AA435)&gt;0,DRAFT!AB435,""))))</f>
        <v/>
      </c>
      <c r="I433" s="2" t="str">
        <f>IF(COUNT($A433)=0,"",IF(H433="3E","3E",IF(H433="","I",LOOKUP(H433/J$2,{0,0.4,0.45,0.5,0.55,0.6,0.65,0.7,0.75,0.8,1},{"F","D","C","C+","B-","B","B+","A-","A","A+"}))))</f>
        <v/>
      </c>
      <c r="J433" s="1" t="str">
        <f>IF(COUNT($A433)=0,"",IF(H433="","--",IF(H433="3E","3E",LOOKUP(H433/J$2,{0,0.4,0.45,0.5,0.55,0.6,0.65,0.7,0.75,0.8,1},{0,2,2.25,2.5,2.75,3,3.25,3.5,3.75,4}))))</f>
        <v/>
      </c>
      <c r="K433" s="2" t="str">
        <f>IF(COUNT($A433)=0,"",IF($A433&lt;&gt;DRAFT!$B435,"ERR",IF(DRAFT!AJ435="3E","3E",IF(COUNT(DRAFT!AF435,DRAFT!AJ435)&gt;0,DRAFT!AK435,""))))</f>
        <v/>
      </c>
      <c r="L433" s="2" t="str">
        <f>IF(COUNT($A433)=0,"",IF(K433="3E","3E",IF(K433="","I",LOOKUP(K433/M$2,{0,0.4,0.45,0.5,0.55,0.6,0.65,0.7,0.75,0.8,1},{"F","D","C","C+","B-","B","B+","A-","A","A+"}))))</f>
        <v/>
      </c>
      <c r="M433" s="1" t="str">
        <f>IF(COUNT($A433)=0,"",IF(K433="","--",IF(K433="3E","3E",LOOKUP(K433/M$2,{0,0.4,0.45,0.5,0.55,0.6,0.65,0.7,0.75,0.8,1},{0,2,2.25,2.5,2.75,3,3.25,3.5,3.75,4}))))</f>
        <v/>
      </c>
      <c r="N433" s="2" t="str">
        <f>IF(COUNT($A433)=0,"",IF($A433&lt;&gt;DRAFT!$B435,"ERR",IF(DRAFT!AS435="3E","3E",IF(COUNT(DRAFT!AO435,DRAFT!AS435)&gt;0,DRAFT!AT435,""))))</f>
        <v/>
      </c>
      <c r="O433" s="2" t="str">
        <f>IF(COUNT($A433)=0,"",IF(N433="3E","3E",IF(N433="","I",LOOKUP(N433/P$2,{0,0.4,0.45,0.5,0.55,0.6,0.65,0.7,0.75,0.8,1},{"F","D","C","C+","B-","B","B+","A-","A","A+"}))))</f>
        <v/>
      </c>
      <c r="P433" s="1" t="str">
        <f>IF(COUNT($A433)=0,"",IF(N433="","--",IF(N433="3E","3E",LOOKUP(N433/P$2,{0,0.4,0.45,0.5,0.55,0.6,0.65,0.7,0.75,0.8,1},{0,2,2.25,2.5,2.75,3,3.25,3.5,3.75,4}))))</f>
        <v/>
      </c>
      <c r="Q433" s="2" t="str">
        <f>IF(COUNT($A433)=0,"",IF($A433&lt;&gt;DRAFT!$B435,"ERR",IF(DRAFT!BB435="3E","3E",IF(COUNT(DRAFT!AX435,DRAFT!BB435)&gt;0,DRAFT!BC435,""))))</f>
        <v/>
      </c>
      <c r="R433" s="2" t="str">
        <f>IF(COUNT($A433)=0,"",IF(Q433="3E","3E",IF(Q433="","I",LOOKUP(Q433/S$2,{0,0.4,0.45,0.5,0.55,0.6,0.65,0.7,0.75,0.8,1},{"F","D","C","C+","B-","B","B+","A-","A","A+"}))))</f>
        <v/>
      </c>
      <c r="S433" s="1" t="str">
        <f>IF(COUNT($A433)=0,"",IF(Q433="","--",IF(Q433="3E","3E",LOOKUP(Q433/S$2,{0,0.4,0.45,0.5,0.55,0.6,0.65,0.7,0.75,0.8,1},{0,2,2.25,2.5,2.75,3,3.25,3.5,3.75,4}))))</f>
        <v/>
      </c>
      <c r="T433" s="2" t="str">
        <f>IF(COUNT($A433)=0,"",IF($A433&lt;&gt;DRAFT!$B435,"ERR",IF(DRAFT!BK435="3E","3E",IF(COUNT(DRAFT!BG435,DRAFT!BK435)&gt;0,DRAFT!BL435,""))))</f>
        <v/>
      </c>
      <c r="U433" s="2" t="str">
        <f>IF(COUNT($A433)=0,"",IF(T433="3E","3E",IF(T433="","I",LOOKUP(T433/V$2,{0,0.4,0.45,0.5,0.55,0.6,0.65,0.7,0.75,0.8,1},{"F","D","C","C+","B-","B","B+","A-","A","A+"}))))</f>
        <v/>
      </c>
      <c r="V433" s="1" t="str">
        <f>IF(COUNT($A433)=0,"",IF(T433="","--",IF(T433="3E","3E",LOOKUP(T433/V$2,{0,0.4,0.45,0.5,0.55,0.6,0.65,0.7,0.75,0.8,1},{0,2,2.25,2.5,2.75,3,3.25,3.5,3.75,4}))))</f>
        <v/>
      </c>
      <c r="W433" s="2" t="str">
        <f>IF(COUNT($A433)=0,"",IF($A433&lt;&gt;DRAFT!$B435,"ERR",IF(DRAFT!BT435="3E","3E",IF(COUNT(DRAFT!BP435,DRAFT!BT435)&gt;0,DRAFT!BU435,""))))</f>
        <v/>
      </c>
      <c r="X433" s="2" t="str">
        <f>IF(COUNT($A433)=0,"",IF(W433="3E","3E",IF(W433="","I",LOOKUP(W433/Y$2,{0,0.4,0.45,0.5,0.55,0.6,0.65,0.7,0.75,0.8,1},{"F","D","C","C+","B-","B","B+","A-","A","A+"}))))</f>
        <v/>
      </c>
      <c r="Y433" s="1" t="str">
        <f>IF(COUNT($A433)=0,"",IF(W433="","--",IF(W433="3E","3E",LOOKUP(W433/Y$2,{0,0.4,0.45,0.5,0.55,0.6,0.65,0.7,0.75,0.8,1},{0,2,2.25,2.5,2.75,3,3.25,3.5,3.75,4}))))</f>
        <v/>
      </c>
      <c r="Z433" s="2" t="str">
        <f>IF(COUNT($A433)=0,"",IF($A433&lt;&gt;DRAFT!$B435,"ERR",IF(DRAFT!CC435="3E","3E",IF(COUNT(DRAFT!BY435,DRAFT!CC435)&gt;0,DRAFT!CD435,""))))</f>
        <v/>
      </c>
      <c r="AA433" s="2" t="str">
        <f>IF(COUNT($A433)=0,"",IF(Z433="3E","3E",IF(Z433="","I",LOOKUP(Z433/AB$2,{0,0.4,0.45,0.5,0.55,0.6,0.65,0.7,0.75,0.8,1},{"F","D","C","C+","B-","B","B+","A-","A","A+"}))))</f>
        <v/>
      </c>
      <c r="AB433" s="1" t="str">
        <f>IF(COUNT($A433)=0,"",IF(Z433="","--",IF(Z433="3E","3E",LOOKUP(Z433/AB$2,{0,0.4,0.45,0.5,0.55,0.6,0.65,0.7,0.75,0.8,1},{0,2,2.25,2.5,2.75,3,3.25,3.5,3.75,4}))))</f>
        <v/>
      </c>
      <c r="AC433" s="2" t="str">
        <f>IF(COUNT($A433)=0,"",IF($A433&lt;&gt;DRAFT!$B435,"ERR",IF(DRAFT!CF435&gt;0,DRAFT!CF435,"")))</f>
        <v/>
      </c>
      <c r="AD433" s="2" t="str">
        <f>IF(COUNT($A433)=0,"",IF(AC433="3E","3E",IF(AC433="","I",LOOKUP(AC433/AE$2,{0,0.4,0.45,0.5,0.55,0.6,0.65,0.7,0.75,0.8,1},{"F","D","C","C+","B-","B","B+","A-","A","A+"}))))</f>
        <v/>
      </c>
      <c r="AE433" s="1" t="str">
        <f>IF(COUNT($A433)=0,"",IF(AC433="","--",IF(AC433="3E","3E",LOOKUP(AC433/AE$2,{0,0.4,0.45,0.5,0.55,0.6,0.65,0.7,0.75,0.8,1},{0,2,2.25,2.5,2.75,3,3.25,3.5,3.75,4}))))</f>
        <v/>
      </c>
      <c r="AF433" s="2" t="str">
        <f>IF(COUNT($A433)=0,"",IF($A433&lt;&gt;DRAFT!$B435,"ERR",IF(DRAFT!CI435&gt;0,DRAFT!CK435,"")))</f>
        <v/>
      </c>
      <c r="AG433" s="2" t="str">
        <f>IF(COUNT($A433)=0,"",IF(AF433="3E","3E",IF(AF433="","I",LOOKUP(AF433/AH$2,{0,0.4,0.45,0.5,0.55,0.6,0.65,0.7,0.75,0.8,1},{"F","D","C","C+","B-","B","B+","A-","A","A+"}))))</f>
        <v/>
      </c>
      <c r="AH433" s="1" t="str">
        <f>IF(COUNT($A433)=0,"",IF(AF433="","--",IF(AF433="3E","3E",LOOKUP(AF433/AH$2,{0,0.4,0.45,0.5,0.55,0.6,0.65,0.7,0.75,0.8,1},{0,2,2.25,2.5,2.75,3,3.25,3.5,3.75,4}))))</f>
        <v/>
      </c>
      <c r="AI433" s="2" t="str">
        <f>IF($A433&lt;&gt;DRAFT!$B435,"ERR",IF(OR(COUNT($A433)=0,COUNT(DRAFT!CL435:CN435,DRAFT!CP435:CR435)=0),"",CEILING(SUM(DRAFT!CO435,DRAFT!CS435,DRAFT!CT435),1)))</f>
        <v/>
      </c>
      <c r="AJ433" s="2" t="str">
        <f>IF(COUNT($A433)=0,"",IF(AI433="3E","3E",IF(AI433="","I",LOOKUP(AI433/AK$2,{0,0.4,0.45,0.5,0.55,0.6,0.65,0.7,0.75,0.8,1},{"F","D","C","C+","B-","B","B+","A-","A","A+"}))))</f>
        <v/>
      </c>
      <c r="AK433" s="1" t="str">
        <f>IF(COUNT($A433)=0,"",IF(AI433="","--",IF(AI433="3E","3E",LOOKUP(AI433/AK$2,{0,0.4,0.45,0.5,0.55,0.6,0.65,0.7,0.75,0.8,1},{0,2,2.25,2.5,2.75,3,3.25,3.5,3.75,4}))))</f>
        <v/>
      </c>
      <c r="AL433" s="4" t="str">
        <f>IF(OR(COUNT($A433)=0,COUNT(B433:AK433)=0),"",IF(COUNTIF(B433:AK433,"3E")&gt;0,"3E",IF(DRAFT!$A435="R",TRUNC(SUMPRODUCT(RGP,RCP)/TCP,3),TRUNC((SUMPRODUCT(--(IMDGP&gt;0)*IMDGP,IMCP)+CEILING(DRAFT!$DB435*42,0.25))/TCP,3))))</f>
        <v/>
      </c>
      <c r="AM433" s="2" t="str">
        <f>IF(OR(COUNT($A433)=0,COUNT(B433:AK433)=0),"",IF(COUNTIF(B433:AK433,"3E")&gt;0,"3E",IF(DRAFT!$A435="R",SUMPRODUCT(--(RGP&gt;=2),RCP),SUMPRODUCT(--(IMDGP&gt;0),--(IMGP=0),IMCP)+DRAFT!$DC435)))</f>
        <v/>
      </c>
      <c r="AN433" s="67" t="str">
        <f>IF(AL433="3E","3E",IF(COUNT($A433)=0,"",IF(COUNT(AI433)=0,"--",ROUND(((CEILING(DRAFT!$CV435*38,0.25)+CEILING(DRAFT!$CX435*38,0.25)+CEILING(DRAFT!$CZ435*42,0.25)+CEILING($AL433*42,0.25))/160),2))))</f>
        <v/>
      </c>
      <c r="AO433" s="2" t="str">
        <f>IF(AN433="3E","3E",IF(COUNT($A433)=0,"",IF(COUNT(AN433)=0,"I",LOOKUP(AN433,{0,2,2.25,2.5,2.75,3,3.25,3.5,3.75,4},{"F","D","C","C+","B-","B","B+","A-","A","A+"}))))</f>
        <v/>
      </c>
      <c r="AP433" s="2" t="str">
        <f>IF(AN433="3E","3E",IF(OR(COUNT(A433)=0,COUNT(AN433)=0),"",DRAFT!CW435+DRAFT!CY435+DRAFT!DA435+N(TABULATION!AM433)))</f>
        <v/>
      </c>
      <c r="AQ433" s="2" t="str">
        <f>IF(OR(COUNT($A433)=0,COUNT(B433:AK433)=0),"",IF(COUNTIF(B433:AM433,"3E")&gt;0,"3E",IF(AND(DRAFT!$A435="IM",OR($AL433&gt;DRAFT!$DB435,$AM433&gt;DRAFT!$DC435)),"IMPROVED",IF(AND(DRAFT!$A435="IM",$AL433&lt;=DRAFT!$DB435,$AM433&lt;=DRAFT!$DC435),"NOT IMPROVED",IF(AND(DRAFT!CU435="S",AH433&gt;=2,AK433&gt;=2,AN433&gt;=2.5,AP433&gt;=144),"PASS","FAIL")))))</f>
        <v/>
      </c>
      <c r="AR433" s="2" t="str">
        <f t="shared" si="12"/>
        <v/>
      </c>
      <c r="AS433" s="2" t="str">
        <f t="shared" si="13"/>
        <v/>
      </c>
    </row>
    <row r="434" spans="1:45" ht="18.95" customHeight="1" x14ac:dyDescent="0.25">
      <c r="A434" s="3" t="str">
        <f>IF(DRAFT!$B436="","",DRAFT!$B436)</f>
        <v/>
      </c>
      <c r="B434" s="2" t="str">
        <f>IF(COUNT($A434)=0,"",IF($A434&lt;&gt;DRAFT!$B436,"ERR",IF(DRAFT!I436="3E","3E",IF(COUNT(DRAFT!E436,DRAFT!I436)&gt;0,DRAFT!J436,""))))</f>
        <v/>
      </c>
      <c r="C434" s="2" t="str">
        <f>IF(COUNT($A434)=0,"",IF(B434="3E","3E",IF(B434="","I",LOOKUP(B434/D$2,{0,0.4,0.45,0.5,0.55,0.6,0.65,0.7,0.75,0.8,1},{"F","D","C","C+","B-","B","B+","A-","A","A+"}))))</f>
        <v/>
      </c>
      <c r="D434" s="1" t="str">
        <f>IF(COUNT($A434)=0,"",IF(B434="","--",IF(B434="3E","3E",LOOKUP(B434/D$2,{0,0.4,0.45,0.5,0.55,0.6,0.65,0.7,0.75,0.8,1},{0,2,2.25,2.5,2.75,3,3.25,3.5,3.75,4}))))</f>
        <v/>
      </c>
      <c r="E434" s="2" t="str">
        <f>IF(COUNT($A434)=0,"",IF($A434&lt;&gt;DRAFT!$B436,"ERR",IF(DRAFT!R436="3E","3E",IF(COUNT(DRAFT!N436,DRAFT!R436)&gt;0,DRAFT!S436,""))))</f>
        <v/>
      </c>
      <c r="F434" s="2" t="str">
        <f>IF(COUNT($A434)=0,"",IF(E434="3E","3E",IF(E434="","I",LOOKUP(E434/G$2,{0,0.4,0.45,0.5,0.55,0.6,0.65,0.7,0.75,0.8,1},{"F","D","C","C+","B-","B","B+","A-","A","A+"}))))</f>
        <v/>
      </c>
      <c r="G434" s="1" t="str">
        <f>IF(COUNT($A434)=0,"",IF(E434="","--",IF(E434="3E","3E",LOOKUP(E434/G$2,{0,0.4,0.45,0.5,0.55,0.6,0.65,0.7,0.75,0.8,1},{0,2,2.25,2.5,2.75,3,3.25,3.5,3.75,4}))))</f>
        <v/>
      </c>
      <c r="H434" s="2" t="str">
        <f>IF(COUNT($A434)=0,"",IF($A434&lt;&gt;DRAFT!$B436,"ERR",IF(DRAFT!AA436="3E","3E",IF(COUNT(DRAFT!W436,DRAFT!AA436)&gt;0,DRAFT!AB436,""))))</f>
        <v/>
      </c>
      <c r="I434" s="2" t="str">
        <f>IF(COUNT($A434)=0,"",IF(H434="3E","3E",IF(H434="","I",LOOKUP(H434/J$2,{0,0.4,0.45,0.5,0.55,0.6,0.65,0.7,0.75,0.8,1},{"F","D","C","C+","B-","B","B+","A-","A","A+"}))))</f>
        <v/>
      </c>
      <c r="J434" s="1" t="str">
        <f>IF(COUNT($A434)=0,"",IF(H434="","--",IF(H434="3E","3E",LOOKUP(H434/J$2,{0,0.4,0.45,0.5,0.55,0.6,0.65,0.7,0.75,0.8,1},{0,2,2.25,2.5,2.75,3,3.25,3.5,3.75,4}))))</f>
        <v/>
      </c>
      <c r="K434" s="2" t="str">
        <f>IF(COUNT($A434)=0,"",IF($A434&lt;&gt;DRAFT!$B436,"ERR",IF(DRAFT!AJ436="3E","3E",IF(COUNT(DRAFT!AF436,DRAFT!AJ436)&gt;0,DRAFT!AK436,""))))</f>
        <v/>
      </c>
      <c r="L434" s="2" t="str">
        <f>IF(COUNT($A434)=0,"",IF(K434="3E","3E",IF(K434="","I",LOOKUP(K434/M$2,{0,0.4,0.45,0.5,0.55,0.6,0.65,0.7,0.75,0.8,1},{"F","D","C","C+","B-","B","B+","A-","A","A+"}))))</f>
        <v/>
      </c>
      <c r="M434" s="1" t="str">
        <f>IF(COUNT($A434)=0,"",IF(K434="","--",IF(K434="3E","3E",LOOKUP(K434/M$2,{0,0.4,0.45,0.5,0.55,0.6,0.65,0.7,0.75,0.8,1},{0,2,2.25,2.5,2.75,3,3.25,3.5,3.75,4}))))</f>
        <v/>
      </c>
      <c r="N434" s="2" t="str">
        <f>IF(COUNT($A434)=0,"",IF($A434&lt;&gt;DRAFT!$B436,"ERR",IF(DRAFT!AS436="3E","3E",IF(COUNT(DRAFT!AO436,DRAFT!AS436)&gt;0,DRAFT!AT436,""))))</f>
        <v/>
      </c>
      <c r="O434" s="2" t="str">
        <f>IF(COUNT($A434)=0,"",IF(N434="3E","3E",IF(N434="","I",LOOKUP(N434/P$2,{0,0.4,0.45,0.5,0.55,0.6,0.65,0.7,0.75,0.8,1},{"F","D","C","C+","B-","B","B+","A-","A","A+"}))))</f>
        <v/>
      </c>
      <c r="P434" s="1" t="str">
        <f>IF(COUNT($A434)=0,"",IF(N434="","--",IF(N434="3E","3E",LOOKUP(N434/P$2,{0,0.4,0.45,0.5,0.55,0.6,0.65,0.7,0.75,0.8,1},{0,2,2.25,2.5,2.75,3,3.25,3.5,3.75,4}))))</f>
        <v/>
      </c>
      <c r="Q434" s="2" t="str">
        <f>IF(COUNT($A434)=0,"",IF($A434&lt;&gt;DRAFT!$B436,"ERR",IF(DRAFT!BB436="3E","3E",IF(COUNT(DRAFT!AX436,DRAFT!BB436)&gt;0,DRAFT!BC436,""))))</f>
        <v/>
      </c>
      <c r="R434" s="2" t="str">
        <f>IF(COUNT($A434)=0,"",IF(Q434="3E","3E",IF(Q434="","I",LOOKUP(Q434/S$2,{0,0.4,0.45,0.5,0.55,0.6,0.65,0.7,0.75,0.8,1},{"F","D","C","C+","B-","B","B+","A-","A","A+"}))))</f>
        <v/>
      </c>
      <c r="S434" s="1" t="str">
        <f>IF(COUNT($A434)=0,"",IF(Q434="","--",IF(Q434="3E","3E",LOOKUP(Q434/S$2,{0,0.4,0.45,0.5,0.55,0.6,0.65,0.7,0.75,0.8,1},{0,2,2.25,2.5,2.75,3,3.25,3.5,3.75,4}))))</f>
        <v/>
      </c>
      <c r="T434" s="2" t="str">
        <f>IF(COUNT($A434)=0,"",IF($A434&lt;&gt;DRAFT!$B436,"ERR",IF(DRAFT!BK436="3E","3E",IF(COUNT(DRAFT!BG436,DRAFT!BK436)&gt;0,DRAFT!BL436,""))))</f>
        <v/>
      </c>
      <c r="U434" s="2" t="str">
        <f>IF(COUNT($A434)=0,"",IF(T434="3E","3E",IF(T434="","I",LOOKUP(T434/V$2,{0,0.4,0.45,0.5,0.55,0.6,0.65,0.7,0.75,0.8,1},{"F","D","C","C+","B-","B","B+","A-","A","A+"}))))</f>
        <v/>
      </c>
      <c r="V434" s="1" t="str">
        <f>IF(COUNT($A434)=0,"",IF(T434="","--",IF(T434="3E","3E",LOOKUP(T434/V$2,{0,0.4,0.45,0.5,0.55,0.6,0.65,0.7,0.75,0.8,1},{0,2,2.25,2.5,2.75,3,3.25,3.5,3.75,4}))))</f>
        <v/>
      </c>
      <c r="W434" s="2" t="str">
        <f>IF(COUNT($A434)=0,"",IF($A434&lt;&gt;DRAFT!$B436,"ERR",IF(DRAFT!BT436="3E","3E",IF(COUNT(DRAFT!BP436,DRAFT!BT436)&gt;0,DRAFT!BU436,""))))</f>
        <v/>
      </c>
      <c r="X434" s="2" t="str">
        <f>IF(COUNT($A434)=0,"",IF(W434="3E","3E",IF(W434="","I",LOOKUP(W434/Y$2,{0,0.4,0.45,0.5,0.55,0.6,0.65,0.7,0.75,0.8,1},{"F","D","C","C+","B-","B","B+","A-","A","A+"}))))</f>
        <v/>
      </c>
      <c r="Y434" s="1" t="str">
        <f>IF(COUNT($A434)=0,"",IF(W434="","--",IF(W434="3E","3E",LOOKUP(W434/Y$2,{0,0.4,0.45,0.5,0.55,0.6,0.65,0.7,0.75,0.8,1},{0,2,2.25,2.5,2.75,3,3.25,3.5,3.75,4}))))</f>
        <v/>
      </c>
      <c r="Z434" s="2" t="str">
        <f>IF(COUNT($A434)=0,"",IF($A434&lt;&gt;DRAFT!$B436,"ERR",IF(DRAFT!CC436="3E","3E",IF(COUNT(DRAFT!BY436,DRAFT!CC436)&gt;0,DRAFT!CD436,""))))</f>
        <v/>
      </c>
      <c r="AA434" s="2" t="str">
        <f>IF(COUNT($A434)=0,"",IF(Z434="3E","3E",IF(Z434="","I",LOOKUP(Z434/AB$2,{0,0.4,0.45,0.5,0.55,0.6,0.65,0.7,0.75,0.8,1},{"F","D","C","C+","B-","B","B+","A-","A","A+"}))))</f>
        <v/>
      </c>
      <c r="AB434" s="1" t="str">
        <f>IF(COUNT($A434)=0,"",IF(Z434="","--",IF(Z434="3E","3E",LOOKUP(Z434/AB$2,{0,0.4,0.45,0.5,0.55,0.6,0.65,0.7,0.75,0.8,1},{0,2,2.25,2.5,2.75,3,3.25,3.5,3.75,4}))))</f>
        <v/>
      </c>
      <c r="AC434" s="2" t="str">
        <f>IF(COUNT($A434)=0,"",IF($A434&lt;&gt;DRAFT!$B436,"ERR",IF(DRAFT!CF436&gt;0,DRAFT!CF436,"")))</f>
        <v/>
      </c>
      <c r="AD434" s="2" t="str">
        <f>IF(COUNT($A434)=0,"",IF(AC434="3E","3E",IF(AC434="","I",LOOKUP(AC434/AE$2,{0,0.4,0.45,0.5,0.55,0.6,0.65,0.7,0.75,0.8,1},{"F","D","C","C+","B-","B","B+","A-","A","A+"}))))</f>
        <v/>
      </c>
      <c r="AE434" s="1" t="str">
        <f>IF(COUNT($A434)=0,"",IF(AC434="","--",IF(AC434="3E","3E",LOOKUP(AC434/AE$2,{0,0.4,0.45,0.5,0.55,0.6,0.65,0.7,0.75,0.8,1},{0,2,2.25,2.5,2.75,3,3.25,3.5,3.75,4}))))</f>
        <v/>
      </c>
      <c r="AF434" s="2" t="str">
        <f>IF(COUNT($A434)=0,"",IF($A434&lt;&gt;DRAFT!$B436,"ERR",IF(DRAFT!CI436&gt;0,DRAFT!CK436,"")))</f>
        <v/>
      </c>
      <c r="AG434" s="2" t="str">
        <f>IF(COUNT($A434)=0,"",IF(AF434="3E","3E",IF(AF434="","I",LOOKUP(AF434/AH$2,{0,0.4,0.45,0.5,0.55,0.6,0.65,0.7,0.75,0.8,1},{"F","D","C","C+","B-","B","B+","A-","A","A+"}))))</f>
        <v/>
      </c>
      <c r="AH434" s="1" t="str">
        <f>IF(COUNT($A434)=0,"",IF(AF434="","--",IF(AF434="3E","3E",LOOKUP(AF434/AH$2,{0,0.4,0.45,0.5,0.55,0.6,0.65,0.7,0.75,0.8,1},{0,2,2.25,2.5,2.75,3,3.25,3.5,3.75,4}))))</f>
        <v/>
      </c>
      <c r="AI434" s="2" t="str">
        <f>IF($A434&lt;&gt;DRAFT!$B436,"ERR",IF(OR(COUNT($A434)=0,COUNT(DRAFT!CL436:CN436,DRAFT!CP436:CR436)=0),"",CEILING(SUM(DRAFT!CO436,DRAFT!CS436,DRAFT!CT436),1)))</f>
        <v/>
      </c>
      <c r="AJ434" s="2" t="str">
        <f>IF(COUNT($A434)=0,"",IF(AI434="3E","3E",IF(AI434="","I",LOOKUP(AI434/AK$2,{0,0.4,0.45,0.5,0.55,0.6,0.65,0.7,0.75,0.8,1},{"F","D","C","C+","B-","B","B+","A-","A","A+"}))))</f>
        <v/>
      </c>
      <c r="AK434" s="1" t="str">
        <f>IF(COUNT($A434)=0,"",IF(AI434="","--",IF(AI434="3E","3E",LOOKUP(AI434/AK$2,{0,0.4,0.45,0.5,0.55,0.6,0.65,0.7,0.75,0.8,1},{0,2,2.25,2.5,2.75,3,3.25,3.5,3.75,4}))))</f>
        <v/>
      </c>
      <c r="AL434" s="4" t="str">
        <f>IF(OR(COUNT($A434)=0,COUNT(B434:AK434)=0),"",IF(COUNTIF(B434:AK434,"3E")&gt;0,"3E",IF(DRAFT!$A436="R",TRUNC(SUMPRODUCT(RGP,RCP)/TCP,3),TRUNC((SUMPRODUCT(--(IMDGP&gt;0)*IMDGP,IMCP)+CEILING(DRAFT!$DB436*42,0.25))/TCP,3))))</f>
        <v/>
      </c>
      <c r="AM434" s="2" t="str">
        <f>IF(OR(COUNT($A434)=0,COUNT(B434:AK434)=0),"",IF(COUNTIF(B434:AK434,"3E")&gt;0,"3E",IF(DRAFT!$A436="R",SUMPRODUCT(--(RGP&gt;=2),RCP),SUMPRODUCT(--(IMDGP&gt;0),--(IMGP=0),IMCP)+DRAFT!$DC436)))</f>
        <v/>
      </c>
      <c r="AN434" s="67" t="str">
        <f>IF(AL434="3E","3E",IF(COUNT($A434)=0,"",IF(COUNT(AI434)=0,"--",ROUND(((CEILING(DRAFT!$CV436*38,0.25)+CEILING(DRAFT!$CX436*38,0.25)+CEILING(DRAFT!$CZ436*42,0.25)+CEILING($AL434*42,0.25))/160),2))))</f>
        <v/>
      </c>
      <c r="AO434" s="2" t="str">
        <f>IF(AN434="3E","3E",IF(COUNT($A434)=0,"",IF(COUNT(AN434)=0,"I",LOOKUP(AN434,{0,2,2.25,2.5,2.75,3,3.25,3.5,3.75,4},{"F","D","C","C+","B-","B","B+","A-","A","A+"}))))</f>
        <v/>
      </c>
      <c r="AP434" s="2" t="str">
        <f>IF(AN434="3E","3E",IF(OR(COUNT(A434)=0,COUNT(AN434)=0),"",DRAFT!CW436+DRAFT!CY436+DRAFT!DA436+N(TABULATION!AM434)))</f>
        <v/>
      </c>
      <c r="AQ434" s="2" t="str">
        <f>IF(OR(COUNT($A434)=0,COUNT(B434:AK434)=0),"",IF(COUNTIF(B434:AM434,"3E")&gt;0,"3E",IF(AND(DRAFT!$A436="IM",OR($AL434&gt;DRAFT!$DB436,$AM434&gt;DRAFT!$DC436)),"IMPROVED",IF(AND(DRAFT!$A436="IM",$AL434&lt;=DRAFT!$DB436,$AM434&lt;=DRAFT!$DC436),"NOT IMPROVED",IF(AND(DRAFT!CU436="S",AH434&gt;=2,AK434&gt;=2,AN434&gt;=2.5,AP434&gt;=144),"PASS","FAIL")))))</f>
        <v/>
      </c>
      <c r="AR434" s="2" t="str">
        <f t="shared" si="12"/>
        <v/>
      </c>
      <c r="AS434" s="2" t="str">
        <f t="shared" si="13"/>
        <v/>
      </c>
    </row>
    <row r="435" spans="1:45" ht="18.95" customHeight="1" x14ac:dyDescent="0.25">
      <c r="A435" s="3" t="str">
        <f>IF(DRAFT!$B437="","",DRAFT!$B437)</f>
        <v/>
      </c>
      <c r="B435" s="2" t="str">
        <f>IF(COUNT($A435)=0,"",IF($A435&lt;&gt;DRAFT!$B437,"ERR",IF(DRAFT!I437="3E","3E",IF(COUNT(DRAFT!E437,DRAFT!I437)&gt;0,DRAFT!J437,""))))</f>
        <v/>
      </c>
      <c r="C435" s="2" t="str">
        <f>IF(COUNT($A435)=0,"",IF(B435="3E","3E",IF(B435="","I",LOOKUP(B435/D$2,{0,0.4,0.45,0.5,0.55,0.6,0.65,0.7,0.75,0.8,1},{"F","D","C","C+","B-","B","B+","A-","A","A+"}))))</f>
        <v/>
      </c>
      <c r="D435" s="1" t="str">
        <f>IF(COUNT($A435)=0,"",IF(B435="","--",IF(B435="3E","3E",LOOKUP(B435/D$2,{0,0.4,0.45,0.5,0.55,0.6,0.65,0.7,0.75,0.8,1},{0,2,2.25,2.5,2.75,3,3.25,3.5,3.75,4}))))</f>
        <v/>
      </c>
      <c r="E435" s="2" t="str">
        <f>IF(COUNT($A435)=0,"",IF($A435&lt;&gt;DRAFT!$B437,"ERR",IF(DRAFT!R437="3E","3E",IF(COUNT(DRAFT!N437,DRAFT!R437)&gt;0,DRAFT!S437,""))))</f>
        <v/>
      </c>
      <c r="F435" s="2" t="str">
        <f>IF(COUNT($A435)=0,"",IF(E435="3E","3E",IF(E435="","I",LOOKUP(E435/G$2,{0,0.4,0.45,0.5,0.55,0.6,0.65,0.7,0.75,0.8,1},{"F","D","C","C+","B-","B","B+","A-","A","A+"}))))</f>
        <v/>
      </c>
      <c r="G435" s="1" t="str">
        <f>IF(COUNT($A435)=0,"",IF(E435="","--",IF(E435="3E","3E",LOOKUP(E435/G$2,{0,0.4,0.45,0.5,0.55,0.6,0.65,0.7,0.75,0.8,1},{0,2,2.25,2.5,2.75,3,3.25,3.5,3.75,4}))))</f>
        <v/>
      </c>
      <c r="H435" s="2" t="str">
        <f>IF(COUNT($A435)=0,"",IF($A435&lt;&gt;DRAFT!$B437,"ERR",IF(DRAFT!AA437="3E","3E",IF(COUNT(DRAFT!W437,DRAFT!AA437)&gt;0,DRAFT!AB437,""))))</f>
        <v/>
      </c>
      <c r="I435" s="2" t="str">
        <f>IF(COUNT($A435)=0,"",IF(H435="3E","3E",IF(H435="","I",LOOKUP(H435/J$2,{0,0.4,0.45,0.5,0.55,0.6,0.65,0.7,0.75,0.8,1},{"F","D","C","C+","B-","B","B+","A-","A","A+"}))))</f>
        <v/>
      </c>
      <c r="J435" s="1" t="str">
        <f>IF(COUNT($A435)=0,"",IF(H435="","--",IF(H435="3E","3E",LOOKUP(H435/J$2,{0,0.4,0.45,0.5,0.55,0.6,0.65,0.7,0.75,0.8,1},{0,2,2.25,2.5,2.75,3,3.25,3.5,3.75,4}))))</f>
        <v/>
      </c>
      <c r="K435" s="2" t="str">
        <f>IF(COUNT($A435)=0,"",IF($A435&lt;&gt;DRAFT!$B437,"ERR",IF(DRAFT!AJ437="3E","3E",IF(COUNT(DRAFT!AF437,DRAFT!AJ437)&gt;0,DRAFT!AK437,""))))</f>
        <v/>
      </c>
      <c r="L435" s="2" t="str">
        <f>IF(COUNT($A435)=0,"",IF(K435="3E","3E",IF(K435="","I",LOOKUP(K435/M$2,{0,0.4,0.45,0.5,0.55,0.6,0.65,0.7,0.75,0.8,1},{"F","D","C","C+","B-","B","B+","A-","A","A+"}))))</f>
        <v/>
      </c>
      <c r="M435" s="1" t="str">
        <f>IF(COUNT($A435)=0,"",IF(K435="","--",IF(K435="3E","3E",LOOKUP(K435/M$2,{0,0.4,0.45,0.5,0.55,0.6,0.65,0.7,0.75,0.8,1},{0,2,2.25,2.5,2.75,3,3.25,3.5,3.75,4}))))</f>
        <v/>
      </c>
      <c r="N435" s="2" t="str">
        <f>IF(COUNT($A435)=0,"",IF($A435&lt;&gt;DRAFT!$B437,"ERR",IF(DRAFT!AS437="3E","3E",IF(COUNT(DRAFT!AO437,DRAFT!AS437)&gt;0,DRAFT!AT437,""))))</f>
        <v/>
      </c>
      <c r="O435" s="2" t="str">
        <f>IF(COUNT($A435)=0,"",IF(N435="3E","3E",IF(N435="","I",LOOKUP(N435/P$2,{0,0.4,0.45,0.5,0.55,0.6,0.65,0.7,0.75,0.8,1},{"F","D","C","C+","B-","B","B+","A-","A","A+"}))))</f>
        <v/>
      </c>
      <c r="P435" s="1" t="str">
        <f>IF(COUNT($A435)=0,"",IF(N435="","--",IF(N435="3E","3E",LOOKUP(N435/P$2,{0,0.4,0.45,0.5,0.55,0.6,0.65,0.7,0.75,0.8,1},{0,2,2.25,2.5,2.75,3,3.25,3.5,3.75,4}))))</f>
        <v/>
      </c>
      <c r="Q435" s="2" t="str">
        <f>IF(COUNT($A435)=0,"",IF($A435&lt;&gt;DRAFT!$B437,"ERR",IF(DRAFT!BB437="3E","3E",IF(COUNT(DRAFT!AX437,DRAFT!BB437)&gt;0,DRAFT!BC437,""))))</f>
        <v/>
      </c>
      <c r="R435" s="2" t="str">
        <f>IF(COUNT($A435)=0,"",IF(Q435="3E","3E",IF(Q435="","I",LOOKUP(Q435/S$2,{0,0.4,0.45,0.5,0.55,0.6,0.65,0.7,0.75,0.8,1},{"F","D","C","C+","B-","B","B+","A-","A","A+"}))))</f>
        <v/>
      </c>
      <c r="S435" s="1" t="str">
        <f>IF(COUNT($A435)=0,"",IF(Q435="","--",IF(Q435="3E","3E",LOOKUP(Q435/S$2,{0,0.4,0.45,0.5,0.55,0.6,0.65,0.7,0.75,0.8,1},{0,2,2.25,2.5,2.75,3,3.25,3.5,3.75,4}))))</f>
        <v/>
      </c>
      <c r="T435" s="2" t="str">
        <f>IF(COUNT($A435)=0,"",IF($A435&lt;&gt;DRAFT!$B437,"ERR",IF(DRAFT!BK437="3E","3E",IF(COUNT(DRAFT!BG437,DRAFT!BK437)&gt;0,DRAFT!BL437,""))))</f>
        <v/>
      </c>
      <c r="U435" s="2" t="str">
        <f>IF(COUNT($A435)=0,"",IF(T435="3E","3E",IF(T435="","I",LOOKUP(T435/V$2,{0,0.4,0.45,0.5,0.55,0.6,0.65,0.7,0.75,0.8,1},{"F","D","C","C+","B-","B","B+","A-","A","A+"}))))</f>
        <v/>
      </c>
      <c r="V435" s="1" t="str">
        <f>IF(COUNT($A435)=0,"",IF(T435="","--",IF(T435="3E","3E",LOOKUP(T435/V$2,{0,0.4,0.45,0.5,0.55,0.6,0.65,0.7,0.75,0.8,1},{0,2,2.25,2.5,2.75,3,3.25,3.5,3.75,4}))))</f>
        <v/>
      </c>
      <c r="W435" s="2" t="str">
        <f>IF(COUNT($A435)=0,"",IF($A435&lt;&gt;DRAFT!$B437,"ERR",IF(DRAFT!BT437="3E","3E",IF(COUNT(DRAFT!BP437,DRAFT!BT437)&gt;0,DRAFT!BU437,""))))</f>
        <v/>
      </c>
      <c r="X435" s="2" t="str">
        <f>IF(COUNT($A435)=0,"",IF(W435="3E","3E",IF(W435="","I",LOOKUP(W435/Y$2,{0,0.4,0.45,0.5,0.55,0.6,0.65,0.7,0.75,0.8,1},{"F","D","C","C+","B-","B","B+","A-","A","A+"}))))</f>
        <v/>
      </c>
      <c r="Y435" s="1" t="str">
        <f>IF(COUNT($A435)=0,"",IF(W435="","--",IF(W435="3E","3E",LOOKUP(W435/Y$2,{0,0.4,0.45,0.5,0.55,0.6,0.65,0.7,0.75,0.8,1},{0,2,2.25,2.5,2.75,3,3.25,3.5,3.75,4}))))</f>
        <v/>
      </c>
      <c r="Z435" s="2" t="str">
        <f>IF(COUNT($A435)=0,"",IF($A435&lt;&gt;DRAFT!$B437,"ERR",IF(DRAFT!CC437="3E","3E",IF(COUNT(DRAFT!BY437,DRAFT!CC437)&gt;0,DRAFT!CD437,""))))</f>
        <v/>
      </c>
      <c r="AA435" s="2" t="str">
        <f>IF(COUNT($A435)=0,"",IF(Z435="3E","3E",IF(Z435="","I",LOOKUP(Z435/AB$2,{0,0.4,0.45,0.5,0.55,0.6,0.65,0.7,0.75,0.8,1},{"F","D","C","C+","B-","B","B+","A-","A","A+"}))))</f>
        <v/>
      </c>
      <c r="AB435" s="1" t="str">
        <f>IF(COUNT($A435)=0,"",IF(Z435="","--",IF(Z435="3E","3E",LOOKUP(Z435/AB$2,{0,0.4,0.45,0.5,0.55,0.6,0.65,0.7,0.75,0.8,1},{0,2,2.25,2.5,2.75,3,3.25,3.5,3.75,4}))))</f>
        <v/>
      </c>
      <c r="AC435" s="2" t="str">
        <f>IF(COUNT($A435)=0,"",IF($A435&lt;&gt;DRAFT!$B437,"ERR",IF(DRAFT!CF437&gt;0,DRAFT!CF437,"")))</f>
        <v/>
      </c>
      <c r="AD435" s="2" t="str">
        <f>IF(COUNT($A435)=0,"",IF(AC435="3E","3E",IF(AC435="","I",LOOKUP(AC435/AE$2,{0,0.4,0.45,0.5,0.55,0.6,0.65,0.7,0.75,0.8,1},{"F","D","C","C+","B-","B","B+","A-","A","A+"}))))</f>
        <v/>
      </c>
      <c r="AE435" s="1" t="str">
        <f>IF(COUNT($A435)=0,"",IF(AC435="","--",IF(AC435="3E","3E",LOOKUP(AC435/AE$2,{0,0.4,0.45,0.5,0.55,0.6,0.65,0.7,0.75,0.8,1},{0,2,2.25,2.5,2.75,3,3.25,3.5,3.75,4}))))</f>
        <v/>
      </c>
      <c r="AF435" s="2" t="str">
        <f>IF(COUNT($A435)=0,"",IF($A435&lt;&gt;DRAFT!$B437,"ERR",IF(DRAFT!CI437&gt;0,DRAFT!CK437,"")))</f>
        <v/>
      </c>
      <c r="AG435" s="2" t="str">
        <f>IF(COUNT($A435)=0,"",IF(AF435="3E","3E",IF(AF435="","I",LOOKUP(AF435/AH$2,{0,0.4,0.45,0.5,0.55,0.6,0.65,0.7,0.75,0.8,1},{"F","D","C","C+","B-","B","B+","A-","A","A+"}))))</f>
        <v/>
      </c>
      <c r="AH435" s="1" t="str">
        <f>IF(COUNT($A435)=0,"",IF(AF435="","--",IF(AF435="3E","3E",LOOKUP(AF435/AH$2,{0,0.4,0.45,0.5,0.55,0.6,0.65,0.7,0.75,0.8,1},{0,2,2.25,2.5,2.75,3,3.25,3.5,3.75,4}))))</f>
        <v/>
      </c>
      <c r="AI435" s="2" t="str">
        <f>IF($A435&lt;&gt;DRAFT!$B437,"ERR",IF(OR(COUNT($A435)=0,COUNT(DRAFT!CL437:CN437,DRAFT!CP437:CR437)=0),"",CEILING(SUM(DRAFT!CO437,DRAFT!CS437,DRAFT!CT437),1)))</f>
        <v/>
      </c>
      <c r="AJ435" s="2" t="str">
        <f>IF(COUNT($A435)=0,"",IF(AI435="3E","3E",IF(AI435="","I",LOOKUP(AI435/AK$2,{0,0.4,0.45,0.5,0.55,0.6,0.65,0.7,0.75,0.8,1},{"F","D","C","C+","B-","B","B+","A-","A","A+"}))))</f>
        <v/>
      </c>
      <c r="AK435" s="1" t="str">
        <f>IF(COUNT($A435)=0,"",IF(AI435="","--",IF(AI435="3E","3E",LOOKUP(AI435/AK$2,{0,0.4,0.45,0.5,0.55,0.6,0.65,0.7,0.75,0.8,1},{0,2,2.25,2.5,2.75,3,3.25,3.5,3.75,4}))))</f>
        <v/>
      </c>
      <c r="AL435" s="4" t="str">
        <f>IF(OR(COUNT($A435)=0,COUNT(B435:AK435)=0),"",IF(COUNTIF(B435:AK435,"3E")&gt;0,"3E",IF(DRAFT!$A437="R",TRUNC(SUMPRODUCT(RGP,RCP)/TCP,3),TRUNC((SUMPRODUCT(--(IMDGP&gt;0)*IMDGP,IMCP)+CEILING(DRAFT!$DB437*42,0.25))/TCP,3))))</f>
        <v/>
      </c>
      <c r="AM435" s="2" t="str">
        <f>IF(OR(COUNT($A435)=0,COUNT(B435:AK435)=0),"",IF(COUNTIF(B435:AK435,"3E")&gt;0,"3E",IF(DRAFT!$A437="R",SUMPRODUCT(--(RGP&gt;=2),RCP),SUMPRODUCT(--(IMDGP&gt;0),--(IMGP=0),IMCP)+DRAFT!$DC437)))</f>
        <v/>
      </c>
      <c r="AN435" s="67" t="str">
        <f>IF(AL435="3E","3E",IF(COUNT($A435)=0,"",IF(COUNT(AI435)=0,"--",ROUND(((CEILING(DRAFT!$CV437*38,0.25)+CEILING(DRAFT!$CX437*38,0.25)+CEILING(DRAFT!$CZ437*42,0.25)+CEILING($AL435*42,0.25))/160),2))))</f>
        <v/>
      </c>
      <c r="AO435" s="2" t="str">
        <f>IF(AN435="3E","3E",IF(COUNT($A435)=0,"",IF(COUNT(AN435)=0,"I",LOOKUP(AN435,{0,2,2.25,2.5,2.75,3,3.25,3.5,3.75,4},{"F","D","C","C+","B-","B","B+","A-","A","A+"}))))</f>
        <v/>
      </c>
      <c r="AP435" s="2" t="str">
        <f>IF(AN435="3E","3E",IF(OR(COUNT(A435)=0,COUNT(AN435)=0),"",DRAFT!CW437+DRAFT!CY437+DRAFT!DA437+N(TABULATION!AM435)))</f>
        <v/>
      </c>
      <c r="AQ435" s="2" t="str">
        <f>IF(OR(COUNT($A435)=0,COUNT(B435:AK435)=0),"",IF(COUNTIF(B435:AM435,"3E")&gt;0,"3E",IF(AND(DRAFT!$A437="IM",OR($AL435&gt;DRAFT!$DB437,$AM435&gt;DRAFT!$DC437)),"IMPROVED",IF(AND(DRAFT!$A437="IM",$AL435&lt;=DRAFT!$DB437,$AM435&lt;=DRAFT!$DC437),"NOT IMPROVED",IF(AND(DRAFT!CU437="S",AH435&gt;=2,AK435&gt;=2,AN435&gt;=2.5,AP435&gt;=144),"PASS","FAIL")))))</f>
        <v/>
      </c>
      <c r="AR435" s="2" t="str">
        <f t="shared" si="12"/>
        <v/>
      </c>
      <c r="AS435" s="2" t="str">
        <f t="shared" si="13"/>
        <v/>
      </c>
    </row>
    <row r="436" spans="1:45" ht="18.95" customHeight="1" x14ac:dyDescent="0.25">
      <c r="A436" s="3" t="str">
        <f>IF(DRAFT!$B438="","",DRAFT!$B438)</f>
        <v/>
      </c>
      <c r="B436" s="2" t="str">
        <f>IF(COUNT($A436)=0,"",IF($A436&lt;&gt;DRAFT!$B438,"ERR",IF(DRAFT!I438="3E","3E",IF(COUNT(DRAFT!E438,DRAFT!I438)&gt;0,DRAFT!J438,""))))</f>
        <v/>
      </c>
      <c r="C436" s="2" t="str">
        <f>IF(COUNT($A436)=0,"",IF(B436="3E","3E",IF(B436="","I",LOOKUP(B436/D$2,{0,0.4,0.45,0.5,0.55,0.6,0.65,0.7,0.75,0.8,1},{"F","D","C","C+","B-","B","B+","A-","A","A+"}))))</f>
        <v/>
      </c>
      <c r="D436" s="1" t="str">
        <f>IF(COUNT($A436)=0,"",IF(B436="","--",IF(B436="3E","3E",LOOKUP(B436/D$2,{0,0.4,0.45,0.5,0.55,0.6,0.65,0.7,0.75,0.8,1},{0,2,2.25,2.5,2.75,3,3.25,3.5,3.75,4}))))</f>
        <v/>
      </c>
      <c r="E436" s="2" t="str">
        <f>IF(COUNT($A436)=0,"",IF($A436&lt;&gt;DRAFT!$B438,"ERR",IF(DRAFT!R438="3E","3E",IF(COUNT(DRAFT!N438,DRAFT!R438)&gt;0,DRAFT!S438,""))))</f>
        <v/>
      </c>
      <c r="F436" s="2" t="str">
        <f>IF(COUNT($A436)=0,"",IF(E436="3E","3E",IF(E436="","I",LOOKUP(E436/G$2,{0,0.4,0.45,0.5,0.55,0.6,0.65,0.7,0.75,0.8,1},{"F","D","C","C+","B-","B","B+","A-","A","A+"}))))</f>
        <v/>
      </c>
      <c r="G436" s="1" t="str">
        <f>IF(COUNT($A436)=0,"",IF(E436="","--",IF(E436="3E","3E",LOOKUP(E436/G$2,{0,0.4,0.45,0.5,0.55,0.6,0.65,0.7,0.75,0.8,1},{0,2,2.25,2.5,2.75,3,3.25,3.5,3.75,4}))))</f>
        <v/>
      </c>
      <c r="H436" s="2" t="str">
        <f>IF(COUNT($A436)=0,"",IF($A436&lt;&gt;DRAFT!$B438,"ERR",IF(DRAFT!AA438="3E","3E",IF(COUNT(DRAFT!W438,DRAFT!AA438)&gt;0,DRAFT!AB438,""))))</f>
        <v/>
      </c>
      <c r="I436" s="2" t="str">
        <f>IF(COUNT($A436)=0,"",IF(H436="3E","3E",IF(H436="","I",LOOKUP(H436/J$2,{0,0.4,0.45,0.5,0.55,0.6,0.65,0.7,0.75,0.8,1},{"F","D","C","C+","B-","B","B+","A-","A","A+"}))))</f>
        <v/>
      </c>
      <c r="J436" s="1" t="str">
        <f>IF(COUNT($A436)=0,"",IF(H436="","--",IF(H436="3E","3E",LOOKUP(H436/J$2,{0,0.4,0.45,0.5,0.55,0.6,0.65,0.7,0.75,0.8,1},{0,2,2.25,2.5,2.75,3,3.25,3.5,3.75,4}))))</f>
        <v/>
      </c>
      <c r="K436" s="2" t="str">
        <f>IF(COUNT($A436)=0,"",IF($A436&lt;&gt;DRAFT!$B438,"ERR",IF(DRAFT!AJ438="3E","3E",IF(COUNT(DRAFT!AF438,DRAFT!AJ438)&gt;0,DRAFT!AK438,""))))</f>
        <v/>
      </c>
      <c r="L436" s="2" t="str">
        <f>IF(COUNT($A436)=0,"",IF(K436="3E","3E",IF(K436="","I",LOOKUP(K436/M$2,{0,0.4,0.45,0.5,0.55,0.6,0.65,0.7,0.75,0.8,1},{"F","D","C","C+","B-","B","B+","A-","A","A+"}))))</f>
        <v/>
      </c>
      <c r="M436" s="1" t="str">
        <f>IF(COUNT($A436)=0,"",IF(K436="","--",IF(K436="3E","3E",LOOKUP(K436/M$2,{0,0.4,0.45,0.5,0.55,0.6,0.65,0.7,0.75,0.8,1},{0,2,2.25,2.5,2.75,3,3.25,3.5,3.75,4}))))</f>
        <v/>
      </c>
      <c r="N436" s="2" t="str">
        <f>IF(COUNT($A436)=0,"",IF($A436&lt;&gt;DRAFT!$B438,"ERR",IF(DRAFT!AS438="3E","3E",IF(COUNT(DRAFT!AO438,DRAFT!AS438)&gt;0,DRAFT!AT438,""))))</f>
        <v/>
      </c>
      <c r="O436" s="2" t="str">
        <f>IF(COUNT($A436)=0,"",IF(N436="3E","3E",IF(N436="","I",LOOKUP(N436/P$2,{0,0.4,0.45,0.5,0.55,0.6,0.65,0.7,0.75,0.8,1},{"F","D","C","C+","B-","B","B+","A-","A","A+"}))))</f>
        <v/>
      </c>
      <c r="P436" s="1" t="str">
        <f>IF(COUNT($A436)=0,"",IF(N436="","--",IF(N436="3E","3E",LOOKUP(N436/P$2,{0,0.4,0.45,0.5,0.55,0.6,0.65,0.7,0.75,0.8,1},{0,2,2.25,2.5,2.75,3,3.25,3.5,3.75,4}))))</f>
        <v/>
      </c>
      <c r="Q436" s="2" t="str">
        <f>IF(COUNT($A436)=0,"",IF($A436&lt;&gt;DRAFT!$B438,"ERR",IF(DRAFT!BB438="3E","3E",IF(COUNT(DRAFT!AX438,DRAFT!BB438)&gt;0,DRAFT!BC438,""))))</f>
        <v/>
      </c>
      <c r="R436" s="2" t="str">
        <f>IF(COUNT($A436)=0,"",IF(Q436="3E","3E",IF(Q436="","I",LOOKUP(Q436/S$2,{0,0.4,0.45,0.5,0.55,0.6,0.65,0.7,0.75,0.8,1},{"F","D","C","C+","B-","B","B+","A-","A","A+"}))))</f>
        <v/>
      </c>
      <c r="S436" s="1" t="str">
        <f>IF(COUNT($A436)=0,"",IF(Q436="","--",IF(Q436="3E","3E",LOOKUP(Q436/S$2,{0,0.4,0.45,0.5,0.55,0.6,0.65,0.7,0.75,0.8,1},{0,2,2.25,2.5,2.75,3,3.25,3.5,3.75,4}))))</f>
        <v/>
      </c>
      <c r="T436" s="2" t="str">
        <f>IF(COUNT($A436)=0,"",IF($A436&lt;&gt;DRAFT!$B438,"ERR",IF(DRAFT!BK438="3E","3E",IF(COUNT(DRAFT!BG438,DRAFT!BK438)&gt;0,DRAFT!BL438,""))))</f>
        <v/>
      </c>
      <c r="U436" s="2" t="str">
        <f>IF(COUNT($A436)=0,"",IF(T436="3E","3E",IF(T436="","I",LOOKUP(T436/V$2,{0,0.4,0.45,0.5,0.55,0.6,0.65,0.7,0.75,0.8,1},{"F","D","C","C+","B-","B","B+","A-","A","A+"}))))</f>
        <v/>
      </c>
      <c r="V436" s="1" t="str">
        <f>IF(COUNT($A436)=0,"",IF(T436="","--",IF(T436="3E","3E",LOOKUP(T436/V$2,{0,0.4,0.45,0.5,0.55,0.6,0.65,0.7,0.75,0.8,1},{0,2,2.25,2.5,2.75,3,3.25,3.5,3.75,4}))))</f>
        <v/>
      </c>
      <c r="W436" s="2" t="str">
        <f>IF(COUNT($A436)=0,"",IF($A436&lt;&gt;DRAFT!$B438,"ERR",IF(DRAFT!BT438="3E","3E",IF(COUNT(DRAFT!BP438,DRAFT!BT438)&gt;0,DRAFT!BU438,""))))</f>
        <v/>
      </c>
      <c r="X436" s="2" t="str">
        <f>IF(COUNT($A436)=0,"",IF(W436="3E","3E",IF(W436="","I",LOOKUP(W436/Y$2,{0,0.4,0.45,0.5,0.55,0.6,0.65,0.7,0.75,0.8,1},{"F","D","C","C+","B-","B","B+","A-","A","A+"}))))</f>
        <v/>
      </c>
      <c r="Y436" s="1" t="str">
        <f>IF(COUNT($A436)=0,"",IF(W436="","--",IF(W436="3E","3E",LOOKUP(W436/Y$2,{0,0.4,0.45,0.5,0.55,0.6,0.65,0.7,0.75,0.8,1},{0,2,2.25,2.5,2.75,3,3.25,3.5,3.75,4}))))</f>
        <v/>
      </c>
      <c r="Z436" s="2" t="str">
        <f>IF(COUNT($A436)=0,"",IF($A436&lt;&gt;DRAFT!$B438,"ERR",IF(DRAFT!CC438="3E","3E",IF(COUNT(DRAFT!BY438,DRAFT!CC438)&gt;0,DRAFT!CD438,""))))</f>
        <v/>
      </c>
      <c r="AA436" s="2" t="str">
        <f>IF(COUNT($A436)=0,"",IF(Z436="3E","3E",IF(Z436="","I",LOOKUP(Z436/AB$2,{0,0.4,0.45,0.5,0.55,0.6,0.65,0.7,0.75,0.8,1},{"F","D","C","C+","B-","B","B+","A-","A","A+"}))))</f>
        <v/>
      </c>
      <c r="AB436" s="1" t="str">
        <f>IF(COUNT($A436)=0,"",IF(Z436="","--",IF(Z436="3E","3E",LOOKUP(Z436/AB$2,{0,0.4,0.45,0.5,0.55,0.6,0.65,0.7,0.75,0.8,1},{0,2,2.25,2.5,2.75,3,3.25,3.5,3.75,4}))))</f>
        <v/>
      </c>
      <c r="AC436" s="2" t="str">
        <f>IF(COUNT($A436)=0,"",IF($A436&lt;&gt;DRAFT!$B438,"ERR",IF(DRAFT!CF438&gt;0,DRAFT!CF438,"")))</f>
        <v/>
      </c>
      <c r="AD436" s="2" t="str">
        <f>IF(COUNT($A436)=0,"",IF(AC436="3E","3E",IF(AC436="","I",LOOKUP(AC436/AE$2,{0,0.4,0.45,0.5,0.55,0.6,0.65,0.7,0.75,0.8,1},{"F","D","C","C+","B-","B","B+","A-","A","A+"}))))</f>
        <v/>
      </c>
      <c r="AE436" s="1" t="str">
        <f>IF(COUNT($A436)=0,"",IF(AC436="","--",IF(AC436="3E","3E",LOOKUP(AC436/AE$2,{0,0.4,0.45,0.5,0.55,0.6,0.65,0.7,0.75,0.8,1},{0,2,2.25,2.5,2.75,3,3.25,3.5,3.75,4}))))</f>
        <v/>
      </c>
      <c r="AF436" s="2" t="str">
        <f>IF(COUNT($A436)=0,"",IF($A436&lt;&gt;DRAFT!$B438,"ERR",IF(DRAFT!CI438&gt;0,DRAFT!CK438,"")))</f>
        <v/>
      </c>
      <c r="AG436" s="2" t="str">
        <f>IF(COUNT($A436)=0,"",IF(AF436="3E","3E",IF(AF436="","I",LOOKUP(AF436/AH$2,{0,0.4,0.45,0.5,0.55,0.6,0.65,0.7,0.75,0.8,1},{"F","D","C","C+","B-","B","B+","A-","A","A+"}))))</f>
        <v/>
      </c>
      <c r="AH436" s="1" t="str">
        <f>IF(COUNT($A436)=0,"",IF(AF436="","--",IF(AF436="3E","3E",LOOKUP(AF436/AH$2,{0,0.4,0.45,0.5,0.55,0.6,0.65,0.7,0.75,0.8,1},{0,2,2.25,2.5,2.75,3,3.25,3.5,3.75,4}))))</f>
        <v/>
      </c>
      <c r="AI436" s="2" t="str">
        <f>IF($A436&lt;&gt;DRAFT!$B438,"ERR",IF(OR(COUNT($A436)=0,COUNT(DRAFT!CL438:CN438,DRAFT!CP438:CR438)=0),"",CEILING(SUM(DRAFT!CO438,DRAFT!CS438,DRAFT!CT438),1)))</f>
        <v/>
      </c>
      <c r="AJ436" s="2" t="str">
        <f>IF(COUNT($A436)=0,"",IF(AI436="3E","3E",IF(AI436="","I",LOOKUP(AI436/AK$2,{0,0.4,0.45,0.5,0.55,0.6,0.65,0.7,0.75,0.8,1},{"F","D","C","C+","B-","B","B+","A-","A","A+"}))))</f>
        <v/>
      </c>
      <c r="AK436" s="1" t="str">
        <f>IF(COUNT($A436)=0,"",IF(AI436="","--",IF(AI436="3E","3E",LOOKUP(AI436/AK$2,{0,0.4,0.45,0.5,0.55,0.6,0.65,0.7,0.75,0.8,1},{0,2,2.25,2.5,2.75,3,3.25,3.5,3.75,4}))))</f>
        <v/>
      </c>
      <c r="AL436" s="4" t="str">
        <f>IF(OR(COUNT($A436)=0,COUNT(B436:AK436)=0),"",IF(COUNTIF(B436:AK436,"3E")&gt;0,"3E",IF(DRAFT!$A438="R",TRUNC(SUMPRODUCT(RGP,RCP)/TCP,3),TRUNC((SUMPRODUCT(--(IMDGP&gt;0)*IMDGP,IMCP)+CEILING(DRAFT!$DB438*42,0.25))/TCP,3))))</f>
        <v/>
      </c>
      <c r="AM436" s="2" t="str">
        <f>IF(OR(COUNT($A436)=0,COUNT(B436:AK436)=0),"",IF(COUNTIF(B436:AK436,"3E")&gt;0,"3E",IF(DRAFT!$A438="R",SUMPRODUCT(--(RGP&gt;=2),RCP),SUMPRODUCT(--(IMDGP&gt;0),--(IMGP=0),IMCP)+DRAFT!$DC438)))</f>
        <v/>
      </c>
      <c r="AN436" s="67" t="str">
        <f>IF(AL436="3E","3E",IF(COUNT($A436)=0,"",IF(COUNT(AI436)=0,"--",ROUND(((CEILING(DRAFT!$CV438*38,0.25)+CEILING(DRAFT!$CX438*38,0.25)+CEILING(DRAFT!$CZ438*42,0.25)+CEILING($AL436*42,0.25))/160),2))))</f>
        <v/>
      </c>
      <c r="AO436" s="2" t="str">
        <f>IF(AN436="3E","3E",IF(COUNT($A436)=0,"",IF(COUNT(AN436)=0,"I",LOOKUP(AN436,{0,2,2.25,2.5,2.75,3,3.25,3.5,3.75,4},{"F","D","C","C+","B-","B","B+","A-","A","A+"}))))</f>
        <v/>
      </c>
      <c r="AP436" s="2" t="str">
        <f>IF(AN436="3E","3E",IF(OR(COUNT(A436)=0,COUNT(AN436)=0),"",DRAFT!CW438+DRAFT!CY438+DRAFT!DA438+N(TABULATION!AM436)))</f>
        <v/>
      </c>
      <c r="AQ436" s="2" t="str">
        <f>IF(OR(COUNT($A436)=0,COUNT(B436:AK436)=0),"",IF(COUNTIF(B436:AM436,"3E")&gt;0,"3E",IF(AND(DRAFT!$A438="IM",OR($AL436&gt;DRAFT!$DB438,$AM436&gt;DRAFT!$DC438)),"IMPROVED",IF(AND(DRAFT!$A438="IM",$AL436&lt;=DRAFT!$DB438,$AM436&lt;=DRAFT!$DC438),"NOT IMPROVED",IF(AND(DRAFT!CU438="S",AH436&gt;=2,AK436&gt;=2,AN436&gt;=2.5,AP436&gt;=144),"PASS","FAIL")))))</f>
        <v/>
      </c>
      <c r="AR436" s="2" t="str">
        <f t="shared" si="12"/>
        <v/>
      </c>
      <c r="AS436" s="2" t="str">
        <f t="shared" si="13"/>
        <v/>
      </c>
    </row>
    <row r="437" spans="1:45" ht="18.95" customHeight="1" x14ac:dyDescent="0.25">
      <c r="A437" s="3" t="str">
        <f>IF(DRAFT!$B439="","",DRAFT!$B439)</f>
        <v/>
      </c>
      <c r="B437" s="2" t="str">
        <f>IF(COUNT($A437)=0,"",IF($A437&lt;&gt;DRAFT!$B439,"ERR",IF(DRAFT!I439="3E","3E",IF(COUNT(DRAFT!E439,DRAFT!I439)&gt;0,DRAFT!J439,""))))</f>
        <v/>
      </c>
      <c r="C437" s="2" t="str">
        <f>IF(COUNT($A437)=0,"",IF(B437="3E","3E",IF(B437="","I",LOOKUP(B437/D$2,{0,0.4,0.45,0.5,0.55,0.6,0.65,0.7,0.75,0.8,1},{"F","D","C","C+","B-","B","B+","A-","A","A+"}))))</f>
        <v/>
      </c>
      <c r="D437" s="1" t="str">
        <f>IF(COUNT($A437)=0,"",IF(B437="","--",IF(B437="3E","3E",LOOKUP(B437/D$2,{0,0.4,0.45,0.5,0.55,0.6,0.65,0.7,0.75,0.8,1},{0,2,2.25,2.5,2.75,3,3.25,3.5,3.75,4}))))</f>
        <v/>
      </c>
      <c r="E437" s="2" t="str">
        <f>IF(COUNT($A437)=0,"",IF($A437&lt;&gt;DRAFT!$B439,"ERR",IF(DRAFT!R439="3E","3E",IF(COUNT(DRAFT!N439,DRAFT!R439)&gt;0,DRAFT!S439,""))))</f>
        <v/>
      </c>
      <c r="F437" s="2" t="str">
        <f>IF(COUNT($A437)=0,"",IF(E437="3E","3E",IF(E437="","I",LOOKUP(E437/G$2,{0,0.4,0.45,0.5,0.55,0.6,0.65,0.7,0.75,0.8,1},{"F","D","C","C+","B-","B","B+","A-","A","A+"}))))</f>
        <v/>
      </c>
      <c r="G437" s="1" t="str">
        <f>IF(COUNT($A437)=0,"",IF(E437="","--",IF(E437="3E","3E",LOOKUP(E437/G$2,{0,0.4,0.45,0.5,0.55,0.6,0.65,0.7,0.75,0.8,1},{0,2,2.25,2.5,2.75,3,3.25,3.5,3.75,4}))))</f>
        <v/>
      </c>
      <c r="H437" s="2" t="str">
        <f>IF(COUNT($A437)=0,"",IF($A437&lt;&gt;DRAFT!$B439,"ERR",IF(DRAFT!AA439="3E","3E",IF(COUNT(DRAFT!W439,DRAFT!AA439)&gt;0,DRAFT!AB439,""))))</f>
        <v/>
      </c>
      <c r="I437" s="2" t="str">
        <f>IF(COUNT($A437)=0,"",IF(H437="3E","3E",IF(H437="","I",LOOKUP(H437/J$2,{0,0.4,0.45,0.5,0.55,0.6,0.65,0.7,0.75,0.8,1},{"F","D","C","C+","B-","B","B+","A-","A","A+"}))))</f>
        <v/>
      </c>
      <c r="J437" s="1" t="str">
        <f>IF(COUNT($A437)=0,"",IF(H437="","--",IF(H437="3E","3E",LOOKUP(H437/J$2,{0,0.4,0.45,0.5,0.55,0.6,0.65,0.7,0.75,0.8,1},{0,2,2.25,2.5,2.75,3,3.25,3.5,3.75,4}))))</f>
        <v/>
      </c>
      <c r="K437" s="2" t="str">
        <f>IF(COUNT($A437)=0,"",IF($A437&lt;&gt;DRAFT!$B439,"ERR",IF(DRAFT!AJ439="3E","3E",IF(COUNT(DRAFT!AF439,DRAFT!AJ439)&gt;0,DRAFT!AK439,""))))</f>
        <v/>
      </c>
      <c r="L437" s="2" t="str">
        <f>IF(COUNT($A437)=0,"",IF(K437="3E","3E",IF(K437="","I",LOOKUP(K437/M$2,{0,0.4,0.45,0.5,0.55,0.6,0.65,0.7,0.75,0.8,1},{"F","D","C","C+","B-","B","B+","A-","A","A+"}))))</f>
        <v/>
      </c>
      <c r="M437" s="1" t="str">
        <f>IF(COUNT($A437)=0,"",IF(K437="","--",IF(K437="3E","3E",LOOKUP(K437/M$2,{0,0.4,0.45,0.5,0.55,0.6,0.65,0.7,0.75,0.8,1},{0,2,2.25,2.5,2.75,3,3.25,3.5,3.75,4}))))</f>
        <v/>
      </c>
      <c r="N437" s="2" t="str">
        <f>IF(COUNT($A437)=0,"",IF($A437&lt;&gt;DRAFT!$B439,"ERR",IF(DRAFT!AS439="3E","3E",IF(COUNT(DRAFT!AO439,DRAFT!AS439)&gt;0,DRAFT!AT439,""))))</f>
        <v/>
      </c>
      <c r="O437" s="2" t="str">
        <f>IF(COUNT($A437)=0,"",IF(N437="3E","3E",IF(N437="","I",LOOKUP(N437/P$2,{0,0.4,0.45,0.5,0.55,0.6,0.65,0.7,0.75,0.8,1},{"F","D","C","C+","B-","B","B+","A-","A","A+"}))))</f>
        <v/>
      </c>
      <c r="P437" s="1" t="str">
        <f>IF(COUNT($A437)=0,"",IF(N437="","--",IF(N437="3E","3E",LOOKUP(N437/P$2,{0,0.4,0.45,0.5,0.55,0.6,0.65,0.7,0.75,0.8,1},{0,2,2.25,2.5,2.75,3,3.25,3.5,3.75,4}))))</f>
        <v/>
      </c>
      <c r="Q437" s="2" t="str">
        <f>IF(COUNT($A437)=0,"",IF($A437&lt;&gt;DRAFT!$B439,"ERR",IF(DRAFT!BB439="3E","3E",IF(COUNT(DRAFT!AX439,DRAFT!BB439)&gt;0,DRAFT!BC439,""))))</f>
        <v/>
      </c>
      <c r="R437" s="2" t="str">
        <f>IF(COUNT($A437)=0,"",IF(Q437="3E","3E",IF(Q437="","I",LOOKUP(Q437/S$2,{0,0.4,0.45,0.5,0.55,0.6,0.65,0.7,0.75,0.8,1},{"F","D","C","C+","B-","B","B+","A-","A","A+"}))))</f>
        <v/>
      </c>
      <c r="S437" s="1" t="str">
        <f>IF(COUNT($A437)=0,"",IF(Q437="","--",IF(Q437="3E","3E",LOOKUP(Q437/S$2,{0,0.4,0.45,0.5,0.55,0.6,0.65,0.7,0.75,0.8,1},{0,2,2.25,2.5,2.75,3,3.25,3.5,3.75,4}))))</f>
        <v/>
      </c>
      <c r="T437" s="2" t="str">
        <f>IF(COUNT($A437)=0,"",IF($A437&lt;&gt;DRAFT!$B439,"ERR",IF(DRAFT!BK439="3E","3E",IF(COUNT(DRAFT!BG439,DRAFT!BK439)&gt;0,DRAFT!BL439,""))))</f>
        <v/>
      </c>
      <c r="U437" s="2" t="str">
        <f>IF(COUNT($A437)=0,"",IF(T437="3E","3E",IF(T437="","I",LOOKUP(T437/V$2,{0,0.4,0.45,0.5,0.55,0.6,0.65,0.7,0.75,0.8,1},{"F","D","C","C+","B-","B","B+","A-","A","A+"}))))</f>
        <v/>
      </c>
      <c r="V437" s="1" t="str">
        <f>IF(COUNT($A437)=0,"",IF(T437="","--",IF(T437="3E","3E",LOOKUP(T437/V$2,{0,0.4,0.45,0.5,0.55,0.6,0.65,0.7,0.75,0.8,1},{0,2,2.25,2.5,2.75,3,3.25,3.5,3.75,4}))))</f>
        <v/>
      </c>
      <c r="W437" s="2" t="str">
        <f>IF(COUNT($A437)=0,"",IF($A437&lt;&gt;DRAFT!$B439,"ERR",IF(DRAFT!BT439="3E","3E",IF(COUNT(DRAFT!BP439,DRAFT!BT439)&gt;0,DRAFT!BU439,""))))</f>
        <v/>
      </c>
      <c r="X437" s="2" t="str">
        <f>IF(COUNT($A437)=0,"",IF(W437="3E","3E",IF(W437="","I",LOOKUP(W437/Y$2,{0,0.4,0.45,0.5,0.55,0.6,0.65,0.7,0.75,0.8,1},{"F","D","C","C+","B-","B","B+","A-","A","A+"}))))</f>
        <v/>
      </c>
      <c r="Y437" s="1" t="str">
        <f>IF(COUNT($A437)=0,"",IF(W437="","--",IF(W437="3E","3E",LOOKUP(W437/Y$2,{0,0.4,0.45,0.5,0.55,0.6,0.65,0.7,0.75,0.8,1},{0,2,2.25,2.5,2.75,3,3.25,3.5,3.75,4}))))</f>
        <v/>
      </c>
      <c r="Z437" s="2" t="str">
        <f>IF(COUNT($A437)=0,"",IF($A437&lt;&gt;DRAFT!$B439,"ERR",IF(DRAFT!CC439="3E","3E",IF(COUNT(DRAFT!BY439,DRAFT!CC439)&gt;0,DRAFT!CD439,""))))</f>
        <v/>
      </c>
      <c r="AA437" s="2" t="str">
        <f>IF(COUNT($A437)=0,"",IF(Z437="3E","3E",IF(Z437="","I",LOOKUP(Z437/AB$2,{0,0.4,0.45,0.5,0.55,0.6,0.65,0.7,0.75,0.8,1},{"F","D","C","C+","B-","B","B+","A-","A","A+"}))))</f>
        <v/>
      </c>
      <c r="AB437" s="1" t="str">
        <f>IF(COUNT($A437)=0,"",IF(Z437="","--",IF(Z437="3E","3E",LOOKUP(Z437/AB$2,{0,0.4,0.45,0.5,0.55,0.6,0.65,0.7,0.75,0.8,1},{0,2,2.25,2.5,2.75,3,3.25,3.5,3.75,4}))))</f>
        <v/>
      </c>
      <c r="AC437" s="2" t="str">
        <f>IF(COUNT($A437)=0,"",IF($A437&lt;&gt;DRAFT!$B439,"ERR",IF(DRAFT!CF439&gt;0,DRAFT!CF439,"")))</f>
        <v/>
      </c>
      <c r="AD437" s="2" t="str">
        <f>IF(COUNT($A437)=0,"",IF(AC437="3E","3E",IF(AC437="","I",LOOKUP(AC437/AE$2,{0,0.4,0.45,0.5,0.55,0.6,0.65,0.7,0.75,0.8,1},{"F","D","C","C+","B-","B","B+","A-","A","A+"}))))</f>
        <v/>
      </c>
      <c r="AE437" s="1" t="str">
        <f>IF(COUNT($A437)=0,"",IF(AC437="","--",IF(AC437="3E","3E",LOOKUP(AC437/AE$2,{0,0.4,0.45,0.5,0.55,0.6,0.65,0.7,0.75,0.8,1},{0,2,2.25,2.5,2.75,3,3.25,3.5,3.75,4}))))</f>
        <v/>
      </c>
      <c r="AF437" s="2" t="str">
        <f>IF(COUNT($A437)=0,"",IF($A437&lt;&gt;DRAFT!$B439,"ERR",IF(DRAFT!CI439&gt;0,DRAFT!CK439,"")))</f>
        <v/>
      </c>
      <c r="AG437" s="2" t="str">
        <f>IF(COUNT($A437)=0,"",IF(AF437="3E","3E",IF(AF437="","I",LOOKUP(AF437/AH$2,{0,0.4,0.45,0.5,0.55,0.6,0.65,0.7,0.75,0.8,1},{"F","D","C","C+","B-","B","B+","A-","A","A+"}))))</f>
        <v/>
      </c>
      <c r="AH437" s="1" t="str">
        <f>IF(COUNT($A437)=0,"",IF(AF437="","--",IF(AF437="3E","3E",LOOKUP(AF437/AH$2,{0,0.4,0.45,0.5,0.55,0.6,0.65,0.7,0.75,0.8,1},{0,2,2.25,2.5,2.75,3,3.25,3.5,3.75,4}))))</f>
        <v/>
      </c>
      <c r="AI437" s="2" t="str">
        <f>IF($A437&lt;&gt;DRAFT!$B439,"ERR",IF(OR(COUNT($A437)=0,COUNT(DRAFT!CL439:CN439,DRAFT!CP439:CR439)=0),"",CEILING(SUM(DRAFT!CO439,DRAFT!CS439,DRAFT!CT439),1)))</f>
        <v/>
      </c>
      <c r="AJ437" s="2" t="str">
        <f>IF(COUNT($A437)=0,"",IF(AI437="3E","3E",IF(AI437="","I",LOOKUP(AI437/AK$2,{0,0.4,0.45,0.5,0.55,0.6,0.65,0.7,0.75,0.8,1},{"F","D","C","C+","B-","B","B+","A-","A","A+"}))))</f>
        <v/>
      </c>
      <c r="AK437" s="1" t="str">
        <f>IF(COUNT($A437)=0,"",IF(AI437="","--",IF(AI437="3E","3E",LOOKUP(AI437/AK$2,{0,0.4,0.45,0.5,0.55,0.6,0.65,0.7,0.75,0.8,1},{0,2,2.25,2.5,2.75,3,3.25,3.5,3.75,4}))))</f>
        <v/>
      </c>
      <c r="AL437" s="4" t="str">
        <f>IF(OR(COUNT($A437)=0,COUNT(B437:AK437)=0),"",IF(COUNTIF(B437:AK437,"3E")&gt;0,"3E",IF(DRAFT!$A439="R",TRUNC(SUMPRODUCT(RGP,RCP)/TCP,3),TRUNC((SUMPRODUCT(--(IMDGP&gt;0)*IMDGP,IMCP)+CEILING(DRAFT!$DB439*42,0.25))/TCP,3))))</f>
        <v/>
      </c>
      <c r="AM437" s="2" t="str">
        <f>IF(OR(COUNT($A437)=0,COUNT(B437:AK437)=0),"",IF(COUNTIF(B437:AK437,"3E")&gt;0,"3E",IF(DRAFT!$A439="R",SUMPRODUCT(--(RGP&gt;=2),RCP),SUMPRODUCT(--(IMDGP&gt;0),--(IMGP=0),IMCP)+DRAFT!$DC439)))</f>
        <v/>
      </c>
      <c r="AN437" s="67" t="str">
        <f>IF(AL437="3E","3E",IF(COUNT($A437)=0,"",IF(COUNT(AI437)=0,"--",ROUND(((CEILING(DRAFT!$CV439*38,0.25)+CEILING(DRAFT!$CX439*38,0.25)+CEILING(DRAFT!$CZ439*42,0.25)+CEILING($AL437*42,0.25))/160),2))))</f>
        <v/>
      </c>
      <c r="AO437" s="2" t="str">
        <f>IF(AN437="3E","3E",IF(COUNT($A437)=0,"",IF(COUNT(AN437)=0,"I",LOOKUP(AN437,{0,2,2.25,2.5,2.75,3,3.25,3.5,3.75,4},{"F","D","C","C+","B-","B","B+","A-","A","A+"}))))</f>
        <v/>
      </c>
      <c r="AP437" s="2" t="str">
        <f>IF(AN437="3E","3E",IF(OR(COUNT(A437)=0,COUNT(AN437)=0),"",DRAFT!CW439+DRAFT!CY439+DRAFT!DA439+N(TABULATION!AM437)))</f>
        <v/>
      </c>
      <c r="AQ437" s="2" t="str">
        <f>IF(OR(COUNT($A437)=0,COUNT(B437:AK437)=0),"",IF(COUNTIF(B437:AM437,"3E")&gt;0,"3E",IF(AND(DRAFT!$A439="IM",OR($AL437&gt;DRAFT!$DB439,$AM437&gt;DRAFT!$DC439)),"IMPROVED",IF(AND(DRAFT!$A439="IM",$AL437&lt;=DRAFT!$DB439,$AM437&lt;=DRAFT!$DC439),"NOT IMPROVED",IF(AND(DRAFT!CU439="S",AH437&gt;=2,AK437&gt;=2,AN437&gt;=2.5,AP437&gt;=144),"PASS","FAIL")))))</f>
        <v/>
      </c>
      <c r="AR437" s="2" t="str">
        <f t="shared" si="12"/>
        <v/>
      </c>
      <c r="AS437" s="2" t="str">
        <f t="shared" si="13"/>
        <v/>
      </c>
    </row>
    <row r="438" spans="1:45" ht="18.95" customHeight="1" x14ac:dyDescent="0.25">
      <c r="A438" s="3" t="str">
        <f>IF(DRAFT!$B440="","",DRAFT!$B440)</f>
        <v/>
      </c>
      <c r="B438" s="2" t="str">
        <f>IF(COUNT($A438)=0,"",IF($A438&lt;&gt;DRAFT!$B440,"ERR",IF(DRAFT!I440="3E","3E",IF(COUNT(DRAFT!E440,DRAFT!I440)&gt;0,DRAFT!J440,""))))</f>
        <v/>
      </c>
      <c r="C438" s="2" t="str">
        <f>IF(COUNT($A438)=0,"",IF(B438="3E","3E",IF(B438="","I",LOOKUP(B438/D$2,{0,0.4,0.45,0.5,0.55,0.6,0.65,0.7,0.75,0.8,1},{"F","D","C","C+","B-","B","B+","A-","A","A+"}))))</f>
        <v/>
      </c>
      <c r="D438" s="1" t="str">
        <f>IF(COUNT($A438)=0,"",IF(B438="","--",IF(B438="3E","3E",LOOKUP(B438/D$2,{0,0.4,0.45,0.5,0.55,0.6,0.65,0.7,0.75,0.8,1},{0,2,2.25,2.5,2.75,3,3.25,3.5,3.75,4}))))</f>
        <v/>
      </c>
      <c r="E438" s="2" t="str">
        <f>IF(COUNT($A438)=0,"",IF($A438&lt;&gt;DRAFT!$B440,"ERR",IF(DRAFT!R440="3E","3E",IF(COUNT(DRAFT!N440,DRAFT!R440)&gt;0,DRAFT!S440,""))))</f>
        <v/>
      </c>
      <c r="F438" s="2" t="str">
        <f>IF(COUNT($A438)=0,"",IF(E438="3E","3E",IF(E438="","I",LOOKUP(E438/G$2,{0,0.4,0.45,0.5,0.55,0.6,0.65,0.7,0.75,0.8,1},{"F","D","C","C+","B-","B","B+","A-","A","A+"}))))</f>
        <v/>
      </c>
      <c r="G438" s="1" t="str">
        <f>IF(COUNT($A438)=0,"",IF(E438="","--",IF(E438="3E","3E",LOOKUP(E438/G$2,{0,0.4,0.45,0.5,0.55,0.6,0.65,0.7,0.75,0.8,1},{0,2,2.25,2.5,2.75,3,3.25,3.5,3.75,4}))))</f>
        <v/>
      </c>
      <c r="H438" s="2" t="str">
        <f>IF(COUNT($A438)=0,"",IF($A438&lt;&gt;DRAFT!$B440,"ERR",IF(DRAFT!AA440="3E","3E",IF(COUNT(DRAFT!W440,DRAFT!AA440)&gt;0,DRAFT!AB440,""))))</f>
        <v/>
      </c>
      <c r="I438" s="2" t="str">
        <f>IF(COUNT($A438)=0,"",IF(H438="3E","3E",IF(H438="","I",LOOKUP(H438/J$2,{0,0.4,0.45,0.5,0.55,0.6,0.65,0.7,0.75,0.8,1},{"F","D","C","C+","B-","B","B+","A-","A","A+"}))))</f>
        <v/>
      </c>
      <c r="J438" s="1" t="str">
        <f>IF(COUNT($A438)=0,"",IF(H438="","--",IF(H438="3E","3E",LOOKUP(H438/J$2,{0,0.4,0.45,0.5,0.55,0.6,0.65,0.7,0.75,0.8,1},{0,2,2.25,2.5,2.75,3,3.25,3.5,3.75,4}))))</f>
        <v/>
      </c>
      <c r="K438" s="2" t="str">
        <f>IF(COUNT($A438)=0,"",IF($A438&lt;&gt;DRAFT!$B440,"ERR",IF(DRAFT!AJ440="3E","3E",IF(COUNT(DRAFT!AF440,DRAFT!AJ440)&gt;0,DRAFT!AK440,""))))</f>
        <v/>
      </c>
      <c r="L438" s="2" t="str">
        <f>IF(COUNT($A438)=0,"",IF(K438="3E","3E",IF(K438="","I",LOOKUP(K438/M$2,{0,0.4,0.45,0.5,0.55,0.6,0.65,0.7,0.75,0.8,1},{"F","D","C","C+","B-","B","B+","A-","A","A+"}))))</f>
        <v/>
      </c>
      <c r="M438" s="1" t="str">
        <f>IF(COUNT($A438)=0,"",IF(K438="","--",IF(K438="3E","3E",LOOKUP(K438/M$2,{0,0.4,0.45,0.5,0.55,0.6,0.65,0.7,0.75,0.8,1},{0,2,2.25,2.5,2.75,3,3.25,3.5,3.75,4}))))</f>
        <v/>
      </c>
      <c r="N438" s="2" t="str">
        <f>IF(COUNT($A438)=0,"",IF($A438&lt;&gt;DRAFT!$B440,"ERR",IF(DRAFT!AS440="3E","3E",IF(COUNT(DRAFT!AO440,DRAFT!AS440)&gt;0,DRAFT!AT440,""))))</f>
        <v/>
      </c>
      <c r="O438" s="2" t="str">
        <f>IF(COUNT($A438)=0,"",IF(N438="3E","3E",IF(N438="","I",LOOKUP(N438/P$2,{0,0.4,0.45,0.5,0.55,0.6,0.65,0.7,0.75,0.8,1},{"F","D","C","C+","B-","B","B+","A-","A","A+"}))))</f>
        <v/>
      </c>
      <c r="P438" s="1" t="str">
        <f>IF(COUNT($A438)=0,"",IF(N438="","--",IF(N438="3E","3E",LOOKUP(N438/P$2,{0,0.4,0.45,0.5,0.55,0.6,0.65,0.7,0.75,0.8,1},{0,2,2.25,2.5,2.75,3,3.25,3.5,3.75,4}))))</f>
        <v/>
      </c>
      <c r="Q438" s="2" t="str">
        <f>IF(COUNT($A438)=0,"",IF($A438&lt;&gt;DRAFT!$B440,"ERR",IF(DRAFT!BB440="3E","3E",IF(COUNT(DRAFT!AX440,DRAFT!BB440)&gt;0,DRAFT!BC440,""))))</f>
        <v/>
      </c>
      <c r="R438" s="2" t="str">
        <f>IF(COUNT($A438)=0,"",IF(Q438="3E","3E",IF(Q438="","I",LOOKUP(Q438/S$2,{0,0.4,0.45,0.5,0.55,0.6,0.65,0.7,0.75,0.8,1},{"F","D","C","C+","B-","B","B+","A-","A","A+"}))))</f>
        <v/>
      </c>
      <c r="S438" s="1" t="str">
        <f>IF(COUNT($A438)=0,"",IF(Q438="","--",IF(Q438="3E","3E",LOOKUP(Q438/S$2,{0,0.4,0.45,0.5,0.55,0.6,0.65,0.7,0.75,0.8,1},{0,2,2.25,2.5,2.75,3,3.25,3.5,3.75,4}))))</f>
        <v/>
      </c>
      <c r="T438" s="2" t="str">
        <f>IF(COUNT($A438)=0,"",IF($A438&lt;&gt;DRAFT!$B440,"ERR",IF(DRAFT!BK440="3E","3E",IF(COUNT(DRAFT!BG440,DRAFT!BK440)&gt;0,DRAFT!BL440,""))))</f>
        <v/>
      </c>
      <c r="U438" s="2" t="str">
        <f>IF(COUNT($A438)=0,"",IF(T438="3E","3E",IF(T438="","I",LOOKUP(T438/V$2,{0,0.4,0.45,0.5,0.55,0.6,0.65,0.7,0.75,0.8,1},{"F","D","C","C+","B-","B","B+","A-","A","A+"}))))</f>
        <v/>
      </c>
      <c r="V438" s="1" t="str">
        <f>IF(COUNT($A438)=0,"",IF(T438="","--",IF(T438="3E","3E",LOOKUP(T438/V$2,{0,0.4,0.45,0.5,0.55,0.6,0.65,0.7,0.75,0.8,1},{0,2,2.25,2.5,2.75,3,3.25,3.5,3.75,4}))))</f>
        <v/>
      </c>
      <c r="W438" s="2" t="str">
        <f>IF(COUNT($A438)=0,"",IF($A438&lt;&gt;DRAFT!$B440,"ERR",IF(DRAFT!BT440="3E","3E",IF(COUNT(DRAFT!BP440,DRAFT!BT440)&gt;0,DRAFT!BU440,""))))</f>
        <v/>
      </c>
      <c r="X438" s="2" t="str">
        <f>IF(COUNT($A438)=0,"",IF(W438="3E","3E",IF(W438="","I",LOOKUP(W438/Y$2,{0,0.4,0.45,0.5,0.55,0.6,0.65,0.7,0.75,0.8,1},{"F","D","C","C+","B-","B","B+","A-","A","A+"}))))</f>
        <v/>
      </c>
      <c r="Y438" s="1" t="str">
        <f>IF(COUNT($A438)=0,"",IF(W438="","--",IF(W438="3E","3E",LOOKUP(W438/Y$2,{0,0.4,0.45,0.5,0.55,0.6,0.65,0.7,0.75,0.8,1},{0,2,2.25,2.5,2.75,3,3.25,3.5,3.75,4}))))</f>
        <v/>
      </c>
      <c r="Z438" s="2" t="str">
        <f>IF(COUNT($A438)=0,"",IF($A438&lt;&gt;DRAFT!$B440,"ERR",IF(DRAFT!CC440="3E","3E",IF(COUNT(DRAFT!BY440,DRAFT!CC440)&gt;0,DRAFT!CD440,""))))</f>
        <v/>
      </c>
      <c r="AA438" s="2" t="str">
        <f>IF(COUNT($A438)=0,"",IF(Z438="3E","3E",IF(Z438="","I",LOOKUP(Z438/AB$2,{0,0.4,0.45,0.5,0.55,0.6,0.65,0.7,0.75,0.8,1},{"F","D","C","C+","B-","B","B+","A-","A","A+"}))))</f>
        <v/>
      </c>
      <c r="AB438" s="1" t="str">
        <f>IF(COUNT($A438)=0,"",IF(Z438="","--",IF(Z438="3E","3E",LOOKUP(Z438/AB$2,{0,0.4,0.45,0.5,0.55,0.6,0.65,0.7,0.75,0.8,1},{0,2,2.25,2.5,2.75,3,3.25,3.5,3.75,4}))))</f>
        <v/>
      </c>
      <c r="AC438" s="2" t="str">
        <f>IF(COUNT($A438)=0,"",IF($A438&lt;&gt;DRAFT!$B440,"ERR",IF(DRAFT!CF440&gt;0,DRAFT!CF440,"")))</f>
        <v/>
      </c>
      <c r="AD438" s="2" t="str">
        <f>IF(COUNT($A438)=0,"",IF(AC438="3E","3E",IF(AC438="","I",LOOKUP(AC438/AE$2,{0,0.4,0.45,0.5,0.55,0.6,0.65,0.7,0.75,0.8,1},{"F","D","C","C+","B-","B","B+","A-","A","A+"}))))</f>
        <v/>
      </c>
      <c r="AE438" s="1" t="str">
        <f>IF(COUNT($A438)=0,"",IF(AC438="","--",IF(AC438="3E","3E",LOOKUP(AC438/AE$2,{0,0.4,0.45,0.5,0.55,0.6,0.65,0.7,0.75,0.8,1},{0,2,2.25,2.5,2.75,3,3.25,3.5,3.75,4}))))</f>
        <v/>
      </c>
      <c r="AF438" s="2" t="str">
        <f>IF(COUNT($A438)=0,"",IF($A438&lt;&gt;DRAFT!$B440,"ERR",IF(DRAFT!CI440&gt;0,DRAFT!CK440,"")))</f>
        <v/>
      </c>
      <c r="AG438" s="2" t="str">
        <f>IF(COUNT($A438)=0,"",IF(AF438="3E","3E",IF(AF438="","I",LOOKUP(AF438/AH$2,{0,0.4,0.45,0.5,0.55,0.6,0.65,0.7,0.75,0.8,1},{"F","D","C","C+","B-","B","B+","A-","A","A+"}))))</f>
        <v/>
      </c>
      <c r="AH438" s="1" t="str">
        <f>IF(COUNT($A438)=0,"",IF(AF438="","--",IF(AF438="3E","3E",LOOKUP(AF438/AH$2,{0,0.4,0.45,0.5,0.55,0.6,0.65,0.7,0.75,0.8,1},{0,2,2.25,2.5,2.75,3,3.25,3.5,3.75,4}))))</f>
        <v/>
      </c>
      <c r="AI438" s="2" t="str">
        <f>IF($A438&lt;&gt;DRAFT!$B440,"ERR",IF(OR(COUNT($A438)=0,COUNT(DRAFT!CL440:CN440,DRAFT!CP440:CR440)=0),"",CEILING(SUM(DRAFT!CO440,DRAFT!CS440,DRAFT!CT440),1)))</f>
        <v/>
      </c>
      <c r="AJ438" s="2" t="str">
        <f>IF(COUNT($A438)=0,"",IF(AI438="3E","3E",IF(AI438="","I",LOOKUP(AI438/AK$2,{0,0.4,0.45,0.5,0.55,0.6,0.65,0.7,0.75,0.8,1},{"F","D","C","C+","B-","B","B+","A-","A","A+"}))))</f>
        <v/>
      </c>
      <c r="AK438" s="1" t="str">
        <f>IF(COUNT($A438)=0,"",IF(AI438="","--",IF(AI438="3E","3E",LOOKUP(AI438/AK$2,{0,0.4,0.45,0.5,0.55,0.6,0.65,0.7,0.75,0.8,1},{0,2,2.25,2.5,2.75,3,3.25,3.5,3.75,4}))))</f>
        <v/>
      </c>
      <c r="AL438" s="4" t="str">
        <f>IF(OR(COUNT($A438)=0,COUNT(B438:AK438)=0),"",IF(COUNTIF(B438:AK438,"3E")&gt;0,"3E",IF(DRAFT!$A440="R",TRUNC(SUMPRODUCT(RGP,RCP)/TCP,3),TRUNC((SUMPRODUCT(--(IMDGP&gt;0)*IMDGP,IMCP)+CEILING(DRAFT!$DB440*42,0.25))/TCP,3))))</f>
        <v/>
      </c>
      <c r="AM438" s="2" t="str">
        <f>IF(OR(COUNT($A438)=0,COUNT(B438:AK438)=0),"",IF(COUNTIF(B438:AK438,"3E")&gt;0,"3E",IF(DRAFT!$A440="R",SUMPRODUCT(--(RGP&gt;=2),RCP),SUMPRODUCT(--(IMDGP&gt;0),--(IMGP=0),IMCP)+DRAFT!$DC440)))</f>
        <v/>
      </c>
      <c r="AN438" s="67" t="str">
        <f>IF(AL438="3E","3E",IF(COUNT($A438)=0,"",IF(COUNT(AI438)=0,"--",ROUND(((CEILING(DRAFT!$CV440*38,0.25)+CEILING(DRAFT!$CX440*38,0.25)+CEILING(DRAFT!$CZ440*42,0.25)+CEILING($AL438*42,0.25))/160),2))))</f>
        <v/>
      </c>
      <c r="AO438" s="2" t="str">
        <f>IF(AN438="3E","3E",IF(COUNT($A438)=0,"",IF(COUNT(AN438)=0,"I",LOOKUP(AN438,{0,2,2.25,2.5,2.75,3,3.25,3.5,3.75,4},{"F","D","C","C+","B-","B","B+","A-","A","A+"}))))</f>
        <v/>
      </c>
      <c r="AP438" s="2" t="str">
        <f>IF(AN438="3E","3E",IF(OR(COUNT(A438)=0,COUNT(AN438)=0),"",DRAFT!CW440+DRAFT!CY440+DRAFT!DA440+N(TABULATION!AM438)))</f>
        <v/>
      </c>
      <c r="AQ438" s="2" t="str">
        <f>IF(OR(COUNT($A438)=0,COUNT(B438:AK438)=0),"",IF(COUNTIF(B438:AM438,"3E")&gt;0,"3E",IF(AND(DRAFT!$A440="IM",OR($AL438&gt;DRAFT!$DB440,$AM438&gt;DRAFT!$DC440)),"IMPROVED",IF(AND(DRAFT!$A440="IM",$AL438&lt;=DRAFT!$DB440,$AM438&lt;=DRAFT!$DC440),"NOT IMPROVED",IF(AND(DRAFT!CU440="S",AH438&gt;=2,AK438&gt;=2,AN438&gt;=2.5,AP438&gt;=144),"PASS","FAIL")))))</f>
        <v/>
      </c>
      <c r="AR438" s="2" t="str">
        <f t="shared" si="12"/>
        <v/>
      </c>
      <c r="AS438" s="2" t="str">
        <f t="shared" si="13"/>
        <v/>
      </c>
    </row>
    <row r="439" spans="1:45" ht="18.95" customHeight="1" x14ac:dyDescent="0.25">
      <c r="A439" s="3" t="str">
        <f>IF(DRAFT!$B441="","",DRAFT!$B441)</f>
        <v/>
      </c>
      <c r="B439" s="2" t="str">
        <f>IF(COUNT($A439)=0,"",IF($A439&lt;&gt;DRAFT!$B441,"ERR",IF(DRAFT!I441="3E","3E",IF(COUNT(DRAFT!E441,DRAFT!I441)&gt;0,DRAFT!J441,""))))</f>
        <v/>
      </c>
      <c r="C439" s="2" t="str">
        <f>IF(COUNT($A439)=0,"",IF(B439="3E","3E",IF(B439="","I",LOOKUP(B439/D$2,{0,0.4,0.45,0.5,0.55,0.6,0.65,0.7,0.75,0.8,1},{"F","D","C","C+","B-","B","B+","A-","A","A+"}))))</f>
        <v/>
      </c>
      <c r="D439" s="1" t="str">
        <f>IF(COUNT($A439)=0,"",IF(B439="","--",IF(B439="3E","3E",LOOKUP(B439/D$2,{0,0.4,0.45,0.5,0.55,0.6,0.65,0.7,0.75,0.8,1},{0,2,2.25,2.5,2.75,3,3.25,3.5,3.75,4}))))</f>
        <v/>
      </c>
      <c r="E439" s="2" t="str">
        <f>IF(COUNT($A439)=0,"",IF($A439&lt;&gt;DRAFT!$B441,"ERR",IF(DRAFT!R441="3E","3E",IF(COUNT(DRAFT!N441,DRAFT!R441)&gt;0,DRAFT!S441,""))))</f>
        <v/>
      </c>
      <c r="F439" s="2" t="str">
        <f>IF(COUNT($A439)=0,"",IF(E439="3E","3E",IF(E439="","I",LOOKUP(E439/G$2,{0,0.4,0.45,0.5,0.55,0.6,0.65,0.7,0.75,0.8,1},{"F","D","C","C+","B-","B","B+","A-","A","A+"}))))</f>
        <v/>
      </c>
      <c r="G439" s="1" t="str">
        <f>IF(COUNT($A439)=0,"",IF(E439="","--",IF(E439="3E","3E",LOOKUP(E439/G$2,{0,0.4,0.45,0.5,0.55,0.6,0.65,0.7,0.75,0.8,1},{0,2,2.25,2.5,2.75,3,3.25,3.5,3.75,4}))))</f>
        <v/>
      </c>
      <c r="H439" s="2" t="str">
        <f>IF(COUNT($A439)=0,"",IF($A439&lt;&gt;DRAFT!$B441,"ERR",IF(DRAFT!AA441="3E","3E",IF(COUNT(DRAFT!W441,DRAFT!AA441)&gt;0,DRAFT!AB441,""))))</f>
        <v/>
      </c>
      <c r="I439" s="2" t="str">
        <f>IF(COUNT($A439)=0,"",IF(H439="3E","3E",IF(H439="","I",LOOKUP(H439/J$2,{0,0.4,0.45,0.5,0.55,0.6,0.65,0.7,0.75,0.8,1},{"F","D","C","C+","B-","B","B+","A-","A","A+"}))))</f>
        <v/>
      </c>
      <c r="J439" s="1" t="str">
        <f>IF(COUNT($A439)=0,"",IF(H439="","--",IF(H439="3E","3E",LOOKUP(H439/J$2,{0,0.4,0.45,0.5,0.55,0.6,0.65,0.7,0.75,0.8,1},{0,2,2.25,2.5,2.75,3,3.25,3.5,3.75,4}))))</f>
        <v/>
      </c>
      <c r="K439" s="2" t="str">
        <f>IF(COUNT($A439)=0,"",IF($A439&lt;&gt;DRAFT!$B441,"ERR",IF(DRAFT!AJ441="3E","3E",IF(COUNT(DRAFT!AF441,DRAFT!AJ441)&gt;0,DRAFT!AK441,""))))</f>
        <v/>
      </c>
      <c r="L439" s="2" t="str">
        <f>IF(COUNT($A439)=0,"",IF(K439="3E","3E",IF(K439="","I",LOOKUP(K439/M$2,{0,0.4,0.45,0.5,0.55,0.6,0.65,0.7,0.75,0.8,1},{"F","D","C","C+","B-","B","B+","A-","A","A+"}))))</f>
        <v/>
      </c>
      <c r="M439" s="1" t="str">
        <f>IF(COUNT($A439)=0,"",IF(K439="","--",IF(K439="3E","3E",LOOKUP(K439/M$2,{0,0.4,0.45,0.5,0.55,0.6,0.65,0.7,0.75,0.8,1},{0,2,2.25,2.5,2.75,3,3.25,3.5,3.75,4}))))</f>
        <v/>
      </c>
      <c r="N439" s="2" t="str">
        <f>IF(COUNT($A439)=0,"",IF($A439&lt;&gt;DRAFT!$B441,"ERR",IF(DRAFT!AS441="3E","3E",IF(COUNT(DRAFT!AO441,DRAFT!AS441)&gt;0,DRAFT!AT441,""))))</f>
        <v/>
      </c>
      <c r="O439" s="2" t="str">
        <f>IF(COUNT($A439)=0,"",IF(N439="3E","3E",IF(N439="","I",LOOKUP(N439/P$2,{0,0.4,0.45,0.5,0.55,0.6,0.65,0.7,0.75,0.8,1},{"F","D","C","C+","B-","B","B+","A-","A","A+"}))))</f>
        <v/>
      </c>
      <c r="P439" s="1" t="str">
        <f>IF(COUNT($A439)=0,"",IF(N439="","--",IF(N439="3E","3E",LOOKUP(N439/P$2,{0,0.4,0.45,0.5,0.55,0.6,0.65,0.7,0.75,0.8,1},{0,2,2.25,2.5,2.75,3,3.25,3.5,3.75,4}))))</f>
        <v/>
      </c>
      <c r="Q439" s="2" t="str">
        <f>IF(COUNT($A439)=0,"",IF($A439&lt;&gt;DRAFT!$B441,"ERR",IF(DRAFT!BB441="3E","3E",IF(COUNT(DRAFT!AX441,DRAFT!BB441)&gt;0,DRAFT!BC441,""))))</f>
        <v/>
      </c>
      <c r="R439" s="2" t="str">
        <f>IF(COUNT($A439)=0,"",IF(Q439="3E","3E",IF(Q439="","I",LOOKUP(Q439/S$2,{0,0.4,0.45,0.5,0.55,0.6,0.65,0.7,0.75,0.8,1},{"F","D","C","C+","B-","B","B+","A-","A","A+"}))))</f>
        <v/>
      </c>
      <c r="S439" s="1" t="str">
        <f>IF(COUNT($A439)=0,"",IF(Q439="","--",IF(Q439="3E","3E",LOOKUP(Q439/S$2,{0,0.4,0.45,0.5,0.55,0.6,0.65,0.7,0.75,0.8,1},{0,2,2.25,2.5,2.75,3,3.25,3.5,3.75,4}))))</f>
        <v/>
      </c>
      <c r="T439" s="2" t="str">
        <f>IF(COUNT($A439)=0,"",IF($A439&lt;&gt;DRAFT!$B441,"ERR",IF(DRAFT!BK441="3E","3E",IF(COUNT(DRAFT!BG441,DRAFT!BK441)&gt;0,DRAFT!BL441,""))))</f>
        <v/>
      </c>
      <c r="U439" s="2" t="str">
        <f>IF(COUNT($A439)=0,"",IF(T439="3E","3E",IF(T439="","I",LOOKUP(T439/V$2,{0,0.4,0.45,0.5,0.55,0.6,0.65,0.7,0.75,0.8,1},{"F","D","C","C+","B-","B","B+","A-","A","A+"}))))</f>
        <v/>
      </c>
      <c r="V439" s="1" t="str">
        <f>IF(COUNT($A439)=0,"",IF(T439="","--",IF(T439="3E","3E",LOOKUP(T439/V$2,{0,0.4,0.45,0.5,0.55,0.6,0.65,0.7,0.75,0.8,1},{0,2,2.25,2.5,2.75,3,3.25,3.5,3.75,4}))))</f>
        <v/>
      </c>
      <c r="W439" s="2" t="str">
        <f>IF(COUNT($A439)=0,"",IF($A439&lt;&gt;DRAFT!$B441,"ERR",IF(DRAFT!BT441="3E","3E",IF(COUNT(DRAFT!BP441,DRAFT!BT441)&gt;0,DRAFT!BU441,""))))</f>
        <v/>
      </c>
      <c r="X439" s="2" t="str">
        <f>IF(COUNT($A439)=0,"",IF(W439="3E","3E",IF(W439="","I",LOOKUP(W439/Y$2,{0,0.4,0.45,0.5,0.55,0.6,0.65,0.7,0.75,0.8,1},{"F","D","C","C+","B-","B","B+","A-","A","A+"}))))</f>
        <v/>
      </c>
      <c r="Y439" s="1" t="str">
        <f>IF(COUNT($A439)=0,"",IF(W439="","--",IF(W439="3E","3E",LOOKUP(W439/Y$2,{0,0.4,0.45,0.5,0.55,0.6,0.65,0.7,0.75,0.8,1},{0,2,2.25,2.5,2.75,3,3.25,3.5,3.75,4}))))</f>
        <v/>
      </c>
      <c r="Z439" s="2" t="str">
        <f>IF(COUNT($A439)=0,"",IF($A439&lt;&gt;DRAFT!$B441,"ERR",IF(DRAFT!CC441="3E","3E",IF(COUNT(DRAFT!BY441,DRAFT!CC441)&gt;0,DRAFT!CD441,""))))</f>
        <v/>
      </c>
      <c r="AA439" s="2" t="str">
        <f>IF(COUNT($A439)=0,"",IF(Z439="3E","3E",IF(Z439="","I",LOOKUP(Z439/AB$2,{0,0.4,0.45,0.5,0.55,0.6,0.65,0.7,0.75,0.8,1},{"F","D","C","C+","B-","B","B+","A-","A","A+"}))))</f>
        <v/>
      </c>
      <c r="AB439" s="1" t="str">
        <f>IF(COUNT($A439)=0,"",IF(Z439="","--",IF(Z439="3E","3E",LOOKUP(Z439/AB$2,{0,0.4,0.45,0.5,0.55,0.6,0.65,0.7,0.75,0.8,1},{0,2,2.25,2.5,2.75,3,3.25,3.5,3.75,4}))))</f>
        <v/>
      </c>
      <c r="AC439" s="2" t="str">
        <f>IF(COUNT($A439)=0,"",IF($A439&lt;&gt;DRAFT!$B441,"ERR",IF(DRAFT!CF441&gt;0,DRAFT!CF441,"")))</f>
        <v/>
      </c>
      <c r="AD439" s="2" t="str">
        <f>IF(COUNT($A439)=0,"",IF(AC439="3E","3E",IF(AC439="","I",LOOKUP(AC439/AE$2,{0,0.4,0.45,0.5,0.55,0.6,0.65,0.7,0.75,0.8,1},{"F","D","C","C+","B-","B","B+","A-","A","A+"}))))</f>
        <v/>
      </c>
      <c r="AE439" s="1" t="str">
        <f>IF(COUNT($A439)=0,"",IF(AC439="","--",IF(AC439="3E","3E",LOOKUP(AC439/AE$2,{0,0.4,0.45,0.5,0.55,0.6,0.65,0.7,0.75,0.8,1},{0,2,2.25,2.5,2.75,3,3.25,3.5,3.75,4}))))</f>
        <v/>
      </c>
      <c r="AF439" s="2" t="str">
        <f>IF(COUNT($A439)=0,"",IF($A439&lt;&gt;DRAFT!$B441,"ERR",IF(DRAFT!CI441&gt;0,DRAFT!CK441,"")))</f>
        <v/>
      </c>
      <c r="AG439" s="2" t="str">
        <f>IF(COUNT($A439)=0,"",IF(AF439="3E","3E",IF(AF439="","I",LOOKUP(AF439/AH$2,{0,0.4,0.45,0.5,0.55,0.6,0.65,0.7,0.75,0.8,1},{"F","D","C","C+","B-","B","B+","A-","A","A+"}))))</f>
        <v/>
      </c>
      <c r="AH439" s="1" t="str">
        <f>IF(COUNT($A439)=0,"",IF(AF439="","--",IF(AF439="3E","3E",LOOKUP(AF439/AH$2,{0,0.4,0.45,0.5,0.55,0.6,0.65,0.7,0.75,0.8,1},{0,2,2.25,2.5,2.75,3,3.25,3.5,3.75,4}))))</f>
        <v/>
      </c>
      <c r="AI439" s="2" t="str">
        <f>IF($A439&lt;&gt;DRAFT!$B441,"ERR",IF(OR(COUNT($A439)=0,COUNT(DRAFT!CL441:CN441,DRAFT!CP441:CR441)=0),"",CEILING(SUM(DRAFT!CO441,DRAFT!CS441,DRAFT!CT441),1)))</f>
        <v/>
      </c>
      <c r="AJ439" s="2" t="str">
        <f>IF(COUNT($A439)=0,"",IF(AI439="3E","3E",IF(AI439="","I",LOOKUP(AI439/AK$2,{0,0.4,0.45,0.5,0.55,0.6,0.65,0.7,0.75,0.8,1},{"F","D","C","C+","B-","B","B+","A-","A","A+"}))))</f>
        <v/>
      </c>
      <c r="AK439" s="1" t="str">
        <f>IF(COUNT($A439)=0,"",IF(AI439="","--",IF(AI439="3E","3E",LOOKUP(AI439/AK$2,{0,0.4,0.45,0.5,0.55,0.6,0.65,0.7,0.75,0.8,1},{0,2,2.25,2.5,2.75,3,3.25,3.5,3.75,4}))))</f>
        <v/>
      </c>
      <c r="AL439" s="4" t="str">
        <f>IF(OR(COUNT($A439)=0,COUNT(B439:AK439)=0),"",IF(COUNTIF(B439:AK439,"3E")&gt;0,"3E",IF(DRAFT!$A441="R",TRUNC(SUMPRODUCT(RGP,RCP)/TCP,3),TRUNC((SUMPRODUCT(--(IMDGP&gt;0)*IMDGP,IMCP)+CEILING(DRAFT!$DB441*42,0.25))/TCP,3))))</f>
        <v/>
      </c>
      <c r="AM439" s="2" t="str">
        <f>IF(OR(COUNT($A439)=0,COUNT(B439:AK439)=0),"",IF(COUNTIF(B439:AK439,"3E")&gt;0,"3E",IF(DRAFT!$A441="R",SUMPRODUCT(--(RGP&gt;=2),RCP),SUMPRODUCT(--(IMDGP&gt;0),--(IMGP=0),IMCP)+DRAFT!$DC441)))</f>
        <v/>
      </c>
      <c r="AN439" s="67" t="str">
        <f>IF(AL439="3E","3E",IF(COUNT($A439)=0,"",IF(COUNT(AI439)=0,"--",ROUND(((CEILING(DRAFT!$CV441*38,0.25)+CEILING(DRAFT!$CX441*38,0.25)+CEILING(DRAFT!$CZ441*42,0.25)+CEILING($AL439*42,0.25))/160),2))))</f>
        <v/>
      </c>
      <c r="AO439" s="2" t="str">
        <f>IF(AN439="3E","3E",IF(COUNT($A439)=0,"",IF(COUNT(AN439)=0,"I",LOOKUP(AN439,{0,2,2.25,2.5,2.75,3,3.25,3.5,3.75,4},{"F","D","C","C+","B-","B","B+","A-","A","A+"}))))</f>
        <v/>
      </c>
      <c r="AP439" s="2" t="str">
        <f>IF(AN439="3E","3E",IF(OR(COUNT(A439)=0,COUNT(AN439)=0),"",DRAFT!CW441+DRAFT!CY441+DRAFT!DA441+N(TABULATION!AM439)))</f>
        <v/>
      </c>
      <c r="AQ439" s="2" t="str">
        <f>IF(OR(COUNT($A439)=0,COUNT(B439:AK439)=0),"",IF(COUNTIF(B439:AM439,"3E")&gt;0,"3E",IF(AND(DRAFT!$A441="IM",OR($AL439&gt;DRAFT!$DB441,$AM439&gt;DRAFT!$DC441)),"IMPROVED",IF(AND(DRAFT!$A441="IM",$AL439&lt;=DRAFT!$DB441,$AM439&lt;=DRAFT!$DC441),"NOT IMPROVED",IF(AND(DRAFT!CU441="S",AH439&gt;=2,AK439&gt;=2,AN439&gt;=2.5,AP439&gt;=144),"PASS","FAIL")))))</f>
        <v/>
      </c>
      <c r="AR439" s="2" t="str">
        <f t="shared" si="12"/>
        <v/>
      </c>
      <c r="AS439" s="2" t="str">
        <f t="shared" si="13"/>
        <v/>
      </c>
    </row>
    <row r="440" spans="1:45" ht="18.95" customHeight="1" x14ac:dyDescent="0.25">
      <c r="A440" s="3" t="str">
        <f>IF(DRAFT!$B442="","",DRAFT!$B442)</f>
        <v/>
      </c>
      <c r="B440" s="2" t="str">
        <f>IF(COUNT($A440)=0,"",IF($A440&lt;&gt;DRAFT!$B442,"ERR",IF(DRAFT!I442="3E","3E",IF(COUNT(DRAFT!E442,DRAFT!I442)&gt;0,DRAFT!J442,""))))</f>
        <v/>
      </c>
      <c r="C440" s="2" t="str">
        <f>IF(COUNT($A440)=0,"",IF(B440="3E","3E",IF(B440="","I",LOOKUP(B440/D$2,{0,0.4,0.45,0.5,0.55,0.6,0.65,0.7,0.75,0.8,1},{"F","D","C","C+","B-","B","B+","A-","A","A+"}))))</f>
        <v/>
      </c>
      <c r="D440" s="1" t="str">
        <f>IF(COUNT($A440)=0,"",IF(B440="","--",IF(B440="3E","3E",LOOKUP(B440/D$2,{0,0.4,0.45,0.5,0.55,0.6,0.65,0.7,0.75,0.8,1},{0,2,2.25,2.5,2.75,3,3.25,3.5,3.75,4}))))</f>
        <v/>
      </c>
      <c r="E440" s="2" t="str">
        <f>IF(COUNT($A440)=0,"",IF($A440&lt;&gt;DRAFT!$B442,"ERR",IF(DRAFT!R442="3E","3E",IF(COUNT(DRAFT!N442,DRAFT!R442)&gt;0,DRAFT!S442,""))))</f>
        <v/>
      </c>
      <c r="F440" s="2" t="str">
        <f>IF(COUNT($A440)=0,"",IF(E440="3E","3E",IF(E440="","I",LOOKUP(E440/G$2,{0,0.4,0.45,0.5,0.55,0.6,0.65,0.7,0.75,0.8,1},{"F","D","C","C+","B-","B","B+","A-","A","A+"}))))</f>
        <v/>
      </c>
      <c r="G440" s="1" t="str">
        <f>IF(COUNT($A440)=0,"",IF(E440="","--",IF(E440="3E","3E",LOOKUP(E440/G$2,{0,0.4,0.45,0.5,0.55,0.6,0.65,0.7,0.75,0.8,1},{0,2,2.25,2.5,2.75,3,3.25,3.5,3.75,4}))))</f>
        <v/>
      </c>
      <c r="H440" s="2" t="str">
        <f>IF(COUNT($A440)=0,"",IF($A440&lt;&gt;DRAFT!$B442,"ERR",IF(DRAFT!AA442="3E","3E",IF(COUNT(DRAFT!W442,DRAFT!AA442)&gt;0,DRAFT!AB442,""))))</f>
        <v/>
      </c>
      <c r="I440" s="2" t="str">
        <f>IF(COUNT($A440)=0,"",IF(H440="3E","3E",IF(H440="","I",LOOKUP(H440/J$2,{0,0.4,0.45,0.5,0.55,0.6,0.65,0.7,0.75,0.8,1},{"F","D","C","C+","B-","B","B+","A-","A","A+"}))))</f>
        <v/>
      </c>
      <c r="J440" s="1" t="str">
        <f>IF(COUNT($A440)=0,"",IF(H440="","--",IF(H440="3E","3E",LOOKUP(H440/J$2,{0,0.4,0.45,0.5,0.55,0.6,0.65,0.7,0.75,0.8,1},{0,2,2.25,2.5,2.75,3,3.25,3.5,3.75,4}))))</f>
        <v/>
      </c>
      <c r="K440" s="2" t="str">
        <f>IF(COUNT($A440)=0,"",IF($A440&lt;&gt;DRAFT!$B442,"ERR",IF(DRAFT!AJ442="3E","3E",IF(COUNT(DRAFT!AF442,DRAFT!AJ442)&gt;0,DRAFT!AK442,""))))</f>
        <v/>
      </c>
      <c r="L440" s="2" t="str">
        <f>IF(COUNT($A440)=0,"",IF(K440="3E","3E",IF(K440="","I",LOOKUP(K440/M$2,{0,0.4,0.45,0.5,0.55,0.6,0.65,0.7,0.75,0.8,1},{"F","D","C","C+","B-","B","B+","A-","A","A+"}))))</f>
        <v/>
      </c>
      <c r="M440" s="1" t="str">
        <f>IF(COUNT($A440)=0,"",IF(K440="","--",IF(K440="3E","3E",LOOKUP(K440/M$2,{0,0.4,0.45,0.5,0.55,0.6,0.65,0.7,0.75,0.8,1},{0,2,2.25,2.5,2.75,3,3.25,3.5,3.75,4}))))</f>
        <v/>
      </c>
      <c r="N440" s="2" t="str">
        <f>IF(COUNT($A440)=0,"",IF($A440&lt;&gt;DRAFT!$B442,"ERR",IF(DRAFT!AS442="3E","3E",IF(COUNT(DRAFT!AO442,DRAFT!AS442)&gt;0,DRAFT!AT442,""))))</f>
        <v/>
      </c>
      <c r="O440" s="2" t="str">
        <f>IF(COUNT($A440)=0,"",IF(N440="3E","3E",IF(N440="","I",LOOKUP(N440/P$2,{0,0.4,0.45,0.5,0.55,0.6,0.65,0.7,0.75,0.8,1},{"F","D","C","C+","B-","B","B+","A-","A","A+"}))))</f>
        <v/>
      </c>
      <c r="P440" s="1" t="str">
        <f>IF(COUNT($A440)=0,"",IF(N440="","--",IF(N440="3E","3E",LOOKUP(N440/P$2,{0,0.4,0.45,0.5,0.55,0.6,0.65,0.7,0.75,0.8,1},{0,2,2.25,2.5,2.75,3,3.25,3.5,3.75,4}))))</f>
        <v/>
      </c>
      <c r="Q440" s="2" t="str">
        <f>IF(COUNT($A440)=0,"",IF($A440&lt;&gt;DRAFT!$B442,"ERR",IF(DRAFT!BB442="3E","3E",IF(COUNT(DRAFT!AX442,DRAFT!BB442)&gt;0,DRAFT!BC442,""))))</f>
        <v/>
      </c>
      <c r="R440" s="2" t="str">
        <f>IF(COUNT($A440)=0,"",IF(Q440="3E","3E",IF(Q440="","I",LOOKUP(Q440/S$2,{0,0.4,0.45,0.5,0.55,0.6,0.65,0.7,0.75,0.8,1},{"F","D","C","C+","B-","B","B+","A-","A","A+"}))))</f>
        <v/>
      </c>
      <c r="S440" s="1" t="str">
        <f>IF(COUNT($A440)=0,"",IF(Q440="","--",IF(Q440="3E","3E",LOOKUP(Q440/S$2,{0,0.4,0.45,0.5,0.55,0.6,0.65,0.7,0.75,0.8,1},{0,2,2.25,2.5,2.75,3,3.25,3.5,3.75,4}))))</f>
        <v/>
      </c>
      <c r="T440" s="2" t="str">
        <f>IF(COUNT($A440)=0,"",IF($A440&lt;&gt;DRAFT!$B442,"ERR",IF(DRAFT!BK442="3E","3E",IF(COUNT(DRAFT!BG442,DRAFT!BK442)&gt;0,DRAFT!BL442,""))))</f>
        <v/>
      </c>
      <c r="U440" s="2" t="str">
        <f>IF(COUNT($A440)=0,"",IF(T440="3E","3E",IF(T440="","I",LOOKUP(T440/V$2,{0,0.4,0.45,0.5,0.55,0.6,0.65,0.7,0.75,0.8,1},{"F","D","C","C+","B-","B","B+","A-","A","A+"}))))</f>
        <v/>
      </c>
      <c r="V440" s="1" t="str">
        <f>IF(COUNT($A440)=0,"",IF(T440="","--",IF(T440="3E","3E",LOOKUP(T440/V$2,{0,0.4,0.45,0.5,0.55,0.6,0.65,0.7,0.75,0.8,1},{0,2,2.25,2.5,2.75,3,3.25,3.5,3.75,4}))))</f>
        <v/>
      </c>
      <c r="W440" s="2" t="str">
        <f>IF(COUNT($A440)=0,"",IF($A440&lt;&gt;DRAFT!$B442,"ERR",IF(DRAFT!BT442="3E","3E",IF(COUNT(DRAFT!BP442,DRAFT!BT442)&gt;0,DRAFT!BU442,""))))</f>
        <v/>
      </c>
      <c r="X440" s="2" t="str">
        <f>IF(COUNT($A440)=0,"",IF(W440="3E","3E",IF(W440="","I",LOOKUP(W440/Y$2,{0,0.4,0.45,0.5,0.55,0.6,0.65,0.7,0.75,0.8,1},{"F","D","C","C+","B-","B","B+","A-","A","A+"}))))</f>
        <v/>
      </c>
      <c r="Y440" s="1" t="str">
        <f>IF(COUNT($A440)=0,"",IF(W440="","--",IF(W440="3E","3E",LOOKUP(W440/Y$2,{0,0.4,0.45,0.5,0.55,0.6,0.65,0.7,0.75,0.8,1},{0,2,2.25,2.5,2.75,3,3.25,3.5,3.75,4}))))</f>
        <v/>
      </c>
      <c r="Z440" s="2" t="str">
        <f>IF(COUNT($A440)=0,"",IF($A440&lt;&gt;DRAFT!$B442,"ERR",IF(DRAFT!CC442="3E","3E",IF(COUNT(DRAFT!BY442,DRAFT!CC442)&gt;0,DRAFT!CD442,""))))</f>
        <v/>
      </c>
      <c r="AA440" s="2" t="str">
        <f>IF(COUNT($A440)=0,"",IF(Z440="3E","3E",IF(Z440="","I",LOOKUP(Z440/AB$2,{0,0.4,0.45,0.5,0.55,0.6,0.65,0.7,0.75,0.8,1},{"F","D","C","C+","B-","B","B+","A-","A","A+"}))))</f>
        <v/>
      </c>
      <c r="AB440" s="1" t="str">
        <f>IF(COUNT($A440)=0,"",IF(Z440="","--",IF(Z440="3E","3E",LOOKUP(Z440/AB$2,{0,0.4,0.45,0.5,0.55,0.6,0.65,0.7,0.75,0.8,1},{0,2,2.25,2.5,2.75,3,3.25,3.5,3.75,4}))))</f>
        <v/>
      </c>
      <c r="AC440" s="2" t="str">
        <f>IF(COUNT($A440)=0,"",IF($A440&lt;&gt;DRAFT!$B442,"ERR",IF(DRAFT!CF442&gt;0,DRAFT!CF442,"")))</f>
        <v/>
      </c>
      <c r="AD440" s="2" t="str">
        <f>IF(COUNT($A440)=0,"",IF(AC440="3E","3E",IF(AC440="","I",LOOKUP(AC440/AE$2,{0,0.4,0.45,0.5,0.55,0.6,0.65,0.7,0.75,0.8,1},{"F","D","C","C+","B-","B","B+","A-","A","A+"}))))</f>
        <v/>
      </c>
      <c r="AE440" s="1" t="str">
        <f>IF(COUNT($A440)=0,"",IF(AC440="","--",IF(AC440="3E","3E",LOOKUP(AC440/AE$2,{0,0.4,0.45,0.5,0.55,0.6,0.65,0.7,0.75,0.8,1},{0,2,2.25,2.5,2.75,3,3.25,3.5,3.75,4}))))</f>
        <v/>
      </c>
      <c r="AF440" s="2" t="str">
        <f>IF(COUNT($A440)=0,"",IF($A440&lt;&gt;DRAFT!$B442,"ERR",IF(DRAFT!CI442&gt;0,DRAFT!CK442,"")))</f>
        <v/>
      </c>
      <c r="AG440" s="2" t="str">
        <f>IF(COUNT($A440)=0,"",IF(AF440="3E","3E",IF(AF440="","I",LOOKUP(AF440/AH$2,{0,0.4,0.45,0.5,0.55,0.6,0.65,0.7,0.75,0.8,1},{"F","D","C","C+","B-","B","B+","A-","A","A+"}))))</f>
        <v/>
      </c>
      <c r="AH440" s="1" t="str">
        <f>IF(COUNT($A440)=0,"",IF(AF440="","--",IF(AF440="3E","3E",LOOKUP(AF440/AH$2,{0,0.4,0.45,0.5,0.55,0.6,0.65,0.7,0.75,0.8,1},{0,2,2.25,2.5,2.75,3,3.25,3.5,3.75,4}))))</f>
        <v/>
      </c>
      <c r="AI440" s="2" t="str">
        <f>IF($A440&lt;&gt;DRAFT!$B442,"ERR",IF(OR(COUNT($A440)=0,COUNT(DRAFT!CL442:CN442,DRAFT!CP442:CR442)=0),"",CEILING(SUM(DRAFT!CO442,DRAFT!CS442,DRAFT!CT442),1)))</f>
        <v/>
      </c>
      <c r="AJ440" s="2" t="str">
        <f>IF(COUNT($A440)=0,"",IF(AI440="3E","3E",IF(AI440="","I",LOOKUP(AI440/AK$2,{0,0.4,0.45,0.5,0.55,0.6,0.65,0.7,0.75,0.8,1},{"F","D","C","C+","B-","B","B+","A-","A","A+"}))))</f>
        <v/>
      </c>
      <c r="AK440" s="1" t="str">
        <f>IF(COUNT($A440)=0,"",IF(AI440="","--",IF(AI440="3E","3E",LOOKUP(AI440/AK$2,{0,0.4,0.45,0.5,0.55,0.6,0.65,0.7,0.75,0.8,1},{0,2,2.25,2.5,2.75,3,3.25,3.5,3.75,4}))))</f>
        <v/>
      </c>
      <c r="AL440" s="4" t="str">
        <f>IF(OR(COUNT($A440)=0,COUNT(B440:AK440)=0),"",IF(COUNTIF(B440:AK440,"3E")&gt;0,"3E",IF(DRAFT!$A442="R",TRUNC(SUMPRODUCT(RGP,RCP)/TCP,3),TRUNC((SUMPRODUCT(--(IMDGP&gt;0)*IMDGP,IMCP)+CEILING(DRAFT!$DB442*42,0.25))/TCP,3))))</f>
        <v/>
      </c>
      <c r="AM440" s="2" t="str">
        <f>IF(OR(COUNT($A440)=0,COUNT(B440:AK440)=0),"",IF(COUNTIF(B440:AK440,"3E")&gt;0,"3E",IF(DRAFT!$A442="R",SUMPRODUCT(--(RGP&gt;=2),RCP),SUMPRODUCT(--(IMDGP&gt;0),--(IMGP=0),IMCP)+DRAFT!$DC442)))</f>
        <v/>
      </c>
      <c r="AN440" s="67" t="str">
        <f>IF(AL440="3E","3E",IF(COUNT($A440)=0,"",IF(COUNT(AI440)=0,"--",ROUND(((CEILING(DRAFT!$CV442*38,0.25)+CEILING(DRAFT!$CX442*38,0.25)+CEILING(DRAFT!$CZ442*42,0.25)+CEILING($AL440*42,0.25))/160),2))))</f>
        <v/>
      </c>
      <c r="AO440" s="2" t="str">
        <f>IF(AN440="3E","3E",IF(COUNT($A440)=0,"",IF(COUNT(AN440)=0,"I",LOOKUP(AN440,{0,2,2.25,2.5,2.75,3,3.25,3.5,3.75,4},{"F","D","C","C+","B-","B","B+","A-","A","A+"}))))</f>
        <v/>
      </c>
      <c r="AP440" s="2" t="str">
        <f>IF(AN440="3E","3E",IF(OR(COUNT(A440)=0,COUNT(AN440)=0),"",DRAFT!CW442+DRAFT!CY442+DRAFT!DA442+N(TABULATION!AM440)))</f>
        <v/>
      </c>
      <c r="AQ440" s="2" t="str">
        <f>IF(OR(COUNT($A440)=0,COUNT(B440:AK440)=0),"",IF(COUNTIF(B440:AM440,"3E")&gt;0,"3E",IF(AND(DRAFT!$A442="IM",OR($AL440&gt;DRAFT!$DB442,$AM440&gt;DRAFT!$DC442)),"IMPROVED",IF(AND(DRAFT!$A442="IM",$AL440&lt;=DRAFT!$DB442,$AM440&lt;=DRAFT!$DC442),"NOT IMPROVED",IF(AND(DRAFT!CU442="S",AH440&gt;=2,AK440&gt;=2,AN440&gt;=2.5,AP440&gt;=144),"PASS","FAIL")))))</f>
        <v/>
      </c>
      <c r="AR440" s="2" t="str">
        <f t="shared" si="12"/>
        <v/>
      </c>
      <c r="AS440" s="2" t="str">
        <f t="shared" si="13"/>
        <v/>
      </c>
    </row>
    <row r="441" spans="1:45" ht="18.95" customHeight="1" x14ac:dyDescent="0.25">
      <c r="A441" s="3" t="str">
        <f>IF(DRAFT!$B443="","",DRAFT!$B443)</f>
        <v/>
      </c>
      <c r="B441" s="2" t="str">
        <f>IF(COUNT($A441)=0,"",IF($A441&lt;&gt;DRAFT!$B443,"ERR",IF(DRAFT!I443="3E","3E",IF(COUNT(DRAFT!E443,DRAFT!I443)&gt;0,DRAFT!J443,""))))</f>
        <v/>
      </c>
      <c r="C441" s="2" t="str">
        <f>IF(COUNT($A441)=0,"",IF(B441="3E","3E",IF(B441="","I",LOOKUP(B441/D$2,{0,0.4,0.45,0.5,0.55,0.6,0.65,0.7,0.75,0.8,1},{"F","D","C","C+","B-","B","B+","A-","A","A+"}))))</f>
        <v/>
      </c>
      <c r="D441" s="1" t="str">
        <f>IF(COUNT($A441)=0,"",IF(B441="","--",IF(B441="3E","3E",LOOKUP(B441/D$2,{0,0.4,0.45,0.5,0.55,0.6,0.65,0.7,0.75,0.8,1},{0,2,2.25,2.5,2.75,3,3.25,3.5,3.75,4}))))</f>
        <v/>
      </c>
      <c r="E441" s="2" t="str">
        <f>IF(COUNT($A441)=0,"",IF($A441&lt;&gt;DRAFT!$B443,"ERR",IF(DRAFT!R443="3E","3E",IF(COUNT(DRAFT!N443,DRAFT!R443)&gt;0,DRAFT!S443,""))))</f>
        <v/>
      </c>
      <c r="F441" s="2" t="str">
        <f>IF(COUNT($A441)=0,"",IF(E441="3E","3E",IF(E441="","I",LOOKUP(E441/G$2,{0,0.4,0.45,0.5,0.55,0.6,0.65,0.7,0.75,0.8,1},{"F","D","C","C+","B-","B","B+","A-","A","A+"}))))</f>
        <v/>
      </c>
      <c r="G441" s="1" t="str">
        <f>IF(COUNT($A441)=0,"",IF(E441="","--",IF(E441="3E","3E",LOOKUP(E441/G$2,{0,0.4,0.45,0.5,0.55,0.6,0.65,0.7,0.75,0.8,1},{0,2,2.25,2.5,2.75,3,3.25,3.5,3.75,4}))))</f>
        <v/>
      </c>
      <c r="H441" s="2" t="str">
        <f>IF(COUNT($A441)=0,"",IF($A441&lt;&gt;DRAFT!$B443,"ERR",IF(DRAFT!AA443="3E","3E",IF(COUNT(DRAFT!W443,DRAFT!AA443)&gt;0,DRAFT!AB443,""))))</f>
        <v/>
      </c>
      <c r="I441" s="2" t="str">
        <f>IF(COUNT($A441)=0,"",IF(H441="3E","3E",IF(H441="","I",LOOKUP(H441/J$2,{0,0.4,0.45,0.5,0.55,0.6,0.65,0.7,0.75,0.8,1},{"F","D","C","C+","B-","B","B+","A-","A","A+"}))))</f>
        <v/>
      </c>
      <c r="J441" s="1" t="str">
        <f>IF(COUNT($A441)=0,"",IF(H441="","--",IF(H441="3E","3E",LOOKUP(H441/J$2,{0,0.4,0.45,0.5,0.55,0.6,0.65,0.7,0.75,0.8,1},{0,2,2.25,2.5,2.75,3,3.25,3.5,3.75,4}))))</f>
        <v/>
      </c>
      <c r="K441" s="2" t="str">
        <f>IF(COUNT($A441)=0,"",IF($A441&lt;&gt;DRAFT!$B443,"ERR",IF(DRAFT!AJ443="3E","3E",IF(COUNT(DRAFT!AF443,DRAFT!AJ443)&gt;0,DRAFT!AK443,""))))</f>
        <v/>
      </c>
      <c r="L441" s="2" t="str">
        <f>IF(COUNT($A441)=0,"",IF(K441="3E","3E",IF(K441="","I",LOOKUP(K441/M$2,{0,0.4,0.45,0.5,0.55,0.6,0.65,0.7,0.75,0.8,1},{"F","D","C","C+","B-","B","B+","A-","A","A+"}))))</f>
        <v/>
      </c>
      <c r="M441" s="1" t="str">
        <f>IF(COUNT($A441)=0,"",IF(K441="","--",IF(K441="3E","3E",LOOKUP(K441/M$2,{0,0.4,0.45,0.5,0.55,0.6,0.65,0.7,0.75,0.8,1},{0,2,2.25,2.5,2.75,3,3.25,3.5,3.75,4}))))</f>
        <v/>
      </c>
      <c r="N441" s="2" t="str">
        <f>IF(COUNT($A441)=0,"",IF($A441&lt;&gt;DRAFT!$B443,"ERR",IF(DRAFT!AS443="3E","3E",IF(COUNT(DRAFT!AO443,DRAFT!AS443)&gt;0,DRAFT!AT443,""))))</f>
        <v/>
      </c>
      <c r="O441" s="2" t="str">
        <f>IF(COUNT($A441)=0,"",IF(N441="3E","3E",IF(N441="","I",LOOKUP(N441/P$2,{0,0.4,0.45,0.5,0.55,0.6,0.65,0.7,0.75,0.8,1},{"F","D","C","C+","B-","B","B+","A-","A","A+"}))))</f>
        <v/>
      </c>
      <c r="P441" s="1" t="str">
        <f>IF(COUNT($A441)=0,"",IF(N441="","--",IF(N441="3E","3E",LOOKUP(N441/P$2,{0,0.4,0.45,0.5,0.55,0.6,0.65,0.7,0.75,0.8,1},{0,2,2.25,2.5,2.75,3,3.25,3.5,3.75,4}))))</f>
        <v/>
      </c>
      <c r="Q441" s="2" t="str">
        <f>IF(COUNT($A441)=0,"",IF($A441&lt;&gt;DRAFT!$B443,"ERR",IF(DRAFT!BB443="3E","3E",IF(COUNT(DRAFT!AX443,DRAFT!BB443)&gt;0,DRAFT!BC443,""))))</f>
        <v/>
      </c>
      <c r="R441" s="2" t="str">
        <f>IF(COUNT($A441)=0,"",IF(Q441="3E","3E",IF(Q441="","I",LOOKUP(Q441/S$2,{0,0.4,0.45,0.5,0.55,0.6,0.65,0.7,0.75,0.8,1},{"F","D","C","C+","B-","B","B+","A-","A","A+"}))))</f>
        <v/>
      </c>
      <c r="S441" s="1" t="str">
        <f>IF(COUNT($A441)=0,"",IF(Q441="","--",IF(Q441="3E","3E",LOOKUP(Q441/S$2,{0,0.4,0.45,0.5,0.55,0.6,0.65,0.7,0.75,0.8,1},{0,2,2.25,2.5,2.75,3,3.25,3.5,3.75,4}))))</f>
        <v/>
      </c>
      <c r="T441" s="2" t="str">
        <f>IF(COUNT($A441)=0,"",IF($A441&lt;&gt;DRAFT!$B443,"ERR",IF(DRAFT!BK443="3E","3E",IF(COUNT(DRAFT!BG443,DRAFT!BK443)&gt;0,DRAFT!BL443,""))))</f>
        <v/>
      </c>
      <c r="U441" s="2" t="str">
        <f>IF(COUNT($A441)=0,"",IF(T441="3E","3E",IF(T441="","I",LOOKUP(T441/V$2,{0,0.4,0.45,0.5,0.55,0.6,0.65,0.7,0.75,0.8,1},{"F","D","C","C+","B-","B","B+","A-","A","A+"}))))</f>
        <v/>
      </c>
      <c r="V441" s="1" t="str">
        <f>IF(COUNT($A441)=0,"",IF(T441="","--",IF(T441="3E","3E",LOOKUP(T441/V$2,{0,0.4,0.45,0.5,0.55,0.6,0.65,0.7,0.75,0.8,1},{0,2,2.25,2.5,2.75,3,3.25,3.5,3.75,4}))))</f>
        <v/>
      </c>
      <c r="W441" s="2" t="str">
        <f>IF(COUNT($A441)=0,"",IF($A441&lt;&gt;DRAFT!$B443,"ERR",IF(DRAFT!BT443="3E","3E",IF(COUNT(DRAFT!BP443,DRAFT!BT443)&gt;0,DRAFT!BU443,""))))</f>
        <v/>
      </c>
      <c r="X441" s="2" t="str">
        <f>IF(COUNT($A441)=0,"",IF(W441="3E","3E",IF(W441="","I",LOOKUP(W441/Y$2,{0,0.4,0.45,0.5,0.55,0.6,0.65,0.7,0.75,0.8,1},{"F","D","C","C+","B-","B","B+","A-","A","A+"}))))</f>
        <v/>
      </c>
      <c r="Y441" s="1" t="str">
        <f>IF(COUNT($A441)=0,"",IF(W441="","--",IF(W441="3E","3E",LOOKUP(W441/Y$2,{0,0.4,0.45,0.5,0.55,0.6,0.65,0.7,0.75,0.8,1},{0,2,2.25,2.5,2.75,3,3.25,3.5,3.75,4}))))</f>
        <v/>
      </c>
      <c r="Z441" s="2" t="str">
        <f>IF(COUNT($A441)=0,"",IF($A441&lt;&gt;DRAFT!$B443,"ERR",IF(DRAFT!CC443="3E","3E",IF(COUNT(DRAFT!BY443,DRAFT!CC443)&gt;0,DRAFT!CD443,""))))</f>
        <v/>
      </c>
      <c r="AA441" s="2" t="str">
        <f>IF(COUNT($A441)=0,"",IF(Z441="3E","3E",IF(Z441="","I",LOOKUP(Z441/AB$2,{0,0.4,0.45,0.5,0.55,0.6,0.65,0.7,0.75,0.8,1},{"F","D","C","C+","B-","B","B+","A-","A","A+"}))))</f>
        <v/>
      </c>
      <c r="AB441" s="1" t="str">
        <f>IF(COUNT($A441)=0,"",IF(Z441="","--",IF(Z441="3E","3E",LOOKUP(Z441/AB$2,{0,0.4,0.45,0.5,0.55,0.6,0.65,0.7,0.75,0.8,1},{0,2,2.25,2.5,2.75,3,3.25,3.5,3.75,4}))))</f>
        <v/>
      </c>
      <c r="AC441" s="2" t="str">
        <f>IF(COUNT($A441)=0,"",IF($A441&lt;&gt;DRAFT!$B443,"ERR",IF(DRAFT!CF443&gt;0,DRAFT!CF443,"")))</f>
        <v/>
      </c>
      <c r="AD441" s="2" t="str">
        <f>IF(COUNT($A441)=0,"",IF(AC441="3E","3E",IF(AC441="","I",LOOKUP(AC441/AE$2,{0,0.4,0.45,0.5,0.55,0.6,0.65,0.7,0.75,0.8,1},{"F","D","C","C+","B-","B","B+","A-","A","A+"}))))</f>
        <v/>
      </c>
      <c r="AE441" s="1" t="str">
        <f>IF(COUNT($A441)=0,"",IF(AC441="","--",IF(AC441="3E","3E",LOOKUP(AC441/AE$2,{0,0.4,0.45,0.5,0.55,0.6,0.65,0.7,0.75,0.8,1},{0,2,2.25,2.5,2.75,3,3.25,3.5,3.75,4}))))</f>
        <v/>
      </c>
      <c r="AF441" s="2" t="str">
        <f>IF(COUNT($A441)=0,"",IF($A441&lt;&gt;DRAFT!$B443,"ERR",IF(DRAFT!CI443&gt;0,DRAFT!CK443,"")))</f>
        <v/>
      </c>
      <c r="AG441" s="2" t="str">
        <f>IF(COUNT($A441)=0,"",IF(AF441="3E","3E",IF(AF441="","I",LOOKUP(AF441/AH$2,{0,0.4,0.45,0.5,0.55,0.6,0.65,0.7,0.75,0.8,1},{"F","D","C","C+","B-","B","B+","A-","A","A+"}))))</f>
        <v/>
      </c>
      <c r="AH441" s="1" t="str">
        <f>IF(COUNT($A441)=0,"",IF(AF441="","--",IF(AF441="3E","3E",LOOKUP(AF441/AH$2,{0,0.4,0.45,0.5,0.55,0.6,0.65,0.7,0.75,0.8,1},{0,2,2.25,2.5,2.75,3,3.25,3.5,3.75,4}))))</f>
        <v/>
      </c>
      <c r="AI441" s="2" t="str">
        <f>IF($A441&lt;&gt;DRAFT!$B443,"ERR",IF(OR(COUNT($A441)=0,COUNT(DRAFT!CL443:CN443,DRAFT!CP443:CR443)=0),"",CEILING(SUM(DRAFT!CO443,DRAFT!CS443,DRAFT!CT443),1)))</f>
        <v/>
      </c>
      <c r="AJ441" s="2" t="str">
        <f>IF(COUNT($A441)=0,"",IF(AI441="3E","3E",IF(AI441="","I",LOOKUP(AI441/AK$2,{0,0.4,0.45,0.5,0.55,0.6,0.65,0.7,0.75,0.8,1},{"F","D","C","C+","B-","B","B+","A-","A","A+"}))))</f>
        <v/>
      </c>
      <c r="AK441" s="1" t="str">
        <f>IF(COUNT($A441)=0,"",IF(AI441="","--",IF(AI441="3E","3E",LOOKUP(AI441/AK$2,{0,0.4,0.45,0.5,0.55,0.6,0.65,0.7,0.75,0.8,1},{0,2,2.25,2.5,2.75,3,3.25,3.5,3.75,4}))))</f>
        <v/>
      </c>
      <c r="AL441" s="4" t="str">
        <f>IF(OR(COUNT($A441)=0,COUNT(B441:AK441)=0),"",IF(COUNTIF(B441:AK441,"3E")&gt;0,"3E",IF(DRAFT!$A443="R",TRUNC(SUMPRODUCT(RGP,RCP)/TCP,3),TRUNC((SUMPRODUCT(--(IMDGP&gt;0)*IMDGP,IMCP)+CEILING(DRAFT!$DB443*42,0.25))/TCP,3))))</f>
        <v/>
      </c>
      <c r="AM441" s="2" t="str">
        <f>IF(OR(COUNT($A441)=0,COUNT(B441:AK441)=0),"",IF(COUNTIF(B441:AK441,"3E")&gt;0,"3E",IF(DRAFT!$A443="R",SUMPRODUCT(--(RGP&gt;=2),RCP),SUMPRODUCT(--(IMDGP&gt;0),--(IMGP=0),IMCP)+DRAFT!$DC443)))</f>
        <v/>
      </c>
      <c r="AN441" s="67" t="str">
        <f>IF(AL441="3E","3E",IF(COUNT($A441)=0,"",IF(COUNT(AI441)=0,"--",ROUND(((CEILING(DRAFT!$CV443*38,0.25)+CEILING(DRAFT!$CX443*38,0.25)+CEILING(DRAFT!$CZ443*42,0.25)+CEILING($AL441*42,0.25))/160),2))))</f>
        <v/>
      </c>
      <c r="AO441" s="2" t="str">
        <f>IF(AN441="3E","3E",IF(COUNT($A441)=0,"",IF(COUNT(AN441)=0,"I",LOOKUP(AN441,{0,2,2.25,2.5,2.75,3,3.25,3.5,3.75,4},{"F","D","C","C+","B-","B","B+","A-","A","A+"}))))</f>
        <v/>
      </c>
      <c r="AP441" s="2" t="str">
        <f>IF(AN441="3E","3E",IF(OR(COUNT(A441)=0,COUNT(AN441)=0),"",DRAFT!CW443+DRAFT!CY443+DRAFT!DA443+N(TABULATION!AM441)))</f>
        <v/>
      </c>
      <c r="AQ441" s="2" t="str">
        <f>IF(OR(COUNT($A441)=0,COUNT(B441:AK441)=0),"",IF(COUNTIF(B441:AM441,"3E")&gt;0,"3E",IF(AND(DRAFT!$A443="IM",OR($AL441&gt;DRAFT!$DB443,$AM441&gt;DRAFT!$DC443)),"IMPROVED",IF(AND(DRAFT!$A443="IM",$AL441&lt;=DRAFT!$DB443,$AM441&lt;=DRAFT!$DC443),"NOT IMPROVED",IF(AND(DRAFT!CU443="S",AH441&gt;=2,AK441&gt;=2,AN441&gt;=2.5,AP441&gt;=144),"PASS","FAIL")))))</f>
        <v/>
      </c>
      <c r="AR441" s="2" t="str">
        <f t="shared" si="12"/>
        <v/>
      </c>
      <c r="AS441" s="2" t="str">
        <f t="shared" si="13"/>
        <v/>
      </c>
    </row>
    <row r="442" spans="1:45" ht="18.95" customHeight="1" x14ac:dyDescent="0.25">
      <c r="A442" s="3" t="str">
        <f>IF(DRAFT!$B444="","",DRAFT!$B444)</f>
        <v/>
      </c>
      <c r="B442" s="2" t="str">
        <f>IF(COUNT($A442)=0,"",IF($A442&lt;&gt;DRAFT!$B444,"ERR",IF(DRAFT!I444="3E","3E",IF(COUNT(DRAFT!E444,DRAFT!I444)&gt;0,DRAFT!J444,""))))</f>
        <v/>
      </c>
      <c r="C442" s="2" t="str">
        <f>IF(COUNT($A442)=0,"",IF(B442="3E","3E",IF(B442="","I",LOOKUP(B442/D$2,{0,0.4,0.45,0.5,0.55,0.6,0.65,0.7,0.75,0.8,1},{"F","D","C","C+","B-","B","B+","A-","A","A+"}))))</f>
        <v/>
      </c>
      <c r="D442" s="1" t="str">
        <f>IF(COUNT($A442)=0,"",IF(B442="","--",IF(B442="3E","3E",LOOKUP(B442/D$2,{0,0.4,0.45,0.5,0.55,0.6,0.65,0.7,0.75,0.8,1},{0,2,2.25,2.5,2.75,3,3.25,3.5,3.75,4}))))</f>
        <v/>
      </c>
      <c r="E442" s="2" t="str">
        <f>IF(COUNT($A442)=0,"",IF($A442&lt;&gt;DRAFT!$B444,"ERR",IF(DRAFT!R444="3E","3E",IF(COUNT(DRAFT!N444,DRAFT!R444)&gt;0,DRAFT!S444,""))))</f>
        <v/>
      </c>
      <c r="F442" s="2" t="str">
        <f>IF(COUNT($A442)=0,"",IF(E442="3E","3E",IF(E442="","I",LOOKUP(E442/G$2,{0,0.4,0.45,0.5,0.55,0.6,0.65,0.7,0.75,0.8,1},{"F","D","C","C+","B-","B","B+","A-","A","A+"}))))</f>
        <v/>
      </c>
      <c r="G442" s="1" t="str">
        <f>IF(COUNT($A442)=0,"",IF(E442="","--",IF(E442="3E","3E",LOOKUP(E442/G$2,{0,0.4,0.45,0.5,0.55,0.6,0.65,0.7,0.75,0.8,1},{0,2,2.25,2.5,2.75,3,3.25,3.5,3.75,4}))))</f>
        <v/>
      </c>
      <c r="H442" s="2" t="str">
        <f>IF(COUNT($A442)=0,"",IF($A442&lt;&gt;DRAFT!$B444,"ERR",IF(DRAFT!AA444="3E","3E",IF(COUNT(DRAFT!W444,DRAFT!AA444)&gt;0,DRAFT!AB444,""))))</f>
        <v/>
      </c>
      <c r="I442" s="2" t="str">
        <f>IF(COUNT($A442)=0,"",IF(H442="3E","3E",IF(H442="","I",LOOKUP(H442/J$2,{0,0.4,0.45,0.5,0.55,0.6,0.65,0.7,0.75,0.8,1},{"F","D","C","C+","B-","B","B+","A-","A","A+"}))))</f>
        <v/>
      </c>
      <c r="J442" s="1" t="str">
        <f>IF(COUNT($A442)=0,"",IF(H442="","--",IF(H442="3E","3E",LOOKUP(H442/J$2,{0,0.4,0.45,0.5,0.55,0.6,0.65,0.7,0.75,0.8,1},{0,2,2.25,2.5,2.75,3,3.25,3.5,3.75,4}))))</f>
        <v/>
      </c>
      <c r="K442" s="2" t="str">
        <f>IF(COUNT($A442)=0,"",IF($A442&lt;&gt;DRAFT!$B444,"ERR",IF(DRAFT!AJ444="3E","3E",IF(COUNT(DRAFT!AF444,DRAFT!AJ444)&gt;0,DRAFT!AK444,""))))</f>
        <v/>
      </c>
      <c r="L442" s="2" t="str">
        <f>IF(COUNT($A442)=0,"",IF(K442="3E","3E",IF(K442="","I",LOOKUP(K442/M$2,{0,0.4,0.45,0.5,0.55,0.6,0.65,0.7,0.75,0.8,1},{"F","D","C","C+","B-","B","B+","A-","A","A+"}))))</f>
        <v/>
      </c>
      <c r="M442" s="1" t="str">
        <f>IF(COUNT($A442)=0,"",IF(K442="","--",IF(K442="3E","3E",LOOKUP(K442/M$2,{0,0.4,0.45,0.5,0.55,0.6,0.65,0.7,0.75,0.8,1},{0,2,2.25,2.5,2.75,3,3.25,3.5,3.75,4}))))</f>
        <v/>
      </c>
      <c r="N442" s="2" t="str">
        <f>IF(COUNT($A442)=0,"",IF($A442&lt;&gt;DRAFT!$B444,"ERR",IF(DRAFT!AS444="3E","3E",IF(COUNT(DRAFT!AO444,DRAFT!AS444)&gt;0,DRAFT!AT444,""))))</f>
        <v/>
      </c>
      <c r="O442" s="2" t="str">
        <f>IF(COUNT($A442)=0,"",IF(N442="3E","3E",IF(N442="","I",LOOKUP(N442/P$2,{0,0.4,0.45,0.5,0.55,0.6,0.65,0.7,0.75,0.8,1},{"F","D","C","C+","B-","B","B+","A-","A","A+"}))))</f>
        <v/>
      </c>
      <c r="P442" s="1" t="str">
        <f>IF(COUNT($A442)=0,"",IF(N442="","--",IF(N442="3E","3E",LOOKUP(N442/P$2,{0,0.4,0.45,0.5,0.55,0.6,0.65,0.7,0.75,0.8,1},{0,2,2.25,2.5,2.75,3,3.25,3.5,3.75,4}))))</f>
        <v/>
      </c>
      <c r="Q442" s="2" t="str">
        <f>IF(COUNT($A442)=0,"",IF($A442&lt;&gt;DRAFT!$B444,"ERR",IF(DRAFT!BB444="3E","3E",IF(COUNT(DRAFT!AX444,DRAFT!BB444)&gt;0,DRAFT!BC444,""))))</f>
        <v/>
      </c>
      <c r="R442" s="2" t="str">
        <f>IF(COUNT($A442)=0,"",IF(Q442="3E","3E",IF(Q442="","I",LOOKUP(Q442/S$2,{0,0.4,0.45,0.5,0.55,0.6,0.65,0.7,0.75,0.8,1},{"F","D","C","C+","B-","B","B+","A-","A","A+"}))))</f>
        <v/>
      </c>
      <c r="S442" s="1" t="str">
        <f>IF(COUNT($A442)=0,"",IF(Q442="","--",IF(Q442="3E","3E",LOOKUP(Q442/S$2,{0,0.4,0.45,0.5,0.55,0.6,0.65,0.7,0.75,0.8,1},{0,2,2.25,2.5,2.75,3,3.25,3.5,3.75,4}))))</f>
        <v/>
      </c>
      <c r="T442" s="2" t="str">
        <f>IF(COUNT($A442)=0,"",IF($A442&lt;&gt;DRAFT!$B444,"ERR",IF(DRAFT!BK444="3E","3E",IF(COUNT(DRAFT!BG444,DRAFT!BK444)&gt;0,DRAFT!BL444,""))))</f>
        <v/>
      </c>
      <c r="U442" s="2" t="str">
        <f>IF(COUNT($A442)=0,"",IF(T442="3E","3E",IF(T442="","I",LOOKUP(T442/V$2,{0,0.4,0.45,0.5,0.55,0.6,0.65,0.7,0.75,0.8,1},{"F","D","C","C+","B-","B","B+","A-","A","A+"}))))</f>
        <v/>
      </c>
      <c r="V442" s="1" t="str">
        <f>IF(COUNT($A442)=0,"",IF(T442="","--",IF(T442="3E","3E",LOOKUP(T442/V$2,{0,0.4,0.45,0.5,0.55,0.6,0.65,0.7,0.75,0.8,1},{0,2,2.25,2.5,2.75,3,3.25,3.5,3.75,4}))))</f>
        <v/>
      </c>
      <c r="W442" s="2" t="str">
        <f>IF(COUNT($A442)=0,"",IF($A442&lt;&gt;DRAFT!$B444,"ERR",IF(DRAFT!BT444="3E","3E",IF(COUNT(DRAFT!BP444,DRAFT!BT444)&gt;0,DRAFT!BU444,""))))</f>
        <v/>
      </c>
      <c r="X442" s="2" t="str">
        <f>IF(COUNT($A442)=0,"",IF(W442="3E","3E",IF(W442="","I",LOOKUP(W442/Y$2,{0,0.4,0.45,0.5,0.55,0.6,0.65,0.7,0.75,0.8,1},{"F","D","C","C+","B-","B","B+","A-","A","A+"}))))</f>
        <v/>
      </c>
      <c r="Y442" s="1" t="str">
        <f>IF(COUNT($A442)=0,"",IF(W442="","--",IF(W442="3E","3E",LOOKUP(W442/Y$2,{0,0.4,0.45,0.5,0.55,0.6,0.65,0.7,0.75,0.8,1},{0,2,2.25,2.5,2.75,3,3.25,3.5,3.75,4}))))</f>
        <v/>
      </c>
      <c r="Z442" s="2" t="str">
        <f>IF(COUNT($A442)=0,"",IF($A442&lt;&gt;DRAFT!$B444,"ERR",IF(DRAFT!CC444="3E","3E",IF(COUNT(DRAFT!BY444,DRAFT!CC444)&gt;0,DRAFT!CD444,""))))</f>
        <v/>
      </c>
      <c r="AA442" s="2" t="str">
        <f>IF(COUNT($A442)=0,"",IF(Z442="3E","3E",IF(Z442="","I",LOOKUP(Z442/AB$2,{0,0.4,0.45,0.5,0.55,0.6,0.65,0.7,0.75,0.8,1},{"F","D","C","C+","B-","B","B+","A-","A","A+"}))))</f>
        <v/>
      </c>
      <c r="AB442" s="1" t="str">
        <f>IF(COUNT($A442)=0,"",IF(Z442="","--",IF(Z442="3E","3E",LOOKUP(Z442/AB$2,{0,0.4,0.45,0.5,0.55,0.6,0.65,0.7,0.75,0.8,1},{0,2,2.25,2.5,2.75,3,3.25,3.5,3.75,4}))))</f>
        <v/>
      </c>
      <c r="AC442" s="2" t="str">
        <f>IF(COUNT($A442)=0,"",IF($A442&lt;&gt;DRAFT!$B444,"ERR",IF(DRAFT!CF444&gt;0,DRAFT!CF444,"")))</f>
        <v/>
      </c>
      <c r="AD442" s="2" t="str">
        <f>IF(COUNT($A442)=0,"",IF(AC442="3E","3E",IF(AC442="","I",LOOKUP(AC442/AE$2,{0,0.4,0.45,0.5,0.55,0.6,0.65,0.7,0.75,0.8,1},{"F","D","C","C+","B-","B","B+","A-","A","A+"}))))</f>
        <v/>
      </c>
      <c r="AE442" s="1" t="str">
        <f>IF(COUNT($A442)=0,"",IF(AC442="","--",IF(AC442="3E","3E",LOOKUP(AC442/AE$2,{0,0.4,0.45,0.5,0.55,0.6,0.65,0.7,0.75,0.8,1},{0,2,2.25,2.5,2.75,3,3.25,3.5,3.75,4}))))</f>
        <v/>
      </c>
      <c r="AF442" s="2" t="str">
        <f>IF(COUNT($A442)=0,"",IF($A442&lt;&gt;DRAFT!$B444,"ERR",IF(DRAFT!CI444&gt;0,DRAFT!CK444,"")))</f>
        <v/>
      </c>
      <c r="AG442" s="2" t="str">
        <f>IF(COUNT($A442)=0,"",IF(AF442="3E","3E",IF(AF442="","I",LOOKUP(AF442/AH$2,{0,0.4,0.45,0.5,0.55,0.6,0.65,0.7,0.75,0.8,1},{"F","D","C","C+","B-","B","B+","A-","A","A+"}))))</f>
        <v/>
      </c>
      <c r="AH442" s="1" t="str">
        <f>IF(COUNT($A442)=0,"",IF(AF442="","--",IF(AF442="3E","3E",LOOKUP(AF442/AH$2,{0,0.4,0.45,0.5,0.55,0.6,0.65,0.7,0.75,0.8,1},{0,2,2.25,2.5,2.75,3,3.25,3.5,3.75,4}))))</f>
        <v/>
      </c>
      <c r="AI442" s="2" t="str">
        <f>IF($A442&lt;&gt;DRAFT!$B444,"ERR",IF(OR(COUNT($A442)=0,COUNT(DRAFT!CL444:CN444,DRAFT!CP444:CR444)=0),"",CEILING(SUM(DRAFT!CO444,DRAFT!CS444,DRAFT!CT444),1)))</f>
        <v/>
      </c>
      <c r="AJ442" s="2" t="str">
        <f>IF(COUNT($A442)=0,"",IF(AI442="3E","3E",IF(AI442="","I",LOOKUP(AI442/AK$2,{0,0.4,0.45,0.5,0.55,0.6,0.65,0.7,0.75,0.8,1},{"F","D","C","C+","B-","B","B+","A-","A","A+"}))))</f>
        <v/>
      </c>
      <c r="AK442" s="1" t="str">
        <f>IF(COUNT($A442)=0,"",IF(AI442="","--",IF(AI442="3E","3E",LOOKUP(AI442/AK$2,{0,0.4,0.45,0.5,0.55,0.6,0.65,0.7,0.75,0.8,1},{0,2,2.25,2.5,2.75,3,3.25,3.5,3.75,4}))))</f>
        <v/>
      </c>
      <c r="AL442" s="4" t="str">
        <f>IF(OR(COUNT($A442)=0,COUNT(B442:AK442)=0),"",IF(COUNTIF(B442:AK442,"3E")&gt;0,"3E",IF(DRAFT!$A444="R",TRUNC(SUMPRODUCT(RGP,RCP)/TCP,3),TRUNC((SUMPRODUCT(--(IMDGP&gt;0)*IMDGP,IMCP)+CEILING(DRAFT!$DB444*42,0.25))/TCP,3))))</f>
        <v/>
      </c>
      <c r="AM442" s="2" t="str">
        <f>IF(OR(COUNT($A442)=0,COUNT(B442:AK442)=0),"",IF(COUNTIF(B442:AK442,"3E")&gt;0,"3E",IF(DRAFT!$A444="R",SUMPRODUCT(--(RGP&gt;=2),RCP),SUMPRODUCT(--(IMDGP&gt;0),--(IMGP=0),IMCP)+DRAFT!$DC444)))</f>
        <v/>
      </c>
      <c r="AN442" s="67" t="str">
        <f>IF(AL442="3E","3E",IF(COUNT($A442)=0,"",IF(COUNT(AI442)=0,"--",ROUND(((CEILING(DRAFT!$CV444*38,0.25)+CEILING(DRAFT!$CX444*38,0.25)+CEILING(DRAFT!$CZ444*42,0.25)+CEILING($AL442*42,0.25))/160),2))))</f>
        <v/>
      </c>
      <c r="AO442" s="2" t="str">
        <f>IF(AN442="3E","3E",IF(COUNT($A442)=0,"",IF(COUNT(AN442)=0,"I",LOOKUP(AN442,{0,2,2.25,2.5,2.75,3,3.25,3.5,3.75,4},{"F","D","C","C+","B-","B","B+","A-","A","A+"}))))</f>
        <v/>
      </c>
      <c r="AP442" s="2" t="str">
        <f>IF(AN442="3E","3E",IF(OR(COUNT(A442)=0,COUNT(AN442)=0),"",DRAFT!CW444+DRAFT!CY444+DRAFT!DA444+N(TABULATION!AM442)))</f>
        <v/>
      </c>
      <c r="AQ442" s="2" t="str">
        <f>IF(OR(COUNT($A442)=0,COUNT(B442:AK442)=0),"",IF(COUNTIF(B442:AM442,"3E")&gt;0,"3E",IF(AND(DRAFT!$A444="IM",OR($AL442&gt;DRAFT!$DB444,$AM442&gt;DRAFT!$DC444)),"IMPROVED",IF(AND(DRAFT!$A444="IM",$AL442&lt;=DRAFT!$DB444,$AM442&lt;=DRAFT!$DC444),"NOT IMPROVED",IF(AND(DRAFT!CU444="S",AH442&gt;=2,AK442&gt;=2,AN442&gt;=2.5,AP442&gt;=144),"PASS","FAIL")))))</f>
        <v/>
      </c>
      <c r="AR442" s="2" t="str">
        <f t="shared" si="12"/>
        <v/>
      </c>
      <c r="AS442" s="2" t="str">
        <f t="shared" si="13"/>
        <v/>
      </c>
    </row>
    <row r="443" spans="1:45" ht="18.95" customHeight="1" x14ac:dyDescent="0.25">
      <c r="A443" s="3" t="str">
        <f>IF(DRAFT!$B445="","",DRAFT!$B445)</f>
        <v/>
      </c>
      <c r="B443" s="2" t="str">
        <f>IF(COUNT($A443)=0,"",IF($A443&lt;&gt;DRAFT!$B445,"ERR",IF(DRAFT!I445="3E","3E",IF(COUNT(DRAFT!E445,DRAFT!I445)&gt;0,DRAFT!J445,""))))</f>
        <v/>
      </c>
      <c r="C443" s="2" t="str">
        <f>IF(COUNT($A443)=0,"",IF(B443="3E","3E",IF(B443="","I",LOOKUP(B443/D$2,{0,0.4,0.45,0.5,0.55,0.6,0.65,0.7,0.75,0.8,1},{"F","D","C","C+","B-","B","B+","A-","A","A+"}))))</f>
        <v/>
      </c>
      <c r="D443" s="1" t="str">
        <f>IF(COUNT($A443)=0,"",IF(B443="","--",IF(B443="3E","3E",LOOKUP(B443/D$2,{0,0.4,0.45,0.5,0.55,0.6,0.65,0.7,0.75,0.8,1},{0,2,2.25,2.5,2.75,3,3.25,3.5,3.75,4}))))</f>
        <v/>
      </c>
      <c r="E443" s="2" t="str">
        <f>IF(COUNT($A443)=0,"",IF($A443&lt;&gt;DRAFT!$B445,"ERR",IF(DRAFT!R445="3E","3E",IF(COUNT(DRAFT!N445,DRAFT!R445)&gt;0,DRAFT!S445,""))))</f>
        <v/>
      </c>
      <c r="F443" s="2" t="str">
        <f>IF(COUNT($A443)=0,"",IF(E443="3E","3E",IF(E443="","I",LOOKUP(E443/G$2,{0,0.4,0.45,0.5,0.55,0.6,0.65,0.7,0.75,0.8,1},{"F","D","C","C+","B-","B","B+","A-","A","A+"}))))</f>
        <v/>
      </c>
      <c r="G443" s="1" t="str">
        <f>IF(COUNT($A443)=0,"",IF(E443="","--",IF(E443="3E","3E",LOOKUP(E443/G$2,{0,0.4,0.45,0.5,0.55,0.6,0.65,0.7,0.75,0.8,1},{0,2,2.25,2.5,2.75,3,3.25,3.5,3.75,4}))))</f>
        <v/>
      </c>
      <c r="H443" s="2" t="str">
        <f>IF(COUNT($A443)=0,"",IF($A443&lt;&gt;DRAFT!$B445,"ERR",IF(DRAFT!AA445="3E","3E",IF(COUNT(DRAFT!W445,DRAFT!AA445)&gt;0,DRAFT!AB445,""))))</f>
        <v/>
      </c>
      <c r="I443" s="2" t="str">
        <f>IF(COUNT($A443)=0,"",IF(H443="3E","3E",IF(H443="","I",LOOKUP(H443/J$2,{0,0.4,0.45,0.5,0.55,0.6,0.65,0.7,0.75,0.8,1},{"F","D","C","C+","B-","B","B+","A-","A","A+"}))))</f>
        <v/>
      </c>
      <c r="J443" s="1" t="str">
        <f>IF(COUNT($A443)=0,"",IF(H443="","--",IF(H443="3E","3E",LOOKUP(H443/J$2,{0,0.4,0.45,0.5,0.55,0.6,0.65,0.7,0.75,0.8,1},{0,2,2.25,2.5,2.75,3,3.25,3.5,3.75,4}))))</f>
        <v/>
      </c>
      <c r="K443" s="2" t="str">
        <f>IF(COUNT($A443)=0,"",IF($A443&lt;&gt;DRAFT!$B445,"ERR",IF(DRAFT!AJ445="3E","3E",IF(COUNT(DRAFT!AF445,DRAFT!AJ445)&gt;0,DRAFT!AK445,""))))</f>
        <v/>
      </c>
      <c r="L443" s="2" t="str">
        <f>IF(COUNT($A443)=0,"",IF(K443="3E","3E",IF(K443="","I",LOOKUP(K443/M$2,{0,0.4,0.45,0.5,0.55,0.6,0.65,0.7,0.75,0.8,1},{"F","D","C","C+","B-","B","B+","A-","A","A+"}))))</f>
        <v/>
      </c>
      <c r="M443" s="1" t="str">
        <f>IF(COUNT($A443)=0,"",IF(K443="","--",IF(K443="3E","3E",LOOKUP(K443/M$2,{0,0.4,0.45,0.5,0.55,0.6,0.65,0.7,0.75,0.8,1},{0,2,2.25,2.5,2.75,3,3.25,3.5,3.75,4}))))</f>
        <v/>
      </c>
      <c r="N443" s="2" t="str">
        <f>IF(COUNT($A443)=0,"",IF($A443&lt;&gt;DRAFT!$B445,"ERR",IF(DRAFT!AS445="3E","3E",IF(COUNT(DRAFT!AO445,DRAFT!AS445)&gt;0,DRAFT!AT445,""))))</f>
        <v/>
      </c>
      <c r="O443" s="2" t="str">
        <f>IF(COUNT($A443)=0,"",IF(N443="3E","3E",IF(N443="","I",LOOKUP(N443/P$2,{0,0.4,0.45,0.5,0.55,0.6,0.65,0.7,0.75,0.8,1},{"F","D","C","C+","B-","B","B+","A-","A","A+"}))))</f>
        <v/>
      </c>
      <c r="P443" s="1" t="str">
        <f>IF(COUNT($A443)=0,"",IF(N443="","--",IF(N443="3E","3E",LOOKUP(N443/P$2,{0,0.4,0.45,0.5,0.55,0.6,0.65,0.7,0.75,0.8,1},{0,2,2.25,2.5,2.75,3,3.25,3.5,3.75,4}))))</f>
        <v/>
      </c>
      <c r="Q443" s="2" t="str">
        <f>IF(COUNT($A443)=0,"",IF($A443&lt;&gt;DRAFT!$B445,"ERR",IF(DRAFT!BB445="3E","3E",IF(COUNT(DRAFT!AX445,DRAFT!BB445)&gt;0,DRAFT!BC445,""))))</f>
        <v/>
      </c>
      <c r="R443" s="2" t="str">
        <f>IF(COUNT($A443)=0,"",IF(Q443="3E","3E",IF(Q443="","I",LOOKUP(Q443/S$2,{0,0.4,0.45,0.5,0.55,0.6,0.65,0.7,0.75,0.8,1},{"F","D","C","C+","B-","B","B+","A-","A","A+"}))))</f>
        <v/>
      </c>
      <c r="S443" s="1" t="str">
        <f>IF(COUNT($A443)=0,"",IF(Q443="","--",IF(Q443="3E","3E",LOOKUP(Q443/S$2,{0,0.4,0.45,0.5,0.55,0.6,0.65,0.7,0.75,0.8,1},{0,2,2.25,2.5,2.75,3,3.25,3.5,3.75,4}))))</f>
        <v/>
      </c>
      <c r="T443" s="2" t="str">
        <f>IF(COUNT($A443)=0,"",IF($A443&lt;&gt;DRAFT!$B445,"ERR",IF(DRAFT!BK445="3E","3E",IF(COUNT(DRAFT!BG445,DRAFT!BK445)&gt;0,DRAFT!BL445,""))))</f>
        <v/>
      </c>
      <c r="U443" s="2" t="str">
        <f>IF(COUNT($A443)=0,"",IF(T443="3E","3E",IF(T443="","I",LOOKUP(T443/V$2,{0,0.4,0.45,0.5,0.55,0.6,0.65,0.7,0.75,0.8,1},{"F","D","C","C+","B-","B","B+","A-","A","A+"}))))</f>
        <v/>
      </c>
      <c r="V443" s="1" t="str">
        <f>IF(COUNT($A443)=0,"",IF(T443="","--",IF(T443="3E","3E",LOOKUP(T443/V$2,{0,0.4,0.45,0.5,0.55,0.6,0.65,0.7,0.75,0.8,1},{0,2,2.25,2.5,2.75,3,3.25,3.5,3.75,4}))))</f>
        <v/>
      </c>
      <c r="W443" s="2" t="str">
        <f>IF(COUNT($A443)=0,"",IF($A443&lt;&gt;DRAFT!$B445,"ERR",IF(DRAFT!BT445="3E","3E",IF(COUNT(DRAFT!BP445,DRAFT!BT445)&gt;0,DRAFT!BU445,""))))</f>
        <v/>
      </c>
      <c r="X443" s="2" t="str">
        <f>IF(COUNT($A443)=0,"",IF(W443="3E","3E",IF(W443="","I",LOOKUP(W443/Y$2,{0,0.4,0.45,0.5,0.55,0.6,0.65,0.7,0.75,0.8,1},{"F","D","C","C+","B-","B","B+","A-","A","A+"}))))</f>
        <v/>
      </c>
      <c r="Y443" s="1" t="str">
        <f>IF(COUNT($A443)=0,"",IF(W443="","--",IF(W443="3E","3E",LOOKUP(W443/Y$2,{0,0.4,0.45,0.5,0.55,0.6,0.65,0.7,0.75,0.8,1},{0,2,2.25,2.5,2.75,3,3.25,3.5,3.75,4}))))</f>
        <v/>
      </c>
      <c r="Z443" s="2" t="str">
        <f>IF(COUNT($A443)=0,"",IF($A443&lt;&gt;DRAFT!$B445,"ERR",IF(DRAFT!CC445="3E","3E",IF(COUNT(DRAFT!BY445,DRAFT!CC445)&gt;0,DRAFT!CD445,""))))</f>
        <v/>
      </c>
      <c r="AA443" s="2" t="str">
        <f>IF(COUNT($A443)=0,"",IF(Z443="3E","3E",IF(Z443="","I",LOOKUP(Z443/AB$2,{0,0.4,0.45,0.5,0.55,0.6,0.65,0.7,0.75,0.8,1},{"F","D","C","C+","B-","B","B+","A-","A","A+"}))))</f>
        <v/>
      </c>
      <c r="AB443" s="1" t="str">
        <f>IF(COUNT($A443)=0,"",IF(Z443="","--",IF(Z443="3E","3E",LOOKUP(Z443/AB$2,{0,0.4,0.45,0.5,0.55,0.6,0.65,0.7,0.75,0.8,1},{0,2,2.25,2.5,2.75,3,3.25,3.5,3.75,4}))))</f>
        <v/>
      </c>
      <c r="AC443" s="2" t="str">
        <f>IF(COUNT($A443)=0,"",IF($A443&lt;&gt;DRAFT!$B445,"ERR",IF(DRAFT!CF445&gt;0,DRAFT!CF445,"")))</f>
        <v/>
      </c>
      <c r="AD443" s="2" t="str">
        <f>IF(COUNT($A443)=0,"",IF(AC443="3E","3E",IF(AC443="","I",LOOKUP(AC443/AE$2,{0,0.4,0.45,0.5,0.55,0.6,0.65,0.7,0.75,0.8,1},{"F","D","C","C+","B-","B","B+","A-","A","A+"}))))</f>
        <v/>
      </c>
      <c r="AE443" s="1" t="str">
        <f>IF(COUNT($A443)=0,"",IF(AC443="","--",IF(AC443="3E","3E",LOOKUP(AC443/AE$2,{0,0.4,0.45,0.5,0.55,0.6,0.65,0.7,0.75,0.8,1},{0,2,2.25,2.5,2.75,3,3.25,3.5,3.75,4}))))</f>
        <v/>
      </c>
      <c r="AF443" s="2" t="str">
        <f>IF(COUNT($A443)=0,"",IF($A443&lt;&gt;DRAFT!$B445,"ERR",IF(DRAFT!CI445&gt;0,DRAFT!CK445,"")))</f>
        <v/>
      </c>
      <c r="AG443" s="2" t="str">
        <f>IF(COUNT($A443)=0,"",IF(AF443="3E","3E",IF(AF443="","I",LOOKUP(AF443/AH$2,{0,0.4,0.45,0.5,0.55,0.6,0.65,0.7,0.75,0.8,1},{"F","D","C","C+","B-","B","B+","A-","A","A+"}))))</f>
        <v/>
      </c>
      <c r="AH443" s="1" t="str">
        <f>IF(COUNT($A443)=0,"",IF(AF443="","--",IF(AF443="3E","3E",LOOKUP(AF443/AH$2,{0,0.4,0.45,0.5,0.55,0.6,0.65,0.7,0.75,0.8,1},{0,2,2.25,2.5,2.75,3,3.25,3.5,3.75,4}))))</f>
        <v/>
      </c>
      <c r="AI443" s="2" t="str">
        <f>IF($A443&lt;&gt;DRAFT!$B445,"ERR",IF(OR(COUNT($A443)=0,COUNT(DRAFT!CL445:CN445,DRAFT!CP445:CR445)=0),"",CEILING(SUM(DRAFT!CO445,DRAFT!CS445,DRAFT!CT445),1)))</f>
        <v/>
      </c>
      <c r="AJ443" s="2" t="str">
        <f>IF(COUNT($A443)=0,"",IF(AI443="3E","3E",IF(AI443="","I",LOOKUP(AI443/AK$2,{0,0.4,0.45,0.5,0.55,0.6,0.65,0.7,0.75,0.8,1},{"F","D","C","C+","B-","B","B+","A-","A","A+"}))))</f>
        <v/>
      </c>
      <c r="AK443" s="1" t="str">
        <f>IF(COUNT($A443)=0,"",IF(AI443="","--",IF(AI443="3E","3E",LOOKUP(AI443/AK$2,{0,0.4,0.45,0.5,0.55,0.6,0.65,0.7,0.75,0.8,1},{0,2,2.25,2.5,2.75,3,3.25,3.5,3.75,4}))))</f>
        <v/>
      </c>
      <c r="AL443" s="4" t="str">
        <f>IF(OR(COUNT($A443)=0,COUNT(B443:AK443)=0),"",IF(COUNTIF(B443:AK443,"3E")&gt;0,"3E",IF(DRAFT!$A445="R",TRUNC(SUMPRODUCT(RGP,RCP)/TCP,3),TRUNC((SUMPRODUCT(--(IMDGP&gt;0)*IMDGP,IMCP)+CEILING(DRAFT!$DB445*42,0.25))/TCP,3))))</f>
        <v/>
      </c>
      <c r="AM443" s="2" t="str">
        <f>IF(OR(COUNT($A443)=0,COUNT(B443:AK443)=0),"",IF(COUNTIF(B443:AK443,"3E")&gt;0,"3E",IF(DRAFT!$A445="R",SUMPRODUCT(--(RGP&gt;=2),RCP),SUMPRODUCT(--(IMDGP&gt;0),--(IMGP=0),IMCP)+DRAFT!$DC445)))</f>
        <v/>
      </c>
      <c r="AN443" s="67" t="str">
        <f>IF(AL443="3E","3E",IF(COUNT($A443)=0,"",IF(COUNT(AI443)=0,"--",ROUND(((CEILING(DRAFT!$CV445*38,0.25)+CEILING(DRAFT!$CX445*38,0.25)+CEILING(DRAFT!$CZ445*42,0.25)+CEILING($AL443*42,0.25))/160),2))))</f>
        <v/>
      </c>
      <c r="AO443" s="2" t="str">
        <f>IF(AN443="3E","3E",IF(COUNT($A443)=0,"",IF(COUNT(AN443)=0,"I",LOOKUP(AN443,{0,2,2.25,2.5,2.75,3,3.25,3.5,3.75,4},{"F","D","C","C+","B-","B","B+","A-","A","A+"}))))</f>
        <v/>
      </c>
      <c r="AP443" s="2" t="str">
        <f>IF(AN443="3E","3E",IF(OR(COUNT(A443)=0,COUNT(AN443)=0),"",DRAFT!CW445+DRAFT!CY445+DRAFT!DA445+N(TABULATION!AM443)))</f>
        <v/>
      </c>
      <c r="AQ443" s="2" t="str">
        <f>IF(OR(COUNT($A443)=0,COUNT(B443:AK443)=0),"",IF(COUNTIF(B443:AM443,"3E")&gt;0,"3E",IF(AND(DRAFT!$A445="IM",OR($AL443&gt;DRAFT!$DB445,$AM443&gt;DRAFT!$DC445)),"IMPROVED",IF(AND(DRAFT!$A445="IM",$AL443&lt;=DRAFT!$DB445,$AM443&lt;=DRAFT!$DC445),"NOT IMPROVED",IF(AND(DRAFT!CU445="S",AH443&gt;=2,AK443&gt;=2,AN443&gt;=2.5,AP443&gt;=144),"PASS","FAIL")))))</f>
        <v/>
      </c>
      <c r="AR443" s="2" t="str">
        <f t="shared" si="12"/>
        <v/>
      </c>
      <c r="AS443" s="2" t="str">
        <f t="shared" si="13"/>
        <v/>
      </c>
    </row>
    <row r="444" spans="1:45" ht="18.95" customHeight="1" x14ac:dyDescent="0.25">
      <c r="A444" s="3" t="str">
        <f>IF(DRAFT!$B446="","",DRAFT!$B446)</f>
        <v/>
      </c>
      <c r="B444" s="2" t="str">
        <f>IF(COUNT($A444)=0,"",IF($A444&lt;&gt;DRAFT!$B446,"ERR",IF(DRAFT!I446="3E","3E",IF(COUNT(DRAFT!E446,DRAFT!I446)&gt;0,DRAFT!J446,""))))</f>
        <v/>
      </c>
      <c r="C444" s="2" t="str">
        <f>IF(COUNT($A444)=0,"",IF(B444="3E","3E",IF(B444="","I",LOOKUP(B444/D$2,{0,0.4,0.45,0.5,0.55,0.6,0.65,0.7,0.75,0.8,1},{"F","D","C","C+","B-","B","B+","A-","A","A+"}))))</f>
        <v/>
      </c>
      <c r="D444" s="1" t="str">
        <f>IF(COUNT($A444)=0,"",IF(B444="","--",IF(B444="3E","3E",LOOKUP(B444/D$2,{0,0.4,0.45,0.5,0.55,0.6,0.65,0.7,0.75,0.8,1},{0,2,2.25,2.5,2.75,3,3.25,3.5,3.75,4}))))</f>
        <v/>
      </c>
      <c r="E444" s="2" t="str">
        <f>IF(COUNT($A444)=0,"",IF($A444&lt;&gt;DRAFT!$B446,"ERR",IF(DRAFT!R446="3E","3E",IF(COUNT(DRAFT!N446,DRAFT!R446)&gt;0,DRAFT!S446,""))))</f>
        <v/>
      </c>
      <c r="F444" s="2" t="str">
        <f>IF(COUNT($A444)=0,"",IF(E444="3E","3E",IF(E444="","I",LOOKUP(E444/G$2,{0,0.4,0.45,0.5,0.55,0.6,0.65,0.7,0.75,0.8,1},{"F","D","C","C+","B-","B","B+","A-","A","A+"}))))</f>
        <v/>
      </c>
      <c r="G444" s="1" t="str">
        <f>IF(COUNT($A444)=0,"",IF(E444="","--",IF(E444="3E","3E",LOOKUP(E444/G$2,{0,0.4,0.45,0.5,0.55,0.6,0.65,0.7,0.75,0.8,1},{0,2,2.25,2.5,2.75,3,3.25,3.5,3.75,4}))))</f>
        <v/>
      </c>
      <c r="H444" s="2" t="str">
        <f>IF(COUNT($A444)=0,"",IF($A444&lt;&gt;DRAFT!$B446,"ERR",IF(DRAFT!AA446="3E","3E",IF(COUNT(DRAFT!W446,DRAFT!AA446)&gt;0,DRAFT!AB446,""))))</f>
        <v/>
      </c>
      <c r="I444" s="2" t="str">
        <f>IF(COUNT($A444)=0,"",IF(H444="3E","3E",IF(H444="","I",LOOKUP(H444/J$2,{0,0.4,0.45,0.5,0.55,0.6,0.65,0.7,0.75,0.8,1},{"F","D","C","C+","B-","B","B+","A-","A","A+"}))))</f>
        <v/>
      </c>
      <c r="J444" s="1" t="str">
        <f>IF(COUNT($A444)=0,"",IF(H444="","--",IF(H444="3E","3E",LOOKUP(H444/J$2,{0,0.4,0.45,0.5,0.55,0.6,0.65,0.7,0.75,0.8,1},{0,2,2.25,2.5,2.75,3,3.25,3.5,3.75,4}))))</f>
        <v/>
      </c>
      <c r="K444" s="2" t="str">
        <f>IF(COUNT($A444)=0,"",IF($A444&lt;&gt;DRAFT!$B446,"ERR",IF(DRAFT!AJ446="3E","3E",IF(COUNT(DRAFT!AF446,DRAFT!AJ446)&gt;0,DRAFT!AK446,""))))</f>
        <v/>
      </c>
      <c r="L444" s="2" t="str">
        <f>IF(COUNT($A444)=0,"",IF(K444="3E","3E",IF(K444="","I",LOOKUP(K444/M$2,{0,0.4,0.45,0.5,0.55,0.6,0.65,0.7,0.75,0.8,1},{"F","D","C","C+","B-","B","B+","A-","A","A+"}))))</f>
        <v/>
      </c>
      <c r="M444" s="1" t="str">
        <f>IF(COUNT($A444)=0,"",IF(K444="","--",IF(K444="3E","3E",LOOKUP(K444/M$2,{0,0.4,0.45,0.5,0.55,0.6,0.65,0.7,0.75,0.8,1},{0,2,2.25,2.5,2.75,3,3.25,3.5,3.75,4}))))</f>
        <v/>
      </c>
      <c r="N444" s="2" t="str">
        <f>IF(COUNT($A444)=0,"",IF($A444&lt;&gt;DRAFT!$B446,"ERR",IF(DRAFT!AS446="3E","3E",IF(COUNT(DRAFT!AO446,DRAFT!AS446)&gt;0,DRAFT!AT446,""))))</f>
        <v/>
      </c>
      <c r="O444" s="2" t="str">
        <f>IF(COUNT($A444)=0,"",IF(N444="3E","3E",IF(N444="","I",LOOKUP(N444/P$2,{0,0.4,0.45,0.5,0.55,0.6,0.65,0.7,0.75,0.8,1},{"F","D","C","C+","B-","B","B+","A-","A","A+"}))))</f>
        <v/>
      </c>
      <c r="P444" s="1" t="str">
        <f>IF(COUNT($A444)=0,"",IF(N444="","--",IF(N444="3E","3E",LOOKUP(N444/P$2,{0,0.4,0.45,0.5,0.55,0.6,0.65,0.7,0.75,0.8,1},{0,2,2.25,2.5,2.75,3,3.25,3.5,3.75,4}))))</f>
        <v/>
      </c>
      <c r="Q444" s="2" t="str">
        <f>IF(COUNT($A444)=0,"",IF($A444&lt;&gt;DRAFT!$B446,"ERR",IF(DRAFT!BB446="3E","3E",IF(COUNT(DRAFT!AX446,DRAFT!BB446)&gt;0,DRAFT!BC446,""))))</f>
        <v/>
      </c>
      <c r="R444" s="2" t="str">
        <f>IF(COUNT($A444)=0,"",IF(Q444="3E","3E",IF(Q444="","I",LOOKUP(Q444/S$2,{0,0.4,0.45,0.5,0.55,0.6,0.65,0.7,0.75,0.8,1},{"F","D","C","C+","B-","B","B+","A-","A","A+"}))))</f>
        <v/>
      </c>
      <c r="S444" s="1" t="str">
        <f>IF(COUNT($A444)=0,"",IF(Q444="","--",IF(Q444="3E","3E",LOOKUP(Q444/S$2,{0,0.4,0.45,0.5,0.55,0.6,0.65,0.7,0.75,0.8,1},{0,2,2.25,2.5,2.75,3,3.25,3.5,3.75,4}))))</f>
        <v/>
      </c>
      <c r="T444" s="2" t="str">
        <f>IF(COUNT($A444)=0,"",IF($A444&lt;&gt;DRAFT!$B446,"ERR",IF(DRAFT!BK446="3E","3E",IF(COUNT(DRAFT!BG446,DRAFT!BK446)&gt;0,DRAFT!BL446,""))))</f>
        <v/>
      </c>
      <c r="U444" s="2" t="str">
        <f>IF(COUNT($A444)=0,"",IF(T444="3E","3E",IF(T444="","I",LOOKUP(T444/V$2,{0,0.4,0.45,0.5,0.55,0.6,0.65,0.7,0.75,0.8,1},{"F","D","C","C+","B-","B","B+","A-","A","A+"}))))</f>
        <v/>
      </c>
      <c r="V444" s="1" t="str">
        <f>IF(COUNT($A444)=0,"",IF(T444="","--",IF(T444="3E","3E",LOOKUP(T444/V$2,{0,0.4,0.45,0.5,0.55,0.6,0.65,0.7,0.75,0.8,1},{0,2,2.25,2.5,2.75,3,3.25,3.5,3.75,4}))))</f>
        <v/>
      </c>
      <c r="W444" s="2" t="str">
        <f>IF(COUNT($A444)=0,"",IF($A444&lt;&gt;DRAFT!$B446,"ERR",IF(DRAFT!BT446="3E","3E",IF(COUNT(DRAFT!BP446,DRAFT!BT446)&gt;0,DRAFT!BU446,""))))</f>
        <v/>
      </c>
      <c r="X444" s="2" t="str">
        <f>IF(COUNT($A444)=0,"",IF(W444="3E","3E",IF(W444="","I",LOOKUP(W444/Y$2,{0,0.4,0.45,0.5,0.55,0.6,0.65,0.7,0.75,0.8,1},{"F","D","C","C+","B-","B","B+","A-","A","A+"}))))</f>
        <v/>
      </c>
      <c r="Y444" s="1" t="str">
        <f>IF(COUNT($A444)=0,"",IF(W444="","--",IF(W444="3E","3E",LOOKUP(W444/Y$2,{0,0.4,0.45,0.5,0.55,0.6,0.65,0.7,0.75,0.8,1},{0,2,2.25,2.5,2.75,3,3.25,3.5,3.75,4}))))</f>
        <v/>
      </c>
      <c r="Z444" s="2" t="str">
        <f>IF(COUNT($A444)=0,"",IF($A444&lt;&gt;DRAFT!$B446,"ERR",IF(DRAFT!CC446="3E","3E",IF(COUNT(DRAFT!BY446,DRAFT!CC446)&gt;0,DRAFT!CD446,""))))</f>
        <v/>
      </c>
      <c r="AA444" s="2" t="str">
        <f>IF(COUNT($A444)=0,"",IF(Z444="3E","3E",IF(Z444="","I",LOOKUP(Z444/AB$2,{0,0.4,0.45,0.5,0.55,0.6,0.65,0.7,0.75,0.8,1},{"F","D","C","C+","B-","B","B+","A-","A","A+"}))))</f>
        <v/>
      </c>
      <c r="AB444" s="1" t="str">
        <f>IF(COUNT($A444)=0,"",IF(Z444="","--",IF(Z444="3E","3E",LOOKUP(Z444/AB$2,{0,0.4,0.45,0.5,0.55,0.6,0.65,0.7,0.75,0.8,1},{0,2,2.25,2.5,2.75,3,3.25,3.5,3.75,4}))))</f>
        <v/>
      </c>
      <c r="AC444" s="2" t="str">
        <f>IF(COUNT($A444)=0,"",IF($A444&lt;&gt;DRAFT!$B446,"ERR",IF(DRAFT!CF446&gt;0,DRAFT!CF446,"")))</f>
        <v/>
      </c>
      <c r="AD444" s="2" t="str">
        <f>IF(COUNT($A444)=0,"",IF(AC444="3E","3E",IF(AC444="","I",LOOKUP(AC444/AE$2,{0,0.4,0.45,0.5,0.55,0.6,0.65,0.7,0.75,0.8,1},{"F","D","C","C+","B-","B","B+","A-","A","A+"}))))</f>
        <v/>
      </c>
      <c r="AE444" s="1" t="str">
        <f>IF(COUNT($A444)=0,"",IF(AC444="","--",IF(AC444="3E","3E",LOOKUP(AC444/AE$2,{0,0.4,0.45,0.5,0.55,0.6,0.65,0.7,0.75,0.8,1},{0,2,2.25,2.5,2.75,3,3.25,3.5,3.75,4}))))</f>
        <v/>
      </c>
      <c r="AF444" s="2" t="str">
        <f>IF(COUNT($A444)=0,"",IF($A444&lt;&gt;DRAFT!$B446,"ERR",IF(DRAFT!CI446&gt;0,DRAFT!CK446,"")))</f>
        <v/>
      </c>
      <c r="AG444" s="2" t="str">
        <f>IF(COUNT($A444)=0,"",IF(AF444="3E","3E",IF(AF444="","I",LOOKUP(AF444/AH$2,{0,0.4,0.45,0.5,0.55,0.6,0.65,0.7,0.75,0.8,1},{"F","D","C","C+","B-","B","B+","A-","A","A+"}))))</f>
        <v/>
      </c>
      <c r="AH444" s="1" t="str">
        <f>IF(COUNT($A444)=0,"",IF(AF444="","--",IF(AF444="3E","3E",LOOKUP(AF444/AH$2,{0,0.4,0.45,0.5,0.55,0.6,0.65,0.7,0.75,0.8,1},{0,2,2.25,2.5,2.75,3,3.25,3.5,3.75,4}))))</f>
        <v/>
      </c>
      <c r="AI444" s="2" t="str">
        <f>IF($A444&lt;&gt;DRAFT!$B446,"ERR",IF(OR(COUNT($A444)=0,COUNT(DRAFT!CL446:CN446,DRAFT!CP446:CR446)=0),"",CEILING(SUM(DRAFT!CO446,DRAFT!CS446,DRAFT!CT446),1)))</f>
        <v/>
      </c>
      <c r="AJ444" s="2" t="str">
        <f>IF(COUNT($A444)=0,"",IF(AI444="3E","3E",IF(AI444="","I",LOOKUP(AI444/AK$2,{0,0.4,0.45,0.5,0.55,0.6,0.65,0.7,0.75,0.8,1},{"F","D","C","C+","B-","B","B+","A-","A","A+"}))))</f>
        <v/>
      </c>
      <c r="AK444" s="1" t="str">
        <f>IF(COUNT($A444)=0,"",IF(AI444="","--",IF(AI444="3E","3E",LOOKUP(AI444/AK$2,{0,0.4,0.45,0.5,0.55,0.6,0.65,0.7,0.75,0.8,1},{0,2,2.25,2.5,2.75,3,3.25,3.5,3.75,4}))))</f>
        <v/>
      </c>
      <c r="AL444" s="4" t="str">
        <f>IF(OR(COUNT($A444)=0,COUNT(B444:AK444)=0),"",IF(COUNTIF(B444:AK444,"3E")&gt;0,"3E",IF(DRAFT!$A446="R",TRUNC(SUMPRODUCT(RGP,RCP)/TCP,3),TRUNC((SUMPRODUCT(--(IMDGP&gt;0)*IMDGP,IMCP)+CEILING(DRAFT!$DB446*42,0.25))/TCP,3))))</f>
        <v/>
      </c>
      <c r="AM444" s="2" t="str">
        <f>IF(OR(COUNT($A444)=0,COUNT(B444:AK444)=0),"",IF(COUNTIF(B444:AK444,"3E")&gt;0,"3E",IF(DRAFT!$A446="R",SUMPRODUCT(--(RGP&gt;=2),RCP),SUMPRODUCT(--(IMDGP&gt;0),--(IMGP=0),IMCP)+DRAFT!$DC446)))</f>
        <v/>
      </c>
      <c r="AN444" s="67" t="str">
        <f>IF(AL444="3E","3E",IF(COUNT($A444)=0,"",IF(COUNT(AI444)=0,"--",ROUND(((CEILING(DRAFT!$CV446*38,0.25)+CEILING(DRAFT!$CX446*38,0.25)+CEILING(DRAFT!$CZ446*42,0.25)+CEILING($AL444*42,0.25))/160),2))))</f>
        <v/>
      </c>
      <c r="AO444" s="2" t="str">
        <f>IF(AN444="3E","3E",IF(COUNT($A444)=0,"",IF(COUNT(AN444)=0,"I",LOOKUP(AN444,{0,2,2.25,2.5,2.75,3,3.25,3.5,3.75,4},{"F","D","C","C+","B-","B","B+","A-","A","A+"}))))</f>
        <v/>
      </c>
      <c r="AP444" s="2" t="str">
        <f>IF(AN444="3E","3E",IF(OR(COUNT(A444)=0,COUNT(AN444)=0),"",DRAFT!CW446+DRAFT!CY446+DRAFT!DA446+N(TABULATION!AM444)))</f>
        <v/>
      </c>
      <c r="AQ444" s="2" t="str">
        <f>IF(OR(COUNT($A444)=0,COUNT(B444:AK444)=0),"",IF(COUNTIF(B444:AM444,"3E")&gt;0,"3E",IF(AND(DRAFT!$A446="IM",OR($AL444&gt;DRAFT!$DB446,$AM444&gt;DRAFT!$DC446)),"IMPROVED",IF(AND(DRAFT!$A446="IM",$AL444&lt;=DRAFT!$DB446,$AM444&lt;=DRAFT!$DC446),"NOT IMPROVED",IF(AND(DRAFT!CU446="S",AH444&gt;=2,AK444&gt;=2,AN444&gt;=2.5,AP444&gt;=144),"PASS","FAIL")))))</f>
        <v/>
      </c>
      <c r="AR444" s="2" t="str">
        <f t="shared" si="12"/>
        <v/>
      </c>
      <c r="AS444" s="2" t="str">
        <f t="shared" si="13"/>
        <v/>
      </c>
    </row>
    <row r="445" spans="1:45" ht="18.95" customHeight="1" x14ac:dyDescent="0.25">
      <c r="A445" s="3" t="str">
        <f>IF(DRAFT!$B447="","",DRAFT!$B447)</f>
        <v/>
      </c>
      <c r="B445" s="2" t="str">
        <f>IF(COUNT($A445)=0,"",IF($A445&lt;&gt;DRAFT!$B447,"ERR",IF(DRAFT!I447="3E","3E",IF(COUNT(DRAFT!E447,DRAFT!I447)&gt;0,DRAFT!J447,""))))</f>
        <v/>
      </c>
      <c r="C445" s="2" t="str">
        <f>IF(COUNT($A445)=0,"",IF(B445="3E","3E",IF(B445="","I",LOOKUP(B445/D$2,{0,0.4,0.45,0.5,0.55,0.6,0.65,0.7,0.75,0.8,1},{"F","D","C","C+","B-","B","B+","A-","A","A+"}))))</f>
        <v/>
      </c>
      <c r="D445" s="1" t="str">
        <f>IF(COUNT($A445)=0,"",IF(B445="","--",IF(B445="3E","3E",LOOKUP(B445/D$2,{0,0.4,0.45,0.5,0.55,0.6,0.65,0.7,0.75,0.8,1},{0,2,2.25,2.5,2.75,3,3.25,3.5,3.75,4}))))</f>
        <v/>
      </c>
      <c r="E445" s="2" t="str">
        <f>IF(COUNT($A445)=0,"",IF($A445&lt;&gt;DRAFT!$B447,"ERR",IF(DRAFT!R447="3E","3E",IF(COUNT(DRAFT!N447,DRAFT!R447)&gt;0,DRAFT!S447,""))))</f>
        <v/>
      </c>
      <c r="F445" s="2" t="str">
        <f>IF(COUNT($A445)=0,"",IF(E445="3E","3E",IF(E445="","I",LOOKUP(E445/G$2,{0,0.4,0.45,0.5,0.55,0.6,0.65,0.7,0.75,0.8,1},{"F","D","C","C+","B-","B","B+","A-","A","A+"}))))</f>
        <v/>
      </c>
      <c r="G445" s="1" t="str">
        <f>IF(COUNT($A445)=0,"",IF(E445="","--",IF(E445="3E","3E",LOOKUP(E445/G$2,{0,0.4,0.45,0.5,0.55,0.6,0.65,0.7,0.75,0.8,1},{0,2,2.25,2.5,2.75,3,3.25,3.5,3.75,4}))))</f>
        <v/>
      </c>
      <c r="H445" s="2" t="str">
        <f>IF(COUNT($A445)=0,"",IF($A445&lt;&gt;DRAFT!$B447,"ERR",IF(DRAFT!AA447="3E","3E",IF(COUNT(DRAFT!W447,DRAFT!AA447)&gt;0,DRAFT!AB447,""))))</f>
        <v/>
      </c>
      <c r="I445" s="2" t="str">
        <f>IF(COUNT($A445)=0,"",IF(H445="3E","3E",IF(H445="","I",LOOKUP(H445/J$2,{0,0.4,0.45,0.5,0.55,0.6,0.65,0.7,0.75,0.8,1},{"F","D","C","C+","B-","B","B+","A-","A","A+"}))))</f>
        <v/>
      </c>
      <c r="J445" s="1" t="str">
        <f>IF(COUNT($A445)=0,"",IF(H445="","--",IF(H445="3E","3E",LOOKUP(H445/J$2,{0,0.4,0.45,0.5,0.55,0.6,0.65,0.7,0.75,0.8,1},{0,2,2.25,2.5,2.75,3,3.25,3.5,3.75,4}))))</f>
        <v/>
      </c>
      <c r="K445" s="2" t="str">
        <f>IF(COUNT($A445)=0,"",IF($A445&lt;&gt;DRAFT!$B447,"ERR",IF(DRAFT!AJ447="3E","3E",IF(COUNT(DRAFT!AF447,DRAFT!AJ447)&gt;0,DRAFT!AK447,""))))</f>
        <v/>
      </c>
      <c r="L445" s="2" t="str">
        <f>IF(COUNT($A445)=0,"",IF(K445="3E","3E",IF(K445="","I",LOOKUP(K445/M$2,{0,0.4,0.45,0.5,0.55,0.6,0.65,0.7,0.75,0.8,1},{"F","D","C","C+","B-","B","B+","A-","A","A+"}))))</f>
        <v/>
      </c>
      <c r="M445" s="1" t="str">
        <f>IF(COUNT($A445)=0,"",IF(K445="","--",IF(K445="3E","3E",LOOKUP(K445/M$2,{0,0.4,0.45,0.5,0.55,0.6,0.65,0.7,0.75,0.8,1},{0,2,2.25,2.5,2.75,3,3.25,3.5,3.75,4}))))</f>
        <v/>
      </c>
      <c r="N445" s="2" t="str">
        <f>IF(COUNT($A445)=0,"",IF($A445&lt;&gt;DRAFT!$B447,"ERR",IF(DRAFT!AS447="3E","3E",IF(COUNT(DRAFT!AO447,DRAFT!AS447)&gt;0,DRAFT!AT447,""))))</f>
        <v/>
      </c>
      <c r="O445" s="2" t="str">
        <f>IF(COUNT($A445)=0,"",IF(N445="3E","3E",IF(N445="","I",LOOKUP(N445/P$2,{0,0.4,0.45,0.5,0.55,0.6,0.65,0.7,0.75,0.8,1},{"F","D","C","C+","B-","B","B+","A-","A","A+"}))))</f>
        <v/>
      </c>
      <c r="P445" s="1" t="str">
        <f>IF(COUNT($A445)=0,"",IF(N445="","--",IF(N445="3E","3E",LOOKUP(N445/P$2,{0,0.4,0.45,0.5,0.55,0.6,0.65,0.7,0.75,0.8,1},{0,2,2.25,2.5,2.75,3,3.25,3.5,3.75,4}))))</f>
        <v/>
      </c>
      <c r="Q445" s="2" t="str">
        <f>IF(COUNT($A445)=0,"",IF($A445&lt;&gt;DRAFT!$B447,"ERR",IF(DRAFT!BB447="3E","3E",IF(COUNT(DRAFT!AX447,DRAFT!BB447)&gt;0,DRAFT!BC447,""))))</f>
        <v/>
      </c>
      <c r="R445" s="2" t="str">
        <f>IF(COUNT($A445)=0,"",IF(Q445="3E","3E",IF(Q445="","I",LOOKUP(Q445/S$2,{0,0.4,0.45,0.5,0.55,0.6,0.65,0.7,0.75,0.8,1},{"F","D","C","C+","B-","B","B+","A-","A","A+"}))))</f>
        <v/>
      </c>
      <c r="S445" s="1" t="str">
        <f>IF(COUNT($A445)=0,"",IF(Q445="","--",IF(Q445="3E","3E",LOOKUP(Q445/S$2,{0,0.4,0.45,0.5,0.55,0.6,0.65,0.7,0.75,0.8,1},{0,2,2.25,2.5,2.75,3,3.25,3.5,3.75,4}))))</f>
        <v/>
      </c>
      <c r="T445" s="2" t="str">
        <f>IF(COUNT($A445)=0,"",IF($A445&lt;&gt;DRAFT!$B447,"ERR",IF(DRAFT!BK447="3E","3E",IF(COUNT(DRAFT!BG447,DRAFT!BK447)&gt;0,DRAFT!BL447,""))))</f>
        <v/>
      </c>
      <c r="U445" s="2" t="str">
        <f>IF(COUNT($A445)=0,"",IF(T445="3E","3E",IF(T445="","I",LOOKUP(T445/V$2,{0,0.4,0.45,0.5,0.55,0.6,0.65,0.7,0.75,0.8,1},{"F","D","C","C+","B-","B","B+","A-","A","A+"}))))</f>
        <v/>
      </c>
      <c r="V445" s="1" t="str">
        <f>IF(COUNT($A445)=0,"",IF(T445="","--",IF(T445="3E","3E",LOOKUP(T445/V$2,{0,0.4,0.45,0.5,0.55,0.6,0.65,0.7,0.75,0.8,1},{0,2,2.25,2.5,2.75,3,3.25,3.5,3.75,4}))))</f>
        <v/>
      </c>
      <c r="W445" s="2" t="str">
        <f>IF(COUNT($A445)=0,"",IF($A445&lt;&gt;DRAFT!$B447,"ERR",IF(DRAFT!BT447="3E","3E",IF(COUNT(DRAFT!BP447,DRAFT!BT447)&gt;0,DRAFT!BU447,""))))</f>
        <v/>
      </c>
      <c r="X445" s="2" t="str">
        <f>IF(COUNT($A445)=0,"",IF(W445="3E","3E",IF(W445="","I",LOOKUP(W445/Y$2,{0,0.4,0.45,0.5,0.55,0.6,0.65,0.7,0.75,0.8,1},{"F","D","C","C+","B-","B","B+","A-","A","A+"}))))</f>
        <v/>
      </c>
      <c r="Y445" s="1" t="str">
        <f>IF(COUNT($A445)=0,"",IF(W445="","--",IF(W445="3E","3E",LOOKUP(W445/Y$2,{0,0.4,0.45,0.5,0.55,0.6,0.65,0.7,0.75,0.8,1},{0,2,2.25,2.5,2.75,3,3.25,3.5,3.75,4}))))</f>
        <v/>
      </c>
      <c r="Z445" s="2" t="str">
        <f>IF(COUNT($A445)=0,"",IF($A445&lt;&gt;DRAFT!$B447,"ERR",IF(DRAFT!CC447="3E","3E",IF(COUNT(DRAFT!BY447,DRAFT!CC447)&gt;0,DRAFT!CD447,""))))</f>
        <v/>
      </c>
      <c r="AA445" s="2" t="str">
        <f>IF(COUNT($A445)=0,"",IF(Z445="3E","3E",IF(Z445="","I",LOOKUP(Z445/AB$2,{0,0.4,0.45,0.5,0.55,0.6,0.65,0.7,0.75,0.8,1},{"F","D","C","C+","B-","B","B+","A-","A","A+"}))))</f>
        <v/>
      </c>
      <c r="AB445" s="1" t="str">
        <f>IF(COUNT($A445)=0,"",IF(Z445="","--",IF(Z445="3E","3E",LOOKUP(Z445/AB$2,{0,0.4,0.45,0.5,0.55,0.6,0.65,0.7,0.75,0.8,1},{0,2,2.25,2.5,2.75,3,3.25,3.5,3.75,4}))))</f>
        <v/>
      </c>
      <c r="AC445" s="2" t="str">
        <f>IF(COUNT($A445)=0,"",IF($A445&lt;&gt;DRAFT!$B447,"ERR",IF(DRAFT!CF447&gt;0,DRAFT!CF447,"")))</f>
        <v/>
      </c>
      <c r="AD445" s="2" t="str">
        <f>IF(COUNT($A445)=0,"",IF(AC445="3E","3E",IF(AC445="","I",LOOKUP(AC445/AE$2,{0,0.4,0.45,0.5,0.55,0.6,0.65,0.7,0.75,0.8,1},{"F","D","C","C+","B-","B","B+","A-","A","A+"}))))</f>
        <v/>
      </c>
      <c r="AE445" s="1" t="str">
        <f>IF(COUNT($A445)=0,"",IF(AC445="","--",IF(AC445="3E","3E",LOOKUP(AC445/AE$2,{0,0.4,0.45,0.5,0.55,0.6,0.65,0.7,0.75,0.8,1},{0,2,2.25,2.5,2.75,3,3.25,3.5,3.75,4}))))</f>
        <v/>
      </c>
      <c r="AF445" s="2" t="str">
        <f>IF(COUNT($A445)=0,"",IF($A445&lt;&gt;DRAFT!$B447,"ERR",IF(DRAFT!CI447&gt;0,DRAFT!CK447,"")))</f>
        <v/>
      </c>
      <c r="AG445" s="2" t="str">
        <f>IF(COUNT($A445)=0,"",IF(AF445="3E","3E",IF(AF445="","I",LOOKUP(AF445/AH$2,{0,0.4,0.45,0.5,0.55,0.6,0.65,0.7,0.75,0.8,1},{"F","D","C","C+","B-","B","B+","A-","A","A+"}))))</f>
        <v/>
      </c>
      <c r="AH445" s="1" t="str">
        <f>IF(COUNT($A445)=0,"",IF(AF445="","--",IF(AF445="3E","3E",LOOKUP(AF445/AH$2,{0,0.4,0.45,0.5,0.55,0.6,0.65,0.7,0.75,0.8,1},{0,2,2.25,2.5,2.75,3,3.25,3.5,3.75,4}))))</f>
        <v/>
      </c>
      <c r="AI445" s="2" t="str">
        <f>IF($A445&lt;&gt;DRAFT!$B447,"ERR",IF(OR(COUNT($A445)=0,COUNT(DRAFT!CL447:CN447,DRAFT!CP447:CR447)=0),"",CEILING(SUM(DRAFT!CO447,DRAFT!CS447,DRAFT!CT447),1)))</f>
        <v/>
      </c>
      <c r="AJ445" s="2" t="str">
        <f>IF(COUNT($A445)=0,"",IF(AI445="3E","3E",IF(AI445="","I",LOOKUP(AI445/AK$2,{0,0.4,0.45,0.5,0.55,0.6,0.65,0.7,0.75,0.8,1},{"F","D","C","C+","B-","B","B+","A-","A","A+"}))))</f>
        <v/>
      </c>
      <c r="AK445" s="1" t="str">
        <f>IF(COUNT($A445)=0,"",IF(AI445="","--",IF(AI445="3E","3E",LOOKUP(AI445/AK$2,{0,0.4,0.45,0.5,0.55,0.6,0.65,0.7,0.75,0.8,1},{0,2,2.25,2.5,2.75,3,3.25,3.5,3.75,4}))))</f>
        <v/>
      </c>
      <c r="AL445" s="4" t="str">
        <f>IF(OR(COUNT($A445)=0,COUNT(B445:AK445)=0),"",IF(COUNTIF(B445:AK445,"3E")&gt;0,"3E",IF(DRAFT!$A447="R",TRUNC(SUMPRODUCT(RGP,RCP)/TCP,3),TRUNC((SUMPRODUCT(--(IMDGP&gt;0)*IMDGP,IMCP)+CEILING(DRAFT!$DB447*42,0.25))/TCP,3))))</f>
        <v/>
      </c>
      <c r="AM445" s="2" t="str">
        <f>IF(OR(COUNT($A445)=0,COUNT(B445:AK445)=0),"",IF(COUNTIF(B445:AK445,"3E")&gt;0,"3E",IF(DRAFT!$A447="R",SUMPRODUCT(--(RGP&gt;=2),RCP),SUMPRODUCT(--(IMDGP&gt;0),--(IMGP=0),IMCP)+DRAFT!$DC447)))</f>
        <v/>
      </c>
      <c r="AN445" s="67" t="str">
        <f>IF(AL445="3E","3E",IF(COUNT($A445)=0,"",IF(COUNT(AI445)=0,"--",ROUND(((CEILING(DRAFT!$CV447*38,0.25)+CEILING(DRAFT!$CX447*38,0.25)+CEILING(DRAFT!$CZ447*42,0.25)+CEILING($AL445*42,0.25))/160),2))))</f>
        <v/>
      </c>
      <c r="AO445" s="2" t="str">
        <f>IF(AN445="3E","3E",IF(COUNT($A445)=0,"",IF(COUNT(AN445)=0,"I",LOOKUP(AN445,{0,2,2.25,2.5,2.75,3,3.25,3.5,3.75,4},{"F","D","C","C+","B-","B","B+","A-","A","A+"}))))</f>
        <v/>
      </c>
      <c r="AP445" s="2" t="str">
        <f>IF(AN445="3E","3E",IF(OR(COUNT(A445)=0,COUNT(AN445)=0),"",DRAFT!CW447+DRAFT!CY447+DRAFT!DA447+N(TABULATION!AM445)))</f>
        <v/>
      </c>
      <c r="AQ445" s="2" t="str">
        <f>IF(OR(COUNT($A445)=0,COUNT(B445:AK445)=0),"",IF(COUNTIF(B445:AM445,"3E")&gt;0,"3E",IF(AND(DRAFT!$A447="IM",OR($AL445&gt;DRAFT!$DB447,$AM445&gt;DRAFT!$DC447)),"IMPROVED",IF(AND(DRAFT!$A447="IM",$AL445&lt;=DRAFT!$DB447,$AM445&lt;=DRAFT!$DC447),"NOT IMPROVED",IF(AND(DRAFT!CU447="S",AH445&gt;=2,AK445&gt;=2,AN445&gt;=2.5,AP445&gt;=144),"PASS","FAIL")))))</f>
        <v/>
      </c>
      <c r="AR445" s="2" t="str">
        <f t="shared" si="12"/>
        <v/>
      </c>
      <c r="AS445" s="2" t="str">
        <f t="shared" si="13"/>
        <v/>
      </c>
    </row>
    <row r="446" spans="1:45" ht="18.95" customHeight="1" x14ac:dyDescent="0.25">
      <c r="A446" s="3" t="str">
        <f>IF(DRAFT!$B448="","",DRAFT!$B448)</f>
        <v/>
      </c>
      <c r="B446" s="2" t="str">
        <f>IF(COUNT($A446)=0,"",IF($A446&lt;&gt;DRAFT!$B448,"ERR",IF(DRAFT!I448="3E","3E",IF(COUNT(DRAFT!E448,DRAFT!I448)&gt;0,DRAFT!J448,""))))</f>
        <v/>
      </c>
      <c r="C446" s="2" t="str">
        <f>IF(COUNT($A446)=0,"",IF(B446="3E","3E",IF(B446="","I",LOOKUP(B446/D$2,{0,0.4,0.45,0.5,0.55,0.6,0.65,0.7,0.75,0.8,1},{"F","D","C","C+","B-","B","B+","A-","A","A+"}))))</f>
        <v/>
      </c>
      <c r="D446" s="1" t="str">
        <f>IF(COUNT($A446)=0,"",IF(B446="","--",IF(B446="3E","3E",LOOKUP(B446/D$2,{0,0.4,0.45,0.5,0.55,0.6,0.65,0.7,0.75,0.8,1},{0,2,2.25,2.5,2.75,3,3.25,3.5,3.75,4}))))</f>
        <v/>
      </c>
      <c r="E446" s="2" t="str">
        <f>IF(COUNT($A446)=0,"",IF($A446&lt;&gt;DRAFT!$B448,"ERR",IF(DRAFT!R448="3E","3E",IF(COUNT(DRAFT!N448,DRAFT!R448)&gt;0,DRAFT!S448,""))))</f>
        <v/>
      </c>
      <c r="F446" s="2" t="str">
        <f>IF(COUNT($A446)=0,"",IF(E446="3E","3E",IF(E446="","I",LOOKUP(E446/G$2,{0,0.4,0.45,0.5,0.55,0.6,0.65,0.7,0.75,0.8,1},{"F","D","C","C+","B-","B","B+","A-","A","A+"}))))</f>
        <v/>
      </c>
      <c r="G446" s="1" t="str">
        <f>IF(COUNT($A446)=0,"",IF(E446="","--",IF(E446="3E","3E",LOOKUP(E446/G$2,{0,0.4,0.45,0.5,0.55,0.6,0.65,0.7,0.75,0.8,1},{0,2,2.25,2.5,2.75,3,3.25,3.5,3.75,4}))))</f>
        <v/>
      </c>
      <c r="H446" s="2" t="str">
        <f>IF(COUNT($A446)=0,"",IF($A446&lt;&gt;DRAFT!$B448,"ERR",IF(DRAFT!AA448="3E","3E",IF(COUNT(DRAFT!W448,DRAFT!AA448)&gt;0,DRAFT!AB448,""))))</f>
        <v/>
      </c>
      <c r="I446" s="2" t="str">
        <f>IF(COUNT($A446)=0,"",IF(H446="3E","3E",IF(H446="","I",LOOKUP(H446/J$2,{0,0.4,0.45,0.5,0.55,0.6,0.65,0.7,0.75,0.8,1},{"F","D","C","C+","B-","B","B+","A-","A","A+"}))))</f>
        <v/>
      </c>
      <c r="J446" s="1" t="str">
        <f>IF(COUNT($A446)=0,"",IF(H446="","--",IF(H446="3E","3E",LOOKUP(H446/J$2,{0,0.4,0.45,0.5,0.55,0.6,0.65,0.7,0.75,0.8,1},{0,2,2.25,2.5,2.75,3,3.25,3.5,3.75,4}))))</f>
        <v/>
      </c>
      <c r="K446" s="2" t="str">
        <f>IF(COUNT($A446)=0,"",IF($A446&lt;&gt;DRAFT!$B448,"ERR",IF(DRAFT!AJ448="3E","3E",IF(COUNT(DRAFT!AF448,DRAFT!AJ448)&gt;0,DRAFT!AK448,""))))</f>
        <v/>
      </c>
      <c r="L446" s="2" t="str">
        <f>IF(COUNT($A446)=0,"",IF(K446="3E","3E",IF(K446="","I",LOOKUP(K446/M$2,{0,0.4,0.45,0.5,0.55,0.6,0.65,0.7,0.75,0.8,1},{"F","D","C","C+","B-","B","B+","A-","A","A+"}))))</f>
        <v/>
      </c>
      <c r="M446" s="1" t="str">
        <f>IF(COUNT($A446)=0,"",IF(K446="","--",IF(K446="3E","3E",LOOKUP(K446/M$2,{0,0.4,0.45,0.5,0.55,0.6,0.65,0.7,0.75,0.8,1},{0,2,2.25,2.5,2.75,3,3.25,3.5,3.75,4}))))</f>
        <v/>
      </c>
      <c r="N446" s="2" t="str">
        <f>IF(COUNT($A446)=0,"",IF($A446&lt;&gt;DRAFT!$B448,"ERR",IF(DRAFT!AS448="3E","3E",IF(COUNT(DRAFT!AO448,DRAFT!AS448)&gt;0,DRAFT!AT448,""))))</f>
        <v/>
      </c>
      <c r="O446" s="2" t="str">
        <f>IF(COUNT($A446)=0,"",IF(N446="3E","3E",IF(N446="","I",LOOKUP(N446/P$2,{0,0.4,0.45,0.5,0.55,0.6,0.65,0.7,0.75,0.8,1},{"F","D","C","C+","B-","B","B+","A-","A","A+"}))))</f>
        <v/>
      </c>
      <c r="P446" s="1" t="str">
        <f>IF(COUNT($A446)=0,"",IF(N446="","--",IF(N446="3E","3E",LOOKUP(N446/P$2,{0,0.4,0.45,0.5,0.55,0.6,0.65,0.7,0.75,0.8,1},{0,2,2.25,2.5,2.75,3,3.25,3.5,3.75,4}))))</f>
        <v/>
      </c>
      <c r="Q446" s="2" t="str">
        <f>IF(COUNT($A446)=0,"",IF($A446&lt;&gt;DRAFT!$B448,"ERR",IF(DRAFT!BB448="3E","3E",IF(COUNT(DRAFT!AX448,DRAFT!BB448)&gt;0,DRAFT!BC448,""))))</f>
        <v/>
      </c>
      <c r="R446" s="2" t="str">
        <f>IF(COUNT($A446)=0,"",IF(Q446="3E","3E",IF(Q446="","I",LOOKUP(Q446/S$2,{0,0.4,0.45,0.5,0.55,0.6,0.65,0.7,0.75,0.8,1},{"F","D","C","C+","B-","B","B+","A-","A","A+"}))))</f>
        <v/>
      </c>
      <c r="S446" s="1" t="str">
        <f>IF(COUNT($A446)=0,"",IF(Q446="","--",IF(Q446="3E","3E",LOOKUP(Q446/S$2,{0,0.4,0.45,0.5,0.55,0.6,0.65,0.7,0.75,0.8,1},{0,2,2.25,2.5,2.75,3,3.25,3.5,3.75,4}))))</f>
        <v/>
      </c>
      <c r="T446" s="2" t="str">
        <f>IF(COUNT($A446)=0,"",IF($A446&lt;&gt;DRAFT!$B448,"ERR",IF(DRAFT!BK448="3E","3E",IF(COUNT(DRAFT!BG448,DRAFT!BK448)&gt;0,DRAFT!BL448,""))))</f>
        <v/>
      </c>
      <c r="U446" s="2" t="str">
        <f>IF(COUNT($A446)=0,"",IF(T446="3E","3E",IF(T446="","I",LOOKUP(T446/V$2,{0,0.4,0.45,0.5,0.55,0.6,0.65,0.7,0.75,0.8,1},{"F","D","C","C+","B-","B","B+","A-","A","A+"}))))</f>
        <v/>
      </c>
      <c r="V446" s="1" t="str">
        <f>IF(COUNT($A446)=0,"",IF(T446="","--",IF(T446="3E","3E",LOOKUP(T446/V$2,{0,0.4,0.45,0.5,0.55,0.6,0.65,0.7,0.75,0.8,1},{0,2,2.25,2.5,2.75,3,3.25,3.5,3.75,4}))))</f>
        <v/>
      </c>
      <c r="W446" s="2" t="str">
        <f>IF(COUNT($A446)=0,"",IF($A446&lt;&gt;DRAFT!$B448,"ERR",IF(DRAFT!BT448="3E","3E",IF(COUNT(DRAFT!BP448,DRAFT!BT448)&gt;0,DRAFT!BU448,""))))</f>
        <v/>
      </c>
      <c r="X446" s="2" t="str">
        <f>IF(COUNT($A446)=0,"",IF(W446="3E","3E",IF(W446="","I",LOOKUP(W446/Y$2,{0,0.4,0.45,0.5,0.55,0.6,0.65,0.7,0.75,0.8,1},{"F","D","C","C+","B-","B","B+","A-","A","A+"}))))</f>
        <v/>
      </c>
      <c r="Y446" s="1" t="str">
        <f>IF(COUNT($A446)=0,"",IF(W446="","--",IF(W446="3E","3E",LOOKUP(W446/Y$2,{0,0.4,0.45,0.5,0.55,0.6,0.65,0.7,0.75,0.8,1},{0,2,2.25,2.5,2.75,3,3.25,3.5,3.75,4}))))</f>
        <v/>
      </c>
      <c r="Z446" s="2" t="str">
        <f>IF(COUNT($A446)=0,"",IF($A446&lt;&gt;DRAFT!$B448,"ERR",IF(DRAFT!CC448="3E","3E",IF(COUNT(DRAFT!BY448,DRAFT!CC448)&gt;0,DRAFT!CD448,""))))</f>
        <v/>
      </c>
      <c r="AA446" s="2" t="str">
        <f>IF(COUNT($A446)=0,"",IF(Z446="3E","3E",IF(Z446="","I",LOOKUP(Z446/AB$2,{0,0.4,0.45,0.5,0.55,0.6,0.65,0.7,0.75,0.8,1},{"F","D","C","C+","B-","B","B+","A-","A","A+"}))))</f>
        <v/>
      </c>
      <c r="AB446" s="1" t="str">
        <f>IF(COUNT($A446)=0,"",IF(Z446="","--",IF(Z446="3E","3E",LOOKUP(Z446/AB$2,{0,0.4,0.45,0.5,0.55,0.6,0.65,0.7,0.75,0.8,1},{0,2,2.25,2.5,2.75,3,3.25,3.5,3.75,4}))))</f>
        <v/>
      </c>
      <c r="AC446" s="2" t="str">
        <f>IF(COUNT($A446)=0,"",IF($A446&lt;&gt;DRAFT!$B448,"ERR",IF(DRAFT!CF448&gt;0,DRAFT!CF448,"")))</f>
        <v/>
      </c>
      <c r="AD446" s="2" t="str">
        <f>IF(COUNT($A446)=0,"",IF(AC446="3E","3E",IF(AC446="","I",LOOKUP(AC446/AE$2,{0,0.4,0.45,0.5,0.55,0.6,0.65,0.7,0.75,0.8,1},{"F","D","C","C+","B-","B","B+","A-","A","A+"}))))</f>
        <v/>
      </c>
      <c r="AE446" s="1" t="str">
        <f>IF(COUNT($A446)=0,"",IF(AC446="","--",IF(AC446="3E","3E",LOOKUP(AC446/AE$2,{0,0.4,0.45,0.5,0.55,0.6,0.65,0.7,0.75,0.8,1},{0,2,2.25,2.5,2.75,3,3.25,3.5,3.75,4}))))</f>
        <v/>
      </c>
      <c r="AF446" s="2" t="str">
        <f>IF(COUNT($A446)=0,"",IF($A446&lt;&gt;DRAFT!$B448,"ERR",IF(DRAFT!CI448&gt;0,DRAFT!CK448,"")))</f>
        <v/>
      </c>
      <c r="AG446" s="2" t="str">
        <f>IF(COUNT($A446)=0,"",IF(AF446="3E","3E",IF(AF446="","I",LOOKUP(AF446/AH$2,{0,0.4,0.45,0.5,0.55,0.6,0.65,0.7,0.75,0.8,1},{"F","D","C","C+","B-","B","B+","A-","A","A+"}))))</f>
        <v/>
      </c>
      <c r="AH446" s="1" t="str">
        <f>IF(COUNT($A446)=0,"",IF(AF446="","--",IF(AF446="3E","3E",LOOKUP(AF446/AH$2,{0,0.4,0.45,0.5,0.55,0.6,0.65,0.7,0.75,0.8,1},{0,2,2.25,2.5,2.75,3,3.25,3.5,3.75,4}))))</f>
        <v/>
      </c>
      <c r="AI446" s="2" t="str">
        <f>IF($A446&lt;&gt;DRAFT!$B448,"ERR",IF(OR(COUNT($A446)=0,COUNT(DRAFT!CL448:CN448,DRAFT!CP448:CR448)=0),"",CEILING(SUM(DRAFT!CO448,DRAFT!CS448,DRAFT!CT448),1)))</f>
        <v/>
      </c>
      <c r="AJ446" s="2" t="str">
        <f>IF(COUNT($A446)=0,"",IF(AI446="3E","3E",IF(AI446="","I",LOOKUP(AI446/AK$2,{0,0.4,0.45,0.5,0.55,0.6,0.65,0.7,0.75,0.8,1},{"F","D","C","C+","B-","B","B+","A-","A","A+"}))))</f>
        <v/>
      </c>
      <c r="AK446" s="1" t="str">
        <f>IF(COUNT($A446)=0,"",IF(AI446="","--",IF(AI446="3E","3E",LOOKUP(AI446/AK$2,{0,0.4,0.45,0.5,0.55,0.6,0.65,0.7,0.75,0.8,1},{0,2,2.25,2.5,2.75,3,3.25,3.5,3.75,4}))))</f>
        <v/>
      </c>
      <c r="AL446" s="4" t="str">
        <f>IF(OR(COUNT($A446)=0,COUNT(B446:AK446)=0),"",IF(COUNTIF(B446:AK446,"3E")&gt;0,"3E",IF(DRAFT!$A448="R",TRUNC(SUMPRODUCT(RGP,RCP)/TCP,3),TRUNC((SUMPRODUCT(--(IMDGP&gt;0)*IMDGP,IMCP)+CEILING(DRAFT!$DB448*42,0.25))/TCP,3))))</f>
        <v/>
      </c>
      <c r="AM446" s="2" t="str">
        <f>IF(OR(COUNT($A446)=0,COUNT(B446:AK446)=0),"",IF(COUNTIF(B446:AK446,"3E")&gt;0,"3E",IF(DRAFT!$A448="R",SUMPRODUCT(--(RGP&gt;=2),RCP),SUMPRODUCT(--(IMDGP&gt;0),--(IMGP=0),IMCP)+DRAFT!$DC448)))</f>
        <v/>
      </c>
      <c r="AN446" s="67" t="str">
        <f>IF(AL446="3E","3E",IF(COUNT($A446)=0,"",IF(COUNT(AI446)=0,"--",ROUND(((CEILING(DRAFT!$CV448*38,0.25)+CEILING(DRAFT!$CX448*38,0.25)+CEILING(DRAFT!$CZ448*42,0.25)+CEILING($AL446*42,0.25))/160),2))))</f>
        <v/>
      </c>
      <c r="AO446" s="2" t="str">
        <f>IF(AN446="3E","3E",IF(COUNT($A446)=0,"",IF(COUNT(AN446)=0,"I",LOOKUP(AN446,{0,2,2.25,2.5,2.75,3,3.25,3.5,3.75,4},{"F","D","C","C+","B-","B","B+","A-","A","A+"}))))</f>
        <v/>
      </c>
      <c r="AP446" s="2" t="str">
        <f>IF(AN446="3E","3E",IF(OR(COUNT(A446)=0,COUNT(AN446)=0),"",DRAFT!CW448+DRAFT!CY448+DRAFT!DA448+N(TABULATION!AM446)))</f>
        <v/>
      </c>
      <c r="AQ446" s="2" t="str">
        <f>IF(OR(COUNT($A446)=0,COUNT(B446:AK446)=0),"",IF(COUNTIF(B446:AM446,"3E")&gt;0,"3E",IF(AND(DRAFT!$A448="IM",OR($AL446&gt;DRAFT!$DB448,$AM446&gt;DRAFT!$DC448)),"IMPROVED",IF(AND(DRAFT!$A448="IM",$AL446&lt;=DRAFT!$DB448,$AM446&lt;=DRAFT!$DC448),"NOT IMPROVED",IF(AND(DRAFT!CU448="S",AH446&gt;=2,AK446&gt;=2,AN446&gt;=2.5,AP446&gt;=144),"PASS","FAIL")))))</f>
        <v/>
      </c>
      <c r="AR446" s="2" t="str">
        <f t="shared" si="12"/>
        <v/>
      </c>
      <c r="AS446" s="2" t="str">
        <f t="shared" si="13"/>
        <v/>
      </c>
    </row>
    <row r="447" spans="1:45" ht="18.95" customHeight="1" x14ac:dyDescent="0.25">
      <c r="A447" s="3" t="str">
        <f>IF(DRAFT!$B449="","",DRAFT!$B449)</f>
        <v/>
      </c>
      <c r="B447" s="2" t="str">
        <f>IF(COUNT($A447)=0,"",IF($A447&lt;&gt;DRAFT!$B449,"ERR",IF(DRAFT!I449="3E","3E",IF(COUNT(DRAFT!E449,DRAFT!I449)&gt;0,DRAFT!J449,""))))</f>
        <v/>
      </c>
      <c r="C447" s="2" t="str">
        <f>IF(COUNT($A447)=0,"",IF(B447="3E","3E",IF(B447="","I",LOOKUP(B447/D$2,{0,0.4,0.45,0.5,0.55,0.6,0.65,0.7,0.75,0.8,1},{"F","D","C","C+","B-","B","B+","A-","A","A+"}))))</f>
        <v/>
      </c>
      <c r="D447" s="1" t="str">
        <f>IF(COUNT($A447)=0,"",IF(B447="","--",IF(B447="3E","3E",LOOKUP(B447/D$2,{0,0.4,0.45,0.5,0.55,0.6,0.65,0.7,0.75,0.8,1},{0,2,2.25,2.5,2.75,3,3.25,3.5,3.75,4}))))</f>
        <v/>
      </c>
      <c r="E447" s="2" t="str">
        <f>IF(COUNT($A447)=0,"",IF($A447&lt;&gt;DRAFT!$B449,"ERR",IF(DRAFT!R449="3E","3E",IF(COUNT(DRAFT!N449,DRAFT!R449)&gt;0,DRAFT!S449,""))))</f>
        <v/>
      </c>
      <c r="F447" s="2" t="str">
        <f>IF(COUNT($A447)=0,"",IF(E447="3E","3E",IF(E447="","I",LOOKUP(E447/G$2,{0,0.4,0.45,0.5,0.55,0.6,0.65,0.7,0.75,0.8,1},{"F","D","C","C+","B-","B","B+","A-","A","A+"}))))</f>
        <v/>
      </c>
      <c r="G447" s="1" t="str">
        <f>IF(COUNT($A447)=0,"",IF(E447="","--",IF(E447="3E","3E",LOOKUP(E447/G$2,{0,0.4,0.45,0.5,0.55,0.6,0.65,0.7,0.75,0.8,1},{0,2,2.25,2.5,2.75,3,3.25,3.5,3.75,4}))))</f>
        <v/>
      </c>
      <c r="H447" s="2" t="str">
        <f>IF(COUNT($A447)=0,"",IF($A447&lt;&gt;DRAFT!$B449,"ERR",IF(DRAFT!AA449="3E","3E",IF(COUNT(DRAFT!W449,DRAFT!AA449)&gt;0,DRAFT!AB449,""))))</f>
        <v/>
      </c>
      <c r="I447" s="2" t="str">
        <f>IF(COUNT($A447)=0,"",IF(H447="3E","3E",IF(H447="","I",LOOKUP(H447/J$2,{0,0.4,0.45,0.5,0.55,0.6,0.65,0.7,0.75,0.8,1},{"F","D","C","C+","B-","B","B+","A-","A","A+"}))))</f>
        <v/>
      </c>
      <c r="J447" s="1" t="str">
        <f>IF(COUNT($A447)=0,"",IF(H447="","--",IF(H447="3E","3E",LOOKUP(H447/J$2,{0,0.4,0.45,0.5,0.55,0.6,0.65,0.7,0.75,0.8,1},{0,2,2.25,2.5,2.75,3,3.25,3.5,3.75,4}))))</f>
        <v/>
      </c>
      <c r="K447" s="2" t="str">
        <f>IF(COUNT($A447)=0,"",IF($A447&lt;&gt;DRAFT!$B449,"ERR",IF(DRAFT!AJ449="3E","3E",IF(COUNT(DRAFT!AF449,DRAFT!AJ449)&gt;0,DRAFT!AK449,""))))</f>
        <v/>
      </c>
      <c r="L447" s="2" t="str">
        <f>IF(COUNT($A447)=0,"",IF(K447="3E","3E",IF(K447="","I",LOOKUP(K447/M$2,{0,0.4,0.45,0.5,0.55,0.6,0.65,0.7,0.75,0.8,1},{"F","D","C","C+","B-","B","B+","A-","A","A+"}))))</f>
        <v/>
      </c>
      <c r="M447" s="1" t="str">
        <f>IF(COUNT($A447)=0,"",IF(K447="","--",IF(K447="3E","3E",LOOKUP(K447/M$2,{0,0.4,0.45,0.5,0.55,0.6,0.65,0.7,0.75,0.8,1},{0,2,2.25,2.5,2.75,3,3.25,3.5,3.75,4}))))</f>
        <v/>
      </c>
      <c r="N447" s="2" t="str">
        <f>IF(COUNT($A447)=0,"",IF($A447&lt;&gt;DRAFT!$B449,"ERR",IF(DRAFT!AS449="3E","3E",IF(COUNT(DRAFT!AO449,DRAFT!AS449)&gt;0,DRAFT!AT449,""))))</f>
        <v/>
      </c>
      <c r="O447" s="2" t="str">
        <f>IF(COUNT($A447)=0,"",IF(N447="3E","3E",IF(N447="","I",LOOKUP(N447/P$2,{0,0.4,0.45,0.5,0.55,0.6,0.65,0.7,0.75,0.8,1},{"F","D","C","C+","B-","B","B+","A-","A","A+"}))))</f>
        <v/>
      </c>
      <c r="P447" s="1" t="str">
        <f>IF(COUNT($A447)=0,"",IF(N447="","--",IF(N447="3E","3E",LOOKUP(N447/P$2,{0,0.4,0.45,0.5,0.55,0.6,0.65,0.7,0.75,0.8,1},{0,2,2.25,2.5,2.75,3,3.25,3.5,3.75,4}))))</f>
        <v/>
      </c>
      <c r="Q447" s="2" t="str">
        <f>IF(COUNT($A447)=0,"",IF($A447&lt;&gt;DRAFT!$B449,"ERR",IF(DRAFT!BB449="3E","3E",IF(COUNT(DRAFT!AX449,DRAFT!BB449)&gt;0,DRAFT!BC449,""))))</f>
        <v/>
      </c>
      <c r="R447" s="2" t="str">
        <f>IF(COUNT($A447)=0,"",IF(Q447="3E","3E",IF(Q447="","I",LOOKUP(Q447/S$2,{0,0.4,0.45,0.5,0.55,0.6,0.65,0.7,0.75,0.8,1},{"F","D","C","C+","B-","B","B+","A-","A","A+"}))))</f>
        <v/>
      </c>
      <c r="S447" s="1" t="str">
        <f>IF(COUNT($A447)=0,"",IF(Q447="","--",IF(Q447="3E","3E",LOOKUP(Q447/S$2,{0,0.4,0.45,0.5,0.55,0.6,0.65,0.7,0.75,0.8,1},{0,2,2.25,2.5,2.75,3,3.25,3.5,3.75,4}))))</f>
        <v/>
      </c>
      <c r="T447" s="2" t="str">
        <f>IF(COUNT($A447)=0,"",IF($A447&lt;&gt;DRAFT!$B449,"ERR",IF(DRAFT!BK449="3E","3E",IF(COUNT(DRAFT!BG449,DRAFT!BK449)&gt;0,DRAFT!BL449,""))))</f>
        <v/>
      </c>
      <c r="U447" s="2" t="str">
        <f>IF(COUNT($A447)=0,"",IF(T447="3E","3E",IF(T447="","I",LOOKUP(T447/V$2,{0,0.4,0.45,0.5,0.55,0.6,0.65,0.7,0.75,0.8,1},{"F","D","C","C+","B-","B","B+","A-","A","A+"}))))</f>
        <v/>
      </c>
      <c r="V447" s="1" t="str">
        <f>IF(COUNT($A447)=0,"",IF(T447="","--",IF(T447="3E","3E",LOOKUP(T447/V$2,{0,0.4,0.45,0.5,0.55,0.6,0.65,0.7,0.75,0.8,1},{0,2,2.25,2.5,2.75,3,3.25,3.5,3.75,4}))))</f>
        <v/>
      </c>
      <c r="W447" s="2" t="str">
        <f>IF(COUNT($A447)=0,"",IF($A447&lt;&gt;DRAFT!$B449,"ERR",IF(DRAFT!BT449="3E","3E",IF(COUNT(DRAFT!BP449,DRAFT!BT449)&gt;0,DRAFT!BU449,""))))</f>
        <v/>
      </c>
      <c r="X447" s="2" t="str">
        <f>IF(COUNT($A447)=0,"",IF(W447="3E","3E",IF(W447="","I",LOOKUP(W447/Y$2,{0,0.4,0.45,0.5,0.55,0.6,0.65,0.7,0.75,0.8,1},{"F","D","C","C+","B-","B","B+","A-","A","A+"}))))</f>
        <v/>
      </c>
      <c r="Y447" s="1" t="str">
        <f>IF(COUNT($A447)=0,"",IF(W447="","--",IF(W447="3E","3E",LOOKUP(W447/Y$2,{0,0.4,0.45,0.5,0.55,0.6,0.65,0.7,0.75,0.8,1},{0,2,2.25,2.5,2.75,3,3.25,3.5,3.75,4}))))</f>
        <v/>
      </c>
      <c r="Z447" s="2" t="str">
        <f>IF(COUNT($A447)=0,"",IF($A447&lt;&gt;DRAFT!$B449,"ERR",IF(DRAFT!CC449="3E","3E",IF(COUNT(DRAFT!BY449,DRAFT!CC449)&gt;0,DRAFT!CD449,""))))</f>
        <v/>
      </c>
      <c r="AA447" s="2" t="str">
        <f>IF(COUNT($A447)=0,"",IF(Z447="3E","3E",IF(Z447="","I",LOOKUP(Z447/AB$2,{0,0.4,0.45,0.5,0.55,0.6,0.65,0.7,0.75,0.8,1},{"F","D","C","C+","B-","B","B+","A-","A","A+"}))))</f>
        <v/>
      </c>
      <c r="AB447" s="1" t="str">
        <f>IF(COUNT($A447)=0,"",IF(Z447="","--",IF(Z447="3E","3E",LOOKUP(Z447/AB$2,{0,0.4,0.45,0.5,0.55,0.6,0.65,0.7,0.75,0.8,1},{0,2,2.25,2.5,2.75,3,3.25,3.5,3.75,4}))))</f>
        <v/>
      </c>
      <c r="AC447" s="2" t="str">
        <f>IF(COUNT($A447)=0,"",IF($A447&lt;&gt;DRAFT!$B449,"ERR",IF(DRAFT!CF449&gt;0,DRAFT!CF449,"")))</f>
        <v/>
      </c>
      <c r="AD447" s="2" t="str">
        <f>IF(COUNT($A447)=0,"",IF(AC447="3E","3E",IF(AC447="","I",LOOKUP(AC447/AE$2,{0,0.4,0.45,0.5,0.55,0.6,0.65,0.7,0.75,0.8,1},{"F","D","C","C+","B-","B","B+","A-","A","A+"}))))</f>
        <v/>
      </c>
      <c r="AE447" s="1" t="str">
        <f>IF(COUNT($A447)=0,"",IF(AC447="","--",IF(AC447="3E","3E",LOOKUP(AC447/AE$2,{0,0.4,0.45,0.5,0.55,0.6,0.65,0.7,0.75,0.8,1},{0,2,2.25,2.5,2.75,3,3.25,3.5,3.75,4}))))</f>
        <v/>
      </c>
      <c r="AF447" s="2" t="str">
        <f>IF(COUNT($A447)=0,"",IF($A447&lt;&gt;DRAFT!$B449,"ERR",IF(DRAFT!CI449&gt;0,DRAFT!CK449,"")))</f>
        <v/>
      </c>
      <c r="AG447" s="2" t="str">
        <f>IF(COUNT($A447)=0,"",IF(AF447="3E","3E",IF(AF447="","I",LOOKUP(AF447/AH$2,{0,0.4,0.45,0.5,0.55,0.6,0.65,0.7,0.75,0.8,1},{"F","D","C","C+","B-","B","B+","A-","A","A+"}))))</f>
        <v/>
      </c>
      <c r="AH447" s="1" t="str">
        <f>IF(COUNT($A447)=0,"",IF(AF447="","--",IF(AF447="3E","3E",LOOKUP(AF447/AH$2,{0,0.4,0.45,0.5,0.55,0.6,0.65,0.7,0.75,0.8,1},{0,2,2.25,2.5,2.75,3,3.25,3.5,3.75,4}))))</f>
        <v/>
      </c>
      <c r="AI447" s="2" t="str">
        <f>IF($A447&lt;&gt;DRAFT!$B449,"ERR",IF(OR(COUNT($A447)=0,COUNT(DRAFT!CL449:CN449,DRAFT!CP449:CR449)=0),"",CEILING(SUM(DRAFT!CO449,DRAFT!CS449,DRAFT!CT449),1)))</f>
        <v/>
      </c>
      <c r="AJ447" s="2" t="str">
        <f>IF(COUNT($A447)=0,"",IF(AI447="3E","3E",IF(AI447="","I",LOOKUP(AI447/AK$2,{0,0.4,0.45,0.5,0.55,0.6,0.65,0.7,0.75,0.8,1},{"F","D","C","C+","B-","B","B+","A-","A","A+"}))))</f>
        <v/>
      </c>
      <c r="AK447" s="1" t="str">
        <f>IF(COUNT($A447)=0,"",IF(AI447="","--",IF(AI447="3E","3E",LOOKUP(AI447/AK$2,{0,0.4,0.45,0.5,0.55,0.6,0.65,0.7,0.75,0.8,1},{0,2,2.25,2.5,2.75,3,3.25,3.5,3.75,4}))))</f>
        <v/>
      </c>
      <c r="AL447" s="4" t="str">
        <f>IF(OR(COUNT($A447)=0,COUNT(B447:AK447)=0),"",IF(COUNTIF(B447:AK447,"3E")&gt;0,"3E",IF(DRAFT!$A449="R",TRUNC(SUMPRODUCT(RGP,RCP)/TCP,3),TRUNC((SUMPRODUCT(--(IMDGP&gt;0)*IMDGP,IMCP)+CEILING(DRAFT!$DB449*42,0.25))/TCP,3))))</f>
        <v/>
      </c>
      <c r="AM447" s="2" t="str">
        <f>IF(OR(COUNT($A447)=0,COUNT(B447:AK447)=0),"",IF(COUNTIF(B447:AK447,"3E")&gt;0,"3E",IF(DRAFT!$A449="R",SUMPRODUCT(--(RGP&gt;=2),RCP),SUMPRODUCT(--(IMDGP&gt;0),--(IMGP=0),IMCP)+DRAFT!$DC449)))</f>
        <v/>
      </c>
      <c r="AN447" s="67" t="str">
        <f>IF(AL447="3E","3E",IF(COUNT($A447)=0,"",IF(COUNT(AI447)=0,"--",ROUND(((CEILING(DRAFT!$CV449*38,0.25)+CEILING(DRAFT!$CX449*38,0.25)+CEILING(DRAFT!$CZ449*42,0.25)+CEILING($AL447*42,0.25))/160),2))))</f>
        <v/>
      </c>
      <c r="AO447" s="2" t="str">
        <f>IF(AN447="3E","3E",IF(COUNT($A447)=0,"",IF(COUNT(AN447)=0,"I",LOOKUP(AN447,{0,2,2.25,2.5,2.75,3,3.25,3.5,3.75,4},{"F","D","C","C+","B-","B","B+","A-","A","A+"}))))</f>
        <v/>
      </c>
      <c r="AP447" s="2" t="str">
        <f>IF(AN447="3E","3E",IF(OR(COUNT(A447)=0,COUNT(AN447)=0),"",DRAFT!CW449+DRAFT!CY449+DRAFT!DA449+N(TABULATION!AM447)))</f>
        <v/>
      </c>
      <c r="AQ447" s="2" t="str">
        <f>IF(OR(COUNT($A447)=0,COUNT(B447:AK447)=0),"",IF(COUNTIF(B447:AM447,"3E")&gt;0,"3E",IF(AND(DRAFT!$A449="IM",OR($AL447&gt;DRAFT!$DB449,$AM447&gt;DRAFT!$DC449)),"IMPROVED",IF(AND(DRAFT!$A449="IM",$AL447&lt;=DRAFT!$DB449,$AM447&lt;=DRAFT!$DC449),"NOT IMPROVED",IF(AND(DRAFT!CU449="S",AH447&gt;=2,AK447&gt;=2,AN447&gt;=2.5,AP447&gt;=144),"PASS","FAIL")))))</f>
        <v/>
      </c>
      <c r="AR447" s="2" t="str">
        <f t="shared" si="12"/>
        <v/>
      </c>
      <c r="AS447" s="2" t="str">
        <f t="shared" si="13"/>
        <v/>
      </c>
    </row>
    <row r="448" spans="1:45" ht="18.95" customHeight="1" x14ac:dyDescent="0.25">
      <c r="A448" s="3" t="str">
        <f>IF(DRAFT!$B450="","",DRAFT!$B450)</f>
        <v/>
      </c>
      <c r="B448" s="2" t="str">
        <f>IF(COUNT($A448)=0,"",IF($A448&lt;&gt;DRAFT!$B450,"ERR",IF(DRAFT!I450="3E","3E",IF(COUNT(DRAFT!E450,DRAFT!I450)&gt;0,DRAFT!J450,""))))</f>
        <v/>
      </c>
      <c r="C448" s="2" t="str">
        <f>IF(COUNT($A448)=0,"",IF(B448="3E","3E",IF(B448="","I",LOOKUP(B448/D$2,{0,0.4,0.45,0.5,0.55,0.6,0.65,0.7,0.75,0.8,1},{"F","D","C","C+","B-","B","B+","A-","A","A+"}))))</f>
        <v/>
      </c>
      <c r="D448" s="1" t="str">
        <f>IF(COUNT($A448)=0,"",IF(B448="","--",IF(B448="3E","3E",LOOKUP(B448/D$2,{0,0.4,0.45,0.5,0.55,0.6,0.65,0.7,0.75,0.8,1},{0,2,2.25,2.5,2.75,3,3.25,3.5,3.75,4}))))</f>
        <v/>
      </c>
      <c r="E448" s="2" t="str">
        <f>IF(COUNT($A448)=0,"",IF($A448&lt;&gt;DRAFT!$B450,"ERR",IF(DRAFT!R450="3E","3E",IF(COUNT(DRAFT!N450,DRAFT!R450)&gt;0,DRAFT!S450,""))))</f>
        <v/>
      </c>
      <c r="F448" s="2" t="str">
        <f>IF(COUNT($A448)=0,"",IF(E448="3E","3E",IF(E448="","I",LOOKUP(E448/G$2,{0,0.4,0.45,0.5,0.55,0.6,0.65,0.7,0.75,0.8,1},{"F","D","C","C+","B-","B","B+","A-","A","A+"}))))</f>
        <v/>
      </c>
      <c r="G448" s="1" t="str">
        <f>IF(COUNT($A448)=0,"",IF(E448="","--",IF(E448="3E","3E",LOOKUP(E448/G$2,{0,0.4,0.45,0.5,0.55,0.6,0.65,0.7,0.75,0.8,1},{0,2,2.25,2.5,2.75,3,3.25,3.5,3.75,4}))))</f>
        <v/>
      </c>
      <c r="H448" s="2" t="str">
        <f>IF(COUNT($A448)=0,"",IF($A448&lt;&gt;DRAFT!$B450,"ERR",IF(DRAFT!AA450="3E","3E",IF(COUNT(DRAFT!W450,DRAFT!AA450)&gt;0,DRAFT!AB450,""))))</f>
        <v/>
      </c>
      <c r="I448" s="2" t="str">
        <f>IF(COUNT($A448)=0,"",IF(H448="3E","3E",IF(H448="","I",LOOKUP(H448/J$2,{0,0.4,0.45,0.5,0.55,0.6,0.65,0.7,0.75,0.8,1},{"F","D","C","C+","B-","B","B+","A-","A","A+"}))))</f>
        <v/>
      </c>
      <c r="J448" s="1" t="str">
        <f>IF(COUNT($A448)=0,"",IF(H448="","--",IF(H448="3E","3E",LOOKUP(H448/J$2,{0,0.4,0.45,0.5,0.55,0.6,0.65,0.7,0.75,0.8,1},{0,2,2.25,2.5,2.75,3,3.25,3.5,3.75,4}))))</f>
        <v/>
      </c>
      <c r="K448" s="2" t="str">
        <f>IF(COUNT($A448)=0,"",IF($A448&lt;&gt;DRAFT!$B450,"ERR",IF(DRAFT!AJ450="3E","3E",IF(COUNT(DRAFT!AF450,DRAFT!AJ450)&gt;0,DRAFT!AK450,""))))</f>
        <v/>
      </c>
      <c r="L448" s="2" t="str">
        <f>IF(COUNT($A448)=0,"",IF(K448="3E","3E",IF(K448="","I",LOOKUP(K448/M$2,{0,0.4,0.45,0.5,0.55,0.6,0.65,0.7,0.75,0.8,1},{"F","D","C","C+","B-","B","B+","A-","A","A+"}))))</f>
        <v/>
      </c>
      <c r="M448" s="1" t="str">
        <f>IF(COUNT($A448)=0,"",IF(K448="","--",IF(K448="3E","3E",LOOKUP(K448/M$2,{0,0.4,0.45,0.5,0.55,0.6,0.65,0.7,0.75,0.8,1},{0,2,2.25,2.5,2.75,3,3.25,3.5,3.75,4}))))</f>
        <v/>
      </c>
      <c r="N448" s="2" t="str">
        <f>IF(COUNT($A448)=0,"",IF($A448&lt;&gt;DRAFT!$B450,"ERR",IF(DRAFT!AS450="3E","3E",IF(COUNT(DRAFT!AO450,DRAFT!AS450)&gt;0,DRAFT!AT450,""))))</f>
        <v/>
      </c>
      <c r="O448" s="2" t="str">
        <f>IF(COUNT($A448)=0,"",IF(N448="3E","3E",IF(N448="","I",LOOKUP(N448/P$2,{0,0.4,0.45,0.5,0.55,0.6,0.65,0.7,0.75,0.8,1},{"F","D","C","C+","B-","B","B+","A-","A","A+"}))))</f>
        <v/>
      </c>
      <c r="P448" s="1" t="str">
        <f>IF(COUNT($A448)=0,"",IF(N448="","--",IF(N448="3E","3E",LOOKUP(N448/P$2,{0,0.4,0.45,0.5,0.55,0.6,0.65,0.7,0.75,0.8,1},{0,2,2.25,2.5,2.75,3,3.25,3.5,3.75,4}))))</f>
        <v/>
      </c>
      <c r="Q448" s="2" t="str">
        <f>IF(COUNT($A448)=0,"",IF($A448&lt;&gt;DRAFT!$B450,"ERR",IF(DRAFT!BB450="3E","3E",IF(COUNT(DRAFT!AX450,DRAFT!BB450)&gt;0,DRAFT!BC450,""))))</f>
        <v/>
      </c>
      <c r="R448" s="2" t="str">
        <f>IF(COUNT($A448)=0,"",IF(Q448="3E","3E",IF(Q448="","I",LOOKUP(Q448/S$2,{0,0.4,0.45,0.5,0.55,0.6,0.65,0.7,0.75,0.8,1},{"F","D","C","C+","B-","B","B+","A-","A","A+"}))))</f>
        <v/>
      </c>
      <c r="S448" s="1" t="str">
        <f>IF(COUNT($A448)=0,"",IF(Q448="","--",IF(Q448="3E","3E",LOOKUP(Q448/S$2,{0,0.4,0.45,0.5,0.55,0.6,0.65,0.7,0.75,0.8,1},{0,2,2.25,2.5,2.75,3,3.25,3.5,3.75,4}))))</f>
        <v/>
      </c>
      <c r="T448" s="2" t="str">
        <f>IF(COUNT($A448)=0,"",IF($A448&lt;&gt;DRAFT!$B450,"ERR",IF(DRAFT!BK450="3E","3E",IF(COUNT(DRAFT!BG450,DRAFT!BK450)&gt;0,DRAFT!BL450,""))))</f>
        <v/>
      </c>
      <c r="U448" s="2" t="str">
        <f>IF(COUNT($A448)=0,"",IF(T448="3E","3E",IF(T448="","I",LOOKUP(T448/V$2,{0,0.4,0.45,0.5,0.55,0.6,0.65,0.7,0.75,0.8,1},{"F","D","C","C+","B-","B","B+","A-","A","A+"}))))</f>
        <v/>
      </c>
      <c r="V448" s="1" t="str">
        <f>IF(COUNT($A448)=0,"",IF(T448="","--",IF(T448="3E","3E",LOOKUP(T448/V$2,{0,0.4,0.45,0.5,0.55,0.6,0.65,0.7,0.75,0.8,1},{0,2,2.25,2.5,2.75,3,3.25,3.5,3.75,4}))))</f>
        <v/>
      </c>
      <c r="W448" s="2" t="str">
        <f>IF(COUNT($A448)=0,"",IF($A448&lt;&gt;DRAFT!$B450,"ERR",IF(DRAFT!BT450="3E","3E",IF(COUNT(DRAFT!BP450,DRAFT!BT450)&gt;0,DRAFT!BU450,""))))</f>
        <v/>
      </c>
      <c r="X448" s="2" t="str">
        <f>IF(COUNT($A448)=0,"",IF(W448="3E","3E",IF(W448="","I",LOOKUP(W448/Y$2,{0,0.4,0.45,0.5,0.55,0.6,0.65,0.7,0.75,0.8,1},{"F","D","C","C+","B-","B","B+","A-","A","A+"}))))</f>
        <v/>
      </c>
      <c r="Y448" s="1" t="str">
        <f>IF(COUNT($A448)=0,"",IF(W448="","--",IF(W448="3E","3E",LOOKUP(W448/Y$2,{0,0.4,0.45,0.5,0.55,0.6,0.65,0.7,0.75,0.8,1},{0,2,2.25,2.5,2.75,3,3.25,3.5,3.75,4}))))</f>
        <v/>
      </c>
      <c r="Z448" s="2" t="str">
        <f>IF(COUNT($A448)=0,"",IF($A448&lt;&gt;DRAFT!$B450,"ERR",IF(DRAFT!CC450="3E","3E",IF(COUNT(DRAFT!BY450,DRAFT!CC450)&gt;0,DRAFT!CD450,""))))</f>
        <v/>
      </c>
      <c r="AA448" s="2" t="str">
        <f>IF(COUNT($A448)=0,"",IF(Z448="3E","3E",IF(Z448="","I",LOOKUP(Z448/AB$2,{0,0.4,0.45,0.5,0.55,0.6,0.65,0.7,0.75,0.8,1},{"F","D","C","C+","B-","B","B+","A-","A","A+"}))))</f>
        <v/>
      </c>
      <c r="AB448" s="1" t="str">
        <f>IF(COUNT($A448)=0,"",IF(Z448="","--",IF(Z448="3E","3E",LOOKUP(Z448/AB$2,{0,0.4,0.45,0.5,0.55,0.6,0.65,0.7,0.75,0.8,1},{0,2,2.25,2.5,2.75,3,3.25,3.5,3.75,4}))))</f>
        <v/>
      </c>
      <c r="AC448" s="2" t="str">
        <f>IF(COUNT($A448)=0,"",IF($A448&lt;&gt;DRAFT!$B450,"ERR",IF(DRAFT!CF450&gt;0,DRAFT!CF450,"")))</f>
        <v/>
      </c>
      <c r="AD448" s="2" t="str">
        <f>IF(COUNT($A448)=0,"",IF(AC448="3E","3E",IF(AC448="","I",LOOKUP(AC448/AE$2,{0,0.4,0.45,0.5,0.55,0.6,0.65,0.7,0.75,0.8,1},{"F","D","C","C+","B-","B","B+","A-","A","A+"}))))</f>
        <v/>
      </c>
      <c r="AE448" s="1" t="str">
        <f>IF(COUNT($A448)=0,"",IF(AC448="","--",IF(AC448="3E","3E",LOOKUP(AC448/AE$2,{0,0.4,0.45,0.5,0.55,0.6,0.65,0.7,0.75,0.8,1},{0,2,2.25,2.5,2.75,3,3.25,3.5,3.75,4}))))</f>
        <v/>
      </c>
      <c r="AF448" s="2" t="str">
        <f>IF(COUNT($A448)=0,"",IF($A448&lt;&gt;DRAFT!$B450,"ERR",IF(DRAFT!CI450&gt;0,DRAFT!CK450,"")))</f>
        <v/>
      </c>
      <c r="AG448" s="2" t="str">
        <f>IF(COUNT($A448)=0,"",IF(AF448="3E","3E",IF(AF448="","I",LOOKUP(AF448/AH$2,{0,0.4,0.45,0.5,0.55,0.6,0.65,0.7,0.75,0.8,1},{"F","D","C","C+","B-","B","B+","A-","A","A+"}))))</f>
        <v/>
      </c>
      <c r="AH448" s="1" t="str">
        <f>IF(COUNT($A448)=0,"",IF(AF448="","--",IF(AF448="3E","3E",LOOKUP(AF448/AH$2,{0,0.4,0.45,0.5,0.55,0.6,0.65,0.7,0.75,0.8,1},{0,2,2.25,2.5,2.75,3,3.25,3.5,3.75,4}))))</f>
        <v/>
      </c>
      <c r="AI448" s="2" t="str">
        <f>IF($A448&lt;&gt;DRAFT!$B450,"ERR",IF(OR(COUNT($A448)=0,COUNT(DRAFT!CL450:CN450,DRAFT!CP450:CR450)=0),"",CEILING(SUM(DRAFT!CO450,DRAFT!CS450,DRAFT!CT450),1)))</f>
        <v/>
      </c>
      <c r="AJ448" s="2" t="str">
        <f>IF(COUNT($A448)=0,"",IF(AI448="3E","3E",IF(AI448="","I",LOOKUP(AI448/AK$2,{0,0.4,0.45,0.5,0.55,0.6,0.65,0.7,0.75,0.8,1},{"F","D","C","C+","B-","B","B+","A-","A","A+"}))))</f>
        <v/>
      </c>
      <c r="AK448" s="1" t="str">
        <f>IF(COUNT($A448)=0,"",IF(AI448="","--",IF(AI448="3E","3E",LOOKUP(AI448/AK$2,{0,0.4,0.45,0.5,0.55,0.6,0.65,0.7,0.75,0.8,1},{0,2,2.25,2.5,2.75,3,3.25,3.5,3.75,4}))))</f>
        <v/>
      </c>
      <c r="AL448" s="4" t="str">
        <f>IF(OR(COUNT($A448)=0,COUNT(B448:AK448)=0),"",IF(COUNTIF(B448:AK448,"3E")&gt;0,"3E",IF(DRAFT!$A450="R",TRUNC(SUMPRODUCT(RGP,RCP)/TCP,3),TRUNC((SUMPRODUCT(--(IMDGP&gt;0)*IMDGP,IMCP)+CEILING(DRAFT!$DB450*42,0.25))/TCP,3))))</f>
        <v/>
      </c>
      <c r="AM448" s="2" t="str">
        <f>IF(OR(COUNT($A448)=0,COUNT(B448:AK448)=0),"",IF(COUNTIF(B448:AK448,"3E")&gt;0,"3E",IF(DRAFT!$A450="R",SUMPRODUCT(--(RGP&gt;=2),RCP),SUMPRODUCT(--(IMDGP&gt;0),--(IMGP=0),IMCP)+DRAFT!$DC450)))</f>
        <v/>
      </c>
      <c r="AN448" s="67" t="str">
        <f>IF(AL448="3E","3E",IF(COUNT($A448)=0,"",IF(COUNT(AI448)=0,"--",ROUND(((CEILING(DRAFT!$CV450*38,0.25)+CEILING(DRAFT!$CX450*38,0.25)+CEILING(DRAFT!$CZ450*42,0.25)+CEILING($AL448*42,0.25))/160),2))))</f>
        <v/>
      </c>
      <c r="AO448" s="2" t="str">
        <f>IF(AN448="3E","3E",IF(COUNT($A448)=0,"",IF(COUNT(AN448)=0,"I",LOOKUP(AN448,{0,2,2.25,2.5,2.75,3,3.25,3.5,3.75,4},{"F","D","C","C+","B-","B","B+","A-","A","A+"}))))</f>
        <v/>
      </c>
      <c r="AP448" s="2" t="str">
        <f>IF(AN448="3E","3E",IF(OR(COUNT(A448)=0,COUNT(AN448)=0),"",DRAFT!CW450+DRAFT!CY450+DRAFT!DA450+N(TABULATION!AM448)))</f>
        <v/>
      </c>
      <c r="AQ448" s="2" t="str">
        <f>IF(OR(COUNT($A448)=0,COUNT(B448:AK448)=0),"",IF(COUNTIF(B448:AM448,"3E")&gt;0,"3E",IF(AND(DRAFT!$A450="IM",OR($AL448&gt;DRAFT!$DB450,$AM448&gt;DRAFT!$DC450)),"IMPROVED",IF(AND(DRAFT!$A450="IM",$AL448&lt;=DRAFT!$DB450,$AM448&lt;=DRAFT!$DC450),"NOT IMPROVED",IF(AND(DRAFT!CU450="S",AH448&gt;=2,AK448&gt;=2,AN448&gt;=2.5,AP448&gt;=144),"PASS","FAIL")))))</f>
        <v/>
      </c>
      <c r="AR448" s="2" t="str">
        <f t="shared" si="12"/>
        <v/>
      </c>
      <c r="AS448" s="2" t="str">
        <f t="shared" si="13"/>
        <v/>
      </c>
    </row>
    <row r="449" spans="1:45" ht="18.95" customHeight="1" x14ac:dyDescent="0.25">
      <c r="A449" s="3" t="str">
        <f>IF(DRAFT!$B451="","",DRAFT!$B451)</f>
        <v/>
      </c>
      <c r="B449" s="2" t="str">
        <f>IF(COUNT($A449)=0,"",IF($A449&lt;&gt;DRAFT!$B451,"ERR",IF(DRAFT!I451="3E","3E",IF(COUNT(DRAFT!E451,DRAFT!I451)&gt;0,DRAFT!J451,""))))</f>
        <v/>
      </c>
      <c r="C449" s="2" t="str">
        <f>IF(COUNT($A449)=0,"",IF(B449="3E","3E",IF(B449="","I",LOOKUP(B449/D$2,{0,0.4,0.45,0.5,0.55,0.6,0.65,0.7,0.75,0.8,1},{"F","D","C","C+","B-","B","B+","A-","A","A+"}))))</f>
        <v/>
      </c>
      <c r="D449" s="1" t="str">
        <f>IF(COUNT($A449)=0,"",IF(B449="","--",IF(B449="3E","3E",LOOKUP(B449/D$2,{0,0.4,0.45,0.5,0.55,0.6,0.65,0.7,0.75,0.8,1},{0,2,2.25,2.5,2.75,3,3.25,3.5,3.75,4}))))</f>
        <v/>
      </c>
      <c r="E449" s="2" t="str">
        <f>IF(COUNT($A449)=0,"",IF($A449&lt;&gt;DRAFT!$B451,"ERR",IF(DRAFT!R451="3E","3E",IF(COUNT(DRAFT!N451,DRAFT!R451)&gt;0,DRAFT!S451,""))))</f>
        <v/>
      </c>
      <c r="F449" s="2" t="str">
        <f>IF(COUNT($A449)=0,"",IF(E449="3E","3E",IF(E449="","I",LOOKUP(E449/G$2,{0,0.4,0.45,0.5,0.55,0.6,0.65,0.7,0.75,0.8,1},{"F","D","C","C+","B-","B","B+","A-","A","A+"}))))</f>
        <v/>
      </c>
      <c r="G449" s="1" t="str">
        <f>IF(COUNT($A449)=0,"",IF(E449="","--",IF(E449="3E","3E",LOOKUP(E449/G$2,{0,0.4,0.45,0.5,0.55,0.6,0.65,0.7,0.75,0.8,1},{0,2,2.25,2.5,2.75,3,3.25,3.5,3.75,4}))))</f>
        <v/>
      </c>
      <c r="H449" s="2" t="str">
        <f>IF(COUNT($A449)=0,"",IF($A449&lt;&gt;DRAFT!$B451,"ERR",IF(DRAFT!AA451="3E","3E",IF(COUNT(DRAFT!W451,DRAFT!AA451)&gt;0,DRAFT!AB451,""))))</f>
        <v/>
      </c>
      <c r="I449" s="2" t="str">
        <f>IF(COUNT($A449)=0,"",IF(H449="3E","3E",IF(H449="","I",LOOKUP(H449/J$2,{0,0.4,0.45,0.5,0.55,0.6,0.65,0.7,0.75,0.8,1},{"F","D","C","C+","B-","B","B+","A-","A","A+"}))))</f>
        <v/>
      </c>
      <c r="J449" s="1" t="str">
        <f>IF(COUNT($A449)=0,"",IF(H449="","--",IF(H449="3E","3E",LOOKUP(H449/J$2,{0,0.4,0.45,0.5,0.55,0.6,0.65,0.7,0.75,0.8,1},{0,2,2.25,2.5,2.75,3,3.25,3.5,3.75,4}))))</f>
        <v/>
      </c>
      <c r="K449" s="2" t="str">
        <f>IF(COUNT($A449)=0,"",IF($A449&lt;&gt;DRAFT!$B451,"ERR",IF(DRAFT!AJ451="3E","3E",IF(COUNT(DRAFT!AF451,DRAFT!AJ451)&gt;0,DRAFT!AK451,""))))</f>
        <v/>
      </c>
      <c r="L449" s="2" t="str">
        <f>IF(COUNT($A449)=0,"",IF(K449="3E","3E",IF(K449="","I",LOOKUP(K449/M$2,{0,0.4,0.45,0.5,0.55,0.6,0.65,0.7,0.75,0.8,1},{"F","D","C","C+","B-","B","B+","A-","A","A+"}))))</f>
        <v/>
      </c>
      <c r="M449" s="1" t="str">
        <f>IF(COUNT($A449)=0,"",IF(K449="","--",IF(K449="3E","3E",LOOKUP(K449/M$2,{0,0.4,0.45,0.5,0.55,0.6,0.65,0.7,0.75,0.8,1},{0,2,2.25,2.5,2.75,3,3.25,3.5,3.75,4}))))</f>
        <v/>
      </c>
      <c r="N449" s="2" t="str">
        <f>IF(COUNT($A449)=0,"",IF($A449&lt;&gt;DRAFT!$B451,"ERR",IF(DRAFT!AS451="3E","3E",IF(COUNT(DRAFT!AO451,DRAFT!AS451)&gt;0,DRAFT!AT451,""))))</f>
        <v/>
      </c>
      <c r="O449" s="2" t="str">
        <f>IF(COUNT($A449)=0,"",IF(N449="3E","3E",IF(N449="","I",LOOKUP(N449/P$2,{0,0.4,0.45,0.5,0.55,0.6,0.65,0.7,0.75,0.8,1},{"F","D","C","C+","B-","B","B+","A-","A","A+"}))))</f>
        <v/>
      </c>
      <c r="P449" s="1" t="str">
        <f>IF(COUNT($A449)=0,"",IF(N449="","--",IF(N449="3E","3E",LOOKUP(N449/P$2,{0,0.4,0.45,0.5,0.55,0.6,0.65,0.7,0.75,0.8,1},{0,2,2.25,2.5,2.75,3,3.25,3.5,3.75,4}))))</f>
        <v/>
      </c>
      <c r="Q449" s="2" t="str">
        <f>IF(COUNT($A449)=0,"",IF($A449&lt;&gt;DRAFT!$B451,"ERR",IF(DRAFT!BB451="3E","3E",IF(COUNT(DRAFT!AX451,DRAFT!BB451)&gt;0,DRAFT!BC451,""))))</f>
        <v/>
      </c>
      <c r="R449" s="2" t="str">
        <f>IF(COUNT($A449)=0,"",IF(Q449="3E","3E",IF(Q449="","I",LOOKUP(Q449/S$2,{0,0.4,0.45,0.5,0.55,0.6,0.65,0.7,0.75,0.8,1},{"F","D","C","C+","B-","B","B+","A-","A","A+"}))))</f>
        <v/>
      </c>
      <c r="S449" s="1" t="str">
        <f>IF(COUNT($A449)=0,"",IF(Q449="","--",IF(Q449="3E","3E",LOOKUP(Q449/S$2,{0,0.4,0.45,0.5,0.55,0.6,0.65,0.7,0.75,0.8,1},{0,2,2.25,2.5,2.75,3,3.25,3.5,3.75,4}))))</f>
        <v/>
      </c>
      <c r="T449" s="2" t="str">
        <f>IF(COUNT($A449)=0,"",IF($A449&lt;&gt;DRAFT!$B451,"ERR",IF(DRAFT!BK451="3E","3E",IF(COUNT(DRAFT!BG451,DRAFT!BK451)&gt;0,DRAFT!BL451,""))))</f>
        <v/>
      </c>
      <c r="U449" s="2" t="str">
        <f>IF(COUNT($A449)=0,"",IF(T449="3E","3E",IF(T449="","I",LOOKUP(T449/V$2,{0,0.4,0.45,0.5,0.55,0.6,0.65,0.7,0.75,0.8,1},{"F","D","C","C+","B-","B","B+","A-","A","A+"}))))</f>
        <v/>
      </c>
      <c r="V449" s="1" t="str">
        <f>IF(COUNT($A449)=0,"",IF(T449="","--",IF(T449="3E","3E",LOOKUP(T449/V$2,{0,0.4,0.45,0.5,0.55,0.6,0.65,0.7,0.75,0.8,1},{0,2,2.25,2.5,2.75,3,3.25,3.5,3.75,4}))))</f>
        <v/>
      </c>
      <c r="W449" s="2" t="str">
        <f>IF(COUNT($A449)=0,"",IF($A449&lt;&gt;DRAFT!$B451,"ERR",IF(DRAFT!BT451="3E","3E",IF(COUNT(DRAFT!BP451,DRAFT!BT451)&gt;0,DRAFT!BU451,""))))</f>
        <v/>
      </c>
      <c r="X449" s="2" t="str">
        <f>IF(COUNT($A449)=0,"",IF(W449="3E","3E",IF(W449="","I",LOOKUP(W449/Y$2,{0,0.4,0.45,0.5,0.55,0.6,0.65,0.7,0.75,0.8,1},{"F","D","C","C+","B-","B","B+","A-","A","A+"}))))</f>
        <v/>
      </c>
      <c r="Y449" s="1" t="str">
        <f>IF(COUNT($A449)=0,"",IF(W449="","--",IF(W449="3E","3E",LOOKUP(W449/Y$2,{0,0.4,0.45,0.5,0.55,0.6,0.65,0.7,0.75,0.8,1},{0,2,2.25,2.5,2.75,3,3.25,3.5,3.75,4}))))</f>
        <v/>
      </c>
      <c r="Z449" s="2" t="str">
        <f>IF(COUNT($A449)=0,"",IF($A449&lt;&gt;DRAFT!$B451,"ERR",IF(DRAFT!CC451="3E","3E",IF(COUNT(DRAFT!BY451,DRAFT!CC451)&gt;0,DRAFT!CD451,""))))</f>
        <v/>
      </c>
      <c r="AA449" s="2" t="str">
        <f>IF(COUNT($A449)=0,"",IF(Z449="3E","3E",IF(Z449="","I",LOOKUP(Z449/AB$2,{0,0.4,0.45,0.5,0.55,0.6,0.65,0.7,0.75,0.8,1},{"F","D","C","C+","B-","B","B+","A-","A","A+"}))))</f>
        <v/>
      </c>
      <c r="AB449" s="1" t="str">
        <f>IF(COUNT($A449)=0,"",IF(Z449="","--",IF(Z449="3E","3E",LOOKUP(Z449/AB$2,{0,0.4,0.45,0.5,0.55,0.6,0.65,0.7,0.75,0.8,1},{0,2,2.25,2.5,2.75,3,3.25,3.5,3.75,4}))))</f>
        <v/>
      </c>
      <c r="AC449" s="2" t="str">
        <f>IF(COUNT($A449)=0,"",IF($A449&lt;&gt;DRAFT!$B451,"ERR",IF(DRAFT!CF451&gt;0,DRAFT!CF451,"")))</f>
        <v/>
      </c>
      <c r="AD449" s="2" t="str">
        <f>IF(COUNT($A449)=0,"",IF(AC449="3E","3E",IF(AC449="","I",LOOKUP(AC449/AE$2,{0,0.4,0.45,0.5,0.55,0.6,0.65,0.7,0.75,0.8,1},{"F","D","C","C+","B-","B","B+","A-","A","A+"}))))</f>
        <v/>
      </c>
      <c r="AE449" s="1" t="str">
        <f>IF(COUNT($A449)=0,"",IF(AC449="","--",IF(AC449="3E","3E",LOOKUP(AC449/AE$2,{0,0.4,0.45,0.5,0.55,0.6,0.65,0.7,0.75,0.8,1},{0,2,2.25,2.5,2.75,3,3.25,3.5,3.75,4}))))</f>
        <v/>
      </c>
      <c r="AF449" s="2" t="str">
        <f>IF(COUNT($A449)=0,"",IF($A449&lt;&gt;DRAFT!$B451,"ERR",IF(DRAFT!CI451&gt;0,DRAFT!CK451,"")))</f>
        <v/>
      </c>
      <c r="AG449" s="2" t="str">
        <f>IF(COUNT($A449)=0,"",IF(AF449="3E","3E",IF(AF449="","I",LOOKUP(AF449/AH$2,{0,0.4,0.45,0.5,0.55,0.6,0.65,0.7,0.75,0.8,1},{"F","D","C","C+","B-","B","B+","A-","A","A+"}))))</f>
        <v/>
      </c>
      <c r="AH449" s="1" t="str">
        <f>IF(COUNT($A449)=0,"",IF(AF449="","--",IF(AF449="3E","3E",LOOKUP(AF449/AH$2,{0,0.4,0.45,0.5,0.55,0.6,0.65,0.7,0.75,0.8,1},{0,2,2.25,2.5,2.75,3,3.25,3.5,3.75,4}))))</f>
        <v/>
      </c>
      <c r="AI449" s="2" t="str">
        <f>IF($A449&lt;&gt;DRAFT!$B451,"ERR",IF(OR(COUNT($A449)=0,COUNT(DRAFT!CL451:CN451,DRAFT!CP451:CR451)=0),"",CEILING(SUM(DRAFT!CO451,DRAFT!CS451,DRAFT!CT451),1)))</f>
        <v/>
      </c>
      <c r="AJ449" s="2" t="str">
        <f>IF(COUNT($A449)=0,"",IF(AI449="3E","3E",IF(AI449="","I",LOOKUP(AI449/AK$2,{0,0.4,0.45,0.5,0.55,0.6,0.65,0.7,0.75,0.8,1},{"F","D","C","C+","B-","B","B+","A-","A","A+"}))))</f>
        <v/>
      </c>
      <c r="AK449" s="1" t="str">
        <f>IF(COUNT($A449)=0,"",IF(AI449="","--",IF(AI449="3E","3E",LOOKUP(AI449/AK$2,{0,0.4,0.45,0.5,0.55,0.6,0.65,0.7,0.75,0.8,1},{0,2,2.25,2.5,2.75,3,3.25,3.5,3.75,4}))))</f>
        <v/>
      </c>
      <c r="AL449" s="4" t="str">
        <f>IF(OR(COUNT($A449)=0,COUNT(B449:AK449)=0),"",IF(COUNTIF(B449:AK449,"3E")&gt;0,"3E",IF(DRAFT!$A451="R",TRUNC(SUMPRODUCT(RGP,RCP)/TCP,3),TRUNC((SUMPRODUCT(--(IMDGP&gt;0)*IMDGP,IMCP)+CEILING(DRAFT!$DB451*42,0.25))/TCP,3))))</f>
        <v/>
      </c>
      <c r="AM449" s="2" t="str">
        <f>IF(OR(COUNT($A449)=0,COUNT(B449:AK449)=0),"",IF(COUNTIF(B449:AK449,"3E")&gt;0,"3E",IF(DRAFT!$A451="R",SUMPRODUCT(--(RGP&gt;=2),RCP),SUMPRODUCT(--(IMDGP&gt;0),--(IMGP=0),IMCP)+DRAFT!$DC451)))</f>
        <v/>
      </c>
      <c r="AN449" s="67" t="str">
        <f>IF(AL449="3E","3E",IF(COUNT($A449)=0,"",IF(COUNT(AI449)=0,"--",ROUND(((CEILING(DRAFT!$CV451*38,0.25)+CEILING(DRAFT!$CX451*38,0.25)+CEILING(DRAFT!$CZ451*42,0.25)+CEILING($AL449*42,0.25))/160),2))))</f>
        <v/>
      </c>
      <c r="AO449" s="2" t="str">
        <f>IF(AN449="3E","3E",IF(COUNT($A449)=0,"",IF(COUNT(AN449)=0,"I",LOOKUP(AN449,{0,2,2.25,2.5,2.75,3,3.25,3.5,3.75,4},{"F","D","C","C+","B-","B","B+","A-","A","A+"}))))</f>
        <v/>
      </c>
      <c r="AP449" s="2" t="str">
        <f>IF(AN449="3E","3E",IF(OR(COUNT(A449)=0,COUNT(AN449)=0),"",DRAFT!CW451+DRAFT!CY451+DRAFT!DA451+N(TABULATION!AM449)))</f>
        <v/>
      </c>
      <c r="AQ449" s="2" t="str">
        <f>IF(OR(COUNT($A449)=0,COUNT(B449:AK449)=0),"",IF(COUNTIF(B449:AM449,"3E")&gt;0,"3E",IF(AND(DRAFT!$A451="IM",OR($AL449&gt;DRAFT!$DB451,$AM449&gt;DRAFT!$DC451)),"IMPROVED",IF(AND(DRAFT!$A451="IM",$AL449&lt;=DRAFT!$DB451,$AM449&lt;=DRAFT!$DC451),"NOT IMPROVED",IF(AND(DRAFT!CU451="S",AH449&gt;=2,AK449&gt;=2,AN449&gt;=2.5,AP449&gt;=144),"PASS","FAIL")))))</f>
        <v/>
      </c>
      <c r="AR449" s="2" t="str">
        <f t="shared" si="12"/>
        <v/>
      </c>
      <c r="AS449" s="2" t="str">
        <f t="shared" si="13"/>
        <v/>
      </c>
    </row>
    <row r="450" spans="1:45" ht="18.95" customHeight="1" x14ac:dyDescent="0.25">
      <c r="A450" s="3" t="str">
        <f>IF(DRAFT!$B452="","",DRAFT!$B452)</f>
        <v/>
      </c>
      <c r="B450" s="2" t="str">
        <f>IF(COUNT($A450)=0,"",IF($A450&lt;&gt;DRAFT!$B452,"ERR",IF(DRAFT!I452="3E","3E",IF(COUNT(DRAFT!E452,DRAFT!I452)&gt;0,DRAFT!J452,""))))</f>
        <v/>
      </c>
      <c r="C450" s="2" t="str">
        <f>IF(COUNT($A450)=0,"",IF(B450="3E","3E",IF(B450="","I",LOOKUP(B450/D$2,{0,0.4,0.45,0.5,0.55,0.6,0.65,0.7,0.75,0.8,1},{"F","D","C","C+","B-","B","B+","A-","A","A+"}))))</f>
        <v/>
      </c>
      <c r="D450" s="1" t="str">
        <f>IF(COUNT($A450)=0,"",IF(B450="","--",IF(B450="3E","3E",LOOKUP(B450/D$2,{0,0.4,0.45,0.5,0.55,0.6,0.65,0.7,0.75,0.8,1},{0,2,2.25,2.5,2.75,3,3.25,3.5,3.75,4}))))</f>
        <v/>
      </c>
      <c r="E450" s="2" t="str">
        <f>IF(COUNT($A450)=0,"",IF($A450&lt;&gt;DRAFT!$B452,"ERR",IF(DRAFT!R452="3E","3E",IF(COUNT(DRAFT!N452,DRAFT!R452)&gt;0,DRAFT!S452,""))))</f>
        <v/>
      </c>
      <c r="F450" s="2" t="str">
        <f>IF(COUNT($A450)=0,"",IF(E450="3E","3E",IF(E450="","I",LOOKUP(E450/G$2,{0,0.4,0.45,0.5,0.55,0.6,0.65,0.7,0.75,0.8,1},{"F","D","C","C+","B-","B","B+","A-","A","A+"}))))</f>
        <v/>
      </c>
      <c r="G450" s="1" t="str">
        <f>IF(COUNT($A450)=0,"",IF(E450="","--",IF(E450="3E","3E",LOOKUP(E450/G$2,{0,0.4,0.45,0.5,0.55,0.6,0.65,0.7,0.75,0.8,1},{0,2,2.25,2.5,2.75,3,3.25,3.5,3.75,4}))))</f>
        <v/>
      </c>
      <c r="H450" s="2" t="str">
        <f>IF(COUNT($A450)=0,"",IF($A450&lt;&gt;DRAFT!$B452,"ERR",IF(DRAFT!AA452="3E","3E",IF(COUNT(DRAFT!W452,DRAFT!AA452)&gt;0,DRAFT!AB452,""))))</f>
        <v/>
      </c>
      <c r="I450" s="2" t="str">
        <f>IF(COUNT($A450)=0,"",IF(H450="3E","3E",IF(H450="","I",LOOKUP(H450/J$2,{0,0.4,0.45,0.5,0.55,0.6,0.65,0.7,0.75,0.8,1},{"F","D","C","C+","B-","B","B+","A-","A","A+"}))))</f>
        <v/>
      </c>
      <c r="J450" s="1" t="str">
        <f>IF(COUNT($A450)=0,"",IF(H450="","--",IF(H450="3E","3E",LOOKUP(H450/J$2,{0,0.4,0.45,0.5,0.55,0.6,0.65,0.7,0.75,0.8,1},{0,2,2.25,2.5,2.75,3,3.25,3.5,3.75,4}))))</f>
        <v/>
      </c>
      <c r="K450" s="2" t="str">
        <f>IF(COUNT($A450)=0,"",IF($A450&lt;&gt;DRAFT!$B452,"ERR",IF(DRAFT!AJ452="3E","3E",IF(COUNT(DRAFT!AF452,DRAFT!AJ452)&gt;0,DRAFT!AK452,""))))</f>
        <v/>
      </c>
      <c r="L450" s="2" t="str">
        <f>IF(COUNT($A450)=0,"",IF(K450="3E","3E",IF(K450="","I",LOOKUP(K450/M$2,{0,0.4,0.45,0.5,0.55,0.6,0.65,0.7,0.75,0.8,1},{"F","D","C","C+","B-","B","B+","A-","A","A+"}))))</f>
        <v/>
      </c>
      <c r="M450" s="1" t="str">
        <f>IF(COUNT($A450)=0,"",IF(K450="","--",IF(K450="3E","3E",LOOKUP(K450/M$2,{0,0.4,0.45,0.5,0.55,0.6,0.65,0.7,0.75,0.8,1},{0,2,2.25,2.5,2.75,3,3.25,3.5,3.75,4}))))</f>
        <v/>
      </c>
      <c r="N450" s="2" t="str">
        <f>IF(COUNT($A450)=0,"",IF($A450&lt;&gt;DRAFT!$B452,"ERR",IF(DRAFT!AS452="3E","3E",IF(COUNT(DRAFT!AO452,DRAFT!AS452)&gt;0,DRAFT!AT452,""))))</f>
        <v/>
      </c>
      <c r="O450" s="2" t="str">
        <f>IF(COUNT($A450)=0,"",IF(N450="3E","3E",IF(N450="","I",LOOKUP(N450/P$2,{0,0.4,0.45,0.5,0.55,0.6,0.65,0.7,0.75,0.8,1},{"F","D","C","C+","B-","B","B+","A-","A","A+"}))))</f>
        <v/>
      </c>
      <c r="P450" s="1" t="str">
        <f>IF(COUNT($A450)=0,"",IF(N450="","--",IF(N450="3E","3E",LOOKUP(N450/P$2,{0,0.4,0.45,0.5,0.55,0.6,0.65,0.7,0.75,0.8,1},{0,2,2.25,2.5,2.75,3,3.25,3.5,3.75,4}))))</f>
        <v/>
      </c>
      <c r="Q450" s="2" t="str">
        <f>IF(COUNT($A450)=0,"",IF($A450&lt;&gt;DRAFT!$B452,"ERR",IF(DRAFT!BB452="3E","3E",IF(COUNT(DRAFT!AX452,DRAFT!BB452)&gt;0,DRAFT!BC452,""))))</f>
        <v/>
      </c>
      <c r="R450" s="2" t="str">
        <f>IF(COUNT($A450)=0,"",IF(Q450="3E","3E",IF(Q450="","I",LOOKUP(Q450/S$2,{0,0.4,0.45,0.5,0.55,0.6,0.65,0.7,0.75,0.8,1},{"F","D","C","C+","B-","B","B+","A-","A","A+"}))))</f>
        <v/>
      </c>
      <c r="S450" s="1" t="str">
        <f>IF(COUNT($A450)=0,"",IF(Q450="","--",IF(Q450="3E","3E",LOOKUP(Q450/S$2,{0,0.4,0.45,0.5,0.55,0.6,0.65,0.7,0.75,0.8,1},{0,2,2.25,2.5,2.75,3,3.25,3.5,3.75,4}))))</f>
        <v/>
      </c>
      <c r="T450" s="2" t="str">
        <f>IF(COUNT($A450)=0,"",IF($A450&lt;&gt;DRAFT!$B452,"ERR",IF(DRAFT!BK452="3E","3E",IF(COUNT(DRAFT!BG452,DRAFT!BK452)&gt;0,DRAFT!BL452,""))))</f>
        <v/>
      </c>
      <c r="U450" s="2" t="str">
        <f>IF(COUNT($A450)=0,"",IF(T450="3E","3E",IF(T450="","I",LOOKUP(T450/V$2,{0,0.4,0.45,0.5,0.55,0.6,0.65,0.7,0.75,0.8,1},{"F","D","C","C+","B-","B","B+","A-","A","A+"}))))</f>
        <v/>
      </c>
      <c r="V450" s="1" t="str">
        <f>IF(COUNT($A450)=0,"",IF(T450="","--",IF(T450="3E","3E",LOOKUP(T450/V$2,{0,0.4,0.45,0.5,0.55,0.6,0.65,0.7,0.75,0.8,1},{0,2,2.25,2.5,2.75,3,3.25,3.5,3.75,4}))))</f>
        <v/>
      </c>
      <c r="W450" s="2" t="str">
        <f>IF(COUNT($A450)=0,"",IF($A450&lt;&gt;DRAFT!$B452,"ERR",IF(DRAFT!BT452="3E","3E",IF(COUNT(DRAFT!BP452,DRAFT!BT452)&gt;0,DRAFT!BU452,""))))</f>
        <v/>
      </c>
      <c r="X450" s="2" t="str">
        <f>IF(COUNT($A450)=0,"",IF(W450="3E","3E",IF(W450="","I",LOOKUP(W450/Y$2,{0,0.4,0.45,0.5,0.55,0.6,0.65,0.7,0.75,0.8,1},{"F","D","C","C+","B-","B","B+","A-","A","A+"}))))</f>
        <v/>
      </c>
      <c r="Y450" s="1" t="str">
        <f>IF(COUNT($A450)=0,"",IF(W450="","--",IF(W450="3E","3E",LOOKUP(W450/Y$2,{0,0.4,0.45,0.5,0.55,0.6,0.65,0.7,0.75,0.8,1},{0,2,2.25,2.5,2.75,3,3.25,3.5,3.75,4}))))</f>
        <v/>
      </c>
      <c r="Z450" s="2" t="str">
        <f>IF(COUNT($A450)=0,"",IF($A450&lt;&gt;DRAFT!$B452,"ERR",IF(DRAFT!CC452="3E","3E",IF(COUNT(DRAFT!BY452,DRAFT!CC452)&gt;0,DRAFT!CD452,""))))</f>
        <v/>
      </c>
      <c r="AA450" s="2" t="str">
        <f>IF(COUNT($A450)=0,"",IF(Z450="3E","3E",IF(Z450="","I",LOOKUP(Z450/AB$2,{0,0.4,0.45,0.5,0.55,0.6,0.65,0.7,0.75,0.8,1},{"F","D","C","C+","B-","B","B+","A-","A","A+"}))))</f>
        <v/>
      </c>
      <c r="AB450" s="1" t="str">
        <f>IF(COUNT($A450)=0,"",IF(Z450="","--",IF(Z450="3E","3E",LOOKUP(Z450/AB$2,{0,0.4,0.45,0.5,0.55,0.6,0.65,0.7,0.75,0.8,1},{0,2,2.25,2.5,2.75,3,3.25,3.5,3.75,4}))))</f>
        <v/>
      </c>
      <c r="AC450" s="2" t="str">
        <f>IF(COUNT($A450)=0,"",IF($A450&lt;&gt;DRAFT!$B452,"ERR",IF(DRAFT!CF452&gt;0,DRAFT!CF452,"")))</f>
        <v/>
      </c>
      <c r="AD450" s="2" t="str">
        <f>IF(COUNT($A450)=0,"",IF(AC450="3E","3E",IF(AC450="","I",LOOKUP(AC450/AE$2,{0,0.4,0.45,0.5,0.55,0.6,0.65,0.7,0.75,0.8,1},{"F","D","C","C+","B-","B","B+","A-","A","A+"}))))</f>
        <v/>
      </c>
      <c r="AE450" s="1" t="str">
        <f>IF(COUNT($A450)=0,"",IF(AC450="","--",IF(AC450="3E","3E",LOOKUP(AC450/AE$2,{0,0.4,0.45,0.5,0.55,0.6,0.65,0.7,0.75,0.8,1},{0,2,2.25,2.5,2.75,3,3.25,3.5,3.75,4}))))</f>
        <v/>
      </c>
      <c r="AF450" s="2" t="str">
        <f>IF(COUNT($A450)=0,"",IF($A450&lt;&gt;DRAFT!$B452,"ERR",IF(DRAFT!CI452&gt;0,DRAFT!CK452,"")))</f>
        <v/>
      </c>
      <c r="AG450" s="2" t="str">
        <f>IF(COUNT($A450)=0,"",IF(AF450="3E","3E",IF(AF450="","I",LOOKUP(AF450/AH$2,{0,0.4,0.45,0.5,0.55,0.6,0.65,0.7,0.75,0.8,1},{"F","D","C","C+","B-","B","B+","A-","A","A+"}))))</f>
        <v/>
      </c>
      <c r="AH450" s="1" t="str">
        <f>IF(COUNT($A450)=0,"",IF(AF450="","--",IF(AF450="3E","3E",LOOKUP(AF450/AH$2,{0,0.4,0.45,0.5,0.55,0.6,0.65,0.7,0.75,0.8,1},{0,2,2.25,2.5,2.75,3,3.25,3.5,3.75,4}))))</f>
        <v/>
      </c>
      <c r="AI450" s="2" t="str">
        <f>IF($A450&lt;&gt;DRAFT!$B452,"ERR",IF(OR(COUNT($A450)=0,COUNT(DRAFT!CL452:CN452,DRAFT!CP452:CR452)=0),"",CEILING(SUM(DRAFT!CO452,DRAFT!CS452,DRAFT!CT452),1)))</f>
        <v/>
      </c>
      <c r="AJ450" s="2" t="str">
        <f>IF(COUNT($A450)=0,"",IF(AI450="3E","3E",IF(AI450="","I",LOOKUP(AI450/AK$2,{0,0.4,0.45,0.5,0.55,0.6,0.65,0.7,0.75,0.8,1},{"F","D","C","C+","B-","B","B+","A-","A","A+"}))))</f>
        <v/>
      </c>
      <c r="AK450" s="1" t="str">
        <f>IF(COUNT($A450)=0,"",IF(AI450="","--",IF(AI450="3E","3E",LOOKUP(AI450/AK$2,{0,0.4,0.45,0.5,0.55,0.6,0.65,0.7,0.75,0.8,1},{0,2,2.25,2.5,2.75,3,3.25,3.5,3.75,4}))))</f>
        <v/>
      </c>
      <c r="AL450" s="4" t="str">
        <f>IF(OR(COUNT($A450)=0,COUNT(B450:AK450)=0),"",IF(COUNTIF(B450:AK450,"3E")&gt;0,"3E",IF(DRAFT!$A452="R",TRUNC(SUMPRODUCT(RGP,RCP)/TCP,3),TRUNC((SUMPRODUCT(--(IMDGP&gt;0)*IMDGP,IMCP)+CEILING(DRAFT!$DB452*42,0.25))/TCP,3))))</f>
        <v/>
      </c>
      <c r="AM450" s="2" t="str">
        <f>IF(OR(COUNT($A450)=0,COUNT(B450:AK450)=0),"",IF(COUNTIF(B450:AK450,"3E")&gt;0,"3E",IF(DRAFT!$A452="R",SUMPRODUCT(--(RGP&gt;=2),RCP),SUMPRODUCT(--(IMDGP&gt;0),--(IMGP=0),IMCP)+DRAFT!$DC452)))</f>
        <v/>
      </c>
      <c r="AN450" s="67" t="str">
        <f>IF(AL450="3E","3E",IF(COUNT($A450)=0,"",IF(COUNT(AI450)=0,"--",ROUND(((CEILING(DRAFT!$CV452*38,0.25)+CEILING(DRAFT!$CX452*38,0.25)+CEILING(DRAFT!$CZ452*42,0.25)+CEILING($AL450*42,0.25))/160),2))))</f>
        <v/>
      </c>
      <c r="AO450" s="2" t="str">
        <f>IF(AN450="3E","3E",IF(COUNT($A450)=0,"",IF(COUNT(AN450)=0,"I",LOOKUP(AN450,{0,2,2.25,2.5,2.75,3,3.25,3.5,3.75,4},{"F","D","C","C+","B-","B","B+","A-","A","A+"}))))</f>
        <v/>
      </c>
      <c r="AP450" s="2" t="str">
        <f>IF(AN450="3E","3E",IF(OR(COUNT(A450)=0,COUNT(AN450)=0),"",DRAFT!CW452+DRAFT!CY452+DRAFT!DA452+N(TABULATION!AM450)))</f>
        <v/>
      </c>
      <c r="AQ450" s="2" t="str">
        <f>IF(OR(COUNT($A450)=0,COUNT(B450:AK450)=0),"",IF(COUNTIF(B450:AM450,"3E")&gt;0,"3E",IF(AND(DRAFT!$A452="IM",OR($AL450&gt;DRAFT!$DB452,$AM450&gt;DRAFT!$DC452)),"IMPROVED",IF(AND(DRAFT!$A452="IM",$AL450&lt;=DRAFT!$DB452,$AM450&lt;=DRAFT!$DC452),"NOT IMPROVED",IF(AND(DRAFT!CU452="S",AH450&gt;=2,AK450&gt;=2,AN450&gt;=2.5,AP450&gt;=144),"PASS","FAIL")))))</f>
        <v/>
      </c>
      <c r="AR450" s="2" t="str">
        <f t="shared" si="12"/>
        <v/>
      </c>
      <c r="AS450" s="2" t="str">
        <f t="shared" si="13"/>
        <v/>
      </c>
    </row>
    <row r="451" spans="1:45" ht="18.95" customHeight="1" x14ac:dyDescent="0.25">
      <c r="A451" s="3" t="str">
        <f>IF(DRAFT!$B453="","",DRAFT!$B453)</f>
        <v/>
      </c>
      <c r="B451" s="2" t="str">
        <f>IF(COUNT($A451)=0,"",IF($A451&lt;&gt;DRAFT!$B453,"ERR",IF(DRAFT!I453="3E","3E",IF(COUNT(DRAFT!E453,DRAFT!I453)&gt;0,DRAFT!J453,""))))</f>
        <v/>
      </c>
      <c r="C451" s="2" t="str">
        <f>IF(COUNT($A451)=0,"",IF(B451="3E","3E",IF(B451="","I",LOOKUP(B451/D$2,{0,0.4,0.45,0.5,0.55,0.6,0.65,0.7,0.75,0.8,1},{"F","D","C","C+","B-","B","B+","A-","A","A+"}))))</f>
        <v/>
      </c>
      <c r="D451" s="1" t="str">
        <f>IF(COUNT($A451)=0,"",IF(B451="","--",IF(B451="3E","3E",LOOKUP(B451/D$2,{0,0.4,0.45,0.5,0.55,0.6,0.65,0.7,0.75,0.8,1},{0,2,2.25,2.5,2.75,3,3.25,3.5,3.75,4}))))</f>
        <v/>
      </c>
      <c r="E451" s="2" t="str">
        <f>IF(COUNT($A451)=0,"",IF($A451&lt;&gt;DRAFT!$B453,"ERR",IF(DRAFT!R453="3E","3E",IF(COUNT(DRAFT!N453,DRAFT!R453)&gt;0,DRAFT!S453,""))))</f>
        <v/>
      </c>
      <c r="F451" s="2" t="str">
        <f>IF(COUNT($A451)=0,"",IF(E451="3E","3E",IF(E451="","I",LOOKUP(E451/G$2,{0,0.4,0.45,0.5,0.55,0.6,0.65,0.7,0.75,0.8,1},{"F","D","C","C+","B-","B","B+","A-","A","A+"}))))</f>
        <v/>
      </c>
      <c r="G451" s="1" t="str">
        <f>IF(COUNT($A451)=0,"",IF(E451="","--",IF(E451="3E","3E",LOOKUP(E451/G$2,{0,0.4,0.45,0.5,0.55,0.6,0.65,0.7,0.75,0.8,1},{0,2,2.25,2.5,2.75,3,3.25,3.5,3.75,4}))))</f>
        <v/>
      </c>
      <c r="H451" s="2" t="str">
        <f>IF(COUNT($A451)=0,"",IF($A451&lt;&gt;DRAFT!$B453,"ERR",IF(DRAFT!AA453="3E","3E",IF(COUNT(DRAFT!W453,DRAFT!AA453)&gt;0,DRAFT!AB453,""))))</f>
        <v/>
      </c>
      <c r="I451" s="2" t="str">
        <f>IF(COUNT($A451)=0,"",IF(H451="3E","3E",IF(H451="","I",LOOKUP(H451/J$2,{0,0.4,0.45,0.5,0.55,0.6,0.65,0.7,0.75,0.8,1},{"F","D","C","C+","B-","B","B+","A-","A","A+"}))))</f>
        <v/>
      </c>
      <c r="J451" s="1" t="str">
        <f>IF(COUNT($A451)=0,"",IF(H451="","--",IF(H451="3E","3E",LOOKUP(H451/J$2,{0,0.4,0.45,0.5,0.55,0.6,0.65,0.7,0.75,0.8,1},{0,2,2.25,2.5,2.75,3,3.25,3.5,3.75,4}))))</f>
        <v/>
      </c>
      <c r="K451" s="2" t="str">
        <f>IF(COUNT($A451)=0,"",IF($A451&lt;&gt;DRAFT!$B453,"ERR",IF(DRAFT!AJ453="3E","3E",IF(COUNT(DRAFT!AF453,DRAFT!AJ453)&gt;0,DRAFT!AK453,""))))</f>
        <v/>
      </c>
      <c r="L451" s="2" t="str">
        <f>IF(COUNT($A451)=0,"",IF(K451="3E","3E",IF(K451="","I",LOOKUP(K451/M$2,{0,0.4,0.45,0.5,0.55,0.6,0.65,0.7,0.75,0.8,1},{"F","D","C","C+","B-","B","B+","A-","A","A+"}))))</f>
        <v/>
      </c>
      <c r="M451" s="1" t="str">
        <f>IF(COUNT($A451)=0,"",IF(K451="","--",IF(K451="3E","3E",LOOKUP(K451/M$2,{0,0.4,0.45,0.5,0.55,0.6,0.65,0.7,0.75,0.8,1},{0,2,2.25,2.5,2.75,3,3.25,3.5,3.75,4}))))</f>
        <v/>
      </c>
      <c r="N451" s="2" t="str">
        <f>IF(COUNT($A451)=0,"",IF($A451&lt;&gt;DRAFT!$B453,"ERR",IF(DRAFT!AS453="3E","3E",IF(COUNT(DRAFT!AO453,DRAFT!AS453)&gt;0,DRAFT!AT453,""))))</f>
        <v/>
      </c>
      <c r="O451" s="2" t="str">
        <f>IF(COUNT($A451)=0,"",IF(N451="3E","3E",IF(N451="","I",LOOKUP(N451/P$2,{0,0.4,0.45,0.5,0.55,0.6,0.65,0.7,0.75,0.8,1},{"F","D","C","C+","B-","B","B+","A-","A","A+"}))))</f>
        <v/>
      </c>
      <c r="P451" s="1" t="str">
        <f>IF(COUNT($A451)=0,"",IF(N451="","--",IF(N451="3E","3E",LOOKUP(N451/P$2,{0,0.4,0.45,0.5,0.55,0.6,0.65,0.7,0.75,0.8,1},{0,2,2.25,2.5,2.75,3,3.25,3.5,3.75,4}))))</f>
        <v/>
      </c>
      <c r="Q451" s="2" t="str">
        <f>IF(COUNT($A451)=0,"",IF($A451&lt;&gt;DRAFT!$B453,"ERR",IF(DRAFT!BB453="3E","3E",IF(COUNT(DRAFT!AX453,DRAFT!BB453)&gt;0,DRAFT!BC453,""))))</f>
        <v/>
      </c>
      <c r="R451" s="2" t="str">
        <f>IF(COUNT($A451)=0,"",IF(Q451="3E","3E",IF(Q451="","I",LOOKUP(Q451/S$2,{0,0.4,0.45,0.5,0.55,0.6,0.65,0.7,0.75,0.8,1},{"F","D","C","C+","B-","B","B+","A-","A","A+"}))))</f>
        <v/>
      </c>
      <c r="S451" s="1" t="str">
        <f>IF(COUNT($A451)=0,"",IF(Q451="","--",IF(Q451="3E","3E",LOOKUP(Q451/S$2,{0,0.4,0.45,0.5,0.55,0.6,0.65,0.7,0.75,0.8,1},{0,2,2.25,2.5,2.75,3,3.25,3.5,3.75,4}))))</f>
        <v/>
      </c>
      <c r="T451" s="2" t="str">
        <f>IF(COUNT($A451)=0,"",IF($A451&lt;&gt;DRAFT!$B453,"ERR",IF(DRAFT!BK453="3E","3E",IF(COUNT(DRAFT!BG453,DRAFT!BK453)&gt;0,DRAFT!BL453,""))))</f>
        <v/>
      </c>
      <c r="U451" s="2" t="str">
        <f>IF(COUNT($A451)=0,"",IF(T451="3E","3E",IF(T451="","I",LOOKUP(T451/V$2,{0,0.4,0.45,0.5,0.55,0.6,0.65,0.7,0.75,0.8,1},{"F","D","C","C+","B-","B","B+","A-","A","A+"}))))</f>
        <v/>
      </c>
      <c r="V451" s="1" t="str">
        <f>IF(COUNT($A451)=0,"",IF(T451="","--",IF(T451="3E","3E",LOOKUP(T451/V$2,{0,0.4,0.45,0.5,0.55,0.6,0.65,0.7,0.75,0.8,1},{0,2,2.25,2.5,2.75,3,3.25,3.5,3.75,4}))))</f>
        <v/>
      </c>
      <c r="W451" s="2" t="str">
        <f>IF(COUNT($A451)=0,"",IF($A451&lt;&gt;DRAFT!$B453,"ERR",IF(DRAFT!BT453="3E","3E",IF(COUNT(DRAFT!BP453,DRAFT!BT453)&gt;0,DRAFT!BU453,""))))</f>
        <v/>
      </c>
      <c r="X451" s="2" t="str">
        <f>IF(COUNT($A451)=0,"",IF(W451="3E","3E",IF(W451="","I",LOOKUP(W451/Y$2,{0,0.4,0.45,0.5,0.55,0.6,0.65,0.7,0.75,0.8,1},{"F","D","C","C+","B-","B","B+","A-","A","A+"}))))</f>
        <v/>
      </c>
      <c r="Y451" s="1" t="str">
        <f>IF(COUNT($A451)=0,"",IF(W451="","--",IF(W451="3E","3E",LOOKUP(W451/Y$2,{0,0.4,0.45,0.5,0.55,0.6,0.65,0.7,0.75,0.8,1},{0,2,2.25,2.5,2.75,3,3.25,3.5,3.75,4}))))</f>
        <v/>
      </c>
      <c r="Z451" s="2" t="str">
        <f>IF(COUNT($A451)=0,"",IF($A451&lt;&gt;DRAFT!$B453,"ERR",IF(DRAFT!CC453="3E","3E",IF(COUNT(DRAFT!BY453,DRAFT!CC453)&gt;0,DRAFT!CD453,""))))</f>
        <v/>
      </c>
      <c r="AA451" s="2" t="str">
        <f>IF(COUNT($A451)=0,"",IF(Z451="3E","3E",IF(Z451="","I",LOOKUP(Z451/AB$2,{0,0.4,0.45,0.5,0.55,0.6,0.65,0.7,0.75,0.8,1},{"F","D","C","C+","B-","B","B+","A-","A","A+"}))))</f>
        <v/>
      </c>
      <c r="AB451" s="1" t="str">
        <f>IF(COUNT($A451)=0,"",IF(Z451="","--",IF(Z451="3E","3E",LOOKUP(Z451/AB$2,{0,0.4,0.45,0.5,0.55,0.6,0.65,0.7,0.75,0.8,1},{0,2,2.25,2.5,2.75,3,3.25,3.5,3.75,4}))))</f>
        <v/>
      </c>
      <c r="AC451" s="2" t="str">
        <f>IF(COUNT($A451)=0,"",IF($A451&lt;&gt;DRAFT!$B453,"ERR",IF(DRAFT!CF453&gt;0,DRAFT!CF453,"")))</f>
        <v/>
      </c>
      <c r="AD451" s="2" t="str">
        <f>IF(COUNT($A451)=0,"",IF(AC451="3E","3E",IF(AC451="","I",LOOKUP(AC451/AE$2,{0,0.4,0.45,0.5,0.55,0.6,0.65,0.7,0.75,0.8,1},{"F","D","C","C+","B-","B","B+","A-","A","A+"}))))</f>
        <v/>
      </c>
      <c r="AE451" s="1" t="str">
        <f>IF(COUNT($A451)=0,"",IF(AC451="","--",IF(AC451="3E","3E",LOOKUP(AC451/AE$2,{0,0.4,0.45,0.5,0.55,0.6,0.65,0.7,0.75,0.8,1},{0,2,2.25,2.5,2.75,3,3.25,3.5,3.75,4}))))</f>
        <v/>
      </c>
      <c r="AF451" s="2" t="str">
        <f>IF(COUNT($A451)=0,"",IF($A451&lt;&gt;DRAFT!$B453,"ERR",IF(DRAFT!CI453&gt;0,DRAFT!CK453,"")))</f>
        <v/>
      </c>
      <c r="AG451" s="2" t="str">
        <f>IF(COUNT($A451)=0,"",IF(AF451="3E","3E",IF(AF451="","I",LOOKUP(AF451/AH$2,{0,0.4,0.45,0.5,0.55,0.6,0.65,0.7,0.75,0.8,1},{"F","D","C","C+","B-","B","B+","A-","A","A+"}))))</f>
        <v/>
      </c>
      <c r="AH451" s="1" t="str">
        <f>IF(COUNT($A451)=0,"",IF(AF451="","--",IF(AF451="3E","3E",LOOKUP(AF451/AH$2,{0,0.4,0.45,0.5,0.55,0.6,0.65,0.7,0.75,0.8,1},{0,2,2.25,2.5,2.75,3,3.25,3.5,3.75,4}))))</f>
        <v/>
      </c>
      <c r="AI451" s="2" t="str">
        <f>IF($A451&lt;&gt;DRAFT!$B453,"ERR",IF(OR(COUNT($A451)=0,COUNT(DRAFT!CL453:CN453,DRAFT!CP453:CR453)=0),"",CEILING(SUM(DRAFT!CO453,DRAFT!CS453,DRAFT!CT453),1)))</f>
        <v/>
      </c>
      <c r="AJ451" s="2" t="str">
        <f>IF(COUNT($A451)=0,"",IF(AI451="3E","3E",IF(AI451="","I",LOOKUP(AI451/AK$2,{0,0.4,0.45,0.5,0.55,0.6,0.65,0.7,0.75,0.8,1},{"F","D","C","C+","B-","B","B+","A-","A","A+"}))))</f>
        <v/>
      </c>
      <c r="AK451" s="1" t="str">
        <f>IF(COUNT($A451)=0,"",IF(AI451="","--",IF(AI451="3E","3E",LOOKUP(AI451/AK$2,{0,0.4,0.45,0.5,0.55,0.6,0.65,0.7,0.75,0.8,1},{0,2,2.25,2.5,2.75,3,3.25,3.5,3.75,4}))))</f>
        <v/>
      </c>
      <c r="AL451" s="4" t="str">
        <f>IF(OR(COUNT($A451)=0,COUNT(B451:AK451)=0),"",IF(COUNTIF(B451:AK451,"3E")&gt;0,"3E",IF(DRAFT!$A453="R",TRUNC(SUMPRODUCT(RGP,RCP)/TCP,3),TRUNC((SUMPRODUCT(--(IMDGP&gt;0)*IMDGP,IMCP)+CEILING(DRAFT!$DB453*42,0.25))/TCP,3))))</f>
        <v/>
      </c>
      <c r="AM451" s="2" t="str">
        <f>IF(OR(COUNT($A451)=0,COUNT(B451:AK451)=0),"",IF(COUNTIF(B451:AK451,"3E")&gt;0,"3E",IF(DRAFT!$A453="R",SUMPRODUCT(--(RGP&gt;=2),RCP),SUMPRODUCT(--(IMDGP&gt;0),--(IMGP=0),IMCP)+DRAFT!$DC453)))</f>
        <v/>
      </c>
      <c r="AN451" s="67" t="str">
        <f>IF(AL451="3E","3E",IF(COUNT($A451)=0,"",IF(COUNT(AI451)=0,"--",ROUND(((CEILING(DRAFT!$CV453*38,0.25)+CEILING(DRAFT!$CX453*38,0.25)+CEILING(DRAFT!$CZ453*42,0.25)+CEILING($AL451*42,0.25))/160),2))))</f>
        <v/>
      </c>
      <c r="AO451" s="2" t="str">
        <f>IF(AN451="3E","3E",IF(COUNT($A451)=0,"",IF(COUNT(AN451)=0,"I",LOOKUP(AN451,{0,2,2.25,2.5,2.75,3,3.25,3.5,3.75,4},{"F","D","C","C+","B-","B","B+","A-","A","A+"}))))</f>
        <v/>
      </c>
      <c r="AP451" s="2" t="str">
        <f>IF(AN451="3E","3E",IF(OR(COUNT(A451)=0,COUNT(AN451)=0),"",DRAFT!CW453+DRAFT!CY453+DRAFT!DA453+N(TABULATION!AM451)))</f>
        <v/>
      </c>
      <c r="AQ451" s="2" t="str">
        <f>IF(OR(COUNT($A451)=0,COUNT(B451:AK451)=0),"",IF(COUNTIF(B451:AM451,"3E")&gt;0,"3E",IF(AND(DRAFT!$A453="IM",OR($AL451&gt;DRAFT!$DB453,$AM451&gt;DRAFT!$DC453)),"IMPROVED",IF(AND(DRAFT!$A453="IM",$AL451&lt;=DRAFT!$DB453,$AM451&lt;=DRAFT!$DC453),"NOT IMPROVED",IF(AND(DRAFT!CU453="S",AH451&gt;=2,AK451&gt;=2,AN451&gt;=2.5,AP451&gt;=144),"PASS","FAIL")))))</f>
        <v/>
      </c>
      <c r="AR451" s="2" t="str">
        <f t="shared" si="12"/>
        <v/>
      </c>
      <c r="AS451" s="2" t="str">
        <f t="shared" si="13"/>
        <v/>
      </c>
    </row>
    <row r="452" spans="1:45" ht="18.95" customHeight="1" x14ac:dyDescent="0.25">
      <c r="A452" s="3" t="str">
        <f>IF(DRAFT!$B454="","",DRAFT!$B454)</f>
        <v/>
      </c>
      <c r="B452" s="2" t="str">
        <f>IF(COUNT($A452)=0,"",IF($A452&lt;&gt;DRAFT!$B454,"ERR",IF(DRAFT!I454="3E","3E",IF(COUNT(DRAFT!E454,DRAFT!I454)&gt;0,DRAFT!J454,""))))</f>
        <v/>
      </c>
      <c r="C452" s="2" t="str">
        <f>IF(COUNT($A452)=0,"",IF(B452="3E","3E",IF(B452="","I",LOOKUP(B452/D$2,{0,0.4,0.45,0.5,0.55,0.6,0.65,0.7,0.75,0.8,1},{"F","D","C","C+","B-","B","B+","A-","A","A+"}))))</f>
        <v/>
      </c>
      <c r="D452" s="1" t="str">
        <f>IF(COUNT($A452)=0,"",IF(B452="","--",IF(B452="3E","3E",LOOKUP(B452/D$2,{0,0.4,0.45,0.5,0.55,0.6,0.65,0.7,0.75,0.8,1},{0,2,2.25,2.5,2.75,3,3.25,3.5,3.75,4}))))</f>
        <v/>
      </c>
      <c r="E452" s="2" t="str">
        <f>IF(COUNT($A452)=0,"",IF($A452&lt;&gt;DRAFT!$B454,"ERR",IF(DRAFT!R454="3E","3E",IF(COUNT(DRAFT!N454,DRAFT!R454)&gt;0,DRAFT!S454,""))))</f>
        <v/>
      </c>
      <c r="F452" s="2" t="str">
        <f>IF(COUNT($A452)=0,"",IF(E452="3E","3E",IF(E452="","I",LOOKUP(E452/G$2,{0,0.4,0.45,0.5,0.55,0.6,0.65,0.7,0.75,0.8,1},{"F","D","C","C+","B-","B","B+","A-","A","A+"}))))</f>
        <v/>
      </c>
      <c r="G452" s="1" t="str">
        <f>IF(COUNT($A452)=0,"",IF(E452="","--",IF(E452="3E","3E",LOOKUP(E452/G$2,{0,0.4,0.45,0.5,0.55,0.6,0.65,0.7,0.75,0.8,1},{0,2,2.25,2.5,2.75,3,3.25,3.5,3.75,4}))))</f>
        <v/>
      </c>
      <c r="H452" s="2" t="str">
        <f>IF(COUNT($A452)=0,"",IF($A452&lt;&gt;DRAFT!$B454,"ERR",IF(DRAFT!AA454="3E","3E",IF(COUNT(DRAFT!W454,DRAFT!AA454)&gt;0,DRAFT!AB454,""))))</f>
        <v/>
      </c>
      <c r="I452" s="2" t="str">
        <f>IF(COUNT($A452)=0,"",IF(H452="3E","3E",IF(H452="","I",LOOKUP(H452/J$2,{0,0.4,0.45,0.5,0.55,0.6,0.65,0.7,0.75,0.8,1},{"F","D","C","C+","B-","B","B+","A-","A","A+"}))))</f>
        <v/>
      </c>
      <c r="J452" s="1" t="str">
        <f>IF(COUNT($A452)=0,"",IF(H452="","--",IF(H452="3E","3E",LOOKUP(H452/J$2,{0,0.4,0.45,0.5,0.55,0.6,0.65,0.7,0.75,0.8,1},{0,2,2.25,2.5,2.75,3,3.25,3.5,3.75,4}))))</f>
        <v/>
      </c>
      <c r="K452" s="2" t="str">
        <f>IF(COUNT($A452)=0,"",IF($A452&lt;&gt;DRAFT!$B454,"ERR",IF(DRAFT!AJ454="3E","3E",IF(COUNT(DRAFT!AF454,DRAFT!AJ454)&gt;0,DRAFT!AK454,""))))</f>
        <v/>
      </c>
      <c r="L452" s="2" t="str">
        <f>IF(COUNT($A452)=0,"",IF(K452="3E","3E",IF(K452="","I",LOOKUP(K452/M$2,{0,0.4,0.45,0.5,0.55,0.6,0.65,0.7,0.75,0.8,1},{"F","D","C","C+","B-","B","B+","A-","A","A+"}))))</f>
        <v/>
      </c>
      <c r="M452" s="1" t="str">
        <f>IF(COUNT($A452)=0,"",IF(K452="","--",IF(K452="3E","3E",LOOKUP(K452/M$2,{0,0.4,0.45,0.5,0.55,0.6,0.65,0.7,0.75,0.8,1},{0,2,2.25,2.5,2.75,3,3.25,3.5,3.75,4}))))</f>
        <v/>
      </c>
      <c r="N452" s="2" t="str">
        <f>IF(COUNT($A452)=0,"",IF($A452&lt;&gt;DRAFT!$B454,"ERR",IF(DRAFT!AS454="3E","3E",IF(COUNT(DRAFT!AO454,DRAFT!AS454)&gt;0,DRAFT!AT454,""))))</f>
        <v/>
      </c>
      <c r="O452" s="2" t="str">
        <f>IF(COUNT($A452)=0,"",IF(N452="3E","3E",IF(N452="","I",LOOKUP(N452/P$2,{0,0.4,0.45,0.5,0.55,0.6,0.65,0.7,0.75,0.8,1},{"F","D","C","C+","B-","B","B+","A-","A","A+"}))))</f>
        <v/>
      </c>
      <c r="P452" s="1" t="str">
        <f>IF(COUNT($A452)=0,"",IF(N452="","--",IF(N452="3E","3E",LOOKUP(N452/P$2,{0,0.4,0.45,0.5,0.55,0.6,0.65,0.7,0.75,0.8,1},{0,2,2.25,2.5,2.75,3,3.25,3.5,3.75,4}))))</f>
        <v/>
      </c>
      <c r="Q452" s="2" t="str">
        <f>IF(COUNT($A452)=0,"",IF($A452&lt;&gt;DRAFT!$B454,"ERR",IF(DRAFT!BB454="3E","3E",IF(COUNT(DRAFT!AX454,DRAFT!BB454)&gt;0,DRAFT!BC454,""))))</f>
        <v/>
      </c>
      <c r="R452" s="2" t="str">
        <f>IF(COUNT($A452)=0,"",IF(Q452="3E","3E",IF(Q452="","I",LOOKUP(Q452/S$2,{0,0.4,0.45,0.5,0.55,0.6,0.65,0.7,0.75,0.8,1},{"F","D","C","C+","B-","B","B+","A-","A","A+"}))))</f>
        <v/>
      </c>
      <c r="S452" s="1" t="str">
        <f>IF(COUNT($A452)=0,"",IF(Q452="","--",IF(Q452="3E","3E",LOOKUP(Q452/S$2,{0,0.4,0.45,0.5,0.55,0.6,0.65,0.7,0.75,0.8,1},{0,2,2.25,2.5,2.75,3,3.25,3.5,3.75,4}))))</f>
        <v/>
      </c>
      <c r="T452" s="2" t="str">
        <f>IF(COUNT($A452)=0,"",IF($A452&lt;&gt;DRAFT!$B454,"ERR",IF(DRAFT!BK454="3E","3E",IF(COUNT(DRAFT!BG454,DRAFT!BK454)&gt;0,DRAFT!BL454,""))))</f>
        <v/>
      </c>
      <c r="U452" s="2" t="str">
        <f>IF(COUNT($A452)=0,"",IF(T452="3E","3E",IF(T452="","I",LOOKUP(T452/V$2,{0,0.4,0.45,0.5,0.55,0.6,0.65,0.7,0.75,0.8,1},{"F","D","C","C+","B-","B","B+","A-","A","A+"}))))</f>
        <v/>
      </c>
      <c r="V452" s="1" t="str">
        <f>IF(COUNT($A452)=0,"",IF(T452="","--",IF(T452="3E","3E",LOOKUP(T452/V$2,{0,0.4,0.45,0.5,0.55,0.6,0.65,0.7,0.75,0.8,1},{0,2,2.25,2.5,2.75,3,3.25,3.5,3.75,4}))))</f>
        <v/>
      </c>
      <c r="W452" s="2" t="str">
        <f>IF(COUNT($A452)=0,"",IF($A452&lt;&gt;DRAFT!$B454,"ERR",IF(DRAFT!BT454="3E","3E",IF(COUNT(DRAFT!BP454,DRAFT!BT454)&gt;0,DRAFT!BU454,""))))</f>
        <v/>
      </c>
      <c r="X452" s="2" t="str">
        <f>IF(COUNT($A452)=0,"",IF(W452="3E","3E",IF(W452="","I",LOOKUP(W452/Y$2,{0,0.4,0.45,0.5,0.55,0.6,0.65,0.7,0.75,0.8,1},{"F","D","C","C+","B-","B","B+","A-","A","A+"}))))</f>
        <v/>
      </c>
      <c r="Y452" s="1" t="str">
        <f>IF(COUNT($A452)=0,"",IF(W452="","--",IF(W452="3E","3E",LOOKUP(W452/Y$2,{0,0.4,0.45,0.5,0.55,0.6,0.65,0.7,0.75,0.8,1},{0,2,2.25,2.5,2.75,3,3.25,3.5,3.75,4}))))</f>
        <v/>
      </c>
      <c r="Z452" s="2" t="str">
        <f>IF(COUNT($A452)=0,"",IF($A452&lt;&gt;DRAFT!$B454,"ERR",IF(DRAFT!CC454="3E","3E",IF(COUNT(DRAFT!BY454,DRAFT!CC454)&gt;0,DRAFT!CD454,""))))</f>
        <v/>
      </c>
      <c r="AA452" s="2" t="str">
        <f>IF(COUNT($A452)=0,"",IF(Z452="3E","3E",IF(Z452="","I",LOOKUP(Z452/AB$2,{0,0.4,0.45,0.5,0.55,0.6,0.65,0.7,0.75,0.8,1},{"F","D","C","C+","B-","B","B+","A-","A","A+"}))))</f>
        <v/>
      </c>
      <c r="AB452" s="1" t="str">
        <f>IF(COUNT($A452)=0,"",IF(Z452="","--",IF(Z452="3E","3E",LOOKUP(Z452/AB$2,{0,0.4,0.45,0.5,0.55,0.6,0.65,0.7,0.75,0.8,1},{0,2,2.25,2.5,2.75,3,3.25,3.5,3.75,4}))))</f>
        <v/>
      </c>
      <c r="AC452" s="2" t="str">
        <f>IF(COUNT($A452)=0,"",IF($A452&lt;&gt;DRAFT!$B454,"ERR",IF(DRAFT!CF454&gt;0,DRAFT!CF454,"")))</f>
        <v/>
      </c>
      <c r="AD452" s="2" t="str">
        <f>IF(COUNT($A452)=0,"",IF(AC452="3E","3E",IF(AC452="","I",LOOKUP(AC452/AE$2,{0,0.4,0.45,0.5,0.55,0.6,0.65,0.7,0.75,0.8,1},{"F","D","C","C+","B-","B","B+","A-","A","A+"}))))</f>
        <v/>
      </c>
      <c r="AE452" s="1" t="str">
        <f>IF(COUNT($A452)=0,"",IF(AC452="","--",IF(AC452="3E","3E",LOOKUP(AC452/AE$2,{0,0.4,0.45,0.5,0.55,0.6,0.65,0.7,0.75,0.8,1},{0,2,2.25,2.5,2.75,3,3.25,3.5,3.75,4}))))</f>
        <v/>
      </c>
      <c r="AF452" s="2" t="str">
        <f>IF(COUNT($A452)=0,"",IF($A452&lt;&gt;DRAFT!$B454,"ERR",IF(DRAFT!CI454&gt;0,DRAFT!CK454,"")))</f>
        <v/>
      </c>
      <c r="AG452" s="2" t="str">
        <f>IF(COUNT($A452)=0,"",IF(AF452="3E","3E",IF(AF452="","I",LOOKUP(AF452/AH$2,{0,0.4,0.45,0.5,0.55,0.6,0.65,0.7,0.75,0.8,1},{"F","D","C","C+","B-","B","B+","A-","A","A+"}))))</f>
        <v/>
      </c>
      <c r="AH452" s="1" t="str">
        <f>IF(COUNT($A452)=0,"",IF(AF452="","--",IF(AF452="3E","3E",LOOKUP(AF452/AH$2,{0,0.4,0.45,0.5,0.55,0.6,0.65,0.7,0.75,0.8,1},{0,2,2.25,2.5,2.75,3,3.25,3.5,3.75,4}))))</f>
        <v/>
      </c>
      <c r="AI452" s="2" t="str">
        <f>IF($A452&lt;&gt;DRAFT!$B454,"ERR",IF(OR(COUNT($A452)=0,COUNT(DRAFT!CL454:CN454,DRAFT!CP454:CR454)=0),"",CEILING(SUM(DRAFT!CO454,DRAFT!CS454,DRAFT!CT454),1)))</f>
        <v/>
      </c>
      <c r="AJ452" s="2" t="str">
        <f>IF(COUNT($A452)=0,"",IF(AI452="3E","3E",IF(AI452="","I",LOOKUP(AI452/AK$2,{0,0.4,0.45,0.5,0.55,0.6,0.65,0.7,0.75,0.8,1},{"F","D","C","C+","B-","B","B+","A-","A","A+"}))))</f>
        <v/>
      </c>
      <c r="AK452" s="1" t="str">
        <f>IF(COUNT($A452)=0,"",IF(AI452="","--",IF(AI452="3E","3E",LOOKUP(AI452/AK$2,{0,0.4,0.45,0.5,0.55,0.6,0.65,0.7,0.75,0.8,1},{0,2,2.25,2.5,2.75,3,3.25,3.5,3.75,4}))))</f>
        <v/>
      </c>
      <c r="AL452" s="4" t="str">
        <f>IF(OR(COUNT($A452)=0,COUNT(B452:AK452)=0),"",IF(COUNTIF(B452:AK452,"3E")&gt;0,"3E",IF(DRAFT!$A454="R",TRUNC(SUMPRODUCT(RGP,RCP)/TCP,3),TRUNC((SUMPRODUCT(--(IMDGP&gt;0)*IMDGP,IMCP)+CEILING(DRAFT!$DB454*42,0.25))/TCP,3))))</f>
        <v/>
      </c>
      <c r="AM452" s="2" t="str">
        <f>IF(OR(COUNT($A452)=0,COUNT(B452:AK452)=0),"",IF(COUNTIF(B452:AK452,"3E")&gt;0,"3E",IF(DRAFT!$A454="R",SUMPRODUCT(--(RGP&gt;=2),RCP),SUMPRODUCT(--(IMDGP&gt;0),--(IMGP=0),IMCP)+DRAFT!$DC454)))</f>
        <v/>
      </c>
      <c r="AN452" s="67" t="str">
        <f>IF(AL452="3E","3E",IF(COUNT($A452)=0,"",IF(COUNT(AI452)=0,"--",ROUND(((CEILING(DRAFT!$CV454*38,0.25)+CEILING(DRAFT!$CX454*38,0.25)+CEILING(DRAFT!$CZ454*42,0.25)+CEILING($AL452*42,0.25))/160),2))))</f>
        <v/>
      </c>
      <c r="AO452" s="2" t="str">
        <f>IF(AN452="3E","3E",IF(COUNT($A452)=0,"",IF(COUNT(AN452)=0,"I",LOOKUP(AN452,{0,2,2.25,2.5,2.75,3,3.25,3.5,3.75,4},{"F","D","C","C+","B-","B","B+","A-","A","A+"}))))</f>
        <v/>
      </c>
      <c r="AP452" s="2" t="str">
        <f>IF(AN452="3E","3E",IF(OR(COUNT(A452)=0,COUNT(AN452)=0),"",DRAFT!CW454+DRAFT!CY454+DRAFT!DA454+N(TABULATION!AM452)))</f>
        <v/>
      </c>
      <c r="AQ452" s="2" t="str">
        <f>IF(OR(COUNT($A452)=0,COUNT(B452:AK452)=0),"",IF(COUNTIF(B452:AM452,"3E")&gt;0,"3E",IF(AND(DRAFT!$A454="IM",OR($AL452&gt;DRAFT!$DB454,$AM452&gt;DRAFT!$DC454)),"IMPROVED",IF(AND(DRAFT!$A454="IM",$AL452&lt;=DRAFT!$DB454,$AM452&lt;=DRAFT!$DC454),"NOT IMPROVED",IF(AND(DRAFT!CU454="S",AH452&gt;=2,AK452&gt;=2,AN452&gt;=2.5,AP452&gt;=144),"PASS","FAIL")))))</f>
        <v/>
      </c>
      <c r="AR452" s="2" t="str">
        <f t="shared" si="12"/>
        <v/>
      </c>
      <c r="AS452" s="2" t="str">
        <f t="shared" si="13"/>
        <v/>
      </c>
    </row>
    <row r="453" spans="1:45" ht="18.95" customHeight="1" x14ac:dyDescent="0.25">
      <c r="A453" s="3" t="str">
        <f>IF(DRAFT!$B455="","",DRAFT!$B455)</f>
        <v/>
      </c>
      <c r="B453" s="2" t="str">
        <f>IF(COUNT($A453)=0,"",IF($A453&lt;&gt;DRAFT!$B455,"ERR",IF(DRAFT!I455="3E","3E",IF(COUNT(DRAFT!E455,DRAFT!I455)&gt;0,DRAFT!J455,""))))</f>
        <v/>
      </c>
      <c r="C453" s="2" t="str">
        <f>IF(COUNT($A453)=0,"",IF(B453="3E","3E",IF(B453="","I",LOOKUP(B453/D$2,{0,0.4,0.45,0.5,0.55,0.6,0.65,0.7,0.75,0.8,1},{"F","D","C","C+","B-","B","B+","A-","A","A+"}))))</f>
        <v/>
      </c>
      <c r="D453" s="1" t="str">
        <f>IF(COUNT($A453)=0,"",IF(B453="","--",IF(B453="3E","3E",LOOKUP(B453/D$2,{0,0.4,0.45,0.5,0.55,0.6,0.65,0.7,0.75,0.8,1},{0,2,2.25,2.5,2.75,3,3.25,3.5,3.75,4}))))</f>
        <v/>
      </c>
      <c r="E453" s="2" t="str">
        <f>IF(COUNT($A453)=0,"",IF($A453&lt;&gt;DRAFT!$B455,"ERR",IF(DRAFT!R455="3E","3E",IF(COUNT(DRAFT!N455,DRAFT!R455)&gt;0,DRAFT!S455,""))))</f>
        <v/>
      </c>
      <c r="F453" s="2" t="str">
        <f>IF(COUNT($A453)=0,"",IF(E453="3E","3E",IF(E453="","I",LOOKUP(E453/G$2,{0,0.4,0.45,0.5,0.55,0.6,0.65,0.7,0.75,0.8,1},{"F","D","C","C+","B-","B","B+","A-","A","A+"}))))</f>
        <v/>
      </c>
      <c r="G453" s="1" t="str">
        <f>IF(COUNT($A453)=0,"",IF(E453="","--",IF(E453="3E","3E",LOOKUP(E453/G$2,{0,0.4,0.45,0.5,0.55,0.6,0.65,0.7,0.75,0.8,1},{0,2,2.25,2.5,2.75,3,3.25,3.5,3.75,4}))))</f>
        <v/>
      </c>
      <c r="H453" s="2" t="str">
        <f>IF(COUNT($A453)=0,"",IF($A453&lt;&gt;DRAFT!$B455,"ERR",IF(DRAFT!AA455="3E","3E",IF(COUNT(DRAFT!W455,DRAFT!AA455)&gt;0,DRAFT!AB455,""))))</f>
        <v/>
      </c>
      <c r="I453" s="2" t="str">
        <f>IF(COUNT($A453)=0,"",IF(H453="3E","3E",IF(H453="","I",LOOKUP(H453/J$2,{0,0.4,0.45,0.5,0.55,0.6,0.65,0.7,0.75,0.8,1},{"F","D","C","C+","B-","B","B+","A-","A","A+"}))))</f>
        <v/>
      </c>
      <c r="J453" s="1" t="str">
        <f>IF(COUNT($A453)=0,"",IF(H453="","--",IF(H453="3E","3E",LOOKUP(H453/J$2,{0,0.4,0.45,0.5,0.55,0.6,0.65,0.7,0.75,0.8,1},{0,2,2.25,2.5,2.75,3,3.25,3.5,3.75,4}))))</f>
        <v/>
      </c>
      <c r="K453" s="2" t="str">
        <f>IF(COUNT($A453)=0,"",IF($A453&lt;&gt;DRAFT!$B455,"ERR",IF(DRAFT!AJ455="3E","3E",IF(COUNT(DRAFT!AF455,DRAFT!AJ455)&gt;0,DRAFT!AK455,""))))</f>
        <v/>
      </c>
      <c r="L453" s="2" t="str">
        <f>IF(COUNT($A453)=0,"",IF(K453="3E","3E",IF(K453="","I",LOOKUP(K453/M$2,{0,0.4,0.45,0.5,0.55,0.6,0.65,0.7,0.75,0.8,1},{"F","D","C","C+","B-","B","B+","A-","A","A+"}))))</f>
        <v/>
      </c>
      <c r="M453" s="1" t="str">
        <f>IF(COUNT($A453)=0,"",IF(K453="","--",IF(K453="3E","3E",LOOKUP(K453/M$2,{0,0.4,0.45,0.5,0.55,0.6,0.65,0.7,0.75,0.8,1},{0,2,2.25,2.5,2.75,3,3.25,3.5,3.75,4}))))</f>
        <v/>
      </c>
      <c r="N453" s="2" t="str">
        <f>IF(COUNT($A453)=0,"",IF($A453&lt;&gt;DRAFT!$B455,"ERR",IF(DRAFT!AS455="3E","3E",IF(COUNT(DRAFT!AO455,DRAFT!AS455)&gt;0,DRAFT!AT455,""))))</f>
        <v/>
      </c>
      <c r="O453" s="2" t="str">
        <f>IF(COUNT($A453)=0,"",IF(N453="3E","3E",IF(N453="","I",LOOKUP(N453/P$2,{0,0.4,0.45,0.5,0.55,0.6,0.65,0.7,0.75,0.8,1},{"F","D","C","C+","B-","B","B+","A-","A","A+"}))))</f>
        <v/>
      </c>
      <c r="P453" s="1" t="str">
        <f>IF(COUNT($A453)=0,"",IF(N453="","--",IF(N453="3E","3E",LOOKUP(N453/P$2,{0,0.4,0.45,0.5,0.55,0.6,0.65,0.7,0.75,0.8,1},{0,2,2.25,2.5,2.75,3,3.25,3.5,3.75,4}))))</f>
        <v/>
      </c>
      <c r="Q453" s="2" t="str">
        <f>IF(COUNT($A453)=0,"",IF($A453&lt;&gt;DRAFT!$B455,"ERR",IF(DRAFT!BB455="3E","3E",IF(COUNT(DRAFT!AX455,DRAFT!BB455)&gt;0,DRAFT!BC455,""))))</f>
        <v/>
      </c>
      <c r="R453" s="2" t="str">
        <f>IF(COUNT($A453)=0,"",IF(Q453="3E","3E",IF(Q453="","I",LOOKUP(Q453/S$2,{0,0.4,0.45,0.5,0.55,0.6,0.65,0.7,0.75,0.8,1},{"F","D","C","C+","B-","B","B+","A-","A","A+"}))))</f>
        <v/>
      </c>
      <c r="S453" s="1" t="str">
        <f>IF(COUNT($A453)=0,"",IF(Q453="","--",IF(Q453="3E","3E",LOOKUP(Q453/S$2,{0,0.4,0.45,0.5,0.55,0.6,0.65,0.7,0.75,0.8,1},{0,2,2.25,2.5,2.75,3,3.25,3.5,3.75,4}))))</f>
        <v/>
      </c>
      <c r="T453" s="2" t="str">
        <f>IF(COUNT($A453)=0,"",IF($A453&lt;&gt;DRAFT!$B455,"ERR",IF(DRAFT!BK455="3E","3E",IF(COUNT(DRAFT!BG455,DRAFT!BK455)&gt;0,DRAFT!BL455,""))))</f>
        <v/>
      </c>
      <c r="U453" s="2" t="str">
        <f>IF(COUNT($A453)=0,"",IF(T453="3E","3E",IF(T453="","I",LOOKUP(T453/V$2,{0,0.4,0.45,0.5,0.55,0.6,0.65,0.7,0.75,0.8,1},{"F","D","C","C+","B-","B","B+","A-","A","A+"}))))</f>
        <v/>
      </c>
      <c r="V453" s="1" t="str">
        <f>IF(COUNT($A453)=0,"",IF(T453="","--",IF(T453="3E","3E",LOOKUP(T453/V$2,{0,0.4,0.45,0.5,0.55,0.6,0.65,0.7,0.75,0.8,1},{0,2,2.25,2.5,2.75,3,3.25,3.5,3.75,4}))))</f>
        <v/>
      </c>
      <c r="W453" s="2" t="str">
        <f>IF(COUNT($A453)=0,"",IF($A453&lt;&gt;DRAFT!$B455,"ERR",IF(DRAFT!BT455="3E","3E",IF(COUNT(DRAFT!BP455,DRAFT!BT455)&gt;0,DRAFT!BU455,""))))</f>
        <v/>
      </c>
      <c r="X453" s="2" t="str">
        <f>IF(COUNT($A453)=0,"",IF(W453="3E","3E",IF(W453="","I",LOOKUP(W453/Y$2,{0,0.4,0.45,0.5,0.55,0.6,0.65,0.7,0.75,0.8,1},{"F","D","C","C+","B-","B","B+","A-","A","A+"}))))</f>
        <v/>
      </c>
      <c r="Y453" s="1" t="str">
        <f>IF(COUNT($A453)=0,"",IF(W453="","--",IF(W453="3E","3E",LOOKUP(W453/Y$2,{0,0.4,0.45,0.5,0.55,0.6,0.65,0.7,0.75,0.8,1},{0,2,2.25,2.5,2.75,3,3.25,3.5,3.75,4}))))</f>
        <v/>
      </c>
      <c r="Z453" s="2" t="str">
        <f>IF(COUNT($A453)=0,"",IF($A453&lt;&gt;DRAFT!$B455,"ERR",IF(DRAFT!CC455="3E","3E",IF(COUNT(DRAFT!BY455,DRAFT!CC455)&gt;0,DRAFT!CD455,""))))</f>
        <v/>
      </c>
      <c r="AA453" s="2" t="str">
        <f>IF(COUNT($A453)=0,"",IF(Z453="3E","3E",IF(Z453="","I",LOOKUP(Z453/AB$2,{0,0.4,0.45,0.5,0.55,0.6,0.65,0.7,0.75,0.8,1},{"F","D","C","C+","B-","B","B+","A-","A","A+"}))))</f>
        <v/>
      </c>
      <c r="AB453" s="1" t="str">
        <f>IF(COUNT($A453)=0,"",IF(Z453="","--",IF(Z453="3E","3E",LOOKUP(Z453/AB$2,{0,0.4,0.45,0.5,0.55,0.6,0.65,0.7,0.75,0.8,1},{0,2,2.25,2.5,2.75,3,3.25,3.5,3.75,4}))))</f>
        <v/>
      </c>
      <c r="AC453" s="2" t="str">
        <f>IF(COUNT($A453)=0,"",IF($A453&lt;&gt;DRAFT!$B455,"ERR",IF(DRAFT!CF455&gt;0,DRAFT!CF455,"")))</f>
        <v/>
      </c>
      <c r="AD453" s="2" t="str">
        <f>IF(COUNT($A453)=0,"",IF(AC453="3E","3E",IF(AC453="","I",LOOKUP(AC453/AE$2,{0,0.4,0.45,0.5,0.55,0.6,0.65,0.7,0.75,0.8,1},{"F","D","C","C+","B-","B","B+","A-","A","A+"}))))</f>
        <v/>
      </c>
      <c r="AE453" s="1" t="str">
        <f>IF(COUNT($A453)=0,"",IF(AC453="","--",IF(AC453="3E","3E",LOOKUP(AC453/AE$2,{0,0.4,0.45,0.5,0.55,0.6,0.65,0.7,0.75,0.8,1},{0,2,2.25,2.5,2.75,3,3.25,3.5,3.75,4}))))</f>
        <v/>
      </c>
      <c r="AF453" s="2" t="str">
        <f>IF(COUNT($A453)=0,"",IF($A453&lt;&gt;DRAFT!$B455,"ERR",IF(DRAFT!CI455&gt;0,DRAFT!CK455,"")))</f>
        <v/>
      </c>
      <c r="AG453" s="2" t="str">
        <f>IF(COUNT($A453)=0,"",IF(AF453="3E","3E",IF(AF453="","I",LOOKUP(AF453/AH$2,{0,0.4,0.45,0.5,0.55,0.6,0.65,0.7,0.75,0.8,1},{"F","D","C","C+","B-","B","B+","A-","A","A+"}))))</f>
        <v/>
      </c>
      <c r="AH453" s="1" t="str">
        <f>IF(COUNT($A453)=0,"",IF(AF453="","--",IF(AF453="3E","3E",LOOKUP(AF453/AH$2,{0,0.4,0.45,0.5,0.55,0.6,0.65,0.7,0.75,0.8,1},{0,2,2.25,2.5,2.75,3,3.25,3.5,3.75,4}))))</f>
        <v/>
      </c>
      <c r="AI453" s="2" t="str">
        <f>IF($A453&lt;&gt;DRAFT!$B455,"ERR",IF(OR(COUNT($A453)=0,COUNT(DRAFT!CL455:CN455,DRAFT!CP455:CR455)=0),"",CEILING(SUM(DRAFT!CO455,DRAFT!CS455,DRAFT!CT455),1)))</f>
        <v/>
      </c>
      <c r="AJ453" s="2" t="str">
        <f>IF(COUNT($A453)=0,"",IF(AI453="3E","3E",IF(AI453="","I",LOOKUP(AI453/AK$2,{0,0.4,0.45,0.5,0.55,0.6,0.65,0.7,0.75,0.8,1},{"F","D","C","C+","B-","B","B+","A-","A","A+"}))))</f>
        <v/>
      </c>
      <c r="AK453" s="1" t="str">
        <f>IF(COUNT($A453)=0,"",IF(AI453="","--",IF(AI453="3E","3E",LOOKUP(AI453/AK$2,{0,0.4,0.45,0.5,0.55,0.6,0.65,0.7,0.75,0.8,1},{0,2,2.25,2.5,2.75,3,3.25,3.5,3.75,4}))))</f>
        <v/>
      </c>
      <c r="AL453" s="4" t="str">
        <f>IF(OR(COUNT($A453)=0,COUNT(B453:AK453)=0),"",IF(COUNTIF(B453:AK453,"3E")&gt;0,"3E",IF(DRAFT!$A455="R",TRUNC(SUMPRODUCT(RGP,RCP)/TCP,3),TRUNC((SUMPRODUCT(--(IMDGP&gt;0)*IMDGP,IMCP)+CEILING(DRAFT!$DB455*42,0.25))/TCP,3))))</f>
        <v/>
      </c>
      <c r="AM453" s="2" t="str">
        <f>IF(OR(COUNT($A453)=0,COUNT(B453:AK453)=0),"",IF(COUNTIF(B453:AK453,"3E")&gt;0,"3E",IF(DRAFT!$A455="R",SUMPRODUCT(--(RGP&gt;=2),RCP),SUMPRODUCT(--(IMDGP&gt;0),--(IMGP=0),IMCP)+DRAFT!$DC455)))</f>
        <v/>
      </c>
      <c r="AN453" s="67" t="str">
        <f>IF(AL453="3E","3E",IF(COUNT($A453)=0,"",IF(COUNT(AI453)=0,"--",ROUND(((CEILING(DRAFT!$CV455*38,0.25)+CEILING(DRAFT!$CX455*38,0.25)+CEILING(DRAFT!$CZ455*42,0.25)+CEILING($AL453*42,0.25))/160),2))))</f>
        <v/>
      </c>
      <c r="AO453" s="2" t="str">
        <f>IF(AN453="3E","3E",IF(COUNT($A453)=0,"",IF(COUNT(AN453)=0,"I",LOOKUP(AN453,{0,2,2.25,2.5,2.75,3,3.25,3.5,3.75,4},{"F","D","C","C+","B-","B","B+","A-","A","A+"}))))</f>
        <v/>
      </c>
      <c r="AP453" s="2" t="str">
        <f>IF(AN453="3E","3E",IF(OR(COUNT(A453)=0,COUNT(AN453)=0),"",DRAFT!CW455+DRAFT!CY455+DRAFT!DA455+N(TABULATION!AM453)))</f>
        <v/>
      </c>
      <c r="AQ453" s="2" t="str">
        <f>IF(OR(COUNT($A453)=0,COUNT(B453:AK453)=0),"",IF(COUNTIF(B453:AM453,"3E")&gt;0,"3E",IF(AND(DRAFT!$A455="IM",OR($AL453&gt;DRAFT!$DB455,$AM453&gt;DRAFT!$DC455)),"IMPROVED",IF(AND(DRAFT!$A455="IM",$AL453&lt;=DRAFT!$DB455,$AM453&lt;=DRAFT!$DC455),"NOT IMPROVED",IF(AND(DRAFT!CU455="S",AH453&gt;=2,AK453&gt;=2,AN453&gt;=2.5,AP453&gt;=144),"PASS","FAIL")))))</f>
        <v/>
      </c>
      <c r="AR453" s="2" t="str">
        <f t="shared" si="12"/>
        <v/>
      </c>
      <c r="AS453" s="2" t="str">
        <f t="shared" si="13"/>
        <v/>
      </c>
    </row>
    <row r="454" spans="1:45" ht="18.95" customHeight="1" x14ac:dyDescent="0.25">
      <c r="A454" s="3" t="str">
        <f>IF(DRAFT!$B456="","",DRAFT!$B456)</f>
        <v/>
      </c>
      <c r="B454" s="2" t="str">
        <f>IF(COUNT($A454)=0,"",IF($A454&lt;&gt;DRAFT!$B456,"ERR",IF(DRAFT!I456="3E","3E",IF(COUNT(DRAFT!E456,DRAFT!I456)&gt;0,DRAFT!J456,""))))</f>
        <v/>
      </c>
      <c r="C454" s="2" t="str">
        <f>IF(COUNT($A454)=0,"",IF(B454="3E","3E",IF(B454="","I",LOOKUP(B454/D$2,{0,0.4,0.45,0.5,0.55,0.6,0.65,0.7,0.75,0.8,1},{"F","D","C","C+","B-","B","B+","A-","A","A+"}))))</f>
        <v/>
      </c>
      <c r="D454" s="1" t="str">
        <f>IF(COUNT($A454)=0,"",IF(B454="","--",IF(B454="3E","3E",LOOKUP(B454/D$2,{0,0.4,0.45,0.5,0.55,0.6,0.65,0.7,0.75,0.8,1},{0,2,2.25,2.5,2.75,3,3.25,3.5,3.75,4}))))</f>
        <v/>
      </c>
      <c r="E454" s="2" t="str">
        <f>IF(COUNT($A454)=0,"",IF($A454&lt;&gt;DRAFT!$B456,"ERR",IF(DRAFT!R456="3E","3E",IF(COUNT(DRAFT!N456,DRAFT!R456)&gt;0,DRAFT!S456,""))))</f>
        <v/>
      </c>
      <c r="F454" s="2" t="str">
        <f>IF(COUNT($A454)=0,"",IF(E454="3E","3E",IF(E454="","I",LOOKUP(E454/G$2,{0,0.4,0.45,0.5,0.55,0.6,0.65,0.7,0.75,0.8,1},{"F","D","C","C+","B-","B","B+","A-","A","A+"}))))</f>
        <v/>
      </c>
      <c r="G454" s="1" t="str">
        <f>IF(COUNT($A454)=0,"",IF(E454="","--",IF(E454="3E","3E",LOOKUP(E454/G$2,{0,0.4,0.45,0.5,0.55,0.6,0.65,0.7,0.75,0.8,1},{0,2,2.25,2.5,2.75,3,3.25,3.5,3.75,4}))))</f>
        <v/>
      </c>
      <c r="H454" s="2" t="str">
        <f>IF(COUNT($A454)=0,"",IF($A454&lt;&gt;DRAFT!$B456,"ERR",IF(DRAFT!AA456="3E","3E",IF(COUNT(DRAFT!W456,DRAFT!AA456)&gt;0,DRAFT!AB456,""))))</f>
        <v/>
      </c>
      <c r="I454" s="2" t="str">
        <f>IF(COUNT($A454)=0,"",IF(H454="3E","3E",IF(H454="","I",LOOKUP(H454/J$2,{0,0.4,0.45,0.5,0.55,0.6,0.65,0.7,0.75,0.8,1},{"F","D","C","C+","B-","B","B+","A-","A","A+"}))))</f>
        <v/>
      </c>
      <c r="J454" s="1" t="str">
        <f>IF(COUNT($A454)=0,"",IF(H454="","--",IF(H454="3E","3E",LOOKUP(H454/J$2,{0,0.4,0.45,0.5,0.55,0.6,0.65,0.7,0.75,0.8,1},{0,2,2.25,2.5,2.75,3,3.25,3.5,3.75,4}))))</f>
        <v/>
      </c>
      <c r="K454" s="2" t="str">
        <f>IF(COUNT($A454)=0,"",IF($A454&lt;&gt;DRAFT!$B456,"ERR",IF(DRAFT!AJ456="3E","3E",IF(COUNT(DRAFT!AF456,DRAFT!AJ456)&gt;0,DRAFT!AK456,""))))</f>
        <v/>
      </c>
      <c r="L454" s="2" t="str">
        <f>IF(COUNT($A454)=0,"",IF(K454="3E","3E",IF(K454="","I",LOOKUP(K454/M$2,{0,0.4,0.45,0.5,0.55,0.6,0.65,0.7,0.75,0.8,1},{"F","D","C","C+","B-","B","B+","A-","A","A+"}))))</f>
        <v/>
      </c>
      <c r="M454" s="1" t="str">
        <f>IF(COUNT($A454)=0,"",IF(K454="","--",IF(K454="3E","3E",LOOKUP(K454/M$2,{0,0.4,0.45,0.5,0.55,0.6,0.65,0.7,0.75,0.8,1},{0,2,2.25,2.5,2.75,3,3.25,3.5,3.75,4}))))</f>
        <v/>
      </c>
      <c r="N454" s="2" t="str">
        <f>IF(COUNT($A454)=0,"",IF($A454&lt;&gt;DRAFT!$B456,"ERR",IF(DRAFT!AS456="3E","3E",IF(COUNT(DRAFT!AO456,DRAFT!AS456)&gt;0,DRAFT!AT456,""))))</f>
        <v/>
      </c>
      <c r="O454" s="2" t="str">
        <f>IF(COUNT($A454)=0,"",IF(N454="3E","3E",IF(N454="","I",LOOKUP(N454/P$2,{0,0.4,0.45,0.5,0.55,0.6,0.65,0.7,0.75,0.8,1},{"F","D","C","C+","B-","B","B+","A-","A","A+"}))))</f>
        <v/>
      </c>
      <c r="P454" s="1" t="str">
        <f>IF(COUNT($A454)=0,"",IF(N454="","--",IF(N454="3E","3E",LOOKUP(N454/P$2,{0,0.4,0.45,0.5,0.55,0.6,0.65,0.7,0.75,0.8,1},{0,2,2.25,2.5,2.75,3,3.25,3.5,3.75,4}))))</f>
        <v/>
      </c>
      <c r="Q454" s="2" t="str">
        <f>IF(COUNT($A454)=0,"",IF($A454&lt;&gt;DRAFT!$B456,"ERR",IF(DRAFT!BB456="3E","3E",IF(COUNT(DRAFT!AX456,DRAFT!BB456)&gt;0,DRAFT!BC456,""))))</f>
        <v/>
      </c>
      <c r="R454" s="2" t="str">
        <f>IF(COUNT($A454)=0,"",IF(Q454="3E","3E",IF(Q454="","I",LOOKUP(Q454/S$2,{0,0.4,0.45,0.5,0.55,0.6,0.65,0.7,0.75,0.8,1},{"F","D","C","C+","B-","B","B+","A-","A","A+"}))))</f>
        <v/>
      </c>
      <c r="S454" s="1" t="str">
        <f>IF(COUNT($A454)=0,"",IF(Q454="","--",IF(Q454="3E","3E",LOOKUP(Q454/S$2,{0,0.4,0.45,0.5,0.55,0.6,0.65,0.7,0.75,0.8,1},{0,2,2.25,2.5,2.75,3,3.25,3.5,3.75,4}))))</f>
        <v/>
      </c>
      <c r="T454" s="2" t="str">
        <f>IF(COUNT($A454)=0,"",IF($A454&lt;&gt;DRAFT!$B456,"ERR",IF(DRAFT!BK456="3E","3E",IF(COUNT(DRAFT!BG456,DRAFT!BK456)&gt;0,DRAFT!BL456,""))))</f>
        <v/>
      </c>
      <c r="U454" s="2" t="str">
        <f>IF(COUNT($A454)=0,"",IF(T454="3E","3E",IF(T454="","I",LOOKUP(T454/V$2,{0,0.4,0.45,0.5,0.55,0.6,0.65,0.7,0.75,0.8,1},{"F","D","C","C+","B-","B","B+","A-","A","A+"}))))</f>
        <v/>
      </c>
      <c r="V454" s="1" t="str">
        <f>IF(COUNT($A454)=0,"",IF(T454="","--",IF(T454="3E","3E",LOOKUP(T454/V$2,{0,0.4,0.45,0.5,0.55,0.6,0.65,0.7,0.75,0.8,1},{0,2,2.25,2.5,2.75,3,3.25,3.5,3.75,4}))))</f>
        <v/>
      </c>
      <c r="W454" s="2" t="str">
        <f>IF(COUNT($A454)=0,"",IF($A454&lt;&gt;DRAFT!$B456,"ERR",IF(DRAFT!BT456="3E","3E",IF(COUNT(DRAFT!BP456,DRAFT!BT456)&gt;0,DRAFT!BU456,""))))</f>
        <v/>
      </c>
      <c r="X454" s="2" t="str">
        <f>IF(COUNT($A454)=0,"",IF(W454="3E","3E",IF(W454="","I",LOOKUP(W454/Y$2,{0,0.4,0.45,0.5,0.55,0.6,0.65,0.7,0.75,0.8,1},{"F","D","C","C+","B-","B","B+","A-","A","A+"}))))</f>
        <v/>
      </c>
      <c r="Y454" s="1" t="str">
        <f>IF(COUNT($A454)=0,"",IF(W454="","--",IF(W454="3E","3E",LOOKUP(W454/Y$2,{0,0.4,0.45,0.5,0.55,0.6,0.65,0.7,0.75,0.8,1},{0,2,2.25,2.5,2.75,3,3.25,3.5,3.75,4}))))</f>
        <v/>
      </c>
      <c r="Z454" s="2" t="str">
        <f>IF(COUNT($A454)=0,"",IF($A454&lt;&gt;DRAFT!$B456,"ERR",IF(DRAFT!CC456="3E","3E",IF(COUNT(DRAFT!BY456,DRAFT!CC456)&gt;0,DRAFT!CD456,""))))</f>
        <v/>
      </c>
      <c r="AA454" s="2" t="str">
        <f>IF(COUNT($A454)=0,"",IF(Z454="3E","3E",IF(Z454="","I",LOOKUP(Z454/AB$2,{0,0.4,0.45,0.5,0.55,0.6,0.65,0.7,0.75,0.8,1},{"F","D","C","C+","B-","B","B+","A-","A","A+"}))))</f>
        <v/>
      </c>
      <c r="AB454" s="1" t="str">
        <f>IF(COUNT($A454)=0,"",IF(Z454="","--",IF(Z454="3E","3E",LOOKUP(Z454/AB$2,{0,0.4,0.45,0.5,0.55,0.6,0.65,0.7,0.75,0.8,1},{0,2,2.25,2.5,2.75,3,3.25,3.5,3.75,4}))))</f>
        <v/>
      </c>
      <c r="AC454" s="2" t="str">
        <f>IF(COUNT($A454)=0,"",IF($A454&lt;&gt;DRAFT!$B456,"ERR",IF(DRAFT!CF456&gt;0,DRAFT!CF456,"")))</f>
        <v/>
      </c>
      <c r="AD454" s="2" t="str">
        <f>IF(COUNT($A454)=0,"",IF(AC454="3E","3E",IF(AC454="","I",LOOKUP(AC454/AE$2,{0,0.4,0.45,0.5,0.55,0.6,0.65,0.7,0.75,0.8,1},{"F","D","C","C+","B-","B","B+","A-","A","A+"}))))</f>
        <v/>
      </c>
      <c r="AE454" s="1" t="str">
        <f>IF(COUNT($A454)=0,"",IF(AC454="","--",IF(AC454="3E","3E",LOOKUP(AC454/AE$2,{0,0.4,0.45,0.5,0.55,0.6,0.65,0.7,0.75,0.8,1},{0,2,2.25,2.5,2.75,3,3.25,3.5,3.75,4}))))</f>
        <v/>
      </c>
      <c r="AF454" s="2" t="str">
        <f>IF(COUNT($A454)=0,"",IF($A454&lt;&gt;DRAFT!$B456,"ERR",IF(DRAFT!CI456&gt;0,DRAFT!CK456,"")))</f>
        <v/>
      </c>
      <c r="AG454" s="2" t="str">
        <f>IF(COUNT($A454)=0,"",IF(AF454="3E","3E",IF(AF454="","I",LOOKUP(AF454/AH$2,{0,0.4,0.45,0.5,0.55,0.6,0.65,0.7,0.75,0.8,1},{"F","D","C","C+","B-","B","B+","A-","A","A+"}))))</f>
        <v/>
      </c>
      <c r="AH454" s="1" t="str">
        <f>IF(COUNT($A454)=0,"",IF(AF454="","--",IF(AF454="3E","3E",LOOKUP(AF454/AH$2,{0,0.4,0.45,0.5,0.55,0.6,0.65,0.7,0.75,0.8,1},{0,2,2.25,2.5,2.75,3,3.25,3.5,3.75,4}))))</f>
        <v/>
      </c>
      <c r="AI454" s="2" t="str">
        <f>IF($A454&lt;&gt;DRAFT!$B456,"ERR",IF(OR(COUNT($A454)=0,COUNT(DRAFT!CL456:CN456,DRAFT!CP456:CR456)=0),"",CEILING(SUM(DRAFT!CO456,DRAFT!CS456,DRAFT!CT456),1)))</f>
        <v/>
      </c>
      <c r="AJ454" s="2" t="str">
        <f>IF(COUNT($A454)=0,"",IF(AI454="3E","3E",IF(AI454="","I",LOOKUP(AI454/AK$2,{0,0.4,0.45,0.5,0.55,0.6,0.65,0.7,0.75,0.8,1},{"F","D","C","C+","B-","B","B+","A-","A","A+"}))))</f>
        <v/>
      </c>
      <c r="AK454" s="1" t="str">
        <f>IF(COUNT($A454)=0,"",IF(AI454="","--",IF(AI454="3E","3E",LOOKUP(AI454/AK$2,{0,0.4,0.45,0.5,0.55,0.6,0.65,0.7,0.75,0.8,1},{0,2,2.25,2.5,2.75,3,3.25,3.5,3.75,4}))))</f>
        <v/>
      </c>
      <c r="AL454" s="4" t="str">
        <f>IF(OR(COUNT($A454)=0,COUNT(B454:AK454)=0),"",IF(COUNTIF(B454:AK454,"3E")&gt;0,"3E",IF(DRAFT!$A456="R",TRUNC(SUMPRODUCT(RGP,RCP)/TCP,3),TRUNC((SUMPRODUCT(--(IMDGP&gt;0)*IMDGP,IMCP)+CEILING(DRAFT!$DB456*42,0.25))/TCP,3))))</f>
        <v/>
      </c>
      <c r="AM454" s="2" t="str">
        <f>IF(OR(COUNT($A454)=0,COUNT(B454:AK454)=0),"",IF(COUNTIF(B454:AK454,"3E")&gt;0,"3E",IF(DRAFT!$A456="R",SUMPRODUCT(--(RGP&gt;=2),RCP),SUMPRODUCT(--(IMDGP&gt;0),--(IMGP=0),IMCP)+DRAFT!$DC456)))</f>
        <v/>
      </c>
      <c r="AN454" s="67" t="str">
        <f>IF(AL454="3E","3E",IF(COUNT($A454)=0,"",IF(COUNT(AI454)=0,"--",ROUND(((CEILING(DRAFT!$CV456*38,0.25)+CEILING(DRAFT!$CX456*38,0.25)+CEILING(DRAFT!$CZ456*42,0.25)+CEILING($AL454*42,0.25))/160),2))))</f>
        <v/>
      </c>
      <c r="AO454" s="2" t="str">
        <f>IF(AN454="3E","3E",IF(COUNT($A454)=0,"",IF(COUNT(AN454)=0,"I",LOOKUP(AN454,{0,2,2.25,2.5,2.75,3,3.25,3.5,3.75,4},{"F","D","C","C+","B-","B","B+","A-","A","A+"}))))</f>
        <v/>
      </c>
      <c r="AP454" s="2" t="str">
        <f>IF(AN454="3E","3E",IF(OR(COUNT(A454)=0,COUNT(AN454)=0),"",DRAFT!CW456+DRAFT!CY456+DRAFT!DA456+N(TABULATION!AM454)))</f>
        <v/>
      </c>
      <c r="AQ454" s="2" t="str">
        <f>IF(OR(COUNT($A454)=0,COUNT(B454:AK454)=0),"",IF(COUNTIF(B454:AM454,"3E")&gt;0,"3E",IF(AND(DRAFT!$A456="IM",OR($AL454&gt;DRAFT!$DB456,$AM454&gt;DRAFT!$DC456)),"IMPROVED",IF(AND(DRAFT!$A456="IM",$AL454&lt;=DRAFT!$DB456,$AM454&lt;=DRAFT!$DC456),"NOT IMPROVED",IF(AND(DRAFT!CU456="S",AH454&gt;=2,AK454&gt;=2,AN454&gt;=2.5,AP454&gt;=144),"PASS","FAIL")))))</f>
        <v/>
      </c>
      <c r="AR454" s="2" t="str">
        <f t="shared" ref="AR454:AR517" si="14">IF(COUNT($A454)=0,"",IF(AQ454="3E","3E",IF(AQ454="PASS",CONCATENATE(IF(N(D454)&lt;2,"411F,",""),IF(N(G454)&lt;2,"412F,",""),IF(N(J454)&lt;2,"413F,",""),IF(N(M454)&lt;2,"421F,",""),IF(N(P454)&lt;2,"422F,",""),IF(N(S454)&lt;2,"423F,",""),IF(N(V454)&lt;2,"431F,",""),IF(N(Y454)&lt;2,"432F,",""),IF(N(AB454)&lt;2,"433F,","")),"")))</f>
        <v/>
      </c>
      <c r="AS454" s="2" t="str">
        <f t="shared" ref="AS454:AS517" si="15">IF(OR(COUNT($A454)=0,COUNT(AF454)=0,COUNT(AI454)=0),"",IF($AL454="3E","3E",RANK(AN454,$AN$5:$AN$200,0)))</f>
        <v/>
      </c>
    </row>
    <row r="455" spans="1:45" ht="18.95" customHeight="1" x14ac:dyDescent="0.25">
      <c r="A455" s="3" t="str">
        <f>IF(DRAFT!$B457="","",DRAFT!$B457)</f>
        <v/>
      </c>
      <c r="B455" s="2" t="str">
        <f>IF(COUNT($A455)=0,"",IF($A455&lt;&gt;DRAFT!$B457,"ERR",IF(DRAFT!I457="3E","3E",IF(COUNT(DRAFT!E457,DRAFT!I457)&gt;0,DRAFT!J457,""))))</f>
        <v/>
      </c>
      <c r="C455" s="2" t="str">
        <f>IF(COUNT($A455)=0,"",IF(B455="3E","3E",IF(B455="","I",LOOKUP(B455/D$2,{0,0.4,0.45,0.5,0.55,0.6,0.65,0.7,0.75,0.8,1},{"F","D","C","C+","B-","B","B+","A-","A","A+"}))))</f>
        <v/>
      </c>
      <c r="D455" s="1" t="str">
        <f>IF(COUNT($A455)=0,"",IF(B455="","--",IF(B455="3E","3E",LOOKUP(B455/D$2,{0,0.4,0.45,0.5,0.55,0.6,0.65,0.7,0.75,0.8,1},{0,2,2.25,2.5,2.75,3,3.25,3.5,3.75,4}))))</f>
        <v/>
      </c>
      <c r="E455" s="2" t="str">
        <f>IF(COUNT($A455)=0,"",IF($A455&lt;&gt;DRAFT!$B457,"ERR",IF(DRAFT!R457="3E","3E",IF(COUNT(DRAFT!N457,DRAFT!R457)&gt;0,DRAFT!S457,""))))</f>
        <v/>
      </c>
      <c r="F455" s="2" t="str">
        <f>IF(COUNT($A455)=0,"",IF(E455="3E","3E",IF(E455="","I",LOOKUP(E455/G$2,{0,0.4,0.45,0.5,0.55,0.6,0.65,0.7,0.75,0.8,1},{"F","D","C","C+","B-","B","B+","A-","A","A+"}))))</f>
        <v/>
      </c>
      <c r="G455" s="1" t="str">
        <f>IF(COUNT($A455)=0,"",IF(E455="","--",IF(E455="3E","3E",LOOKUP(E455/G$2,{0,0.4,0.45,0.5,0.55,0.6,0.65,0.7,0.75,0.8,1},{0,2,2.25,2.5,2.75,3,3.25,3.5,3.75,4}))))</f>
        <v/>
      </c>
      <c r="H455" s="2" t="str">
        <f>IF(COUNT($A455)=0,"",IF($A455&lt;&gt;DRAFT!$B457,"ERR",IF(DRAFT!AA457="3E","3E",IF(COUNT(DRAFT!W457,DRAFT!AA457)&gt;0,DRAFT!AB457,""))))</f>
        <v/>
      </c>
      <c r="I455" s="2" t="str">
        <f>IF(COUNT($A455)=0,"",IF(H455="3E","3E",IF(H455="","I",LOOKUP(H455/J$2,{0,0.4,0.45,0.5,0.55,0.6,0.65,0.7,0.75,0.8,1},{"F","D","C","C+","B-","B","B+","A-","A","A+"}))))</f>
        <v/>
      </c>
      <c r="J455" s="1" t="str">
        <f>IF(COUNT($A455)=0,"",IF(H455="","--",IF(H455="3E","3E",LOOKUP(H455/J$2,{0,0.4,0.45,0.5,0.55,0.6,0.65,0.7,0.75,0.8,1},{0,2,2.25,2.5,2.75,3,3.25,3.5,3.75,4}))))</f>
        <v/>
      </c>
      <c r="K455" s="2" t="str">
        <f>IF(COUNT($A455)=0,"",IF($A455&lt;&gt;DRAFT!$B457,"ERR",IF(DRAFT!AJ457="3E","3E",IF(COUNT(DRAFT!AF457,DRAFT!AJ457)&gt;0,DRAFT!AK457,""))))</f>
        <v/>
      </c>
      <c r="L455" s="2" t="str">
        <f>IF(COUNT($A455)=0,"",IF(K455="3E","3E",IF(K455="","I",LOOKUP(K455/M$2,{0,0.4,0.45,0.5,0.55,0.6,0.65,0.7,0.75,0.8,1},{"F","D","C","C+","B-","B","B+","A-","A","A+"}))))</f>
        <v/>
      </c>
      <c r="M455" s="1" t="str">
        <f>IF(COUNT($A455)=0,"",IF(K455="","--",IF(K455="3E","3E",LOOKUP(K455/M$2,{0,0.4,0.45,0.5,0.55,0.6,0.65,0.7,0.75,0.8,1},{0,2,2.25,2.5,2.75,3,3.25,3.5,3.75,4}))))</f>
        <v/>
      </c>
      <c r="N455" s="2" t="str">
        <f>IF(COUNT($A455)=0,"",IF($A455&lt;&gt;DRAFT!$B457,"ERR",IF(DRAFT!AS457="3E","3E",IF(COUNT(DRAFT!AO457,DRAFT!AS457)&gt;0,DRAFT!AT457,""))))</f>
        <v/>
      </c>
      <c r="O455" s="2" t="str">
        <f>IF(COUNT($A455)=0,"",IF(N455="3E","3E",IF(N455="","I",LOOKUP(N455/P$2,{0,0.4,0.45,0.5,0.55,0.6,0.65,0.7,0.75,0.8,1},{"F","D","C","C+","B-","B","B+","A-","A","A+"}))))</f>
        <v/>
      </c>
      <c r="P455" s="1" t="str">
        <f>IF(COUNT($A455)=0,"",IF(N455="","--",IF(N455="3E","3E",LOOKUP(N455/P$2,{0,0.4,0.45,0.5,0.55,0.6,0.65,0.7,0.75,0.8,1},{0,2,2.25,2.5,2.75,3,3.25,3.5,3.75,4}))))</f>
        <v/>
      </c>
      <c r="Q455" s="2" t="str">
        <f>IF(COUNT($A455)=0,"",IF($A455&lt;&gt;DRAFT!$B457,"ERR",IF(DRAFT!BB457="3E","3E",IF(COUNT(DRAFT!AX457,DRAFT!BB457)&gt;0,DRAFT!BC457,""))))</f>
        <v/>
      </c>
      <c r="R455" s="2" t="str">
        <f>IF(COUNT($A455)=0,"",IF(Q455="3E","3E",IF(Q455="","I",LOOKUP(Q455/S$2,{0,0.4,0.45,0.5,0.55,0.6,0.65,0.7,0.75,0.8,1},{"F","D","C","C+","B-","B","B+","A-","A","A+"}))))</f>
        <v/>
      </c>
      <c r="S455" s="1" t="str">
        <f>IF(COUNT($A455)=0,"",IF(Q455="","--",IF(Q455="3E","3E",LOOKUP(Q455/S$2,{0,0.4,0.45,0.5,0.55,0.6,0.65,0.7,0.75,0.8,1},{0,2,2.25,2.5,2.75,3,3.25,3.5,3.75,4}))))</f>
        <v/>
      </c>
      <c r="T455" s="2" t="str">
        <f>IF(COUNT($A455)=0,"",IF($A455&lt;&gt;DRAFT!$B457,"ERR",IF(DRAFT!BK457="3E","3E",IF(COUNT(DRAFT!BG457,DRAFT!BK457)&gt;0,DRAFT!BL457,""))))</f>
        <v/>
      </c>
      <c r="U455" s="2" t="str">
        <f>IF(COUNT($A455)=0,"",IF(T455="3E","3E",IF(T455="","I",LOOKUP(T455/V$2,{0,0.4,0.45,0.5,0.55,0.6,0.65,0.7,0.75,0.8,1},{"F","D","C","C+","B-","B","B+","A-","A","A+"}))))</f>
        <v/>
      </c>
      <c r="V455" s="1" t="str">
        <f>IF(COUNT($A455)=0,"",IF(T455="","--",IF(T455="3E","3E",LOOKUP(T455/V$2,{0,0.4,0.45,0.5,0.55,0.6,0.65,0.7,0.75,0.8,1},{0,2,2.25,2.5,2.75,3,3.25,3.5,3.75,4}))))</f>
        <v/>
      </c>
      <c r="W455" s="2" t="str">
        <f>IF(COUNT($A455)=0,"",IF($A455&lt;&gt;DRAFT!$B457,"ERR",IF(DRAFT!BT457="3E","3E",IF(COUNT(DRAFT!BP457,DRAFT!BT457)&gt;0,DRAFT!BU457,""))))</f>
        <v/>
      </c>
      <c r="X455" s="2" t="str">
        <f>IF(COUNT($A455)=0,"",IF(W455="3E","3E",IF(W455="","I",LOOKUP(W455/Y$2,{0,0.4,0.45,0.5,0.55,0.6,0.65,0.7,0.75,0.8,1},{"F","D","C","C+","B-","B","B+","A-","A","A+"}))))</f>
        <v/>
      </c>
      <c r="Y455" s="1" t="str">
        <f>IF(COUNT($A455)=0,"",IF(W455="","--",IF(W455="3E","3E",LOOKUP(W455/Y$2,{0,0.4,0.45,0.5,0.55,0.6,0.65,0.7,0.75,0.8,1},{0,2,2.25,2.5,2.75,3,3.25,3.5,3.75,4}))))</f>
        <v/>
      </c>
      <c r="Z455" s="2" t="str">
        <f>IF(COUNT($A455)=0,"",IF($A455&lt;&gt;DRAFT!$B457,"ERR",IF(DRAFT!CC457="3E","3E",IF(COUNT(DRAFT!BY457,DRAFT!CC457)&gt;0,DRAFT!CD457,""))))</f>
        <v/>
      </c>
      <c r="AA455" s="2" t="str">
        <f>IF(COUNT($A455)=0,"",IF(Z455="3E","3E",IF(Z455="","I",LOOKUP(Z455/AB$2,{0,0.4,0.45,0.5,0.55,0.6,0.65,0.7,0.75,0.8,1},{"F","D","C","C+","B-","B","B+","A-","A","A+"}))))</f>
        <v/>
      </c>
      <c r="AB455" s="1" t="str">
        <f>IF(COUNT($A455)=0,"",IF(Z455="","--",IF(Z455="3E","3E",LOOKUP(Z455/AB$2,{0,0.4,0.45,0.5,0.55,0.6,0.65,0.7,0.75,0.8,1},{0,2,2.25,2.5,2.75,3,3.25,3.5,3.75,4}))))</f>
        <v/>
      </c>
      <c r="AC455" s="2" t="str">
        <f>IF(COUNT($A455)=0,"",IF($A455&lt;&gt;DRAFT!$B457,"ERR",IF(DRAFT!CF457&gt;0,DRAFT!CF457,"")))</f>
        <v/>
      </c>
      <c r="AD455" s="2" t="str">
        <f>IF(COUNT($A455)=0,"",IF(AC455="3E","3E",IF(AC455="","I",LOOKUP(AC455/AE$2,{0,0.4,0.45,0.5,0.55,0.6,0.65,0.7,0.75,0.8,1},{"F","D","C","C+","B-","B","B+","A-","A","A+"}))))</f>
        <v/>
      </c>
      <c r="AE455" s="1" t="str">
        <f>IF(COUNT($A455)=0,"",IF(AC455="","--",IF(AC455="3E","3E",LOOKUP(AC455/AE$2,{0,0.4,0.45,0.5,0.55,0.6,0.65,0.7,0.75,0.8,1},{0,2,2.25,2.5,2.75,3,3.25,3.5,3.75,4}))))</f>
        <v/>
      </c>
      <c r="AF455" s="2" t="str">
        <f>IF(COUNT($A455)=0,"",IF($A455&lt;&gt;DRAFT!$B457,"ERR",IF(DRAFT!CI457&gt;0,DRAFT!CK457,"")))</f>
        <v/>
      </c>
      <c r="AG455" s="2" t="str">
        <f>IF(COUNT($A455)=0,"",IF(AF455="3E","3E",IF(AF455="","I",LOOKUP(AF455/AH$2,{0,0.4,0.45,0.5,0.55,0.6,0.65,0.7,0.75,0.8,1},{"F","D","C","C+","B-","B","B+","A-","A","A+"}))))</f>
        <v/>
      </c>
      <c r="AH455" s="1" t="str">
        <f>IF(COUNT($A455)=0,"",IF(AF455="","--",IF(AF455="3E","3E",LOOKUP(AF455/AH$2,{0,0.4,0.45,0.5,0.55,0.6,0.65,0.7,0.75,0.8,1},{0,2,2.25,2.5,2.75,3,3.25,3.5,3.75,4}))))</f>
        <v/>
      </c>
      <c r="AI455" s="2" t="str">
        <f>IF($A455&lt;&gt;DRAFT!$B457,"ERR",IF(OR(COUNT($A455)=0,COUNT(DRAFT!CL457:CN457,DRAFT!CP457:CR457)=0),"",CEILING(SUM(DRAFT!CO457,DRAFT!CS457,DRAFT!CT457),1)))</f>
        <v/>
      </c>
      <c r="AJ455" s="2" t="str">
        <f>IF(COUNT($A455)=0,"",IF(AI455="3E","3E",IF(AI455="","I",LOOKUP(AI455/AK$2,{0,0.4,0.45,0.5,0.55,0.6,0.65,0.7,0.75,0.8,1},{"F","D","C","C+","B-","B","B+","A-","A","A+"}))))</f>
        <v/>
      </c>
      <c r="AK455" s="1" t="str">
        <f>IF(COUNT($A455)=0,"",IF(AI455="","--",IF(AI455="3E","3E",LOOKUP(AI455/AK$2,{0,0.4,0.45,0.5,0.55,0.6,0.65,0.7,0.75,0.8,1},{0,2,2.25,2.5,2.75,3,3.25,3.5,3.75,4}))))</f>
        <v/>
      </c>
      <c r="AL455" s="4" t="str">
        <f>IF(OR(COUNT($A455)=0,COUNT(B455:AK455)=0),"",IF(COUNTIF(B455:AK455,"3E")&gt;0,"3E",IF(DRAFT!$A457="R",TRUNC(SUMPRODUCT(RGP,RCP)/TCP,3),TRUNC((SUMPRODUCT(--(IMDGP&gt;0)*IMDGP,IMCP)+CEILING(DRAFT!$DB457*42,0.25))/TCP,3))))</f>
        <v/>
      </c>
      <c r="AM455" s="2" t="str">
        <f>IF(OR(COUNT($A455)=0,COUNT(B455:AK455)=0),"",IF(COUNTIF(B455:AK455,"3E")&gt;0,"3E",IF(DRAFT!$A457="R",SUMPRODUCT(--(RGP&gt;=2),RCP),SUMPRODUCT(--(IMDGP&gt;0),--(IMGP=0),IMCP)+DRAFT!$DC457)))</f>
        <v/>
      </c>
      <c r="AN455" s="67" t="str">
        <f>IF(AL455="3E","3E",IF(COUNT($A455)=0,"",IF(COUNT(AI455)=0,"--",ROUND(((CEILING(DRAFT!$CV457*38,0.25)+CEILING(DRAFT!$CX457*38,0.25)+CEILING(DRAFT!$CZ457*42,0.25)+CEILING($AL455*42,0.25))/160),2))))</f>
        <v/>
      </c>
      <c r="AO455" s="2" t="str">
        <f>IF(AN455="3E","3E",IF(COUNT($A455)=0,"",IF(COUNT(AN455)=0,"I",LOOKUP(AN455,{0,2,2.25,2.5,2.75,3,3.25,3.5,3.75,4},{"F","D","C","C+","B-","B","B+","A-","A","A+"}))))</f>
        <v/>
      </c>
      <c r="AP455" s="2" t="str">
        <f>IF(AN455="3E","3E",IF(OR(COUNT(A455)=0,COUNT(AN455)=0),"",DRAFT!CW457+DRAFT!CY457+DRAFT!DA457+N(TABULATION!AM455)))</f>
        <v/>
      </c>
      <c r="AQ455" s="2" t="str">
        <f>IF(OR(COUNT($A455)=0,COUNT(B455:AK455)=0),"",IF(COUNTIF(B455:AM455,"3E")&gt;0,"3E",IF(AND(DRAFT!$A457="IM",OR($AL455&gt;DRAFT!$DB457,$AM455&gt;DRAFT!$DC457)),"IMPROVED",IF(AND(DRAFT!$A457="IM",$AL455&lt;=DRAFT!$DB457,$AM455&lt;=DRAFT!$DC457),"NOT IMPROVED",IF(AND(DRAFT!CU457="S",AH455&gt;=2,AK455&gt;=2,AN455&gt;=2.5,AP455&gt;=144),"PASS","FAIL")))))</f>
        <v/>
      </c>
      <c r="AR455" s="2" t="str">
        <f t="shared" si="14"/>
        <v/>
      </c>
      <c r="AS455" s="2" t="str">
        <f t="shared" si="15"/>
        <v/>
      </c>
    </row>
    <row r="456" spans="1:45" ht="18.95" customHeight="1" x14ac:dyDescent="0.25">
      <c r="A456" s="3" t="str">
        <f>IF(DRAFT!$B458="","",DRAFT!$B458)</f>
        <v/>
      </c>
      <c r="B456" s="2" t="str">
        <f>IF(COUNT($A456)=0,"",IF($A456&lt;&gt;DRAFT!$B458,"ERR",IF(DRAFT!I458="3E","3E",IF(COUNT(DRAFT!E458,DRAFT!I458)&gt;0,DRAFT!J458,""))))</f>
        <v/>
      </c>
      <c r="C456" s="2" t="str">
        <f>IF(COUNT($A456)=0,"",IF(B456="3E","3E",IF(B456="","I",LOOKUP(B456/D$2,{0,0.4,0.45,0.5,0.55,0.6,0.65,0.7,0.75,0.8,1},{"F","D","C","C+","B-","B","B+","A-","A","A+"}))))</f>
        <v/>
      </c>
      <c r="D456" s="1" t="str">
        <f>IF(COUNT($A456)=0,"",IF(B456="","--",IF(B456="3E","3E",LOOKUP(B456/D$2,{0,0.4,0.45,0.5,0.55,0.6,0.65,0.7,0.75,0.8,1},{0,2,2.25,2.5,2.75,3,3.25,3.5,3.75,4}))))</f>
        <v/>
      </c>
      <c r="E456" s="2" t="str">
        <f>IF(COUNT($A456)=0,"",IF($A456&lt;&gt;DRAFT!$B458,"ERR",IF(DRAFT!R458="3E","3E",IF(COUNT(DRAFT!N458,DRAFT!R458)&gt;0,DRAFT!S458,""))))</f>
        <v/>
      </c>
      <c r="F456" s="2" t="str">
        <f>IF(COUNT($A456)=0,"",IF(E456="3E","3E",IF(E456="","I",LOOKUP(E456/G$2,{0,0.4,0.45,0.5,0.55,0.6,0.65,0.7,0.75,0.8,1},{"F","D","C","C+","B-","B","B+","A-","A","A+"}))))</f>
        <v/>
      </c>
      <c r="G456" s="1" t="str">
        <f>IF(COUNT($A456)=0,"",IF(E456="","--",IF(E456="3E","3E",LOOKUP(E456/G$2,{0,0.4,0.45,0.5,0.55,0.6,0.65,0.7,0.75,0.8,1},{0,2,2.25,2.5,2.75,3,3.25,3.5,3.75,4}))))</f>
        <v/>
      </c>
      <c r="H456" s="2" t="str">
        <f>IF(COUNT($A456)=0,"",IF($A456&lt;&gt;DRAFT!$B458,"ERR",IF(DRAFT!AA458="3E","3E",IF(COUNT(DRAFT!W458,DRAFT!AA458)&gt;0,DRAFT!AB458,""))))</f>
        <v/>
      </c>
      <c r="I456" s="2" t="str">
        <f>IF(COUNT($A456)=0,"",IF(H456="3E","3E",IF(H456="","I",LOOKUP(H456/J$2,{0,0.4,0.45,0.5,0.55,0.6,0.65,0.7,0.75,0.8,1},{"F","D","C","C+","B-","B","B+","A-","A","A+"}))))</f>
        <v/>
      </c>
      <c r="J456" s="1" t="str">
        <f>IF(COUNT($A456)=0,"",IF(H456="","--",IF(H456="3E","3E",LOOKUP(H456/J$2,{0,0.4,0.45,0.5,0.55,0.6,0.65,0.7,0.75,0.8,1},{0,2,2.25,2.5,2.75,3,3.25,3.5,3.75,4}))))</f>
        <v/>
      </c>
      <c r="K456" s="2" t="str">
        <f>IF(COUNT($A456)=0,"",IF($A456&lt;&gt;DRAFT!$B458,"ERR",IF(DRAFT!AJ458="3E","3E",IF(COUNT(DRAFT!AF458,DRAFT!AJ458)&gt;0,DRAFT!AK458,""))))</f>
        <v/>
      </c>
      <c r="L456" s="2" t="str">
        <f>IF(COUNT($A456)=0,"",IF(K456="3E","3E",IF(K456="","I",LOOKUP(K456/M$2,{0,0.4,0.45,0.5,0.55,0.6,0.65,0.7,0.75,0.8,1},{"F","D","C","C+","B-","B","B+","A-","A","A+"}))))</f>
        <v/>
      </c>
      <c r="M456" s="1" t="str">
        <f>IF(COUNT($A456)=0,"",IF(K456="","--",IF(K456="3E","3E",LOOKUP(K456/M$2,{0,0.4,0.45,0.5,0.55,0.6,0.65,0.7,0.75,0.8,1},{0,2,2.25,2.5,2.75,3,3.25,3.5,3.75,4}))))</f>
        <v/>
      </c>
      <c r="N456" s="2" t="str">
        <f>IF(COUNT($A456)=0,"",IF($A456&lt;&gt;DRAFT!$B458,"ERR",IF(DRAFT!AS458="3E","3E",IF(COUNT(DRAFT!AO458,DRAFT!AS458)&gt;0,DRAFT!AT458,""))))</f>
        <v/>
      </c>
      <c r="O456" s="2" t="str">
        <f>IF(COUNT($A456)=0,"",IF(N456="3E","3E",IF(N456="","I",LOOKUP(N456/P$2,{0,0.4,0.45,0.5,0.55,0.6,0.65,0.7,0.75,0.8,1},{"F","D","C","C+","B-","B","B+","A-","A","A+"}))))</f>
        <v/>
      </c>
      <c r="P456" s="1" t="str">
        <f>IF(COUNT($A456)=0,"",IF(N456="","--",IF(N456="3E","3E",LOOKUP(N456/P$2,{0,0.4,0.45,0.5,0.55,0.6,0.65,0.7,0.75,0.8,1},{0,2,2.25,2.5,2.75,3,3.25,3.5,3.75,4}))))</f>
        <v/>
      </c>
      <c r="Q456" s="2" t="str">
        <f>IF(COUNT($A456)=0,"",IF($A456&lt;&gt;DRAFT!$B458,"ERR",IF(DRAFT!BB458="3E","3E",IF(COUNT(DRAFT!AX458,DRAFT!BB458)&gt;0,DRAFT!BC458,""))))</f>
        <v/>
      </c>
      <c r="R456" s="2" t="str">
        <f>IF(COUNT($A456)=0,"",IF(Q456="3E","3E",IF(Q456="","I",LOOKUP(Q456/S$2,{0,0.4,0.45,0.5,0.55,0.6,0.65,0.7,0.75,0.8,1},{"F","D","C","C+","B-","B","B+","A-","A","A+"}))))</f>
        <v/>
      </c>
      <c r="S456" s="1" t="str">
        <f>IF(COUNT($A456)=0,"",IF(Q456="","--",IF(Q456="3E","3E",LOOKUP(Q456/S$2,{0,0.4,0.45,0.5,0.55,0.6,0.65,0.7,0.75,0.8,1},{0,2,2.25,2.5,2.75,3,3.25,3.5,3.75,4}))))</f>
        <v/>
      </c>
      <c r="T456" s="2" t="str">
        <f>IF(COUNT($A456)=0,"",IF($A456&lt;&gt;DRAFT!$B458,"ERR",IF(DRAFT!BK458="3E","3E",IF(COUNT(DRAFT!BG458,DRAFT!BK458)&gt;0,DRAFT!BL458,""))))</f>
        <v/>
      </c>
      <c r="U456" s="2" t="str">
        <f>IF(COUNT($A456)=0,"",IF(T456="3E","3E",IF(T456="","I",LOOKUP(T456/V$2,{0,0.4,0.45,0.5,0.55,0.6,0.65,0.7,0.75,0.8,1},{"F","D","C","C+","B-","B","B+","A-","A","A+"}))))</f>
        <v/>
      </c>
      <c r="V456" s="1" t="str">
        <f>IF(COUNT($A456)=0,"",IF(T456="","--",IF(T456="3E","3E",LOOKUP(T456/V$2,{0,0.4,0.45,0.5,0.55,0.6,0.65,0.7,0.75,0.8,1},{0,2,2.25,2.5,2.75,3,3.25,3.5,3.75,4}))))</f>
        <v/>
      </c>
      <c r="W456" s="2" t="str">
        <f>IF(COUNT($A456)=0,"",IF($A456&lt;&gt;DRAFT!$B458,"ERR",IF(DRAFT!BT458="3E","3E",IF(COUNT(DRAFT!BP458,DRAFT!BT458)&gt;0,DRAFT!BU458,""))))</f>
        <v/>
      </c>
      <c r="X456" s="2" t="str">
        <f>IF(COUNT($A456)=0,"",IF(W456="3E","3E",IF(W456="","I",LOOKUP(W456/Y$2,{0,0.4,0.45,0.5,0.55,0.6,0.65,0.7,0.75,0.8,1},{"F","D","C","C+","B-","B","B+","A-","A","A+"}))))</f>
        <v/>
      </c>
      <c r="Y456" s="1" t="str">
        <f>IF(COUNT($A456)=0,"",IF(W456="","--",IF(W456="3E","3E",LOOKUP(W456/Y$2,{0,0.4,0.45,0.5,0.55,0.6,0.65,0.7,0.75,0.8,1},{0,2,2.25,2.5,2.75,3,3.25,3.5,3.75,4}))))</f>
        <v/>
      </c>
      <c r="Z456" s="2" t="str">
        <f>IF(COUNT($A456)=0,"",IF($A456&lt;&gt;DRAFT!$B458,"ERR",IF(DRAFT!CC458="3E","3E",IF(COUNT(DRAFT!BY458,DRAFT!CC458)&gt;0,DRAFT!CD458,""))))</f>
        <v/>
      </c>
      <c r="AA456" s="2" t="str">
        <f>IF(COUNT($A456)=0,"",IF(Z456="3E","3E",IF(Z456="","I",LOOKUP(Z456/AB$2,{0,0.4,0.45,0.5,0.55,0.6,0.65,0.7,0.75,0.8,1},{"F","D","C","C+","B-","B","B+","A-","A","A+"}))))</f>
        <v/>
      </c>
      <c r="AB456" s="1" t="str">
        <f>IF(COUNT($A456)=0,"",IF(Z456="","--",IF(Z456="3E","3E",LOOKUP(Z456/AB$2,{0,0.4,0.45,0.5,0.55,0.6,0.65,0.7,0.75,0.8,1},{0,2,2.25,2.5,2.75,3,3.25,3.5,3.75,4}))))</f>
        <v/>
      </c>
      <c r="AC456" s="2" t="str">
        <f>IF(COUNT($A456)=0,"",IF($A456&lt;&gt;DRAFT!$B458,"ERR",IF(DRAFT!CF458&gt;0,DRAFT!CF458,"")))</f>
        <v/>
      </c>
      <c r="AD456" s="2" t="str">
        <f>IF(COUNT($A456)=0,"",IF(AC456="3E","3E",IF(AC456="","I",LOOKUP(AC456/AE$2,{0,0.4,0.45,0.5,0.55,0.6,0.65,0.7,0.75,0.8,1},{"F","D","C","C+","B-","B","B+","A-","A","A+"}))))</f>
        <v/>
      </c>
      <c r="AE456" s="1" t="str">
        <f>IF(COUNT($A456)=0,"",IF(AC456="","--",IF(AC456="3E","3E",LOOKUP(AC456/AE$2,{0,0.4,0.45,0.5,0.55,0.6,0.65,0.7,0.75,0.8,1},{0,2,2.25,2.5,2.75,3,3.25,3.5,3.75,4}))))</f>
        <v/>
      </c>
      <c r="AF456" s="2" t="str">
        <f>IF(COUNT($A456)=0,"",IF($A456&lt;&gt;DRAFT!$B458,"ERR",IF(DRAFT!CI458&gt;0,DRAFT!CK458,"")))</f>
        <v/>
      </c>
      <c r="AG456" s="2" t="str">
        <f>IF(COUNT($A456)=0,"",IF(AF456="3E","3E",IF(AF456="","I",LOOKUP(AF456/AH$2,{0,0.4,0.45,0.5,0.55,0.6,0.65,0.7,0.75,0.8,1},{"F","D","C","C+","B-","B","B+","A-","A","A+"}))))</f>
        <v/>
      </c>
      <c r="AH456" s="1" t="str">
        <f>IF(COUNT($A456)=0,"",IF(AF456="","--",IF(AF456="3E","3E",LOOKUP(AF456/AH$2,{0,0.4,0.45,0.5,0.55,0.6,0.65,0.7,0.75,0.8,1},{0,2,2.25,2.5,2.75,3,3.25,3.5,3.75,4}))))</f>
        <v/>
      </c>
      <c r="AI456" s="2" t="str">
        <f>IF($A456&lt;&gt;DRAFT!$B458,"ERR",IF(OR(COUNT($A456)=0,COUNT(DRAFT!CL458:CN458,DRAFT!CP458:CR458)=0),"",CEILING(SUM(DRAFT!CO458,DRAFT!CS458,DRAFT!CT458),1)))</f>
        <v/>
      </c>
      <c r="AJ456" s="2" t="str">
        <f>IF(COUNT($A456)=0,"",IF(AI456="3E","3E",IF(AI456="","I",LOOKUP(AI456/AK$2,{0,0.4,0.45,0.5,0.55,0.6,0.65,0.7,0.75,0.8,1},{"F","D","C","C+","B-","B","B+","A-","A","A+"}))))</f>
        <v/>
      </c>
      <c r="AK456" s="1" t="str">
        <f>IF(COUNT($A456)=0,"",IF(AI456="","--",IF(AI456="3E","3E",LOOKUP(AI456/AK$2,{0,0.4,0.45,0.5,0.55,0.6,0.65,0.7,0.75,0.8,1},{0,2,2.25,2.5,2.75,3,3.25,3.5,3.75,4}))))</f>
        <v/>
      </c>
      <c r="AL456" s="4" t="str">
        <f>IF(OR(COUNT($A456)=0,COUNT(B456:AK456)=0),"",IF(COUNTIF(B456:AK456,"3E")&gt;0,"3E",IF(DRAFT!$A458="R",TRUNC(SUMPRODUCT(RGP,RCP)/TCP,3),TRUNC((SUMPRODUCT(--(IMDGP&gt;0)*IMDGP,IMCP)+CEILING(DRAFT!$DB458*42,0.25))/TCP,3))))</f>
        <v/>
      </c>
      <c r="AM456" s="2" t="str">
        <f>IF(OR(COUNT($A456)=0,COUNT(B456:AK456)=0),"",IF(COUNTIF(B456:AK456,"3E")&gt;0,"3E",IF(DRAFT!$A458="R",SUMPRODUCT(--(RGP&gt;=2),RCP),SUMPRODUCT(--(IMDGP&gt;0),--(IMGP=0),IMCP)+DRAFT!$DC458)))</f>
        <v/>
      </c>
      <c r="AN456" s="67" t="str">
        <f>IF(AL456="3E","3E",IF(COUNT($A456)=0,"",IF(COUNT(AI456)=0,"--",ROUND(((CEILING(DRAFT!$CV458*38,0.25)+CEILING(DRAFT!$CX458*38,0.25)+CEILING(DRAFT!$CZ458*42,0.25)+CEILING($AL456*42,0.25))/160),2))))</f>
        <v/>
      </c>
      <c r="AO456" s="2" t="str">
        <f>IF(AN456="3E","3E",IF(COUNT($A456)=0,"",IF(COUNT(AN456)=0,"I",LOOKUP(AN456,{0,2,2.25,2.5,2.75,3,3.25,3.5,3.75,4},{"F","D","C","C+","B-","B","B+","A-","A","A+"}))))</f>
        <v/>
      </c>
      <c r="AP456" s="2" t="str">
        <f>IF(AN456="3E","3E",IF(OR(COUNT(A456)=0,COUNT(AN456)=0),"",DRAFT!CW458+DRAFT!CY458+DRAFT!DA458+N(TABULATION!AM456)))</f>
        <v/>
      </c>
      <c r="AQ456" s="2" t="str">
        <f>IF(OR(COUNT($A456)=0,COUNT(B456:AK456)=0),"",IF(COUNTIF(B456:AM456,"3E")&gt;0,"3E",IF(AND(DRAFT!$A458="IM",OR($AL456&gt;DRAFT!$DB458,$AM456&gt;DRAFT!$DC458)),"IMPROVED",IF(AND(DRAFT!$A458="IM",$AL456&lt;=DRAFT!$DB458,$AM456&lt;=DRAFT!$DC458),"NOT IMPROVED",IF(AND(DRAFT!CU458="S",AH456&gt;=2,AK456&gt;=2,AN456&gt;=2.5,AP456&gt;=144),"PASS","FAIL")))))</f>
        <v/>
      </c>
      <c r="AR456" s="2" t="str">
        <f t="shared" si="14"/>
        <v/>
      </c>
      <c r="AS456" s="2" t="str">
        <f t="shared" si="15"/>
        <v/>
      </c>
    </row>
    <row r="457" spans="1:45" ht="18.95" customHeight="1" x14ac:dyDescent="0.25">
      <c r="A457" s="3" t="str">
        <f>IF(DRAFT!$B459="","",DRAFT!$B459)</f>
        <v/>
      </c>
      <c r="B457" s="2" t="str">
        <f>IF(COUNT($A457)=0,"",IF($A457&lt;&gt;DRAFT!$B459,"ERR",IF(DRAFT!I459="3E","3E",IF(COUNT(DRAFT!E459,DRAFT!I459)&gt;0,DRAFT!J459,""))))</f>
        <v/>
      </c>
      <c r="C457" s="2" t="str">
        <f>IF(COUNT($A457)=0,"",IF(B457="3E","3E",IF(B457="","I",LOOKUP(B457/D$2,{0,0.4,0.45,0.5,0.55,0.6,0.65,0.7,0.75,0.8,1},{"F","D","C","C+","B-","B","B+","A-","A","A+"}))))</f>
        <v/>
      </c>
      <c r="D457" s="1" t="str">
        <f>IF(COUNT($A457)=0,"",IF(B457="","--",IF(B457="3E","3E",LOOKUP(B457/D$2,{0,0.4,0.45,0.5,0.55,0.6,0.65,0.7,0.75,0.8,1},{0,2,2.25,2.5,2.75,3,3.25,3.5,3.75,4}))))</f>
        <v/>
      </c>
      <c r="E457" s="2" t="str">
        <f>IF(COUNT($A457)=0,"",IF($A457&lt;&gt;DRAFT!$B459,"ERR",IF(DRAFT!R459="3E","3E",IF(COUNT(DRAFT!N459,DRAFT!R459)&gt;0,DRAFT!S459,""))))</f>
        <v/>
      </c>
      <c r="F457" s="2" t="str">
        <f>IF(COUNT($A457)=0,"",IF(E457="3E","3E",IF(E457="","I",LOOKUP(E457/G$2,{0,0.4,0.45,0.5,0.55,0.6,0.65,0.7,0.75,0.8,1},{"F","D","C","C+","B-","B","B+","A-","A","A+"}))))</f>
        <v/>
      </c>
      <c r="G457" s="1" t="str">
        <f>IF(COUNT($A457)=0,"",IF(E457="","--",IF(E457="3E","3E",LOOKUP(E457/G$2,{0,0.4,0.45,0.5,0.55,0.6,0.65,0.7,0.75,0.8,1},{0,2,2.25,2.5,2.75,3,3.25,3.5,3.75,4}))))</f>
        <v/>
      </c>
      <c r="H457" s="2" t="str">
        <f>IF(COUNT($A457)=0,"",IF($A457&lt;&gt;DRAFT!$B459,"ERR",IF(DRAFT!AA459="3E","3E",IF(COUNT(DRAFT!W459,DRAFT!AA459)&gt;0,DRAFT!AB459,""))))</f>
        <v/>
      </c>
      <c r="I457" s="2" t="str">
        <f>IF(COUNT($A457)=0,"",IF(H457="3E","3E",IF(H457="","I",LOOKUP(H457/J$2,{0,0.4,0.45,0.5,0.55,0.6,0.65,0.7,0.75,0.8,1},{"F","D","C","C+","B-","B","B+","A-","A","A+"}))))</f>
        <v/>
      </c>
      <c r="J457" s="1" t="str">
        <f>IF(COUNT($A457)=0,"",IF(H457="","--",IF(H457="3E","3E",LOOKUP(H457/J$2,{0,0.4,0.45,0.5,0.55,0.6,0.65,0.7,0.75,0.8,1},{0,2,2.25,2.5,2.75,3,3.25,3.5,3.75,4}))))</f>
        <v/>
      </c>
      <c r="K457" s="2" t="str">
        <f>IF(COUNT($A457)=0,"",IF($A457&lt;&gt;DRAFT!$B459,"ERR",IF(DRAFT!AJ459="3E","3E",IF(COUNT(DRAFT!AF459,DRAFT!AJ459)&gt;0,DRAFT!AK459,""))))</f>
        <v/>
      </c>
      <c r="L457" s="2" t="str">
        <f>IF(COUNT($A457)=0,"",IF(K457="3E","3E",IF(K457="","I",LOOKUP(K457/M$2,{0,0.4,0.45,0.5,0.55,0.6,0.65,0.7,0.75,0.8,1},{"F","D","C","C+","B-","B","B+","A-","A","A+"}))))</f>
        <v/>
      </c>
      <c r="M457" s="1" t="str">
        <f>IF(COUNT($A457)=0,"",IF(K457="","--",IF(K457="3E","3E",LOOKUP(K457/M$2,{0,0.4,0.45,0.5,0.55,0.6,0.65,0.7,0.75,0.8,1},{0,2,2.25,2.5,2.75,3,3.25,3.5,3.75,4}))))</f>
        <v/>
      </c>
      <c r="N457" s="2" t="str">
        <f>IF(COUNT($A457)=0,"",IF($A457&lt;&gt;DRAFT!$B459,"ERR",IF(DRAFT!AS459="3E","3E",IF(COUNT(DRAFT!AO459,DRAFT!AS459)&gt;0,DRAFT!AT459,""))))</f>
        <v/>
      </c>
      <c r="O457" s="2" t="str">
        <f>IF(COUNT($A457)=0,"",IF(N457="3E","3E",IF(N457="","I",LOOKUP(N457/P$2,{0,0.4,0.45,0.5,0.55,0.6,0.65,0.7,0.75,0.8,1},{"F","D","C","C+","B-","B","B+","A-","A","A+"}))))</f>
        <v/>
      </c>
      <c r="P457" s="1" t="str">
        <f>IF(COUNT($A457)=0,"",IF(N457="","--",IF(N457="3E","3E",LOOKUP(N457/P$2,{0,0.4,0.45,0.5,0.55,0.6,0.65,0.7,0.75,0.8,1},{0,2,2.25,2.5,2.75,3,3.25,3.5,3.75,4}))))</f>
        <v/>
      </c>
      <c r="Q457" s="2" t="str">
        <f>IF(COUNT($A457)=0,"",IF($A457&lt;&gt;DRAFT!$B459,"ERR",IF(DRAFT!BB459="3E","3E",IF(COUNT(DRAFT!AX459,DRAFT!BB459)&gt;0,DRAFT!BC459,""))))</f>
        <v/>
      </c>
      <c r="R457" s="2" t="str">
        <f>IF(COUNT($A457)=0,"",IF(Q457="3E","3E",IF(Q457="","I",LOOKUP(Q457/S$2,{0,0.4,0.45,0.5,0.55,0.6,0.65,0.7,0.75,0.8,1},{"F","D","C","C+","B-","B","B+","A-","A","A+"}))))</f>
        <v/>
      </c>
      <c r="S457" s="1" t="str">
        <f>IF(COUNT($A457)=0,"",IF(Q457="","--",IF(Q457="3E","3E",LOOKUP(Q457/S$2,{0,0.4,0.45,0.5,0.55,0.6,0.65,0.7,0.75,0.8,1},{0,2,2.25,2.5,2.75,3,3.25,3.5,3.75,4}))))</f>
        <v/>
      </c>
      <c r="T457" s="2" t="str">
        <f>IF(COUNT($A457)=0,"",IF($A457&lt;&gt;DRAFT!$B459,"ERR",IF(DRAFT!BK459="3E","3E",IF(COUNT(DRAFT!BG459,DRAFT!BK459)&gt;0,DRAFT!BL459,""))))</f>
        <v/>
      </c>
      <c r="U457" s="2" t="str">
        <f>IF(COUNT($A457)=0,"",IF(T457="3E","3E",IF(T457="","I",LOOKUP(T457/V$2,{0,0.4,0.45,0.5,0.55,0.6,0.65,0.7,0.75,0.8,1},{"F","D","C","C+","B-","B","B+","A-","A","A+"}))))</f>
        <v/>
      </c>
      <c r="V457" s="1" t="str">
        <f>IF(COUNT($A457)=0,"",IF(T457="","--",IF(T457="3E","3E",LOOKUP(T457/V$2,{0,0.4,0.45,0.5,0.55,0.6,0.65,0.7,0.75,0.8,1},{0,2,2.25,2.5,2.75,3,3.25,3.5,3.75,4}))))</f>
        <v/>
      </c>
      <c r="W457" s="2" t="str">
        <f>IF(COUNT($A457)=0,"",IF($A457&lt;&gt;DRAFT!$B459,"ERR",IF(DRAFT!BT459="3E","3E",IF(COUNT(DRAFT!BP459,DRAFT!BT459)&gt;0,DRAFT!BU459,""))))</f>
        <v/>
      </c>
      <c r="X457" s="2" t="str">
        <f>IF(COUNT($A457)=0,"",IF(W457="3E","3E",IF(W457="","I",LOOKUP(W457/Y$2,{0,0.4,0.45,0.5,0.55,0.6,0.65,0.7,0.75,0.8,1},{"F","D","C","C+","B-","B","B+","A-","A","A+"}))))</f>
        <v/>
      </c>
      <c r="Y457" s="1" t="str">
        <f>IF(COUNT($A457)=0,"",IF(W457="","--",IF(W457="3E","3E",LOOKUP(W457/Y$2,{0,0.4,0.45,0.5,0.55,0.6,0.65,0.7,0.75,0.8,1},{0,2,2.25,2.5,2.75,3,3.25,3.5,3.75,4}))))</f>
        <v/>
      </c>
      <c r="Z457" s="2" t="str">
        <f>IF(COUNT($A457)=0,"",IF($A457&lt;&gt;DRAFT!$B459,"ERR",IF(DRAFT!CC459="3E","3E",IF(COUNT(DRAFT!BY459,DRAFT!CC459)&gt;0,DRAFT!CD459,""))))</f>
        <v/>
      </c>
      <c r="AA457" s="2" t="str">
        <f>IF(COUNT($A457)=0,"",IF(Z457="3E","3E",IF(Z457="","I",LOOKUP(Z457/AB$2,{0,0.4,0.45,0.5,0.55,0.6,0.65,0.7,0.75,0.8,1},{"F","D","C","C+","B-","B","B+","A-","A","A+"}))))</f>
        <v/>
      </c>
      <c r="AB457" s="1" t="str">
        <f>IF(COUNT($A457)=0,"",IF(Z457="","--",IF(Z457="3E","3E",LOOKUP(Z457/AB$2,{0,0.4,0.45,0.5,0.55,0.6,0.65,0.7,0.75,0.8,1},{0,2,2.25,2.5,2.75,3,3.25,3.5,3.75,4}))))</f>
        <v/>
      </c>
      <c r="AC457" s="2" t="str">
        <f>IF(COUNT($A457)=0,"",IF($A457&lt;&gt;DRAFT!$B459,"ERR",IF(DRAFT!CF459&gt;0,DRAFT!CF459,"")))</f>
        <v/>
      </c>
      <c r="AD457" s="2" t="str">
        <f>IF(COUNT($A457)=0,"",IF(AC457="3E","3E",IF(AC457="","I",LOOKUP(AC457/AE$2,{0,0.4,0.45,0.5,0.55,0.6,0.65,0.7,0.75,0.8,1},{"F","D","C","C+","B-","B","B+","A-","A","A+"}))))</f>
        <v/>
      </c>
      <c r="AE457" s="1" t="str">
        <f>IF(COUNT($A457)=0,"",IF(AC457="","--",IF(AC457="3E","3E",LOOKUP(AC457/AE$2,{0,0.4,0.45,0.5,0.55,0.6,0.65,0.7,0.75,0.8,1},{0,2,2.25,2.5,2.75,3,3.25,3.5,3.75,4}))))</f>
        <v/>
      </c>
      <c r="AF457" s="2" t="str">
        <f>IF(COUNT($A457)=0,"",IF($A457&lt;&gt;DRAFT!$B459,"ERR",IF(DRAFT!CI459&gt;0,DRAFT!CK459,"")))</f>
        <v/>
      </c>
      <c r="AG457" s="2" t="str">
        <f>IF(COUNT($A457)=0,"",IF(AF457="3E","3E",IF(AF457="","I",LOOKUP(AF457/AH$2,{0,0.4,0.45,0.5,0.55,0.6,0.65,0.7,0.75,0.8,1},{"F","D","C","C+","B-","B","B+","A-","A","A+"}))))</f>
        <v/>
      </c>
      <c r="AH457" s="1" t="str">
        <f>IF(COUNT($A457)=0,"",IF(AF457="","--",IF(AF457="3E","3E",LOOKUP(AF457/AH$2,{0,0.4,0.45,0.5,0.55,0.6,0.65,0.7,0.75,0.8,1},{0,2,2.25,2.5,2.75,3,3.25,3.5,3.75,4}))))</f>
        <v/>
      </c>
      <c r="AI457" s="2" t="str">
        <f>IF($A457&lt;&gt;DRAFT!$B459,"ERR",IF(OR(COUNT($A457)=0,COUNT(DRAFT!CL459:CN459,DRAFT!CP459:CR459)=0),"",CEILING(SUM(DRAFT!CO459,DRAFT!CS459,DRAFT!CT459),1)))</f>
        <v/>
      </c>
      <c r="AJ457" s="2" t="str">
        <f>IF(COUNT($A457)=0,"",IF(AI457="3E","3E",IF(AI457="","I",LOOKUP(AI457/AK$2,{0,0.4,0.45,0.5,0.55,0.6,0.65,0.7,0.75,0.8,1},{"F","D","C","C+","B-","B","B+","A-","A","A+"}))))</f>
        <v/>
      </c>
      <c r="AK457" s="1" t="str">
        <f>IF(COUNT($A457)=0,"",IF(AI457="","--",IF(AI457="3E","3E",LOOKUP(AI457/AK$2,{0,0.4,0.45,0.5,0.55,0.6,0.65,0.7,0.75,0.8,1},{0,2,2.25,2.5,2.75,3,3.25,3.5,3.75,4}))))</f>
        <v/>
      </c>
      <c r="AL457" s="4" t="str">
        <f>IF(OR(COUNT($A457)=0,COUNT(B457:AK457)=0),"",IF(COUNTIF(B457:AK457,"3E")&gt;0,"3E",IF(DRAFT!$A459="R",TRUNC(SUMPRODUCT(RGP,RCP)/TCP,3),TRUNC((SUMPRODUCT(--(IMDGP&gt;0)*IMDGP,IMCP)+CEILING(DRAFT!$DB459*42,0.25))/TCP,3))))</f>
        <v/>
      </c>
      <c r="AM457" s="2" t="str">
        <f>IF(OR(COUNT($A457)=0,COUNT(B457:AK457)=0),"",IF(COUNTIF(B457:AK457,"3E")&gt;0,"3E",IF(DRAFT!$A459="R",SUMPRODUCT(--(RGP&gt;=2),RCP),SUMPRODUCT(--(IMDGP&gt;0),--(IMGP=0),IMCP)+DRAFT!$DC459)))</f>
        <v/>
      </c>
      <c r="AN457" s="67" t="str">
        <f>IF(AL457="3E","3E",IF(COUNT($A457)=0,"",IF(COUNT(AI457)=0,"--",ROUND(((CEILING(DRAFT!$CV459*38,0.25)+CEILING(DRAFT!$CX459*38,0.25)+CEILING(DRAFT!$CZ459*42,0.25)+CEILING($AL457*42,0.25))/160),2))))</f>
        <v/>
      </c>
      <c r="AO457" s="2" t="str">
        <f>IF(AN457="3E","3E",IF(COUNT($A457)=0,"",IF(COUNT(AN457)=0,"I",LOOKUP(AN457,{0,2,2.25,2.5,2.75,3,3.25,3.5,3.75,4},{"F","D","C","C+","B-","B","B+","A-","A","A+"}))))</f>
        <v/>
      </c>
      <c r="AP457" s="2" t="str">
        <f>IF(AN457="3E","3E",IF(OR(COUNT(A457)=0,COUNT(AN457)=0),"",DRAFT!CW459+DRAFT!CY459+DRAFT!DA459+N(TABULATION!AM457)))</f>
        <v/>
      </c>
      <c r="AQ457" s="2" t="str">
        <f>IF(OR(COUNT($A457)=0,COUNT(B457:AK457)=0),"",IF(COUNTIF(B457:AM457,"3E")&gt;0,"3E",IF(AND(DRAFT!$A459="IM",OR($AL457&gt;DRAFT!$DB459,$AM457&gt;DRAFT!$DC459)),"IMPROVED",IF(AND(DRAFT!$A459="IM",$AL457&lt;=DRAFT!$DB459,$AM457&lt;=DRAFT!$DC459),"NOT IMPROVED",IF(AND(DRAFT!CU459="S",AH457&gt;=2,AK457&gt;=2,AN457&gt;=2.5,AP457&gt;=144),"PASS","FAIL")))))</f>
        <v/>
      </c>
      <c r="AR457" s="2" t="str">
        <f t="shared" si="14"/>
        <v/>
      </c>
      <c r="AS457" s="2" t="str">
        <f t="shared" si="15"/>
        <v/>
      </c>
    </row>
    <row r="458" spans="1:45" ht="18.95" customHeight="1" x14ac:dyDescent="0.25">
      <c r="A458" s="3" t="str">
        <f>IF(DRAFT!$B460="","",DRAFT!$B460)</f>
        <v/>
      </c>
      <c r="B458" s="2" t="str">
        <f>IF(COUNT($A458)=0,"",IF($A458&lt;&gt;DRAFT!$B460,"ERR",IF(DRAFT!I460="3E","3E",IF(COUNT(DRAFT!E460,DRAFT!I460)&gt;0,DRAFT!J460,""))))</f>
        <v/>
      </c>
      <c r="C458" s="2" t="str">
        <f>IF(COUNT($A458)=0,"",IF(B458="3E","3E",IF(B458="","I",LOOKUP(B458/D$2,{0,0.4,0.45,0.5,0.55,0.6,0.65,0.7,0.75,0.8,1},{"F","D","C","C+","B-","B","B+","A-","A","A+"}))))</f>
        <v/>
      </c>
      <c r="D458" s="1" t="str">
        <f>IF(COUNT($A458)=0,"",IF(B458="","--",IF(B458="3E","3E",LOOKUP(B458/D$2,{0,0.4,0.45,0.5,0.55,0.6,0.65,0.7,0.75,0.8,1},{0,2,2.25,2.5,2.75,3,3.25,3.5,3.75,4}))))</f>
        <v/>
      </c>
      <c r="E458" s="2" t="str">
        <f>IF(COUNT($A458)=0,"",IF($A458&lt;&gt;DRAFT!$B460,"ERR",IF(DRAFT!R460="3E","3E",IF(COUNT(DRAFT!N460,DRAFT!R460)&gt;0,DRAFT!S460,""))))</f>
        <v/>
      </c>
      <c r="F458" s="2" t="str">
        <f>IF(COUNT($A458)=0,"",IF(E458="3E","3E",IF(E458="","I",LOOKUP(E458/G$2,{0,0.4,0.45,0.5,0.55,0.6,0.65,0.7,0.75,0.8,1},{"F","D","C","C+","B-","B","B+","A-","A","A+"}))))</f>
        <v/>
      </c>
      <c r="G458" s="1" t="str">
        <f>IF(COUNT($A458)=0,"",IF(E458="","--",IF(E458="3E","3E",LOOKUP(E458/G$2,{0,0.4,0.45,0.5,0.55,0.6,0.65,0.7,0.75,0.8,1},{0,2,2.25,2.5,2.75,3,3.25,3.5,3.75,4}))))</f>
        <v/>
      </c>
      <c r="H458" s="2" t="str">
        <f>IF(COUNT($A458)=0,"",IF($A458&lt;&gt;DRAFT!$B460,"ERR",IF(DRAFT!AA460="3E","3E",IF(COUNT(DRAFT!W460,DRAFT!AA460)&gt;0,DRAFT!AB460,""))))</f>
        <v/>
      </c>
      <c r="I458" s="2" t="str">
        <f>IF(COUNT($A458)=0,"",IF(H458="3E","3E",IF(H458="","I",LOOKUP(H458/J$2,{0,0.4,0.45,0.5,0.55,0.6,0.65,0.7,0.75,0.8,1},{"F","D","C","C+","B-","B","B+","A-","A","A+"}))))</f>
        <v/>
      </c>
      <c r="J458" s="1" t="str">
        <f>IF(COUNT($A458)=0,"",IF(H458="","--",IF(H458="3E","3E",LOOKUP(H458/J$2,{0,0.4,0.45,0.5,0.55,0.6,0.65,0.7,0.75,0.8,1},{0,2,2.25,2.5,2.75,3,3.25,3.5,3.75,4}))))</f>
        <v/>
      </c>
      <c r="K458" s="2" t="str">
        <f>IF(COUNT($A458)=0,"",IF($A458&lt;&gt;DRAFT!$B460,"ERR",IF(DRAFT!AJ460="3E","3E",IF(COUNT(DRAFT!AF460,DRAFT!AJ460)&gt;0,DRAFT!AK460,""))))</f>
        <v/>
      </c>
      <c r="L458" s="2" t="str">
        <f>IF(COUNT($A458)=0,"",IF(K458="3E","3E",IF(K458="","I",LOOKUP(K458/M$2,{0,0.4,0.45,0.5,0.55,0.6,0.65,0.7,0.75,0.8,1},{"F","D","C","C+","B-","B","B+","A-","A","A+"}))))</f>
        <v/>
      </c>
      <c r="M458" s="1" t="str">
        <f>IF(COUNT($A458)=0,"",IF(K458="","--",IF(K458="3E","3E",LOOKUP(K458/M$2,{0,0.4,0.45,0.5,0.55,0.6,0.65,0.7,0.75,0.8,1},{0,2,2.25,2.5,2.75,3,3.25,3.5,3.75,4}))))</f>
        <v/>
      </c>
      <c r="N458" s="2" t="str">
        <f>IF(COUNT($A458)=0,"",IF($A458&lt;&gt;DRAFT!$B460,"ERR",IF(DRAFT!AS460="3E","3E",IF(COUNT(DRAFT!AO460,DRAFT!AS460)&gt;0,DRAFT!AT460,""))))</f>
        <v/>
      </c>
      <c r="O458" s="2" t="str">
        <f>IF(COUNT($A458)=0,"",IF(N458="3E","3E",IF(N458="","I",LOOKUP(N458/P$2,{0,0.4,0.45,0.5,0.55,0.6,0.65,0.7,0.75,0.8,1},{"F","D","C","C+","B-","B","B+","A-","A","A+"}))))</f>
        <v/>
      </c>
      <c r="P458" s="1" t="str">
        <f>IF(COUNT($A458)=0,"",IF(N458="","--",IF(N458="3E","3E",LOOKUP(N458/P$2,{0,0.4,0.45,0.5,0.55,0.6,0.65,0.7,0.75,0.8,1},{0,2,2.25,2.5,2.75,3,3.25,3.5,3.75,4}))))</f>
        <v/>
      </c>
      <c r="Q458" s="2" t="str">
        <f>IF(COUNT($A458)=0,"",IF($A458&lt;&gt;DRAFT!$B460,"ERR",IF(DRAFT!BB460="3E","3E",IF(COUNT(DRAFT!AX460,DRAFT!BB460)&gt;0,DRAFT!BC460,""))))</f>
        <v/>
      </c>
      <c r="R458" s="2" t="str">
        <f>IF(COUNT($A458)=0,"",IF(Q458="3E","3E",IF(Q458="","I",LOOKUP(Q458/S$2,{0,0.4,0.45,0.5,0.55,0.6,0.65,0.7,0.75,0.8,1},{"F","D","C","C+","B-","B","B+","A-","A","A+"}))))</f>
        <v/>
      </c>
      <c r="S458" s="1" t="str">
        <f>IF(COUNT($A458)=0,"",IF(Q458="","--",IF(Q458="3E","3E",LOOKUP(Q458/S$2,{0,0.4,0.45,0.5,0.55,0.6,0.65,0.7,0.75,0.8,1},{0,2,2.25,2.5,2.75,3,3.25,3.5,3.75,4}))))</f>
        <v/>
      </c>
      <c r="T458" s="2" t="str">
        <f>IF(COUNT($A458)=0,"",IF($A458&lt;&gt;DRAFT!$B460,"ERR",IF(DRAFT!BK460="3E","3E",IF(COUNT(DRAFT!BG460,DRAFT!BK460)&gt;0,DRAFT!BL460,""))))</f>
        <v/>
      </c>
      <c r="U458" s="2" t="str">
        <f>IF(COUNT($A458)=0,"",IF(T458="3E","3E",IF(T458="","I",LOOKUP(T458/V$2,{0,0.4,0.45,0.5,0.55,0.6,0.65,0.7,0.75,0.8,1},{"F","D","C","C+","B-","B","B+","A-","A","A+"}))))</f>
        <v/>
      </c>
      <c r="V458" s="1" t="str">
        <f>IF(COUNT($A458)=0,"",IF(T458="","--",IF(T458="3E","3E",LOOKUP(T458/V$2,{0,0.4,0.45,0.5,0.55,0.6,0.65,0.7,0.75,0.8,1},{0,2,2.25,2.5,2.75,3,3.25,3.5,3.75,4}))))</f>
        <v/>
      </c>
      <c r="W458" s="2" t="str">
        <f>IF(COUNT($A458)=0,"",IF($A458&lt;&gt;DRAFT!$B460,"ERR",IF(DRAFT!BT460="3E","3E",IF(COUNT(DRAFT!BP460,DRAFT!BT460)&gt;0,DRAFT!BU460,""))))</f>
        <v/>
      </c>
      <c r="X458" s="2" t="str">
        <f>IF(COUNT($A458)=0,"",IF(W458="3E","3E",IF(W458="","I",LOOKUP(W458/Y$2,{0,0.4,0.45,0.5,0.55,0.6,0.65,0.7,0.75,0.8,1},{"F","D","C","C+","B-","B","B+","A-","A","A+"}))))</f>
        <v/>
      </c>
      <c r="Y458" s="1" t="str">
        <f>IF(COUNT($A458)=0,"",IF(W458="","--",IF(W458="3E","3E",LOOKUP(W458/Y$2,{0,0.4,0.45,0.5,0.55,0.6,0.65,0.7,0.75,0.8,1},{0,2,2.25,2.5,2.75,3,3.25,3.5,3.75,4}))))</f>
        <v/>
      </c>
      <c r="Z458" s="2" t="str">
        <f>IF(COUNT($A458)=0,"",IF($A458&lt;&gt;DRAFT!$B460,"ERR",IF(DRAFT!CC460="3E","3E",IF(COUNT(DRAFT!BY460,DRAFT!CC460)&gt;0,DRAFT!CD460,""))))</f>
        <v/>
      </c>
      <c r="AA458" s="2" t="str">
        <f>IF(COUNT($A458)=0,"",IF(Z458="3E","3E",IF(Z458="","I",LOOKUP(Z458/AB$2,{0,0.4,0.45,0.5,0.55,0.6,0.65,0.7,0.75,0.8,1},{"F","D","C","C+","B-","B","B+","A-","A","A+"}))))</f>
        <v/>
      </c>
      <c r="AB458" s="1" t="str">
        <f>IF(COUNT($A458)=0,"",IF(Z458="","--",IF(Z458="3E","3E",LOOKUP(Z458/AB$2,{0,0.4,0.45,0.5,0.55,0.6,0.65,0.7,0.75,0.8,1},{0,2,2.25,2.5,2.75,3,3.25,3.5,3.75,4}))))</f>
        <v/>
      </c>
      <c r="AC458" s="2" t="str">
        <f>IF(COUNT($A458)=0,"",IF($A458&lt;&gt;DRAFT!$B460,"ERR",IF(DRAFT!CF460&gt;0,DRAFT!CF460,"")))</f>
        <v/>
      </c>
      <c r="AD458" s="2" t="str">
        <f>IF(COUNT($A458)=0,"",IF(AC458="3E","3E",IF(AC458="","I",LOOKUP(AC458/AE$2,{0,0.4,0.45,0.5,0.55,0.6,0.65,0.7,0.75,0.8,1},{"F","D","C","C+","B-","B","B+","A-","A","A+"}))))</f>
        <v/>
      </c>
      <c r="AE458" s="1" t="str">
        <f>IF(COUNT($A458)=0,"",IF(AC458="","--",IF(AC458="3E","3E",LOOKUP(AC458/AE$2,{0,0.4,0.45,0.5,0.55,0.6,0.65,0.7,0.75,0.8,1},{0,2,2.25,2.5,2.75,3,3.25,3.5,3.75,4}))))</f>
        <v/>
      </c>
      <c r="AF458" s="2" t="str">
        <f>IF(COUNT($A458)=0,"",IF($A458&lt;&gt;DRAFT!$B460,"ERR",IF(DRAFT!CI460&gt;0,DRAFT!CK460,"")))</f>
        <v/>
      </c>
      <c r="AG458" s="2" t="str">
        <f>IF(COUNT($A458)=0,"",IF(AF458="3E","3E",IF(AF458="","I",LOOKUP(AF458/AH$2,{0,0.4,0.45,0.5,0.55,0.6,0.65,0.7,0.75,0.8,1},{"F","D","C","C+","B-","B","B+","A-","A","A+"}))))</f>
        <v/>
      </c>
      <c r="AH458" s="1" t="str">
        <f>IF(COUNT($A458)=0,"",IF(AF458="","--",IF(AF458="3E","3E",LOOKUP(AF458/AH$2,{0,0.4,0.45,0.5,0.55,0.6,0.65,0.7,0.75,0.8,1},{0,2,2.25,2.5,2.75,3,3.25,3.5,3.75,4}))))</f>
        <v/>
      </c>
      <c r="AI458" s="2" t="str">
        <f>IF($A458&lt;&gt;DRAFT!$B460,"ERR",IF(OR(COUNT($A458)=0,COUNT(DRAFT!CL460:CN460,DRAFT!CP460:CR460)=0),"",CEILING(SUM(DRAFT!CO460,DRAFT!CS460,DRAFT!CT460),1)))</f>
        <v/>
      </c>
      <c r="AJ458" s="2" t="str">
        <f>IF(COUNT($A458)=0,"",IF(AI458="3E","3E",IF(AI458="","I",LOOKUP(AI458/AK$2,{0,0.4,0.45,0.5,0.55,0.6,0.65,0.7,0.75,0.8,1},{"F","D","C","C+","B-","B","B+","A-","A","A+"}))))</f>
        <v/>
      </c>
      <c r="AK458" s="1" t="str">
        <f>IF(COUNT($A458)=0,"",IF(AI458="","--",IF(AI458="3E","3E",LOOKUP(AI458/AK$2,{0,0.4,0.45,0.5,0.55,0.6,0.65,0.7,0.75,0.8,1},{0,2,2.25,2.5,2.75,3,3.25,3.5,3.75,4}))))</f>
        <v/>
      </c>
      <c r="AL458" s="4" t="str">
        <f>IF(OR(COUNT($A458)=0,COUNT(B458:AK458)=0),"",IF(COUNTIF(B458:AK458,"3E")&gt;0,"3E",IF(DRAFT!$A460="R",TRUNC(SUMPRODUCT(RGP,RCP)/TCP,3),TRUNC((SUMPRODUCT(--(IMDGP&gt;0)*IMDGP,IMCP)+CEILING(DRAFT!$DB460*42,0.25))/TCP,3))))</f>
        <v/>
      </c>
      <c r="AM458" s="2" t="str">
        <f>IF(OR(COUNT($A458)=0,COUNT(B458:AK458)=0),"",IF(COUNTIF(B458:AK458,"3E")&gt;0,"3E",IF(DRAFT!$A460="R",SUMPRODUCT(--(RGP&gt;=2),RCP),SUMPRODUCT(--(IMDGP&gt;0),--(IMGP=0),IMCP)+DRAFT!$DC460)))</f>
        <v/>
      </c>
      <c r="AN458" s="67" t="str">
        <f>IF(AL458="3E","3E",IF(COUNT($A458)=0,"",IF(COUNT(AI458)=0,"--",ROUND(((CEILING(DRAFT!$CV460*38,0.25)+CEILING(DRAFT!$CX460*38,0.25)+CEILING(DRAFT!$CZ460*42,0.25)+CEILING($AL458*42,0.25))/160),2))))</f>
        <v/>
      </c>
      <c r="AO458" s="2" t="str">
        <f>IF(AN458="3E","3E",IF(COUNT($A458)=0,"",IF(COUNT(AN458)=0,"I",LOOKUP(AN458,{0,2,2.25,2.5,2.75,3,3.25,3.5,3.75,4},{"F","D","C","C+","B-","B","B+","A-","A","A+"}))))</f>
        <v/>
      </c>
      <c r="AP458" s="2" t="str">
        <f>IF(AN458="3E","3E",IF(OR(COUNT(A458)=0,COUNT(AN458)=0),"",DRAFT!CW460+DRAFT!CY460+DRAFT!DA460+N(TABULATION!AM458)))</f>
        <v/>
      </c>
      <c r="AQ458" s="2" t="str">
        <f>IF(OR(COUNT($A458)=0,COUNT(B458:AK458)=0),"",IF(COUNTIF(B458:AM458,"3E")&gt;0,"3E",IF(AND(DRAFT!$A460="IM",OR($AL458&gt;DRAFT!$DB460,$AM458&gt;DRAFT!$DC460)),"IMPROVED",IF(AND(DRAFT!$A460="IM",$AL458&lt;=DRAFT!$DB460,$AM458&lt;=DRAFT!$DC460),"NOT IMPROVED",IF(AND(DRAFT!CU460="S",AH458&gt;=2,AK458&gt;=2,AN458&gt;=2.5,AP458&gt;=144),"PASS","FAIL")))))</f>
        <v/>
      </c>
      <c r="AR458" s="2" t="str">
        <f t="shared" si="14"/>
        <v/>
      </c>
      <c r="AS458" s="2" t="str">
        <f t="shared" si="15"/>
        <v/>
      </c>
    </row>
    <row r="459" spans="1:45" ht="18.95" customHeight="1" x14ac:dyDescent="0.25">
      <c r="A459" s="3" t="str">
        <f>IF(DRAFT!$B461="","",DRAFT!$B461)</f>
        <v/>
      </c>
      <c r="B459" s="2" t="str">
        <f>IF(COUNT($A459)=0,"",IF($A459&lt;&gt;DRAFT!$B461,"ERR",IF(DRAFT!I461="3E","3E",IF(COUNT(DRAFT!E461,DRAFT!I461)&gt;0,DRAFT!J461,""))))</f>
        <v/>
      </c>
      <c r="C459" s="2" t="str">
        <f>IF(COUNT($A459)=0,"",IF(B459="3E","3E",IF(B459="","I",LOOKUP(B459/D$2,{0,0.4,0.45,0.5,0.55,0.6,0.65,0.7,0.75,0.8,1},{"F","D","C","C+","B-","B","B+","A-","A","A+"}))))</f>
        <v/>
      </c>
      <c r="D459" s="1" t="str">
        <f>IF(COUNT($A459)=0,"",IF(B459="","--",IF(B459="3E","3E",LOOKUP(B459/D$2,{0,0.4,0.45,0.5,0.55,0.6,0.65,0.7,0.75,0.8,1},{0,2,2.25,2.5,2.75,3,3.25,3.5,3.75,4}))))</f>
        <v/>
      </c>
      <c r="E459" s="2" t="str">
        <f>IF(COUNT($A459)=0,"",IF($A459&lt;&gt;DRAFT!$B461,"ERR",IF(DRAFT!R461="3E","3E",IF(COUNT(DRAFT!N461,DRAFT!R461)&gt;0,DRAFT!S461,""))))</f>
        <v/>
      </c>
      <c r="F459" s="2" t="str">
        <f>IF(COUNT($A459)=0,"",IF(E459="3E","3E",IF(E459="","I",LOOKUP(E459/G$2,{0,0.4,0.45,0.5,0.55,0.6,0.65,0.7,0.75,0.8,1},{"F","D","C","C+","B-","B","B+","A-","A","A+"}))))</f>
        <v/>
      </c>
      <c r="G459" s="1" t="str">
        <f>IF(COUNT($A459)=0,"",IF(E459="","--",IF(E459="3E","3E",LOOKUP(E459/G$2,{0,0.4,0.45,0.5,0.55,0.6,0.65,0.7,0.75,0.8,1},{0,2,2.25,2.5,2.75,3,3.25,3.5,3.75,4}))))</f>
        <v/>
      </c>
      <c r="H459" s="2" t="str">
        <f>IF(COUNT($A459)=0,"",IF($A459&lt;&gt;DRAFT!$B461,"ERR",IF(DRAFT!AA461="3E","3E",IF(COUNT(DRAFT!W461,DRAFT!AA461)&gt;0,DRAFT!AB461,""))))</f>
        <v/>
      </c>
      <c r="I459" s="2" t="str">
        <f>IF(COUNT($A459)=0,"",IF(H459="3E","3E",IF(H459="","I",LOOKUP(H459/J$2,{0,0.4,0.45,0.5,0.55,0.6,0.65,0.7,0.75,0.8,1},{"F","D","C","C+","B-","B","B+","A-","A","A+"}))))</f>
        <v/>
      </c>
      <c r="J459" s="1" t="str">
        <f>IF(COUNT($A459)=0,"",IF(H459="","--",IF(H459="3E","3E",LOOKUP(H459/J$2,{0,0.4,0.45,0.5,0.55,0.6,0.65,0.7,0.75,0.8,1},{0,2,2.25,2.5,2.75,3,3.25,3.5,3.75,4}))))</f>
        <v/>
      </c>
      <c r="K459" s="2" t="str">
        <f>IF(COUNT($A459)=0,"",IF($A459&lt;&gt;DRAFT!$B461,"ERR",IF(DRAFT!AJ461="3E","3E",IF(COUNT(DRAFT!AF461,DRAFT!AJ461)&gt;0,DRAFT!AK461,""))))</f>
        <v/>
      </c>
      <c r="L459" s="2" t="str">
        <f>IF(COUNT($A459)=0,"",IF(K459="3E","3E",IF(K459="","I",LOOKUP(K459/M$2,{0,0.4,0.45,0.5,0.55,0.6,0.65,0.7,0.75,0.8,1},{"F","D","C","C+","B-","B","B+","A-","A","A+"}))))</f>
        <v/>
      </c>
      <c r="M459" s="1" t="str">
        <f>IF(COUNT($A459)=0,"",IF(K459="","--",IF(K459="3E","3E",LOOKUP(K459/M$2,{0,0.4,0.45,0.5,0.55,0.6,0.65,0.7,0.75,0.8,1},{0,2,2.25,2.5,2.75,3,3.25,3.5,3.75,4}))))</f>
        <v/>
      </c>
      <c r="N459" s="2" t="str">
        <f>IF(COUNT($A459)=0,"",IF($A459&lt;&gt;DRAFT!$B461,"ERR",IF(DRAFT!AS461="3E","3E",IF(COUNT(DRAFT!AO461,DRAFT!AS461)&gt;0,DRAFT!AT461,""))))</f>
        <v/>
      </c>
      <c r="O459" s="2" t="str">
        <f>IF(COUNT($A459)=0,"",IF(N459="3E","3E",IF(N459="","I",LOOKUP(N459/P$2,{0,0.4,0.45,0.5,0.55,0.6,0.65,0.7,0.75,0.8,1},{"F","D","C","C+","B-","B","B+","A-","A","A+"}))))</f>
        <v/>
      </c>
      <c r="P459" s="1" t="str">
        <f>IF(COUNT($A459)=0,"",IF(N459="","--",IF(N459="3E","3E",LOOKUP(N459/P$2,{0,0.4,0.45,0.5,0.55,0.6,0.65,0.7,0.75,0.8,1},{0,2,2.25,2.5,2.75,3,3.25,3.5,3.75,4}))))</f>
        <v/>
      </c>
      <c r="Q459" s="2" t="str">
        <f>IF(COUNT($A459)=0,"",IF($A459&lt;&gt;DRAFT!$B461,"ERR",IF(DRAFT!BB461="3E","3E",IF(COUNT(DRAFT!AX461,DRAFT!BB461)&gt;0,DRAFT!BC461,""))))</f>
        <v/>
      </c>
      <c r="R459" s="2" t="str">
        <f>IF(COUNT($A459)=0,"",IF(Q459="3E","3E",IF(Q459="","I",LOOKUP(Q459/S$2,{0,0.4,0.45,0.5,0.55,0.6,0.65,0.7,0.75,0.8,1},{"F","D","C","C+","B-","B","B+","A-","A","A+"}))))</f>
        <v/>
      </c>
      <c r="S459" s="1" t="str">
        <f>IF(COUNT($A459)=0,"",IF(Q459="","--",IF(Q459="3E","3E",LOOKUP(Q459/S$2,{0,0.4,0.45,0.5,0.55,0.6,0.65,0.7,0.75,0.8,1},{0,2,2.25,2.5,2.75,3,3.25,3.5,3.75,4}))))</f>
        <v/>
      </c>
      <c r="T459" s="2" t="str">
        <f>IF(COUNT($A459)=0,"",IF($A459&lt;&gt;DRAFT!$B461,"ERR",IF(DRAFT!BK461="3E","3E",IF(COUNT(DRAFT!BG461,DRAFT!BK461)&gt;0,DRAFT!BL461,""))))</f>
        <v/>
      </c>
      <c r="U459" s="2" t="str">
        <f>IF(COUNT($A459)=0,"",IF(T459="3E","3E",IF(T459="","I",LOOKUP(T459/V$2,{0,0.4,0.45,0.5,0.55,0.6,0.65,0.7,0.75,0.8,1},{"F","D","C","C+","B-","B","B+","A-","A","A+"}))))</f>
        <v/>
      </c>
      <c r="V459" s="1" t="str">
        <f>IF(COUNT($A459)=0,"",IF(T459="","--",IF(T459="3E","3E",LOOKUP(T459/V$2,{0,0.4,0.45,0.5,0.55,0.6,0.65,0.7,0.75,0.8,1},{0,2,2.25,2.5,2.75,3,3.25,3.5,3.75,4}))))</f>
        <v/>
      </c>
      <c r="W459" s="2" t="str">
        <f>IF(COUNT($A459)=0,"",IF($A459&lt;&gt;DRAFT!$B461,"ERR",IF(DRAFT!BT461="3E","3E",IF(COUNT(DRAFT!BP461,DRAFT!BT461)&gt;0,DRAFT!BU461,""))))</f>
        <v/>
      </c>
      <c r="X459" s="2" t="str">
        <f>IF(COUNT($A459)=0,"",IF(W459="3E","3E",IF(W459="","I",LOOKUP(W459/Y$2,{0,0.4,0.45,0.5,0.55,0.6,0.65,0.7,0.75,0.8,1},{"F","D","C","C+","B-","B","B+","A-","A","A+"}))))</f>
        <v/>
      </c>
      <c r="Y459" s="1" t="str">
        <f>IF(COUNT($A459)=0,"",IF(W459="","--",IF(W459="3E","3E",LOOKUP(W459/Y$2,{0,0.4,0.45,0.5,0.55,0.6,0.65,0.7,0.75,0.8,1},{0,2,2.25,2.5,2.75,3,3.25,3.5,3.75,4}))))</f>
        <v/>
      </c>
      <c r="Z459" s="2" t="str">
        <f>IF(COUNT($A459)=0,"",IF($A459&lt;&gt;DRAFT!$B461,"ERR",IF(DRAFT!CC461="3E","3E",IF(COUNT(DRAFT!BY461,DRAFT!CC461)&gt;0,DRAFT!CD461,""))))</f>
        <v/>
      </c>
      <c r="AA459" s="2" t="str">
        <f>IF(COUNT($A459)=0,"",IF(Z459="3E","3E",IF(Z459="","I",LOOKUP(Z459/AB$2,{0,0.4,0.45,0.5,0.55,0.6,0.65,0.7,0.75,0.8,1},{"F","D","C","C+","B-","B","B+","A-","A","A+"}))))</f>
        <v/>
      </c>
      <c r="AB459" s="1" t="str">
        <f>IF(COUNT($A459)=0,"",IF(Z459="","--",IF(Z459="3E","3E",LOOKUP(Z459/AB$2,{0,0.4,0.45,0.5,0.55,0.6,0.65,0.7,0.75,0.8,1},{0,2,2.25,2.5,2.75,3,3.25,3.5,3.75,4}))))</f>
        <v/>
      </c>
      <c r="AC459" s="2" t="str">
        <f>IF(COUNT($A459)=0,"",IF($A459&lt;&gt;DRAFT!$B461,"ERR",IF(DRAFT!CF461&gt;0,DRAFT!CF461,"")))</f>
        <v/>
      </c>
      <c r="AD459" s="2" t="str">
        <f>IF(COUNT($A459)=0,"",IF(AC459="3E","3E",IF(AC459="","I",LOOKUP(AC459/AE$2,{0,0.4,0.45,0.5,0.55,0.6,0.65,0.7,0.75,0.8,1},{"F","D","C","C+","B-","B","B+","A-","A","A+"}))))</f>
        <v/>
      </c>
      <c r="AE459" s="1" t="str">
        <f>IF(COUNT($A459)=0,"",IF(AC459="","--",IF(AC459="3E","3E",LOOKUP(AC459/AE$2,{0,0.4,0.45,0.5,0.55,0.6,0.65,0.7,0.75,0.8,1},{0,2,2.25,2.5,2.75,3,3.25,3.5,3.75,4}))))</f>
        <v/>
      </c>
      <c r="AF459" s="2" t="str">
        <f>IF(COUNT($A459)=0,"",IF($A459&lt;&gt;DRAFT!$B461,"ERR",IF(DRAFT!CI461&gt;0,DRAFT!CK461,"")))</f>
        <v/>
      </c>
      <c r="AG459" s="2" t="str">
        <f>IF(COUNT($A459)=0,"",IF(AF459="3E","3E",IF(AF459="","I",LOOKUP(AF459/AH$2,{0,0.4,0.45,0.5,0.55,0.6,0.65,0.7,0.75,0.8,1},{"F","D","C","C+","B-","B","B+","A-","A","A+"}))))</f>
        <v/>
      </c>
      <c r="AH459" s="1" t="str">
        <f>IF(COUNT($A459)=0,"",IF(AF459="","--",IF(AF459="3E","3E",LOOKUP(AF459/AH$2,{0,0.4,0.45,0.5,0.55,0.6,0.65,0.7,0.75,0.8,1},{0,2,2.25,2.5,2.75,3,3.25,3.5,3.75,4}))))</f>
        <v/>
      </c>
      <c r="AI459" s="2" t="str">
        <f>IF($A459&lt;&gt;DRAFT!$B461,"ERR",IF(OR(COUNT($A459)=0,COUNT(DRAFT!CL461:CN461,DRAFT!CP461:CR461)=0),"",CEILING(SUM(DRAFT!CO461,DRAFT!CS461,DRAFT!CT461),1)))</f>
        <v/>
      </c>
      <c r="AJ459" s="2" t="str">
        <f>IF(COUNT($A459)=0,"",IF(AI459="3E","3E",IF(AI459="","I",LOOKUP(AI459/AK$2,{0,0.4,0.45,0.5,0.55,0.6,0.65,0.7,0.75,0.8,1},{"F","D","C","C+","B-","B","B+","A-","A","A+"}))))</f>
        <v/>
      </c>
      <c r="AK459" s="1" t="str">
        <f>IF(COUNT($A459)=0,"",IF(AI459="","--",IF(AI459="3E","3E",LOOKUP(AI459/AK$2,{0,0.4,0.45,0.5,0.55,0.6,0.65,0.7,0.75,0.8,1},{0,2,2.25,2.5,2.75,3,3.25,3.5,3.75,4}))))</f>
        <v/>
      </c>
      <c r="AL459" s="4" t="str">
        <f>IF(OR(COUNT($A459)=0,COUNT(B459:AK459)=0),"",IF(COUNTIF(B459:AK459,"3E")&gt;0,"3E",IF(DRAFT!$A461="R",TRUNC(SUMPRODUCT(RGP,RCP)/TCP,3),TRUNC((SUMPRODUCT(--(IMDGP&gt;0)*IMDGP,IMCP)+CEILING(DRAFT!$DB461*42,0.25))/TCP,3))))</f>
        <v/>
      </c>
      <c r="AM459" s="2" t="str">
        <f>IF(OR(COUNT($A459)=0,COUNT(B459:AK459)=0),"",IF(COUNTIF(B459:AK459,"3E")&gt;0,"3E",IF(DRAFT!$A461="R",SUMPRODUCT(--(RGP&gt;=2),RCP),SUMPRODUCT(--(IMDGP&gt;0),--(IMGP=0),IMCP)+DRAFT!$DC461)))</f>
        <v/>
      </c>
      <c r="AN459" s="67" t="str">
        <f>IF(AL459="3E","3E",IF(COUNT($A459)=0,"",IF(COUNT(AI459)=0,"--",ROUND(((CEILING(DRAFT!$CV461*38,0.25)+CEILING(DRAFT!$CX461*38,0.25)+CEILING(DRAFT!$CZ461*42,0.25)+CEILING($AL459*42,0.25))/160),2))))</f>
        <v/>
      </c>
      <c r="AO459" s="2" t="str">
        <f>IF(AN459="3E","3E",IF(COUNT($A459)=0,"",IF(COUNT(AN459)=0,"I",LOOKUP(AN459,{0,2,2.25,2.5,2.75,3,3.25,3.5,3.75,4},{"F","D","C","C+","B-","B","B+","A-","A","A+"}))))</f>
        <v/>
      </c>
      <c r="AP459" s="2" t="str">
        <f>IF(AN459="3E","3E",IF(OR(COUNT(A459)=0,COUNT(AN459)=0),"",DRAFT!CW461+DRAFT!CY461+DRAFT!DA461+N(TABULATION!AM459)))</f>
        <v/>
      </c>
      <c r="AQ459" s="2" t="str">
        <f>IF(OR(COUNT($A459)=0,COUNT(B459:AK459)=0),"",IF(COUNTIF(B459:AM459,"3E")&gt;0,"3E",IF(AND(DRAFT!$A461="IM",OR($AL459&gt;DRAFT!$DB461,$AM459&gt;DRAFT!$DC461)),"IMPROVED",IF(AND(DRAFT!$A461="IM",$AL459&lt;=DRAFT!$DB461,$AM459&lt;=DRAFT!$DC461),"NOT IMPROVED",IF(AND(DRAFT!CU461="S",AH459&gt;=2,AK459&gt;=2,AN459&gt;=2.5,AP459&gt;=144),"PASS","FAIL")))))</f>
        <v/>
      </c>
      <c r="AR459" s="2" t="str">
        <f t="shared" si="14"/>
        <v/>
      </c>
      <c r="AS459" s="2" t="str">
        <f t="shared" si="15"/>
        <v/>
      </c>
    </row>
    <row r="460" spans="1:45" ht="18.95" customHeight="1" x14ac:dyDescent="0.25">
      <c r="A460" s="3" t="str">
        <f>IF(DRAFT!$B462="","",DRAFT!$B462)</f>
        <v/>
      </c>
      <c r="B460" s="2" t="str">
        <f>IF(COUNT($A460)=0,"",IF($A460&lt;&gt;DRAFT!$B462,"ERR",IF(DRAFT!I462="3E","3E",IF(COUNT(DRAFT!E462,DRAFT!I462)&gt;0,DRAFT!J462,""))))</f>
        <v/>
      </c>
      <c r="C460" s="2" t="str">
        <f>IF(COUNT($A460)=0,"",IF(B460="3E","3E",IF(B460="","I",LOOKUP(B460/D$2,{0,0.4,0.45,0.5,0.55,0.6,0.65,0.7,0.75,0.8,1},{"F","D","C","C+","B-","B","B+","A-","A","A+"}))))</f>
        <v/>
      </c>
      <c r="D460" s="1" t="str">
        <f>IF(COUNT($A460)=0,"",IF(B460="","--",IF(B460="3E","3E",LOOKUP(B460/D$2,{0,0.4,0.45,0.5,0.55,0.6,0.65,0.7,0.75,0.8,1},{0,2,2.25,2.5,2.75,3,3.25,3.5,3.75,4}))))</f>
        <v/>
      </c>
      <c r="E460" s="2" t="str">
        <f>IF(COUNT($A460)=0,"",IF($A460&lt;&gt;DRAFT!$B462,"ERR",IF(DRAFT!R462="3E","3E",IF(COUNT(DRAFT!N462,DRAFT!R462)&gt;0,DRAFT!S462,""))))</f>
        <v/>
      </c>
      <c r="F460" s="2" t="str">
        <f>IF(COUNT($A460)=0,"",IF(E460="3E","3E",IF(E460="","I",LOOKUP(E460/G$2,{0,0.4,0.45,0.5,0.55,0.6,0.65,0.7,0.75,0.8,1},{"F","D","C","C+","B-","B","B+","A-","A","A+"}))))</f>
        <v/>
      </c>
      <c r="G460" s="1" t="str">
        <f>IF(COUNT($A460)=0,"",IF(E460="","--",IF(E460="3E","3E",LOOKUP(E460/G$2,{0,0.4,0.45,0.5,0.55,0.6,0.65,0.7,0.75,0.8,1},{0,2,2.25,2.5,2.75,3,3.25,3.5,3.75,4}))))</f>
        <v/>
      </c>
      <c r="H460" s="2" t="str">
        <f>IF(COUNT($A460)=0,"",IF($A460&lt;&gt;DRAFT!$B462,"ERR",IF(DRAFT!AA462="3E","3E",IF(COUNT(DRAFT!W462,DRAFT!AA462)&gt;0,DRAFT!AB462,""))))</f>
        <v/>
      </c>
      <c r="I460" s="2" t="str">
        <f>IF(COUNT($A460)=0,"",IF(H460="3E","3E",IF(H460="","I",LOOKUP(H460/J$2,{0,0.4,0.45,0.5,0.55,0.6,0.65,0.7,0.75,0.8,1},{"F","D","C","C+","B-","B","B+","A-","A","A+"}))))</f>
        <v/>
      </c>
      <c r="J460" s="1" t="str">
        <f>IF(COUNT($A460)=0,"",IF(H460="","--",IF(H460="3E","3E",LOOKUP(H460/J$2,{0,0.4,0.45,0.5,0.55,0.6,0.65,0.7,0.75,0.8,1},{0,2,2.25,2.5,2.75,3,3.25,3.5,3.75,4}))))</f>
        <v/>
      </c>
      <c r="K460" s="2" t="str">
        <f>IF(COUNT($A460)=0,"",IF($A460&lt;&gt;DRAFT!$B462,"ERR",IF(DRAFT!AJ462="3E","3E",IF(COUNT(DRAFT!AF462,DRAFT!AJ462)&gt;0,DRAFT!AK462,""))))</f>
        <v/>
      </c>
      <c r="L460" s="2" t="str">
        <f>IF(COUNT($A460)=0,"",IF(K460="3E","3E",IF(K460="","I",LOOKUP(K460/M$2,{0,0.4,0.45,0.5,0.55,0.6,0.65,0.7,0.75,0.8,1},{"F","D","C","C+","B-","B","B+","A-","A","A+"}))))</f>
        <v/>
      </c>
      <c r="M460" s="1" t="str">
        <f>IF(COUNT($A460)=0,"",IF(K460="","--",IF(K460="3E","3E",LOOKUP(K460/M$2,{0,0.4,0.45,0.5,0.55,0.6,0.65,0.7,0.75,0.8,1},{0,2,2.25,2.5,2.75,3,3.25,3.5,3.75,4}))))</f>
        <v/>
      </c>
      <c r="N460" s="2" t="str">
        <f>IF(COUNT($A460)=0,"",IF($A460&lt;&gt;DRAFT!$B462,"ERR",IF(DRAFT!AS462="3E","3E",IF(COUNT(DRAFT!AO462,DRAFT!AS462)&gt;0,DRAFT!AT462,""))))</f>
        <v/>
      </c>
      <c r="O460" s="2" t="str">
        <f>IF(COUNT($A460)=0,"",IF(N460="3E","3E",IF(N460="","I",LOOKUP(N460/P$2,{0,0.4,0.45,0.5,0.55,0.6,0.65,0.7,0.75,0.8,1},{"F","D","C","C+","B-","B","B+","A-","A","A+"}))))</f>
        <v/>
      </c>
      <c r="P460" s="1" t="str">
        <f>IF(COUNT($A460)=0,"",IF(N460="","--",IF(N460="3E","3E",LOOKUP(N460/P$2,{0,0.4,0.45,0.5,0.55,0.6,0.65,0.7,0.75,0.8,1},{0,2,2.25,2.5,2.75,3,3.25,3.5,3.75,4}))))</f>
        <v/>
      </c>
      <c r="Q460" s="2" t="str">
        <f>IF(COUNT($A460)=0,"",IF($A460&lt;&gt;DRAFT!$B462,"ERR",IF(DRAFT!BB462="3E","3E",IF(COUNT(DRAFT!AX462,DRAFT!BB462)&gt;0,DRAFT!BC462,""))))</f>
        <v/>
      </c>
      <c r="R460" s="2" t="str">
        <f>IF(COUNT($A460)=0,"",IF(Q460="3E","3E",IF(Q460="","I",LOOKUP(Q460/S$2,{0,0.4,0.45,0.5,0.55,0.6,0.65,0.7,0.75,0.8,1},{"F","D","C","C+","B-","B","B+","A-","A","A+"}))))</f>
        <v/>
      </c>
      <c r="S460" s="1" t="str">
        <f>IF(COUNT($A460)=0,"",IF(Q460="","--",IF(Q460="3E","3E",LOOKUP(Q460/S$2,{0,0.4,0.45,0.5,0.55,0.6,0.65,0.7,0.75,0.8,1},{0,2,2.25,2.5,2.75,3,3.25,3.5,3.75,4}))))</f>
        <v/>
      </c>
      <c r="T460" s="2" t="str">
        <f>IF(COUNT($A460)=0,"",IF($A460&lt;&gt;DRAFT!$B462,"ERR",IF(DRAFT!BK462="3E","3E",IF(COUNT(DRAFT!BG462,DRAFT!BK462)&gt;0,DRAFT!BL462,""))))</f>
        <v/>
      </c>
      <c r="U460" s="2" t="str">
        <f>IF(COUNT($A460)=0,"",IF(T460="3E","3E",IF(T460="","I",LOOKUP(T460/V$2,{0,0.4,0.45,0.5,0.55,0.6,0.65,0.7,0.75,0.8,1},{"F","D","C","C+","B-","B","B+","A-","A","A+"}))))</f>
        <v/>
      </c>
      <c r="V460" s="1" t="str">
        <f>IF(COUNT($A460)=0,"",IF(T460="","--",IF(T460="3E","3E",LOOKUP(T460/V$2,{0,0.4,0.45,0.5,0.55,0.6,0.65,0.7,0.75,0.8,1},{0,2,2.25,2.5,2.75,3,3.25,3.5,3.75,4}))))</f>
        <v/>
      </c>
      <c r="W460" s="2" t="str">
        <f>IF(COUNT($A460)=0,"",IF($A460&lt;&gt;DRAFT!$B462,"ERR",IF(DRAFT!BT462="3E","3E",IF(COUNT(DRAFT!BP462,DRAFT!BT462)&gt;0,DRAFT!BU462,""))))</f>
        <v/>
      </c>
      <c r="X460" s="2" t="str">
        <f>IF(COUNT($A460)=0,"",IF(W460="3E","3E",IF(W460="","I",LOOKUP(W460/Y$2,{0,0.4,0.45,0.5,0.55,0.6,0.65,0.7,0.75,0.8,1},{"F","D","C","C+","B-","B","B+","A-","A","A+"}))))</f>
        <v/>
      </c>
      <c r="Y460" s="1" t="str">
        <f>IF(COUNT($A460)=0,"",IF(W460="","--",IF(W460="3E","3E",LOOKUP(W460/Y$2,{0,0.4,0.45,0.5,0.55,0.6,0.65,0.7,0.75,0.8,1},{0,2,2.25,2.5,2.75,3,3.25,3.5,3.75,4}))))</f>
        <v/>
      </c>
      <c r="Z460" s="2" t="str">
        <f>IF(COUNT($A460)=0,"",IF($A460&lt;&gt;DRAFT!$B462,"ERR",IF(DRAFT!CC462="3E","3E",IF(COUNT(DRAFT!BY462,DRAFT!CC462)&gt;0,DRAFT!CD462,""))))</f>
        <v/>
      </c>
      <c r="AA460" s="2" t="str">
        <f>IF(COUNT($A460)=0,"",IF(Z460="3E","3E",IF(Z460="","I",LOOKUP(Z460/AB$2,{0,0.4,0.45,0.5,0.55,0.6,0.65,0.7,0.75,0.8,1},{"F","D","C","C+","B-","B","B+","A-","A","A+"}))))</f>
        <v/>
      </c>
      <c r="AB460" s="1" t="str">
        <f>IF(COUNT($A460)=0,"",IF(Z460="","--",IF(Z460="3E","3E",LOOKUP(Z460/AB$2,{0,0.4,0.45,0.5,0.55,0.6,0.65,0.7,0.75,0.8,1},{0,2,2.25,2.5,2.75,3,3.25,3.5,3.75,4}))))</f>
        <v/>
      </c>
      <c r="AC460" s="2" t="str">
        <f>IF(COUNT($A460)=0,"",IF($A460&lt;&gt;DRAFT!$B462,"ERR",IF(DRAFT!CF462&gt;0,DRAFT!CF462,"")))</f>
        <v/>
      </c>
      <c r="AD460" s="2" t="str">
        <f>IF(COUNT($A460)=0,"",IF(AC460="3E","3E",IF(AC460="","I",LOOKUP(AC460/AE$2,{0,0.4,0.45,0.5,0.55,0.6,0.65,0.7,0.75,0.8,1},{"F","D","C","C+","B-","B","B+","A-","A","A+"}))))</f>
        <v/>
      </c>
      <c r="AE460" s="1" t="str">
        <f>IF(COUNT($A460)=0,"",IF(AC460="","--",IF(AC460="3E","3E",LOOKUP(AC460/AE$2,{0,0.4,0.45,0.5,0.55,0.6,0.65,0.7,0.75,0.8,1},{0,2,2.25,2.5,2.75,3,3.25,3.5,3.75,4}))))</f>
        <v/>
      </c>
      <c r="AF460" s="2" t="str">
        <f>IF(COUNT($A460)=0,"",IF($A460&lt;&gt;DRAFT!$B462,"ERR",IF(DRAFT!CI462&gt;0,DRAFT!CK462,"")))</f>
        <v/>
      </c>
      <c r="AG460" s="2" t="str">
        <f>IF(COUNT($A460)=0,"",IF(AF460="3E","3E",IF(AF460="","I",LOOKUP(AF460/AH$2,{0,0.4,0.45,0.5,0.55,0.6,0.65,0.7,0.75,0.8,1},{"F","D","C","C+","B-","B","B+","A-","A","A+"}))))</f>
        <v/>
      </c>
      <c r="AH460" s="1" t="str">
        <f>IF(COUNT($A460)=0,"",IF(AF460="","--",IF(AF460="3E","3E",LOOKUP(AF460/AH$2,{0,0.4,0.45,0.5,0.55,0.6,0.65,0.7,0.75,0.8,1},{0,2,2.25,2.5,2.75,3,3.25,3.5,3.75,4}))))</f>
        <v/>
      </c>
      <c r="AI460" s="2" t="str">
        <f>IF($A460&lt;&gt;DRAFT!$B462,"ERR",IF(OR(COUNT($A460)=0,COUNT(DRAFT!CL462:CN462,DRAFT!CP462:CR462)=0),"",CEILING(SUM(DRAFT!CO462,DRAFT!CS462,DRAFT!CT462),1)))</f>
        <v/>
      </c>
      <c r="AJ460" s="2" t="str">
        <f>IF(COUNT($A460)=0,"",IF(AI460="3E","3E",IF(AI460="","I",LOOKUP(AI460/AK$2,{0,0.4,0.45,0.5,0.55,0.6,0.65,0.7,0.75,0.8,1},{"F","D","C","C+","B-","B","B+","A-","A","A+"}))))</f>
        <v/>
      </c>
      <c r="AK460" s="1" t="str">
        <f>IF(COUNT($A460)=0,"",IF(AI460="","--",IF(AI460="3E","3E",LOOKUP(AI460/AK$2,{0,0.4,0.45,0.5,0.55,0.6,0.65,0.7,0.75,0.8,1},{0,2,2.25,2.5,2.75,3,3.25,3.5,3.75,4}))))</f>
        <v/>
      </c>
      <c r="AL460" s="4" t="str">
        <f>IF(OR(COUNT($A460)=0,COUNT(B460:AK460)=0),"",IF(COUNTIF(B460:AK460,"3E")&gt;0,"3E",IF(DRAFT!$A462="R",TRUNC(SUMPRODUCT(RGP,RCP)/TCP,3),TRUNC((SUMPRODUCT(--(IMDGP&gt;0)*IMDGP,IMCP)+CEILING(DRAFT!$DB462*42,0.25))/TCP,3))))</f>
        <v/>
      </c>
      <c r="AM460" s="2" t="str">
        <f>IF(OR(COUNT($A460)=0,COUNT(B460:AK460)=0),"",IF(COUNTIF(B460:AK460,"3E")&gt;0,"3E",IF(DRAFT!$A462="R",SUMPRODUCT(--(RGP&gt;=2),RCP),SUMPRODUCT(--(IMDGP&gt;0),--(IMGP=0),IMCP)+DRAFT!$DC462)))</f>
        <v/>
      </c>
      <c r="AN460" s="67" t="str">
        <f>IF(AL460="3E","3E",IF(COUNT($A460)=0,"",IF(COUNT(AI460)=0,"--",ROUND(((CEILING(DRAFT!$CV462*38,0.25)+CEILING(DRAFT!$CX462*38,0.25)+CEILING(DRAFT!$CZ462*42,0.25)+CEILING($AL460*42,0.25))/160),2))))</f>
        <v/>
      </c>
      <c r="AO460" s="2" t="str">
        <f>IF(AN460="3E","3E",IF(COUNT($A460)=0,"",IF(COUNT(AN460)=0,"I",LOOKUP(AN460,{0,2,2.25,2.5,2.75,3,3.25,3.5,3.75,4},{"F","D","C","C+","B-","B","B+","A-","A","A+"}))))</f>
        <v/>
      </c>
      <c r="AP460" s="2" t="str">
        <f>IF(AN460="3E","3E",IF(OR(COUNT(A460)=0,COUNT(AN460)=0),"",DRAFT!CW462+DRAFT!CY462+DRAFT!DA462+N(TABULATION!AM460)))</f>
        <v/>
      </c>
      <c r="AQ460" s="2" t="str">
        <f>IF(OR(COUNT($A460)=0,COUNT(B460:AK460)=0),"",IF(COUNTIF(B460:AM460,"3E")&gt;0,"3E",IF(AND(DRAFT!$A462="IM",OR($AL460&gt;DRAFT!$DB462,$AM460&gt;DRAFT!$DC462)),"IMPROVED",IF(AND(DRAFT!$A462="IM",$AL460&lt;=DRAFT!$DB462,$AM460&lt;=DRAFT!$DC462),"NOT IMPROVED",IF(AND(DRAFT!CU462="S",AH460&gt;=2,AK460&gt;=2,AN460&gt;=2.5,AP460&gt;=144),"PASS","FAIL")))))</f>
        <v/>
      </c>
      <c r="AR460" s="2" t="str">
        <f t="shared" si="14"/>
        <v/>
      </c>
      <c r="AS460" s="2" t="str">
        <f t="shared" si="15"/>
        <v/>
      </c>
    </row>
    <row r="461" spans="1:45" ht="18.95" customHeight="1" x14ac:dyDescent="0.25">
      <c r="A461" s="3" t="str">
        <f>IF(DRAFT!$B463="","",DRAFT!$B463)</f>
        <v/>
      </c>
      <c r="B461" s="2" t="str">
        <f>IF(COUNT($A461)=0,"",IF($A461&lt;&gt;DRAFT!$B463,"ERR",IF(DRAFT!I463="3E","3E",IF(COUNT(DRAFT!E463,DRAFT!I463)&gt;0,DRAFT!J463,""))))</f>
        <v/>
      </c>
      <c r="C461" s="2" t="str">
        <f>IF(COUNT($A461)=0,"",IF(B461="3E","3E",IF(B461="","I",LOOKUP(B461/D$2,{0,0.4,0.45,0.5,0.55,0.6,0.65,0.7,0.75,0.8,1},{"F","D","C","C+","B-","B","B+","A-","A","A+"}))))</f>
        <v/>
      </c>
      <c r="D461" s="1" t="str">
        <f>IF(COUNT($A461)=0,"",IF(B461="","--",IF(B461="3E","3E",LOOKUP(B461/D$2,{0,0.4,0.45,0.5,0.55,0.6,0.65,0.7,0.75,0.8,1},{0,2,2.25,2.5,2.75,3,3.25,3.5,3.75,4}))))</f>
        <v/>
      </c>
      <c r="E461" s="2" t="str">
        <f>IF(COUNT($A461)=0,"",IF($A461&lt;&gt;DRAFT!$B463,"ERR",IF(DRAFT!R463="3E","3E",IF(COUNT(DRAFT!N463,DRAFT!R463)&gt;0,DRAFT!S463,""))))</f>
        <v/>
      </c>
      <c r="F461" s="2" t="str">
        <f>IF(COUNT($A461)=0,"",IF(E461="3E","3E",IF(E461="","I",LOOKUP(E461/G$2,{0,0.4,0.45,0.5,0.55,0.6,0.65,0.7,0.75,0.8,1},{"F","D","C","C+","B-","B","B+","A-","A","A+"}))))</f>
        <v/>
      </c>
      <c r="G461" s="1" t="str">
        <f>IF(COUNT($A461)=0,"",IF(E461="","--",IF(E461="3E","3E",LOOKUP(E461/G$2,{0,0.4,0.45,0.5,0.55,0.6,0.65,0.7,0.75,0.8,1},{0,2,2.25,2.5,2.75,3,3.25,3.5,3.75,4}))))</f>
        <v/>
      </c>
      <c r="H461" s="2" t="str">
        <f>IF(COUNT($A461)=0,"",IF($A461&lt;&gt;DRAFT!$B463,"ERR",IF(DRAFT!AA463="3E","3E",IF(COUNT(DRAFT!W463,DRAFT!AA463)&gt;0,DRAFT!AB463,""))))</f>
        <v/>
      </c>
      <c r="I461" s="2" t="str">
        <f>IF(COUNT($A461)=0,"",IF(H461="3E","3E",IF(H461="","I",LOOKUP(H461/J$2,{0,0.4,0.45,0.5,0.55,0.6,0.65,0.7,0.75,0.8,1},{"F","D","C","C+","B-","B","B+","A-","A","A+"}))))</f>
        <v/>
      </c>
      <c r="J461" s="1" t="str">
        <f>IF(COUNT($A461)=0,"",IF(H461="","--",IF(H461="3E","3E",LOOKUP(H461/J$2,{0,0.4,0.45,0.5,0.55,0.6,0.65,0.7,0.75,0.8,1},{0,2,2.25,2.5,2.75,3,3.25,3.5,3.75,4}))))</f>
        <v/>
      </c>
      <c r="K461" s="2" t="str">
        <f>IF(COUNT($A461)=0,"",IF($A461&lt;&gt;DRAFT!$B463,"ERR",IF(DRAFT!AJ463="3E","3E",IF(COUNT(DRAFT!AF463,DRAFT!AJ463)&gt;0,DRAFT!AK463,""))))</f>
        <v/>
      </c>
      <c r="L461" s="2" t="str">
        <f>IF(COUNT($A461)=0,"",IF(K461="3E","3E",IF(K461="","I",LOOKUP(K461/M$2,{0,0.4,0.45,0.5,0.55,0.6,0.65,0.7,0.75,0.8,1},{"F","D","C","C+","B-","B","B+","A-","A","A+"}))))</f>
        <v/>
      </c>
      <c r="M461" s="1" t="str">
        <f>IF(COUNT($A461)=0,"",IF(K461="","--",IF(K461="3E","3E",LOOKUP(K461/M$2,{0,0.4,0.45,0.5,0.55,0.6,0.65,0.7,0.75,0.8,1},{0,2,2.25,2.5,2.75,3,3.25,3.5,3.75,4}))))</f>
        <v/>
      </c>
      <c r="N461" s="2" t="str">
        <f>IF(COUNT($A461)=0,"",IF($A461&lt;&gt;DRAFT!$B463,"ERR",IF(DRAFT!AS463="3E","3E",IF(COUNT(DRAFT!AO463,DRAFT!AS463)&gt;0,DRAFT!AT463,""))))</f>
        <v/>
      </c>
      <c r="O461" s="2" t="str">
        <f>IF(COUNT($A461)=0,"",IF(N461="3E","3E",IF(N461="","I",LOOKUP(N461/P$2,{0,0.4,0.45,0.5,0.55,0.6,0.65,0.7,0.75,0.8,1},{"F","D","C","C+","B-","B","B+","A-","A","A+"}))))</f>
        <v/>
      </c>
      <c r="P461" s="1" t="str">
        <f>IF(COUNT($A461)=0,"",IF(N461="","--",IF(N461="3E","3E",LOOKUP(N461/P$2,{0,0.4,0.45,0.5,0.55,0.6,0.65,0.7,0.75,0.8,1},{0,2,2.25,2.5,2.75,3,3.25,3.5,3.75,4}))))</f>
        <v/>
      </c>
      <c r="Q461" s="2" t="str">
        <f>IF(COUNT($A461)=0,"",IF($A461&lt;&gt;DRAFT!$B463,"ERR",IF(DRAFT!BB463="3E","3E",IF(COUNT(DRAFT!AX463,DRAFT!BB463)&gt;0,DRAFT!BC463,""))))</f>
        <v/>
      </c>
      <c r="R461" s="2" t="str">
        <f>IF(COUNT($A461)=0,"",IF(Q461="3E","3E",IF(Q461="","I",LOOKUP(Q461/S$2,{0,0.4,0.45,0.5,0.55,0.6,0.65,0.7,0.75,0.8,1},{"F","D","C","C+","B-","B","B+","A-","A","A+"}))))</f>
        <v/>
      </c>
      <c r="S461" s="1" t="str">
        <f>IF(COUNT($A461)=0,"",IF(Q461="","--",IF(Q461="3E","3E",LOOKUP(Q461/S$2,{0,0.4,0.45,0.5,0.55,0.6,0.65,0.7,0.75,0.8,1},{0,2,2.25,2.5,2.75,3,3.25,3.5,3.75,4}))))</f>
        <v/>
      </c>
      <c r="T461" s="2" t="str">
        <f>IF(COUNT($A461)=0,"",IF($A461&lt;&gt;DRAFT!$B463,"ERR",IF(DRAFT!BK463="3E","3E",IF(COUNT(DRAFT!BG463,DRAFT!BK463)&gt;0,DRAFT!BL463,""))))</f>
        <v/>
      </c>
      <c r="U461" s="2" t="str">
        <f>IF(COUNT($A461)=0,"",IF(T461="3E","3E",IF(T461="","I",LOOKUP(T461/V$2,{0,0.4,0.45,0.5,0.55,0.6,0.65,0.7,0.75,0.8,1},{"F","D","C","C+","B-","B","B+","A-","A","A+"}))))</f>
        <v/>
      </c>
      <c r="V461" s="1" t="str">
        <f>IF(COUNT($A461)=0,"",IF(T461="","--",IF(T461="3E","3E",LOOKUP(T461/V$2,{0,0.4,0.45,0.5,0.55,0.6,0.65,0.7,0.75,0.8,1},{0,2,2.25,2.5,2.75,3,3.25,3.5,3.75,4}))))</f>
        <v/>
      </c>
      <c r="W461" s="2" t="str">
        <f>IF(COUNT($A461)=0,"",IF($A461&lt;&gt;DRAFT!$B463,"ERR",IF(DRAFT!BT463="3E","3E",IF(COUNT(DRAFT!BP463,DRAFT!BT463)&gt;0,DRAFT!BU463,""))))</f>
        <v/>
      </c>
      <c r="X461" s="2" t="str">
        <f>IF(COUNT($A461)=0,"",IF(W461="3E","3E",IF(W461="","I",LOOKUP(W461/Y$2,{0,0.4,0.45,0.5,0.55,0.6,0.65,0.7,0.75,0.8,1},{"F","D","C","C+","B-","B","B+","A-","A","A+"}))))</f>
        <v/>
      </c>
      <c r="Y461" s="1" t="str">
        <f>IF(COUNT($A461)=0,"",IF(W461="","--",IF(W461="3E","3E",LOOKUP(W461/Y$2,{0,0.4,0.45,0.5,0.55,0.6,0.65,0.7,0.75,0.8,1},{0,2,2.25,2.5,2.75,3,3.25,3.5,3.75,4}))))</f>
        <v/>
      </c>
      <c r="Z461" s="2" t="str">
        <f>IF(COUNT($A461)=0,"",IF($A461&lt;&gt;DRAFT!$B463,"ERR",IF(DRAFT!CC463="3E","3E",IF(COUNT(DRAFT!BY463,DRAFT!CC463)&gt;0,DRAFT!CD463,""))))</f>
        <v/>
      </c>
      <c r="AA461" s="2" t="str">
        <f>IF(COUNT($A461)=0,"",IF(Z461="3E","3E",IF(Z461="","I",LOOKUP(Z461/AB$2,{0,0.4,0.45,0.5,0.55,0.6,0.65,0.7,0.75,0.8,1},{"F","D","C","C+","B-","B","B+","A-","A","A+"}))))</f>
        <v/>
      </c>
      <c r="AB461" s="1" t="str">
        <f>IF(COUNT($A461)=0,"",IF(Z461="","--",IF(Z461="3E","3E",LOOKUP(Z461/AB$2,{0,0.4,0.45,0.5,0.55,0.6,0.65,0.7,0.75,0.8,1},{0,2,2.25,2.5,2.75,3,3.25,3.5,3.75,4}))))</f>
        <v/>
      </c>
      <c r="AC461" s="2" t="str">
        <f>IF(COUNT($A461)=0,"",IF($A461&lt;&gt;DRAFT!$B463,"ERR",IF(DRAFT!CF463&gt;0,DRAFT!CF463,"")))</f>
        <v/>
      </c>
      <c r="AD461" s="2" t="str">
        <f>IF(COUNT($A461)=0,"",IF(AC461="3E","3E",IF(AC461="","I",LOOKUP(AC461/AE$2,{0,0.4,0.45,0.5,0.55,0.6,0.65,0.7,0.75,0.8,1},{"F","D","C","C+","B-","B","B+","A-","A","A+"}))))</f>
        <v/>
      </c>
      <c r="AE461" s="1" t="str">
        <f>IF(COUNT($A461)=0,"",IF(AC461="","--",IF(AC461="3E","3E",LOOKUP(AC461/AE$2,{0,0.4,0.45,0.5,0.55,0.6,0.65,0.7,0.75,0.8,1},{0,2,2.25,2.5,2.75,3,3.25,3.5,3.75,4}))))</f>
        <v/>
      </c>
      <c r="AF461" s="2" t="str">
        <f>IF(COUNT($A461)=0,"",IF($A461&lt;&gt;DRAFT!$B463,"ERR",IF(DRAFT!CI463&gt;0,DRAFT!CK463,"")))</f>
        <v/>
      </c>
      <c r="AG461" s="2" t="str">
        <f>IF(COUNT($A461)=0,"",IF(AF461="3E","3E",IF(AF461="","I",LOOKUP(AF461/AH$2,{0,0.4,0.45,0.5,0.55,0.6,0.65,0.7,0.75,0.8,1},{"F","D","C","C+","B-","B","B+","A-","A","A+"}))))</f>
        <v/>
      </c>
      <c r="AH461" s="1" t="str">
        <f>IF(COUNT($A461)=0,"",IF(AF461="","--",IF(AF461="3E","3E",LOOKUP(AF461/AH$2,{0,0.4,0.45,0.5,0.55,0.6,0.65,0.7,0.75,0.8,1},{0,2,2.25,2.5,2.75,3,3.25,3.5,3.75,4}))))</f>
        <v/>
      </c>
      <c r="AI461" s="2" t="str">
        <f>IF($A461&lt;&gt;DRAFT!$B463,"ERR",IF(OR(COUNT($A461)=0,COUNT(DRAFT!CL463:CN463,DRAFT!CP463:CR463)=0),"",CEILING(SUM(DRAFT!CO463,DRAFT!CS463,DRAFT!CT463),1)))</f>
        <v/>
      </c>
      <c r="AJ461" s="2" t="str">
        <f>IF(COUNT($A461)=0,"",IF(AI461="3E","3E",IF(AI461="","I",LOOKUP(AI461/AK$2,{0,0.4,0.45,0.5,0.55,0.6,0.65,0.7,0.75,0.8,1},{"F","D","C","C+","B-","B","B+","A-","A","A+"}))))</f>
        <v/>
      </c>
      <c r="AK461" s="1" t="str">
        <f>IF(COUNT($A461)=0,"",IF(AI461="","--",IF(AI461="3E","3E",LOOKUP(AI461/AK$2,{0,0.4,0.45,0.5,0.55,0.6,0.65,0.7,0.75,0.8,1},{0,2,2.25,2.5,2.75,3,3.25,3.5,3.75,4}))))</f>
        <v/>
      </c>
      <c r="AL461" s="4" t="str">
        <f>IF(OR(COUNT($A461)=0,COUNT(B461:AK461)=0),"",IF(COUNTIF(B461:AK461,"3E")&gt;0,"3E",IF(DRAFT!$A463="R",TRUNC(SUMPRODUCT(RGP,RCP)/TCP,3),TRUNC((SUMPRODUCT(--(IMDGP&gt;0)*IMDGP,IMCP)+CEILING(DRAFT!$DB463*42,0.25))/TCP,3))))</f>
        <v/>
      </c>
      <c r="AM461" s="2" t="str">
        <f>IF(OR(COUNT($A461)=0,COUNT(B461:AK461)=0),"",IF(COUNTIF(B461:AK461,"3E")&gt;0,"3E",IF(DRAFT!$A463="R",SUMPRODUCT(--(RGP&gt;=2),RCP),SUMPRODUCT(--(IMDGP&gt;0),--(IMGP=0),IMCP)+DRAFT!$DC463)))</f>
        <v/>
      </c>
      <c r="AN461" s="67" t="str">
        <f>IF(AL461="3E","3E",IF(COUNT($A461)=0,"",IF(COUNT(AI461)=0,"--",ROUND(((CEILING(DRAFT!$CV463*38,0.25)+CEILING(DRAFT!$CX463*38,0.25)+CEILING(DRAFT!$CZ463*42,0.25)+CEILING($AL461*42,0.25))/160),2))))</f>
        <v/>
      </c>
      <c r="AO461" s="2" t="str">
        <f>IF(AN461="3E","3E",IF(COUNT($A461)=0,"",IF(COUNT(AN461)=0,"I",LOOKUP(AN461,{0,2,2.25,2.5,2.75,3,3.25,3.5,3.75,4},{"F","D","C","C+","B-","B","B+","A-","A","A+"}))))</f>
        <v/>
      </c>
      <c r="AP461" s="2" t="str">
        <f>IF(AN461="3E","3E",IF(OR(COUNT(A461)=0,COUNT(AN461)=0),"",DRAFT!CW463+DRAFT!CY463+DRAFT!DA463+N(TABULATION!AM461)))</f>
        <v/>
      </c>
      <c r="AQ461" s="2" t="str">
        <f>IF(OR(COUNT($A461)=0,COUNT(B461:AK461)=0),"",IF(COUNTIF(B461:AM461,"3E")&gt;0,"3E",IF(AND(DRAFT!$A463="IM",OR($AL461&gt;DRAFT!$DB463,$AM461&gt;DRAFT!$DC463)),"IMPROVED",IF(AND(DRAFT!$A463="IM",$AL461&lt;=DRAFT!$DB463,$AM461&lt;=DRAFT!$DC463),"NOT IMPROVED",IF(AND(DRAFT!CU463="S",AH461&gt;=2,AK461&gt;=2,AN461&gt;=2.5,AP461&gt;=144),"PASS","FAIL")))))</f>
        <v/>
      </c>
      <c r="AR461" s="2" t="str">
        <f t="shared" si="14"/>
        <v/>
      </c>
      <c r="AS461" s="2" t="str">
        <f t="shared" si="15"/>
        <v/>
      </c>
    </row>
    <row r="462" spans="1:45" ht="18.95" customHeight="1" x14ac:dyDescent="0.25">
      <c r="A462" s="3" t="str">
        <f>IF(DRAFT!$B464="","",DRAFT!$B464)</f>
        <v/>
      </c>
      <c r="B462" s="2" t="str">
        <f>IF(COUNT($A462)=0,"",IF($A462&lt;&gt;DRAFT!$B464,"ERR",IF(DRAFT!I464="3E","3E",IF(COUNT(DRAFT!E464,DRAFT!I464)&gt;0,DRAFT!J464,""))))</f>
        <v/>
      </c>
      <c r="C462" s="2" t="str">
        <f>IF(COUNT($A462)=0,"",IF(B462="3E","3E",IF(B462="","I",LOOKUP(B462/D$2,{0,0.4,0.45,0.5,0.55,0.6,0.65,0.7,0.75,0.8,1},{"F","D","C","C+","B-","B","B+","A-","A","A+"}))))</f>
        <v/>
      </c>
      <c r="D462" s="1" t="str">
        <f>IF(COUNT($A462)=0,"",IF(B462="","--",IF(B462="3E","3E",LOOKUP(B462/D$2,{0,0.4,0.45,0.5,0.55,0.6,0.65,0.7,0.75,0.8,1},{0,2,2.25,2.5,2.75,3,3.25,3.5,3.75,4}))))</f>
        <v/>
      </c>
      <c r="E462" s="2" t="str">
        <f>IF(COUNT($A462)=0,"",IF($A462&lt;&gt;DRAFT!$B464,"ERR",IF(DRAFT!R464="3E","3E",IF(COUNT(DRAFT!N464,DRAFT!R464)&gt;0,DRAFT!S464,""))))</f>
        <v/>
      </c>
      <c r="F462" s="2" t="str">
        <f>IF(COUNT($A462)=0,"",IF(E462="3E","3E",IF(E462="","I",LOOKUP(E462/G$2,{0,0.4,0.45,0.5,0.55,0.6,0.65,0.7,0.75,0.8,1},{"F","D","C","C+","B-","B","B+","A-","A","A+"}))))</f>
        <v/>
      </c>
      <c r="G462" s="1" t="str">
        <f>IF(COUNT($A462)=0,"",IF(E462="","--",IF(E462="3E","3E",LOOKUP(E462/G$2,{0,0.4,0.45,0.5,0.55,0.6,0.65,0.7,0.75,0.8,1},{0,2,2.25,2.5,2.75,3,3.25,3.5,3.75,4}))))</f>
        <v/>
      </c>
      <c r="H462" s="2" t="str">
        <f>IF(COUNT($A462)=0,"",IF($A462&lt;&gt;DRAFT!$B464,"ERR",IF(DRAFT!AA464="3E","3E",IF(COUNT(DRAFT!W464,DRAFT!AA464)&gt;0,DRAFT!AB464,""))))</f>
        <v/>
      </c>
      <c r="I462" s="2" t="str">
        <f>IF(COUNT($A462)=0,"",IF(H462="3E","3E",IF(H462="","I",LOOKUP(H462/J$2,{0,0.4,0.45,0.5,0.55,0.6,0.65,0.7,0.75,0.8,1},{"F","D","C","C+","B-","B","B+","A-","A","A+"}))))</f>
        <v/>
      </c>
      <c r="J462" s="1" t="str">
        <f>IF(COUNT($A462)=0,"",IF(H462="","--",IF(H462="3E","3E",LOOKUP(H462/J$2,{0,0.4,0.45,0.5,0.55,0.6,0.65,0.7,0.75,0.8,1},{0,2,2.25,2.5,2.75,3,3.25,3.5,3.75,4}))))</f>
        <v/>
      </c>
      <c r="K462" s="2" t="str">
        <f>IF(COUNT($A462)=0,"",IF($A462&lt;&gt;DRAFT!$B464,"ERR",IF(DRAFT!AJ464="3E","3E",IF(COUNT(DRAFT!AF464,DRAFT!AJ464)&gt;0,DRAFT!AK464,""))))</f>
        <v/>
      </c>
      <c r="L462" s="2" t="str">
        <f>IF(COUNT($A462)=0,"",IF(K462="3E","3E",IF(K462="","I",LOOKUP(K462/M$2,{0,0.4,0.45,0.5,0.55,0.6,0.65,0.7,0.75,0.8,1},{"F","D","C","C+","B-","B","B+","A-","A","A+"}))))</f>
        <v/>
      </c>
      <c r="M462" s="1" t="str">
        <f>IF(COUNT($A462)=0,"",IF(K462="","--",IF(K462="3E","3E",LOOKUP(K462/M$2,{0,0.4,0.45,0.5,0.55,0.6,0.65,0.7,0.75,0.8,1},{0,2,2.25,2.5,2.75,3,3.25,3.5,3.75,4}))))</f>
        <v/>
      </c>
      <c r="N462" s="2" t="str">
        <f>IF(COUNT($A462)=0,"",IF($A462&lt;&gt;DRAFT!$B464,"ERR",IF(DRAFT!AS464="3E","3E",IF(COUNT(DRAFT!AO464,DRAFT!AS464)&gt;0,DRAFT!AT464,""))))</f>
        <v/>
      </c>
      <c r="O462" s="2" t="str">
        <f>IF(COUNT($A462)=0,"",IF(N462="3E","3E",IF(N462="","I",LOOKUP(N462/P$2,{0,0.4,0.45,0.5,0.55,0.6,0.65,0.7,0.75,0.8,1},{"F","D","C","C+","B-","B","B+","A-","A","A+"}))))</f>
        <v/>
      </c>
      <c r="P462" s="1" t="str">
        <f>IF(COUNT($A462)=0,"",IF(N462="","--",IF(N462="3E","3E",LOOKUP(N462/P$2,{0,0.4,0.45,0.5,0.55,0.6,0.65,0.7,0.75,0.8,1},{0,2,2.25,2.5,2.75,3,3.25,3.5,3.75,4}))))</f>
        <v/>
      </c>
      <c r="Q462" s="2" t="str">
        <f>IF(COUNT($A462)=0,"",IF($A462&lt;&gt;DRAFT!$B464,"ERR",IF(DRAFT!BB464="3E","3E",IF(COUNT(DRAFT!AX464,DRAFT!BB464)&gt;0,DRAFT!BC464,""))))</f>
        <v/>
      </c>
      <c r="R462" s="2" t="str">
        <f>IF(COUNT($A462)=0,"",IF(Q462="3E","3E",IF(Q462="","I",LOOKUP(Q462/S$2,{0,0.4,0.45,0.5,0.55,0.6,0.65,0.7,0.75,0.8,1},{"F","D","C","C+","B-","B","B+","A-","A","A+"}))))</f>
        <v/>
      </c>
      <c r="S462" s="1" t="str">
        <f>IF(COUNT($A462)=0,"",IF(Q462="","--",IF(Q462="3E","3E",LOOKUP(Q462/S$2,{0,0.4,0.45,0.5,0.55,0.6,0.65,0.7,0.75,0.8,1},{0,2,2.25,2.5,2.75,3,3.25,3.5,3.75,4}))))</f>
        <v/>
      </c>
      <c r="T462" s="2" t="str">
        <f>IF(COUNT($A462)=0,"",IF($A462&lt;&gt;DRAFT!$B464,"ERR",IF(DRAFT!BK464="3E","3E",IF(COUNT(DRAFT!BG464,DRAFT!BK464)&gt;0,DRAFT!BL464,""))))</f>
        <v/>
      </c>
      <c r="U462" s="2" t="str">
        <f>IF(COUNT($A462)=0,"",IF(T462="3E","3E",IF(T462="","I",LOOKUP(T462/V$2,{0,0.4,0.45,0.5,0.55,0.6,0.65,0.7,0.75,0.8,1},{"F","D","C","C+","B-","B","B+","A-","A","A+"}))))</f>
        <v/>
      </c>
      <c r="V462" s="1" t="str">
        <f>IF(COUNT($A462)=0,"",IF(T462="","--",IF(T462="3E","3E",LOOKUP(T462/V$2,{0,0.4,0.45,0.5,0.55,0.6,0.65,0.7,0.75,0.8,1},{0,2,2.25,2.5,2.75,3,3.25,3.5,3.75,4}))))</f>
        <v/>
      </c>
      <c r="W462" s="2" t="str">
        <f>IF(COUNT($A462)=0,"",IF($A462&lt;&gt;DRAFT!$B464,"ERR",IF(DRAFT!BT464="3E","3E",IF(COUNT(DRAFT!BP464,DRAFT!BT464)&gt;0,DRAFT!BU464,""))))</f>
        <v/>
      </c>
      <c r="X462" s="2" t="str">
        <f>IF(COUNT($A462)=0,"",IF(W462="3E","3E",IF(W462="","I",LOOKUP(W462/Y$2,{0,0.4,0.45,0.5,0.55,0.6,0.65,0.7,0.75,0.8,1},{"F","D","C","C+","B-","B","B+","A-","A","A+"}))))</f>
        <v/>
      </c>
      <c r="Y462" s="1" t="str">
        <f>IF(COUNT($A462)=0,"",IF(W462="","--",IF(W462="3E","3E",LOOKUP(W462/Y$2,{0,0.4,0.45,0.5,0.55,0.6,0.65,0.7,0.75,0.8,1},{0,2,2.25,2.5,2.75,3,3.25,3.5,3.75,4}))))</f>
        <v/>
      </c>
      <c r="Z462" s="2" t="str">
        <f>IF(COUNT($A462)=0,"",IF($A462&lt;&gt;DRAFT!$B464,"ERR",IF(DRAFT!CC464="3E","3E",IF(COUNT(DRAFT!BY464,DRAFT!CC464)&gt;0,DRAFT!CD464,""))))</f>
        <v/>
      </c>
      <c r="AA462" s="2" t="str">
        <f>IF(COUNT($A462)=0,"",IF(Z462="3E","3E",IF(Z462="","I",LOOKUP(Z462/AB$2,{0,0.4,0.45,0.5,0.55,0.6,0.65,0.7,0.75,0.8,1},{"F","D","C","C+","B-","B","B+","A-","A","A+"}))))</f>
        <v/>
      </c>
      <c r="AB462" s="1" t="str">
        <f>IF(COUNT($A462)=0,"",IF(Z462="","--",IF(Z462="3E","3E",LOOKUP(Z462/AB$2,{0,0.4,0.45,0.5,0.55,0.6,0.65,0.7,0.75,0.8,1},{0,2,2.25,2.5,2.75,3,3.25,3.5,3.75,4}))))</f>
        <v/>
      </c>
      <c r="AC462" s="2" t="str">
        <f>IF(COUNT($A462)=0,"",IF($A462&lt;&gt;DRAFT!$B464,"ERR",IF(DRAFT!CF464&gt;0,DRAFT!CF464,"")))</f>
        <v/>
      </c>
      <c r="AD462" s="2" t="str">
        <f>IF(COUNT($A462)=0,"",IF(AC462="3E","3E",IF(AC462="","I",LOOKUP(AC462/AE$2,{0,0.4,0.45,0.5,0.55,0.6,0.65,0.7,0.75,0.8,1},{"F","D","C","C+","B-","B","B+","A-","A","A+"}))))</f>
        <v/>
      </c>
      <c r="AE462" s="1" t="str">
        <f>IF(COUNT($A462)=0,"",IF(AC462="","--",IF(AC462="3E","3E",LOOKUP(AC462/AE$2,{0,0.4,0.45,0.5,0.55,0.6,0.65,0.7,0.75,0.8,1},{0,2,2.25,2.5,2.75,3,3.25,3.5,3.75,4}))))</f>
        <v/>
      </c>
      <c r="AF462" s="2" t="str">
        <f>IF(COUNT($A462)=0,"",IF($A462&lt;&gt;DRAFT!$B464,"ERR",IF(DRAFT!CI464&gt;0,DRAFT!CK464,"")))</f>
        <v/>
      </c>
      <c r="AG462" s="2" t="str">
        <f>IF(COUNT($A462)=0,"",IF(AF462="3E","3E",IF(AF462="","I",LOOKUP(AF462/AH$2,{0,0.4,0.45,0.5,0.55,0.6,0.65,0.7,0.75,0.8,1},{"F","D","C","C+","B-","B","B+","A-","A","A+"}))))</f>
        <v/>
      </c>
      <c r="AH462" s="1" t="str">
        <f>IF(COUNT($A462)=0,"",IF(AF462="","--",IF(AF462="3E","3E",LOOKUP(AF462/AH$2,{0,0.4,0.45,0.5,0.55,0.6,0.65,0.7,0.75,0.8,1},{0,2,2.25,2.5,2.75,3,3.25,3.5,3.75,4}))))</f>
        <v/>
      </c>
      <c r="AI462" s="2" t="str">
        <f>IF($A462&lt;&gt;DRAFT!$B464,"ERR",IF(OR(COUNT($A462)=0,COUNT(DRAFT!CL464:CN464,DRAFT!CP464:CR464)=0),"",CEILING(SUM(DRAFT!CO464,DRAFT!CS464,DRAFT!CT464),1)))</f>
        <v/>
      </c>
      <c r="AJ462" s="2" t="str">
        <f>IF(COUNT($A462)=0,"",IF(AI462="3E","3E",IF(AI462="","I",LOOKUP(AI462/AK$2,{0,0.4,0.45,0.5,0.55,0.6,0.65,0.7,0.75,0.8,1},{"F","D","C","C+","B-","B","B+","A-","A","A+"}))))</f>
        <v/>
      </c>
      <c r="AK462" s="1" t="str">
        <f>IF(COUNT($A462)=0,"",IF(AI462="","--",IF(AI462="3E","3E",LOOKUP(AI462/AK$2,{0,0.4,0.45,0.5,0.55,0.6,0.65,0.7,0.75,0.8,1},{0,2,2.25,2.5,2.75,3,3.25,3.5,3.75,4}))))</f>
        <v/>
      </c>
      <c r="AL462" s="4" t="str">
        <f>IF(OR(COUNT($A462)=0,COUNT(B462:AK462)=0),"",IF(COUNTIF(B462:AK462,"3E")&gt;0,"3E",IF(DRAFT!$A464="R",TRUNC(SUMPRODUCT(RGP,RCP)/TCP,3),TRUNC((SUMPRODUCT(--(IMDGP&gt;0)*IMDGP,IMCP)+CEILING(DRAFT!$DB464*42,0.25))/TCP,3))))</f>
        <v/>
      </c>
      <c r="AM462" s="2" t="str">
        <f>IF(OR(COUNT($A462)=0,COUNT(B462:AK462)=0),"",IF(COUNTIF(B462:AK462,"3E")&gt;0,"3E",IF(DRAFT!$A464="R",SUMPRODUCT(--(RGP&gt;=2),RCP),SUMPRODUCT(--(IMDGP&gt;0),--(IMGP=0),IMCP)+DRAFT!$DC464)))</f>
        <v/>
      </c>
      <c r="AN462" s="67" t="str">
        <f>IF(AL462="3E","3E",IF(COUNT($A462)=0,"",IF(COUNT(AI462)=0,"--",ROUND(((CEILING(DRAFT!$CV464*38,0.25)+CEILING(DRAFT!$CX464*38,0.25)+CEILING(DRAFT!$CZ464*42,0.25)+CEILING($AL462*42,0.25))/160),2))))</f>
        <v/>
      </c>
      <c r="AO462" s="2" t="str">
        <f>IF(AN462="3E","3E",IF(COUNT($A462)=0,"",IF(COUNT(AN462)=0,"I",LOOKUP(AN462,{0,2,2.25,2.5,2.75,3,3.25,3.5,3.75,4},{"F","D","C","C+","B-","B","B+","A-","A","A+"}))))</f>
        <v/>
      </c>
      <c r="AP462" s="2" t="str">
        <f>IF(AN462="3E","3E",IF(OR(COUNT(A462)=0,COUNT(AN462)=0),"",DRAFT!CW464+DRAFT!CY464+DRAFT!DA464+N(TABULATION!AM462)))</f>
        <v/>
      </c>
      <c r="AQ462" s="2" t="str">
        <f>IF(OR(COUNT($A462)=0,COUNT(B462:AK462)=0),"",IF(COUNTIF(B462:AM462,"3E")&gt;0,"3E",IF(AND(DRAFT!$A464="IM",OR($AL462&gt;DRAFT!$DB464,$AM462&gt;DRAFT!$DC464)),"IMPROVED",IF(AND(DRAFT!$A464="IM",$AL462&lt;=DRAFT!$DB464,$AM462&lt;=DRAFT!$DC464),"NOT IMPROVED",IF(AND(DRAFT!CU464="S",AH462&gt;=2,AK462&gt;=2,AN462&gt;=2.5,AP462&gt;=144),"PASS","FAIL")))))</f>
        <v/>
      </c>
      <c r="AR462" s="2" t="str">
        <f t="shared" si="14"/>
        <v/>
      </c>
      <c r="AS462" s="2" t="str">
        <f t="shared" si="15"/>
        <v/>
      </c>
    </row>
    <row r="463" spans="1:45" ht="18.95" customHeight="1" x14ac:dyDescent="0.25">
      <c r="A463" s="3" t="str">
        <f>IF(DRAFT!$B465="","",DRAFT!$B465)</f>
        <v/>
      </c>
      <c r="B463" s="2" t="str">
        <f>IF(COUNT($A463)=0,"",IF($A463&lt;&gt;DRAFT!$B465,"ERR",IF(DRAFT!I465="3E","3E",IF(COUNT(DRAFT!E465,DRAFT!I465)&gt;0,DRAFT!J465,""))))</f>
        <v/>
      </c>
      <c r="C463" s="2" t="str">
        <f>IF(COUNT($A463)=0,"",IF(B463="3E","3E",IF(B463="","I",LOOKUP(B463/D$2,{0,0.4,0.45,0.5,0.55,0.6,0.65,0.7,0.75,0.8,1},{"F","D","C","C+","B-","B","B+","A-","A","A+"}))))</f>
        <v/>
      </c>
      <c r="D463" s="1" t="str">
        <f>IF(COUNT($A463)=0,"",IF(B463="","--",IF(B463="3E","3E",LOOKUP(B463/D$2,{0,0.4,0.45,0.5,0.55,0.6,0.65,0.7,0.75,0.8,1},{0,2,2.25,2.5,2.75,3,3.25,3.5,3.75,4}))))</f>
        <v/>
      </c>
      <c r="E463" s="2" t="str">
        <f>IF(COUNT($A463)=0,"",IF($A463&lt;&gt;DRAFT!$B465,"ERR",IF(DRAFT!R465="3E","3E",IF(COUNT(DRAFT!N465,DRAFT!R465)&gt;0,DRAFT!S465,""))))</f>
        <v/>
      </c>
      <c r="F463" s="2" t="str">
        <f>IF(COUNT($A463)=0,"",IF(E463="3E","3E",IF(E463="","I",LOOKUP(E463/G$2,{0,0.4,0.45,0.5,0.55,0.6,0.65,0.7,0.75,0.8,1},{"F","D","C","C+","B-","B","B+","A-","A","A+"}))))</f>
        <v/>
      </c>
      <c r="G463" s="1" t="str">
        <f>IF(COUNT($A463)=0,"",IF(E463="","--",IF(E463="3E","3E",LOOKUP(E463/G$2,{0,0.4,0.45,0.5,0.55,0.6,0.65,0.7,0.75,0.8,1},{0,2,2.25,2.5,2.75,3,3.25,3.5,3.75,4}))))</f>
        <v/>
      </c>
      <c r="H463" s="2" t="str">
        <f>IF(COUNT($A463)=0,"",IF($A463&lt;&gt;DRAFT!$B465,"ERR",IF(DRAFT!AA465="3E","3E",IF(COUNT(DRAFT!W465,DRAFT!AA465)&gt;0,DRAFT!AB465,""))))</f>
        <v/>
      </c>
      <c r="I463" s="2" t="str">
        <f>IF(COUNT($A463)=0,"",IF(H463="3E","3E",IF(H463="","I",LOOKUP(H463/J$2,{0,0.4,0.45,0.5,0.55,0.6,0.65,0.7,0.75,0.8,1},{"F","D","C","C+","B-","B","B+","A-","A","A+"}))))</f>
        <v/>
      </c>
      <c r="J463" s="1" t="str">
        <f>IF(COUNT($A463)=0,"",IF(H463="","--",IF(H463="3E","3E",LOOKUP(H463/J$2,{0,0.4,0.45,0.5,0.55,0.6,0.65,0.7,0.75,0.8,1},{0,2,2.25,2.5,2.75,3,3.25,3.5,3.75,4}))))</f>
        <v/>
      </c>
      <c r="K463" s="2" t="str">
        <f>IF(COUNT($A463)=0,"",IF($A463&lt;&gt;DRAFT!$B465,"ERR",IF(DRAFT!AJ465="3E","3E",IF(COUNT(DRAFT!AF465,DRAFT!AJ465)&gt;0,DRAFT!AK465,""))))</f>
        <v/>
      </c>
      <c r="L463" s="2" t="str">
        <f>IF(COUNT($A463)=0,"",IF(K463="3E","3E",IF(K463="","I",LOOKUP(K463/M$2,{0,0.4,0.45,0.5,0.55,0.6,0.65,0.7,0.75,0.8,1},{"F","D","C","C+","B-","B","B+","A-","A","A+"}))))</f>
        <v/>
      </c>
      <c r="M463" s="1" t="str">
        <f>IF(COUNT($A463)=0,"",IF(K463="","--",IF(K463="3E","3E",LOOKUP(K463/M$2,{0,0.4,0.45,0.5,0.55,0.6,0.65,0.7,0.75,0.8,1},{0,2,2.25,2.5,2.75,3,3.25,3.5,3.75,4}))))</f>
        <v/>
      </c>
      <c r="N463" s="2" t="str">
        <f>IF(COUNT($A463)=0,"",IF($A463&lt;&gt;DRAFT!$B465,"ERR",IF(DRAFT!AS465="3E","3E",IF(COUNT(DRAFT!AO465,DRAFT!AS465)&gt;0,DRAFT!AT465,""))))</f>
        <v/>
      </c>
      <c r="O463" s="2" t="str">
        <f>IF(COUNT($A463)=0,"",IF(N463="3E","3E",IF(N463="","I",LOOKUP(N463/P$2,{0,0.4,0.45,0.5,0.55,0.6,0.65,0.7,0.75,0.8,1},{"F","D","C","C+","B-","B","B+","A-","A","A+"}))))</f>
        <v/>
      </c>
      <c r="P463" s="1" t="str">
        <f>IF(COUNT($A463)=0,"",IF(N463="","--",IF(N463="3E","3E",LOOKUP(N463/P$2,{0,0.4,0.45,0.5,0.55,0.6,0.65,0.7,0.75,0.8,1},{0,2,2.25,2.5,2.75,3,3.25,3.5,3.75,4}))))</f>
        <v/>
      </c>
      <c r="Q463" s="2" t="str">
        <f>IF(COUNT($A463)=0,"",IF($A463&lt;&gt;DRAFT!$B465,"ERR",IF(DRAFT!BB465="3E","3E",IF(COUNT(DRAFT!AX465,DRAFT!BB465)&gt;0,DRAFT!BC465,""))))</f>
        <v/>
      </c>
      <c r="R463" s="2" t="str">
        <f>IF(COUNT($A463)=0,"",IF(Q463="3E","3E",IF(Q463="","I",LOOKUP(Q463/S$2,{0,0.4,0.45,0.5,0.55,0.6,0.65,0.7,0.75,0.8,1},{"F","D","C","C+","B-","B","B+","A-","A","A+"}))))</f>
        <v/>
      </c>
      <c r="S463" s="1" t="str">
        <f>IF(COUNT($A463)=0,"",IF(Q463="","--",IF(Q463="3E","3E",LOOKUP(Q463/S$2,{0,0.4,0.45,0.5,0.55,0.6,0.65,0.7,0.75,0.8,1},{0,2,2.25,2.5,2.75,3,3.25,3.5,3.75,4}))))</f>
        <v/>
      </c>
      <c r="T463" s="2" t="str">
        <f>IF(COUNT($A463)=0,"",IF($A463&lt;&gt;DRAFT!$B465,"ERR",IF(DRAFT!BK465="3E","3E",IF(COUNT(DRAFT!BG465,DRAFT!BK465)&gt;0,DRAFT!BL465,""))))</f>
        <v/>
      </c>
      <c r="U463" s="2" t="str">
        <f>IF(COUNT($A463)=0,"",IF(T463="3E","3E",IF(T463="","I",LOOKUP(T463/V$2,{0,0.4,0.45,0.5,0.55,0.6,0.65,0.7,0.75,0.8,1},{"F","D","C","C+","B-","B","B+","A-","A","A+"}))))</f>
        <v/>
      </c>
      <c r="V463" s="1" t="str">
        <f>IF(COUNT($A463)=0,"",IF(T463="","--",IF(T463="3E","3E",LOOKUP(T463/V$2,{0,0.4,0.45,0.5,0.55,0.6,0.65,0.7,0.75,0.8,1},{0,2,2.25,2.5,2.75,3,3.25,3.5,3.75,4}))))</f>
        <v/>
      </c>
      <c r="W463" s="2" t="str">
        <f>IF(COUNT($A463)=0,"",IF($A463&lt;&gt;DRAFT!$B465,"ERR",IF(DRAFT!BT465="3E","3E",IF(COUNT(DRAFT!BP465,DRAFT!BT465)&gt;0,DRAFT!BU465,""))))</f>
        <v/>
      </c>
      <c r="X463" s="2" t="str">
        <f>IF(COUNT($A463)=0,"",IF(W463="3E","3E",IF(W463="","I",LOOKUP(W463/Y$2,{0,0.4,0.45,0.5,0.55,0.6,0.65,0.7,0.75,0.8,1},{"F","D","C","C+","B-","B","B+","A-","A","A+"}))))</f>
        <v/>
      </c>
      <c r="Y463" s="1" t="str">
        <f>IF(COUNT($A463)=0,"",IF(W463="","--",IF(W463="3E","3E",LOOKUP(W463/Y$2,{0,0.4,0.45,0.5,0.55,0.6,0.65,0.7,0.75,0.8,1},{0,2,2.25,2.5,2.75,3,3.25,3.5,3.75,4}))))</f>
        <v/>
      </c>
      <c r="Z463" s="2" t="str">
        <f>IF(COUNT($A463)=0,"",IF($A463&lt;&gt;DRAFT!$B465,"ERR",IF(DRAFT!CC465="3E","3E",IF(COUNT(DRAFT!BY465,DRAFT!CC465)&gt;0,DRAFT!CD465,""))))</f>
        <v/>
      </c>
      <c r="AA463" s="2" t="str">
        <f>IF(COUNT($A463)=0,"",IF(Z463="3E","3E",IF(Z463="","I",LOOKUP(Z463/AB$2,{0,0.4,0.45,0.5,0.55,0.6,0.65,0.7,0.75,0.8,1},{"F","D","C","C+","B-","B","B+","A-","A","A+"}))))</f>
        <v/>
      </c>
      <c r="AB463" s="1" t="str">
        <f>IF(COUNT($A463)=0,"",IF(Z463="","--",IF(Z463="3E","3E",LOOKUP(Z463/AB$2,{0,0.4,0.45,0.5,0.55,0.6,0.65,0.7,0.75,0.8,1},{0,2,2.25,2.5,2.75,3,3.25,3.5,3.75,4}))))</f>
        <v/>
      </c>
      <c r="AC463" s="2" t="str">
        <f>IF(COUNT($A463)=0,"",IF($A463&lt;&gt;DRAFT!$B465,"ERR",IF(DRAFT!CF465&gt;0,DRAFT!CF465,"")))</f>
        <v/>
      </c>
      <c r="AD463" s="2" t="str">
        <f>IF(COUNT($A463)=0,"",IF(AC463="3E","3E",IF(AC463="","I",LOOKUP(AC463/AE$2,{0,0.4,0.45,0.5,0.55,0.6,0.65,0.7,0.75,0.8,1},{"F","D","C","C+","B-","B","B+","A-","A","A+"}))))</f>
        <v/>
      </c>
      <c r="AE463" s="1" t="str">
        <f>IF(COUNT($A463)=0,"",IF(AC463="","--",IF(AC463="3E","3E",LOOKUP(AC463/AE$2,{0,0.4,0.45,0.5,0.55,0.6,0.65,0.7,0.75,0.8,1},{0,2,2.25,2.5,2.75,3,3.25,3.5,3.75,4}))))</f>
        <v/>
      </c>
      <c r="AF463" s="2" t="str">
        <f>IF(COUNT($A463)=0,"",IF($A463&lt;&gt;DRAFT!$B465,"ERR",IF(DRAFT!CI465&gt;0,DRAFT!CK465,"")))</f>
        <v/>
      </c>
      <c r="AG463" s="2" t="str">
        <f>IF(COUNT($A463)=0,"",IF(AF463="3E","3E",IF(AF463="","I",LOOKUP(AF463/AH$2,{0,0.4,0.45,0.5,0.55,0.6,0.65,0.7,0.75,0.8,1},{"F","D","C","C+","B-","B","B+","A-","A","A+"}))))</f>
        <v/>
      </c>
      <c r="AH463" s="1" t="str">
        <f>IF(COUNT($A463)=0,"",IF(AF463="","--",IF(AF463="3E","3E",LOOKUP(AF463/AH$2,{0,0.4,0.45,0.5,0.55,0.6,0.65,0.7,0.75,0.8,1},{0,2,2.25,2.5,2.75,3,3.25,3.5,3.75,4}))))</f>
        <v/>
      </c>
      <c r="AI463" s="2" t="str">
        <f>IF($A463&lt;&gt;DRAFT!$B465,"ERR",IF(OR(COUNT($A463)=0,COUNT(DRAFT!CL465:CN465,DRAFT!CP465:CR465)=0),"",CEILING(SUM(DRAFT!CO465,DRAFT!CS465,DRAFT!CT465),1)))</f>
        <v/>
      </c>
      <c r="AJ463" s="2" t="str">
        <f>IF(COUNT($A463)=0,"",IF(AI463="3E","3E",IF(AI463="","I",LOOKUP(AI463/AK$2,{0,0.4,0.45,0.5,0.55,0.6,0.65,0.7,0.75,0.8,1},{"F","D","C","C+","B-","B","B+","A-","A","A+"}))))</f>
        <v/>
      </c>
      <c r="AK463" s="1" t="str">
        <f>IF(COUNT($A463)=0,"",IF(AI463="","--",IF(AI463="3E","3E",LOOKUP(AI463/AK$2,{0,0.4,0.45,0.5,0.55,0.6,0.65,0.7,0.75,0.8,1},{0,2,2.25,2.5,2.75,3,3.25,3.5,3.75,4}))))</f>
        <v/>
      </c>
      <c r="AL463" s="4" t="str">
        <f>IF(OR(COUNT($A463)=0,COUNT(B463:AK463)=0),"",IF(COUNTIF(B463:AK463,"3E")&gt;0,"3E",IF(DRAFT!$A465="R",TRUNC(SUMPRODUCT(RGP,RCP)/TCP,3),TRUNC((SUMPRODUCT(--(IMDGP&gt;0)*IMDGP,IMCP)+CEILING(DRAFT!$DB465*42,0.25))/TCP,3))))</f>
        <v/>
      </c>
      <c r="AM463" s="2" t="str">
        <f>IF(OR(COUNT($A463)=0,COUNT(B463:AK463)=0),"",IF(COUNTIF(B463:AK463,"3E")&gt;0,"3E",IF(DRAFT!$A465="R",SUMPRODUCT(--(RGP&gt;=2),RCP),SUMPRODUCT(--(IMDGP&gt;0),--(IMGP=0),IMCP)+DRAFT!$DC465)))</f>
        <v/>
      </c>
      <c r="AN463" s="67" t="str">
        <f>IF(AL463="3E","3E",IF(COUNT($A463)=0,"",IF(COUNT(AI463)=0,"--",ROUND(((CEILING(DRAFT!$CV465*38,0.25)+CEILING(DRAFT!$CX465*38,0.25)+CEILING(DRAFT!$CZ465*42,0.25)+CEILING($AL463*42,0.25))/160),2))))</f>
        <v/>
      </c>
      <c r="AO463" s="2" t="str">
        <f>IF(AN463="3E","3E",IF(COUNT($A463)=0,"",IF(COUNT(AN463)=0,"I",LOOKUP(AN463,{0,2,2.25,2.5,2.75,3,3.25,3.5,3.75,4},{"F","D","C","C+","B-","B","B+","A-","A","A+"}))))</f>
        <v/>
      </c>
      <c r="AP463" s="2" t="str">
        <f>IF(AN463="3E","3E",IF(OR(COUNT(A463)=0,COUNT(AN463)=0),"",DRAFT!CW465+DRAFT!CY465+DRAFT!DA465+N(TABULATION!AM463)))</f>
        <v/>
      </c>
      <c r="AQ463" s="2" t="str">
        <f>IF(OR(COUNT($A463)=0,COUNT(B463:AK463)=0),"",IF(COUNTIF(B463:AM463,"3E")&gt;0,"3E",IF(AND(DRAFT!$A465="IM",OR($AL463&gt;DRAFT!$DB465,$AM463&gt;DRAFT!$DC465)),"IMPROVED",IF(AND(DRAFT!$A465="IM",$AL463&lt;=DRAFT!$DB465,$AM463&lt;=DRAFT!$DC465),"NOT IMPROVED",IF(AND(DRAFT!CU465="S",AH463&gt;=2,AK463&gt;=2,AN463&gt;=2.5,AP463&gt;=144),"PASS","FAIL")))))</f>
        <v/>
      </c>
      <c r="AR463" s="2" t="str">
        <f t="shared" si="14"/>
        <v/>
      </c>
      <c r="AS463" s="2" t="str">
        <f t="shared" si="15"/>
        <v/>
      </c>
    </row>
    <row r="464" spans="1:45" ht="18.95" customHeight="1" x14ac:dyDescent="0.25">
      <c r="A464" s="3" t="str">
        <f>IF(DRAFT!$B466="","",DRAFT!$B466)</f>
        <v/>
      </c>
      <c r="B464" s="2" t="str">
        <f>IF(COUNT($A464)=0,"",IF($A464&lt;&gt;DRAFT!$B466,"ERR",IF(DRAFT!I466="3E","3E",IF(COUNT(DRAFT!E466,DRAFT!I466)&gt;0,DRAFT!J466,""))))</f>
        <v/>
      </c>
      <c r="C464" s="2" t="str">
        <f>IF(COUNT($A464)=0,"",IF(B464="3E","3E",IF(B464="","I",LOOKUP(B464/D$2,{0,0.4,0.45,0.5,0.55,0.6,0.65,0.7,0.75,0.8,1},{"F","D","C","C+","B-","B","B+","A-","A","A+"}))))</f>
        <v/>
      </c>
      <c r="D464" s="1" t="str">
        <f>IF(COUNT($A464)=0,"",IF(B464="","--",IF(B464="3E","3E",LOOKUP(B464/D$2,{0,0.4,0.45,0.5,0.55,0.6,0.65,0.7,0.75,0.8,1},{0,2,2.25,2.5,2.75,3,3.25,3.5,3.75,4}))))</f>
        <v/>
      </c>
      <c r="E464" s="2" t="str">
        <f>IF(COUNT($A464)=0,"",IF($A464&lt;&gt;DRAFT!$B466,"ERR",IF(DRAFT!R466="3E","3E",IF(COUNT(DRAFT!N466,DRAFT!R466)&gt;0,DRAFT!S466,""))))</f>
        <v/>
      </c>
      <c r="F464" s="2" t="str">
        <f>IF(COUNT($A464)=0,"",IF(E464="3E","3E",IF(E464="","I",LOOKUP(E464/G$2,{0,0.4,0.45,0.5,0.55,0.6,0.65,0.7,0.75,0.8,1},{"F","D","C","C+","B-","B","B+","A-","A","A+"}))))</f>
        <v/>
      </c>
      <c r="G464" s="1" t="str">
        <f>IF(COUNT($A464)=0,"",IF(E464="","--",IF(E464="3E","3E",LOOKUP(E464/G$2,{0,0.4,0.45,0.5,0.55,0.6,0.65,0.7,0.75,0.8,1},{0,2,2.25,2.5,2.75,3,3.25,3.5,3.75,4}))))</f>
        <v/>
      </c>
      <c r="H464" s="2" t="str">
        <f>IF(COUNT($A464)=0,"",IF($A464&lt;&gt;DRAFT!$B466,"ERR",IF(DRAFT!AA466="3E","3E",IF(COUNT(DRAFT!W466,DRAFT!AA466)&gt;0,DRAFT!AB466,""))))</f>
        <v/>
      </c>
      <c r="I464" s="2" t="str">
        <f>IF(COUNT($A464)=0,"",IF(H464="3E","3E",IF(H464="","I",LOOKUP(H464/J$2,{0,0.4,0.45,0.5,0.55,0.6,0.65,0.7,0.75,0.8,1},{"F","D","C","C+","B-","B","B+","A-","A","A+"}))))</f>
        <v/>
      </c>
      <c r="J464" s="1" t="str">
        <f>IF(COUNT($A464)=0,"",IF(H464="","--",IF(H464="3E","3E",LOOKUP(H464/J$2,{0,0.4,0.45,0.5,0.55,0.6,0.65,0.7,0.75,0.8,1},{0,2,2.25,2.5,2.75,3,3.25,3.5,3.75,4}))))</f>
        <v/>
      </c>
      <c r="K464" s="2" t="str">
        <f>IF(COUNT($A464)=0,"",IF($A464&lt;&gt;DRAFT!$B466,"ERR",IF(DRAFT!AJ466="3E","3E",IF(COUNT(DRAFT!AF466,DRAFT!AJ466)&gt;0,DRAFT!AK466,""))))</f>
        <v/>
      </c>
      <c r="L464" s="2" t="str">
        <f>IF(COUNT($A464)=0,"",IF(K464="3E","3E",IF(K464="","I",LOOKUP(K464/M$2,{0,0.4,0.45,0.5,0.55,0.6,0.65,0.7,0.75,0.8,1},{"F","D","C","C+","B-","B","B+","A-","A","A+"}))))</f>
        <v/>
      </c>
      <c r="M464" s="1" t="str">
        <f>IF(COUNT($A464)=0,"",IF(K464="","--",IF(K464="3E","3E",LOOKUP(K464/M$2,{0,0.4,0.45,0.5,0.55,0.6,0.65,0.7,0.75,0.8,1},{0,2,2.25,2.5,2.75,3,3.25,3.5,3.75,4}))))</f>
        <v/>
      </c>
      <c r="N464" s="2" t="str">
        <f>IF(COUNT($A464)=0,"",IF($A464&lt;&gt;DRAFT!$B466,"ERR",IF(DRAFT!AS466="3E","3E",IF(COUNT(DRAFT!AO466,DRAFT!AS466)&gt;0,DRAFT!AT466,""))))</f>
        <v/>
      </c>
      <c r="O464" s="2" t="str">
        <f>IF(COUNT($A464)=0,"",IF(N464="3E","3E",IF(N464="","I",LOOKUP(N464/P$2,{0,0.4,0.45,0.5,0.55,0.6,0.65,0.7,0.75,0.8,1},{"F","D","C","C+","B-","B","B+","A-","A","A+"}))))</f>
        <v/>
      </c>
      <c r="P464" s="1" t="str">
        <f>IF(COUNT($A464)=0,"",IF(N464="","--",IF(N464="3E","3E",LOOKUP(N464/P$2,{0,0.4,0.45,0.5,0.55,0.6,0.65,0.7,0.75,0.8,1},{0,2,2.25,2.5,2.75,3,3.25,3.5,3.75,4}))))</f>
        <v/>
      </c>
      <c r="Q464" s="2" t="str">
        <f>IF(COUNT($A464)=0,"",IF($A464&lt;&gt;DRAFT!$B466,"ERR",IF(DRAFT!BB466="3E","3E",IF(COUNT(DRAFT!AX466,DRAFT!BB466)&gt;0,DRAFT!BC466,""))))</f>
        <v/>
      </c>
      <c r="R464" s="2" t="str">
        <f>IF(COUNT($A464)=0,"",IF(Q464="3E","3E",IF(Q464="","I",LOOKUP(Q464/S$2,{0,0.4,0.45,0.5,0.55,0.6,0.65,0.7,0.75,0.8,1},{"F","D","C","C+","B-","B","B+","A-","A","A+"}))))</f>
        <v/>
      </c>
      <c r="S464" s="1" t="str">
        <f>IF(COUNT($A464)=0,"",IF(Q464="","--",IF(Q464="3E","3E",LOOKUP(Q464/S$2,{0,0.4,0.45,0.5,0.55,0.6,0.65,0.7,0.75,0.8,1},{0,2,2.25,2.5,2.75,3,3.25,3.5,3.75,4}))))</f>
        <v/>
      </c>
      <c r="T464" s="2" t="str">
        <f>IF(COUNT($A464)=0,"",IF($A464&lt;&gt;DRAFT!$B466,"ERR",IF(DRAFT!BK466="3E","3E",IF(COUNT(DRAFT!BG466,DRAFT!BK466)&gt;0,DRAFT!BL466,""))))</f>
        <v/>
      </c>
      <c r="U464" s="2" t="str">
        <f>IF(COUNT($A464)=0,"",IF(T464="3E","3E",IF(T464="","I",LOOKUP(T464/V$2,{0,0.4,0.45,0.5,0.55,0.6,0.65,0.7,0.75,0.8,1},{"F","D","C","C+","B-","B","B+","A-","A","A+"}))))</f>
        <v/>
      </c>
      <c r="V464" s="1" t="str">
        <f>IF(COUNT($A464)=0,"",IF(T464="","--",IF(T464="3E","3E",LOOKUP(T464/V$2,{0,0.4,0.45,0.5,0.55,0.6,0.65,0.7,0.75,0.8,1},{0,2,2.25,2.5,2.75,3,3.25,3.5,3.75,4}))))</f>
        <v/>
      </c>
      <c r="W464" s="2" t="str">
        <f>IF(COUNT($A464)=0,"",IF($A464&lt;&gt;DRAFT!$B466,"ERR",IF(DRAFT!BT466="3E","3E",IF(COUNT(DRAFT!BP466,DRAFT!BT466)&gt;0,DRAFT!BU466,""))))</f>
        <v/>
      </c>
      <c r="X464" s="2" t="str">
        <f>IF(COUNT($A464)=0,"",IF(W464="3E","3E",IF(W464="","I",LOOKUP(W464/Y$2,{0,0.4,0.45,0.5,0.55,0.6,0.65,0.7,0.75,0.8,1},{"F","D","C","C+","B-","B","B+","A-","A","A+"}))))</f>
        <v/>
      </c>
      <c r="Y464" s="1" t="str">
        <f>IF(COUNT($A464)=0,"",IF(W464="","--",IF(W464="3E","3E",LOOKUP(W464/Y$2,{0,0.4,0.45,0.5,0.55,0.6,0.65,0.7,0.75,0.8,1},{0,2,2.25,2.5,2.75,3,3.25,3.5,3.75,4}))))</f>
        <v/>
      </c>
      <c r="Z464" s="2" t="str">
        <f>IF(COUNT($A464)=0,"",IF($A464&lt;&gt;DRAFT!$B466,"ERR",IF(DRAFT!CC466="3E","3E",IF(COUNT(DRAFT!BY466,DRAFT!CC466)&gt;0,DRAFT!CD466,""))))</f>
        <v/>
      </c>
      <c r="AA464" s="2" t="str">
        <f>IF(COUNT($A464)=0,"",IF(Z464="3E","3E",IF(Z464="","I",LOOKUP(Z464/AB$2,{0,0.4,0.45,0.5,0.55,0.6,0.65,0.7,0.75,0.8,1},{"F","D","C","C+","B-","B","B+","A-","A","A+"}))))</f>
        <v/>
      </c>
      <c r="AB464" s="1" t="str">
        <f>IF(COUNT($A464)=0,"",IF(Z464="","--",IF(Z464="3E","3E",LOOKUP(Z464/AB$2,{0,0.4,0.45,0.5,0.55,0.6,0.65,0.7,0.75,0.8,1},{0,2,2.25,2.5,2.75,3,3.25,3.5,3.75,4}))))</f>
        <v/>
      </c>
      <c r="AC464" s="2" t="str">
        <f>IF(COUNT($A464)=0,"",IF($A464&lt;&gt;DRAFT!$B466,"ERR",IF(DRAFT!CF466&gt;0,DRAFT!CF466,"")))</f>
        <v/>
      </c>
      <c r="AD464" s="2" t="str">
        <f>IF(COUNT($A464)=0,"",IF(AC464="3E","3E",IF(AC464="","I",LOOKUP(AC464/AE$2,{0,0.4,0.45,0.5,0.55,0.6,0.65,0.7,0.75,0.8,1},{"F","D","C","C+","B-","B","B+","A-","A","A+"}))))</f>
        <v/>
      </c>
      <c r="AE464" s="1" t="str">
        <f>IF(COUNT($A464)=0,"",IF(AC464="","--",IF(AC464="3E","3E",LOOKUP(AC464/AE$2,{0,0.4,0.45,0.5,0.55,0.6,0.65,0.7,0.75,0.8,1},{0,2,2.25,2.5,2.75,3,3.25,3.5,3.75,4}))))</f>
        <v/>
      </c>
      <c r="AF464" s="2" t="str">
        <f>IF(COUNT($A464)=0,"",IF($A464&lt;&gt;DRAFT!$B466,"ERR",IF(DRAFT!CI466&gt;0,DRAFT!CK466,"")))</f>
        <v/>
      </c>
      <c r="AG464" s="2" t="str">
        <f>IF(COUNT($A464)=0,"",IF(AF464="3E","3E",IF(AF464="","I",LOOKUP(AF464/AH$2,{0,0.4,0.45,0.5,0.55,0.6,0.65,0.7,0.75,0.8,1},{"F","D","C","C+","B-","B","B+","A-","A","A+"}))))</f>
        <v/>
      </c>
      <c r="AH464" s="1" t="str">
        <f>IF(COUNT($A464)=0,"",IF(AF464="","--",IF(AF464="3E","3E",LOOKUP(AF464/AH$2,{0,0.4,0.45,0.5,0.55,0.6,0.65,0.7,0.75,0.8,1},{0,2,2.25,2.5,2.75,3,3.25,3.5,3.75,4}))))</f>
        <v/>
      </c>
      <c r="AI464" s="2" t="str">
        <f>IF($A464&lt;&gt;DRAFT!$B466,"ERR",IF(OR(COUNT($A464)=0,COUNT(DRAFT!CL466:CN466,DRAFT!CP466:CR466)=0),"",CEILING(SUM(DRAFT!CO466,DRAFT!CS466,DRAFT!CT466),1)))</f>
        <v/>
      </c>
      <c r="AJ464" s="2" t="str">
        <f>IF(COUNT($A464)=0,"",IF(AI464="3E","3E",IF(AI464="","I",LOOKUP(AI464/AK$2,{0,0.4,0.45,0.5,0.55,0.6,0.65,0.7,0.75,0.8,1},{"F","D","C","C+","B-","B","B+","A-","A","A+"}))))</f>
        <v/>
      </c>
      <c r="AK464" s="1" t="str">
        <f>IF(COUNT($A464)=0,"",IF(AI464="","--",IF(AI464="3E","3E",LOOKUP(AI464/AK$2,{0,0.4,0.45,0.5,0.55,0.6,0.65,0.7,0.75,0.8,1},{0,2,2.25,2.5,2.75,3,3.25,3.5,3.75,4}))))</f>
        <v/>
      </c>
      <c r="AL464" s="4" t="str">
        <f>IF(OR(COUNT($A464)=0,COUNT(B464:AK464)=0),"",IF(COUNTIF(B464:AK464,"3E")&gt;0,"3E",IF(DRAFT!$A466="R",TRUNC(SUMPRODUCT(RGP,RCP)/TCP,3),TRUNC((SUMPRODUCT(--(IMDGP&gt;0)*IMDGP,IMCP)+CEILING(DRAFT!$DB466*42,0.25))/TCP,3))))</f>
        <v/>
      </c>
      <c r="AM464" s="2" t="str">
        <f>IF(OR(COUNT($A464)=0,COUNT(B464:AK464)=0),"",IF(COUNTIF(B464:AK464,"3E")&gt;0,"3E",IF(DRAFT!$A466="R",SUMPRODUCT(--(RGP&gt;=2),RCP),SUMPRODUCT(--(IMDGP&gt;0),--(IMGP=0),IMCP)+DRAFT!$DC466)))</f>
        <v/>
      </c>
      <c r="AN464" s="67" t="str">
        <f>IF(AL464="3E","3E",IF(COUNT($A464)=0,"",IF(COUNT(AI464)=0,"--",ROUND(((CEILING(DRAFT!$CV466*38,0.25)+CEILING(DRAFT!$CX466*38,0.25)+CEILING(DRAFT!$CZ466*42,0.25)+CEILING($AL464*42,0.25))/160),2))))</f>
        <v/>
      </c>
      <c r="AO464" s="2" t="str">
        <f>IF(AN464="3E","3E",IF(COUNT($A464)=0,"",IF(COUNT(AN464)=0,"I",LOOKUP(AN464,{0,2,2.25,2.5,2.75,3,3.25,3.5,3.75,4},{"F","D","C","C+","B-","B","B+","A-","A","A+"}))))</f>
        <v/>
      </c>
      <c r="AP464" s="2" t="str">
        <f>IF(AN464="3E","3E",IF(OR(COUNT(A464)=0,COUNT(AN464)=0),"",DRAFT!CW466+DRAFT!CY466+DRAFT!DA466+N(TABULATION!AM464)))</f>
        <v/>
      </c>
      <c r="AQ464" s="2" t="str">
        <f>IF(OR(COUNT($A464)=0,COUNT(B464:AK464)=0),"",IF(COUNTIF(B464:AM464,"3E")&gt;0,"3E",IF(AND(DRAFT!$A466="IM",OR($AL464&gt;DRAFT!$DB466,$AM464&gt;DRAFT!$DC466)),"IMPROVED",IF(AND(DRAFT!$A466="IM",$AL464&lt;=DRAFT!$DB466,$AM464&lt;=DRAFT!$DC466),"NOT IMPROVED",IF(AND(DRAFT!CU466="S",AH464&gt;=2,AK464&gt;=2,AN464&gt;=2.5,AP464&gt;=144),"PASS","FAIL")))))</f>
        <v/>
      </c>
      <c r="AR464" s="2" t="str">
        <f t="shared" si="14"/>
        <v/>
      </c>
      <c r="AS464" s="2" t="str">
        <f t="shared" si="15"/>
        <v/>
      </c>
    </row>
    <row r="465" spans="1:45" ht="18.95" customHeight="1" x14ac:dyDescent="0.25">
      <c r="A465" s="3" t="str">
        <f>IF(DRAFT!$B467="","",DRAFT!$B467)</f>
        <v/>
      </c>
      <c r="B465" s="2" t="str">
        <f>IF(COUNT($A465)=0,"",IF($A465&lt;&gt;DRAFT!$B467,"ERR",IF(DRAFT!I467="3E","3E",IF(COUNT(DRAFT!E467,DRAFT!I467)&gt;0,DRAFT!J467,""))))</f>
        <v/>
      </c>
      <c r="C465" s="2" t="str">
        <f>IF(COUNT($A465)=0,"",IF(B465="3E","3E",IF(B465="","I",LOOKUP(B465/D$2,{0,0.4,0.45,0.5,0.55,0.6,0.65,0.7,0.75,0.8,1},{"F","D","C","C+","B-","B","B+","A-","A","A+"}))))</f>
        <v/>
      </c>
      <c r="D465" s="1" t="str">
        <f>IF(COUNT($A465)=0,"",IF(B465="","--",IF(B465="3E","3E",LOOKUP(B465/D$2,{0,0.4,0.45,0.5,0.55,0.6,0.65,0.7,0.75,0.8,1},{0,2,2.25,2.5,2.75,3,3.25,3.5,3.75,4}))))</f>
        <v/>
      </c>
      <c r="E465" s="2" t="str">
        <f>IF(COUNT($A465)=0,"",IF($A465&lt;&gt;DRAFT!$B467,"ERR",IF(DRAFT!R467="3E","3E",IF(COUNT(DRAFT!N467,DRAFT!R467)&gt;0,DRAFT!S467,""))))</f>
        <v/>
      </c>
      <c r="F465" s="2" t="str">
        <f>IF(COUNT($A465)=0,"",IF(E465="3E","3E",IF(E465="","I",LOOKUP(E465/G$2,{0,0.4,0.45,0.5,0.55,0.6,0.65,0.7,0.75,0.8,1},{"F","D","C","C+","B-","B","B+","A-","A","A+"}))))</f>
        <v/>
      </c>
      <c r="G465" s="1" t="str">
        <f>IF(COUNT($A465)=0,"",IF(E465="","--",IF(E465="3E","3E",LOOKUP(E465/G$2,{0,0.4,0.45,0.5,0.55,0.6,0.65,0.7,0.75,0.8,1},{0,2,2.25,2.5,2.75,3,3.25,3.5,3.75,4}))))</f>
        <v/>
      </c>
      <c r="H465" s="2" t="str">
        <f>IF(COUNT($A465)=0,"",IF($A465&lt;&gt;DRAFT!$B467,"ERR",IF(DRAFT!AA467="3E","3E",IF(COUNT(DRAFT!W467,DRAFT!AA467)&gt;0,DRAFT!AB467,""))))</f>
        <v/>
      </c>
      <c r="I465" s="2" t="str">
        <f>IF(COUNT($A465)=0,"",IF(H465="3E","3E",IF(H465="","I",LOOKUP(H465/J$2,{0,0.4,0.45,0.5,0.55,0.6,0.65,0.7,0.75,0.8,1},{"F","D","C","C+","B-","B","B+","A-","A","A+"}))))</f>
        <v/>
      </c>
      <c r="J465" s="1" t="str">
        <f>IF(COUNT($A465)=0,"",IF(H465="","--",IF(H465="3E","3E",LOOKUP(H465/J$2,{0,0.4,0.45,0.5,0.55,0.6,0.65,0.7,0.75,0.8,1},{0,2,2.25,2.5,2.75,3,3.25,3.5,3.75,4}))))</f>
        <v/>
      </c>
      <c r="K465" s="2" t="str">
        <f>IF(COUNT($A465)=0,"",IF($A465&lt;&gt;DRAFT!$B467,"ERR",IF(DRAFT!AJ467="3E","3E",IF(COUNT(DRAFT!AF467,DRAFT!AJ467)&gt;0,DRAFT!AK467,""))))</f>
        <v/>
      </c>
      <c r="L465" s="2" t="str">
        <f>IF(COUNT($A465)=0,"",IF(K465="3E","3E",IF(K465="","I",LOOKUP(K465/M$2,{0,0.4,0.45,0.5,0.55,0.6,0.65,0.7,0.75,0.8,1},{"F","D","C","C+","B-","B","B+","A-","A","A+"}))))</f>
        <v/>
      </c>
      <c r="M465" s="1" t="str">
        <f>IF(COUNT($A465)=0,"",IF(K465="","--",IF(K465="3E","3E",LOOKUP(K465/M$2,{0,0.4,0.45,0.5,0.55,0.6,0.65,0.7,0.75,0.8,1},{0,2,2.25,2.5,2.75,3,3.25,3.5,3.75,4}))))</f>
        <v/>
      </c>
      <c r="N465" s="2" t="str">
        <f>IF(COUNT($A465)=0,"",IF($A465&lt;&gt;DRAFT!$B467,"ERR",IF(DRAFT!AS467="3E","3E",IF(COUNT(DRAFT!AO467,DRAFT!AS467)&gt;0,DRAFT!AT467,""))))</f>
        <v/>
      </c>
      <c r="O465" s="2" t="str">
        <f>IF(COUNT($A465)=0,"",IF(N465="3E","3E",IF(N465="","I",LOOKUP(N465/P$2,{0,0.4,0.45,0.5,0.55,0.6,0.65,0.7,0.75,0.8,1},{"F","D","C","C+","B-","B","B+","A-","A","A+"}))))</f>
        <v/>
      </c>
      <c r="P465" s="1" t="str">
        <f>IF(COUNT($A465)=0,"",IF(N465="","--",IF(N465="3E","3E",LOOKUP(N465/P$2,{0,0.4,0.45,0.5,0.55,0.6,0.65,0.7,0.75,0.8,1},{0,2,2.25,2.5,2.75,3,3.25,3.5,3.75,4}))))</f>
        <v/>
      </c>
      <c r="Q465" s="2" t="str">
        <f>IF(COUNT($A465)=0,"",IF($A465&lt;&gt;DRAFT!$B467,"ERR",IF(DRAFT!BB467="3E","3E",IF(COUNT(DRAFT!AX467,DRAFT!BB467)&gt;0,DRAFT!BC467,""))))</f>
        <v/>
      </c>
      <c r="R465" s="2" t="str">
        <f>IF(COUNT($A465)=0,"",IF(Q465="3E","3E",IF(Q465="","I",LOOKUP(Q465/S$2,{0,0.4,0.45,0.5,0.55,0.6,0.65,0.7,0.75,0.8,1},{"F","D","C","C+","B-","B","B+","A-","A","A+"}))))</f>
        <v/>
      </c>
      <c r="S465" s="1" t="str">
        <f>IF(COUNT($A465)=0,"",IF(Q465="","--",IF(Q465="3E","3E",LOOKUP(Q465/S$2,{0,0.4,0.45,0.5,0.55,0.6,0.65,0.7,0.75,0.8,1},{0,2,2.25,2.5,2.75,3,3.25,3.5,3.75,4}))))</f>
        <v/>
      </c>
      <c r="T465" s="2" t="str">
        <f>IF(COUNT($A465)=0,"",IF($A465&lt;&gt;DRAFT!$B467,"ERR",IF(DRAFT!BK467="3E","3E",IF(COUNT(DRAFT!BG467,DRAFT!BK467)&gt;0,DRAFT!BL467,""))))</f>
        <v/>
      </c>
      <c r="U465" s="2" t="str">
        <f>IF(COUNT($A465)=0,"",IF(T465="3E","3E",IF(T465="","I",LOOKUP(T465/V$2,{0,0.4,0.45,0.5,0.55,0.6,0.65,0.7,0.75,0.8,1},{"F","D","C","C+","B-","B","B+","A-","A","A+"}))))</f>
        <v/>
      </c>
      <c r="V465" s="1" t="str">
        <f>IF(COUNT($A465)=0,"",IF(T465="","--",IF(T465="3E","3E",LOOKUP(T465/V$2,{0,0.4,0.45,0.5,0.55,0.6,0.65,0.7,0.75,0.8,1},{0,2,2.25,2.5,2.75,3,3.25,3.5,3.75,4}))))</f>
        <v/>
      </c>
      <c r="W465" s="2" t="str">
        <f>IF(COUNT($A465)=0,"",IF($A465&lt;&gt;DRAFT!$B467,"ERR",IF(DRAFT!BT467="3E","3E",IF(COUNT(DRAFT!BP467,DRAFT!BT467)&gt;0,DRAFT!BU467,""))))</f>
        <v/>
      </c>
      <c r="X465" s="2" t="str">
        <f>IF(COUNT($A465)=0,"",IF(W465="3E","3E",IF(W465="","I",LOOKUP(W465/Y$2,{0,0.4,0.45,0.5,0.55,0.6,0.65,0.7,0.75,0.8,1},{"F","D","C","C+","B-","B","B+","A-","A","A+"}))))</f>
        <v/>
      </c>
      <c r="Y465" s="1" t="str">
        <f>IF(COUNT($A465)=0,"",IF(W465="","--",IF(W465="3E","3E",LOOKUP(W465/Y$2,{0,0.4,0.45,0.5,0.55,0.6,0.65,0.7,0.75,0.8,1},{0,2,2.25,2.5,2.75,3,3.25,3.5,3.75,4}))))</f>
        <v/>
      </c>
      <c r="Z465" s="2" t="str">
        <f>IF(COUNT($A465)=0,"",IF($A465&lt;&gt;DRAFT!$B467,"ERR",IF(DRAFT!CC467="3E","3E",IF(COUNT(DRAFT!BY467,DRAFT!CC467)&gt;0,DRAFT!CD467,""))))</f>
        <v/>
      </c>
      <c r="AA465" s="2" t="str">
        <f>IF(COUNT($A465)=0,"",IF(Z465="3E","3E",IF(Z465="","I",LOOKUP(Z465/AB$2,{0,0.4,0.45,0.5,0.55,0.6,0.65,0.7,0.75,0.8,1},{"F","D","C","C+","B-","B","B+","A-","A","A+"}))))</f>
        <v/>
      </c>
      <c r="AB465" s="1" t="str">
        <f>IF(COUNT($A465)=0,"",IF(Z465="","--",IF(Z465="3E","3E",LOOKUP(Z465/AB$2,{0,0.4,0.45,0.5,0.55,0.6,0.65,0.7,0.75,0.8,1},{0,2,2.25,2.5,2.75,3,3.25,3.5,3.75,4}))))</f>
        <v/>
      </c>
      <c r="AC465" s="2" t="str">
        <f>IF(COUNT($A465)=0,"",IF($A465&lt;&gt;DRAFT!$B467,"ERR",IF(DRAFT!CF467&gt;0,DRAFT!CF467,"")))</f>
        <v/>
      </c>
      <c r="AD465" s="2" t="str">
        <f>IF(COUNT($A465)=0,"",IF(AC465="3E","3E",IF(AC465="","I",LOOKUP(AC465/AE$2,{0,0.4,0.45,0.5,0.55,0.6,0.65,0.7,0.75,0.8,1},{"F","D","C","C+","B-","B","B+","A-","A","A+"}))))</f>
        <v/>
      </c>
      <c r="AE465" s="1" t="str">
        <f>IF(COUNT($A465)=0,"",IF(AC465="","--",IF(AC465="3E","3E",LOOKUP(AC465/AE$2,{0,0.4,0.45,0.5,0.55,0.6,0.65,0.7,0.75,0.8,1},{0,2,2.25,2.5,2.75,3,3.25,3.5,3.75,4}))))</f>
        <v/>
      </c>
      <c r="AF465" s="2" t="str">
        <f>IF(COUNT($A465)=0,"",IF($A465&lt;&gt;DRAFT!$B467,"ERR",IF(DRAFT!CI467&gt;0,DRAFT!CK467,"")))</f>
        <v/>
      </c>
      <c r="AG465" s="2" t="str">
        <f>IF(COUNT($A465)=0,"",IF(AF465="3E","3E",IF(AF465="","I",LOOKUP(AF465/AH$2,{0,0.4,0.45,0.5,0.55,0.6,0.65,0.7,0.75,0.8,1},{"F","D","C","C+","B-","B","B+","A-","A","A+"}))))</f>
        <v/>
      </c>
      <c r="AH465" s="1" t="str">
        <f>IF(COUNT($A465)=0,"",IF(AF465="","--",IF(AF465="3E","3E",LOOKUP(AF465/AH$2,{0,0.4,0.45,0.5,0.55,0.6,0.65,0.7,0.75,0.8,1},{0,2,2.25,2.5,2.75,3,3.25,3.5,3.75,4}))))</f>
        <v/>
      </c>
      <c r="AI465" s="2" t="str">
        <f>IF($A465&lt;&gt;DRAFT!$B467,"ERR",IF(OR(COUNT($A465)=0,COUNT(DRAFT!CL467:CN467,DRAFT!CP467:CR467)=0),"",CEILING(SUM(DRAFT!CO467,DRAFT!CS467,DRAFT!CT467),1)))</f>
        <v/>
      </c>
      <c r="AJ465" s="2" t="str">
        <f>IF(COUNT($A465)=0,"",IF(AI465="3E","3E",IF(AI465="","I",LOOKUP(AI465/AK$2,{0,0.4,0.45,0.5,0.55,0.6,0.65,0.7,0.75,0.8,1},{"F","D","C","C+","B-","B","B+","A-","A","A+"}))))</f>
        <v/>
      </c>
      <c r="AK465" s="1" t="str">
        <f>IF(COUNT($A465)=0,"",IF(AI465="","--",IF(AI465="3E","3E",LOOKUP(AI465/AK$2,{0,0.4,0.45,0.5,0.55,0.6,0.65,0.7,0.75,0.8,1},{0,2,2.25,2.5,2.75,3,3.25,3.5,3.75,4}))))</f>
        <v/>
      </c>
      <c r="AL465" s="4" t="str">
        <f>IF(OR(COUNT($A465)=0,COUNT(B465:AK465)=0),"",IF(COUNTIF(B465:AK465,"3E")&gt;0,"3E",IF(DRAFT!$A467="R",TRUNC(SUMPRODUCT(RGP,RCP)/TCP,3),TRUNC((SUMPRODUCT(--(IMDGP&gt;0)*IMDGP,IMCP)+CEILING(DRAFT!$DB467*42,0.25))/TCP,3))))</f>
        <v/>
      </c>
      <c r="AM465" s="2" t="str">
        <f>IF(OR(COUNT($A465)=0,COUNT(B465:AK465)=0),"",IF(COUNTIF(B465:AK465,"3E")&gt;0,"3E",IF(DRAFT!$A467="R",SUMPRODUCT(--(RGP&gt;=2),RCP),SUMPRODUCT(--(IMDGP&gt;0),--(IMGP=0),IMCP)+DRAFT!$DC467)))</f>
        <v/>
      </c>
      <c r="AN465" s="67" t="str">
        <f>IF(AL465="3E","3E",IF(COUNT($A465)=0,"",IF(COUNT(AI465)=0,"--",ROUND(((CEILING(DRAFT!$CV467*38,0.25)+CEILING(DRAFT!$CX467*38,0.25)+CEILING(DRAFT!$CZ467*42,0.25)+CEILING($AL465*42,0.25))/160),2))))</f>
        <v/>
      </c>
      <c r="AO465" s="2" t="str">
        <f>IF(AN465="3E","3E",IF(COUNT($A465)=0,"",IF(COUNT(AN465)=0,"I",LOOKUP(AN465,{0,2,2.25,2.5,2.75,3,3.25,3.5,3.75,4},{"F","D","C","C+","B-","B","B+","A-","A","A+"}))))</f>
        <v/>
      </c>
      <c r="AP465" s="2" t="str">
        <f>IF(AN465="3E","3E",IF(OR(COUNT(A465)=0,COUNT(AN465)=0),"",DRAFT!CW467+DRAFT!CY467+DRAFT!DA467+N(TABULATION!AM465)))</f>
        <v/>
      </c>
      <c r="AQ465" s="2" t="str">
        <f>IF(OR(COUNT($A465)=0,COUNT(B465:AK465)=0),"",IF(COUNTIF(B465:AM465,"3E")&gt;0,"3E",IF(AND(DRAFT!$A467="IM",OR($AL465&gt;DRAFT!$DB467,$AM465&gt;DRAFT!$DC467)),"IMPROVED",IF(AND(DRAFT!$A467="IM",$AL465&lt;=DRAFT!$DB467,$AM465&lt;=DRAFT!$DC467),"NOT IMPROVED",IF(AND(DRAFT!CU467="S",AH465&gt;=2,AK465&gt;=2,AN465&gt;=2.5,AP465&gt;=144),"PASS","FAIL")))))</f>
        <v/>
      </c>
      <c r="AR465" s="2" t="str">
        <f t="shared" si="14"/>
        <v/>
      </c>
      <c r="AS465" s="2" t="str">
        <f t="shared" si="15"/>
        <v/>
      </c>
    </row>
    <row r="466" spans="1:45" ht="18.95" customHeight="1" x14ac:dyDescent="0.25">
      <c r="A466" s="3" t="str">
        <f>IF(DRAFT!$B468="","",DRAFT!$B468)</f>
        <v/>
      </c>
      <c r="B466" s="2" t="str">
        <f>IF(COUNT($A466)=0,"",IF($A466&lt;&gt;DRAFT!$B468,"ERR",IF(DRAFT!I468="3E","3E",IF(COUNT(DRAFT!E468,DRAFT!I468)&gt;0,DRAFT!J468,""))))</f>
        <v/>
      </c>
      <c r="C466" s="2" t="str">
        <f>IF(COUNT($A466)=0,"",IF(B466="3E","3E",IF(B466="","I",LOOKUP(B466/D$2,{0,0.4,0.45,0.5,0.55,0.6,0.65,0.7,0.75,0.8,1},{"F","D","C","C+","B-","B","B+","A-","A","A+"}))))</f>
        <v/>
      </c>
      <c r="D466" s="1" t="str">
        <f>IF(COUNT($A466)=0,"",IF(B466="","--",IF(B466="3E","3E",LOOKUP(B466/D$2,{0,0.4,0.45,0.5,0.55,0.6,0.65,0.7,0.75,0.8,1},{0,2,2.25,2.5,2.75,3,3.25,3.5,3.75,4}))))</f>
        <v/>
      </c>
      <c r="E466" s="2" t="str">
        <f>IF(COUNT($A466)=0,"",IF($A466&lt;&gt;DRAFT!$B468,"ERR",IF(DRAFT!R468="3E","3E",IF(COUNT(DRAFT!N468,DRAFT!R468)&gt;0,DRAFT!S468,""))))</f>
        <v/>
      </c>
      <c r="F466" s="2" t="str">
        <f>IF(COUNT($A466)=0,"",IF(E466="3E","3E",IF(E466="","I",LOOKUP(E466/G$2,{0,0.4,0.45,0.5,0.55,0.6,0.65,0.7,0.75,0.8,1},{"F","D","C","C+","B-","B","B+","A-","A","A+"}))))</f>
        <v/>
      </c>
      <c r="G466" s="1" t="str">
        <f>IF(COUNT($A466)=0,"",IF(E466="","--",IF(E466="3E","3E",LOOKUP(E466/G$2,{0,0.4,0.45,0.5,0.55,0.6,0.65,0.7,0.75,0.8,1},{0,2,2.25,2.5,2.75,3,3.25,3.5,3.75,4}))))</f>
        <v/>
      </c>
      <c r="H466" s="2" t="str">
        <f>IF(COUNT($A466)=0,"",IF($A466&lt;&gt;DRAFT!$B468,"ERR",IF(DRAFT!AA468="3E","3E",IF(COUNT(DRAFT!W468,DRAFT!AA468)&gt;0,DRAFT!AB468,""))))</f>
        <v/>
      </c>
      <c r="I466" s="2" t="str">
        <f>IF(COUNT($A466)=0,"",IF(H466="3E","3E",IF(H466="","I",LOOKUP(H466/J$2,{0,0.4,0.45,0.5,0.55,0.6,0.65,0.7,0.75,0.8,1},{"F","D","C","C+","B-","B","B+","A-","A","A+"}))))</f>
        <v/>
      </c>
      <c r="J466" s="1" t="str">
        <f>IF(COUNT($A466)=0,"",IF(H466="","--",IF(H466="3E","3E",LOOKUP(H466/J$2,{0,0.4,0.45,0.5,0.55,0.6,0.65,0.7,0.75,0.8,1},{0,2,2.25,2.5,2.75,3,3.25,3.5,3.75,4}))))</f>
        <v/>
      </c>
      <c r="K466" s="2" t="str">
        <f>IF(COUNT($A466)=0,"",IF($A466&lt;&gt;DRAFT!$B468,"ERR",IF(DRAFT!AJ468="3E","3E",IF(COUNT(DRAFT!AF468,DRAFT!AJ468)&gt;0,DRAFT!AK468,""))))</f>
        <v/>
      </c>
      <c r="L466" s="2" t="str">
        <f>IF(COUNT($A466)=0,"",IF(K466="3E","3E",IF(K466="","I",LOOKUP(K466/M$2,{0,0.4,0.45,0.5,0.55,0.6,0.65,0.7,0.75,0.8,1},{"F","D","C","C+","B-","B","B+","A-","A","A+"}))))</f>
        <v/>
      </c>
      <c r="M466" s="1" t="str">
        <f>IF(COUNT($A466)=0,"",IF(K466="","--",IF(K466="3E","3E",LOOKUP(K466/M$2,{0,0.4,0.45,0.5,0.55,0.6,0.65,0.7,0.75,0.8,1},{0,2,2.25,2.5,2.75,3,3.25,3.5,3.75,4}))))</f>
        <v/>
      </c>
      <c r="N466" s="2" t="str">
        <f>IF(COUNT($A466)=0,"",IF($A466&lt;&gt;DRAFT!$B468,"ERR",IF(DRAFT!AS468="3E","3E",IF(COUNT(DRAFT!AO468,DRAFT!AS468)&gt;0,DRAFT!AT468,""))))</f>
        <v/>
      </c>
      <c r="O466" s="2" t="str">
        <f>IF(COUNT($A466)=0,"",IF(N466="3E","3E",IF(N466="","I",LOOKUP(N466/P$2,{0,0.4,0.45,0.5,0.55,0.6,0.65,0.7,0.75,0.8,1},{"F","D","C","C+","B-","B","B+","A-","A","A+"}))))</f>
        <v/>
      </c>
      <c r="P466" s="1" t="str">
        <f>IF(COUNT($A466)=0,"",IF(N466="","--",IF(N466="3E","3E",LOOKUP(N466/P$2,{0,0.4,0.45,0.5,0.55,0.6,0.65,0.7,0.75,0.8,1},{0,2,2.25,2.5,2.75,3,3.25,3.5,3.75,4}))))</f>
        <v/>
      </c>
      <c r="Q466" s="2" t="str">
        <f>IF(COUNT($A466)=0,"",IF($A466&lt;&gt;DRAFT!$B468,"ERR",IF(DRAFT!BB468="3E","3E",IF(COUNT(DRAFT!AX468,DRAFT!BB468)&gt;0,DRAFT!BC468,""))))</f>
        <v/>
      </c>
      <c r="R466" s="2" t="str">
        <f>IF(COUNT($A466)=0,"",IF(Q466="3E","3E",IF(Q466="","I",LOOKUP(Q466/S$2,{0,0.4,0.45,0.5,0.55,0.6,0.65,0.7,0.75,0.8,1},{"F","D","C","C+","B-","B","B+","A-","A","A+"}))))</f>
        <v/>
      </c>
      <c r="S466" s="1" t="str">
        <f>IF(COUNT($A466)=0,"",IF(Q466="","--",IF(Q466="3E","3E",LOOKUP(Q466/S$2,{0,0.4,0.45,0.5,0.55,0.6,0.65,0.7,0.75,0.8,1},{0,2,2.25,2.5,2.75,3,3.25,3.5,3.75,4}))))</f>
        <v/>
      </c>
      <c r="T466" s="2" t="str">
        <f>IF(COUNT($A466)=0,"",IF($A466&lt;&gt;DRAFT!$B468,"ERR",IF(DRAFT!BK468="3E","3E",IF(COUNT(DRAFT!BG468,DRAFT!BK468)&gt;0,DRAFT!BL468,""))))</f>
        <v/>
      </c>
      <c r="U466" s="2" t="str">
        <f>IF(COUNT($A466)=0,"",IF(T466="3E","3E",IF(T466="","I",LOOKUP(T466/V$2,{0,0.4,0.45,0.5,0.55,0.6,0.65,0.7,0.75,0.8,1},{"F","D","C","C+","B-","B","B+","A-","A","A+"}))))</f>
        <v/>
      </c>
      <c r="V466" s="1" t="str">
        <f>IF(COUNT($A466)=0,"",IF(T466="","--",IF(T466="3E","3E",LOOKUP(T466/V$2,{0,0.4,0.45,0.5,0.55,0.6,0.65,0.7,0.75,0.8,1},{0,2,2.25,2.5,2.75,3,3.25,3.5,3.75,4}))))</f>
        <v/>
      </c>
      <c r="W466" s="2" t="str">
        <f>IF(COUNT($A466)=0,"",IF($A466&lt;&gt;DRAFT!$B468,"ERR",IF(DRAFT!BT468="3E","3E",IF(COUNT(DRAFT!BP468,DRAFT!BT468)&gt;0,DRAFT!BU468,""))))</f>
        <v/>
      </c>
      <c r="X466" s="2" t="str">
        <f>IF(COUNT($A466)=0,"",IF(W466="3E","3E",IF(W466="","I",LOOKUP(W466/Y$2,{0,0.4,0.45,0.5,0.55,0.6,0.65,0.7,0.75,0.8,1},{"F","D","C","C+","B-","B","B+","A-","A","A+"}))))</f>
        <v/>
      </c>
      <c r="Y466" s="1" t="str">
        <f>IF(COUNT($A466)=0,"",IF(W466="","--",IF(W466="3E","3E",LOOKUP(W466/Y$2,{0,0.4,0.45,0.5,0.55,0.6,0.65,0.7,0.75,0.8,1},{0,2,2.25,2.5,2.75,3,3.25,3.5,3.75,4}))))</f>
        <v/>
      </c>
      <c r="Z466" s="2" t="str">
        <f>IF(COUNT($A466)=0,"",IF($A466&lt;&gt;DRAFT!$B468,"ERR",IF(DRAFT!CC468="3E","3E",IF(COUNT(DRAFT!BY468,DRAFT!CC468)&gt;0,DRAFT!CD468,""))))</f>
        <v/>
      </c>
      <c r="AA466" s="2" t="str">
        <f>IF(COUNT($A466)=0,"",IF(Z466="3E","3E",IF(Z466="","I",LOOKUP(Z466/AB$2,{0,0.4,0.45,0.5,0.55,0.6,0.65,0.7,0.75,0.8,1},{"F","D","C","C+","B-","B","B+","A-","A","A+"}))))</f>
        <v/>
      </c>
      <c r="AB466" s="1" t="str">
        <f>IF(COUNT($A466)=0,"",IF(Z466="","--",IF(Z466="3E","3E",LOOKUP(Z466/AB$2,{0,0.4,0.45,0.5,0.55,0.6,0.65,0.7,0.75,0.8,1},{0,2,2.25,2.5,2.75,3,3.25,3.5,3.75,4}))))</f>
        <v/>
      </c>
      <c r="AC466" s="2" t="str">
        <f>IF(COUNT($A466)=0,"",IF($A466&lt;&gt;DRAFT!$B468,"ERR",IF(DRAFT!CF468&gt;0,DRAFT!CF468,"")))</f>
        <v/>
      </c>
      <c r="AD466" s="2" t="str">
        <f>IF(COUNT($A466)=0,"",IF(AC466="3E","3E",IF(AC466="","I",LOOKUP(AC466/AE$2,{0,0.4,0.45,0.5,0.55,0.6,0.65,0.7,0.75,0.8,1},{"F","D","C","C+","B-","B","B+","A-","A","A+"}))))</f>
        <v/>
      </c>
      <c r="AE466" s="1" t="str">
        <f>IF(COUNT($A466)=0,"",IF(AC466="","--",IF(AC466="3E","3E",LOOKUP(AC466/AE$2,{0,0.4,0.45,0.5,0.55,0.6,0.65,0.7,0.75,0.8,1},{0,2,2.25,2.5,2.75,3,3.25,3.5,3.75,4}))))</f>
        <v/>
      </c>
      <c r="AF466" s="2" t="str">
        <f>IF(COUNT($A466)=0,"",IF($A466&lt;&gt;DRAFT!$B468,"ERR",IF(DRAFT!CI468&gt;0,DRAFT!CK468,"")))</f>
        <v/>
      </c>
      <c r="AG466" s="2" t="str">
        <f>IF(COUNT($A466)=0,"",IF(AF466="3E","3E",IF(AF466="","I",LOOKUP(AF466/AH$2,{0,0.4,0.45,0.5,0.55,0.6,0.65,0.7,0.75,0.8,1},{"F","D","C","C+","B-","B","B+","A-","A","A+"}))))</f>
        <v/>
      </c>
      <c r="AH466" s="1" t="str">
        <f>IF(COUNT($A466)=0,"",IF(AF466="","--",IF(AF466="3E","3E",LOOKUP(AF466/AH$2,{0,0.4,0.45,0.5,0.55,0.6,0.65,0.7,0.75,0.8,1},{0,2,2.25,2.5,2.75,3,3.25,3.5,3.75,4}))))</f>
        <v/>
      </c>
      <c r="AI466" s="2" t="str">
        <f>IF($A466&lt;&gt;DRAFT!$B468,"ERR",IF(OR(COUNT($A466)=0,COUNT(DRAFT!CL468:CN468,DRAFT!CP468:CR468)=0),"",CEILING(SUM(DRAFT!CO468,DRAFT!CS468,DRAFT!CT468),1)))</f>
        <v/>
      </c>
      <c r="AJ466" s="2" t="str">
        <f>IF(COUNT($A466)=0,"",IF(AI466="3E","3E",IF(AI466="","I",LOOKUP(AI466/AK$2,{0,0.4,0.45,0.5,0.55,0.6,0.65,0.7,0.75,0.8,1},{"F","D","C","C+","B-","B","B+","A-","A","A+"}))))</f>
        <v/>
      </c>
      <c r="AK466" s="1" t="str">
        <f>IF(COUNT($A466)=0,"",IF(AI466="","--",IF(AI466="3E","3E",LOOKUP(AI466/AK$2,{0,0.4,0.45,0.5,0.55,0.6,0.65,0.7,0.75,0.8,1},{0,2,2.25,2.5,2.75,3,3.25,3.5,3.75,4}))))</f>
        <v/>
      </c>
      <c r="AL466" s="4" t="str">
        <f>IF(OR(COUNT($A466)=0,COUNT(B466:AK466)=0),"",IF(COUNTIF(B466:AK466,"3E")&gt;0,"3E",IF(DRAFT!$A468="R",TRUNC(SUMPRODUCT(RGP,RCP)/TCP,3),TRUNC((SUMPRODUCT(--(IMDGP&gt;0)*IMDGP,IMCP)+CEILING(DRAFT!$DB468*42,0.25))/TCP,3))))</f>
        <v/>
      </c>
      <c r="AM466" s="2" t="str">
        <f>IF(OR(COUNT($A466)=0,COUNT(B466:AK466)=0),"",IF(COUNTIF(B466:AK466,"3E")&gt;0,"3E",IF(DRAFT!$A468="R",SUMPRODUCT(--(RGP&gt;=2),RCP),SUMPRODUCT(--(IMDGP&gt;0),--(IMGP=0),IMCP)+DRAFT!$DC468)))</f>
        <v/>
      </c>
      <c r="AN466" s="67" t="str">
        <f>IF(AL466="3E","3E",IF(COUNT($A466)=0,"",IF(COUNT(AI466)=0,"--",ROUND(((CEILING(DRAFT!$CV468*38,0.25)+CEILING(DRAFT!$CX468*38,0.25)+CEILING(DRAFT!$CZ468*42,0.25)+CEILING($AL466*42,0.25))/160),2))))</f>
        <v/>
      </c>
      <c r="AO466" s="2" t="str">
        <f>IF(AN466="3E","3E",IF(COUNT($A466)=0,"",IF(COUNT(AN466)=0,"I",LOOKUP(AN466,{0,2,2.25,2.5,2.75,3,3.25,3.5,3.75,4},{"F","D","C","C+","B-","B","B+","A-","A","A+"}))))</f>
        <v/>
      </c>
      <c r="AP466" s="2" t="str">
        <f>IF(AN466="3E","3E",IF(OR(COUNT(A466)=0,COUNT(AN466)=0),"",DRAFT!CW468+DRAFT!CY468+DRAFT!DA468+N(TABULATION!AM466)))</f>
        <v/>
      </c>
      <c r="AQ466" s="2" t="str">
        <f>IF(OR(COUNT($A466)=0,COUNT(B466:AK466)=0),"",IF(COUNTIF(B466:AM466,"3E")&gt;0,"3E",IF(AND(DRAFT!$A468="IM",OR($AL466&gt;DRAFT!$DB468,$AM466&gt;DRAFT!$DC468)),"IMPROVED",IF(AND(DRAFT!$A468="IM",$AL466&lt;=DRAFT!$DB468,$AM466&lt;=DRAFT!$DC468),"NOT IMPROVED",IF(AND(DRAFT!CU468="S",AH466&gt;=2,AK466&gt;=2,AN466&gt;=2.5,AP466&gt;=144),"PASS","FAIL")))))</f>
        <v/>
      </c>
      <c r="AR466" s="2" t="str">
        <f t="shared" si="14"/>
        <v/>
      </c>
      <c r="AS466" s="2" t="str">
        <f t="shared" si="15"/>
        <v/>
      </c>
    </row>
    <row r="467" spans="1:45" ht="18.95" customHeight="1" x14ac:dyDescent="0.25">
      <c r="A467" s="3" t="str">
        <f>IF(DRAFT!$B469="","",DRAFT!$B469)</f>
        <v/>
      </c>
      <c r="B467" s="2" t="str">
        <f>IF(COUNT($A467)=0,"",IF($A467&lt;&gt;DRAFT!$B469,"ERR",IF(DRAFT!I469="3E","3E",IF(COUNT(DRAFT!E469,DRAFT!I469)&gt;0,DRAFT!J469,""))))</f>
        <v/>
      </c>
      <c r="C467" s="2" t="str">
        <f>IF(COUNT($A467)=0,"",IF(B467="3E","3E",IF(B467="","I",LOOKUP(B467/D$2,{0,0.4,0.45,0.5,0.55,0.6,0.65,0.7,0.75,0.8,1},{"F","D","C","C+","B-","B","B+","A-","A","A+"}))))</f>
        <v/>
      </c>
      <c r="D467" s="1" t="str">
        <f>IF(COUNT($A467)=0,"",IF(B467="","--",IF(B467="3E","3E",LOOKUP(B467/D$2,{0,0.4,0.45,0.5,0.55,0.6,0.65,0.7,0.75,0.8,1},{0,2,2.25,2.5,2.75,3,3.25,3.5,3.75,4}))))</f>
        <v/>
      </c>
      <c r="E467" s="2" t="str">
        <f>IF(COUNT($A467)=0,"",IF($A467&lt;&gt;DRAFT!$B469,"ERR",IF(DRAFT!R469="3E","3E",IF(COUNT(DRAFT!N469,DRAFT!R469)&gt;0,DRAFT!S469,""))))</f>
        <v/>
      </c>
      <c r="F467" s="2" t="str">
        <f>IF(COUNT($A467)=0,"",IF(E467="3E","3E",IF(E467="","I",LOOKUP(E467/G$2,{0,0.4,0.45,0.5,0.55,0.6,0.65,0.7,0.75,0.8,1},{"F","D","C","C+","B-","B","B+","A-","A","A+"}))))</f>
        <v/>
      </c>
      <c r="G467" s="1" t="str">
        <f>IF(COUNT($A467)=0,"",IF(E467="","--",IF(E467="3E","3E",LOOKUP(E467/G$2,{0,0.4,0.45,0.5,0.55,0.6,0.65,0.7,0.75,0.8,1},{0,2,2.25,2.5,2.75,3,3.25,3.5,3.75,4}))))</f>
        <v/>
      </c>
      <c r="H467" s="2" t="str">
        <f>IF(COUNT($A467)=0,"",IF($A467&lt;&gt;DRAFT!$B469,"ERR",IF(DRAFT!AA469="3E","3E",IF(COUNT(DRAFT!W469,DRAFT!AA469)&gt;0,DRAFT!AB469,""))))</f>
        <v/>
      </c>
      <c r="I467" s="2" t="str">
        <f>IF(COUNT($A467)=0,"",IF(H467="3E","3E",IF(H467="","I",LOOKUP(H467/J$2,{0,0.4,0.45,0.5,0.55,0.6,0.65,0.7,0.75,0.8,1},{"F","D","C","C+","B-","B","B+","A-","A","A+"}))))</f>
        <v/>
      </c>
      <c r="J467" s="1" t="str">
        <f>IF(COUNT($A467)=0,"",IF(H467="","--",IF(H467="3E","3E",LOOKUP(H467/J$2,{0,0.4,0.45,0.5,0.55,0.6,0.65,0.7,0.75,0.8,1},{0,2,2.25,2.5,2.75,3,3.25,3.5,3.75,4}))))</f>
        <v/>
      </c>
      <c r="K467" s="2" t="str">
        <f>IF(COUNT($A467)=0,"",IF($A467&lt;&gt;DRAFT!$B469,"ERR",IF(DRAFT!AJ469="3E","3E",IF(COUNT(DRAFT!AF469,DRAFT!AJ469)&gt;0,DRAFT!AK469,""))))</f>
        <v/>
      </c>
      <c r="L467" s="2" t="str">
        <f>IF(COUNT($A467)=0,"",IF(K467="3E","3E",IF(K467="","I",LOOKUP(K467/M$2,{0,0.4,0.45,0.5,0.55,0.6,0.65,0.7,0.75,0.8,1},{"F","D","C","C+","B-","B","B+","A-","A","A+"}))))</f>
        <v/>
      </c>
      <c r="M467" s="1" t="str">
        <f>IF(COUNT($A467)=0,"",IF(K467="","--",IF(K467="3E","3E",LOOKUP(K467/M$2,{0,0.4,0.45,0.5,0.55,0.6,0.65,0.7,0.75,0.8,1},{0,2,2.25,2.5,2.75,3,3.25,3.5,3.75,4}))))</f>
        <v/>
      </c>
      <c r="N467" s="2" t="str">
        <f>IF(COUNT($A467)=0,"",IF($A467&lt;&gt;DRAFT!$B469,"ERR",IF(DRAFT!AS469="3E","3E",IF(COUNT(DRAFT!AO469,DRAFT!AS469)&gt;0,DRAFT!AT469,""))))</f>
        <v/>
      </c>
      <c r="O467" s="2" t="str">
        <f>IF(COUNT($A467)=0,"",IF(N467="3E","3E",IF(N467="","I",LOOKUP(N467/P$2,{0,0.4,0.45,0.5,0.55,0.6,0.65,0.7,0.75,0.8,1},{"F","D","C","C+","B-","B","B+","A-","A","A+"}))))</f>
        <v/>
      </c>
      <c r="P467" s="1" t="str">
        <f>IF(COUNT($A467)=0,"",IF(N467="","--",IF(N467="3E","3E",LOOKUP(N467/P$2,{0,0.4,0.45,0.5,0.55,0.6,0.65,0.7,0.75,0.8,1},{0,2,2.25,2.5,2.75,3,3.25,3.5,3.75,4}))))</f>
        <v/>
      </c>
      <c r="Q467" s="2" t="str">
        <f>IF(COUNT($A467)=0,"",IF($A467&lt;&gt;DRAFT!$B469,"ERR",IF(DRAFT!BB469="3E","3E",IF(COUNT(DRAFT!AX469,DRAFT!BB469)&gt;0,DRAFT!BC469,""))))</f>
        <v/>
      </c>
      <c r="R467" s="2" t="str">
        <f>IF(COUNT($A467)=0,"",IF(Q467="3E","3E",IF(Q467="","I",LOOKUP(Q467/S$2,{0,0.4,0.45,0.5,0.55,0.6,0.65,0.7,0.75,0.8,1},{"F","D","C","C+","B-","B","B+","A-","A","A+"}))))</f>
        <v/>
      </c>
      <c r="S467" s="1" t="str">
        <f>IF(COUNT($A467)=0,"",IF(Q467="","--",IF(Q467="3E","3E",LOOKUP(Q467/S$2,{0,0.4,0.45,0.5,0.55,0.6,0.65,0.7,0.75,0.8,1},{0,2,2.25,2.5,2.75,3,3.25,3.5,3.75,4}))))</f>
        <v/>
      </c>
      <c r="T467" s="2" t="str">
        <f>IF(COUNT($A467)=0,"",IF($A467&lt;&gt;DRAFT!$B469,"ERR",IF(DRAFT!BK469="3E","3E",IF(COUNT(DRAFT!BG469,DRAFT!BK469)&gt;0,DRAFT!BL469,""))))</f>
        <v/>
      </c>
      <c r="U467" s="2" t="str">
        <f>IF(COUNT($A467)=0,"",IF(T467="3E","3E",IF(T467="","I",LOOKUP(T467/V$2,{0,0.4,0.45,0.5,0.55,0.6,0.65,0.7,0.75,0.8,1},{"F","D","C","C+","B-","B","B+","A-","A","A+"}))))</f>
        <v/>
      </c>
      <c r="V467" s="1" t="str">
        <f>IF(COUNT($A467)=0,"",IF(T467="","--",IF(T467="3E","3E",LOOKUP(T467/V$2,{0,0.4,0.45,0.5,0.55,0.6,0.65,0.7,0.75,0.8,1},{0,2,2.25,2.5,2.75,3,3.25,3.5,3.75,4}))))</f>
        <v/>
      </c>
      <c r="W467" s="2" t="str">
        <f>IF(COUNT($A467)=0,"",IF($A467&lt;&gt;DRAFT!$B469,"ERR",IF(DRAFT!BT469="3E","3E",IF(COUNT(DRAFT!BP469,DRAFT!BT469)&gt;0,DRAFT!BU469,""))))</f>
        <v/>
      </c>
      <c r="X467" s="2" t="str">
        <f>IF(COUNT($A467)=0,"",IF(W467="3E","3E",IF(W467="","I",LOOKUP(W467/Y$2,{0,0.4,0.45,0.5,0.55,0.6,0.65,0.7,0.75,0.8,1},{"F","D","C","C+","B-","B","B+","A-","A","A+"}))))</f>
        <v/>
      </c>
      <c r="Y467" s="1" t="str">
        <f>IF(COUNT($A467)=0,"",IF(W467="","--",IF(W467="3E","3E",LOOKUP(W467/Y$2,{0,0.4,0.45,0.5,0.55,0.6,0.65,0.7,0.75,0.8,1},{0,2,2.25,2.5,2.75,3,3.25,3.5,3.75,4}))))</f>
        <v/>
      </c>
      <c r="Z467" s="2" t="str">
        <f>IF(COUNT($A467)=0,"",IF($A467&lt;&gt;DRAFT!$B469,"ERR",IF(DRAFT!CC469="3E","3E",IF(COUNT(DRAFT!BY469,DRAFT!CC469)&gt;0,DRAFT!CD469,""))))</f>
        <v/>
      </c>
      <c r="AA467" s="2" t="str">
        <f>IF(COUNT($A467)=0,"",IF(Z467="3E","3E",IF(Z467="","I",LOOKUP(Z467/AB$2,{0,0.4,0.45,0.5,0.55,0.6,0.65,0.7,0.75,0.8,1},{"F","D","C","C+","B-","B","B+","A-","A","A+"}))))</f>
        <v/>
      </c>
      <c r="AB467" s="1" t="str">
        <f>IF(COUNT($A467)=0,"",IF(Z467="","--",IF(Z467="3E","3E",LOOKUP(Z467/AB$2,{0,0.4,0.45,0.5,0.55,0.6,0.65,0.7,0.75,0.8,1},{0,2,2.25,2.5,2.75,3,3.25,3.5,3.75,4}))))</f>
        <v/>
      </c>
      <c r="AC467" s="2" t="str">
        <f>IF(COUNT($A467)=0,"",IF($A467&lt;&gt;DRAFT!$B469,"ERR",IF(DRAFT!CF469&gt;0,DRAFT!CF469,"")))</f>
        <v/>
      </c>
      <c r="AD467" s="2" t="str">
        <f>IF(COUNT($A467)=0,"",IF(AC467="3E","3E",IF(AC467="","I",LOOKUP(AC467/AE$2,{0,0.4,0.45,0.5,0.55,0.6,0.65,0.7,0.75,0.8,1},{"F","D","C","C+","B-","B","B+","A-","A","A+"}))))</f>
        <v/>
      </c>
      <c r="AE467" s="1" t="str">
        <f>IF(COUNT($A467)=0,"",IF(AC467="","--",IF(AC467="3E","3E",LOOKUP(AC467/AE$2,{0,0.4,0.45,0.5,0.55,0.6,0.65,0.7,0.75,0.8,1},{0,2,2.25,2.5,2.75,3,3.25,3.5,3.75,4}))))</f>
        <v/>
      </c>
      <c r="AF467" s="2" t="str">
        <f>IF(COUNT($A467)=0,"",IF($A467&lt;&gt;DRAFT!$B469,"ERR",IF(DRAFT!CI469&gt;0,DRAFT!CK469,"")))</f>
        <v/>
      </c>
      <c r="AG467" s="2" t="str">
        <f>IF(COUNT($A467)=0,"",IF(AF467="3E","3E",IF(AF467="","I",LOOKUP(AF467/AH$2,{0,0.4,0.45,0.5,0.55,0.6,0.65,0.7,0.75,0.8,1},{"F","D","C","C+","B-","B","B+","A-","A","A+"}))))</f>
        <v/>
      </c>
      <c r="AH467" s="1" t="str">
        <f>IF(COUNT($A467)=0,"",IF(AF467="","--",IF(AF467="3E","3E",LOOKUP(AF467/AH$2,{0,0.4,0.45,0.5,0.55,0.6,0.65,0.7,0.75,0.8,1},{0,2,2.25,2.5,2.75,3,3.25,3.5,3.75,4}))))</f>
        <v/>
      </c>
      <c r="AI467" s="2" t="str">
        <f>IF($A467&lt;&gt;DRAFT!$B469,"ERR",IF(OR(COUNT($A467)=0,COUNT(DRAFT!CL469:CN469,DRAFT!CP469:CR469)=0),"",CEILING(SUM(DRAFT!CO469,DRAFT!CS469,DRAFT!CT469),1)))</f>
        <v/>
      </c>
      <c r="AJ467" s="2" t="str">
        <f>IF(COUNT($A467)=0,"",IF(AI467="3E","3E",IF(AI467="","I",LOOKUP(AI467/AK$2,{0,0.4,0.45,0.5,0.55,0.6,0.65,0.7,0.75,0.8,1},{"F","D","C","C+","B-","B","B+","A-","A","A+"}))))</f>
        <v/>
      </c>
      <c r="AK467" s="1" t="str">
        <f>IF(COUNT($A467)=0,"",IF(AI467="","--",IF(AI467="3E","3E",LOOKUP(AI467/AK$2,{0,0.4,0.45,0.5,0.55,0.6,0.65,0.7,0.75,0.8,1},{0,2,2.25,2.5,2.75,3,3.25,3.5,3.75,4}))))</f>
        <v/>
      </c>
      <c r="AL467" s="4" t="str">
        <f>IF(OR(COUNT($A467)=0,COUNT(B467:AK467)=0),"",IF(COUNTIF(B467:AK467,"3E")&gt;0,"3E",IF(DRAFT!$A469="R",TRUNC(SUMPRODUCT(RGP,RCP)/TCP,3),TRUNC((SUMPRODUCT(--(IMDGP&gt;0)*IMDGP,IMCP)+CEILING(DRAFT!$DB469*42,0.25))/TCP,3))))</f>
        <v/>
      </c>
      <c r="AM467" s="2" t="str">
        <f>IF(OR(COUNT($A467)=0,COUNT(B467:AK467)=0),"",IF(COUNTIF(B467:AK467,"3E")&gt;0,"3E",IF(DRAFT!$A469="R",SUMPRODUCT(--(RGP&gt;=2),RCP),SUMPRODUCT(--(IMDGP&gt;0),--(IMGP=0),IMCP)+DRAFT!$DC469)))</f>
        <v/>
      </c>
      <c r="AN467" s="67" t="str">
        <f>IF(AL467="3E","3E",IF(COUNT($A467)=0,"",IF(COUNT(AI467)=0,"--",ROUND(((CEILING(DRAFT!$CV469*38,0.25)+CEILING(DRAFT!$CX469*38,0.25)+CEILING(DRAFT!$CZ469*42,0.25)+CEILING($AL467*42,0.25))/160),2))))</f>
        <v/>
      </c>
      <c r="AO467" s="2" t="str">
        <f>IF(AN467="3E","3E",IF(COUNT($A467)=0,"",IF(COUNT(AN467)=0,"I",LOOKUP(AN467,{0,2,2.25,2.5,2.75,3,3.25,3.5,3.75,4},{"F","D","C","C+","B-","B","B+","A-","A","A+"}))))</f>
        <v/>
      </c>
      <c r="AP467" s="2" t="str">
        <f>IF(AN467="3E","3E",IF(OR(COUNT(A467)=0,COUNT(AN467)=0),"",DRAFT!CW469+DRAFT!CY469+DRAFT!DA469+N(TABULATION!AM467)))</f>
        <v/>
      </c>
      <c r="AQ467" s="2" t="str">
        <f>IF(OR(COUNT($A467)=0,COUNT(B467:AK467)=0),"",IF(COUNTIF(B467:AM467,"3E")&gt;0,"3E",IF(AND(DRAFT!$A469="IM",OR($AL467&gt;DRAFT!$DB469,$AM467&gt;DRAFT!$DC469)),"IMPROVED",IF(AND(DRAFT!$A469="IM",$AL467&lt;=DRAFT!$DB469,$AM467&lt;=DRAFT!$DC469),"NOT IMPROVED",IF(AND(DRAFT!CU469="S",AH467&gt;=2,AK467&gt;=2,AN467&gt;=2.5,AP467&gt;=144),"PASS","FAIL")))))</f>
        <v/>
      </c>
      <c r="AR467" s="2" t="str">
        <f t="shared" si="14"/>
        <v/>
      </c>
      <c r="AS467" s="2" t="str">
        <f t="shared" si="15"/>
        <v/>
      </c>
    </row>
    <row r="468" spans="1:45" ht="18.95" customHeight="1" x14ac:dyDescent="0.25">
      <c r="A468" s="3" t="str">
        <f>IF(DRAFT!$B470="","",DRAFT!$B470)</f>
        <v/>
      </c>
      <c r="B468" s="2" t="str">
        <f>IF(COUNT($A468)=0,"",IF($A468&lt;&gt;DRAFT!$B470,"ERR",IF(DRAFT!I470="3E","3E",IF(COUNT(DRAFT!E470,DRAFT!I470)&gt;0,DRAFT!J470,""))))</f>
        <v/>
      </c>
      <c r="C468" s="2" t="str">
        <f>IF(COUNT($A468)=0,"",IF(B468="3E","3E",IF(B468="","I",LOOKUP(B468/D$2,{0,0.4,0.45,0.5,0.55,0.6,0.65,0.7,0.75,0.8,1},{"F","D","C","C+","B-","B","B+","A-","A","A+"}))))</f>
        <v/>
      </c>
      <c r="D468" s="1" t="str">
        <f>IF(COUNT($A468)=0,"",IF(B468="","--",IF(B468="3E","3E",LOOKUP(B468/D$2,{0,0.4,0.45,0.5,0.55,0.6,0.65,0.7,0.75,0.8,1},{0,2,2.25,2.5,2.75,3,3.25,3.5,3.75,4}))))</f>
        <v/>
      </c>
      <c r="E468" s="2" t="str">
        <f>IF(COUNT($A468)=0,"",IF($A468&lt;&gt;DRAFT!$B470,"ERR",IF(DRAFT!R470="3E","3E",IF(COUNT(DRAFT!N470,DRAFT!R470)&gt;0,DRAFT!S470,""))))</f>
        <v/>
      </c>
      <c r="F468" s="2" t="str">
        <f>IF(COUNT($A468)=0,"",IF(E468="3E","3E",IF(E468="","I",LOOKUP(E468/G$2,{0,0.4,0.45,0.5,0.55,0.6,0.65,0.7,0.75,0.8,1},{"F","D","C","C+","B-","B","B+","A-","A","A+"}))))</f>
        <v/>
      </c>
      <c r="G468" s="1" t="str">
        <f>IF(COUNT($A468)=0,"",IF(E468="","--",IF(E468="3E","3E",LOOKUP(E468/G$2,{0,0.4,0.45,0.5,0.55,0.6,0.65,0.7,0.75,0.8,1},{0,2,2.25,2.5,2.75,3,3.25,3.5,3.75,4}))))</f>
        <v/>
      </c>
      <c r="H468" s="2" t="str">
        <f>IF(COUNT($A468)=0,"",IF($A468&lt;&gt;DRAFT!$B470,"ERR",IF(DRAFT!AA470="3E","3E",IF(COUNT(DRAFT!W470,DRAFT!AA470)&gt;0,DRAFT!AB470,""))))</f>
        <v/>
      </c>
      <c r="I468" s="2" t="str">
        <f>IF(COUNT($A468)=0,"",IF(H468="3E","3E",IF(H468="","I",LOOKUP(H468/J$2,{0,0.4,0.45,0.5,0.55,0.6,0.65,0.7,0.75,0.8,1},{"F","D","C","C+","B-","B","B+","A-","A","A+"}))))</f>
        <v/>
      </c>
      <c r="J468" s="1" t="str">
        <f>IF(COUNT($A468)=0,"",IF(H468="","--",IF(H468="3E","3E",LOOKUP(H468/J$2,{0,0.4,0.45,0.5,0.55,0.6,0.65,0.7,0.75,0.8,1},{0,2,2.25,2.5,2.75,3,3.25,3.5,3.75,4}))))</f>
        <v/>
      </c>
      <c r="K468" s="2" t="str">
        <f>IF(COUNT($A468)=0,"",IF($A468&lt;&gt;DRAFT!$B470,"ERR",IF(DRAFT!AJ470="3E","3E",IF(COUNT(DRAFT!AF470,DRAFT!AJ470)&gt;0,DRAFT!AK470,""))))</f>
        <v/>
      </c>
      <c r="L468" s="2" t="str">
        <f>IF(COUNT($A468)=0,"",IF(K468="3E","3E",IF(K468="","I",LOOKUP(K468/M$2,{0,0.4,0.45,0.5,0.55,0.6,0.65,0.7,0.75,0.8,1},{"F","D","C","C+","B-","B","B+","A-","A","A+"}))))</f>
        <v/>
      </c>
      <c r="M468" s="1" t="str">
        <f>IF(COUNT($A468)=0,"",IF(K468="","--",IF(K468="3E","3E",LOOKUP(K468/M$2,{0,0.4,0.45,0.5,0.55,0.6,0.65,0.7,0.75,0.8,1},{0,2,2.25,2.5,2.75,3,3.25,3.5,3.75,4}))))</f>
        <v/>
      </c>
      <c r="N468" s="2" t="str">
        <f>IF(COUNT($A468)=0,"",IF($A468&lt;&gt;DRAFT!$B470,"ERR",IF(DRAFT!AS470="3E","3E",IF(COUNT(DRAFT!AO470,DRAFT!AS470)&gt;0,DRAFT!AT470,""))))</f>
        <v/>
      </c>
      <c r="O468" s="2" t="str">
        <f>IF(COUNT($A468)=0,"",IF(N468="3E","3E",IF(N468="","I",LOOKUP(N468/P$2,{0,0.4,0.45,0.5,0.55,0.6,0.65,0.7,0.75,0.8,1},{"F","D","C","C+","B-","B","B+","A-","A","A+"}))))</f>
        <v/>
      </c>
      <c r="P468" s="1" t="str">
        <f>IF(COUNT($A468)=0,"",IF(N468="","--",IF(N468="3E","3E",LOOKUP(N468/P$2,{0,0.4,0.45,0.5,0.55,0.6,0.65,0.7,0.75,0.8,1},{0,2,2.25,2.5,2.75,3,3.25,3.5,3.75,4}))))</f>
        <v/>
      </c>
      <c r="Q468" s="2" t="str">
        <f>IF(COUNT($A468)=0,"",IF($A468&lt;&gt;DRAFT!$B470,"ERR",IF(DRAFT!BB470="3E","3E",IF(COUNT(DRAFT!AX470,DRAFT!BB470)&gt;0,DRAFT!BC470,""))))</f>
        <v/>
      </c>
      <c r="R468" s="2" t="str">
        <f>IF(COUNT($A468)=0,"",IF(Q468="3E","3E",IF(Q468="","I",LOOKUP(Q468/S$2,{0,0.4,0.45,0.5,0.55,0.6,0.65,0.7,0.75,0.8,1},{"F","D","C","C+","B-","B","B+","A-","A","A+"}))))</f>
        <v/>
      </c>
      <c r="S468" s="1" t="str">
        <f>IF(COUNT($A468)=0,"",IF(Q468="","--",IF(Q468="3E","3E",LOOKUP(Q468/S$2,{0,0.4,0.45,0.5,0.55,0.6,0.65,0.7,0.75,0.8,1},{0,2,2.25,2.5,2.75,3,3.25,3.5,3.75,4}))))</f>
        <v/>
      </c>
      <c r="T468" s="2" t="str">
        <f>IF(COUNT($A468)=0,"",IF($A468&lt;&gt;DRAFT!$B470,"ERR",IF(DRAFT!BK470="3E","3E",IF(COUNT(DRAFT!BG470,DRAFT!BK470)&gt;0,DRAFT!BL470,""))))</f>
        <v/>
      </c>
      <c r="U468" s="2" t="str">
        <f>IF(COUNT($A468)=0,"",IF(T468="3E","3E",IF(T468="","I",LOOKUP(T468/V$2,{0,0.4,0.45,0.5,0.55,0.6,0.65,0.7,0.75,0.8,1},{"F","D","C","C+","B-","B","B+","A-","A","A+"}))))</f>
        <v/>
      </c>
      <c r="V468" s="1" t="str">
        <f>IF(COUNT($A468)=0,"",IF(T468="","--",IF(T468="3E","3E",LOOKUP(T468/V$2,{0,0.4,0.45,0.5,0.55,0.6,0.65,0.7,0.75,0.8,1},{0,2,2.25,2.5,2.75,3,3.25,3.5,3.75,4}))))</f>
        <v/>
      </c>
      <c r="W468" s="2" t="str">
        <f>IF(COUNT($A468)=0,"",IF($A468&lt;&gt;DRAFT!$B470,"ERR",IF(DRAFT!BT470="3E","3E",IF(COUNT(DRAFT!BP470,DRAFT!BT470)&gt;0,DRAFT!BU470,""))))</f>
        <v/>
      </c>
      <c r="X468" s="2" t="str">
        <f>IF(COUNT($A468)=0,"",IF(W468="3E","3E",IF(W468="","I",LOOKUP(W468/Y$2,{0,0.4,0.45,0.5,0.55,0.6,0.65,0.7,0.75,0.8,1},{"F","D","C","C+","B-","B","B+","A-","A","A+"}))))</f>
        <v/>
      </c>
      <c r="Y468" s="1" t="str">
        <f>IF(COUNT($A468)=0,"",IF(W468="","--",IF(W468="3E","3E",LOOKUP(W468/Y$2,{0,0.4,0.45,0.5,0.55,0.6,0.65,0.7,0.75,0.8,1},{0,2,2.25,2.5,2.75,3,3.25,3.5,3.75,4}))))</f>
        <v/>
      </c>
      <c r="Z468" s="2" t="str">
        <f>IF(COUNT($A468)=0,"",IF($A468&lt;&gt;DRAFT!$B470,"ERR",IF(DRAFT!CC470="3E","3E",IF(COUNT(DRAFT!BY470,DRAFT!CC470)&gt;0,DRAFT!CD470,""))))</f>
        <v/>
      </c>
      <c r="AA468" s="2" t="str">
        <f>IF(COUNT($A468)=0,"",IF(Z468="3E","3E",IF(Z468="","I",LOOKUP(Z468/AB$2,{0,0.4,0.45,0.5,0.55,0.6,0.65,0.7,0.75,0.8,1},{"F","D","C","C+","B-","B","B+","A-","A","A+"}))))</f>
        <v/>
      </c>
      <c r="AB468" s="1" t="str">
        <f>IF(COUNT($A468)=0,"",IF(Z468="","--",IF(Z468="3E","3E",LOOKUP(Z468/AB$2,{0,0.4,0.45,0.5,0.55,0.6,0.65,0.7,0.75,0.8,1},{0,2,2.25,2.5,2.75,3,3.25,3.5,3.75,4}))))</f>
        <v/>
      </c>
      <c r="AC468" s="2" t="str">
        <f>IF(COUNT($A468)=0,"",IF($A468&lt;&gt;DRAFT!$B470,"ERR",IF(DRAFT!CF470&gt;0,DRAFT!CF470,"")))</f>
        <v/>
      </c>
      <c r="AD468" s="2" t="str">
        <f>IF(COUNT($A468)=0,"",IF(AC468="3E","3E",IF(AC468="","I",LOOKUP(AC468/AE$2,{0,0.4,0.45,0.5,0.55,0.6,0.65,0.7,0.75,0.8,1},{"F","D","C","C+","B-","B","B+","A-","A","A+"}))))</f>
        <v/>
      </c>
      <c r="AE468" s="1" t="str">
        <f>IF(COUNT($A468)=0,"",IF(AC468="","--",IF(AC468="3E","3E",LOOKUP(AC468/AE$2,{0,0.4,0.45,0.5,0.55,0.6,0.65,0.7,0.75,0.8,1},{0,2,2.25,2.5,2.75,3,3.25,3.5,3.75,4}))))</f>
        <v/>
      </c>
      <c r="AF468" s="2" t="str">
        <f>IF(COUNT($A468)=0,"",IF($A468&lt;&gt;DRAFT!$B470,"ERR",IF(DRAFT!CI470&gt;0,DRAFT!CK470,"")))</f>
        <v/>
      </c>
      <c r="AG468" s="2" t="str">
        <f>IF(COUNT($A468)=0,"",IF(AF468="3E","3E",IF(AF468="","I",LOOKUP(AF468/AH$2,{0,0.4,0.45,0.5,0.55,0.6,0.65,0.7,0.75,0.8,1},{"F","D","C","C+","B-","B","B+","A-","A","A+"}))))</f>
        <v/>
      </c>
      <c r="AH468" s="1" t="str">
        <f>IF(COUNT($A468)=0,"",IF(AF468="","--",IF(AF468="3E","3E",LOOKUP(AF468/AH$2,{0,0.4,0.45,0.5,0.55,0.6,0.65,0.7,0.75,0.8,1},{0,2,2.25,2.5,2.75,3,3.25,3.5,3.75,4}))))</f>
        <v/>
      </c>
      <c r="AI468" s="2" t="str">
        <f>IF($A468&lt;&gt;DRAFT!$B470,"ERR",IF(OR(COUNT($A468)=0,COUNT(DRAFT!CL470:CN470,DRAFT!CP470:CR470)=0),"",CEILING(SUM(DRAFT!CO470,DRAFT!CS470,DRAFT!CT470),1)))</f>
        <v/>
      </c>
      <c r="AJ468" s="2" t="str">
        <f>IF(COUNT($A468)=0,"",IF(AI468="3E","3E",IF(AI468="","I",LOOKUP(AI468/AK$2,{0,0.4,0.45,0.5,0.55,0.6,0.65,0.7,0.75,0.8,1},{"F","D","C","C+","B-","B","B+","A-","A","A+"}))))</f>
        <v/>
      </c>
      <c r="AK468" s="1" t="str">
        <f>IF(COUNT($A468)=0,"",IF(AI468="","--",IF(AI468="3E","3E",LOOKUP(AI468/AK$2,{0,0.4,0.45,0.5,0.55,0.6,0.65,0.7,0.75,0.8,1},{0,2,2.25,2.5,2.75,3,3.25,3.5,3.75,4}))))</f>
        <v/>
      </c>
      <c r="AL468" s="4" t="str">
        <f>IF(OR(COUNT($A468)=0,COUNT(B468:AK468)=0),"",IF(COUNTIF(B468:AK468,"3E")&gt;0,"3E",IF(DRAFT!$A470="R",TRUNC(SUMPRODUCT(RGP,RCP)/TCP,3),TRUNC((SUMPRODUCT(--(IMDGP&gt;0)*IMDGP,IMCP)+CEILING(DRAFT!$DB470*42,0.25))/TCP,3))))</f>
        <v/>
      </c>
      <c r="AM468" s="2" t="str">
        <f>IF(OR(COUNT($A468)=0,COUNT(B468:AK468)=0),"",IF(COUNTIF(B468:AK468,"3E")&gt;0,"3E",IF(DRAFT!$A470="R",SUMPRODUCT(--(RGP&gt;=2),RCP),SUMPRODUCT(--(IMDGP&gt;0),--(IMGP=0),IMCP)+DRAFT!$DC470)))</f>
        <v/>
      </c>
      <c r="AN468" s="67" t="str">
        <f>IF(AL468="3E","3E",IF(COUNT($A468)=0,"",IF(COUNT(AI468)=0,"--",ROUND(((CEILING(DRAFT!$CV470*38,0.25)+CEILING(DRAFT!$CX470*38,0.25)+CEILING(DRAFT!$CZ470*42,0.25)+CEILING($AL468*42,0.25))/160),2))))</f>
        <v/>
      </c>
      <c r="AO468" s="2" t="str">
        <f>IF(AN468="3E","3E",IF(COUNT($A468)=0,"",IF(COUNT(AN468)=0,"I",LOOKUP(AN468,{0,2,2.25,2.5,2.75,3,3.25,3.5,3.75,4},{"F","D","C","C+","B-","B","B+","A-","A","A+"}))))</f>
        <v/>
      </c>
      <c r="AP468" s="2" t="str">
        <f>IF(AN468="3E","3E",IF(OR(COUNT(A468)=0,COUNT(AN468)=0),"",DRAFT!CW470+DRAFT!CY470+DRAFT!DA470+N(TABULATION!AM468)))</f>
        <v/>
      </c>
      <c r="AQ468" s="2" t="str">
        <f>IF(OR(COUNT($A468)=0,COUNT(B468:AK468)=0),"",IF(COUNTIF(B468:AM468,"3E")&gt;0,"3E",IF(AND(DRAFT!$A470="IM",OR($AL468&gt;DRAFT!$DB470,$AM468&gt;DRAFT!$DC470)),"IMPROVED",IF(AND(DRAFT!$A470="IM",$AL468&lt;=DRAFT!$DB470,$AM468&lt;=DRAFT!$DC470),"NOT IMPROVED",IF(AND(DRAFT!CU470="S",AH468&gt;=2,AK468&gt;=2,AN468&gt;=2.5,AP468&gt;=144),"PASS","FAIL")))))</f>
        <v/>
      </c>
      <c r="AR468" s="2" t="str">
        <f t="shared" si="14"/>
        <v/>
      </c>
      <c r="AS468" s="2" t="str">
        <f t="shared" si="15"/>
        <v/>
      </c>
    </row>
    <row r="469" spans="1:45" ht="18.95" customHeight="1" x14ac:dyDescent="0.25">
      <c r="A469" s="3" t="str">
        <f>IF(DRAFT!$B471="","",DRAFT!$B471)</f>
        <v/>
      </c>
      <c r="B469" s="2" t="str">
        <f>IF(COUNT($A469)=0,"",IF($A469&lt;&gt;DRAFT!$B471,"ERR",IF(DRAFT!I471="3E","3E",IF(COUNT(DRAFT!E471,DRAFT!I471)&gt;0,DRAFT!J471,""))))</f>
        <v/>
      </c>
      <c r="C469" s="2" t="str">
        <f>IF(COUNT($A469)=0,"",IF(B469="3E","3E",IF(B469="","I",LOOKUP(B469/D$2,{0,0.4,0.45,0.5,0.55,0.6,0.65,0.7,0.75,0.8,1},{"F","D","C","C+","B-","B","B+","A-","A","A+"}))))</f>
        <v/>
      </c>
      <c r="D469" s="1" t="str">
        <f>IF(COUNT($A469)=0,"",IF(B469="","--",IF(B469="3E","3E",LOOKUP(B469/D$2,{0,0.4,0.45,0.5,0.55,0.6,0.65,0.7,0.75,0.8,1},{0,2,2.25,2.5,2.75,3,3.25,3.5,3.75,4}))))</f>
        <v/>
      </c>
      <c r="E469" s="2" t="str">
        <f>IF(COUNT($A469)=0,"",IF($A469&lt;&gt;DRAFT!$B471,"ERR",IF(DRAFT!R471="3E","3E",IF(COUNT(DRAFT!N471,DRAFT!R471)&gt;0,DRAFT!S471,""))))</f>
        <v/>
      </c>
      <c r="F469" s="2" t="str">
        <f>IF(COUNT($A469)=0,"",IF(E469="3E","3E",IF(E469="","I",LOOKUP(E469/G$2,{0,0.4,0.45,0.5,0.55,0.6,0.65,0.7,0.75,0.8,1},{"F","D","C","C+","B-","B","B+","A-","A","A+"}))))</f>
        <v/>
      </c>
      <c r="G469" s="1" t="str">
        <f>IF(COUNT($A469)=0,"",IF(E469="","--",IF(E469="3E","3E",LOOKUP(E469/G$2,{0,0.4,0.45,0.5,0.55,0.6,0.65,0.7,0.75,0.8,1},{0,2,2.25,2.5,2.75,3,3.25,3.5,3.75,4}))))</f>
        <v/>
      </c>
      <c r="H469" s="2" t="str">
        <f>IF(COUNT($A469)=0,"",IF($A469&lt;&gt;DRAFT!$B471,"ERR",IF(DRAFT!AA471="3E","3E",IF(COUNT(DRAFT!W471,DRAFT!AA471)&gt;0,DRAFT!AB471,""))))</f>
        <v/>
      </c>
      <c r="I469" s="2" t="str">
        <f>IF(COUNT($A469)=0,"",IF(H469="3E","3E",IF(H469="","I",LOOKUP(H469/J$2,{0,0.4,0.45,0.5,0.55,0.6,0.65,0.7,0.75,0.8,1},{"F","D","C","C+","B-","B","B+","A-","A","A+"}))))</f>
        <v/>
      </c>
      <c r="J469" s="1" t="str">
        <f>IF(COUNT($A469)=0,"",IF(H469="","--",IF(H469="3E","3E",LOOKUP(H469/J$2,{0,0.4,0.45,0.5,0.55,0.6,0.65,0.7,0.75,0.8,1},{0,2,2.25,2.5,2.75,3,3.25,3.5,3.75,4}))))</f>
        <v/>
      </c>
      <c r="K469" s="2" t="str">
        <f>IF(COUNT($A469)=0,"",IF($A469&lt;&gt;DRAFT!$B471,"ERR",IF(DRAFT!AJ471="3E","3E",IF(COUNT(DRAFT!AF471,DRAFT!AJ471)&gt;0,DRAFT!AK471,""))))</f>
        <v/>
      </c>
      <c r="L469" s="2" t="str">
        <f>IF(COUNT($A469)=0,"",IF(K469="3E","3E",IF(K469="","I",LOOKUP(K469/M$2,{0,0.4,0.45,0.5,0.55,0.6,0.65,0.7,0.75,0.8,1},{"F","D","C","C+","B-","B","B+","A-","A","A+"}))))</f>
        <v/>
      </c>
      <c r="M469" s="1" t="str">
        <f>IF(COUNT($A469)=0,"",IF(K469="","--",IF(K469="3E","3E",LOOKUP(K469/M$2,{0,0.4,0.45,0.5,0.55,0.6,0.65,0.7,0.75,0.8,1},{0,2,2.25,2.5,2.75,3,3.25,3.5,3.75,4}))))</f>
        <v/>
      </c>
      <c r="N469" s="2" t="str">
        <f>IF(COUNT($A469)=0,"",IF($A469&lt;&gt;DRAFT!$B471,"ERR",IF(DRAFT!AS471="3E","3E",IF(COUNT(DRAFT!AO471,DRAFT!AS471)&gt;0,DRAFT!AT471,""))))</f>
        <v/>
      </c>
      <c r="O469" s="2" t="str">
        <f>IF(COUNT($A469)=0,"",IF(N469="3E","3E",IF(N469="","I",LOOKUP(N469/P$2,{0,0.4,0.45,0.5,0.55,0.6,0.65,0.7,0.75,0.8,1},{"F","D","C","C+","B-","B","B+","A-","A","A+"}))))</f>
        <v/>
      </c>
      <c r="P469" s="1" t="str">
        <f>IF(COUNT($A469)=0,"",IF(N469="","--",IF(N469="3E","3E",LOOKUP(N469/P$2,{0,0.4,0.45,0.5,0.55,0.6,0.65,0.7,0.75,0.8,1},{0,2,2.25,2.5,2.75,3,3.25,3.5,3.75,4}))))</f>
        <v/>
      </c>
      <c r="Q469" s="2" t="str">
        <f>IF(COUNT($A469)=0,"",IF($A469&lt;&gt;DRAFT!$B471,"ERR",IF(DRAFT!BB471="3E","3E",IF(COUNT(DRAFT!AX471,DRAFT!BB471)&gt;0,DRAFT!BC471,""))))</f>
        <v/>
      </c>
      <c r="R469" s="2" t="str">
        <f>IF(COUNT($A469)=0,"",IF(Q469="3E","3E",IF(Q469="","I",LOOKUP(Q469/S$2,{0,0.4,0.45,0.5,0.55,0.6,0.65,0.7,0.75,0.8,1},{"F","D","C","C+","B-","B","B+","A-","A","A+"}))))</f>
        <v/>
      </c>
      <c r="S469" s="1" t="str">
        <f>IF(COUNT($A469)=0,"",IF(Q469="","--",IF(Q469="3E","3E",LOOKUP(Q469/S$2,{0,0.4,0.45,0.5,0.55,0.6,0.65,0.7,0.75,0.8,1},{0,2,2.25,2.5,2.75,3,3.25,3.5,3.75,4}))))</f>
        <v/>
      </c>
      <c r="T469" s="2" t="str">
        <f>IF(COUNT($A469)=0,"",IF($A469&lt;&gt;DRAFT!$B471,"ERR",IF(DRAFT!BK471="3E","3E",IF(COUNT(DRAFT!BG471,DRAFT!BK471)&gt;0,DRAFT!BL471,""))))</f>
        <v/>
      </c>
      <c r="U469" s="2" t="str">
        <f>IF(COUNT($A469)=0,"",IF(T469="3E","3E",IF(T469="","I",LOOKUP(T469/V$2,{0,0.4,0.45,0.5,0.55,0.6,0.65,0.7,0.75,0.8,1},{"F","D","C","C+","B-","B","B+","A-","A","A+"}))))</f>
        <v/>
      </c>
      <c r="V469" s="1" t="str">
        <f>IF(COUNT($A469)=0,"",IF(T469="","--",IF(T469="3E","3E",LOOKUP(T469/V$2,{0,0.4,0.45,0.5,0.55,0.6,0.65,0.7,0.75,0.8,1},{0,2,2.25,2.5,2.75,3,3.25,3.5,3.75,4}))))</f>
        <v/>
      </c>
      <c r="W469" s="2" t="str">
        <f>IF(COUNT($A469)=0,"",IF($A469&lt;&gt;DRAFT!$B471,"ERR",IF(DRAFT!BT471="3E","3E",IF(COUNT(DRAFT!BP471,DRAFT!BT471)&gt;0,DRAFT!BU471,""))))</f>
        <v/>
      </c>
      <c r="X469" s="2" t="str">
        <f>IF(COUNT($A469)=0,"",IF(W469="3E","3E",IF(W469="","I",LOOKUP(W469/Y$2,{0,0.4,0.45,0.5,0.55,0.6,0.65,0.7,0.75,0.8,1},{"F","D","C","C+","B-","B","B+","A-","A","A+"}))))</f>
        <v/>
      </c>
      <c r="Y469" s="1" t="str">
        <f>IF(COUNT($A469)=0,"",IF(W469="","--",IF(W469="3E","3E",LOOKUP(W469/Y$2,{0,0.4,0.45,0.5,0.55,0.6,0.65,0.7,0.75,0.8,1},{0,2,2.25,2.5,2.75,3,3.25,3.5,3.75,4}))))</f>
        <v/>
      </c>
      <c r="Z469" s="2" t="str">
        <f>IF(COUNT($A469)=0,"",IF($A469&lt;&gt;DRAFT!$B471,"ERR",IF(DRAFT!CC471="3E","3E",IF(COUNT(DRAFT!BY471,DRAFT!CC471)&gt;0,DRAFT!CD471,""))))</f>
        <v/>
      </c>
      <c r="AA469" s="2" t="str">
        <f>IF(COUNT($A469)=0,"",IF(Z469="3E","3E",IF(Z469="","I",LOOKUP(Z469/AB$2,{0,0.4,0.45,0.5,0.55,0.6,0.65,0.7,0.75,0.8,1},{"F","D","C","C+","B-","B","B+","A-","A","A+"}))))</f>
        <v/>
      </c>
      <c r="AB469" s="1" t="str">
        <f>IF(COUNT($A469)=0,"",IF(Z469="","--",IF(Z469="3E","3E",LOOKUP(Z469/AB$2,{0,0.4,0.45,0.5,0.55,0.6,0.65,0.7,0.75,0.8,1},{0,2,2.25,2.5,2.75,3,3.25,3.5,3.75,4}))))</f>
        <v/>
      </c>
      <c r="AC469" s="2" t="str">
        <f>IF(COUNT($A469)=0,"",IF($A469&lt;&gt;DRAFT!$B471,"ERR",IF(DRAFT!CF471&gt;0,DRAFT!CF471,"")))</f>
        <v/>
      </c>
      <c r="AD469" s="2" t="str">
        <f>IF(COUNT($A469)=0,"",IF(AC469="3E","3E",IF(AC469="","I",LOOKUP(AC469/AE$2,{0,0.4,0.45,0.5,0.55,0.6,0.65,0.7,0.75,0.8,1},{"F","D","C","C+","B-","B","B+","A-","A","A+"}))))</f>
        <v/>
      </c>
      <c r="AE469" s="1" t="str">
        <f>IF(COUNT($A469)=0,"",IF(AC469="","--",IF(AC469="3E","3E",LOOKUP(AC469/AE$2,{0,0.4,0.45,0.5,0.55,0.6,0.65,0.7,0.75,0.8,1},{0,2,2.25,2.5,2.75,3,3.25,3.5,3.75,4}))))</f>
        <v/>
      </c>
      <c r="AF469" s="2" t="str">
        <f>IF(COUNT($A469)=0,"",IF($A469&lt;&gt;DRAFT!$B471,"ERR",IF(DRAFT!CI471&gt;0,DRAFT!CK471,"")))</f>
        <v/>
      </c>
      <c r="AG469" s="2" t="str">
        <f>IF(COUNT($A469)=0,"",IF(AF469="3E","3E",IF(AF469="","I",LOOKUP(AF469/AH$2,{0,0.4,0.45,0.5,0.55,0.6,0.65,0.7,0.75,0.8,1},{"F","D","C","C+","B-","B","B+","A-","A","A+"}))))</f>
        <v/>
      </c>
      <c r="AH469" s="1" t="str">
        <f>IF(COUNT($A469)=0,"",IF(AF469="","--",IF(AF469="3E","3E",LOOKUP(AF469/AH$2,{0,0.4,0.45,0.5,0.55,0.6,0.65,0.7,0.75,0.8,1},{0,2,2.25,2.5,2.75,3,3.25,3.5,3.75,4}))))</f>
        <v/>
      </c>
      <c r="AI469" s="2" t="str">
        <f>IF($A469&lt;&gt;DRAFT!$B471,"ERR",IF(OR(COUNT($A469)=0,COUNT(DRAFT!CL471:CN471,DRAFT!CP471:CR471)=0),"",CEILING(SUM(DRAFT!CO471,DRAFT!CS471,DRAFT!CT471),1)))</f>
        <v/>
      </c>
      <c r="AJ469" s="2" t="str">
        <f>IF(COUNT($A469)=0,"",IF(AI469="3E","3E",IF(AI469="","I",LOOKUP(AI469/AK$2,{0,0.4,0.45,0.5,0.55,0.6,0.65,0.7,0.75,0.8,1},{"F","D","C","C+","B-","B","B+","A-","A","A+"}))))</f>
        <v/>
      </c>
      <c r="AK469" s="1" t="str">
        <f>IF(COUNT($A469)=0,"",IF(AI469="","--",IF(AI469="3E","3E",LOOKUP(AI469/AK$2,{0,0.4,0.45,0.5,0.55,0.6,0.65,0.7,0.75,0.8,1},{0,2,2.25,2.5,2.75,3,3.25,3.5,3.75,4}))))</f>
        <v/>
      </c>
      <c r="AL469" s="4" t="str">
        <f>IF(OR(COUNT($A469)=0,COUNT(B469:AK469)=0),"",IF(COUNTIF(B469:AK469,"3E")&gt;0,"3E",IF(DRAFT!$A471="R",TRUNC(SUMPRODUCT(RGP,RCP)/TCP,3),TRUNC((SUMPRODUCT(--(IMDGP&gt;0)*IMDGP,IMCP)+CEILING(DRAFT!$DB471*42,0.25))/TCP,3))))</f>
        <v/>
      </c>
      <c r="AM469" s="2" t="str">
        <f>IF(OR(COUNT($A469)=0,COUNT(B469:AK469)=0),"",IF(COUNTIF(B469:AK469,"3E")&gt;0,"3E",IF(DRAFT!$A471="R",SUMPRODUCT(--(RGP&gt;=2),RCP),SUMPRODUCT(--(IMDGP&gt;0),--(IMGP=0),IMCP)+DRAFT!$DC471)))</f>
        <v/>
      </c>
      <c r="AN469" s="67" t="str">
        <f>IF(AL469="3E","3E",IF(COUNT($A469)=0,"",IF(COUNT(AI469)=0,"--",ROUND(((CEILING(DRAFT!$CV471*38,0.25)+CEILING(DRAFT!$CX471*38,0.25)+CEILING(DRAFT!$CZ471*42,0.25)+CEILING($AL469*42,0.25))/160),2))))</f>
        <v/>
      </c>
      <c r="AO469" s="2" t="str">
        <f>IF(AN469="3E","3E",IF(COUNT($A469)=0,"",IF(COUNT(AN469)=0,"I",LOOKUP(AN469,{0,2,2.25,2.5,2.75,3,3.25,3.5,3.75,4},{"F","D","C","C+","B-","B","B+","A-","A","A+"}))))</f>
        <v/>
      </c>
      <c r="AP469" s="2" t="str">
        <f>IF(AN469="3E","3E",IF(OR(COUNT(A469)=0,COUNT(AN469)=0),"",DRAFT!CW471+DRAFT!CY471+DRAFT!DA471+N(TABULATION!AM469)))</f>
        <v/>
      </c>
      <c r="AQ469" s="2" t="str">
        <f>IF(OR(COUNT($A469)=0,COUNT(B469:AK469)=0),"",IF(COUNTIF(B469:AM469,"3E")&gt;0,"3E",IF(AND(DRAFT!$A471="IM",OR($AL469&gt;DRAFT!$DB471,$AM469&gt;DRAFT!$DC471)),"IMPROVED",IF(AND(DRAFT!$A471="IM",$AL469&lt;=DRAFT!$DB471,$AM469&lt;=DRAFT!$DC471),"NOT IMPROVED",IF(AND(DRAFT!CU471="S",AH469&gt;=2,AK469&gt;=2,AN469&gt;=2.5,AP469&gt;=144),"PASS","FAIL")))))</f>
        <v/>
      </c>
      <c r="AR469" s="2" t="str">
        <f t="shared" si="14"/>
        <v/>
      </c>
      <c r="AS469" s="2" t="str">
        <f t="shared" si="15"/>
        <v/>
      </c>
    </row>
    <row r="470" spans="1:45" ht="18.95" customHeight="1" x14ac:dyDescent="0.25">
      <c r="A470" s="3" t="str">
        <f>IF(DRAFT!$B472="","",DRAFT!$B472)</f>
        <v/>
      </c>
      <c r="B470" s="2" t="str">
        <f>IF(COUNT($A470)=0,"",IF($A470&lt;&gt;DRAFT!$B472,"ERR",IF(DRAFT!I472="3E","3E",IF(COUNT(DRAFT!E472,DRAFT!I472)&gt;0,DRAFT!J472,""))))</f>
        <v/>
      </c>
      <c r="C470" s="2" t="str">
        <f>IF(COUNT($A470)=0,"",IF(B470="3E","3E",IF(B470="","I",LOOKUP(B470/D$2,{0,0.4,0.45,0.5,0.55,0.6,0.65,0.7,0.75,0.8,1},{"F","D","C","C+","B-","B","B+","A-","A","A+"}))))</f>
        <v/>
      </c>
      <c r="D470" s="1" t="str">
        <f>IF(COUNT($A470)=0,"",IF(B470="","--",IF(B470="3E","3E",LOOKUP(B470/D$2,{0,0.4,0.45,0.5,0.55,0.6,0.65,0.7,0.75,0.8,1},{0,2,2.25,2.5,2.75,3,3.25,3.5,3.75,4}))))</f>
        <v/>
      </c>
      <c r="E470" s="2" t="str">
        <f>IF(COUNT($A470)=0,"",IF($A470&lt;&gt;DRAFT!$B472,"ERR",IF(DRAFT!R472="3E","3E",IF(COUNT(DRAFT!N472,DRAFT!R472)&gt;0,DRAFT!S472,""))))</f>
        <v/>
      </c>
      <c r="F470" s="2" t="str">
        <f>IF(COUNT($A470)=0,"",IF(E470="3E","3E",IF(E470="","I",LOOKUP(E470/G$2,{0,0.4,0.45,0.5,0.55,0.6,0.65,0.7,0.75,0.8,1},{"F","D","C","C+","B-","B","B+","A-","A","A+"}))))</f>
        <v/>
      </c>
      <c r="G470" s="1" t="str">
        <f>IF(COUNT($A470)=0,"",IF(E470="","--",IF(E470="3E","3E",LOOKUP(E470/G$2,{0,0.4,0.45,0.5,0.55,0.6,0.65,0.7,0.75,0.8,1},{0,2,2.25,2.5,2.75,3,3.25,3.5,3.75,4}))))</f>
        <v/>
      </c>
      <c r="H470" s="2" t="str">
        <f>IF(COUNT($A470)=0,"",IF($A470&lt;&gt;DRAFT!$B472,"ERR",IF(DRAFT!AA472="3E","3E",IF(COUNT(DRAFT!W472,DRAFT!AA472)&gt;0,DRAFT!AB472,""))))</f>
        <v/>
      </c>
      <c r="I470" s="2" t="str">
        <f>IF(COUNT($A470)=0,"",IF(H470="3E","3E",IF(H470="","I",LOOKUP(H470/J$2,{0,0.4,0.45,0.5,0.55,0.6,0.65,0.7,0.75,0.8,1},{"F","D","C","C+","B-","B","B+","A-","A","A+"}))))</f>
        <v/>
      </c>
      <c r="J470" s="1" t="str">
        <f>IF(COUNT($A470)=0,"",IF(H470="","--",IF(H470="3E","3E",LOOKUP(H470/J$2,{0,0.4,0.45,0.5,0.55,0.6,0.65,0.7,0.75,0.8,1},{0,2,2.25,2.5,2.75,3,3.25,3.5,3.75,4}))))</f>
        <v/>
      </c>
      <c r="K470" s="2" t="str">
        <f>IF(COUNT($A470)=0,"",IF($A470&lt;&gt;DRAFT!$B472,"ERR",IF(DRAFT!AJ472="3E","3E",IF(COUNT(DRAFT!AF472,DRAFT!AJ472)&gt;0,DRAFT!AK472,""))))</f>
        <v/>
      </c>
      <c r="L470" s="2" t="str">
        <f>IF(COUNT($A470)=0,"",IF(K470="3E","3E",IF(K470="","I",LOOKUP(K470/M$2,{0,0.4,0.45,0.5,0.55,0.6,0.65,0.7,0.75,0.8,1},{"F","D","C","C+","B-","B","B+","A-","A","A+"}))))</f>
        <v/>
      </c>
      <c r="M470" s="1" t="str">
        <f>IF(COUNT($A470)=0,"",IF(K470="","--",IF(K470="3E","3E",LOOKUP(K470/M$2,{0,0.4,0.45,0.5,0.55,0.6,0.65,0.7,0.75,0.8,1},{0,2,2.25,2.5,2.75,3,3.25,3.5,3.75,4}))))</f>
        <v/>
      </c>
      <c r="N470" s="2" t="str">
        <f>IF(COUNT($A470)=0,"",IF($A470&lt;&gt;DRAFT!$B472,"ERR",IF(DRAFT!AS472="3E","3E",IF(COUNT(DRAFT!AO472,DRAFT!AS472)&gt;0,DRAFT!AT472,""))))</f>
        <v/>
      </c>
      <c r="O470" s="2" t="str">
        <f>IF(COUNT($A470)=0,"",IF(N470="3E","3E",IF(N470="","I",LOOKUP(N470/P$2,{0,0.4,0.45,0.5,0.55,0.6,0.65,0.7,0.75,0.8,1},{"F","D","C","C+","B-","B","B+","A-","A","A+"}))))</f>
        <v/>
      </c>
      <c r="P470" s="1" t="str">
        <f>IF(COUNT($A470)=0,"",IF(N470="","--",IF(N470="3E","3E",LOOKUP(N470/P$2,{0,0.4,0.45,0.5,0.55,0.6,0.65,0.7,0.75,0.8,1},{0,2,2.25,2.5,2.75,3,3.25,3.5,3.75,4}))))</f>
        <v/>
      </c>
      <c r="Q470" s="2" t="str">
        <f>IF(COUNT($A470)=0,"",IF($A470&lt;&gt;DRAFT!$B472,"ERR",IF(DRAFT!BB472="3E","3E",IF(COUNT(DRAFT!AX472,DRAFT!BB472)&gt;0,DRAFT!BC472,""))))</f>
        <v/>
      </c>
      <c r="R470" s="2" t="str">
        <f>IF(COUNT($A470)=0,"",IF(Q470="3E","3E",IF(Q470="","I",LOOKUP(Q470/S$2,{0,0.4,0.45,0.5,0.55,0.6,0.65,0.7,0.75,0.8,1},{"F","D","C","C+","B-","B","B+","A-","A","A+"}))))</f>
        <v/>
      </c>
      <c r="S470" s="1" t="str">
        <f>IF(COUNT($A470)=0,"",IF(Q470="","--",IF(Q470="3E","3E",LOOKUP(Q470/S$2,{0,0.4,0.45,0.5,0.55,0.6,0.65,0.7,0.75,0.8,1},{0,2,2.25,2.5,2.75,3,3.25,3.5,3.75,4}))))</f>
        <v/>
      </c>
      <c r="T470" s="2" t="str">
        <f>IF(COUNT($A470)=0,"",IF($A470&lt;&gt;DRAFT!$B472,"ERR",IF(DRAFT!BK472="3E","3E",IF(COUNT(DRAFT!BG472,DRAFT!BK472)&gt;0,DRAFT!BL472,""))))</f>
        <v/>
      </c>
      <c r="U470" s="2" t="str">
        <f>IF(COUNT($A470)=0,"",IF(T470="3E","3E",IF(T470="","I",LOOKUP(T470/V$2,{0,0.4,0.45,0.5,0.55,0.6,0.65,0.7,0.75,0.8,1},{"F","D","C","C+","B-","B","B+","A-","A","A+"}))))</f>
        <v/>
      </c>
      <c r="V470" s="1" t="str">
        <f>IF(COUNT($A470)=0,"",IF(T470="","--",IF(T470="3E","3E",LOOKUP(T470/V$2,{0,0.4,0.45,0.5,0.55,0.6,0.65,0.7,0.75,0.8,1},{0,2,2.25,2.5,2.75,3,3.25,3.5,3.75,4}))))</f>
        <v/>
      </c>
      <c r="W470" s="2" t="str">
        <f>IF(COUNT($A470)=0,"",IF($A470&lt;&gt;DRAFT!$B472,"ERR",IF(DRAFT!BT472="3E","3E",IF(COUNT(DRAFT!BP472,DRAFT!BT472)&gt;0,DRAFT!BU472,""))))</f>
        <v/>
      </c>
      <c r="X470" s="2" t="str">
        <f>IF(COUNT($A470)=0,"",IF(W470="3E","3E",IF(W470="","I",LOOKUP(W470/Y$2,{0,0.4,0.45,0.5,0.55,0.6,0.65,0.7,0.75,0.8,1},{"F","D","C","C+","B-","B","B+","A-","A","A+"}))))</f>
        <v/>
      </c>
      <c r="Y470" s="1" t="str">
        <f>IF(COUNT($A470)=0,"",IF(W470="","--",IF(W470="3E","3E",LOOKUP(W470/Y$2,{0,0.4,0.45,0.5,0.55,0.6,0.65,0.7,0.75,0.8,1},{0,2,2.25,2.5,2.75,3,3.25,3.5,3.75,4}))))</f>
        <v/>
      </c>
      <c r="Z470" s="2" t="str">
        <f>IF(COUNT($A470)=0,"",IF($A470&lt;&gt;DRAFT!$B472,"ERR",IF(DRAFT!CC472="3E","3E",IF(COUNT(DRAFT!BY472,DRAFT!CC472)&gt;0,DRAFT!CD472,""))))</f>
        <v/>
      </c>
      <c r="AA470" s="2" t="str">
        <f>IF(COUNT($A470)=0,"",IF(Z470="3E","3E",IF(Z470="","I",LOOKUP(Z470/AB$2,{0,0.4,0.45,0.5,0.55,0.6,0.65,0.7,0.75,0.8,1},{"F","D","C","C+","B-","B","B+","A-","A","A+"}))))</f>
        <v/>
      </c>
      <c r="AB470" s="1" t="str">
        <f>IF(COUNT($A470)=0,"",IF(Z470="","--",IF(Z470="3E","3E",LOOKUP(Z470/AB$2,{0,0.4,0.45,0.5,0.55,0.6,0.65,0.7,0.75,0.8,1},{0,2,2.25,2.5,2.75,3,3.25,3.5,3.75,4}))))</f>
        <v/>
      </c>
      <c r="AC470" s="2" t="str">
        <f>IF(COUNT($A470)=0,"",IF($A470&lt;&gt;DRAFT!$B472,"ERR",IF(DRAFT!CF472&gt;0,DRAFT!CF472,"")))</f>
        <v/>
      </c>
      <c r="AD470" s="2" t="str">
        <f>IF(COUNT($A470)=0,"",IF(AC470="3E","3E",IF(AC470="","I",LOOKUP(AC470/AE$2,{0,0.4,0.45,0.5,0.55,0.6,0.65,0.7,0.75,0.8,1},{"F","D","C","C+","B-","B","B+","A-","A","A+"}))))</f>
        <v/>
      </c>
      <c r="AE470" s="1" t="str">
        <f>IF(COUNT($A470)=0,"",IF(AC470="","--",IF(AC470="3E","3E",LOOKUP(AC470/AE$2,{0,0.4,0.45,0.5,0.55,0.6,0.65,0.7,0.75,0.8,1},{0,2,2.25,2.5,2.75,3,3.25,3.5,3.75,4}))))</f>
        <v/>
      </c>
      <c r="AF470" s="2" t="str">
        <f>IF(COUNT($A470)=0,"",IF($A470&lt;&gt;DRAFT!$B472,"ERR",IF(DRAFT!CI472&gt;0,DRAFT!CK472,"")))</f>
        <v/>
      </c>
      <c r="AG470" s="2" t="str">
        <f>IF(COUNT($A470)=0,"",IF(AF470="3E","3E",IF(AF470="","I",LOOKUP(AF470/AH$2,{0,0.4,0.45,0.5,0.55,0.6,0.65,0.7,0.75,0.8,1},{"F","D","C","C+","B-","B","B+","A-","A","A+"}))))</f>
        <v/>
      </c>
      <c r="AH470" s="1" t="str">
        <f>IF(COUNT($A470)=0,"",IF(AF470="","--",IF(AF470="3E","3E",LOOKUP(AF470/AH$2,{0,0.4,0.45,0.5,0.55,0.6,0.65,0.7,0.75,0.8,1},{0,2,2.25,2.5,2.75,3,3.25,3.5,3.75,4}))))</f>
        <v/>
      </c>
      <c r="AI470" s="2" t="str">
        <f>IF($A470&lt;&gt;DRAFT!$B472,"ERR",IF(OR(COUNT($A470)=0,COUNT(DRAFT!CL472:CN472,DRAFT!CP472:CR472)=0),"",CEILING(SUM(DRAFT!CO472,DRAFT!CS472,DRAFT!CT472),1)))</f>
        <v/>
      </c>
      <c r="AJ470" s="2" t="str">
        <f>IF(COUNT($A470)=0,"",IF(AI470="3E","3E",IF(AI470="","I",LOOKUP(AI470/AK$2,{0,0.4,0.45,0.5,0.55,0.6,0.65,0.7,0.75,0.8,1},{"F","D","C","C+","B-","B","B+","A-","A","A+"}))))</f>
        <v/>
      </c>
      <c r="AK470" s="1" t="str">
        <f>IF(COUNT($A470)=0,"",IF(AI470="","--",IF(AI470="3E","3E",LOOKUP(AI470/AK$2,{0,0.4,0.45,0.5,0.55,0.6,0.65,0.7,0.75,0.8,1},{0,2,2.25,2.5,2.75,3,3.25,3.5,3.75,4}))))</f>
        <v/>
      </c>
      <c r="AL470" s="4" t="str">
        <f>IF(OR(COUNT($A470)=0,COUNT(B470:AK470)=0),"",IF(COUNTIF(B470:AK470,"3E")&gt;0,"3E",IF(DRAFT!$A472="R",TRUNC(SUMPRODUCT(RGP,RCP)/TCP,3),TRUNC((SUMPRODUCT(--(IMDGP&gt;0)*IMDGP,IMCP)+CEILING(DRAFT!$DB472*42,0.25))/TCP,3))))</f>
        <v/>
      </c>
      <c r="AM470" s="2" t="str">
        <f>IF(OR(COUNT($A470)=0,COUNT(B470:AK470)=0),"",IF(COUNTIF(B470:AK470,"3E")&gt;0,"3E",IF(DRAFT!$A472="R",SUMPRODUCT(--(RGP&gt;=2),RCP),SUMPRODUCT(--(IMDGP&gt;0),--(IMGP=0),IMCP)+DRAFT!$DC472)))</f>
        <v/>
      </c>
      <c r="AN470" s="67" t="str">
        <f>IF(AL470="3E","3E",IF(COUNT($A470)=0,"",IF(COUNT(AI470)=0,"--",ROUND(((CEILING(DRAFT!$CV472*38,0.25)+CEILING(DRAFT!$CX472*38,0.25)+CEILING(DRAFT!$CZ472*42,0.25)+CEILING($AL470*42,0.25))/160),2))))</f>
        <v/>
      </c>
      <c r="AO470" s="2" t="str">
        <f>IF(AN470="3E","3E",IF(COUNT($A470)=0,"",IF(COUNT(AN470)=0,"I",LOOKUP(AN470,{0,2,2.25,2.5,2.75,3,3.25,3.5,3.75,4},{"F","D","C","C+","B-","B","B+","A-","A","A+"}))))</f>
        <v/>
      </c>
      <c r="AP470" s="2" t="str">
        <f>IF(AN470="3E","3E",IF(OR(COUNT(A470)=0,COUNT(AN470)=0),"",DRAFT!CW472+DRAFT!CY472+DRAFT!DA472+N(TABULATION!AM470)))</f>
        <v/>
      </c>
      <c r="AQ470" s="2" t="str">
        <f>IF(OR(COUNT($A470)=0,COUNT(B470:AK470)=0),"",IF(COUNTIF(B470:AM470,"3E")&gt;0,"3E",IF(AND(DRAFT!$A472="IM",OR($AL470&gt;DRAFT!$DB472,$AM470&gt;DRAFT!$DC472)),"IMPROVED",IF(AND(DRAFT!$A472="IM",$AL470&lt;=DRAFT!$DB472,$AM470&lt;=DRAFT!$DC472),"NOT IMPROVED",IF(AND(DRAFT!CU472="S",AH470&gt;=2,AK470&gt;=2,AN470&gt;=2.5,AP470&gt;=144),"PASS","FAIL")))))</f>
        <v/>
      </c>
      <c r="AR470" s="2" t="str">
        <f t="shared" si="14"/>
        <v/>
      </c>
      <c r="AS470" s="2" t="str">
        <f t="shared" si="15"/>
        <v/>
      </c>
    </row>
    <row r="471" spans="1:45" ht="18.95" customHeight="1" x14ac:dyDescent="0.25">
      <c r="A471" s="3" t="str">
        <f>IF(DRAFT!$B473="","",DRAFT!$B473)</f>
        <v/>
      </c>
      <c r="B471" s="2" t="str">
        <f>IF(COUNT($A471)=0,"",IF($A471&lt;&gt;DRAFT!$B473,"ERR",IF(DRAFT!I473="3E","3E",IF(COUNT(DRAFT!E473,DRAFT!I473)&gt;0,DRAFT!J473,""))))</f>
        <v/>
      </c>
      <c r="C471" s="2" t="str">
        <f>IF(COUNT($A471)=0,"",IF(B471="3E","3E",IF(B471="","I",LOOKUP(B471/D$2,{0,0.4,0.45,0.5,0.55,0.6,0.65,0.7,0.75,0.8,1},{"F","D","C","C+","B-","B","B+","A-","A","A+"}))))</f>
        <v/>
      </c>
      <c r="D471" s="1" t="str">
        <f>IF(COUNT($A471)=0,"",IF(B471="","--",IF(B471="3E","3E",LOOKUP(B471/D$2,{0,0.4,0.45,0.5,0.55,0.6,0.65,0.7,0.75,0.8,1},{0,2,2.25,2.5,2.75,3,3.25,3.5,3.75,4}))))</f>
        <v/>
      </c>
      <c r="E471" s="2" t="str">
        <f>IF(COUNT($A471)=0,"",IF($A471&lt;&gt;DRAFT!$B473,"ERR",IF(DRAFT!R473="3E","3E",IF(COUNT(DRAFT!N473,DRAFT!R473)&gt;0,DRAFT!S473,""))))</f>
        <v/>
      </c>
      <c r="F471" s="2" t="str">
        <f>IF(COUNT($A471)=0,"",IF(E471="3E","3E",IF(E471="","I",LOOKUP(E471/G$2,{0,0.4,0.45,0.5,0.55,0.6,0.65,0.7,0.75,0.8,1},{"F","D","C","C+","B-","B","B+","A-","A","A+"}))))</f>
        <v/>
      </c>
      <c r="G471" s="1" t="str">
        <f>IF(COUNT($A471)=0,"",IF(E471="","--",IF(E471="3E","3E",LOOKUP(E471/G$2,{0,0.4,0.45,0.5,0.55,0.6,0.65,0.7,0.75,0.8,1},{0,2,2.25,2.5,2.75,3,3.25,3.5,3.75,4}))))</f>
        <v/>
      </c>
      <c r="H471" s="2" t="str">
        <f>IF(COUNT($A471)=0,"",IF($A471&lt;&gt;DRAFT!$B473,"ERR",IF(DRAFT!AA473="3E","3E",IF(COUNT(DRAFT!W473,DRAFT!AA473)&gt;0,DRAFT!AB473,""))))</f>
        <v/>
      </c>
      <c r="I471" s="2" t="str">
        <f>IF(COUNT($A471)=0,"",IF(H471="3E","3E",IF(H471="","I",LOOKUP(H471/J$2,{0,0.4,0.45,0.5,0.55,0.6,0.65,0.7,0.75,0.8,1},{"F","D","C","C+","B-","B","B+","A-","A","A+"}))))</f>
        <v/>
      </c>
      <c r="J471" s="1" t="str">
        <f>IF(COUNT($A471)=0,"",IF(H471="","--",IF(H471="3E","3E",LOOKUP(H471/J$2,{0,0.4,0.45,0.5,0.55,0.6,0.65,0.7,0.75,0.8,1},{0,2,2.25,2.5,2.75,3,3.25,3.5,3.75,4}))))</f>
        <v/>
      </c>
      <c r="K471" s="2" t="str">
        <f>IF(COUNT($A471)=0,"",IF($A471&lt;&gt;DRAFT!$B473,"ERR",IF(DRAFT!AJ473="3E","3E",IF(COUNT(DRAFT!AF473,DRAFT!AJ473)&gt;0,DRAFT!AK473,""))))</f>
        <v/>
      </c>
      <c r="L471" s="2" t="str">
        <f>IF(COUNT($A471)=0,"",IF(K471="3E","3E",IF(K471="","I",LOOKUP(K471/M$2,{0,0.4,0.45,0.5,0.55,0.6,0.65,0.7,0.75,0.8,1},{"F","D","C","C+","B-","B","B+","A-","A","A+"}))))</f>
        <v/>
      </c>
      <c r="M471" s="1" t="str">
        <f>IF(COUNT($A471)=0,"",IF(K471="","--",IF(K471="3E","3E",LOOKUP(K471/M$2,{0,0.4,0.45,0.5,0.55,0.6,0.65,0.7,0.75,0.8,1},{0,2,2.25,2.5,2.75,3,3.25,3.5,3.75,4}))))</f>
        <v/>
      </c>
      <c r="N471" s="2" t="str">
        <f>IF(COUNT($A471)=0,"",IF($A471&lt;&gt;DRAFT!$B473,"ERR",IF(DRAFT!AS473="3E","3E",IF(COUNT(DRAFT!AO473,DRAFT!AS473)&gt;0,DRAFT!AT473,""))))</f>
        <v/>
      </c>
      <c r="O471" s="2" t="str">
        <f>IF(COUNT($A471)=0,"",IF(N471="3E","3E",IF(N471="","I",LOOKUP(N471/P$2,{0,0.4,0.45,0.5,0.55,0.6,0.65,0.7,0.75,0.8,1},{"F","D","C","C+","B-","B","B+","A-","A","A+"}))))</f>
        <v/>
      </c>
      <c r="P471" s="1" t="str">
        <f>IF(COUNT($A471)=0,"",IF(N471="","--",IF(N471="3E","3E",LOOKUP(N471/P$2,{0,0.4,0.45,0.5,0.55,0.6,0.65,0.7,0.75,0.8,1},{0,2,2.25,2.5,2.75,3,3.25,3.5,3.75,4}))))</f>
        <v/>
      </c>
      <c r="Q471" s="2" t="str">
        <f>IF(COUNT($A471)=0,"",IF($A471&lt;&gt;DRAFT!$B473,"ERR",IF(DRAFT!BB473="3E","3E",IF(COUNT(DRAFT!AX473,DRAFT!BB473)&gt;0,DRAFT!BC473,""))))</f>
        <v/>
      </c>
      <c r="R471" s="2" t="str">
        <f>IF(COUNT($A471)=0,"",IF(Q471="3E","3E",IF(Q471="","I",LOOKUP(Q471/S$2,{0,0.4,0.45,0.5,0.55,0.6,0.65,0.7,0.75,0.8,1},{"F","D","C","C+","B-","B","B+","A-","A","A+"}))))</f>
        <v/>
      </c>
      <c r="S471" s="1" t="str">
        <f>IF(COUNT($A471)=0,"",IF(Q471="","--",IF(Q471="3E","3E",LOOKUP(Q471/S$2,{0,0.4,0.45,0.5,0.55,0.6,0.65,0.7,0.75,0.8,1},{0,2,2.25,2.5,2.75,3,3.25,3.5,3.75,4}))))</f>
        <v/>
      </c>
      <c r="T471" s="2" t="str">
        <f>IF(COUNT($A471)=0,"",IF($A471&lt;&gt;DRAFT!$B473,"ERR",IF(DRAFT!BK473="3E","3E",IF(COUNT(DRAFT!BG473,DRAFT!BK473)&gt;0,DRAFT!BL473,""))))</f>
        <v/>
      </c>
      <c r="U471" s="2" t="str">
        <f>IF(COUNT($A471)=0,"",IF(T471="3E","3E",IF(T471="","I",LOOKUP(T471/V$2,{0,0.4,0.45,0.5,0.55,0.6,0.65,0.7,0.75,0.8,1},{"F","D","C","C+","B-","B","B+","A-","A","A+"}))))</f>
        <v/>
      </c>
      <c r="V471" s="1" t="str">
        <f>IF(COUNT($A471)=0,"",IF(T471="","--",IF(T471="3E","3E",LOOKUP(T471/V$2,{0,0.4,0.45,0.5,0.55,0.6,0.65,0.7,0.75,0.8,1},{0,2,2.25,2.5,2.75,3,3.25,3.5,3.75,4}))))</f>
        <v/>
      </c>
      <c r="W471" s="2" t="str">
        <f>IF(COUNT($A471)=0,"",IF($A471&lt;&gt;DRAFT!$B473,"ERR",IF(DRAFT!BT473="3E","3E",IF(COUNT(DRAFT!BP473,DRAFT!BT473)&gt;0,DRAFT!BU473,""))))</f>
        <v/>
      </c>
      <c r="X471" s="2" t="str">
        <f>IF(COUNT($A471)=0,"",IF(W471="3E","3E",IF(W471="","I",LOOKUP(W471/Y$2,{0,0.4,0.45,0.5,0.55,0.6,0.65,0.7,0.75,0.8,1},{"F","D","C","C+","B-","B","B+","A-","A","A+"}))))</f>
        <v/>
      </c>
      <c r="Y471" s="1" t="str">
        <f>IF(COUNT($A471)=0,"",IF(W471="","--",IF(W471="3E","3E",LOOKUP(W471/Y$2,{0,0.4,0.45,0.5,0.55,0.6,0.65,0.7,0.75,0.8,1},{0,2,2.25,2.5,2.75,3,3.25,3.5,3.75,4}))))</f>
        <v/>
      </c>
      <c r="Z471" s="2" t="str">
        <f>IF(COUNT($A471)=0,"",IF($A471&lt;&gt;DRAFT!$B473,"ERR",IF(DRAFT!CC473="3E","3E",IF(COUNT(DRAFT!BY473,DRAFT!CC473)&gt;0,DRAFT!CD473,""))))</f>
        <v/>
      </c>
      <c r="AA471" s="2" t="str">
        <f>IF(COUNT($A471)=0,"",IF(Z471="3E","3E",IF(Z471="","I",LOOKUP(Z471/AB$2,{0,0.4,0.45,0.5,0.55,0.6,0.65,0.7,0.75,0.8,1},{"F","D","C","C+","B-","B","B+","A-","A","A+"}))))</f>
        <v/>
      </c>
      <c r="AB471" s="1" t="str">
        <f>IF(COUNT($A471)=0,"",IF(Z471="","--",IF(Z471="3E","3E",LOOKUP(Z471/AB$2,{0,0.4,0.45,0.5,0.55,0.6,0.65,0.7,0.75,0.8,1},{0,2,2.25,2.5,2.75,3,3.25,3.5,3.75,4}))))</f>
        <v/>
      </c>
      <c r="AC471" s="2" t="str">
        <f>IF(COUNT($A471)=0,"",IF($A471&lt;&gt;DRAFT!$B473,"ERR",IF(DRAFT!CF473&gt;0,DRAFT!CF473,"")))</f>
        <v/>
      </c>
      <c r="AD471" s="2" t="str">
        <f>IF(COUNT($A471)=0,"",IF(AC471="3E","3E",IF(AC471="","I",LOOKUP(AC471/AE$2,{0,0.4,0.45,0.5,0.55,0.6,0.65,0.7,0.75,0.8,1},{"F","D","C","C+","B-","B","B+","A-","A","A+"}))))</f>
        <v/>
      </c>
      <c r="AE471" s="1" t="str">
        <f>IF(COUNT($A471)=0,"",IF(AC471="","--",IF(AC471="3E","3E",LOOKUP(AC471/AE$2,{0,0.4,0.45,0.5,0.55,0.6,0.65,0.7,0.75,0.8,1},{0,2,2.25,2.5,2.75,3,3.25,3.5,3.75,4}))))</f>
        <v/>
      </c>
      <c r="AF471" s="2" t="str">
        <f>IF(COUNT($A471)=0,"",IF($A471&lt;&gt;DRAFT!$B473,"ERR",IF(DRAFT!CI473&gt;0,DRAFT!CK473,"")))</f>
        <v/>
      </c>
      <c r="AG471" s="2" t="str">
        <f>IF(COUNT($A471)=0,"",IF(AF471="3E","3E",IF(AF471="","I",LOOKUP(AF471/AH$2,{0,0.4,0.45,0.5,0.55,0.6,0.65,0.7,0.75,0.8,1},{"F","D","C","C+","B-","B","B+","A-","A","A+"}))))</f>
        <v/>
      </c>
      <c r="AH471" s="1" t="str">
        <f>IF(COUNT($A471)=0,"",IF(AF471="","--",IF(AF471="3E","3E",LOOKUP(AF471/AH$2,{0,0.4,0.45,0.5,0.55,0.6,0.65,0.7,0.75,0.8,1},{0,2,2.25,2.5,2.75,3,3.25,3.5,3.75,4}))))</f>
        <v/>
      </c>
      <c r="AI471" s="2" t="str">
        <f>IF($A471&lt;&gt;DRAFT!$B473,"ERR",IF(OR(COUNT($A471)=0,COUNT(DRAFT!CL473:CN473,DRAFT!CP473:CR473)=0),"",CEILING(SUM(DRAFT!CO473,DRAFT!CS473,DRAFT!CT473),1)))</f>
        <v/>
      </c>
      <c r="AJ471" s="2" t="str">
        <f>IF(COUNT($A471)=0,"",IF(AI471="3E","3E",IF(AI471="","I",LOOKUP(AI471/AK$2,{0,0.4,0.45,0.5,0.55,0.6,0.65,0.7,0.75,0.8,1},{"F","D","C","C+","B-","B","B+","A-","A","A+"}))))</f>
        <v/>
      </c>
      <c r="AK471" s="1" t="str">
        <f>IF(COUNT($A471)=0,"",IF(AI471="","--",IF(AI471="3E","3E",LOOKUP(AI471/AK$2,{0,0.4,0.45,0.5,0.55,0.6,0.65,0.7,0.75,0.8,1},{0,2,2.25,2.5,2.75,3,3.25,3.5,3.75,4}))))</f>
        <v/>
      </c>
      <c r="AL471" s="4" t="str">
        <f>IF(OR(COUNT($A471)=0,COUNT(B471:AK471)=0),"",IF(COUNTIF(B471:AK471,"3E")&gt;0,"3E",IF(DRAFT!$A473="R",TRUNC(SUMPRODUCT(RGP,RCP)/TCP,3),TRUNC((SUMPRODUCT(--(IMDGP&gt;0)*IMDGP,IMCP)+CEILING(DRAFT!$DB473*42,0.25))/TCP,3))))</f>
        <v/>
      </c>
      <c r="AM471" s="2" t="str">
        <f>IF(OR(COUNT($A471)=0,COUNT(B471:AK471)=0),"",IF(COUNTIF(B471:AK471,"3E")&gt;0,"3E",IF(DRAFT!$A473="R",SUMPRODUCT(--(RGP&gt;=2),RCP),SUMPRODUCT(--(IMDGP&gt;0),--(IMGP=0),IMCP)+DRAFT!$DC473)))</f>
        <v/>
      </c>
      <c r="AN471" s="67" t="str">
        <f>IF(AL471="3E","3E",IF(COUNT($A471)=0,"",IF(COUNT(AI471)=0,"--",ROUND(((CEILING(DRAFT!$CV473*38,0.25)+CEILING(DRAFT!$CX473*38,0.25)+CEILING(DRAFT!$CZ473*42,0.25)+CEILING($AL471*42,0.25))/160),2))))</f>
        <v/>
      </c>
      <c r="AO471" s="2" t="str">
        <f>IF(AN471="3E","3E",IF(COUNT($A471)=0,"",IF(COUNT(AN471)=0,"I",LOOKUP(AN471,{0,2,2.25,2.5,2.75,3,3.25,3.5,3.75,4},{"F","D","C","C+","B-","B","B+","A-","A","A+"}))))</f>
        <v/>
      </c>
      <c r="AP471" s="2" t="str">
        <f>IF(AN471="3E","3E",IF(OR(COUNT(A471)=0,COUNT(AN471)=0),"",DRAFT!CW473+DRAFT!CY473+DRAFT!DA473+N(TABULATION!AM471)))</f>
        <v/>
      </c>
      <c r="AQ471" s="2" t="str">
        <f>IF(OR(COUNT($A471)=0,COUNT(B471:AK471)=0),"",IF(COUNTIF(B471:AM471,"3E")&gt;0,"3E",IF(AND(DRAFT!$A473="IM",OR($AL471&gt;DRAFT!$DB473,$AM471&gt;DRAFT!$DC473)),"IMPROVED",IF(AND(DRAFT!$A473="IM",$AL471&lt;=DRAFT!$DB473,$AM471&lt;=DRAFT!$DC473),"NOT IMPROVED",IF(AND(DRAFT!CU473="S",AH471&gt;=2,AK471&gt;=2,AN471&gt;=2.5,AP471&gt;=144),"PASS","FAIL")))))</f>
        <v/>
      </c>
      <c r="AR471" s="2" t="str">
        <f t="shared" si="14"/>
        <v/>
      </c>
      <c r="AS471" s="2" t="str">
        <f t="shared" si="15"/>
        <v/>
      </c>
    </row>
    <row r="472" spans="1:45" ht="18.95" customHeight="1" x14ac:dyDescent="0.25">
      <c r="A472" s="3" t="str">
        <f>IF(DRAFT!$B474="","",DRAFT!$B474)</f>
        <v/>
      </c>
      <c r="B472" s="2" t="str">
        <f>IF(COUNT($A472)=0,"",IF($A472&lt;&gt;DRAFT!$B474,"ERR",IF(DRAFT!I474="3E","3E",IF(COUNT(DRAFT!E474,DRAFT!I474)&gt;0,DRAFT!J474,""))))</f>
        <v/>
      </c>
      <c r="C472" s="2" t="str">
        <f>IF(COUNT($A472)=0,"",IF(B472="3E","3E",IF(B472="","I",LOOKUP(B472/D$2,{0,0.4,0.45,0.5,0.55,0.6,0.65,0.7,0.75,0.8,1},{"F","D","C","C+","B-","B","B+","A-","A","A+"}))))</f>
        <v/>
      </c>
      <c r="D472" s="1" t="str">
        <f>IF(COUNT($A472)=0,"",IF(B472="","--",IF(B472="3E","3E",LOOKUP(B472/D$2,{0,0.4,0.45,0.5,0.55,0.6,0.65,0.7,0.75,0.8,1},{0,2,2.25,2.5,2.75,3,3.25,3.5,3.75,4}))))</f>
        <v/>
      </c>
      <c r="E472" s="2" t="str">
        <f>IF(COUNT($A472)=0,"",IF($A472&lt;&gt;DRAFT!$B474,"ERR",IF(DRAFT!R474="3E","3E",IF(COUNT(DRAFT!N474,DRAFT!R474)&gt;0,DRAFT!S474,""))))</f>
        <v/>
      </c>
      <c r="F472" s="2" t="str">
        <f>IF(COUNT($A472)=0,"",IF(E472="3E","3E",IF(E472="","I",LOOKUP(E472/G$2,{0,0.4,0.45,0.5,0.55,0.6,0.65,0.7,0.75,0.8,1},{"F","D","C","C+","B-","B","B+","A-","A","A+"}))))</f>
        <v/>
      </c>
      <c r="G472" s="1" t="str">
        <f>IF(COUNT($A472)=0,"",IF(E472="","--",IF(E472="3E","3E",LOOKUP(E472/G$2,{0,0.4,0.45,0.5,0.55,0.6,0.65,0.7,0.75,0.8,1},{0,2,2.25,2.5,2.75,3,3.25,3.5,3.75,4}))))</f>
        <v/>
      </c>
      <c r="H472" s="2" t="str">
        <f>IF(COUNT($A472)=0,"",IF($A472&lt;&gt;DRAFT!$B474,"ERR",IF(DRAFT!AA474="3E","3E",IF(COUNT(DRAFT!W474,DRAFT!AA474)&gt;0,DRAFT!AB474,""))))</f>
        <v/>
      </c>
      <c r="I472" s="2" t="str">
        <f>IF(COUNT($A472)=0,"",IF(H472="3E","3E",IF(H472="","I",LOOKUP(H472/J$2,{0,0.4,0.45,0.5,0.55,0.6,0.65,0.7,0.75,0.8,1},{"F","D","C","C+","B-","B","B+","A-","A","A+"}))))</f>
        <v/>
      </c>
      <c r="J472" s="1" t="str">
        <f>IF(COUNT($A472)=0,"",IF(H472="","--",IF(H472="3E","3E",LOOKUP(H472/J$2,{0,0.4,0.45,0.5,0.55,0.6,0.65,0.7,0.75,0.8,1},{0,2,2.25,2.5,2.75,3,3.25,3.5,3.75,4}))))</f>
        <v/>
      </c>
      <c r="K472" s="2" t="str">
        <f>IF(COUNT($A472)=0,"",IF($A472&lt;&gt;DRAFT!$B474,"ERR",IF(DRAFT!AJ474="3E","3E",IF(COUNT(DRAFT!AF474,DRAFT!AJ474)&gt;0,DRAFT!AK474,""))))</f>
        <v/>
      </c>
      <c r="L472" s="2" t="str">
        <f>IF(COUNT($A472)=0,"",IF(K472="3E","3E",IF(K472="","I",LOOKUP(K472/M$2,{0,0.4,0.45,0.5,0.55,0.6,0.65,0.7,0.75,0.8,1},{"F","D","C","C+","B-","B","B+","A-","A","A+"}))))</f>
        <v/>
      </c>
      <c r="M472" s="1" t="str">
        <f>IF(COUNT($A472)=0,"",IF(K472="","--",IF(K472="3E","3E",LOOKUP(K472/M$2,{0,0.4,0.45,0.5,0.55,0.6,0.65,0.7,0.75,0.8,1},{0,2,2.25,2.5,2.75,3,3.25,3.5,3.75,4}))))</f>
        <v/>
      </c>
      <c r="N472" s="2" t="str">
        <f>IF(COUNT($A472)=0,"",IF($A472&lt;&gt;DRAFT!$B474,"ERR",IF(DRAFT!AS474="3E","3E",IF(COUNT(DRAFT!AO474,DRAFT!AS474)&gt;0,DRAFT!AT474,""))))</f>
        <v/>
      </c>
      <c r="O472" s="2" t="str">
        <f>IF(COUNT($A472)=0,"",IF(N472="3E","3E",IF(N472="","I",LOOKUP(N472/P$2,{0,0.4,0.45,0.5,0.55,0.6,0.65,0.7,0.75,0.8,1},{"F","D","C","C+","B-","B","B+","A-","A","A+"}))))</f>
        <v/>
      </c>
      <c r="P472" s="1" t="str">
        <f>IF(COUNT($A472)=0,"",IF(N472="","--",IF(N472="3E","3E",LOOKUP(N472/P$2,{0,0.4,0.45,0.5,0.55,0.6,0.65,0.7,0.75,0.8,1},{0,2,2.25,2.5,2.75,3,3.25,3.5,3.75,4}))))</f>
        <v/>
      </c>
      <c r="Q472" s="2" t="str">
        <f>IF(COUNT($A472)=0,"",IF($A472&lt;&gt;DRAFT!$B474,"ERR",IF(DRAFT!BB474="3E","3E",IF(COUNT(DRAFT!AX474,DRAFT!BB474)&gt;0,DRAFT!BC474,""))))</f>
        <v/>
      </c>
      <c r="R472" s="2" t="str">
        <f>IF(COUNT($A472)=0,"",IF(Q472="3E","3E",IF(Q472="","I",LOOKUP(Q472/S$2,{0,0.4,0.45,0.5,0.55,0.6,0.65,0.7,0.75,0.8,1},{"F","D","C","C+","B-","B","B+","A-","A","A+"}))))</f>
        <v/>
      </c>
      <c r="S472" s="1" t="str">
        <f>IF(COUNT($A472)=0,"",IF(Q472="","--",IF(Q472="3E","3E",LOOKUP(Q472/S$2,{0,0.4,0.45,0.5,0.55,0.6,0.65,0.7,0.75,0.8,1},{0,2,2.25,2.5,2.75,3,3.25,3.5,3.75,4}))))</f>
        <v/>
      </c>
      <c r="T472" s="2" t="str">
        <f>IF(COUNT($A472)=0,"",IF($A472&lt;&gt;DRAFT!$B474,"ERR",IF(DRAFT!BK474="3E","3E",IF(COUNT(DRAFT!BG474,DRAFT!BK474)&gt;0,DRAFT!BL474,""))))</f>
        <v/>
      </c>
      <c r="U472" s="2" t="str">
        <f>IF(COUNT($A472)=0,"",IF(T472="3E","3E",IF(T472="","I",LOOKUP(T472/V$2,{0,0.4,0.45,0.5,0.55,0.6,0.65,0.7,0.75,0.8,1},{"F","D","C","C+","B-","B","B+","A-","A","A+"}))))</f>
        <v/>
      </c>
      <c r="V472" s="1" t="str">
        <f>IF(COUNT($A472)=0,"",IF(T472="","--",IF(T472="3E","3E",LOOKUP(T472/V$2,{0,0.4,0.45,0.5,0.55,0.6,0.65,0.7,0.75,0.8,1},{0,2,2.25,2.5,2.75,3,3.25,3.5,3.75,4}))))</f>
        <v/>
      </c>
      <c r="W472" s="2" t="str">
        <f>IF(COUNT($A472)=0,"",IF($A472&lt;&gt;DRAFT!$B474,"ERR",IF(DRAFT!BT474="3E","3E",IF(COUNT(DRAFT!BP474,DRAFT!BT474)&gt;0,DRAFT!BU474,""))))</f>
        <v/>
      </c>
      <c r="X472" s="2" t="str">
        <f>IF(COUNT($A472)=0,"",IF(W472="3E","3E",IF(W472="","I",LOOKUP(W472/Y$2,{0,0.4,0.45,0.5,0.55,0.6,0.65,0.7,0.75,0.8,1},{"F","D","C","C+","B-","B","B+","A-","A","A+"}))))</f>
        <v/>
      </c>
      <c r="Y472" s="1" t="str">
        <f>IF(COUNT($A472)=0,"",IF(W472="","--",IF(W472="3E","3E",LOOKUP(W472/Y$2,{0,0.4,0.45,0.5,0.55,0.6,0.65,0.7,0.75,0.8,1},{0,2,2.25,2.5,2.75,3,3.25,3.5,3.75,4}))))</f>
        <v/>
      </c>
      <c r="Z472" s="2" t="str">
        <f>IF(COUNT($A472)=0,"",IF($A472&lt;&gt;DRAFT!$B474,"ERR",IF(DRAFT!CC474="3E","3E",IF(COUNT(DRAFT!BY474,DRAFT!CC474)&gt;0,DRAFT!CD474,""))))</f>
        <v/>
      </c>
      <c r="AA472" s="2" t="str">
        <f>IF(COUNT($A472)=0,"",IF(Z472="3E","3E",IF(Z472="","I",LOOKUP(Z472/AB$2,{0,0.4,0.45,0.5,0.55,0.6,0.65,0.7,0.75,0.8,1},{"F","D","C","C+","B-","B","B+","A-","A","A+"}))))</f>
        <v/>
      </c>
      <c r="AB472" s="1" t="str">
        <f>IF(COUNT($A472)=0,"",IF(Z472="","--",IF(Z472="3E","3E",LOOKUP(Z472/AB$2,{0,0.4,0.45,0.5,0.55,0.6,0.65,0.7,0.75,0.8,1},{0,2,2.25,2.5,2.75,3,3.25,3.5,3.75,4}))))</f>
        <v/>
      </c>
      <c r="AC472" s="2" t="str">
        <f>IF(COUNT($A472)=0,"",IF($A472&lt;&gt;DRAFT!$B474,"ERR",IF(DRAFT!CF474&gt;0,DRAFT!CF474,"")))</f>
        <v/>
      </c>
      <c r="AD472" s="2" t="str">
        <f>IF(COUNT($A472)=0,"",IF(AC472="3E","3E",IF(AC472="","I",LOOKUP(AC472/AE$2,{0,0.4,0.45,0.5,0.55,0.6,0.65,0.7,0.75,0.8,1},{"F","D","C","C+","B-","B","B+","A-","A","A+"}))))</f>
        <v/>
      </c>
      <c r="AE472" s="1" t="str">
        <f>IF(COUNT($A472)=0,"",IF(AC472="","--",IF(AC472="3E","3E",LOOKUP(AC472/AE$2,{0,0.4,0.45,0.5,0.55,0.6,0.65,0.7,0.75,0.8,1},{0,2,2.25,2.5,2.75,3,3.25,3.5,3.75,4}))))</f>
        <v/>
      </c>
      <c r="AF472" s="2" t="str">
        <f>IF(COUNT($A472)=0,"",IF($A472&lt;&gt;DRAFT!$B474,"ERR",IF(DRAFT!CI474&gt;0,DRAFT!CK474,"")))</f>
        <v/>
      </c>
      <c r="AG472" s="2" t="str">
        <f>IF(COUNT($A472)=0,"",IF(AF472="3E","3E",IF(AF472="","I",LOOKUP(AF472/AH$2,{0,0.4,0.45,0.5,0.55,0.6,0.65,0.7,0.75,0.8,1},{"F","D","C","C+","B-","B","B+","A-","A","A+"}))))</f>
        <v/>
      </c>
      <c r="AH472" s="1" t="str">
        <f>IF(COUNT($A472)=0,"",IF(AF472="","--",IF(AF472="3E","3E",LOOKUP(AF472/AH$2,{0,0.4,0.45,0.5,0.55,0.6,0.65,0.7,0.75,0.8,1},{0,2,2.25,2.5,2.75,3,3.25,3.5,3.75,4}))))</f>
        <v/>
      </c>
      <c r="AI472" s="2" t="str">
        <f>IF($A472&lt;&gt;DRAFT!$B474,"ERR",IF(OR(COUNT($A472)=0,COUNT(DRAFT!CL474:CN474,DRAFT!CP474:CR474)=0),"",CEILING(SUM(DRAFT!CO474,DRAFT!CS474,DRAFT!CT474),1)))</f>
        <v/>
      </c>
      <c r="AJ472" s="2" t="str">
        <f>IF(COUNT($A472)=0,"",IF(AI472="3E","3E",IF(AI472="","I",LOOKUP(AI472/AK$2,{0,0.4,0.45,0.5,0.55,0.6,0.65,0.7,0.75,0.8,1},{"F","D","C","C+","B-","B","B+","A-","A","A+"}))))</f>
        <v/>
      </c>
      <c r="AK472" s="1" t="str">
        <f>IF(COUNT($A472)=0,"",IF(AI472="","--",IF(AI472="3E","3E",LOOKUP(AI472/AK$2,{0,0.4,0.45,0.5,0.55,0.6,0.65,0.7,0.75,0.8,1},{0,2,2.25,2.5,2.75,3,3.25,3.5,3.75,4}))))</f>
        <v/>
      </c>
      <c r="AL472" s="4" t="str">
        <f>IF(OR(COUNT($A472)=0,COUNT(B472:AK472)=0),"",IF(COUNTIF(B472:AK472,"3E")&gt;0,"3E",IF(DRAFT!$A474="R",TRUNC(SUMPRODUCT(RGP,RCP)/TCP,3),TRUNC((SUMPRODUCT(--(IMDGP&gt;0)*IMDGP,IMCP)+CEILING(DRAFT!$DB474*42,0.25))/TCP,3))))</f>
        <v/>
      </c>
      <c r="AM472" s="2" t="str">
        <f>IF(OR(COUNT($A472)=0,COUNT(B472:AK472)=0),"",IF(COUNTIF(B472:AK472,"3E")&gt;0,"3E",IF(DRAFT!$A474="R",SUMPRODUCT(--(RGP&gt;=2),RCP),SUMPRODUCT(--(IMDGP&gt;0),--(IMGP=0),IMCP)+DRAFT!$DC474)))</f>
        <v/>
      </c>
      <c r="AN472" s="67" t="str">
        <f>IF(AL472="3E","3E",IF(COUNT($A472)=0,"",IF(COUNT(AI472)=0,"--",ROUND(((CEILING(DRAFT!$CV474*38,0.25)+CEILING(DRAFT!$CX474*38,0.25)+CEILING(DRAFT!$CZ474*42,0.25)+CEILING($AL472*42,0.25))/160),2))))</f>
        <v/>
      </c>
      <c r="AO472" s="2" t="str">
        <f>IF(AN472="3E","3E",IF(COUNT($A472)=0,"",IF(COUNT(AN472)=0,"I",LOOKUP(AN472,{0,2,2.25,2.5,2.75,3,3.25,3.5,3.75,4},{"F","D","C","C+","B-","B","B+","A-","A","A+"}))))</f>
        <v/>
      </c>
      <c r="AP472" s="2" t="str">
        <f>IF(AN472="3E","3E",IF(OR(COUNT(A472)=0,COUNT(AN472)=0),"",DRAFT!CW474+DRAFT!CY474+DRAFT!DA474+N(TABULATION!AM472)))</f>
        <v/>
      </c>
      <c r="AQ472" s="2" t="str">
        <f>IF(OR(COUNT($A472)=0,COUNT(B472:AK472)=0),"",IF(COUNTIF(B472:AM472,"3E")&gt;0,"3E",IF(AND(DRAFT!$A474="IM",OR($AL472&gt;DRAFT!$DB474,$AM472&gt;DRAFT!$DC474)),"IMPROVED",IF(AND(DRAFT!$A474="IM",$AL472&lt;=DRAFT!$DB474,$AM472&lt;=DRAFT!$DC474),"NOT IMPROVED",IF(AND(DRAFT!CU474="S",AH472&gt;=2,AK472&gt;=2,AN472&gt;=2.5,AP472&gt;=144),"PASS","FAIL")))))</f>
        <v/>
      </c>
      <c r="AR472" s="2" t="str">
        <f t="shared" si="14"/>
        <v/>
      </c>
      <c r="AS472" s="2" t="str">
        <f t="shared" si="15"/>
        <v/>
      </c>
    </row>
    <row r="473" spans="1:45" ht="18.95" customHeight="1" x14ac:dyDescent="0.25">
      <c r="A473" s="3" t="str">
        <f>IF(DRAFT!$B475="","",DRAFT!$B475)</f>
        <v/>
      </c>
      <c r="B473" s="2" t="str">
        <f>IF(COUNT($A473)=0,"",IF($A473&lt;&gt;DRAFT!$B475,"ERR",IF(DRAFT!I475="3E","3E",IF(COUNT(DRAFT!E475,DRAFT!I475)&gt;0,DRAFT!J475,""))))</f>
        <v/>
      </c>
      <c r="C473" s="2" t="str">
        <f>IF(COUNT($A473)=0,"",IF(B473="3E","3E",IF(B473="","I",LOOKUP(B473/D$2,{0,0.4,0.45,0.5,0.55,0.6,0.65,0.7,0.75,0.8,1},{"F","D","C","C+","B-","B","B+","A-","A","A+"}))))</f>
        <v/>
      </c>
      <c r="D473" s="1" t="str">
        <f>IF(COUNT($A473)=0,"",IF(B473="","--",IF(B473="3E","3E",LOOKUP(B473/D$2,{0,0.4,0.45,0.5,0.55,0.6,0.65,0.7,0.75,0.8,1},{0,2,2.25,2.5,2.75,3,3.25,3.5,3.75,4}))))</f>
        <v/>
      </c>
      <c r="E473" s="2" t="str">
        <f>IF(COUNT($A473)=0,"",IF($A473&lt;&gt;DRAFT!$B475,"ERR",IF(DRAFT!R475="3E","3E",IF(COUNT(DRAFT!N475,DRAFT!R475)&gt;0,DRAFT!S475,""))))</f>
        <v/>
      </c>
      <c r="F473" s="2" t="str">
        <f>IF(COUNT($A473)=0,"",IF(E473="3E","3E",IF(E473="","I",LOOKUP(E473/G$2,{0,0.4,0.45,0.5,0.55,0.6,0.65,0.7,0.75,0.8,1},{"F","D","C","C+","B-","B","B+","A-","A","A+"}))))</f>
        <v/>
      </c>
      <c r="G473" s="1" t="str">
        <f>IF(COUNT($A473)=0,"",IF(E473="","--",IF(E473="3E","3E",LOOKUP(E473/G$2,{0,0.4,0.45,0.5,0.55,0.6,0.65,0.7,0.75,0.8,1},{0,2,2.25,2.5,2.75,3,3.25,3.5,3.75,4}))))</f>
        <v/>
      </c>
      <c r="H473" s="2" t="str">
        <f>IF(COUNT($A473)=0,"",IF($A473&lt;&gt;DRAFT!$B475,"ERR",IF(DRAFT!AA475="3E","3E",IF(COUNT(DRAFT!W475,DRAFT!AA475)&gt;0,DRAFT!AB475,""))))</f>
        <v/>
      </c>
      <c r="I473" s="2" t="str">
        <f>IF(COUNT($A473)=0,"",IF(H473="3E","3E",IF(H473="","I",LOOKUP(H473/J$2,{0,0.4,0.45,0.5,0.55,0.6,0.65,0.7,0.75,0.8,1},{"F","D","C","C+","B-","B","B+","A-","A","A+"}))))</f>
        <v/>
      </c>
      <c r="J473" s="1" t="str">
        <f>IF(COUNT($A473)=0,"",IF(H473="","--",IF(H473="3E","3E",LOOKUP(H473/J$2,{0,0.4,0.45,0.5,0.55,0.6,0.65,0.7,0.75,0.8,1},{0,2,2.25,2.5,2.75,3,3.25,3.5,3.75,4}))))</f>
        <v/>
      </c>
      <c r="K473" s="2" t="str">
        <f>IF(COUNT($A473)=0,"",IF($A473&lt;&gt;DRAFT!$B475,"ERR",IF(DRAFT!AJ475="3E","3E",IF(COUNT(DRAFT!AF475,DRAFT!AJ475)&gt;0,DRAFT!AK475,""))))</f>
        <v/>
      </c>
      <c r="L473" s="2" t="str">
        <f>IF(COUNT($A473)=0,"",IF(K473="3E","3E",IF(K473="","I",LOOKUP(K473/M$2,{0,0.4,0.45,0.5,0.55,0.6,0.65,0.7,0.75,0.8,1},{"F","D","C","C+","B-","B","B+","A-","A","A+"}))))</f>
        <v/>
      </c>
      <c r="M473" s="1" t="str">
        <f>IF(COUNT($A473)=0,"",IF(K473="","--",IF(K473="3E","3E",LOOKUP(K473/M$2,{0,0.4,0.45,0.5,0.55,0.6,0.65,0.7,0.75,0.8,1},{0,2,2.25,2.5,2.75,3,3.25,3.5,3.75,4}))))</f>
        <v/>
      </c>
      <c r="N473" s="2" t="str">
        <f>IF(COUNT($A473)=0,"",IF($A473&lt;&gt;DRAFT!$B475,"ERR",IF(DRAFT!AS475="3E","3E",IF(COUNT(DRAFT!AO475,DRAFT!AS475)&gt;0,DRAFT!AT475,""))))</f>
        <v/>
      </c>
      <c r="O473" s="2" t="str">
        <f>IF(COUNT($A473)=0,"",IF(N473="3E","3E",IF(N473="","I",LOOKUP(N473/P$2,{0,0.4,0.45,0.5,0.55,0.6,0.65,0.7,0.75,0.8,1},{"F","D","C","C+","B-","B","B+","A-","A","A+"}))))</f>
        <v/>
      </c>
      <c r="P473" s="1" t="str">
        <f>IF(COUNT($A473)=0,"",IF(N473="","--",IF(N473="3E","3E",LOOKUP(N473/P$2,{0,0.4,0.45,0.5,0.55,0.6,0.65,0.7,0.75,0.8,1},{0,2,2.25,2.5,2.75,3,3.25,3.5,3.75,4}))))</f>
        <v/>
      </c>
      <c r="Q473" s="2" t="str">
        <f>IF(COUNT($A473)=0,"",IF($A473&lt;&gt;DRAFT!$B475,"ERR",IF(DRAFT!BB475="3E","3E",IF(COUNT(DRAFT!AX475,DRAFT!BB475)&gt;0,DRAFT!BC475,""))))</f>
        <v/>
      </c>
      <c r="R473" s="2" t="str">
        <f>IF(COUNT($A473)=0,"",IF(Q473="3E","3E",IF(Q473="","I",LOOKUP(Q473/S$2,{0,0.4,0.45,0.5,0.55,0.6,0.65,0.7,0.75,0.8,1},{"F","D","C","C+","B-","B","B+","A-","A","A+"}))))</f>
        <v/>
      </c>
      <c r="S473" s="1" t="str">
        <f>IF(COUNT($A473)=0,"",IF(Q473="","--",IF(Q473="3E","3E",LOOKUP(Q473/S$2,{0,0.4,0.45,0.5,0.55,0.6,0.65,0.7,0.75,0.8,1},{0,2,2.25,2.5,2.75,3,3.25,3.5,3.75,4}))))</f>
        <v/>
      </c>
      <c r="T473" s="2" t="str">
        <f>IF(COUNT($A473)=0,"",IF($A473&lt;&gt;DRAFT!$B475,"ERR",IF(DRAFT!BK475="3E","3E",IF(COUNT(DRAFT!BG475,DRAFT!BK475)&gt;0,DRAFT!BL475,""))))</f>
        <v/>
      </c>
      <c r="U473" s="2" t="str">
        <f>IF(COUNT($A473)=0,"",IF(T473="3E","3E",IF(T473="","I",LOOKUP(T473/V$2,{0,0.4,0.45,0.5,0.55,0.6,0.65,0.7,0.75,0.8,1},{"F","D","C","C+","B-","B","B+","A-","A","A+"}))))</f>
        <v/>
      </c>
      <c r="V473" s="1" t="str">
        <f>IF(COUNT($A473)=0,"",IF(T473="","--",IF(T473="3E","3E",LOOKUP(T473/V$2,{0,0.4,0.45,0.5,0.55,0.6,0.65,0.7,0.75,0.8,1},{0,2,2.25,2.5,2.75,3,3.25,3.5,3.75,4}))))</f>
        <v/>
      </c>
      <c r="W473" s="2" t="str">
        <f>IF(COUNT($A473)=0,"",IF($A473&lt;&gt;DRAFT!$B475,"ERR",IF(DRAFT!BT475="3E","3E",IF(COUNT(DRAFT!BP475,DRAFT!BT475)&gt;0,DRAFT!BU475,""))))</f>
        <v/>
      </c>
      <c r="X473" s="2" t="str">
        <f>IF(COUNT($A473)=0,"",IF(W473="3E","3E",IF(W473="","I",LOOKUP(W473/Y$2,{0,0.4,0.45,0.5,0.55,0.6,0.65,0.7,0.75,0.8,1},{"F","D","C","C+","B-","B","B+","A-","A","A+"}))))</f>
        <v/>
      </c>
      <c r="Y473" s="1" t="str">
        <f>IF(COUNT($A473)=0,"",IF(W473="","--",IF(W473="3E","3E",LOOKUP(W473/Y$2,{0,0.4,0.45,0.5,0.55,0.6,0.65,0.7,0.75,0.8,1},{0,2,2.25,2.5,2.75,3,3.25,3.5,3.75,4}))))</f>
        <v/>
      </c>
      <c r="Z473" s="2" t="str">
        <f>IF(COUNT($A473)=0,"",IF($A473&lt;&gt;DRAFT!$B475,"ERR",IF(DRAFT!CC475="3E","3E",IF(COUNT(DRAFT!BY475,DRAFT!CC475)&gt;0,DRAFT!CD475,""))))</f>
        <v/>
      </c>
      <c r="AA473" s="2" t="str">
        <f>IF(COUNT($A473)=0,"",IF(Z473="3E","3E",IF(Z473="","I",LOOKUP(Z473/AB$2,{0,0.4,0.45,0.5,0.55,0.6,0.65,0.7,0.75,0.8,1},{"F","D","C","C+","B-","B","B+","A-","A","A+"}))))</f>
        <v/>
      </c>
      <c r="AB473" s="1" t="str">
        <f>IF(COUNT($A473)=0,"",IF(Z473="","--",IF(Z473="3E","3E",LOOKUP(Z473/AB$2,{0,0.4,0.45,0.5,0.55,0.6,0.65,0.7,0.75,0.8,1},{0,2,2.25,2.5,2.75,3,3.25,3.5,3.75,4}))))</f>
        <v/>
      </c>
      <c r="AC473" s="2" t="str">
        <f>IF(COUNT($A473)=0,"",IF($A473&lt;&gt;DRAFT!$B475,"ERR",IF(DRAFT!CF475&gt;0,DRAFT!CF475,"")))</f>
        <v/>
      </c>
      <c r="AD473" s="2" t="str">
        <f>IF(COUNT($A473)=0,"",IF(AC473="3E","3E",IF(AC473="","I",LOOKUP(AC473/AE$2,{0,0.4,0.45,0.5,0.55,0.6,0.65,0.7,0.75,0.8,1},{"F","D","C","C+","B-","B","B+","A-","A","A+"}))))</f>
        <v/>
      </c>
      <c r="AE473" s="1" t="str">
        <f>IF(COUNT($A473)=0,"",IF(AC473="","--",IF(AC473="3E","3E",LOOKUP(AC473/AE$2,{0,0.4,0.45,0.5,0.55,0.6,0.65,0.7,0.75,0.8,1},{0,2,2.25,2.5,2.75,3,3.25,3.5,3.75,4}))))</f>
        <v/>
      </c>
      <c r="AF473" s="2" t="str">
        <f>IF(COUNT($A473)=0,"",IF($A473&lt;&gt;DRAFT!$B475,"ERR",IF(DRAFT!CI475&gt;0,DRAFT!CK475,"")))</f>
        <v/>
      </c>
      <c r="AG473" s="2" t="str">
        <f>IF(COUNT($A473)=0,"",IF(AF473="3E","3E",IF(AF473="","I",LOOKUP(AF473/AH$2,{0,0.4,0.45,0.5,0.55,0.6,0.65,0.7,0.75,0.8,1},{"F","D","C","C+","B-","B","B+","A-","A","A+"}))))</f>
        <v/>
      </c>
      <c r="AH473" s="1" t="str">
        <f>IF(COUNT($A473)=0,"",IF(AF473="","--",IF(AF473="3E","3E",LOOKUP(AF473/AH$2,{0,0.4,0.45,0.5,0.55,0.6,0.65,0.7,0.75,0.8,1},{0,2,2.25,2.5,2.75,3,3.25,3.5,3.75,4}))))</f>
        <v/>
      </c>
      <c r="AI473" s="2" t="str">
        <f>IF($A473&lt;&gt;DRAFT!$B475,"ERR",IF(OR(COUNT($A473)=0,COUNT(DRAFT!CL475:CN475,DRAFT!CP475:CR475)=0),"",CEILING(SUM(DRAFT!CO475,DRAFT!CS475,DRAFT!CT475),1)))</f>
        <v/>
      </c>
      <c r="AJ473" s="2" t="str">
        <f>IF(COUNT($A473)=0,"",IF(AI473="3E","3E",IF(AI473="","I",LOOKUP(AI473/AK$2,{0,0.4,0.45,0.5,0.55,0.6,0.65,0.7,0.75,0.8,1},{"F","D","C","C+","B-","B","B+","A-","A","A+"}))))</f>
        <v/>
      </c>
      <c r="AK473" s="1" t="str">
        <f>IF(COUNT($A473)=0,"",IF(AI473="","--",IF(AI473="3E","3E",LOOKUP(AI473/AK$2,{0,0.4,0.45,0.5,0.55,0.6,0.65,0.7,0.75,0.8,1},{0,2,2.25,2.5,2.75,3,3.25,3.5,3.75,4}))))</f>
        <v/>
      </c>
      <c r="AL473" s="4" t="str">
        <f>IF(OR(COUNT($A473)=0,COUNT(B473:AK473)=0),"",IF(COUNTIF(B473:AK473,"3E")&gt;0,"3E",IF(DRAFT!$A475="R",TRUNC(SUMPRODUCT(RGP,RCP)/TCP,3),TRUNC((SUMPRODUCT(--(IMDGP&gt;0)*IMDGP,IMCP)+CEILING(DRAFT!$DB475*42,0.25))/TCP,3))))</f>
        <v/>
      </c>
      <c r="AM473" s="2" t="str">
        <f>IF(OR(COUNT($A473)=0,COUNT(B473:AK473)=0),"",IF(COUNTIF(B473:AK473,"3E")&gt;0,"3E",IF(DRAFT!$A475="R",SUMPRODUCT(--(RGP&gt;=2),RCP),SUMPRODUCT(--(IMDGP&gt;0),--(IMGP=0),IMCP)+DRAFT!$DC475)))</f>
        <v/>
      </c>
      <c r="AN473" s="67" t="str">
        <f>IF(AL473="3E","3E",IF(COUNT($A473)=0,"",IF(COUNT(AI473)=0,"--",ROUND(((CEILING(DRAFT!$CV475*38,0.25)+CEILING(DRAFT!$CX475*38,0.25)+CEILING(DRAFT!$CZ475*42,0.25)+CEILING($AL473*42,0.25))/160),2))))</f>
        <v/>
      </c>
      <c r="AO473" s="2" t="str">
        <f>IF(AN473="3E","3E",IF(COUNT($A473)=0,"",IF(COUNT(AN473)=0,"I",LOOKUP(AN473,{0,2,2.25,2.5,2.75,3,3.25,3.5,3.75,4},{"F","D","C","C+","B-","B","B+","A-","A","A+"}))))</f>
        <v/>
      </c>
      <c r="AP473" s="2" t="str">
        <f>IF(AN473="3E","3E",IF(OR(COUNT(A473)=0,COUNT(AN473)=0),"",DRAFT!CW475+DRAFT!CY475+DRAFT!DA475+N(TABULATION!AM473)))</f>
        <v/>
      </c>
      <c r="AQ473" s="2" t="str">
        <f>IF(OR(COUNT($A473)=0,COUNT(B473:AK473)=0),"",IF(COUNTIF(B473:AM473,"3E")&gt;0,"3E",IF(AND(DRAFT!$A475="IM",OR($AL473&gt;DRAFT!$DB475,$AM473&gt;DRAFT!$DC475)),"IMPROVED",IF(AND(DRAFT!$A475="IM",$AL473&lt;=DRAFT!$DB475,$AM473&lt;=DRAFT!$DC475),"NOT IMPROVED",IF(AND(DRAFT!CU475="S",AH473&gt;=2,AK473&gt;=2,AN473&gt;=2.5,AP473&gt;=144),"PASS","FAIL")))))</f>
        <v/>
      </c>
      <c r="AR473" s="2" t="str">
        <f t="shared" si="14"/>
        <v/>
      </c>
      <c r="AS473" s="2" t="str">
        <f t="shared" si="15"/>
        <v/>
      </c>
    </row>
    <row r="474" spans="1:45" ht="18.95" customHeight="1" x14ac:dyDescent="0.25">
      <c r="A474" s="3" t="str">
        <f>IF(DRAFT!$B476="","",DRAFT!$B476)</f>
        <v/>
      </c>
      <c r="B474" s="2" t="str">
        <f>IF(COUNT($A474)=0,"",IF($A474&lt;&gt;DRAFT!$B476,"ERR",IF(DRAFT!I476="3E","3E",IF(COUNT(DRAFT!E476,DRAFT!I476)&gt;0,DRAFT!J476,""))))</f>
        <v/>
      </c>
      <c r="C474" s="2" t="str">
        <f>IF(COUNT($A474)=0,"",IF(B474="3E","3E",IF(B474="","I",LOOKUP(B474/D$2,{0,0.4,0.45,0.5,0.55,0.6,0.65,0.7,0.75,0.8,1},{"F","D","C","C+","B-","B","B+","A-","A","A+"}))))</f>
        <v/>
      </c>
      <c r="D474" s="1" t="str">
        <f>IF(COUNT($A474)=0,"",IF(B474="","--",IF(B474="3E","3E",LOOKUP(B474/D$2,{0,0.4,0.45,0.5,0.55,0.6,0.65,0.7,0.75,0.8,1},{0,2,2.25,2.5,2.75,3,3.25,3.5,3.75,4}))))</f>
        <v/>
      </c>
      <c r="E474" s="2" t="str">
        <f>IF(COUNT($A474)=0,"",IF($A474&lt;&gt;DRAFT!$B476,"ERR",IF(DRAFT!R476="3E","3E",IF(COUNT(DRAFT!N476,DRAFT!R476)&gt;0,DRAFT!S476,""))))</f>
        <v/>
      </c>
      <c r="F474" s="2" t="str">
        <f>IF(COUNT($A474)=0,"",IF(E474="3E","3E",IF(E474="","I",LOOKUP(E474/G$2,{0,0.4,0.45,0.5,0.55,0.6,0.65,0.7,0.75,0.8,1},{"F","D","C","C+","B-","B","B+","A-","A","A+"}))))</f>
        <v/>
      </c>
      <c r="G474" s="1" t="str">
        <f>IF(COUNT($A474)=0,"",IF(E474="","--",IF(E474="3E","3E",LOOKUP(E474/G$2,{0,0.4,0.45,0.5,0.55,0.6,0.65,0.7,0.75,0.8,1},{0,2,2.25,2.5,2.75,3,3.25,3.5,3.75,4}))))</f>
        <v/>
      </c>
      <c r="H474" s="2" t="str">
        <f>IF(COUNT($A474)=0,"",IF($A474&lt;&gt;DRAFT!$B476,"ERR",IF(DRAFT!AA476="3E","3E",IF(COUNT(DRAFT!W476,DRAFT!AA476)&gt;0,DRAFT!AB476,""))))</f>
        <v/>
      </c>
      <c r="I474" s="2" t="str">
        <f>IF(COUNT($A474)=0,"",IF(H474="3E","3E",IF(H474="","I",LOOKUP(H474/J$2,{0,0.4,0.45,0.5,0.55,0.6,0.65,0.7,0.75,0.8,1},{"F","D","C","C+","B-","B","B+","A-","A","A+"}))))</f>
        <v/>
      </c>
      <c r="J474" s="1" t="str">
        <f>IF(COUNT($A474)=0,"",IF(H474="","--",IF(H474="3E","3E",LOOKUP(H474/J$2,{0,0.4,0.45,0.5,0.55,0.6,0.65,0.7,0.75,0.8,1},{0,2,2.25,2.5,2.75,3,3.25,3.5,3.75,4}))))</f>
        <v/>
      </c>
      <c r="K474" s="2" t="str">
        <f>IF(COUNT($A474)=0,"",IF($A474&lt;&gt;DRAFT!$B476,"ERR",IF(DRAFT!AJ476="3E","3E",IF(COUNT(DRAFT!AF476,DRAFT!AJ476)&gt;0,DRAFT!AK476,""))))</f>
        <v/>
      </c>
      <c r="L474" s="2" t="str">
        <f>IF(COUNT($A474)=0,"",IF(K474="3E","3E",IF(K474="","I",LOOKUP(K474/M$2,{0,0.4,0.45,0.5,0.55,0.6,0.65,0.7,0.75,0.8,1},{"F","D","C","C+","B-","B","B+","A-","A","A+"}))))</f>
        <v/>
      </c>
      <c r="M474" s="1" t="str">
        <f>IF(COUNT($A474)=0,"",IF(K474="","--",IF(K474="3E","3E",LOOKUP(K474/M$2,{0,0.4,0.45,0.5,0.55,0.6,0.65,0.7,0.75,0.8,1},{0,2,2.25,2.5,2.75,3,3.25,3.5,3.75,4}))))</f>
        <v/>
      </c>
      <c r="N474" s="2" t="str">
        <f>IF(COUNT($A474)=0,"",IF($A474&lt;&gt;DRAFT!$B476,"ERR",IF(DRAFT!AS476="3E","3E",IF(COUNT(DRAFT!AO476,DRAFT!AS476)&gt;0,DRAFT!AT476,""))))</f>
        <v/>
      </c>
      <c r="O474" s="2" t="str">
        <f>IF(COUNT($A474)=0,"",IF(N474="3E","3E",IF(N474="","I",LOOKUP(N474/P$2,{0,0.4,0.45,0.5,0.55,0.6,0.65,0.7,0.75,0.8,1},{"F","D","C","C+","B-","B","B+","A-","A","A+"}))))</f>
        <v/>
      </c>
      <c r="P474" s="1" t="str">
        <f>IF(COUNT($A474)=0,"",IF(N474="","--",IF(N474="3E","3E",LOOKUP(N474/P$2,{0,0.4,0.45,0.5,0.55,0.6,0.65,0.7,0.75,0.8,1},{0,2,2.25,2.5,2.75,3,3.25,3.5,3.75,4}))))</f>
        <v/>
      </c>
      <c r="Q474" s="2" t="str">
        <f>IF(COUNT($A474)=0,"",IF($A474&lt;&gt;DRAFT!$B476,"ERR",IF(DRAFT!BB476="3E","3E",IF(COUNT(DRAFT!AX476,DRAFT!BB476)&gt;0,DRAFT!BC476,""))))</f>
        <v/>
      </c>
      <c r="R474" s="2" t="str">
        <f>IF(COUNT($A474)=0,"",IF(Q474="3E","3E",IF(Q474="","I",LOOKUP(Q474/S$2,{0,0.4,0.45,0.5,0.55,0.6,0.65,0.7,0.75,0.8,1},{"F","D","C","C+","B-","B","B+","A-","A","A+"}))))</f>
        <v/>
      </c>
      <c r="S474" s="1" t="str">
        <f>IF(COUNT($A474)=0,"",IF(Q474="","--",IF(Q474="3E","3E",LOOKUP(Q474/S$2,{0,0.4,0.45,0.5,0.55,0.6,0.65,0.7,0.75,0.8,1},{0,2,2.25,2.5,2.75,3,3.25,3.5,3.75,4}))))</f>
        <v/>
      </c>
      <c r="T474" s="2" t="str">
        <f>IF(COUNT($A474)=0,"",IF($A474&lt;&gt;DRAFT!$B476,"ERR",IF(DRAFT!BK476="3E","3E",IF(COUNT(DRAFT!BG476,DRAFT!BK476)&gt;0,DRAFT!BL476,""))))</f>
        <v/>
      </c>
      <c r="U474" s="2" t="str">
        <f>IF(COUNT($A474)=0,"",IF(T474="3E","3E",IF(T474="","I",LOOKUP(T474/V$2,{0,0.4,0.45,0.5,0.55,0.6,0.65,0.7,0.75,0.8,1},{"F","D","C","C+","B-","B","B+","A-","A","A+"}))))</f>
        <v/>
      </c>
      <c r="V474" s="1" t="str">
        <f>IF(COUNT($A474)=0,"",IF(T474="","--",IF(T474="3E","3E",LOOKUP(T474/V$2,{0,0.4,0.45,0.5,0.55,0.6,0.65,0.7,0.75,0.8,1},{0,2,2.25,2.5,2.75,3,3.25,3.5,3.75,4}))))</f>
        <v/>
      </c>
      <c r="W474" s="2" t="str">
        <f>IF(COUNT($A474)=0,"",IF($A474&lt;&gt;DRAFT!$B476,"ERR",IF(DRAFT!BT476="3E","3E",IF(COUNT(DRAFT!BP476,DRAFT!BT476)&gt;0,DRAFT!BU476,""))))</f>
        <v/>
      </c>
      <c r="X474" s="2" t="str">
        <f>IF(COUNT($A474)=0,"",IF(W474="3E","3E",IF(W474="","I",LOOKUP(W474/Y$2,{0,0.4,0.45,0.5,0.55,0.6,0.65,0.7,0.75,0.8,1},{"F","D","C","C+","B-","B","B+","A-","A","A+"}))))</f>
        <v/>
      </c>
      <c r="Y474" s="1" t="str">
        <f>IF(COUNT($A474)=0,"",IF(W474="","--",IF(W474="3E","3E",LOOKUP(W474/Y$2,{0,0.4,0.45,0.5,0.55,0.6,0.65,0.7,0.75,0.8,1},{0,2,2.25,2.5,2.75,3,3.25,3.5,3.75,4}))))</f>
        <v/>
      </c>
      <c r="Z474" s="2" t="str">
        <f>IF(COUNT($A474)=0,"",IF($A474&lt;&gt;DRAFT!$B476,"ERR",IF(DRAFT!CC476="3E","3E",IF(COUNT(DRAFT!BY476,DRAFT!CC476)&gt;0,DRAFT!CD476,""))))</f>
        <v/>
      </c>
      <c r="AA474" s="2" t="str">
        <f>IF(COUNT($A474)=0,"",IF(Z474="3E","3E",IF(Z474="","I",LOOKUP(Z474/AB$2,{0,0.4,0.45,0.5,0.55,0.6,0.65,0.7,0.75,0.8,1},{"F","D","C","C+","B-","B","B+","A-","A","A+"}))))</f>
        <v/>
      </c>
      <c r="AB474" s="1" t="str">
        <f>IF(COUNT($A474)=0,"",IF(Z474="","--",IF(Z474="3E","3E",LOOKUP(Z474/AB$2,{0,0.4,0.45,0.5,0.55,0.6,0.65,0.7,0.75,0.8,1},{0,2,2.25,2.5,2.75,3,3.25,3.5,3.75,4}))))</f>
        <v/>
      </c>
      <c r="AC474" s="2" t="str">
        <f>IF(COUNT($A474)=0,"",IF($A474&lt;&gt;DRAFT!$B476,"ERR",IF(DRAFT!CF476&gt;0,DRAFT!CF476,"")))</f>
        <v/>
      </c>
      <c r="AD474" s="2" t="str">
        <f>IF(COUNT($A474)=0,"",IF(AC474="3E","3E",IF(AC474="","I",LOOKUP(AC474/AE$2,{0,0.4,0.45,0.5,0.55,0.6,0.65,0.7,0.75,0.8,1},{"F","D","C","C+","B-","B","B+","A-","A","A+"}))))</f>
        <v/>
      </c>
      <c r="AE474" s="1" t="str">
        <f>IF(COUNT($A474)=0,"",IF(AC474="","--",IF(AC474="3E","3E",LOOKUP(AC474/AE$2,{0,0.4,0.45,0.5,0.55,0.6,0.65,0.7,0.75,0.8,1},{0,2,2.25,2.5,2.75,3,3.25,3.5,3.75,4}))))</f>
        <v/>
      </c>
      <c r="AF474" s="2" t="str">
        <f>IF(COUNT($A474)=0,"",IF($A474&lt;&gt;DRAFT!$B476,"ERR",IF(DRAFT!CI476&gt;0,DRAFT!CK476,"")))</f>
        <v/>
      </c>
      <c r="AG474" s="2" t="str">
        <f>IF(COUNT($A474)=0,"",IF(AF474="3E","3E",IF(AF474="","I",LOOKUP(AF474/AH$2,{0,0.4,0.45,0.5,0.55,0.6,0.65,0.7,0.75,0.8,1},{"F","D","C","C+","B-","B","B+","A-","A","A+"}))))</f>
        <v/>
      </c>
      <c r="AH474" s="1" t="str">
        <f>IF(COUNT($A474)=0,"",IF(AF474="","--",IF(AF474="3E","3E",LOOKUP(AF474/AH$2,{0,0.4,0.45,0.5,0.55,0.6,0.65,0.7,0.75,0.8,1},{0,2,2.25,2.5,2.75,3,3.25,3.5,3.75,4}))))</f>
        <v/>
      </c>
      <c r="AI474" s="2" t="str">
        <f>IF($A474&lt;&gt;DRAFT!$B476,"ERR",IF(OR(COUNT($A474)=0,COUNT(DRAFT!CL476:CN476,DRAFT!CP476:CR476)=0),"",CEILING(SUM(DRAFT!CO476,DRAFT!CS476,DRAFT!CT476),1)))</f>
        <v/>
      </c>
      <c r="AJ474" s="2" t="str">
        <f>IF(COUNT($A474)=0,"",IF(AI474="3E","3E",IF(AI474="","I",LOOKUP(AI474/AK$2,{0,0.4,0.45,0.5,0.55,0.6,0.65,0.7,0.75,0.8,1},{"F","D","C","C+","B-","B","B+","A-","A","A+"}))))</f>
        <v/>
      </c>
      <c r="AK474" s="1" t="str">
        <f>IF(COUNT($A474)=0,"",IF(AI474="","--",IF(AI474="3E","3E",LOOKUP(AI474/AK$2,{0,0.4,0.45,0.5,0.55,0.6,0.65,0.7,0.75,0.8,1},{0,2,2.25,2.5,2.75,3,3.25,3.5,3.75,4}))))</f>
        <v/>
      </c>
      <c r="AL474" s="4" t="str">
        <f>IF(OR(COUNT($A474)=0,COUNT(B474:AK474)=0),"",IF(COUNTIF(B474:AK474,"3E")&gt;0,"3E",IF(DRAFT!$A476="R",TRUNC(SUMPRODUCT(RGP,RCP)/TCP,3),TRUNC((SUMPRODUCT(--(IMDGP&gt;0)*IMDGP,IMCP)+CEILING(DRAFT!$DB476*42,0.25))/TCP,3))))</f>
        <v/>
      </c>
      <c r="AM474" s="2" t="str">
        <f>IF(OR(COUNT($A474)=0,COUNT(B474:AK474)=0),"",IF(COUNTIF(B474:AK474,"3E")&gt;0,"3E",IF(DRAFT!$A476="R",SUMPRODUCT(--(RGP&gt;=2),RCP),SUMPRODUCT(--(IMDGP&gt;0),--(IMGP=0),IMCP)+DRAFT!$DC476)))</f>
        <v/>
      </c>
      <c r="AN474" s="67" t="str">
        <f>IF(AL474="3E","3E",IF(COUNT($A474)=0,"",IF(COUNT(AI474)=0,"--",ROUND(((CEILING(DRAFT!$CV476*38,0.25)+CEILING(DRAFT!$CX476*38,0.25)+CEILING(DRAFT!$CZ476*42,0.25)+CEILING($AL474*42,0.25))/160),2))))</f>
        <v/>
      </c>
      <c r="AO474" s="2" t="str">
        <f>IF(AN474="3E","3E",IF(COUNT($A474)=0,"",IF(COUNT(AN474)=0,"I",LOOKUP(AN474,{0,2,2.25,2.5,2.75,3,3.25,3.5,3.75,4},{"F","D","C","C+","B-","B","B+","A-","A","A+"}))))</f>
        <v/>
      </c>
      <c r="AP474" s="2" t="str">
        <f>IF(AN474="3E","3E",IF(OR(COUNT(A474)=0,COUNT(AN474)=0),"",DRAFT!CW476+DRAFT!CY476+DRAFT!DA476+N(TABULATION!AM474)))</f>
        <v/>
      </c>
      <c r="AQ474" s="2" t="str">
        <f>IF(OR(COUNT($A474)=0,COUNT(B474:AK474)=0),"",IF(COUNTIF(B474:AM474,"3E")&gt;0,"3E",IF(AND(DRAFT!$A476="IM",OR($AL474&gt;DRAFT!$DB476,$AM474&gt;DRAFT!$DC476)),"IMPROVED",IF(AND(DRAFT!$A476="IM",$AL474&lt;=DRAFT!$DB476,$AM474&lt;=DRAFT!$DC476),"NOT IMPROVED",IF(AND(DRAFT!CU476="S",AH474&gt;=2,AK474&gt;=2,AN474&gt;=2.5,AP474&gt;=144),"PASS","FAIL")))))</f>
        <v/>
      </c>
      <c r="AR474" s="2" t="str">
        <f t="shared" si="14"/>
        <v/>
      </c>
      <c r="AS474" s="2" t="str">
        <f t="shared" si="15"/>
        <v/>
      </c>
    </row>
    <row r="475" spans="1:45" ht="18.95" customHeight="1" x14ac:dyDescent="0.25">
      <c r="A475" s="3" t="str">
        <f>IF(DRAFT!$B477="","",DRAFT!$B477)</f>
        <v/>
      </c>
      <c r="B475" s="2" t="str">
        <f>IF(COUNT($A475)=0,"",IF($A475&lt;&gt;DRAFT!$B477,"ERR",IF(DRAFT!I477="3E","3E",IF(COUNT(DRAFT!E477,DRAFT!I477)&gt;0,DRAFT!J477,""))))</f>
        <v/>
      </c>
      <c r="C475" s="2" t="str">
        <f>IF(COUNT($A475)=0,"",IF(B475="3E","3E",IF(B475="","I",LOOKUP(B475/D$2,{0,0.4,0.45,0.5,0.55,0.6,0.65,0.7,0.75,0.8,1},{"F","D","C","C+","B-","B","B+","A-","A","A+"}))))</f>
        <v/>
      </c>
      <c r="D475" s="1" t="str">
        <f>IF(COUNT($A475)=0,"",IF(B475="","--",IF(B475="3E","3E",LOOKUP(B475/D$2,{0,0.4,0.45,0.5,0.55,0.6,0.65,0.7,0.75,0.8,1},{0,2,2.25,2.5,2.75,3,3.25,3.5,3.75,4}))))</f>
        <v/>
      </c>
      <c r="E475" s="2" t="str">
        <f>IF(COUNT($A475)=0,"",IF($A475&lt;&gt;DRAFT!$B477,"ERR",IF(DRAFT!R477="3E","3E",IF(COUNT(DRAFT!N477,DRAFT!R477)&gt;0,DRAFT!S477,""))))</f>
        <v/>
      </c>
      <c r="F475" s="2" t="str">
        <f>IF(COUNT($A475)=0,"",IF(E475="3E","3E",IF(E475="","I",LOOKUP(E475/G$2,{0,0.4,0.45,0.5,0.55,0.6,0.65,0.7,0.75,0.8,1},{"F","D","C","C+","B-","B","B+","A-","A","A+"}))))</f>
        <v/>
      </c>
      <c r="G475" s="1" t="str">
        <f>IF(COUNT($A475)=0,"",IF(E475="","--",IF(E475="3E","3E",LOOKUP(E475/G$2,{0,0.4,0.45,0.5,0.55,0.6,0.65,0.7,0.75,0.8,1},{0,2,2.25,2.5,2.75,3,3.25,3.5,3.75,4}))))</f>
        <v/>
      </c>
      <c r="H475" s="2" t="str">
        <f>IF(COUNT($A475)=0,"",IF($A475&lt;&gt;DRAFT!$B477,"ERR",IF(DRAFT!AA477="3E","3E",IF(COUNT(DRAFT!W477,DRAFT!AA477)&gt;0,DRAFT!AB477,""))))</f>
        <v/>
      </c>
      <c r="I475" s="2" t="str">
        <f>IF(COUNT($A475)=0,"",IF(H475="3E","3E",IF(H475="","I",LOOKUP(H475/J$2,{0,0.4,0.45,0.5,0.55,0.6,0.65,0.7,0.75,0.8,1},{"F","D","C","C+","B-","B","B+","A-","A","A+"}))))</f>
        <v/>
      </c>
      <c r="J475" s="1" t="str">
        <f>IF(COUNT($A475)=0,"",IF(H475="","--",IF(H475="3E","3E",LOOKUP(H475/J$2,{0,0.4,0.45,0.5,0.55,0.6,0.65,0.7,0.75,0.8,1},{0,2,2.25,2.5,2.75,3,3.25,3.5,3.75,4}))))</f>
        <v/>
      </c>
      <c r="K475" s="2" t="str">
        <f>IF(COUNT($A475)=0,"",IF($A475&lt;&gt;DRAFT!$B477,"ERR",IF(DRAFT!AJ477="3E","3E",IF(COUNT(DRAFT!AF477,DRAFT!AJ477)&gt;0,DRAFT!AK477,""))))</f>
        <v/>
      </c>
      <c r="L475" s="2" t="str">
        <f>IF(COUNT($A475)=0,"",IF(K475="3E","3E",IF(K475="","I",LOOKUP(K475/M$2,{0,0.4,0.45,0.5,0.55,0.6,0.65,0.7,0.75,0.8,1},{"F","D","C","C+","B-","B","B+","A-","A","A+"}))))</f>
        <v/>
      </c>
      <c r="M475" s="1" t="str">
        <f>IF(COUNT($A475)=0,"",IF(K475="","--",IF(K475="3E","3E",LOOKUP(K475/M$2,{0,0.4,0.45,0.5,0.55,0.6,0.65,0.7,0.75,0.8,1},{0,2,2.25,2.5,2.75,3,3.25,3.5,3.75,4}))))</f>
        <v/>
      </c>
      <c r="N475" s="2" t="str">
        <f>IF(COUNT($A475)=0,"",IF($A475&lt;&gt;DRAFT!$B477,"ERR",IF(DRAFT!AS477="3E","3E",IF(COUNT(DRAFT!AO477,DRAFT!AS477)&gt;0,DRAFT!AT477,""))))</f>
        <v/>
      </c>
      <c r="O475" s="2" t="str">
        <f>IF(COUNT($A475)=0,"",IF(N475="3E","3E",IF(N475="","I",LOOKUP(N475/P$2,{0,0.4,0.45,0.5,0.55,0.6,0.65,0.7,0.75,0.8,1},{"F","D","C","C+","B-","B","B+","A-","A","A+"}))))</f>
        <v/>
      </c>
      <c r="P475" s="1" t="str">
        <f>IF(COUNT($A475)=0,"",IF(N475="","--",IF(N475="3E","3E",LOOKUP(N475/P$2,{0,0.4,0.45,0.5,0.55,0.6,0.65,0.7,0.75,0.8,1},{0,2,2.25,2.5,2.75,3,3.25,3.5,3.75,4}))))</f>
        <v/>
      </c>
      <c r="Q475" s="2" t="str">
        <f>IF(COUNT($A475)=0,"",IF($A475&lt;&gt;DRAFT!$B477,"ERR",IF(DRAFT!BB477="3E","3E",IF(COUNT(DRAFT!AX477,DRAFT!BB477)&gt;0,DRAFT!BC477,""))))</f>
        <v/>
      </c>
      <c r="R475" s="2" t="str">
        <f>IF(COUNT($A475)=0,"",IF(Q475="3E","3E",IF(Q475="","I",LOOKUP(Q475/S$2,{0,0.4,0.45,0.5,0.55,0.6,0.65,0.7,0.75,0.8,1},{"F","D","C","C+","B-","B","B+","A-","A","A+"}))))</f>
        <v/>
      </c>
      <c r="S475" s="1" t="str">
        <f>IF(COUNT($A475)=0,"",IF(Q475="","--",IF(Q475="3E","3E",LOOKUP(Q475/S$2,{0,0.4,0.45,0.5,0.55,0.6,0.65,0.7,0.75,0.8,1},{0,2,2.25,2.5,2.75,3,3.25,3.5,3.75,4}))))</f>
        <v/>
      </c>
      <c r="T475" s="2" t="str">
        <f>IF(COUNT($A475)=0,"",IF($A475&lt;&gt;DRAFT!$B477,"ERR",IF(DRAFT!BK477="3E","3E",IF(COUNT(DRAFT!BG477,DRAFT!BK477)&gt;0,DRAFT!BL477,""))))</f>
        <v/>
      </c>
      <c r="U475" s="2" t="str">
        <f>IF(COUNT($A475)=0,"",IF(T475="3E","3E",IF(T475="","I",LOOKUP(T475/V$2,{0,0.4,0.45,0.5,0.55,0.6,0.65,0.7,0.75,0.8,1},{"F","D","C","C+","B-","B","B+","A-","A","A+"}))))</f>
        <v/>
      </c>
      <c r="V475" s="1" t="str">
        <f>IF(COUNT($A475)=0,"",IF(T475="","--",IF(T475="3E","3E",LOOKUP(T475/V$2,{0,0.4,0.45,0.5,0.55,0.6,0.65,0.7,0.75,0.8,1},{0,2,2.25,2.5,2.75,3,3.25,3.5,3.75,4}))))</f>
        <v/>
      </c>
      <c r="W475" s="2" t="str">
        <f>IF(COUNT($A475)=0,"",IF($A475&lt;&gt;DRAFT!$B477,"ERR",IF(DRAFT!BT477="3E","3E",IF(COUNT(DRAFT!BP477,DRAFT!BT477)&gt;0,DRAFT!BU477,""))))</f>
        <v/>
      </c>
      <c r="X475" s="2" t="str">
        <f>IF(COUNT($A475)=0,"",IF(W475="3E","3E",IF(W475="","I",LOOKUP(W475/Y$2,{0,0.4,0.45,0.5,0.55,0.6,0.65,0.7,0.75,0.8,1},{"F","D","C","C+","B-","B","B+","A-","A","A+"}))))</f>
        <v/>
      </c>
      <c r="Y475" s="1" t="str">
        <f>IF(COUNT($A475)=0,"",IF(W475="","--",IF(W475="3E","3E",LOOKUP(W475/Y$2,{0,0.4,0.45,0.5,0.55,0.6,0.65,0.7,0.75,0.8,1},{0,2,2.25,2.5,2.75,3,3.25,3.5,3.75,4}))))</f>
        <v/>
      </c>
      <c r="Z475" s="2" t="str">
        <f>IF(COUNT($A475)=0,"",IF($A475&lt;&gt;DRAFT!$B477,"ERR",IF(DRAFT!CC477="3E","3E",IF(COUNT(DRAFT!BY477,DRAFT!CC477)&gt;0,DRAFT!CD477,""))))</f>
        <v/>
      </c>
      <c r="AA475" s="2" t="str">
        <f>IF(COUNT($A475)=0,"",IF(Z475="3E","3E",IF(Z475="","I",LOOKUP(Z475/AB$2,{0,0.4,0.45,0.5,0.55,0.6,0.65,0.7,0.75,0.8,1},{"F","D","C","C+","B-","B","B+","A-","A","A+"}))))</f>
        <v/>
      </c>
      <c r="AB475" s="1" t="str">
        <f>IF(COUNT($A475)=0,"",IF(Z475="","--",IF(Z475="3E","3E",LOOKUP(Z475/AB$2,{0,0.4,0.45,0.5,0.55,0.6,0.65,0.7,0.75,0.8,1},{0,2,2.25,2.5,2.75,3,3.25,3.5,3.75,4}))))</f>
        <v/>
      </c>
      <c r="AC475" s="2" t="str">
        <f>IF(COUNT($A475)=0,"",IF($A475&lt;&gt;DRAFT!$B477,"ERR",IF(DRAFT!CF477&gt;0,DRAFT!CF477,"")))</f>
        <v/>
      </c>
      <c r="AD475" s="2" t="str">
        <f>IF(COUNT($A475)=0,"",IF(AC475="3E","3E",IF(AC475="","I",LOOKUP(AC475/AE$2,{0,0.4,0.45,0.5,0.55,0.6,0.65,0.7,0.75,0.8,1},{"F","D","C","C+","B-","B","B+","A-","A","A+"}))))</f>
        <v/>
      </c>
      <c r="AE475" s="1" t="str">
        <f>IF(COUNT($A475)=0,"",IF(AC475="","--",IF(AC475="3E","3E",LOOKUP(AC475/AE$2,{0,0.4,0.45,0.5,0.55,0.6,0.65,0.7,0.75,0.8,1},{0,2,2.25,2.5,2.75,3,3.25,3.5,3.75,4}))))</f>
        <v/>
      </c>
      <c r="AF475" s="2" t="str">
        <f>IF(COUNT($A475)=0,"",IF($A475&lt;&gt;DRAFT!$B477,"ERR",IF(DRAFT!CI477&gt;0,DRAFT!CK477,"")))</f>
        <v/>
      </c>
      <c r="AG475" s="2" t="str">
        <f>IF(COUNT($A475)=0,"",IF(AF475="3E","3E",IF(AF475="","I",LOOKUP(AF475/AH$2,{0,0.4,0.45,0.5,0.55,0.6,0.65,0.7,0.75,0.8,1},{"F","D","C","C+","B-","B","B+","A-","A","A+"}))))</f>
        <v/>
      </c>
      <c r="AH475" s="1" t="str">
        <f>IF(COUNT($A475)=0,"",IF(AF475="","--",IF(AF475="3E","3E",LOOKUP(AF475/AH$2,{0,0.4,0.45,0.5,0.55,0.6,0.65,0.7,0.75,0.8,1},{0,2,2.25,2.5,2.75,3,3.25,3.5,3.75,4}))))</f>
        <v/>
      </c>
      <c r="AI475" s="2" t="str">
        <f>IF($A475&lt;&gt;DRAFT!$B477,"ERR",IF(OR(COUNT($A475)=0,COUNT(DRAFT!CL477:CN477,DRAFT!CP477:CR477)=0),"",CEILING(SUM(DRAFT!CO477,DRAFT!CS477,DRAFT!CT477),1)))</f>
        <v/>
      </c>
      <c r="AJ475" s="2" t="str">
        <f>IF(COUNT($A475)=0,"",IF(AI475="3E","3E",IF(AI475="","I",LOOKUP(AI475/AK$2,{0,0.4,0.45,0.5,0.55,0.6,0.65,0.7,0.75,0.8,1},{"F","D","C","C+","B-","B","B+","A-","A","A+"}))))</f>
        <v/>
      </c>
      <c r="AK475" s="1" t="str">
        <f>IF(COUNT($A475)=0,"",IF(AI475="","--",IF(AI475="3E","3E",LOOKUP(AI475/AK$2,{0,0.4,0.45,0.5,0.55,0.6,0.65,0.7,0.75,0.8,1},{0,2,2.25,2.5,2.75,3,3.25,3.5,3.75,4}))))</f>
        <v/>
      </c>
      <c r="AL475" s="4" t="str">
        <f>IF(OR(COUNT($A475)=0,COUNT(B475:AK475)=0),"",IF(COUNTIF(B475:AK475,"3E")&gt;0,"3E",IF(DRAFT!$A477="R",TRUNC(SUMPRODUCT(RGP,RCP)/TCP,3),TRUNC((SUMPRODUCT(--(IMDGP&gt;0)*IMDGP,IMCP)+CEILING(DRAFT!$DB477*42,0.25))/TCP,3))))</f>
        <v/>
      </c>
      <c r="AM475" s="2" t="str">
        <f>IF(OR(COUNT($A475)=0,COUNT(B475:AK475)=0),"",IF(COUNTIF(B475:AK475,"3E")&gt;0,"3E",IF(DRAFT!$A477="R",SUMPRODUCT(--(RGP&gt;=2),RCP),SUMPRODUCT(--(IMDGP&gt;0),--(IMGP=0),IMCP)+DRAFT!$DC477)))</f>
        <v/>
      </c>
      <c r="AN475" s="67" t="str">
        <f>IF(AL475="3E","3E",IF(COUNT($A475)=0,"",IF(COUNT(AI475)=0,"--",ROUND(((CEILING(DRAFT!$CV477*38,0.25)+CEILING(DRAFT!$CX477*38,0.25)+CEILING(DRAFT!$CZ477*42,0.25)+CEILING($AL475*42,0.25))/160),2))))</f>
        <v/>
      </c>
      <c r="AO475" s="2" t="str">
        <f>IF(AN475="3E","3E",IF(COUNT($A475)=0,"",IF(COUNT(AN475)=0,"I",LOOKUP(AN475,{0,2,2.25,2.5,2.75,3,3.25,3.5,3.75,4},{"F","D","C","C+","B-","B","B+","A-","A","A+"}))))</f>
        <v/>
      </c>
      <c r="AP475" s="2" t="str">
        <f>IF(AN475="3E","3E",IF(OR(COUNT(A475)=0,COUNT(AN475)=0),"",DRAFT!CW477+DRAFT!CY477+DRAFT!DA477+N(TABULATION!AM475)))</f>
        <v/>
      </c>
      <c r="AQ475" s="2" t="str">
        <f>IF(OR(COUNT($A475)=0,COUNT(B475:AK475)=0),"",IF(COUNTIF(B475:AM475,"3E")&gt;0,"3E",IF(AND(DRAFT!$A477="IM",OR($AL475&gt;DRAFT!$DB477,$AM475&gt;DRAFT!$DC477)),"IMPROVED",IF(AND(DRAFT!$A477="IM",$AL475&lt;=DRAFT!$DB477,$AM475&lt;=DRAFT!$DC477),"NOT IMPROVED",IF(AND(DRAFT!CU477="S",AH475&gt;=2,AK475&gt;=2,AN475&gt;=2.5,AP475&gt;=144),"PASS","FAIL")))))</f>
        <v/>
      </c>
      <c r="AR475" s="2" t="str">
        <f t="shared" si="14"/>
        <v/>
      </c>
      <c r="AS475" s="2" t="str">
        <f t="shared" si="15"/>
        <v/>
      </c>
    </row>
    <row r="476" spans="1:45" ht="18.95" customHeight="1" x14ac:dyDescent="0.25">
      <c r="A476" s="3" t="str">
        <f>IF(DRAFT!$B478="","",DRAFT!$B478)</f>
        <v/>
      </c>
      <c r="B476" s="2" t="str">
        <f>IF(COUNT($A476)=0,"",IF($A476&lt;&gt;DRAFT!$B478,"ERR",IF(DRAFT!I478="3E","3E",IF(COUNT(DRAFT!E478,DRAFT!I478)&gt;0,DRAFT!J478,""))))</f>
        <v/>
      </c>
      <c r="C476" s="2" t="str">
        <f>IF(COUNT($A476)=0,"",IF(B476="3E","3E",IF(B476="","I",LOOKUP(B476/D$2,{0,0.4,0.45,0.5,0.55,0.6,0.65,0.7,0.75,0.8,1},{"F","D","C","C+","B-","B","B+","A-","A","A+"}))))</f>
        <v/>
      </c>
      <c r="D476" s="1" t="str">
        <f>IF(COUNT($A476)=0,"",IF(B476="","--",IF(B476="3E","3E",LOOKUP(B476/D$2,{0,0.4,0.45,0.5,0.55,0.6,0.65,0.7,0.75,0.8,1},{0,2,2.25,2.5,2.75,3,3.25,3.5,3.75,4}))))</f>
        <v/>
      </c>
      <c r="E476" s="2" t="str">
        <f>IF(COUNT($A476)=0,"",IF($A476&lt;&gt;DRAFT!$B478,"ERR",IF(DRAFT!R478="3E","3E",IF(COUNT(DRAFT!N478,DRAFT!R478)&gt;0,DRAFT!S478,""))))</f>
        <v/>
      </c>
      <c r="F476" s="2" t="str">
        <f>IF(COUNT($A476)=0,"",IF(E476="3E","3E",IF(E476="","I",LOOKUP(E476/G$2,{0,0.4,0.45,0.5,0.55,0.6,0.65,0.7,0.75,0.8,1},{"F","D","C","C+","B-","B","B+","A-","A","A+"}))))</f>
        <v/>
      </c>
      <c r="G476" s="1" t="str">
        <f>IF(COUNT($A476)=0,"",IF(E476="","--",IF(E476="3E","3E",LOOKUP(E476/G$2,{0,0.4,0.45,0.5,0.55,0.6,0.65,0.7,0.75,0.8,1},{0,2,2.25,2.5,2.75,3,3.25,3.5,3.75,4}))))</f>
        <v/>
      </c>
      <c r="H476" s="2" t="str">
        <f>IF(COUNT($A476)=0,"",IF($A476&lt;&gt;DRAFT!$B478,"ERR",IF(DRAFT!AA478="3E","3E",IF(COUNT(DRAFT!W478,DRAFT!AA478)&gt;0,DRAFT!AB478,""))))</f>
        <v/>
      </c>
      <c r="I476" s="2" t="str">
        <f>IF(COUNT($A476)=0,"",IF(H476="3E","3E",IF(H476="","I",LOOKUP(H476/J$2,{0,0.4,0.45,0.5,0.55,0.6,0.65,0.7,0.75,0.8,1},{"F","D","C","C+","B-","B","B+","A-","A","A+"}))))</f>
        <v/>
      </c>
      <c r="J476" s="1" t="str">
        <f>IF(COUNT($A476)=0,"",IF(H476="","--",IF(H476="3E","3E",LOOKUP(H476/J$2,{0,0.4,0.45,0.5,0.55,0.6,0.65,0.7,0.75,0.8,1},{0,2,2.25,2.5,2.75,3,3.25,3.5,3.75,4}))))</f>
        <v/>
      </c>
      <c r="K476" s="2" t="str">
        <f>IF(COUNT($A476)=0,"",IF($A476&lt;&gt;DRAFT!$B478,"ERR",IF(DRAFT!AJ478="3E","3E",IF(COUNT(DRAFT!AF478,DRAFT!AJ478)&gt;0,DRAFT!AK478,""))))</f>
        <v/>
      </c>
      <c r="L476" s="2" t="str">
        <f>IF(COUNT($A476)=0,"",IF(K476="3E","3E",IF(K476="","I",LOOKUP(K476/M$2,{0,0.4,0.45,0.5,0.55,0.6,0.65,0.7,0.75,0.8,1},{"F","D","C","C+","B-","B","B+","A-","A","A+"}))))</f>
        <v/>
      </c>
      <c r="M476" s="1" t="str">
        <f>IF(COUNT($A476)=0,"",IF(K476="","--",IF(K476="3E","3E",LOOKUP(K476/M$2,{0,0.4,0.45,0.5,0.55,0.6,0.65,0.7,0.75,0.8,1},{0,2,2.25,2.5,2.75,3,3.25,3.5,3.75,4}))))</f>
        <v/>
      </c>
      <c r="N476" s="2" t="str">
        <f>IF(COUNT($A476)=0,"",IF($A476&lt;&gt;DRAFT!$B478,"ERR",IF(DRAFT!AS478="3E","3E",IF(COUNT(DRAFT!AO478,DRAFT!AS478)&gt;0,DRAFT!AT478,""))))</f>
        <v/>
      </c>
      <c r="O476" s="2" t="str">
        <f>IF(COUNT($A476)=0,"",IF(N476="3E","3E",IF(N476="","I",LOOKUP(N476/P$2,{0,0.4,0.45,0.5,0.55,0.6,0.65,0.7,0.75,0.8,1},{"F","D","C","C+","B-","B","B+","A-","A","A+"}))))</f>
        <v/>
      </c>
      <c r="P476" s="1" t="str">
        <f>IF(COUNT($A476)=0,"",IF(N476="","--",IF(N476="3E","3E",LOOKUP(N476/P$2,{0,0.4,0.45,0.5,0.55,0.6,0.65,0.7,0.75,0.8,1},{0,2,2.25,2.5,2.75,3,3.25,3.5,3.75,4}))))</f>
        <v/>
      </c>
      <c r="Q476" s="2" t="str">
        <f>IF(COUNT($A476)=0,"",IF($A476&lt;&gt;DRAFT!$B478,"ERR",IF(DRAFT!BB478="3E","3E",IF(COUNT(DRAFT!AX478,DRAFT!BB478)&gt;0,DRAFT!BC478,""))))</f>
        <v/>
      </c>
      <c r="R476" s="2" t="str">
        <f>IF(COUNT($A476)=0,"",IF(Q476="3E","3E",IF(Q476="","I",LOOKUP(Q476/S$2,{0,0.4,0.45,0.5,0.55,0.6,0.65,0.7,0.75,0.8,1},{"F","D","C","C+","B-","B","B+","A-","A","A+"}))))</f>
        <v/>
      </c>
      <c r="S476" s="1" t="str">
        <f>IF(COUNT($A476)=0,"",IF(Q476="","--",IF(Q476="3E","3E",LOOKUP(Q476/S$2,{0,0.4,0.45,0.5,0.55,0.6,0.65,0.7,0.75,0.8,1},{0,2,2.25,2.5,2.75,3,3.25,3.5,3.75,4}))))</f>
        <v/>
      </c>
      <c r="T476" s="2" t="str">
        <f>IF(COUNT($A476)=0,"",IF($A476&lt;&gt;DRAFT!$B478,"ERR",IF(DRAFT!BK478="3E","3E",IF(COUNT(DRAFT!BG478,DRAFT!BK478)&gt;0,DRAFT!BL478,""))))</f>
        <v/>
      </c>
      <c r="U476" s="2" t="str">
        <f>IF(COUNT($A476)=0,"",IF(T476="3E","3E",IF(T476="","I",LOOKUP(T476/V$2,{0,0.4,0.45,0.5,0.55,0.6,0.65,0.7,0.75,0.8,1},{"F","D","C","C+","B-","B","B+","A-","A","A+"}))))</f>
        <v/>
      </c>
      <c r="V476" s="1" t="str">
        <f>IF(COUNT($A476)=0,"",IF(T476="","--",IF(T476="3E","3E",LOOKUP(T476/V$2,{0,0.4,0.45,0.5,0.55,0.6,0.65,0.7,0.75,0.8,1},{0,2,2.25,2.5,2.75,3,3.25,3.5,3.75,4}))))</f>
        <v/>
      </c>
      <c r="W476" s="2" t="str">
        <f>IF(COUNT($A476)=0,"",IF($A476&lt;&gt;DRAFT!$B478,"ERR",IF(DRAFT!BT478="3E","3E",IF(COUNT(DRAFT!BP478,DRAFT!BT478)&gt;0,DRAFT!BU478,""))))</f>
        <v/>
      </c>
      <c r="X476" s="2" t="str">
        <f>IF(COUNT($A476)=0,"",IF(W476="3E","3E",IF(W476="","I",LOOKUP(W476/Y$2,{0,0.4,0.45,0.5,0.55,0.6,0.65,0.7,0.75,0.8,1},{"F","D","C","C+","B-","B","B+","A-","A","A+"}))))</f>
        <v/>
      </c>
      <c r="Y476" s="1" t="str">
        <f>IF(COUNT($A476)=0,"",IF(W476="","--",IF(W476="3E","3E",LOOKUP(W476/Y$2,{0,0.4,0.45,0.5,0.55,0.6,0.65,0.7,0.75,0.8,1},{0,2,2.25,2.5,2.75,3,3.25,3.5,3.75,4}))))</f>
        <v/>
      </c>
      <c r="Z476" s="2" t="str">
        <f>IF(COUNT($A476)=0,"",IF($A476&lt;&gt;DRAFT!$B478,"ERR",IF(DRAFT!CC478="3E","3E",IF(COUNT(DRAFT!BY478,DRAFT!CC478)&gt;0,DRAFT!CD478,""))))</f>
        <v/>
      </c>
      <c r="AA476" s="2" t="str">
        <f>IF(COUNT($A476)=0,"",IF(Z476="3E","3E",IF(Z476="","I",LOOKUP(Z476/AB$2,{0,0.4,0.45,0.5,0.55,0.6,0.65,0.7,0.75,0.8,1},{"F","D","C","C+","B-","B","B+","A-","A","A+"}))))</f>
        <v/>
      </c>
      <c r="AB476" s="1" t="str">
        <f>IF(COUNT($A476)=0,"",IF(Z476="","--",IF(Z476="3E","3E",LOOKUP(Z476/AB$2,{0,0.4,0.45,0.5,0.55,0.6,0.65,0.7,0.75,0.8,1},{0,2,2.25,2.5,2.75,3,3.25,3.5,3.75,4}))))</f>
        <v/>
      </c>
      <c r="AC476" s="2" t="str">
        <f>IF(COUNT($A476)=0,"",IF($A476&lt;&gt;DRAFT!$B478,"ERR",IF(DRAFT!CF478&gt;0,DRAFT!CF478,"")))</f>
        <v/>
      </c>
      <c r="AD476" s="2" t="str">
        <f>IF(COUNT($A476)=0,"",IF(AC476="3E","3E",IF(AC476="","I",LOOKUP(AC476/AE$2,{0,0.4,0.45,0.5,0.55,0.6,0.65,0.7,0.75,0.8,1},{"F","D","C","C+","B-","B","B+","A-","A","A+"}))))</f>
        <v/>
      </c>
      <c r="AE476" s="1" t="str">
        <f>IF(COUNT($A476)=0,"",IF(AC476="","--",IF(AC476="3E","3E",LOOKUP(AC476/AE$2,{0,0.4,0.45,0.5,0.55,0.6,0.65,0.7,0.75,0.8,1},{0,2,2.25,2.5,2.75,3,3.25,3.5,3.75,4}))))</f>
        <v/>
      </c>
      <c r="AF476" s="2" t="str">
        <f>IF(COUNT($A476)=0,"",IF($A476&lt;&gt;DRAFT!$B478,"ERR",IF(DRAFT!CI478&gt;0,DRAFT!CK478,"")))</f>
        <v/>
      </c>
      <c r="AG476" s="2" t="str">
        <f>IF(COUNT($A476)=0,"",IF(AF476="3E","3E",IF(AF476="","I",LOOKUP(AF476/AH$2,{0,0.4,0.45,0.5,0.55,0.6,0.65,0.7,0.75,0.8,1},{"F","D","C","C+","B-","B","B+","A-","A","A+"}))))</f>
        <v/>
      </c>
      <c r="AH476" s="1" t="str">
        <f>IF(COUNT($A476)=0,"",IF(AF476="","--",IF(AF476="3E","3E",LOOKUP(AF476/AH$2,{0,0.4,0.45,0.5,0.55,0.6,0.65,0.7,0.75,0.8,1},{0,2,2.25,2.5,2.75,3,3.25,3.5,3.75,4}))))</f>
        <v/>
      </c>
      <c r="AI476" s="2" t="str">
        <f>IF($A476&lt;&gt;DRAFT!$B478,"ERR",IF(OR(COUNT($A476)=0,COUNT(DRAFT!CL478:CN478,DRAFT!CP478:CR478)=0),"",CEILING(SUM(DRAFT!CO478,DRAFT!CS478,DRAFT!CT478),1)))</f>
        <v/>
      </c>
      <c r="AJ476" s="2" t="str">
        <f>IF(COUNT($A476)=0,"",IF(AI476="3E","3E",IF(AI476="","I",LOOKUP(AI476/AK$2,{0,0.4,0.45,0.5,0.55,0.6,0.65,0.7,0.75,0.8,1},{"F","D","C","C+","B-","B","B+","A-","A","A+"}))))</f>
        <v/>
      </c>
      <c r="AK476" s="1" t="str">
        <f>IF(COUNT($A476)=0,"",IF(AI476="","--",IF(AI476="3E","3E",LOOKUP(AI476/AK$2,{0,0.4,0.45,0.5,0.55,0.6,0.65,0.7,0.75,0.8,1},{0,2,2.25,2.5,2.75,3,3.25,3.5,3.75,4}))))</f>
        <v/>
      </c>
      <c r="AL476" s="4" t="str">
        <f>IF(OR(COUNT($A476)=0,COUNT(B476:AK476)=0),"",IF(COUNTIF(B476:AK476,"3E")&gt;0,"3E",IF(DRAFT!$A478="R",TRUNC(SUMPRODUCT(RGP,RCP)/TCP,3),TRUNC((SUMPRODUCT(--(IMDGP&gt;0)*IMDGP,IMCP)+CEILING(DRAFT!$DB478*42,0.25))/TCP,3))))</f>
        <v/>
      </c>
      <c r="AM476" s="2" t="str">
        <f>IF(OR(COUNT($A476)=0,COUNT(B476:AK476)=0),"",IF(COUNTIF(B476:AK476,"3E")&gt;0,"3E",IF(DRAFT!$A478="R",SUMPRODUCT(--(RGP&gt;=2),RCP),SUMPRODUCT(--(IMDGP&gt;0),--(IMGP=0),IMCP)+DRAFT!$DC478)))</f>
        <v/>
      </c>
      <c r="AN476" s="67" t="str">
        <f>IF(AL476="3E","3E",IF(COUNT($A476)=0,"",IF(COUNT(AI476)=0,"--",ROUND(((CEILING(DRAFT!$CV478*38,0.25)+CEILING(DRAFT!$CX478*38,0.25)+CEILING(DRAFT!$CZ478*42,0.25)+CEILING($AL476*42,0.25))/160),2))))</f>
        <v/>
      </c>
      <c r="AO476" s="2" t="str">
        <f>IF(AN476="3E","3E",IF(COUNT($A476)=0,"",IF(COUNT(AN476)=0,"I",LOOKUP(AN476,{0,2,2.25,2.5,2.75,3,3.25,3.5,3.75,4},{"F","D","C","C+","B-","B","B+","A-","A","A+"}))))</f>
        <v/>
      </c>
      <c r="AP476" s="2" t="str">
        <f>IF(AN476="3E","3E",IF(OR(COUNT(A476)=0,COUNT(AN476)=0),"",DRAFT!CW478+DRAFT!CY478+DRAFT!DA478+N(TABULATION!AM476)))</f>
        <v/>
      </c>
      <c r="AQ476" s="2" t="str">
        <f>IF(OR(COUNT($A476)=0,COUNT(B476:AK476)=0),"",IF(COUNTIF(B476:AM476,"3E")&gt;0,"3E",IF(AND(DRAFT!$A478="IM",OR($AL476&gt;DRAFT!$DB478,$AM476&gt;DRAFT!$DC478)),"IMPROVED",IF(AND(DRAFT!$A478="IM",$AL476&lt;=DRAFT!$DB478,$AM476&lt;=DRAFT!$DC478),"NOT IMPROVED",IF(AND(DRAFT!CU478="S",AH476&gt;=2,AK476&gt;=2,AN476&gt;=2.5,AP476&gt;=144),"PASS","FAIL")))))</f>
        <v/>
      </c>
      <c r="AR476" s="2" t="str">
        <f t="shared" si="14"/>
        <v/>
      </c>
      <c r="AS476" s="2" t="str">
        <f t="shared" si="15"/>
        <v/>
      </c>
    </row>
    <row r="477" spans="1:45" ht="18.95" customHeight="1" x14ac:dyDescent="0.25">
      <c r="A477" s="3" t="str">
        <f>IF(DRAFT!$B479="","",DRAFT!$B479)</f>
        <v/>
      </c>
      <c r="B477" s="2" t="str">
        <f>IF(COUNT($A477)=0,"",IF($A477&lt;&gt;DRAFT!$B479,"ERR",IF(DRAFT!I479="3E","3E",IF(COUNT(DRAFT!E479,DRAFT!I479)&gt;0,DRAFT!J479,""))))</f>
        <v/>
      </c>
      <c r="C477" s="2" t="str">
        <f>IF(COUNT($A477)=0,"",IF(B477="3E","3E",IF(B477="","I",LOOKUP(B477/D$2,{0,0.4,0.45,0.5,0.55,0.6,0.65,0.7,0.75,0.8,1},{"F","D","C","C+","B-","B","B+","A-","A","A+"}))))</f>
        <v/>
      </c>
      <c r="D477" s="1" t="str">
        <f>IF(COUNT($A477)=0,"",IF(B477="","--",IF(B477="3E","3E",LOOKUP(B477/D$2,{0,0.4,0.45,0.5,0.55,0.6,0.65,0.7,0.75,0.8,1},{0,2,2.25,2.5,2.75,3,3.25,3.5,3.75,4}))))</f>
        <v/>
      </c>
      <c r="E477" s="2" t="str">
        <f>IF(COUNT($A477)=0,"",IF($A477&lt;&gt;DRAFT!$B479,"ERR",IF(DRAFT!R479="3E","3E",IF(COUNT(DRAFT!N479,DRAFT!R479)&gt;0,DRAFT!S479,""))))</f>
        <v/>
      </c>
      <c r="F477" s="2" t="str">
        <f>IF(COUNT($A477)=0,"",IF(E477="3E","3E",IF(E477="","I",LOOKUP(E477/G$2,{0,0.4,0.45,0.5,0.55,0.6,0.65,0.7,0.75,0.8,1},{"F","D","C","C+","B-","B","B+","A-","A","A+"}))))</f>
        <v/>
      </c>
      <c r="G477" s="1" t="str">
        <f>IF(COUNT($A477)=0,"",IF(E477="","--",IF(E477="3E","3E",LOOKUP(E477/G$2,{0,0.4,0.45,0.5,0.55,0.6,0.65,0.7,0.75,0.8,1},{0,2,2.25,2.5,2.75,3,3.25,3.5,3.75,4}))))</f>
        <v/>
      </c>
      <c r="H477" s="2" t="str">
        <f>IF(COUNT($A477)=0,"",IF($A477&lt;&gt;DRAFT!$B479,"ERR",IF(DRAFT!AA479="3E","3E",IF(COUNT(DRAFT!W479,DRAFT!AA479)&gt;0,DRAFT!AB479,""))))</f>
        <v/>
      </c>
      <c r="I477" s="2" t="str">
        <f>IF(COUNT($A477)=0,"",IF(H477="3E","3E",IF(H477="","I",LOOKUP(H477/J$2,{0,0.4,0.45,0.5,0.55,0.6,0.65,0.7,0.75,0.8,1},{"F","D","C","C+","B-","B","B+","A-","A","A+"}))))</f>
        <v/>
      </c>
      <c r="J477" s="1" t="str">
        <f>IF(COUNT($A477)=0,"",IF(H477="","--",IF(H477="3E","3E",LOOKUP(H477/J$2,{0,0.4,0.45,0.5,0.55,0.6,0.65,0.7,0.75,0.8,1},{0,2,2.25,2.5,2.75,3,3.25,3.5,3.75,4}))))</f>
        <v/>
      </c>
      <c r="K477" s="2" t="str">
        <f>IF(COUNT($A477)=0,"",IF($A477&lt;&gt;DRAFT!$B479,"ERR",IF(DRAFT!AJ479="3E","3E",IF(COUNT(DRAFT!AF479,DRAFT!AJ479)&gt;0,DRAFT!AK479,""))))</f>
        <v/>
      </c>
      <c r="L477" s="2" t="str">
        <f>IF(COUNT($A477)=0,"",IF(K477="3E","3E",IF(K477="","I",LOOKUP(K477/M$2,{0,0.4,0.45,0.5,0.55,0.6,0.65,0.7,0.75,0.8,1},{"F","D","C","C+","B-","B","B+","A-","A","A+"}))))</f>
        <v/>
      </c>
      <c r="M477" s="1" t="str">
        <f>IF(COUNT($A477)=0,"",IF(K477="","--",IF(K477="3E","3E",LOOKUP(K477/M$2,{0,0.4,0.45,0.5,0.55,0.6,0.65,0.7,0.75,0.8,1},{0,2,2.25,2.5,2.75,3,3.25,3.5,3.75,4}))))</f>
        <v/>
      </c>
      <c r="N477" s="2" t="str">
        <f>IF(COUNT($A477)=0,"",IF($A477&lt;&gt;DRAFT!$B479,"ERR",IF(DRAFT!AS479="3E","3E",IF(COUNT(DRAFT!AO479,DRAFT!AS479)&gt;0,DRAFT!AT479,""))))</f>
        <v/>
      </c>
      <c r="O477" s="2" t="str">
        <f>IF(COUNT($A477)=0,"",IF(N477="3E","3E",IF(N477="","I",LOOKUP(N477/P$2,{0,0.4,0.45,0.5,0.55,0.6,0.65,0.7,0.75,0.8,1},{"F","D","C","C+","B-","B","B+","A-","A","A+"}))))</f>
        <v/>
      </c>
      <c r="P477" s="1" t="str">
        <f>IF(COUNT($A477)=0,"",IF(N477="","--",IF(N477="3E","3E",LOOKUP(N477/P$2,{0,0.4,0.45,0.5,0.55,0.6,0.65,0.7,0.75,0.8,1},{0,2,2.25,2.5,2.75,3,3.25,3.5,3.75,4}))))</f>
        <v/>
      </c>
      <c r="Q477" s="2" t="str">
        <f>IF(COUNT($A477)=0,"",IF($A477&lt;&gt;DRAFT!$B479,"ERR",IF(DRAFT!BB479="3E","3E",IF(COUNT(DRAFT!AX479,DRAFT!BB479)&gt;0,DRAFT!BC479,""))))</f>
        <v/>
      </c>
      <c r="R477" s="2" t="str">
        <f>IF(COUNT($A477)=0,"",IF(Q477="3E","3E",IF(Q477="","I",LOOKUP(Q477/S$2,{0,0.4,0.45,0.5,0.55,0.6,0.65,0.7,0.75,0.8,1},{"F","D","C","C+","B-","B","B+","A-","A","A+"}))))</f>
        <v/>
      </c>
      <c r="S477" s="1" t="str">
        <f>IF(COUNT($A477)=0,"",IF(Q477="","--",IF(Q477="3E","3E",LOOKUP(Q477/S$2,{0,0.4,0.45,0.5,0.55,0.6,0.65,0.7,0.75,0.8,1},{0,2,2.25,2.5,2.75,3,3.25,3.5,3.75,4}))))</f>
        <v/>
      </c>
      <c r="T477" s="2" t="str">
        <f>IF(COUNT($A477)=0,"",IF($A477&lt;&gt;DRAFT!$B479,"ERR",IF(DRAFT!BK479="3E","3E",IF(COUNT(DRAFT!BG479,DRAFT!BK479)&gt;0,DRAFT!BL479,""))))</f>
        <v/>
      </c>
      <c r="U477" s="2" t="str">
        <f>IF(COUNT($A477)=0,"",IF(T477="3E","3E",IF(T477="","I",LOOKUP(T477/V$2,{0,0.4,0.45,0.5,0.55,0.6,0.65,0.7,0.75,0.8,1},{"F","D","C","C+","B-","B","B+","A-","A","A+"}))))</f>
        <v/>
      </c>
      <c r="V477" s="1" t="str">
        <f>IF(COUNT($A477)=0,"",IF(T477="","--",IF(T477="3E","3E",LOOKUP(T477/V$2,{0,0.4,0.45,0.5,0.55,0.6,0.65,0.7,0.75,0.8,1},{0,2,2.25,2.5,2.75,3,3.25,3.5,3.75,4}))))</f>
        <v/>
      </c>
      <c r="W477" s="2" t="str">
        <f>IF(COUNT($A477)=0,"",IF($A477&lt;&gt;DRAFT!$B479,"ERR",IF(DRAFT!BT479="3E","3E",IF(COUNT(DRAFT!BP479,DRAFT!BT479)&gt;0,DRAFT!BU479,""))))</f>
        <v/>
      </c>
      <c r="X477" s="2" t="str">
        <f>IF(COUNT($A477)=0,"",IF(W477="3E","3E",IF(W477="","I",LOOKUP(W477/Y$2,{0,0.4,0.45,0.5,0.55,0.6,0.65,0.7,0.75,0.8,1},{"F","D","C","C+","B-","B","B+","A-","A","A+"}))))</f>
        <v/>
      </c>
      <c r="Y477" s="1" t="str">
        <f>IF(COUNT($A477)=0,"",IF(W477="","--",IF(W477="3E","3E",LOOKUP(W477/Y$2,{0,0.4,0.45,0.5,0.55,0.6,0.65,0.7,0.75,0.8,1},{0,2,2.25,2.5,2.75,3,3.25,3.5,3.75,4}))))</f>
        <v/>
      </c>
      <c r="Z477" s="2" t="str">
        <f>IF(COUNT($A477)=0,"",IF($A477&lt;&gt;DRAFT!$B479,"ERR",IF(DRAFT!CC479="3E","3E",IF(COUNT(DRAFT!BY479,DRAFT!CC479)&gt;0,DRAFT!CD479,""))))</f>
        <v/>
      </c>
      <c r="AA477" s="2" t="str">
        <f>IF(COUNT($A477)=0,"",IF(Z477="3E","3E",IF(Z477="","I",LOOKUP(Z477/AB$2,{0,0.4,0.45,0.5,0.55,0.6,0.65,0.7,0.75,0.8,1},{"F","D","C","C+","B-","B","B+","A-","A","A+"}))))</f>
        <v/>
      </c>
      <c r="AB477" s="1" t="str">
        <f>IF(COUNT($A477)=0,"",IF(Z477="","--",IF(Z477="3E","3E",LOOKUP(Z477/AB$2,{0,0.4,0.45,0.5,0.55,0.6,0.65,0.7,0.75,0.8,1},{0,2,2.25,2.5,2.75,3,3.25,3.5,3.75,4}))))</f>
        <v/>
      </c>
      <c r="AC477" s="2" t="str">
        <f>IF(COUNT($A477)=0,"",IF($A477&lt;&gt;DRAFT!$B479,"ERR",IF(DRAFT!CF479&gt;0,DRAFT!CF479,"")))</f>
        <v/>
      </c>
      <c r="AD477" s="2" t="str">
        <f>IF(COUNT($A477)=0,"",IF(AC477="3E","3E",IF(AC477="","I",LOOKUP(AC477/AE$2,{0,0.4,0.45,0.5,0.55,0.6,0.65,0.7,0.75,0.8,1},{"F","D","C","C+","B-","B","B+","A-","A","A+"}))))</f>
        <v/>
      </c>
      <c r="AE477" s="1" t="str">
        <f>IF(COUNT($A477)=0,"",IF(AC477="","--",IF(AC477="3E","3E",LOOKUP(AC477/AE$2,{0,0.4,0.45,0.5,0.55,0.6,0.65,0.7,0.75,0.8,1},{0,2,2.25,2.5,2.75,3,3.25,3.5,3.75,4}))))</f>
        <v/>
      </c>
      <c r="AF477" s="2" t="str">
        <f>IF(COUNT($A477)=0,"",IF($A477&lt;&gt;DRAFT!$B479,"ERR",IF(DRAFT!CI479&gt;0,DRAFT!CK479,"")))</f>
        <v/>
      </c>
      <c r="AG477" s="2" t="str">
        <f>IF(COUNT($A477)=0,"",IF(AF477="3E","3E",IF(AF477="","I",LOOKUP(AF477/AH$2,{0,0.4,0.45,0.5,0.55,0.6,0.65,0.7,0.75,0.8,1},{"F","D","C","C+","B-","B","B+","A-","A","A+"}))))</f>
        <v/>
      </c>
      <c r="AH477" s="1" t="str">
        <f>IF(COUNT($A477)=0,"",IF(AF477="","--",IF(AF477="3E","3E",LOOKUP(AF477/AH$2,{0,0.4,0.45,0.5,0.55,0.6,0.65,0.7,0.75,0.8,1},{0,2,2.25,2.5,2.75,3,3.25,3.5,3.75,4}))))</f>
        <v/>
      </c>
      <c r="AI477" s="2" t="str">
        <f>IF($A477&lt;&gt;DRAFT!$B479,"ERR",IF(OR(COUNT($A477)=0,COUNT(DRAFT!CL479:CN479,DRAFT!CP479:CR479)=0),"",CEILING(SUM(DRAFT!CO479,DRAFT!CS479,DRAFT!CT479),1)))</f>
        <v/>
      </c>
      <c r="AJ477" s="2" t="str">
        <f>IF(COUNT($A477)=0,"",IF(AI477="3E","3E",IF(AI477="","I",LOOKUP(AI477/AK$2,{0,0.4,0.45,0.5,0.55,0.6,0.65,0.7,0.75,0.8,1},{"F","D","C","C+","B-","B","B+","A-","A","A+"}))))</f>
        <v/>
      </c>
      <c r="AK477" s="1" t="str">
        <f>IF(COUNT($A477)=0,"",IF(AI477="","--",IF(AI477="3E","3E",LOOKUP(AI477/AK$2,{0,0.4,0.45,0.5,0.55,0.6,0.65,0.7,0.75,0.8,1},{0,2,2.25,2.5,2.75,3,3.25,3.5,3.75,4}))))</f>
        <v/>
      </c>
      <c r="AL477" s="4" t="str">
        <f>IF(OR(COUNT($A477)=0,COUNT(B477:AK477)=0),"",IF(COUNTIF(B477:AK477,"3E")&gt;0,"3E",IF(DRAFT!$A479="R",TRUNC(SUMPRODUCT(RGP,RCP)/TCP,3),TRUNC((SUMPRODUCT(--(IMDGP&gt;0)*IMDGP,IMCP)+CEILING(DRAFT!$DB479*42,0.25))/TCP,3))))</f>
        <v/>
      </c>
      <c r="AM477" s="2" t="str">
        <f>IF(OR(COUNT($A477)=0,COUNT(B477:AK477)=0),"",IF(COUNTIF(B477:AK477,"3E")&gt;0,"3E",IF(DRAFT!$A479="R",SUMPRODUCT(--(RGP&gt;=2),RCP),SUMPRODUCT(--(IMDGP&gt;0),--(IMGP=0),IMCP)+DRAFT!$DC479)))</f>
        <v/>
      </c>
      <c r="AN477" s="67" t="str">
        <f>IF(AL477="3E","3E",IF(COUNT($A477)=0,"",IF(COUNT(AI477)=0,"--",ROUND(((CEILING(DRAFT!$CV479*38,0.25)+CEILING(DRAFT!$CX479*38,0.25)+CEILING(DRAFT!$CZ479*42,0.25)+CEILING($AL477*42,0.25))/160),2))))</f>
        <v/>
      </c>
      <c r="AO477" s="2" t="str">
        <f>IF(AN477="3E","3E",IF(COUNT($A477)=0,"",IF(COUNT(AN477)=0,"I",LOOKUP(AN477,{0,2,2.25,2.5,2.75,3,3.25,3.5,3.75,4},{"F","D","C","C+","B-","B","B+","A-","A","A+"}))))</f>
        <v/>
      </c>
      <c r="AP477" s="2" t="str">
        <f>IF(AN477="3E","3E",IF(OR(COUNT(A477)=0,COUNT(AN477)=0),"",DRAFT!CW479+DRAFT!CY479+DRAFT!DA479+N(TABULATION!AM477)))</f>
        <v/>
      </c>
      <c r="AQ477" s="2" t="str">
        <f>IF(OR(COUNT($A477)=0,COUNT(B477:AK477)=0),"",IF(COUNTIF(B477:AM477,"3E")&gt;0,"3E",IF(AND(DRAFT!$A479="IM",OR($AL477&gt;DRAFT!$DB479,$AM477&gt;DRAFT!$DC479)),"IMPROVED",IF(AND(DRAFT!$A479="IM",$AL477&lt;=DRAFT!$DB479,$AM477&lt;=DRAFT!$DC479),"NOT IMPROVED",IF(AND(DRAFT!CU479="S",AH477&gt;=2,AK477&gt;=2,AN477&gt;=2.5,AP477&gt;=144),"PASS","FAIL")))))</f>
        <v/>
      </c>
      <c r="AR477" s="2" t="str">
        <f t="shared" si="14"/>
        <v/>
      </c>
      <c r="AS477" s="2" t="str">
        <f t="shared" si="15"/>
        <v/>
      </c>
    </row>
    <row r="478" spans="1:45" ht="18.95" customHeight="1" x14ac:dyDescent="0.25">
      <c r="A478" s="3" t="str">
        <f>IF(DRAFT!$B480="","",DRAFT!$B480)</f>
        <v/>
      </c>
      <c r="B478" s="2" t="str">
        <f>IF(COUNT($A478)=0,"",IF($A478&lt;&gt;DRAFT!$B480,"ERR",IF(DRAFT!I480="3E","3E",IF(COUNT(DRAFT!E480,DRAFT!I480)&gt;0,DRAFT!J480,""))))</f>
        <v/>
      </c>
      <c r="C478" s="2" t="str">
        <f>IF(COUNT($A478)=0,"",IF(B478="3E","3E",IF(B478="","I",LOOKUP(B478/D$2,{0,0.4,0.45,0.5,0.55,0.6,0.65,0.7,0.75,0.8,1},{"F","D","C","C+","B-","B","B+","A-","A","A+"}))))</f>
        <v/>
      </c>
      <c r="D478" s="1" t="str">
        <f>IF(COUNT($A478)=0,"",IF(B478="","--",IF(B478="3E","3E",LOOKUP(B478/D$2,{0,0.4,0.45,0.5,0.55,0.6,0.65,0.7,0.75,0.8,1},{0,2,2.25,2.5,2.75,3,3.25,3.5,3.75,4}))))</f>
        <v/>
      </c>
      <c r="E478" s="2" t="str">
        <f>IF(COUNT($A478)=0,"",IF($A478&lt;&gt;DRAFT!$B480,"ERR",IF(DRAFT!R480="3E","3E",IF(COUNT(DRAFT!N480,DRAFT!R480)&gt;0,DRAFT!S480,""))))</f>
        <v/>
      </c>
      <c r="F478" s="2" t="str">
        <f>IF(COUNT($A478)=0,"",IF(E478="3E","3E",IF(E478="","I",LOOKUP(E478/G$2,{0,0.4,0.45,0.5,0.55,0.6,0.65,0.7,0.75,0.8,1},{"F","D","C","C+","B-","B","B+","A-","A","A+"}))))</f>
        <v/>
      </c>
      <c r="G478" s="1" t="str">
        <f>IF(COUNT($A478)=0,"",IF(E478="","--",IF(E478="3E","3E",LOOKUP(E478/G$2,{0,0.4,0.45,0.5,0.55,0.6,0.65,0.7,0.75,0.8,1},{0,2,2.25,2.5,2.75,3,3.25,3.5,3.75,4}))))</f>
        <v/>
      </c>
      <c r="H478" s="2" t="str">
        <f>IF(COUNT($A478)=0,"",IF($A478&lt;&gt;DRAFT!$B480,"ERR",IF(DRAFT!AA480="3E","3E",IF(COUNT(DRAFT!W480,DRAFT!AA480)&gt;0,DRAFT!AB480,""))))</f>
        <v/>
      </c>
      <c r="I478" s="2" t="str">
        <f>IF(COUNT($A478)=0,"",IF(H478="3E","3E",IF(H478="","I",LOOKUP(H478/J$2,{0,0.4,0.45,0.5,0.55,0.6,0.65,0.7,0.75,0.8,1},{"F","D","C","C+","B-","B","B+","A-","A","A+"}))))</f>
        <v/>
      </c>
      <c r="J478" s="1" t="str">
        <f>IF(COUNT($A478)=0,"",IF(H478="","--",IF(H478="3E","3E",LOOKUP(H478/J$2,{0,0.4,0.45,0.5,0.55,0.6,0.65,0.7,0.75,0.8,1},{0,2,2.25,2.5,2.75,3,3.25,3.5,3.75,4}))))</f>
        <v/>
      </c>
      <c r="K478" s="2" t="str">
        <f>IF(COUNT($A478)=0,"",IF($A478&lt;&gt;DRAFT!$B480,"ERR",IF(DRAFT!AJ480="3E","3E",IF(COUNT(DRAFT!AF480,DRAFT!AJ480)&gt;0,DRAFT!AK480,""))))</f>
        <v/>
      </c>
      <c r="L478" s="2" t="str">
        <f>IF(COUNT($A478)=0,"",IF(K478="3E","3E",IF(K478="","I",LOOKUP(K478/M$2,{0,0.4,0.45,0.5,0.55,0.6,0.65,0.7,0.75,0.8,1},{"F","D","C","C+","B-","B","B+","A-","A","A+"}))))</f>
        <v/>
      </c>
      <c r="M478" s="1" t="str">
        <f>IF(COUNT($A478)=0,"",IF(K478="","--",IF(K478="3E","3E",LOOKUP(K478/M$2,{0,0.4,0.45,0.5,0.55,0.6,0.65,0.7,0.75,0.8,1},{0,2,2.25,2.5,2.75,3,3.25,3.5,3.75,4}))))</f>
        <v/>
      </c>
      <c r="N478" s="2" t="str">
        <f>IF(COUNT($A478)=0,"",IF($A478&lt;&gt;DRAFT!$B480,"ERR",IF(DRAFT!AS480="3E","3E",IF(COUNT(DRAFT!AO480,DRAFT!AS480)&gt;0,DRAFT!AT480,""))))</f>
        <v/>
      </c>
      <c r="O478" s="2" t="str">
        <f>IF(COUNT($A478)=0,"",IF(N478="3E","3E",IF(N478="","I",LOOKUP(N478/P$2,{0,0.4,0.45,0.5,0.55,0.6,0.65,0.7,0.75,0.8,1},{"F","D","C","C+","B-","B","B+","A-","A","A+"}))))</f>
        <v/>
      </c>
      <c r="P478" s="1" t="str">
        <f>IF(COUNT($A478)=0,"",IF(N478="","--",IF(N478="3E","3E",LOOKUP(N478/P$2,{0,0.4,0.45,0.5,0.55,0.6,0.65,0.7,0.75,0.8,1},{0,2,2.25,2.5,2.75,3,3.25,3.5,3.75,4}))))</f>
        <v/>
      </c>
      <c r="Q478" s="2" t="str">
        <f>IF(COUNT($A478)=0,"",IF($A478&lt;&gt;DRAFT!$B480,"ERR",IF(DRAFT!BB480="3E","3E",IF(COUNT(DRAFT!AX480,DRAFT!BB480)&gt;0,DRAFT!BC480,""))))</f>
        <v/>
      </c>
      <c r="R478" s="2" t="str">
        <f>IF(COUNT($A478)=0,"",IF(Q478="3E","3E",IF(Q478="","I",LOOKUP(Q478/S$2,{0,0.4,0.45,0.5,0.55,0.6,0.65,0.7,0.75,0.8,1},{"F","D","C","C+","B-","B","B+","A-","A","A+"}))))</f>
        <v/>
      </c>
      <c r="S478" s="1" t="str">
        <f>IF(COUNT($A478)=0,"",IF(Q478="","--",IF(Q478="3E","3E",LOOKUP(Q478/S$2,{0,0.4,0.45,0.5,0.55,0.6,0.65,0.7,0.75,0.8,1},{0,2,2.25,2.5,2.75,3,3.25,3.5,3.75,4}))))</f>
        <v/>
      </c>
      <c r="T478" s="2" t="str">
        <f>IF(COUNT($A478)=0,"",IF($A478&lt;&gt;DRAFT!$B480,"ERR",IF(DRAFT!BK480="3E","3E",IF(COUNT(DRAFT!BG480,DRAFT!BK480)&gt;0,DRAFT!BL480,""))))</f>
        <v/>
      </c>
      <c r="U478" s="2" t="str">
        <f>IF(COUNT($A478)=0,"",IF(T478="3E","3E",IF(T478="","I",LOOKUP(T478/V$2,{0,0.4,0.45,0.5,0.55,0.6,0.65,0.7,0.75,0.8,1},{"F","D","C","C+","B-","B","B+","A-","A","A+"}))))</f>
        <v/>
      </c>
      <c r="V478" s="1" t="str">
        <f>IF(COUNT($A478)=0,"",IF(T478="","--",IF(T478="3E","3E",LOOKUP(T478/V$2,{0,0.4,0.45,0.5,0.55,0.6,0.65,0.7,0.75,0.8,1},{0,2,2.25,2.5,2.75,3,3.25,3.5,3.75,4}))))</f>
        <v/>
      </c>
      <c r="W478" s="2" t="str">
        <f>IF(COUNT($A478)=0,"",IF($A478&lt;&gt;DRAFT!$B480,"ERR",IF(DRAFT!BT480="3E","3E",IF(COUNT(DRAFT!BP480,DRAFT!BT480)&gt;0,DRAFT!BU480,""))))</f>
        <v/>
      </c>
      <c r="X478" s="2" t="str">
        <f>IF(COUNT($A478)=0,"",IF(W478="3E","3E",IF(W478="","I",LOOKUP(W478/Y$2,{0,0.4,0.45,0.5,0.55,0.6,0.65,0.7,0.75,0.8,1},{"F","D","C","C+","B-","B","B+","A-","A","A+"}))))</f>
        <v/>
      </c>
      <c r="Y478" s="1" t="str">
        <f>IF(COUNT($A478)=0,"",IF(W478="","--",IF(W478="3E","3E",LOOKUP(W478/Y$2,{0,0.4,0.45,0.5,0.55,0.6,0.65,0.7,0.75,0.8,1},{0,2,2.25,2.5,2.75,3,3.25,3.5,3.75,4}))))</f>
        <v/>
      </c>
      <c r="Z478" s="2" t="str">
        <f>IF(COUNT($A478)=0,"",IF($A478&lt;&gt;DRAFT!$B480,"ERR",IF(DRAFT!CC480="3E","3E",IF(COUNT(DRAFT!BY480,DRAFT!CC480)&gt;0,DRAFT!CD480,""))))</f>
        <v/>
      </c>
      <c r="AA478" s="2" t="str">
        <f>IF(COUNT($A478)=0,"",IF(Z478="3E","3E",IF(Z478="","I",LOOKUP(Z478/AB$2,{0,0.4,0.45,0.5,0.55,0.6,0.65,0.7,0.75,0.8,1},{"F","D","C","C+","B-","B","B+","A-","A","A+"}))))</f>
        <v/>
      </c>
      <c r="AB478" s="1" t="str">
        <f>IF(COUNT($A478)=0,"",IF(Z478="","--",IF(Z478="3E","3E",LOOKUP(Z478/AB$2,{0,0.4,0.45,0.5,0.55,0.6,0.65,0.7,0.75,0.8,1},{0,2,2.25,2.5,2.75,3,3.25,3.5,3.75,4}))))</f>
        <v/>
      </c>
      <c r="AC478" s="2" t="str">
        <f>IF(COUNT($A478)=0,"",IF($A478&lt;&gt;DRAFT!$B480,"ERR",IF(DRAFT!CF480&gt;0,DRAFT!CF480,"")))</f>
        <v/>
      </c>
      <c r="AD478" s="2" t="str">
        <f>IF(COUNT($A478)=0,"",IF(AC478="3E","3E",IF(AC478="","I",LOOKUP(AC478/AE$2,{0,0.4,0.45,0.5,0.55,0.6,0.65,0.7,0.75,0.8,1},{"F","D","C","C+","B-","B","B+","A-","A","A+"}))))</f>
        <v/>
      </c>
      <c r="AE478" s="1" t="str">
        <f>IF(COUNT($A478)=0,"",IF(AC478="","--",IF(AC478="3E","3E",LOOKUP(AC478/AE$2,{0,0.4,0.45,0.5,0.55,0.6,0.65,0.7,0.75,0.8,1},{0,2,2.25,2.5,2.75,3,3.25,3.5,3.75,4}))))</f>
        <v/>
      </c>
      <c r="AF478" s="2" t="str">
        <f>IF(COUNT($A478)=0,"",IF($A478&lt;&gt;DRAFT!$B480,"ERR",IF(DRAFT!CI480&gt;0,DRAFT!CK480,"")))</f>
        <v/>
      </c>
      <c r="AG478" s="2" t="str">
        <f>IF(COUNT($A478)=0,"",IF(AF478="3E","3E",IF(AF478="","I",LOOKUP(AF478/AH$2,{0,0.4,0.45,0.5,0.55,0.6,0.65,0.7,0.75,0.8,1},{"F","D","C","C+","B-","B","B+","A-","A","A+"}))))</f>
        <v/>
      </c>
      <c r="AH478" s="1" t="str">
        <f>IF(COUNT($A478)=0,"",IF(AF478="","--",IF(AF478="3E","3E",LOOKUP(AF478/AH$2,{0,0.4,0.45,0.5,0.55,0.6,0.65,0.7,0.75,0.8,1},{0,2,2.25,2.5,2.75,3,3.25,3.5,3.75,4}))))</f>
        <v/>
      </c>
      <c r="AI478" s="2" t="str">
        <f>IF($A478&lt;&gt;DRAFT!$B480,"ERR",IF(OR(COUNT($A478)=0,COUNT(DRAFT!CL480:CN480,DRAFT!CP480:CR480)=0),"",CEILING(SUM(DRAFT!CO480,DRAFT!CS480,DRAFT!CT480),1)))</f>
        <v/>
      </c>
      <c r="AJ478" s="2" t="str">
        <f>IF(COUNT($A478)=0,"",IF(AI478="3E","3E",IF(AI478="","I",LOOKUP(AI478/AK$2,{0,0.4,0.45,0.5,0.55,0.6,0.65,0.7,0.75,0.8,1},{"F","D","C","C+","B-","B","B+","A-","A","A+"}))))</f>
        <v/>
      </c>
      <c r="AK478" s="1" t="str">
        <f>IF(COUNT($A478)=0,"",IF(AI478="","--",IF(AI478="3E","3E",LOOKUP(AI478/AK$2,{0,0.4,0.45,0.5,0.55,0.6,0.65,0.7,0.75,0.8,1},{0,2,2.25,2.5,2.75,3,3.25,3.5,3.75,4}))))</f>
        <v/>
      </c>
      <c r="AL478" s="4" t="str">
        <f>IF(OR(COUNT($A478)=0,COUNT(B478:AK478)=0),"",IF(COUNTIF(B478:AK478,"3E")&gt;0,"3E",IF(DRAFT!$A480="R",TRUNC(SUMPRODUCT(RGP,RCP)/TCP,3),TRUNC((SUMPRODUCT(--(IMDGP&gt;0)*IMDGP,IMCP)+CEILING(DRAFT!$DB480*42,0.25))/TCP,3))))</f>
        <v/>
      </c>
      <c r="AM478" s="2" t="str">
        <f>IF(OR(COUNT($A478)=0,COUNT(B478:AK478)=0),"",IF(COUNTIF(B478:AK478,"3E")&gt;0,"3E",IF(DRAFT!$A480="R",SUMPRODUCT(--(RGP&gt;=2),RCP),SUMPRODUCT(--(IMDGP&gt;0),--(IMGP=0),IMCP)+DRAFT!$DC480)))</f>
        <v/>
      </c>
      <c r="AN478" s="67" t="str">
        <f>IF(AL478="3E","3E",IF(COUNT($A478)=0,"",IF(COUNT(AI478)=0,"--",ROUND(((CEILING(DRAFT!$CV480*38,0.25)+CEILING(DRAFT!$CX480*38,0.25)+CEILING(DRAFT!$CZ480*42,0.25)+CEILING($AL478*42,0.25))/160),2))))</f>
        <v/>
      </c>
      <c r="AO478" s="2" t="str">
        <f>IF(AN478="3E","3E",IF(COUNT($A478)=0,"",IF(COUNT(AN478)=0,"I",LOOKUP(AN478,{0,2,2.25,2.5,2.75,3,3.25,3.5,3.75,4},{"F","D","C","C+","B-","B","B+","A-","A","A+"}))))</f>
        <v/>
      </c>
      <c r="AP478" s="2" t="str">
        <f>IF(AN478="3E","3E",IF(OR(COUNT(A478)=0,COUNT(AN478)=0),"",DRAFT!CW480+DRAFT!CY480+DRAFT!DA480+N(TABULATION!AM478)))</f>
        <v/>
      </c>
      <c r="AQ478" s="2" t="str">
        <f>IF(OR(COUNT($A478)=0,COUNT(B478:AK478)=0),"",IF(COUNTIF(B478:AM478,"3E")&gt;0,"3E",IF(AND(DRAFT!$A480="IM",OR($AL478&gt;DRAFT!$DB480,$AM478&gt;DRAFT!$DC480)),"IMPROVED",IF(AND(DRAFT!$A480="IM",$AL478&lt;=DRAFT!$DB480,$AM478&lt;=DRAFT!$DC480),"NOT IMPROVED",IF(AND(DRAFT!CU480="S",AH478&gt;=2,AK478&gt;=2,AN478&gt;=2.5,AP478&gt;=144),"PASS","FAIL")))))</f>
        <v/>
      </c>
      <c r="AR478" s="2" t="str">
        <f t="shared" si="14"/>
        <v/>
      </c>
      <c r="AS478" s="2" t="str">
        <f t="shared" si="15"/>
        <v/>
      </c>
    </row>
    <row r="479" spans="1:45" ht="18.95" customHeight="1" x14ac:dyDescent="0.25">
      <c r="A479" s="3" t="str">
        <f>IF(DRAFT!$B481="","",DRAFT!$B481)</f>
        <v/>
      </c>
      <c r="B479" s="2" t="str">
        <f>IF(COUNT($A479)=0,"",IF($A479&lt;&gt;DRAFT!$B481,"ERR",IF(DRAFT!I481="3E","3E",IF(COUNT(DRAFT!E481,DRAFT!I481)&gt;0,DRAFT!J481,""))))</f>
        <v/>
      </c>
      <c r="C479" s="2" t="str">
        <f>IF(COUNT($A479)=0,"",IF(B479="3E","3E",IF(B479="","I",LOOKUP(B479/D$2,{0,0.4,0.45,0.5,0.55,0.6,0.65,0.7,0.75,0.8,1},{"F","D","C","C+","B-","B","B+","A-","A","A+"}))))</f>
        <v/>
      </c>
      <c r="D479" s="1" t="str">
        <f>IF(COUNT($A479)=0,"",IF(B479="","--",IF(B479="3E","3E",LOOKUP(B479/D$2,{0,0.4,0.45,0.5,0.55,0.6,0.65,0.7,0.75,0.8,1},{0,2,2.25,2.5,2.75,3,3.25,3.5,3.75,4}))))</f>
        <v/>
      </c>
      <c r="E479" s="2" t="str">
        <f>IF(COUNT($A479)=0,"",IF($A479&lt;&gt;DRAFT!$B481,"ERR",IF(DRAFT!R481="3E","3E",IF(COUNT(DRAFT!N481,DRAFT!R481)&gt;0,DRAFT!S481,""))))</f>
        <v/>
      </c>
      <c r="F479" s="2" t="str">
        <f>IF(COUNT($A479)=0,"",IF(E479="3E","3E",IF(E479="","I",LOOKUP(E479/G$2,{0,0.4,0.45,0.5,0.55,0.6,0.65,0.7,0.75,0.8,1},{"F","D","C","C+","B-","B","B+","A-","A","A+"}))))</f>
        <v/>
      </c>
      <c r="G479" s="1" t="str">
        <f>IF(COUNT($A479)=0,"",IF(E479="","--",IF(E479="3E","3E",LOOKUP(E479/G$2,{0,0.4,0.45,0.5,0.55,0.6,0.65,0.7,0.75,0.8,1},{0,2,2.25,2.5,2.75,3,3.25,3.5,3.75,4}))))</f>
        <v/>
      </c>
      <c r="H479" s="2" t="str">
        <f>IF(COUNT($A479)=0,"",IF($A479&lt;&gt;DRAFT!$B481,"ERR",IF(DRAFT!AA481="3E","3E",IF(COUNT(DRAFT!W481,DRAFT!AA481)&gt;0,DRAFT!AB481,""))))</f>
        <v/>
      </c>
      <c r="I479" s="2" t="str">
        <f>IF(COUNT($A479)=0,"",IF(H479="3E","3E",IF(H479="","I",LOOKUP(H479/J$2,{0,0.4,0.45,0.5,0.55,0.6,0.65,0.7,0.75,0.8,1},{"F","D","C","C+","B-","B","B+","A-","A","A+"}))))</f>
        <v/>
      </c>
      <c r="J479" s="1" t="str">
        <f>IF(COUNT($A479)=0,"",IF(H479="","--",IF(H479="3E","3E",LOOKUP(H479/J$2,{0,0.4,0.45,0.5,0.55,0.6,0.65,0.7,0.75,0.8,1},{0,2,2.25,2.5,2.75,3,3.25,3.5,3.75,4}))))</f>
        <v/>
      </c>
      <c r="K479" s="2" t="str">
        <f>IF(COUNT($A479)=0,"",IF($A479&lt;&gt;DRAFT!$B481,"ERR",IF(DRAFT!AJ481="3E","3E",IF(COUNT(DRAFT!AF481,DRAFT!AJ481)&gt;0,DRAFT!AK481,""))))</f>
        <v/>
      </c>
      <c r="L479" s="2" t="str">
        <f>IF(COUNT($A479)=0,"",IF(K479="3E","3E",IF(K479="","I",LOOKUP(K479/M$2,{0,0.4,0.45,0.5,0.55,0.6,0.65,0.7,0.75,0.8,1},{"F","D","C","C+","B-","B","B+","A-","A","A+"}))))</f>
        <v/>
      </c>
      <c r="M479" s="1" t="str">
        <f>IF(COUNT($A479)=0,"",IF(K479="","--",IF(K479="3E","3E",LOOKUP(K479/M$2,{0,0.4,0.45,0.5,0.55,0.6,0.65,0.7,0.75,0.8,1},{0,2,2.25,2.5,2.75,3,3.25,3.5,3.75,4}))))</f>
        <v/>
      </c>
      <c r="N479" s="2" t="str">
        <f>IF(COUNT($A479)=0,"",IF($A479&lt;&gt;DRAFT!$B481,"ERR",IF(DRAFT!AS481="3E","3E",IF(COUNT(DRAFT!AO481,DRAFT!AS481)&gt;0,DRAFT!AT481,""))))</f>
        <v/>
      </c>
      <c r="O479" s="2" t="str">
        <f>IF(COUNT($A479)=0,"",IF(N479="3E","3E",IF(N479="","I",LOOKUP(N479/P$2,{0,0.4,0.45,0.5,0.55,0.6,0.65,0.7,0.75,0.8,1},{"F","D","C","C+","B-","B","B+","A-","A","A+"}))))</f>
        <v/>
      </c>
      <c r="P479" s="1" t="str">
        <f>IF(COUNT($A479)=0,"",IF(N479="","--",IF(N479="3E","3E",LOOKUP(N479/P$2,{0,0.4,0.45,0.5,0.55,0.6,0.65,0.7,0.75,0.8,1},{0,2,2.25,2.5,2.75,3,3.25,3.5,3.75,4}))))</f>
        <v/>
      </c>
      <c r="Q479" s="2" t="str">
        <f>IF(COUNT($A479)=0,"",IF($A479&lt;&gt;DRAFT!$B481,"ERR",IF(DRAFT!BB481="3E","3E",IF(COUNT(DRAFT!AX481,DRAFT!BB481)&gt;0,DRAFT!BC481,""))))</f>
        <v/>
      </c>
      <c r="R479" s="2" t="str">
        <f>IF(COUNT($A479)=0,"",IF(Q479="3E","3E",IF(Q479="","I",LOOKUP(Q479/S$2,{0,0.4,0.45,0.5,0.55,0.6,0.65,0.7,0.75,0.8,1},{"F","D","C","C+","B-","B","B+","A-","A","A+"}))))</f>
        <v/>
      </c>
      <c r="S479" s="1" t="str">
        <f>IF(COUNT($A479)=0,"",IF(Q479="","--",IF(Q479="3E","3E",LOOKUP(Q479/S$2,{0,0.4,0.45,0.5,0.55,0.6,0.65,0.7,0.75,0.8,1},{0,2,2.25,2.5,2.75,3,3.25,3.5,3.75,4}))))</f>
        <v/>
      </c>
      <c r="T479" s="2" t="str">
        <f>IF(COUNT($A479)=0,"",IF($A479&lt;&gt;DRAFT!$B481,"ERR",IF(DRAFT!BK481="3E","3E",IF(COUNT(DRAFT!BG481,DRAFT!BK481)&gt;0,DRAFT!BL481,""))))</f>
        <v/>
      </c>
      <c r="U479" s="2" t="str">
        <f>IF(COUNT($A479)=0,"",IF(T479="3E","3E",IF(T479="","I",LOOKUP(T479/V$2,{0,0.4,0.45,0.5,0.55,0.6,0.65,0.7,0.75,0.8,1},{"F","D","C","C+","B-","B","B+","A-","A","A+"}))))</f>
        <v/>
      </c>
      <c r="V479" s="1" t="str">
        <f>IF(COUNT($A479)=0,"",IF(T479="","--",IF(T479="3E","3E",LOOKUP(T479/V$2,{0,0.4,0.45,0.5,0.55,0.6,0.65,0.7,0.75,0.8,1},{0,2,2.25,2.5,2.75,3,3.25,3.5,3.75,4}))))</f>
        <v/>
      </c>
      <c r="W479" s="2" t="str">
        <f>IF(COUNT($A479)=0,"",IF($A479&lt;&gt;DRAFT!$B481,"ERR",IF(DRAFT!BT481="3E","3E",IF(COUNT(DRAFT!BP481,DRAFT!BT481)&gt;0,DRAFT!BU481,""))))</f>
        <v/>
      </c>
      <c r="X479" s="2" t="str">
        <f>IF(COUNT($A479)=0,"",IF(W479="3E","3E",IF(W479="","I",LOOKUP(W479/Y$2,{0,0.4,0.45,0.5,0.55,0.6,0.65,0.7,0.75,0.8,1},{"F","D","C","C+","B-","B","B+","A-","A","A+"}))))</f>
        <v/>
      </c>
      <c r="Y479" s="1" t="str">
        <f>IF(COUNT($A479)=0,"",IF(W479="","--",IF(W479="3E","3E",LOOKUP(W479/Y$2,{0,0.4,0.45,0.5,0.55,0.6,0.65,0.7,0.75,0.8,1},{0,2,2.25,2.5,2.75,3,3.25,3.5,3.75,4}))))</f>
        <v/>
      </c>
      <c r="Z479" s="2" t="str">
        <f>IF(COUNT($A479)=0,"",IF($A479&lt;&gt;DRAFT!$B481,"ERR",IF(DRAFT!CC481="3E","3E",IF(COUNT(DRAFT!BY481,DRAFT!CC481)&gt;0,DRAFT!CD481,""))))</f>
        <v/>
      </c>
      <c r="AA479" s="2" t="str">
        <f>IF(COUNT($A479)=0,"",IF(Z479="3E","3E",IF(Z479="","I",LOOKUP(Z479/AB$2,{0,0.4,0.45,0.5,0.55,0.6,0.65,0.7,0.75,0.8,1},{"F","D","C","C+","B-","B","B+","A-","A","A+"}))))</f>
        <v/>
      </c>
      <c r="AB479" s="1" t="str">
        <f>IF(COUNT($A479)=0,"",IF(Z479="","--",IF(Z479="3E","3E",LOOKUP(Z479/AB$2,{0,0.4,0.45,0.5,0.55,0.6,0.65,0.7,0.75,0.8,1},{0,2,2.25,2.5,2.75,3,3.25,3.5,3.75,4}))))</f>
        <v/>
      </c>
      <c r="AC479" s="2" t="str">
        <f>IF(COUNT($A479)=0,"",IF($A479&lt;&gt;DRAFT!$B481,"ERR",IF(DRAFT!CF481&gt;0,DRAFT!CF481,"")))</f>
        <v/>
      </c>
      <c r="AD479" s="2" t="str">
        <f>IF(COUNT($A479)=0,"",IF(AC479="3E","3E",IF(AC479="","I",LOOKUP(AC479/AE$2,{0,0.4,0.45,0.5,0.55,0.6,0.65,0.7,0.75,0.8,1},{"F","D","C","C+","B-","B","B+","A-","A","A+"}))))</f>
        <v/>
      </c>
      <c r="AE479" s="1" t="str">
        <f>IF(COUNT($A479)=0,"",IF(AC479="","--",IF(AC479="3E","3E",LOOKUP(AC479/AE$2,{0,0.4,0.45,0.5,0.55,0.6,0.65,0.7,0.75,0.8,1},{0,2,2.25,2.5,2.75,3,3.25,3.5,3.75,4}))))</f>
        <v/>
      </c>
      <c r="AF479" s="2" t="str">
        <f>IF(COUNT($A479)=0,"",IF($A479&lt;&gt;DRAFT!$B481,"ERR",IF(DRAFT!CI481&gt;0,DRAFT!CK481,"")))</f>
        <v/>
      </c>
      <c r="AG479" s="2" t="str">
        <f>IF(COUNT($A479)=0,"",IF(AF479="3E","3E",IF(AF479="","I",LOOKUP(AF479/AH$2,{0,0.4,0.45,0.5,0.55,0.6,0.65,0.7,0.75,0.8,1},{"F","D","C","C+","B-","B","B+","A-","A","A+"}))))</f>
        <v/>
      </c>
      <c r="AH479" s="1" t="str">
        <f>IF(COUNT($A479)=0,"",IF(AF479="","--",IF(AF479="3E","3E",LOOKUP(AF479/AH$2,{0,0.4,0.45,0.5,0.55,0.6,0.65,0.7,0.75,0.8,1},{0,2,2.25,2.5,2.75,3,3.25,3.5,3.75,4}))))</f>
        <v/>
      </c>
      <c r="AI479" s="2" t="str">
        <f>IF($A479&lt;&gt;DRAFT!$B481,"ERR",IF(OR(COUNT($A479)=0,COUNT(DRAFT!CL481:CN481,DRAFT!CP481:CR481)=0),"",CEILING(SUM(DRAFT!CO481,DRAFT!CS481,DRAFT!CT481),1)))</f>
        <v/>
      </c>
      <c r="AJ479" s="2" t="str">
        <f>IF(COUNT($A479)=0,"",IF(AI479="3E","3E",IF(AI479="","I",LOOKUP(AI479/AK$2,{0,0.4,0.45,0.5,0.55,0.6,0.65,0.7,0.75,0.8,1},{"F","D","C","C+","B-","B","B+","A-","A","A+"}))))</f>
        <v/>
      </c>
      <c r="AK479" s="1" t="str">
        <f>IF(COUNT($A479)=0,"",IF(AI479="","--",IF(AI479="3E","3E",LOOKUP(AI479/AK$2,{0,0.4,0.45,0.5,0.55,0.6,0.65,0.7,0.75,0.8,1},{0,2,2.25,2.5,2.75,3,3.25,3.5,3.75,4}))))</f>
        <v/>
      </c>
      <c r="AL479" s="4" t="str">
        <f>IF(OR(COUNT($A479)=0,COUNT(B479:AK479)=0),"",IF(COUNTIF(B479:AK479,"3E")&gt;0,"3E",IF(DRAFT!$A481="R",TRUNC(SUMPRODUCT(RGP,RCP)/TCP,3),TRUNC((SUMPRODUCT(--(IMDGP&gt;0)*IMDGP,IMCP)+CEILING(DRAFT!$DB481*42,0.25))/TCP,3))))</f>
        <v/>
      </c>
      <c r="AM479" s="2" t="str">
        <f>IF(OR(COUNT($A479)=0,COUNT(B479:AK479)=0),"",IF(COUNTIF(B479:AK479,"3E")&gt;0,"3E",IF(DRAFT!$A481="R",SUMPRODUCT(--(RGP&gt;=2),RCP),SUMPRODUCT(--(IMDGP&gt;0),--(IMGP=0),IMCP)+DRAFT!$DC481)))</f>
        <v/>
      </c>
      <c r="AN479" s="67" t="str">
        <f>IF(AL479="3E","3E",IF(COUNT($A479)=0,"",IF(COUNT(AI479)=0,"--",ROUND(((CEILING(DRAFT!$CV481*38,0.25)+CEILING(DRAFT!$CX481*38,0.25)+CEILING(DRAFT!$CZ481*42,0.25)+CEILING($AL479*42,0.25))/160),2))))</f>
        <v/>
      </c>
      <c r="AO479" s="2" t="str">
        <f>IF(AN479="3E","3E",IF(COUNT($A479)=0,"",IF(COUNT(AN479)=0,"I",LOOKUP(AN479,{0,2,2.25,2.5,2.75,3,3.25,3.5,3.75,4},{"F","D","C","C+","B-","B","B+","A-","A","A+"}))))</f>
        <v/>
      </c>
      <c r="AP479" s="2" t="str">
        <f>IF(AN479="3E","3E",IF(OR(COUNT(A479)=0,COUNT(AN479)=0),"",DRAFT!CW481+DRAFT!CY481+DRAFT!DA481+N(TABULATION!AM479)))</f>
        <v/>
      </c>
      <c r="AQ479" s="2" t="str">
        <f>IF(OR(COUNT($A479)=0,COUNT(B479:AK479)=0),"",IF(COUNTIF(B479:AM479,"3E")&gt;0,"3E",IF(AND(DRAFT!$A481="IM",OR($AL479&gt;DRAFT!$DB481,$AM479&gt;DRAFT!$DC481)),"IMPROVED",IF(AND(DRAFT!$A481="IM",$AL479&lt;=DRAFT!$DB481,$AM479&lt;=DRAFT!$DC481),"NOT IMPROVED",IF(AND(DRAFT!CU481="S",AH479&gt;=2,AK479&gt;=2,AN479&gt;=2.5,AP479&gt;=144),"PASS","FAIL")))))</f>
        <v/>
      </c>
      <c r="AR479" s="2" t="str">
        <f t="shared" si="14"/>
        <v/>
      </c>
      <c r="AS479" s="2" t="str">
        <f t="shared" si="15"/>
        <v/>
      </c>
    </row>
    <row r="480" spans="1:45" ht="18.95" customHeight="1" x14ac:dyDescent="0.25">
      <c r="A480" s="3" t="str">
        <f>IF(DRAFT!$B482="","",DRAFT!$B482)</f>
        <v/>
      </c>
      <c r="B480" s="2" t="str">
        <f>IF(COUNT($A480)=0,"",IF($A480&lt;&gt;DRAFT!$B482,"ERR",IF(DRAFT!I482="3E","3E",IF(COUNT(DRAFT!E482,DRAFT!I482)&gt;0,DRAFT!J482,""))))</f>
        <v/>
      </c>
      <c r="C480" s="2" t="str">
        <f>IF(COUNT($A480)=0,"",IF(B480="3E","3E",IF(B480="","I",LOOKUP(B480/D$2,{0,0.4,0.45,0.5,0.55,0.6,0.65,0.7,0.75,0.8,1},{"F","D","C","C+","B-","B","B+","A-","A","A+"}))))</f>
        <v/>
      </c>
      <c r="D480" s="1" t="str">
        <f>IF(COUNT($A480)=0,"",IF(B480="","--",IF(B480="3E","3E",LOOKUP(B480/D$2,{0,0.4,0.45,0.5,0.55,0.6,0.65,0.7,0.75,0.8,1},{0,2,2.25,2.5,2.75,3,3.25,3.5,3.75,4}))))</f>
        <v/>
      </c>
      <c r="E480" s="2" t="str">
        <f>IF(COUNT($A480)=0,"",IF($A480&lt;&gt;DRAFT!$B482,"ERR",IF(DRAFT!R482="3E","3E",IF(COUNT(DRAFT!N482,DRAFT!R482)&gt;0,DRAFT!S482,""))))</f>
        <v/>
      </c>
      <c r="F480" s="2" t="str">
        <f>IF(COUNT($A480)=0,"",IF(E480="3E","3E",IF(E480="","I",LOOKUP(E480/G$2,{0,0.4,0.45,0.5,0.55,0.6,0.65,0.7,0.75,0.8,1},{"F","D","C","C+","B-","B","B+","A-","A","A+"}))))</f>
        <v/>
      </c>
      <c r="G480" s="1" t="str">
        <f>IF(COUNT($A480)=0,"",IF(E480="","--",IF(E480="3E","3E",LOOKUP(E480/G$2,{0,0.4,0.45,0.5,0.55,0.6,0.65,0.7,0.75,0.8,1},{0,2,2.25,2.5,2.75,3,3.25,3.5,3.75,4}))))</f>
        <v/>
      </c>
      <c r="H480" s="2" t="str">
        <f>IF(COUNT($A480)=0,"",IF($A480&lt;&gt;DRAFT!$B482,"ERR",IF(DRAFT!AA482="3E","3E",IF(COUNT(DRAFT!W482,DRAFT!AA482)&gt;0,DRAFT!AB482,""))))</f>
        <v/>
      </c>
      <c r="I480" s="2" t="str">
        <f>IF(COUNT($A480)=0,"",IF(H480="3E","3E",IF(H480="","I",LOOKUP(H480/J$2,{0,0.4,0.45,0.5,0.55,0.6,0.65,0.7,0.75,0.8,1},{"F","D","C","C+","B-","B","B+","A-","A","A+"}))))</f>
        <v/>
      </c>
      <c r="J480" s="1" t="str">
        <f>IF(COUNT($A480)=0,"",IF(H480="","--",IF(H480="3E","3E",LOOKUP(H480/J$2,{0,0.4,0.45,0.5,0.55,0.6,0.65,0.7,0.75,0.8,1},{0,2,2.25,2.5,2.75,3,3.25,3.5,3.75,4}))))</f>
        <v/>
      </c>
      <c r="K480" s="2" t="str">
        <f>IF(COUNT($A480)=0,"",IF($A480&lt;&gt;DRAFT!$B482,"ERR",IF(DRAFT!AJ482="3E","3E",IF(COUNT(DRAFT!AF482,DRAFT!AJ482)&gt;0,DRAFT!AK482,""))))</f>
        <v/>
      </c>
      <c r="L480" s="2" t="str">
        <f>IF(COUNT($A480)=0,"",IF(K480="3E","3E",IF(K480="","I",LOOKUP(K480/M$2,{0,0.4,0.45,0.5,0.55,0.6,0.65,0.7,0.75,0.8,1},{"F","D","C","C+","B-","B","B+","A-","A","A+"}))))</f>
        <v/>
      </c>
      <c r="M480" s="1" t="str">
        <f>IF(COUNT($A480)=0,"",IF(K480="","--",IF(K480="3E","3E",LOOKUP(K480/M$2,{0,0.4,0.45,0.5,0.55,0.6,0.65,0.7,0.75,0.8,1},{0,2,2.25,2.5,2.75,3,3.25,3.5,3.75,4}))))</f>
        <v/>
      </c>
      <c r="N480" s="2" t="str">
        <f>IF(COUNT($A480)=0,"",IF($A480&lt;&gt;DRAFT!$B482,"ERR",IF(DRAFT!AS482="3E","3E",IF(COUNT(DRAFT!AO482,DRAFT!AS482)&gt;0,DRAFT!AT482,""))))</f>
        <v/>
      </c>
      <c r="O480" s="2" t="str">
        <f>IF(COUNT($A480)=0,"",IF(N480="3E","3E",IF(N480="","I",LOOKUP(N480/P$2,{0,0.4,0.45,0.5,0.55,0.6,0.65,0.7,0.75,0.8,1},{"F","D","C","C+","B-","B","B+","A-","A","A+"}))))</f>
        <v/>
      </c>
      <c r="P480" s="1" t="str">
        <f>IF(COUNT($A480)=0,"",IF(N480="","--",IF(N480="3E","3E",LOOKUP(N480/P$2,{0,0.4,0.45,0.5,0.55,0.6,0.65,0.7,0.75,0.8,1},{0,2,2.25,2.5,2.75,3,3.25,3.5,3.75,4}))))</f>
        <v/>
      </c>
      <c r="Q480" s="2" t="str">
        <f>IF(COUNT($A480)=0,"",IF($A480&lt;&gt;DRAFT!$B482,"ERR",IF(DRAFT!BB482="3E","3E",IF(COUNT(DRAFT!AX482,DRAFT!BB482)&gt;0,DRAFT!BC482,""))))</f>
        <v/>
      </c>
      <c r="R480" s="2" t="str">
        <f>IF(COUNT($A480)=0,"",IF(Q480="3E","3E",IF(Q480="","I",LOOKUP(Q480/S$2,{0,0.4,0.45,0.5,0.55,0.6,0.65,0.7,0.75,0.8,1},{"F","D","C","C+","B-","B","B+","A-","A","A+"}))))</f>
        <v/>
      </c>
      <c r="S480" s="1" t="str">
        <f>IF(COUNT($A480)=0,"",IF(Q480="","--",IF(Q480="3E","3E",LOOKUP(Q480/S$2,{0,0.4,0.45,0.5,0.55,0.6,0.65,0.7,0.75,0.8,1},{0,2,2.25,2.5,2.75,3,3.25,3.5,3.75,4}))))</f>
        <v/>
      </c>
      <c r="T480" s="2" t="str">
        <f>IF(COUNT($A480)=0,"",IF($A480&lt;&gt;DRAFT!$B482,"ERR",IF(DRAFT!BK482="3E","3E",IF(COUNT(DRAFT!BG482,DRAFT!BK482)&gt;0,DRAFT!BL482,""))))</f>
        <v/>
      </c>
      <c r="U480" s="2" t="str">
        <f>IF(COUNT($A480)=0,"",IF(T480="3E","3E",IF(T480="","I",LOOKUP(T480/V$2,{0,0.4,0.45,0.5,0.55,0.6,0.65,0.7,0.75,0.8,1},{"F","D","C","C+","B-","B","B+","A-","A","A+"}))))</f>
        <v/>
      </c>
      <c r="V480" s="1" t="str">
        <f>IF(COUNT($A480)=0,"",IF(T480="","--",IF(T480="3E","3E",LOOKUP(T480/V$2,{0,0.4,0.45,0.5,0.55,0.6,0.65,0.7,0.75,0.8,1},{0,2,2.25,2.5,2.75,3,3.25,3.5,3.75,4}))))</f>
        <v/>
      </c>
      <c r="W480" s="2" t="str">
        <f>IF(COUNT($A480)=0,"",IF($A480&lt;&gt;DRAFT!$B482,"ERR",IF(DRAFT!BT482="3E","3E",IF(COUNT(DRAFT!BP482,DRAFT!BT482)&gt;0,DRAFT!BU482,""))))</f>
        <v/>
      </c>
      <c r="X480" s="2" t="str">
        <f>IF(COUNT($A480)=0,"",IF(W480="3E","3E",IF(W480="","I",LOOKUP(W480/Y$2,{0,0.4,0.45,0.5,0.55,0.6,0.65,0.7,0.75,0.8,1},{"F","D","C","C+","B-","B","B+","A-","A","A+"}))))</f>
        <v/>
      </c>
      <c r="Y480" s="1" t="str">
        <f>IF(COUNT($A480)=0,"",IF(W480="","--",IF(W480="3E","3E",LOOKUP(W480/Y$2,{0,0.4,0.45,0.5,0.55,0.6,0.65,0.7,0.75,0.8,1},{0,2,2.25,2.5,2.75,3,3.25,3.5,3.75,4}))))</f>
        <v/>
      </c>
      <c r="Z480" s="2" t="str">
        <f>IF(COUNT($A480)=0,"",IF($A480&lt;&gt;DRAFT!$B482,"ERR",IF(DRAFT!CC482="3E","3E",IF(COUNT(DRAFT!BY482,DRAFT!CC482)&gt;0,DRAFT!CD482,""))))</f>
        <v/>
      </c>
      <c r="AA480" s="2" t="str">
        <f>IF(COUNT($A480)=0,"",IF(Z480="3E","3E",IF(Z480="","I",LOOKUP(Z480/AB$2,{0,0.4,0.45,0.5,0.55,0.6,0.65,0.7,0.75,0.8,1},{"F","D","C","C+","B-","B","B+","A-","A","A+"}))))</f>
        <v/>
      </c>
      <c r="AB480" s="1" t="str">
        <f>IF(COUNT($A480)=0,"",IF(Z480="","--",IF(Z480="3E","3E",LOOKUP(Z480/AB$2,{0,0.4,0.45,0.5,0.55,0.6,0.65,0.7,0.75,0.8,1},{0,2,2.25,2.5,2.75,3,3.25,3.5,3.75,4}))))</f>
        <v/>
      </c>
      <c r="AC480" s="2" t="str">
        <f>IF(COUNT($A480)=0,"",IF($A480&lt;&gt;DRAFT!$B482,"ERR",IF(DRAFT!CF482&gt;0,DRAFT!CF482,"")))</f>
        <v/>
      </c>
      <c r="AD480" s="2" t="str">
        <f>IF(COUNT($A480)=0,"",IF(AC480="3E","3E",IF(AC480="","I",LOOKUP(AC480/AE$2,{0,0.4,0.45,0.5,0.55,0.6,0.65,0.7,0.75,0.8,1},{"F","D","C","C+","B-","B","B+","A-","A","A+"}))))</f>
        <v/>
      </c>
      <c r="AE480" s="1" t="str">
        <f>IF(COUNT($A480)=0,"",IF(AC480="","--",IF(AC480="3E","3E",LOOKUP(AC480/AE$2,{0,0.4,0.45,0.5,0.55,0.6,0.65,0.7,0.75,0.8,1},{0,2,2.25,2.5,2.75,3,3.25,3.5,3.75,4}))))</f>
        <v/>
      </c>
      <c r="AF480" s="2" t="str">
        <f>IF(COUNT($A480)=0,"",IF($A480&lt;&gt;DRAFT!$B482,"ERR",IF(DRAFT!CI482&gt;0,DRAFT!CK482,"")))</f>
        <v/>
      </c>
      <c r="AG480" s="2" t="str">
        <f>IF(COUNT($A480)=0,"",IF(AF480="3E","3E",IF(AF480="","I",LOOKUP(AF480/AH$2,{0,0.4,0.45,0.5,0.55,0.6,0.65,0.7,0.75,0.8,1},{"F","D","C","C+","B-","B","B+","A-","A","A+"}))))</f>
        <v/>
      </c>
      <c r="AH480" s="1" t="str">
        <f>IF(COUNT($A480)=0,"",IF(AF480="","--",IF(AF480="3E","3E",LOOKUP(AF480/AH$2,{0,0.4,0.45,0.5,0.55,0.6,0.65,0.7,0.75,0.8,1},{0,2,2.25,2.5,2.75,3,3.25,3.5,3.75,4}))))</f>
        <v/>
      </c>
      <c r="AI480" s="2" t="str">
        <f>IF($A480&lt;&gt;DRAFT!$B482,"ERR",IF(OR(COUNT($A480)=0,COUNT(DRAFT!CL482:CN482,DRAFT!CP482:CR482)=0),"",CEILING(SUM(DRAFT!CO482,DRAFT!CS482,DRAFT!CT482),1)))</f>
        <v/>
      </c>
      <c r="AJ480" s="2" t="str">
        <f>IF(COUNT($A480)=0,"",IF(AI480="3E","3E",IF(AI480="","I",LOOKUP(AI480/AK$2,{0,0.4,0.45,0.5,0.55,0.6,0.65,0.7,0.75,0.8,1},{"F","D","C","C+","B-","B","B+","A-","A","A+"}))))</f>
        <v/>
      </c>
      <c r="AK480" s="1" t="str">
        <f>IF(COUNT($A480)=0,"",IF(AI480="","--",IF(AI480="3E","3E",LOOKUP(AI480/AK$2,{0,0.4,0.45,0.5,0.55,0.6,0.65,0.7,0.75,0.8,1},{0,2,2.25,2.5,2.75,3,3.25,3.5,3.75,4}))))</f>
        <v/>
      </c>
      <c r="AL480" s="4" t="str">
        <f>IF(OR(COUNT($A480)=0,COUNT(B480:AK480)=0),"",IF(COUNTIF(B480:AK480,"3E")&gt;0,"3E",IF(DRAFT!$A482="R",TRUNC(SUMPRODUCT(RGP,RCP)/TCP,3),TRUNC((SUMPRODUCT(--(IMDGP&gt;0)*IMDGP,IMCP)+CEILING(DRAFT!$DB482*42,0.25))/TCP,3))))</f>
        <v/>
      </c>
      <c r="AM480" s="2" t="str">
        <f>IF(OR(COUNT($A480)=0,COUNT(B480:AK480)=0),"",IF(COUNTIF(B480:AK480,"3E")&gt;0,"3E",IF(DRAFT!$A482="R",SUMPRODUCT(--(RGP&gt;=2),RCP),SUMPRODUCT(--(IMDGP&gt;0),--(IMGP=0),IMCP)+DRAFT!$DC482)))</f>
        <v/>
      </c>
      <c r="AN480" s="67" t="str">
        <f>IF(AL480="3E","3E",IF(COUNT($A480)=0,"",IF(COUNT(AI480)=0,"--",ROUND(((CEILING(DRAFT!$CV482*38,0.25)+CEILING(DRAFT!$CX482*38,0.25)+CEILING(DRAFT!$CZ482*42,0.25)+CEILING($AL480*42,0.25))/160),2))))</f>
        <v/>
      </c>
      <c r="AO480" s="2" t="str">
        <f>IF(AN480="3E","3E",IF(COUNT($A480)=0,"",IF(COUNT(AN480)=0,"I",LOOKUP(AN480,{0,2,2.25,2.5,2.75,3,3.25,3.5,3.75,4},{"F","D","C","C+","B-","B","B+","A-","A","A+"}))))</f>
        <v/>
      </c>
      <c r="AP480" s="2" t="str">
        <f>IF(AN480="3E","3E",IF(OR(COUNT(A480)=0,COUNT(AN480)=0),"",DRAFT!CW482+DRAFT!CY482+DRAFT!DA482+N(TABULATION!AM480)))</f>
        <v/>
      </c>
      <c r="AQ480" s="2" t="str">
        <f>IF(OR(COUNT($A480)=0,COUNT(B480:AK480)=0),"",IF(COUNTIF(B480:AM480,"3E")&gt;0,"3E",IF(AND(DRAFT!$A482="IM",OR($AL480&gt;DRAFT!$DB482,$AM480&gt;DRAFT!$DC482)),"IMPROVED",IF(AND(DRAFT!$A482="IM",$AL480&lt;=DRAFT!$DB482,$AM480&lt;=DRAFT!$DC482),"NOT IMPROVED",IF(AND(DRAFT!CU482="S",AH480&gt;=2,AK480&gt;=2,AN480&gt;=2.5,AP480&gt;=144),"PASS","FAIL")))))</f>
        <v/>
      </c>
      <c r="AR480" s="2" t="str">
        <f t="shared" si="14"/>
        <v/>
      </c>
      <c r="AS480" s="2" t="str">
        <f t="shared" si="15"/>
        <v/>
      </c>
    </row>
    <row r="481" spans="1:45" ht="18.95" customHeight="1" x14ac:dyDescent="0.25">
      <c r="A481" s="3" t="str">
        <f>IF(DRAFT!$B483="","",DRAFT!$B483)</f>
        <v/>
      </c>
      <c r="B481" s="2" t="str">
        <f>IF(COUNT($A481)=0,"",IF($A481&lt;&gt;DRAFT!$B483,"ERR",IF(DRAFT!I483="3E","3E",IF(COUNT(DRAFT!E483,DRAFT!I483)&gt;0,DRAFT!J483,""))))</f>
        <v/>
      </c>
      <c r="C481" s="2" t="str">
        <f>IF(COUNT($A481)=0,"",IF(B481="3E","3E",IF(B481="","I",LOOKUP(B481/D$2,{0,0.4,0.45,0.5,0.55,0.6,0.65,0.7,0.75,0.8,1},{"F","D","C","C+","B-","B","B+","A-","A","A+"}))))</f>
        <v/>
      </c>
      <c r="D481" s="1" t="str">
        <f>IF(COUNT($A481)=0,"",IF(B481="","--",IF(B481="3E","3E",LOOKUP(B481/D$2,{0,0.4,0.45,0.5,0.55,0.6,0.65,0.7,0.75,0.8,1},{0,2,2.25,2.5,2.75,3,3.25,3.5,3.75,4}))))</f>
        <v/>
      </c>
      <c r="E481" s="2" t="str">
        <f>IF(COUNT($A481)=0,"",IF($A481&lt;&gt;DRAFT!$B483,"ERR",IF(DRAFT!R483="3E","3E",IF(COUNT(DRAFT!N483,DRAFT!R483)&gt;0,DRAFT!S483,""))))</f>
        <v/>
      </c>
      <c r="F481" s="2" t="str">
        <f>IF(COUNT($A481)=0,"",IF(E481="3E","3E",IF(E481="","I",LOOKUP(E481/G$2,{0,0.4,0.45,0.5,0.55,0.6,0.65,0.7,0.75,0.8,1},{"F","D","C","C+","B-","B","B+","A-","A","A+"}))))</f>
        <v/>
      </c>
      <c r="G481" s="1" t="str">
        <f>IF(COUNT($A481)=0,"",IF(E481="","--",IF(E481="3E","3E",LOOKUP(E481/G$2,{0,0.4,0.45,0.5,0.55,0.6,0.65,0.7,0.75,0.8,1},{0,2,2.25,2.5,2.75,3,3.25,3.5,3.75,4}))))</f>
        <v/>
      </c>
      <c r="H481" s="2" t="str">
        <f>IF(COUNT($A481)=0,"",IF($A481&lt;&gt;DRAFT!$B483,"ERR",IF(DRAFT!AA483="3E","3E",IF(COUNT(DRAFT!W483,DRAFT!AA483)&gt;0,DRAFT!AB483,""))))</f>
        <v/>
      </c>
      <c r="I481" s="2" t="str">
        <f>IF(COUNT($A481)=0,"",IF(H481="3E","3E",IF(H481="","I",LOOKUP(H481/J$2,{0,0.4,0.45,0.5,0.55,0.6,0.65,0.7,0.75,0.8,1},{"F","D","C","C+","B-","B","B+","A-","A","A+"}))))</f>
        <v/>
      </c>
      <c r="J481" s="1" t="str">
        <f>IF(COUNT($A481)=0,"",IF(H481="","--",IF(H481="3E","3E",LOOKUP(H481/J$2,{0,0.4,0.45,0.5,0.55,0.6,0.65,0.7,0.75,0.8,1},{0,2,2.25,2.5,2.75,3,3.25,3.5,3.75,4}))))</f>
        <v/>
      </c>
      <c r="K481" s="2" t="str">
        <f>IF(COUNT($A481)=0,"",IF($A481&lt;&gt;DRAFT!$B483,"ERR",IF(DRAFT!AJ483="3E","3E",IF(COUNT(DRAFT!AF483,DRAFT!AJ483)&gt;0,DRAFT!AK483,""))))</f>
        <v/>
      </c>
      <c r="L481" s="2" t="str">
        <f>IF(COUNT($A481)=0,"",IF(K481="3E","3E",IF(K481="","I",LOOKUP(K481/M$2,{0,0.4,0.45,0.5,0.55,0.6,0.65,0.7,0.75,0.8,1},{"F","D","C","C+","B-","B","B+","A-","A","A+"}))))</f>
        <v/>
      </c>
      <c r="M481" s="1" t="str">
        <f>IF(COUNT($A481)=0,"",IF(K481="","--",IF(K481="3E","3E",LOOKUP(K481/M$2,{0,0.4,0.45,0.5,0.55,0.6,0.65,0.7,0.75,0.8,1},{0,2,2.25,2.5,2.75,3,3.25,3.5,3.75,4}))))</f>
        <v/>
      </c>
      <c r="N481" s="2" t="str">
        <f>IF(COUNT($A481)=0,"",IF($A481&lt;&gt;DRAFT!$B483,"ERR",IF(DRAFT!AS483="3E","3E",IF(COUNT(DRAFT!AO483,DRAFT!AS483)&gt;0,DRAFT!AT483,""))))</f>
        <v/>
      </c>
      <c r="O481" s="2" t="str">
        <f>IF(COUNT($A481)=0,"",IF(N481="3E","3E",IF(N481="","I",LOOKUP(N481/P$2,{0,0.4,0.45,0.5,0.55,0.6,0.65,0.7,0.75,0.8,1},{"F","D","C","C+","B-","B","B+","A-","A","A+"}))))</f>
        <v/>
      </c>
      <c r="P481" s="1" t="str">
        <f>IF(COUNT($A481)=0,"",IF(N481="","--",IF(N481="3E","3E",LOOKUP(N481/P$2,{0,0.4,0.45,0.5,0.55,0.6,0.65,0.7,0.75,0.8,1},{0,2,2.25,2.5,2.75,3,3.25,3.5,3.75,4}))))</f>
        <v/>
      </c>
      <c r="Q481" s="2" t="str">
        <f>IF(COUNT($A481)=0,"",IF($A481&lt;&gt;DRAFT!$B483,"ERR",IF(DRAFT!BB483="3E","3E",IF(COUNT(DRAFT!AX483,DRAFT!BB483)&gt;0,DRAFT!BC483,""))))</f>
        <v/>
      </c>
      <c r="R481" s="2" t="str">
        <f>IF(COUNT($A481)=0,"",IF(Q481="3E","3E",IF(Q481="","I",LOOKUP(Q481/S$2,{0,0.4,0.45,0.5,0.55,0.6,0.65,0.7,0.75,0.8,1},{"F","D","C","C+","B-","B","B+","A-","A","A+"}))))</f>
        <v/>
      </c>
      <c r="S481" s="1" t="str">
        <f>IF(COUNT($A481)=0,"",IF(Q481="","--",IF(Q481="3E","3E",LOOKUP(Q481/S$2,{0,0.4,0.45,0.5,0.55,0.6,0.65,0.7,0.75,0.8,1},{0,2,2.25,2.5,2.75,3,3.25,3.5,3.75,4}))))</f>
        <v/>
      </c>
      <c r="T481" s="2" t="str">
        <f>IF(COUNT($A481)=0,"",IF($A481&lt;&gt;DRAFT!$B483,"ERR",IF(DRAFT!BK483="3E","3E",IF(COUNT(DRAFT!BG483,DRAFT!BK483)&gt;0,DRAFT!BL483,""))))</f>
        <v/>
      </c>
      <c r="U481" s="2" t="str">
        <f>IF(COUNT($A481)=0,"",IF(T481="3E","3E",IF(T481="","I",LOOKUP(T481/V$2,{0,0.4,0.45,0.5,0.55,0.6,0.65,0.7,0.75,0.8,1},{"F","D","C","C+","B-","B","B+","A-","A","A+"}))))</f>
        <v/>
      </c>
      <c r="V481" s="1" t="str">
        <f>IF(COUNT($A481)=0,"",IF(T481="","--",IF(T481="3E","3E",LOOKUP(T481/V$2,{0,0.4,0.45,0.5,0.55,0.6,0.65,0.7,0.75,0.8,1},{0,2,2.25,2.5,2.75,3,3.25,3.5,3.75,4}))))</f>
        <v/>
      </c>
      <c r="W481" s="2" t="str">
        <f>IF(COUNT($A481)=0,"",IF($A481&lt;&gt;DRAFT!$B483,"ERR",IF(DRAFT!BT483="3E","3E",IF(COUNT(DRAFT!BP483,DRAFT!BT483)&gt;0,DRAFT!BU483,""))))</f>
        <v/>
      </c>
      <c r="X481" s="2" t="str">
        <f>IF(COUNT($A481)=0,"",IF(W481="3E","3E",IF(W481="","I",LOOKUP(W481/Y$2,{0,0.4,0.45,0.5,0.55,0.6,0.65,0.7,0.75,0.8,1},{"F","D","C","C+","B-","B","B+","A-","A","A+"}))))</f>
        <v/>
      </c>
      <c r="Y481" s="1" t="str">
        <f>IF(COUNT($A481)=0,"",IF(W481="","--",IF(W481="3E","3E",LOOKUP(W481/Y$2,{0,0.4,0.45,0.5,0.55,0.6,0.65,0.7,0.75,0.8,1},{0,2,2.25,2.5,2.75,3,3.25,3.5,3.75,4}))))</f>
        <v/>
      </c>
      <c r="Z481" s="2" t="str">
        <f>IF(COUNT($A481)=0,"",IF($A481&lt;&gt;DRAFT!$B483,"ERR",IF(DRAFT!CC483="3E","3E",IF(COUNT(DRAFT!BY483,DRAFT!CC483)&gt;0,DRAFT!CD483,""))))</f>
        <v/>
      </c>
      <c r="AA481" s="2" t="str">
        <f>IF(COUNT($A481)=0,"",IF(Z481="3E","3E",IF(Z481="","I",LOOKUP(Z481/AB$2,{0,0.4,0.45,0.5,0.55,0.6,0.65,0.7,0.75,0.8,1},{"F","D","C","C+","B-","B","B+","A-","A","A+"}))))</f>
        <v/>
      </c>
      <c r="AB481" s="1" t="str">
        <f>IF(COUNT($A481)=0,"",IF(Z481="","--",IF(Z481="3E","3E",LOOKUP(Z481/AB$2,{0,0.4,0.45,0.5,0.55,0.6,0.65,0.7,0.75,0.8,1},{0,2,2.25,2.5,2.75,3,3.25,3.5,3.75,4}))))</f>
        <v/>
      </c>
      <c r="AC481" s="2" t="str">
        <f>IF(COUNT($A481)=0,"",IF($A481&lt;&gt;DRAFT!$B483,"ERR",IF(DRAFT!CF483&gt;0,DRAFT!CF483,"")))</f>
        <v/>
      </c>
      <c r="AD481" s="2" t="str">
        <f>IF(COUNT($A481)=0,"",IF(AC481="3E","3E",IF(AC481="","I",LOOKUP(AC481/AE$2,{0,0.4,0.45,0.5,0.55,0.6,0.65,0.7,0.75,0.8,1},{"F","D","C","C+","B-","B","B+","A-","A","A+"}))))</f>
        <v/>
      </c>
      <c r="AE481" s="1" t="str">
        <f>IF(COUNT($A481)=0,"",IF(AC481="","--",IF(AC481="3E","3E",LOOKUP(AC481/AE$2,{0,0.4,0.45,0.5,0.55,0.6,0.65,0.7,0.75,0.8,1},{0,2,2.25,2.5,2.75,3,3.25,3.5,3.75,4}))))</f>
        <v/>
      </c>
      <c r="AF481" s="2" t="str">
        <f>IF(COUNT($A481)=0,"",IF($A481&lt;&gt;DRAFT!$B483,"ERR",IF(DRAFT!CI483&gt;0,DRAFT!CK483,"")))</f>
        <v/>
      </c>
      <c r="AG481" s="2" t="str">
        <f>IF(COUNT($A481)=0,"",IF(AF481="3E","3E",IF(AF481="","I",LOOKUP(AF481/AH$2,{0,0.4,0.45,0.5,0.55,0.6,0.65,0.7,0.75,0.8,1},{"F","D","C","C+","B-","B","B+","A-","A","A+"}))))</f>
        <v/>
      </c>
      <c r="AH481" s="1" t="str">
        <f>IF(COUNT($A481)=0,"",IF(AF481="","--",IF(AF481="3E","3E",LOOKUP(AF481/AH$2,{0,0.4,0.45,0.5,0.55,0.6,0.65,0.7,0.75,0.8,1},{0,2,2.25,2.5,2.75,3,3.25,3.5,3.75,4}))))</f>
        <v/>
      </c>
      <c r="AI481" s="2" t="str">
        <f>IF($A481&lt;&gt;DRAFT!$B483,"ERR",IF(OR(COUNT($A481)=0,COUNT(DRAFT!CL483:CN483,DRAFT!CP483:CR483)=0),"",CEILING(SUM(DRAFT!CO483,DRAFT!CS483,DRAFT!CT483),1)))</f>
        <v/>
      </c>
      <c r="AJ481" s="2" t="str">
        <f>IF(COUNT($A481)=0,"",IF(AI481="3E","3E",IF(AI481="","I",LOOKUP(AI481/AK$2,{0,0.4,0.45,0.5,0.55,0.6,0.65,0.7,0.75,0.8,1},{"F","D","C","C+","B-","B","B+","A-","A","A+"}))))</f>
        <v/>
      </c>
      <c r="AK481" s="1" t="str">
        <f>IF(COUNT($A481)=0,"",IF(AI481="","--",IF(AI481="3E","3E",LOOKUP(AI481/AK$2,{0,0.4,0.45,0.5,0.55,0.6,0.65,0.7,0.75,0.8,1},{0,2,2.25,2.5,2.75,3,3.25,3.5,3.75,4}))))</f>
        <v/>
      </c>
      <c r="AL481" s="4" t="str">
        <f>IF(OR(COUNT($A481)=0,COUNT(B481:AK481)=0),"",IF(COUNTIF(B481:AK481,"3E")&gt;0,"3E",IF(DRAFT!$A483="R",TRUNC(SUMPRODUCT(RGP,RCP)/TCP,3),TRUNC((SUMPRODUCT(--(IMDGP&gt;0)*IMDGP,IMCP)+CEILING(DRAFT!$DB483*42,0.25))/TCP,3))))</f>
        <v/>
      </c>
      <c r="AM481" s="2" t="str">
        <f>IF(OR(COUNT($A481)=0,COUNT(B481:AK481)=0),"",IF(COUNTIF(B481:AK481,"3E")&gt;0,"3E",IF(DRAFT!$A483="R",SUMPRODUCT(--(RGP&gt;=2),RCP),SUMPRODUCT(--(IMDGP&gt;0),--(IMGP=0),IMCP)+DRAFT!$DC483)))</f>
        <v/>
      </c>
      <c r="AN481" s="67" t="str">
        <f>IF(AL481="3E","3E",IF(COUNT($A481)=0,"",IF(COUNT(AI481)=0,"--",ROUND(((CEILING(DRAFT!$CV483*38,0.25)+CEILING(DRAFT!$CX483*38,0.25)+CEILING(DRAFT!$CZ483*42,0.25)+CEILING($AL481*42,0.25))/160),2))))</f>
        <v/>
      </c>
      <c r="AO481" s="2" t="str">
        <f>IF(AN481="3E","3E",IF(COUNT($A481)=0,"",IF(COUNT(AN481)=0,"I",LOOKUP(AN481,{0,2,2.25,2.5,2.75,3,3.25,3.5,3.75,4},{"F","D","C","C+","B-","B","B+","A-","A","A+"}))))</f>
        <v/>
      </c>
      <c r="AP481" s="2" t="str">
        <f>IF(AN481="3E","3E",IF(OR(COUNT(A481)=0,COUNT(AN481)=0),"",DRAFT!CW483+DRAFT!CY483+DRAFT!DA483+N(TABULATION!AM481)))</f>
        <v/>
      </c>
      <c r="AQ481" s="2" t="str">
        <f>IF(OR(COUNT($A481)=0,COUNT(B481:AK481)=0),"",IF(COUNTIF(B481:AM481,"3E")&gt;0,"3E",IF(AND(DRAFT!$A483="IM",OR($AL481&gt;DRAFT!$DB483,$AM481&gt;DRAFT!$DC483)),"IMPROVED",IF(AND(DRAFT!$A483="IM",$AL481&lt;=DRAFT!$DB483,$AM481&lt;=DRAFT!$DC483),"NOT IMPROVED",IF(AND(DRAFT!CU483="S",AH481&gt;=2,AK481&gt;=2,AN481&gt;=2.5,AP481&gt;=144),"PASS","FAIL")))))</f>
        <v/>
      </c>
      <c r="AR481" s="2" t="str">
        <f t="shared" si="14"/>
        <v/>
      </c>
      <c r="AS481" s="2" t="str">
        <f t="shared" si="15"/>
        <v/>
      </c>
    </row>
    <row r="482" spans="1:45" ht="18.95" customHeight="1" x14ac:dyDescent="0.25">
      <c r="A482" s="3" t="str">
        <f>IF(DRAFT!$B484="","",DRAFT!$B484)</f>
        <v/>
      </c>
      <c r="B482" s="2" t="str">
        <f>IF(COUNT($A482)=0,"",IF($A482&lt;&gt;DRAFT!$B484,"ERR",IF(DRAFT!I484="3E","3E",IF(COUNT(DRAFT!E484,DRAFT!I484)&gt;0,DRAFT!J484,""))))</f>
        <v/>
      </c>
      <c r="C482" s="2" t="str">
        <f>IF(COUNT($A482)=0,"",IF(B482="3E","3E",IF(B482="","I",LOOKUP(B482/D$2,{0,0.4,0.45,0.5,0.55,0.6,0.65,0.7,0.75,0.8,1},{"F","D","C","C+","B-","B","B+","A-","A","A+"}))))</f>
        <v/>
      </c>
      <c r="D482" s="1" t="str">
        <f>IF(COUNT($A482)=0,"",IF(B482="","--",IF(B482="3E","3E",LOOKUP(B482/D$2,{0,0.4,0.45,0.5,0.55,0.6,0.65,0.7,0.75,0.8,1},{0,2,2.25,2.5,2.75,3,3.25,3.5,3.75,4}))))</f>
        <v/>
      </c>
      <c r="E482" s="2" t="str">
        <f>IF(COUNT($A482)=0,"",IF($A482&lt;&gt;DRAFT!$B484,"ERR",IF(DRAFT!R484="3E","3E",IF(COUNT(DRAFT!N484,DRAFT!R484)&gt;0,DRAFT!S484,""))))</f>
        <v/>
      </c>
      <c r="F482" s="2" t="str">
        <f>IF(COUNT($A482)=0,"",IF(E482="3E","3E",IF(E482="","I",LOOKUP(E482/G$2,{0,0.4,0.45,0.5,0.55,0.6,0.65,0.7,0.75,0.8,1},{"F","D","C","C+","B-","B","B+","A-","A","A+"}))))</f>
        <v/>
      </c>
      <c r="G482" s="1" t="str">
        <f>IF(COUNT($A482)=0,"",IF(E482="","--",IF(E482="3E","3E",LOOKUP(E482/G$2,{0,0.4,0.45,0.5,0.55,0.6,0.65,0.7,0.75,0.8,1},{0,2,2.25,2.5,2.75,3,3.25,3.5,3.75,4}))))</f>
        <v/>
      </c>
      <c r="H482" s="2" t="str">
        <f>IF(COUNT($A482)=0,"",IF($A482&lt;&gt;DRAFT!$B484,"ERR",IF(DRAFT!AA484="3E","3E",IF(COUNT(DRAFT!W484,DRAFT!AA484)&gt;0,DRAFT!AB484,""))))</f>
        <v/>
      </c>
      <c r="I482" s="2" t="str">
        <f>IF(COUNT($A482)=0,"",IF(H482="3E","3E",IF(H482="","I",LOOKUP(H482/J$2,{0,0.4,0.45,0.5,0.55,0.6,0.65,0.7,0.75,0.8,1},{"F","D","C","C+","B-","B","B+","A-","A","A+"}))))</f>
        <v/>
      </c>
      <c r="J482" s="1" t="str">
        <f>IF(COUNT($A482)=0,"",IF(H482="","--",IF(H482="3E","3E",LOOKUP(H482/J$2,{0,0.4,0.45,0.5,0.55,0.6,0.65,0.7,0.75,0.8,1},{0,2,2.25,2.5,2.75,3,3.25,3.5,3.75,4}))))</f>
        <v/>
      </c>
      <c r="K482" s="2" t="str">
        <f>IF(COUNT($A482)=0,"",IF($A482&lt;&gt;DRAFT!$B484,"ERR",IF(DRAFT!AJ484="3E","3E",IF(COUNT(DRAFT!AF484,DRAFT!AJ484)&gt;0,DRAFT!AK484,""))))</f>
        <v/>
      </c>
      <c r="L482" s="2" t="str">
        <f>IF(COUNT($A482)=0,"",IF(K482="3E","3E",IF(K482="","I",LOOKUP(K482/M$2,{0,0.4,0.45,0.5,0.55,0.6,0.65,0.7,0.75,0.8,1},{"F","D","C","C+","B-","B","B+","A-","A","A+"}))))</f>
        <v/>
      </c>
      <c r="M482" s="1" t="str">
        <f>IF(COUNT($A482)=0,"",IF(K482="","--",IF(K482="3E","3E",LOOKUP(K482/M$2,{0,0.4,0.45,0.5,0.55,0.6,0.65,0.7,0.75,0.8,1},{0,2,2.25,2.5,2.75,3,3.25,3.5,3.75,4}))))</f>
        <v/>
      </c>
      <c r="N482" s="2" t="str">
        <f>IF(COUNT($A482)=0,"",IF($A482&lt;&gt;DRAFT!$B484,"ERR",IF(DRAFT!AS484="3E","3E",IF(COUNT(DRAFT!AO484,DRAFT!AS484)&gt;0,DRAFT!AT484,""))))</f>
        <v/>
      </c>
      <c r="O482" s="2" t="str">
        <f>IF(COUNT($A482)=0,"",IF(N482="3E","3E",IF(N482="","I",LOOKUP(N482/P$2,{0,0.4,0.45,0.5,0.55,0.6,0.65,0.7,0.75,0.8,1},{"F","D","C","C+","B-","B","B+","A-","A","A+"}))))</f>
        <v/>
      </c>
      <c r="P482" s="1" t="str">
        <f>IF(COUNT($A482)=0,"",IF(N482="","--",IF(N482="3E","3E",LOOKUP(N482/P$2,{0,0.4,0.45,0.5,0.55,0.6,0.65,0.7,0.75,0.8,1},{0,2,2.25,2.5,2.75,3,3.25,3.5,3.75,4}))))</f>
        <v/>
      </c>
      <c r="Q482" s="2" t="str">
        <f>IF(COUNT($A482)=0,"",IF($A482&lt;&gt;DRAFT!$B484,"ERR",IF(DRAFT!BB484="3E","3E",IF(COUNT(DRAFT!AX484,DRAFT!BB484)&gt;0,DRAFT!BC484,""))))</f>
        <v/>
      </c>
      <c r="R482" s="2" t="str">
        <f>IF(COUNT($A482)=0,"",IF(Q482="3E","3E",IF(Q482="","I",LOOKUP(Q482/S$2,{0,0.4,0.45,0.5,0.55,0.6,0.65,0.7,0.75,0.8,1},{"F","D","C","C+","B-","B","B+","A-","A","A+"}))))</f>
        <v/>
      </c>
      <c r="S482" s="1" t="str">
        <f>IF(COUNT($A482)=0,"",IF(Q482="","--",IF(Q482="3E","3E",LOOKUP(Q482/S$2,{0,0.4,0.45,0.5,0.55,0.6,0.65,0.7,0.75,0.8,1},{0,2,2.25,2.5,2.75,3,3.25,3.5,3.75,4}))))</f>
        <v/>
      </c>
      <c r="T482" s="2" t="str">
        <f>IF(COUNT($A482)=0,"",IF($A482&lt;&gt;DRAFT!$B484,"ERR",IF(DRAFT!BK484="3E","3E",IF(COUNT(DRAFT!BG484,DRAFT!BK484)&gt;0,DRAFT!BL484,""))))</f>
        <v/>
      </c>
      <c r="U482" s="2" t="str">
        <f>IF(COUNT($A482)=0,"",IF(T482="3E","3E",IF(T482="","I",LOOKUP(T482/V$2,{0,0.4,0.45,0.5,0.55,0.6,0.65,0.7,0.75,0.8,1},{"F","D","C","C+","B-","B","B+","A-","A","A+"}))))</f>
        <v/>
      </c>
      <c r="V482" s="1" t="str">
        <f>IF(COUNT($A482)=0,"",IF(T482="","--",IF(T482="3E","3E",LOOKUP(T482/V$2,{0,0.4,0.45,0.5,0.55,0.6,0.65,0.7,0.75,0.8,1},{0,2,2.25,2.5,2.75,3,3.25,3.5,3.75,4}))))</f>
        <v/>
      </c>
      <c r="W482" s="2" t="str">
        <f>IF(COUNT($A482)=0,"",IF($A482&lt;&gt;DRAFT!$B484,"ERR",IF(DRAFT!BT484="3E","3E",IF(COUNT(DRAFT!BP484,DRAFT!BT484)&gt;0,DRAFT!BU484,""))))</f>
        <v/>
      </c>
      <c r="X482" s="2" t="str">
        <f>IF(COUNT($A482)=0,"",IF(W482="3E","3E",IF(W482="","I",LOOKUP(W482/Y$2,{0,0.4,0.45,0.5,0.55,0.6,0.65,0.7,0.75,0.8,1},{"F","D","C","C+","B-","B","B+","A-","A","A+"}))))</f>
        <v/>
      </c>
      <c r="Y482" s="1" t="str">
        <f>IF(COUNT($A482)=0,"",IF(W482="","--",IF(W482="3E","3E",LOOKUP(W482/Y$2,{0,0.4,0.45,0.5,0.55,0.6,0.65,0.7,0.75,0.8,1},{0,2,2.25,2.5,2.75,3,3.25,3.5,3.75,4}))))</f>
        <v/>
      </c>
      <c r="Z482" s="2" t="str">
        <f>IF(COUNT($A482)=0,"",IF($A482&lt;&gt;DRAFT!$B484,"ERR",IF(DRAFT!CC484="3E","3E",IF(COUNT(DRAFT!BY484,DRAFT!CC484)&gt;0,DRAFT!CD484,""))))</f>
        <v/>
      </c>
      <c r="AA482" s="2" t="str">
        <f>IF(COUNT($A482)=0,"",IF(Z482="3E","3E",IF(Z482="","I",LOOKUP(Z482/AB$2,{0,0.4,0.45,0.5,0.55,0.6,0.65,0.7,0.75,0.8,1},{"F","D","C","C+","B-","B","B+","A-","A","A+"}))))</f>
        <v/>
      </c>
      <c r="AB482" s="1" t="str">
        <f>IF(COUNT($A482)=0,"",IF(Z482="","--",IF(Z482="3E","3E",LOOKUP(Z482/AB$2,{0,0.4,0.45,0.5,0.55,0.6,0.65,0.7,0.75,0.8,1},{0,2,2.25,2.5,2.75,3,3.25,3.5,3.75,4}))))</f>
        <v/>
      </c>
      <c r="AC482" s="2" t="str">
        <f>IF(COUNT($A482)=0,"",IF($A482&lt;&gt;DRAFT!$B484,"ERR",IF(DRAFT!CF484&gt;0,DRAFT!CF484,"")))</f>
        <v/>
      </c>
      <c r="AD482" s="2" t="str">
        <f>IF(COUNT($A482)=0,"",IF(AC482="3E","3E",IF(AC482="","I",LOOKUP(AC482/AE$2,{0,0.4,0.45,0.5,0.55,0.6,0.65,0.7,0.75,0.8,1},{"F","D","C","C+","B-","B","B+","A-","A","A+"}))))</f>
        <v/>
      </c>
      <c r="AE482" s="1" t="str">
        <f>IF(COUNT($A482)=0,"",IF(AC482="","--",IF(AC482="3E","3E",LOOKUP(AC482/AE$2,{0,0.4,0.45,0.5,0.55,0.6,0.65,0.7,0.75,0.8,1},{0,2,2.25,2.5,2.75,3,3.25,3.5,3.75,4}))))</f>
        <v/>
      </c>
      <c r="AF482" s="2" t="str">
        <f>IF(COUNT($A482)=0,"",IF($A482&lt;&gt;DRAFT!$B484,"ERR",IF(DRAFT!CI484&gt;0,DRAFT!CK484,"")))</f>
        <v/>
      </c>
      <c r="AG482" s="2" t="str">
        <f>IF(COUNT($A482)=0,"",IF(AF482="3E","3E",IF(AF482="","I",LOOKUP(AF482/AH$2,{0,0.4,0.45,0.5,0.55,0.6,0.65,0.7,0.75,0.8,1},{"F","D","C","C+","B-","B","B+","A-","A","A+"}))))</f>
        <v/>
      </c>
      <c r="AH482" s="1" t="str">
        <f>IF(COUNT($A482)=0,"",IF(AF482="","--",IF(AF482="3E","3E",LOOKUP(AF482/AH$2,{0,0.4,0.45,0.5,0.55,0.6,0.65,0.7,0.75,0.8,1},{0,2,2.25,2.5,2.75,3,3.25,3.5,3.75,4}))))</f>
        <v/>
      </c>
      <c r="AI482" s="2" t="str">
        <f>IF($A482&lt;&gt;DRAFT!$B484,"ERR",IF(OR(COUNT($A482)=0,COUNT(DRAFT!CL484:CN484,DRAFT!CP484:CR484)=0),"",CEILING(SUM(DRAFT!CO484,DRAFT!CS484,DRAFT!CT484),1)))</f>
        <v/>
      </c>
      <c r="AJ482" s="2" t="str">
        <f>IF(COUNT($A482)=0,"",IF(AI482="3E","3E",IF(AI482="","I",LOOKUP(AI482/AK$2,{0,0.4,0.45,0.5,0.55,0.6,0.65,0.7,0.75,0.8,1},{"F","D","C","C+","B-","B","B+","A-","A","A+"}))))</f>
        <v/>
      </c>
      <c r="AK482" s="1" t="str">
        <f>IF(COUNT($A482)=0,"",IF(AI482="","--",IF(AI482="3E","3E",LOOKUP(AI482/AK$2,{0,0.4,0.45,0.5,0.55,0.6,0.65,0.7,0.75,0.8,1},{0,2,2.25,2.5,2.75,3,3.25,3.5,3.75,4}))))</f>
        <v/>
      </c>
      <c r="AL482" s="4" t="str">
        <f>IF(OR(COUNT($A482)=0,COUNT(B482:AK482)=0),"",IF(COUNTIF(B482:AK482,"3E")&gt;0,"3E",IF(DRAFT!$A484="R",TRUNC(SUMPRODUCT(RGP,RCP)/TCP,3),TRUNC((SUMPRODUCT(--(IMDGP&gt;0)*IMDGP,IMCP)+CEILING(DRAFT!$DB484*42,0.25))/TCP,3))))</f>
        <v/>
      </c>
      <c r="AM482" s="2" t="str">
        <f>IF(OR(COUNT($A482)=0,COUNT(B482:AK482)=0),"",IF(COUNTIF(B482:AK482,"3E")&gt;0,"3E",IF(DRAFT!$A484="R",SUMPRODUCT(--(RGP&gt;=2),RCP),SUMPRODUCT(--(IMDGP&gt;0),--(IMGP=0),IMCP)+DRAFT!$DC484)))</f>
        <v/>
      </c>
      <c r="AN482" s="67" t="str">
        <f>IF(AL482="3E","3E",IF(COUNT($A482)=0,"",IF(COUNT(AI482)=0,"--",ROUND(((CEILING(DRAFT!$CV484*38,0.25)+CEILING(DRAFT!$CX484*38,0.25)+CEILING(DRAFT!$CZ484*42,0.25)+CEILING($AL482*42,0.25))/160),2))))</f>
        <v/>
      </c>
      <c r="AO482" s="2" t="str">
        <f>IF(AN482="3E","3E",IF(COUNT($A482)=0,"",IF(COUNT(AN482)=0,"I",LOOKUP(AN482,{0,2,2.25,2.5,2.75,3,3.25,3.5,3.75,4},{"F","D","C","C+","B-","B","B+","A-","A","A+"}))))</f>
        <v/>
      </c>
      <c r="AP482" s="2" t="str">
        <f>IF(AN482="3E","3E",IF(OR(COUNT(A482)=0,COUNT(AN482)=0),"",DRAFT!CW484+DRAFT!CY484+DRAFT!DA484+N(TABULATION!AM482)))</f>
        <v/>
      </c>
      <c r="AQ482" s="2" t="str">
        <f>IF(OR(COUNT($A482)=0,COUNT(B482:AK482)=0),"",IF(COUNTIF(B482:AM482,"3E")&gt;0,"3E",IF(AND(DRAFT!$A484="IM",OR($AL482&gt;DRAFT!$DB484,$AM482&gt;DRAFT!$DC484)),"IMPROVED",IF(AND(DRAFT!$A484="IM",$AL482&lt;=DRAFT!$DB484,$AM482&lt;=DRAFT!$DC484),"NOT IMPROVED",IF(AND(DRAFT!CU484="S",AH482&gt;=2,AK482&gt;=2,AN482&gt;=2.5,AP482&gt;=144),"PASS","FAIL")))))</f>
        <v/>
      </c>
      <c r="AR482" s="2" t="str">
        <f t="shared" si="14"/>
        <v/>
      </c>
      <c r="AS482" s="2" t="str">
        <f t="shared" si="15"/>
        <v/>
      </c>
    </row>
    <row r="483" spans="1:45" ht="18.95" customHeight="1" x14ac:dyDescent="0.25">
      <c r="A483" s="3" t="str">
        <f>IF(DRAFT!$B485="","",DRAFT!$B485)</f>
        <v/>
      </c>
      <c r="B483" s="2" t="str">
        <f>IF(COUNT($A483)=0,"",IF($A483&lt;&gt;DRAFT!$B485,"ERR",IF(DRAFT!I485="3E","3E",IF(COUNT(DRAFT!E485,DRAFT!I485)&gt;0,DRAFT!J485,""))))</f>
        <v/>
      </c>
      <c r="C483" s="2" t="str">
        <f>IF(COUNT($A483)=0,"",IF(B483="3E","3E",IF(B483="","I",LOOKUP(B483/D$2,{0,0.4,0.45,0.5,0.55,0.6,0.65,0.7,0.75,0.8,1},{"F","D","C","C+","B-","B","B+","A-","A","A+"}))))</f>
        <v/>
      </c>
      <c r="D483" s="1" t="str">
        <f>IF(COUNT($A483)=0,"",IF(B483="","--",IF(B483="3E","3E",LOOKUP(B483/D$2,{0,0.4,0.45,0.5,0.55,0.6,0.65,0.7,0.75,0.8,1},{0,2,2.25,2.5,2.75,3,3.25,3.5,3.75,4}))))</f>
        <v/>
      </c>
      <c r="E483" s="2" t="str">
        <f>IF(COUNT($A483)=0,"",IF($A483&lt;&gt;DRAFT!$B485,"ERR",IF(DRAFT!R485="3E","3E",IF(COUNT(DRAFT!N485,DRAFT!R485)&gt;0,DRAFT!S485,""))))</f>
        <v/>
      </c>
      <c r="F483" s="2" t="str">
        <f>IF(COUNT($A483)=0,"",IF(E483="3E","3E",IF(E483="","I",LOOKUP(E483/G$2,{0,0.4,0.45,0.5,0.55,0.6,0.65,0.7,0.75,0.8,1},{"F","D","C","C+","B-","B","B+","A-","A","A+"}))))</f>
        <v/>
      </c>
      <c r="G483" s="1" t="str">
        <f>IF(COUNT($A483)=0,"",IF(E483="","--",IF(E483="3E","3E",LOOKUP(E483/G$2,{0,0.4,0.45,0.5,0.55,0.6,0.65,0.7,0.75,0.8,1},{0,2,2.25,2.5,2.75,3,3.25,3.5,3.75,4}))))</f>
        <v/>
      </c>
      <c r="H483" s="2" t="str">
        <f>IF(COUNT($A483)=0,"",IF($A483&lt;&gt;DRAFT!$B485,"ERR",IF(DRAFT!AA485="3E","3E",IF(COUNT(DRAFT!W485,DRAFT!AA485)&gt;0,DRAFT!AB485,""))))</f>
        <v/>
      </c>
      <c r="I483" s="2" t="str">
        <f>IF(COUNT($A483)=0,"",IF(H483="3E","3E",IF(H483="","I",LOOKUP(H483/J$2,{0,0.4,0.45,0.5,0.55,0.6,0.65,0.7,0.75,0.8,1},{"F","D","C","C+","B-","B","B+","A-","A","A+"}))))</f>
        <v/>
      </c>
      <c r="J483" s="1" t="str">
        <f>IF(COUNT($A483)=0,"",IF(H483="","--",IF(H483="3E","3E",LOOKUP(H483/J$2,{0,0.4,0.45,0.5,0.55,0.6,0.65,0.7,0.75,0.8,1},{0,2,2.25,2.5,2.75,3,3.25,3.5,3.75,4}))))</f>
        <v/>
      </c>
      <c r="K483" s="2" t="str">
        <f>IF(COUNT($A483)=0,"",IF($A483&lt;&gt;DRAFT!$B485,"ERR",IF(DRAFT!AJ485="3E","3E",IF(COUNT(DRAFT!AF485,DRAFT!AJ485)&gt;0,DRAFT!AK485,""))))</f>
        <v/>
      </c>
      <c r="L483" s="2" t="str">
        <f>IF(COUNT($A483)=0,"",IF(K483="3E","3E",IF(K483="","I",LOOKUP(K483/M$2,{0,0.4,0.45,0.5,0.55,0.6,0.65,0.7,0.75,0.8,1},{"F","D","C","C+","B-","B","B+","A-","A","A+"}))))</f>
        <v/>
      </c>
      <c r="M483" s="1" t="str">
        <f>IF(COUNT($A483)=0,"",IF(K483="","--",IF(K483="3E","3E",LOOKUP(K483/M$2,{0,0.4,0.45,0.5,0.55,0.6,0.65,0.7,0.75,0.8,1},{0,2,2.25,2.5,2.75,3,3.25,3.5,3.75,4}))))</f>
        <v/>
      </c>
      <c r="N483" s="2" t="str">
        <f>IF(COUNT($A483)=0,"",IF($A483&lt;&gt;DRAFT!$B485,"ERR",IF(DRAFT!AS485="3E","3E",IF(COUNT(DRAFT!AO485,DRAFT!AS485)&gt;0,DRAFT!AT485,""))))</f>
        <v/>
      </c>
      <c r="O483" s="2" t="str">
        <f>IF(COUNT($A483)=0,"",IF(N483="3E","3E",IF(N483="","I",LOOKUP(N483/P$2,{0,0.4,0.45,0.5,0.55,0.6,0.65,0.7,0.75,0.8,1},{"F","D","C","C+","B-","B","B+","A-","A","A+"}))))</f>
        <v/>
      </c>
      <c r="P483" s="1" t="str">
        <f>IF(COUNT($A483)=0,"",IF(N483="","--",IF(N483="3E","3E",LOOKUP(N483/P$2,{0,0.4,0.45,0.5,0.55,0.6,0.65,0.7,0.75,0.8,1},{0,2,2.25,2.5,2.75,3,3.25,3.5,3.75,4}))))</f>
        <v/>
      </c>
      <c r="Q483" s="2" t="str">
        <f>IF(COUNT($A483)=0,"",IF($A483&lt;&gt;DRAFT!$B485,"ERR",IF(DRAFT!BB485="3E","3E",IF(COUNT(DRAFT!AX485,DRAFT!BB485)&gt;0,DRAFT!BC485,""))))</f>
        <v/>
      </c>
      <c r="R483" s="2" t="str">
        <f>IF(COUNT($A483)=0,"",IF(Q483="3E","3E",IF(Q483="","I",LOOKUP(Q483/S$2,{0,0.4,0.45,0.5,0.55,0.6,0.65,0.7,0.75,0.8,1},{"F","D","C","C+","B-","B","B+","A-","A","A+"}))))</f>
        <v/>
      </c>
      <c r="S483" s="1" t="str">
        <f>IF(COUNT($A483)=0,"",IF(Q483="","--",IF(Q483="3E","3E",LOOKUP(Q483/S$2,{0,0.4,0.45,0.5,0.55,0.6,0.65,0.7,0.75,0.8,1},{0,2,2.25,2.5,2.75,3,3.25,3.5,3.75,4}))))</f>
        <v/>
      </c>
      <c r="T483" s="2" t="str">
        <f>IF(COUNT($A483)=0,"",IF($A483&lt;&gt;DRAFT!$B485,"ERR",IF(DRAFT!BK485="3E","3E",IF(COUNT(DRAFT!BG485,DRAFT!BK485)&gt;0,DRAFT!BL485,""))))</f>
        <v/>
      </c>
      <c r="U483" s="2" t="str">
        <f>IF(COUNT($A483)=0,"",IF(T483="3E","3E",IF(T483="","I",LOOKUP(T483/V$2,{0,0.4,0.45,0.5,0.55,0.6,0.65,0.7,0.75,0.8,1},{"F","D","C","C+","B-","B","B+","A-","A","A+"}))))</f>
        <v/>
      </c>
      <c r="V483" s="1" t="str">
        <f>IF(COUNT($A483)=0,"",IF(T483="","--",IF(T483="3E","3E",LOOKUP(T483/V$2,{0,0.4,0.45,0.5,0.55,0.6,0.65,0.7,0.75,0.8,1},{0,2,2.25,2.5,2.75,3,3.25,3.5,3.75,4}))))</f>
        <v/>
      </c>
      <c r="W483" s="2" t="str">
        <f>IF(COUNT($A483)=0,"",IF($A483&lt;&gt;DRAFT!$B485,"ERR",IF(DRAFT!BT485="3E","3E",IF(COUNT(DRAFT!BP485,DRAFT!BT485)&gt;0,DRAFT!BU485,""))))</f>
        <v/>
      </c>
      <c r="X483" s="2" t="str">
        <f>IF(COUNT($A483)=0,"",IF(W483="3E","3E",IF(W483="","I",LOOKUP(W483/Y$2,{0,0.4,0.45,0.5,0.55,0.6,0.65,0.7,0.75,0.8,1},{"F","D","C","C+","B-","B","B+","A-","A","A+"}))))</f>
        <v/>
      </c>
      <c r="Y483" s="1" t="str">
        <f>IF(COUNT($A483)=0,"",IF(W483="","--",IF(W483="3E","3E",LOOKUP(W483/Y$2,{0,0.4,0.45,0.5,0.55,0.6,0.65,0.7,0.75,0.8,1},{0,2,2.25,2.5,2.75,3,3.25,3.5,3.75,4}))))</f>
        <v/>
      </c>
      <c r="Z483" s="2" t="str">
        <f>IF(COUNT($A483)=0,"",IF($A483&lt;&gt;DRAFT!$B485,"ERR",IF(DRAFT!CC485="3E","3E",IF(COUNT(DRAFT!BY485,DRAFT!CC485)&gt;0,DRAFT!CD485,""))))</f>
        <v/>
      </c>
      <c r="AA483" s="2" t="str">
        <f>IF(COUNT($A483)=0,"",IF(Z483="3E","3E",IF(Z483="","I",LOOKUP(Z483/AB$2,{0,0.4,0.45,0.5,0.55,0.6,0.65,0.7,0.75,0.8,1},{"F","D","C","C+","B-","B","B+","A-","A","A+"}))))</f>
        <v/>
      </c>
      <c r="AB483" s="1" t="str">
        <f>IF(COUNT($A483)=0,"",IF(Z483="","--",IF(Z483="3E","3E",LOOKUP(Z483/AB$2,{0,0.4,0.45,0.5,0.55,0.6,0.65,0.7,0.75,0.8,1},{0,2,2.25,2.5,2.75,3,3.25,3.5,3.75,4}))))</f>
        <v/>
      </c>
      <c r="AC483" s="2" t="str">
        <f>IF(COUNT($A483)=0,"",IF($A483&lt;&gt;DRAFT!$B485,"ERR",IF(DRAFT!CF485&gt;0,DRAFT!CF485,"")))</f>
        <v/>
      </c>
      <c r="AD483" s="2" t="str">
        <f>IF(COUNT($A483)=0,"",IF(AC483="3E","3E",IF(AC483="","I",LOOKUP(AC483/AE$2,{0,0.4,0.45,0.5,0.55,0.6,0.65,0.7,0.75,0.8,1},{"F","D","C","C+","B-","B","B+","A-","A","A+"}))))</f>
        <v/>
      </c>
      <c r="AE483" s="1" t="str">
        <f>IF(COUNT($A483)=0,"",IF(AC483="","--",IF(AC483="3E","3E",LOOKUP(AC483/AE$2,{0,0.4,0.45,0.5,0.55,0.6,0.65,0.7,0.75,0.8,1},{0,2,2.25,2.5,2.75,3,3.25,3.5,3.75,4}))))</f>
        <v/>
      </c>
      <c r="AF483" s="2" t="str">
        <f>IF(COUNT($A483)=0,"",IF($A483&lt;&gt;DRAFT!$B485,"ERR",IF(DRAFT!CI485&gt;0,DRAFT!CK485,"")))</f>
        <v/>
      </c>
      <c r="AG483" s="2" t="str">
        <f>IF(COUNT($A483)=0,"",IF(AF483="3E","3E",IF(AF483="","I",LOOKUP(AF483/AH$2,{0,0.4,0.45,0.5,0.55,0.6,0.65,0.7,0.75,0.8,1},{"F","D","C","C+","B-","B","B+","A-","A","A+"}))))</f>
        <v/>
      </c>
      <c r="AH483" s="1" t="str">
        <f>IF(COUNT($A483)=0,"",IF(AF483="","--",IF(AF483="3E","3E",LOOKUP(AF483/AH$2,{0,0.4,0.45,0.5,0.55,0.6,0.65,0.7,0.75,0.8,1},{0,2,2.25,2.5,2.75,3,3.25,3.5,3.75,4}))))</f>
        <v/>
      </c>
      <c r="AI483" s="2" t="str">
        <f>IF($A483&lt;&gt;DRAFT!$B485,"ERR",IF(OR(COUNT($A483)=0,COUNT(DRAFT!CL485:CN485,DRAFT!CP485:CR485)=0),"",CEILING(SUM(DRAFT!CO485,DRAFT!CS485,DRAFT!CT485),1)))</f>
        <v/>
      </c>
      <c r="AJ483" s="2" t="str">
        <f>IF(COUNT($A483)=0,"",IF(AI483="3E","3E",IF(AI483="","I",LOOKUP(AI483/AK$2,{0,0.4,0.45,0.5,0.55,0.6,0.65,0.7,0.75,0.8,1},{"F","D","C","C+","B-","B","B+","A-","A","A+"}))))</f>
        <v/>
      </c>
      <c r="AK483" s="1" t="str">
        <f>IF(COUNT($A483)=0,"",IF(AI483="","--",IF(AI483="3E","3E",LOOKUP(AI483/AK$2,{0,0.4,0.45,0.5,0.55,0.6,0.65,0.7,0.75,0.8,1},{0,2,2.25,2.5,2.75,3,3.25,3.5,3.75,4}))))</f>
        <v/>
      </c>
      <c r="AL483" s="4" t="str">
        <f>IF(OR(COUNT($A483)=0,COUNT(B483:AK483)=0),"",IF(COUNTIF(B483:AK483,"3E")&gt;0,"3E",IF(DRAFT!$A485="R",TRUNC(SUMPRODUCT(RGP,RCP)/TCP,3),TRUNC((SUMPRODUCT(--(IMDGP&gt;0)*IMDGP,IMCP)+CEILING(DRAFT!$DB485*42,0.25))/TCP,3))))</f>
        <v/>
      </c>
      <c r="AM483" s="2" t="str">
        <f>IF(OR(COUNT($A483)=0,COUNT(B483:AK483)=0),"",IF(COUNTIF(B483:AK483,"3E")&gt;0,"3E",IF(DRAFT!$A485="R",SUMPRODUCT(--(RGP&gt;=2),RCP),SUMPRODUCT(--(IMDGP&gt;0),--(IMGP=0),IMCP)+DRAFT!$DC485)))</f>
        <v/>
      </c>
      <c r="AN483" s="67" t="str">
        <f>IF(AL483="3E","3E",IF(COUNT($A483)=0,"",IF(COUNT(AI483)=0,"--",ROUND(((CEILING(DRAFT!$CV485*38,0.25)+CEILING(DRAFT!$CX485*38,0.25)+CEILING(DRAFT!$CZ485*42,0.25)+CEILING($AL483*42,0.25))/160),2))))</f>
        <v/>
      </c>
      <c r="AO483" s="2" t="str">
        <f>IF(AN483="3E","3E",IF(COUNT($A483)=0,"",IF(COUNT(AN483)=0,"I",LOOKUP(AN483,{0,2,2.25,2.5,2.75,3,3.25,3.5,3.75,4},{"F","D","C","C+","B-","B","B+","A-","A","A+"}))))</f>
        <v/>
      </c>
      <c r="AP483" s="2" t="str">
        <f>IF(AN483="3E","3E",IF(OR(COUNT(A483)=0,COUNT(AN483)=0),"",DRAFT!CW485+DRAFT!CY485+DRAFT!DA485+N(TABULATION!AM483)))</f>
        <v/>
      </c>
      <c r="AQ483" s="2" t="str">
        <f>IF(OR(COUNT($A483)=0,COUNT(B483:AK483)=0),"",IF(COUNTIF(B483:AM483,"3E")&gt;0,"3E",IF(AND(DRAFT!$A485="IM",OR($AL483&gt;DRAFT!$DB485,$AM483&gt;DRAFT!$DC485)),"IMPROVED",IF(AND(DRAFT!$A485="IM",$AL483&lt;=DRAFT!$DB485,$AM483&lt;=DRAFT!$DC485),"NOT IMPROVED",IF(AND(DRAFT!CU485="S",AH483&gt;=2,AK483&gt;=2,AN483&gt;=2.5,AP483&gt;=144),"PASS","FAIL")))))</f>
        <v/>
      </c>
      <c r="AR483" s="2" t="str">
        <f t="shared" si="14"/>
        <v/>
      </c>
      <c r="AS483" s="2" t="str">
        <f t="shared" si="15"/>
        <v/>
      </c>
    </row>
    <row r="484" spans="1:45" ht="18.95" customHeight="1" x14ac:dyDescent="0.25">
      <c r="A484" s="3" t="str">
        <f>IF(DRAFT!$B486="","",DRAFT!$B486)</f>
        <v/>
      </c>
      <c r="B484" s="2" t="str">
        <f>IF(COUNT($A484)=0,"",IF($A484&lt;&gt;DRAFT!$B486,"ERR",IF(DRAFT!I486="3E","3E",IF(COUNT(DRAFT!E486,DRAFT!I486)&gt;0,DRAFT!J486,""))))</f>
        <v/>
      </c>
      <c r="C484" s="2" t="str">
        <f>IF(COUNT($A484)=0,"",IF(B484="3E","3E",IF(B484="","I",LOOKUP(B484/D$2,{0,0.4,0.45,0.5,0.55,0.6,0.65,0.7,0.75,0.8,1},{"F","D","C","C+","B-","B","B+","A-","A","A+"}))))</f>
        <v/>
      </c>
      <c r="D484" s="1" t="str">
        <f>IF(COUNT($A484)=0,"",IF(B484="","--",IF(B484="3E","3E",LOOKUP(B484/D$2,{0,0.4,0.45,0.5,0.55,0.6,0.65,0.7,0.75,0.8,1},{0,2,2.25,2.5,2.75,3,3.25,3.5,3.75,4}))))</f>
        <v/>
      </c>
      <c r="E484" s="2" t="str">
        <f>IF(COUNT($A484)=0,"",IF($A484&lt;&gt;DRAFT!$B486,"ERR",IF(DRAFT!R486="3E","3E",IF(COUNT(DRAFT!N486,DRAFT!R486)&gt;0,DRAFT!S486,""))))</f>
        <v/>
      </c>
      <c r="F484" s="2" t="str">
        <f>IF(COUNT($A484)=0,"",IF(E484="3E","3E",IF(E484="","I",LOOKUP(E484/G$2,{0,0.4,0.45,0.5,0.55,0.6,0.65,0.7,0.75,0.8,1},{"F","D","C","C+","B-","B","B+","A-","A","A+"}))))</f>
        <v/>
      </c>
      <c r="G484" s="1" t="str">
        <f>IF(COUNT($A484)=0,"",IF(E484="","--",IF(E484="3E","3E",LOOKUP(E484/G$2,{0,0.4,0.45,0.5,0.55,0.6,0.65,0.7,0.75,0.8,1},{0,2,2.25,2.5,2.75,3,3.25,3.5,3.75,4}))))</f>
        <v/>
      </c>
      <c r="H484" s="2" t="str">
        <f>IF(COUNT($A484)=0,"",IF($A484&lt;&gt;DRAFT!$B486,"ERR",IF(DRAFT!AA486="3E","3E",IF(COUNT(DRAFT!W486,DRAFT!AA486)&gt;0,DRAFT!AB486,""))))</f>
        <v/>
      </c>
      <c r="I484" s="2" t="str">
        <f>IF(COUNT($A484)=0,"",IF(H484="3E","3E",IF(H484="","I",LOOKUP(H484/J$2,{0,0.4,0.45,0.5,0.55,0.6,0.65,0.7,0.75,0.8,1},{"F","D","C","C+","B-","B","B+","A-","A","A+"}))))</f>
        <v/>
      </c>
      <c r="J484" s="1" t="str">
        <f>IF(COUNT($A484)=0,"",IF(H484="","--",IF(H484="3E","3E",LOOKUP(H484/J$2,{0,0.4,0.45,0.5,0.55,0.6,0.65,0.7,0.75,0.8,1},{0,2,2.25,2.5,2.75,3,3.25,3.5,3.75,4}))))</f>
        <v/>
      </c>
      <c r="K484" s="2" t="str">
        <f>IF(COUNT($A484)=0,"",IF($A484&lt;&gt;DRAFT!$B486,"ERR",IF(DRAFT!AJ486="3E","3E",IF(COUNT(DRAFT!AF486,DRAFT!AJ486)&gt;0,DRAFT!AK486,""))))</f>
        <v/>
      </c>
      <c r="L484" s="2" t="str">
        <f>IF(COUNT($A484)=0,"",IF(K484="3E","3E",IF(K484="","I",LOOKUP(K484/M$2,{0,0.4,0.45,0.5,0.55,0.6,0.65,0.7,0.75,0.8,1},{"F","D","C","C+","B-","B","B+","A-","A","A+"}))))</f>
        <v/>
      </c>
      <c r="M484" s="1" t="str">
        <f>IF(COUNT($A484)=0,"",IF(K484="","--",IF(K484="3E","3E",LOOKUP(K484/M$2,{0,0.4,0.45,0.5,0.55,0.6,0.65,0.7,0.75,0.8,1},{0,2,2.25,2.5,2.75,3,3.25,3.5,3.75,4}))))</f>
        <v/>
      </c>
      <c r="N484" s="2" t="str">
        <f>IF(COUNT($A484)=0,"",IF($A484&lt;&gt;DRAFT!$B486,"ERR",IF(DRAFT!AS486="3E","3E",IF(COUNT(DRAFT!AO486,DRAFT!AS486)&gt;0,DRAFT!AT486,""))))</f>
        <v/>
      </c>
      <c r="O484" s="2" t="str">
        <f>IF(COUNT($A484)=0,"",IF(N484="3E","3E",IF(N484="","I",LOOKUP(N484/P$2,{0,0.4,0.45,0.5,0.55,0.6,0.65,0.7,0.75,0.8,1},{"F","D","C","C+","B-","B","B+","A-","A","A+"}))))</f>
        <v/>
      </c>
      <c r="P484" s="1" t="str">
        <f>IF(COUNT($A484)=0,"",IF(N484="","--",IF(N484="3E","3E",LOOKUP(N484/P$2,{0,0.4,0.45,0.5,0.55,0.6,0.65,0.7,0.75,0.8,1},{0,2,2.25,2.5,2.75,3,3.25,3.5,3.75,4}))))</f>
        <v/>
      </c>
      <c r="Q484" s="2" t="str">
        <f>IF(COUNT($A484)=0,"",IF($A484&lt;&gt;DRAFT!$B486,"ERR",IF(DRAFT!BB486="3E","3E",IF(COUNT(DRAFT!AX486,DRAFT!BB486)&gt;0,DRAFT!BC486,""))))</f>
        <v/>
      </c>
      <c r="R484" s="2" t="str">
        <f>IF(COUNT($A484)=0,"",IF(Q484="3E","3E",IF(Q484="","I",LOOKUP(Q484/S$2,{0,0.4,0.45,0.5,0.55,0.6,0.65,0.7,0.75,0.8,1},{"F","D","C","C+","B-","B","B+","A-","A","A+"}))))</f>
        <v/>
      </c>
      <c r="S484" s="1" t="str">
        <f>IF(COUNT($A484)=0,"",IF(Q484="","--",IF(Q484="3E","3E",LOOKUP(Q484/S$2,{0,0.4,0.45,0.5,0.55,0.6,0.65,0.7,0.75,0.8,1},{0,2,2.25,2.5,2.75,3,3.25,3.5,3.75,4}))))</f>
        <v/>
      </c>
      <c r="T484" s="2" t="str">
        <f>IF(COUNT($A484)=0,"",IF($A484&lt;&gt;DRAFT!$B486,"ERR",IF(DRAFT!BK486="3E","3E",IF(COUNT(DRAFT!BG486,DRAFT!BK486)&gt;0,DRAFT!BL486,""))))</f>
        <v/>
      </c>
      <c r="U484" s="2" t="str">
        <f>IF(COUNT($A484)=0,"",IF(T484="3E","3E",IF(T484="","I",LOOKUP(T484/V$2,{0,0.4,0.45,0.5,0.55,0.6,0.65,0.7,0.75,0.8,1},{"F","D","C","C+","B-","B","B+","A-","A","A+"}))))</f>
        <v/>
      </c>
      <c r="V484" s="1" t="str">
        <f>IF(COUNT($A484)=0,"",IF(T484="","--",IF(T484="3E","3E",LOOKUP(T484/V$2,{0,0.4,0.45,0.5,0.55,0.6,0.65,0.7,0.75,0.8,1},{0,2,2.25,2.5,2.75,3,3.25,3.5,3.75,4}))))</f>
        <v/>
      </c>
      <c r="W484" s="2" t="str">
        <f>IF(COUNT($A484)=0,"",IF($A484&lt;&gt;DRAFT!$B486,"ERR",IF(DRAFT!BT486="3E","3E",IF(COUNT(DRAFT!BP486,DRAFT!BT486)&gt;0,DRAFT!BU486,""))))</f>
        <v/>
      </c>
      <c r="X484" s="2" t="str">
        <f>IF(COUNT($A484)=0,"",IF(W484="3E","3E",IF(W484="","I",LOOKUP(W484/Y$2,{0,0.4,0.45,0.5,0.55,0.6,0.65,0.7,0.75,0.8,1},{"F","D","C","C+","B-","B","B+","A-","A","A+"}))))</f>
        <v/>
      </c>
      <c r="Y484" s="1" t="str">
        <f>IF(COUNT($A484)=0,"",IF(W484="","--",IF(W484="3E","3E",LOOKUP(W484/Y$2,{0,0.4,0.45,0.5,0.55,0.6,0.65,0.7,0.75,0.8,1},{0,2,2.25,2.5,2.75,3,3.25,3.5,3.75,4}))))</f>
        <v/>
      </c>
      <c r="Z484" s="2" t="str">
        <f>IF(COUNT($A484)=0,"",IF($A484&lt;&gt;DRAFT!$B486,"ERR",IF(DRAFT!CC486="3E","3E",IF(COUNT(DRAFT!BY486,DRAFT!CC486)&gt;0,DRAFT!CD486,""))))</f>
        <v/>
      </c>
      <c r="AA484" s="2" t="str">
        <f>IF(COUNT($A484)=0,"",IF(Z484="3E","3E",IF(Z484="","I",LOOKUP(Z484/AB$2,{0,0.4,0.45,0.5,0.55,0.6,0.65,0.7,0.75,0.8,1},{"F","D","C","C+","B-","B","B+","A-","A","A+"}))))</f>
        <v/>
      </c>
      <c r="AB484" s="1" t="str">
        <f>IF(COUNT($A484)=0,"",IF(Z484="","--",IF(Z484="3E","3E",LOOKUP(Z484/AB$2,{0,0.4,0.45,0.5,0.55,0.6,0.65,0.7,0.75,0.8,1},{0,2,2.25,2.5,2.75,3,3.25,3.5,3.75,4}))))</f>
        <v/>
      </c>
      <c r="AC484" s="2" t="str">
        <f>IF(COUNT($A484)=0,"",IF($A484&lt;&gt;DRAFT!$B486,"ERR",IF(DRAFT!CF486&gt;0,DRAFT!CF486,"")))</f>
        <v/>
      </c>
      <c r="AD484" s="2" t="str">
        <f>IF(COUNT($A484)=0,"",IF(AC484="3E","3E",IF(AC484="","I",LOOKUP(AC484/AE$2,{0,0.4,0.45,0.5,0.55,0.6,0.65,0.7,0.75,0.8,1},{"F","D","C","C+","B-","B","B+","A-","A","A+"}))))</f>
        <v/>
      </c>
      <c r="AE484" s="1" t="str">
        <f>IF(COUNT($A484)=0,"",IF(AC484="","--",IF(AC484="3E","3E",LOOKUP(AC484/AE$2,{0,0.4,0.45,0.5,0.55,0.6,0.65,0.7,0.75,0.8,1},{0,2,2.25,2.5,2.75,3,3.25,3.5,3.75,4}))))</f>
        <v/>
      </c>
      <c r="AF484" s="2" t="str">
        <f>IF(COUNT($A484)=0,"",IF($A484&lt;&gt;DRAFT!$B486,"ERR",IF(DRAFT!CI486&gt;0,DRAFT!CK486,"")))</f>
        <v/>
      </c>
      <c r="AG484" s="2" t="str">
        <f>IF(COUNT($A484)=0,"",IF(AF484="3E","3E",IF(AF484="","I",LOOKUP(AF484/AH$2,{0,0.4,0.45,0.5,0.55,0.6,0.65,0.7,0.75,0.8,1},{"F","D","C","C+","B-","B","B+","A-","A","A+"}))))</f>
        <v/>
      </c>
      <c r="AH484" s="1" t="str">
        <f>IF(COUNT($A484)=0,"",IF(AF484="","--",IF(AF484="3E","3E",LOOKUP(AF484/AH$2,{0,0.4,0.45,0.5,0.55,0.6,0.65,0.7,0.75,0.8,1},{0,2,2.25,2.5,2.75,3,3.25,3.5,3.75,4}))))</f>
        <v/>
      </c>
      <c r="AI484" s="2" t="str">
        <f>IF($A484&lt;&gt;DRAFT!$B486,"ERR",IF(OR(COUNT($A484)=0,COUNT(DRAFT!CL486:CN486,DRAFT!CP486:CR486)=0),"",CEILING(SUM(DRAFT!CO486,DRAFT!CS486,DRAFT!CT486),1)))</f>
        <v/>
      </c>
      <c r="AJ484" s="2" t="str">
        <f>IF(COUNT($A484)=0,"",IF(AI484="3E","3E",IF(AI484="","I",LOOKUP(AI484/AK$2,{0,0.4,0.45,0.5,0.55,0.6,0.65,0.7,0.75,0.8,1},{"F","D","C","C+","B-","B","B+","A-","A","A+"}))))</f>
        <v/>
      </c>
      <c r="AK484" s="1" t="str">
        <f>IF(COUNT($A484)=0,"",IF(AI484="","--",IF(AI484="3E","3E",LOOKUP(AI484/AK$2,{0,0.4,0.45,0.5,0.55,0.6,0.65,0.7,0.75,0.8,1},{0,2,2.25,2.5,2.75,3,3.25,3.5,3.75,4}))))</f>
        <v/>
      </c>
      <c r="AL484" s="4" t="str">
        <f>IF(OR(COUNT($A484)=0,COUNT(B484:AK484)=0),"",IF(COUNTIF(B484:AK484,"3E")&gt;0,"3E",IF(DRAFT!$A486="R",TRUNC(SUMPRODUCT(RGP,RCP)/TCP,3),TRUNC((SUMPRODUCT(--(IMDGP&gt;0)*IMDGP,IMCP)+CEILING(DRAFT!$DB486*42,0.25))/TCP,3))))</f>
        <v/>
      </c>
      <c r="AM484" s="2" t="str">
        <f>IF(OR(COUNT($A484)=0,COUNT(B484:AK484)=0),"",IF(COUNTIF(B484:AK484,"3E")&gt;0,"3E",IF(DRAFT!$A486="R",SUMPRODUCT(--(RGP&gt;=2),RCP),SUMPRODUCT(--(IMDGP&gt;0),--(IMGP=0),IMCP)+DRAFT!$DC486)))</f>
        <v/>
      </c>
      <c r="AN484" s="67" t="str">
        <f>IF(AL484="3E","3E",IF(COUNT($A484)=0,"",IF(COUNT(AI484)=0,"--",ROUND(((CEILING(DRAFT!$CV486*38,0.25)+CEILING(DRAFT!$CX486*38,0.25)+CEILING(DRAFT!$CZ486*42,0.25)+CEILING($AL484*42,0.25))/160),2))))</f>
        <v/>
      </c>
      <c r="AO484" s="2" t="str">
        <f>IF(AN484="3E","3E",IF(COUNT($A484)=0,"",IF(COUNT(AN484)=0,"I",LOOKUP(AN484,{0,2,2.25,2.5,2.75,3,3.25,3.5,3.75,4},{"F","D","C","C+","B-","B","B+","A-","A","A+"}))))</f>
        <v/>
      </c>
      <c r="AP484" s="2" t="str">
        <f>IF(AN484="3E","3E",IF(OR(COUNT(A484)=0,COUNT(AN484)=0),"",DRAFT!CW486+DRAFT!CY486+DRAFT!DA486+N(TABULATION!AM484)))</f>
        <v/>
      </c>
      <c r="AQ484" s="2" t="str">
        <f>IF(OR(COUNT($A484)=0,COUNT(B484:AK484)=0),"",IF(COUNTIF(B484:AM484,"3E")&gt;0,"3E",IF(AND(DRAFT!$A486="IM",OR($AL484&gt;DRAFT!$DB486,$AM484&gt;DRAFT!$DC486)),"IMPROVED",IF(AND(DRAFT!$A486="IM",$AL484&lt;=DRAFT!$DB486,$AM484&lt;=DRAFT!$DC486),"NOT IMPROVED",IF(AND(DRAFT!CU486="S",AH484&gt;=2,AK484&gt;=2,AN484&gt;=2.5,AP484&gt;=144),"PASS","FAIL")))))</f>
        <v/>
      </c>
      <c r="AR484" s="2" t="str">
        <f t="shared" si="14"/>
        <v/>
      </c>
      <c r="AS484" s="2" t="str">
        <f t="shared" si="15"/>
        <v/>
      </c>
    </row>
    <row r="485" spans="1:45" ht="18.95" customHeight="1" x14ac:dyDescent="0.25">
      <c r="A485" s="3" t="str">
        <f>IF(DRAFT!$B487="","",DRAFT!$B487)</f>
        <v/>
      </c>
      <c r="B485" s="2" t="str">
        <f>IF(COUNT($A485)=0,"",IF($A485&lt;&gt;DRAFT!$B487,"ERR",IF(DRAFT!I487="3E","3E",IF(COUNT(DRAFT!E487,DRAFT!I487)&gt;0,DRAFT!J487,""))))</f>
        <v/>
      </c>
      <c r="C485" s="2" t="str">
        <f>IF(COUNT($A485)=0,"",IF(B485="3E","3E",IF(B485="","I",LOOKUP(B485/D$2,{0,0.4,0.45,0.5,0.55,0.6,0.65,0.7,0.75,0.8,1},{"F","D","C","C+","B-","B","B+","A-","A","A+"}))))</f>
        <v/>
      </c>
      <c r="D485" s="1" t="str">
        <f>IF(COUNT($A485)=0,"",IF(B485="","--",IF(B485="3E","3E",LOOKUP(B485/D$2,{0,0.4,0.45,0.5,0.55,0.6,0.65,0.7,0.75,0.8,1},{0,2,2.25,2.5,2.75,3,3.25,3.5,3.75,4}))))</f>
        <v/>
      </c>
      <c r="E485" s="2" t="str">
        <f>IF(COUNT($A485)=0,"",IF($A485&lt;&gt;DRAFT!$B487,"ERR",IF(DRAFT!R487="3E","3E",IF(COUNT(DRAFT!N487,DRAFT!R487)&gt;0,DRAFT!S487,""))))</f>
        <v/>
      </c>
      <c r="F485" s="2" t="str">
        <f>IF(COUNT($A485)=0,"",IF(E485="3E","3E",IF(E485="","I",LOOKUP(E485/G$2,{0,0.4,0.45,0.5,0.55,0.6,0.65,0.7,0.75,0.8,1},{"F","D","C","C+","B-","B","B+","A-","A","A+"}))))</f>
        <v/>
      </c>
      <c r="G485" s="1" t="str">
        <f>IF(COUNT($A485)=0,"",IF(E485="","--",IF(E485="3E","3E",LOOKUP(E485/G$2,{0,0.4,0.45,0.5,0.55,0.6,0.65,0.7,0.75,0.8,1},{0,2,2.25,2.5,2.75,3,3.25,3.5,3.75,4}))))</f>
        <v/>
      </c>
      <c r="H485" s="2" t="str">
        <f>IF(COUNT($A485)=0,"",IF($A485&lt;&gt;DRAFT!$B487,"ERR",IF(DRAFT!AA487="3E","3E",IF(COUNT(DRAFT!W487,DRAFT!AA487)&gt;0,DRAFT!AB487,""))))</f>
        <v/>
      </c>
      <c r="I485" s="2" t="str">
        <f>IF(COUNT($A485)=0,"",IF(H485="3E","3E",IF(H485="","I",LOOKUP(H485/J$2,{0,0.4,0.45,0.5,0.55,0.6,0.65,0.7,0.75,0.8,1},{"F","D","C","C+","B-","B","B+","A-","A","A+"}))))</f>
        <v/>
      </c>
      <c r="J485" s="1" t="str">
        <f>IF(COUNT($A485)=0,"",IF(H485="","--",IF(H485="3E","3E",LOOKUP(H485/J$2,{0,0.4,0.45,0.5,0.55,0.6,0.65,0.7,0.75,0.8,1},{0,2,2.25,2.5,2.75,3,3.25,3.5,3.75,4}))))</f>
        <v/>
      </c>
      <c r="K485" s="2" t="str">
        <f>IF(COUNT($A485)=0,"",IF($A485&lt;&gt;DRAFT!$B487,"ERR",IF(DRAFT!AJ487="3E","3E",IF(COUNT(DRAFT!AF487,DRAFT!AJ487)&gt;0,DRAFT!AK487,""))))</f>
        <v/>
      </c>
      <c r="L485" s="2" t="str">
        <f>IF(COUNT($A485)=0,"",IF(K485="3E","3E",IF(K485="","I",LOOKUP(K485/M$2,{0,0.4,0.45,0.5,0.55,0.6,0.65,0.7,0.75,0.8,1},{"F","D","C","C+","B-","B","B+","A-","A","A+"}))))</f>
        <v/>
      </c>
      <c r="M485" s="1" t="str">
        <f>IF(COUNT($A485)=0,"",IF(K485="","--",IF(K485="3E","3E",LOOKUP(K485/M$2,{0,0.4,0.45,0.5,0.55,0.6,0.65,0.7,0.75,0.8,1},{0,2,2.25,2.5,2.75,3,3.25,3.5,3.75,4}))))</f>
        <v/>
      </c>
      <c r="N485" s="2" t="str">
        <f>IF(COUNT($A485)=0,"",IF($A485&lt;&gt;DRAFT!$B487,"ERR",IF(DRAFT!AS487="3E","3E",IF(COUNT(DRAFT!AO487,DRAFT!AS487)&gt;0,DRAFT!AT487,""))))</f>
        <v/>
      </c>
      <c r="O485" s="2" t="str">
        <f>IF(COUNT($A485)=0,"",IF(N485="3E","3E",IF(N485="","I",LOOKUP(N485/P$2,{0,0.4,0.45,0.5,0.55,0.6,0.65,0.7,0.75,0.8,1},{"F","D","C","C+","B-","B","B+","A-","A","A+"}))))</f>
        <v/>
      </c>
      <c r="P485" s="1" t="str">
        <f>IF(COUNT($A485)=0,"",IF(N485="","--",IF(N485="3E","3E",LOOKUP(N485/P$2,{0,0.4,0.45,0.5,0.55,0.6,0.65,0.7,0.75,0.8,1},{0,2,2.25,2.5,2.75,3,3.25,3.5,3.75,4}))))</f>
        <v/>
      </c>
      <c r="Q485" s="2" t="str">
        <f>IF(COUNT($A485)=0,"",IF($A485&lt;&gt;DRAFT!$B487,"ERR",IF(DRAFT!BB487="3E","3E",IF(COUNT(DRAFT!AX487,DRAFT!BB487)&gt;0,DRAFT!BC487,""))))</f>
        <v/>
      </c>
      <c r="R485" s="2" t="str">
        <f>IF(COUNT($A485)=0,"",IF(Q485="3E","3E",IF(Q485="","I",LOOKUP(Q485/S$2,{0,0.4,0.45,0.5,0.55,0.6,0.65,0.7,0.75,0.8,1},{"F","D","C","C+","B-","B","B+","A-","A","A+"}))))</f>
        <v/>
      </c>
      <c r="S485" s="1" t="str">
        <f>IF(COUNT($A485)=0,"",IF(Q485="","--",IF(Q485="3E","3E",LOOKUP(Q485/S$2,{0,0.4,0.45,0.5,0.55,0.6,0.65,0.7,0.75,0.8,1},{0,2,2.25,2.5,2.75,3,3.25,3.5,3.75,4}))))</f>
        <v/>
      </c>
      <c r="T485" s="2" t="str">
        <f>IF(COUNT($A485)=0,"",IF($A485&lt;&gt;DRAFT!$B487,"ERR",IF(DRAFT!BK487="3E","3E",IF(COUNT(DRAFT!BG487,DRAFT!BK487)&gt;0,DRAFT!BL487,""))))</f>
        <v/>
      </c>
      <c r="U485" s="2" t="str">
        <f>IF(COUNT($A485)=0,"",IF(T485="3E","3E",IF(T485="","I",LOOKUP(T485/V$2,{0,0.4,0.45,0.5,0.55,0.6,0.65,0.7,0.75,0.8,1},{"F","D","C","C+","B-","B","B+","A-","A","A+"}))))</f>
        <v/>
      </c>
      <c r="V485" s="1" t="str">
        <f>IF(COUNT($A485)=0,"",IF(T485="","--",IF(T485="3E","3E",LOOKUP(T485/V$2,{0,0.4,0.45,0.5,0.55,0.6,0.65,0.7,0.75,0.8,1},{0,2,2.25,2.5,2.75,3,3.25,3.5,3.75,4}))))</f>
        <v/>
      </c>
      <c r="W485" s="2" t="str">
        <f>IF(COUNT($A485)=0,"",IF($A485&lt;&gt;DRAFT!$B487,"ERR",IF(DRAFT!BT487="3E","3E",IF(COUNT(DRAFT!BP487,DRAFT!BT487)&gt;0,DRAFT!BU487,""))))</f>
        <v/>
      </c>
      <c r="X485" s="2" t="str">
        <f>IF(COUNT($A485)=0,"",IF(W485="3E","3E",IF(W485="","I",LOOKUP(W485/Y$2,{0,0.4,0.45,0.5,0.55,0.6,0.65,0.7,0.75,0.8,1},{"F","D","C","C+","B-","B","B+","A-","A","A+"}))))</f>
        <v/>
      </c>
      <c r="Y485" s="1" t="str">
        <f>IF(COUNT($A485)=0,"",IF(W485="","--",IF(W485="3E","3E",LOOKUP(W485/Y$2,{0,0.4,0.45,0.5,0.55,0.6,0.65,0.7,0.75,0.8,1},{0,2,2.25,2.5,2.75,3,3.25,3.5,3.75,4}))))</f>
        <v/>
      </c>
      <c r="Z485" s="2" t="str">
        <f>IF(COUNT($A485)=0,"",IF($A485&lt;&gt;DRAFT!$B487,"ERR",IF(DRAFT!CC487="3E","3E",IF(COUNT(DRAFT!BY487,DRAFT!CC487)&gt;0,DRAFT!CD487,""))))</f>
        <v/>
      </c>
      <c r="AA485" s="2" t="str">
        <f>IF(COUNT($A485)=0,"",IF(Z485="3E","3E",IF(Z485="","I",LOOKUP(Z485/AB$2,{0,0.4,0.45,0.5,0.55,0.6,0.65,0.7,0.75,0.8,1},{"F","D","C","C+","B-","B","B+","A-","A","A+"}))))</f>
        <v/>
      </c>
      <c r="AB485" s="1" t="str">
        <f>IF(COUNT($A485)=0,"",IF(Z485="","--",IF(Z485="3E","3E",LOOKUP(Z485/AB$2,{0,0.4,0.45,0.5,0.55,0.6,0.65,0.7,0.75,0.8,1},{0,2,2.25,2.5,2.75,3,3.25,3.5,3.75,4}))))</f>
        <v/>
      </c>
      <c r="AC485" s="2" t="str">
        <f>IF(COUNT($A485)=0,"",IF($A485&lt;&gt;DRAFT!$B487,"ERR",IF(DRAFT!CF487&gt;0,DRAFT!CF487,"")))</f>
        <v/>
      </c>
      <c r="AD485" s="2" t="str">
        <f>IF(COUNT($A485)=0,"",IF(AC485="3E","3E",IF(AC485="","I",LOOKUP(AC485/AE$2,{0,0.4,0.45,0.5,0.55,0.6,0.65,0.7,0.75,0.8,1},{"F","D","C","C+","B-","B","B+","A-","A","A+"}))))</f>
        <v/>
      </c>
      <c r="AE485" s="1" t="str">
        <f>IF(COUNT($A485)=0,"",IF(AC485="","--",IF(AC485="3E","3E",LOOKUP(AC485/AE$2,{0,0.4,0.45,0.5,0.55,0.6,0.65,0.7,0.75,0.8,1},{0,2,2.25,2.5,2.75,3,3.25,3.5,3.75,4}))))</f>
        <v/>
      </c>
      <c r="AF485" s="2" t="str">
        <f>IF(COUNT($A485)=0,"",IF($A485&lt;&gt;DRAFT!$B487,"ERR",IF(DRAFT!CI487&gt;0,DRAFT!CK487,"")))</f>
        <v/>
      </c>
      <c r="AG485" s="2" t="str">
        <f>IF(COUNT($A485)=0,"",IF(AF485="3E","3E",IF(AF485="","I",LOOKUP(AF485/AH$2,{0,0.4,0.45,0.5,0.55,0.6,0.65,0.7,0.75,0.8,1},{"F","D","C","C+","B-","B","B+","A-","A","A+"}))))</f>
        <v/>
      </c>
      <c r="AH485" s="1" t="str">
        <f>IF(COUNT($A485)=0,"",IF(AF485="","--",IF(AF485="3E","3E",LOOKUP(AF485/AH$2,{0,0.4,0.45,0.5,0.55,0.6,0.65,0.7,0.75,0.8,1},{0,2,2.25,2.5,2.75,3,3.25,3.5,3.75,4}))))</f>
        <v/>
      </c>
      <c r="AI485" s="2" t="str">
        <f>IF($A485&lt;&gt;DRAFT!$B487,"ERR",IF(OR(COUNT($A485)=0,COUNT(DRAFT!CL487:CN487,DRAFT!CP487:CR487)=0),"",CEILING(SUM(DRAFT!CO487,DRAFT!CS487,DRAFT!CT487),1)))</f>
        <v/>
      </c>
      <c r="AJ485" s="2" t="str">
        <f>IF(COUNT($A485)=0,"",IF(AI485="3E","3E",IF(AI485="","I",LOOKUP(AI485/AK$2,{0,0.4,0.45,0.5,0.55,0.6,0.65,0.7,0.75,0.8,1},{"F","D","C","C+","B-","B","B+","A-","A","A+"}))))</f>
        <v/>
      </c>
      <c r="AK485" s="1" t="str">
        <f>IF(COUNT($A485)=0,"",IF(AI485="","--",IF(AI485="3E","3E",LOOKUP(AI485/AK$2,{0,0.4,0.45,0.5,0.55,0.6,0.65,0.7,0.75,0.8,1},{0,2,2.25,2.5,2.75,3,3.25,3.5,3.75,4}))))</f>
        <v/>
      </c>
      <c r="AL485" s="4" t="str">
        <f>IF(OR(COUNT($A485)=0,COUNT(B485:AK485)=0),"",IF(COUNTIF(B485:AK485,"3E")&gt;0,"3E",IF(DRAFT!$A487="R",TRUNC(SUMPRODUCT(RGP,RCP)/TCP,3),TRUNC((SUMPRODUCT(--(IMDGP&gt;0)*IMDGP,IMCP)+CEILING(DRAFT!$DB487*42,0.25))/TCP,3))))</f>
        <v/>
      </c>
      <c r="AM485" s="2" t="str">
        <f>IF(OR(COUNT($A485)=0,COUNT(B485:AK485)=0),"",IF(COUNTIF(B485:AK485,"3E")&gt;0,"3E",IF(DRAFT!$A487="R",SUMPRODUCT(--(RGP&gt;=2),RCP),SUMPRODUCT(--(IMDGP&gt;0),--(IMGP=0),IMCP)+DRAFT!$DC487)))</f>
        <v/>
      </c>
      <c r="AN485" s="67" t="str">
        <f>IF(AL485="3E","3E",IF(COUNT($A485)=0,"",IF(COUNT(AI485)=0,"--",ROUND(((CEILING(DRAFT!$CV487*38,0.25)+CEILING(DRAFT!$CX487*38,0.25)+CEILING(DRAFT!$CZ487*42,0.25)+CEILING($AL485*42,0.25))/160),2))))</f>
        <v/>
      </c>
      <c r="AO485" s="2" t="str">
        <f>IF(AN485="3E","3E",IF(COUNT($A485)=0,"",IF(COUNT(AN485)=0,"I",LOOKUP(AN485,{0,2,2.25,2.5,2.75,3,3.25,3.5,3.75,4},{"F","D","C","C+","B-","B","B+","A-","A","A+"}))))</f>
        <v/>
      </c>
      <c r="AP485" s="2" t="str">
        <f>IF(AN485="3E","3E",IF(OR(COUNT(A485)=0,COUNT(AN485)=0),"",DRAFT!CW487+DRAFT!CY487+DRAFT!DA487+N(TABULATION!AM485)))</f>
        <v/>
      </c>
      <c r="AQ485" s="2" t="str">
        <f>IF(OR(COUNT($A485)=0,COUNT(B485:AK485)=0),"",IF(COUNTIF(B485:AM485,"3E")&gt;0,"3E",IF(AND(DRAFT!$A487="IM",OR($AL485&gt;DRAFT!$DB487,$AM485&gt;DRAFT!$DC487)),"IMPROVED",IF(AND(DRAFT!$A487="IM",$AL485&lt;=DRAFT!$DB487,$AM485&lt;=DRAFT!$DC487),"NOT IMPROVED",IF(AND(DRAFT!CU487="S",AH485&gt;=2,AK485&gt;=2,AN485&gt;=2.5,AP485&gt;=144),"PASS","FAIL")))))</f>
        <v/>
      </c>
      <c r="AR485" s="2" t="str">
        <f t="shared" si="14"/>
        <v/>
      </c>
      <c r="AS485" s="2" t="str">
        <f t="shared" si="15"/>
        <v/>
      </c>
    </row>
    <row r="486" spans="1:45" ht="18.95" customHeight="1" x14ac:dyDescent="0.25">
      <c r="A486" s="3" t="str">
        <f>IF(DRAFT!$B488="","",DRAFT!$B488)</f>
        <v/>
      </c>
      <c r="B486" s="2" t="str">
        <f>IF(COUNT($A486)=0,"",IF($A486&lt;&gt;DRAFT!$B488,"ERR",IF(DRAFT!I488="3E","3E",IF(COUNT(DRAFT!E488,DRAFT!I488)&gt;0,DRAFT!J488,""))))</f>
        <v/>
      </c>
      <c r="C486" s="2" t="str">
        <f>IF(COUNT($A486)=0,"",IF(B486="3E","3E",IF(B486="","I",LOOKUP(B486/D$2,{0,0.4,0.45,0.5,0.55,0.6,0.65,0.7,0.75,0.8,1},{"F","D","C","C+","B-","B","B+","A-","A","A+"}))))</f>
        <v/>
      </c>
      <c r="D486" s="1" t="str">
        <f>IF(COUNT($A486)=0,"",IF(B486="","--",IF(B486="3E","3E",LOOKUP(B486/D$2,{0,0.4,0.45,0.5,0.55,0.6,0.65,0.7,0.75,0.8,1},{0,2,2.25,2.5,2.75,3,3.25,3.5,3.75,4}))))</f>
        <v/>
      </c>
      <c r="E486" s="2" t="str">
        <f>IF(COUNT($A486)=0,"",IF($A486&lt;&gt;DRAFT!$B488,"ERR",IF(DRAFT!R488="3E","3E",IF(COUNT(DRAFT!N488,DRAFT!R488)&gt;0,DRAFT!S488,""))))</f>
        <v/>
      </c>
      <c r="F486" s="2" t="str">
        <f>IF(COUNT($A486)=0,"",IF(E486="3E","3E",IF(E486="","I",LOOKUP(E486/G$2,{0,0.4,0.45,0.5,0.55,0.6,0.65,0.7,0.75,0.8,1},{"F","D","C","C+","B-","B","B+","A-","A","A+"}))))</f>
        <v/>
      </c>
      <c r="G486" s="1" t="str">
        <f>IF(COUNT($A486)=0,"",IF(E486="","--",IF(E486="3E","3E",LOOKUP(E486/G$2,{0,0.4,0.45,0.5,0.55,0.6,0.65,0.7,0.75,0.8,1},{0,2,2.25,2.5,2.75,3,3.25,3.5,3.75,4}))))</f>
        <v/>
      </c>
      <c r="H486" s="2" t="str">
        <f>IF(COUNT($A486)=0,"",IF($A486&lt;&gt;DRAFT!$B488,"ERR",IF(DRAFT!AA488="3E","3E",IF(COUNT(DRAFT!W488,DRAFT!AA488)&gt;0,DRAFT!AB488,""))))</f>
        <v/>
      </c>
      <c r="I486" s="2" t="str">
        <f>IF(COUNT($A486)=0,"",IF(H486="3E","3E",IF(H486="","I",LOOKUP(H486/J$2,{0,0.4,0.45,0.5,0.55,0.6,0.65,0.7,0.75,0.8,1},{"F","D","C","C+","B-","B","B+","A-","A","A+"}))))</f>
        <v/>
      </c>
      <c r="J486" s="1" t="str">
        <f>IF(COUNT($A486)=0,"",IF(H486="","--",IF(H486="3E","3E",LOOKUP(H486/J$2,{0,0.4,0.45,0.5,0.55,0.6,0.65,0.7,0.75,0.8,1},{0,2,2.25,2.5,2.75,3,3.25,3.5,3.75,4}))))</f>
        <v/>
      </c>
      <c r="K486" s="2" t="str">
        <f>IF(COUNT($A486)=0,"",IF($A486&lt;&gt;DRAFT!$B488,"ERR",IF(DRAFT!AJ488="3E","3E",IF(COUNT(DRAFT!AF488,DRAFT!AJ488)&gt;0,DRAFT!AK488,""))))</f>
        <v/>
      </c>
      <c r="L486" s="2" t="str">
        <f>IF(COUNT($A486)=0,"",IF(K486="3E","3E",IF(K486="","I",LOOKUP(K486/M$2,{0,0.4,0.45,0.5,0.55,0.6,0.65,0.7,0.75,0.8,1},{"F","D","C","C+","B-","B","B+","A-","A","A+"}))))</f>
        <v/>
      </c>
      <c r="M486" s="1" t="str">
        <f>IF(COUNT($A486)=0,"",IF(K486="","--",IF(K486="3E","3E",LOOKUP(K486/M$2,{0,0.4,0.45,0.5,0.55,0.6,0.65,0.7,0.75,0.8,1},{0,2,2.25,2.5,2.75,3,3.25,3.5,3.75,4}))))</f>
        <v/>
      </c>
      <c r="N486" s="2" t="str">
        <f>IF(COUNT($A486)=0,"",IF($A486&lt;&gt;DRAFT!$B488,"ERR",IF(DRAFT!AS488="3E","3E",IF(COUNT(DRAFT!AO488,DRAFT!AS488)&gt;0,DRAFT!AT488,""))))</f>
        <v/>
      </c>
      <c r="O486" s="2" t="str">
        <f>IF(COUNT($A486)=0,"",IF(N486="3E","3E",IF(N486="","I",LOOKUP(N486/P$2,{0,0.4,0.45,0.5,0.55,0.6,0.65,0.7,0.75,0.8,1},{"F","D","C","C+","B-","B","B+","A-","A","A+"}))))</f>
        <v/>
      </c>
      <c r="P486" s="1" t="str">
        <f>IF(COUNT($A486)=0,"",IF(N486="","--",IF(N486="3E","3E",LOOKUP(N486/P$2,{0,0.4,0.45,0.5,0.55,0.6,0.65,0.7,0.75,0.8,1},{0,2,2.25,2.5,2.75,3,3.25,3.5,3.75,4}))))</f>
        <v/>
      </c>
      <c r="Q486" s="2" t="str">
        <f>IF(COUNT($A486)=0,"",IF($A486&lt;&gt;DRAFT!$B488,"ERR",IF(DRAFT!BB488="3E","3E",IF(COUNT(DRAFT!AX488,DRAFT!BB488)&gt;0,DRAFT!BC488,""))))</f>
        <v/>
      </c>
      <c r="R486" s="2" t="str">
        <f>IF(COUNT($A486)=0,"",IF(Q486="3E","3E",IF(Q486="","I",LOOKUP(Q486/S$2,{0,0.4,0.45,0.5,0.55,0.6,0.65,0.7,0.75,0.8,1},{"F","D","C","C+","B-","B","B+","A-","A","A+"}))))</f>
        <v/>
      </c>
      <c r="S486" s="1" t="str">
        <f>IF(COUNT($A486)=0,"",IF(Q486="","--",IF(Q486="3E","3E",LOOKUP(Q486/S$2,{0,0.4,0.45,0.5,0.55,0.6,0.65,0.7,0.75,0.8,1},{0,2,2.25,2.5,2.75,3,3.25,3.5,3.75,4}))))</f>
        <v/>
      </c>
      <c r="T486" s="2" t="str">
        <f>IF(COUNT($A486)=0,"",IF($A486&lt;&gt;DRAFT!$B488,"ERR",IF(DRAFT!BK488="3E","3E",IF(COUNT(DRAFT!BG488,DRAFT!BK488)&gt;0,DRAFT!BL488,""))))</f>
        <v/>
      </c>
      <c r="U486" s="2" t="str">
        <f>IF(COUNT($A486)=0,"",IF(T486="3E","3E",IF(T486="","I",LOOKUP(T486/V$2,{0,0.4,0.45,0.5,0.55,0.6,0.65,0.7,0.75,0.8,1},{"F","D","C","C+","B-","B","B+","A-","A","A+"}))))</f>
        <v/>
      </c>
      <c r="V486" s="1" t="str">
        <f>IF(COUNT($A486)=0,"",IF(T486="","--",IF(T486="3E","3E",LOOKUP(T486/V$2,{0,0.4,0.45,0.5,0.55,0.6,0.65,0.7,0.75,0.8,1},{0,2,2.25,2.5,2.75,3,3.25,3.5,3.75,4}))))</f>
        <v/>
      </c>
      <c r="W486" s="2" t="str">
        <f>IF(COUNT($A486)=0,"",IF($A486&lt;&gt;DRAFT!$B488,"ERR",IF(DRAFT!BT488="3E","3E",IF(COUNT(DRAFT!BP488,DRAFT!BT488)&gt;0,DRAFT!BU488,""))))</f>
        <v/>
      </c>
      <c r="X486" s="2" t="str">
        <f>IF(COUNT($A486)=0,"",IF(W486="3E","3E",IF(W486="","I",LOOKUP(W486/Y$2,{0,0.4,0.45,0.5,0.55,0.6,0.65,0.7,0.75,0.8,1},{"F","D","C","C+","B-","B","B+","A-","A","A+"}))))</f>
        <v/>
      </c>
      <c r="Y486" s="1" t="str">
        <f>IF(COUNT($A486)=0,"",IF(W486="","--",IF(W486="3E","3E",LOOKUP(W486/Y$2,{0,0.4,0.45,0.5,0.55,0.6,0.65,0.7,0.75,0.8,1},{0,2,2.25,2.5,2.75,3,3.25,3.5,3.75,4}))))</f>
        <v/>
      </c>
      <c r="Z486" s="2" t="str">
        <f>IF(COUNT($A486)=0,"",IF($A486&lt;&gt;DRAFT!$B488,"ERR",IF(DRAFT!CC488="3E","3E",IF(COUNT(DRAFT!BY488,DRAFT!CC488)&gt;0,DRAFT!CD488,""))))</f>
        <v/>
      </c>
      <c r="AA486" s="2" t="str">
        <f>IF(COUNT($A486)=0,"",IF(Z486="3E","3E",IF(Z486="","I",LOOKUP(Z486/AB$2,{0,0.4,0.45,0.5,0.55,0.6,0.65,0.7,0.75,0.8,1},{"F","D","C","C+","B-","B","B+","A-","A","A+"}))))</f>
        <v/>
      </c>
      <c r="AB486" s="1" t="str">
        <f>IF(COUNT($A486)=0,"",IF(Z486="","--",IF(Z486="3E","3E",LOOKUP(Z486/AB$2,{0,0.4,0.45,0.5,0.55,0.6,0.65,0.7,0.75,0.8,1},{0,2,2.25,2.5,2.75,3,3.25,3.5,3.75,4}))))</f>
        <v/>
      </c>
      <c r="AC486" s="2" t="str">
        <f>IF(COUNT($A486)=0,"",IF($A486&lt;&gt;DRAFT!$B488,"ERR",IF(DRAFT!CF488&gt;0,DRAFT!CF488,"")))</f>
        <v/>
      </c>
      <c r="AD486" s="2" t="str">
        <f>IF(COUNT($A486)=0,"",IF(AC486="3E","3E",IF(AC486="","I",LOOKUP(AC486/AE$2,{0,0.4,0.45,0.5,0.55,0.6,0.65,0.7,0.75,0.8,1},{"F","D","C","C+","B-","B","B+","A-","A","A+"}))))</f>
        <v/>
      </c>
      <c r="AE486" s="1" t="str">
        <f>IF(COUNT($A486)=0,"",IF(AC486="","--",IF(AC486="3E","3E",LOOKUP(AC486/AE$2,{0,0.4,0.45,0.5,0.55,0.6,0.65,0.7,0.75,0.8,1},{0,2,2.25,2.5,2.75,3,3.25,3.5,3.75,4}))))</f>
        <v/>
      </c>
      <c r="AF486" s="2" t="str">
        <f>IF(COUNT($A486)=0,"",IF($A486&lt;&gt;DRAFT!$B488,"ERR",IF(DRAFT!CI488&gt;0,DRAFT!CK488,"")))</f>
        <v/>
      </c>
      <c r="AG486" s="2" t="str">
        <f>IF(COUNT($A486)=0,"",IF(AF486="3E","3E",IF(AF486="","I",LOOKUP(AF486/AH$2,{0,0.4,0.45,0.5,0.55,0.6,0.65,0.7,0.75,0.8,1},{"F","D","C","C+","B-","B","B+","A-","A","A+"}))))</f>
        <v/>
      </c>
      <c r="AH486" s="1" t="str">
        <f>IF(COUNT($A486)=0,"",IF(AF486="","--",IF(AF486="3E","3E",LOOKUP(AF486/AH$2,{0,0.4,0.45,0.5,0.55,0.6,0.65,0.7,0.75,0.8,1},{0,2,2.25,2.5,2.75,3,3.25,3.5,3.75,4}))))</f>
        <v/>
      </c>
      <c r="AI486" s="2" t="str">
        <f>IF($A486&lt;&gt;DRAFT!$B488,"ERR",IF(OR(COUNT($A486)=0,COUNT(DRAFT!CL488:CN488,DRAFT!CP488:CR488)=0),"",CEILING(SUM(DRAFT!CO488,DRAFT!CS488,DRAFT!CT488),1)))</f>
        <v/>
      </c>
      <c r="AJ486" s="2" t="str">
        <f>IF(COUNT($A486)=0,"",IF(AI486="3E","3E",IF(AI486="","I",LOOKUP(AI486/AK$2,{0,0.4,0.45,0.5,0.55,0.6,0.65,0.7,0.75,0.8,1},{"F","D","C","C+","B-","B","B+","A-","A","A+"}))))</f>
        <v/>
      </c>
      <c r="AK486" s="1" t="str">
        <f>IF(COUNT($A486)=0,"",IF(AI486="","--",IF(AI486="3E","3E",LOOKUP(AI486/AK$2,{0,0.4,0.45,0.5,0.55,0.6,0.65,0.7,0.75,0.8,1},{0,2,2.25,2.5,2.75,3,3.25,3.5,3.75,4}))))</f>
        <v/>
      </c>
      <c r="AL486" s="4" t="str">
        <f>IF(OR(COUNT($A486)=0,COUNT(B486:AK486)=0),"",IF(COUNTIF(B486:AK486,"3E")&gt;0,"3E",IF(DRAFT!$A488="R",TRUNC(SUMPRODUCT(RGP,RCP)/TCP,3),TRUNC((SUMPRODUCT(--(IMDGP&gt;0)*IMDGP,IMCP)+CEILING(DRAFT!$DB488*42,0.25))/TCP,3))))</f>
        <v/>
      </c>
      <c r="AM486" s="2" t="str">
        <f>IF(OR(COUNT($A486)=0,COUNT(B486:AK486)=0),"",IF(COUNTIF(B486:AK486,"3E")&gt;0,"3E",IF(DRAFT!$A488="R",SUMPRODUCT(--(RGP&gt;=2),RCP),SUMPRODUCT(--(IMDGP&gt;0),--(IMGP=0),IMCP)+DRAFT!$DC488)))</f>
        <v/>
      </c>
      <c r="AN486" s="67" t="str">
        <f>IF(AL486="3E","3E",IF(COUNT($A486)=0,"",IF(COUNT(AI486)=0,"--",ROUND(((CEILING(DRAFT!$CV488*38,0.25)+CEILING(DRAFT!$CX488*38,0.25)+CEILING(DRAFT!$CZ488*42,0.25)+CEILING($AL486*42,0.25))/160),2))))</f>
        <v/>
      </c>
      <c r="AO486" s="2" t="str">
        <f>IF(AN486="3E","3E",IF(COUNT($A486)=0,"",IF(COUNT(AN486)=0,"I",LOOKUP(AN486,{0,2,2.25,2.5,2.75,3,3.25,3.5,3.75,4},{"F","D","C","C+","B-","B","B+","A-","A","A+"}))))</f>
        <v/>
      </c>
      <c r="AP486" s="2" t="str">
        <f>IF(AN486="3E","3E",IF(OR(COUNT(A486)=0,COUNT(AN486)=0),"",DRAFT!CW488+DRAFT!CY488+DRAFT!DA488+N(TABULATION!AM486)))</f>
        <v/>
      </c>
      <c r="AQ486" s="2" t="str">
        <f>IF(OR(COUNT($A486)=0,COUNT(B486:AK486)=0),"",IF(COUNTIF(B486:AM486,"3E")&gt;0,"3E",IF(AND(DRAFT!$A488="IM",OR($AL486&gt;DRAFT!$DB488,$AM486&gt;DRAFT!$DC488)),"IMPROVED",IF(AND(DRAFT!$A488="IM",$AL486&lt;=DRAFT!$DB488,$AM486&lt;=DRAFT!$DC488),"NOT IMPROVED",IF(AND(DRAFT!CU488="S",AH486&gt;=2,AK486&gt;=2,AN486&gt;=2.5,AP486&gt;=144),"PASS","FAIL")))))</f>
        <v/>
      </c>
      <c r="AR486" s="2" t="str">
        <f t="shared" si="14"/>
        <v/>
      </c>
      <c r="AS486" s="2" t="str">
        <f t="shared" si="15"/>
        <v/>
      </c>
    </row>
    <row r="487" spans="1:45" ht="18.95" customHeight="1" x14ac:dyDescent="0.25">
      <c r="A487" s="3" t="str">
        <f>IF(DRAFT!$B489="","",DRAFT!$B489)</f>
        <v/>
      </c>
      <c r="B487" s="2" t="str">
        <f>IF(COUNT($A487)=0,"",IF($A487&lt;&gt;DRAFT!$B489,"ERR",IF(DRAFT!I489="3E","3E",IF(COUNT(DRAFT!E489,DRAFT!I489)&gt;0,DRAFT!J489,""))))</f>
        <v/>
      </c>
      <c r="C487" s="2" t="str">
        <f>IF(COUNT($A487)=0,"",IF(B487="3E","3E",IF(B487="","I",LOOKUP(B487/D$2,{0,0.4,0.45,0.5,0.55,0.6,0.65,0.7,0.75,0.8,1},{"F","D","C","C+","B-","B","B+","A-","A","A+"}))))</f>
        <v/>
      </c>
      <c r="D487" s="1" t="str">
        <f>IF(COUNT($A487)=0,"",IF(B487="","--",IF(B487="3E","3E",LOOKUP(B487/D$2,{0,0.4,0.45,0.5,0.55,0.6,0.65,0.7,0.75,0.8,1},{0,2,2.25,2.5,2.75,3,3.25,3.5,3.75,4}))))</f>
        <v/>
      </c>
      <c r="E487" s="2" t="str">
        <f>IF(COUNT($A487)=0,"",IF($A487&lt;&gt;DRAFT!$B489,"ERR",IF(DRAFT!R489="3E","3E",IF(COUNT(DRAFT!N489,DRAFT!R489)&gt;0,DRAFT!S489,""))))</f>
        <v/>
      </c>
      <c r="F487" s="2" t="str">
        <f>IF(COUNT($A487)=0,"",IF(E487="3E","3E",IF(E487="","I",LOOKUP(E487/G$2,{0,0.4,0.45,0.5,0.55,0.6,0.65,0.7,0.75,0.8,1},{"F","D","C","C+","B-","B","B+","A-","A","A+"}))))</f>
        <v/>
      </c>
      <c r="G487" s="1" t="str">
        <f>IF(COUNT($A487)=0,"",IF(E487="","--",IF(E487="3E","3E",LOOKUP(E487/G$2,{0,0.4,0.45,0.5,0.55,0.6,0.65,0.7,0.75,0.8,1},{0,2,2.25,2.5,2.75,3,3.25,3.5,3.75,4}))))</f>
        <v/>
      </c>
      <c r="H487" s="2" t="str">
        <f>IF(COUNT($A487)=0,"",IF($A487&lt;&gt;DRAFT!$B489,"ERR",IF(DRAFT!AA489="3E","3E",IF(COUNT(DRAFT!W489,DRAFT!AA489)&gt;0,DRAFT!AB489,""))))</f>
        <v/>
      </c>
      <c r="I487" s="2" t="str">
        <f>IF(COUNT($A487)=0,"",IF(H487="3E","3E",IF(H487="","I",LOOKUP(H487/J$2,{0,0.4,0.45,0.5,0.55,0.6,0.65,0.7,0.75,0.8,1},{"F","D","C","C+","B-","B","B+","A-","A","A+"}))))</f>
        <v/>
      </c>
      <c r="J487" s="1" t="str">
        <f>IF(COUNT($A487)=0,"",IF(H487="","--",IF(H487="3E","3E",LOOKUP(H487/J$2,{0,0.4,0.45,0.5,0.55,0.6,0.65,0.7,0.75,0.8,1},{0,2,2.25,2.5,2.75,3,3.25,3.5,3.75,4}))))</f>
        <v/>
      </c>
      <c r="K487" s="2" t="str">
        <f>IF(COUNT($A487)=0,"",IF($A487&lt;&gt;DRAFT!$B489,"ERR",IF(DRAFT!AJ489="3E","3E",IF(COUNT(DRAFT!AF489,DRAFT!AJ489)&gt;0,DRAFT!AK489,""))))</f>
        <v/>
      </c>
      <c r="L487" s="2" t="str">
        <f>IF(COUNT($A487)=0,"",IF(K487="3E","3E",IF(K487="","I",LOOKUP(K487/M$2,{0,0.4,0.45,0.5,0.55,0.6,0.65,0.7,0.75,0.8,1},{"F","D","C","C+","B-","B","B+","A-","A","A+"}))))</f>
        <v/>
      </c>
      <c r="M487" s="1" t="str">
        <f>IF(COUNT($A487)=0,"",IF(K487="","--",IF(K487="3E","3E",LOOKUP(K487/M$2,{0,0.4,0.45,0.5,0.55,0.6,0.65,0.7,0.75,0.8,1},{0,2,2.25,2.5,2.75,3,3.25,3.5,3.75,4}))))</f>
        <v/>
      </c>
      <c r="N487" s="2" t="str">
        <f>IF(COUNT($A487)=0,"",IF($A487&lt;&gt;DRAFT!$B489,"ERR",IF(DRAFT!AS489="3E","3E",IF(COUNT(DRAFT!AO489,DRAFT!AS489)&gt;0,DRAFT!AT489,""))))</f>
        <v/>
      </c>
      <c r="O487" s="2" t="str">
        <f>IF(COUNT($A487)=0,"",IF(N487="3E","3E",IF(N487="","I",LOOKUP(N487/P$2,{0,0.4,0.45,0.5,0.55,0.6,0.65,0.7,0.75,0.8,1},{"F","D","C","C+","B-","B","B+","A-","A","A+"}))))</f>
        <v/>
      </c>
      <c r="P487" s="1" t="str">
        <f>IF(COUNT($A487)=0,"",IF(N487="","--",IF(N487="3E","3E",LOOKUP(N487/P$2,{0,0.4,0.45,0.5,0.55,0.6,0.65,0.7,0.75,0.8,1},{0,2,2.25,2.5,2.75,3,3.25,3.5,3.75,4}))))</f>
        <v/>
      </c>
      <c r="Q487" s="2" t="str">
        <f>IF(COUNT($A487)=0,"",IF($A487&lt;&gt;DRAFT!$B489,"ERR",IF(DRAFT!BB489="3E","3E",IF(COUNT(DRAFT!AX489,DRAFT!BB489)&gt;0,DRAFT!BC489,""))))</f>
        <v/>
      </c>
      <c r="R487" s="2" t="str">
        <f>IF(COUNT($A487)=0,"",IF(Q487="3E","3E",IF(Q487="","I",LOOKUP(Q487/S$2,{0,0.4,0.45,0.5,0.55,0.6,0.65,0.7,0.75,0.8,1},{"F","D","C","C+","B-","B","B+","A-","A","A+"}))))</f>
        <v/>
      </c>
      <c r="S487" s="1" t="str">
        <f>IF(COUNT($A487)=0,"",IF(Q487="","--",IF(Q487="3E","3E",LOOKUP(Q487/S$2,{0,0.4,0.45,0.5,0.55,0.6,0.65,0.7,0.75,0.8,1},{0,2,2.25,2.5,2.75,3,3.25,3.5,3.75,4}))))</f>
        <v/>
      </c>
      <c r="T487" s="2" t="str">
        <f>IF(COUNT($A487)=0,"",IF($A487&lt;&gt;DRAFT!$B489,"ERR",IF(DRAFT!BK489="3E","3E",IF(COUNT(DRAFT!BG489,DRAFT!BK489)&gt;0,DRAFT!BL489,""))))</f>
        <v/>
      </c>
      <c r="U487" s="2" t="str">
        <f>IF(COUNT($A487)=0,"",IF(T487="3E","3E",IF(T487="","I",LOOKUP(T487/V$2,{0,0.4,0.45,0.5,0.55,0.6,0.65,0.7,0.75,0.8,1},{"F","D","C","C+","B-","B","B+","A-","A","A+"}))))</f>
        <v/>
      </c>
      <c r="V487" s="1" t="str">
        <f>IF(COUNT($A487)=0,"",IF(T487="","--",IF(T487="3E","3E",LOOKUP(T487/V$2,{0,0.4,0.45,0.5,0.55,0.6,0.65,0.7,0.75,0.8,1},{0,2,2.25,2.5,2.75,3,3.25,3.5,3.75,4}))))</f>
        <v/>
      </c>
      <c r="W487" s="2" t="str">
        <f>IF(COUNT($A487)=0,"",IF($A487&lt;&gt;DRAFT!$B489,"ERR",IF(DRAFT!BT489="3E","3E",IF(COUNT(DRAFT!BP489,DRAFT!BT489)&gt;0,DRAFT!BU489,""))))</f>
        <v/>
      </c>
      <c r="X487" s="2" t="str">
        <f>IF(COUNT($A487)=0,"",IF(W487="3E","3E",IF(W487="","I",LOOKUP(W487/Y$2,{0,0.4,0.45,0.5,0.55,0.6,0.65,0.7,0.75,0.8,1},{"F","D","C","C+","B-","B","B+","A-","A","A+"}))))</f>
        <v/>
      </c>
      <c r="Y487" s="1" t="str">
        <f>IF(COUNT($A487)=0,"",IF(W487="","--",IF(W487="3E","3E",LOOKUP(W487/Y$2,{0,0.4,0.45,0.5,0.55,0.6,0.65,0.7,0.75,0.8,1},{0,2,2.25,2.5,2.75,3,3.25,3.5,3.75,4}))))</f>
        <v/>
      </c>
      <c r="Z487" s="2" t="str">
        <f>IF(COUNT($A487)=0,"",IF($A487&lt;&gt;DRAFT!$B489,"ERR",IF(DRAFT!CC489="3E","3E",IF(COUNT(DRAFT!BY489,DRAFT!CC489)&gt;0,DRAFT!CD489,""))))</f>
        <v/>
      </c>
      <c r="AA487" s="2" t="str">
        <f>IF(COUNT($A487)=0,"",IF(Z487="3E","3E",IF(Z487="","I",LOOKUP(Z487/AB$2,{0,0.4,0.45,0.5,0.55,0.6,0.65,0.7,0.75,0.8,1},{"F","D","C","C+","B-","B","B+","A-","A","A+"}))))</f>
        <v/>
      </c>
      <c r="AB487" s="1" t="str">
        <f>IF(COUNT($A487)=0,"",IF(Z487="","--",IF(Z487="3E","3E",LOOKUP(Z487/AB$2,{0,0.4,0.45,0.5,0.55,0.6,0.65,0.7,0.75,0.8,1},{0,2,2.25,2.5,2.75,3,3.25,3.5,3.75,4}))))</f>
        <v/>
      </c>
      <c r="AC487" s="2" t="str">
        <f>IF(COUNT($A487)=0,"",IF($A487&lt;&gt;DRAFT!$B489,"ERR",IF(DRAFT!CF489&gt;0,DRAFT!CF489,"")))</f>
        <v/>
      </c>
      <c r="AD487" s="2" t="str">
        <f>IF(COUNT($A487)=0,"",IF(AC487="3E","3E",IF(AC487="","I",LOOKUP(AC487/AE$2,{0,0.4,0.45,0.5,0.55,0.6,0.65,0.7,0.75,0.8,1},{"F","D","C","C+","B-","B","B+","A-","A","A+"}))))</f>
        <v/>
      </c>
      <c r="AE487" s="1" t="str">
        <f>IF(COUNT($A487)=0,"",IF(AC487="","--",IF(AC487="3E","3E",LOOKUP(AC487/AE$2,{0,0.4,0.45,0.5,0.55,0.6,0.65,0.7,0.75,0.8,1},{0,2,2.25,2.5,2.75,3,3.25,3.5,3.75,4}))))</f>
        <v/>
      </c>
      <c r="AF487" s="2" t="str">
        <f>IF(COUNT($A487)=0,"",IF($A487&lt;&gt;DRAFT!$B489,"ERR",IF(DRAFT!CI489&gt;0,DRAFT!CK489,"")))</f>
        <v/>
      </c>
      <c r="AG487" s="2" t="str">
        <f>IF(COUNT($A487)=0,"",IF(AF487="3E","3E",IF(AF487="","I",LOOKUP(AF487/AH$2,{0,0.4,0.45,0.5,0.55,0.6,0.65,0.7,0.75,0.8,1},{"F","D","C","C+","B-","B","B+","A-","A","A+"}))))</f>
        <v/>
      </c>
      <c r="AH487" s="1" t="str">
        <f>IF(COUNT($A487)=0,"",IF(AF487="","--",IF(AF487="3E","3E",LOOKUP(AF487/AH$2,{0,0.4,0.45,0.5,0.55,0.6,0.65,0.7,0.75,0.8,1},{0,2,2.25,2.5,2.75,3,3.25,3.5,3.75,4}))))</f>
        <v/>
      </c>
      <c r="AI487" s="2" t="str">
        <f>IF($A487&lt;&gt;DRAFT!$B489,"ERR",IF(OR(COUNT($A487)=0,COUNT(DRAFT!CL489:CN489,DRAFT!CP489:CR489)=0),"",CEILING(SUM(DRAFT!CO489,DRAFT!CS489,DRAFT!CT489),1)))</f>
        <v/>
      </c>
      <c r="AJ487" s="2" t="str">
        <f>IF(COUNT($A487)=0,"",IF(AI487="3E","3E",IF(AI487="","I",LOOKUP(AI487/AK$2,{0,0.4,0.45,0.5,0.55,0.6,0.65,0.7,0.75,0.8,1},{"F","D","C","C+","B-","B","B+","A-","A","A+"}))))</f>
        <v/>
      </c>
      <c r="AK487" s="1" t="str">
        <f>IF(COUNT($A487)=0,"",IF(AI487="","--",IF(AI487="3E","3E",LOOKUP(AI487/AK$2,{0,0.4,0.45,0.5,0.55,0.6,0.65,0.7,0.75,0.8,1},{0,2,2.25,2.5,2.75,3,3.25,3.5,3.75,4}))))</f>
        <v/>
      </c>
      <c r="AL487" s="4" t="str">
        <f>IF(OR(COUNT($A487)=0,COUNT(B487:AK487)=0),"",IF(COUNTIF(B487:AK487,"3E")&gt;0,"3E",IF(DRAFT!$A489="R",TRUNC(SUMPRODUCT(RGP,RCP)/TCP,3),TRUNC((SUMPRODUCT(--(IMDGP&gt;0)*IMDGP,IMCP)+CEILING(DRAFT!$DB489*42,0.25))/TCP,3))))</f>
        <v/>
      </c>
      <c r="AM487" s="2" t="str">
        <f>IF(OR(COUNT($A487)=0,COUNT(B487:AK487)=0),"",IF(COUNTIF(B487:AK487,"3E")&gt;0,"3E",IF(DRAFT!$A489="R",SUMPRODUCT(--(RGP&gt;=2),RCP),SUMPRODUCT(--(IMDGP&gt;0),--(IMGP=0),IMCP)+DRAFT!$DC489)))</f>
        <v/>
      </c>
      <c r="AN487" s="67" t="str">
        <f>IF(AL487="3E","3E",IF(COUNT($A487)=0,"",IF(COUNT(AI487)=0,"--",ROUND(((CEILING(DRAFT!$CV489*38,0.25)+CEILING(DRAFT!$CX489*38,0.25)+CEILING(DRAFT!$CZ489*42,0.25)+CEILING($AL487*42,0.25))/160),2))))</f>
        <v/>
      </c>
      <c r="AO487" s="2" t="str">
        <f>IF(AN487="3E","3E",IF(COUNT($A487)=0,"",IF(COUNT(AN487)=0,"I",LOOKUP(AN487,{0,2,2.25,2.5,2.75,3,3.25,3.5,3.75,4},{"F","D","C","C+","B-","B","B+","A-","A","A+"}))))</f>
        <v/>
      </c>
      <c r="AP487" s="2" t="str">
        <f>IF(AN487="3E","3E",IF(OR(COUNT(A487)=0,COUNT(AN487)=0),"",DRAFT!CW489+DRAFT!CY489+DRAFT!DA489+N(TABULATION!AM487)))</f>
        <v/>
      </c>
      <c r="AQ487" s="2" t="str">
        <f>IF(OR(COUNT($A487)=0,COUNT(B487:AK487)=0),"",IF(COUNTIF(B487:AM487,"3E")&gt;0,"3E",IF(AND(DRAFT!$A489="IM",OR($AL487&gt;DRAFT!$DB489,$AM487&gt;DRAFT!$DC489)),"IMPROVED",IF(AND(DRAFT!$A489="IM",$AL487&lt;=DRAFT!$DB489,$AM487&lt;=DRAFT!$DC489),"NOT IMPROVED",IF(AND(DRAFT!CU489="S",AH487&gt;=2,AK487&gt;=2,AN487&gt;=2.5,AP487&gt;=144),"PASS","FAIL")))))</f>
        <v/>
      </c>
      <c r="AR487" s="2" t="str">
        <f t="shared" si="14"/>
        <v/>
      </c>
      <c r="AS487" s="2" t="str">
        <f t="shared" si="15"/>
        <v/>
      </c>
    </row>
    <row r="488" spans="1:45" ht="18.95" customHeight="1" x14ac:dyDescent="0.25">
      <c r="A488" s="3" t="str">
        <f>IF(DRAFT!$B490="","",DRAFT!$B490)</f>
        <v/>
      </c>
      <c r="B488" s="2" t="str">
        <f>IF(COUNT($A488)=0,"",IF($A488&lt;&gt;DRAFT!$B490,"ERR",IF(DRAFT!I490="3E","3E",IF(COUNT(DRAFT!E490,DRAFT!I490)&gt;0,DRAFT!J490,""))))</f>
        <v/>
      </c>
      <c r="C488" s="2" t="str">
        <f>IF(COUNT($A488)=0,"",IF(B488="3E","3E",IF(B488="","I",LOOKUP(B488/D$2,{0,0.4,0.45,0.5,0.55,0.6,0.65,0.7,0.75,0.8,1},{"F","D","C","C+","B-","B","B+","A-","A","A+"}))))</f>
        <v/>
      </c>
      <c r="D488" s="1" t="str">
        <f>IF(COUNT($A488)=0,"",IF(B488="","--",IF(B488="3E","3E",LOOKUP(B488/D$2,{0,0.4,0.45,0.5,0.55,0.6,0.65,0.7,0.75,0.8,1},{0,2,2.25,2.5,2.75,3,3.25,3.5,3.75,4}))))</f>
        <v/>
      </c>
      <c r="E488" s="2" t="str">
        <f>IF(COUNT($A488)=0,"",IF($A488&lt;&gt;DRAFT!$B490,"ERR",IF(DRAFT!R490="3E","3E",IF(COUNT(DRAFT!N490,DRAFT!R490)&gt;0,DRAFT!S490,""))))</f>
        <v/>
      </c>
      <c r="F488" s="2" t="str">
        <f>IF(COUNT($A488)=0,"",IF(E488="3E","3E",IF(E488="","I",LOOKUP(E488/G$2,{0,0.4,0.45,0.5,0.55,0.6,0.65,0.7,0.75,0.8,1},{"F","D","C","C+","B-","B","B+","A-","A","A+"}))))</f>
        <v/>
      </c>
      <c r="G488" s="1" t="str">
        <f>IF(COUNT($A488)=0,"",IF(E488="","--",IF(E488="3E","3E",LOOKUP(E488/G$2,{0,0.4,0.45,0.5,0.55,0.6,0.65,0.7,0.75,0.8,1},{0,2,2.25,2.5,2.75,3,3.25,3.5,3.75,4}))))</f>
        <v/>
      </c>
      <c r="H488" s="2" t="str">
        <f>IF(COUNT($A488)=0,"",IF($A488&lt;&gt;DRAFT!$B490,"ERR",IF(DRAFT!AA490="3E","3E",IF(COUNT(DRAFT!W490,DRAFT!AA490)&gt;0,DRAFT!AB490,""))))</f>
        <v/>
      </c>
      <c r="I488" s="2" t="str">
        <f>IF(COUNT($A488)=0,"",IF(H488="3E","3E",IF(H488="","I",LOOKUP(H488/J$2,{0,0.4,0.45,0.5,0.55,0.6,0.65,0.7,0.75,0.8,1},{"F","D","C","C+","B-","B","B+","A-","A","A+"}))))</f>
        <v/>
      </c>
      <c r="J488" s="1" t="str">
        <f>IF(COUNT($A488)=0,"",IF(H488="","--",IF(H488="3E","3E",LOOKUP(H488/J$2,{0,0.4,0.45,0.5,0.55,0.6,0.65,0.7,0.75,0.8,1},{0,2,2.25,2.5,2.75,3,3.25,3.5,3.75,4}))))</f>
        <v/>
      </c>
      <c r="K488" s="2" t="str">
        <f>IF(COUNT($A488)=0,"",IF($A488&lt;&gt;DRAFT!$B490,"ERR",IF(DRAFT!AJ490="3E","3E",IF(COUNT(DRAFT!AF490,DRAFT!AJ490)&gt;0,DRAFT!AK490,""))))</f>
        <v/>
      </c>
      <c r="L488" s="2" t="str">
        <f>IF(COUNT($A488)=0,"",IF(K488="3E","3E",IF(K488="","I",LOOKUP(K488/M$2,{0,0.4,0.45,0.5,0.55,0.6,0.65,0.7,0.75,0.8,1},{"F","D","C","C+","B-","B","B+","A-","A","A+"}))))</f>
        <v/>
      </c>
      <c r="M488" s="1" t="str">
        <f>IF(COUNT($A488)=0,"",IF(K488="","--",IF(K488="3E","3E",LOOKUP(K488/M$2,{0,0.4,0.45,0.5,0.55,0.6,0.65,0.7,0.75,0.8,1},{0,2,2.25,2.5,2.75,3,3.25,3.5,3.75,4}))))</f>
        <v/>
      </c>
      <c r="N488" s="2" t="str">
        <f>IF(COUNT($A488)=0,"",IF($A488&lt;&gt;DRAFT!$B490,"ERR",IF(DRAFT!AS490="3E","3E",IF(COUNT(DRAFT!AO490,DRAFT!AS490)&gt;0,DRAFT!AT490,""))))</f>
        <v/>
      </c>
      <c r="O488" s="2" t="str">
        <f>IF(COUNT($A488)=0,"",IF(N488="3E","3E",IF(N488="","I",LOOKUP(N488/P$2,{0,0.4,0.45,0.5,0.55,0.6,0.65,0.7,0.75,0.8,1},{"F","D","C","C+","B-","B","B+","A-","A","A+"}))))</f>
        <v/>
      </c>
      <c r="P488" s="1" t="str">
        <f>IF(COUNT($A488)=0,"",IF(N488="","--",IF(N488="3E","3E",LOOKUP(N488/P$2,{0,0.4,0.45,0.5,0.55,0.6,0.65,0.7,0.75,0.8,1},{0,2,2.25,2.5,2.75,3,3.25,3.5,3.75,4}))))</f>
        <v/>
      </c>
      <c r="Q488" s="2" t="str">
        <f>IF(COUNT($A488)=0,"",IF($A488&lt;&gt;DRAFT!$B490,"ERR",IF(DRAFT!BB490="3E","3E",IF(COUNT(DRAFT!AX490,DRAFT!BB490)&gt;0,DRAFT!BC490,""))))</f>
        <v/>
      </c>
      <c r="R488" s="2" t="str">
        <f>IF(COUNT($A488)=0,"",IF(Q488="3E","3E",IF(Q488="","I",LOOKUP(Q488/S$2,{0,0.4,0.45,0.5,0.55,0.6,0.65,0.7,0.75,0.8,1},{"F","D","C","C+","B-","B","B+","A-","A","A+"}))))</f>
        <v/>
      </c>
      <c r="S488" s="1" t="str">
        <f>IF(COUNT($A488)=0,"",IF(Q488="","--",IF(Q488="3E","3E",LOOKUP(Q488/S$2,{0,0.4,0.45,0.5,0.55,0.6,0.65,0.7,0.75,0.8,1},{0,2,2.25,2.5,2.75,3,3.25,3.5,3.75,4}))))</f>
        <v/>
      </c>
      <c r="T488" s="2" t="str">
        <f>IF(COUNT($A488)=0,"",IF($A488&lt;&gt;DRAFT!$B490,"ERR",IF(DRAFT!BK490="3E","3E",IF(COUNT(DRAFT!BG490,DRAFT!BK490)&gt;0,DRAFT!BL490,""))))</f>
        <v/>
      </c>
      <c r="U488" s="2" t="str">
        <f>IF(COUNT($A488)=0,"",IF(T488="3E","3E",IF(T488="","I",LOOKUP(T488/V$2,{0,0.4,0.45,0.5,0.55,0.6,0.65,0.7,0.75,0.8,1},{"F","D","C","C+","B-","B","B+","A-","A","A+"}))))</f>
        <v/>
      </c>
      <c r="V488" s="1" t="str">
        <f>IF(COUNT($A488)=0,"",IF(T488="","--",IF(T488="3E","3E",LOOKUP(T488/V$2,{0,0.4,0.45,0.5,0.55,0.6,0.65,0.7,0.75,0.8,1},{0,2,2.25,2.5,2.75,3,3.25,3.5,3.75,4}))))</f>
        <v/>
      </c>
      <c r="W488" s="2" t="str">
        <f>IF(COUNT($A488)=0,"",IF($A488&lt;&gt;DRAFT!$B490,"ERR",IF(DRAFT!BT490="3E","3E",IF(COUNT(DRAFT!BP490,DRAFT!BT490)&gt;0,DRAFT!BU490,""))))</f>
        <v/>
      </c>
      <c r="X488" s="2" t="str">
        <f>IF(COUNT($A488)=0,"",IF(W488="3E","3E",IF(W488="","I",LOOKUP(W488/Y$2,{0,0.4,0.45,0.5,0.55,0.6,0.65,0.7,0.75,0.8,1},{"F","D","C","C+","B-","B","B+","A-","A","A+"}))))</f>
        <v/>
      </c>
      <c r="Y488" s="1" t="str">
        <f>IF(COUNT($A488)=0,"",IF(W488="","--",IF(W488="3E","3E",LOOKUP(W488/Y$2,{0,0.4,0.45,0.5,0.55,0.6,0.65,0.7,0.75,0.8,1},{0,2,2.25,2.5,2.75,3,3.25,3.5,3.75,4}))))</f>
        <v/>
      </c>
      <c r="Z488" s="2" t="str">
        <f>IF(COUNT($A488)=0,"",IF($A488&lt;&gt;DRAFT!$B490,"ERR",IF(DRAFT!CC490="3E","3E",IF(COUNT(DRAFT!BY490,DRAFT!CC490)&gt;0,DRAFT!CD490,""))))</f>
        <v/>
      </c>
      <c r="AA488" s="2" t="str">
        <f>IF(COUNT($A488)=0,"",IF(Z488="3E","3E",IF(Z488="","I",LOOKUP(Z488/AB$2,{0,0.4,0.45,0.5,0.55,0.6,0.65,0.7,0.75,0.8,1},{"F","D","C","C+","B-","B","B+","A-","A","A+"}))))</f>
        <v/>
      </c>
      <c r="AB488" s="1" t="str">
        <f>IF(COUNT($A488)=0,"",IF(Z488="","--",IF(Z488="3E","3E",LOOKUP(Z488/AB$2,{0,0.4,0.45,0.5,0.55,0.6,0.65,0.7,0.75,0.8,1},{0,2,2.25,2.5,2.75,3,3.25,3.5,3.75,4}))))</f>
        <v/>
      </c>
      <c r="AC488" s="2" t="str">
        <f>IF(COUNT($A488)=0,"",IF($A488&lt;&gt;DRAFT!$B490,"ERR",IF(DRAFT!CF490&gt;0,DRAFT!CF490,"")))</f>
        <v/>
      </c>
      <c r="AD488" s="2" t="str">
        <f>IF(COUNT($A488)=0,"",IF(AC488="3E","3E",IF(AC488="","I",LOOKUP(AC488/AE$2,{0,0.4,0.45,0.5,0.55,0.6,0.65,0.7,0.75,0.8,1},{"F","D","C","C+","B-","B","B+","A-","A","A+"}))))</f>
        <v/>
      </c>
      <c r="AE488" s="1" t="str">
        <f>IF(COUNT($A488)=0,"",IF(AC488="","--",IF(AC488="3E","3E",LOOKUP(AC488/AE$2,{0,0.4,0.45,0.5,0.55,0.6,0.65,0.7,0.75,0.8,1},{0,2,2.25,2.5,2.75,3,3.25,3.5,3.75,4}))))</f>
        <v/>
      </c>
      <c r="AF488" s="2" t="str">
        <f>IF(COUNT($A488)=0,"",IF($A488&lt;&gt;DRAFT!$B490,"ERR",IF(DRAFT!CI490&gt;0,DRAFT!CK490,"")))</f>
        <v/>
      </c>
      <c r="AG488" s="2" t="str">
        <f>IF(COUNT($A488)=0,"",IF(AF488="3E","3E",IF(AF488="","I",LOOKUP(AF488/AH$2,{0,0.4,0.45,0.5,0.55,0.6,0.65,0.7,0.75,0.8,1},{"F","D","C","C+","B-","B","B+","A-","A","A+"}))))</f>
        <v/>
      </c>
      <c r="AH488" s="1" t="str">
        <f>IF(COUNT($A488)=0,"",IF(AF488="","--",IF(AF488="3E","3E",LOOKUP(AF488/AH$2,{0,0.4,0.45,0.5,0.55,0.6,0.65,0.7,0.75,0.8,1},{0,2,2.25,2.5,2.75,3,3.25,3.5,3.75,4}))))</f>
        <v/>
      </c>
      <c r="AI488" s="2" t="str">
        <f>IF($A488&lt;&gt;DRAFT!$B490,"ERR",IF(OR(COUNT($A488)=0,COUNT(DRAFT!CL490:CN490,DRAFT!CP490:CR490)=0),"",CEILING(SUM(DRAFT!CO490,DRAFT!CS490,DRAFT!CT490),1)))</f>
        <v/>
      </c>
      <c r="AJ488" s="2" t="str">
        <f>IF(COUNT($A488)=0,"",IF(AI488="3E","3E",IF(AI488="","I",LOOKUP(AI488/AK$2,{0,0.4,0.45,0.5,0.55,0.6,0.65,0.7,0.75,0.8,1},{"F","D","C","C+","B-","B","B+","A-","A","A+"}))))</f>
        <v/>
      </c>
      <c r="AK488" s="1" t="str">
        <f>IF(COUNT($A488)=0,"",IF(AI488="","--",IF(AI488="3E","3E",LOOKUP(AI488/AK$2,{0,0.4,0.45,0.5,0.55,0.6,0.65,0.7,0.75,0.8,1},{0,2,2.25,2.5,2.75,3,3.25,3.5,3.75,4}))))</f>
        <v/>
      </c>
      <c r="AL488" s="4" t="str">
        <f>IF(OR(COUNT($A488)=0,COUNT(B488:AK488)=0),"",IF(COUNTIF(B488:AK488,"3E")&gt;0,"3E",IF(DRAFT!$A490="R",TRUNC(SUMPRODUCT(RGP,RCP)/TCP,3),TRUNC((SUMPRODUCT(--(IMDGP&gt;0)*IMDGP,IMCP)+CEILING(DRAFT!$DB490*42,0.25))/TCP,3))))</f>
        <v/>
      </c>
      <c r="AM488" s="2" t="str">
        <f>IF(OR(COUNT($A488)=0,COUNT(B488:AK488)=0),"",IF(COUNTIF(B488:AK488,"3E")&gt;0,"3E",IF(DRAFT!$A490="R",SUMPRODUCT(--(RGP&gt;=2),RCP),SUMPRODUCT(--(IMDGP&gt;0),--(IMGP=0),IMCP)+DRAFT!$DC490)))</f>
        <v/>
      </c>
      <c r="AN488" s="67" t="str">
        <f>IF(AL488="3E","3E",IF(COUNT($A488)=0,"",IF(COUNT(AI488)=0,"--",ROUND(((CEILING(DRAFT!$CV490*38,0.25)+CEILING(DRAFT!$CX490*38,0.25)+CEILING(DRAFT!$CZ490*42,0.25)+CEILING($AL488*42,0.25))/160),2))))</f>
        <v/>
      </c>
      <c r="AO488" s="2" t="str">
        <f>IF(AN488="3E","3E",IF(COUNT($A488)=0,"",IF(COUNT(AN488)=0,"I",LOOKUP(AN488,{0,2,2.25,2.5,2.75,3,3.25,3.5,3.75,4},{"F","D","C","C+","B-","B","B+","A-","A","A+"}))))</f>
        <v/>
      </c>
      <c r="AP488" s="2" t="str">
        <f>IF(AN488="3E","3E",IF(OR(COUNT(A488)=0,COUNT(AN488)=0),"",DRAFT!CW490+DRAFT!CY490+DRAFT!DA490+N(TABULATION!AM488)))</f>
        <v/>
      </c>
      <c r="AQ488" s="2" t="str">
        <f>IF(OR(COUNT($A488)=0,COUNT(B488:AK488)=0),"",IF(COUNTIF(B488:AM488,"3E")&gt;0,"3E",IF(AND(DRAFT!$A490="IM",OR($AL488&gt;DRAFT!$DB490,$AM488&gt;DRAFT!$DC490)),"IMPROVED",IF(AND(DRAFT!$A490="IM",$AL488&lt;=DRAFT!$DB490,$AM488&lt;=DRAFT!$DC490),"NOT IMPROVED",IF(AND(DRAFT!CU490="S",AH488&gt;=2,AK488&gt;=2,AN488&gt;=2.5,AP488&gt;=144),"PASS","FAIL")))))</f>
        <v/>
      </c>
      <c r="AR488" s="2" t="str">
        <f t="shared" si="14"/>
        <v/>
      </c>
      <c r="AS488" s="2" t="str">
        <f t="shared" si="15"/>
        <v/>
      </c>
    </row>
    <row r="489" spans="1:45" ht="18.95" customHeight="1" x14ac:dyDescent="0.25">
      <c r="A489" s="3" t="str">
        <f>IF(DRAFT!$B491="","",DRAFT!$B491)</f>
        <v/>
      </c>
      <c r="B489" s="2" t="str">
        <f>IF(COUNT($A489)=0,"",IF($A489&lt;&gt;DRAFT!$B491,"ERR",IF(DRAFT!I491="3E","3E",IF(COUNT(DRAFT!E491,DRAFT!I491)&gt;0,DRAFT!J491,""))))</f>
        <v/>
      </c>
      <c r="C489" s="2" t="str">
        <f>IF(COUNT($A489)=0,"",IF(B489="3E","3E",IF(B489="","I",LOOKUP(B489/D$2,{0,0.4,0.45,0.5,0.55,0.6,0.65,0.7,0.75,0.8,1},{"F","D","C","C+","B-","B","B+","A-","A","A+"}))))</f>
        <v/>
      </c>
      <c r="D489" s="1" t="str">
        <f>IF(COUNT($A489)=0,"",IF(B489="","--",IF(B489="3E","3E",LOOKUP(B489/D$2,{0,0.4,0.45,0.5,0.55,0.6,0.65,0.7,0.75,0.8,1},{0,2,2.25,2.5,2.75,3,3.25,3.5,3.75,4}))))</f>
        <v/>
      </c>
      <c r="E489" s="2" t="str">
        <f>IF(COUNT($A489)=0,"",IF($A489&lt;&gt;DRAFT!$B491,"ERR",IF(DRAFT!R491="3E","3E",IF(COUNT(DRAFT!N491,DRAFT!R491)&gt;0,DRAFT!S491,""))))</f>
        <v/>
      </c>
      <c r="F489" s="2" t="str">
        <f>IF(COUNT($A489)=0,"",IF(E489="3E","3E",IF(E489="","I",LOOKUP(E489/G$2,{0,0.4,0.45,0.5,0.55,0.6,0.65,0.7,0.75,0.8,1},{"F","D","C","C+","B-","B","B+","A-","A","A+"}))))</f>
        <v/>
      </c>
      <c r="G489" s="1" t="str">
        <f>IF(COUNT($A489)=0,"",IF(E489="","--",IF(E489="3E","3E",LOOKUP(E489/G$2,{0,0.4,0.45,0.5,0.55,0.6,0.65,0.7,0.75,0.8,1},{0,2,2.25,2.5,2.75,3,3.25,3.5,3.75,4}))))</f>
        <v/>
      </c>
      <c r="H489" s="2" t="str">
        <f>IF(COUNT($A489)=0,"",IF($A489&lt;&gt;DRAFT!$B491,"ERR",IF(DRAFT!AA491="3E","3E",IF(COUNT(DRAFT!W491,DRAFT!AA491)&gt;0,DRAFT!AB491,""))))</f>
        <v/>
      </c>
      <c r="I489" s="2" t="str">
        <f>IF(COUNT($A489)=0,"",IF(H489="3E","3E",IF(H489="","I",LOOKUP(H489/J$2,{0,0.4,0.45,0.5,0.55,0.6,0.65,0.7,0.75,0.8,1},{"F","D","C","C+","B-","B","B+","A-","A","A+"}))))</f>
        <v/>
      </c>
      <c r="J489" s="1" t="str">
        <f>IF(COUNT($A489)=0,"",IF(H489="","--",IF(H489="3E","3E",LOOKUP(H489/J$2,{0,0.4,0.45,0.5,0.55,0.6,0.65,0.7,0.75,0.8,1},{0,2,2.25,2.5,2.75,3,3.25,3.5,3.75,4}))))</f>
        <v/>
      </c>
      <c r="K489" s="2" t="str">
        <f>IF(COUNT($A489)=0,"",IF($A489&lt;&gt;DRAFT!$B491,"ERR",IF(DRAFT!AJ491="3E","3E",IF(COUNT(DRAFT!AF491,DRAFT!AJ491)&gt;0,DRAFT!AK491,""))))</f>
        <v/>
      </c>
      <c r="L489" s="2" t="str">
        <f>IF(COUNT($A489)=0,"",IF(K489="3E","3E",IF(K489="","I",LOOKUP(K489/M$2,{0,0.4,0.45,0.5,0.55,0.6,0.65,0.7,0.75,0.8,1},{"F","D","C","C+","B-","B","B+","A-","A","A+"}))))</f>
        <v/>
      </c>
      <c r="M489" s="1" t="str">
        <f>IF(COUNT($A489)=0,"",IF(K489="","--",IF(K489="3E","3E",LOOKUP(K489/M$2,{0,0.4,0.45,0.5,0.55,0.6,0.65,0.7,0.75,0.8,1},{0,2,2.25,2.5,2.75,3,3.25,3.5,3.75,4}))))</f>
        <v/>
      </c>
      <c r="N489" s="2" t="str">
        <f>IF(COUNT($A489)=0,"",IF($A489&lt;&gt;DRAFT!$B491,"ERR",IF(DRAFT!AS491="3E","3E",IF(COUNT(DRAFT!AO491,DRAFT!AS491)&gt;0,DRAFT!AT491,""))))</f>
        <v/>
      </c>
      <c r="O489" s="2" t="str">
        <f>IF(COUNT($A489)=0,"",IF(N489="3E","3E",IF(N489="","I",LOOKUP(N489/P$2,{0,0.4,0.45,0.5,0.55,0.6,0.65,0.7,0.75,0.8,1},{"F","D","C","C+","B-","B","B+","A-","A","A+"}))))</f>
        <v/>
      </c>
      <c r="P489" s="1" t="str">
        <f>IF(COUNT($A489)=0,"",IF(N489="","--",IF(N489="3E","3E",LOOKUP(N489/P$2,{0,0.4,0.45,0.5,0.55,0.6,0.65,0.7,0.75,0.8,1},{0,2,2.25,2.5,2.75,3,3.25,3.5,3.75,4}))))</f>
        <v/>
      </c>
      <c r="Q489" s="2" t="str">
        <f>IF(COUNT($A489)=0,"",IF($A489&lt;&gt;DRAFT!$B491,"ERR",IF(DRAFT!BB491="3E","3E",IF(COUNT(DRAFT!AX491,DRAFT!BB491)&gt;0,DRAFT!BC491,""))))</f>
        <v/>
      </c>
      <c r="R489" s="2" t="str">
        <f>IF(COUNT($A489)=0,"",IF(Q489="3E","3E",IF(Q489="","I",LOOKUP(Q489/S$2,{0,0.4,0.45,0.5,0.55,0.6,0.65,0.7,0.75,0.8,1},{"F","D","C","C+","B-","B","B+","A-","A","A+"}))))</f>
        <v/>
      </c>
      <c r="S489" s="1" t="str">
        <f>IF(COUNT($A489)=0,"",IF(Q489="","--",IF(Q489="3E","3E",LOOKUP(Q489/S$2,{0,0.4,0.45,0.5,0.55,0.6,0.65,0.7,0.75,0.8,1},{0,2,2.25,2.5,2.75,3,3.25,3.5,3.75,4}))))</f>
        <v/>
      </c>
      <c r="T489" s="2" t="str">
        <f>IF(COUNT($A489)=0,"",IF($A489&lt;&gt;DRAFT!$B491,"ERR",IF(DRAFT!BK491="3E","3E",IF(COUNT(DRAFT!BG491,DRAFT!BK491)&gt;0,DRAFT!BL491,""))))</f>
        <v/>
      </c>
      <c r="U489" s="2" t="str">
        <f>IF(COUNT($A489)=0,"",IF(T489="3E","3E",IF(T489="","I",LOOKUP(T489/V$2,{0,0.4,0.45,0.5,0.55,0.6,0.65,0.7,0.75,0.8,1},{"F","D","C","C+","B-","B","B+","A-","A","A+"}))))</f>
        <v/>
      </c>
      <c r="V489" s="1" t="str">
        <f>IF(COUNT($A489)=0,"",IF(T489="","--",IF(T489="3E","3E",LOOKUP(T489/V$2,{0,0.4,0.45,0.5,0.55,0.6,0.65,0.7,0.75,0.8,1},{0,2,2.25,2.5,2.75,3,3.25,3.5,3.75,4}))))</f>
        <v/>
      </c>
      <c r="W489" s="2" t="str">
        <f>IF(COUNT($A489)=0,"",IF($A489&lt;&gt;DRAFT!$B491,"ERR",IF(DRAFT!BT491="3E","3E",IF(COUNT(DRAFT!BP491,DRAFT!BT491)&gt;0,DRAFT!BU491,""))))</f>
        <v/>
      </c>
      <c r="X489" s="2" t="str">
        <f>IF(COUNT($A489)=0,"",IF(W489="3E","3E",IF(W489="","I",LOOKUP(W489/Y$2,{0,0.4,0.45,0.5,0.55,0.6,0.65,0.7,0.75,0.8,1},{"F","D","C","C+","B-","B","B+","A-","A","A+"}))))</f>
        <v/>
      </c>
      <c r="Y489" s="1" t="str">
        <f>IF(COUNT($A489)=0,"",IF(W489="","--",IF(W489="3E","3E",LOOKUP(W489/Y$2,{0,0.4,0.45,0.5,0.55,0.6,0.65,0.7,0.75,0.8,1},{0,2,2.25,2.5,2.75,3,3.25,3.5,3.75,4}))))</f>
        <v/>
      </c>
      <c r="Z489" s="2" t="str">
        <f>IF(COUNT($A489)=0,"",IF($A489&lt;&gt;DRAFT!$B491,"ERR",IF(DRAFT!CC491="3E","3E",IF(COUNT(DRAFT!BY491,DRAFT!CC491)&gt;0,DRAFT!CD491,""))))</f>
        <v/>
      </c>
      <c r="AA489" s="2" t="str">
        <f>IF(COUNT($A489)=0,"",IF(Z489="3E","3E",IF(Z489="","I",LOOKUP(Z489/AB$2,{0,0.4,0.45,0.5,0.55,0.6,0.65,0.7,0.75,0.8,1},{"F","D","C","C+","B-","B","B+","A-","A","A+"}))))</f>
        <v/>
      </c>
      <c r="AB489" s="1" t="str">
        <f>IF(COUNT($A489)=0,"",IF(Z489="","--",IF(Z489="3E","3E",LOOKUP(Z489/AB$2,{0,0.4,0.45,0.5,0.55,0.6,0.65,0.7,0.75,0.8,1},{0,2,2.25,2.5,2.75,3,3.25,3.5,3.75,4}))))</f>
        <v/>
      </c>
      <c r="AC489" s="2" t="str">
        <f>IF(COUNT($A489)=0,"",IF($A489&lt;&gt;DRAFT!$B491,"ERR",IF(DRAFT!CF491&gt;0,DRAFT!CF491,"")))</f>
        <v/>
      </c>
      <c r="AD489" s="2" t="str">
        <f>IF(COUNT($A489)=0,"",IF(AC489="3E","3E",IF(AC489="","I",LOOKUP(AC489/AE$2,{0,0.4,0.45,0.5,0.55,0.6,0.65,0.7,0.75,0.8,1},{"F","D","C","C+","B-","B","B+","A-","A","A+"}))))</f>
        <v/>
      </c>
      <c r="AE489" s="1" t="str">
        <f>IF(COUNT($A489)=0,"",IF(AC489="","--",IF(AC489="3E","3E",LOOKUP(AC489/AE$2,{0,0.4,0.45,0.5,0.55,0.6,0.65,0.7,0.75,0.8,1},{0,2,2.25,2.5,2.75,3,3.25,3.5,3.75,4}))))</f>
        <v/>
      </c>
      <c r="AF489" s="2" t="str">
        <f>IF(COUNT($A489)=0,"",IF($A489&lt;&gt;DRAFT!$B491,"ERR",IF(DRAFT!CI491&gt;0,DRAFT!CK491,"")))</f>
        <v/>
      </c>
      <c r="AG489" s="2" t="str">
        <f>IF(COUNT($A489)=0,"",IF(AF489="3E","3E",IF(AF489="","I",LOOKUP(AF489/AH$2,{0,0.4,0.45,0.5,0.55,0.6,0.65,0.7,0.75,0.8,1},{"F","D","C","C+","B-","B","B+","A-","A","A+"}))))</f>
        <v/>
      </c>
      <c r="AH489" s="1" t="str">
        <f>IF(COUNT($A489)=0,"",IF(AF489="","--",IF(AF489="3E","3E",LOOKUP(AF489/AH$2,{0,0.4,0.45,0.5,0.55,0.6,0.65,0.7,0.75,0.8,1},{0,2,2.25,2.5,2.75,3,3.25,3.5,3.75,4}))))</f>
        <v/>
      </c>
      <c r="AI489" s="2" t="str">
        <f>IF($A489&lt;&gt;DRAFT!$B491,"ERR",IF(OR(COUNT($A489)=0,COUNT(DRAFT!CL491:CN491,DRAFT!CP491:CR491)=0),"",CEILING(SUM(DRAFT!CO491,DRAFT!CS491,DRAFT!CT491),1)))</f>
        <v/>
      </c>
      <c r="AJ489" s="2" t="str">
        <f>IF(COUNT($A489)=0,"",IF(AI489="3E","3E",IF(AI489="","I",LOOKUP(AI489/AK$2,{0,0.4,0.45,0.5,0.55,0.6,0.65,0.7,0.75,0.8,1},{"F","D","C","C+","B-","B","B+","A-","A","A+"}))))</f>
        <v/>
      </c>
      <c r="AK489" s="1" t="str">
        <f>IF(COUNT($A489)=0,"",IF(AI489="","--",IF(AI489="3E","3E",LOOKUP(AI489/AK$2,{0,0.4,0.45,0.5,0.55,0.6,0.65,0.7,0.75,0.8,1},{0,2,2.25,2.5,2.75,3,3.25,3.5,3.75,4}))))</f>
        <v/>
      </c>
      <c r="AL489" s="4" t="str">
        <f>IF(OR(COUNT($A489)=0,COUNT(B489:AK489)=0),"",IF(COUNTIF(B489:AK489,"3E")&gt;0,"3E",IF(DRAFT!$A491="R",TRUNC(SUMPRODUCT(RGP,RCP)/TCP,3),TRUNC((SUMPRODUCT(--(IMDGP&gt;0)*IMDGP,IMCP)+CEILING(DRAFT!$DB491*42,0.25))/TCP,3))))</f>
        <v/>
      </c>
      <c r="AM489" s="2" t="str">
        <f>IF(OR(COUNT($A489)=0,COUNT(B489:AK489)=0),"",IF(COUNTIF(B489:AK489,"3E")&gt;0,"3E",IF(DRAFT!$A491="R",SUMPRODUCT(--(RGP&gt;=2),RCP),SUMPRODUCT(--(IMDGP&gt;0),--(IMGP=0),IMCP)+DRAFT!$DC491)))</f>
        <v/>
      </c>
      <c r="AN489" s="67" t="str">
        <f>IF(AL489="3E","3E",IF(COUNT($A489)=0,"",IF(COUNT(AI489)=0,"--",ROUND(((CEILING(DRAFT!$CV491*38,0.25)+CEILING(DRAFT!$CX491*38,0.25)+CEILING(DRAFT!$CZ491*42,0.25)+CEILING($AL489*42,0.25))/160),2))))</f>
        <v/>
      </c>
      <c r="AO489" s="2" t="str">
        <f>IF(AN489="3E","3E",IF(COUNT($A489)=0,"",IF(COUNT(AN489)=0,"I",LOOKUP(AN489,{0,2,2.25,2.5,2.75,3,3.25,3.5,3.75,4},{"F","D","C","C+","B-","B","B+","A-","A","A+"}))))</f>
        <v/>
      </c>
      <c r="AP489" s="2" t="str">
        <f>IF(AN489="3E","3E",IF(OR(COUNT(A489)=0,COUNT(AN489)=0),"",DRAFT!CW491+DRAFT!CY491+DRAFT!DA491+N(TABULATION!AM489)))</f>
        <v/>
      </c>
      <c r="AQ489" s="2" t="str">
        <f>IF(OR(COUNT($A489)=0,COUNT(B489:AK489)=0),"",IF(COUNTIF(B489:AM489,"3E")&gt;0,"3E",IF(AND(DRAFT!$A491="IM",OR($AL489&gt;DRAFT!$DB491,$AM489&gt;DRAFT!$DC491)),"IMPROVED",IF(AND(DRAFT!$A491="IM",$AL489&lt;=DRAFT!$DB491,$AM489&lt;=DRAFT!$DC491),"NOT IMPROVED",IF(AND(DRAFT!CU491="S",AH489&gt;=2,AK489&gt;=2,AN489&gt;=2.5,AP489&gt;=144),"PASS","FAIL")))))</f>
        <v/>
      </c>
      <c r="AR489" s="2" t="str">
        <f t="shared" si="14"/>
        <v/>
      </c>
      <c r="AS489" s="2" t="str">
        <f t="shared" si="15"/>
        <v/>
      </c>
    </row>
    <row r="490" spans="1:45" ht="18.95" customHeight="1" x14ac:dyDescent="0.25">
      <c r="A490" s="3" t="str">
        <f>IF(DRAFT!$B492="","",DRAFT!$B492)</f>
        <v/>
      </c>
      <c r="B490" s="2" t="str">
        <f>IF(COUNT($A490)=0,"",IF($A490&lt;&gt;DRAFT!$B492,"ERR",IF(DRAFT!I492="3E","3E",IF(COUNT(DRAFT!E492,DRAFT!I492)&gt;0,DRAFT!J492,""))))</f>
        <v/>
      </c>
      <c r="C490" s="2" t="str">
        <f>IF(COUNT($A490)=0,"",IF(B490="3E","3E",IF(B490="","I",LOOKUP(B490/D$2,{0,0.4,0.45,0.5,0.55,0.6,0.65,0.7,0.75,0.8,1},{"F","D","C","C+","B-","B","B+","A-","A","A+"}))))</f>
        <v/>
      </c>
      <c r="D490" s="1" t="str">
        <f>IF(COUNT($A490)=0,"",IF(B490="","--",IF(B490="3E","3E",LOOKUP(B490/D$2,{0,0.4,0.45,0.5,0.55,0.6,0.65,0.7,0.75,0.8,1},{0,2,2.25,2.5,2.75,3,3.25,3.5,3.75,4}))))</f>
        <v/>
      </c>
      <c r="E490" s="2" t="str">
        <f>IF(COUNT($A490)=0,"",IF($A490&lt;&gt;DRAFT!$B492,"ERR",IF(DRAFT!R492="3E","3E",IF(COUNT(DRAFT!N492,DRAFT!R492)&gt;0,DRAFT!S492,""))))</f>
        <v/>
      </c>
      <c r="F490" s="2" t="str">
        <f>IF(COUNT($A490)=0,"",IF(E490="3E","3E",IF(E490="","I",LOOKUP(E490/G$2,{0,0.4,0.45,0.5,0.55,0.6,0.65,0.7,0.75,0.8,1},{"F","D","C","C+","B-","B","B+","A-","A","A+"}))))</f>
        <v/>
      </c>
      <c r="G490" s="1" t="str">
        <f>IF(COUNT($A490)=0,"",IF(E490="","--",IF(E490="3E","3E",LOOKUP(E490/G$2,{0,0.4,0.45,0.5,0.55,0.6,0.65,0.7,0.75,0.8,1},{0,2,2.25,2.5,2.75,3,3.25,3.5,3.75,4}))))</f>
        <v/>
      </c>
      <c r="H490" s="2" t="str">
        <f>IF(COUNT($A490)=0,"",IF($A490&lt;&gt;DRAFT!$B492,"ERR",IF(DRAFT!AA492="3E","3E",IF(COUNT(DRAFT!W492,DRAFT!AA492)&gt;0,DRAFT!AB492,""))))</f>
        <v/>
      </c>
      <c r="I490" s="2" t="str">
        <f>IF(COUNT($A490)=0,"",IF(H490="3E","3E",IF(H490="","I",LOOKUP(H490/J$2,{0,0.4,0.45,0.5,0.55,0.6,0.65,0.7,0.75,0.8,1},{"F","D","C","C+","B-","B","B+","A-","A","A+"}))))</f>
        <v/>
      </c>
      <c r="J490" s="1" t="str">
        <f>IF(COUNT($A490)=0,"",IF(H490="","--",IF(H490="3E","3E",LOOKUP(H490/J$2,{0,0.4,0.45,0.5,0.55,0.6,0.65,0.7,0.75,0.8,1},{0,2,2.25,2.5,2.75,3,3.25,3.5,3.75,4}))))</f>
        <v/>
      </c>
      <c r="K490" s="2" t="str">
        <f>IF(COUNT($A490)=0,"",IF($A490&lt;&gt;DRAFT!$B492,"ERR",IF(DRAFT!AJ492="3E","3E",IF(COUNT(DRAFT!AF492,DRAFT!AJ492)&gt;0,DRAFT!AK492,""))))</f>
        <v/>
      </c>
      <c r="L490" s="2" t="str">
        <f>IF(COUNT($A490)=0,"",IF(K490="3E","3E",IF(K490="","I",LOOKUP(K490/M$2,{0,0.4,0.45,0.5,0.55,0.6,0.65,0.7,0.75,0.8,1},{"F","D","C","C+","B-","B","B+","A-","A","A+"}))))</f>
        <v/>
      </c>
      <c r="M490" s="1" t="str">
        <f>IF(COUNT($A490)=0,"",IF(K490="","--",IF(K490="3E","3E",LOOKUP(K490/M$2,{0,0.4,0.45,0.5,0.55,0.6,0.65,0.7,0.75,0.8,1},{0,2,2.25,2.5,2.75,3,3.25,3.5,3.75,4}))))</f>
        <v/>
      </c>
      <c r="N490" s="2" t="str">
        <f>IF(COUNT($A490)=0,"",IF($A490&lt;&gt;DRAFT!$B492,"ERR",IF(DRAFT!AS492="3E","3E",IF(COUNT(DRAFT!AO492,DRAFT!AS492)&gt;0,DRAFT!AT492,""))))</f>
        <v/>
      </c>
      <c r="O490" s="2" t="str">
        <f>IF(COUNT($A490)=0,"",IF(N490="3E","3E",IF(N490="","I",LOOKUP(N490/P$2,{0,0.4,0.45,0.5,0.55,0.6,0.65,0.7,0.75,0.8,1},{"F","D","C","C+","B-","B","B+","A-","A","A+"}))))</f>
        <v/>
      </c>
      <c r="P490" s="1" t="str">
        <f>IF(COUNT($A490)=0,"",IF(N490="","--",IF(N490="3E","3E",LOOKUP(N490/P$2,{0,0.4,0.45,0.5,0.55,0.6,0.65,0.7,0.75,0.8,1},{0,2,2.25,2.5,2.75,3,3.25,3.5,3.75,4}))))</f>
        <v/>
      </c>
      <c r="Q490" s="2" t="str">
        <f>IF(COUNT($A490)=0,"",IF($A490&lt;&gt;DRAFT!$B492,"ERR",IF(DRAFT!BB492="3E","3E",IF(COUNT(DRAFT!AX492,DRAFT!BB492)&gt;0,DRAFT!BC492,""))))</f>
        <v/>
      </c>
      <c r="R490" s="2" t="str">
        <f>IF(COUNT($A490)=0,"",IF(Q490="3E","3E",IF(Q490="","I",LOOKUP(Q490/S$2,{0,0.4,0.45,0.5,0.55,0.6,0.65,0.7,0.75,0.8,1},{"F","D","C","C+","B-","B","B+","A-","A","A+"}))))</f>
        <v/>
      </c>
      <c r="S490" s="1" t="str">
        <f>IF(COUNT($A490)=0,"",IF(Q490="","--",IF(Q490="3E","3E",LOOKUP(Q490/S$2,{0,0.4,0.45,0.5,0.55,0.6,0.65,0.7,0.75,0.8,1},{0,2,2.25,2.5,2.75,3,3.25,3.5,3.75,4}))))</f>
        <v/>
      </c>
      <c r="T490" s="2" t="str">
        <f>IF(COUNT($A490)=0,"",IF($A490&lt;&gt;DRAFT!$B492,"ERR",IF(DRAFT!BK492="3E","3E",IF(COUNT(DRAFT!BG492,DRAFT!BK492)&gt;0,DRAFT!BL492,""))))</f>
        <v/>
      </c>
      <c r="U490" s="2" t="str">
        <f>IF(COUNT($A490)=0,"",IF(T490="3E","3E",IF(T490="","I",LOOKUP(T490/V$2,{0,0.4,0.45,0.5,0.55,0.6,0.65,0.7,0.75,0.8,1},{"F","D","C","C+","B-","B","B+","A-","A","A+"}))))</f>
        <v/>
      </c>
      <c r="V490" s="1" t="str">
        <f>IF(COUNT($A490)=0,"",IF(T490="","--",IF(T490="3E","3E",LOOKUP(T490/V$2,{0,0.4,0.45,0.5,0.55,0.6,0.65,0.7,0.75,0.8,1},{0,2,2.25,2.5,2.75,3,3.25,3.5,3.75,4}))))</f>
        <v/>
      </c>
      <c r="W490" s="2" t="str">
        <f>IF(COUNT($A490)=0,"",IF($A490&lt;&gt;DRAFT!$B492,"ERR",IF(DRAFT!BT492="3E","3E",IF(COUNT(DRAFT!BP492,DRAFT!BT492)&gt;0,DRAFT!BU492,""))))</f>
        <v/>
      </c>
      <c r="X490" s="2" t="str">
        <f>IF(COUNT($A490)=0,"",IF(W490="3E","3E",IF(W490="","I",LOOKUP(W490/Y$2,{0,0.4,0.45,0.5,0.55,0.6,0.65,0.7,0.75,0.8,1},{"F","D","C","C+","B-","B","B+","A-","A","A+"}))))</f>
        <v/>
      </c>
      <c r="Y490" s="1" t="str">
        <f>IF(COUNT($A490)=0,"",IF(W490="","--",IF(W490="3E","3E",LOOKUP(W490/Y$2,{0,0.4,0.45,0.5,0.55,0.6,0.65,0.7,0.75,0.8,1},{0,2,2.25,2.5,2.75,3,3.25,3.5,3.75,4}))))</f>
        <v/>
      </c>
      <c r="Z490" s="2" t="str">
        <f>IF(COUNT($A490)=0,"",IF($A490&lt;&gt;DRAFT!$B492,"ERR",IF(DRAFT!CC492="3E","3E",IF(COUNT(DRAFT!BY492,DRAFT!CC492)&gt;0,DRAFT!CD492,""))))</f>
        <v/>
      </c>
      <c r="AA490" s="2" t="str">
        <f>IF(COUNT($A490)=0,"",IF(Z490="3E","3E",IF(Z490="","I",LOOKUP(Z490/AB$2,{0,0.4,0.45,0.5,0.55,0.6,0.65,0.7,0.75,0.8,1},{"F","D","C","C+","B-","B","B+","A-","A","A+"}))))</f>
        <v/>
      </c>
      <c r="AB490" s="1" t="str">
        <f>IF(COUNT($A490)=0,"",IF(Z490="","--",IF(Z490="3E","3E",LOOKUP(Z490/AB$2,{0,0.4,0.45,0.5,0.55,0.6,0.65,0.7,0.75,0.8,1},{0,2,2.25,2.5,2.75,3,3.25,3.5,3.75,4}))))</f>
        <v/>
      </c>
      <c r="AC490" s="2" t="str">
        <f>IF(COUNT($A490)=0,"",IF($A490&lt;&gt;DRAFT!$B492,"ERR",IF(DRAFT!CF492&gt;0,DRAFT!CF492,"")))</f>
        <v/>
      </c>
      <c r="AD490" s="2" t="str">
        <f>IF(COUNT($A490)=0,"",IF(AC490="3E","3E",IF(AC490="","I",LOOKUP(AC490/AE$2,{0,0.4,0.45,0.5,0.55,0.6,0.65,0.7,0.75,0.8,1},{"F","D","C","C+","B-","B","B+","A-","A","A+"}))))</f>
        <v/>
      </c>
      <c r="AE490" s="1" t="str">
        <f>IF(COUNT($A490)=0,"",IF(AC490="","--",IF(AC490="3E","3E",LOOKUP(AC490/AE$2,{0,0.4,0.45,0.5,0.55,0.6,0.65,0.7,0.75,0.8,1},{0,2,2.25,2.5,2.75,3,3.25,3.5,3.75,4}))))</f>
        <v/>
      </c>
      <c r="AF490" s="2" t="str">
        <f>IF(COUNT($A490)=0,"",IF($A490&lt;&gt;DRAFT!$B492,"ERR",IF(DRAFT!CI492&gt;0,DRAFT!CK492,"")))</f>
        <v/>
      </c>
      <c r="AG490" s="2" t="str">
        <f>IF(COUNT($A490)=0,"",IF(AF490="3E","3E",IF(AF490="","I",LOOKUP(AF490/AH$2,{0,0.4,0.45,0.5,0.55,0.6,0.65,0.7,0.75,0.8,1},{"F","D","C","C+","B-","B","B+","A-","A","A+"}))))</f>
        <v/>
      </c>
      <c r="AH490" s="1" t="str">
        <f>IF(COUNT($A490)=0,"",IF(AF490="","--",IF(AF490="3E","3E",LOOKUP(AF490/AH$2,{0,0.4,0.45,0.5,0.55,0.6,0.65,0.7,0.75,0.8,1},{0,2,2.25,2.5,2.75,3,3.25,3.5,3.75,4}))))</f>
        <v/>
      </c>
      <c r="AI490" s="2" t="str">
        <f>IF($A490&lt;&gt;DRAFT!$B492,"ERR",IF(OR(COUNT($A490)=0,COUNT(DRAFT!CL492:CN492,DRAFT!CP492:CR492)=0),"",CEILING(SUM(DRAFT!CO492,DRAFT!CS492,DRAFT!CT492),1)))</f>
        <v/>
      </c>
      <c r="AJ490" s="2" t="str">
        <f>IF(COUNT($A490)=0,"",IF(AI490="3E","3E",IF(AI490="","I",LOOKUP(AI490/AK$2,{0,0.4,0.45,0.5,0.55,0.6,0.65,0.7,0.75,0.8,1},{"F","D","C","C+","B-","B","B+","A-","A","A+"}))))</f>
        <v/>
      </c>
      <c r="AK490" s="1" t="str">
        <f>IF(COUNT($A490)=0,"",IF(AI490="","--",IF(AI490="3E","3E",LOOKUP(AI490/AK$2,{0,0.4,0.45,0.5,0.55,0.6,0.65,0.7,0.75,0.8,1},{0,2,2.25,2.5,2.75,3,3.25,3.5,3.75,4}))))</f>
        <v/>
      </c>
      <c r="AL490" s="4" t="str">
        <f>IF(OR(COUNT($A490)=0,COUNT(B490:AK490)=0),"",IF(COUNTIF(B490:AK490,"3E")&gt;0,"3E",IF(DRAFT!$A492="R",TRUNC(SUMPRODUCT(RGP,RCP)/TCP,3),TRUNC((SUMPRODUCT(--(IMDGP&gt;0)*IMDGP,IMCP)+CEILING(DRAFT!$DB492*42,0.25))/TCP,3))))</f>
        <v/>
      </c>
      <c r="AM490" s="2" t="str">
        <f>IF(OR(COUNT($A490)=0,COUNT(B490:AK490)=0),"",IF(COUNTIF(B490:AK490,"3E")&gt;0,"3E",IF(DRAFT!$A492="R",SUMPRODUCT(--(RGP&gt;=2),RCP),SUMPRODUCT(--(IMDGP&gt;0),--(IMGP=0),IMCP)+DRAFT!$DC492)))</f>
        <v/>
      </c>
      <c r="AN490" s="67" t="str">
        <f>IF(AL490="3E","3E",IF(COUNT($A490)=0,"",IF(COUNT(AI490)=0,"--",ROUND(((CEILING(DRAFT!$CV492*38,0.25)+CEILING(DRAFT!$CX492*38,0.25)+CEILING(DRAFT!$CZ492*42,0.25)+CEILING($AL490*42,0.25))/160),2))))</f>
        <v/>
      </c>
      <c r="AO490" s="2" t="str">
        <f>IF(AN490="3E","3E",IF(COUNT($A490)=0,"",IF(COUNT(AN490)=0,"I",LOOKUP(AN490,{0,2,2.25,2.5,2.75,3,3.25,3.5,3.75,4},{"F","D","C","C+","B-","B","B+","A-","A","A+"}))))</f>
        <v/>
      </c>
      <c r="AP490" s="2" t="str">
        <f>IF(AN490="3E","3E",IF(OR(COUNT(A490)=0,COUNT(AN490)=0),"",DRAFT!CW492+DRAFT!CY492+DRAFT!DA492+N(TABULATION!AM490)))</f>
        <v/>
      </c>
      <c r="AQ490" s="2" t="str">
        <f>IF(OR(COUNT($A490)=0,COUNT(B490:AK490)=0),"",IF(COUNTIF(B490:AM490,"3E")&gt;0,"3E",IF(AND(DRAFT!$A492="IM",OR($AL490&gt;DRAFT!$DB492,$AM490&gt;DRAFT!$DC492)),"IMPROVED",IF(AND(DRAFT!$A492="IM",$AL490&lt;=DRAFT!$DB492,$AM490&lt;=DRAFT!$DC492),"NOT IMPROVED",IF(AND(DRAFT!CU492="S",AH490&gt;=2,AK490&gt;=2,AN490&gt;=2.5,AP490&gt;=144),"PASS","FAIL")))))</f>
        <v/>
      </c>
      <c r="AR490" s="2" t="str">
        <f t="shared" si="14"/>
        <v/>
      </c>
      <c r="AS490" s="2" t="str">
        <f t="shared" si="15"/>
        <v/>
      </c>
    </row>
    <row r="491" spans="1:45" ht="18.95" customHeight="1" x14ac:dyDescent="0.25">
      <c r="A491" s="3" t="str">
        <f>IF(DRAFT!$B493="","",DRAFT!$B493)</f>
        <v/>
      </c>
      <c r="B491" s="2" t="str">
        <f>IF(COUNT($A491)=0,"",IF($A491&lt;&gt;DRAFT!$B493,"ERR",IF(DRAFT!I493="3E","3E",IF(COUNT(DRAFT!E493,DRAFT!I493)&gt;0,DRAFT!J493,""))))</f>
        <v/>
      </c>
      <c r="C491" s="2" t="str">
        <f>IF(COUNT($A491)=0,"",IF(B491="3E","3E",IF(B491="","I",LOOKUP(B491/D$2,{0,0.4,0.45,0.5,0.55,0.6,0.65,0.7,0.75,0.8,1},{"F","D","C","C+","B-","B","B+","A-","A","A+"}))))</f>
        <v/>
      </c>
      <c r="D491" s="1" t="str">
        <f>IF(COUNT($A491)=0,"",IF(B491="","--",IF(B491="3E","3E",LOOKUP(B491/D$2,{0,0.4,0.45,0.5,0.55,0.6,0.65,0.7,0.75,0.8,1},{0,2,2.25,2.5,2.75,3,3.25,3.5,3.75,4}))))</f>
        <v/>
      </c>
      <c r="E491" s="2" t="str">
        <f>IF(COUNT($A491)=0,"",IF($A491&lt;&gt;DRAFT!$B493,"ERR",IF(DRAFT!R493="3E","3E",IF(COUNT(DRAFT!N493,DRAFT!R493)&gt;0,DRAFT!S493,""))))</f>
        <v/>
      </c>
      <c r="F491" s="2" t="str">
        <f>IF(COUNT($A491)=0,"",IF(E491="3E","3E",IF(E491="","I",LOOKUP(E491/G$2,{0,0.4,0.45,0.5,0.55,0.6,0.65,0.7,0.75,0.8,1},{"F","D","C","C+","B-","B","B+","A-","A","A+"}))))</f>
        <v/>
      </c>
      <c r="G491" s="1" t="str">
        <f>IF(COUNT($A491)=0,"",IF(E491="","--",IF(E491="3E","3E",LOOKUP(E491/G$2,{0,0.4,0.45,0.5,0.55,0.6,0.65,0.7,0.75,0.8,1},{0,2,2.25,2.5,2.75,3,3.25,3.5,3.75,4}))))</f>
        <v/>
      </c>
      <c r="H491" s="2" t="str">
        <f>IF(COUNT($A491)=0,"",IF($A491&lt;&gt;DRAFT!$B493,"ERR",IF(DRAFT!AA493="3E","3E",IF(COUNT(DRAFT!W493,DRAFT!AA493)&gt;0,DRAFT!AB493,""))))</f>
        <v/>
      </c>
      <c r="I491" s="2" t="str">
        <f>IF(COUNT($A491)=0,"",IF(H491="3E","3E",IF(H491="","I",LOOKUP(H491/J$2,{0,0.4,0.45,0.5,0.55,0.6,0.65,0.7,0.75,0.8,1},{"F","D","C","C+","B-","B","B+","A-","A","A+"}))))</f>
        <v/>
      </c>
      <c r="J491" s="1" t="str">
        <f>IF(COUNT($A491)=0,"",IF(H491="","--",IF(H491="3E","3E",LOOKUP(H491/J$2,{0,0.4,0.45,0.5,0.55,0.6,0.65,0.7,0.75,0.8,1},{0,2,2.25,2.5,2.75,3,3.25,3.5,3.75,4}))))</f>
        <v/>
      </c>
      <c r="K491" s="2" t="str">
        <f>IF(COUNT($A491)=0,"",IF($A491&lt;&gt;DRAFT!$B493,"ERR",IF(DRAFT!AJ493="3E","3E",IF(COUNT(DRAFT!AF493,DRAFT!AJ493)&gt;0,DRAFT!AK493,""))))</f>
        <v/>
      </c>
      <c r="L491" s="2" t="str">
        <f>IF(COUNT($A491)=0,"",IF(K491="3E","3E",IF(K491="","I",LOOKUP(K491/M$2,{0,0.4,0.45,0.5,0.55,0.6,0.65,0.7,0.75,0.8,1},{"F","D","C","C+","B-","B","B+","A-","A","A+"}))))</f>
        <v/>
      </c>
      <c r="M491" s="1" t="str">
        <f>IF(COUNT($A491)=0,"",IF(K491="","--",IF(K491="3E","3E",LOOKUP(K491/M$2,{0,0.4,0.45,0.5,0.55,0.6,0.65,0.7,0.75,0.8,1},{0,2,2.25,2.5,2.75,3,3.25,3.5,3.75,4}))))</f>
        <v/>
      </c>
      <c r="N491" s="2" t="str">
        <f>IF(COUNT($A491)=0,"",IF($A491&lt;&gt;DRAFT!$B493,"ERR",IF(DRAFT!AS493="3E","3E",IF(COUNT(DRAFT!AO493,DRAFT!AS493)&gt;0,DRAFT!AT493,""))))</f>
        <v/>
      </c>
      <c r="O491" s="2" t="str">
        <f>IF(COUNT($A491)=0,"",IF(N491="3E","3E",IF(N491="","I",LOOKUP(N491/P$2,{0,0.4,0.45,0.5,0.55,0.6,0.65,0.7,0.75,0.8,1},{"F","D","C","C+","B-","B","B+","A-","A","A+"}))))</f>
        <v/>
      </c>
      <c r="P491" s="1" t="str">
        <f>IF(COUNT($A491)=0,"",IF(N491="","--",IF(N491="3E","3E",LOOKUP(N491/P$2,{0,0.4,0.45,0.5,0.55,0.6,0.65,0.7,0.75,0.8,1},{0,2,2.25,2.5,2.75,3,3.25,3.5,3.75,4}))))</f>
        <v/>
      </c>
      <c r="Q491" s="2" t="str">
        <f>IF(COUNT($A491)=0,"",IF($A491&lt;&gt;DRAFT!$B493,"ERR",IF(DRAFT!BB493="3E","3E",IF(COUNT(DRAFT!AX493,DRAFT!BB493)&gt;0,DRAFT!BC493,""))))</f>
        <v/>
      </c>
      <c r="R491" s="2" t="str">
        <f>IF(COUNT($A491)=0,"",IF(Q491="3E","3E",IF(Q491="","I",LOOKUP(Q491/S$2,{0,0.4,0.45,0.5,0.55,0.6,0.65,0.7,0.75,0.8,1},{"F","D","C","C+","B-","B","B+","A-","A","A+"}))))</f>
        <v/>
      </c>
      <c r="S491" s="1" t="str">
        <f>IF(COUNT($A491)=0,"",IF(Q491="","--",IF(Q491="3E","3E",LOOKUP(Q491/S$2,{0,0.4,0.45,0.5,0.55,0.6,0.65,0.7,0.75,0.8,1},{0,2,2.25,2.5,2.75,3,3.25,3.5,3.75,4}))))</f>
        <v/>
      </c>
      <c r="T491" s="2" t="str">
        <f>IF(COUNT($A491)=0,"",IF($A491&lt;&gt;DRAFT!$B493,"ERR",IF(DRAFT!BK493="3E","3E",IF(COUNT(DRAFT!BG493,DRAFT!BK493)&gt;0,DRAFT!BL493,""))))</f>
        <v/>
      </c>
      <c r="U491" s="2" t="str">
        <f>IF(COUNT($A491)=0,"",IF(T491="3E","3E",IF(T491="","I",LOOKUP(T491/V$2,{0,0.4,0.45,0.5,0.55,0.6,0.65,0.7,0.75,0.8,1},{"F","D","C","C+","B-","B","B+","A-","A","A+"}))))</f>
        <v/>
      </c>
      <c r="V491" s="1" t="str">
        <f>IF(COUNT($A491)=0,"",IF(T491="","--",IF(T491="3E","3E",LOOKUP(T491/V$2,{0,0.4,0.45,0.5,0.55,0.6,0.65,0.7,0.75,0.8,1},{0,2,2.25,2.5,2.75,3,3.25,3.5,3.75,4}))))</f>
        <v/>
      </c>
      <c r="W491" s="2" t="str">
        <f>IF(COUNT($A491)=0,"",IF($A491&lt;&gt;DRAFT!$B493,"ERR",IF(DRAFT!BT493="3E","3E",IF(COUNT(DRAFT!BP493,DRAFT!BT493)&gt;0,DRAFT!BU493,""))))</f>
        <v/>
      </c>
      <c r="X491" s="2" t="str">
        <f>IF(COUNT($A491)=0,"",IF(W491="3E","3E",IF(W491="","I",LOOKUP(W491/Y$2,{0,0.4,0.45,0.5,0.55,0.6,0.65,0.7,0.75,0.8,1},{"F","D","C","C+","B-","B","B+","A-","A","A+"}))))</f>
        <v/>
      </c>
      <c r="Y491" s="1" t="str">
        <f>IF(COUNT($A491)=0,"",IF(W491="","--",IF(W491="3E","3E",LOOKUP(W491/Y$2,{0,0.4,0.45,0.5,0.55,0.6,0.65,0.7,0.75,0.8,1},{0,2,2.25,2.5,2.75,3,3.25,3.5,3.75,4}))))</f>
        <v/>
      </c>
      <c r="Z491" s="2" t="str">
        <f>IF(COUNT($A491)=0,"",IF($A491&lt;&gt;DRAFT!$B493,"ERR",IF(DRAFT!CC493="3E","3E",IF(COUNT(DRAFT!BY493,DRAFT!CC493)&gt;0,DRAFT!CD493,""))))</f>
        <v/>
      </c>
      <c r="AA491" s="2" t="str">
        <f>IF(COUNT($A491)=0,"",IF(Z491="3E","3E",IF(Z491="","I",LOOKUP(Z491/AB$2,{0,0.4,0.45,0.5,0.55,0.6,0.65,0.7,0.75,0.8,1},{"F","D","C","C+","B-","B","B+","A-","A","A+"}))))</f>
        <v/>
      </c>
      <c r="AB491" s="1" t="str">
        <f>IF(COUNT($A491)=0,"",IF(Z491="","--",IF(Z491="3E","3E",LOOKUP(Z491/AB$2,{0,0.4,0.45,0.5,0.55,0.6,0.65,0.7,0.75,0.8,1},{0,2,2.25,2.5,2.75,3,3.25,3.5,3.75,4}))))</f>
        <v/>
      </c>
      <c r="AC491" s="2" t="str">
        <f>IF(COUNT($A491)=0,"",IF($A491&lt;&gt;DRAFT!$B493,"ERR",IF(DRAFT!CF493&gt;0,DRAFT!CF493,"")))</f>
        <v/>
      </c>
      <c r="AD491" s="2" t="str">
        <f>IF(COUNT($A491)=0,"",IF(AC491="3E","3E",IF(AC491="","I",LOOKUP(AC491/AE$2,{0,0.4,0.45,0.5,0.55,0.6,0.65,0.7,0.75,0.8,1},{"F","D","C","C+","B-","B","B+","A-","A","A+"}))))</f>
        <v/>
      </c>
      <c r="AE491" s="1" t="str">
        <f>IF(COUNT($A491)=0,"",IF(AC491="","--",IF(AC491="3E","3E",LOOKUP(AC491/AE$2,{0,0.4,0.45,0.5,0.55,0.6,0.65,0.7,0.75,0.8,1},{0,2,2.25,2.5,2.75,3,3.25,3.5,3.75,4}))))</f>
        <v/>
      </c>
      <c r="AF491" s="2" t="str">
        <f>IF(COUNT($A491)=0,"",IF($A491&lt;&gt;DRAFT!$B493,"ERR",IF(DRAFT!CI493&gt;0,DRAFT!CK493,"")))</f>
        <v/>
      </c>
      <c r="AG491" s="2" t="str">
        <f>IF(COUNT($A491)=0,"",IF(AF491="3E","3E",IF(AF491="","I",LOOKUP(AF491/AH$2,{0,0.4,0.45,0.5,0.55,0.6,0.65,0.7,0.75,0.8,1},{"F","D","C","C+","B-","B","B+","A-","A","A+"}))))</f>
        <v/>
      </c>
      <c r="AH491" s="1" t="str">
        <f>IF(COUNT($A491)=0,"",IF(AF491="","--",IF(AF491="3E","3E",LOOKUP(AF491/AH$2,{0,0.4,0.45,0.5,0.55,0.6,0.65,0.7,0.75,0.8,1},{0,2,2.25,2.5,2.75,3,3.25,3.5,3.75,4}))))</f>
        <v/>
      </c>
      <c r="AI491" s="2" t="str">
        <f>IF($A491&lt;&gt;DRAFT!$B493,"ERR",IF(OR(COUNT($A491)=0,COUNT(DRAFT!CL493:CN493,DRAFT!CP493:CR493)=0),"",CEILING(SUM(DRAFT!CO493,DRAFT!CS493,DRAFT!CT493),1)))</f>
        <v/>
      </c>
      <c r="AJ491" s="2" t="str">
        <f>IF(COUNT($A491)=0,"",IF(AI491="3E","3E",IF(AI491="","I",LOOKUP(AI491/AK$2,{0,0.4,0.45,0.5,0.55,0.6,0.65,0.7,0.75,0.8,1},{"F","D","C","C+","B-","B","B+","A-","A","A+"}))))</f>
        <v/>
      </c>
      <c r="AK491" s="1" t="str">
        <f>IF(COUNT($A491)=0,"",IF(AI491="","--",IF(AI491="3E","3E",LOOKUP(AI491/AK$2,{0,0.4,0.45,0.5,0.55,0.6,0.65,0.7,0.75,0.8,1},{0,2,2.25,2.5,2.75,3,3.25,3.5,3.75,4}))))</f>
        <v/>
      </c>
      <c r="AL491" s="4" t="str">
        <f>IF(OR(COUNT($A491)=0,COUNT(B491:AK491)=0),"",IF(COUNTIF(B491:AK491,"3E")&gt;0,"3E",IF(DRAFT!$A493="R",TRUNC(SUMPRODUCT(RGP,RCP)/TCP,3),TRUNC((SUMPRODUCT(--(IMDGP&gt;0)*IMDGP,IMCP)+CEILING(DRAFT!$DB493*42,0.25))/TCP,3))))</f>
        <v/>
      </c>
      <c r="AM491" s="2" t="str">
        <f>IF(OR(COUNT($A491)=0,COUNT(B491:AK491)=0),"",IF(COUNTIF(B491:AK491,"3E")&gt;0,"3E",IF(DRAFT!$A493="R",SUMPRODUCT(--(RGP&gt;=2),RCP),SUMPRODUCT(--(IMDGP&gt;0),--(IMGP=0),IMCP)+DRAFT!$DC493)))</f>
        <v/>
      </c>
      <c r="AN491" s="67" t="str">
        <f>IF(AL491="3E","3E",IF(COUNT($A491)=0,"",IF(COUNT(AI491)=0,"--",ROUND(((CEILING(DRAFT!$CV493*38,0.25)+CEILING(DRAFT!$CX493*38,0.25)+CEILING(DRAFT!$CZ493*42,0.25)+CEILING($AL491*42,0.25))/160),2))))</f>
        <v/>
      </c>
      <c r="AO491" s="2" t="str">
        <f>IF(AN491="3E","3E",IF(COUNT($A491)=0,"",IF(COUNT(AN491)=0,"I",LOOKUP(AN491,{0,2,2.25,2.5,2.75,3,3.25,3.5,3.75,4},{"F","D","C","C+","B-","B","B+","A-","A","A+"}))))</f>
        <v/>
      </c>
      <c r="AP491" s="2" t="str">
        <f>IF(AN491="3E","3E",IF(OR(COUNT(A491)=0,COUNT(AN491)=0),"",DRAFT!CW493+DRAFT!CY493+DRAFT!DA493+N(TABULATION!AM491)))</f>
        <v/>
      </c>
      <c r="AQ491" s="2" t="str">
        <f>IF(OR(COUNT($A491)=0,COUNT(B491:AK491)=0),"",IF(COUNTIF(B491:AM491,"3E")&gt;0,"3E",IF(AND(DRAFT!$A493="IM",OR($AL491&gt;DRAFT!$DB493,$AM491&gt;DRAFT!$DC493)),"IMPROVED",IF(AND(DRAFT!$A493="IM",$AL491&lt;=DRAFT!$DB493,$AM491&lt;=DRAFT!$DC493),"NOT IMPROVED",IF(AND(DRAFT!CU493="S",AH491&gt;=2,AK491&gt;=2,AN491&gt;=2.5,AP491&gt;=144),"PASS","FAIL")))))</f>
        <v/>
      </c>
      <c r="AR491" s="2" t="str">
        <f t="shared" si="14"/>
        <v/>
      </c>
      <c r="AS491" s="2" t="str">
        <f t="shared" si="15"/>
        <v/>
      </c>
    </row>
    <row r="492" spans="1:45" ht="18.95" customHeight="1" x14ac:dyDescent="0.25">
      <c r="A492" s="3" t="str">
        <f>IF(DRAFT!$B494="","",DRAFT!$B494)</f>
        <v/>
      </c>
      <c r="B492" s="2" t="str">
        <f>IF(COUNT($A492)=0,"",IF($A492&lt;&gt;DRAFT!$B494,"ERR",IF(DRAFT!I494="3E","3E",IF(COUNT(DRAFT!E494,DRAFT!I494)&gt;0,DRAFT!J494,""))))</f>
        <v/>
      </c>
      <c r="C492" s="2" t="str">
        <f>IF(COUNT($A492)=0,"",IF(B492="3E","3E",IF(B492="","I",LOOKUP(B492/D$2,{0,0.4,0.45,0.5,0.55,0.6,0.65,0.7,0.75,0.8,1},{"F","D","C","C+","B-","B","B+","A-","A","A+"}))))</f>
        <v/>
      </c>
      <c r="D492" s="1" t="str">
        <f>IF(COUNT($A492)=0,"",IF(B492="","--",IF(B492="3E","3E",LOOKUP(B492/D$2,{0,0.4,0.45,0.5,0.55,0.6,0.65,0.7,0.75,0.8,1},{0,2,2.25,2.5,2.75,3,3.25,3.5,3.75,4}))))</f>
        <v/>
      </c>
      <c r="E492" s="2" t="str">
        <f>IF(COUNT($A492)=0,"",IF($A492&lt;&gt;DRAFT!$B494,"ERR",IF(DRAFT!R494="3E","3E",IF(COUNT(DRAFT!N494,DRAFT!R494)&gt;0,DRAFT!S494,""))))</f>
        <v/>
      </c>
      <c r="F492" s="2" t="str">
        <f>IF(COUNT($A492)=0,"",IF(E492="3E","3E",IF(E492="","I",LOOKUP(E492/G$2,{0,0.4,0.45,0.5,0.55,0.6,0.65,0.7,0.75,0.8,1},{"F","D","C","C+","B-","B","B+","A-","A","A+"}))))</f>
        <v/>
      </c>
      <c r="G492" s="1" t="str">
        <f>IF(COUNT($A492)=0,"",IF(E492="","--",IF(E492="3E","3E",LOOKUP(E492/G$2,{0,0.4,0.45,0.5,0.55,0.6,0.65,0.7,0.75,0.8,1},{0,2,2.25,2.5,2.75,3,3.25,3.5,3.75,4}))))</f>
        <v/>
      </c>
      <c r="H492" s="2" t="str">
        <f>IF(COUNT($A492)=0,"",IF($A492&lt;&gt;DRAFT!$B494,"ERR",IF(DRAFT!AA494="3E","3E",IF(COUNT(DRAFT!W494,DRAFT!AA494)&gt;0,DRAFT!AB494,""))))</f>
        <v/>
      </c>
      <c r="I492" s="2" t="str">
        <f>IF(COUNT($A492)=0,"",IF(H492="3E","3E",IF(H492="","I",LOOKUP(H492/J$2,{0,0.4,0.45,0.5,0.55,0.6,0.65,0.7,0.75,0.8,1},{"F","D","C","C+","B-","B","B+","A-","A","A+"}))))</f>
        <v/>
      </c>
      <c r="J492" s="1" t="str">
        <f>IF(COUNT($A492)=0,"",IF(H492="","--",IF(H492="3E","3E",LOOKUP(H492/J$2,{0,0.4,0.45,0.5,0.55,0.6,0.65,0.7,0.75,0.8,1},{0,2,2.25,2.5,2.75,3,3.25,3.5,3.75,4}))))</f>
        <v/>
      </c>
      <c r="K492" s="2" t="str">
        <f>IF(COUNT($A492)=0,"",IF($A492&lt;&gt;DRAFT!$B494,"ERR",IF(DRAFT!AJ494="3E","3E",IF(COUNT(DRAFT!AF494,DRAFT!AJ494)&gt;0,DRAFT!AK494,""))))</f>
        <v/>
      </c>
      <c r="L492" s="2" t="str">
        <f>IF(COUNT($A492)=0,"",IF(K492="3E","3E",IF(K492="","I",LOOKUP(K492/M$2,{0,0.4,0.45,0.5,0.55,0.6,0.65,0.7,0.75,0.8,1},{"F","D","C","C+","B-","B","B+","A-","A","A+"}))))</f>
        <v/>
      </c>
      <c r="M492" s="1" t="str">
        <f>IF(COUNT($A492)=0,"",IF(K492="","--",IF(K492="3E","3E",LOOKUP(K492/M$2,{0,0.4,0.45,0.5,0.55,0.6,0.65,0.7,0.75,0.8,1},{0,2,2.25,2.5,2.75,3,3.25,3.5,3.75,4}))))</f>
        <v/>
      </c>
      <c r="N492" s="2" t="str">
        <f>IF(COUNT($A492)=0,"",IF($A492&lt;&gt;DRAFT!$B494,"ERR",IF(DRAFT!AS494="3E","3E",IF(COUNT(DRAFT!AO494,DRAFT!AS494)&gt;0,DRAFT!AT494,""))))</f>
        <v/>
      </c>
      <c r="O492" s="2" t="str">
        <f>IF(COUNT($A492)=0,"",IF(N492="3E","3E",IF(N492="","I",LOOKUP(N492/P$2,{0,0.4,0.45,0.5,0.55,0.6,0.65,0.7,0.75,0.8,1},{"F","D","C","C+","B-","B","B+","A-","A","A+"}))))</f>
        <v/>
      </c>
      <c r="P492" s="1" t="str">
        <f>IF(COUNT($A492)=0,"",IF(N492="","--",IF(N492="3E","3E",LOOKUP(N492/P$2,{0,0.4,0.45,0.5,0.55,0.6,0.65,0.7,0.75,0.8,1},{0,2,2.25,2.5,2.75,3,3.25,3.5,3.75,4}))))</f>
        <v/>
      </c>
      <c r="Q492" s="2" t="str">
        <f>IF(COUNT($A492)=0,"",IF($A492&lt;&gt;DRAFT!$B494,"ERR",IF(DRAFT!BB494="3E","3E",IF(COUNT(DRAFT!AX494,DRAFT!BB494)&gt;0,DRAFT!BC494,""))))</f>
        <v/>
      </c>
      <c r="R492" s="2" t="str">
        <f>IF(COUNT($A492)=0,"",IF(Q492="3E","3E",IF(Q492="","I",LOOKUP(Q492/S$2,{0,0.4,0.45,0.5,0.55,0.6,0.65,0.7,0.75,0.8,1},{"F","D","C","C+","B-","B","B+","A-","A","A+"}))))</f>
        <v/>
      </c>
      <c r="S492" s="1" t="str">
        <f>IF(COUNT($A492)=0,"",IF(Q492="","--",IF(Q492="3E","3E",LOOKUP(Q492/S$2,{0,0.4,0.45,0.5,0.55,0.6,0.65,0.7,0.75,0.8,1},{0,2,2.25,2.5,2.75,3,3.25,3.5,3.75,4}))))</f>
        <v/>
      </c>
      <c r="T492" s="2" t="str">
        <f>IF(COUNT($A492)=0,"",IF($A492&lt;&gt;DRAFT!$B494,"ERR",IF(DRAFT!BK494="3E","3E",IF(COUNT(DRAFT!BG494,DRAFT!BK494)&gt;0,DRAFT!BL494,""))))</f>
        <v/>
      </c>
      <c r="U492" s="2" t="str">
        <f>IF(COUNT($A492)=0,"",IF(T492="3E","3E",IF(T492="","I",LOOKUP(T492/V$2,{0,0.4,0.45,0.5,0.55,0.6,0.65,0.7,0.75,0.8,1},{"F","D","C","C+","B-","B","B+","A-","A","A+"}))))</f>
        <v/>
      </c>
      <c r="V492" s="1" t="str">
        <f>IF(COUNT($A492)=0,"",IF(T492="","--",IF(T492="3E","3E",LOOKUP(T492/V$2,{0,0.4,0.45,0.5,0.55,0.6,0.65,0.7,0.75,0.8,1},{0,2,2.25,2.5,2.75,3,3.25,3.5,3.75,4}))))</f>
        <v/>
      </c>
      <c r="W492" s="2" t="str">
        <f>IF(COUNT($A492)=0,"",IF($A492&lt;&gt;DRAFT!$B494,"ERR",IF(DRAFT!BT494="3E","3E",IF(COUNT(DRAFT!BP494,DRAFT!BT494)&gt;0,DRAFT!BU494,""))))</f>
        <v/>
      </c>
      <c r="X492" s="2" t="str">
        <f>IF(COUNT($A492)=0,"",IF(W492="3E","3E",IF(W492="","I",LOOKUP(W492/Y$2,{0,0.4,0.45,0.5,0.55,0.6,0.65,0.7,0.75,0.8,1},{"F","D","C","C+","B-","B","B+","A-","A","A+"}))))</f>
        <v/>
      </c>
      <c r="Y492" s="1" t="str">
        <f>IF(COUNT($A492)=0,"",IF(W492="","--",IF(W492="3E","3E",LOOKUP(W492/Y$2,{0,0.4,0.45,0.5,0.55,0.6,0.65,0.7,0.75,0.8,1},{0,2,2.25,2.5,2.75,3,3.25,3.5,3.75,4}))))</f>
        <v/>
      </c>
      <c r="Z492" s="2" t="str">
        <f>IF(COUNT($A492)=0,"",IF($A492&lt;&gt;DRAFT!$B494,"ERR",IF(DRAFT!CC494="3E","3E",IF(COUNT(DRAFT!BY494,DRAFT!CC494)&gt;0,DRAFT!CD494,""))))</f>
        <v/>
      </c>
      <c r="AA492" s="2" t="str">
        <f>IF(COUNT($A492)=0,"",IF(Z492="3E","3E",IF(Z492="","I",LOOKUP(Z492/AB$2,{0,0.4,0.45,0.5,0.55,0.6,0.65,0.7,0.75,0.8,1},{"F","D","C","C+","B-","B","B+","A-","A","A+"}))))</f>
        <v/>
      </c>
      <c r="AB492" s="1" t="str">
        <f>IF(COUNT($A492)=0,"",IF(Z492="","--",IF(Z492="3E","3E",LOOKUP(Z492/AB$2,{0,0.4,0.45,0.5,0.55,0.6,0.65,0.7,0.75,0.8,1},{0,2,2.25,2.5,2.75,3,3.25,3.5,3.75,4}))))</f>
        <v/>
      </c>
      <c r="AC492" s="2" t="str">
        <f>IF(COUNT($A492)=0,"",IF($A492&lt;&gt;DRAFT!$B494,"ERR",IF(DRAFT!CF494&gt;0,DRAFT!CF494,"")))</f>
        <v/>
      </c>
      <c r="AD492" s="2" t="str">
        <f>IF(COUNT($A492)=0,"",IF(AC492="3E","3E",IF(AC492="","I",LOOKUP(AC492/AE$2,{0,0.4,0.45,0.5,0.55,0.6,0.65,0.7,0.75,0.8,1},{"F","D","C","C+","B-","B","B+","A-","A","A+"}))))</f>
        <v/>
      </c>
      <c r="AE492" s="1" t="str">
        <f>IF(COUNT($A492)=0,"",IF(AC492="","--",IF(AC492="3E","3E",LOOKUP(AC492/AE$2,{0,0.4,0.45,0.5,0.55,0.6,0.65,0.7,0.75,0.8,1},{0,2,2.25,2.5,2.75,3,3.25,3.5,3.75,4}))))</f>
        <v/>
      </c>
      <c r="AF492" s="2" t="str">
        <f>IF(COUNT($A492)=0,"",IF($A492&lt;&gt;DRAFT!$B494,"ERR",IF(DRAFT!CI494&gt;0,DRAFT!CK494,"")))</f>
        <v/>
      </c>
      <c r="AG492" s="2" t="str">
        <f>IF(COUNT($A492)=0,"",IF(AF492="3E","3E",IF(AF492="","I",LOOKUP(AF492/AH$2,{0,0.4,0.45,0.5,0.55,0.6,0.65,0.7,0.75,0.8,1},{"F","D","C","C+","B-","B","B+","A-","A","A+"}))))</f>
        <v/>
      </c>
      <c r="AH492" s="1" t="str">
        <f>IF(COUNT($A492)=0,"",IF(AF492="","--",IF(AF492="3E","3E",LOOKUP(AF492/AH$2,{0,0.4,0.45,0.5,0.55,0.6,0.65,0.7,0.75,0.8,1},{0,2,2.25,2.5,2.75,3,3.25,3.5,3.75,4}))))</f>
        <v/>
      </c>
      <c r="AI492" s="2" t="str">
        <f>IF($A492&lt;&gt;DRAFT!$B494,"ERR",IF(OR(COUNT($A492)=0,COUNT(DRAFT!CL494:CN494,DRAFT!CP494:CR494)=0),"",CEILING(SUM(DRAFT!CO494,DRAFT!CS494,DRAFT!CT494),1)))</f>
        <v/>
      </c>
      <c r="AJ492" s="2" t="str">
        <f>IF(COUNT($A492)=0,"",IF(AI492="3E","3E",IF(AI492="","I",LOOKUP(AI492/AK$2,{0,0.4,0.45,0.5,0.55,0.6,0.65,0.7,0.75,0.8,1},{"F","D","C","C+","B-","B","B+","A-","A","A+"}))))</f>
        <v/>
      </c>
      <c r="AK492" s="1" t="str">
        <f>IF(COUNT($A492)=0,"",IF(AI492="","--",IF(AI492="3E","3E",LOOKUP(AI492/AK$2,{0,0.4,0.45,0.5,0.55,0.6,0.65,0.7,0.75,0.8,1},{0,2,2.25,2.5,2.75,3,3.25,3.5,3.75,4}))))</f>
        <v/>
      </c>
      <c r="AL492" s="4" t="str">
        <f>IF(OR(COUNT($A492)=0,COUNT(B492:AK492)=0),"",IF(COUNTIF(B492:AK492,"3E")&gt;0,"3E",IF(DRAFT!$A494="R",TRUNC(SUMPRODUCT(RGP,RCP)/TCP,3),TRUNC((SUMPRODUCT(--(IMDGP&gt;0)*IMDGP,IMCP)+CEILING(DRAFT!$DB494*42,0.25))/TCP,3))))</f>
        <v/>
      </c>
      <c r="AM492" s="2" t="str">
        <f>IF(OR(COUNT($A492)=0,COUNT(B492:AK492)=0),"",IF(COUNTIF(B492:AK492,"3E")&gt;0,"3E",IF(DRAFT!$A494="R",SUMPRODUCT(--(RGP&gt;=2),RCP),SUMPRODUCT(--(IMDGP&gt;0),--(IMGP=0),IMCP)+DRAFT!$DC494)))</f>
        <v/>
      </c>
      <c r="AN492" s="67" t="str">
        <f>IF(AL492="3E","3E",IF(COUNT($A492)=0,"",IF(COUNT(AI492)=0,"--",ROUND(((CEILING(DRAFT!$CV494*38,0.25)+CEILING(DRAFT!$CX494*38,0.25)+CEILING(DRAFT!$CZ494*42,0.25)+CEILING($AL492*42,0.25))/160),2))))</f>
        <v/>
      </c>
      <c r="AO492" s="2" t="str">
        <f>IF(AN492="3E","3E",IF(COUNT($A492)=0,"",IF(COUNT(AN492)=0,"I",LOOKUP(AN492,{0,2,2.25,2.5,2.75,3,3.25,3.5,3.75,4},{"F","D","C","C+","B-","B","B+","A-","A","A+"}))))</f>
        <v/>
      </c>
      <c r="AP492" s="2" t="str">
        <f>IF(AN492="3E","3E",IF(OR(COUNT(A492)=0,COUNT(AN492)=0),"",DRAFT!CW494+DRAFT!CY494+DRAFT!DA494+N(TABULATION!AM492)))</f>
        <v/>
      </c>
      <c r="AQ492" s="2" t="str">
        <f>IF(OR(COUNT($A492)=0,COUNT(B492:AK492)=0),"",IF(COUNTIF(B492:AM492,"3E")&gt;0,"3E",IF(AND(DRAFT!$A494="IM",OR($AL492&gt;DRAFT!$DB494,$AM492&gt;DRAFT!$DC494)),"IMPROVED",IF(AND(DRAFT!$A494="IM",$AL492&lt;=DRAFT!$DB494,$AM492&lt;=DRAFT!$DC494),"NOT IMPROVED",IF(AND(DRAFT!CU494="S",AH492&gt;=2,AK492&gt;=2,AN492&gt;=2.5,AP492&gt;=144),"PASS","FAIL")))))</f>
        <v/>
      </c>
      <c r="AR492" s="2" t="str">
        <f t="shared" si="14"/>
        <v/>
      </c>
      <c r="AS492" s="2" t="str">
        <f t="shared" si="15"/>
        <v/>
      </c>
    </row>
    <row r="493" spans="1:45" ht="18.95" customHeight="1" x14ac:dyDescent="0.25">
      <c r="A493" s="3" t="str">
        <f>IF(DRAFT!$B495="","",DRAFT!$B495)</f>
        <v/>
      </c>
      <c r="B493" s="2" t="str">
        <f>IF(COUNT($A493)=0,"",IF($A493&lt;&gt;DRAFT!$B495,"ERR",IF(DRAFT!I495="3E","3E",IF(COUNT(DRAFT!E495,DRAFT!I495)&gt;0,DRAFT!J495,""))))</f>
        <v/>
      </c>
      <c r="C493" s="2" t="str">
        <f>IF(COUNT($A493)=0,"",IF(B493="3E","3E",IF(B493="","I",LOOKUP(B493/D$2,{0,0.4,0.45,0.5,0.55,0.6,0.65,0.7,0.75,0.8,1},{"F","D","C","C+","B-","B","B+","A-","A","A+"}))))</f>
        <v/>
      </c>
      <c r="D493" s="1" t="str">
        <f>IF(COUNT($A493)=0,"",IF(B493="","--",IF(B493="3E","3E",LOOKUP(B493/D$2,{0,0.4,0.45,0.5,0.55,0.6,0.65,0.7,0.75,0.8,1},{0,2,2.25,2.5,2.75,3,3.25,3.5,3.75,4}))))</f>
        <v/>
      </c>
      <c r="E493" s="2" t="str">
        <f>IF(COUNT($A493)=0,"",IF($A493&lt;&gt;DRAFT!$B495,"ERR",IF(DRAFT!R495="3E","3E",IF(COUNT(DRAFT!N495,DRAFT!R495)&gt;0,DRAFT!S495,""))))</f>
        <v/>
      </c>
      <c r="F493" s="2" t="str">
        <f>IF(COUNT($A493)=0,"",IF(E493="3E","3E",IF(E493="","I",LOOKUP(E493/G$2,{0,0.4,0.45,0.5,0.55,0.6,0.65,0.7,0.75,0.8,1},{"F","D","C","C+","B-","B","B+","A-","A","A+"}))))</f>
        <v/>
      </c>
      <c r="G493" s="1" t="str">
        <f>IF(COUNT($A493)=0,"",IF(E493="","--",IF(E493="3E","3E",LOOKUP(E493/G$2,{0,0.4,0.45,0.5,0.55,0.6,0.65,0.7,0.75,0.8,1},{0,2,2.25,2.5,2.75,3,3.25,3.5,3.75,4}))))</f>
        <v/>
      </c>
      <c r="H493" s="2" t="str">
        <f>IF(COUNT($A493)=0,"",IF($A493&lt;&gt;DRAFT!$B495,"ERR",IF(DRAFT!AA495="3E","3E",IF(COUNT(DRAFT!W495,DRAFT!AA495)&gt;0,DRAFT!AB495,""))))</f>
        <v/>
      </c>
      <c r="I493" s="2" t="str">
        <f>IF(COUNT($A493)=0,"",IF(H493="3E","3E",IF(H493="","I",LOOKUP(H493/J$2,{0,0.4,0.45,0.5,0.55,0.6,0.65,0.7,0.75,0.8,1},{"F","D","C","C+","B-","B","B+","A-","A","A+"}))))</f>
        <v/>
      </c>
      <c r="J493" s="1" t="str">
        <f>IF(COUNT($A493)=0,"",IF(H493="","--",IF(H493="3E","3E",LOOKUP(H493/J$2,{0,0.4,0.45,0.5,0.55,0.6,0.65,0.7,0.75,0.8,1},{0,2,2.25,2.5,2.75,3,3.25,3.5,3.75,4}))))</f>
        <v/>
      </c>
      <c r="K493" s="2" t="str">
        <f>IF(COUNT($A493)=0,"",IF($A493&lt;&gt;DRAFT!$B495,"ERR",IF(DRAFT!AJ495="3E","3E",IF(COUNT(DRAFT!AF495,DRAFT!AJ495)&gt;0,DRAFT!AK495,""))))</f>
        <v/>
      </c>
      <c r="L493" s="2" t="str">
        <f>IF(COUNT($A493)=0,"",IF(K493="3E","3E",IF(K493="","I",LOOKUP(K493/M$2,{0,0.4,0.45,0.5,0.55,0.6,0.65,0.7,0.75,0.8,1},{"F","D","C","C+","B-","B","B+","A-","A","A+"}))))</f>
        <v/>
      </c>
      <c r="M493" s="1" t="str">
        <f>IF(COUNT($A493)=0,"",IF(K493="","--",IF(K493="3E","3E",LOOKUP(K493/M$2,{0,0.4,0.45,0.5,0.55,0.6,0.65,0.7,0.75,0.8,1},{0,2,2.25,2.5,2.75,3,3.25,3.5,3.75,4}))))</f>
        <v/>
      </c>
      <c r="N493" s="2" t="str">
        <f>IF(COUNT($A493)=0,"",IF($A493&lt;&gt;DRAFT!$B495,"ERR",IF(DRAFT!AS495="3E","3E",IF(COUNT(DRAFT!AO495,DRAFT!AS495)&gt;0,DRAFT!AT495,""))))</f>
        <v/>
      </c>
      <c r="O493" s="2" t="str">
        <f>IF(COUNT($A493)=0,"",IF(N493="3E","3E",IF(N493="","I",LOOKUP(N493/P$2,{0,0.4,0.45,0.5,0.55,0.6,0.65,0.7,0.75,0.8,1},{"F","D","C","C+","B-","B","B+","A-","A","A+"}))))</f>
        <v/>
      </c>
      <c r="P493" s="1" t="str">
        <f>IF(COUNT($A493)=0,"",IF(N493="","--",IF(N493="3E","3E",LOOKUP(N493/P$2,{0,0.4,0.45,0.5,0.55,0.6,0.65,0.7,0.75,0.8,1},{0,2,2.25,2.5,2.75,3,3.25,3.5,3.75,4}))))</f>
        <v/>
      </c>
      <c r="Q493" s="2" t="str">
        <f>IF(COUNT($A493)=0,"",IF($A493&lt;&gt;DRAFT!$B495,"ERR",IF(DRAFT!BB495="3E","3E",IF(COUNT(DRAFT!AX495,DRAFT!BB495)&gt;0,DRAFT!BC495,""))))</f>
        <v/>
      </c>
      <c r="R493" s="2" t="str">
        <f>IF(COUNT($A493)=0,"",IF(Q493="3E","3E",IF(Q493="","I",LOOKUP(Q493/S$2,{0,0.4,0.45,0.5,0.55,0.6,0.65,0.7,0.75,0.8,1},{"F","D","C","C+","B-","B","B+","A-","A","A+"}))))</f>
        <v/>
      </c>
      <c r="S493" s="1" t="str">
        <f>IF(COUNT($A493)=0,"",IF(Q493="","--",IF(Q493="3E","3E",LOOKUP(Q493/S$2,{0,0.4,0.45,0.5,0.55,0.6,0.65,0.7,0.75,0.8,1},{0,2,2.25,2.5,2.75,3,3.25,3.5,3.75,4}))))</f>
        <v/>
      </c>
      <c r="T493" s="2" t="str">
        <f>IF(COUNT($A493)=0,"",IF($A493&lt;&gt;DRAFT!$B495,"ERR",IF(DRAFT!BK495="3E","3E",IF(COUNT(DRAFT!BG495,DRAFT!BK495)&gt;0,DRAFT!BL495,""))))</f>
        <v/>
      </c>
      <c r="U493" s="2" t="str">
        <f>IF(COUNT($A493)=0,"",IF(T493="3E","3E",IF(T493="","I",LOOKUP(T493/V$2,{0,0.4,0.45,0.5,0.55,0.6,0.65,0.7,0.75,0.8,1},{"F","D","C","C+","B-","B","B+","A-","A","A+"}))))</f>
        <v/>
      </c>
      <c r="V493" s="1" t="str">
        <f>IF(COUNT($A493)=0,"",IF(T493="","--",IF(T493="3E","3E",LOOKUP(T493/V$2,{0,0.4,0.45,0.5,0.55,0.6,0.65,0.7,0.75,0.8,1},{0,2,2.25,2.5,2.75,3,3.25,3.5,3.75,4}))))</f>
        <v/>
      </c>
      <c r="W493" s="2" t="str">
        <f>IF(COUNT($A493)=0,"",IF($A493&lt;&gt;DRAFT!$B495,"ERR",IF(DRAFT!BT495="3E","3E",IF(COUNT(DRAFT!BP495,DRAFT!BT495)&gt;0,DRAFT!BU495,""))))</f>
        <v/>
      </c>
      <c r="X493" s="2" t="str">
        <f>IF(COUNT($A493)=0,"",IF(W493="3E","3E",IF(W493="","I",LOOKUP(W493/Y$2,{0,0.4,0.45,0.5,0.55,0.6,0.65,0.7,0.75,0.8,1},{"F","D","C","C+","B-","B","B+","A-","A","A+"}))))</f>
        <v/>
      </c>
      <c r="Y493" s="1" t="str">
        <f>IF(COUNT($A493)=0,"",IF(W493="","--",IF(W493="3E","3E",LOOKUP(W493/Y$2,{0,0.4,0.45,0.5,0.55,0.6,0.65,0.7,0.75,0.8,1},{0,2,2.25,2.5,2.75,3,3.25,3.5,3.75,4}))))</f>
        <v/>
      </c>
      <c r="Z493" s="2" t="str">
        <f>IF(COUNT($A493)=0,"",IF($A493&lt;&gt;DRAFT!$B495,"ERR",IF(DRAFT!CC495="3E","3E",IF(COUNT(DRAFT!BY495,DRAFT!CC495)&gt;0,DRAFT!CD495,""))))</f>
        <v/>
      </c>
      <c r="AA493" s="2" t="str">
        <f>IF(COUNT($A493)=0,"",IF(Z493="3E","3E",IF(Z493="","I",LOOKUP(Z493/AB$2,{0,0.4,0.45,0.5,0.55,0.6,0.65,0.7,0.75,0.8,1},{"F","D","C","C+","B-","B","B+","A-","A","A+"}))))</f>
        <v/>
      </c>
      <c r="AB493" s="1" t="str">
        <f>IF(COUNT($A493)=0,"",IF(Z493="","--",IF(Z493="3E","3E",LOOKUP(Z493/AB$2,{0,0.4,0.45,0.5,0.55,0.6,0.65,0.7,0.75,0.8,1},{0,2,2.25,2.5,2.75,3,3.25,3.5,3.75,4}))))</f>
        <v/>
      </c>
      <c r="AC493" s="2" t="str">
        <f>IF(COUNT($A493)=0,"",IF($A493&lt;&gt;DRAFT!$B495,"ERR",IF(DRAFT!CF495&gt;0,DRAFT!CF495,"")))</f>
        <v/>
      </c>
      <c r="AD493" s="2" t="str">
        <f>IF(COUNT($A493)=0,"",IF(AC493="3E","3E",IF(AC493="","I",LOOKUP(AC493/AE$2,{0,0.4,0.45,0.5,0.55,0.6,0.65,0.7,0.75,0.8,1},{"F","D","C","C+","B-","B","B+","A-","A","A+"}))))</f>
        <v/>
      </c>
      <c r="AE493" s="1" t="str">
        <f>IF(COUNT($A493)=0,"",IF(AC493="","--",IF(AC493="3E","3E",LOOKUP(AC493/AE$2,{0,0.4,0.45,0.5,0.55,0.6,0.65,0.7,0.75,0.8,1},{0,2,2.25,2.5,2.75,3,3.25,3.5,3.75,4}))))</f>
        <v/>
      </c>
      <c r="AF493" s="2" t="str">
        <f>IF(COUNT($A493)=0,"",IF($A493&lt;&gt;DRAFT!$B495,"ERR",IF(DRAFT!CI495&gt;0,DRAFT!CK495,"")))</f>
        <v/>
      </c>
      <c r="AG493" s="2" t="str">
        <f>IF(COUNT($A493)=0,"",IF(AF493="3E","3E",IF(AF493="","I",LOOKUP(AF493/AH$2,{0,0.4,0.45,0.5,0.55,0.6,0.65,0.7,0.75,0.8,1},{"F","D","C","C+","B-","B","B+","A-","A","A+"}))))</f>
        <v/>
      </c>
      <c r="AH493" s="1" t="str">
        <f>IF(COUNT($A493)=0,"",IF(AF493="","--",IF(AF493="3E","3E",LOOKUP(AF493/AH$2,{0,0.4,0.45,0.5,0.55,0.6,0.65,0.7,0.75,0.8,1},{0,2,2.25,2.5,2.75,3,3.25,3.5,3.75,4}))))</f>
        <v/>
      </c>
      <c r="AI493" s="2" t="str">
        <f>IF($A493&lt;&gt;DRAFT!$B495,"ERR",IF(OR(COUNT($A493)=0,COUNT(DRAFT!CL495:CN495,DRAFT!CP495:CR495)=0),"",CEILING(SUM(DRAFT!CO495,DRAFT!CS495,DRAFT!CT495),1)))</f>
        <v/>
      </c>
      <c r="AJ493" s="2" t="str">
        <f>IF(COUNT($A493)=0,"",IF(AI493="3E","3E",IF(AI493="","I",LOOKUP(AI493/AK$2,{0,0.4,0.45,0.5,0.55,0.6,0.65,0.7,0.75,0.8,1},{"F","D","C","C+","B-","B","B+","A-","A","A+"}))))</f>
        <v/>
      </c>
      <c r="AK493" s="1" t="str">
        <f>IF(COUNT($A493)=0,"",IF(AI493="","--",IF(AI493="3E","3E",LOOKUP(AI493/AK$2,{0,0.4,0.45,0.5,0.55,0.6,0.65,0.7,0.75,0.8,1},{0,2,2.25,2.5,2.75,3,3.25,3.5,3.75,4}))))</f>
        <v/>
      </c>
      <c r="AL493" s="4" t="str">
        <f>IF(OR(COUNT($A493)=0,COUNT(B493:AK493)=0),"",IF(COUNTIF(B493:AK493,"3E")&gt;0,"3E",IF(DRAFT!$A495="R",TRUNC(SUMPRODUCT(RGP,RCP)/TCP,3),TRUNC((SUMPRODUCT(--(IMDGP&gt;0)*IMDGP,IMCP)+CEILING(DRAFT!$DB495*42,0.25))/TCP,3))))</f>
        <v/>
      </c>
      <c r="AM493" s="2" t="str">
        <f>IF(OR(COUNT($A493)=0,COUNT(B493:AK493)=0),"",IF(COUNTIF(B493:AK493,"3E")&gt;0,"3E",IF(DRAFT!$A495="R",SUMPRODUCT(--(RGP&gt;=2),RCP),SUMPRODUCT(--(IMDGP&gt;0),--(IMGP=0),IMCP)+DRAFT!$DC495)))</f>
        <v/>
      </c>
      <c r="AN493" s="67" t="str">
        <f>IF(AL493="3E","3E",IF(COUNT($A493)=0,"",IF(COUNT(AI493)=0,"--",ROUND(((CEILING(DRAFT!$CV495*38,0.25)+CEILING(DRAFT!$CX495*38,0.25)+CEILING(DRAFT!$CZ495*42,0.25)+CEILING($AL493*42,0.25))/160),2))))</f>
        <v/>
      </c>
      <c r="AO493" s="2" t="str">
        <f>IF(AN493="3E","3E",IF(COUNT($A493)=0,"",IF(COUNT(AN493)=0,"I",LOOKUP(AN493,{0,2,2.25,2.5,2.75,3,3.25,3.5,3.75,4},{"F","D","C","C+","B-","B","B+","A-","A","A+"}))))</f>
        <v/>
      </c>
      <c r="AP493" s="2" t="str">
        <f>IF(AN493="3E","3E",IF(OR(COUNT(A493)=0,COUNT(AN493)=0),"",DRAFT!CW495+DRAFT!CY495+DRAFT!DA495+N(TABULATION!AM493)))</f>
        <v/>
      </c>
      <c r="AQ493" s="2" t="str">
        <f>IF(OR(COUNT($A493)=0,COUNT(B493:AK493)=0),"",IF(COUNTIF(B493:AM493,"3E")&gt;0,"3E",IF(AND(DRAFT!$A495="IM",OR($AL493&gt;DRAFT!$DB495,$AM493&gt;DRAFT!$DC495)),"IMPROVED",IF(AND(DRAFT!$A495="IM",$AL493&lt;=DRAFT!$DB495,$AM493&lt;=DRAFT!$DC495),"NOT IMPROVED",IF(AND(DRAFT!CU495="S",AH493&gt;=2,AK493&gt;=2,AN493&gt;=2.5,AP493&gt;=144),"PASS","FAIL")))))</f>
        <v/>
      </c>
      <c r="AR493" s="2" t="str">
        <f t="shared" si="14"/>
        <v/>
      </c>
      <c r="AS493" s="2" t="str">
        <f t="shared" si="15"/>
        <v/>
      </c>
    </row>
    <row r="494" spans="1:45" ht="18.95" customHeight="1" x14ac:dyDescent="0.25">
      <c r="A494" s="3" t="str">
        <f>IF(DRAFT!$B496="","",DRAFT!$B496)</f>
        <v/>
      </c>
      <c r="B494" s="2" t="str">
        <f>IF(COUNT($A494)=0,"",IF($A494&lt;&gt;DRAFT!$B496,"ERR",IF(DRAFT!I496="3E","3E",IF(COUNT(DRAFT!E496,DRAFT!I496)&gt;0,DRAFT!J496,""))))</f>
        <v/>
      </c>
      <c r="C494" s="2" t="str">
        <f>IF(COUNT($A494)=0,"",IF(B494="3E","3E",IF(B494="","I",LOOKUP(B494/D$2,{0,0.4,0.45,0.5,0.55,0.6,0.65,0.7,0.75,0.8,1},{"F","D","C","C+","B-","B","B+","A-","A","A+"}))))</f>
        <v/>
      </c>
      <c r="D494" s="1" t="str">
        <f>IF(COUNT($A494)=0,"",IF(B494="","--",IF(B494="3E","3E",LOOKUP(B494/D$2,{0,0.4,0.45,0.5,0.55,0.6,0.65,0.7,0.75,0.8,1},{0,2,2.25,2.5,2.75,3,3.25,3.5,3.75,4}))))</f>
        <v/>
      </c>
      <c r="E494" s="2" t="str">
        <f>IF(COUNT($A494)=0,"",IF($A494&lt;&gt;DRAFT!$B496,"ERR",IF(DRAFT!R496="3E","3E",IF(COUNT(DRAFT!N496,DRAFT!R496)&gt;0,DRAFT!S496,""))))</f>
        <v/>
      </c>
      <c r="F494" s="2" t="str">
        <f>IF(COUNT($A494)=0,"",IF(E494="3E","3E",IF(E494="","I",LOOKUP(E494/G$2,{0,0.4,0.45,0.5,0.55,0.6,0.65,0.7,0.75,0.8,1},{"F","D","C","C+","B-","B","B+","A-","A","A+"}))))</f>
        <v/>
      </c>
      <c r="G494" s="1" t="str">
        <f>IF(COUNT($A494)=0,"",IF(E494="","--",IF(E494="3E","3E",LOOKUP(E494/G$2,{0,0.4,0.45,0.5,0.55,0.6,0.65,0.7,0.75,0.8,1},{0,2,2.25,2.5,2.75,3,3.25,3.5,3.75,4}))))</f>
        <v/>
      </c>
      <c r="H494" s="2" t="str">
        <f>IF(COUNT($A494)=0,"",IF($A494&lt;&gt;DRAFT!$B496,"ERR",IF(DRAFT!AA496="3E","3E",IF(COUNT(DRAFT!W496,DRAFT!AA496)&gt;0,DRAFT!AB496,""))))</f>
        <v/>
      </c>
      <c r="I494" s="2" t="str">
        <f>IF(COUNT($A494)=0,"",IF(H494="3E","3E",IF(H494="","I",LOOKUP(H494/J$2,{0,0.4,0.45,0.5,0.55,0.6,0.65,0.7,0.75,0.8,1},{"F","D","C","C+","B-","B","B+","A-","A","A+"}))))</f>
        <v/>
      </c>
      <c r="J494" s="1" t="str">
        <f>IF(COUNT($A494)=0,"",IF(H494="","--",IF(H494="3E","3E",LOOKUP(H494/J$2,{0,0.4,0.45,0.5,0.55,0.6,0.65,0.7,0.75,0.8,1},{0,2,2.25,2.5,2.75,3,3.25,3.5,3.75,4}))))</f>
        <v/>
      </c>
      <c r="K494" s="2" t="str">
        <f>IF(COUNT($A494)=0,"",IF($A494&lt;&gt;DRAFT!$B496,"ERR",IF(DRAFT!AJ496="3E","3E",IF(COUNT(DRAFT!AF496,DRAFT!AJ496)&gt;0,DRAFT!AK496,""))))</f>
        <v/>
      </c>
      <c r="L494" s="2" t="str">
        <f>IF(COUNT($A494)=0,"",IF(K494="3E","3E",IF(K494="","I",LOOKUP(K494/M$2,{0,0.4,0.45,0.5,0.55,0.6,0.65,0.7,0.75,0.8,1},{"F","D","C","C+","B-","B","B+","A-","A","A+"}))))</f>
        <v/>
      </c>
      <c r="M494" s="1" t="str">
        <f>IF(COUNT($A494)=0,"",IF(K494="","--",IF(K494="3E","3E",LOOKUP(K494/M$2,{0,0.4,0.45,0.5,0.55,0.6,0.65,0.7,0.75,0.8,1},{0,2,2.25,2.5,2.75,3,3.25,3.5,3.75,4}))))</f>
        <v/>
      </c>
      <c r="N494" s="2" t="str">
        <f>IF(COUNT($A494)=0,"",IF($A494&lt;&gt;DRAFT!$B496,"ERR",IF(DRAFT!AS496="3E","3E",IF(COUNT(DRAFT!AO496,DRAFT!AS496)&gt;0,DRAFT!AT496,""))))</f>
        <v/>
      </c>
      <c r="O494" s="2" t="str">
        <f>IF(COUNT($A494)=0,"",IF(N494="3E","3E",IF(N494="","I",LOOKUP(N494/P$2,{0,0.4,0.45,0.5,0.55,0.6,0.65,0.7,0.75,0.8,1},{"F","D","C","C+","B-","B","B+","A-","A","A+"}))))</f>
        <v/>
      </c>
      <c r="P494" s="1" t="str">
        <f>IF(COUNT($A494)=0,"",IF(N494="","--",IF(N494="3E","3E",LOOKUP(N494/P$2,{0,0.4,0.45,0.5,0.55,0.6,0.65,0.7,0.75,0.8,1},{0,2,2.25,2.5,2.75,3,3.25,3.5,3.75,4}))))</f>
        <v/>
      </c>
      <c r="Q494" s="2" t="str">
        <f>IF(COUNT($A494)=0,"",IF($A494&lt;&gt;DRAFT!$B496,"ERR",IF(DRAFT!BB496="3E","3E",IF(COUNT(DRAFT!AX496,DRAFT!BB496)&gt;0,DRAFT!BC496,""))))</f>
        <v/>
      </c>
      <c r="R494" s="2" t="str">
        <f>IF(COUNT($A494)=0,"",IF(Q494="3E","3E",IF(Q494="","I",LOOKUP(Q494/S$2,{0,0.4,0.45,0.5,0.55,0.6,0.65,0.7,0.75,0.8,1},{"F","D","C","C+","B-","B","B+","A-","A","A+"}))))</f>
        <v/>
      </c>
      <c r="S494" s="1" t="str">
        <f>IF(COUNT($A494)=0,"",IF(Q494="","--",IF(Q494="3E","3E",LOOKUP(Q494/S$2,{0,0.4,0.45,0.5,0.55,0.6,0.65,0.7,0.75,0.8,1},{0,2,2.25,2.5,2.75,3,3.25,3.5,3.75,4}))))</f>
        <v/>
      </c>
      <c r="T494" s="2" t="str">
        <f>IF(COUNT($A494)=0,"",IF($A494&lt;&gt;DRAFT!$B496,"ERR",IF(DRAFT!BK496="3E","3E",IF(COUNT(DRAFT!BG496,DRAFT!BK496)&gt;0,DRAFT!BL496,""))))</f>
        <v/>
      </c>
      <c r="U494" s="2" t="str">
        <f>IF(COUNT($A494)=0,"",IF(T494="3E","3E",IF(T494="","I",LOOKUP(T494/V$2,{0,0.4,0.45,0.5,0.55,0.6,0.65,0.7,0.75,0.8,1},{"F","D","C","C+","B-","B","B+","A-","A","A+"}))))</f>
        <v/>
      </c>
      <c r="V494" s="1" t="str">
        <f>IF(COUNT($A494)=0,"",IF(T494="","--",IF(T494="3E","3E",LOOKUP(T494/V$2,{0,0.4,0.45,0.5,0.55,0.6,0.65,0.7,0.75,0.8,1},{0,2,2.25,2.5,2.75,3,3.25,3.5,3.75,4}))))</f>
        <v/>
      </c>
      <c r="W494" s="2" t="str">
        <f>IF(COUNT($A494)=0,"",IF($A494&lt;&gt;DRAFT!$B496,"ERR",IF(DRAFT!BT496="3E","3E",IF(COUNT(DRAFT!BP496,DRAFT!BT496)&gt;0,DRAFT!BU496,""))))</f>
        <v/>
      </c>
      <c r="X494" s="2" t="str">
        <f>IF(COUNT($A494)=0,"",IF(W494="3E","3E",IF(W494="","I",LOOKUP(W494/Y$2,{0,0.4,0.45,0.5,0.55,0.6,0.65,0.7,0.75,0.8,1},{"F","D","C","C+","B-","B","B+","A-","A","A+"}))))</f>
        <v/>
      </c>
      <c r="Y494" s="1" t="str">
        <f>IF(COUNT($A494)=0,"",IF(W494="","--",IF(W494="3E","3E",LOOKUP(W494/Y$2,{0,0.4,0.45,0.5,0.55,0.6,0.65,0.7,0.75,0.8,1},{0,2,2.25,2.5,2.75,3,3.25,3.5,3.75,4}))))</f>
        <v/>
      </c>
      <c r="Z494" s="2" t="str">
        <f>IF(COUNT($A494)=0,"",IF($A494&lt;&gt;DRAFT!$B496,"ERR",IF(DRAFT!CC496="3E","3E",IF(COUNT(DRAFT!BY496,DRAFT!CC496)&gt;0,DRAFT!CD496,""))))</f>
        <v/>
      </c>
      <c r="AA494" s="2" t="str">
        <f>IF(COUNT($A494)=0,"",IF(Z494="3E","3E",IF(Z494="","I",LOOKUP(Z494/AB$2,{0,0.4,0.45,0.5,0.55,0.6,0.65,0.7,0.75,0.8,1},{"F","D","C","C+","B-","B","B+","A-","A","A+"}))))</f>
        <v/>
      </c>
      <c r="AB494" s="1" t="str">
        <f>IF(COUNT($A494)=0,"",IF(Z494="","--",IF(Z494="3E","3E",LOOKUP(Z494/AB$2,{0,0.4,0.45,0.5,0.55,0.6,0.65,0.7,0.75,0.8,1},{0,2,2.25,2.5,2.75,3,3.25,3.5,3.75,4}))))</f>
        <v/>
      </c>
      <c r="AC494" s="2" t="str">
        <f>IF(COUNT($A494)=0,"",IF($A494&lt;&gt;DRAFT!$B496,"ERR",IF(DRAFT!CF496&gt;0,DRAFT!CF496,"")))</f>
        <v/>
      </c>
      <c r="AD494" s="2" t="str">
        <f>IF(COUNT($A494)=0,"",IF(AC494="3E","3E",IF(AC494="","I",LOOKUP(AC494/AE$2,{0,0.4,0.45,0.5,0.55,0.6,0.65,0.7,0.75,0.8,1},{"F","D","C","C+","B-","B","B+","A-","A","A+"}))))</f>
        <v/>
      </c>
      <c r="AE494" s="1" t="str">
        <f>IF(COUNT($A494)=0,"",IF(AC494="","--",IF(AC494="3E","3E",LOOKUP(AC494/AE$2,{0,0.4,0.45,0.5,0.55,0.6,0.65,0.7,0.75,0.8,1},{0,2,2.25,2.5,2.75,3,3.25,3.5,3.75,4}))))</f>
        <v/>
      </c>
      <c r="AF494" s="2" t="str">
        <f>IF(COUNT($A494)=0,"",IF($A494&lt;&gt;DRAFT!$B496,"ERR",IF(DRAFT!CI496&gt;0,DRAFT!CK496,"")))</f>
        <v/>
      </c>
      <c r="AG494" s="2" t="str">
        <f>IF(COUNT($A494)=0,"",IF(AF494="3E","3E",IF(AF494="","I",LOOKUP(AF494/AH$2,{0,0.4,0.45,0.5,0.55,0.6,0.65,0.7,0.75,0.8,1},{"F","D","C","C+","B-","B","B+","A-","A","A+"}))))</f>
        <v/>
      </c>
      <c r="AH494" s="1" t="str">
        <f>IF(COUNT($A494)=0,"",IF(AF494="","--",IF(AF494="3E","3E",LOOKUP(AF494/AH$2,{0,0.4,0.45,0.5,0.55,0.6,0.65,0.7,0.75,0.8,1},{0,2,2.25,2.5,2.75,3,3.25,3.5,3.75,4}))))</f>
        <v/>
      </c>
      <c r="AI494" s="2" t="str">
        <f>IF($A494&lt;&gt;DRAFT!$B496,"ERR",IF(OR(COUNT($A494)=0,COUNT(DRAFT!CL496:CN496,DRAFT!CP496:CR496)=0),"",CEILING(SUM(DRAFT!CO496,DRAFT!CS496,DRAFT!CT496),1)))</f>
        <v/>
      </c>
      <c r="AJ494" s="2" t="str">
        <f>IF(COUNT($A494)=0,"",IF(AI494="3E","3E",IF(AI494="","I",LOOKUP(AI494/AK$2,{0,0.4,0.45,0.5,0.55,0.6,0.65,0.7,0.75,0.8,1},{"F","D","C","C+","B-","B","B+","A-","A","A+"}))))</f>
        <v/>
      </c>
      <c r="AK494" s="1" t="str">
        <f>IF(COUNT($A494)=0,"",IF(AI494="","--",IF(AI494="3E","3E",LOOKUP(AI494/AK$2,{0,0.4,0.45,0.5,0.55,0.6,0.65,0.7,0.75,0.8,1},{0,2,2.25,2.5,2.75,3,3.25,3.5,3.75,4}))))</f>
        <v/>
      </c>
      <c r="AL494" s="4" t="str">
        <f>IF(OR(COUNT($A494)=0,COUNT(B494:AK494)=0),"",IF(COUNTIF(B494:AK494,"3E")&gt;0,"3E",IF(DRAFT!$A496="R",TRUNC(SUMPRODUCT(RGP,RCP)/TCP,3),TRUNC((SUMPRODUCT(--(IMDGP&gt;0)*IMDGP,IMCP)+CEILING(DRAFT!$DB496*42,0.25))/TCP,3))))</f>
        <v/>
      </c>
      <c r="AM494" s="2" t="str">
        <f>IF(OR(COUNT($A494)=0,COUNT(B494:AK494)=0),"",IF(COUNTIF(B494:AK494,"3E")&gt;0,"3E",IF(DRAFT!$A496="R",SUMPRODUCT(--(RGP&gt;=2),RCP),SUMPRODUCT(--(IMDGP&gt;0),--(IMGP=0),IMCP)+DRAFT!$DC496)))</f>
        <v/>
      </c>
      <c r="AN494" s="67" t="str">
        <f>IF(AL494="3E","3E",IF(COUNT($A494)=0,"",IF(COUNT(AI494)=0,"--",ROUND(((CEILING(DRAFT!$CV496*38,0.25)+CEILING(DRAFT!$CX496*38,0.25)+CEILING(DRAFT!$CZ496*42,0.25)+CEILING($AL494*42,0.25))/160),2))))</f>
        <v/>
      </c>
      <c r="AO494" s="2" t="str">
        <f>IF(AN494="3E","3E",IF(COUNT($A494)=0,"",IF(COUNT(AN494)=0,"I",LOOKUP(AN494,{0,2,2.25,2.5,2.75,3,3.25,3.5,3.75,4},{"F","D","C","C+","B-","B","B+","A-","A","A+"}))))</f>
        <v/>
      </c>
      <c r="AP494" s="2" t="str">
        <f>IF(AN494="3E","3E",IF(OR(COUNT(A494)=0,COUNT(AN494)=0),"",DRAFT!CW496+DRAFT!CY496+DRAFT!DA496+N(TABULATION!AM494)))</f>
        <v/>
      </c>
      <c r="AQ494" s="2" t="str">
        <f>IF(OR(COUNT($A494)=0,COUNT(B494:AK494)=0),"",IF(COUNTIF(B494:AM494,"3E")&gt;0,"3E",IF(AND(DRAFT!$A496="IM",OR($AL494&gt;DRAFT!$DB496,$AM494&gt;DRAFT!$DC496)),"IMPROVED",IF(AND(DRAFT!$A496="IM",$AL494&lt;=DRAFT!$DB496,$AM494&lt;=DRAFT!$DC496),"NOT IMPROVED",IF(AND(DRAFT!CU496="S",AH494&gt;=2,AK494&gt;=2,AN494&gt;=2.5,AP494&gt;=144),"PASS","FAIL")))))</f>
        <v/>
      </c>
      <c r="AR494" s="2" t="str">
        <f t="shared" si="14"/>
        <v/>
      </c>
      <c r="AS494" s="2" t="str">
        <f t="shared" si="15"/>
        <v/>
      </c>
    </row>
    <row r="495" spans="1:45" ht="18.95" customHeight="1" x14ac:dyDescent="0.25">
      <c r="A495" s="3" t="str">
        <f>IF(DRAFT!$B497="","",DRAFT!$B497)</f>
        <v/>
      </c>
      <c r="B495" s="2" t="str">
        <f>IF(COUNT($A495)=0,"",IF($A495&lt;&gt;DRAFT!$B497,"ERR",IF(DRAFT!I497="3E","3E",IF(COUNT(DRAFT!E497,DRAFT!I497)&gt;0,DRAFT!J497,""))))</f>
        <v/>
      </c>
      <c r="C495" s="2" t="str">
        <f>IF(COUNT($A495)=0,"",IF(B495="3E","3E",IF(B495="","I",LOOKUP(B495/D$2,{0,0.4,0.45,0.5,0.55,0.6,0.65,0.7,0.75,0.8,1},{"F","D","C","C+","B-","B","B+","A-","A","A+"}))))</f>
        <v/>
      </c>
      <c r="D495" s="1" t="str">
        <f>IF(COUNT($A495)=0,"",IF(B495="","--",IF(B495="3E","3E",LOOKUP(B495/D$2,{0,0.4,0.45,0.5,0.55,0.6,0.65,0.7,0.75,0.8,1},{0,2,2.25,2.5,2.75,3,3.25,3.5,3.75,4}))))</f>
        <v/>
      </c>
      <c r="E495" s="2" t="str">
        <f>IF(COUNT($A495)=0,"",IF($A495&lt;&gt;DRAFT!$B497,"ERR",IF(DRAFT!R497="3E","3E",IF(COUNT(DRAFT!N497,DRAFT!R497)&gt;0,DRAFT!S497,""))))</f>
        <v/>
      </c>
      <c r="F495" s="2" t="str">
        <f>IF(COUNT($A495)=0,"",IF(E495="3E","3E",IF(E495="","I",LOOKUP(E495/G$2,{0,0.4,0.45,0.5,0.55,0.6,0.65,0.7,0.75,0.8,1},{"F","D","C","C+","B-","B","B+","A-","A","A+"}))))</f>
        <v/>
      </c>
      <c r="G495" s="1" t="str">
        <f>IF(COUNT($A495)=0,"",IF(E495="","--",IF(E495="3E","3E",LOOKUP(E495/G$2,{0,0.4,0.45,0.5,0.55,0.6,0.65,0.7,0.75,0.8,1},{0,2,2.25,2.5,2.75,3,3.25,3.5,3.75,4}))))</f>
        <v/>
      </c>
      <c r="H495" s="2" t="str">
        <f>IF(COUNT($A495)=0,"",IF($A495&lt;&gt;DRAFT!$B497,"ERR",IF(DRAFT!AA497="3E","3E",IF(COUNT(DRAFT!W497,DRAFT!AA497)&gt;0,DRAFT!AB497,""))))</f>
        <v/>
      </c>
      <c r="I495" s="2" t="str">
        <f>IF(COUNT($A495)=0,"",IF(H495="3E","3E",IF(H495="","I",LOOKUP(H495/J$2,{0,0.4,0.45,0.5,0.55,0.6,0.65,0.7,0.75,0.8,1},{"F","D","C","C+","B-","B","B+","A-","A","A+"}))))</f>
        <v/>
      </c>
      <c r="J495" s="1" t="str">
        <f>IF(COUNT($A495)=0,"",IF(H495="","--",IF(H495="3E","3E",LOOKUP(H495/J$2,{0,0.4,0.45,0.5,0.55,0.6,0.65,0.7,0.75,0.8,1},{0,2,2.25,2.5,2.75,3,3.25,3.5,3.75,4}))))</f>
        <v/>
      </c>
      <c r="K495" s="2" t="str">
        <f>IF(COUNT($A495)=0,"",IF($A495&lt;&gt;DRAFT!$B497,"ERR",IF(DRAFT!AJ497="3E","3E",IF(COUNT(DRAFT!AF497,DRAFT!AJ497)&gt;0,DRAFT!AK497,""))))</f>
        <v/>
      </c>
      <c r="L495" s="2" t="str">
        <f>IF(COUNT($A495)=0,"",IF(K495="3E","3E",IF(K495="","I",LOOKUP(K495/M$2,{0,0.4,0.45,0.5,0.55,0.6,0.65,0.7,0.75,0.8,1},{"F","D","C","C+","B-","B","B+","A-","A","A+"}))))</f>
        <v/>
      </c>
      <c r="M495" s="1" t="str">
        <f>IF(COUNT($A495)=0,"",IF(K495="","--",IF(K495="3E","3E",LOOKUP(K495/M$2,{0,0.4,0.45,0.5,0.55,0.6,0.65,0.7,0.75,0.8,1},{0,2,2.25,2.5,2.75,3,3.25,3.5,3.75,4}))))</f>
        <v/>
      </c>
      <c r="N495" s="2" t="str">
        <f>IF(COUNT($A495)=0,"",IF($A495&lt;&gt;DRAFT!$B497,"ERR",IF(DRAFT!AS497="3E","3E",IF(COUNT(DRAFT!AO497,DRAFT!AS497)&gt;0,DRAFT!AT497,""))))</f>
        <v/>
      </c>
      <c r="O495" s="2" t="str">
        <f>IF(COUNT($A495)=0,"",IF(N495="3E","3E",IF(N495="","I",LOOKUP(N495/P$2,{0,0.4,0.45,0.5,0.55,0.6,0.65,0.7,0.75,0.8,1},{"F","D","C","C+","B-","B","B+","A-","A","A+"}))))</f>
        <v/>
      </c>
      <c r="P495" s="1" t="str">
        <f>IF(COUNT($A495)=0,"",IF(N495="","--",IF(N495="3E","3E",LOOKUP(N495/P$2,{0,0.4,0.45,0.5,0.55,0.6,0.65,0.7,0.75,0.8,1},{0,2,2.25,2.5,2.75,3,3.25,3.5,3.75,4}))))</f>
        <v/>
      </c>
      <c r="Q495" s="2" t="str">
        <f>IF(COUNT($A495)=0,"",IF($A495&lt;&gt;DRAFT!$B497,"ERR",IF(DRAFT!BB497="3E","3E",IF(COUNT(DRAFT!AX497,DRAFT!BB497)&gt;0,DRAFT!BC497,""))))</f>
        <v/>
      </c>
      <c r="R495" s="2" t="str">
        <f>IF(COUNT($A495)=0,"",IF(Q495="3E","3E",IF(Q495="","I",LOOKUP(Q495/S$2,{0,0.4,0.45,0.5,0.55,0.6,0.65,0.7,0.75,0.8,1},{"F","D","C","C+","B-","B","B+","A-","A","A+"}))))</f>
        <v/>
      </c>
      <c r="S495" s="1" t="str">
        <f>IF(COUNT($A495)=0,"",IF(Q495="","--",IF(Q495="3E","3E",LOOKUP(Q495/S$2,{0,0.4,0.45,0.5,0.55,0.6,0.65,0.7,0.75,0.8,1},{0,2,2.25,2.5,2.75,3,3.25,3.5,3.75,4}))))</f>
        <v/>
      </c>
      <c r="T495" s="2" t="str">
        <f>IF(COUNT($A495)=0,"",IF($A495&lt;&gt;DRAFT!$B497,"ERR",IF(DRAFT!BK497="3E","3E",IF(COUNT(DRAFT!BG497,DRAFT!BK497)&gt;0,DRAFT!BL497,""))))</f>
        <v/>
      </c>
      <c r="U495" s="2" t="str">
        <f>IF(COUNT($A495)=0,"",IF(T495="3E","3E",IF(T495="","I",LOOKUP(T495/V$2,{0,0.4,0.45,0.5,0.55,0.6,0.65,0.7,0.75,0.8,1},{"F","D","C","C+","B-","B","B+","A-","A","A+"}))))</f>
        <v/>
      </c>
      <c r="V495" s="1" t="str">
        <f>IF(COUNT($A495)=0,"",IF(T495="","--",IF(T495="3E","3E",LOOKUP(T495/V$2,{0,0.4,0.45,0.5,0.55,0.6,0.65,0.7,0.75,0.8,1},{0,2,2.25,2.5,2.75,3,3.25,3.5,3.75,4}))))</f>
        <v/>
      </c>
      <c r="W495" s="2" t="str">
        <f>IF(COUNT($A495)=0,"",IF($A495&lt;&gt;DRAFT!$B497,"ERR",IF(DRAFT!BT497="3E","3E",IF(COUNT(DRAFT!BP497,DRAFT!BT497)&gt;0,DRAFT!BU497,""))))</f>
        <v/>
      </c>
      <c r="X495" s="2" t="str">
        <f>IF(COUNT($A495)=0,"",IF(W495="3E","3E",IF(W495="","I",LOOKUP(W495/Y$2,{0,0.4,0.45,0.5,0.55,0.6,0.65,0.7,0.75,0.8,1},{"F","D","C","C+","B-","B","B+","A-","A","A+"}))))</f>
        <v/>
      </c>
      <c r="Y495" s="1" t="str">
        <f>IF(COUNT($A495)=0,"",IF(W495="","--",IF(W495="3E","3E",LOOKUP(W495/Y$2,{0,0.4,0.45,0.5,0.55,0.6,0.65,0.7,0.75,0.8,1},{0,2,2.25,2.5,2.75,3,3.25,3.5,3.75,4}))))</f>
        <v/>
      </c>
      <c r="Z495" s="2" t="str">
        <f>IF(COUNT($A495)=0,"",IF($A495&lt;&gt;DRAFT!$B497,"ERR",IF(DRAFT!CC497="3E","3E",IF(COUNT(DRAFT!BY497,DRAFT!CC497)&gt;0,DRAFT!CD497,""))))</f>
        <v/>
      </c>
      <c r="AA495" s="2" t="str">
        <f>IF(COUNT($A495)=0,"",IF(Z495="3E","3E",IF(Z495="","I",LOOKUP(Z495/AB$2,{0,0.4,0.45,0.5,0.55,0.6,0.65,0.7,0.75,0.8,1},{"F","D","C","C+","B-","B","B+","A-","A","A+"}))))</f>
        <v/>
      </c>
      <c r="AB495" s="1" t="str">
        <f>IF(COUNT($A495)=0,"",IF(Z495="","--",IF(Z495="3E","3E",LOOKUP(Z495/AB$2,{0,0.4,0.45,0.5,0.55,0.6,0.65,0.7,0.75,0.8,1},{0,2,2.25,2.5,2.75,3,3.25,3.5,3.75,4}))))</f>
        <v/>
      </c>
      <c r="AC495" s="2" t="str">
        <f>IF(COUNT($A495)=0,"",IF($A495&lt;&gt;DRAFT!$B497,"ERR",IF(DRAFT!CF497&gt;0,DRAFT!CF497,"")))</f>
        <v/>
      </c>
      <c r="AD495" s="2" t="str">
        <f>IF(COUNT($A495)=0,"",IF(AC495="3E","3E",IF(AC495="","I",LOOKUP(AC495/AE$2,{0,0.4,0.45,0.5,0.55,0.6,0.65,0.7,0.75,0.8,1},{"F","D","C","C+","B-","B","B+","A-","A","A+"}))))</f>
        <v/>
      </c>
      <c r="AE495" s="1" t="str">
        <f>IF(COUNT($A495)=0,"",IF(AC495="","--",IF(AC495="3E","3E",LOOKUP(AC495/AE$2,{0,0.4,0.45,0.5,0.55,0.6,0.65,0.7,0.75,0.8,1},{0,2,2.25,2.5,2.75,3,3.25,3.5,3.75,4}))))</f>
        <v/>
      </c>
      <c r="AF495" s="2" t="str">
        <f>IF(COUNT($A495)=0,"",IF($A495&lt;&gt;DRAFT!$B497,"ERR",IF(DRAFT!CI497&gt;0,DRAFT!CK497,"")))</f>
        <v/>
      </c>
      <c r="AG495" s="2" t="str">
        <f>IF(COUNT($A495)=0,"",IF(AF495="3E","3E",IF(AF495="","I",LOOKUP(AF495/AH$2,{0,0.4,0.45,0.5,0.55,0.6,0.65,0.7,0.75,0.8,1},{"F","D","C","C+","B-","B","B+","A-","A","A+"}))))</f>
        <v/>
      </c>
      <c r="AH495" s="1" t="str">
        <f>IF(COUNT($A495)=0,"",IF(AF495="","--",IF(AF495="3E","3E",LOOKUP(AF495/AH$2,{0,0.4,0.45,0.5,0.55,0.6,0.65,0.7,0.75,0.8,1},{0,2,2.25,2.5,2.75,3,3.25,3.5,3.75,4}))))</f>
        <v/>
      </c>
      <c r="AI495" s="2" t="str">
        <f>IF($A495&lt;&gt;DRAFT!$B497,"ERR",IF(OR(COUNT($A495)=0,COUNT(DRAFT!CL497:CN497,DRAFT!CP497:CR497)=0),"",CEILING(SUM(DRAFT!CO497,DRAFT!CS497,DRAFT!CT497),1)))</f>
        <v/>
      </c>
      <c r="AJ495" s="2" t="str">
        <f>IF(COUNT($A495)=0,"",IF(AI495="3E","3E",IF(AI495="","I",LOOKUP(AI495/AK$2,{0,0.4,0.45,0.5,0.55,0.6,0.65,0.7,0.75,0.8,1},{"F","D","C","C+","B-","B","B+","A-","A","A+"}))))</f>
        <v/>
      </c>
      <c r="AK495" s="1" t="str">
        <f>IF(COUNT($A495)=0,"",IF(AI495="","--",IF(AI495="3E","3E",LOOKUP(AI495/AK$2,{0,0.4,0.45,0.5,0.55,0.6,0.65,0.7,0.75,0.8,1},{0,2,2.25,2.5,2.75,3,3.25,3.5,3.75,4}))))</f>
        <v/>
      </c>
      <c r="AL495" s="4" t="str">
        <f>IF(OR(COUNT($A495)=0,COUNT(B495:AK495)=0),"",IF(COUNTIF(B495:AK495,"3E")&gt;0,"3E",IF(DRAFT!$A497="R",TRUNC(SUMPRODUCT(RGP,RCP)/TCP,3),TRUNC((SUMPRODUCT(--(IMDGP&gt;0)*IMDGP,IMCP)+CEILING(DRAFT!$DB497*42,0.25))/TCP,3))))</f>
        <v/>
      </c>
      <c r="AM495" s="2" t="str">
        <f>IF(OR(COUNT($A495)=0,COUNT(B495:AK495)=0),"",IF(COUNTIF(B495:AK495,"3E")&gt;0,"3E",IF(DRAFT!$A497="R",SUMPRODUCT(--(RGP&gt;=2),RCP),SUMPRODUCT(--(IMDGP&gt;0),--(IMGP=0),IMCP)+DRAFT!$DC497)))</f>
        <v/>
      </c>
      <c r="AN495" s="67" t="str">
        <f>IF(AL495="3E","3E",IF(COUNT($A495)=0,"",IF(COUNT(AI495)=0,"--",ROUND(((CEILING(DRAFT!$CV497*38,0.25)+CEILING(DRAFT!$CX497*38,0.25)+CEILING(DRAFT!$CZ497*42,0.25)+CEILING($AL495*42,0.25))/160),2))))</f>
        <v/>
      </c>
      <c r="AO495" s="2" t="str">
        <f>IF(AN495="3E","3E",IF(COUNT($A495)=0,"",IF(COUNT(AN495)=0,"I",LOOKUP(AN495,{0,2,2.25,2.5,2.75,3,3.25,3.5,3.75,4},{"F","D","C","C+","B-","B","B+","A-","A","A+"}))))</f>
        <v/>
      </c>
      <c r="AP495" s="2" t="str">
        <f>IF(AN495="3E","3E",IF(OR(COUNT(A495)=0,COUNT(AN495)=0),"",DRAFT!CW497+DRAFT!CY497+DRAFT!DA497+N(TABULATION!AM495)))</f>
        <v/>
      </c>
      <c r="AQ495" s="2" t="str">
        <f>IF(OR(COUNT($A495)=0,COUNT(B495:AK495)=0),"",IF(COUNTIF(B495:AM495,"3E")&gt;0,"3E",IF(AND(DRAFT!$A497="IM",OR($AL495&gt;DRAFT!$DB497,$AM495&gt;DRAFT!$DC497)),"IMPROVED",IF(AND(DRAFT!$A497="IM",$AL495&lt;=DRAFT!$DB497,$AM495&lt;=DRAFT!$DC497),"NOT IMPROVED",IF(AND(DRAFT!CU497="S",AH495&gt;=2,AK495&gt;=2,AN495&gt;=2.5,AP495&gt;=144),"PASS","FAIL")))))</f>
        <v/>
      </c>
      <c r="AR495" s="2" t="str">
        <f t="shared" si="14"/>
        <v/>
      </c>
      <c r="AS495" s="2" t="str">
        <f t="shared" si="15"/>
        <v/>
      </c>
    </row>
    <row r="496" spans="1:45" ht="18.95" customHeight="1" x14ac:dyDescent="0.25">
      <c r="A496" s="3" t="str">
        <f>IF(DRAFT!$B498="","",DRAFT!$B498)</f>
        <v/>
      </c>
      <c r="B496" s="2" t="str">
        <f>IF(COUNT($A496)=0,"",IF($A496&lt;&gt;DRAFT!$B498,"ERR",IF(DRAFT!I498="3E","3E",IF(COUNT(DRAFT!E498,DRAFT!I498)&gt;0,DRAFT!J498,""))))</f>
        <v/>
      </c>
      <c r="C496" s="2" t="str">
        <f>IF(COUNT($A496)=0,"",IF(B496="3E","3E",IF(B496="","I",LOOKUP(B496/D$2,{0,0.4,0.45,0.5,0.55,0.6,0.65,0.7,0.75,0.8,1},{"F","D","C","C+","B-","B","B+","A-","A","A+"}))))</f>
        <v/>
      </c>
      <c r="D496" s="1" t="str">
        <f>IF(COUNT($A496)=0,"",IF(B496="","--",IF(B496="3E","3E",LOOKUP(B496/D$2,{0,0.4,0.45,0.5,0.55,0.6,0.65,0.7,0.75,0.8,1},{0,2,2.25,2.5,2.75,3,3.25,3.5,3.75,4}))))</f>
        <v/>
      </c>
      <c r="E496" s="2" t="str">
        <f>IF(COUNT($A496)=0,"",IF($A496&lt;&gt;DRAFT!$B498,"ERR",IF(DRAFT!R498="3E","3E",IF(COUNT(DRAFT!N498,DRAFT!R498)&gt;0,DRAFT!S498,""))))</f>
        <v/>
      </c>
      <c r="F496" s="2" t="str">
        <f>IF(COUNT($A496)=0,"",IF(E496="3E","3E",IF(E496="","I",LOOKUP(E496/G$2,{0,0.4,0.45,0.5,0.55,0.6,0.65,0.7,0.75,0.8,1},{"F","D","C","C+","B-","B","B+","A-","A","A+"}))))</f>
        <v/>
      </c>
      <c r="G496" s="1" t="str">
        <f>IF(COUNT($A496)=0,"",IF(E496="","--",IF(E496="3E","3E",LOOKUP(E496/G$2,{0,0.4,0.45,0.5,0.55,0.6,0.65,0.7,0.75,0.8,1},{0,2,2.25,2.5,2.75,3,3.25,3.5,3.75,4}))))</f>
        <v/>
      </c>
      <c r="H496" s="2" t="str">
        <f>IF(COUNT($A496)=0,"",IF($A496&lt;&gt;DRAFT!$B498,"ERR",IF(DRAFT!AA498="3E","3E",IF(COUNT(DRAFT!W498,DRAFT!AA498)&gt;0,DRAFT!AB498,""))))</f>
        <v/>
      </c>
      <c r="I496" s="2" t="str">
        <f>IF(COUNT($A496)=0,"",IF(H496="3E","3E",IF(H496="","I",LOOKUP(H496/J$2,{0,0.4,0.45,0.5,0.55,0.6,0.65,0.7,0.75,0.8,1},{"F","D","C","C+","B-","B","B+","A-","A","A+"}))))</f>
        <v/>
      </c>
      <c r="J496" s="1" t="str">
        <f>IF(COUNT($A496)=0,"",IF(H496="","--",IF(H496="3E","3E",LOOKUP(H496/J$2,{0,0.4,0.45,0.5,0.55,0.6,0.65,0.7,0.75,0.8,1},{0,2,2.25,2.5,2.75,3,3.25,3.5,3.75,4}))))</f>
        <v/>
      </c>
      <c r="K496" s="2" t="str">
        <f>IF(COUNT($A496)=0,"",IF($A496&lt;&gt;DRAFT!$B498,"ERR",IF(DRAFT!AJ498="3E","3E",IF(COUNT(DRAFT!AF498,DRAFT!AJ498)&gt;0,DRAFT!AK498,""))))</f>
        <v/>
      </c>
      <c r="L496" s="2" t="str">
        <f>IF(COUNT($A496)=0,"",IF(K496="3E","3E",IF(K496="","I",LOOKUP(K496/M$2,{0,0.4,0.45,0.5,0.55,0.6,0.65,0.7,0.75,0.8,1},{"F","D","C","C+","B-","B","B+","A-","A","A+"}))))</f>
        <v/>
      </c>
      <c r="M496" s="1" t="str">
        <f>IF(COUNT($A496)=0,"",IF(K496="","--",IF(K496="3E","3E",LOOKUP(K496/M$2,{0,0.4,0.45,0.5,0.55,0.6,0.65,0.7,0.75,0.8,1},{0,2,2.25,2.5,2.75,3,3.25,3.5,3.75,4}))))</f>
        <v/>
      </c>
      <c r="N496" s="2" t="str">
        <f>IF(COUNT($A496)=0,"",IF($A496&lt;&gt;DRAFT!$B498,"ERR",IF(DRAFT!AS498="3E","3E",IF(COUNT(DRAFT!AO498,DRAFT!AS498)&gt;0,DRAFT!AT498,""))))</f>
        <v/>
      </c>
      <c r="O496" s="2" t="str">
        <f>IF(COUNT($A496)=0,"",IF(N496="3E","3E",IF(N496="","I",LOOKUP(N496/P$2,{0,0.4,0.45,0.5,0.55,0.6,0.65,0.7,0.75,0.8,1},{"F","D","C","C+","B-","B","B+","A-","A","A+"}))))</f>
        <v/>
      </c>
      <c r="P496" s="1" t="str">
        <f>IF(COUNT($A496)=0,"",IF(N496="","--",IF(N496="3E","3E",LOOKUP(N496/P$2,{0,0.4,0.45,0.5,0.55,0.6,0.65,0.7,0.75,0.8,1},{0,2,2.25,2.5,2.75,3,3.25,3.5,3.75,4}))))</f>
        <v/>
      </c>
      <c r="Q496" s="2" t="str">
        <f>IF(COUNT($A496)=0,"",IF($A496&lt;&gt;DRAFT!$B498,"ERR",IF(DRAFT!BB498="3E","3E",IF(COUNT(DRAFT!AX498,DRAFT!BB498)&gt;0,DRAFT!BC498,""))))</f>
        <v/>
      </c>
      <c r="R496" s="2" t="str">
        <f>IF(COUNT($A496)=0,"",IF(Q496="3E","3E",IF(Q496="","I",LOOKUP(Q496/S$2,{0,0.4,0.45,0.5,0.55,0.6,0.65,0.7,0.75,0.8,1},{"F","D","C","C+","B-","B","B+","A-","A","A+"}))))</f>
        <v/>
      </c>
      <c r="S496" s="1" t="str">
        <f>IF(COUNT($A496)=0,"",IF(Q496="","--",IF(Q496="3E","3E",LOOKUP(Q496/S$2,{0,0.4,0.45,0.5,0.55,0.6,0.65,0.7,0.75,0.8,1},{0,2,2.25,2.5,2.75,3,3.25,3.5,3.75,4}))))</f>
        <v/>
      </c>
      <c r="T496" s="2" t="str">
        <f>IF(COUNT($A496)=0,"",IF($A496&lt;&gt;DRAFT!$B498,"ERR",IF(DRAFT!BK498="3E","3E",IF(COUNT(DRAFT!BG498,DRAFT!BK498)&gt;0,DRAFT!BL498,""))))</f>
        <v/>
      </c>
      <c r="U496" s="2" t="str">
        <f>IF(COUNT($A496)=0,"",IF(T496="3E","3E",IF(T496="","I",LOOKUP(T496/V$2,{0,0.4,0.45,0.5,0.55,0.6,0.65,0.7,0.75,0.8,1},{"F","D","C","C+","B-","B","B+","A-","A","A+"}))))</f>
        <v/>
      </c>
      <c r="V496" s="1" t="str">
        <f>IF(COUNT($A496)=0,"",IF(T496="","--",IF(T496="3E","3E",LOOKUP(T496/V$2,{0,0.4,0.45,0.5,0.55,0.6,0.65,0.7,0.75,0.8,1},{0,2,2.25,2.5,2.75,3,3.25,3.5,3.75,4}))))</f>
        <v/>
      </c>
      <c r="W496" s="2" t="str">
        <f>IF(COUNT($A496)=0,"",IF($A496&lt;&gt;DRAFT!$B498,"ERR",IF(DRAFT!BT498="3E","3E",IF(COUNT(DRAFT!BP498,DRAFT!BT498)&gt;0,DRAFT!BU498,""))))</f>
        <v/>
      </c>
      <c r="X496" s="2" t="str">
        <f>IF(COUNT($A496)=0,"",IF(W496="3E","3E",IF(W496="","I",LOOKUP(W496/Y$2,{0,0.4,0.45,0.5,0.55,0.6,0.65,0.7,0.75,0.8,1},{"F","D","C","C+","B-","B","B+","A-","A","A+"}))))</f>
        <v/>
      </c>
      <c r="Y496" s="1" t="str">
        <f>IF(COUNT($A496)=0,"",IF(W496="","--",IF(W496="3E","3E",LOOKUP(W496/Y$2,{0,0.4,0.45,0.5,0.55,0.6,0.65,0.7,0.75,0.8,1},{0,2,2.25,2.5,2.75,3,3.25,3.5,3.75,4}))))</f>
        <v/>
      </c>
      <c r="Z496" s="2" t="str">
        <f>IF(COUNT($A496)=0,"",IF($A496&lt;&gt;DRAFT!$B498,"ERR",IF(DRAFT!CC498="3E","3E",IF(COUNT(DRAFT!BY498,DRAFT!CC498)&gt;0,DRAFT!CD498,""))))</f>
        <v/>
      </c>
      <c r="AA496" s="2" t="str">
        <f>IF(COUNT($A496)=0,"",IF(Z496="3E","3E",IF(Z496="","I",LOOKUP(Z496/AB$2,{0,0.4,0.45,0.5,0.55,0.6,0.65,0.7,0.75,0.8,1},{"F","D","C","C+","B-","B","B+","A-","A","A+"}))))</f>
        <v/>
      </c>
      <c r="AB496" s="1" t="str">
        <f>IF(COUNT($A496)=0,"",IF(Z496="","--",IF(Z496="3E","3E",LOOKUP(Z496/AB$2,{0,0.4,0.45,0.5,0.55,0.6,0.65,0.7,0.75,0.8,1},{0,2,2.25,2.5,2.75,3,3.25,3.5,3.75,4}))))</f>
        <v/>
      </c>
      <c r="AC496" s="2" t="str">
        <f>IF(COUNT($A496)=0,"",IF($A496&lt;&gt;DRAFT!$B498,"ERR",IF(DRAFT!CF498&gt;0,DRAFT!CF498,"")))</f>
        <v/>
      </c>
      <c r="AD496" s="2" t="str">
        <f>IF(COUNT($A496)=0,"",IF(AC496="3E","3E",IF(AC496="","I",LOOKUP(AC496/AE$2,{0,0.4,0.45,0.5,0.55,0.6,0.65,0.7,0.75,0.8,1},{"F","D","C","C+","B-","B","B+","A-","A","A+"}))))</f>
        <v/>
      </c>
      <c r="AE496" s="1" t="str">
        <f>IF(COUNT($A496)=0,"",IF(AC496="","--",IF(AC496="3E","3E",LOOKUP(AC496/AE$2,{0,0.4,0.45,0.5,0.55,0.6,0.65,0.7,0.75,0.8,1},{0,2,2.25,2.5,2.75,3,3.25,3.5,3.75,4}))))</f>
        <v/>
      </c>
      <c r="AF496" s="2" t="str">
        <f>IF(COUNT($A496)=0,"",IF($A496&lt;&gt;DRAFT!$B498,"ERR",IF(DRAFT!CI498&gt;0,DRAFT!CK498,"")))</f>
        <v/>
      </c>
      <c r="AG496" s="2" t="str">
        <f>IF(COUNT($A496)=0,"",IF(AF496="3E","3E",IF(AF496="","I",LOOKUP(AF496/AH$2,{0,0.4,0.45,0.5,0.55,0.6,0.65,0.7,0.75,0.8,1},{"F","D","C","C+","B-","B","B+","A-","A","A+"}))))</f>
        <v/>
      </c>
      <c r="AH496" s="1" t="str">
        <f>IF(COUNT($A496)=0,"",IF(AF496="","--",IF(AF496="3E","3E",LOOKUP(AF496/AH$2,{0,0.4,0.45,0.5,0.55,0.6,0.65,0.7,0.75,0.8,1},{0,2,2.25,2.5,2.75,3,3.25,3.5,3.75,4}))))</f>
        <v/>
      </c>
      <c r="AI496" s="2" t="str">
        <f>IF($A496&lt;&gt;DRAFT!$B498,"ERR",IF(OR(COUNT($A496)=0,COUNT(DRAFT!CL498:CN498,DRAFT!CP498:CR498)=0),"",CEILING(SUM(DRAFT!CO498,DRAFT!CS498,DRAFT!CT498),1)))</f>
        <v/>
      </c>
      <c r="AJ496" s="2" t="str">
        <f>IF(COUNT($A496)=0,"",IF(AI496="3E","3E",IF(AI496="","I",LOOKUP(AI496/AK$2,{0,0.4,0.45,0.5,0.55,0.6,0.65,0.7,0.75,0.8,1},{"F","D","C","C+","B-","B","B+","A-","A","A+"}))))</f>
        <v/>
      </c>
      <c r="AK496" s="1" t="str">
        <f>IF(COUNT($A496)=0,"",IF(AI496="","--",IF(AI496="3E","3E",LOOKUP(AI496/AK$2,{0,0.4,0.45,0.5,0.55,0.6,0.65,0.7,0.75,0.8,1},{0,2,2.25,2.5,2.75,3,3.25,3.5,3.75,4}))))</f>
        <v/>
      </c>
      <c r="AL496" s="4" t="str">
        <f>IF(OR(COUNT($A496)=0,COUNT(B496:AK496)=0),"",IF(COUNTIF(B496:AK496,"3E")&gt;0,"3E",IF(DRAFT!$A498="R",TRUNC(SUMPRODUCT(RGP,RCP)/TCP,3),TRUNC((SUMPRODUCT(--(IMDGP&gt;0)*IMDGP,IMCP)+CEILING(DRAFT!$DB498*42,0.25))/TCP,3))))</f>
        <v/>
      </c>
      <c r="AM496" s="2" t="str">
        <f>IF(OR(COUNT($A496)=0,COUNT(B496:AK496)=0),"",IF(COUNTIF(B496:AK496,"3E")&gt;0,"3E",IF(DRAFT!$A498="R",SUMPRODUCT(--(RGP&gt;=2),RCP),SUMPRODUCT(--(IMDGP&gt;0),--(IMGP=0),IMCP)+DRAFT!$DC498)))</f>
        <v/>
      </c>
      <c r="AN496" s="67" t="str">
        <f>IF(AL496="3E","3E",IF(COUNT($A496)=0,"",IF(COUNT(AI496)=0,"--",ROUND(((CEILING(DRAFT!$CV498*38,0.25)+CEILING(DRAFT!$CX498*38,0.25)+CEILING(DRAFT!$CZ498*42,0.25)+CEILING($AL496*42,0.25))/160),2))))</f>
        <v/>
      </c>
      <c r="AO496" s="2" t="str">
        <f>IF(AN496="3E","3E",IF(COUNT($A496)=0,"",IF(COUNT(AN496)=0,"I",LOOKUP(AN496,{0,2,2.25,2.5,2.75,3,3.25,3.5,3.75,4},{"F","D","C","C+","B-","B","B+","A-","A","A+"}))))</f>
        <v/>
      </c>
      <c r="AP496" s="2" t="str">
        <f>IF(AN496="3E","3E",IF(OR(COUNT(A496)=0,COUNT(AN496)=0),"",DRAFT!CW498+DRAFT!CY498+DRAFT!DA498+N(TABULATION!AM496)))</f>
        <v/>
      </c>
      <c r="AQ496" s="2" t="str">
        <f>IF(OR(COUNT($A496)=0,COUNT(B496:AK496)=0),"",IF(COUNTIF(B496:AM496,"3E")&gt;0,"3E",IF(AND(DRAFT!$A498="IM",OR($AL496&gt;DRAFT!$DB498,$AM496&gt;DRAFT!$DC498)),"IMPROVED",IF(AND(DRAFT!$A498="IM",$AL496&lt;=DRAFT!$DB498,$AM496&lt;=DRAFT!$DC498),"NOT IMPROVED",IF(AND(DRAFT!CU498="S",AH496&gt;=2,AK496&gt;=2,AN496&gt;=2.5,AP496&gt;=144),"PASS","FAIL")))))</f>
        <v/>
      </c>
      <c r="AR496" s="2" t="str">
        <f t="shared" si="14"/>
        <v/>
      </c>
      <c r="AS496" s="2" t="str">
        <f t="shared" si="15"/>
        <v/>
      </c>
    </row>
    <row r="497" spans="1:45" ht="18.95" customHeight="1" x14ac:dyDescent="0.25">
      <c r="A497" s="3" t="str">
        <f>IF(DRAFT!$B499="","",DRAFT!$B499)</f>
        <v/>
      </c>
      <c r="B497" s="2" t="str">
        <f>IF(COUNT($A497)=0,"",IF($A497&lt;&gt;DRAFT!$B499,"ERR",IF(DRAFT!I499="3E","3E",IF(COUNT(DRAFT!E499,DRAFT!I499)&gt;0,DRAFT!J499,""))))</f>
        <v/>
      </c>
      <c r="C497" s="2" t="str">
        <f>IF(COUNT($A497)=0,"",IF(B497="3E","3E",IF(B497="","I",LOOKUP(B497/D$2,{0,0.4,0.45,0.5,0.55,0.6,0.65,0.7,0.75,0.8,1},{"F","D","C","C+","B-","B","B+","A-","A","A+"}))))</f>
        <v/>
      </c>
      <c r="D497" s="1" t="str">
        <f>IF(COUNT($A497)=0,"",IF(B497="","--",IF(B497="3E","3E",LOOKUP(B497/D$2,{0,0.4,0.45,0.5,0.55,0.6,0.65,0.7,0.75,0.8,1},{0,2,2.25,2.5,2.75,3,3.25,3.5,3.75,4}))))</f>
        <v/>
      </c>
      <c r="E497" s="2" t="str">
        <f>IF(COUNT($A497)=0,"",IF($A497&lt;&gt;DRAFT!$B499,"ERR",IF(DRAFT!R499="3E","3E",IF(COUNT(DRAFT!N499,DRAFT!R499)&gt;0,DRAFT!S499,""))))</f>
        <v/>
      </c>
      <c r="F497" s="2" t="str">
        <f>IF(COUNT($A497)=0,"",IF(E497="3E","3E",IF(E497="","I",LOOKUP(E497/G$2,{0,0.4,0.45,0.5,0.55,0.6,0.65,0.7,0.75,0.8,1},{"F","D","C","C+","B-","B","B+","A-","A","A+"}))))</f>
        <v/>
      </c>
      <c r="G497" s="1" t="str">
        <f>IF(COUNT($A497)=0,"",IF(E497="","--",IF(E497="3E","3E",LOOKUP(E497/G$2,{0,0.4,0.45,0.5,0.55,0.6,0.65,0.7,0.75,0.8,1},{0,2,2.25,2.5,2.75,3,3.25,3.5,3.75,4}))))</f>
        <v/>
      </c>
      <c r="H497" s="2" t="str">
        <f>IF(COUNT($A497)=0,"",IF($A497&lt;&gt;DRAFT!$B499,"ERR",IF(DRAFT!AA499="3E","3E",IF(COUNT(DRAFT!W499,DRAFT!AA499)&gt;0,DRAFT!AB499,""))))</f>
        <v/>
      </c>
      <c r="I497" s="2" t="str">
        <f>IF(COUNT($A497)=0,"",IF(H497="3E","3E",IF(H497="","I",LOOKUP(H497/J$2,{0,0.4,0.45,0.5,0.55,0.6,0.65,0.7,0.75,0.8,1},{"F","D","C","C+","B-","B","B+","A-","A","A+"}))))</f>
        <v/>
      </c>
      <c r="J497" s="1" t="str">
        <f>IF(COUNT($A497)=0,"",IF(H497="","--",IF(H497="3E","3E",LOOKUP(H497/J$2,{0,0.4,0.45,0.5,0.55,0.6,0.65,0.7,0.75,0.8,1},{0,2,2.25,2.5,2.75,3,3.25,3.5,3.75,4}))))</f>
        <v/>
      </c>
      <c r="K497" s="2" t="str">
        <f>IF(COUNT($A497)=0,"",IF($A497&lt;&gt;DRAFT!$B499,"ERR",IF(DRAFT!AJ499="3E","3E",IF(COUNT(DRAFT!AF499,DRAFT!AJ499)&gt;0,DRAFT!AK499,""))))</f>
        <v/>
      </c>
      <c r="L497" s="2" t="str">
        <f>IF(COUNT($A497)=0,"",IF(K497="3E","3E",IF(K497="","I",LOOKUP(K497/M$2,{0,0.4,0.45,0.5,0.55,0.6,0.65,0.7,0.75,0.8,1},{"F","D","C","C+","B-","B","B+","A-","A","A+"}))))</f>
        <v/>
      </c>
      <c r="M497" s="1" t="str">
        <f>IF(COUNT($A497)=0,"",IF(K497="","--",IF(K497="3E","3E",LOOKUP(K497/M$2,{0,0.4,0.45,0.5,0.55,0.6,0.65,0.7,0.75,0.8,1},{0,2,2.25,2.5,2.75,3,3.25,3.5,3.75,4}))))</f>
        <v/>
      </c>
      <c r="N497" s="2" t="str">
        <f>IF(COUNT($A497)=0,"",IF($A497&lt;&gt;DRAFT!$B499,"ERR",IF(DRAFT!AS499="3E","3E",IF(COUNT(DRAFT!AO499,DRAFT!AS499)&gt;0,DRAFT!AT499,""))))</f>
        <v/>
      </c>
      <c r="O497" s="2" t="str">
        <f>IF(COUNT($A497)=0,"",IF(N497="3E","3E",IF(N497="","I",LOOKUP(N497/P$2,{0,0.4,0.45,0.5,0.55,0.6,0.65,0.7,0.75,0.8,1},{"F","D","C","C+","B-","B","B+","A-","A","A+"}))))</f>
        <v/>
      </c>
      <c r="P497" s="1" t="str">
        <f>IF(COUNT($A497)=0,"",IF(N497="","--",IF(N497="3E","3E",LOOKUP(N497/P$2,{0,0.4,0.45,0.5,0.55,0.6,0.65,0.7,0.75,0.8,1},{0,2,2.25,2.5,2.75,3,3.25,3.5,3.75,4}))))</f>
        <v/>
      </c>
      <c r="Q497" s="2" t="str">
        <f>IF(COUNT($A497)=0,"",IF($A497&lt;&gt;DRAFT!$B499,"ERR",IF(DRAFT!BB499="3E","3E",IF(COUNT(DRAFT!AX499,DRAFT!BB499)&gt;0,DRAFT!BC499,""))))</f>
        <v/>
      </c>
      <c r="R497" s="2" t="str">
        <f>IF(COUNT($A497)=0,"",IF(Q497="3E","3E",IF(Q497="","I",LOOKUP(Q497/S$2,{0,0.4,0.45,0.5,0.55,0.6,0.65,0.7,0.75,0.8,1},{"F","D","C","C+","B-","B","B+","A-","A","A+"}))))</f>
        <v/>
      </c>
      <c r="S497" s="1" t="str">
        <f>IF(COUNT($A497)=0,"",IF(Q497="","--",IF(Q497="3E","3E",LOOKUP(Q497/S$2,{0,0.4,0.45,0.5,0.55,0.6,0.65,0.7,0.75,0.8,1},{0,2,2.25,2.5,2.75,3,3.25,3.5,3.75,4}))))</f>
        <v/>
      </c>
      <c r="T497" s="2" t="str">
        <f>IF(COUNT($A497)=0,"",IF($A497&lt;&gt;DRAFT!$B499,"ERR",IF(DRAFT!BK499="3E","3E",IF(COUNT(DRAFT!BG499,DRAFT!BK499)&gt;0,DRAFT!BL499,""))))</f>
        <v/>
      </c>
      <c r="U497" s="2" t="str">
        <f>IF(COUNT($A497)=0,"",IF(T497="3E","3E",IF(T497="","I",LOOKUP(T497/V$2,{0,0.4,0.45,0.5,0.55,0.6,0.65,0.7,0.75,0.8,1},{"F","D","C","C+","B-","B","B+","A-","A","A+"}))))</f>
        <v/>
      </c>
      <c r="V497" s="1" t="str">
        <f>IF(COUNT($A497)=0,"",IF(T497="","--",IF(T497="3E","3E",LOOKUP(T497/V$2,{0,0.4,0.45,0.5,0.55,0.6,0.65,0.7,0.75,0.8,1},{0,2,2.25,2.5,2.75,3,3.25,3.5,3.75,4}))))</f>
        <v/>
      </c>
      <c r="W497" s="2" t="str">
        <f>IF(COUNT($A497)=0,"",IF($A497&lt;&gt;DRAFT!$B499,"ERR",IF(DRAFT!BT499="3E","3E",IF(COUNT(DRAFT!BP499,DRAFT!BT499)&gt;0,DRAFT!BU499,""))))</f>
        <v/>
      </c>
      <c r="X497" s="2" t="str">
        <f>IF(COUNT($A497)=0,"",IF(W497="3E","3E",IF(W497="","I",LOOKUP(W497/Y$2,{0,0.4,0.45,0.5,0.55,0.6,0.65,0.7,0.75,0.8,1},{"F","D","C","C+","B-","B","B+","A-","A","A+"}))))</f>
        <v/>
      </c>
      <c r="Y497" s="1" t="str">
        <f>IF(COUNT($A497)=0,"",IF(W497="","--",IF(W497="3E","3E",LOOKUP(W497/Y$2,{0,0.4,0.45,0.5,0.55,0.6,0.65,0.7,0.75,0.8,1},{0,2,2.25,2.5,2.75,3,3.25,3.5,3.75,4}))))</f>
        <v/>
      </c>
      <c r="Z497" s="2" t="str">
        <f>IF(COUNT($A497)=0,"",IF($A497&lt;&gt;DRAFT!$B499,"ERR",IF(DRAFT!CC499="3E","3E",IF(COUNT(DRAFT!BY499,DRAFT!CC499)&gt;0,DRAFT!CD499,""))))</f>
        <v/>
      </c>
      <c r="AA497" s="2" t="str">
        <f>IF(COUNT($A497)=0,"",IF(Z497="3E","3E",IF(Z497="","I",LOOKUP(Z497/AB$2,{0,0.4,0.45,0.5,0.55,0.6,0.65,0.7,0.75,0.8,1},{"F","D","C","C+","B-","B","B+","A-","A","A+"}))))</f>
        <v/>
      </c>
      <c r="AB497" s="1" t="str">
        <f>IF(COUNT($A497)=0,"",IF(Z497="","--",IF(Z497="3E","3E",LOOKUP(Z497/AB$2,{0,0.4,0.45,0.5,0.55,0.6,0.65,0.7,0.75,0.8,1},{0,2,2.25,2.5,2.75,3,3.25,3.5,3.75,4}))))</f>
        <v/>
      </c>
      <c r="AC497" s="2" t="str">
        <f>IF(COUNT($A497)=0,"",IF($A497&lt;&gt;DRAFT!$B499,"ERR",IF(DRAFT!CF499&gt;0,DRAFT!CF499,"")))</f>
        <v/>
      </c>
      <c r="AD497" s="2" t="str">
        <f>IF(COUNT($A497)=0,"",IF(AC497="3E","3E",IF(AC497="","I",LOOKUP(AC497/AE$2,{0,0.4,0.45,0.5,0.55,0.6,0.65,0.7,0.75,0.8,1},{"F","D","C","C+","B-","B","B+","A-","A","A+"}))))</f>
        <v/>
      </c>
      <c r="AE497" s="1" t="str">
        <f>IF(COUNT($A497)=0,"",IF(AC497="","--",IF(AC497="3E","3E",LOOKUP(AC497/AE$2,{0,0.4,0.45,0.5,0.55,0.6,0.65,0.7,0.75,0.8,1},{0,2,2.25,2.5,2.75,3,3.25,3.5,3.75,4}))))</f>
        <v/>
      </c>
      <c r="AF497" s="2" t="str">
        <f>IF(COUNT($A497)=0,"",IF($A497&lt;&gt;DRAFT!$B499,"ERR",IF(DRAFT!CI499&gt;0,DRAFT!CK499,"")))</f>
        <v/>
      </c>
      <c r="AG497" s="2" t="str">
        <f>IF(COUNT($A497)=0,"",IF(AF497="3E","3E",IF(AF497="","I",LOOKUP(AF497/AH$2,{0,0.4,0.45,0.5,0.55,0.6,0.65,0.7,0.75,0.8,1},{"F","D","C","C+","B-","B","B+","A-","A","A+"}))))</f>
        <v/>
      </c>
      <c r="AH497" s="1" t="str">
        <f>IF(COUNT($A497)=0,"",IF(AF497="","--",IF(AF497="3E","3E",LOOKUP(AF497/AH$2,{0,0.4,0.45,0.5,0.55,0.6,0.65,0.7,0.75,0.8,1},{0,2,2.25,2.5,2.75,3,3.25,3.5,3.75,4}))))</f>
        <v/>
      </c>
      <c r="AI497" s="2" t="str">
        <f>IF($A497&lt;&gt;DRAFT!$B499,"ERR",IF(OR(COUNT($A497)=0,COUNT(DRAFT!CL499:CN499,DRAFT!CP499:CR499)=0),"",CEILING(SUM(DRAFT!CO499,DRAFT!CS499,DRAFT!CT499),1)))</f>
        <v/>
      </c>
      <c r="AJ497" s="2" t="str">
        <f>IF(COUNT($A497)=0,"",IF(AI497="3E","3E",IF(AI497="","I",LOOKUP(AI497/AK$2,{0,0.4,0.45,0.5,0.55,0.6,0.65,0.7,0.75,0.8,1},{"F","D","C","C+","B-","B","B+","A-","A","A+"}))))</f>
        <v/>
      </c>
      <c r="AK497" s="1" t="str">
        <f>IF(COUNT($A497)=0,"",IF(AI497="","--",IF(AI497="3E","3E",LOOKUP(AI497/AK$2,{0,0.4,0.45,0.5,0.55,0.6,0.65,0.7,0.75,0.8,1},{0,2,2.25,2.5,2.75,3,3.25,3.5,3.75,4}))))</f>
        <v/>
      </c>
      <c r="AL497" s="4" t="str">
        <f>IF(OR(COUNT($A497)=0,COUNT(B497:AK497)=0),"",IF(COUNTIF(B497:AK497,"3E")&gt;0,"3E",IF(DRAFT!$A499="R",TRUNC(SUMPRODUCT(RGP,RCP)/TCP,3),TRUNC((SUMPRODUCT(--(IMDGP&gt;0)*IMDGP,IMCP)+CEILING(DRAFT!$DB499*42,0.25))/TCP,3))))</f>
        <v/>
      </c>
      <c r="AM497" s="2" t="str">
        <f>IF(OR(COUNT($A497)=0,COUNT(B497:AK497)=0),"",IF(COUNTIF(B497:AK497,"3E")&gt;0,"3E",IF(DRAFT!$A499="R",SUMPRODUCT(--(RGP&gt;=2),RCP),SUMPRODUCT(--(IMDGP&gt;0),--(IMGP=0),IMCP)+DRAFT!$DC499)))</f>
        <v/>
      </c>
      <c r="AN497" s="67" t="str">
        <f>IF(AL497="3E","3E",IF(COUNT($A497)=0,"",IF(COUNT(AI497)=0,"--",ROUND(((CEILING(DRAFT!$CV499*38,0.25)+CEILING(DRAFT!$CX499*38,0.25)+CEILING(DRAFT!$CZ499*42,0.25)+CEILING($AL497*42,0.25))/160),2))))</f>
        <v/>
      </c>
      <c r="AO497" s="2" t="str">
        <f>IF(AN497="3E","3E",IF(COUNT($A497)=0,"",IF(COUNT(AN497)=0,"I",LOOKUP(AN497,{0,2,2.25,2.5,2.75,3,3.25,3.5,3.75,4},{"F","D","C","C+","B-","B","B+","A-","A","A+"}))))</f>
        <v/>
      </c>
      <c r="AP497" s="2" t="str">
        <f>IF(AN497="3E","3E",IF(OR(COUNT(A497)=0,COUNT(AN497)=0),"",DRAFT!CW499+DRAFT!CY499+DRAFT!DA499+N(TABULATION!AM497)))</f>
        <v/>
      </c>
      <c r="AQ497" s="2" t="str">
        <f>IF(OR(COUNT($A497)=0,COUNT(B497:AK497)=0),"",IF(COUNTIF(B497:AM497,"3E")&gt;0,"3E",IF(AND(DRAFT!$A499="IM",OR($AL497&gt;DRAFT!$DB499,$AM497&gt;DRAFT!$DC499)),"IMPROVED",IF(AND(DRAFT!$A499="IM",$AL497&lt;=DRAFT!$DB499,$AM497&lt;=DRAFT!$DC499),"NOT IMPROVED",IF(AND(DRAFT!CU499="S",AH497&gt;=2,AK497&gt;=2,AN497&gt;=2.5,AP497&gt;=144),"PASS","FAIL")))))</f>
        <v/>
      </c>
      <c r="AR497" s="2" t="str">
        <f t="shared" si="14"/>
        <v/>
      </c>
      <c r="AS497" s="2" t="str">
        <f t="shared" si="15"/>
        <v/>
      </c>
    </row>
    <row r="498" spans="1:45" ht="18.95" customHeight="1" x14ac:dyDescent="0.25">
      <c r="A498" s="3" t="str">
        <f>IF(DRAFT!$B500="","",DRAFT!$B500)</f>
        <v/>
      </c>
      <c r="B498" s="2" t="str">
        <f>IF(COUNT($A498)=0,"",IF($A498&lt;&gt;DRAFT!$B500,"ERR",IF(DRAFT!I500="3E","3E",IF(COUNT(DRAFT!E500,DRAFT!I500)&gt;0,DRAFT!J500,""))))</f>
        <v/>
      </c>
      <c r="C498" s="2" t="str">
        <f>IF(COUNT($A498)=0,"",IF(B498="3E","3E",IF(B498="","I",LOOKUP(B498/D$2,{0,0.4,0.45,0.5,0.55,0.6,0.65,0.7,0.75,0.8,1},{"F","D","C","C+","B-","B","B+","A-","A","A+"}))))</f>
        <v/>
      </c>
      <c r="D498" s="1" t="str">
        <f>IF(COUNT($A498)=0,"",IF(B498="","--",IF(B498="3E","3E",LOOKUP(B498/D$2,{0,0.4,0.45,0.5,0.55,0.6,0.65,0.7,0.75,0.8,1},{0,2,2.25,2.5,2.75,3,3.25,3.5,3.75,4}))))</f>
        <v/>
      </c>
      <c r="E498" s="2" t="str">
        <f>IF(COUNT($A498)=0,"",IF($A498&lt;&gt;DRAFT!$B500,"ERR",IF(DRAFT!R500="3E","3E",IF(COUNT(DRAFT!N500,DRAFT!R500)&gt;0,DRAFT!S500,""))))</f>
        <v/>
      </c>
      <c r="F498" s="2" t="str">
        <f>IF(COUNT($A498)=0,"",IF(E498="3E","3E",IF(E498="","I",LOOKUP(E498/G$2,{0,0.4,0.45,0.5,0.55,0.6,0.65,0.7,0.75,0.8,1},{"F","D","C","C+","B-","B","B+","A-","A","A+"}))))</f>
        <v/>
      </c>
      <c r="G498" s="1" t="str">
        <f>IF(COUNT($A498)=0,"",IF(E498="","--",IF(E498="3E","3E",LOOKUP(E498/G$2,{0,0.4,0.45,0.5,0.55,0.6,0.65,0.7,0.75,0.8,1},{0,2,2.25,2.5,2.75,3,3.25,3.5,3.75,4}))))</f>
        <v/>
      </c>
      <c r="H498" s="2" t="str">
        <f>IF(COUNT($A498)=0,"",IF($A498&lt;&gt;DRAFT!$B500,"ERR",IF(DRAFT!AA500="3E","3E",IF(COUNT(DRAFT!W500,DRAFT!AA500)&gt;0,DRAFT!AB500,""))))</f>
        <v/>
      </c>
      <c r="I498" s="2" t="str">
        <f>IF(COUNT($A498)=0,"",IF(H498="3E","3E",IF(H498="","I",LOOKUP(H498/J$2,{0,0.4,0.45,0.5,0.55,0.6,0.65,0.7,0.75,0.8,1},{"F","D","C","C+","B-","B","B+","A-","A","A+"}))))</f>
        <v/>
      </c>
      <c r="J498" s="1" t="str">
        <f>IF(COUNT($A498)=0,"",IF(H498="","--",IF(H498="3E","3E",LOOKUP(H498/J$2,{0,0.4,0.45,0.5,0.55,0.6,0.65,0.7,0.75,0.8,1},{0,2,2.25,2.5,2.75,3,3.25,3.5,3.75,4}))))</f>
        <v/>
      </c>
      <c r="K498" s="2" t="str">
        <f>IF(COUNT($A498)=0,"",IF($A498&lt;&gt;DRAFT!$B500,"ERR",IF(DRAFT!AJ500="3E","3E",IF(COUNT(DRAFT!AF500,DRAFT!AJ500)&gt;0,DRAFT!AK500,""))))</f>
        <v/>
      </c>
      <c r="L498" s="2" t="str">
        <f>IF(COUNT($A498)=0,"",IF(K498="3E","3E",IF(K498="","I",LOOKUP(K498/M$2,{0,0.4,0.45,0.5,0.55,0.6,0.65,0.7,0.75,0.8,1},{"F","D","C","C+","B-","B","B+","A-","A","A+"}))))</f>
        <v/>
      </c>
      <c r="M498" s="1" t="str">
        <f>IF(COUNT($A498)=0,"",IF(K498="","--",IF(K498="3E","3E",LOOKUP(K498/M$2,{0,0.4,0.45,0.5,0.55,0.6,0.65,0.7,0.75,0.8,1},{0,2,2.25,2.5,2.75,3,3.25,3.5,3.75,4}))))</f>
        <v/>
      </c>
      <c r="N498" s="2" t="str">
        <f>IF(COUNT($A498)=0,"",IF($A498&lt;&gt;DRAFT!$B500,"ERR",IF(DRAFT!AS500="3E","3E",IF(COUNT(DRAFT!AO500,DRAFT!AS500)&gt;0,DRAFT!AT500,""))))</f>
        <v/>
      </c>
      <c r="O498" s="2" t="str">
        <f>IF(COUNT($A498)=0,"",IF(N498="3E","3E",IF(N498="","I",LOOKUP(N498/P$2,{0,0.4,0.45,0.5,0.55,0.6,0.65,0.7,0.75,0.8,1},{"F","D","C","C+","B-","B","B+","A-","A","A+"}))))</f>
        <v/>
      </c>
      <c r="P498" s="1" t="str">
        <f>IF(COUNT($A498)=0,"",IF(N498="","--",IF(N498="3E","3E",LOOKUP(N498/P$2,{0,0.4,0.45,0.5,0.55,0.6,0.65,0.7,0.75,0.8,1},{0,2,2.25,2.5,2.75,3,3.25,3.5,3.75,4}))))</f>
        <v/>
      </c>
      <c r="Q498" s="2" t="str">
        <f>IF(COUNT($A498)=0,"",IF($A498&lt;&gt;DRAFT!$B500,"ERR",IF(DRAFT!BB500="3E","3E",IF(COUNT(DRAFT!AX500,DRAFT!BB500)&gt;0,DRAFT!BC500,""))))</f>
        <v/>
      </c>
      <c r="R498" s="2" t="str">
        <f>IF(COUNT($A498)=0,"",IF(Q498="3E","3E",IF(Q498="","I",LOOKUP(Q498/S$2,{0,0.4,0.45,0.5,0.55,0.6,0.65,0.7,0.75,0.8,1},{"F","D","C","C+","B-","B","B+","A-","A","A+"}))))</f>
        <v/>
      </c>
      <c r="S498" s="1" t="str">
        <f>IF(COUNT($A498)=0,"",IF(Q498="","--",IF(Q498="3E","3E",LOOKUP(Q498/S$2,{0,0.4,0.45,0.5,0.55,0.6,0.65,0.7,0.75,0.8,1},{0,2,2.25,2.5,2.75,3,3.25,3.5,3.75,4}))))</f>
        <v/>
      </c>
      <c r="T498" s="2" t="str">
        <f>IF(COUNT($A498)=0,"",IF($A498&lt;&gt;DRAFT!$B500,"ERR",IF(DRAFT!BK500="3E","3E",IF(COUNT(DRAFT!BG500,DRAFT!BK500)&gt;0,DRAFT!BL500,""))))</f>
        <v/>
      </c>
      <c r="U498" s="2" t="str">
        <f>IF(COUNT($A498)=0,"",IF(T498="3E","3E",IF(T498="","I",LOOKUP(T498/V$2,{0,0.4,0.45,0.5,0.55,0.6,0.65,0.7,0.75,0.8,1},{"F","D","C","C+","B-","B","B+","A-","A","A+"}))))</f>
        <v/>
      </c>
      <c r="V498" s="1" t="str">
        <f>IF(COUNT($A498)=0,"",IF(T498="","--",IF(T498="3E","3E",LOOKUP(T498/V$2,{0,0.4,0.45,0.5,0.55,0.6,0.65,0.7,0.75,0.8,1},{0,2,2.25,2.5,2.75,3,3.25,3.5,3.75,4}))))</f>
        <v/>
      </c>
      <c r="W498" s="2" t="str">
        <f>IF(COUNT($A498)=0,"",IF($A498&lt;&gt;DRAFT!$B500,"ERR",IF(DRAFT!BT500="3E","3E",IF(COUNT(DRAFT!BP500,DRAFT!BT500)&gt;0,DRAFT!BU500,""))))</f>
        <v/>
      </c>
      <c r="X498" s="2" t="str">
        <f>IF(COUNT($A498)=0,"",IF(W498="3E","3E",IF(W498="","I",LOOKUP(W498/Y$2,{0,0.4,0.45,0.5,0.55,0.6,0.65,0.7,0.75,0.8,1},{"F","D","C","C+","B-","B","B+","A-","A","A+"}))))</f>
        <v/>
      </c>
      <c r="Y498" s="1" t="str">
        <f>IF(COUNT($A498)=0,"",IF(W498="","--",IF(W498="3E","3E",LOOKUP(W498/Y$2,{0,0.4,0.45,0.5,0.55,0.6,0.65,0.7,0.75,0.8,1},{0,2,2.25,2.5,2.75,3,3.25,3.5,3.75,4}))))</f>
        <v/>
      </c>
      <c r="Z498" s="2" t="str">
        <f>IF(COUNT($A498)=0,"",IF($A498&lt;&gt;DRAFT!$B500,"ERR",IF(DRAFT!CC500="3E","3E",IF(COUNT(DRAFT!BY500,DRAFT!CC500)&gt;0,DRAFT!CD500,""))))</f>
        <v/>
      </c>
      <c r="AA498" s="2" t="str">
        <f>IF(COUNT($A498)=0,"",IF(Z498="3E","3E",IF(Z498="","I",LOOKUP(Z498/AB$2,{0,0.4,0.45,0.5,0.55,0.6,0.65,0.7,0.75,0.8,1},{"F","D","C","C+","B-","B","B+","A-","A","A+"}))))</f>
        <v/>
      </c>
      <c r="AB498" s="1" t="str">
        <f>IF(COUNT($A498)=0,"",IF(Z498="","--",IF(Z498="3E","3E",LOOKUP(Z498/AB$2,{0,0.4,0.45,0.5,0.55,0.6,0.65,0.7,0.75,0.8,1},{0,2,2.25,2.5,2.75,3,3.25,3.5,3.75,4}))))</f>
        <v/>
      </c>
      <c r="AC498" s="2" t="str">
        <f>IF(COUNT($A498)=0,"",IF($A498&lt;&gt;DRAFT!$B500,"ERR",IF(DRAFT!CF500&gt;0,DRAFT!CF500,"")))</f>
        <v/>
      </c>
      <c r="AD498" s="2" t="str">
        <f>IF(COUNT($A498)=0,"",IF(AC498="3E","3E",IF(AC498="","I",LOOKUP(AC498/AE$2,{0,0.4,0.45,0.5,0.55,0.6,0.65,0.7,0.75,0.8,1},{"F","D","C","C+","B-","B","B+","A-","A","A+"}))))</f>
        <v/>
      </c>
      <c r="AE498" s="1" t="str">
        <f>IF(COUNT($A498)=0,"",IF(AC498="","--",IF(AC498="3E","3E",LOOKUP(AC498/AE$2,{0,0.4,0.45,0.5,0.55,0.6,0.65,0.7,0.75,0.8,1},{0,2,2.25,2.5,2.75,3,3.25,3.5,3.75,4}))))</f>
        <v/>
      </c>
      <c r="AF498" s="2" t="str">
        <f>IF(COUNT($A498)=0,"",IF($A498&lt;&gt;DRAFT!$B500,"ERR",IF(DRAFT!CI500&gt;0,DRAFT!CK500,"")))</f>
        <v/>
      </c>
      <c r="AG498" s="2" t="str">
        <f>IF(COUNT($A498)=0,"",IF(AF498="3E","3E",IF(AF498="","I",LOOKUP(AF498/AH$2,{0,0.4,0.45,0.5,0.55,0.6,0.65,0.7,0.75,0.8,1},{"F","D","C","C+","B-","B","B+","A-","A","A+"}))))</f>
        <v/>
      </c>
      <c r="AH498" s="1" t="str">
        <f>IF(COUNT($A498)=0,"",IF(AF498="","--",IF(AF498="3E","3E",LOOKUP(AF498/AH$2,{0,0.4,0.45,0.5,0.55,0.6,0.65,0.7,0.75,0.8,1},{0,2,2.25,2.5,2.75,3,3.25,3.5,3.75,4}))))</f>
        <v/>
      </c>
      <c r="AI498" s="2" t="str">
        <f>IF($A498&lt;&gt;DRAFT!$B500,"ERR",IF(OR(COUNT($A498)=0,COUNT(DRAFT!CL500:CN500,DRAFT!CP500:CR500)=0),"",CEILING(SUM(DRAFT!CO500,DRAFT!CS500,DRAFT!CT500),1)))</f>
        <v/>
      </c>
      <c r="AJ498" s="2" t="str">
        <f>IF(COUNT($A498)=0,"",IF(AI498="3E","3E",IF(AI498="","I",LOOKUP(AI498/AK$2,{0,0.4,0.45,0.5,0.55,0.6,0.65,0.7,0.75,0.8,1},{"F","D","C","C+","B-","B","B+","A-","A","A+"}))))</f>
        <v/>
      </c>
      <c r="AK498" s="1" t="str">
        <f>IF(COUNT($A498)=0,"",IF(AI498="","--",IF(AI498="3E","3E",LOOKUP(AI498/AK$2,{0,0.4,0.45,0.5,0.55,0.6,0.65,0.7,0.75,0.8,1},{0,2,2.25,2.5,2.75,3,3.25,3.5,3.75,4}))))</f>
        <v/>
      </c>
      <c r="AL498" s="4" t="str">
        <f>IF(OR(COUNT($A498)=0,COUNT(B498:AK498)=0),"",IF(COUNTIF(B498:AK498,"3E")&gt;0,"3E",IF(DRAFT!$A500="R",TRUNC(SUMPRODUCT(RGP,RCP)/TCP,3),TRUNC((SUMPRODUCT(--(IMDGP&gt;0)*IMDGP,IMCP)+CEILING(DRAFT!$DB500*42,0.25))/TCP,3))))</f>
        <v/>
      </c>
      <c r="AM498" s="2" t="str">
        <f>IF(OR(COUNT($A498)=0,COUNT(B498:AK498)=0),"",IF(COUNTIF(B498:AK498,"3E")&gt;0,"3E",IF(DRAFT!$A500="R",SUMPRODUCT(--(RGP&gt;=2),RCP),SUMPRODUCT(--(IMDGP&gt;0),--(IMGP=0),IMCP)+DRAFT!$DC500)))</f>
        <v/>
      </c>
      <c r="AN498" s="67" t="str">
        <f>IF(AL498="3E","3E",IF(COUNT($A498)=0,"",IF(COUNT(AI498)=0,"--",ROUND(((CEILING(DRAFT!$CV500*38,0.25)+CEILING(DRAFT!$CX500*38,0.25)+CEILING(DRAFT!$CZ500*42,0.25)+CEILING($AL498*42,0.25))/160),2))))</f>
        <v/>
      </c>
      <c r="AO498" s="2" t="str">
        <f>IF(AN498="3E","3E",IF(COUNT($A498)=0,"",IF(COUNT(AN498)=0,"I",LOOKUP(AN498,{0,2,2.25,2.5,2.75,3,3.25,3.5,3.75,4},{"F","D","C","C+","B-","B","B+","A-","A","A+"}))))</f>
        <v/>
      </c>
      <c r="AP498" s="2" t="str">
        <f>IF(AN498="3E","3E",IF(OR(COUNT(A498)=0,COUNT(AN498)=0),"",DRAFT!CW500+DRAFT!CY500+DRAFT!DA500+N(TABULATION!AM498)))</f>
        <v/>
      </c>
      <c r="AQ498" s="2" t="str">
        <f>IF(OR(COUNT($A498)=0,COUNT(B498:AK498)=0),"",IF(COUNTIF(B498:AM498,"3E")&gt;0,"3E",IF(AND(DRAFT!$A500="IM",OR($AL498&gt;DRAFT!$DB500,$AM498&gt;DRAFT!$DC500)),"IMPROVED",IF(AND(DRAFT!$A500="IM",$AL498&lt;=DRAFT!$DB500,$AM498&lt;=DRAFT!$DC500),"NOT IMPROVED",IF(AND(DRAFT!CU500="S",AH498&gt;=2,AK498&gt;=2,AN498&gt;=2.5,AP498&gt;=144),"PASS","FAIL")))))</f>
        <v/>
      </c>
      <c r="AR498" s="2" t="str">
        <f t="shared" si="14"/>
        <v/>
      </c>
      <c r="AS498" s="2" t="str">
        <f t="shared" si="15"/>
        <v/>
      </c>
    </row>
    <row r="499" spans="1:45" ht="18.95" customHeight="1" x14ac:dyDescent="0.25">
      <c r="A499" s="3" t="str">
        <f>IF(DRAFT!$B501="","",DRAFT!$B501)</f>
        <v/>
      </c>
      <c r="B499" s="2" t="str">
        <f>IF(COUNT($A499)=0,"",IF($A499&lt;&gt;DRAFT!$B501,"ERR",IF(DRAFT!I501="3E","3E",IF(COUNT(DRAFT!E501,DRAFT!I501)&gt;0,DRAFT!J501,""))))</f>
        <v/>
      </c>
      <c r="C499" s="2" t="str">
        <f>IF(COUNT($A499)=0,"",IF(B499="3E","3E",IF(B499="","I",LOOKUP(B499/D$2,{0,0.4,0.45,0.5,0.55,0.6,0.65,0.7,0.75,0.8,1},{"F","D","C","C+","B-","B","B+","A-","A","A+"}))))</f>
        <v/>
      </c>
      <c r="D499" s="1" t="str">
        <f>IF(COUNT($A499)=0,"",IF(B499="","--",IF(B499="3E","3E",LOOKUP(B499/D$2,{0,0.4,0.45,0.5,0.55,0.6,0.65,0.7,0.75,0.8,1},{0,2,2.25,2.5,2.75,3,3.25,3.5,3.75,4}))))</f>
        <v/>
      </c>
      <c r="E499" s="2" t="str">
        <f>IF(COUNT($A499)=0,"",IF($A499&lt;&gt;DRAFT!$B501,"ERR",IF(DRAFT!R501="3E","3E",IF(COUNT(DRAFT!N501,DRAFT!R501)&gt;0,DRAFT!S501,""))))</f>
        <v/>
      </c>
      <c r="F499" s="2" t="str">
        <f>IF(COUNT($A499)=0,"",IF(E499="3E","3E",IF(E499="","I",LOOKUP(E499/G$2,{0,0.4,0.45,0.5,0.55,0.6,0.65,0.7,0.75,0.8,1},{"F","D","C","C+","B-","B","B+","A-","A","A+"}))))</f>
        <v/>
      </c>
      <c r="G499" s="1" t="str">
        <f>IF(COUNT($A499)=0,"",IF(E499="","--",IF(E499="3E","3E",LOOKUP(E499/G$2,{0,0.4,0.45,0.5,0.55,0.6,0.65,0.7,0.75,0.8,1},{0,2,2.25,2.5,2.75,3,3.25,3.5,3.75,4}))))</f>
        <v/>
      </c>
      <c r="H499" s="2" t="str">
        <f>IF(COUNT($A499)=0,"",IF($A499&lt;&gt;DRAFT!$B501,"ERR",IF(DRAFT!AA501="3E","3E",IF(COUNT(DRAFT!W501,DRAFT!AA501)&gt;0,DRAFT!AB501,""))))</f>
        <v/>
      </c>
      <c r="I499" s="2" t="str">
        <f>IF(COUNT($A499)=0,"",IF(H499="3E","3E",IF(H499="","I",LOOKUP(H499/J$2,{0,0.4,0.45,0.5,0.55,0.6,0.65,0.7,0.75,0.8,1},{"F","D","C","C+","B-","B","B+","A-","A","A+"}))))</f>
        <v/>
      </c>
      <c r="J499" s="1" t="str">
        <f>IF(COUNT($A499)=0,"",IF(H499="","--",IF(H499="3E","3E",LOOKUP(H499/J$2,{0,0.4,0.45,0.5,0.55,0.6,0.65,0.7,0.75,0.8,1},{0,2,2.25,2.5,2.75,3,3.25,3.5,3.75,4}))))</f>
        <v/>
      </c>
      <c r="K499" s="2" t="str">
        <f>IF(COUNT($A499)=0,"",IF($A499&lt;&gt;DRAFT!$B501,"ERR",IF(DRAFT!AJ501="3E","3E",IF(COUNT(DRAFT!AF501,DRAFT!AJ501)&gt;0,DRAFT!AK501,""))))</f>
        <v/>
      </c>
      <c r="L499" s="2" t="str">
        <f>IF(COUNT($A499)=0,"",IF(K499="3E","3E",IF(K499="","I",LOOKUP(K499/M$2,{0,0.4,0.45,0.5,0.55,0.6,0.65,0.7,0.75,0.8,1},{"F","D","C","C+","B-","B","B+","A-","A","A+"}))))</f>
        <v/>
      </c>
      <c r="M499" s="1" t="str">
        <f>IF(COUNT($A499)=0,"",IF(K499="","--",IF(K499="3E","3E",LOOKUP(K499/M$2,{0,0.4,0.45,0.5,0.55,0.6,0.65,0.7,0.75,0.8,1},{0,2,2.25,2.5,2.75,3,3.25,3.5,3.75,4}))))</f>
        <v/>
      </c>
      <c r="N499" s="2" t="str">
        <f>IF(COUNT($A499)=0,"",IF($A499&lt;&gt;DRAFT!$B501,"ERR",IF(DRAFT!AS501="3E","3E",IF(COUNT(DRAFT!AO501,DRAFT!AS501)&gt;0,DRAFT!AT501,""))))</f>
        <v/>
      </c>
      <c r="O499" s="2" t="str">
        <f>IF(COUNT($A499)=0,"",IF(N499="3E","3E",IF(N499="","I",LOOKUP(N499/P$2,{0,0.4,0.45,0.5,0.55,0.6,0.65,0.7,0.75,0.8,1},{"F","D","C","C+","B-","B","B+","A-","A","A+"}))))</f>
        <v/>
      </c>
      <c r="P499" s="1" t="str">
        <f>IF(COUNT($A499)=0,"",IF(N499="","--",IF(N499="3E","3E",LOOKUP(N499/P$2,{0,0.4,0.45,0.5,0.55,0.6,0.65,0.7,0.75,0.8,1},{0,2,2.25,2.5,2.75,3,3.25,3.5,3.75,4}))))</f>
        <v/>
      </c>
      <c r="Q499" s="2" t="str">
        <f>IF(COUNT($A499)=0,"",IF($A499&lt;&gt;DRAFT!$B501,"ERR",IF(DRAFT!BB501="3E","3E",IF(COUNT(DRAFT!AX501,DRAFT!BB501)&gt;0,DRAFT!BC501,""))))</f>
        <v/>
      </c>
      <c r="R499" s="2" t="str">
        <f>IF(COUNT($A499)=0,"",IF(Q499="3E","3E",IF(Q499="","I",LOOKUP(Q499/S$2,{0,0.4,0.45,0.5,0.55,0.6,0.65,0.7,0.75,0.8,1},{"F","D","C","C+","B-","B","B+","A-","A","A+"}))))</f>
        <v/>
      </c>
      <c r="S499" s="1" t="str">
        <f>IF(COUNT($A499)=0,"",IF(Q499="","--",IF(Q499="3E","3E",LOOKUP(Q499/S$2,{0,0.4,0.45,0.5,0.55,0.6,0.65,0.7,0.75,0.8,1},{0,2,2.25,2.5,2.75,3,3.25,3.5,3.75,4}))))</f>
        <v/>
      </c>
      <c r="T499" s="2" t="str">
        <f>IF(COUNT($A499)=0,"",IF($A499&lt;&gt;DRAFT!$B501,"ERR",IF(DRAFT!BK501="3E","3E",IF(COUNT(DRAFT!BG501,DRAFT!BK501)&gt;0,DRAFT!BL501,""))))</f>
        <v/>
      </c>
      <c r="U499" s="2" t="str">
        <f>IF(COUNT($A499)=0,"",IF(T499="3E","3E",IF(T499="","I",LOOKUP(T499/V$2,{0,0.4,0.45,0.5,0.55,0.6,0.65,0.7,0.75,0.8,1},{"F","D","C","C+","B-","B","B+","A-","A","A+"}))))</f>
        <v/>
      </c>
      <c r="V499" s="1" t="str">
        <f>IF(COUNT($A499)=0,"",IF(T499="","--",IF(T499="3E","3E",LOOKUP(T499/V$2,{0,0.4,0.45,0.5,0.55,0.6,0.65,0.7,0.75,0.8,1},{0,2,2.25,2.5,2.75,3,3.25,3.5,3.75,4}))))</f>
        <v/>
      </c>
      <c r="W499" s="2" t="str">
        <f>IF(COUNT($A499)=0,"",IF($A499&lt;&gt;DRAFT!$B501,"ERR",IF(DRAFT!BT501="3E","3E",IF(COUNT(DRAFT!BP501,DRAFT!BT501)&gt;0,DRAFT!BU501,""))))</f>
        <v/>
      </c>
      <c r="X499" s="2" t="str">
        <f>IF(COUNT($A499)=0,"",IF(W499="3E","3E",IF(W499="","I",LOOKUP(W499/Y$2,{0,0.4,0.45,0.5,0.55,0.6,0.65,0.7,0.75,0.8,1},{"F","D","C","C+","B-","B","B+","A-","A","A+"}))))</f>
        <v/>
      </c>
      <c r="Y499" s="1" t="str">
        <f>IF(COUNT($A499)=0,"",IF(W499="","--",IF(W499="3E","3E",LOOKUP(W499/Y$2,{0,0.4,0.45,0.5,0.55,0.6,0.65,0.7,0.75,0.8,1},{0,2,2.25,2.5,2.75,3,3.25,3.5,3.75,4}))))</f>
        <v/>
      </c>
      <c r="Z499" s="2" t="str">
        <f>IF(COUNT($A499)=0,"",IF($A499&lt;&gt;DRAFT!$B501,"ERR",IF(DRAFT!CC501="3E","3E",IF(COUNT(DRAFT!BY501,DRAFT!CC501)&gt;0,DRAFT!CD501,""))))</f>
        <v/>
      </c>
      <c r="AA499" s="2" t="str">
        <f>IF(COUNT($A499)=0,"",IF(Z499="3E","3E",IF(Z499="","I",LOOKUP(Z499/AB$2,{0,0.4,0.45,0.5,0.55,0.6,0.65,0.7,0.75,0.8,1},{"F","D","C","C+","B-","B","B+","A-","A","A+"}))))</f>
        <v/>
      </c>
      <c r="AB499" s="1" t="str">
        <f>IF(COUNT($A499)=0,"",IF(Z499="","--",IF(Z499="3E","3E",LOOKUP(Z499/AB$2,{0,0.4,0.45,0.5,0.55,0.6,0.65,0.7,0.75,0.8,1},{0,2,2.25,2.5,2.75,3,3.25,3.5,3.75,4}))))</f>
        <v/>
      </c>
      <c r="AC499" s="2" t="str">
        <f>IF(COUNT($A499)=0,"",IF($A499&lt;&gt;DRAFT!$B501,"ERR",IF(DRAFT!CF501&gt;0,DRAFT!CF501,"")))</f>
        <v/>
      </c>
      <c r="AD499" s="2" t="str">
        <f>IF(COUNT($A499)=0,"",IF(AC499="3E","3E",IF(AC499="","I",LOOKUP(AC499/AE$2,{0,0.4,0.45,0.5,0.55,0.6,0.65,0.7,0.75,0.8,1},{"F","D","C","C+","B-","B","B+","A-","A","A+"}))))</f>
        <v/>
      </c>
      <c r="AE499" s="1" t="str">
        <f>IF(COUNT($A499)=0,"",IF(AC499="","--",IF(AC499="3E","3E",LOOKUP(AC499/AE$2,{0,0.4,0.45,0.5,0.55,0.6,0.65,0.7,0.75,0.8,1},{0,2,2.25,2.5,2.75,3,3.25,3.5,3.75,4}))))</f>
        <v/>
      </c>
      <c r="AF499" s="2" t="str">
        <f>IF(COUNT($A499)=0,"",IF($A499&lt;&gt;DRAFT!$B501,"ERR",IF(DRAFT!CI501&gt;0,DRAFT!CK501,"")))</f>
        <v/>
      </c>
      <c r="AG499" s="2" t="str">
        <f>IF(COUNT($A499)=0,"",IF(AF499="3E","3E",IF(AF499="","I",LOOKUP(AF499/AH$2,{0,0.4,0.45,0.5,0.55,0.6,0.65,0.7,0.75,0.8,1},{"F","D","C","C+","B-","B","B+","A-","A","A+"}))))</f>
        <v/>
      </c>
      <c r="AH499" s="1" t="str">
        <f>IF(COUNT($A499)=0,"",IF(AF499="","--",IF(AF499="3E","3E",LOOKUP(AF499/AH$2,{0,0.4,0.45,0.5,0.55,0.6,0.65,0.7,0.75,0.8,1},{0,2,2.25,2.5,2.75,3,3.25,3.5,3.75,4}))))</f>
        <v/>
      </c>
      <c r="AI499" s="2" t="str">
        <f>IF($A499&lt;&gt;DRAFT!$B501,"ERR",IF(OR(COUNT($A499)=0,COUNT(DRAFT!CL501:CN501,DRAFT!CP501:CR501)=0),"",CEILING(SUM(DRAFT!CO501,DRAFT!CS501,DRAFT!CT501),1)))</f>
        <v/>
      </c>
      <c r="AJ499" s="2" t="str">
        <f>IF(COUNT($A499)=0,"",IF(AI499="3E","3E",IF(AI499="","I",LOOKUP(AI499/AK$2,{0,0.4,0.45,0.5,0.55,0.6,0.65,0.7,0.75,0.8,1},{"F","D","C","C+","B-","B","B+","A-","A","A+"}))))</f>
        <v/>
      </c>
      <c r="AK499" s="1" t="str">
        <f>IF(COUNT($A499)=0,"",IF(AI499="","--",IF(AI499="3E","3E",LOOKUP(AI499/AK$2,{0,0.4,0.45,0.5,0.55,0.6,0.65,0.7,0.75,0.8,1},{0,2,2.25,2.5,2.75,3,3.25,3.5,3.75,4}))))</f>
        <v/>
      </c>
      <c r="AL499" s="4" t="str">
        <f>IF(OR(COUNT($A499)=0,COUNT(B499:AK499)=0),"",IF(COUNTIF(B499:AK499,"3E")&gt;0,"3E",IF(DRAFT!$A501="R",TRUNC(SUMPRODUCT(RGP,RCP)/TCP,3),TRUNC((SUMPRODUCT(--(IMDGP&gt;0)*IMDGP,IMCP)+CEILING(DRAFT!$DB501*42,0.25))/TCP,3))))</f>
        <v/>
      </c>
      <c r="AM499" s="2" t="str">
        <f>IF(OR(COUNT($A499)=0,COUNT(B499:AK499)=0),"",IF(COUNTIF(B499:AK499,"3E")&gt;0,"3E",IF(DRAFT!$A501="R",SUMPRODUCT(--(RGP&gt;=2),RCP),SUMPRODUCT(--(IMDGP&gt;0),--(IMGP=0),IMCP)+DRAFT!$DC501)))</f>
        <v/>
      </c>
      <c r="AN499" s="67" t="str">
        <f>IF(AL499="3E","3E",IF(COUNT($A499)=0,"",IF(COUNT(AI499)=0,"--",ROUND(((CEILING(DRAFT!$CV501*38,0.25)+CEILING(DRAFT!$CX501*38,0.25)+CEILING(DRAFT!$CZ501*42,0.25)+CEILING($AL499*42,0.25))/160),2))))</f>
        <v/>
      </c>
      <c r="AO499" s="2" t="str">
        <f>IF(AN499="3E","3E",IF(COUNT($A499)=0,"",IF(COUNT(AN499)=0,"I",LOOKUP(AN499,{0,2,2.25,2.5,2.75,3,3.25,3.5,3.75,4},{"F","D","C","C+","B-","B","B+","A-","A","A+"}))))</f>
        <v/>
      </c>
      <c r="AP499" s="2" t="str">
        <f>IF(AN499="3E","3E",IF(OR(COUNT(A499)=0,COUNT(AN499)=0),"",DRAFT!CW501+DRAFT!CY501+DRAFT!DA501+N(TABULATION!AM499)))</f>
        <v/>
      </c>
      <c r="AQ499" s="2" t="str">
        <f>IF(OR(COUNT($A499)=0,COUNT(B499:AK499)=0),"",IF(COUNTIF(B499:AM499,"3E")&gt;0,"3E",IF(AND(DRAFT!$A501="IM",OR($AL499&gt;DRAFT!$DB501,$AM499&gt;DRAFT!$DC501)),"IMPROVED",IF(AND(DRAFT!$A501="IM",$AL499&lt;=DRAFT!$DB501,$AM499&lt;=DRAFT!$DC501),"NOT IMPROVED",IF(AND(DRAFT!CU501="S",AH499&gt;=2,AK499&gt;=2,AN499&gt;=2.5,AP499&gt;=144),"PASS","FAIL")))))</f>
        <v/>
      </c>
      <c r="AR499" s="2" t="str">
        <f t="shared" si="14"/>
        <v/>
      </c>
      <c r="AS499" s="2" t="str">
        <f t="shared" si="15"/>
        <v/>
      </c>
    </row>
    <row r="500" spans="1:45" ht="18.95" customHeight="1" x14ac:dyDescent="0.25">
      <c r="A500" s="3" t="str">
        <f>IF(DRAFT!$B502="","",DRAFT!$B502)</f>
        <v/>
      </c>
      <c r="B500" s="2" t="str">
        <f>IF(COUNT($A500)=0,"",IF($A500&lt;&gt;DRAFT!$B502,"ERR",IF(DRAFT!I502="3E","3E",IF(COUNT(DRAFT!E502,DRAFT!I502)&gt;0,DRAFT!J502,""))))</f>
        <v/>
      </c>
      <c r="C500" s="2" t="str">
        <f>IF(COUNT($A500)=0,"",IF(B500="3E","3E",IF(B500="","I",LOOKUP(B500/D$2,{0,0.4,0.45,0.5,0.55,0.6,0.65,0.7,0.75,0.8,1},{"F","D","C","C+","B-","B","B+","A-","A","A+"}))))</f>
        <v/>
      </c>
      <c r="D500" s="1" t="str">
        <f>IF(COUNT($A500)=0,"",IF(B500="","--",IF(B500="3E","3E",LOOKUP(B500/D$2,{0,0.4,0.45,0.5,0.55,0.6,0.65,0.7,0.75,0.8,1},{0,2,2.25,2.5,2.75,3,3.25,3.5,3.75,4}))))</f>
        <v/>
      </c>
      <c r="E500" s="2" t="str">
        <f>IF(COUNT($A500)=0,"",IF($A500&lt;&gt;DRAFT!$B502,"ERR",IF(DRAFT!R502="3E","3E",IF(COUNT(DRAFT!N502,DRAFT!R502)&gt;0,DRAFT!S502,""))))</f>
        <v/>
      </c>
      <c r="F500" s="2" t="str">
        <f>IF(COUNT($A500)=0,"",IF(E500="3E","3E",IF(E500="","I",LOOKUP(E500/G$2,{0,0.4,0.45,0.5,0.55,0.6,0.65,0.7,0.75,0.8,1},{"F","D","C","C+","B-","B","B+","A-","A","A+"}))))</f>
        <v/>
      </c>
      <c r="G500" s="1" t="str">
        <f>IF(COUNT($A500)=0,"",IF(E500="","--",IF(E500="3E","3E",LOOKUP(E500/G$2,{0,0.4,0.45,0.5,0.55,0.6,0.65,0.7,0.75,0.8,1},{0,2,2.25,2.5,2.75,3,3.25,3.5,3.75,4}))))</f>
        <v/>
      </c>
      <c r="H500" s="2" t="str">
        <f>IF(COUNT($A500)=0,"",IF($A500&lt;&gt;DRAFT!$B502,"ERR",IF(DRAFT!AA502="3E","3E",IF(COUNT(DRAFT!W502,DRAFT!AA502)&gt;0,DRAFT!AB502,""))))</f>
        <v/>
      </c>
      <c r="I500" s="2" t="str">
        <f>IF(COUNT($A500)=0,"",IF(H500="3E","3E",IF(H500="","I",LOOKUP(H500/J$2,{0,0.4,0.45,0.5,0.55,0.6,0.65,0.7,0.75,0.8,1},{"F","D","C","C+","B-","B","B+","A-","A","A+"}))))</f>
        <v/>
      </c>
      <c r="J500" s="1" t="str">
        <f>IF(COUNT($A500)=0,"",IF(H500="","--",IF(H500="3E","3E",LOOKUP(H500/J$2,{0,0.4,0.45,0.5,0.55,0.6,0.65,0.7,0.75,0.8,1},{0,2,2.25,2.5,2.75,3,3.25,3.5,3.75,4}))))</f>
        <v/>
      </c>
      <c r="K500" s="2" t="str">
        <f>IF(COUNT($A500)=0,"",IF($A500&lt;&gt;DRAFT!$B502,"ERR",IF(DRAFT!AJ502="3E","3E",IF(COUNT(DRAFT!AF502,DRAFT!AJ502)&gt;0,DRAFT!AK502,""))))</f>
        <v/>
      </c>
      <c r="L500" s="2" t="str">
        <f>IF(COUNT($A500)=0,"",IF(K500="3E","3E",IF(K500="","I",LOOKUP(K500/M$2,{0,0.4,0.45,0.5,0.55,0.6,0.65,0.7,0.75,0.8,1},{"F","D","C","C+","B-","B","B+","A-","A","A+"}))))</f>
        <v/>
      </c>
      <c r="M500" s="1" t="str">
        <f>IF(COUNT($A500)=0,"",IF(K500="","--",IF(K500="3E","3E",LOOKUP(K500/M$2,{0,0.4,0.45,0.5,0.55,0.6,0.65,0.7,0.75,0.8,1},{0,2,2.25,2.5,2.75,3,3.25,3.5,3.75,4}))))</f>
        <v/>
      </c>
      <c r="N500" s="2" t="str">
        <f>IF(COUNT($A500)=0,"",IF($A500&lt;&gt;DRAFT!$B502,"ERR",IF(DRAFT!AS502="3E","3E",IF(COUNT(DRAFT!AO502,DRAFT!AS502)&gt;0,DRAFT!AT502,""))))</f>
        <v/>
      </c>
      <c r="O500" s="2" t="str">
        <f>IF(COUNT($A500)=0,"",IF(N500="3E","3E",IF(N500="","I",LOOKUP(N500/P$2,{0,0.4,0.45,0.5,0.55,0.6,0.65,0.7,0.75,0.8,1},{"F","D","C","C+","B-","B","B+","A-","A","A+"}))))</f>
        <v/>
      </c>
      <c r="P500" s="1" t="str">
        <f>IF(COUNT($A500)=0,"",IF(N500="","--",IF(N500="3E","3E",LOOKUP(N500/P$2,{0,0.4,0.45,0.5,0.55,0.6,0.65,0.7,0.75,0.8,1},{0,2,2.25,2.5,2.75,3,3.25,3.5,3.75,4}))))</f>
        <v/>
      </c>
      <c r="Q500" s="2" t="str">
        <f>IF(COUNT($A500)=0,"",IF($A500&lt;&gt;DRAFT!$B502,"ERR",IF(DRAFT!BB502="3E","3E",IF(COUNT(DRAFT!AX502,DRAFT!BB502)&gt;0,DRAFT!BC502,""))))</f>
        <v/>
      </c>
      <c r="R500" s="2" t="str">
        <f>IF(COUNT($A500)=0,"",IF(Q500="3E","3E",IF(Q500="","I",LOOKUP(Q500/S$2,{0,0.4,0.45,0.5,0.55,0.6,0.65,0.7,0.75,0.8,1},{"F","D","C","C+","B-","B","B+","A-","A","A+"}))))</f>
        <v/>
      </c>
      <c r="S500" s="1" t="str">
        <f>IF(COUNT($A500)=0,"",IF(Q500="","--",IF(Q500="3E","3E",LOOKUP(Q500/S$2,{0,0.4,0.45,0.5,0.55,0.6,0.65,0.7,0.75,0.8,1},{0,2,2.25,2.5,2.75,3,3.25,3.5,3.75,4}))))</f>
        <v/>
      </c>
      <c r="T500" s="2" t="str">
        <f>IF(COUNT($A500)=0,"",IF($A500&lt;&gt;DRAFT!$B502,"ERR",IF(DRAFT!BK502="3E","3E",IF(COUNT(DRAFT!BG502,DRAFT!BK502)&gt;0,DRAFT!BL502,""))))</f>
        <v/>
      </c>
      <c r="U500" s="2" t="str">
        <f>IF(COUNT($A500)=0,"",IF(T500="3E","3E",IF(T500="","I",LOOKUP(T500/V$2,{0,0.4,0.45,0.5,0.55,0.6,0.65,0.7,0.75,0.8,1},{"F","D","C","C+","B-","B","B+","A-","A","A+"}))))</f>
        <v/>
      </c>
      <c r="V500" s="1" t="str">
        <f>IF(COUNT($A500)=0,"",IF(T500="","--",IF(T500="3E","3E",LOOKUP(T500/V$2,{0,0.4,0.45,0.5,0.55,0.6,0.65,0.7,0.75,0.8,1},{0,2,2.25,2.5,2.75,3,3.25,3.5,3.75,4}))))</f>
        <v/>
      </c>
      <c r="W500" s="2" t="str">
        <f>IF(COUNT($A500)=0,"",IF($A500&lt;&gt;DRAFT!$B502,"ERR",IF(DRAFT!BT502="3E","3E",IF(COUNT(DRAFT!BP502,DRAFT!BT502)&gt;0,DRAFT!BU502,""))))</f>
        <v/>
      </c>
      <c r="X500" s="2" t="str">
        <f>IF(COUNT($A500)=0,"",IF(W500="3E","3E",IF(W500="","I",LOOKUP(W500/Y$2,{0,0.4,0.45,0.5,0.55,0.6,0.65,0.7,0.75,0.8,1},{"F","D","C","C+","B-","B","B+","A-","A","A+"}))))</f>
        <v/>
      </c>
      <c r="Y500" s="1" t="str">
        <f>IF(COUNT($A500)=0,"",IF(W500="","--",IF(W500="3E","3E",LOOKUP(W500/Y$2,{0,0.4,0.45,0.5,0.55,0.6,0.65,0.7,0.75,0.8,1},{0,2,2.25,2.5,2.75,3,3.25,3.5,3.75,4}))))</f>
        <v/>
      </c>
      <c r="Z500" s="2" t="str">
        <f>IF(COUNT($A500)=0,"",IF($A500&lt;&gt;DRAFT!$B502,"ERR",IF(DRAFT!CC502="3E","3E",IF(COUNT(DRAFT!BY502,DRAFT!CC502)&gt;0,DRAFT!CD502,""))))</f>
        <v/>
      </c>
      <c r="AA500" s="2" t="str">
        <f>IF(COUNT($A500)=0,"",IF(Z500="3E","3E",IF(Z500="","I",LOOKUP(Z500/AB$2,{0,0.4,0.45,0.5,0.55,0.6,0.65,0.7,0.75,0.8,1},{"F","D","C","C+","B-","B","B+","A-","A","A+"}))))</f>
        <v/>
      </c>
      <c r="AB500" s="1" t="str">
        <f>IF(COUNT($A500)=0,"",IF(Z500="","--",IF(Z500="3E","3E",LOOKUP(Z500/AB$2,{0,0.4,0.45,0.5,0.55,0.6,0.65,0.7,0.75,0.8,1},{0,2,2.25,2.5,2.75,3,3.25,3.5,3.75,4}))))</f>
        <v/>
      </c>
      <c r="AC500" s="2" t="str">
        <f>IF(COUNT($A500)=0,"",IF($A500&lt;&gt;DRAFT!$B502,"ERR",IF(DRAFT!CF502&gt;0,DRAFT!CF502,"")))</f>
        <v/>
      </c>
      <c r="AD500" s="2" t="str">
        <f>IF(COUNT($A500)=0,"",IF(AC500="3E","3E",IF(AC500="","I",LOOKUP(AC500/AE$2,{0,0.4,0.45,0.5,0.55,0.6,0.65,0.7,0.75,0.8,1},{"F","D","C","C+","B-","B","B+","A-","A","A+"}))))</f>
        <v/>
      </c>
      <c r="AE500" s="1" t="str">
        <f>IF(COUNT($A500)=0,"",IF(AC500="","--",IF(AC500="3E","3E",LOOKUP(AC500/AE$2,{0,0.4,0.45,0.5,0.55,0.6,0.65,0.7,0.75,0.8,1},{0,2,2.25,2.5,2.75,3,3.25,3.5,3.75,4}))))</f>
        <v/>
      </c>
      <c r="AF500" s="2" t="str">
        <f>IF(COUNT($A500)=0,"",IF($A500&lt;&gt;DRAFT!$B502,"ERR",IF(DRAFT!CI502&gt;0,DRAFT!CK502,"")))</f>
        <v/>
      </c>
      <c r="AG500" s="2" t="str">
        <f>IF(COUNT($A500)=0,"",IF(AF500="3E","3E",IF(AF500="","I",LOOKUP(AF500/AH$2,{0,0.4,0.45,0.5,0.55,0.6,0.65,0.7,0.75,0.8,1},{"F","D","C","C+","B-","B","B+","A-","A","A+"}))))</f>
        <v/>
      </c>
      <c r="AH500" s="1" t="str">
        <f>IF(COUNT($A500)=0,"",IF(AF500="","--",IF(AF500="3E","3E",LOOKUP(AF500/AH$2,{0,0.4,0.45,0.5,0.55,0.6,0.65,0.7,0.75,0.8,1},{0,2,2.25,2.5,2.75,3,3.25,3.5,3.75,4}))))</f>
        <v/>
      </c>
      <c r="AI500" s="2" t="str">
        <f>IF($A500&lt;&gt;DRAFT!$B502,"ERR",IF(OR(COUNT($A500)=0,COUNT(DRAFT!CL502:CN502,DRAFT!CP502:CR502)=0),"",CEILING(SUM(DRAFT!CO502,DRAFT!CS502,DRAFT!CT502),1)))</f>
        <v/>
      </c>
      <c r="AJ500" s="2" t="str">
        <f>IF(COUNT($A500)=0,"",IF(AI500="3E","3E",IF(AI500="","I",LOOKUP(AI500/AK$2,{0,0.4,0.45,0.5,0.55,0.6,0.65,0.7,0.75,0.8,1},{"F","D","C","C+","B-","B","B+","A-","A","A+"}))))</f>
        <v/>
      </c>
      <c r="AK500" s="1" t="str">
        <f>IF(COUNT($A500)=0,"",IF(AI500="","--",IF(AI500="3E","3E",LOOKUP(AI500/AK$2,{0,0.4,0.45,0.5,0.55,0.6,0.65,0.7,0.75,0.8,1},{0,2,2.25,2.5,2.75,3,3.25,3.5,3.75,4}))))</f>
        <v/>
      </c>
      <c r="AL500" s="4" t="str">
        <f>IF(OR(COUNT($A500)=0,COUNT(B500:AK500)=0),"",IF(COUNTIF(B500:AK500,"3E")&gt;0,"3E",IF(DRAFT!$A502="R",TRUNC(SUMPRODUCT(RGP,RCP)/TCP,3),TRUNC((SUMPRODUCT(--(IMDGP&gt;0)*IMDGP,IMCP)+CEILING(DRAFT!$DB502*42,0.25))/TCP,3))))</f>
        <v/>
      </c>
      <c r="AM500" s="2" t="str">
        <f>IF(OR(COUNT($A500)=0,COUNT(B500:AK500)=0),"",IF(COUNTIF(B500:AK500,"3E")&gt;0,"3E",IF(DRAFT!$A502="R",SUMPRODUCT(--(RGP&gt;=2),RCP),SUMPRODUCT(--(IMDGP&gt;0),--(IMGP=0),IMCP)+DRAFT!$DC502)))</f>
        <v/>
      </c>
      <c r="AN500" s="67" t="str">
        <f>IF(AL500="3E","3E",IF(COUNT($A500)=0,"",IF(COUNT(AI500)=0,"--",ROUND(((CEILING(DRAFT!$CV502*38,0.25)+CEILING(DRAFT!$CX502*38,0.25)+CEILING(DRAFT!$CZ502*42,0.25)+CEILING($AL500*42,0.25))/160),2))))</f>
        <v/>
      </c>
      <c r="AO500" s="2" t="str">
        <f>IF(AN500="3E","3E",IF(COUNT($A500)=0,"",IF(COUNT(AN500)=0,"I",LOOKUP(AN500,{0,2,2.25,2.5,2.75,3,3.25,3.5,3.75,4},{"F","D","C","C+","B-","B","B+","A-","A","A+"}))))</f>
        <v/>
      </c>
      <c r="AP500" s="2" t="str">
        <f>IF(AN500="3E","3E",IF(OR(COUNT(A500)=0,COUNT(AN500)=0),"",DRAFT!CW502+DRAFT!CY502+DRAFT!DA502+N(TABULATION!AM500)))</f>
        <v/>
      </c>
      <c r="AQ500" s="2" t="str">
        <f>IF(OR(COUNT($A500)=0,COUNT(B500:AK500)=0),"",IF(COUNTIF(B500:AM500,"3E")&gt;0,"3E",IF(AND(DRAFT!$A502="IM",OR($AL500&gt;DRAFT!$DB502,$AM500&gt;DRAFT!$DC502)),"IMPROVED",IF(AND(DRAFT!$A502="IM",$AL500&lt;=DRAFT!$DB502,$AM500&lt;=DRAFT!$DC502),"NOT IMPROVED",IF(AND(DRAFT!CU502="S",AH500&gt;=2,AK500&gt;=2,AN500&gt;=2.5,AP500&gt;=144),"PASS","FAIL")))))</f>
        <v/>
      </c>
      <c r="AR500" s="2" t="str">
        <f t="shared" si="14"/>
        <v/>
      </c>
      <c r="AS500" s="2" t="str">
        <f t="shared" si="15"/>
        <v/>
      </c>
    </row>
    <row r="501" spans="1:45" ht="18.95" customHeight="1" x14ac:dyDescent="0.25">
      <c r="A501" s="3" t="str">
        <f>IF(DRAFT!$B503="","",DRAFT!$B503)</f>
        <v/>
      </c>
      <c r="B501" s="2" t="str">
        <f>IF(COUNT($A501)=0,"",IF($A501&lt;&gt;DRAFT!$B503,"ERR",IF(DRAFT!I503="3E","3E",IF(COUNT(DRAFT!E503,DRAFT!I503)&gt;0,DRAFT!J503,""))))</f>
        <v/>
      </c>
      <c r="C501" s="2" t="str">
        <f>IF(COUNT($A501)=0,"",IF(B501="3E","3E",IF(B501="","I",LOOKUP(B501/D$2,{0,0.4,0.45,0.5,0.55,0.6,0.65,0.7,0.75,0.8,1},{"F","D","C","C+","B-","B","B+","A-","A","A+"}))))</f>
        <v/>
      </c>
      <c r="D501" s="1" t="str">
        <f>IF(COUNT($A501)=0,"",IF(B501="","--",IF(B501="3E","3E",LOOKUP(B501/D$2,{0,0.4,0.45,0.5,0.55,0.6,0.65,0.7,0.75,0.8,1},{0,2,2.25,2.5,2.75,3,3.25,3.5,3.75,4}))))</f>
        <v/>
      </c>
      <c r="E501" s="2" t="str">
        <f>IF(COUNT($A501)=0,"",IF($A501&lt;&gt;DRAFT!$B503,"ERR",IF(DRAFT!R503="3E","3E",IF(COUNT(DRAFT!N503,DRAFT!R503)&gt;0,DRAFT!S503,""))))</f>
        <v/>
      </c>
      <c r="F501" s="2" t="str">
        <f>IF(COUNT($A501)=0,"",IF(E501="3E","3E",IF(E501="","I",LOOKUP(E501/G$2,{0,0.4,0.45,0.5,0.55,0.6,0.65,0.7,0.75,0.8,1},{"F","D","C","C+","B-","B","B+","A-","A","A+"}))))</f>
        <v/>
      </c>
      <c r="G501" s="1" t="str">
        <f>IF(COUNT($A501)=0,"",IF(E501="","--",IF(E501="3E","3E",LOOKUP(E501/G$2,{0,0.4,0.45,0.5,0.55,0.6,0.65,0.7,0.75,0.8,1},{0,2,2.25,2.5,2.75,3,3.25,3.5,3.75,4}))))</f>
        <v/>
      </c>
      <c r="H501" s="2" t="str">
        <f>IF(COUNT($A501)=0,"",IF($A501&lt;&gt;DRAFT!$B503,"ERR",IF(DRAFT!AA503="3E","3E",IF(COUNT(DRAFT!W503,DRAFT!AA503)&gt;0,DRAFT!AB503,""))))</f>
        <v/>
      </c>
      <c r="I501" s="2" t="str">
        <f>IF(COUNT($A501)=0,"",IF(H501="3E","3E",IF(H501="","I",LOOKUP(H501/J$2,{0,0.4,0.45,0.5,0.55,0.6,0.65,0.7,0.75,0.8,1},{"F","D","C","C+","B-","B","B+","A-","A","A+"}))))</f>
        <v/>
      </c>
      <c r="J501" s="1" t="str">
        <f>IF(COUNT($A501)=0,"",IF(H501="","--",IF(H501="3E","3E",LOOKUP(H501/J$2,{0,0.4,0.45,0.5,0.55,0.6,0.65,0.7,0.75,0.8,1},{0,2,2.25,2.5,2.75,3,3.25,3.5,3.75,4}))))</f>
        <v/>
      </c>
      <c r="K501" s="2" t="str">
        <f>IF(COUNT($A501)=0,"",IF($A501&lt;&gt;DRAFT!$B503,"ERR",IF(DRAFT!AJ503="3E","3E",IF(COUNT(DRAFT!AF503,DRAFT!AJ503)&gt;0,DRAFT!AK503,""))))</f>
        <v/>
      </c>
      <c r="L501" s="2" t="str">
        <f>IF(COUNT($A501)=0,"",IF(K501="3E","3E",IF(K501="","I",LOOKUP(K501/M$2,{0,0.4,0.45,0.5,0.55,0.6,0.65,0.7,0.75,0.8,1},{"F","D","C","C+","B-","B","B+","A-","A","A+"}))))</f>
        <v/>
      </c>
      <c r="M501" s="1" t="str">
        <f>IF(COUNT($A501)=0,"",IF(K501="","--",IF(K501="3E","3E",LOOKUP(K501/M$2,{0,0.4,0.45,0.5,0.55,0.6,0.65,0.7,0.75,0.8,1},{0,2,2.25,2.5,2.75,3,3.25,3.5,3.75,4}))))</f>
        <v/>
      </c>
      <c r="N501" s="2" t="str">
        <f>IF(COUNT($A501)=0,"",IF($A501&lt;&gt;DRAFT!$B503,"ERR",IF(DRAFT!AS503="3E","3E",IF(COUNT(DRAFT!AO503,DRAFT!AS503)&gt;0,DRAFT!AT503,""))))</f>
        <v/>
      </c>
      <c r="O501" s="2" t="str">
        <f>IF(COUNT($A501)=0,"",IF(N501="3E","3E",IF(N501="","I",LOOKUP(N501/P$2,{0,0.4,0.45,0.5,0.55,0.6,0.65,0.7,0.75,0.8,1},{"F","D","C","C+","B-","B","B+","A-","A","A+"}))))</f>
        <v/>
      </c>
      <c r="P501" s="1" t="str">
        <f>IF(COUNT($A501)=0,"",IF(N501="","--",IF(N501="3E","3E",LOOKUP(N501/P$2,{0,0.4,0.45,0.5,0.55,0.6,0.65,0.7,0.75,0.8,1},{0,2,2.25,2.5,2.75,3,3.25,3.5,3.75,4}))))</f>
        <v/>
      </c>
      <c r="Q501" s="2" t="str">
        <f>IF(COUNT($A501)=0,"",IF($A501&lt;&gt;DRAFT!$B503,"ERR",IF(DRAFT!BB503="3E","3E",IF(COUNT(DRAFT!AX503,DRAFT!BB503)&gt;0,DRAFT!BC503,""))))</f>
        <v/>
      </c>
      <c r="R501" s="2" t="str">
        <f>IF(COUNT($A501)=0,"",IF(Q501="3E","3E",IF(Q501="","I",LOOKUP(Q501/S$2,{0,0.4,0.45,0.5,0.55,0.6,0.65,0.7,0.75,0.8,1},{"F","D","C","C+","B-","B","B+","A-","A","A+"}))))</f>
        <v/>
      </c>
      <c r="S501" s="1" t="str">
        <f>IF(COUNT($A501)=0,"",IF(Q501="","--",IF(Q501="3E","3E",LOOKUP(Q501/S$2,{0,0.4,0.45,0.5,0.55,0.6,0.65,0.7,0.75,0.8,1},{0,2,2.25,2.5,2.75,3,3.25,3.5,3.75,4}))))</f>
        <v/>
      </c>
      <c r="T501" s="2" t="str">
        <f>IF(COUNT($A501)=0,"",IF($A501&lt;&gt;DRAFT!$B503,"ERR",IF(DRAFT!BK503="3E","3E",IF(COUNT(DRAFT!BG503,DRAFT!BK503)&gt;0,DRAFT!BL503,""))))</f>
        <v/>
      </c>
      <c r="U501" s="2" t="str">
        <f>IF(COUNT($A501)=0,"",IF(T501="3E","3E",IF(T501="","I",LOOKUP(T501/V$2,{0,0.4,0.45,0.5,0.55,0.6,0.65,0.7,0.75,0.8,1},{"F","D","C","C+","B-","B","B+","A-","A","A+"}))))</f>
        <v/>
      </c>
      <c r="V501" s="1" t="str">
        <f>IF(COUNT($A501)=0,"",IF(T501="","--",IF(T501="3E","3E",LOOKUP(T501/V$2,{0,0.4,0.45,0.5,0.55,0.6,0.65,0.7,0.75,0.8,1},{0,2,2.25,2.5,2.75,3,3.25,3.5,3.75,4}))))</f>
        <v/>
      </c>
      <c r="W501" s="2" t="str">
        <f>IF(COUNT($A501)=0,"",IF($A501&lt;&gt;DRAFT!$B503,"ERR",IF(DRAFT!BT503="3E","3E",IF(COUNT(DRAFT!BP503,DRAFT!BT503)&gt;0,DRAFT!BU503,""))))</f>
        <v/>
      </c>
      <c r="X501" s="2" t="str">
        <f>IF(COUNT($A501)=0,"",IF(W501="3E","3E",IF(W501="","I",LOOKUP(W501/Y$2,{0,0.4,0.45,0.5,0.55,0.6,0.65,0.7,0.75,0.8,1},{"F","D","C","C+","B-","B","B+","A-","A","A+"}))))</f>
        <v/>
      </c>
      <c r="Y501" s="1" t="str">
        <f>IF(COUNT($A501)=0,"",IF(W501="","--",IF(W501="3E","3E",LOOKUP(W501/Y$2,{0,0.4,0.45,0.5,0.55,0.6,0.65,0.7,0.75,0.8,1},{0,2,2.25,2.5,2.75,3,3.25,3.5,3.75,4}))))</f>
        <v/>
      </c>
      <c r="Z501" s="2" t="str">
        <f>IF(COUNT($A501)=0,"",IF($A501&lt;&gt;DRAFT!$B503,"ERR",IF(DRAFT!CC503="3E","3E",IF(COUNT(DRAFT!BY503,DRAFT!CC503)&gt;0,DRAFT!CD503,""))))</f>
        <v/>
      </c>
      <c r="AA501" s="2" t="str">
        <f>IF(COUNT($A501)=0,"",IF(Z501="3E","3E",IF(Z501="","I",LOOKUP(Z501/AB$2,{0,0.4,0.45,0.5,0.55,0.6,0.65,0.7,0.75,0.8,1},{"F","D","C","C+","B-","B","B+","A-","A","A+"}))))</f>
        <v/>
      </c>
      <c r="AB501" s="1" t="str">
        <f>IF(COUNT($A501)=0,"",IF(Z501="","--",IF(Z501="3E","3E",LOOKUP(Z501/AB$2,{0,0.4,0.45,0.5,0.55,0.6,0.65,0.7,0.75,0.8,1},{0,2,2.25,2.5,2.75,3,3.25,3.5,3.75,4}))))</f>
        <v/>
      </c>
      <c r="AC501" s="2" t="str">
        <f>IF(COUNT($A501)=0,"",IF($A501&lt;&gt;DRAFT!$B503,"ERR",IF(DRAFT!CF503&gt;0,DRAFT!CF503,"")))</f>
        <v/>
      </c>
      <c r="AD501" s="2" t="str">
        <f>IF(COUNT($A501)=0,"",IF(AC501="3E","3E",IF(AC501="","I",LOOKUP(AC501/AE$2,{0,0.4,0.45,0.5,0.55,0.6,0.65,0.7,0.75,0.8,1},{"F","D","C","C+","B-","B","B+","A-","A","A+"}))))</f>
        <v/>
      </c>
      <c r="AE501" s="1" t="str">
        <f>IF(COUNT($A501)=0,"",IF(AC501="","--",IF(AC501="3E","3E",LOOKUP(AC501/AE$2,{0,0.4,0.45,0.5,0.55,0.6,0.65,0.7,0.75,0.8,1},{0,2,2.25,2.5,2.75,3,3.25,3.5,3.75,4}))))</f>
        <v/>
      </c>
      <c r="AF501" s="2" t="str">
        <f>IF(COUNT($A501)=0,"",IF($A501&lt;&gt;DRAFT!$B503,"ERR",IF(DRAFT!CI503&gt;0,DRAFT!CK503,"")))</f>
        <v/>
      </c>
      <c r="AG501" s="2" t="str">
        <f>IF(COUNT($A501)=0,"",IF(AF501="3E","3E",IF(AF501="","I",LOOKUP(AF501/AH$2,{0,0.4,0.45,0.5,0.55,0.6,0.65,0.7,0.75,0.8,1},{"F","D","C","C+","B-","B","B+","A-","A","A+"}))))</f>
        <v/>
      </c>
      <c r="AH501" s="1" t="str">
        <f>IF(COUNT($A501)=0,"",IF(AF501="","--",IF(AF501="3E","3E",LOOKUP(AF501/AH$2,{0,0.4,0.45,0.5,0.55,0.6,0.65,0.7,0.75,0.8,1},{0,2,2.25,2.5,2.75,3,3.25,3.5,3.75,4}))))</f>
        <v/>
      </c>
      <c r="AI501" s="2" t="str">
        <f>IF($A501&lt;&gt;DRAFT!$B503,"ERR",IF(OR(COUNT($A501)=0,COUNT(DRAFT!CL503:CN503,DRAFT!CP503:CR503)=0),"",CEILING(SUM(DRAFT!CO503,DRAFT!CS503,DRAFT!CT503),1)))</f>
        <v/>
      </c>
      <c r="AJ501" s="2" t="str">
        <f>IF(COUNT($A501)=0,"",IF(AI501="3E","3E",IF(AI501="","I",LOOKUP(AI501/AK$2,{0,0.4,0.45,0.5,0.55,0.6,0.65,0.7,0.75,0.8,1},{"F","D","C","C+","B-","B","B+","A-","A","A+"}))))</f>
        <v/>
      </c>
      <c r="AK501" s="1" t="str">
        <f>IF(COUNT($A501)=0,"",IF(AI501="","--",IF(AI501="3E","3E",LOOKUP(AI501/AK$2,{0,0.4,0.45,0.5,0.55,0.6,0.65,0.7,0.75,0.8,1},{0,2,2.25,2.5,2.75,3,3.25,3.5,3.75,4}))))</f>
        <v/>
      </c>
      <c r="AL501" s="4" t="str">
        <f>IF(OR(COUNT($A501)=0,COUNT(B501:AK501)=0),"",IF(COUNTIF(B501:AK501,"3E")&gt;0,"3E",IF(DRAFT!$A503="R",TRUNC(SUMPRODUCT(RGP,RCP)/TCP,3),TRUNC((SUMPRODUCT(--(IMDGP&gt;0)*IMDGP,IMCP)+CEILING(DRAFT!$DB503*42,0.25))/TCP,3))))</f>
        <v/>
      </c>
      <c r="AM501" s="2" t="str">
        <f>IF(OR(COUNT($A501)=0,COUNT(B501:AK501)=0),"",IF(COUNTIF(B501:AK501,"3E")&gt;0,"3E",IF(DRAFT!$A503="R",SUMPRODUCT(--(RGP&gt;=2),RCP),SUMPRODUCT(--(IMDGP&gt;0),--(IMGP=0),IMCP)+DRAFT!$DC503)))</f>
        <v/>
      </c>
      <c r="AN501" s="67" t="str">
        <f>IF(AL501="3E","3E",IF(COUNT($A501)=0,"",IF(COUNT(AI501)=0,"--",ROUND(((CEILING(DRAFT!$CV503*38,0.25)+CEILING(DRAFT!$CX503*38,0.25)+CEILING(DRAFT!$CZ503*42,0.25)+CEILING($AL501*42,0.25))/160),2))))</f>
        <v/>
      </c>
      <c r="AO501" s="2" t="str">
        <f>IF(AN501="3E","3E",IF(COUNT($A501)=0,"",IF(COUNT(AN501)=0,"I",LOOKUP(AN501,{0,2,2.25,2.5,2.75,3,3.25,3.5,3.75,4},{"F","D","C","C+","B-","B","B+","A-","A","A+"}))))</f>
        <v/>
      </c>
      <c r="AP501" s="2" t="str">
        <f>IF(AN501="3E","3E",IF(OR(COUNT(A501)=0,COUNT(AN501)=0),"",DRAFT!CW503+DRAFT!CY503+DRAFT!DA503+N(TABULATION!AM501)))</f>
        <v/>
      </c>
      <c r="AQ501" s="2" t="str">
        <f>IF(OR(COUNT($A501)=0,COUNT(B501:AK501)=0),"",IF(COUNTIF(B501:AM501,"3E")&gt;0,"3E",IF(AND(DRAFT!$A503="IM",OR($AL501&gt;DRAFT!$DB503,$AM501&gt;DRAFT!$DC503)),"IMPROVED",IF(AND(DRAFT!$A503="IM",$AL501&lt;=DRAFT!$DB503,$AM501&lt;=DRAFT!$DC503),"NOT IMPROVED",IF(AND(DRAFT!CU503="S",AH501&gt;=2,AK501&gt;=2,AN501&gt;=2.5,AP501&gt;=144),"PASS","FAIL")))))</f>
        <v/>
      </c>
      <c r="AR501" s="2" t="str">
        <f t="shared" si="14"/>
        <v/>
      </c>
      <c r="AS501" s="2" t="str">
        <f t="shared" si="15"/>
        <v/>
      </c>
    </row>
    <row r="502" spans="1:45" ht="18.95" customHeight="1" x14ac:dyDescent="0.25">
      <c r="A502" s="3" t="str">
        <f>IF(DRAFT!$B504="","",DRAFT!$B504)</f>
        <v/>
      </c>
      <c r="B502" s="2" t="str">
        <f>IF(COUNT($A502)=0,"",IF($A502&lt;&gt;DRAFT!$B504,"ERR",IF(DRAFT!I504="3E","3E",IF(COUNT(DRAFT!E504,DRAFT!I504)&gt;0,DRAFT!J504,""))))</f>
        <v/>
      </c>
      <c r="C502" s="2" t="str">
        <f>IF(COUNT($A502)=0,"",IF(B502="3E","3E",IF(B502="","I",LOOKUP(B502/D$2,{0,0.4,0.45,0.5,0.55,0.6,0.65,0.7,0.75,0.8,1},{"F","D","C","C+","B-","B","B+","A-","A","A+"}))))</f>
        <v/>
      </c>
      <c r="D502" s="1" t="str">
        <f>IF(COUNT($A502)=0,"",IF(B502="","--",IF(B502="3E","3E",LOOKUP(B502/D$2,{0,0.4,0.45,0.5,0.55,0.6,0.65,0.7,0.75,0.8,1},{0,2,2.25,2.5,2.75,3,3.25,3.5,3.75,4}))))</f>
        <v/>
      </c>
      <c r="E502" s="2" t="str">
        <f>IF(COUNT($A502)=0,"",IF($A502&lt;&gt;DRAFT!$B504,"ERR",IF(DRAFT!R504="3E","3E",IF(COUNT(DRAFT!N504,DRAFT!R504)&gt;0,DRAFT!S504,""))))</f>
        <v/>
      </c>
      <c r="F502" s="2" t="str">
        <f>IF(COUNT($A502)=0,"",IF(E502="3E","3E",IF(E502="","I",LOOKUP(E502/G$2,{0,0.4,0.45,0.5,0.55,0.6,0.65,0.7,0.75,0.8,1},{"F","D","C","C+","B-","B","B+","A-","A","A+"}))))</f>
        <v/>
      </c>
      <c r="G502" s="1" t="str">
        <f>IF(COUNT($A502)=0,"",IF(E502="","--",IF(E502="3E","3E",LOOKUP(E502/G$2,{0,0.4,0.45,0.5,0.55,0.6,0.65,0.7,0.75,0.8,1},{0,2,2.25,2.5,2.75,3,3.25,3.5,3.75,4}))))</f>
        <v/>
      </c>
      <c r="H502" s="2" t="str">
        <f>IF(COUNT($A502)=0,"",IF($A502&lt;&gt;DRAFT!$B504,"ERR",IF(DRAFT!AA504="3E","3E",IF(COUNT(DRAFT!W504,DRAFT!AA504)&gt;0,DRAFT!AB504,""))))</f>
        <v/>
      </c>
      <c r="I502" s="2" t="str">
        <f>IF(COUNT($A502)=0,"",IF(H502="3E","3E",IF(H502="","I",LOOKUP(H502/J$2,{0,0.4,0.45,0.5,0.55,0.6,0.65,0.7,0.75,0.8,1},{"F","D","C","C+","B-","B","B+","A-","A","A+"}))))</f>
        <v/>
      </c>
      <c r="J502" s="1" t="str">
        <f>IF(COUNT($A502)=0,"",IF(H502="","--",IF(H502="3E","3E",LOOKUP(H502/J$2,{0,0.4,0.45,0.5,0.55,0.6,0.65,0.7,0.75,0.8,1},{0,2,2.25,2.5,2.75,3,3.25,3.5,3.75,4}))))</f>
        <v/>
      </c>
      <c r="K502" s="2" t="str">
        <f>IF(COUNT($A502)=0,"",IF($A502&lt;&gt;DRAFT!$B504,"ERR",IF(DRAFT!AJ504="3E","3E",IF(COUNT(DRAFT!AF504,DRAFT!AJ504)&gt;0,DRAFT!AK504,""))))</f>
        <v/>
      </c>
      <c r="L502" s="2" t="str">
        <f>IF(COUNT($A502)=0,"",IF(K502="3E","3E",IF(K502="","I",LOOKUP(K502/M$2,{0,0.4,0.45,0.5,0.55,0.6,0.65,0.7,0.75,0.8,1},{"F","D","C","C+","B-","B","B+","A-","A","A+"}))))</f>
        <v/>
      </c>
      <c r="M502" s="1" t="str">
        <f>IF(COUNT($A502)=0,"",IF(K502="","--",IF(K502="3E","3E",LOOKUP(K502/M$2,{0,0.4,0.45,0.5,0.55,0.6,0.65,0.7,0.75,0.8,1},{0,2,2.25,2.5,2.75,3,3.25,3.5,3.75,4}))))</f>
        <v/>
      </c>
      <c r="N502" s="2" t="str">
        <f>IF(COUNT($A502)=0,"",IF($A502&lt;&gt;DRAFT!$B504,"ERR",IF(DRAFT!AS504="3E","3E",IF(COUNT(DRAFT!AO504,DRAFT!AS504)&gt;0,DRAFT!AT504,""))))</f>
        <v/>
      </c>
      <c r="O502" s="2" t="str">
        <f>IF(COUNT($A502)=0,"",IF(N502="3E","3E",IF(N502="","I",LOOKUP(N502/P$2,{0,0.4,0.45,0.5,0.55,0.6,0.65,0.7,0.75,0.8,1},{"F","D","C","C+","B-","B","B+","A-","A","A+"}))))</f>
        <v/>
      </c>
      <c r="P502" s="1" t="str">
        <f>IF(COUNT($A502)=0,"",IF(N502="","--",IF(N502="3E","3E",LOOKUP(N502/P$2,{0,0.4,0.45,0.5,0.55,0.6,0.65,0.7,0.75,0.8,1},{0,2,2.25,2.5,2.75,3,3.25,3.5,3.75,4}))))</f>
        <v/>
      </c>
      <c r="Q502" s="2" t="str">
        <f>IF(COUNT($A502)=0,"",IF($A502&lt;&gt;DRAFT!$B504,"ERR",IF(DRAFT!BB504="3E","3E",IF(COUNT(DRAFT!AX504,DRAFT!BB504)&gt;0,DRAFT!BC504,""))))</f>
        <v/>
      </c>
      <c r="R502" s="2" t="str">
        <f>IF(COUNT($A502)=0,"",IF(Q502="3E","3E",IF(Q502="","I",LOOKUP(Q502/S$2,{0,0.4,0.45,0.5,0.55,0.6,0.65,0.7,0.75,0.8,1},{"F","D","C","C+","B-","B","B+","A-","A","A+"}))))</f>
        <v/>
      </c>
      <c r="S502" s="1" t="str">
        <f>IF(COUNT($A502)=0,"",IF(Q502="","--",IF(Q502="3E","3E",LOOKUP(Q502/S$2,{0,0.4,0.45,0.5,0.55,0.6,0.65,0.7,0.75,0.8,1},{0,2,2.25,2.5,2.75,3,3.25,3.5,3.75,4}))))</f>
        <v/>
      </c>
      <c r="T502" s="2" t="str">
        <f>IF(COUNT($A502)=0,"",IF($A502&lt;&gt;DRAFT!$B504,"ERR",IF(DRAFT!BK504="3E","3E",IF(COUNT(DRAFT!BG504,DRAFT!BK504)&gt;0,DRAFT!BL504,""))))</f>
        <v/>
      </c>
      <c r="U502" s="2" t="str">
        <f>IF(COUNT($A502)=0,"",IF(T502="3E","3E",IF(T502="","I",LOOKUP(T502/V$2,{0,0.4,0.45,0.5,0.55,0.6,0.65,0.7,0.75,0.8,1},{"F","D","C","C+","B-","B","B+","A-","A","A+"}))))</f>
        <v/>
      </c>
      <c r="V502" s="1" t="str">
        <f>IF(COUNT($A502)=0,"",IF(T502="","--",IF(T502="3E","3E",LOOKUP(T502/V$2,{0,0.4,0.45,0.5,0.55,0.6,0.65,0.7,0.75,0.8,1},{0,2,2.25,2.5,2.75,3,3.25,3.5,3.75,4}))))</f>
        <v/>
      </c>
      <c r="W502" s="2" t="str">
        <f>IF(COUNT($A502)=0,"",IF($A502&lt;&gt;DRAFT!$B504,"ERR",IF(DRAFT!BT504="3E","3E",IF(COUNT(DRAFT!BP504,DRAFT!BT504)&gt;0,DRAFT!BU504,""))))</f>
        <v/>
      </c>
      <c r="X502" s="2" t="str">
        <f>IF(COUNT($A502)=0,"",IF(W502="3E","3E",IF(W502="","I",LOOKUP(W502/Y$2,{0,0.4,0.45,0.5,0.55,0.6,0.65,0.7,0.75,0.8,1},{"F","D","C","C+","B-","B","B+","A-","A","A+"}))))</f>
        <v/>
      </c>
      <c r="Y502" s="1" t="str">
        <f>IF(COUNT($A502)=0,"",IF(W502="","--",IF(W502="3E","3E",LOOKUP(W502/Y$2,{0,0.4,0.45,0.5,0.55,0.6,0.65,0.7,0.75,0.8,1},{0,2,2.25,2.5,2.75,3,3.25,3.5,3.75,4}))))</f>
        <v/>
      </c>
      <c r="Z502" s="2" t="str">
        <f>IF(COUNT($A502)=0,"",IF($A502&lt;&gt;DRAFT!$B504,"ERR",IF(DRAFT!CC504="3E","3E",IF(COUNT(DRAFT!BY504,DRAFT!CC504)&gt;0,DRAFT!CD504,""))))</f>
        <v/>
      </c>
      <c r="AA502" s="2" t="str">
        <f>IF(COUNT($A502)=0,"",IF(Z502="3E","3E",IF(Z502="","I",LOOKUP(Z502/AB$2,{0,0.4,0.45,0.5,0.55,0.6,0.65,0.7,0.75,0.8,1},{"F","D","C","C+","B-","B","B+","A-","A","A+"}))))</f>
        <v/>
      </c>
      <c r="AB502" s="1" t="str">
        <f>IF(COUNT($A502)=0,"",IF(Z502="","--",IF(Z502="3E","3E",LOOKUP(Z502/AB$2,{0,0.4,0.45,0.5,0.55,0.6,0.65,0.7,0.75,0.8,1},{0,2,2.25,2.5,2.75,3,3.25,3.5,3.75,4}))))</f>
        <v/>
      </c>
      <c r="AC502" s="2" t="str">
        <f>IF(COUNT($A502)=0,"",IF($A502&lt;&gt;DRAFT!$B504,"ERR",IF(DRAFT!CF504&gt;0,DRAFT!CF504,"")))</f>
        <v/>
      </c>
      <c r="AD502" s="2" t="str">
        <f>IF(COUNT($A502)=0,"",IF(AC502="3E","3E",IF(AC502="","I",LOOKUP(AC502/AE$2,{0,0.4,0.45,0.5,0.55,0.6,0.65,0.7,0.75,0.8,1},{"F","D","C","C+","B-","B","B+","A-","A","A+"}))))</f>
        <v/>
      </c>
      <c r="AE502" s="1" t="str">
        <f>IF(COUNT($A502)=0,"",IF(AC502="","--",IF(AC502="3E","3E",LOOKUP(AC502/AE$2,{0,0.4,0.45,0.5,0.55,0.6,0.65,0.7,0.75,0.8,1},{0,2,2.25,2.5,2.75,3,3.25,3.5,3.75,4}))))</f>
        <v/>
      </c>
      <c r="AF502" s="2" t="str">
        <f>IF(COUNT($A502)=0,"",IF($A502&lt;&gt;DRAFT!$B504,"ERR",IF(DRAFT!CI504&gt;0,DRAFT!CK504,"")))</f>
        <v/>
      </c>
      <c r="AG502" s="2" t="str">
        <f>IF(COUNT($A502)=0,"",IF(AF502="3E","3E",IF(AF502="","I",LOOKUP(AF502/AH$2,{0,0.4,0.45,0.5,0.55,0.6,0.65,0.7,0.75,0.8,1},{"F","D","C","C+","B-","B","B+","A-","A","A+"}))))</f>
        <v/>
      </c>
      <c r="AH502" s="1" t="str">
        <f>IF(COUNT($A502)=0,"",IF(AF502="","--",IF(AF502="3E","3E",LOOKUP(AF502/AH$2,{0,0.4,0.45,0.5,0.55,0.6,0.65,0.7,0.75,0.8,1},{0,2,2.25,2.5,2.75,3,3.25,3.5,3.75,4}))))</f>
        <v/>
      </c>
      <c r="AI502" s="2" t="str">
        <f>IF($A502&lt;&gt;DRAFT!$B504,"ERR",IF(OR(COUNT($A502)=0,COUNT(DRAFT!CL504:CN504,DRAFT!CP504:CR504)=0),"",CEILING(SUM(DRAFT!CO504,DRAFT!CS504,DRAFT!CT504),1)))</f>
        <v/>
      </c>
      <c r="AJ502" s="2" t="str">
        <f>IF(COUNT($A502)=0,"",IF(AI502="3E","3E",IF(AI502="","I",LOOKUP(AI502/AK$2,{0,0.4,0.45,0.5,0.55,0.6,0.65,0.7,0.75,0.8,1},{"F","D","C","C+","B-","B","B+","A-","A","A+"}))))</f>
        <v/>
      </c>
      <c r="AK502" s="1" t="str">
        <f>IF(COUNT($A502)=0,"",IF(AI502="","--",IF(AI502="3E","3E",LOOKUP(AI502/AK$2,{0,0.4,0.45,0.5,0.55,0.6,0.65,0.7,0.75,0.8,1},{0,2,2.25,2.5,2.75,3,3.25,3.5,3.75,4}))))</f>
        <v/>
      </c>
      <c r="AL502" s="4" t="str">
        <f>IF(OR(COUNT($A502)=0,COUNT(B502:AK502)=0),"",IF(COUNTIF(B502:AK502,"3E")&gt;0,"3E",IF(DRAFT!$A504="R",TRUNC(SUMPRODUCT(RGP,RCP)/TCP,3),TRUNC((SUMPRODUCT(--(IMDGP&gt;0)*IMDGP,IMCP)+CEILING(DRAFT!$DB504*42,0.25))/TCP,3))))</f>
        <v/>
      </c>
      <c r="AM502" s="2" t="str">
        <f>IF(OR(COUNT($A502)=0,COUNT(B502:AK502)=0),"",IF(COUNTIF(B502:AK502,"3E")&gt;0,"3E",IF(DRAFT!$A504="R",SUMPRODUCT(--(RGP&gt;=2),RCP),SUMPRODUCT(--(IMDGP&gt;0),--(IMGP=0),IMCP)+DRAFT!$DC504)))</f>
        <v/>
      </c>
      <c r="AN502" s="67" t="str">
        <f>IF(AL502="3E","3E",IF(COUNT($A502)=0,"",IF(COUNT(AI502)=0,"--",ROUND(((CEILING(DRAFT!$CV504*38,0.25)+CEILING(DRAFT!$CX504*38,0.25)+CEILING(DRAFT!$CZ504*42,0.25)+CEILING($AL502*42,0.25))/160),2))))</f>
        <v/>
      </c>
      <c r="AO502" s="2" t="str">
        <f>IF(AN502="3E","3E",IF(COUNT($A502)=0,"",IF(COUNT(AN502)=0,"I",LOOKUP(AN502,{0,2,2.25,2.5,2.75,3,3.25,3.5,3.75,4},{"F","D","C","C+","B-","B","B+","A-","A","A+"}))))</f>
        <v/>
      </c>
      <c r="AP502" s="2" t="str">
        <f>IF(AN502="3E","3E",IF(OR(COUNT(A502)=0,COUNT(AN502)=0),"",DRAFT!CW504+DRAFT!CY504+DRAFT!DA504+N(TABULATION!AM502)))</f>
        <v/>
      </c>
      <c r="AQ502" s="2" t="str">
        <f>IF(OR(COUNT($A502)=0,COUNT(B502:AK502)=0),"",IF(COUNTIF(B502:AM502,"3E")&gt;0,"3E",IF(AND(DRAFT!$A504="IM",OR($AL502&gt;DRAFT!$DB504,$AM502&gt;DRAFT!$DC504)),"IMPROVED",IF(AND(DRAFT!$A504="IM",$AL502&lt;=DRAFT!$DB504,$AM502&lt;=DRAFT!$DC504),"NOT IMPROVED",IF(AND(DRAFT!CU504="S",AH502&gt;=2,AK502&gt;=2,AN502&gt;=2.5,AP502&gt;=144),"PASS","FAIL")))))</f>
        <v/>
      </c>
      <c r="AR502" s="2" t="str">
        <f t="shared" si="14"/>
        <v/>
      </c>
      <c r="AS502" s="2" t="str">
        <f t="shared" si="15"/>
        <v/>
      </c>
    </row>
    <row r="503" spans="1:45" ht="18.95" customHeight="1" x14ac:dyDescent="0.25">
      <c r="A503" s="3" t="str">
        <f>IF(DRAFT!$B505="","",DRAFT!$B505)</f>
        <v/>
      </c>
      <c r="B503" s="2" t="str">
        <f>IF(COUNT($A503)=0,"",IF($A503&lt;&gt;DRAFT!$B505,"ERR",IF(DRAFT!I505="3E","3E",IF(COUNT(DRAFT!E505,DRAFT!I505)&gt;0,DRAFT!J505,""))))</f>
        <v/>
      </c>
      <c r="C503" s="2" t="str">
        <f>IF(COUNT($A503)=0,"",IF(B503="3E","3E",IF(B503="","I",LOOKUP(B503/D$2,{0,0.4,0.45,0.5,0.55,0.6,0.65,0.7,0.75,0.8,1},{"F","D","C","C+","B-","B","B+","A-","A","A+"}))))</f>
        <v/>
      </c>
      <c r="D503" s="1" t="str">
        <f>IF(COUNT($A503)=0,"",IF(B503="","--",IF(B503="3E","3E",LOOKUP(B503/D$2,{0,0.4,0.45,0.5,0.55,0.6,0.65,0.7,0.75,0.8,1},{0,2,2.25,2.5,2.75,3,3.25,3.5,3.75,4}))))</f>
        <v/>
      </c>
      <c r="E503" s="2" t="str">
        <f>IF(COUNT($A503)=0,"",IF($A503&lt;&gt;DRAFT!$B505,"ERR",IF(DRAFT!R505="3E","3E",IF(COUNT(DRAFT!N505,DRAFT!R505)&gt;0,DRAFT!S505,""))))</f>
        <v/>
      </c>
      <c r="F503" s="2" t="str">
        <f>IF(COUNT($A503)=0,"",IF(E503="3E","3E",IF(E503="","I",LOOKUP(E503/G$2,{0,0.4,0.45,0.5,0.55,0.6,0.65,0.7,0.75,0.8,1},{"F","D","C","C+","B-","B","B+","A-","A","A+"}))))</f>
        <v/>
      </c>
      <c r="G503" s="1" t="str">
        <f>IF(COUNT($A503)=0,"",IF(E503="","--",IF(E503="3E","3E",LOOKUP(E503/G$2,{0,0.4,0.45,0.5,0.55,0.6,0.65,0.7,0.75,0.8,1},{0,2,2.25,2.5,2.75,3,3.25,3.5,3.75,4}))))</f>
        <v/>
      </c>
      <c r="H503" s="2" t="str">
        <f>IF(COUNT($A503)=0,"",IF($A503&lt;&gt;DRAFT!$B505,"ERR",IF(DRAFT!AA505="3E","3E",IF(COUNT(DRAFT!W505,DRAFT!AA505)&gt;0,DRAFT!AB505,""))))</f>
        <v/>
      </c>
      <c r="I503" s="2" t="str">
        <f>IF(COUNT($A503)=0,"",IF(H503="3E","3E",IF(H503="","I",LOOKUP(H503/J$2,{0,0.4,0.45,0.5,0.55,0.6,0.65,0.7,0.75,0.8,1},{"F","D","C","C+","B-","B","B+","A-","A","A+"}))))</f>
        <v/>
      </c>
      <c r="J503" s="1" t="str">
        <f>IF(COUNT($A503)=0,"",IF(H503="","--",IF(H503="3E","3E",LOOKUP(H503/J$2,{0,0.4,0.45,0.5,0.55,0.6,0.65,0.7,0.75,0.8,1},{0,2,2.25,2.5,2.75,3,3.25,3.5,3.75,4}))))</f>
        <v/>
      </c>
      <c r="K503" s="2" t="str">
        <f>IF(COUNT($A503)=0,"",IF($A503&lt;&gt;DRAFT!$B505,"ERR",IF(DRAFT!AJ505="3E","3E",IF(COUNT(DRAFT!AF505,DRAFT!AJ505)&gt;0,DRAFT!AK505,""))))</f>
        <v/>
      </c>
      <c r="L503" s="2" t="str">
        <f>IF(COUNT($A503)=0,"",IF(K503="3E","3E",IF(K503="","I",LOOKUP(K503/M$2,{0,0.4,0.45,0.5,0.55,0.6,0.65,0.7,0.75,0.8,1},{"F","D","C","C+","B-","B","B+","A-","A","A+"}))))</f>
        <v/>
      </c>
      <c r="M503" s="1" t="str">
        <f>IF(COUNT($A503)=0,"",IF(K503="","--",IF(K503="3E","3E",LOOKUP(K503/M$2,{0,0.4,0.45,0.5,0.55,0.6,0.65,0.7,0.75,0.8,1},{0,2,2.25,2.5,2.75,3,3.25,3.5,3.75,4}))))</f>
        <v/>
      </c>
      <c r="N503" s="2" t="str">
        <f>IF(COUNT($A503)=0,"",IF($A503&lt;&gt;DRAFT!$B505,"ERR",IF(DRAFT!AS505="3E","3E",IF(COUNT(DRAFT!AO505,DRAFT!AS505)&gt;0,DRAFT!AT505,""))))</f>
        <v/>
      </c>
      <c r="O503" s="2" t="str">
        <f>IF(COUNT($A503)=0,"",IF(N503="3E","3E",IF(N503="","I",LOOKUP(N503/P$2,{0,0.4,0.45,0.5,0.55,0.6,0.65,0.7,0.75,0.8,1},{"F","D","C","C+","B-","B","B+","A-","A","A+"}))))</f>
        <v/>
      </c>
      <c r="P503" s="1" t="str">
        <f>IF(COUNT($A503)=0,"",IF(N503="","--",IF(N503="3E","3E",LOOKUP(N503/P$2,{0,0.4,0.45,0.5,0.55,0.6,0.65,0.7,0.75,0.8,1},{0,2,2.25,2.5,2.75,3,3.25,3.5,3.75,4}))))</f>
        <v/>
      </c>
      <c r="Q503" s="2" t="str">
        <f>IF(COUNT($A503)=0,"",IF($A503&lt;&gt;DRAFT!$B505,"ERR",IF(DRAFT!BB505="3E","3E",IF(COUNT(DRAFT!AX505,DRAFT!BB505)&gt;0,DRAFT!BC505,""))))</f>
        <v/>
      </c>
      <c r="R503" s="2" t="str">
        <f>IF(COUNT($A503)=0,"",IF(Q503="3E","3E",IF(Q503="","I",LOOKUP(Q503/S$2,{0,0.4,0.45,0.5,0.55,0.6,0.65,0.7,0.75,0.8,1},{"F","D","C","C+","B-","B","B+","A-","A","A+"}))))</f>
        <v/>
      </c>
      <c r="S503" s="1" t="str">
        <f>IF(COUNT($A503)=0,"",IF(Q503="","--",IF(Q503="3E","3E",LOOKUP(Q503/S$2,{0,0.4,0.45,0.5,0.55,0.6,0.65,0.7,0.75,0.8,1},{0,2,2.25,2.5,2.75,3,3.25,3.5,3.75,4}))))</f>
        <v/>
      </c>
      <c r="T503" s="2" t="str">
        <f>IF(COUNT($A503)=0,"",IF($A503&lt;&gt;DRAFT!$B505,"ERR",IF(DRAFT!BK505="3E","3E",IF(COUNT(DRAFT!BG505,DRAFT!BK505)&gt;0,DRAFT!BL505,""))))</f>
        <v/>
      </c>
      <c r="U503" s="2" t="str">
        <f>IF(COUNT($A503)=0,"",IF(T503="3E","3E",IF(T503="","I",LOOKUP(T503/V$2,{0,0.4,0.45,0.5,0.55,0.6,0.65,0.7,0.75,0.8,1},{"F","D","C","C+","B-","B","B+","A-","A","A+"}))))</f>
        <v/>
      </c>
      <c r="V503" s="1" t="str">
        <f>IF(COUNT($A503)=0,"",IF(T503="","--",IF(T503="3E","3E",LOOKUP(T503/V$2,{0,0.4,0.45,0.5,0.55,0.6,0.65,0.7,0.75,0.8,1},{0,2,2.25,2.5,2.75,3,3.25,3.5,3.75,4}))))</f>
        <v/>
      </c>
      <c r="W503" s="2" t="str">
        <f>IF(COUNT($A503)=0,"",IF($A503&lt;&gt;DRAFT!$B505,"ERR",IF(DRAFT!BT505="3E","3E",IF(COUNT(DRAFT!BP505,DRAFT!BT505)&gt;0,DRAFT!BU505,""))))</f>
        <v/>
      </c>
      <c r="X503" s="2" t="str">
        <f>IF(COUNT($A503)=0,"",IF(W503="3E","3E",IF(W503="","I",LOOKUP(W503/Y$2,{0,0.4,0.45,0.5,0.55,0.6,0.65,0.7,0.75,0.8,1},{"F","D","C","C+","B-","B","B+","A-","A","A+"}))))</f>
        <v/>
      </c>
      <c r="Y503" s="1" t="str">
        <f>IF(COUNT($A503)=0,"",IF(W503="","--",IF(W503="3E","3E",LOOKUP(W503/Y$2,{0,0.4,0.45,0.5,0.55,0.6,0.65,0.7,0.75,0.8,1},{0,2,2.25,2.5,2.75,3,3.25,3.5,3.75,4}))))</f>
        <v/>
      </c>
      <c r="Z503" s="2" t="str">
        <f>IF(COUNT($A503)=0,"",IF($A503&lt;&gt;DRAFT!$B505,"ERR",IF(DRAFT!CC505="3E","3E",IF(COUNT(DRAFT!BY505,DRAFT!CC505)&gt;0,DRAFT!CD505,""))))</f>
        <v/>
      </c>
      <c r="AA503" s="2" t="str">
        <f>IF(COUNT($A503)=0,"",IF(Z503="3E","3E",IF(Z503="","I",LOOKUP(Z503/AB$2,{0,0.4,0.45,0.5,0.55,0.6,0.65,0.7,0.75,0.8,1},{"F","D","C","C+","B-","B","B+","A-","A","A+"}))))</f>
        <v/>
      </c>
      <c r="AB503" s="1" t="str">
        <f>IF(COUNT($A503)=0,"",IF(Z503="","--",IF(Z503="3E","3E",LOOKUP(Z503/AB$2,{0,0.4,0.45,0.5,0.55,0.6,0.65,0.7,0.75,0.8,1},{0,2,2.25,2.5,2.75,3,3.25,3.5,3.75,4}))))</f>
        <v/>
      </c>
      <c r="AC503" s="2" t="str">
        <f>IF(COUNT($A503)=0,"",IF($A503&lt;&gt;DRAFT!$B505,"ERR",IF(DRAFT!CF505&gt;0,DRAFT!CF505,"")))</f>
        <v/>
      </c>
      <c r="AD503" s="2" t="str">
        <f>IF(COUNT($A503)=0,"",IF(AC503="3E","3E",IF(AC503="","I",LOOKUP(AC503/AE$2,{0,0.4,0.45,0.5,0.55,0.6,0.65,0.7,0.75,0.8,1},{"F","D","C","C+","B-","B","B+","A-","A","A+"}))))</f>
        <v/>
      </c>
      <c r="AE503" s="1" t="str">
        <f>IF(COUNT($A503)=0,"",IF(AC503="","--",IF(AC503="3E","3E",LOOKUP(AC503/AE$2,{0,0.4,0.45,0.5,0.55,0.6,0.65,0.7,0.75,0.8,1},{0,2,2.25,2.5,2.75,3,3.25,3.5,3.75,4}))))</f>
        <v/>
      </c>
      <c r="AF503" s="2" t="str">
        <f>IF(COUNT($A503)=0,"",IF($A503&lt;&gt;DRAFT!$B505,"ERR",IF(DRAFT!CI505&gt;0,DRAFT!CK505,"")))</f>
        <v/>
      </c>
      <c r="AG503" s="2" t="str">
        <f>IF(COUNT($A503)=0,"",IF(AF503="3E","3E",IF(AF503="","I",LOOKUP(AF503/AH$2,{0,0.4,0.45,0.5,0.55,0.6,0.65,0.7,0.75,0.8,1},{"F","D","C","C+","B-","B","B+","A-","A","A+"}))))</f>
        <v/>
      </c>
      <c r="AH503" s="1" t="str">
        <f>IF(COUNT($A503)=0,"",IF(AF503="","--",IF(AF503="3E","3E",LOOKUP(AF503/AH$2,{0,0.4,0.45,0.5,0.55,0.6,0.65,0.7,0.75,0.8,1},{0,2,2.25,2.5,2.75,3,3.25,3.5,3.75,4}))))</f>
        <v/>
      </c>
      <c r="AI503" s="2" t="str">
        <f>IF($A503&lt;&gt;DRAFT!$B505,"ERR",IF(OR(COUNT($A503)=0,COUNT(DRAFT!CL505:CN505,DRAFT!CP505:CR505)=0),"",CEILING(SUM(DRAFT!CO505,DRAFT!CS505,DRAFT!CT505),1)))</f>
        <v/>
      </c>
      <c r="AJ503" s="2" t="str">
        <f>IF(COUNT($A503)=0,"",IF(AI503="3E","3E",IF(AI503="","I",LOOKUP(AI503/AK$2,{0,0.4,0.45,0.5,0.55,0.6,0.65,0.7,0.75,0.8,1},{"F","D","C","C+","B-","B","B+","A-","A","A+"}))))</f>
        <v/>
      </c>
      <c r="AK503" s="1" t="str">
        <f>IF(COUNT($A503)=0,"",IF(AI503="","--",IF(AI503="3E","3E",LOOKUP(AI503/AK$2,{0,0.4,0.45,0.5,0.55,0.6,0.65,0.7,0.75,0.8,1},{0,2,2.25,2.5,2.75,3,3.25,3.5,3.75,4}))))</f>
        <v/>
      </c>
      <c r="AL503" s="4" t="str">
        <f>IF(OR(COUNT($A503)=0,COUNT(B503:AK503)=0),"",IF(COUNTIF(B503:AK503,"3E")&gt;0,"3E",IF(DRAFT!$A505="R",TRUNC(SUMPRODUCT(RGP,RCP)/TCP,3),TRUNC((SUMPRODUCT(--(IMDGP&gt;0)*IMDGP,IMCP)+CEILING(DRAFT!$DB505*42,0.25))/TCP,3))))</f>
        <v/>
      </c>
      <c r="AM503" s="2" t="str">
        <f>IF(OR(COUNT($A503)=0,COUNT(B503:AK503)=0),"",IF(COUNTIF(B503:AK503,"3E")&gt;0,"3E",IF(DRAFT!$A505="R",SUMPRODUCT(--(RGP&gt;=2),RCP),SUMPRODUCT(--(IMDGP&gt;0),--(IMGP=0),IMCP)+DRAFT!$DC505)))</f>
        <v/>
      </c>
      <c r="AN503" s="67" t="str">
        <f>IF(AL503="3E","3E",IF(COUNT($A503)=0,"",IF(COUNT(AI503)=0,"--",ROUND(((CEILING(DRAFT!$CV505*38,0.25)+CEILING(DRAFT!$CX505*38,0.25)+CEILING(DRAFT!$CZ505*42,0.25)+CEILING($AL503*42,0.25))/160),2))))</f>
        <v/>
      </c>
      <c r="AO503" s="2" t="str">
        <f>IF(AN503="3E","3E",IF(COUNT($A503)=0,"",IF(COUNT(AN503)=0,"I",LOOKUP(AN503,{0,2,2.25,2.5,2.75,3,3.25,3.5,3.75,4},{"F","D","C","C+","B-","B","B+","A-","A","A+"}))))</f>
        <v/>
      </c>
      <c r="AP503" s="2" t="str">
        <f>IF(AN503="3E","3E",IF(OR(COUNT(A503)=0,COUNT(AN503)=0),"",DRAFT!CW505+DRAFT!CY505+DRAFT!DA505+N(TABULATION!AM503)))</f>
        <v/>
      </c>
      <c r="AQ503" s="2" t="str">
        <f>IF(OR(COUNT($A503)=0,COUNT(B503:AK503)=0),"",IF(COUNTIF(B503:AM503,"3E")&gt;0,"3E",IF(AND(DRAFT!$A505="IM",OR($AL503&gt;DRAFT!$DB505,$AM503&gt;DRAFT!$DC505)),"IMPROVED",IF(AND(DRAFT!$A505="IM",$AL503&lt;=DRAFT!$DB505,$AM503&lt;=DRAFT!$DC505),"NOT IMPROVED",IF(AND(DRAFT!CU505="S",AH503&gt;=2,AK503&gt;=2,AN503&gt;=2.5,AP503&gt;=144),"PASS","FAIL")))))</f>
        <v/>
      </c>
      <c r="AR503" s="2" t="str">
        <f t="shared" si="14"/>
        <v/>
      </c>
      <c r="AS503" s="2" t="str">
        <f t="shared" si="15"/>
        <v/>
      </c>
    </row>
    <row r="504" spans="1:45" ht="18.95" customHeight="1" x14ac:dyDescent="0.25">
      <c r="A504" s="3" t="str">
        <f>IF(DRAFT!$B506="","",DRAFT!$B506)</f>
        <v/>
      </c>
      <c r="B504" s="2" t="str">
        <f>IF(COUNT($A504)=0,"",IF($A504&lt;&gt;DRAFT!$B506,"ERR",IF(DRAFT!I506="3E","3E",IF(COUNT(DRAFT!E506,DRAFT!I506)&gt;0,DRAFT!J506,""))))</f>
        <v/>
      </c>
      <c r="C504" s="2" t="str">
        <f>IF(COUNT($A504)=0,"",IF(B504="3E","3E",IF(B504="","I",LOOKUP(B504/D$2,{0,0.4,0.45,0.5,0.55,0.6,0.65,0.7,0.75,0.8,1},{"F","D","C","C+","B-","B","B+","A-","A","A+"}))))</f>
        <v/>
      </c>
      <c r="D504" s="1" t="str">
        <f>IF(COUNT($A504)=0,"",IF(B504="","--",IF(B504="3E","3E",LOOKUP(B504/D$2,{0,0.4,0.45,0.5,0.55,0.6,0.65,0.7,0.75,0.8,1},{0,2,2.25,2.5,2.75,3,3.25,3.5,3.75,4}))))</f>
        <v/>
      </c>
      <c r="E504" s="2" t="str">
        <f>IF(COUNT($A504)=0,"",IF($A504&lt;&gt;DRAFT!$B506,"ERR",IF(DRAFT!R506="3E","3E",IF(COUNT(DRAFT!N506,DRAFT!R506)&gt;0,DRAFT!S506,""))))</f>
        <v/>
      </c>
      <c r="F504" s="2" t="str">
        <f>IF(COUNT($A504)=0,"",IF(E504="3E","3E",IF(E504="","I",LOOKUP(E504/G$2,{0,0.4,0.45,0.5,0.55,0.6,0.65,0.7,0.75,0.8,1},{"F","D","C","C+","B-","B","B+","A-","A","A+"}))))</f>
        <v/>
      </c>
      <c r="G504" s="1" t="str">
        <f>IF(COUNT($A504)=0,"",IF(E504="","--",IF(E504="3E","3E",LOOKUP(E504/G$2,{0,0.4,0.45,0.5,0.55,0.6,0.65,0.7,0.75,0.8,1},{0,2,2.25,2.5,2.75,3,3.25,3.5,3.75,4}))))</f>
        <v/>
      </c>
      <c r="H504" s="2" t="str">
        <f>IF(COUNT($A504)=0,"",IF($A504&lt;&gt;DRAFT!$B506,"ERR",IF(DRAFT!AA506="3E","3E",IF(COUNT(DRAFT!W506,DRAFT!AA506)&gt;0,DRAFT!AB506,""))))</f>
        <v/>
      </c>
      <c r="I504" s="2" t="str">
        <f>IF(COUNT($A504)=0,"",IF(H504="3E","3E",IF(H504="","I",LOOKUP(H504/J$2,{0,0.4,0.45,0.5,0.55,0.6,0.65,0.7,0.75,0.8,1},{"F","D","C","C+","B-","B","B+","A-","A","A+"}))))</f>
        <v/>
      </c>
      <c r="J504" s="1" t="str">
        <f>IF(COUNT($A504)=0,"",IF(H504="","--",IF(H504="3E","3E",LOOKUP(H504/J$2,{0,0.4,0.45,0.5,0.55,0.6,0.65,0.7,0.75,0.8,1},{0,2,2.25,2.5,2.75,3,3.25,3.5,3.75,4}))))</f>
        <v/>
      </c>
      <c r="K504" s="2" t="str">
        <f>IF(COUNT($A504)=0,"",IF($A504&lt;&gt;DRAFT!$B506,"ERR",IF(DRAFT!AJ506="3E","3E",IF(COUNT(DRAFT!AF506,DRAFT!AJ506)&gt;0,DRAFT!AK506,""))))</f>
        <v/>
      </c>
      <c r="L504" s="2" t="str">
        <f>IF(COUNT($A504)=0,"",IF(K504="3E","3E",IF(K504="","I",LOOKUP(K504/M$2,{0,0.4,0.45,0.5,0.55,0.6,0.65,0.7,0.75,0.8,1},{"F","D","C","C+","B-","B","B+","A-","A","A+"}))))</f>
        <v/>
      </c>
      <c r="M504" s="1" t="str">
        <f>IF(COUNT($A504)=0,"",IF(K504="","--",IF(K504="3E","3E",LOOKUP(K504/M$2,{0,0.4,0.45,0.5,0.55,0.6,0.65,0.7,0.75,0.8,1},{0,2,2.25,2.5,2.75,3,3.25,3.5,3.75,4}))))</f>
        <v/>
      </c>
      <c r="N504" s="2" t="str">
        <f>IF(COUNT($A504)=0,"",IF($A504&lt;&gt;DRAFT!$B506,"ERR",IF(DRAFT!AS506="3E","3E",IF(COUNT(DRAFT!AO506,DRAFT!AS506)&gt;0,DRAFT!AT506,""))))</f>
        <v/>
      </c>
      <c r="O504" s="2" t="str">
        <f>IF(COUNT($A504)=0,"",IF(N504="3E","3E",IF(N504="","I",LOOKUP(N504/P$2,{0,0.4,0.45,0.5,0.55,0.6,0.65,0.7,0.75,0.8,1},{"F","D","C","C+","B-","B","B+","A-","A","A+"}))))</f>
        <v/>
      </c>
      <c r="P504" s="1" t="str">
        <f>IF(COUNT($A504)=0,"",IF(N504="","--",IF(N504="3E","3E",LOOKUP(N504/P$2,{0,0.4,0.45,0.5,0.55,0.6,0.65,0.7,0.75,0.8,1},{0,2,2.25,2.5,2.75,3,3.25,3.5,3.75,4}))))</f>
        <v/>
      </c>
      <c r="Q504" s="2" t="str">
        <f>IF(COUNT($A504)=0,"",IF($A504&lt;&gt;DRAFT!$B506,"ERR",IF(DRAFT!BB506="3E","3E",IF(COUNT(DRAFT!AX506,DRAFT!BB506)&gt;0,DRAFT!BC506,""))))</f>
        <v/>
      </c>
      <c r="R504" s="2" t="str">
        <f>IF(COUNT($A504)=0,"",IF(Q504="3E","3E",IF(Q504="","I",LOOKUP(Q504/S$2,{0,0.4,0.45,0.5,0.55,0.6,0.65,0.7,0.75,0.8,1},{"F","D","C","C+","B-","B","B+","A-","A","A+"}))))</f>
        <v/>
      </c>
      <c r="S504" s="1" t="str">
        <f>IF(COUNT($A504)=0,"",IF(Q504="","--",IF(Q504="3E","3E",LOOKUP(Q504/S$2,{0,0.4,0.45,0.5,0.55,0.6,0.65,0.7,0.75,0.8,1},{0,2,2.25,2.5,2.75,3,3.25,3.5,3.75,4}))))</f>
        <v/>
      </c>
      <c r="T504" s="2" t="str">
        <f>IF(COUNT($A504)=0,"",IF($A504&lt;&gt;DRAFT!$B506,"ERR",IF(DRAFT!BK506="3E","3E",IF(COUNT(DRAFT!BG506,DRAFT!BK506)&gt;0,DRAFT!BL506,""))))</f>
        <v/>
      </c>
      <c r="U504" s="2" t="str">
        <f>IF(COUNT($A504)=0,"",IF(T504="3E","3E",IF(T504="","I",LOOKUP(T504/V$2,{0,0.4,0.45,0.5,0.55,0.6,0.65,0.7,0.75,0.8,1},{"F","D","C","C+","B-","B","B+","A-","A","A+"}))))</f>
        <v/>
      </c>
      <c r="V504" s="1" t="str">
        <f>IF(COUNT($A504)=0,"",IF(T504="","--",IF(T504="3E","3E",LOOKUP(T504/V$2,{0,0.4,0.45,0.5,0.55,0.6,0.65,0.7,0.75,0.8,1},{0,2,2.25,2.5,2.75,3,3.25,3.5,3.75,4}))))</f>
        <v/>
      </c>
      <c r="W504" s="2" t="str">
        <f>IF(COUNT($A504)=0,"",IF($A504&lt;&gt;DRAFT!$B506,"ERR",IF(DRAFT!BT506="3E","3E",IF(COUNT(DRAFT!BP506,DRAFT!BT506)&gt;0,DRAFT!BU506,""))))</f>
        <v/>
      </c>
      <c r="X504" s="2" t="str">
        <f>IF(COUNT($A504)=0,"",IF(W504="3E","3E",IF(W504="","I",LOOKUP(W504/Y$2,{0,0.4,0.45,0.5,0.55,0.6,0.65,0.7,0.75,0.8,1},{"F","D","C","C+","B-","B","B+","A-","A","A+"}))))</f>
        <v/>
      </c>
      <c r="Y504" s="1" t="str">
        <f>IF(COUNT($A504)=0,"",IF(W504="","--",IF(W504="3E","3E",LOOKUP(W504/Y$2,{0,0.4,0.45,0.5,0.55,0.6,0.65,0.7,0.75,0.8,1},{0,2,2.25,2.5,2.75,3,3.25,3.5,3.75,4}))))</f>
        <v/>
      </c>
      <c r="Z504" s="2" t="str">
        <f>IF(COUNT($A504)=0,"",IF($A504&lt;&gt;DRAFT!$B506,"ERR",IF(DRAFT!CC506="3E","3E",IF(COUNT(DRAFT!BY506,DRAFT!CC506)&gt;0,DRAFT!CD506,""))))</f>
        <v/>
      </c>
      <c r="AA504" s="2" t="str">
        <f>IF(COUNT($A504)=0,"",IF(Z504="3E","3E",IF(Z504="","I",LOOKUP(Z504/AB$2,{0,0.4,0.45,0.5,0.55,0.6,0.65,0.7,0.75,0.8,1},{"F","D","C","C+","B-","B","B+","A-","A","A+"}))))</f>
        <v/>
      </c>
      <c r="AB504" s="1" t="str">
        <f>IF(COUNT($A504)=0,"",IF(Z504="","--",IF(Z504="3E","3E",LOOKUP(Z504/AB$2,{0,0.4,0.45,0.5,0.55,0.6,0.65,0.7,0.75,0.8,1},{0,2,2.25,2.5,2.75,3,3.25,3.5,3.75,4}))))</f>
        <v/>
      </c>
      <c r="AC504" s="2" t="str">
        <f>IF(COUNT($A504)=0,"",IF($A504&lt;&gt;DRAFT!$B506,"ERR",IF(DRAFT!CF506&gt;0,DRAFT!CF506,"")))</f>
        <v/>
      </c>
      <c r="AD504" s="2" t="str">
        <f>IF(COUNT($A504)=0,"",IF(AC504="3E","3E",IF(AC504="","I",LOOKUP(AC504/AE$2,{0,0.4,0.45,0.5,0.55,0.6,0.65,0.7,0.75,0.8,1},{"F","D","C","C+","B-","B","B+","A-","A","A+"}))))</f>
        <v/>
      </c>
      <c r="AE504" s="1" t="str">
        <f>IF(COUNT($A504)=0,"",IF(AC504="","--",IF(AC504="3E","3E",LOOKUP(AC504/AE$2,{0,0.4,0.45,0.5,0.55,0.6,0.65,0.7,0.75,0.8,1},{0,2,2.25,2.5,2.75,3,3.25,3.5,3.75,4}))))</f>
        <v/>
      </c>
      <c r="AF504" s="2" t="str">
        <f>IF(COUNT($A504)=0,"",IF($A504&lt;&gt;DRAFT!$B506,"ERR",IF(DRAFT!CI506&gt;0,DRAFT!CK506,"")))</f>
        <v/>
      </c>
      <c r="AG504" s="2" t="str">
        <f>IF(COUNT($A504)=0,"",IF(AF504="3E","3E",IF(AF504="","I",LOOKUP(AF504/AH$2,{0,0.4,0.45,0.5,0.55,0.6,0.65,0.7,0.75,0.8,1},{"F","D","C","C+","B-","B","B+","A-","A","A+"}))))</f>
        <v/>
      </c>
      <c r="AH504" s="1" t="str">
        <f>IF(COUNT($A504)=0,"",IF(AF504="","--",IF(AF504="3E","3E",LOOKUP(AF504/AH$2,{0,0.4,0.45,0.5,0.55,0.6,0.65,0.7,0.75,0.8,1},{0,2,2.25,2.5,2.75,3,3.25,3.5,3.75,4}))))</f>
        <v/>
      </c>
      <c r="AI504" s="2" t="str">
        <f>IF($A504&lt;&gt;DRAFT!$B506,"ERR",IF(OR(COUNT($A504)=0,COUNT(DRAFT!CL506:CN506,DRAFT!CP506:CR506)=0),"",CEILING(SUM(DRAFT!CO506,DRAFT!CS506,DRAFT!CT506),1)))</f>
        <v/>
      </c>
      <c r="AJ504" s="2" t="str">
        <f>IF(COUNT($A504)=0,"",IF(AI504="3E","3E",IF(AI504="","I",LOOKUP(AI504/AK$2,{0,0.4,0.45,0.5,0.55,0.6,0.65,0.7,0.75,0.8,1},{"F","D","C","C+","B-","B","B+","A-","A","A+"}))))</f>
        <v/>
      </c>
      <c r="AK504" s="1" t="str">
        <f>IF(COUNT($A504)=0,"",IF(AI504="","--",IF(AI504="3E","3E",LOOKUP(AI504/AK$2,{0,0.4,0.45,0.5,0.55,0.6,0.65,0.7,0.75,0.8,1},{0,2,2.25,2.5,2.75,3,3.25,3.5,3.75,4}))))</f>
        <v/>
      </c>
      <c r="AL504" s="4" t="str">
        <f>IF(OR(COUNT($A504)=0,COUNT(B504:AK504)=0),"",IF(COUNTIF(B504:AK504,"3E")&gt;0,"3E",IF(DRAFT!$A506="R",TRUNC(SUMPRODUCT(RGP,RCP)/TCP,3),TRUNC((SUMPRODUCT(--(IMDGP&gt;0)*IMDGP,IMCP)+CEILING(DRAFT!$DB506*42,0.25))/TCP,3))))</f>
        <v/>
      </c>
      <c r="AM504" s="2" t="str">
        <f>IF(OR(COUNT($A504)=0,COUNT(B504:AK504)=0),"",IF(COUNTIF(B504:AK504,"3E")&gt;0,"3E",IF(DRAFT!$A506="R",SUMPRODUCT(--(RGP&gt;=2),RCP),SUMPRODUCT(--(IMDGP&gt;0),--(IMGP=0),IMCP)+DRAFT!$DC506)))</f>
        <v/>
      </c>
      <c r="AN504" s="67" t="str">
        <f>IF(AL504="3E","3E",IF(COUNT($A504)=0,"",IF(COUNT(AI504)=0,"--",ROUND(((CEILING(DRAFT!$CV506*38,0.25)+CEILING(DRAFT!$CX506*38,0.25)+CEILING(DRAFT!$CZ506*42,0.25)+CEILING($AL504*42,0.25))/160),2))))</f>
        <v/>
      </c>
      <c r="AO504" s="2" t="str">
        <f>IF(AN504="3E","3E",IF(COUNT($A504)=0,"",IF(COUNT(AN504)=0,"I",LOOKUP(AN504,{0,2,2.25,2.5,2.75,3,3.25,3.5,3.75,4},{"F","D","C","C+","B-","B","B+","A-","A","A+"}))))</f>
        <v/>
      </c>
      <c r="AP504" s="2" t="str">
        <f>IF(AN504="3E","3E",IF(OR(COUNT(A504)=0,COUNT(AN504)=0),"",DRAFT!CW506+DRAFT!CY506+DRAFT!DA506+N(TABULATION!AM504)))</f>
        <v/>
      </c>
      <c r="AQ504" s="2" t="str">
        <f>IF(OR(COUNT($A504)=0,COUNT(B504:AK504)=0),"",IF(COUNTIF(B504:AM504,"3E")&gt;0,"3E",IF(AND(DRAFT!$A506="IM",OR($AL504&gt;DRAFT!$DB506,$AM504&gt;DRAFT!$DC506)),"IMPROVED",IF(AND(DRAFT!$A506="IM",$AL504&lt;=DRAFT!$DB506,$AM504&lt;=DRAFT!$DC506),"NOT IMPROVED",IF(AND(DRAFT!CU506="S",AH504&gt;=2,AK504&gt;=2,AN504&gt;=2.5,AP504&gt;=144),"PASS","FAIL")))))</f>
        <v/>
      </c>
      <c r="AR504" s="2" t="str">
        <f t="shared" si="14"/>
        <v/>
      </c>
      <c r="AS504" s="2" t="str">
        <f t="shared" si="15"/>
        <v/>
      </c>
    </row>
    <row r="505" spans="1:45" ht="18.95" customHeight="1" x14ac:dyDescent="0.25">
      <c r="A505" s="3" t="str">
        <f>IF(DRAFT!$B507="","",DRAFT!$B507)</f>
        <v/>
      </c>
      <c r="B505" s="2" t="str">
        <f>IF(COUNT($A505)=0,"",IF($A505&lt;&gt;DRAFT!$B507,"ERR",IF(DRAFT!I507="3E","3E",IF(COUNT(DRAFT!E507,DRAFT!I507)&gt;0,DRAFT!J507,""))))</f>
        <v/>
      </c>
      <c r="C505" s="2" t="str">
        <f>IF(COUNT($A505)=0,"",IF(B505="3E","3E",IF(B505="","I",LOOKUP(B505/D$2,{0,0.4,0.45,0.5,0.55,0.6,0.65,0.7,0.75,0.8,1},{"F","D","C","C+","B-","B","B+","A-","A","A+"}))))</f>
        <v/>
      </c>
      <c r="D505" s="1" t="str">
        <f>IF(COUNT($A505)=0,"",IF(B505="","--",IF(B505="3E","3E",LOOKUP(B505/D$2,{0,0.4,0.45,0.5,0.55,0.6,0.65,0.7,0.75,0.8,1},{0,2,2.25,2.5,2.75,3,3.25,3.5,3.75,4}))))</f>
        <v/>
      </c>
      <c r="E505" s="2" t="str">
        <f>IF(COUNT($A505)=0,"",IF($A505&lt;&gt;DRAFT!$B507,"ERR",IF(DRAFT!R507="3E","3E",IF(COUNT(DRAFT!N507,DRAFT!R507)&gt;0,DRAFT!S507,""))))</f>
        <v/>
      </c>
      <c r="F505" s="2" t="str">
        <f>IF(COUNT($A505)=0,"",IF(E505="3E","3E",IF(E505="","I",LOOKUP(E505/G$2,{0,0.4,0.45,0.5,0.55,0.6,0.65,0.7,0.75,0.8,1},{"F","D","C","C+","B-","B","B+","A-","A","A+"}))))</f>
        <v/>
      </c>
      <c r="G505" s="1" t="str">
        <f>IF(COUNT($A505)=0,"",IF(E505="","--",IF(E505="3E","3E",LOOKUP(E505/G$2,{0,0.4,0.45,0.5,0.55,0.6,0.65,0.7,0.75,0.8,1},{0,2,2.25,2.5,2.75,3,3.25,3.5,3.75,4}))))</f>
        <v/>
      </c>
      <c r="H505" s="2" t="str">
        <f>IF(COUNT($A505)=0,"",IF($A505&lt;&gt;DRAFT!$B507,"ERR",IF(DRAFT!AA507="3E","3E",IF(COUNT(DRAFT!W507,DRAFT!AA507)&gt;0,DRAFT!AB507,""))))</f>
        <v/>
      </c>
      <c r="I505" s="2" t="str">
        <f>IF(COUNT($A505)=0,"",IF(H505="3E","3E",IF(H505="","I",LOOKUP(H505/J$2,{0,0.4,0.45,0.5,0.55,0.6,0.65,0.7,0.75,0.8,1},{"F","D","C","C+","B-","B","B+","A-","A","A+"}))))</f>
        <v/>
      </c>
      <c r="J505" s="1" t="str">
        <f>IF(COUNT($A505)=0,"",IF(H505="","--",IF(H505="3E","3E",LOOKUP(H505/J$2,{0,0.4,0.45,0.5,0.55,0.6,0.65,0.7,0.75,0.8,1},{0,2,2.25,2.5,2.75,3,3.25,3.5,3.75,4}))))</f>
        <v/>
      </c>
      <c r="K505" s="2" t="str">
        <f>IF(COUNT($A505)=0,"",IF($A505&lt;&gt;DRAFT!$B507,"ERR",IF(DRAFT!AJ507="3E","3E",IF(COUNT(DRAFT!AF507,DRAFT!AJ507)&gt;0,DRAFT!AK507,""))))</f>
        <v/>
      </c>
      <c r="L505" s="2" t="str">
        <f>IF(COUNT($A505)=0,"",IF(K505="3E","3E",IF(K505="","I",LOOKUP(K505/M$2,{0,0.4,0.45,0.5,0.55,0.6,0.65,0.7,0.75,0.8,1},{"F","D","C","C+","B-","B","B+","A-","A","A+"}))))</f>
        <v/>
      </c>
      <c r="M505" s="1" t="str">
        <f>IF(COUNT($A505)=0,"",IF(K505="","--",IF(K505="3E","3E",LOOKUP(K505/M$2,{0,0.4,0.45,0.5,0.55,0.6,0.65,0.7,0.75,0.8,1},{0,2,2.25,2.5,2.75,3,3.25,3.5,3.75,4}))))</f>
        <v/>
      </c>
      <c r="N505" s="2" t="str">
        <f>IF(COUNT($A505)=0,"",IF($A505&lt;&gt;DRAFT!$B507,"ERR",IF(DRAFT!AS507="3E","3E",IF(COUNT(DRAFT!AO507,DRAFT!AS507)&gt;0,DRAFT!AT507,""))))</f>
        <v/>
      </c>
      <c r="O505" s="2" t="str">
        <f>IF(COUNT($A505)=0,"",IF(N505="3E","3E",IF(N505="","I",LOOKUP(N505/P$2,{0,0.4,0.45,0.5,0.55,0.6,0.65,0.7,0.75,0.8,1},{"F","D","C","C+","B-","B","B+","A-","A","A+"}))))</f>
        <v/>
      </c>
      <c r="P505" s="1" t="str">
        <f>IF(COUNT($A505)=0,"",IF(N505="","--",IF(N505="3E","3E",LOOKUP(N505/P$2,{0,0.4,0.45,0.5,0.55,0.6,0.65,0.7,0.75,0.8,1},{0,2,2.25,2.5,2.75,3,3.25,3.5,3.75,4}))))</f>
        <v/>
      </c>
      <c r="Q505" s="2" t="str">
        <f>IF(COUNT($A505)=0,"",IF($A505&lt;&gt;DRAFT!$B507,"ERR",IF(DRAFT!BB507="3E","3E",IF(COUNT(DRAFT!AX507,DRAFT!BB507)&gt;0,DRAFT!BC507,""))))</f>
        <v/>
      </c>
      <c r="R505" s="2" t="str">
        <f>IF(COUNT($A505)=0,"",IF(Q505="3E","3E",IF(Q505="","I",LOOKUP(Q505/S$2,{0,0.4,0.45,0.5,0.55,0.6,0.65,0.7,0.75,0.8,1},{"F","D","C","C+","B-","B","B+","A-","A","A+"}))))</f>
        <v/>
      </c>
      <c r="S505" s="1" t="str">
        <f>IF(COUNT($A505)=0,"",IF(Q505="","--",IF(Q505="3E","3E",LOOKUP(Q505/S$2,{0,0.4,0.45,0.5,0.55,0.6,0.65,0.7,0.75,0.8,1},{0,2,2.25,2.5,2.75,3,3.25,3.5,3.75,4}))))</f>
        <v/>
      </c>
      <c r="T505" s="2" t="str">
        <f>IF(COUNT($A505)=0,"",IF($A505&lt;&gt;DRAFT!$B507,"ERR",IF(DRAFT!BK507="3E","3E",IF(COUNT(DRAFT!BG507,DRAFT!BK507)&gt;0,DRAFT!BL507,""))))</f>
        <v/>
      </c>
      <c r="U505" s="2" t="str">
        <f>IF(COUNT($A505)=0,"",IF(T505="3E","3E",IF(T505="","I",LOOKUP(T505/V$2,{0,0.4,0.45,0.5,0.55,0.6,0.65,0.7,0.75,0.8,1},{"F","D","C","C+","B-","B","B+","A-","A","A+"}))))</f>
        <v/>
      </c>
      <c r="V505" s="1" t="str">
        <f>IF(COUNT($A505)=0,"",IF(T505="","--",IF(T505="3E","3E",LOOKUP(T505/V$2,{0,0.4,0.45,0.5,0.55,0.6,0.65,0.7,0.75,0.8,1},{0,2,2.25,2.5,2.75,3,3.25,3.5,3.75,4}))))</f>
        <v/>
      </c>
      <c r="W505" s="2" t="str">
        <f>IF(COUNT($A505)=0,"",IF($A505&lt;&gt;DRAFT!$B507,"ERR",IF(DRAFT!BT507="3E","3E",IF(COUNT(DRAFT!BP507,DRAFT!BT507)&gt;0,DRAFT!BU507,""))))</f>
        <v/>
      </c>
      <c r="X505" s="2" t="str">
        <f>IF(COUNT($A505)=0,"",IF(W505="3E","3E",IF(W505="","I",LOOKUP(W505/Y$2,{0,0.4,0.45,0.5,0.55,0.6,0.65,0.7,0.75,0.8,1},{"F","D","C","C+","B-","B","B+","A-","A","A+"}))))</f>
        <v/>
      </c>
      <c r="Y505" s="1" t="str">
        <f>IF(COUNT($A505)=0,"",IF(W505="","--",IF(W505="3E","3E",LOOKUP(W505/Y$2,{0,0.4,0.45,0.5,0.55,0.6,0.65,0.7,0.75,0.8,1},{0,2,2.25,2.5,2.75,3,3.25,3.5,3.75,4}))))</f>
        <v/>
      </c>
      <c r="Z505" s="2" t="str">
        <f>IF(COUNT($A505)=0,"",IF($A505&lt;&gt;DRAFT!$B507,"ERR",IF(DRAFT!CC507="3E","3E",IF(COUNT(DRAFT!BY507,DRAFT!CC507)&gt;0,DRAFT!CD507,""))))</f>
        <v/>
      </c>
      <c r="AA505" s="2" t="str">
        <f>IF(COUNT($A505)=0,"",IF(Z505="3E","3E",IF(Z505="","I",LOOKUP(Z505/AB$2,{0,0.4,0.45,0.5,0.55,0.6,0.65,0.7,0.75,0.8,1},{"F","D","C","C+","B-","B","B+","A-","A","A+"}))))</f>
        <v/>
      </c>
      <c r="AB505" s="1" t="str">
        <f>IF(COUNT($A505)=0,"",IF(Z505="","--",IF(Z505="3E","3E",LOOKUP(Z505/AB$2,{0,0.4,0.45,0.5,0.55,0.6,0.65,0.7,0.75,0.8,1},{0,2,2.25,2.5,2.75,3,3.25,3.5,3.75,4}))))</f>
        <v/>
      </c>
      <c r="AC505" s="2" t="str">
        <f>IF(COUNT($A505)=0,"",IF($A505&lt;&gt;DRAFT!$B507,"ERR",IF(DRAFT!CF507&gt;0,DRAFT!CF507,"")))</f>
        <v/>
      </c>
      <c r="AD505" s="2" t="str">
        <f>IF(COUNT($A505)=0,"",IF(AC505="3E","3E",IF(AC505="","I",LOOKUP(AC505/AE$2,{0,0.4,0.45,0.5,0.55,0.6,0.65,0.7,0.75,0.8,1},{"F","D","C","C+","B-","B","B+","A-","A","A+"}))))</f>
        <v/>
      </c>
      <c r="AE505" s="1" t="str">
        <f>IF(COUNT($A505)=0,"",IF(AC505="","--",IF(AC505="3E","3E",LOOKUP(AC505/AE$2,{0,0.4,0.45,0.5,0.55,0.6,0.65,0.7,0.75,0.8,1},{0,2,2.25,2.5,2.75,3,3.25,3.5,3.75,4}))))</f>
        <v/>
      </c>
      <c r="AF505" s="2" t="str">
        <f>IF(COUNT($A505)=0,"",IF($A505&lt;&gt;DRAFT!$B507,"ERR",IF(DRAFT!CI507&gt;0,DRAFT!CK507,"")))</f>
        <v/>
      </c>
      <c r="AG505" s="2" t="str">
        <f>IF(COUNT($A505)=0,"",IF(AF505="3E","3E",IF(AF505="","I",LOOKUP(AF505/AH$2,{0,0.4,0.45,0.5,0.55,0.6,0.65,0.7,0.75,0.8,1},{"F","D","C","C+","B-","B","B+","A-","A","A+"}))))</f>
        <v/>
      </c>
      <c r="AH505" s="1" t="str">
        <f>IF(COUNT($A505)=0,"",IF(AF505="","--",IF(AF505="3E","3E",LOOKUP(AF505/AH$2,{0,0.4,0.45,0.5,0.55,0.6,0.65,0.7,0.75,0.8,1},{0,2,2.25,2.5,2.75,3,3.25,3.5,3.75,4}))))</f>
        <v/>
      </c>
      <c r="AI505" s="2" t="str">
        <f>IF($A505&lt;&gt;DRAFT!$B507,"ERR",IF(OR(COUNT($A505)=0,COUNT(DRAFT!CL507:CN507,DRAFT!CP507:CR507)=0),"",CEILING(SUM(DRAFT!CO507,DRAFT!CS507,DRAFT!CT507),1)))</f>
        <v/>
      </c>
      <c r="AJ505" s="2" t="str">
        <f>IF(COUNT($A505)=0,"",IF(AI505="3E","3E",IF(AI505="","I",LOOKUP(AI505/AK$2,{0,0.4,0.45,0.5,0.55,0.6,0.65,0.7,0.75,0.8,1},{"F","D","C","C+","B-","B","B+","A-","A","A+"}))))</f>
        <v/>
      </c>
      <c r="AK505" s="1" t="str">
        <f>IF(COUNT($A505)=0,"",IF(AI505="","--",IF(AI505="3E","3E",LOOKUP(AI505/AK$2,{0,0.4,0.45,0.5,0.55,0.6,0.65,0.7,0.75,0.8,1},{0,2,2.25,2.5,2.75,3,3.25,3.5,3.75,4}))))</f>
        <v/>
      </c>
      <c r="AL505" s="4" t="str">
        <f>IF(OR(COUNT($A505)=0,COUNT(B505:AK505)=0),"",IF(COUNTIF(B505:AK505,"3E")&gt;0,"3E",IF(DRAFT!$A507="R",TRUNC(SUMPRODUCT(RGP,RCP)/TCP,3),TRUNC((SUMPRODUCT(--(IMDGP&gt;0)*IMDGP,IMCP)+CEILING(DRAFT!$DB507*42,0.25))/TCP,3))))</f>
        <v/>
      </c>
      <c r="AM505" s="2" t="str">
        <f>IF(OR(COUNT($A505)=0,COUNT(B505:AK505)=0),"",IF(COUNTIF(B505:AK505,"3E")&gt;0,"3E",IF(DRAFT!$A507="R",SUMPRODUCT(--(RGP&gt;=2),RCP),SUMPRODUCT(--(IMDGP&gt;0),--(IMGP=0),IMCP)+DRAFT!$DC507)))</f>
        <v/>
      </c>
      <c r="AN505" s="67" t="str">
        <f>IF(AL505="3E","3E",IF(COUNT($A505)=0,"",IF(COUNT(AI505)=0,"--",ROUND(((CEILING(DRAFT!$CV507*38,0.25)+CEILING(DRAFT!$CX507*38,0.25)+CEILING(DRAFT!$CZ507*42,0.25)+CEILING($AL505*42,0.25))/160),2))))</f>
        <v/>
      </c>
      <c r="AO505" s="2" t="str">
        <f>IF(AN505="3E","3E",IF(COUNT($A505)=0,"",IF(COUNT(AN505)=0,"I",LOOKUP(AN505,{0,2,2.25,2.5,2.75,3,3.25,3.5,3.75,4},{"F","D","C","C+","B-","B","B+","A-","A","A+"}))))</f>
        <v/>
      </c>
      <c r="AP505" s="2" t="str">
        <f>IF(AN505="3E","3E",IF(OR(COUNT(A505)=0,COUNT(AN505)=0),"",DRAFT!CW507+DRAFT!CY507+DRAFT!DA507+N(TABULATION!AM505)))</f>
        <v/>
      </c>
      <c r="AQ505" s="2" t="str">
        <f>IF(OR(COUNT($A505)=0,COUNT(B505:AK505)=0),"",IF(COUNTIF(B505:AM505,"3E")&gt;0,"3E",IF(AND(DRAFT!$A507="IM",OR($AL505&gt;DRAFT!$DB507,$AM505&gt;DRAFT!$DC507)),"IMPROVED",IF(AND(DRAFT!$A507="IM",$AL505&lt;=DRAFT!$DB507,$AM505&lt;=DRAFT!$DC507),"NOT IMPROVED",IF(AND(DRAFT!CU507="S",AH505&gt;=2,AK505&gt;=2,AN505&gt;=2.5,AP505&gt;=144),"PASS","FAIL")))))</f>
        <v/>
      </c>
      <c r="AR505" s="2" t="str">
        <f t="shared" si="14"/>
        <v/>
      </c>
      <c r="AS505" s="2" t="str">
        <f t="shared" si="15"/>
        <v/>
      </c>
    </row>
    <row r="506" spans="1:45" ht="18.95" customHeight="1" x14ac:dyDescent="0.25">
      <c r="A506" s="3" t="str">
        <f>IF(DRAFT!$B508="","",DRAFT!$B508)</f>
        <v/>
      </c>
      <c r="B506" s="2" t="str">
        <f>IF(COUNT($A506)=0,"",IF($A506&lt;&gt;DRAFT!$B508,"ERR",IF(DRAFT!I508="3E","3E",IF(COUNT(DRAFT!E508,DRAFT!I508)&gt;0,DRAFT!J508,""))))</f>
        <v/>
      </c>
      <c r="C506" s="2" t="str">
        <f>IF(COUNT($A506)=0,"",IF(B506="3E","3E",IF(B506="","I",LOOKUP(B506/D$2,{0,0.4,0.45,0.5,0.55,0.6,0.65,0.7,0.75,0.8,1},{"F","D","C","C+","B-","B","B+","A-","A","A+"}))))</f>
        <v/>
      </c>
      <c r="D506" s="1" t="str">
        <f>IF(COUNT($A506)=0,"",IF(B506="","--",IF(B506="3E","3E",LOOKUP(B506/D$2,{0,0.4,0.45,0.5,0.55,0.6,0.65,0.7,0.75,0.8,1},{0,2,2.25,2.5,2.75,3,3.25,3.5,3.75,4}))))</f>
        <v/>
      </c>
      <c r="E506" s="2" t="str">
        <f>IF(COUNT($A506)=0,"",IF($A506&lt;&gt;DRAFT!$B508,"ERR",IF(DRAFT!R508="3E","3E",IF(COUNT(DRAFT!N508,DRAFT!R508)&gt;0,DRAFT!S508,""))))</f>
        <v/>
      </c>
      <c r="F506" s="2" t="str">
        <f>IF(COUNT($A506)=0,"",IF(E506="3E","3E",IF(E506="","I",LOOKUP(E506/G$2,{0,0.4,0.45,0.5,0.55,0.6,0.65,0.7,0.75,0.8,1},{"F","D","C","C+","B-","B","B+","A-","A","A+"}))))</f>
        <v/>
      </c>
      <c r="G506" s="1" t="str">
        <f>IF(COUNT($A506)=0,"",IF(E506="","--",IF(E506="3E","3E",LOOKUP(E506/G$2,{0,0.4,0.45,0.5,0.55,0.6,0.65,0.7,0.75,0.8,1},{0,2,2.25,2.5,2.75,3,3.25,3.5,3.75,4}))))</f>
        <v/>
      </c>
      <c r="H506" s="2" t="str">
        <f>IF(COUNT($A506)=0,"",IF($A506&lt;&gt;DRAFT!$B508,"ERR",IF(DRAFT!AA508="3E","3E",IF(COUNT(DRAFT!W508,DRAFT!AA508)&gt;0,DRAFT!AB508,""))))</f>
        <v/>
      </c>
      <c r="I506" s="2" t="str">
        <f>IF(COUNT($A506)=0,"",IF(H506="3E","3E",IF(H506="","I",LOOKUP(H506/J$2,{0,0.4,0.45,0.5,0.55,0.6,0.65,0.7,0.75,0.8,1},{"F","D","C","C+","B-","B","B+","A-","A","A+"}))))</f>
        <v/>
      </c>
      <c r="J506" s="1" t="str">
        <f>IF(COUNT($A506)=0,"",IF(H506="","--",IF(H506="3E","3E",LOOKUP(H506/J$2,{0,0.4,0.45,0.5,0.55,0.6,0.65,0.7,0.75,0.8,1},{0,2,2.25,2.5,2.75,3,3.25,3.5,3.75,4}))))</f>
        <v/>
      </c>
      <c r="K506" s="2" t="str">
        <f>IF(COUNT($A506)=0,"",IF($A506&lt;&gt;DRAFT!$B508,"ERR",IF(DRAFT!AJ508="3E","3E",IF(COUNT(DRAFT!AF508,DRAFT!AJ508)&gt;0,DRAFT!AK508,""))))</f>
        <v/>
      </c>
      <c r="L506" s="2" t="str">
        <f>IF(COUNT($A506)=0,"",IF(K506="3E","3E",IF(K506="","I",LOOKUP(K506/M$2,{0,0.4,0.45,0.5,0.55,0.6,0.65,0.7,0.75,0.8,1},{"F","D","C","C+","B-","B","B+","A-","A","A+"}))))</f>
        <v/>
      </c>
      <c r="M506" s="1" t="str">
        <f>IF(COUNT($A506)=0,"",IF(K506="","--",IF(K506="3E","3E",LOOKUP(K506/M$2,{0,0.4,0.45,0.5,0.55,0.6,0.65,0.7,0.75,0.8,1},{0,2,2.25,2.5,2.75,3,3.25,3.5,3.75,4}))))</f>
        <v/>
      </c>
      <c r="N506" s="2" t="str">
        <f>IF(COUNT($A506)=0,"",IF($A506&lt;&gt;DRAFT!$B508,"ERR",IF(DRAFT!AS508="3E","3E",IF(COUNT(DRAFT!AO508,DRAFT!AS508)&gt;0,DRAFT!AT508,""))))</f>
        <v/>
      </c>
      <c r="O506" s="2" t="str">
        <f>IF(COUNT($A506)=0,"",IF(N506="3E","3E",IF(N506="","I",LOOKUP(N506/P$2,{0,0.4,0.45,0.5,0.55,0.6,0.65,0.7,0.75,0.8,1},{"F","D","C","C+","B-","B","B+","A-","A","A+"}))))</f>
        <v/>
      </c>
      <c r="P506" s="1" t="str">
        <f>IF(COUNT($A506)=0,"",IF(N506="","--",IF(N506="3E","3E",LOOKUP(N506/P$2,{0,0.4,0.45,0.5,0.55,0.6,0.65,0.7,0.75,0.8,1},{0,2,2.25,2.5,2.75,3,3.25,3.5,3.75,4}))))</f>
        <v/>
      </c>
      <c r="Q506" s="2" t="str">
        <f>IF(COUNT($A506)=0,"",IF($A506&lt;&gt;DRAFT!$B508,"ERR",IF(DRAFT!BB508="3E","3E",IF(COUNT(DRAFT!AX508,DRAFT!BB508)&gt;0,DRAFT!BC508,""))))</f>
        <v/>
      </c>
      <c r="R506" s="2" t="str">
        <f>IF(COUNT($A506)=0,"",IF(Q506="3E","3E",IF(Q506="","I",LOOKUP(Q506/S$2,{0,0.4,0.45,0.5,0.55,0.6,0.65,0.7,0.75,0.8,1},{"F","D","C","C+","B-","B","B+","A-","A","A+"}))))</f>
        <v/>
      </c>
      <c r="S506" s="1" t="str">
        <f>IF(COUNT($A506)=0,"",IF(Q506="","--",IF(Q506="3E","3E",LOOKUP(Q506/S$2,{0,0.4,0.45,0.5,0.55,0.6,0.65,0.7,0.75,0.8,1},{0,2,2.25,2.5,2.75,3,3.25,3.5,3.75,4}))))</f>
        <v/>
      </c>
      <c r="T506" s="2" t="str">
        <f>IF(COUNT($A506)=0,"",IF($A506&lt;&gt;DRAFT!$B508,"ERR",IF(DRAFT!BK508="3E","3E",IF(COUNT(DRAFT!BG508,DRAFT!BK508)&gt;0,DRAFT!BL508,""))))</f>
        <v/>
      </c>
      <c r="U506" s="2" t="str">
        <f>IF(COUNT($A506)=0,"",IF(T506="3E","3E",IF(T506="","I",LOOKUP(T506/V$2,{0,0.4,0.45,0.5,0.55,0.6,0.65,0.7,0.75,0.8,1},{"F","D","C","C+","B-","B","B+","A-","A","A+"}))))</f>
        <v/>
      </c>
      <c r="V506" s="1" t="str">
        <f>IF(COUNT($A506)=0,"",IF(T506="","--",IF(T506="3E","3E",LOOKUP(T506/V$2,{0,0.4,0.45,0.5,0.55,0.6,0.65,0.7,0.75,0.8,1},{0,2,2.25,2.5,2.75,3,3.25,3.5,3.75,4}))))</f>
        <v/>
      </c>
      <c r="W506" s="2" t="str">
        <f>IF(COUNT($A506)=0,"",IF($A506&lt;&gt;DRAFT!$B508,"ERR",IF(DRAFT!BT508="3E","3E",IF(COUNT(DRAFT!BP508,DRAFT!BT508)&gt;0,DRAFT!BU508,""))))</f>
        <v/>
      </c>
      <c r="X506" s="2" t="str">
        <f>IF(COUNT($A506)=0,"",IF(W506="3E","3E",IF(W506="","I",LOOKUP(W506/Y$2,{0,0.4,0.45,0.5,0.55,0.6,0.65,0.7,0.75,0.8,1},{"F","D","C","C+","B-","B","B+","A-","A","A+"}))))</f>
        <v/>
      </c>
      <c r="Y506" s="1" t="str">
        <f>IF(COUNT($A506)=0,"",IF(W506="","--",IF(W506="3E","3E",LOOKUP(W506/Y$2,{0,0.4,0.45,0.5,0.55,0.6,0.65,0.7,0.75,0.8,1},{0,2,2.25,2.5,2.75,3,3.25,3.5,3.75,4}))))</f>
        <v/>
      </c>
      <c r="Z506" s="2" t="str">
        <f>IF(COUNT($A506)=0,"",IF($A506&lt;&gt;DRAFT!$B508,"ERR",IF(DRAFT!CC508="3E","3E",IF(COUNT(DRAFT!BY508,DRAFT!CC508)&gt;0,DRAFT!CD508,""))))</f>
        <v/>
      </c>
      <c r="AA506" s="2" t="str">
        <f>IF(COUNT($A506)=0,"",IF(Z506="3E","3E",IF(Z506="","I",LOOKUP(Z506/AB$2,{0,0.4,0.45,0.5,0.55,0.6,0.65,0.7,0.75,0.8,1},{"F","D","C","C+","B-","B","B+","A-","A","A+"}))))</f>
        <v/>
      </c>
      <c r="AB506" s="1" t="str">
        <f>IF(COUNT($A506)=0,"",IF(Z506="","--",IF(Z506="3E","3E",LOOKUP(Z506/AB$2,{0,0.4,0.45,0.5,0.55,0.6,0.65,0.7,0.75,0.8,1},{0,2,2.25,2.5,2.75,3,3.25,3.5,3.75,4}))))</f>
        <v/>
      </c>
      <c r="AC506" s="2" t="str">
        <f>IF(COUNT($A506)=0,"",IF($A506&lt;&gt;DRAFT!$B508,"ERR",IF(DRAFT!CF508&gt;0,DRAFT!CF508,"")))</f>
        <v/>
      </c>
      <c r="AD506" s="2" t="str">
        <f>IF(COUNT($A506)=0,"",IF(AC506="3E","3E",IF(AC506="","I",LOOKUP(AC506/AE$2,{0,0.4,0.45,0.5,0.55,0.6,0.65,0.7,0.75,0.8,1},{"F","D","C","C+","B-","B","B+","A-","A","A+"}))))</f>
        <v/>
      </c>
      <c r="AE506" s="1" t="str">
        <f>IF(COUNT($A506)=0,"",IF(AC506="","--",IF(AC506="3E","3E",LOOKUP(AC506/AE$2,{0,0.4,0.45,0.5,0.55,0.6,0.65,0.7,0.75,0.8,1},{0,2,2.25,2.5,2.75,3,3.25,3.5,3.75,4}))))</f>
        <v/>
      </c>
      <c r="AF506" s="2" t="str">
        <f>IF(COUNT($A506)=0,"",IF($A506&lt;&gt;DRAFT!$B508,"ERR",IF(DRAFT!CI508&gt;0,DRAFT!CK508,"")))</f>
        <v/>
      </c>
      <c r="AG506" s="2" t="str">
        <f>IF(COUNT($A506)=0,"",IF(AF506="3E","3E",IF(AF506="","I",LOOKUP(AF506/AH$2,{0,0.4,0.45,0.5,0.55,0.6,0.65,0.7,0.75,0.8,1},{"F","D","C","C+","B-","B","B+","A-","A","A+"}))))</f>
        <v/>
      </c>
      <c r="AH506" s="1" t="str">
        <f>IF(COUNT($A506)=0,"",IF(AF506="","--",IF(AF506="3E","3E",LOOKUP(AF506/AH$2,{0,0.4,0.45,0.5,0.55,0.6,0.65,0.7,0.75,0.8,1},{0,2,2.25,2.5,2.75,3,3.25,3.5,3.75,4}))))</f>
        <v/>
      </c>
      <c r="AI506" s="2" t="str">
        <f>IF($A506&lt;&gt;DRAFT!$B508,"ERR",IF(OR(COUNT($A506)=0,COUNT(DRAFT!CL508:CN508,DRAFT!CP508:CR508)=0),"",CEILING(SUM(DRAFT!CO508,DRAFT!CS508,DRAFT!CT508),1)))</f>
        <v/>
      </c>
      <c r="AJ506" s="2" t="str">
        <f>IF(COUNT($A506)=0,"",IF(AI506="3E","3E",IF(AI506="","I",LOOKUP(AI506/AK$2,{0,0.4,0.45,0.5,0.55,0.6,0.65,0.7,0.75,0.8,1},{"F","D","C","C+","B-","B","B+","A-","A","A+"}))))</f>
        <v/>
      </c>
      <c r="AK506" s="1" t="str">
        <f>IF(COUNT($A506)=0,"",IF(AI506="","--",IF(AI506="3E","3E",LOOKUP(AI506/AK$2,{0,0.4,0.45,0.5,0.55,0.6,0.65,0.7,0.75,0.8,1},{0,2,2.25,2.5,2.75,3,3.25,3.5,3.75,4}))))</f>
        <v/>
      </c>
      <c r="AL506" s="4" t="str">
        <f>IF(OR(COUNT($A506)=0,COUNT(B506:AK506)=0),"",IF(COUNTIF(B506:AK506,"3E")&gt;0,"3E",IF(DRAFT!$A508="R",TRUNC(SUMPRODUCT(RGP,RCP)/TCP,3),TRUNC((SUMPRODUCT(--(IMDGP&gt;0)*IMDGP,IMCP)+CEILING(DRAFT!$DB508*42,0.25))/TCP,3))))</f>
        <v/>
      </c>
      <c r="AM506" s="2" t="str">
        <f>IF(OR(COUNT($A506)=0,COUNT(B506:AK506)=0),"",IF(COUNTIF(B506:AK506,"3E")&gt;0,"3E",IF(DRAFT!$A508="R",SUMPRODUCT(--(RGP&gt;=2),RCP),SUMPRODUCT(--(IMDGP&gt;0),--(IMGP=0),IMCP)+DRAFT!$DC508)))</f>
        <v/>
      </c>
      <c r="AN506" s="67" t="str">
        <f>IF(AL506="3E","3E",IF(COUNT($A506)=0,"",IF(COUNT(AI506)=0,"--",ROUND(((CEILING(DRAFT!$CV508*38,0.25)+CEILING(DRAFT!$CX508*38,0.25)+CEILING(DRAFT!$CZ508*42,0.25)+CEILING($AL506*42,0.25))/160),2))))</f>
        <v/>
      </c>
      <c r="AO506" s="2" t="str">
        <f>IF(AN506="3E","3E",IF(COUNT($A506)=0,"",IF(COUNT(AN506)=0,"I",LOOKUP(AN506,{0,2,2.25,2.5,2.75,3,3.25,3.5,3.75,4},{"F","D","C","C+","B-","B","B+","A-","A","A+"}))))</f>
        <v/>
      </c>
      <c r="AP506" s="2" t="str">
        <f>IF(AN506="3E","3E",IF(OR(COUNT(A506)=0,COUNT(AN506)=0),"",DRAFT!CW508+DRAFT!CY508+DRAFT!DA508+N(TABULATION!AM506)))</f>
        <v/>
      </c>
      <c r="AQ506" s="2" t="str">
        <f>IF(OR(COUNT($A506)=0,COUNT(B506:AK506)=0),"",IF(COUNTIF(B506:AM506,"3E")&gt;0,"3E",IF(AND(DRAFT!$A508="IM",OR($AL506&gt;DRAFT!$DB508,$AM506&gt;DRAFT!$DC508)),"IMPROVED",IF(AND(DRAFT!$A508="IM",$AL506&lt;=DRAFT!$DB508,$AM506&lt;=DRAFT!$DC508),"NOT IMPROVED",IF(AND(DRAFT!CU508="S",AH506&gt;=2,AK506&gt;=2,AN506&gt;=2.5,AP506&gt;=144),"PASS","FAIL")))))</f>
        <v/>
      </c>
      <c r="AR506" s="2" t="str">
        <f t="shared" si="14"/>
        <v/>
      </c>
      <c r="AS506" s="2" t="str">
        <f t="shared" si="15"/>
        <v/>
      </c>
    </row>
    <row r="507" spans="1:45" ht="18.95" customHeight="1" x14ac:dyDescent="0.25">
      <c r="A507" s="3" t="str">
        <f>IF(DRAFT!$B509="","",DRAFT!$B509)</f>
        <v/>
      </c>
      <c r="B507" s="2" t="str">
        <f>IF(COUNT($A507)=0,"",IF($A507&lt;&gt;DRAFT!$B509,"ERR",IF(DRAFT!I509="3E","3E",IF(COUNT(DRAFT!E509,DRAFT!I509)&gt;0,DRAFT!J509,""))))</f>
        <v/>
      </c>
      <c r="C507" s="2" t="str">
        <f>IF(COUNT($A507)=0,"",IF(B507="3E","3E",IF(B507="","I",LOOKUP(B507/D$2,{0,0.4,0.45,0.5,0.55,0.6,0.65,0.7,0.75,0.8,1},{"F","D","C","C+","B-","B","B+","A-","A","A+"}))))</f>
        <v/>
      </c>
      <c r="D507" s="1" t="str">
        <f>IF(COUNT($A507)=0,"",IF(B507="","--",IF(B507="3E","3E",LOOKUP(B507/D$2,{0,0.4,0.45,0.5,0.55,0.6,0.65,0.7,0.75,0.8,1},{0,2,2.25,2.5,2.75,3,3.25,3.5,3.75,4}))))</f>
        <v/>
      </c>
      <c r="E507" s="2" t="str">
        <f>IF(COUNT($A507)=0,"",IF($A507&lt;&gt;DRAFT!$B509,"ERR",IF(DRAFT!R509="3E","3E",IF(COUNT(DRAFT!N509,DRAFT!R509)&gt;0,DRAFT!S509,""))))</f>
        <v/>
      </c>
      <c r="F507" s="2" t="str">
        <f>IF(COUNT($A507)=0,"",IF(E507="3E","3E",IF(E507="","I",LOOKUP(E507/G$2,{0,0.4,0.45,0.5,0.55,0.6,0.65,0.7,0.75,0.8,1},{"F","D","C","C+","B-","B","B+","A-","A","A+"}))))</f>
        <v/>
      </c>
      <c r="G507" s="1" t="str">
        <f>IF(COUNT($A507)=0,"",IF(E507="","--",IF(E507="3E","3E",LOOKUP(E507/G$2,{0,0.4,0.45,0.5,0.55,0.6,0.65,0.7,0.75,0.8,1},{0,2,2.25,2.5,2.75,3,3.25,3.5,3.75,4}))))</f>
        <v/>
      </c>
      <c r="H507" s="2" t="str">
        <f>IF(COUNT($A507)=0,"",IF($A507&lt;&gt;DRAFT!$B509,"ERR",IF(DRAFT!AA509="3E","3E",IF(COUNT(DRAFT!W509,DRAFT!AA509)&gt;0,DRAFT!AB509,""))))</f>
        <v/>
      </c>
      <c r="I507" s="2" t="str">
        <f>IF(COUNT($A507)=0,"",IF(H507="3E","3E",IF(H507="","I",LOOKUP(H507/J$2,{0,0.4,0.45,0.5,0.55,0.6,0.65,0.7,0.75,0.8,1},{"F","D","C","C+","B-","B","B+","A-","A","A+"}))))</f>
        <v/>
      </c>
      <c r="J507" s="1" t="str">
        <f>IF(COUNT($A507)=0,"",IF(H507="","--",IF(H507="3E","3E",LOOKUP(H507/J$2,{0,0.4,0.45,0.5,0.55,0.6,0.65,0.7,0.75,0.8,1},{0,2,2.25,2.5,2.75,3,3.25,3.5,3.75,4}))))</f>
        <v/>
      </c>
      <c r="K507" s="2" t="str">
        <f>IF(COUNT($A507)=0,"",IF($A507&lt;&gt;DRAFT!$B509,"ERR",IF(DRAFT!AJ509="3E","3E",IF(COUNT(DRAFT!AF509,DRAFT!AJ509)&gt;0,DRAFT!AK509,""))))</f>
        <v/>
      </c>
      <c r="L507" s="2" t="str">
        <f>IF(COUNT($A507)=0,"",IF(K507="3E","3E",IF(K507="","I",LOOKUP(K507/M$2,{0,0.4,0.45,0.5,0.55,0.6,0.65,0.7,0.75,0.8,1},{"F","D","C","C+","B-","B","B+","A-","A","A+"}))))</f>
        <v/>
      </c>
      <c r="M507" s="1" t="str">
        <f>IF(COUNT($A507)=0,"",IF(K507="","--",IF(K507="3E","3E",LOOKUP(K507/M$2,{0,0.4,0.45,0.5,0.55,0.6,0.65,0.7,0.75,0.8,1},{0,2,2.25,2.5,2.75,3,3.25,3.5,3.75,4}))))</f>
        <v/>
      </c>
      <c r="N507" s="2" t="str">
        <f>IF(COUNT($A507)=0,"",IF($A507&lt;&gt;DRAFT!$B509,"ERR",IF(DRAFT!AS509="3E","3E",IF(COUNT(DRAFT!AO509,DRAFT!AS509)&gt;0,DRAFT!AT509,""))))</f>
        <v/>
      </c>
      <c r="O507" s="2" t="str">
        <f>IF(COUNT($A507)=0,"",IF(N507="3E","3E",IF(N507="","I",LOOKUP(N507/P$2,{0,0.4,0.45,0.5,0.55,0.6,0.65,0.7,0.75,0.8,1},{"F","D","C","C+","B-","B","B+","A-","A","A+"}))))</f>
        <v/>
      </c>
      <c r="P507" s="1" t="str">
        <f>IF(COUNT($A507)=0,"",IF(N507="","--",IF(N507="3E","3E",LOOKUP(N507/P$2,{0,0.4,0.45,0.5,0.55,0.6,0.65,0.7,0.75,0.8,1},{0,2,2.25,2.5,2.75,3,3.25,3.5,3.75,4}))))</f>
        <v/>
      </c>
      <c r="Q507" s="2" t="str">
        <f>IF(COUNT($A507)=0,"",IF($A507&lt;&gt;DRAFT!$B509,"ERR",IF(DRAFT!BB509="3E","3E",IF(COUNT(DRAFT!AX509,DRAFT!BB509)&gt;0,DRAFT!BC509,""))))</f>
        <v/>
      </c>
      <c r="R507" s="2" t="str">
        <f>IF(COUNT($A507)=0,"",IF(Q507="3E","3E",IF(Q507="","I",LOOKUP(Q507/S$2,{0,0.4,0.45,0.5,0.55,0.6,0.65,0.7,0.75,0.8,1},{"F","D","C","C+","B-","B","B+","A-","A","A+"}))))</f>
        <v/>
      </c>
      <c r="S507" s="1" t="str">
        <f>IF(COUNT($A507)=0,"",IF(Q507="","--",IF(Q507="3E","3E",LOOKUP(Q507/S$2,{0,0.4,0.45,0.5,0.55,0.6,0.65,0.7,0.75,0.8,1},{0,2,2.25,2.5,2.75,3,3.25,3.5,3.75,4}))))</f>
        <v/>
      </c>
      <c r="T507" s="2" t="str">
        <f>IF(COUNT($A507)=0,"",IF($A507&lt;&gt;DRAFT!$B509,"ERR",IF(DRAFT!BK509="3E","3E",IF(COUNT(DRAFT!BG509,DRAFT!BK509)&gt;0,DRAFT!BL509,""))))</f>
        <v/>
      </c>
      <c r="U507" s="2" t="str">
        <f>IF(COUNT($A507)=0,"",IF(T507="3E","3E",IF(T507="","I",LOOKUP(T507/V$2,{0,0.4,0.45,0.5,0.55,0.6,0.65,0.7,0.75,0.8,1},{"F","D","C","C+","B-","B","B+","A-","A","A+"}))))</f>
        <v/>
      </c>
      <c r="V507" s="1" t="str">
        <f>IF(COUNT($A507)=0,"",IF(T507="","--",IF(T507="3E","3E",LOOKUP(T507/V$2,{0,0.4,0.45,0.5,0.55,0.6,0.65,0.7,0.75,0.8,1},{0,2,2.25,2.5,2.75,3,3.25,3.5,3.75,4}))))</f>
        <v/>
      </c>
      <c r="W507" s="2" t="str">
        <f>IF(COUNT($A507)=0,"",IF($A507&lt;&gt;DRAFT!$B509,"ERR",IF(DRAFT!BT509="3E","3E",IF(COUNT(DRAFT!BP509,DRAFT!BT509)&gt;0,DRAFT!BU509,""))))</f>
        <v/>
      </c>
      <c r="X507" s="2" t="str">
        <f>IF(COUNT($A507)=0,"",IF(W507="3E","3E",IF(W507="","I",LOOKUP(W507/Y$2,{0,0.4,0.45,0.5,0.55,0.6,0.65,0.7,0.75,0.8,1},{"F","D","C","C+","B-","B","B+","A-","A","A+"}))))</f>
        <v/>
      </c>
      <c r="Y507" s="1" t="str">
        <f>IF(COUNT($A507)=0,"",IF(W507="","--",IF(W507="3E","3E",LOOKUP(W507/Y$2,{0,0.4,0.45,0.5,0.55,0.6,0.65,0.7,0.75,0.8,1},{0,2,2.25,2.5,2.75,3,3.25,3.5,3.75,4}))))</f>
        <v/>
      </c>
      <c r="Z507" s="2" t="str">
        <f>IF(COUNT($A507)=0,"",IF($A507&lt;&gt;DRAFT!$B509,"ERR",IF(DRAFT!CC509="3E","3E",IF(COUNT(DRAFT!BY509,DRAFT!CC509)&gt;0,DRAFT!CD509,""))))</f>
        <v/>
      </c>
      <c r="AA507" s="2" t="str">
        <f>IF(COUNT($A507)=0,"",IF(Z507="3E","3E",IF(Z507="","I",LOOKUP(Z507/AB$2,{0,0.4,0.45,0.5,0.55,0.6,0.65,0.7,0.75,0.8,1},{"F","D","C","C+","B-","B","B+","A-","A","A+"}))))</f>
        <v/>
      </c>
      <c r="AB507" s="1" t="str">
        <f>IF(COUNT($A507)=0,"",IF(Z507="","--",IF(Z507="3E","3E",LOOKUP(Z507/AB$2,{0,0.4,0.45,0.5,0.55,0.6,0.65,0.7,0.75,0.8,1},{0,2,2.25,2.5,2.75,3,3.25,3.5,3.75,4}))))</f>
        <v/>
      </c>
      <c r="AC507" s="2" t="str">
        <f>IF(COUNT($A507)=0,"",IF($A507&lt;&gt;DRAFT!$B509,"ERR",IF(DRAFT!CF509&gt;0,DRAFT!CF509,"")))</f>
        <v/>
      </c>
      <c r="AD507" s="2" t="str">
        <f>IF(COUNT($A507)=0,"",IF(AC507="3E","3E",IF(AC507="","I",LOOKUP(AC507/AE$2,{0,0.4,0.45,0.5,0.55,0.6,0.65,0.7,0.75,0.8,1},{"F","D","C","C+","B-","B","B+","A-","A","A+"}))))</f>
        <v/>
      </c>
      <c r="AE507" s="1" t="str">
        <f>IF(COUNT($A507)=0,"",IF(AC507="","--",IF(AC507="3E","3E",LOOKUP(AC507/AE$2,{0,0.4,0.45,0.5,0.55,0.6,0.65,0.7,0.75,0.8,1},{0,2,2.25,2.5,2.75,3,3.25,3.5,3.75,4}))))</f>
        <v/>
      </c>
      <c r="AF507" s="2" t="str">
        <f>IF(COUNT($A507)=0,"",IF($A507&lt;&gt;DRAFT!$B509,"ERR",IF(DRAFT!CI509&gt;0,DRAFT!CK509,"")))</f>
        <v/>
      </c>
      <c r="AG507" s="2" t="str">
        <f>IF(COUNT($A507)=0,"",IF(AF507="3E","3E",IF(AF507="","I",LOOKUP(AF507/AH$2,{0,0.4,0.45,0.5,0.55,0.6,0.65,0.7,0.75,0.8,1},{"F","D","C","C+","B-","B","B+","A-","A","A+"}))))</f>
        <v/>
      </c>
      <c r="AH507" s="1" t="str">
        <f>IF(COUNT($A507)=0,"",IF(AF507="","--",IF(AF507="3E","3E",LOOKUP(AF507/AH$2,{0,0.4,0.45,0.5,0.55,0.6,0.65,0.7,0.75,0.8,1},{0,2,2.25,2.5,2.75,3,3.25,3.5,3.75,4}))))</f>
        <v/>
      </c>
      <c r="AI507" s="2" t="str">
        <f>IF($A507&lt;&gt;DRAFT!$B509,"ERR",IF(OR(COUNT($A507)=0,COUNT(DRAFT!CL509:CN509,DRAFT!CP509:CR509)=0),"",CEILING(SUM(DRAFT!CO509,DRAFT!CS509,DRAFT!CT509),1)))</f>
        <v/>
      </c>
      <c r="AJ507" s="2" t="str">
        <f>IF(COUNT($A507)=0,"",IF(AI507="3E","3E",IF(AI507="","I",LOOKUP(AI507/AK$2,{0,0.4,0.45,0.5,0.55,0.6,0.65,0.7,0.75,0.8,1},{"F","D","C","C+","B-","B","B+","A-","A","A+"}))))</f>
        <v/>
      </c>
      <c r="AK507" s="1" t="str">
        <f>IF(COUNT($A507)=0,"",IF(AI507="","--",IF(AI507="3E","3E",LOOKUP(AI507/AK$2,{0,0.4,0.45,0.5,0.55,0.6,0.65,0.7,0.75,0.8,1},{0,2,2.25,2.5,2.75,3,3.25,3.5,3.75,4}))))</f>
        <v/>
      </c>
      <c r="AL507" s="4" t="str">
        <f>IF(OR(COUNT($A507)=0,COUNT(B507:AK507)=0),"",IF(COUNTIF(B507:AK507,"3E")&gt;0,"3E",IF(DRAFT!$A509="R",TRUNC(SUMPRODUCT(RGP,RCP)/TCP,3),TRUNC((SUMPRODUCT(--(IMDGP&gt;0)*IMDGP,IMCP)+CEILING(DRAFT!$DB509*42,0.25))/TCP,3))))</f>
        <v/>
      </c>
      <c r="AM507" s="2" t="str">
        <f>IF(OR(COUNT($A507)=0,COUNT(B507:AK507)=0),"",IF(COUNTIF(B507:AK507,"3E")&gt;0,"3E",IF(DRAFT!$A509="R",SUMPRODUCT(--(RGP&gt;=2),RCP),SUMPRODUCT(--(IMDGP&gt;0),--(IMGP=0),IMCP)+DRAFT!$DC509)))</f>
        <v/>
      </c>
      <c r="AN507" s="67" t="str">
        <f>IF(AL507="3E","3E",IF(COUNT($A507)=0,"",IF(COUNT(AI507)=0,"--",ROUND(((CEILING(DRAFT!$CV509*38,0.25)+CEILING(DRAFT!$CX509*38,0.25)+CEILING(DRAFT!$CZ509*42,0.25)+CEILING($AL507*42,0.25))/160),2))))</f>
        <v/>
      </c>
      <c r="AO507" s="2" t="str">
        <f>IF(AN507="3E","3E",IF(COUNT($A507)=0,"",IF(COUNT(AN507)=0,"I",LOOKUP(AN507,{0,2,2.25,2.5,2.75,3,3.25,3.5,3.75,4},{"F","D","C","C+","B-","B","B+","A-","A","A+"}))))</f>
        <v/>
      </c>
      <c r="AP507" s="2" t="str">
        <f>IF(AN507="3E","3E",IF(OR(COUNT(A507)=0,COUNT(AN507)=0),"",DRAFT!CW509+DRAFT!CY509+DRAFT!DA509+N(TABULATION!AM507)))</f>
        <v/>
      </c>
      <c r="AQ507" s="2" t="str">
        <f>IF(OR(COUNT($A507)=0,COUNT(B507:AK507)=0),"",IF(COUNTIF(B507:AM507,"3E")&gt;0,"3E",IF(AND(DRAFT!$A509="IM",OR($AL507&gt;DRAFT!$DB509,$AM507&gt;DRAFT!$DC509)),"IMPROVED",IF(AND(DRAFT!$A509="IM",$AL507&lt;=DRAFT!$DB509,$AM507&lt;=DRAFT!$DC509),"NOT IMPROVED",IF(AND(DRAFT!CU509="S",AH507&gt;=2,AK507&gt;=2,AN507&gt;=2.5,AP507&gt;=144),"PASS","FAIL")))))</f>
        <v/>
      </c>
      <c r="AR507" s="2" t="str">
        <f t="shared" si="14"/>
        <v/>
      </c>
      <c r="AS507" s="2" t="str">
        <f t="shared" si="15"/>
        <v/>
      </c>
    </row>
    <row r="508" spans="1:45" ht="18.95" customHeight="1" x14ac:dyDescent="0.25">
      <c r="A508" s="3" t="str">
        <f>IF(DRAFT!$B510="","",DRAFT!$B510)</f>
        <v/>
      </c>
      <c r="B508" s="2" t="str">
        <f>IF(COUNT($A508)=0,"",IF($A508&lt;&gt;DRAFT!$B510,"ERR",IF(DRAFT!I510="3E","3E",IF(COUNT(DRAFT!E510,DRAFT!I510)&gt;0,DRAFT!J510,""))))</f>
        <v/>
      </c>
      <c r="C508" s="2" t="str">
        <f>IF(COUNT($A508)=0,"",IF(B508="3E","3E",IF(B508="","I",LOOKUP(B508/D$2,{0,0.4,0.45,0.5,0.55,0.6,0.65,0.7,0.75,0.8,1},{"F","D","C","C+","B-","B","B+","A-","A","A+"}))))</f>
        <v/>
      </c>
      <c r="D508" s="1" t="str">
        <f>IF(COUNT($A508)=0,"",IF(B508="","--",IF(B508="3E","3E",LOOKUP(B508/D$2,{0,0.4,0.45,0.5,0.55,0.6,0.65,0.7,0.75,0.8,1},{0,2,2.25,2.5,2.75,3,3.25,3.5,3.75,4}))))</f>
        <v/>
      </c>
      <c r="E508" s="2" t="str">
        <f>IF(COUNT($A508)=0,"",IF($A508&lt;&gt;DRAFT!$B510,"ERR",IF(DRAFT!R510="3E","3E",IF(COUNT(DRAFT!N510,DRAFT!R510)&gt;0,DRAFT!S510,""))))</f>
        <v/>
      </c>
      <c r="F508" s="2" t="str">
        <f>IF(COUNT($A508)=0,"",IF(E508="3E","3E",IF(E508="","I",LOOKUP(E508/G$2,{0,0.4,0.45,0.5,0.55,0.6,0.65,0.7,0.75,0.8,1},{"F","D","C","C+","B-","B","B+","A-","A","A+"}))))</f>
        <v/>
      </c>
      <c r="G508" s="1" t="str">
        <f>IF(COUNT($A508)=0,"",IF(E508="","--",IF(E508="3E","3E",LOOKUP(E508/G$2,{0,0.4,0.45,0.5,0.55,0.6,0.65,0.7,0.75,0.8,1},{0,2,2.25,2.5,2.75,3,3.25,3.5,3.75,4}))))</f>
        <v/>
      </c>
      <c r="H508" s="2" t="str">
        <f>IF(COUNT($A508)=0,"",IF($A508&lt;&gt;DRAFT!$B510,"ERR",IF(DRAFT!AA510="3E","3E",IF(COUNT(DRAFT!W510,DRAFT!AA510)&gt;0,DRAFT!AB510,""))))</f>
        <v/>
      </c>
      <c r="I508" s="2" t="str">
        <f>IF(COUNT($A508)=0,"",IF(H508="3E","3E",IF(H508="","I",LOOKUP(H508/J$2,{0,0.4,0.45,0.5,0.55,0.6,0.65,0.7,0.75,0.8,1},{"F","D","C","C+","B-","B","B+","A-","A","A+"}))))</f>
        <v/>
      </c>
      <c r="J508" s="1" t="str">
        <f>IF(COUNT($A508)=0,"",IF(H508="","--",IF(H508="3E","3E",LOOKUP(H508/J$2,{0,0.4,0.45,0.5,0.55,0.6,0.65,0.7,0.75,0.8,1},{0,2,2.25,2.5,2.75,3,3.25,3.5,3.75,4}))))</f>
        <v/>
      </c>
      <c r="K508" s="2" t="str">
        <f>IF(COUNT($A508)=0,"",IF($A508&lt;&gt;DRAFT!$B510,"ERR",IF(DRAFT!AJ510="3E","3E",IF(COUNT(DRAFT!AF510,DRAFT!AJ510)&gt;0,DRAFT!AK510,""))))</f>
        <v/>
      </c>
      <c r="L508" s="2" t="str">
        <f>IF(COUNT($A508)=0,"",IF(K508="3E","3E",IF(K508="","I",LOOKUP(K508/M$2,{0,0.4,0.45,0.5,0.55,0.6,0.65,0.7,0.75,0.8,1},{"F","D","C","C+","B-","B","B+","A-","A","A+"}))))</f>
        <v/>
      </c>
      <c r="M508" s="1" t="str">
        <f>IF(COUNT($A508)=0,"",IF(K508="","--",IF(K508="3E","3E",LOOKUP(K508/M$2,{0,0.4,0.45,0.5,0.55,0.6,0.65,0.7,0.75,0.8,1},{0,2,2.25,2.5,2.75,3,3.25,3.5,3.75,4}))))</f>
        <v/>
      </c>
      <c r="N508" s="2" t="str">
        <f>IF(COUNT($A508)=0,"",IF($A508&lt;&gt;DRAFT!$B510,"ERR",IF(DRAFT!AS510="3E","3E",IF(COUNT(DRAFT!AO510,DRAFT!AS510)&gt;0,DRAFT!AT510,""))))</f>
        <v/>
      </c>
      <c r="O508" s="2" t="str">
        <f>IF(COUNT($A508)=0,"",IF(N508="3E","3E",IF(N508="","I",LOOKUP(N508/P$2,{0,0.4,0.45,0.5,0.55,0.6,0.65,0.7,0.75,0.8,1},{"F","D","C","C+","B-","B","B+","A-","A","A+"}))))</f>
        <v/>
      </c>
      <c r="P508" s="1" t="str">
        <f>IF(COUNT($A508)=0,"",IF(N508="","--",IF(N508="3E","3E",LOOKUP(N508/P$2,{0,0.4,0.45,0.5,0.55,0.6,0.65,0.7,0.75,0.8,1},{0,2,2.25,2.5,2.75,3,3.25,3.5,3.75,4}))))</f>
        <v/>
      </c>
      <c r="Q508" s="2" t="str">
        <f>IF(COUNT($A508)=0,"",IF($A508&lt;&gt;DRAFT!$B510,"ERR",IF(DRAFT!BB510="3E","3E",IF(COUNT(DRAFT!AX510,DRAFT!BB510)&gt;0,DRAFT!BC510,""))))</f>
        <v/>
      </c>
      <c r="R508" s="2" t="str">
        <f>IF(COUNT($A508)=0,"",IF(Q508="3E","3E",IF(Q508="","I",LOOKUP(Q508/S$2,{0,0.4,0.45,0.5,0.55,0.6,0.65,0.7,0.75,0.8,1},{"F","D","C","C+","B-","B","B+","A-","A","A+"}))))</f>
        <v/>
      </c>
      <c r="S508" s="1" t="str">
        <f>IF(COUNT($A508)=0,"",IF(Q508="","--",IF(Q508="3E","3E",LOOKUP(Q508/S$2,{0,0.4,0.45,0.5,0.55,0.6,0.65,0.7,0.75,0.8,1},{0,2,2.25,2.5,2.75,3,3.25,3.5,3.75,4}))))</f>
        <v/>
      </c>
      <c r="T508" s="2" t="str">
        <f>IF(COUNT($A508)=0,"",IF($A508&lt;&gt;DRAFT!$B510,"ERR",IF(DRAFT!BK510="3E","3E",IF(COUNT(DRAFT!BG510,DRAFT!BK510)&gt;0,DRAFT!BL510,""))))</f>
        <v/>
      </c>
      <c r="U508" s="2" t="str">
        <f>IF(COUNT($A508)=0,"",IF(T508="3E","3E",IF(T508="","I",LOOKUP(T508/V$2,{0,0.4,0.45,0.5,0.55,0.6,0.65,0.7,0.75,0.8,1},{"F","D","C","C+","B-","B","B+","A-","A","A+"}))))</f>
        <v/>
      </c>
      <c r="V508" s="1" t="str">
        <f>IF(COUNT($A508)=0,"",IF(T508="","--",IF(T508="3E","3E",LOOKUP(T508/V$2,{0,0.4,0.45,0.5,0.55,0.6,0.65,0.7,0.75,0.8,1},{0,2,2.25,2.5,2.75,3,3.25,3.5,3.75,4}))))</f>
        <v/>
      </c>
      <c r="W508" s="2" t="str">
        <f>IF(COUNT($A508)=0,"",IF($A508&lt;&gt;DRAFT!$B510,"ERR",IF(DRAFT!BT510="3E","3E",IF(COUNT(DRAFT!BP510,DRAFT!BT510)&gt;0,DRAFT!BU510,""))))</f>
        <v/>
      </c>
      <c r="X508" s="2" t="str">
        <f>IF(COUNT($A508)=0,"",IF(W508="3E","3E",IF(W508="","I",LOOKUP(W508/Y$2,{0,0.4,0.45,0.5,0.55,0.6,0.65,0.7,0.75,0.8,1},{"F","D","C","C+","B-","B","B+","A-","A","A+"}))))</f>
        <v/>
      </c>
      <c r="Y508" s="1" t="str">
        <f>IF(COUNT($A508)=0,"",IF(W508="","--",IF(W508="3E","3E",LOOKUP(W508/Y$2,{0,0.4,0.45,0.5,0.55,0.6,0.65,0.7,0.75,0.8,1},{0,2,2.25,2.5,2.75,3,3.25,3.5,3.75,4}))))</f>
        <v/>
      </c>
      <c r="Z508" s="2" t="str">
        <f>IF(COUNT($A508)=0,"",IF($A508&lt;&gt;DRAFT!$B510,"ERR",IF(DRAFT!CC510="3E","3E",IF(COUNT(DRAFT!BY510,DRAFT!CC510)&gt;0,DRAFT!CD510,""))))</f>
        <v/>
      </c>
      <c r="AA508" s="2" t="str">
        <f>IF(COUNT($A508)=0,"",IF(Z508="3E","3E",IF(Z508="","I",LOOKUP(Z508/AB$2,{0,0.4,0.45,0.5,0.55,0.6,0.65,0.7,0.75,0.8,1},{"F","D","C","C+","B-","B","B+","A-","A","A+"}))))</f>
        <v/>
      </c>
      <c r="AB508" s="1" t="str">
        <f>IF(COUNT($A508)=0,"",IF(Z508="","--",IF(Z508="3E","3E",LOOKUP(Z508/AB$2,{0,0.4,0.45,0.5,0.55,0.6,0.65,0.7,0.75,0.8,1},{0,2,2.25,2.5,2.75,3,3.25,3.5,3.75,4}))))</f>
        <v/>
      </c>
      <c r="AC508" s="2" t="str">
        <f>IF(COUNT($A508)=0,"",IF($A508&lt;&gt;DRAFT!$B510,"ERR",IF(DRAFT!CF510&gt;0,DRAFT!CF510,"")))</f>
        <v/>
      </c>
      <c r="AD508" s="2" t="str">
        <f>IF(COUNT($A508)=0,"",IF(AC508="3E","3E",IF(AC508="","I",LOOKUP(AC508/AE$2,{0,0.4,0.45,0.5,0.55,0.6,0.65,0.7,0.75,0.8,1},{"F","D","C","C+","B-","B","B+","A-","A","A+"}))))</f>
        <v/>
      </c>
      <c r="AE508" s="1" t="str">
        <f>IF(COUNT($A508)=0,"",IF(AC508="","--",IF(AC508="3E","3E",LOOKUP(AC508/AE$2,{0,0.4,0.45,0.5,0.55,0.6,0.65,0.7,0.75,0.8,1},{0,2,2.25,2.5,2.75,3,3.25,3.5,3.75,4}))))</f>
        <v/>
      </c>
      <c r="AF508" s="2" t="str">
        <f>IF(COUNT($A508)=0,"",IF($A508&lt;&gt;DRAFT!$B510,"ERR",IF(DRAFT!CI510&gt;0,DRAFT!CK510,"")))</f>
        <v/>
      </c>
      <c r="AG508" s="2" t="str">
        <f>IF(COUNT($A508)=0,"",IF(AF508="3E","3E",IF(AF508="","I",LOOKUP(AF508/AH$2,{0,0.4,0.45,0.5,0.55,0.6,0.65,0.7,0.75,0.8,1},{"F","D","C","C+","B-","B","B+","A-","A","A+"}))))</f>
        <v/>
      </c>
      <c r="AH508" s="1" t="str">
        <f>IF(COUNT($A508)=0,"",IF(AF508="","--",IF(AF508="3E","3E",LOOKUP(AF508/AH$2,{0,0.4,0.45,0.5,0.55,0.6,0.65,0.7,0.75,0.8,1},{0,2,2.25,2.5,2.75,3,3.25,3.5,3.75,4}))))</f>
        <v/>
      </c>
      <c r="AI508" s="2" t="str">
        <f>IF($A508&lt;&gt;DRAFT!$B510,"ERR",IF(OR(COUNT($A508)=0,COUNT(DRAFT!CL510:CN510,DRAFT!CP510:CR510)=0),"",CEILING(SUM(DRAFT!CO510,DRAFT!CS510,DRAFT!CT510),1)))</f>
        <v/>
      </c>
      <c r="AJ508" s="2" t="str">
        <f>IF(COUNT($A508)=0,"",IF(AI508="3E","3E",IF(AI508="","I",LOOKUP(AI508/AK$2,{0,0.4,0.45,0.5,0.55,0.6,0.65,0.7,0.75,0.8,1},{"F","D","C","C+","B-","B","B+","A-","A","A+"}))))</f>
        <v/>
      </c>
      <c r="AK508" s="1" t="str">
        <f>IF(COUNT($A508)=0,"",IF(AI508="","--",IF(AI508="3E","3E",LOOKUP(AI508/AK$2,{0,0.4,0.45,0.5,0.55,0.6,0.65,0.7,0.75,0.8,1},{0,2,2.25,2.5,2.75,3,3.25,3.5,3.75,4}))))</f>
        <v/>
      </c>
      <c r="AL508" s="4" t="str">
        <f>IF(OR(COUNT($A508)=0,COUNT(B508:AK508)=0),"",IF(COUNTIF(B508:AK508,"3E")&gt;0,"3E",IF(DRAFT!$A510="R",TRUNC(SUMPRODUCT(RGP,RCP)/TCP,3),TRUNC((SUMPRODUCT(--(IMDGP&gt;0)*IMDGP,IMCP)+CEILING(DRAFT!$DB510*42,0.25))/TCP,3))))</f>
        <v/>
      </c>
      <c r="AM508" s="2" t="str">
        <f>IF(OR(COUNT($A508)=0,COUNT(B508:AK508)=0),"",IF(COUNTIF(B508:AK508,"3E")&gt;0,"3E",IF(DRAFT!$A510="R",SUMPRODUCT(--(RGP&gt;=2),RCP),SUMPRODUCT(--(IMDGP&gt;0),--(IMGP=0),IMCP)+DRAFT!$DC510)))</f>
        <v/>
      </c>
      <c r="AN508" s="67" t="str">
        <f>IF(AL508="3E","3E",IF(COUNT($A508)=0,"",IF(COUNT(AI508)=0,"--",ROUND(((CEILING(DRAFT!$CV510*38,0.25)+CEILING(DRAFT!$CX510*38,0.25)+CEILING(DRAFT!$CZ510*42,0.25)+CEILING($AL508*42,0.25))/160),2))))</f>
        <v/>
      </c>
      <c r="AO508" s="2" t="str">
        <f>IF(AN508="3E","3E",IF(COUNT($A508)=0,"",IF(COUNT(AN508)=0,"I",LOOKUP(AN508,{0,2,2.25,2.5,2.75,3,3.25,3.5,3.75,4},{"F","D","C","C+","B-","B","B+","A-","A","A+"}))))</f>
        <v/>
      </c>
      <c r="AP508" s="2" t="str">
        <f>IF(AN508="3E","3E",IF(OR(COUNT(A508)=0,COUNT(AN508)=0),"",DRAFT!CW510+DRAFT!CY510+DRAFT!DA510+N(TABULATION!AM508)))</f>
        <v/>
      </c>
      <c r="AQ508" s="2" t="str">
        <f>IF(OR(COUNT($A508)=0,COUNT(B508:AK508)=0),"",IF(COUNTIF(B508:AM508,"3E")&gt;0,"3E",IF(AND(DRAFT!$A510="IM",OR($AL508&gt;DRAFT!$DB510,$AM508&gt;DRAFT!$DC510)),"IMPROVED",IF(AND(DRAFT!$A510="IM",$AL508&lt;=DRAFT!$DB510,$AM508&lt;=DRAFT!$DC510),"NOT IMPROVED",IF(AND(DRAFT!CU510="S",AH508&gt;=2,AK508&gt;=2,AN508&gt;=2.5,AP508&gt;=144),"PASS","FAIL")))))</f>
        <v/>
      </c>
      <c r="AR508" s="2" t="str">
        <f t="shared" si="14"/>
        <v/>
      </c>
      <c r="AS508" s="2" t="str">
        <f t="shared" si="15"/>
        <v/>
      </c>
    </row>
    <row r="509" spans="1:45" ht="18.95" customHeight="1" x14ac:dyDescent="0.25">
      <c r="A509" s="3" t="str">
        <f>IF(DRAFT!$B511="","",DRAFT!$B511)</f>
        <v/>
      </c>
      <c r="B509" s="2" t="str">
        <f>IF(COUNT($A509)=0,"",IF($A509&lt;&gt;DRAFT!$B511,"ERR",IF(DRAFT!I511="3E","3E",IF(COUNT(DRAFT!E511,DRAFT!I511)&gt;0,DRAFT!J511,""))))</f>
        <v/>
      </c>
      <c r="C509" s="2" t="str">
        <f>IF(COUNT($A509)=0,"",IF(B509="3E","3E",IF(B509="","I",LOOKUP(B509/D$2,{0,0.4,0.45,0.5,0.55,0.6,0.65,0.7,0.75,0.8,1},{"F","D","C","C+","B-","B","B+","A-","A","A+"}))))</f>
        <v/>
      </c>
      <c r="D509" s="1" t="str">
        <f>IF(COUNT($A509)=0,"",IF(B509="","--",IF(B509="3E","3E",LOOKUP(B509/D$2,{0,0.4,0.45,0.5,0.55,0.6,0.65,0.7,0.75,0.8,1},{0,2,2.25,2.5,2.75,3,3.25,3.5,3.75,4}))))</f>
        <v/>
      </c>
      <c r="E509" s="2" t="str">
        <f>IF(COUNT($A509)=0,"",IF($A509&lt;&gt;DRAFT!$B511,"ERR",IF(DRAFT!R511="3E","3E",IF(COUNT(DRAFT!N511,DRAFT!R511)&gt;0,DRAFT!S511,""))))</f>
        <v/>
      </c>
      <c r="F509" s="2" t="str">
        <f>IF(COUNT($A509)=0,"",IF(E509="3E","3E",IF(E509="","I",LOOKUP(E509/G$2,{0,0.4,0.45,0.5,0.55,0.6,0.65,0.7,0.75,0.8,1},{"F","D","C","C+","B-","B","B+","A-","A","A+"}))))</f>
        <v/>
      </c>
      <c r="G509" s="1" t="str">
        <f>IF(COUNT($A509)=0,"",IF(E509="","--",IF(E509="3E","3E",LOOKUP(E509/G$2,{0,0.4,0.45,0.5,0.55,0.6,0.65,0.7,0.75,0.8,1},{0,2,2.25,2.5,2.75,3,3.25,3.5,3.75,4}))))</f>
        <v/>
      </c>
      <c r="H509" s="2" t="str">
        <f>IF(COUNT($A509)=0,"",IF($A509&lt;&gt;DRAFT!$B511,"ERR",IF(DRAFT!AA511="3E","3E",IF(COUNT(DRAFT!W511,DRAFT!AA511)&gt;0,DRAFT!AB511,""))))</f>
        <v/>
      </c>
      <c r="I509" s="2" t="str">
        <f>IF(COUNT($A509)=0,"",IF(H509="3E","3E",IF(H509="","I",LOOKUP(H509/J$2,{0,0.4,0.45,0.5,0.55,0.6,0.65,0.7,0.75,0.8,1},{"F","D","C","C+","B-","B","B+","A-","A","A+"}))))</f>
        <v/>
      </c>
      <c r="J509" s="1" t="str">
        <f>IF(COUNT($A509)=0,"",IF(H509="","--",IF(H509="3E","3E",LOOKUP(H509/J$2,{0,0.4,0.45,0.5,0.55,0.6,0.65,0.7,0.75,0.8,1},{0,2,2.25,2.5,2.75,3,3.25,3.5,3.75,4}))))</f>
        <v/>
      </c>
      <c r="K509" s="2" t="str">
        <f>IF(COUNT($A509)=0,"",IF($A509&lt;&gt;DRAFT!$B511,"ERR",IF(DRAFT!AJ511="3E","3E",IF(COUNT(DRAFT!AF511,DRAFT!AJ511)&gt;0,DRAFT!AK511,""))))</f>
        <v/>
      </c>
      <c r="L509" s="2" t="str">
        <f>IF(COUNT($A509)=0,"",IF(K509="3E","3E",IF(K509="","I",LOOKUP(K509/M$2,{0,0.4,0.45,0.5,0.55,0.6,0.65,0.7,0.75,0.8,1},{"F","D","C","C+","B-","B","B+","A-","A","A+"}))))</f>
        <v/>
      </c>
      <c r="M509" s="1" t="str">
        <f>IF(COUNT($A509)=0,"",IF(K509="","--",IF(K509="3E","3E",LOOKUP(K509/M$2,{0,0.4,0.45,0.5,0.55,0.6,0.65,0.7,0.75,0.8,1},{0,2,2.25,2.5,2.75,3,3.25,3.5,3.75,4}))))</f>
        <v/>
      </c>
      <c r="N509" s="2" t="str">
        <f>IF(COUNT($A509)=0,"",IF($A509&lt;&gt;DRAFT!$B511,"ERR",IF(DRAFT!AS511="3E","3E",IF(COUNT(DRAFT!AO511,DRAFT!AS511)&gt;0,DRAFT!AT511,""))))</f>
        <v/>
      </c>
      <c r="O509" s="2" t="str">
        <f>IF(COUNT($A509)=0,"",IF(N509="3E","3E",IF(N509="","I",LOOKUP(N509/P$2,{0,0.4,0.45,0.5,0.55,0.6,0.65,0.7,0.75,0.8,1},{"F","D","C","C+","B-","B","B+","A-","A","A+"}))))</f>
        <v/>
      </c>
      <c r="P509" s="1" t="str">
        <f>IF(COUNT($A509)=0,"",IF(N509="","--",IF(N509="3E","3E",LOOKUP(N509/P$2,{0,0.4,0.45,0.5,0.55,0.6,0.65,0.7,0.75,0.8,1},{0,2,2.25,2.5,2.75,3,3.25,3.5,3.75,4}))))</f>
        <v/>
      </c>
      <c r="Q509" s="2" t="str">
        <f>IF(COUNT($A509)=0,"",IF($A509&lt;&gt;DRAFT!$B511,"ERR",IF(DRAFT!BB511="3E","3E",IF(COUNT(DRAFT!AX511,DRAFT!BB511)&gt;0,DRAFT!BC511,""))))</f>
        <v/>
      </c>
      <c r="R509" s="2" t="str">
        <f>IF(COUNT($A509)=0,"",IF(Q509="3E","3E",IF(Q509="","I",LOOKUP(Q509/S$2,{0,0.4,0.45,0.5,0.55,0.6,0.65,0.7,0.75,0.8,1},{"F","D","C","C+","B-","B","B+","A-","A","A+"}))))</f>
        <v/>
      </c>
      <c r="S509" s="1" t="str">
        <f>IF(COUNT($A509)=0,"",IF(Q509="","--",IF(Q509="3E","3E",LOOKUP(Q509/S$2,{0,0.4,0.45,0.5,0.55,0.6,0.65,0.7,0.75,0.8,1},{0,2,2.25,2.5,2.75,3,3.25,3.5,3.75,4}))))</f>
        <v/>
      </c>
      <c r="T509" s="2" t="str">
        <f>IF(COUNT($A509)=0,"",IF($A509&lt;&gt;DRAFT!$B511,"ERR",IF(DRAFT!BK511="3E","3E",IF(COUNT(DRAFT!BG511,DRAFT!BK511)&gt;0,DRAFT!BL511,""))))</f>
        <v/>
      </c>
      <c r="U509" s="2" t="str">
        <f>IF(COUNT($A509)=0,"",IF(T509="3E","3E",IF(T509="","I",LOOKUP(T509/V$2,{0,0.4,0.45,0.5,0.55,0.6,0.65,0.7,0.75,0.8,1},{"F","D","C","C+","B-","B","B+","A-","A","A+"}))))</f>
        <v/>
      </c>
      <c r="V509" s="1" t="str">
        <f>IF(COUNT($A509)=0,"",IF(T509="","--",IF(T509="3E","3E",LOOKUP(T509/V$2,{0,0.4,0.45,0.5,0.55,0.6,0.65,0.7,0.75,0.8,1},{0,2,2.25,2.5,2.75,3,3.25,3.5,3.75,4}))))</f>
        <v/>
      </c>
      <c r="W509" s="2" t="str">
        <f>IF(COUNT($A509)=0,"",IF($A509&lt;&gt;DRAFT!$B511,"ERR",IF(DRAFT!BT511="3E","3E",IF(COUNT(DRAFT!BP511,DRAFT!BT511)&gt;0,DRAFT!BU511,""))))</f>
        <v/>
      </c>
      <c r="X509" s="2" t="str">
        <f>IF(COUNT($A509)=0,"",IF(W509="3E","3E",IF(W509="","I",LOOKUP(W509/Y$2,{0,0.4,0.45,0.5,0.55,0.6,0.65,0.7,0.75,0.8,1},{"F","D","C","C+","B-","B","B+","A-","A","A+"}))))</f>
        <v/>
      </c>
      <c r="Y509" s="1" t="str">
        <f>IF(COUNT($A509)=0,"",IF(W509="","--",IF(W509="3E","3E",LOOKUP(W509/Y$2,{0,0.4,0.45,0.5,0.55,0.6,0.65,0.7,0.75,0.8,1},{0,2,2.25,2.5,2.75,3,3.25,3.5,3.75,4}))))</f>
        <v/>
      </c>
      <c r="Z509" s="2" t="str">
        <f>IF(COUNT($A509)=0,"",IF($A509&lt;&gt;DRAFT!$B511,"ERR",IF(DRAFT!CC511="3E","3E",IF(COUNT(DRAFT!BY511,DRAFT!CC511)&gt;0,DRAFT!CD511,""))))</f>
        <v/>
      </c>
      <c r="AA509" s="2" t="str">
        <f>IF(COUNT($A509)=0,"",IF(Z509="3E","3E",IF(Z509="","I",LOOKUP(Z509/AB$2,{0,0.4,0.45,0.5,0.55,0.6,0.65,0.7,0.75,0.8,1},{"F","D","C","C+","B-","B","B+","A-","A","A+"}))))</f>
        <v/>
      </c>
      <c r="AB509" s="1" t="str">
        <f>IF(COUNT($A509)=0,"",IF(Z509="","--",IF(Z509="3E","3E",LOOKUP(Z509/AB$2,{0,0.4,0.45,0.5,0.55,0.6,0.65,0.7,0.75,0.8,1},{0,2,2.25,2.5,2.75,3,3.25,3.5,3.75,4}))))</f>
        <v/>
      </c>
      <c r="AC509" s="2" t="str">
        <f>IF(COUNT($A509)=0,"",IF($A509&lt;&gt;DRAFT!$B511,"ERR",IF(DRAFT!CF511&gt;0,DRAFT!CF511,"")))</f>
        <v/>
      </c>
      <c r="AD509" s="2" t="str">
        <f>IF(COUNT($A509)=0,"",IF(AC509="3E","3E",IF(AC509="","I",LOOKUP(AC509/AE$2,{0,0.4,0.45,0.5,0.55,0.6,0.65,0.7,0.75,0.8,1},{"F","D","C","C+","B-","B","B+","A-","A","A+"}))))</f>
        <v/>
      </c>
      <c r="AE509" s="1" t="str">
        <f>IF(COUNT($A509)=0,"",IF(AC509="","--",IF(AC509="3E","3E",LOOKUP(AC509/AE$2,{0,0.4,0.45,0.5,0.55,0.6,0.65,0.7,0.75,0.8,1},{0,2,2.25,2.5,2.75,3,3.25,3.5,3.75,4}))))</f>
        <v/>
      </c>
      <c r="AF509" s="2" t="str">
        <f>IF(COUNT($A509)=0,"",IF($A509&lt;&gt;DRAFT!$B511,"ERR",IF(DRAFT!CI511&gt;0,DRAFT!CK511,"")))</f>
        <v/>
      </c>
      <c r="AG509" s="2" t="str">
        <f>IF(COUNT($A509)=0,"",IF(AF509="3E","3E",IF(AF509="","I",LOOKUP(AF509/AH$2,{0,0.4,0.45,0.5,0.55,0.6,0.65,0.7,0.75,0.8,1},{"F","D","C","C+","B-","B","B+","A-","A","A+"}))))</f>
        <v/>
      </c>
      <c r="AH509" s="1" t="str">
        <f>IF(COUNT($A509)=0,"",IF(AF509="","--",IF(AF509="3E","3E",LOOKUP(AF509/AH$2,{0,0.4,0.45,0.5,0.55,0.6,0.65,0.7,0.75,0.8,1},{0,2,2.25,2.5,2.75,3,3.25,3.5,3.75,4}))))</f>
        <v/>
      </c>
      <c r="AI509" s="2" t="str">
        <f>IF($A509&lt;&gt;DRAFT!$B511,"ERR",IF(OR(COUNT($A509)=0,COUNT(DRAFT!CL511:CN511,DRAFT!CP511:CR511)=0),"",CEILING(SUM(DRAFT!CO511,DRAFT!CS511,DRAFT!CT511),1)))</f>
        <v/>
      </c>
      <c r="AJ509" s="2" t="str">
        <f>IF(COUNT($A509)=0,"",IF(AI509="3E","3E",IF(AI509="","I",LOOKUP(AI509/AK$2,{0,0.4,0.45,0.5,0.55,0.6,0.65,0.7,0.75,0.8,1},{"F","D","C","C+","B-","B","B+","A-","A","A+"}))))</f>
        <v/>
      </c>
      <c r="AK509" s="1" t="str">
        <f>IF(COUNT($A509)=0,"",IF(AI509="","--",IF(AI509="3E","3E",LOOKUP(AI509/AK$2,{0,0.4,0.45,0.5,0.55,0.6,0.65,0.7,0.75,0.8,1},{0,2,2.25,2.5,2.75,3,3.25,3.5,3.75,4}))))</f>
        <v/>
      </c>
      <c r="AL509" s="4" t="str">
        <f>IF(OR(COUNT($A509)=0,COUNT(B509:AK509)=0),"",IF(COUNTIF(B509:AK509,"3E")&gt;0,"3E",IF(DRAFT!$A511="R",TRUNC(SUMPRODUCT(RGP,RCP)/TCP,3),TRUNC((SUMPRODUCT(--(IMDGP&gt;0)*IMDGP,IMCP)+CEILING(DRAFT!$DB511*42,0.25))/TCP,3))))</f>
        <v/>
      </c>
      <c r="AM509" s="2" t="str">
        <f>IF(OR(COUNT($A509)=0,COUNT(B509:AK509)=0),"",IF(COUNTIF(B509:AK509,"3E")&gt;0,"3E",IF(DRAFT!$A511="R",SUMPRODUCT(--(RGP&gt;=2),RCP),SUMPRODUCT(--(IMDGP&gt;0),--(IMGP=0),IMCP)+DRAFT!$DC511)))</f>
        <v/>
      </c>
      <c r="AN509" s="67" t="str">
        <f>IF(AL509="3E","3E",IF(COUNT($A509)=0,"",IF(COUNT(AI509)=0,"--",ROUND(((CEILING(DRAFT!$CV511*38,0.25)+CEILING(DRAFT!$CX511*38,0.25)+CEILING(DRAFT!$CZ511*42,0.25)+CEILING($AL509*42,0.25))/160),2))))</f>
        <v/>
      </c>
      <c r="AO509" s="2" t="str">
        <f>IF(AN509="3E","3E",IF(COUNT($A509)=0,"",IF(COUNT(AN509)=0,"I",LOOKUP(AN509,{0,2,2.25,2.5,2.75,3,3.25,3.5,3.75,4},{"F","D","C","C+","B-","B","B+","A-","A","A+"}))))</f>
        <v/>
      </c>
      <c r="AP509" s="2" t="str">
        <f>IF(AN509="3E","3E",IF(OR(COUNT(A509)=0,COUNT(AN509)=0),"",DRAFT!CW511+DRAFT!CY511+DRAFT!DA511+N(TABULATION!AM509)))</f>
        <v/>
      </c>
      <c r="AQ509" s="2" t="str">
        <f>IF(OR(COUNT($A509)=0,COUNT(B509:AK509)=0),"",IF(COUNTIF(B509:AM509,"3E")&gt;0,"3E",IF(AND(DRAFT!$A511="IM",OR($AL509&gt;DRAFT!$DB511,$AM509&gt;DRAFT!$DC511)),"IMPROVED",IF(AND(DRAFT!$A511="IM",$AL509&lt;=DRAFT!$DB511,$AM509&lt;=DRAFT!$DC511),"NOT IMPROVED",IF(AND(DRAFT!CU511="S",AH509&gt;=2,AK509&gt;=2,AN509&gt;=2.5,AP509&gt;=144),"PASS","FAIL")))))</f>
        <v/>
      </c>
      <c r="AR509" s="2" t="str">
        <f t="shared" si="14"/>
        <v/>
      </c>
      <c r="AS509" s="2" t="str">
        <f t="shared" si="15"/>
        <v/>
      </c>
    </row>
    <row r="510" spans="1:45" ht="18.95" customHeight="1" x14ac:dyDescent="0.25">
      <c r="A510" s="3" t="str">
        <f>IF(DRAFT!$B512="","",DRAFT!$B512)</f>
        <v/>
      </c>
      <c r="B510" s="2" t="str">
        <f>IF(COUNT($A510)=0,"",IF($A510&lt;&gt;DRAFT!$B512,"ERR",IF(DRAFT!I512="3E","3E",IF(COUNT(DRAFT!E512,DRAFT!I512)&gt;0,DRAFT!J512,""))))</f>
        <v/>
      </c>
      <c r="C510" s="2" t="str">
        <f>IF(COUNT($A510)=0,"",IF(B510="3E","3E",IF(B510="","I",LOOKUP(B510/D$2,{0,0.4,0.45,0.5,0.55,0.6,0.65,0.7,0.75,0.8,1},{"F","D","C","C+","B-","B","B+","A-","A","A+"}))))</f>
        <v/>
      </c>
      <c r="D510" s="1" t="str">
        <f>IF(COUNT($A510)=0,"",IF(B510="","--",IF(B510="3E","3E",LOOKUP(B510/D$2,{0,0.4,0.45,0.5,0.55,0.6,0.65,0.7,0.75,0.8,1},{0,2,2.25,2.5,2.75,3,3.25,3.5,3.75,4}))))</f>
        <v/>
      </c>
      <c r="E510" s="2" t="str">
        <f>IF(COUNT($A510)=0,"",IF($A510&lt;&gt;DRAFT!$B512,"ERR",IF(DRAFT!R512="3E","3E",IF(COUNT(DRAFT!N512,DRAFT!R512)&gt;0,DRAFT!S512,""))))</f>
        <v/>
      </c>
      <c r="F510" s="2" t="str">
        <f>IF(COUNT($A510)=0,"",IF(E510="3E","3E",IF(E510="","I",LOOKUP(E510/G$2,{0,0.4,0.45,0.5,0.55,0.6,0.65,0.7,0.75,0.8,1},{"F","D","C","C+","B-","B","B+","A-","A","A+"}))))</f>
        <v/>
      </c>
      <c r="G510" s="1" t="str">
        <f>IF(COUNT($A510)=0,"",IF(E510="","--",IF(E510="3E","3E",LOOKUP(E510/G$2,{0,0.4,0.45,0.5,0.55,0.6,0.65,0.7,0.75,0.8,1},{0,2,2.25,2.5,2.75,3,3.25,3.5,3.75,4}))))</f>
        <v/>
      </c>
      <c r="H510" s="2" t="str">
        <f>IF(COUNT($A510)=0,"",IF($A510&lt;&gt;DRAFT!$B512,"ERR",IF(DRAFT!AA512="3E","3E",IF(COUNT(DRAFT!W512,DRAFT!AA512)&gt;0,DRAFT!AB512,""))))</f>
        <v/>
      </c>
      <c r="I510" s="2" t="str">
        <f>IF(COUNT($A510)=0,"",IF(H510="3E","3E",IF(H510="","I",LOOKUP(H510/J$2,{0,0.4,0.45,0.5,0.55,0.6,0.65,0.7,0.75,0.8,1},{"F","D","C","C+","B-","B","B+","A-","A","A+"}))))</f>
        <v/>
      </c>
      <c r="J510" s="1" t="str">
        <f>IF(COUNT($A510)=0,"",IF(H510="","--",IF(H510="3E","3E",LOOKUP(H510/J$2,{0,0.4,0.45,0.5,0.55,0.6,0.65,0.7,0.75,0.8,1},{0,2,2.25,2.5,2.75,3,3.25,3.5,3.75,4}))))</f>
        <v/>
      </c>
      <c r="K510" s="2" t="str">
        <f>IF(COUNT($A510)=0,"",IF($A510&lt;&gt;DRAFT!$B512,"ERR",IF(DRAFT!AJ512="3E","3E",IF(COUNT(DRAFT!AF512,DRAFT!AJ512)&gt;0,DRAFT!AK512,""))))</f>
        <v/>
      </c>
      <c r="L510" s="2" t="str">
        <f>IF(COUNT($A510)=0,"",IF(K510="3E","3E",IF(K510="","I",LOOKUP(K510/M$2,{0,0.4,0.45,0.5,0.55,0.6,0.65,0.7,0.75,0.8,1},{"F","D","C","C+","B-","B","B+","A-","A","A+"}))))</f>
        <v/>
      </c>
      <c r="M510" s="1" t="str">
        <f>IF(COUNT($A510)=0,"",IF(K510="","--",IF(K510="3E","3E",LOOKUP(K510/M$2,{0,0.4,0.45,0.5,0.55,0.6,0.65,0.7,0.75,0.8,1},{0,2,2.25,2.5,2.75,3,3.25,3.5,3.75,4}))))</f>
        <v/>
      </c>
      <c r="N510" s="2" t="str">
        <f>IF(COUNT($A510)=0,"",IF($A510&lt;&gt;DRAFT!$B512,"ERR",IF(DRAFT!AS512="3E","3E",IF(COUNT(DRAFT!AO512,DRAFT!AS512)&gt;0,DRAFT!AT512,""))))</f>
        <v/>
      </c>
      <c r="O510" s="2" t="str">
        <f>IF(COUNT($A510)=0,"",IF(N510="3E","3E",IF(N510="","I",LOOKUP(N510/P$2,{0,0.4,0.45,0.5,0.55,0.6,0.65,0.7,0.75,0.8,1},{"F","D","C","C+","B-","B","B+","A-","A","A+"}))))</f>
        <v/>
      </c>
      <c r="P510" s="1" t="str">
        <f>IF(COUNT($A510)=0,"",IF(N510="","--",IF(N510="3E","3E",LOOKUP(N510/P$2,{0,0.4,0.45,0.5,0.55,0.6,0.65,0.7,0.75,0.8,1},{0,2,2.25,2.5,2.75,3,3.25,3.5,3.75,4}))))</f>
        <v/>
      </c>
      <c r="Q510" s="2" t="str">
        <f>IF(COUNT($A510)=0,"",IF($A510&lt;&gt;DRAFT!$B512,"ERR",IF(DRAFT!BB512="3E","3E",IF(COUNT(DRAFT!AX512,DRAFT!BB512)&gt;0,DRAFT!BC512,""))))</f>
        <v/>
      </c>
      <c r="R510" s="2" t="str">
        <f>IF(COUNT($A510)=0,"",IF(Q510="3E","3E",IF(Q510="","I",LOOKUP(Q510/S$2,{0,0.4,0.45,0.5,0.55,0.6,0.65,0.7,0.75,0.8,1},{"F","D","C","C+","B-","B","B+","A-","A","A+"}))))</f>
        <v/>
      </c>
      <c r="S510" s="1" t="str">
        <f>IF(COUNT($A510)=0,"",IF(Q510="","--",IF(Q510="3E","3E",LOOKUP(Q510/S$2,{0,0.4,0.45,0.5,0.55,0.6,0.65,0.7,0.75,0.8,1},{0,2,2.25,2.5,2.75,3,3.25,3.5,3.75,4}))))</f>
        <v/>
      </c>
      <c r="T510" s="2" t="str">
        <f>IF(COUNT($A510)=0,"",IF($A510&lt;&gt;DRAFT!$B512,"ERR",IF(DRAFT!BK512="3E","3E",IF(COUNT(DRAFT!BG512,DRAFT!BK512)&gt;0,DRAFT!BL512,""))))</f>
        <v/>
      </c>
      <c r="U510" s="2" t="str">
        <f>IF(COUNT($A510)=0,"",IF(T510="3E","3E",IF(T510="","I",LOOKUP(T510/V$2,{0,0.4,0.45,0.5,0.55,0.6,0.65,0.7,0.75,0.8,1},{"F","D","C","C+","B-","B","B+","A-","A","A+"}))))</f>
        <v/>
      </c>
      <c r="V510" s="1" t="str">
        <f>IF(COUNT($A510)=0,"",IF(T510="","--",IF(T510="3E","3E",LOOKUP(T510/V$2,{0,0.4,0.45,0.5,0.55,0.6,0.65,0.7,0.75,0.8,1},{0,2,2.25,2.5,2.75,3,3.25,3.5,3.75,4}))))</f>
        <v/>
      </c>
      <c r="W510" s="2" t="str">
        <f>IF(COUNT($A510)=0,"",IF($A510&lt;&gt;DRAFT!$B512,"ERR",IF(DRAFT!BT512="3E","3E",IF(COUNT(DRAFT!BP512,DRAFT!BT512)&gt;0,DRAFT!BU512,""))))</f>
        <v/>
      </c>
      <c r="X510" s="2" t="str">
        <f>IF(COUNT($A510)=0,"",IF(W510="3E","3E",IF(W510="","I",LOOKUP(W510/Y$2,{0,0.4,0.45,0.5,0.55,0.6,0.65,0.7,0.75,0.8,1},{"F","D","C","C+","B-","B","B+","A-","A","A+"}))))</f>
        <v/>
      </c>
      <c r="Y510" s="1" t="str">
        <f>IF(COUNT($A510)=0,"",IF(W510="","--",IF(W510="3E","3E",LOOKUP(W510/Y$2,{0,0.4,0.45,0.5,0.55,0.6,0.65,0.7,0.75,0.8,1},{0,2,2.25,2.5,2.75,3,3.25,3.5,3.75,4}))))</f>
        <v/>
      </c>
      <c r="Z510" s="2" t="str">
        <f>IF(COUNT($A510)=0,"",IF($A510&lt;&gt;DRAFT!$B512,"ERR",IF(DRAFT!CC512="3E","3E",IF(COUNT(DRAFT!BY512,DRAFT!CC512)&gt;0,DRAFT!CD512,""))))</f>
        <v/>
      </c>
      <c r="AA510" s="2" t="str">
        <f>IF(COUNT($A510)=0,"",IF(Z510="3E","3E",IF(Z510="","I",LOOKUP(Z510/AB$2,{0,0.4,0.45,0.5,0.55,0.6,0.65,0.7,0.75,0.8,1},{"F","D","C","C+","B-","B","B+","A-","A","A+"}))))</f>
        <v/>
      </c>
      <c r="AB510" s="1" t="str">
        <f>IF(COUNT($A510)=0,"",IF(Z510="","--",IF(Z510="3E","3E",LOOKUP(Z510/AB$2,{0,0.4,0.45,0.5,0.55,0.6,0.65,0.7,0.75,0.8,1},{0,2,2.25,2.5,2.75,3,3.25,3.5,3.75,4}))))</f>
        <v/>
      </c>
      <c r="AC510" s="2" t="str">
        <f>IF(COUNT($A510)=0,"",IF($A510&lt;&gt;DRAFT!$B512,"ERR",IF(DRAFT!CF512&gt;0,DRAFT!CF512,"")))</f>
        <v/>
      </c>
      <c r="AD510" s="2" t="str">
        <f>IF(COUNT($A510)=0,"",IF(AC510="3E","3E",IF(AC510="","I",LOOKUP(AC510/AE$2,{0,0.4,0.45,0.5,0.55,0.6,0.65,0.7,0.75,0.8,1},{"F","D","C","C+","B-","B","B+","A-","A","A+"}))))</f>
        <v/>
      </c>
      <c r="AE510" s="1" t="str">
        <f>IF(COUNT($A510)=0,"",IF(AC510="","--",IF(AC510="3E","3E",LOOKUP(AC510/AE$2,{0,0.4,0.45,0.5,0.55,0.6,0.65,0.7,0.75,0.8,1},{0,2,2.25,2.5,2.75,3,3.25,3.5,3.75,4}))))</f>
        <v/>
      </c>
      <c r="AF510" s="2" t="str">
        <f>IF(COUNT($A510)=0,"",IF($A510&lt;&gt;DRAFT!$B512,"ERR",IF(DRAFT!CI512&gt;0,DRAFT!CK512,"")))</f>
        <v/>
      </c>
      <c r="AG510" s="2" t="str">
        <f>IF(COUNT($A510)=0,"",IF(AF510="3E","3E",IF(AF510="","I",LOOKUP(AF510/AH$2,{0,0.4,0.45,0.5,0.55,0.6,0.65,0.7,0.75,0.8,1},{"F","D","C","C+","B-","B","B+","A-","A","A+"}))))</f>
        <v/>
      </c>
      <c r="AH510" s="1" t="str">
        <f>IF(COUNT($A510)=0,"",IF(AF510="","--",IF(AF510="3E","3E",LOOKUP(AF510/AH$2,{0,0.4,0.45,0.5,0.55,0.6,0.65,0.7,0.75,0.8,1},{0,2,2.25,2.5,2.75,3,3.25,3.5,3.75,4}))))</f>
        <v/>
      </c>
      <c r="AI510" s="2" t="str">
        <f>IF($A510&lt;&gt;DRAFT!$B512,"ERR",IF(OR(COUNT($A510)=0,COUNT(DRAFT!CL512:CN512,DRAFT!CP512:CR512)=0),"",CEILING(SUM(DRAFT!CO512,DRAFT!CS512,DRAFT!CT512),1)))</f>
        <v/>
      </c>
      <c r="AJ510" s="2" t="str">
        <f>IF(COUNT($A510)=0,"",IF(AI510="3E","3E",IF(AI510="","I",LOOKUP(AI510/AK$2,{0,0.4,0.45,0.5,0.55,0.6,0.65,0.7,0.75,0.8,1},{"F","D","C","C+","B-","B","B+","A-","A","A+"}))))</f>
        <v/>
      </c>
      <c r="AK510" s="1" t="str">
        <f>IF(COUNT($A510)=0,"",IF(AI510="","--",IF(AI510="3E","3E",LOOKUP(AI510/AK$2,{0,0.4,0.45,0.5,0.55,0.6,0.65,0.7,0.75,0.8,1},{0,2,2.25,2.5,2.75,3,3.25,3.5,3.75,4}))))</f>
        <v/>
      </c>
      <c r="AL510" s="4" t="str">
        <f>IF(OR(COUNT($A510)=0,COUNT(B510:AK510)=0),"",IF(COUNTIF(B510:AK510,"3E")&gt;0,"3E",IF(DRAFT!$A512="R",TRUNC(SUMPRODUCT(RGP,RCP)/TCP,3),TRUNC((SUMPRODUCT(--(IMDGP&gt;0)*IMDGP,IMCP)+CEILING(DRAFT!$DB512*42,0.25))/TCP,3))))</f>
        <v/>
      </c>
      <c r="AM510" s="2" t="str">
        <f>IF(OR(COUNT($A510)=0,COUNT(B510:AK510)=0),"",IF(COUNTIF(B510:AK510,"3E")&gt;0,"3E",IF(DRAFT!$A512="R",SUMPRODUCT(--(RGP&gt;=2),RCP),SUMPRODUCT(--(IMDGP&gt;0),--(IMGP=0),IMCP)+DRAFT!$DC512)))</f>
        <v/>
      </c>
      <c r="AN510" s="67" t="str">
        <f>IF(AL510="3E","3E",IF(COUNT($A510)=0,"",IF(COUNT(AI510)=0,"--",ROUND(((CEILING(DRAFT!$CV512*38,0.25)+CEILING(DRAFT!$CX512*38,0.25)+CEILING(DRAFT!$CZ512*42,0.25)+CEILING($AL510*42,0.25))/160),2))))</f>
        <v/>
      </c>
      <c r="AO510" s="2" t="str">
        <f>IF(AN510="3E","3E",IF(COUNT($A510)=0,"",IF(COUNT(AN510)=0,"I",LOOKUP(AN510,{0,2,2.25,2.5,2.75,3,3.25,3.5,3.75,4},{"F","D","C","C+","B-","B","B+","A-","A","A+"}))))</f>
        <v/>
      </c>
      <c r="AP510" s="2" t="str">
        <f>IF(AN510="3E","3E",IF(OR(COUNT(A510)=0,COUNT(AN510)=0),"",DRAFT!CW512+DRAFT!CY512+DRAFT!DA512+N(TABULATION!AM510)))</f>
        <v/>
      </c>
      <c r="AQ510" s="2" t="str">
        <f>IF(OR(COUNT($A510)=0,COUNT(B510:AK510)=0),"",IF(COUNTIF(B510:AM510,"3E")&gt;0,"3E",IF(AND(DRAFT!$A512="IM",OR($AL510&gt;DRAFT!$DB512,$AM510&gt;DRAFT!$DC512)),"IMPROVED",IF(AND(DRAFT!$A512="IM",$AL510&lt;=DRAFT!$DB512,$AM510&lt;=DRAFT!$DC512),"NOT IMPROVED",IF(AND(DRAFT!CU512="S",AH510&gt;=2,AK510&gt;=2,AN510&gt;=2.5,AP510&gt;=144),"PASS","FAIL")))))</f>
        <v/>
      </c>
      <c r="AR510" s="2" t="str">
        <f t="shared" si="14"/>
        <v/>
      </c>
      <c r="AS510" s="2" t="str">
        <f t="shared" si="15"/>
        <v/>
      </c>
    </row>
    <row r="511" spans="1:45" ht="18.95" customHeight="1" x14ac:dyDescent="0.25">
      <c r="A511" s="3" t="str">
        <f>IF(DRAFT!$B513="","",DRAFT!$B513)</f>
        <v/>
      </c>
      <c r="B511" s="2" t="str">
        <f>IF(COUNT($A511)=0,"",IF($A511&lt;&gt;DRAFT!$B513,"ERR",IF(DRAFT!I513="3E","3E",IF(COUNT(DRAFT!E513,DRAFT!I513)&gt;0,DRAFT!J513,""))))</f>
        <v/>
      </c>
      <c r="C511" s="2" t="str">
        <f>IF(COUNT($A511)=0,"",IF(B511="3E","3E",IF(B511="","I",LOOKUP(B511/D$2,{0,0.4,0.45,0.5,0.55,0.6,0.65,0.7,0.75,0.8,1},{"F","D","C","C+","B-","B","B+","A-","A","A+"}))))</f>
        <v/>
      </c>
      <c r="D511" s="1" t="str">
        <f>IF(COUNT($A511)=0,"",IF(B511="","--",IF(B511="3E","3E",LOOKUP(B511/D$2,{0,0.4,0.45,0.5,0.55,0.6,0.65,0.7,0.75,0.8,1},{0,2,2.25,2.5,2.75,3,3.25,3.5,3.75,4}))))</f>
        <v/>
      </c>
      <c r="E511" s="2" t="str">
        <f>IF(COUNT($A511)=0,"",IF($A511&lt;&gt;DRAFT!$B513,"ERR",IF(DRAFT!R513="3E","3E",IF(COUNT(DRAFT!N513,DRAFT!R513)&gt;0,DRAFT!S513,""))))</f>
        <v/>
      </c>
      <c r="F511" s="2" t="str">
        <f>IF(COUNT($A511)=0,"",IF(E511="3E","3E",IF(E511="","I",LOOKUP(E511/G$2,{0,0.4,0.45,0.5,0.55,0.6,0.65,0.7,0.75,0.8,1},{"F","D","C","C+","B-","B","B+","A-","A","A+"}))))</f>
        <v/>
      </c>
      <c r="G511" s="1" t="str">
        <f>IF(COUNT($A511)=0,"",IF(E511="","--",IF(E511="3E","3E",LOOKUP(E511/G$2,{0,0.4,0.45,0.5,0.55,0.6,0.65,0.7,0.75,0.8,1},{0,2,2.25,2.5,2.75,3,3.25,3.5,3.75,4}))))</f>
        <v/>
      </c>
      <c r="H511" s="2" t="str">
        <f>IF(COUNT($A511)=0,"",IF($A511&lt;&gt;DRAFT!$B513,"ERR",IF(DRAFT!AA513="3E","3E",IF(COUNT(DRAFT!W513,DRAFT!AA513)&gt;0,DRAFT!AB513,""))))</f>
        <v/>
      </c>
      <c r="I511" s="2" t="str">
        <f>IF(COUNT($A511)=0,"",IF(H511="3E","3E",IF(H511="","I",LOOKUP(H511/J$2,{0,0.4,0.45,0.5,0.55,0.6,0.65,0.7,0.75,0.8,1},{"F","D","C","C+","B-","B","B+","A-","A","A+"}))))</f>
        <v/>
      </c>
      <c r="J511" s="1" t="str">
        <f>IF(COUNT($A511)=0,"",IF(H511="","--",IF(H511="3E","3E",LOOKUP(H511/J$2,{0,0.4,0.45,0.5,0.55,0.6,0.65,0.7,0.75,0.8,1},{0,2,2.25,2.5,2.75,3,3.25,3.5,3.75,4}))))</f>
        <v/>
      </c>
      <c r="K511" s="2" t="str">
        <f>IF(COUNT($A511)=0,"",IF($A511&lt;&gt;DRAFT!$B513,"ERR",IF(DRAFT!AJ513="3E","3E",IF(COUNT(DRAFT!AF513,DRAFT!AJ513)&gt;0,DRAFT!AK513,""))))</f>
        <v/>
      </c>
      <c r="L511" s="2" t="str">
        <f>IF(COUNT($A511)=0,"",IF(K511="3E","3E",IF(K511="","I",LOOKUP(K511/M$2,{0,0.4,0.45,0.5,0.55,0.6,0.65,0.7,0.75,0.8,1},{"F","D","C","C+","B-","B","B+","A-","A","A+"}))))</f>
        <v/>
      </c>
      <c r="M511" s="1" t="str">
        <f>IF(COUNT($A511)=0,"",IF(K511="","--",IF(K511="3E","3E",LOOKUP(K511/M$2,{0,0.4,0.45,0.5,0.55,0.6,0.65,0.7,0.75,0.8,1},{0,2,2.25,2.5,2.75,3,3.25,3.5,3.75,4}))))</f>
        <v/>
      </c>
      <c r="N511" s="2" t="str">
        <f>IF(COUNT($A511)=0,"",IF($A511&lt;&gt;DRAFT!$B513,"ERR",IF(DRAFT!AS513="3E","3E",IF(COUNT(DRAFT!AO513,DRAFT!AS513)&gt;0,DRAFT!AT513,""))))</f>
        <v/>
      </c>
      <c r="O511" s="2" t="str">
        <f>IF(COUNT($A511)=0,"",IF(N511="3E","3E",IF(N511="","I",LOOKUP(N511/P$2,{0,0.4,0.45,0.5,0.55,0.6,0.65,0.7,0.75,0.8,1},{"F","D","C","C+","B-","B","B+","A-","A","A+"}))))</f>
        <v/>
      </c>
      <c r="P511" s="1" t="str">
        <f>IF(COUNT($A511)=0,"",IF(N511="","--",IF(N511="3E","3E",LOOKUP(N511/P$2,{0,0.4,0.45,0.5,0.55,0.6,0.65,0.7,0.75,0.8,1},{0,2,2.25,2.5,2.75,3,3.25,3.5,3.75,4}))))</f>
        <v/>
      </c>
      <c r="Q511" s="2" t="str">
        <f>IF(COUNT($A511)=0,"",IF($A511&lt;&gt;DRAFT!$B513,"ERR",IF(DRAFT!BB513="3E","3E",IF(COUNT(DRAFT!AX513,DRAFT!BB513)&gt;0,DRAFT!BC513,""))))</f>
        <v/>
      </c>
      <c r="R511" s="2" t="str">
        <f>IF(COUNT($A511)=0,"",IF(Q511="3E","3E",IF(Q511="","I",LOOKUP(Q511/S$2,{0,0.4,0.45,0.5,0.55,0.6,0.65,0.7,0.75,0.8,1},{"F","D","C","C+","B-","B","B+","A-","A","A+"}))))</f>
        <v/>
      </c>
      <c r="S511" s="1" t="str">
        <f>IF(COUNT($A511)=0,"",IF(Q511="","--",IF(Q511="3E","3E",LOOKUP(Q511/S$2,{0,0.4,0.45,0.5,0.55,0.6,0.65,0.7,0.75,0.8,1},{0,2,2.25,2.5,2.75,3,3.25,3.5,3.75,4}))))</f>
        <v/>
      </c>
      <c r="T511" s="2" t="str">
        <f>IF(COUNT($A511)=0,"",IF($A511&lt;&gt;DRAFT!$B513,"ERR",IF(DRAFT!BK513="3E","3E",IF(COUNT(DRAFT!BG513,DRAFT!BK513)&gt;0,DRAFT!BL513,""))))</f>
        <v/>
      </c>
      <c r="U511" s="2" t="str">
        <f>IF(COUNT($A511)=0,"",IF(T511="3E","3E",IF(T511="","I",LOOKUP(T511/V$2,{0,0.4,0.45,0.5,0.55,0.6,0.65,0.7,0.75,0.8,1},{"F","D","C","C+","B-","B","B+","A-","A","A+"}))))</f>
        <v/>
      </c>
      <c r="V511" s="1" t="str">
        <f>IF(COUNT($A511)=0,"",IF(T511="","--",IF(T511="3E","3E",LOOKUP(T511/V$2,{0,0.4,0.45,0.5,0.55,0.6,0.65,0.7,0.75,0.8,1},{0,2,2.25,2.5,2.75,3,3.25,3.5,3.75,4}))))</f>
        <v/>
      </c>
      <c r="W511" s="2" t="str">
        <f>IF(COUNT($A511)=0,"",IF($A511&lt;&gt;DRAFT!$B513,"ERR",IF(DRAFT!BT513="3E","3E",IF(COUNT(DRAFT!BP513,DRAFT!BT513)&gt;0,DRAFT!BU513,""))))</f>
        <v/>
      </c>
      <c r="X511" s="2" t="str">
        <f>IF(COUNT($A511)=0,"",IF(W511="3E","3E",IF(W511="","I",LOOKUP(W511/Y$2,{0,0.4,0.45,0.5,0.55,0.6,0.65,0.7,0.75,0.8,1},{"F","D","C","C+","B-","B","B+","A-","A","A+"}))))</f>
        <v/>
      </c>
      <c r="Y511" s="1" t="str">
        <f>IF(COUNT($A511)=0,"",IF(W511="","--",IF(W511="3E","3E",LOOKUP(W511/Y$2,{0,0.4,0.45,0.5,0.55,0.6,0.65,0.7,0.75,0.8,1},{0,2,2.25,2.5,2.75,3,3.25,3.5,3.75,4}))))</f>
        <v/>
      </c>
      <c r="Z511" s="2" t="str">
        <f>IF(COUNT($A511)=0,"",IF($A511&lt;&gt;DRAFT!$B513,"ERR",IF(DRAFT!CC513="3E","3E",IF(COUNT(DRAFT!BY513,DRAFT!CC513)&gt;0,DRAFT!CD513,""))))</f>
        <v/>
      </c>
      <c r="AA511" s="2" t="str">
        <f>IF(COUNT($A511)=0,"",IF(Z511="3E","3E",IF(Z511="","I",LOOKUP(Z511/AB$2,{0,0.4,0.45,0.5,0.55,0.6,0.65,0.7,0.75,0.8,1},{"F","D","C","C+","B-","B","B+","A-","A","A+"}))))</f>
        <v/>
      </c>
      <c r="AB511" s="1" t="str">
        <f>IF(COUNT($A511)=0,"",IF(Z511="","--",IF(Z511="3E","3E",LOOKUP(Z511/AB$2,{0,0.4,0.45,0.5,0.55,0.6,0.65,0.7,0.75,0.8,1},{0,2,2.25,2.5,2.75,3,3.25,3.5,3.75,4}))))</f>
        <v/>
      </c>
      <c r="AC511" s="2" t="str">
        <f>IF(COUNT($A511)=0,"",IF($A511&lt;&gt;DRAFT!$B513,"ERR",IF(DRAFT!CF513&gt;0,DRAFT!CF513,"")))</f>
        <v/>
      </c>
      <c r="AD511" s="2" t="str">
        <f>IF(COUNT($A511)=0,"",IF(AC511="3E","3E",IF(AC511="","I",LOOKUP(AC511/AE$2,{0,0.4,0.45,0.5,0.55,0.6,0.65,0.7,0.75,0.8,1},{"F","D","C","C+","B-","B","B+","A-","A","A+"}))))</f>
        <v/>
      </c>
      <c r="AE511" s="1" t="str">
        <f>IF(COUNT($A511)=0,"",IF(AC511="","--",IF(AC511="3E","3E",LOOKUP(AC511/AE$2,{0,0.4,0.45,0.5,0.55,0.6,0.65,0.7,0.75,0.8,1},{0,2,2.25,2.5,2.75,3,3.25,3.5,3.75,4}))))</f>
        <v/>
      </c>
      <c r="AF511" s="2" t="str">
        <f>IF(COUNT($A511)=0,"",IF($A511&lt;&gt;DRAFT!$B513,"ERR",IF(DRAFT!CI513&gt;0,DRAFT!CK513,"")))</f>
        <v/>
      </c>
      <c r="AG511" s="2" t="str">
        <f>IF(COUNT($A511)=0,"",IF(AF511="3E","3E",IF(AF511="","I",LOOKUP(AF511/AH$2,{0,0.4,0.45,0.5,0.55,0.6,0.65,0.7,0.75,0.8,1},{"F","D","C","C+","B-","B","B+","A-","A","A+"}))))</f>
        <v/>
      </c>
      <c r="AH511" s="1" t="str">
        <f>IF(COUNT($A511)=0,"",IF(AF511="","--",IF(AF511="3E","3E",LOOKUP(AF511/AH$2,{0,0.4,0.45,0.5,0.55,0.6,0.65,0.7,0.75,0.8,1},{0,2,2.25,2.5,2.75,3,3.25,3.5,3.75,4}))))</f>
        <v/>
      </c>
      <c r="AI511" s="2" t="str">
        <f>IF($A511&lt;&gt;DRAFT!$B513,"ERR",IF(OR(COUNT($A511)=0,COUNT(DRAFT!CL513:CN513,DRAFT!CP513:CR513)=0),"",CEILING(SUM(DRAFT!CO513,DRAFT!CS513,DRAFT!CT513),1)))</f>
        <v/>
      </c>
      <c r="AJ511" s="2" t="str">
        <f>IF(COUNT($A511)=0,"",IF(AI511="3E","3E",IF(AI511="","I",LOOKUP(AI511/AK$2,{0,0.4,0.45,0.5,0.55,0.6,0.65,0.7,0.75,0.8,1},{"F","D","C","C+","B-","B","B+","A-","A","A+"}))))</f>
        <v/>
      </c>
      <c r="AK511" s="1" t="str">
        <f>IF(COUNT($A511)=0,"",IF(AI511="","--",IF(AI511="3E","3E",LOOKUP(AI511/AK$2,{0,0.4,0.45,0.5,0.55,0.6,0.65,0.7,0.75,0.8,1},{0,2,2.25,2.5,2.75,3,3.25,3.5,3.75,4}))))</f>
        <v/>
      </c>
      <c r="AL511" s="4" t="str">
        <f>IF(OR(COUNT($A511)=0,COUNT(B511:AK511)=0),"",IF(COUNTIF(B511:AK511,"3E")&gt;0,"3E",IF(DRAFT!$A513="R",TRUNC(SUMPRODUCT(RGP,RCP)/TCP,3),TRUNC((SUMPRODUCT(--(IMDGP&gt;0)*IMDGP,IMCP)+CEILING(DRAFT!$DB513*42,0.25))/TCP,3))))</f>
        <v/>
      </c>
      <c r="AM511" s="2" t="str">
        <f>IF(OR(COUNT($A511)=0,COUNT(B511:AK511)=0),"",IF(COUNTIF(B511:AK511,"3E")&gt;0,"3E",IF(DRAFT!$A513="R",SUMPRODUCT(--(RGP&gt;=2),RCP),SUMPRODUCT(--(IMDGP&gt;0),--(IMGP=0),IMCP)+DRAFT!$DC513)))</f>
        <v/>
      </c>
      <c r="AN511" s="67" t="str">
        <f>IF(AL511="3E","3E",IF(COUNT($A511)=0,"",IF(COUNT(AI511)=0,"--",ROUND(((CEILING(DRAFT!$CV513*38,0.25)+CEILING(DRAFT!$CX513*38,0.25)+CEILING(DRAFT!$CZ513*42,0.25)+CEILING($AL511*42,0.25))/160),2))))</f>
        <v/>
      </c>
      <c r="AO511" s="2" t="str">
        <f>IF(AN511="3E","3E",IF(COUNT($A511)=0,"",IF(COUNT(AN511)=0,"I",LOOKUP(AN511,{0,2,2.25,2.5,2.75,3,3.25,3.5,3.75,4},{"F","D","C","C+","B-","B","B+","A-","A","A+"}))))</f>
        <v/>
      </c>
      <c r="AP511" s="2" t="str">
        <f>IF(AN511="3E","3E",IF(OR(COUNT(A511)=0,COUNT(AN511)=0),"",DRAFT!CW513+DRAFT!CY513+DRAFT!DA513+N(TABULATION!AM511)))</f>
        <v/>
      </c>
      <c r="AQ511" s="2" t="str">
        <f>IF(OR(COUNT($A511)=0,COUNT(B511:AK511)=0),"",IF(COUNTIF(B511:AM511,"3E")&gt;0,"3E",IF(AND(DRAFT!$A513="IM",OR($AL511&gt;DRAFT!$DB513,$AM511&gt;DRAFT!$DC513)),"IMPROVED",IF(AND(DRAFT!$A513="IM",$AL511&lt;=DRAFT!$DB513,$AM511&lt;=DRAFT!$DC513),"NOT IMPROVED",IF(AND(DRAFT!CU513="S",AH511&gt;=2,AK511&gt;=2,AN511&gt;=2.5,AP511&gt;=144),"PASS","FAIL")))))</f>
        <v/>
      </c>
      <c r="AR511" s="2" t="str">
        <f t="shared" si="14"/>
        <v/>
      </c>
      <c r="AS511" s="2" t="str">
        <f t="shared" si="15"/>
        <v/>
      </c>
    </row>
    <row r="512" spans="1:45" ht="18.95" customHeight="1" x14ac:dyDescent="0.25">
      <c r="A512" s="3" t="str">
        <f>IF(DRAFT!$B514="","",DRAFT!$B514)</f>
        <v/>
      </c>
      <c r="B512" s="2" t="str">
        <f>IF(COUNT($A512)=0,"",IF($A512&lt;&gt;DRAFT!$B514,"ERR",IF(DRAFT!I514="3E","3E",IF(COUNT(DRAFT!E514,DRAFT!I514)&gt;0,DRAFT!J514,""))))</f>
        <v/>
      </c>
      <c r="C512" s="2" t="str">
        <f>IF(COUNT($A512)=0,"",IF(B512="3E","3E",IF(B512="","I",LOOKUP(B512/D$2,{0,0.4,0.45,0.5,0.55,0.6,0.65,0.7,0.75,0.8,1},{"F","D","C","C+","B-","B","B+","A-","A","A+"}))))</f>
        <v/>
      </c>
      <c r="D512" s="1" t="str">
        <f>IF(COUNT($A512)=0,"",IF(B512="","--",IF(B512="3E","3E",LOOKUP(B512/D$2,{0,0.4,0.45,0.5,0.55,0.6,0.65,0.7,0.75,0.8,1},{0,2,2.25,2.5,2.75,3,3.25,3.5,3.75,4}))))</f>
        <v/>
      </c>
      <c r="E512" s="2" t="str">
        <f>IF(COUNT($A512)=0,"",IF($A512&lt;&gt;DRAFT!$B514,"ERR",IF(DRAFT!R514="3E","3E",IF(COUNT(DRAFT!N514,DRAFT!R514)&gt;0,DRAFT!S514,""))))</f>
        <v/>
      </c>
      <c r="F512" s="2" t="str">
        <f>IF(COUNT($A512)=0,"",IF(E512="3E","3E",IF(E512="","I",LOOKUP(E512/G$2,{0,0.4,0.45,0.5,0.55,0.6,0.65,0.7,0.75,0.8,1},{"F","D","C","C+","B-","B","B+","A-","A","A+"}))))</f>
        <v/>
      </c>
      <c r="G512" s="1" t="str">
        <f>IF(COUNT($A512)=0,"",IF(E512="","--",IF(E512="3E","3E",LOOKUP(E512/G$2,{0,0.4,0.45,0.5,0.55,0.6,0.65,0.7,0.75,0.8,1},{0,2,2.25,2.5,2.75,3,3.25,3.5,3.75,4}))))</f>
        <v/>
      </c>
      <c r="H512" s="2" t="str">
        <f>IF(COUNT($A512)=0,"",IF($A512&lt;&gt;DRAFT!$B514,"ERR",IF(DRAFT!AA514="3E","3E",IF(COUNT(DRAFT!W514,DRAFT!AA514)&gt;0,DRAFT!AB514,""))))</f>
        <v/>
      </c>
      <c r="I512" s="2" t="str">
        <f>IF(COUNT($A512)=0,"",IF(H512="3E","3E",IF(H512="","I",LOOKUP(H512/J$2,{0,0.4,0.45,0.5,0.55,0.6,0.65,0.7,0.75,0.8,1},{"F","D","C","C+","B-","B","B+","A-","A","A+"}))))</f>
        <v/>
      </c>
      <c r="J512" s="1" t="str">
        <f>IF(COUNT($A512)=0,"",IF(H512="","--",IF(H512="3E","3E",LOOKUP(H512/J$2,{0,0.4,0.45,0.5,0.55,0.6,0.65,0.7,0.75,0.8,1},{0,2,2.25,2.5,2.75,3,3.25,3.5,3.75,4}))))</f>
        <v/>
      </c>
      <c r="K512" s="2" t="str">
        <f>IF(COUNT($A512)=0,"",IF($A512&lt;&gt;DRAFT!$B514,"ERR",IF(DRAFT!AJ514="3E","3E",IF(COUNT(DRAFT!AF514,DRAFT!AJ514)&gt;0,DRAFT!AK514,""))))</f>
        <v/>
      </c>
      <c r="L512" s="2" t="str">
        <f>IF(COUNT($A512)=0,"",IF(K512="3E","3E",IF(K512="","I",LOOKUP(K512/M$2,{0,0.4,0.45,0.5,0.55,0.6,0.65,0.7,0.75,0.8,1},{"F","D","C","C+","B-","B","B+","A-","A","A+"}))))</f>
        <v/>
      </c>
      <c r="M512" s="1" t="str">
        <f>IF(COUNT($A512)=0,"",IF(K512="","--",IF(K512="3E","3E",LOOKUP(K512/M$2,{0,0.4,0.45,0.5,0.55,0.6,0.65,0.7,0.75,0.8,1},{0,2,2.25,2.5,2.75,3,3.25,3.5,3.75,4}))))</f>
        <v/>
      </c>
      <c r="N512" s="2" t="str">
        <f>IF(COUNT($A512)=0,"",IF($A512&lt;&gt;DRAFT!$B514,"ERR",IF(DRAFT!AS514="3E","3E",IF(COUNT(DRAFT!AO514,DRAFT!AS514)&gt;0,DRAFT!AT514,""))))</f>
        <v/>
      </c>
      <c r="O512" s="2" t="str">
        <f>IF(COUNT($A512)=0,"",IF(N512="3E","3E",IF(N512="","I",LOOKUP(N512/P$2,{0,0.4,0.45,0.5,0.55,0.6,0.65,0.7,0.75,0.8,1},{"F","D","C","C+","B-","B","B+","A-","A","A+"}))))</f>
        <v/>
      </c>
      <c r="P512" s="1" t="str">
        <f>IF(COUNT($A512)=0,"",IF(N512="","--",IF(N512="3E","3E",LOOKUP(N512/P$2,{0,0.4,0.45,0.5,0.55,0.6,0.65,0.7,0.75,0.8,1},{0,2,2.25,2.5,2.75,3,3.25,3.5,3.75,4}))))</f>
        <v/>
      </c>
      <c r="Q512" s="2" t="str">
        <f>IF(COUNT($A512)=0,"",IF($A512&lt;&gt;DRAFT!$B514,"ERR",IF(DRAFT!BB514="3E","3E",IF(COUNT(DRAFT!AX514,DRAFT!BB514)&gt;0,DRAFT!BC514,""))))</f>
        <v/>
      </c>
      <c r="R512" s="2" t="str">
        <f>IF(COUNT($A512)=0,"",IF(Q512="3E","3E",IF(Q512="","I",LOOKUP(Q512/S$2,{0,0.4,0.45,0.5,0.55,0.6,0.65,0.7,0.75,0.8,1},{"F","D","C","C+","B-","B","B+","A-","A","A+"}))))</f>
        <v/>
      </c>
      <c r="S512" s="1" t="str">
        <f>IF(COUNT($A512)=0,"",IF(Q512="","--",IF(Q512="3E","3E",LOOKUP(Q512/S$2,{0,0.4,0.45,0.5,0.55,0.6,0.65,0.7,0.75,0.8,1},{0,2,2.25,2.5,2.75,3,3.25,3.5,3.75,4}))))</f>
        <v/>
      </c>
      <c r="T512" s="2" t="str">
        <f>IF(COUNT($A512)=0,"",IF($A512&lt;&gt;DRAFT!$B514,"ERR",IF(DRAFT!BK514="3E","3E",IF(COUNT(DRAFT!BG514,DRAFT!BK514)&gt;0,DRAFT!BL514,""))))</f>
        <v/>
      </c>
      <c r="U512" s="2" t="str">
        <f>IF(COUNT($A512)=0,"",IF(T512="3E","3E",IF(T512="","I",LOOKUP(T512/V$2,{0,0.4,0.45,0.5,0.55,0.6,0.65,0.7,0.75,0.8,1},{"F","D","C","C+","B-","B","B+","A-","A","A+"}))))</f>
        <v/>
      </c>
      <c r="V512" s="1" t="str">
        <f>IF(COUNT($A512)=0,"",IF(T512="","--",IF(T512="3E","3E",LOOKUP(T512/V$2,{0,0.4,0.45,0.5,0.55,0.6,0.65,0.7,0.75,0.8,1},{0,2,2.25,2.5,2.75,3,3.25,3.5,3.75,4}))))</f>
        <v/>
      </c>
      <c r="W512" s="2" t="str">
        <f>IF(COUNT($A512)=0,"",IF($A512&lt;&gt;DRAFT!$B514,"ERR",IF(DRAFT!BT514="3E","3E",IF(COUNT(DRAFT!BP514,DRAFT!BT514)&gt;0,DRAFT!BU514,""))))</f>
        <v/>
      </c>
      <c r="X512" s="2" t="str">
        <f>IF(COUNT($A512)=0,"",IF(W512="3E","3E",IF(W512="","I",LOOKUP(W512/Y$2,{0,0.4,0.45,0.5,0.55,0.6,0.65,0.7,0.75,0.8,1},{"F","D","C","C+","B-","B","B+","A-","A","A+"}))))</f>
        <v/>
      </c>
      <c r="Y512" s="1" t="str">
        <f>IF(COUNT($A512)=0,"",IF(W512="","--",IF(W512="3E","3E",LOOKUP(W512/Y$2,{0,0.4,0.45,0.5,0.55,0.6,0.65,0.7,0.75,0.8,1},{0,2,2.25,2.5,2.75,3,3.25,3.5,3.75,4}))))</f>
        <v/>
      </c>
      <c r="Z512" s="2" t="str">
        <f>IF(COUNT($A512)=0,"",IF($A512&lt;&gt;DRAFT!$B514,"ERR",IF(DRAFT!CC514="3E","3E",IF(COUNT(DRAFT!BY514,DRAFT!CC514)&gt;0,DRAFT!CD514,""))))</f>
        <v/>
      </c>
      <c r="AA512" s="2" t="str">
        <f>IF(COUNT($A512)=0,"",IF(Z512="3E","3E",IF(Z512="","I",LOOKUP(Z512/AB$2,{0,0.4,0.45,0.5,0.55,0.6,0.65,0.7,0.75,0.8,1},{"F","D","C","C+","B-","B","B+","A-","A","A+"}))))</f>
        <v/>
      </c>
      <c r="AB512" s="1" t="str">
        <f>IF(COUNT($A512)=0,"",IF(Z512="","--",IF(Z512="3E","3E",LOOKUP(Z512/AB$2,{0,0.4,0.45,0.5,0.55,0.6,0.65,0.7,0.75,0.8,1},{0,2,2.25,2.5,2.75,3,3.25,3.5,3.75,4}))))</f>
        <v/>
      </c>
      <c r="AC512" s="2" t="str">
        <f>IF(COUNT($A512)=0,"",IF($A512&lt;&gt;DRAFT!$B514,"ERR",IF(DRAFT!CF514&gt;0,DRAFT!CF514,"")))</f>
        <v/>
      </c>
      <c r="AD512" s="2" t="str">
        <f>IF(COUNT($A512)=0,"",IF(AC512="3E","3E",IF(AC512="","I",LOOKUP(AC512/AE$2,{0,0.4,0.45,0.5,0.55,0.6,0.65,0.7,0.75,0.8,1},{"F","D","C","C+","B-","B","B+","A-","A","A+"}))))</f>
        <v/>
      </c>
      <c r="AE512" s="1" t="str">
        <f>IF(COUNT($A512)=0,"",IF(AC512="","--",IF(AC512="3E","3E",LOOKUP(AC512/AE$2,{0,0.4,0.45,0.5,0.55,0.6,0.65,0.7,0.75,0.8,1},{0,2,2.25,2.5,2.75,3,3.25,3.5,3.75,4}))))</f>
        <v/>
      </c>
      <c r="AF512" s="2" t="str">
        <f>IF(COUNT($A512)=0,"",IF($A512&lt;&gt;DRAFT!$B514,"ERR",IF(DRAFT!CI514&gt;0,DRAFT!CK514,"")))</f>
        <v/>
      </c>
      <c r="AG512" s="2" t="str">
        <f>IF(COUNT($A512)=0,"",IF(AF512="3E","3E",IF(AF512="","I",LOOKUP(AF512/AH$2,{0,0.4,0.45,0.5,0.55,0.6,0.65,0.7,0.75,0.8,1},{"F","D","C","C+","B-","B","B+","A-","A","A+"}))))</f>
        <v/>
      </c>
      <c r="AH512" s="1" t="str">
        <f>IF(COUNT($A512)=0,"",IF(AF512="","--",IF(AF512="3E","3E",LOOKUP(AF512/AH$2,{0,0.4,0.45,0.5,0.55,0.6,0.65,0.7,0.75,0.8,1},{0,2,2.25,2.5,2.75,3,3.25,3.5,3.75,4}))))</f>
        <v/>
      </c>
      <c r="AI512" s="2" t="str">
        <f>IF($A512&lt;&gt;DRAFT!$B514,"ERR",IF(OR(COUNT($A512)=0,COUNT(DRAFT!CL514:CN514,DRAFT!CP514:CR514)=0),"",CEILING(SUM(DRAFT!CO514,DRAFT!CS514,DRAFT!CT514),1)))</f>
        <v/>
      </c>
      <c r="AJ512" s="2" t="str">
        <f>IF(COUNT($A512)=0,"",IF(AI512="3E","3E",IF(AI512="","I",LOOKUP(AI512/AK$2,{0,0.4,0.45,0.5,0.55,0.6,0.65,0.7,0.75,0.8,1},{"F","D","C","C+","B-","B","B+","A-","A","A+"}))))</f>
        <v/>
      </c>
      <c r="AK512" s="1" t="str">
        <f>IF(COUNT($A512)=0,"",IF(AI512="","--",IF(AI512="3E","3E",LOOKUP(AI512/AK$2,{0,0.4,0.45,0.5,0.55,0.6,0.65,0.7,0.75,0.8,1},{0,2,2.25,2.5,2.75,3,3.25,3.5,3.75,4}))))</f>
        <v/>
      </c>
      <c r="AL512" s="4" t="str">
        <f>IF(OR(COUNT($A512)=0,COUNT(B512:AK512)=0),"",IF(COUNTIF(B512:AK512,"3E")&gt;0,"3E",IF(DRAFT!$A514="R",TRUNC(SUMPRODUCT(RGP,RCP)/TCP,3),TRUNC((SUMPRODUCT(--(IMDGP&gt;0)*IMDGP,IMCP)+CEILING(DRAFT!$DB514*42,0.25))/TCP,3))))</f>
        <v/>
      </c>
      <c r="AM512" s="2" t="str">
        <f>IF(OR(COUNT($A512)=0,COUNT(B512:AK512)=0),"",IF(COUNTIF(B512:AK512,"3E")&gt;0,"3E",IF(DRAFT!$A514="R",SUMPRODUCT(--(RGP&gt;=2),RCP),SUMPRODUCT(--(IMDGP&gt;0),--(IMGP=0),IMCP)+DRAFT!$DC514)))</f>
        <v/>
      </c>
      <c r="AN512" s="67" t="str">
        <f>IF(AL512="3E","3E",IF(COUNT($A512)=0,"",IF(COUNT(AI512)=0,"--",ROUND(((CEILING(DRAFT!$CV514*38,0.25)+CEILING(DRAFT!$CX514*38,0.25)+CEILING(DRAFT!$CZ514*42,0.25)+CEILING($AL512*42,0.25))/160),2))))</f>
        <v/>
      </c>
      <c r="AO512" s="2" t="str">
        <f>IF(AN512="3E","3E",IF(COUNT($A512)=0,"",IF(COUNT(AN512)=0,"I",LOOKUP(AN512,{0,2,2.25,2.5,2.75,3,3.25,3.5,3.75,4},{"F","D","C","C+","B-","B","B+","A-","A","A+"}))))</f>
        <v/>
      </c>
      <c r="AP512" s="2" t="str">
        <f>IF(AN512="3E","3E",IF(OR(COUNT(A512)=0,COUNT(AN512)=0),"",DRAFT!CW514+DRAFT!CY514+DRAFT!DA514+N(TABULATION!AM512)))</f>
        <v/>
      </c>
      <c r="AQ512" s="2" t="str">
        <f>IF(OR(COUNT($A512)=0,COUNT(B512:AK512)=0),"",IF(COUNTIF(B512:AM512,"3E")&gt;0,"3E",IF(AND(DRAFT!$A514="IM",OR($AL512&gt;DRAFT!$DB514,$AM512&gt;DRAFT!$DC514)),"IMPROVED",IF(AND(DRAFT!$A514="IM",$AL512&lt;=DRAFT!$DB514,$AM512&lt;=DRAFT!$DC514),"NOT IMPROVED",IF(AND(DRAFT!CU514="S",AH512&gt;=2,AK512&gt;=2,AN512&gt;=2.5,AP512&gt;=144),"PASS","FAIL")))))</f>
        <v/>
      </c>
      <c r="AR512" s="2" t="str">
        <f t="shared" si="14"/>
        <v/>
      </c>
      <c r="AS512" s="2" t="str">
        <f t="shared" si="15"/>
        <v/>
      </c>
    </row>
    <row r="513" spans="1:45" ht="18.95" customHeight="1" x14ac:dyDescent="0.25">
      <c r="A513" s="3" t="str">
        <f>IF(DRAFT!$B515="","",DRAFT!$B515)</f>
        <v/>
      </c>
      <c r="B513" s="2" t="str">
        <f>IF(COUNT($A513)=0,"",IF($A513&lt;&gt;DRAFT!$B515,"ERR",IF(DRAFT!I515="3E","3E",IF(COUNT(DRAFT!E515,DRAFT!I515)&gt;0,DRAFT!J515,""))))</f>
        <v/>
      </c>
      <c r="C513" s="2" t="str">
        <f>IF(COUNT($A513)=0,"",IF(B513="3E","3E",IF(B513="","I",LOOKUP(B513/D$2,{0,0.4,0.45,0.5,0.55,0.6,0.65,0.7,0.75,0.8,1},{"F","D","C","C+","B-","B","B+","A-","A","A+"}))))</f>
        <v/>
      </c>
      <c r="D513" s="1" t="str">
        <f>IF(COUNT($A513)=0,"",IF(B513="","--",IF(B513="3E","3E",LOOKUP(B513/D$2,{0,0.4,0.45,0.5,0.55,0.6,0.65,0.7,0.75,0.8,1},{0,2,2.25,2.5,2.75,3,3.25,3.5,3.75,4}))))</f>
        <v/>
      </c>
      <c r="E513" s="2" t="str">
        <f>IF(COUNT($A513)=0,"",IF($A513&lt;&gt;DRAFT!$B515,"ERR",IF(DRAFT!R515="3E","3E",IF(COUNT(DRAFT!N515,DRAFT!R515)&gt;0,DRAFT!S515,""))))</f>
        <v/>
      </c>
      <c r="F513" s="2" t="str">
        <f>IF(COUNT($A513)=0,"",IF(E513="3E","3E",IF(E513="","I",LOOKUP(E513/G$2,{0,0.4,0.45,0.5,0.55,0.6,0.65,0.7,0.75,0.8,1},{"F","D","C","C+","B-","B","B+","A-","A","A+"}))))</f>
        <v/>
      </c>
      <c r="G513" s="1" t="str">
        <f>IF(COUNT($A513)=0,"",IF(E513="","--",IF(E513="3E","3E",LOOKUP(E513/G$2,{0,0.4,0.45,0.5,0.55,0.6,0.65,0.7,0.75,0.8,1},{0,2,2.25,2.5,2.75,3,3.25,3.5,3.75,4}))))</f>
        <v/>
      </c>
      <c r="H513" s="2" t="str">
        <f>IF(COUNT($A513)=0,"",IF($A513&lt;&gt;DRAFT!$B515,"ERR",IF(DRAFT!AA515="3E","3E",IF(COUNT(DRAFT!W515,DRAFT!AA515)&gt;0,DRAFT!AB515,""))))</f>
        <v/>
      </c>
      <c r="I513" s="2" t="str">
        <f>IF(COUNT($A513)=0,"",IF(H513="3E","3E",IF(H513="","I",LOOKUP(H513/J$2,{0,0.4,0.45,0.5,0.55,0.6,0.65,0.7,0.75,0.8,1},{"F","D","C","C+","B-","B","B+","A-","A","A+"}))))</f>
        <v/>
      </c>
      <c r="J513" s="1" t="str">
        <f>IF(COUNT($A513)=0,"",IF(H513="","--",IF(H513="3E","3E",LOOKUP(H513/J$2,{0,0.4,0.45,0.5,0.55,0.6,0.65,0.7,0.75,0.8,1},{0,2,2.25,2.5,2.75,3,3.25,3.5,3.75,4}))))</f>
        <v/>
      </c>
      <c r="K513" s="2" t="str">
        <f>IF(COUNT($A513)=0,"",IF($A513&lt;&gt;DRAFT!$B515,"ERR",IF(DRAFT!AJ515="3E","3E",IF(COUNT(DRAFT!AF515,DRAFT!AJ515)&gt;0,DRAFT!AK515,""))))</f>
        <v/>
      </c>
      <c r="L513" s="2" t="str">
        <f>IF(COUNT($A513)=0,"",IF(K513="3E","3E",IF(K513="","I",LOOKUP(K513/M$2,{0,0.4,0.45,0.5,0.55,0.6,0.65,0.7,0.75,0.8,1},{"F","D","C","C+","B-","B","B+","A-","A","A+"}))))</f>
        <v/>
      </c>
      <c r="M513" s="1" t="str">
        <f>IF(COUNT($A513)=0,"",IF(K513="","--",IF(K513="3E","3E",LOOKUP(K513/M$2,{0,0.4,0.45,0.5,0.55,0.6,0.65,0.7,0.75,0.8,1},{0,2,2.25,2.5,2.75,3,3.25,3.5,3.75,4}))))</f>
        <v/>
      </c>
      <c r="N513" s="2" t="str">
        <f>IF(COUNT($A513)=0,"",IF($A513&lt;&gt;DRAFT!$B515,"ERR",IF(DRAFT!AS515="3E","3E",IF(COUNT(DRAFT!AO515,DRAFT!AS515)&gt;0,DRAFT!AT515,""))))</f>
        <v/>
      </c>
      <c r="O513" s="2" t="str">
        <f>IF(COUNT($A513)=0,"",IF(N513="3E","3E",IF(N513="","I",LOOKUP(N513/P$2,{0,0.4,0.45,0.5,0.55,0.6,0.65,0.7,0.75,0.8,1},{"F","D","C","C+","B-","B","B+","A-","A","A+"}))))</f>
        <v/>
      </c>
      <c r="P513" s="1" t="str">
        <f>IF(COUNT($A513)=0,"",IF(N513="","--",IF(N513="3E","3E",LOOKUP(N513/P$2,{0,0.4,0.45,0.5,0.55,0.6,0.65,0.7,0.75,0.8,1},{0,2,2.25,2.5,2.75,3,3.25,3.5,3.75,4}))))</f>
        <v/>
      </c>
      <c r="Q513" s="2" t="str">
        <f>IF(COUNT($A513)=0,"",IF($A513&lt;&gt;DRAFT!$B515,"ERR",IF(DRAFT!BB515="3E","3E",IF(COUNT(DRAFT!AX515,DRAFT!BB515)&gt;0,DRAFT!BC515,""))))</f>
        <v/>
      </c>
      <c r="R513" s="2" t="str">
        <f>IF(COUNT($A513)=0,"",IF(Q513="3E","3E",IF(Q513="","I",LOOKUP(Q513/S$2,{0,0.4,0.45,0.5,0.55,0.6,0.65,0.7,0.75,0.8,1},{"F","D","C","C+","B-","B","B+","A-","A","A+"}))))</f>
        <v/>
      </c>
      <c r="S513" s="1" t="str">
        <f>IF(COUNT($A513)=0,"",IF(Q513="","--",IF(Q513="3E","3E",LOOKUP(Q513/S$2,{0,0.4,0.45,0.5,0.55,0.6,0.65,0.7,0.75,0.8,1},{0,2,2.25,2.5,2.75,3,3.25,3.5,3.75,4}))))</f>
        <v/>
      </c>
      <c r="T513" s="2" t="str">
        <f>IF(COUNT($A513)=0,"",IF($A513&lt;&gt;DRAFT!$B515,"ERR",IF(DRAFT!BK515="3E","3E",IF(COUNT(DRAFT!BG515,DRAFT!BK515)&gt;0,DRAFT!BL515,""))))</f>
        <v/>
      </c>
      <c r="U513" s="2" t="str">
        <f>IF(COUNT($A513)=0,"",IF(T513="3E","3E",IF(T513="","I",LOOKUP(T513/V$2,{0,0.4,0.45,0.5,0.55,0.6,0.65,0.7,0.75,0.8,1},{"F","D","C","C+","B-","B","B+","A-","A","A+"}))))</f>
        <v/>
      </c>
      <c r="V513" s="1" t="str">
        <f>IF(COUNT($A513)=0,"",IF(T513="","--",IF(T513="3E","3E",LOOKUP(T513/V$2,{0,0.4,0.45,0.5,0.55,0.6,0.65,0.7,0.75,0.8,1},{0,2,2.25,2.5,2.75,3,3.25,3.5,3.75,4}))))</f>
        <v/>
      </c>
      <c r="W513" s="2" t="str">
        <f>IF(COUNT($A513)=0,"",IF($A513&lt;&gt;DRAFT!$B515,"ERR",IF(DRAFT!BT515="3E","3E",IF(COUNT(DRAFT!BP515,DRAFT!BT515)&gt;0,DRAFT!BU515,""))))</f>
        <v/>
      </c>
      <c r="X513" s="2" t="str">
        <f>IF(COUNT($A513)=0,"",IF(W513="3E","3E",IF(W513="","I",LOOKUP(W513/Y$2,{0,0.4,0.45,0.5,0.55,0.6,0.65,0.7,0.75,0.8,1},{"F","D","C","C+","B-","B","B+","A-","A","A+"}))))</f>
        <v/>
      </c>
      <c r="Y513" s="1" t="str">
        <f>IF(COUNT($A513)=0,"",IF(W513="","--",IF(W513="3E","3E",LOOKUP(W513/Y$2,{0,0.4,0.45,0.5,0.55,0.6,0.65,0.7,0.75,0.8,1},{0,2,2.25,2.5,2.75,3,3.25,3.5,3.75,4}))))</f>
        <v/>
      </c>
      <c r="Z513" s="2" t="str">
        <f>IF(COUNT($A513)=0,"",IF($A513&lt;&gt;DRAFT!$B515,"ERR",IF(DRAFT!CC515="3E","3E",IF(COUNT(DRAFT!BY515,DRAFT!CC515)&gt;0,DRAFT!CD515,""))))</f>
        <v/>
      </c>
      <c r="AA513" s="2" t="str">
        <f>IF(COUNT($A513)=0,"",IF(Z513="3E","3E",IF(Z513="","I",LOOKUP(Z513/AB$2,{0,0.4,0.45,0.5,0.55,0.6,0.65,0.7,0.75,0.8,1},{"F","D","C","C+","B-","B","B+","A-","A","A+"}))))</f>
        <v/>
      </c>
      <c r="AB513" s="1" t="str">
        <f>IF(COUNT($A513)=0,"",IF(Z513="","--",IF(Z513="3E","3E",LOOKUP(Z513/AB$2,{0,0.4,0.45,0.5,0.55,0.6,0.65,0.7,0.75,0.8,1},{0,2,2.25,2.5,2.75,3,3.25,3.5,3.75,4}))))</f>
        <v/>
      </c>
      <c r="AC513" s="2" t="str">
        <f>IF(COUNT($A513)=0,"",IF($A513&lt;&gt;DRAFT!$B515,"ERR",IF(DRAFT!CF515&gt;0,DRAFT!CF515,"")))</f>
        <v/>
      </c>
      <c r="AD513" s="2" t="str">
        <f>IF(COUNT($A513)=0,"",IF(AC513="3E","3E",IF(AC513="","I",LOOKUP(AC513/AE$2,{0,0.4,0.45,0.5,0.55,0.6,0.65,0.7,0.75,0.8,1},{"F","D","C","C+","B-","B","B+","A-","A","A+"}))))</f>
        <v/>
      </c>
      <c r="AE513" s="1" t="str">
        <f>IF(COUNT($A513)=0,"",IF(AC513="","--",IF(AC513="3E","3E",LOOKUP(AC513/AE$2,{0,0.4,0.45,0.5,0.55,0.6,0.65,0.7,0.75,0.8,1},{0,2,2.25,2.5,2.75,3,3.25,3.5,3.75,4}))))</f>
        <v/>
      </c>
      <c r="AF513" s="2" t="str">
        <f>IF(COUNT($A513)=0,"",IF($A513&lt;&gt;DRAFT!$B515,"ERR",IF(DRAFT!CI515&gt;0,DRAFT!CK515,"")))</f>
        <v/>
      </c>
      <c r="AG513" s="2" t="str">
        <f>IF(COUNT($A513)=0,"",IF(AF513="3E","3E",IF(AF513="","I",LOOKUP(AF513/AH$2,{0,0.4,0.45,0.5,0.55,0.6,0.65,0.7,0.75,0.8,1},{"F","D","C","C+","B-","B","B+","A-","A","A+"}))))</f>
        <v/>
      </c>
      <c r="AH513" s="1" t="str">
        <f>IF(COUNT($A513)=0,"",IF(AF513="","--",IF(AF513="3E","3E",LOOKUP(AF513/AH$2,{0,0.4,0.45,0.5,0.55,0.6,0.65,0.7,0.75,0.8,1},{0,2,2.25,2.5,2.75,3,3.25,3.5,3.75,4}))))</f>
        <v/>
      </c>
      <c r="AI513" s="2" t="str">
        <f>IF($A513&lt;&gt;DRAFT!$B515,"ERR",IF(OR(COUNT($A513)=0,COUNT(DRAFT!CL515:CN515,DRAFT!CP515:CR515)=0),"",CEILING(SUM(DRAFT!CO515,DRAFT!CS515,DRAFT!CT515),1)))</f>
        <v/>
      </c>
      <c r="AJ513" s="2" t="str">
        <f>IF(COUNT($A513)=0,"",IF(AI513="3E","3E",IF(AI513="","I",LOOKUP(AI513/AK$2,{0,0.4,0.45,0.5,0.55,0.6,0.65,0.7,0.75,0.8,1},{"F","D","C","C+","B-","B","B+","A-","A","A+"}))))</f>
        <v/>
      </c>
      <c r="AK513" s="1" t="str">
        <f>IF(COUNT($A513)=0,"",IF(AI513="","--",IF(AI513="3E","3E",LOOKUP(AI513/AK$2,{0,0.4,0.45,0.5,0.55,0.6,0.65,0.7,0.75,0.8,1},{0,2,2.25,2.5,2.75,3,3.25,3.5,3.75,4}))))</f>
        <v/>
      </c>
      <c r="AL513" s="4" t="str">
        <f>IF(OR(COUNT($A513)=0,COUNT(B513:AK513)=0),"",IF(COUNTIF(B513:AK513,"3E")&gt;0,"3E",IF(DRAFT!$A515="R",TRUNC(SUMPRODUCT(RGP,RCP)/TCP,3),TRUNC((SUMPRODUCT(--(IMDGP&gt;0)*IMDGP,IMCP)+CEILING(DRAFT!$DB515*42,0.25))/TCP,3))))</f>
        <v/>
      </c>
      <c r="AM513" s="2" t="str">
        <f>IF(OR(COUNT($A513)=0,COUNT(B513:AK513)=0),"",IF(COUNTIF(B513:AK513,"3E")&gt;0,"3E",IF(DRAFT!$A515="R",SUMPRODUCT(--(RGP&gt;=2),RCP),SUMPRODUCT(--(IMDGP&gt;0),--(IMGP=0),IMCP)+DRAFT!$DC515)))</f>
        <v/>
      </c>
      <c r="AN513" s="67" t="str">
        <f>IF(AL513="3E","3E",IF(COUNT($A513)=0,"",IF(COUNT(AI513)=0,"--",ROUND(((CEILING(DRAFT!$CV515*38,0.25)+CEILING(DRAFT!$CX515*38,0.25)+CEILING(DRAFT!$CZ515*42,0.25)+CEILING($AL513*42,0.25))/160),2))))</f>
        <v/>
      </c>
      <c r="AO513" s="2" t="str">
        <f>IF(AN513="3E","3E",IF(COUNT($A513)=0,"",IF(COUNT(AN513)=0,"I",LOOKUP(AN513,{0,2,2.25,2.5,2.75,3,3.25,3.5,3.75,4},{"F","D","C","C+","B-","B","B+","A-","A","A+"}))))</f>
        <v/>
      </c>
      <c r="AP513" s="2" t="str">
        <f>IF(AN513="3E","3E",IF(OR(COUNT(A513)=0,COUNT(AN513)=0),"",DRAFT!CW515+DRAFT!CY515+DRAFT!DA515+N(TABULATION!AM513)))</f>
        <v/>
      </c>
      <c r="AQ513" s="2" t="str">
        <f>IF(OR(COUNT($A513)=0,COUNT(B513:AK513)=0),"",IF(COUNTIF(B513:AM513,"3E")&gt;0,"3E",IF(AND(DRAFT!$A515="IM",OR($AL513&gt;DRAFT!$DB515,$AM513&gt;DRAFT!$DC515)),"IMPROVED",IF(AND(DRAFT!$A515="IM",$AL513&lt;=DRAFT!$DB515,$AM513&lt;=DRAFT!$DC515),"NOT IMPROVED",IF(AND(DRAFT!CU515="S",AH513&gt;=2,AK513&gt;=2,AN513&gt;=2.5,AP513&gt;=144),"PASS","FAIL")))))</f>
        <v/>
      </c>
      <c r="AR513" s="2" t="str">
        <f t="shared" si="14"/>
        <v/>
      </c>
      <c r="AS513" s="2" t="str">
        <f t="shared" si="15"/>
        <v/>
      </c>
    </row>
    <row r="514" spans="1:45" ht="18.95" customHeight="1" x14ac:dyDescent="0.25">
      <c r="A514" s="3" t="str">
        <f>IF(DRAFT!$B516="","",DRAFT!$B516)</f>
        <v/>
      </c>
      <c r="B514" s="2" t="str">
        <f>IF(COUNT($A514)=0,"",IF($A514&lt;&gt;DRAFT!$B516,"ERR",IF(DRAFT!I516="3E","3E",IF(COUNT(DRAFT!E516,DRAFT!I516)&gt;0,DRAFT!J516,""))))</f>
        <v/>
      </c>
      <c r="C514" s="2" t="str">
        <f>IF(COUNT($A514)=0,"",IF(B514="3E","3E",IF(B514="","I",LOOKUP(B514/D$2,{0,0.4,0.45,0.5,0.55,0.6,0.65,0.7,0.75,0.8,1},{"F","D","C","C+","B-","B","B+","A-","A","A+"}))))</f>
        <v/>
      </c>
      <c r="D514" s="1" t="str">
        <f>IF(COUNT($A514)=0,"",IF(B514="","--",IF(B514="3E","3E",LOOKUP(B514/D$2,{0,0.4,0.45,0.5,0.55,0.6,0.65,0.7,0.75,0.8,1},{0,2,2.25,2.5,2.75,3,3.25,3.5,3.75,4}))))</f>
        <v/>
      </c>
      <c r="E514" s="2" t="str">
        <f>IF(COUNT($A514)=0,"",IF($A514&lt;&gt;DRAFT!$B516,"ERR",IF(DRAFT!R516="3E","3E",IF(COUNT(DRAFT!N516,DRAFT!R516)&gt;0,DRAFT!S516,""))))</f>
        <v/>
      </c>
      <c r="F514" s="2" t="str">
        <f>IF(COUNT($A514)=0,"",IF(E514="3E","3E",IF(E514="","I",LOOKUP(E514/G$2,{0,0.4,0.45,0.5,0.55,0.6,0.65,0.7,0.75,0.8,1},{"F","D","C","C+","B-","B","B+","A-","A","A+"}))))</f>
        <v/>
      </c>
      <c r="G514" s="1" t="str">
        <f>IF(COUNT($A514)=0,"",IF(E514="","--",IF(E514="3E","3E",LOOKUP(E514/G$2,{0,0.4,0.45,0.5,0.55,0.6,0.65,0.7,0.75,0.8,1},{0,2,2.25,2.5,2.75,3,3.25,3.5,3.75,4}))))</f>
        <v/>
      </c>
      <c r="H514" s="2" t="str">
        <f>IF(COUNT($A514)=0,"",IF($A514&lt;&gt;DRAFT!$B516,"ERR",IF(DRAFT!AA516="3E","3E",IF(COUNT(DRAFT!W516,DRAFT!AA516)&gt;0,DRAFT!AB516,""))))</f>
        <v/>
      </c>
      <c r="I514" s="2" t="str">
        <f>IF(COUNT($A514)=0,"",IF(H514="3E","3E",IF(H514="","I",LOOKUP(H514/J$2,{0,0.4,0.45,0.5,0.55,0.6,0.65,0.7,0.75,0.8,1},{"F","D","C","C+","B-","B","B+","A-","A","A+"}))))</f>
        <v/>
      </c>
      <c r="J514" s="1" t="str">
        <f>IF(COUNT($A514)=0,"",IF(H514="","--",IF(H514="3E","3E",LOOKUP(H514/J$2,{0,0.4,0.45,0.5,0.55,0.6,0.65,0.7,0.75,0.8,1},{0,2,2.25,2.5,2.75,3,3.25,3.5,3.75,4}))))</f>
        <v/>
      </c>
      <c r="K514" s="2" t="str">
        <f>IF(COUNT($A514)=0,"",IF($A514&lt;&gt;DRAFT!$B516,"ERR",IF(DRAFT!AJ516="3E","3E",IF(COUNT(DRAFT!AF516,DRAFT!AJ516)&gt;0,DRAFT!AK516,""))))</f>
        <v/>
      </c>
      <c r="L514" s="2" t="str">
        <f>IF(COUNT($A514)=0,"",IF(K514="3E","3E",IF(K514="","I",LOOKUP(K514/M$2,{0,0.4,0.45,0.5,0.55,0.6,0.65,0.7,0.75,0.8,1},{"F","D","C","C+","B-","B","B+","A-","A","A+"}))))</f>
        <v/>
      </c>
      <c r="M514" s="1" t="str">
        <f>IF(COUNT($A514)=0,"",IF(K514="","--",IF(K514="3E","3E",LOOKUP(K514/M$2,{0,0.4,0.45,0.5,0.55,0.6,0.65,0.7,0.75,0.8,1},{0,2,2.25,2.5,2.75,3,3.25,3.5,3.75,4}))))</f>
        <v/>
      </c>
      <c r="N514" s="2" t="str">
        <f>IF(COUNT($A514)=0,"",IF($A514&lt;&gt;DRAFT!$B516,"ERR",IF(DRAFT!AS516="3E","3E",IF(COUNT(DRAFT!AO516,DRAFT!AS516)&gt;0,DRAFT!AT516,""))))</f>
        <v/>
      </c>
      <c r="O514" s="2" t="str">
        <f>IF(COUNT($A514)=0,"",IF(N514="3E","3E",IF(N514="","I",LOOKUP(N514/P$2,{0,0.4,0.45,0.5,0.55,0.6,0.65,0.7,0.75,0.8,1},{"F","D","C","C+","B-","B","B+","A-","A","A+"}))))</f>
        <v/>
      </c>
      <c r="P514" s="1" t="str">
        <f>IF(COUNT($A514)=0,"",IF(N514="","--",IF(N514="3E","3E",LOOKUP(N514/P$2,{0,0.4,0.45,0.5,0.55,0.6,0.65,0.7,0.75,0.8,1},{0,2,2.25,2.5,2.75,3,3.25,3.5,3.75,4}))))</f>
        <v/>
      </c>
      <c r="Q514" s="2" t="str">
        <f>IF(COUNT($A514)=0,"",IF($A514&lt;&gt;DRAFT!$B516,"ERR",IF(DRAFT!BB516="3E","3E",IF(COUNT(DRAFT!AX516,DRAFT!BB516)&gt;0,DRAFT!BC516,""))))</f>
        <v/>
      </c>
      <c r="R514" s="2" t="str">
        <f>IF(COUNT($A514)=0,"",IF(Q514="3E","3E",IF(Q514="","I",LOOKUP(Q514/S$2,{0,0.4,0.45,0.5,0.55,0.6,0.65,0.7,0.75,0.8,1},{"F","D","C","C+","B-","B","B+","A-","A","A+"}))))</f>
        <v/>
      </c>
      <c r="S514" s="1" t="str">
        <f>IF(COUNT($A514)=0,"",IF(Q514="","--",IF(Q514="3E","3E",LOOKUP(Q514/S$2,{0,0.4,0.45,0.5,0.55,0.6,0.65,0.7,0.75,0.8,1},{0,2,2.25,2.5,2.75,3,3.25,3.5,3.75,4}))))</f>
        <v/>
      </c>
      <c r="T514" s="2" t="str">
        <f>IF(COUNT($A514)=0,"",IF($A514&lt;&gt;DRAFT!$B516,"ERR",IF(DRAFT!BK516="3E","3E",IF(COUNT(DRAFT!BG516,DRAFT!BK516)&gt;0,DRAFT!BL516,""))))</f>
        <v/>
      </c>
      <c r="U514" s="2" t="str">
        <f>IF(COUNT($A514)=0,"",IF(T514="3E","3E",IF(T514="","I",LOOKUP(T514/V$2,{0,0.4,0.45,0.5,0.55,0.6,0.65,0.7,0.75,0.8,1},{"F","D","C","C+","B-","B","B+","A-","A","A+"}))))</f>
        <v/>
      </c>
      <c r="V514" s="1" t="str">
        <f>IF(COUNT($A514)=0,"",IF(T514="","--",IF(T514="3E","3E",LOOKUP(T514/V$2,{0,0.4,0.45,0.5,0.55,0.6,0.65,0.7,0.75,0.8,1},{0,2,2.25,2.5,2.75,3,3.25,3.5,3.75,4}))))</f>
        <v/>
      </c>
      <c r="W514" s="2" t="str">
        <f>IF(COUNT($A514)=0,"",IF($A514&lt;&gt;DRAFT!$B516,"ERR",IF(DRAFT!BT516="3E","3E",IF(COUNT(DRAFT!BP516,DRAFT!BT516)&gt;0,DRAFT!BU516,""))))</f>
        <v/>
      </c>
      <c r="X514" s="2" t="str">
        <f>IF(COUNT($A514)=0,"",IF(W514="3E","3E",IF(W514="","I",LOOKUP(W514/Y$2,{0,0.4,0.45,0.5,0.55,0.6,0.65,0.7,0.75,0.8,1},{"F","D","C","C+","B-","B","B+","A-","A","A+"}))))</f>
        <v/>
      </c>
      <c r="Y514" s="1" t="str">
        <f>IF(COUNT($A514)=0,"",IF(W514="","--",IF(W514="3E","3E",LOOKUP(W514/Y$2,{0,0.4,0.45,0.5,0.55,0.6,0.65,0.7,0.75,0.8,1},{0,2,2.25,2.5,2.75,3,3.25,3.5,3.75,4}))))</f>
        <v/>
      </c>
      <c r="Z514" s="2" t="str">
        <f>IF(COUNT($A514)=0,"",IF($A514&lt;&gt;DRAFT!$B516,"ERR",IF(DRAFT!CC516="3E","3E",IF(COUNT(DRAFT!BY516,DRAFT!CC516)&gt;0,DRAFT!CD516,""))))</f>
        <v/>
      </c>
      <c r="AA514" s="2" t="str">
        <f>IF(COUNT($A514)=0,"",IF(Z514="3E","3E",IF(Z514="","I",LOOKUP(Z514/AB$2,{0,0.4,0.45,0.5,0.55,0.6,0.65,0.7,0.75,0.8,1},{"F","D","C","C+","B-","B","B+","A-","A","A+"}))))</f>
        <v/>
      </c>
      <c r="AB514" s="1" t="str">
        <f>IF(COUNT($A514)=0,"",IF(Z514="","--",IF(Z514="3E","3E",LOOKUP(Z514/AB$2,{0,0.4,0.45,0.5,0.55,0.6,0.65,0.7,0.75,0.8,1},{0,2,2.25,2.5,2.75,3,3.25,3.5,3.75,4}))))</f>
        <v/>
      </c>
      <c r="AC514" s="2" t="str">
        <f>IF(COUNT($A514)=0,"",IF($A514&lt;&gt;DRAFT!$B516,"ERR",IF(DRAFT!CF516&gt;0,DRAFT!CF516,"")))</f>
        <v/>
      </c>
      <c r="AD514" s="2" t="str">
        <f>IF(COUNT($A514)=0,"",IF(AC514="3E","3E",IF(AC514="","I",LOOKUP(AC514/AE$2,{0,0.4,0.45,0.5,0.55,0.6,0.65,0.7,0.75,0.8,1},{"F","D","C","C+","B-","B","B+","A-","A","A+"}))))</f>
        <v/>
      </c>
      <c r="AE514" s="1" t="str">
        <f>IF(COUNT($A514)=0,"",IF(AC514="","--",IF(AC514="3E","3E",LOOKUP(AC514/AE$2,{0,0.4,0.45,0.5,0.55,0.6,0.65,0.7,0.75,0.8,1},{0,2,2.25,2.5,2.75,3,3.25,3.5,3.75,4}))))</f>
        <v/>
      </c>
      <c r="AF514" s="2" t="str">
        <f>IF(COUNT($A514)=0,"",IF($A514&lt;&gt;DRAFT!$B516,"ERR",IF(DRAFT!CI516&gt;0,DRAFT!CK516,"")))</f>
        <v/>
      </c>
      <c r="AG514" s="2" t="str">
        <f>IF(COUNT($A514)=0,"",IF(AF514="3E","3E",IF(AF514="","I",LOOKUP(AF514/AH$2,{0,0.4,0.45,0.5,0.55,0.6,0.65,0.7,0.75,0.8,1},{"F","D","C","C+","B-","B","B+","A-","A","A+"}))))</f>
        <v/>
      </c>
      <c r="AH514" s="1" t="str">
        <f>IF(COUNT($A514)=0,"",IF(AF514="","--",IF(AF514="3E","3E",LOOKUP(AF514/AH$2,{0,0.4,0.45,0.5,0.55,0.6,0.65,0.7,0.75,0.8,1},{0,2,2.25,2.5,2.75,3,3.25,3.5,3.75,4}))))</f>
        <v/>
      </c>
      <c r="AI514" s="2" t="str">
        <f>IF($A514&lt;&gt;DRAFT!$B516,"ERR",IF(OR(COUNT($A514)=0,COUNT(DRAFT!CL516:CN516,DRAFT!CP516:CR516)=0),"",CEILING(SUM(DRAFT!CO516,DRAFT!CS516,DRAFT!CT516),1)))</f>
        <v/>
      </c>
      <c r="AJ514" s="2" t="str">
        <f>IF(COUNT($A514)=0,"",IF(AI514="3E","3E",IF(AI514="","I",LOOKUP(AI514/AK$2,{0,0.4,0.45,0.5,0.55,0.6,0.65,0.7,0.75,0.8,1},{"F","D","C","C+","B-","B","B+","A-","A","A+"}))))</f>
        <v/>
      </c>
      <c r="AK514" s="1" t="str">
        <f>IF(COUNT($A514)=0,"",IF(AI514="","--",IF(AI514="3E","3E",LOOKUP(AI514/AK$2,{0,0.4,0.45,0.5,0.55,0.6,0.65,0.7,0.75,0.8,1},{0,2,2.25,2.5,2.75,3,3.25,3.5,3.75,4}))))</f>
        <v/>
      </c>
      <c r="AL514" s="4" t="str">
        <f>IF(OR(COUNT($A514)=0,COUNT(B514:AK514)=0),"",IF(COUNTIF(B514:AK514,"3E")&gt;0,"3E",IF(DRAFT!$A516="R",TRUNC(SUMPRODUCT(RGP,RCP)/TCP,3),TRUNC((SUMPRODUCT(--(IMDGP&gt;0)*IMDGP,IMCP)+CEILING(DRAFT!$DB516*42,0.25))/TCP,3))))</f>
        <v/>
      </c>
      <c r="AM514" s="2" t="str">
        <f>IF(OR(COUNT($A514)=0,COUNT(B514:AK514)=0),"",IF(COUNTIF(B514:AK514,"3E")&gt;0,"3E",IF(DRAFT!$A516="R",SUMPRODUCT(--(RGP&gt;=2),RCP),SUMPRODUCT(--(IMDGP&gt;0),--(IMGP=0),IMCP)+DRAFT!$DC516)))</f>
        <v/>
      </c>
      <c r="AN514" s="67" t="str">
        <f>IF(AL514="3E","3E",IF(COUNT($A514)=0,"",IF(COUNT(AI514)=0,"--",ROUND(((CEILING(DRAFT!$CV516*38,0.25)+CEILING(DRAFT!$CX516*38,0.25)+CEILING(DRAFT!$CZ516*42,0.25)+CEILING($AL514*42,0.25))/160),2))))</f>
        <v/>
      </c>
      <c r="AO514" s="2" t="str">
        <f>IF(AN514="3E","3E",IF(COUNT($A514)=0,"",IF(COUNT(AN514)=0,"I",LOOKUP(AN514,{0,2,2.25,2.5,2.75,3,3.25,3.5,3.75,4},{"F","D","C","C+","B-","B","B+","A-","A","A+"}))))</f>
        <v/>
      </c>
      <c r="AP514" s="2" t="str">
        <f>IF(AN514="3E","3E",IF(OR(COUNT(A514)=0,COUNT(AN514)=0),"",DRAFT!CW516+DRAFT!CY516+DRAFT!DA516+N(TABULATION!AM514)))</f>
        <v/>
      </c>
      <c r="AQ514" s="2" t="str">
        <f>IF(OR(COUNT($A514)=0,COUNT(B514:AK514)=0),"",IF(COUNTIF(B514:AM514,"3E")&gt;0,"3E",IF(AND(DRAFT!$A516="IM",OR($AL514&gt;DRAFT!$DB516,$AM514&gt;DRAFT!$DC516)),"IMPROVED",IF(AND(DRAFT!$A516="IM",$AL514&lt;=DRAFT!$DB516,$AM514&lt;=DRAFT!$DC516),"NOT IMPROVED",IF(AND(DRAFT!CU516="S",AH514&gt;=2,AK514&gt;=2,AN514&gt;=2.5,AP514&gt;=144),"PASS","FAIL")))))</f>
        <v/>
      </c>
      <c r="AR514" s="2" t="str">
        <f t="shared" si="14"/>
        <v/>
      </c>
      <c r="AS514" s="2" t="str">
        <f t="shared" si="15"/>
        <v/>
      </c>
    </row>
    <row r="515" spans="1:45" ht="18.95" customHeight="1" x14ac:dyDescent="0.25">
      <c r="A515" s="3" t="str">
        <f>IF(DRAFT!$B517="","",DRAFT!$B517)</f>
        <v/>
      </c>
      <c r="B515" s="2" t="str">
        <f>IF(COUNT($A515)=0,"",IF($A515&lt;&gt;DRAFT!$B517,"ERR",IF(DRAFT!I517="3E","3E",IF(COUNT(DRAFT!E517,DRAFT!I517)&gt;0,DRAFT!J517,""))))</f>
        <v/>
      </c>
      <c r="C515" s="2" t="str">
        <f>IF(COUNT($A515)=0,"",IF(B515="3E","3E",IF(B515="","I",LOOKUP(B515/D$2,{0,0.4,0.45,0.5,0.55,0.6,0.65,0.7,0.75,0.8,1},{"F","D","C","C+","B-","B","B+","A-","A","A+"}))))</f>
        <v/>
      </c>
      <c r="D515" s="1" t="str">
        <f>IF(COUNT($A515)=0,"",IF(B515="","--",IF(B515="3E","3E",LOOKUP(B515/D$2,{0,0.4,0.45,0.5,0.55,0.6,0.65,0.7,0.75,0.8,1},{0,2,2.25,2.5,2.75,3,3.25,3.5,3.75,4}))))</f>
        <v/>
      </c>
      <c r="E515" s="2" t="str">
        <f>IF(COUNT($A515)=0,"",IF($A515&lt;&gt;DRAFT!$B517,"ERR",IF(DRAFT!R517="3E","3E",IF(COUNT(DRAFT!N517,DRAFT!R517)&gt;0,DRAFT!S517,""))))</f>
        <v/>
      </c>
      <c r="F515" s="2" t="str">
        <f>IF(COUNT($A515)=0,"",IF(E515="3E","3E",IF(E515="","I",LOOKUP(E515/G$2,{0,0.4,0.45,0.5,0.55,0.6,0.65,0.7,0.75,0.8,1},{"F","D","C","C+","B-","B","B+","A-","A","A+"}))))</f>
        <v/>
      </c>
      <c r="G515" s="1" t="str">
        <f>IF(COUNT($A515)=0,"",IF(E515="","--",IF(E515="3E","3E",LOOKUP(E515/G$2,{0,0.4,0.45,0.5,0.55,0.6,0.65,0.7,0.75,0.8,1},{0,2,2.25,2.5,2.75,3,3.25,3.5,3.75,4}))))</f>
        <v/>
      </c>
      <c r="H515" s="2" t="str">
        <f>IF(COUNT($A515)=0,"",IF($A515&lt;&gt;DRAFT!$B517,"ERR",IF(DRAFT!AA517="3E","3E",IF(COUNT(DRAFT!W517,DRAFT!AA517)&gt;0,DRAFT!AB517,""))))</f>
        <v/>
      </c>
      <c r="I515" s="2" t="str">
        <f>IF(COUNT($A515)=0,"",IF(H515="3E","3E",IF(H515="","I",LOOKUP(H515/J$2,{0,0.4,0.45,0.5,0.55,0.6,0.65,0.7,0.75,0.8,1},{"F","D","C","C+","B-","B","B+","A-","A","A+"}))))</f>
        <v/>
      </c>
      <c r="J515" s="1" t="str">
        <f>IF(COUNT($A515)=0,"",IF(H515="","--",IF(H515="3E","3E",LOOKUP(H515/J$2,{0,0.4,0.45,0.5,0.55,0.6,0.65,0.7,0.75,0.8,1},{0,2,2.25,2.5,2.75,3,3.25,3.5,3.75,4}))))</f>
        <v/>
      </c>
      <c r="K515" s="2" t="str">
        <f>IF(COUNT($A515)=0,"",IF($A515&lt;&gt;DRAFT!$B517,"ERR",IF(DRAFT!AJ517="3E","3E",IF(COUNT(DRAFT!AF517,DRAFT!AJ517)&gt;0,DRAFT!AK517,""))))</f>
        <v/>
      </c>
      <c r="L515" s="2" t="str">
        <f>IF(COUNT($A515)=0,"",IF(K515="3E","3E",IF(K515="","I",LOOKUP(K515/M$2,{0,0.4,0.45,0.5,0.55,0.6,0.65,0.7,0.75,0.8,1},{"F","D","C","C+","B-","B","B+","A-","A","A+"}))))</f>
        <v/>
      </c>
      <c r="M515" s="1" t="str">
        <f>IF(COUNT($A515)=0,"",IF(K515="","--",IF(K515="3E","3E",LOOKUP(K515/M$2,{0,0.4,0.45,0.5,0.55,0.6,0.65,0.7,0.75,0.8,1},{0,2,2.25,2.5,2.75,3,3.25,3.5,3.75,4}))))</f>
        <v/>
      </c>
      <c r="N515" s="2" t="str">
        <f>IF(COUNT($A515)=0,"",IF($A515&lt;&gt;DRAFT!$B517,"ERR",IF(DRAFT!AS517="3E","3E",IF(COUNT(DRAFT!AO517,DRAFT!AS517)&gt;0,DRAFT!AT517,""))))</f>
        <v/>
      </c>
      <c r="O515" s="2" t="str">
        <f>IF(COUNT($A515)=0,"",IF(N515="3E","3E",IF(N515="","I",LOOKUP(N515/P$2,{0,0.4,0.45,0.5,0.55,0.6,0.65,0.7,0.75,0.8,1},{"F","D","C","C+","B-","B","B+","A-","A","A+"}))))</f>
        <v/>
      </c>
      <c r="P515" s="1" t="str">
        <f>IF(COUNT($A515)=0,"",IF(N515="","--",IF(N515="3E","3E",LOOKUP(N515/P$2,{0,0.4,0.45,0.5,0.55,0.6,0.65,0.7,0.75,0.8,1},{0,2,2.25,2.5,2.75,3,3.25,3.5,3.75,4}))))</f>
        <v/>
      </c>
      <c r="Q515" s="2" t="str">
        <f>IF(COUNT($A515)=0,"",IF($A515&lt;&gt;DRAFT!$B517,"ERR",IF(DRAFT!BB517="3E","3E",IF(COUNT(DRAFT!AX517,DRAFT!BB517)&gt;0,DRAFT!BC517,""))))</f>
        <v/>
      </c>
      <c r="R515" s="2" t="str">
        <f>IF(COUNT($A515)=0,"",IF(Q515="3E","3E",IF(Q515="","I",LOOKUP(Q515/S$2,{0,0.4,0.45,0.5,0.55,0.6,0.65,0.7,0.75,0.8,1},{"F","D","C","C+","B-","B","B+","A-","A","A+"}))))</f>
        <v/>
      </c>
      <c r="S515" s="1" t="str">
        <f>IF(COUNT($A515)=0,"",IF(Q515="","--",IF(Q515="3E","3E",LOOKUP(Q515/S$2,{0,0.4,0.45,0.5,0.55,0.6,0.65,0.7,0.75,0.8,1},{0,2,2.25,2.5,2.75,3,3.25,3.5,3.75,4}))))</f>
        <v/>
      </c>
      <c r="T515" s="2" t="str">
        <f>IF(COUNT($A515)=0,"",IF($A515&lt;&gt;DRAFT!$B517,"ERR",IF(DRAFT!BK517="3E","3E",IF(COUNT(DRAFT!BG517,DRAFT!BK517)&gt;0,DRAFT!BL517,""))))</f>
        <v/>
      </c>
      <c r="U515" s="2" t="str">
        <f>IF(COUNT($A515)=0,"",IF(T515="3E","3E",IF(T515="","I",LOOKUP(T515/V$2,{0,0.4,0.45,0.5,0.55,0.6,0.65,0.7,0.75,0.8,1},{"F","D","C","C+","B-","B","B+","A-","A","A+"}))))</f>
        <v/>
      </c>
      <c r="V515" s="1" t="str">
        <f>IF(COUNT($A515)=0,"",IF(T515="","--",IF(T515="3E","3E",LOOKUP(T515/V$2,{0,0.4,0.45,0.5,0.55,0.6,0.65,0.7,0.75,0.8,1},{0,2,2.25,2.5,2.75,3,3.25,3.5,3.75,4}))))</f>
        <v/>
      </c>
      <c r="W515" s="2" t="str">
        <f>IF(COUNT($A515)=0,"",IF($A515&lt;&gt;DRAFT!$B517,"ERR",IF(DRAFT!BT517="3E","3E",IF(COUNT(DRAFT!BP517,DRAFT!BT517)&gt;0,DRAFT!BU517,""))))</f>
        <v/>
      </c>
      <c r="X515" s="2" t="str">
        <f>IF(COUNT($A515)=0,"",IF(W515="3E","3E",IF(W515="","I",LOOKUP(W515/Y$2,{0,0.4,0.45,0.5,0.55,0.6,0.65,0.7,0.75,0.8,1},{"F","D","C","C+","B-","B","B+","A-","A","A+"}))))</f>
        <v/>
      </c>
      <c r="Y515" s="1" t="str">
        <f>IF(COUNT($A515)=0,"",IF(W515="","--",IF(W515="3E","3E",LOOKUP(W515/Y$2,{0,0.4,0.45,0.5,0.55,0.6,0.65,0.7,0.75,0.8,1},{0,2,2.25,2.5,2.75,3,3.25,3.5,3.75,4}))))</f>
        <v/>
      </c>
      <c r="Z515" s="2" t="str">
        <f>IF(COUNT($A515)=0,"",IF($A515&lt;&gt;DRAFT!$B517,"ERR",IF(DRAFT!CC517="3E","3E",IF(COUNT(DRAFT!BY517,DRAFT!CC517)&gt;0,DRAFT!CD517,""))))</f>
        <v/>
      </c>
      <c r="AA515" s="2" t="str">
        <f>IF(COUNT($A515)=0,"",IF(Z515="3E","3E",IF(Z515="","I",LOOKUP(Z515/AB$2,{0,0.4,0.45,0.5,0.55,0.6,0.65,0.7,0.75,0.8,1},{"F","D","C","C+","B-","B","B+","A-","A","A+"}))))</f>
        <v/>
      </c>
      <c r="AB515" s="1" t="str">
        <f>IF(COUNT($A515)=0,"",IF(Z515="","--",IF(Z515="3E","3E",LOOKUP(Z515/AB$2,{0,0.4,0.45,0.5,0.55,0.6,0.65,0.7,0.75,0.8,1},{0,2,2.25,2.5,2.75,3,3.25,3.5,3.75,4}))))</f>
        <v/>
      </c>
      <c r="AC515" s="2" t="str">
        <f>IF(COUNT($A515)=0,"",IF($A515&lt;&gt;DRAFT!$B517,"ERR",IF(DRAFT!CF517&gt;0,DRAFT!CF517,"")))</f>
        <v/>
      </c>
      <c r="AD515" s="2" t="str">
        <f>IF(COUNT($A515)=0,"",IF(AC515="3E","3E",IF(AC515="","I",LOOKUP(AC515/AE$2,{0,0.4,0.45,0.5,0.55,0.6,0.65,0.7,0.75,0.8,1},{"F","D","C","C+","B-","B","B+","A-","A","A+"}))))</f>
        <v/>
      </c>
      <c r="AE515" s="1" t="str">
        <f>IF(COUNT($A515)=0,"",IF(AC515="","--",IF(AC515="3E","3E",LOOKUP(AC515/AE$2,{0,0.4,0.45,0.5,0.55,0.6,0.65,0.7,0.75,0.8,1},{0,2,2.25,2.5,2.75,3,3.25,3.5,3.75,4}))))</f>
        <v/>
      </c>
      <c r="AF515" s="2" t="str">
        <f>IF(COUNT($A515)=0,"",IF($A515&lt;&gt;DRAFT!$B517,"ERR",IF(DRAFT!CI517&gt;0,DRAFT!CK517,"")))</f>
        <v/>
      </c>
      <c r="AG515" s="2" t="str">
        <f>IF(COUNT($A515)=0,"",IF(AF515="3E","3E",IF(AF515="","I",LOOKUP(AF515/AH$2,{0,0.4,0.45,0.5,0.55,0.6,0.65,0.7,0.75,0.8,1},{"F","D","C","C+","B-","B","B+","A-","A","A+"}))))</f>
        <v/>
      </c>
      <c r="AH515" s="1" t="str">
        <f>IF(COUNT($A515)=0,"",IF(AF515="","--",IF(AF515="3E","3E",LOOKUP(AF515/AH$2,{0,0.4,0.45,0.5,0.55,0.6,0.65,0.7,0.75,0.8,1},{0,2,2.25,2.5,2.75,3,3.25,3.5,3.75,4}))))</f>
        <v/>
      </c>
      <c r="AI515" s="2" t="str">
        <f>IF($A515&lt;&gt;DRAFT!$B517,"ERR",IF(OR(COUNT($A515)=0,COUNT(DRAFT!CL517:CN517,DRAFT!CP517:CR517)=0),"",CEILING(SUM(DRAFT!CO517,DRAFT!CS517,DRAFT!CT517),1)))</f>
        <v/>
      </c>
      <c r="AJ515" s="2" t="str">
        <f>IF(COUNT($A515)=0,"",IF(AI515="3E","3E",IF(AI515="","I",LOOKUP(AI515/AK$2,{0,0.4,0.45,0.5,0.55,0.6,0.65,0.7,0.75,0.8,1},{"F","D","C","C+","B-","B","B+","A-","A","A+"}))))</f>
        <v/>
      </c>
      <c r="AK515" s="1" t="str">
        <f>IF(COUNT($A515)=0,"",IF(AI515="","--",IF(AI515="3E","3E",LOOKUP(AI515/AK$2,{0,0.4,0.45,0.5,0.55,0.6,0.65,0.7,0.75,0.8,1},{0,2,2.25,2.5,2.75,3,3.25,3.5,3.75,4}))))</f>
        <v/>
      </c>
      <c r="AL515" s="4" t="str">
        <f>IF(OR(COUNT($A515)=0,COUNT(B515:AK515)=0),"",IF(COUNTIF(B515:AK515,"3E")&gt;0,"3E",IF(DRAFT!$A517="R",TRUNC(SUMPRODUCT(RGP,RCP)/TCP,3),TRUNC((SUMPRODUCT(--(IMDGP&gt;0)*IMDGP,IMCP)+CEILING(DRAFT!$DB517*42,0.25))/TCP,3))))</f>
        <v/>
      </c>
      <c r="AM515" s="2" t="str">
        <f>IF(OR(COUNT($A515)=0,COUNT(B515:AK515)=0),"",IF(COUNTIF(B515:AK515,"3E")&gt;0,"3E",IF(DRAFT!$A517="R",SUMPRODUCT(--(RGP&gt;=2),RCP),SUMPRODUCT(--(IMDGP&gt;0),--(IMGP=0),IMCP)+DRAFT!$DC517)))</f>
        <v/>
      </c>
      <c r="AN515" s="67" t="str">
        <f>IF(AL515="3E","3E",IF(COUNT($A515)=0,"",IF(COUNT(AI515)=0,"--",ROUND(((CEILING(DRAFT!$CV517*38,0.25)+CEILING(DRAFT!$CX517*38,0.25)+CEILING(DRAFT!$CZ517*42,0.25)+CEILING($AL515*42,0.25))/160),2))))</f>
        <v/>
      </c>
      <c r="AO515" s="2" t="str">
        <f>IF(AN515="3E","3E",IF(COUNT($A515)=0,"",IF(COUNT(AN515)=0,"I",LOOKUP(AN515,{0,2,2.25,2.5,2.75,3,3.25,3.5,3.75,4},{"F","D","C","C+","B-","B","B+","A-","A","A+"}))))</f>
        <v/>
      </c>
      <c r="AP515" s="2" t="str">
        <f>IF(AN515="3E","3E",IF(OR(COUNT(A515)=0,COUNT(AN515)=0),"",DRAFT!CW517+DRAFT!CY517+DRAFT!DA517+N(TABULATION!AM515)))</f>
        <v/>
      </c>
      <c r="AQ515" s="2" t="str">
        <f>IF(OR(COUNT($A515)=0,COUNT(B515:AK515)=0),"",IF(COUNTIF(B515:AM515,"3E")&gt;0,"3E",IF(AND(DRAFT!$A517="IM",OR($AL515&gt;DRAFT!$DB517,$AM515&gt;DRAFT!$DC517)),"IMPROVED",IF(AND(DRAFT!$A517="IM",$AL515&lt;=DRAFT!$DB517,$AM515&lt;=DRAFT!$DC517),"NOT IMPROVED",IF(AND(DRAFT!CU517="S",AH515&gt;=2,AK515&gt;=2,AN515&gt;=2.5,AP515&gt;=144),"PASS","FAIL")))))</f>
        <v/>
      </c>
      <c r="AR515" s="2" t="str">
        <f t="shared" si="14"/>
        <v/>
      </c>
      <c r="AS515" s="2" t="str">
        <f t="shared" si="15"/>
        <v/>
      </c>
    </row>
    <row r="516" spans="1:45" ht="18.95" customHeight="1" x14ac:dyDescent="0.25">
      <c r="A516" s="3" t="str">
        <f>IF(DRAFT!$B518="","",DRAFT!$B518)</f>
        <v/>
      </c>
      <c r="B516" s="2" t="str">
        <f>IF(COUNT($A516)=0,"",IF($A516&lt;&gt;DRAFT!$B518,"ERR",IF(DRAFT!I518="3E","3E",IF(COUNT(DRAFT!E518,DRAFT!I518)&gt;0,DRAFT!J518,""))))</f>
        <v/>
      </c>
      <c r="C516" s="2" t="str">
        <f>IF(COUNT($A516)=0,"",IF(B516="3E","3E",IF(B516="","I",LOOKUP(B516/D$2,{0,0.4,0.45,0.5,0.55,0.6,0.65,0.7,0.75,0.8,1},{"F","D","C","C+","B-","B","B+","A-","A","A+"}))))</f>
        <v/>
      </c>
      <c r="D516" s="1" t="str">
        <f>IF(COUNT($A516)=0,"",IF(B516="","--",IF(B516="3E","3E",LOOKUP(B516/D$2,{0,0.4,0.45,0.5,0.55,0.6,0.65,0.7,0.75,0.8,1},{0,2,2.25,2.5,2.75,3,3.25,3.5,3.75,4}))))</f>
        <v/>
      </c>
      <c r="E516" s="2" t="str">
        <f>IF(COUNT($A516)=0,"",IF($A516&lt;&gt;DRAFT!$B518,"ERR",IF(DRAFT!R518="3E","3E",IF(COUNT(DRAFT!N518,DRAFT!R518)&gt;0,DRAFT!S518,""))))</f>
        <v/>
      </c>
      <c r="F516" s="2" t="str">
        <f>IF(COUNT($A516)=0,"",IF(E516="3E","3E",IF(E516="","I",LOOKUP(E516/G$2,{0,0.4,0.45,0.5,0.55,0.6,0.65,0.7,0.75,0.8,1},{"F","D","C","C+","B-","B","B+","A-","A","A+"}))))</f>
        <v/>
      </c>
      <c r="G516" s="1" t="str">
        <f>IF(COUNT($A516)=0,"",IF(E516="","--",IF(E516="3E","3E",LOOKUP(E516/G$2,{0,0.4,0.45,0.5,0.55,0.6,0.65,0.7,0.75,0.8,1},{0,2,2.25,2.5,2.75,3,3.25,3.5,3.75,4}))))</f>
        <v/>
      </c>
      <c r="H516" s="2" t="str">
        <f>IF(COUNT($A516)=0,"",IF($A516&lt;&gt;DRAFT!$B518,"ERR",IF(DRAFT!AA518="3E","3E",IF(COUNT(DRAFT!W518,DRAFT!AA518)&gt;0,DRAFT!AB518,""))))</f>
        <v/>
      </c>
      <c r="I516" s="2" t="str">
        <f>IF(COUNT($A516)=0,"",IF(H516="3E","3E",IF(H516="","I",LOOKUP(H516/J$2,{0,0.4,0.45,0.5,0.55,0.6,0.65,0.7,0.75,0.8,1},{"F","D","C","C+","B-","B","B+","A-","A","A+"}))))</f>
        <v/>
      </c>
      <c r="J516" s="1" t="str">
        <f>IF(COUNT($A516)=0,"",IF(H516="","--",IF(H516="3E","3E",LOOKUP(H516/J$2,{0,0.4,0.45,0.5,0.55,0.6,0.65,0.7,0.75,0.8,1},{0,2,2.25,2.5,2.75,3,3.25,3.5,3.75,4}))))</f>
        <v/>
      </c>
      <c r="K516" s="2" t="str">
        <f>IF(COUNT($A516)=0,"",IF($A516&lt;&gt;DRAFT!$B518,"ERR",IF(DRAFT!AJ518="3E","3E",IF(COUNT(DRAFT!AF518,DRAFT!AJ518)&gt;0,DRAFT!AK518,""))))</f>
        <v/>
      </c>
      <c r="L516" s="2" t="str">
        <f>IF(COUNT($A516)=0,"",IF(K516="3E","3E",IF(K516="","I",LOOKUP(K516/M$2,{0,0.4,0.45,0.5,0.55,0.6,0.65,0.7,0.75,0.8,1},{"F","D","C","C+","B-","B","B+","A-","A","A+"}))))</f>
        <v/>
      </c>
      <c r="M516" s="1" t="str">
        <f>IF(COUNT($A516)=0,"",IF(K516="","--",IF(K516="3E","3E",LOOKUP(K516/M$2,{0,0.4,0.45,0.5,0.55,0.6,0.65,0.7,0.75,0.8,1},{0,2,2.25,2.5,2.75,3,3.25,3.5,3.75,4}))))</f>
        <v/>
      </c>
      <c r="N516" s="2" t="str">
        <f>IF(COUNT($A516)=0,"",IF($A516&lt;&gt;DRAFT!$B518,"ERR",IF(DRAFT!AS518="3E","3E",IF(COUNT(DRAFT!AO518,DRAFT!AS518)&gt;0,DRAFT!AT518,""))))</f>
        <v/>
      </c>
      <c r="O516" s="2" t="str">
        <f>IF(COUNT($A516)=0,"",IF(N516="3E","3E",IF(N516="","I",LOOKUP(N516/P$2,{0,0.4,0.45,0.5,0.55,0.6,0.65,0.7,0.75,0.8,1},{"F","D","C","C+","B-","B","B+","A-","A","A+"}))))</f>
        <v/>
      </c>
      <c r="P516" s="1" t="str">
        <f>IF(COUNT($A516)=0,"",IF(N516="","--",IF(N516="3E","3E",LOOKUP(N516/P$2,{0,0.4,0.45,0.5,0.55,0.6,0.65,0.7,0.75,0.8,1},{0,2,2.25,2.5,2.75,3,3.25,3.5,3.75,4}))))</f>
        <v/>
      </c>
      <c r="Q516" s="2" t="str">
        <f>IF(COUNT($A516)=0,"",IF($A516&lt;&gt;DRAFT!$B518,"ERR",IF(DRAFT!BB518="3E","3E",IF(COUNT(DRAFT!AX518,DRAFT!BB518)&gt;0,DRAFT!BC518,""))))</f>
        <v/>
      </c>
      <c r="R516" s="2" t="str">
        <f>IF(COUNT($A516)=0,"",IF(Q516="3E","3E",IF(Q516="","I",LOOKUP(Q516/S$2,{0,0.4,0.45,0.5,0.55,0.6,0.65,0.7,0.75,0.8,1},{"F","D","C","C+","B-","B","B+","A-","A","A+"}))))</f>
        <v/>
      </c>
      <c r="S516" s="1" t="str">
        <f>IF(COUNT($A516)=0,"",IF(Q516="","--",IF(Q516="3E","3E",LOOKUP(Q516/S$2,{0,0.4,0.45,0.5,0.55,0.6,0.65,0.7,0.75,0.8,1},{0,2,2.25,2.5,2.75,3,3.25,3.5,3.75,4}))))</f>
        <v/>
      </c>
      <c r="T516" s="2" t="str">
        <f>IF(COUNT($A516)=0,"",IF($A516&lt;&gt;DRAFT!$B518,"ERR",IF(DRAFT!BK518="3E","3E",IF(COUNT(DRAFT!BG518,DRAFT!BK518)&gt;0,DRAFT!BL518,""))))</f>
        <v/>
      </c>
      <c r="U516" s="2" t="str">
        <f>IF(COUNT($A516)=0,"",IF(T516="3E","3E",IF(T516="","I",LOOKUP(T516/V$2,{0,0.4,0.45,0.5,0.55,0.6,0.65,0.7,0.75,0.8,1},{"F","D","C","C+","B-","B","B+","A-","A","A+"}))))</f>
        <v/>
      </c>
      <c r="V516" s="1" t="str">
        <f>IF(COUNT($A516)=0,"",IF(T516="","--",IF(T516="3E","3E",LOOKUP(T516/V$2,{0,0.4,0.45,0.5,0.55,0.6,0.65,0.7,0.75,0.8,1},{0,2,2.25,2.5,2.75,3,3.25,3.5,3.75,4}))))</f>
        <v/>
      </c>
      <c r="W516" s="2" t="str">
        <f>IF(COUNT($A516)=0,"",IF($A516&lt;&gt;DRAFT!$B518,"ERR",IF(DRAFT!BT518="3E","3E",IF(COUNT(DRAFT!BP518,DRAFT!BT518)&gt;0,DRAFT!BU518,""))))</f>
        <v/>
      </c>
      <c r="X516" s="2" t="str">
        <f>IF(COUNT($A516)=0,"",IF(W516="3E","3E",IF(W516="","I",LOOKUP(W516/Y$2,{0,0.4,0.45,0.5,0.55,0.6,0.65,0.7,0.75,0.8,1},{"F","D","C","C+","B-","B","B+","A-","A","A+"}))))</f>
        <v/>
      </c>
      <c r="Y516" s="1" t="str">
        <f>IF(COUNT($A516)=0,"",IF(W516="","--",IF(W516="3E","3E",LOOKUP(W516/Y$2,{0,0.4,0.45,0.5,0.55,0.6,0.65,0.7,0.75,0.8,1},{0,2,2.25,2.5,2.75,3,3.25,3.5,3.75,4}))))</f>
        <v/>
      </c>
      <c r="Z516" s="2" t="str">
        <f>IF(COUNT($A516)=0,"",IF($A516&lt;&gt;DRAFT!$B518,"ERR",IF(DRAFT!CC518="3E","3E",IF(COUNT(DRAFT!BY518,DRAFT!CC518)&gt;0,DRAFT!CD518,""))))</f>
        <v/>
      </c>
      <c r="AA516" s="2" t="str">
        <f>IF(COUNT($A516)=0,"",IF(Z516="3E","3E",IF(Z516="","I",LOOKUP(Z516/AB$2,{0,0.4,0.45,0.5,0.55,0.6,0.65,0.7,0.75,0.8,1},{"F","D","C","C+","B-","B","B+","A-","A","A+"}))))</f>
        <v/>
      </c>
      <c r="AB516" s="1" t="str">
        <f>IF(COUNT($A516)=0,"",IF(Z516="","--",IF(Z516="3E","3E",LOOKUP(Z516/AB$2,{0,0.4,0.45,0.5,0.55,0.6,0.65,0.7,0.75,0.8,1},{0,2,2.25,2.5,2.75,3,3.25,3.5,3.75,4}))))</f>
        <v/>
      </c>
      <c r="AC516" s="2" t="str">
        <f>IF(COUNT($A516)=0,"",IF($A516&lt;&gt;DRAFT!$B518,"ERR",IF(DRAFT!CF518&gt;0,DRAFT!CF518,"")))</f>
        <v/>
      </c>
      <c r="AD516" s="2" t="str">
        <f>IF(COUNT($A516)=0,"",IF(AC516="3E","3E",IF(AC516="","I",LOOKUP(AC516/AE$2,{0,0.4,0.45,0.5,0.55,0.6,0.65,0.7,0.75,0.8,1},{"F","D","C","C+","B-","B","B+","A-","A","A+"}))))</f>
        <v/>
      </c>
      <c r="AE516" s="1" t="str">
        <f>IF(COUNT($A516)=0,"",IF(AC516="","--",IF(AC516="3E","3E",LOOKUP(AC516/AE$2,{0,0.4,0.45,0.5,0.55,0.6,0.65,0.7,0.75,0.8,1},{0,2,2.25,2.5,2.75,3,3.25,3.5,3.75,4}))))</f>
        <v/>
      </c>
      <c r="AF516" s="2" t="str">
        <f>IF(COUNT($A516)=0,"",IF($A516&lt;&gt;DRAFT!$B518,"ERR",IF(DRAFT!CI518&gt;0,DRAFT!CK518,"")))</f>
        <v/>
      </c>
      <c r="AG516" s="2" t="str">
        <f>IF(COUNT($A516)=0,"",IF(AF516="3E","3E",IF(AF516="","I",LOOKUP(AF516/AH$2,{0,0.4,0.45,0.5,0.55,0.6,0.65,0.7,0.75,0.8,1},{"F","D","C","C+","B-","B","B+","A-","A","A+"}))))</f>
        <v/>
      </c>
      <c r="AH516" s="1" t="str">
        <f>IF(COUNT($A516)=0,"",IF(AF516="","--",IF(AF516="3E","3E",LOOKUP(AF516/AH$2,{0,0.4,0.45,0.5,0.55,0.6,0.65,0.7,0.75,0.8,1},{0,2,2.25,2.5,2.75,3,3.25,3.5,3.75,4}))))</f>
        <v/>
      </c>
      <c r="AI516" s="2" t="str">
        <f>IF($A516&lt;&gt;DRAFT!$B518,"ERR",IF(OR(COUNT($A516)=0,COUNT(DRAFT!CL518:CN518,DRAFT!CP518:CR518)=0),"",CEILING(SUM(DRAFT!CO518,DRAFT!CS518,DRAFT!CT518),1)))</f>
        <v/>
      </c>
      <c r="AJ516" s="2" t="str">
        <f>IF(COUNT($A516)=0,"",IF(AI516="3E","3E",IF(AI516="","I",LOOKUP(AI516/AK$2,{0,0.4,0.45,0.5,0.55,0.6,0.65,0.7,0.75,0.8,1},{"F","D","C","C+","B-","B","B+","A-","A","A+"}))))</f>
        <v/>
      </c>
      <c r="AK516" s="1" t="str">
        <f>IF(COUNT($A516)=0,"",IF(AI516="","--",IF(AI516="3E","3E",LOOKUP(AI516/AK$2,{0,0.4,0.45,0.5,0.55,0.6,0.65,0.7,0.75,0.8,1},{0,2,2.25,2.5,2.75,3,3.25,3.5,3.75,4}))))</f>
        <v/>
      </c>
      <c r="AL516" s="4" t="str">
        <f>IF(OR(COUNT($A516)=0,COUNT(B516:AK516)=0),"",IF(COUNTIF(B516:AK516,"3E")&gt;0,"3E",IF(DRAFT!$A518="R",TRUNC(SUMPRODUCT(RGP,RCP)/TCP,3),TRUNC((SUMPRODUCT(--(IMDGP&gt;0)*IMDGP,IMCP)+CEILING(DRAFT!$DB518*42,0.25))/TCP,3))))</f>
        <v/>
      </c>
      <c r="AM516" s="2" t="str">
        <f>IF(OR(COUNT($A516)=0,COUNT(B516:AK516)=0),"",IF(COUNTIF(B516:AK516,"3E")&gt;0,"3E",IF(DRAFT!$A518="R",SUMPRODUCT(--(RGP&gt;=2),RCP),SUMPRODUCT(--(IMDGP&gt;0),--(IMGP=0),IMCP)+DRAFT!$DC518)))</f>
        <v/>
      </c>
      <c r="AN516" s="67" t="str">
        <f>IF(AL516="3E","3E",IF(COUNT($A516)=0,"",IF(COUNT(AI516)=0,"--",ROUND(((CEILING(DRAFT!$CV518*38,0.25)+CEILING(DRAFT!$CX518*38,0.25)+CEILING(DRAFT!$CZ518*42,0.25)+CEILING($AL516*42,0.25))/160),2))))</f>
        <v/>
      </c>
      <c r="AO516" s="2" t="str">
        <f>IF(AN516="3E","3E",IF(COUNT($A516)=0,"",IF(COUNT(AN516)=0,"I",LOOKUP(AN516,{0,2,2.25,2.5,2.75,3,3.25,3.5,3.75,4},{"F","D","C","C+","B-","B","B+","A-","A","A+"}))))</f>
        <v/>
      </c>
      <c r="AP516" s="2" t="str">
        <f>IF(AN516="3E","3E",IF(OR(COUNT(A516)=0,COUNT(AN516)=0),"",DRAFT!CW518+DRAFT!CY518+DRAFT!DA518+N(TABULATION!AM516)))</f>
        <v/>
      </c>
      <c r="AQ516" s="2" t="str">
        <f>IF(OR(COUNT($A516)=0,COUNT(B516:AK516)=0),"",IF(COUNTIF(B516:AM516,"3E")&gt;0,"3E",IF(AND(DRAFT!$A518="IM",OR($AL516&gt;DRAFT!$DB518,$AM516&gt;DRAFT!$DC518)),"IMPROVED",IF(AND(DRAFT!$A518="IM",$AL516&lt;=DRAFT!$DB518,$AM516&lt;=DRAFT!$DC518),"NOT IMPROVED",IF(AND(DRAFT!CU518="S",AH516&gt;=2,AK516&gt;=2,AN516&gt;=2.5,AP516&gt;=144),"PASS","FAIL")))))</f>
        <v/>
      </c>
      <c r="AR516" s="2" t="str">
        <f t="shared" si="14"/>
        <v/>
      </c>
      <c r="AS516" s="2" t="str">
        <f t="shared" si="15"/>
        <v/>
      </c>
    </row>
    <row r="517" spans="1:45" ht="18.95" customHeight="1" x14ac:dyDescent="0.25">
      <c r="A517" s="3" t="str">
        <f>IF(DRAFT!$B519="","",DRAFT!$B519)</f>
        <v/>
      </c>
      <c r="B517" s="2" t="str">
        <f>IF(COUNT($A517)=0,"",IF($A517&lt;&gt;DRAFT!$B519,"ERR",IF(DRAFT!I519="3E","3E",IF(COUNT(DRAFT!E519,DRAFT!I519)&gt;0,DRAFT!J519,""))))</f>
        <v/>
      </c>
      <c r="C517" s="2" t="str">
        <f>IF(COUNT($A517)=0,"",IF(B517="3E","3E",IF(B517="","I",LOOKUP(B517/D$2,{0,0.4,0.45,0.5,0.55,0.6,0.65,0.7,0.75,0.8,1},{"F","D","C","C+","B-","B","B+","A-","A","A+"}))))</f>
        <v/>
      </c>
      <c r="D517" s="1" t="str">
        <f>IF(COUNT($A517)=0,"",IF(B517="","--",IF(B517="3E","3E",LOOKUP(B517/D$2,{0,0.4,0.45,0.5,0.55,0.6,0.65,0.7,0.75,0.8,1},{0,2,2.25,2.5,2.75,3,3.25,3.5,3.75,4}))))</f>
        <v/>
      </c>
      <c r="E517" s="2" t="str">
        <f>IF(COUNT($A517)=0,"",IF($A517&lt;&gt;DRAFT!$B519,"ERR",IF(DRAFT!R519="3E","3E",IF(COUNT(DRAFT!N519,DRAFT!R519)&gt;0,DRAFT!S519,""))))</f>
        <v/>
      </c>
      <c r="F517" s="2" t="str">
        <f>IF(COUNT($A517)=0,"",IF(E517="3E","3E",IF(E517="","I",LOOKUP(E517/G$2,{0,0.4,0.45,0.5,0.55,0.6,0.65,0.7,0.75,0.8,1},{"F","D","C","C+","B-","B","B+","A-","A","A+"}))))</f>
        <v/>
      </c>
      <c r="G517" s="1" t="str">
        <f>IF(COUNT($A517)=0,"",IF(E517="","--",IF(E517="3E","3E",LOOKUP(E517/G$2,{0,0.4,0.45,0.5,0.55,0.6,0.65,0.7,0.75,0.8,1},{0,2,2.25,2.5,2.75,3,3.25,3.5,3.75,4}))))</f>
        <v/>
      </c>
      <c r="H517" s="2" t="str">
        <f>IF(COUNT($A517)=0,"",IF($A517&lt;&gt;DRAFT!$B519,"ERR",IF(DRAFT!AA519="3E","3E",IF(COUNT(DRAFT!W519,DRAFT!AA519)&gt;0,DRAFT!AB519,""))))</f>
        <v/>
      </c>
      <c r="I517" s="2" t="str">
        <f>IF(COUNT($A517)=0,"",IF(H517="3E","3E",IF(H517="","I",LOOKUP(H517/J$2,{0,0.4,0.45,0.5,0.55,0.6,0.65,0.7,0.75,0.8,1},{"F","D","C","C+","B-","B","B+","A-","A","A+"}))))</f>
        <v/>
      </c>
      <c r="J517" s="1" t="str">
        <f>IF(COUNT($A517)=0,"",IF(H517="","--",IF(H517="3E","3E",LOOKUP(H517/J$2,{0,0.4,0.45,0.5,0.55,0.6,0.65,0.7,0.75,0.8,1},{0,2,2.25,2.5,2.75,3,3.25,3.5,3.75,4}))))</f>
        <v/>
      </c>
      <c r="K517" s="2" t="str">
        <f>IF(COUNT($A517)=0,"",IF($A517&lt;&gt;DRAFT!$B519,"ERR",IF(DRAFT!AJ519="3E","3E",IF(COUNT(DRAFT!AF519,DRAFT!AJ519)&gt;0,DRAFT!AK519,""))))</f>
        <v/>
      </c>
      <c r="L517" s="2" t="str">
        <f>IF(COUNT($A517)=0,"",IF(K517="3E","3E",IF(K517="","I",LOOKUP(K517/M$2,{0,0.4,0.45,0.5,0.55,0.6,0.65,0.7,0.75,0.8,1},{"F","D","C","C+","B-","B","B+","A-","A","A+"}))))</f>
        <v/>
      </c>
      <c r="M517" s="1" t="str">
        <f>IF(COUNT($A517)=0,"",IF(K517="","--",IF(K517="3E","3E",LOOKUP(K517/M$2,{0,0.4,0.45,0.5,0.55,0.6,0.65,0.7,0.75,0.8,1},{0,2,2.25,2.5,2.75,3,3.25,3.5,3.75,4}))))</f>
        <v/>
      </c>
      <c r="N517" s="2" t="str">
        <f>IF(COUNT($A517)=0,"",IF($A517&lt;&gt;DRAFT!$B519,"ERR",IF(DRAFT!AS519="3E","3E",IF(COUNT(DRAFT!AO519,DRAFT!AS519)&gt;0,DRAFT!AT519,""))))</f>
        <v/>
      </c>
      <c r="O517" s="2" t="str">
        <f>IF(COUNT($A517)=0,"",IF(N517="3E","3E",IF(N517="","I",LOOKUP(N517/P$2,{0,0.4,0.45,0.5,0.55,0.6,0.65,0.7,0.75,0.8,1},{"F","D","C","C+","B-","B","B+","A-","A","A+"}))))</f>
        <v/>
      </c>
      <c r="P517" s="1" t="str">
        <f>IF(COUNT($A517)=0,"",IF(N517="","--",IF(N517="3E","3E",LOOKUP(N517/P$2,{0,0.4,0.45,0.5,0.55,0.6,0.65,0.7,0.75,0.8,1},{0,2,2.25,2.5,2.75,3,3.25,3.5,3.75,4}))))</f>
        <v/>
      </c>
      <c r="Q517" s="2" t="str">
        <f>IF(COUNT($A517)=0,"",IF($A517&lt;&gt;DRAFT!$B519,"ERR",IF(DRAFT!BB519="3E","3E",IF(COUNT(DRAFT!AX519,DRAFT!BB519)&gt;0,DRAFT!BC519,""))))</f>
        <v/>
      </c>
      <c r="R517" s="2" t="str">
        <f>IF(COUNT($A517)=0,"",IF(Q517="3E","3E",IF(Q517="","I",LOOKUP(Q517/S$2,{0,0.4,0.45,0.5,0.55,0.6,0.65,0.7,0.75,0.8,1},{"F","D","C","C+","B-","B","B+","A-","A","A+"}))))</f>
        <v/>
      </c>
      <c r="S517" s="1" t="str">
        <f>IF(COUNT($A517)=0,"",IF(Q517="","--",IF(Q517="3E","3E",LOOKUP(Q517/S$2,{0,0.4,0.45,0.5,0.55,0.6,0.65,0.7,0.75,0.8,1},{0,2,2.25,2.5,2.75,3,3.25,3.5,3.75,4}))))</f>
        <v/>
      </c>
      <c r="T517" s="2" t="str">
        <f>IF(COUNT($A517)=0,"",IF($A517&lt;&gt;DRAFT!$B519,"ERR",IF(DRAFT!BK519="3E","3E",IF(COUNT(DRAFT!BG519,DRAFT!BK519)&gt;0,DRAFT!BL519,""))))</f>
        <v/>
      </c>
      <c r="U517" s="2" t="str">
        <f>IF(COUNT($A517)=0,"",IF(T517="3E","3E",IF(T517="","I",LOOKUP(T517/V$2,{0,0.4,0.45,0.5,0.55,0.6,0.65,0.7,0.75,0.8,1},{"F","D","C","C+","B-","B","B+","A-","A","A+"}))))</f>
        <v/>
      </c>
      <c r="V517" s="1" t="str">
        <f>IF(COUNT($A517)=0,"",IF(T517="","--",IF(T517="3E","3E",LOOKUP(T517/V$2,{0,0.4,0.45,0.5,0.55,0.6,0.65,0.7,0.75,0.8,1},{0,2,2.25,2.5,2.75,3,3.25,3.5,3.75,4}))))</f>
        <v/>
      </c>
      <c r="W517" s="2" t="str">
        <f>IF(COUNT($A517)=0,"",IF($A517&lt;&gt;DRAFT!$B519,"ERR",IF(DRAFT!BT519="3E","3E",IF(COUNT(DRAFT!BP519,DRAFT!BT519)&gt;0,DRAFT!BU519,""))))</f>
        <v/>
      </c>
      <c r="X517" s="2" t="str">
        <f>IF(COUNT($A517)=0,"",IF(W517="3E","3E",IF(W517="","I",LOOKUP(W517/Y$2,{0,0.4,0.45,0.5,0.55,0.6,0.65,0.7,0.75,0.8,1},{"F","D","C","C+","B-","B","B+","A-","A","A+"}))))</f>
        <v/>
      </c>
      <c r="Y517" s="1" t="str">
        <f>IF(COUNT($A517)=0,"",IF(W517="","--",IF(W517="3E","3E",LOOKUP(W517/Y$2,{0,0.4,0.45,0.5,0.55,0.6,0.65,0.7,0.75,0.8,1},{0,2,2.25,2.5,2.75,3,3.25,3.5,3.75,4}))))</f>
        <v/>
      </c>
      <c r="Z517" s="2" t="str">
        <f>IF(COUNT($A517)=0,"",IF($A517&lt;&gt;DRAFT!$B519,"ERR",IF(DRAFT!CC519="3E","3E",IF(COUNT(DRAFT!BY519,DRAFT!CC519)&gt;0,DRAFT!CD519,""))))</f>
        <v/>
      </c>
      <c r="AA517" s="2" t="str">
        <f>IF(COUNT($A517)=0,"",IF(Z517="3E","3E",IF(Z517="","I",LOOKUP(Z517/AB$2,{0,0.4,0.45,0.5,0.55,0.6,0.65,0.7,0.75,0.8,1},{"F","D","C","C+","B-","B","B+","A-","A","A+"}))))</f>
        <v/>
      </c>
      <c r="AB517" s="1" t="str">
        <f>IF(COUNT($A517)=0,"",IF(Z517="","--",IF(Z517="3E","3E",LOOKUP(Z517/AB$2,{0,0.4,0.45,0.5,0.55,0.6,0.65,0.7,0.75,0.8,1},{0,2,2.25,2.5,2.75,3,3.25,3.5,3.75,4}))))</f>
        <v/>
      </c>
      <c r="AC517" s="2" t="str">
        <f>IF(COUNT($A517)=0,"",IF($A517&lt;&gt;DRAFT!$B519,"ERR",IF(DRAFT!CF519&gt;0,DRAFT!CF519,"")))</f>
        <v/>
      </c>
      <c r="AD517" s="2" t="str">
        <f>IF(COUNT($A517)=0,"",IF(AC517="3E","3E",IF(AC517="","I",LOOKUP(AC517/AE$2,{0,0.4,0.45,0.5,0.55,0.6,0.65,0.7,0.75,0.8,1},{"F","D","C","C+","B-","B","B+","A-","A","A+"}))))</f>
        <v/>
      </c>
      <c r="AE517" s="1" t="str">
        <f>IF(COUNT($A517)=0,"",IF(AC517="","--",IF(AC517="3E","3E",LOOKUP(AC517/AE$2,{0,0.4,0.45,0.5,0.55,0.6,0.65,0.7,0.75,0.8,1},{0,2,2.25,2.5,2.75,3,3.25,3.5,3.75,4}))))</f>
        <v/>
      </c>
      <c r="AF517" s="2" t="str">
        <f>IF(COUNT($A517)=0,"",IF($A517&lt;&gt;DRAFT!$B519,"ERR",IF(DRAFT!CI519&gt;0,DRAFT!CK519,"")))</f>
        <v/>
      </c>
      <c r="AG517" s="2" t="str">
        <f>IF(COUNT($A517)=0,"",IF(AF517="3E","3E",IF(AF517="","I",LOOKUP(AF517/AH$2,{0,0.4,0.45,0.5,0.55,0.6,0.65,0.7,0.75,0.8,1},{"F","D","C","C+","B-","B","B+","A-","A","A+"}))))</f>
        <v/>
      </c>
      <c r="AH517" s="1" t="str">
        <f>IF(COUNT($A517)=0,"",IF(AF517="","--",IF(AF517="3E","3E",LOOKUP(AF517/AH$2,{0,0.4,0.45,0.5,0.55,0.6,0.65,0.7,0.75,0.8,1},{0,2,2.25,2.5,2.75,3,3.25,3.5,3.75,4}))))</f>
        <v/>
      </c>
      <c r="AI517" s="2" t="str">
        <f>IF($A517&lt;&gt;DRAFT!$B519,"ERR",IF(OR(COUNT($A517)=0,COUNT(DRAFT!CL519:CN519,DRAFT!CP519:CR519)=0),"",CEILING(SUM(DRAFT!CO519,DRAFT!CS519,DRAFT!CT519),1)))</f>
        <v/>
      </c>
      <c r="AJ517" s="2" t="str">
        <f>IF(COUNT($A517)=0,"",IF(AI517="3E","3E",IF(AI517="","I",LOOKUP(AI517/AK$2,{0,0.4,0.45,0.5,0.55,0.6,0.65,0.7,0.75,0.8,1},{"F","D","C","C+","B-","B","B+","A-","A","A+"}))))</f>
        <v/>
      </c>
      <c r="AK517" s="1" t="str">
        <f>IF(COUNT($A517)=0,"",IF(AI517="","--",IF(AI517="3E","3E",LOOKUP(AI517/AK$2,{0,0.4,0.45,0.5,0.55,0.6,0.65,0.7,0.75,0.8,1},{0,2,2.25,2.5,2.75,3,3.25,3.5,3.75,4}))))</f>
        <v/>
      </c>
      <c r="AL517" s="4" t="str">
        <f>IF(OR(COUNT($A517)=0,COUNT(B517:AK517)=0),"",IF(COUNTIF(B517:AK517,"3E")&gt;0,"3E",IF(DRAFT!$A519="R",TRUNC(SUMPRODUCT(RGP,RCP)/TCP,3),TRUNC((SUMPRODUCT(--(IMDGP&gt;0)*IMDGP,IMCP)+CEILING(DRAFT!$DB519*42,0.25))/TCP,3))))</f>
        <v/>
      </c>
      <c r="AM517" s="2" t="str">
        <f>IF(OR(COUNT($A517)=0,COUNT(B517:AK517)=0),"",IF(COUNTIF(B517:AK517,"3E")&gt;0,"3E",IF(DRAFT!$A519="R",SUMPRODUCT(--(RGP&gt;=2),RCP),SUMPRODUCT(--(IMDGP&gt;0),--(IMGP=0),IMCP)+DRAFT!$DC519)))</f>
        <v/>
      </c>
      <c r="AN517" s="67" t="str">
        <f>IF(AL517="3E","3E",IF(COUNT($A517)=0,"",IF(COUNT(AI517)=0,"--",ROUND(((CEILING(DRAFT!$CV519*38,0.25)+CEILING(DRAFT!$CX519*38,0.25)+CEILING(DRAFT!$CZ519*42,0.25)+CEILING($AL517*42,0.25))/160),2))))</f>
        <v/>
      </c>
      <c r="AO517" s="2" t="str">
        <f>IF(AN517="3E","3E",IF(COUNT($A517)=0,"",IF(COUNT(AN517)=0,"I",LOOKUP(AN517,{0,2,2.25,2.5,2.75,3,3.25,3.5,3.75,4},{"F","D","C","C+","B-","B","B+","A-","A","A+"}))))</f>
        <v/>
      </c>
      <c r="AP517" s="2" t="str">
        <f>IF(AN517="3E","3E",IF(OR(COUNT(A517)=0,COUNT(AN517)=0),"",DRAFT!CW519+DRAFT!CY519+DRAFT!DA519+N(TABULATION!AM517)))</f>
        <v/>
      </c>
      <c r="AQ517" s="2" t="str">
        <f>IF(OR(COUNT($A517)=0,COUNT(B517:AK517)=0),"",IF(COUNTIF(B517:AM517,"3E")&gt;0,"3E",IF(AND(DRAFT!$A519="IM",OR($AL517&gt;DRAFT!$DB519,$AM517&gt;DRAFT!$DC519)),"IMPROVED",IF(AND(DRAFT!$A519="IM",$AL517&lt;=DRAFT!$DB519,$AM517&lt;=DRAFT!$DC519),"NOT IMPROVED",IF(AND(DRAFT!CU519="S",AH517&gt;=2,AK517&gt;=2,AN517&gt;=2.5,AP517&gt;=144),"PASS","FAIL")))))</f>
        <v/>
      </c>
      <c r="AR517" s="2" t="str">
        <f t="shared" si="14"/>
        <v/>
      </c>
      <c r="AS517" s="2" t="str">
        <f t="shared" si="15"/>
        <v/>
      </c>
    </row>
    <row r="518" spans="1:45" ht="18.95" customHeight="1" x14ac:dyDescent="0.25">
      <c r="A518" s="3" t="str">
        <f>IF(DRAFT!$B520="","",DRAFT!$B520)</f>
        <v/>
      </c>
      <c r="B518" s="2" t="str">
        <f>IF(COUNT($A518)=0,"",IF($A518&lt;&gt;DRAFT!$B520,"ERR",IF(DRAFT!I520="3E","3E",IF(COUNT(DRAFT!E520,DRAFT!I520)&gt;0,DRAFT!J520,""))))</f>
        <v/>
      </c>
      <c r="C518" s="2" t="str">
        <f>IF(COUNT($A518)=0,"",IF(B518="3E","3E",IF(B518="","I",LOOKUP(B518/D$2,{0,0.4,0.45,0.5,0.55,0.6,0.65,0.7,0.75,0.8,1},{"F","D","C","C+","B-","B","B+","A-","A","A+"}))))</f>
        <v/>
      </c>
      <c r="D518" s="1" t="str">
        <f>IF(COUNT($A518)=0,"",IF(B518="","--",IF(B518="3E","3E",LOOKUP(B518/D$2,{0,0.4,0.45,0.5,0.55,0.6,0.65,0.7,0.75,0.8,1},{0,2,2.25,2.5,2.75,3,3.25,3.5,3.75,4}))))</f>
        <v/>
      </c>
      <c r="E518" s="2" t="str">
        <f>IF(COUNT($A518)=0,"",IF($A518&lt;&gt;DRAFT!$B520,"ERR",IF(DRAFT!R520="3E","3E",IF(COUNT(DRAFT!N520,DRAFT!R520)&gt;0,DRAFT!S520,""))))</f>
        <v/>
      </c>
      <c r="F518" s="2" t="str">
        <f>IF(COUNT($A518)=0,"",IF(E518="3E","3E",IF(E518="","I",LOOKUP(E518/G$2,{0,0.4,0.45,0.5,0.55,0.6,0.65,0.7,0.75,0.8,1},{"F","D","C","C+","B-","B","B+","A-","A","A+"}))))</f>
        <v/>
      </c>
      <c r="G518" s="1" t="str">
        <f>IF(COUNT($A518)=0,"",IF(E518="","--",IF(E518="3E","3E",LOOKUP(E518/G$2,{0,0.4,0.45,0.5,0.55,0.6,0.65,0.7,0.75,0.8,1},{0,2,2.25,2.5,2.75,3,3.25,3.5,3.75,4}))))</f>
        <v/>
      </c>
      <c r="H518" s="2" t="str">
        <f>IF(COUNT($A518)=0,"",IF($A518&lt;&gt;DRAFT!$B520,"ERR",IF(DRAFT!AA520="3E","3E",IF(COUNT(DRAFT!W520,DRAFT!AA520)&gt;0,DRAFT!AB520,""))))</f>
        <v/>
      </c>
      <c r="I518" s="2" t="str">
        <f>IF(COUNT($A518)=0,"",IF(H518="3E","3E",IF(H518="","I",LOOKUP(H518/J$2,{0,0.4,0.45,0.5,0.55,0.6,0.65,0.7,0.75,0.8,1},{"F","D","C","C+","B-","B","B+","A-","A","A+"}))))</f>
        <v/>
      </c>
      <c r="J518" s="1" t="str">
        <f>IF(COUNT($A518)=0,"",IF(H518="","--",IF(H518="3E","3E",LOOKUP(H518/J$2,{0,0.4,0.45,0.5,0.55,0.6,0.65,0.7,0.75,0.8,1},{0,2,2.25,2.5,2.75,3,3.25,3.5,3.75,4}))))</f>
        <v/>
      </c>
      <c r="K518" s="2" t="str">
        <f>IF(COUNT($A518)=0,"",IF($A518&lt;&gt;DRAFT!$B520,"ERR",IF(DRAFT!AJ520="3E","3E",IF(COUNT(DRAFT!AF520,DRAFT!AJ520)&gt;0,DRAFT!AK520,""))))</f>
        <v/>
      </c>
      <c r="L518" s="2" t="str">
        <f>IF(COUNT($A518)=0,"",IF(K518="3E","3E",IF(K518="","I",LOOKUP(K518/M$2,{0,0.4,0.45,0.5,0.55,0.6,0.65,0.7,0.75,0.8,1},{"F","D","C","C+","B-","B","B+","A-","A","A+"}))))</f>
        <v/>
      </c>
      <c r="M518" s="1" t="str">
        <f>IF(COUNT($A518)=0,"",IF(K518="","--",IF(K518="3E","3E",LOOKUP(K518/M$2,{0,0.4,0.45,0.5,0.55,0.6,0.65,0.7,0.75,0.8,1},{0,2,2.25,2.5,2.75,3,3.25,3.5,3.75,4}))))</f>
        <v/>
      </c>
      <c r="N518" s="2" t="str">
        <f>IF(COUNT($A518)=0,"",IF($A518&lt;&gt;DRAFT!$B520,"ERR",IF(DRAFT!AS520="3E","3E",IF(COUNT(DRAFT!AO520,DRAFT!AS520)&gt;0,DRAFT!AT520,""))))</f>
        <v/>
      </c>
      <c r="O518" s="2" t="str">
        <f>IF(COUNT($A518)=0,"",IF(N518="3E","3E",IF(N518="","I",LOOKUP(N518/P$2,{0,0.4,0.45,0.5,0.55,0.6,0.65,0.7,0.75,0.8,1},{"F","D","C","C+","B-","B","B+","A-","A","A+"}))))</f>
        <v/>
      </c>
      <c r="P518" s="1" t="str">
        <f>IF(COUNT($A518)=0,"",IF(N518="","--",IF(N518="3E","3E",LOOKUP(N518/P$2,{0,0.4,0.45,0.5,0.55,0.6,0.65,0.7,0.75,0.8,1},{0,2,2.25,2.5,2.75,3,3.25,3.5,3.75,4}))))</f>
        <v/>
      </c>
      <c r="Q518" s="2" t="str">
        <f>IF(COUNT($A518)=0,"",IF($A518&lt;&gt;DRAFT!$B520,"ERR",IF(DRAFT!BB520="3E","3E",IF(COUNT(DRAFT!AX520,DRAFT!BB520)&gt;0,DRAFT!BC520,""))))</f>
        <v/>
      </c>
      <c r="R518" s="2" t="str">
        <f>IF(COUNT($A518)=0,"",IF(Q518="3E","3E",IF(Q518="","I",LOOKUP(Q518/S$2,{0,0.4,0.45,0.5,0.55,0.6,0.65,0.7,0.75,0.8,1},{"F","D","C","C+","B-","B","B+","A-","A","A+"}))))</f>
        <v/>
      </c>
      <c r="S518" s="1" t="str">
        <f>IF(COUNT($A518)=0,"",IF(Q518="","--",IF(Q518="3E","3E",LOOKUP(Q518/S$2,{0,0.4,0.45,0.5,0.55,0.6,0.65,0.7,0.75,0.8,1},{0,2,2.25,2.5,2.75,3,3.25,3.5,3.75,4}))))</f>
        <v/>
      </c>
      <c r="T518" s="2" t="str">
        <f>IF(COUNT($A518)=0,"",IF($A518&lt;&gt;DRAFT!$B520,"ERR",IF(DRAFT!BK520="3E","3E",IF(COUNT(DRAFT!BG520,DRAFT!BK520)&gt;0,DRAFT!BL520,""))))</f>
        <v/>
      </c>
      <c r="U518" s="2" t="str">
        <f>IF(COUNT($A518)=0,"",IF(T518="3E","3E",IF(T518="","I",LOOKUP(T518/V$2,{0,0.4,0.45,0.5,0.55,0.6,0.65,0.7,0.75,0.8,1},{"F","D","C","C+","B-","B","B+","A-","A","A+"}))))</f>
        <v/>
      </c>
      <c r="V518" s="1" t="str">
        <f>IF(COUNT($A518)=0,"",IF(T518="","--",IF(T518="3E","3E",LOOKUP(T518/V$2,{0,0.4,0.45,0.5,0.55,0.6,0.65,0.7,0.75,0.8,1},{0,2,2.25,2.5,2.75,3,3.25,3.5,3.75,4}))))</f>
        <v/>
      </c>
      <c r="W518" s="2" t="str">
        <f>IF(COUNT($A518)=0,"",IF($A518&lt;&gt;DRAFT!$B520,"ERR",IF(DRAFT!BT520="3E","3E",IF(COUNT(DRAFT!BP520,DRAFT!BT520)&gt;0,DRAFT!BU520,""))))</f>
        <v/>
      </c>
      <c r="X518" s="2" t="str">
        <f>IF(COUNT($A518)=0,"",IF(W518="3E","3E",IF(W518="","I",LOOKUP(W518/Y$2,{0,0.4,0.45,0.5,0.55,0.6,0.65,0.7,0.75,0.8,1},{"F","D","C","C+","B-","B","B+","A-","A","A+"}))))</f>
        <v/>
      </c>
      <c r="Y518" s="1" t="str">
        <f>IF(COUNT($A518)=0,"",IF(W518="","--",IF(W518="3E","3E",LOOKUP(W518/Y$2,{0,0.4,0.45,0.5,0.55,0.6,0.65,0.7,0.75,0.8,1},{0,2,2.25,2.5,2.75,3,3.25,3.5,3.75,4}))))</f>
        <v/>
      </c>
      <c r="Z518" s="2" t="str">
        <f>IF(COUNT($A518)=0,"",IF($A518&lt;&gt;DRAFT!$B520,"ERR",IF(DRAFT!CC520="3E","3E",IF(COUNT(DRAFT!BY520,DRAFT!CC520)&gt;0,DRAFT!CD520,""))))</f>
        <v/>
      </c>
      <c r="AA518" s="2" t="str">
        <f>IF(COUNT($A518)=0,"",IF(Z518="3E","3E",IF(Z518="","I",LOOKUP(Z518/AB$2,{0,0.4,0.45,0.5,0.55,0.6,0.65,0.7,0.75,0.8,1},{"F","D","C","C+","B-","B","B+","A-","A","A+"}))))</f>
        <v/>
      </c>
      <c r="AB518" s="1" t="str">
        <f>IF(COUNT($A518)=0,"",IF(Z518="","--",IF(Z518="3E","3E",LOOKUP(Z518/AB$2,{0,0.4,0.45,0.5,0.55,0.6,0.65,0.7,0.75,0.8,1},{0,2,2.25,2.5,2.75,3,3.25,3.5,3.75,4}))))</f>
        <v/>
      </c>
      <c r="AC518" s="2" t="str">
        <f>IF(COUNT($A518)=0,"",IF($A518&lt;&gt;DRAFT!$B520,"ERR",IF(DRAFT!CF520&gt;0,DRAFT!CF520,"")))</f>
        <v/>
      </c>
      <c r="AD518" s="2" t="str">
        <f>IF(COUNT($A518)=0,"",IF(AC518="3E","3E",IF(AC518="","I",LOOKUP(AC518/AE$2,{0,0.4,0.45,0.5,0.55,0.6,0.65,0.7,0.75,0.8,1},{"F","D","C","C+","B-","B","B+","A-","A","A+"}))))</f>
        <v/>
      </c>
      <c r="AE518" s="1" t="str">
        <f>IF(COUNT($A518)=0,"",IF(AC518="","--",IF(AC518="3E","3E",LOOKUP(AC518/AE$2,{0,0.4,0.45,0.5,0.55,0.6,0.65,0.7,0.75,0.8,1},{0,2,2.25,2.5,2.75,3,3.25,3.5,3.75,4}))))</f>
        <v/>
      </c>
      <c r="AF518" s="2" t="str">
        <f>IF(COUNT($A518)=0,"",IF($A518&lt;&gt;DRAFT!$B520,"ERR",IF(DRAFT!CI520&gt;0,DRAFT!CK520,"")))</f>
        <v/>
      </c>
      <c r="AG518" s="2" t="str">
        <f>IF(COUNT($A518)=0,"",IF(AF518="3E","3E",IF(AF518="","I",LOOKUP(AF518/AH$2,{0,0.4,0.45,0.5,0.55,0.6,0.65,0.7,0.75,0.8,1},{"F","D","C","C+","B-","B","B+","A-","A","A+"}))))</f>
        <v/>
      </c>
      <c r="AH518" s="1" t="str">
        <f>IF(COUNT($A518)=0,"",IF(AF518="","--",IF(AF518="3E","3E",LOOKUP(AF518/AH$2,{0,0.4,0.45,0.5,0.55,0.6,0.65,0.7,0.75,0.8,1},{0,2,2.25,2.5,2.75,3,3.25,3.5,3.75,4}))))</f>
        <v/>
      </c>
      <c r="AI518" s="2" t="str">
        <f>IF($A518&lt;&gt;DRAFT!$B520,"ERR",IF(OR(COUNT($A518)=0,COUNT(DRAFT!CL520:CN520,DRAFT!CP520:CR520)=0),"",CEILING(SUM(DRAFT!CO520,DRAFT!CS520,DRAFT!CT520),1)))</f>
        <v/>
      </c>
      <c r="AJ518" s="2" t="str">
        <f>IF(COUNT($A518)=0,"",IF(AI518="3E","3E",IF(AI518="","I",LOOKUP(AI518/AK$2,{0,0.4,0.45,0.5,0.55,0.6,0.65,0.7,0.75,0.8,1},{"F","D","C","C+","B-","B","B+","A-","A","A+"}))))</f>
        <v/>
      </c>
      <c r="AK518" s="1" t="str">
        <f>IF(COUNT($A518)=0,"",IF(AI518="","--",IF(AI518="3E","3E",LOOKUP(AI518/AK$2,{0,0.4,0.45,0.5,0.55,0.6,0.65,0.7,0.75,0.8,1},{0,2,2.25,2.5,2.75,3,3.25,3.5,3.75,4}))))</f>
        <v/>
      </c>
      <c r="AL518" s="4" t="str">
        <f>IF(OR(COUNT($A518)=0,COUNT(B518:AK518)=0),"",IF(COUNTIF(B518:AK518,"3E")&gt;0,"3E",IF(DRAFT!$A520="R",TRUNC(SUMPRODUCT(RGP,RCP)/TCP,3),TRUNC((SUMPRODUCT(--(IMDGP&gt;0)*IMDGP,IMCP)+CEILING(DRAFT!$DB520*42,0.25))/TCP,3))))</f>
        <v/>
      </c>
      <c r="AM518" s="2" t="str">
        <f>IF(OR(COUNT($A518)=0,COUNT(B518:AK518)=0),"",IF(COUNTIF(B518:AK518,"3E")&gt;0,"3E",IF(DRAFT!$A520="R",SUMPRODUCT(--(RGP&gt;=2),RCP),SUMPRODUCT(--(IMDGP&gt;0),--(IMGP=0),IMCP)+DRAFT!$DC520)))</f>
        <v/>
      </c>
      <c r="AN518" s="67" t="str">
        <f>IF(AL518="3E","3E",IF(COUNT($A518)=0,"",IF(COUNT(AI518)=0,"--",ROUND(((CEILING(DRAFT!$CV520*38,0.25)+CEILING(DRAFT!$CX520*38,0.25)+CEILING(DRAFT!$CZ520*42,0.25)+CEILING($AL518*42,0.25))/160),2))))</f>
        <v/>
      </c>
      <c r="AO518" s="2" t="str">
        <f>IF(AN518="3E","3E",IF(COUNT($A518)=0,"",IF(COUNT(AN518)=0,"I",LOOKUP(AN518,{0,2,2.25,2.5,2.75,3,3.25,3.5,3.75,4},{"F","D","C","C+","B-","B","B+","A-","A","A+"}))))</f>
        <v/>
      </c>
      <c r="AP518" s="2" t="str">
        <f>IF(AN518="3E","3E",IF(OR(COUNT(A518)=0,COUNT(AN518)=0),"",DRAFT!CW520+DRAFT!CY520+DRAFT!DA520+N(TABULATION!AM518)))</f>
        <v/>
      </c>
      <c r="AQ518" s="2" t="str">
        <f>IF(OR(COUNT($A518)=0,COUNT(B518:AK518)=0),"",IF(COUNTIF(B518:AM518,"3E")&gt;0,"3E",IF(AND(DRAFT!$A520="IM",OR($AL518&gt;DRAFT!$DB520,$AM518&gt;DRAFT!$DC520)),"IMPROVED",IF(AND(DRAFT!$A520="IM",$AL518&lt;=DRAFT!$DB520,$AM518&lt;=DRAFT!$DC520),"NOT IMPROVED",IF(AND(DRAFT!CU520="S",AH518&gt;=2,AK518&gt;=2,AN518&gt;=2.5,AP518&gt;=144),"PASS","FAIL")))))</f>
        <v/>
      </c>
      <c r="AR518" s="2" t="str">
        <f t="shared" ref="AR518:AR581" si="16">IF(COUNT($A518)=0,"",IF(AQ518="3E","3E",IF(AQ518="PASS",CONCATENATE(IF(N(D518)&lt;2,"411F,",""),IF(N(G518)&lt;2,"412F,",""),IF(N(J518)&lt;2,"413F,",""),IF(N(M518)&lt;2,"421F,",""),IF(N(P518)&lt;2,"422F,",""),IF(N(S518)&lt;2,"423F,",""),IF(N(V518)&lt;2,"431F,",""),IF(N(Y518)&lt;2,"432F,",""),IF(N(AB518)&lt;2,"433F,","")),"")))</f>
        <v/>
      </c>
      <c r="AS518" s="2" t="str">
        <f t="shared" ref="AS518:AS581" si="17">IF(OR(COUNT($A518)=0,COUNT(AF518)=0,COUNT(AI518)=0),"",IF($AL518="3E","3E",RANK(AN518,$AN$5:$AN$200,0)))</f>
        <v/>
      </c>
    </row>
    <row r="519" spans="1:45" ht="18.95" customHeight="1" x14ac:dyDescent="0.25">
      <c r="A519" s="3" t="str">
        <f>IF(DRAFT!$B521="","",DRAFT!$B521)</f>
        <v/>
      </c>
      <c r="B519" s="2" t="str">
        <f>IF(COUNT($A519)=0,"",IF($A519&lt;&gt;DRAFT!$B521,"ERR",IF(DRAFT!I521="3E","3E",IF(COUNT(DRAFT!E521,DRAFT!I521)&gt;0,DRAFT!J521,""))))</f>
        <v/>
      </c>
      <c r="C519" s="2" t="str">
        <f>IF(COUNT($A519)=0,"",IF(B519="3E","3E",IF(B519="","I",LOOKUP(B519/D$2,{0,0.4,0.45,0.5,0.55,0.6,0.65,0.7,0.75,0.8,1},{"F","D","C","C+","B-","B","B+","A-","A","A+"}))))</f>
        <v/>
      </c>
      <c r="D519" s="1" t="str">
        <f>IF(COUNT($A519)=0,"",IF(B519="","--",IF(B519="3E","3E",LOOKUP(B519/D$2,{0,0.4,0.45,0.5,0.55,0.6,0.65,0.7,0.75,0.8,1},{0,2,2.25,2.5,2.75,3,3.25,3.5,3.75,4}))))</f>
        <v/>
      </c>
      <c r="E519" s="2" t="str">
        <f>IF(COUNT($A519)=0,"",IF($A519&lt;&gt;DRAFT!$B521,"ERR",IF(DRAFT!R521="3E","3E",IF(COUNT(DRAFT!N521,DRAFT!R521)&gt;0,DRAFT!S521,""))))</f>
        <v/>
      </c>
      <c r="F519" s="2" t="str">
        <f>IF(COUNT($A519)=0,"",IF(E519="3E","3E",IF(E519="","I",LOOKUP(E519/G$2,{0,0.4,0.45,0.5,0.55,0.6,0.65,0.7,0.75,0.8,1},{"F","D","C","C+","B-","B","B+","A-","A","A+"}))))</f>
        <v/>
      </c>
      <c r="G519" s="1" t="str">
        <f>IF(COUNT($A519)=0,"",IF(E519="","--",IF(E519="3E","3E",LOOKUP(E519/G$2,{0,0.4,0.45,0.5,0.55,0.6,0.65,0.7,0.75,0.8,1},{0,2,2.25,2.5,2.75,3,3.25,3.5,3.75,4}))))</f>
        <v/>
      </c>
      <c r="H519" s="2" t="str">
        <f>IF(COUNT($A519)=0,"",IF($A519&lt;&gt;DRAFT!$B521,"ERR",IF(DRAFT!AA521="3E","3E",IF(COUNT(DRAFT!W521,DRAFT!AA521)&gt;0,DRAFT!AB521,""))))</f>
        <v/>
      </c>
      <c r="I519" s="2" t="str">
        <f>IF(COUNT($A519)=0,"",IF(H519="3E","3E",IF(H519="","I",LOOKUP(H519/J$2,{0,0.4,0.45,0.5,0.55,0.6,0.65,0.7,0.75,0.8,1},{"F","D","C","C+","B-","B","B+","A-","A","A+"}))))</f>
        <v/>
      </c>
      <c r="J519" s="1" t="str">
        <f>IF(COUNT($A519)=0,"",IF(H519="","--",IF(H519="3E","3E",LOOKUP(H519/J$2,{0,0.4,0.45,0.5,0.55,0.6,0.65,0.7,0.75,0.8,1},{0,2,2.25,2.5,2.75,3,3.25,3.5,3.75,4}))))</f>
        <v/>
      </c>
      <c r="K519" s="2" t="str">
        <f>IF(COUNT($A519)=0,"",IF($A519&lt;&gt;DRAFT!$B521,"ERR",IF(DRAFT!AJ521="3E","3E",IF(COUNT(DRAFT!AF521,DRAFT!AJ521)&gt;0,DRAFT!AK521,""))))</f>
        <v/>
      </c>
      <c r="L519" s="2" t="str">
        <f>IF(COUNT($A519)=0,"",IF(K519="3E","3E",IF(K519="","I",LOOKUP(K519/M$2,{0,0.4,0.45,0.5,0.55,0.6,0.65,0.7,0.75,0.8,1},{"F","D","C","C+","B-","B","B+","A-","A","A+"}))))</f>
        <v/>
      </c>
      <c r="M519" s="1" t="str">
        <f>IF(COUNT($A519)=0,"",IF(K519="","--",IF(K519="3E","3E",LOOKUP(K519/M$2,{0,0.4,0.45,0.5,0.55,0.6,0.65,0.7,0.75,0.8,1},{0,2,2.25,2.5,2.75,3,3.25,3.5,3.75,4}))))</f>
        <v/>
      </c>
      <c r="N519" s="2" t="str">
        <f>IF(COUNT($A519)=0,"",IF($A519&lt;&gt;DRAFT!$B521,"ERR",IF(DRAFT!AS521="3E","3E",IF(COUNT(DRAFT!AO521,DRAFT!AS521)&gt;0,DRAFT!AT521,""))))</f>
        <v/>
      </c>
      <c r="O519" s="2" t="str">
        <f>IF(COUNT($A519)=0,"",IF(N519="3E","3E",IF(N519="","I",LOOKUP(N519/P$2,{0,0.4,0.45,0.5,0.55,0.6,0.65,0.7,0.75,0.8,1},{"F","D","C","C+","B-","B","B+","A-","A","A+"}))))</f>
        <v/>
      </c>
      <c r="P519" s="1" t="str">
        <f>IF(COUNT($A519)=0,"",IF(N519="","--",IF(N519="3E","3E",LOOKUP(N519/P$2,{0,0.4,0.45,0.5,0.55,0.6,0.65,0.7,0.75,0.8,1},{0,2,2.25,2.5,2.75,3,3.25,3.5,3.75,4}))))</f>
        <v/>
      </c>
      <c r="Q519" s="2" t="str">
        <f>IF(COUNT($A519)=0,"",IF($A519&lt;&gt;DRAFT!$B521,"ERR",IF(DRAFT!BB521="3E","3E",IF(COUNT(DRAFT!AX521,DRAFT!BB521)&gt;0,DRAFT!BC521,""))))</f>
        <v/>
      </c>
      <c r="R519" s="2" t="str">
        <f>IF(COUNT($A519)=0,"",IF(Q519="3E","3E",IF(Q519="","I",LOOKUP(Q519/S$2,{0,0.4,0.45,0.5,0.55,0.6,0.65,0.7,0.75,0.8,1},{"F","D","C","C+","B-","B","B+","A-","A","A+"}))))</f>
        <v/>
      </c>
      <c r="S519" s="1" t="str">
        <f>IF(COUNT($A519)=0,"",IF(Q519="","--",IF(Q519="3E","3E",LOOKUP(Q519/S$2,{0,0.4,0.45,0.5,0.55,0.6,0.65,0.7,0.75,0.8,1},{0,2,2.25,2.5,2.75,3,3.25,3.5,3.75,4}))))</f>
        <v/>
      </c>
      <c r="T519" s="2" t="str">
        <f>IF(COUNT($A519)=0,"",IF($A519&lt;&gt;DRAFT!$B521,"ERR",IF(DRAFT!BK521="3E","3E",IF(COUNT(DRAFT!BG521,DRAFT!BK521)&gt;0,DRAFT!BL521,""))))</f>
        <v/>
      </c>
      <c r="U519" s="2" t="str">
        <f>IF(COUNT($A519)=0,"",IF(T519="3E","3E",IF(T519="","I",LOOKUP(T519/V$2,{0,0.4,0.45,0.5,0.55,0.6,0.65,0.7,0.75,0.8,1},{"F","D","C","C+","B-","B","B+","A-","A","A+"}))))</f>
        <v/>
      </c>
      <c r="V519" s="1" t="str">
        <f>IF(COUNT($A519)=0,"",IF(T519="","--",IF(T519="3E","3E",LOOKUP(T519/V$2,{0,0.4,0.45,0.5,0.55,0.6,0.65,0.7,0.75,0.8,1},{0,2,2.25,2.5,2.75,3,3.25,3.5,3.75,4}))))</f>
        <v/>
      </c>
      <c r="W519" s="2" t="str">
        <f>IF(COUNT($A519)=0,"",IF($A519&lt;&gt;DRAFT!$B521,"ERR",IF(DRAFT!BT521="3E","3E",IF(COUNT(DRAFT!BP521,DRAFT!BT521)&gt;0,DRAFT!BU521,""))))</f>
        <v/>
      </c>
      <c r="X519" s="2" t="str">
        <f>IF(COUNT($A519)=0,"",IF(W519="3E","3E",IF(W519="","I",LOOKUP(W519/Y$2,{0,0.4,0.45,0.5,0.55,0.6,0.65,0.7,0.75,0.8,1},{"F","D","C","C+","B-","B","B+","A-","A","A+"}))))</f>
        <v/>
      </c>
      <c r="Y519" s="1" t="str">
        <f>IF(COUNT($A519)=0,"",IF(W519="","--",IF(W519="3E","3E",LOOKUP(W519/Y$2,{0,0.4,0.45,0.5,0.55,0.6,0.65,0.7,0.75,0.8,1},{0,2,2.25,2.5,2.75,3,3.25,3.5,3.75,4}))))</f>
        <v/>
      </c>
      <c r="Z519" s="2" t="str">
        <f>IF(COUNT($A519)=0,"",IF($A519&lt;&gt;DRAFT!$B521,"ERR",IF(DRAFT!CC521="3E","3E",IF(COUNT(DRAFT!BY521,DRAFT!CC521)&gt;0,DRAFT!CD521,""))))</f>
        <v/>
      </c>
      <c r="AA519" s="2" t="str">
        <f>IF(COUNT($A519)=0,"",IF(Z519="3E","3E",IF(Z519="","I",LOOKUP(Z519/AB$2,{0,0.4,0.45,0.5,0.55,0.6,0.65,0.7,0.75,0.8,1},{"F","D","C","C+","B-","B","B+","A-","A","A+"}))))</f>
        <v/>
      </c>
      <c r="AB519" s="1" t="str">
        <f>IF(COUNT($A519)=0,"",IF(Z519="","--",IF(Z519="3E","3E",LOOKUP(Z519/AB$2,{0,0.4,0.45,0.5,0.55,0.6,0.65,0.7,0.75,0.8,1},{0,2,2.25,2.5,2.75,3,3.25,3.5,3.75,4}))))</f>
        <v/>
      </c>
      <c r="AC519" s="2" t="str">
        <f>IF(COUNT($A519)=0,"",IF($A519&lt;&gt;DRAFT!$B521,"ERR",IF(DRAFT!CF521&gt;0,DRAFT!CF521,"")))</f>
        <v/>
      </c>
      <c r="AD519" s="2" t="str">
        <f>IF(COUNT($A519)=0,"",IF(AC519="3E","3E",IF(AC519="","I",LOOKUP(AC519/AE$2,{0,0.4,0.45,0.5,0.55,0.6,0.65,0.7,0.75,0.8,1},{"F","D","C","C+","B-","B","B+","A-","A","A+"}))))</f>
        <v/>
      </c>
      <c r="AE519" s="1" t="str">
        <f>IF(COUNT($A519)=0,"",IF(AC519="","--",IF(AC519="3E","3E",LOOKUP(AC519/AE$2,{0,0.4,0.45,0.5,0.55,0.6,0.65,0.7,0.75,0.8,1},{0,2,2.25,2.5,2.75,3,3.25,3.5,3.75,4}))))</f>
        <v/>
      </c>
      <c r="AF519" s="2" t="str">
        <f>IF(COUNT($A519)=0,"",IF($A519&lt;&gt;DRAFT!$B521,"ERR",IF(DRAFT!CI521&gt;0,DRAFT!CK521,"")))</f>
        <v/>
      </c>
      <c r="AG519" s="2" t="str">
        <f>IF(COUNT($A519)=0,"",IF(AF519="3E","3E",IF(AF519="","I",LOOKUP(AF519/AH$2,{0,0.4,0.45,0.5,0.55,0.6,0.65,0.7,0.75,0.8,1},{"F","D","C","C+","B-","B","B+","A-","A","A+"}))))</f>
        <v/>
      </c>
      <c r="AH519" s="1" t="str">
        <f>IF(COUNT($A519)=0,"",IF(AF519="","--",IF(AF519="3E","3E",LOOKUP(AF519/AH$2,{0,0.4,0.45,0.5,0.55,0.6,0.65,0.7,0.75,0.8,1},{0,2,2.25,2.5,2.75,3,3.25,3.5,3.75,4}))))</f>
        <v/>
      </c>
      <c r="AI519" s="2" t="str">
        <f>IF($A519&lt;&gt;DRAFT!$B521,"ERR",IF(OR(COUNT($A519)=0,COUNT(DRAFT!CL521:CN521,DRAFT!CP521:CR521)=0),"",CEILING(SUM(DRAFT!CO521,DRAFT!CS521,DRAFT!CT521),1)))</f>
        <v/>
      </c>
      <c r="AJ519" s="2" t="str">
        <f>IF(COUNT($A519)=0,"",IF(AI519="3E","3E",IF(AI519="","I",LOOKUP(AI519/AK$2,{0,0.4,0.45,0.5,0.55,0.6,0.65,0.7,0.75,0.8,1},{"F","D","C","C+","B-","B","B+","A-","A","A+"}))))</f>
        <v/>
      </c>
      <c r="AK519" s="1" t="str">
        <f>IF(COUNT($A519)=0,"",IF(AI519="","--",IF(AI519="3E","3E",LOOKUP(AI519/AK$2,{0,0.4,0.45,0.5,0.55,0.6,0.65,0.7,0.75,0.8,1},{0,2,2.25,2.5,2.75,3,3.25,3.5,3.75,4}))))</f>
        <v/>
      </c>
      <c r="AL519" s="4" t="str">
        <f>IF(OR(COUNT($A519)=0,COUNT(B519:AK519)=0),"",IF(COUNTIF(B519:AK519,"3E")&gt;0,"3E",IF(DRAFT!$A521="R",TRUNC(SUMPRODUCT(RGP,RCP)/TCP,3),TRUNC((SUMPRODUCT(--(IMDGP&gt;0)*IMDGP,IMCP)+CEILING(DRAFT!$DB521*42,0.25))/TCP,3))))</f>
        <v/>
      </c>
      <c r="AM519" s="2" t="str">
        <f>IF(OR(COUNT($A519)=0,COUNT(B519:AK519)=0),"",IF(COUNTIF(B519:AK519,"3E")&gt;0,"3E",IF(DRAFT!$A521="R",SUMPRODUCT(--(RGP&gt;=2),RCP),SUMPRODUCT(--(IMDGP&gt;0),--(IMGP=0),IMCP)+DRAFT!$DC521)))</f>
        <v/>
      </c>
      <c r="AN519" s="67" t="str">
        <f>IF(AL519="3E","3E",IF(COUNT($A519)=0,"",IF(COUNT(AI519)=0,"--",ROUND(((CEILING(DRAFT!$CV521*38,0.25)+CEILING(DRAFT!$CX521*38,0.25)+CEILING(DRAFT!$CZ521*42,0.25)+CEILING($AL519*42,0.25))/160),2))))</f>
        <v/>
      </c>
      <c r="AO519" s="2" t="str">
        <f>IF(AN519="3E","3E",IF(COUNT($A519)=0,"",IF(COUNT(AN519)=0,"I",LOOKUP(AN519,{0,2,2.25,2.5,2.75,3,3.25,3.5,3.75,4},{"F","D","C","C+","B-","B","B+","A-","A","A+"}))))</f>
        <v/>
      </c>
      <c r="AP519" s="2" t="str">
        <f>IF(AN519="3E","3E",IF(OR(COUNT(A519)=0,COUNT(AN519)=0),"",DRAFT!CW521+DRAFT!CY521+DRAFT!DA521+N(TABULATION!AM519)))</f>
        <v/>
      </c>
      <c r="AQ519" s="2" t="str">
        <f>IF(OR(COUNT($A519)=0,COUNT(B519:AK519)=0),"",IF(COUNTIF(B519:AM519,"3E")&gt;0,"3E",IF(AND(DRAFT!$A521="IM",OR($AL519&gt;DRAFT!$DB521,$AM519&gt;DRAFT!$DC521)),"IMPROVED",IF(AND(DRAFT!$A521="IM",$AL519&lt;=DRAFT!$DB521,$AM519&lt;=DRAFT!$DC521),"NOT IMPROVED",IF(AND(DRAFT!CU521="S",AH519&gt;=2,AK519&gt;=2,AN519&gt;=2.5,AP519&gt;=144),"PASS","FAIL")))))</f>
        <v/>
      </c>
      <c r="AR519" s="2" t="str">
        <f t="shared" si="16"/>
        <v/>
      </c>
      <c r="AS519" s="2" t="str">
        <f t="shared" si="17"/>
        <v/>
      </c>
    </row>
    <row r="520" spans="1:45" ht="18.95" customHeight="1" x14ac:dyDescent="0.25">
      <c r="A520" s="3" t="str">
        <f>IF(DRAFT!$B522="","",DRAFT!$B522)</f>
        <v/>
      </c>
      <c r="B520" s="2" t="str">
        <f>IF(COUNT($A520)=0,"",IF($A520&lt;&gt;DRAFT!$B522,"ERR",IF(DRAFT!I522="3E","3E",IF(COUNT(DRAFT!E522,DRAFT!I522)&gt;0,DRAFT!J522,""))))</f>
        <v/>
      </c>
      <c r="C520" s="2" t="str">
        <f>IF(COUNT($A520)=0,"",IF(B520="3E","3E",IF(B520="","I",LOOKUP(B520/D$2,{0,0.4,0.45,0.5,0.55,0.6,0.65,0.7,0.75,0.8,1},{"F","D","C","C+","B-","B","B+","A-","A","A+"}))))</f>
        <v/>
      </c>
      <c r="D520" s="1" t="str">
        <f>IF(COUNT($A520)=0,"",IF(B520="","--",IF(B520="3E","3E",LOOKUP(B520/D$2,{0,0.4,0.45,0.5,0.55,0.6,0.65,0.7,0.75,0.8,1},{0,2,2.25,2.5,2.75,3,3.25,3.5,3.75,4}))))</f>
        <v/>
      </c>
      <c r="E520" s="2" t="str">
        <f>IF(COUNT($A520)=0,"",IF($A520&lt;&gt;DRAFT!$B522,"ERR",IF(DRAFT!R522="3E","3E",IF(COUNT(DRAFT!N522,DRAFT!R522)&gt;0,DRAFT!S522,""))))</f>
        <v/>
      </c>
      <c r="F520" s="2" t="str">
        <f>IF(COUNT($A520)=0,"",IF(E520="3E","3E",IF(E520="","I",LOOKUP(E520/G$2,{0,0.4,0.45,0.5,0.55,0.6,0.65,0.7,0.75,0.8,1},{"F","D","C","C+","B-","B","B+","A-","A","A+"}))))</f>
        <v/>
      </c>
      <c r="G520" s="1" t="str">
        <f>IF(COUNT($A520)=0,"",IF(E520="","--",IF(E520="3E","3E",LOOKUP(E520/G$2,{0,0.4,0.45,0.5,0.55,0.6,0.65,0.7,0.75,0.8,1},{0,2,2.25,2.5,2.75,3,3.25,3.5,3.75,4}))))</f>
        <v/>
      </c>
      <c r="H520" s="2" t="str">
        <f>IF(COUNT($A520)=0,"",IF($A520&lt;&gt;DRAFT!$B522,"ERR",IF(DRAFT!AA522="3E","3E",IF(COUNT(DRAFT!W522,DRAFT!AA522)&gt;0,DRAFT!AB522,""))))</f>
        <v/>
      </c>
      <c r="I520" s="2" t="str">
        <f>IF(COUNT($A520)=0,"",IF(H520="3E","3E",IF(H520="","I",LOOKUP(H520/J$2,{0,0.4,0.45,0.5,0.55,0.6,0.65,0.7,0.75,0.8,1},{"F","D","C","C+","B-","B","B+","A-","A","A+"}))))</f>
        <v/>
      </c>
      <c r="J520" s="1" t="str">
        <f>IF(COUNT($A520)=0,"",IF(H520="","--",IF(H520="3E","3E",LOOKUP(H520/J$2,{0,0.4,0.45,0.5,0.55,0.6,0.65,0.7,0.75,0.8,1},{0,2,2.25,2.5,2.75,3,3.25,3.5,3.75,4}))))</f>
        <v/>
      </c>
      <c r="K520" s="2" t="str">
        <f>IF(COUNT($A520)=0,"",IF($A520&lt;&gt;DRAFT!$B522,"ERR",IF(DRAFT!AJ522="3E","3E",IF(COUNT(DRAFT!AF522,DRAFT!AJ522)&gt;0,DRAFT!AK522,""))))</f>
        <v/>
      </c>
      <c r="L520" s="2" t="str">
        <f>IF(COUNT($A520)=0,"",IF(K520="3E","3E",IF(K520="","I",LOOKUP(K520/M$2,{0,0.4,0.45,0.5,0.55,0.6,0.65,0.7,0.75,0.8,1},{"F","D","C","C+","B-","B","B+","A-","A","A+"}))))</f>
        <v/>
      </c>
      <c r="M520" s="1" t="str">
        <f>IF(COUNT($A520)=0,"",IF(K520="","--",IF(K520="3E","3E",LOOKUP(K520/M$2,{0,0.4,0.45,0.5,0.55,0.6,0.65,0.7,0.75,0.8,1},{0,2,2.25,2.5,2.75,3,3.25,3.5,3.75,4}))))</f>
        <v/>
      </c>
      <c r="N520" s="2" t="str">
        <f>IF(COUNT($A520)=0,"",IF($A520&lt;&gt;DRAFT!$B522,"ERR",IF(DRAFT!AS522="3E","3E",IF(COUNT(DRAFT!AO522,DRAFT!AS522)&gt;0,DRAFT!AT522,""))))</f>
        <v/>
      </c>
      <c r="O520" s="2" t="str">
        <f>IF(COUNT($A520)=0,"",IF(N520="3E","3E",IF(N520="","I",LOOKUP(N520/P$2,{0,0.4,0.45,0.5,0.55,0.6,0.65,0.7,0.75,0.8,1},{"F","D","C","C+","B-","B","B+","A-","A","A+"}))))</f>
        <v/>
      </c>
      <c r="P520" s="1" t="str">
        <f>IF(COUNT($A520)=0,"",IF(N520="","--",IF(N520="3E","3E",LOOKUP(N520/P$2,{0,0.4,0.45,0.5,0.55,0.6,0.65,0.7,0.75,0.8,1},{0,2,2.25,2.5,2.75,3,3.25,3.5,3.75,4}))))</f>
        <v/>
      </c>
      <c r="Q520" s="2" t="str">
        <f>IF(COUNT($A520)=0,"",IF($A520&lt;&gt;DRAFT!$B522,"ERR",IF(DRAFT!BB522="3E","3E",IF(COUNT(DRAFT!AX522,DRAFT!BB522)&gt;0,DRAFT!BC522,""))))</f>
        <v/>
      </c>
      <c r="R520" s="2" t="str">
        <f>IF(COUNT($A520)=0,"",IF(Q520="3E","3E",IF(Q520="","I",LOOKUP(Q520/S$2,{0,0.4,0.45,0.5,0.55,0.6,0.65,0.7,0.75,0.8,1},{"F","D","C","C+","B-","B","B+","A-","A","A+"}))))</f>
        <v/>
      </c>
      <c r="S520" s="1" t="str">
        <f>IF(COUNT($A520)=0,"",IF(Q520="","--",IF(Q520="3E","3E",LOOKUP(Q520/S$2,{0,0.4,0.45,0.5,0.55,0.6,0.65,0.7,0.75,0.8,1},{0,2,2.25,2.5,2.75,3,3.25,3.5,3.75,4}))))</f>
        <v/>
      </c>
      <c r="T520" s="2" t="str">
        <f>IF(COUNT($A520)=0,"",IF($A520&lt;&gt;DRAFT!$B522,"ERR",IF(DRAFT!BK522="3E","3E",IF(COUNT(DRAFT!BG522,DRAFT!BK522)&gt;0,DRAFT!BL522,""))))</f>
        <v/>
      </c>
      <c r="U520" s="2" t="str">
        <f>IF(COUNT($A520)=0,"",IF(T520="3E","3E",IF(T520="","I",LOOKUP(T520/V$2,{0,0.4,0.45,0.5,0.55,0.6,0.65,0.7,0.75,0.8,1},{"F","D","C","C+","B-","B","B+","A-","A","A+"}))))</f>
        <v/>
      </c>
      <c r="V520" s="1" t="str">
        <f>IF(COUNT($A520)=0,"",IF(T520="","--",IF(T520="3E","3E",LOOKUP(T520/V$2,{0,0.4,0.45,0.5,0.55,0.6,0.65,0.7,0.75,0.8,1},{0,2,2.25,2.5,2.75,3,3.25,3.5,3.75,4}))))</f>
        <v/>
      </c>
      <c r="W520" s="2" t="str">
        <f>IF(COUNT($A520)=0,"",IF($A520&lt;&gt;DRAFT!$B522,"ERR",IF(DRAFT!BT522="3E","3E",IF(COUNT(DRAFT!BP522,DRAFT!BT522)&gt;0,DRAFT!BU522,""))))</f>
        <v/>
      </c>
      <c r="X520" s="2" t="str">
        <f>IF(COUNT($A520)=0,"",IF(W520="3E","3E",IF(W520="","I",LOOKUP(W520/Y$2,{0,0.4,0.45,0.5,0.55,0.6,0.65,0.7,0.75,0.8,1},{"F","D","C","C+","B-","B","B+","A-","A","A+"}))))</f>
        <v/>
      </c>
      <c r="Y520" s="1" t="str">
        <f>IF(COUNT($A520)=0,"",IF(W520="","--",IF(W520="3E","3E",LOOKUP(W520/Y$2,{0,0.4,0.45,0.5,0.55,0.6,0.65,0.7,0.75,0.8,1},{0,2,2.25,2.5,2.75,3,3.25,3.5,3.75,4}))))</f>
        <v/>
      </c>
      <c r="Z520" s="2" t="str">
        <f>IF(COUNT($A520)=0,"",IF($A520&lt;&gt;DRAFT!$B522,"ERR",IF(DRAFT!CC522="3E","3E",IF(COUNT(DRAFT!BY522,DRAFT!CC522)&gt;0,DRAFT!CD522,""))))</f>
        <v/>
      </c>
      <c r="AA520" s="2" t="str">
        <f>IF(COUNT($A520)=0,"",IF(Z520="3E","3E",IF(Z520="","I",LOOKUP(Z520/AB$2,{0,0.4,0.45,0.5,0.55,0.6,0.65,0.7,0.75,0.8,1},{"F","D","C","C+","B-","B","B+","A-","A","A+"}))))</f>
        <v/>
      </c>
      <c r="AB520" s="1" t="str">
        <f>IF(COUNT($A520)=0,"",IF(Z520="","--",IF(Z520="3E","3E",LOOKUP(Z520/AB$2,{0,0.4,0.45,0.5,0.55,0.6,0.65,0.7,0.75,0.8,1},{0,2,2.25,2.5,2.75,3,3.25,3.5,3.75,4}))))</f>
        <v/>
      </c>
      <c r="AC520" s="2" t="str">
        <f>IF(COUNT($A520)=0,"",IF($A520&lt;&gt;DRAFT!$B522,"ERR",IF(DRAFT!CF522&gt;0,DRAFT!CF522,"")))</f>
        <v/>
      </c>
      <c r="AD520" s="2" t="str">
        <f>IF(COUNT($A520)=0,"",IF(AC520="3E","3E",IF(AC520="","I",LOOKUP(AC520/AE$2,{0,0.4,0.45,0.5,0.55,0.6,0.65,0.7,0.75,0.8,1},{"F","D","C","C+","B-","B","B+","A-","A","A+"}))))</f>
        <v/>
      </c>
      <c r="AE520" s="1" t="str">
        <f>IF(COUNT($A520)=0,"",IF(AC520="","--",IF(AC520="3E","3E",LOOKUP(AC520/AE$2,{0,0.4,0.45,0.5,0.55,0.6,0.65,0.7,0.75,0.8,1},{0,2,2.25,2.5,2.75,3,3.25,3.5,3.75,4}))))</f>
        <v/>
      </c>
      <c r="AF520" s="2" t="str">
        <f>IF(COUNT($A520)=0,"",IF($A520&lt;&gt;DRAFT!$B522,"ERR",IF(DRAFT!CI522&gt;0,DRAFT!CK522,"")))</f>
        <v/>
      </c>
      <c r="AG520" s="2" t="str">
        <f>IF(COUNT($A520)=0,"",IF(AF520="3E","3E",IF(AF520="","I",LOOKUP(AF520/AH$2,{0,0.4,0.45,0.5,0.55,0.6,0.65,0.7,0.75,0.8,1},{"F","D","C","C+","B-","B","B+","A-","A","A+"}))))</f>
        <v/>
      </c>
      <c r="AH520" s="1" t="str">
        <f>IF(COUNT($A520)=0,"",IF(AF520="","--",IF(AF520="3E","3E",LOOKUP(AF520/AH$2,{0,0.4,0.45,0.5,0.55,0.6,0.65,0.7,0.75,0.8,1},{0,2,2.25,2.5,2.75,3,3.25,3.5,3.75,4}))))</f>
        <v/>
      </c>
      <c r="AI520" s="2" t="str">
        <f>IF($A520&lt;&gt;DRAFT!$B522,"ERR",IF(OR(COUNT($A520)=0,COUNT(DRAFT!CL522:CN522,DRAFT!CP522:CR522)=0),"",CEILING(SUM(DRAFT!CO522,DRAFT!CS522,DRAFT!CT522),1)))</f>
        <v/>
      </c>
      <c r="AJ520" s="2" t="str">
        <f>IF(COUNT($A520)=0,"",IF(AI520="3E","3E",IF(AI520="","I",LOOKUP(AI520/AK$2,{0,0.4,0.45,0.5,0.55,0.6,0.65,0.7,0.75,0.8,1},{"F","D","C","C+","B-","B","B+","A-","A","A+"}))))</f>
        <v/>
      </c>
      <c r="AK520" s="1" t="str">
        <f>IF(COUNT($A520)=0,"",IF(AI520="","--",IF(AI520="3E","3E",LOOKUP(AI520/AK$2,{0,0.4,0.45,0.5,0.55,0.6,0.65,0.7,0.75,0.8,1},{0,2,2.25,2.5,2.75,3,3.25,3.5,3.75,4}))))</f>
        <v/>
      </c>
      <c r="AL520" s="4" t="str">
        <f>IF(OR(COUNT($A520)=0,COUNT(B520:AK520)=0),"",IF(COUNTIF(B520:AK520,"3E")&gt;0,"3E",IF(DRAFT!$A522="R",TRUNC(SUMPRODUCT(RGP,RCP)/TCP,3),TRUNC((SUMPRODUCT(--(IMDGP&gt;0)*IMDGP,IMCP)+CEILING(DRAFT!$DB522*42,0.25))/TCP,3))))</f>
        <v/>
      </c>
      <c r="AM520" s="2" t="str">
        <f>IF(OR(COUNT($A520)=0,COUNT(B520:AK520)=0),"",IF(COUNTIF(B520:AK520,"3E")&gt;0,"3E",IF(DRAFT!$A522="R",SUMPRODUCT(--(RGP&gt;=2),RCP),SUMPRODUCT(--(IMDGP&gt;0),--(IMGP=0),IMCP)+DRAFT!$DC522)))</f>
        <v/>
      </c>
      <c r="AN520" s="67" t="str">
        <f>IF(AL520="3E","3E",IF(COUNT($A520)=0,"",IF(COUNT(AI520)=0,"--",ROUND(((CEILING(DRAFT!$CV522*38,0.25)+CEILING(DRAFT!$CX522*38,0.25)+CEILING(DRAFT!$CZ522*42,0.25)+CEILING($AL520*42,0.25))/160),2))))</f>
        <v/>
      </c>
      <c r="AO520" s="2" t="str">
        <f>IF(AN520="3E","3E",IF(COUNT($A520)=0,"",IF(COUNT(AN520)=0,"I",LOOKUP(AN520,{0,2,2.25,2.5,2.75,3,3.25,3.5,3.75,4},{"F","D","C","C+","B-","B","B+","A-","A","A+"}))))</f>
        <v/>
      </c>
      <c r="AP520" s="2" t="str">
        <f>IF(AN520="3E","3E",IF(OR(COUNT(A520)=0,COUNT(AN520)=0),"",DRAFT!CW522+DRAFT!CY522+DRAFT!DA522+N(TABULATION!AM520)))</f>
        <v/>
      </c>
      <c r="AQ520" s="2" t="str">
        <f>IF(OR(COUNT($A520)=0,COUNT(B520:AK520)=0),"",IF(COUNTIF(B520:AM520,"3E")&gt;0,"3E",IF(AND(DRAFT!$A522="IM",OR($AL520&gt;DRAFT!$DB522,$AM520&gt;DRAFT!$DC522)),"IMPROVED",IF(AND(DRAFT!$A522="IM",$AL520&lt;=DRAFT!$DB522,$AM520&lt;=DRAFT!$DC522),"NOT IMPROVED",IF(AND(DRAFT!CU522="S",AH520&gt;=2,AK520&gt;=2,AN520&gt;=2.5,AP520&gt;=144),"PASS","FAIL")))))</f>
        <v/>
      </c>
      <c r="AR520" s="2" t="str">
        <f t="shared" si="16"/>
        <v/>
      </c>
      <c r="AS520" s="2" t="str">
        <f t="shared" si="17"/>
        <v/>
      </c>
    </row>
    <row r="521" spans="1:45" ht="18.95" customHeight="1" x14ac:dyDescent="0.25">
      <c r="A521" s="3" t="str">
        <f>IF(DRAFT!$B523="","",DRAFT!$B523)</f>
        <v/>
      </c>
      <c r="B521" s="2" t="str">
        <f>IF(COUNT($A521)=0,"",IF($A521&lt;&gt;DRAFT!$B523,"ERR",IF(DRAFT!I523="3E","3E",IF(COUNT(DRAFT!E523,DRAFT!I523)&gt;0,DRAFT!J523,""))))</f>
        <v/>
      </c>
      <c r="C521" s="2" t="str">
        <f>IF(COUNT($A521)=0,"",IF(B521="3E","3E",IF(B521="","I",LOOKUP(B521/D$2,{0,0.4,0.45,0.5,0.55,0.6,0.65,0.7,0.75,0.8,1},{"F","D","C","C+","B-","B","B+","A-","A","A+"}))))</f>
        <v/>
      </c>
      <c r="D521" s="1" t="str">
        <f>IF(COUNT($A521)=0,"",IF(B521="","--",IF(B521="3E","3E",LOOKUP(B521/D$2,{0,0.4,0.45,0.5,0.55,0.6,0.65,0.7,0.75,0.8,1},{0,2,2.25,2.5,2.75,3,3.25,3.5,3.75,4}))))</f>
        <v/>
      </c>
      <c r="E521" s="2" t="str">
        <f>IF(COUNT($A521)=0,"",IF($A521&lt;&gt;DRAFT!$B523,"ERR",IF(DRAFT!R523="3E","3E",IF(COUNT(DRAFT!N523,DRAFT!R523)&gt;0,DRAFT!S523,""))))</f>
        <v/>
      </c>
      <c r="F521" s="2" t="str">
        <f>IF(COUNT($A521)=0,"",IF(E521="3E","3E",IF(E521="","I",LOOKUP(E521/G$2,{0,0.4,0.45,0.5,0.55,0.6,0.65,0.7,0.75,0.8,1},{"F","D","C","C+","B-","B","B+","A-","A","A+"}))))</f>
        <v/>
      </c>
      <c r="G521" s="1" t="str">
        <f>IF(COUNT($A521)=0,"",IF(E521="","--",IF(E521="3E","3E",LOOKUP(E521/G$2,{0,0.4,0.45,0.5,0.55,0.6,0.65,0.7,0.75,0.8,1},{0,2,2.25,2.5,2.75,3,3.25,3.5,3.75,4}))))</f>
        <v/>
      </c>
      <c r="H521" s="2" t="str">
        <f>IF(COUNT($A521)=0,"",IF($A521&lt;&gt;DRAFT!$B523,"ERR",IF(DRAFT!AA523="3E","3E",IF(COUNT(DRAFT!W523,DRAFT!AA523)&gt;0,DRAFT!AB523,""))))</f>
        <v/>
      </c>
      <c r="I521" s="2" t="str">
        <f>IF(COUNT($A521)=0,"",IF(H521="3E","3E",IF(H521="","I",LOOKUP(H521/J$2,{0,0.4,0.45,0.5,0.55,0.6,0.65,0.7,0.75,0.8,1},{"F","D","C","C+","B-","B","B+","A-","A","A+"}))))</f>
        <v/>
      </c>
      <c r="J521" s="1" t="str">
        <f>IF(COUNT($A521)=0,"",IF(H521="","--",IF(H521="3E","3E",LOOKUP(H521/J$2,{0,0.4,0.45,0.5,0.55,0.6,0.65,0.7,0.75,0.8,1},{0,2,2.25,2.5,2.75,3,3.25,3.5,3.75,4}))))</f>
        <v/>
      </c>
      <c r="K521" s="2" t="str">
        <f>IF(COUNT($A521)=0,"",IF($A521&lt;&gt;DRAFT!$B523,"ERR",IF(DRAFT!AJ523="3E","3E",IF(COUNT(DRAFT!AF523,DRAFT!AJ523)&gt;0,DRAFT!AK523,""))))</f>
        <v/>
      </c>
      <c r="L521" s="2" t="str">
        <f>IF(COUNT($A521)=0,"",IF(K521="3E","3E",IF(K521="","I",LOOKUP(K521/M$2,{0,0.4,0.45,0.5,0.55,0.6,0.65,0.7,0.75,0.8,1},{"F","D","C","C+","B-","B","B+","A-","A","A+"}))))</f>
        <v/>
      </c>
      <c r="M521" s="1" t="str">
        <f>IF(COUNT($A521)=0,"",IF(K521="","--",IF(K521="3E","3E",LOOKUP(K521/M$2,{0,0.4,0.45,0.5,0.55,0.6,0.65,0.7,0.75,0.8,1},{0,2,2.25,2.5,2.75,3,3.25,3.5,3.75,4}))))</f>
        <v/>
      </c>
      <c r="N521" s="2" t="str">
        <f>IF(COUNT($A521)=0,"",IF($A521&lt;&gt;DRAFT!$B523,"ERR",IF(DRAFT!AS523="3E","3E",IF(COUNT(DRAFT!AO523,DRAFT!AS523)&gt;0,DRAFT!AT523,""))))</f>
        <v/>
      </c>
      <c r="O521" s="2" t="str">
        <f>IF(COUNT($A521)=0,"",IF(N521="3E","3E",IF(N521="","I",LOOKUP(N521/P$2,{0,0.4,0.45,0.5,0.55,0.6,0.65,0.7,0.75,0.8,1},{"F","D","C","C+","B-","B","B+","A-","A","A+"}))))</f>
        <v/>
      </c>
      <c r="P521" s="1" t="str">
        <f>IF(COUNT($A521)=0,"",IF(N521="","--",IF(N521="3E","3E",LOOKUP(N521/P$2,{0,0.4,0.45,0.5,0.55,0.6,0.65,0.7,0.75,0.8,1},{0,2,2.25,2.5,2.75,3,3.25,3.5,3.75,4}))))</f>
        <v/>
      </c>
      <c r="Q521" s="2" t="str">
        <f>IF(COUNT($A521)=0,"",IF($A521&lt;&gt;DRAFT!$B523,"ERR",IF(DRAFT!BB523="3E","3E",IF(COUNT(DRAFT!AX523,DRAFT!BB523)&gt;0,DRAFT!BC523,""))))</f>
        <v/>
      </c>
      <c r="R521" s="2" t="str">
        <f>IF(COUNT($A521)=0,"",IF(Q521="3E","3E",IF(Q521="","I",LOOKUP(Q521/S$2,{0,0.4,0.45,0.5,0.55,0.6,0.65,0.7,0.75,0.8,1},{"F","D","C","C+","B-","B","B+","A-","A","A+"}))))</f>
        <v/>
      </c>
      <c r="S521" s="1" t="str">
        <f>IF(COUNT($A521)=0,"",IF(Q521="","--",IF(Q521="3E","3E",LOOKUP(Q521/S$2,{0,0.4,0.45,0.5,0.55,0.6,0.65,0.7,0.75,0.8,1},{0,2,2.25,2.5,2.75,3,3.25,3.5,3.75,4}))))</f>
        <v/>
      </c>
      <c r="T521" s="2" t="str">
        <f>IF(COUNT($A521)=0,"",IF($A521&lt;&gt;DRAFT!$B523,"ERR",IF(DRAFT!BK523="3E","3E",IF(COUNT(DRAFT!BG523,DRAFT!BK523)&gt;0,DRAFT!BL523,""))))</f>
        <v/>
      </c>
      <c r="U521" s="2" t="str">
        <f>IF(COUNT($A521)=0,"",IF(T521="3E","3E",IF(T521="","I",LOOKUP(T521/V$2,{0,0.4,0.45,0.5,0.55,0.6,0.65,0.7,0.75,0.8,1},{"F","D","C","C+","B-","B","B+","A-","A","A+"}))))</f>
        <v/>
      </c>
      <c r="V521" s="1" t="str">
        <f>IF(COUNT($A521)=0,"",IF(T521="","--",IF(T521="3E","3E",LOOKUP(T521/V$2,{0,0.4,0.45,0.5,0.55,0.6,0.65,0.7,0.75,0.8,1},{0,2,2.25,2.5,2.75,3,3.25,3.5,3.75,4}))))</f>
        <v/>
      </c>
      <c r="W521" s="2" t="str">
        <f>IF(COUNT($A521)=0,"",IF($A521&lt;&gt;DRAFT!$B523,"ERR",IF(DRAFT!BT523="3E","3E",IF(COUNT(DRAFT!BP523,DRAFT!BT523)&gt;0,DRAFT!BU523,""))))</f>
        <v/>
      </c>
      <c r="X521" s="2" t="str">
        <f>IF(COUNT($A521)=0,"",IF(W521="3E","3E",IF(W521="","I",LOOKUP(W521/Y$2,{0,0.4,0.45,0.5,0.55,0.6,0.65,0.7,0.75,0.8,1},{"F","D","C","C+","B-","B","B+","A-","A","A+"}))))</f>
        <v/>
      </c>
      <c r="Y521" s="1" t="str">
        <f>IF(COUNT($A521)=0,"",IF(W521="","--",IF(W521="3E","3E",LOOKUP(W521/Y$2,{0,0.4,0.45,0.5,0.55,0.6,0.65,0.7,0.75,0.8,1},{0,2,2.25,2.5,2.75,3,3.25,3.5,3.75,4}))))</f>
        <v/>
      </c>
      <c r="Z521" s="2" t="str">
        <f>IF(COUNT($A521)=0,"",IF($A521&lt;&gt;DRAFT!$B523,"ERR",IF(DRAFT!CC523="3E","3E",IF(COUNT(DRAFT!BY523,DRAFT!CC523)&gt;0,DRAFT!CD523,""))))</f>
        <v/>
      </c>
      <c r="AA521" s="2" t="str">
        <f>IF(COUNT($A521)=0,"",IF(Z521="3E","3E",IF(Z521="","I",LOOKUP(Z521/AB$2,{0,0.4,0.45,0.5,0.55,0.6,0.65,0.7,0.75,0.8,1},{"F","D","C","C+","B-","B","B+","A-","A","A+"}))))</f>
        <v/>
      </c>
      <c r="AB521" s="1" t="str">
        <f>IF(COUNT($A521)=0,"",IF(Z521="","--",IF(Z521="3E","3E",LOOKUP(Z521/AB$2,{0,0.4,0.45,0.5,0.55,0.6,0.65,0.7,0.75,0.8,1},{0,2,2.25,2.5,2.75,3,3.25,3.5,3.75,4}))))</f>
        <v/>
      </c>
      <c r="AC521" s="2" t="str">
        <f>IF(COUNT($A521)=0,"",IF($A521&lt;&gt;DRAFT!$B523,"ERR",IF(DRAFT!CF523&gt;0,DRAFT!CF523,"")))</f>
        <v/>
      </c>
      <c r="AD521" s="2" t="str">
        <f>IF(COUNT($A521)=0,"",IF(AC521="3E","3E",IF(AC521="","I",LOOKUP(AC521/AE$2,{0,0.4,0.45,0.5,0.55,0.6,0.65,0.7,0.75,0.8,1},{"F","D","C","C+","B-","B","B+","A-","A","A+"}))))</f>
        <v/>
      </c>
      <c r="AE521" s="1" t="str">
        <f>IF(COUNT($A521)=0,"",IF(AC521="","--",IF(AC521="3E","3E",LOOKUP(AC521/AE$2,{0,0.4,0.45,0.5,0.55,0.6,0.65,0.7,0.75,0.8,1},{0,2,2.25,2.5,2.75,3,3.25,3.5,3.75,4}))))</f>
        <v/>
      </c>
      <c r="AF521" s="2" t="str">
        <f>IF(COUNT($A521)=0,"",IF($A521&lt;&gt;DRAFT!$B523,"ERR",IF(DRAFT!CI523&gt;0,DRAFT!CK523,"")))</f>
        <v/>
      </c>
      <c r="AG521" s="2" t="str">
        <f>IF(COUNT($A521)=0,"",IF(AF521="3E","3E",IF(AF521="","I",LOOKUP(AF521/AH$2,{0,0.4,0.45,0.5,0.55,0.6,0.65,0.7,0.75,0.8,1},{"F","D","C","C+","B-","B","B+","A-","A","A+"}))))</f>
        <v/>
      </c>
      <c r="AH521" s="1" t="str">
        <f>IF(COUNT($A521)=0,"",IF(AF521="","--",IF(AF521="3E","3E",LOOKUP(AF521/AH$2,{0,0.4,0.45,0.5,0.55,0.6,0.65,0.7,0.75,0.8,1},{0,2,2.25,2.5,2.75,3,3.25,3.5,3.75,4}))))</f>
        <v/>
      </c>
      <c r="AI521" s="2" t="str">
        <f>IF($A521&lt;&gt;DRAFT!$B523,"ERR",IF(OR(COUNT($A521)=0,COUNT(DRAFT!CL523:CN523,DRAFT!CP523:CR523)=0),"",CEILING(SUM(DRAFT!CO523,DRAFT!CS523,DRAFT!CT523),1)))</f>
        <v/>
      </c>
      <c r="AJ521" s="2" t="str">
        <f>IF(COUNT($A521)=0,"",IF(AI521="3E","3E",IF(AI521="","I",LOOKUP(AI521/AK$2,{0,0.4,0.45,0.5,0.55,0.6,0.65,0.7,0.75,0.8,1},{"F","D","C","C+","B-","B","B+","A-","A","A+"}))))</f>
        <v/>
      </c>
      <c r="AK521" s="1" t="str">
        <f>IF(COUNT($A521)=0,"",IF(AI521="","--",IF(AI521="3E","3E",LOOKUP(AI521/AK$2,{0,0.4,0.45,0.5,0.55,0.6,0.65,0.7,0.75,0.8,1},{0,2,2.25,2.5,2.75,3,3.25,3.5,3.75,4}))))</f>
        <v/>
      </c>
      <c r="AL521" s="4" t="str">
        <f>IF(OR(COUNT($A521)=0,COUNT(B521:AK521)=0),"",IF(COUNTIF(B521:AK521,"3E")&gt;0,"3E",IF(DRAFT!$A523="R",TRUNC(SUMPRODUCT(RGP,RCP)/TCP,3),TRUNC((SUMPRODUCT(--(IMDGP&gt;0)*IMDGP,IMCP)+CEILING(DRAFT!$DB523*42,0.25))/TCP,3))))</f>
        <v/>
      </c>
      <c r="AM521" s="2" t="str">
        <f>IF(OR(COUNT($A521)=0,COUNT(B521:AK521)=0),"",IF(COUNTIF(B521:AK521,"3E")&gt;0,"3E",IF(DRAFT!$A523="R",SUMPRODUCT(--(RGP&gt;=2),RCP),SUMPRODUCT(--(IMDGP&gt;0),--(IMGP=0),IMCP)+DRAFT!$DC523)))</f>
        <v/>
      </c>
      <c r="AN521" s="67" t="str">
        <f>IF(AL521="3E","3E",IF(COUNT($A521)=0,"",IF(COUNT(AI521)=0,"--",ROUND(((CEILING(DRAFT!$CV523*38,0.25)+CEILING(DRAFT!$CX523*38,0.25)+CEILING(DRAFT!$CZ523*42,0.25)+CEILING($AL521*42,0.25))/160),2))))</f>
        <v/>
      </c>
      <c r="AO521" s="2" t="str">
        <f>IF(AN521="3E","3E",IF(COUNT($A521)=0,"",IF(COUNT(AN521)=0,"I",LOOKUP(AN521,{0,2,2.25,2.5,2.75,3,3.25,3.5,3.75,4},{"F","D","C","C+","B-","B","B+","A-","A","A+"}))))</f>
        <v/>
      </c>
      <c r="AP521" s="2" t="str">
        <f>IF(AN521="3E","3E",IF(OR(COUNT(A521)=0,COUNT(AN521)=0),"",DRAFT!CW523+DRAFT!CY523+DRAFT!DA523+N(TABULATION!AM521)))</f>
        <v/>
      </c>
      <c r="AQ521" s="2" t="str">
        <f>IF(OR(COUNT($A521)=0,COUNT(B521:AK521)=0),"",IF(COUNTIF(B521:AM521,"3E")&gt;0,"3E",IF(AND(DRAFT!$A523="IM",OR($AL521&gt;DRAFT!$DB523,$AM521&gt;DRAFT!$DC523)),"IMPROVED",IF(AND(DRAFT!$A523="IM",$AL521&lt;=DRAFT!$DB523,$AM521&lt;=DRAFT!$DC523),"NOT IMPROVED",IF(AND(DRAFT!CU523="S",AH521&gt;=2,AK521&gt;=2,AN521&gt;=2.5,AP521&gt;=144),"PASS","FAIL")))))</f>
        <v/>
      </c>
      <c r="AR521" s="2" t="str">
        <f t="shared" si="16"/>
        <v/>
      </c>
      <c r="AS521" s="2" t="str">
        <f t="shared" si="17"/>
        <v/>
      </c>
    </row>
    <row r="522" spans="1:45" ht="18.95" customHeight="1" x14ac:dyDescent="0.25">
      <c r="A522" s="3" t="str">
        <f>IF(DRAFT!$B524="","",DRAFT!$B524)</f>
        <v/>
      </c>
      <c r="B522" s="2" t="str">
        <f>IF(COUNT($A522)=0,"",IF($A522&lt;&gt;DRAFT!$B524,"ERR",IF(DRAFT!I524="3E","3E",IF(COUNT(DRAFT!E524,DRAFT!I524)&gt;0,DRAFT!J524,""))))</f>
        <v/>
      </c>
      <c r="C522" s="2" t="str">
        <f>IF(COUNT($A522)=0,"",IF(B522="3E","3E",IF(B522="","I",LOOKUP(B522/D$2,{0,0.4,0.45,0.5,0.55,0.6,0.65,0.7,0.75,0.8,1},{"F","D","C","C+","B-","B","B+","A-","A","A+"}))))</f>
        <v/>
      </c>
      <c r="D522" s="1" t="str">
        <f>IF(COUNT($A522)=0,"",IF(B522="","--",IF(B522="3E","3E",LOOKUP(B522/D$2,{0,0.4,0.45,0.5,0.55,0.6,0.65,0.7,0.75,0.8,1},{0,2,2.25,2.5,2.75,3,3.25,3.5,3.75,4}))))</f>
        <v/>
      </c>
      <c r="E522" s="2" t="str">
        <f>IF(COUNT($A522)=0,"",IF($A522&lt;&gt;DRAFT!$B524,"ERR",IF(DRAFT!R524="3E","3E",IF(COUNT(DRAFT!N524,DRAFT!R524)&gt;0,DRAFT!S524,""))))</f>
        <v/>
      </c>
      <c r="F522" s="2" t="str">
        <f>IF(COUNT($A522)=0,"",IF(E522="3E","3E",IF(E522="","I",LOOKUP(E522/G$2,{0,0.4,0.45,0.5,0.55,0.6,0.65,0.7,0.75,0.8,1},{"F","D","C","C+","B-","B","B+","A-","A","A+"}))))</f>
        <v/>
      </c>
      <c r="G522" s="1" t="str">
        <f>IF(COUNT($A522)=0,"",IF(E522="","--",IF(E522="3E","3E",LOOKUP(E522/G$2,{0,0.4,0.45,0.5,0.55,0.6,0.65,0.7,0.75,0.8,1},{0,2,2.25,2.5,2.75,3,3.25,3.5,3.75,4}))))</f>
        <v/>
      </c>
      <c r="H522" s="2" t="str">
        <f>IF(COUNT($A522)=0,"",IF($A522&lt;&gt;DRAFT!$B524,"ERR",IF(DRAFT!AA524="3E","3E",IF(COUNT(DRAFT!W524,DRAFT!AA524)&gt;0,DRAFT!AB524,""))))</f>
        <v/>
      </c>
      <c r="I522" s="2" t="str">
        <f>IF(COUNT($A522)=0,"",IF(H522="3E","3E",IF(H522="","I",LOOKUP(H522/J$2,{0,0.4,0.45,0.5,0.55,0.6,0.65,0.7,0.75,0.8,1},{"F","D","C","C+","B-","B","B+","A-","A","A+"}))))</f>
        <v/>
      </c>
      <c r="J522" s="1" t="str">
        <f>IF(COUNT($A522)=0,"",IF(H522="","--",IF(H522="3E","3E",LOOKUP(H522/J$2,{0,0.4,0.45,0.5,0.55,0.6,0.65,0.7,0.75,0.8,1},{0,2,2.25,2.5,2.75,3,3.25,3.5,3.75,4}))))</f>
        <v/>
      </c>
      <c r="K522" s="2" t="str">
        <f>IF(COUNT($A522)=0,"",IF($A522&lt;&gt;DRAFT!$B524,"ERR",IF(DRAFT!AJ524="3E","3E",IF(COUNT(DRAFT!AF524,DRAFT!AJ524)&gt;0,DRAFT!AK524,""))))</f>
        <v/>
      </c>
      <c r="L522" s="2" t="str">
        <f>IF(COUNT($A522)=0,"",IF(K522="3E","3E",IF(K522="","I",LOOKUP(K522/M$2,{0,0.4,0.45,0.5,0.55,0.6,0.65,0.7,0.75,0.8,1},{"F","D","C","C+","B-","B","B+","A-","A","A+"}))))</f>
        <v/>
      </c>
      <c r="M522" s="1" t="str">
        <f>IF(COUNT($A522)=0,"",IF(K522="","--",IF(K522="3E","3E",LOOKUP(K522/M$2,{0,0.4,0.45,0.5,0.55,0.6,0.65,0.7,0.75,0.8,1},{0,2,2.25,2.5,2.75,3,3.25,3.5,3.75,4}))))</f>
        <v/>
      </c>
      <c r="N522" s="2" t="str">
        <f>IF(COUNT($A522)=0,"",IF($A522&lt;&gt;DRAFT!$B524,"ERR",IF(DRAFT!AS524="3E","3E",IF(COUNT(DRAFT!AO524,DRAFT!AS524)&gt;0,DRAFT!AT524,""))))</f>
        <v/>
      </c>
      <c r="O522" s="2" t="str">
        <f>IF(COUNT($A522)=0,"",IF(N522="3E","3E",IF(N522="","I",LOOKUP(N522/P$2,{0,0.4,0.45,0.5,0.55,0.6,0.65,0.7,0.75,0.8,1},{"F","D","C","C+","B-","B","B+","A-","A","A+"}))))</f>
        <v/>
      </c>
      <c r="P522" s="1" t="str">
        <f>IF(COUNT($A522)=0,"",IF(N522="","--",IF(N522="3E","3E",LOOKUP(N522/P$2,{0,0.4,0.45,0.5,0.55,0.6,0.65,0.7,0.75,0.8,1},{0,2,2.25,2.5,2.75,3,3.25,3.5,3.75,4}))))</f>
        <v/>
      </c>
      <c r="Q522" s="2" t="str">
        <f>IF(COUNT($A522)=0,"",IF($A522&lt;&gt;DRAFT!$B524,"ERR",IF(DRAFT!BB524="3E","3E",IF(COUNT(DRAFT!AX524,DRAFT!BB524)&gt;0,DRAFT!BC524,""))))</f>
        <v/>
      </c>
      <c r="R522" s="2" t="str">
        <f>IF(COUNT($A522)=0,"",IF(Q522="3E","3E",IF(Q522="","I",LOOKUP(Q522/S$2,{0,0.4,0.45,0.5,0.55,0.6,0.65,0.7,0.75,0.8,1},{"F","D","C","C+","B-","B","B+","A-","A","A+"}))))</f>
        <v/>
      </c>
      <c r="S522" s="1" t="str">
        <f>IF(COUNT($A522)=0,"",IF(Q522="","--",IF(Q522="3E","3E",LOOKUP(Q522/S$2,{0,0.4,0.45,0.5,0.55,0.6,0.65,0.7,0.75,0.8,1},{0,2,2.25,2.5,2.75,3,3.25,3.5,3.75,4}))))</f>
        <v/>
      </c>
      <c r="T522" s="2" t="str">
        <f>IF(COUNT($A522)=0,"",IF($A522&lt;&gt;DRAFT!$B524,"ERR",IF(DRAFT!BK524="3E","3E",IF(COUNT(DRAFT!BG524,DRAFT!BK524)&gt;0,DRAFT!BL524,""))))</f>
        <v/>
      </c>
      <c r="U522" s="2" t="str">
        <f>IF(COUNT($A522)=0,"",IF(T522="3E","3E",IF(T522="","I",LOOKUP(T522/V$2,{0,0.4,0.45,0.5,0.55,0.6,0.65,0.7,0.75,0.8,1},{"F","D","C","C+","B-","B","B+","A-","A","A+"}))))</f>
        <v/>
      </c>
      <c r="V522" s="1" t="str">
        <f>IF(COUNT($A522)=0,"",IF(T522="","--",IF(T522="3E","3E",LOOKUP(T522/V$2,{0,0.4,0.45,0.5,0.55,0.6,0.65,0.7,0.75,0.8,1},{0,2,2.25,2.5,2.75,3,3.25,3.5,3.75,4}))))</f>
        <v/>
      </c>
      <c r="W522" s="2" t="str">
        <f>IF(COUNT($A522)=0,"",IF($A522&lt;&gt;DRAFT!$B524,"ERR",IF(DRAFT!BT524="3E","3E",IF(COUNT(DRAFT!BP524,DRAFT!BT524)&gt;0,DRAFT!BU524,""))))</f>
        <v/>
      </c>
      <c r="X522" s="2" t="str">
        <f>IF(COUNT($A522)=0,"",IF(W522="3E","3E",IF(W522="","I",LOOKUP(W522/Y$2,{0,0.4,0.45,0.5,0.55,0.6,0.65,0.7,0.75,0.8,1},{"F","D","C","C+","B-","B","B+","A-","A","A+"}))))</f>
        <v/>
      </c>
      <c r="Y522" s="1" t="str">
        <f>IF(COUNT($A522)=0,"",IF(W522="","--",IF(W522="3E","3E",LOOKUP(W522/Y$2,{0,0.4,0.45,0.5,0.55,0.6,0.65,0.7,0.75,0.8,1},{0,2,2.25,2.5,2.75,3,3.25,3.5,3.75,4}))))</f>
        <v/>
      </c>
      <c r="Z522" s="2" t="str">
        <f>IF(COUNT($A522)=0,"",IF($A522&lt;&gt;DRAFT!$B524,"ERR",IF(DRAFT!CC524="3E","3E",IF(COUNT(DRAFT!BY524,DRAFT!CC524)&gt;0,DRAFT!CD524,""))))</f>
        <v/>
      </c>
      <c r="AA522" s="2" t="str">
        <f>IF(COUNT($A522)=0,"",IF(Z522="3E","3E",IF(Z522="","I",LOOKUP(Z522/AB$2,{0,0.4,0.45,0.5,0.55,0.6,0.65,0.7,0.75,0.8,1},{"F","D","C","C+","B-","B","B+","A-","A","A+"}))))</f>
        <v/>
      </c>
      <c r="AB522" s="1" t="str">
        <f>IF(COUNT($A522)=0,"",IF(Z522="","--",IF(Z522="3E","3E",LOOKUP(Z522/AB$2,{0,0.4,0.45,0.5,0.55,0.6,0.65,0.7,0.75,0.8,1},{0,2,2.25,2.5,2.75,3,3.25,3.5,3.75,4}))))</f>
        <v/>
      </c>
      <c r="AC522" s="2" t="str">
        <f>IF(COUNT($A522)=0,"",IF($A522&lt;&gt;DRAFT!$B524,"ERR",IF(DRAFT!CF524&gt;0,DRAFT!CF524,"")))</f>
        <v/>
      </c>
      <c r="AD522" s="2" t="str">
        <f>IF(COUNT($A522)=0,"",IF(AC522="3E","3E",IF(AC522="","I",LOOKUP(AC522/AE$2,{0,0.4,0.45,0.5,0.55,0.6,0.65,0.7,0.75,0.8,1},{"F","D","C","C+","B-","B","B+","A-","A","A+"}))))</f>
        <v/>
      </c>
      <c r="AE522" s="1" t="str">
        <f>IF(COUNT($A522)=0,"",IF(AC522="","--",IF(AC522="3E","3E",LOOKUP(AC522/AE$2,{0,0.4,0.45,0.5,0.55,0.6,0.65,0.7,0.75,0.8,1},{0,2,2.25,2.5,2.75,3,3.25,3.5,3.75,4}))))</f>
        <v/>
      </c>
      <c r="AF522" s="2" t="str">
        <f>IF(COUNT($A522)=0,"",IF($A522&lt;&gt;DRAFT!$B524,"ERR",IF(DRAFT!CI524&gt;0,DRAFT!CK524,"")))</f>
        <v/>
      </c>
      <c r="AG522" s="2" t="str">
        <f>IF(COUNT($A522)=0,"",IF(AF522="3E","3E",IF(AF522="","I",LOOKUP(AF522/AH$2,{0,0.4,0.45,0.5,0.55,0.6,0.65,0.7,0.75,0.8,1},{"F","D","C","C+","B-","B","B+","A-","A","A+"}))))</f>
        <v/>
      </c>
      <c r="AH522" s="1" t="str">
        <f>IF(COUNT($A522)=0,"",IF(AF522="","--",IF(AF522="3E","3E",LOOKUP(AF522/AH$2,{0,0.4,0.45,0.5,0.55,0.6,0.65,0.7,0.75,0.8,1},{0,2,2.25,2.5,2.75,3,3.25,3.5,3.75,4}))))</f>
        <v/>
      </c>
      <c r="AI522" s="2" t="str">
        <f>IF($A522&lt;&gt;DRAFT!$B524,"ERR",IF(OR(COUNT($A522)=0,COUNT(DRAFT!CL524:CN524,DRAFT!CP524:CR524)=0),"",CEILING(SUM(DRAFT!CO524,DRAFT!CS524,DRAFT!CT524),1)))</f>
        <v/>
      </c>
      <c r="AJ522" s="2" t="str">
        <f>IF(COUNT($A522)=0,"",IF(AI522="3E","3E",IF(AI522="","I",LOOKUP(AI522/AK$2,{0,0.4,0.45,0.5,0.55,0.6,0.65,0.7,0.75,0.8,1},{"F","D","C","C+","B-","B","B+","A-","A","A+"}))))</f>
        <v/>
      </c>
      <c r="AK522" s="1" t="str">
        <f>IF(COUNT($A522)=0,"",IF(AI522="","--",IF(AI522="3E","3E",LOOKUP(AI522/AK$2,{0,0.4,0.45,0.5,0.55,0.6,0.65,0.7,0.75,0.8,1},{0,2,2.25,2.5,2.75,3,3.25,3.5,3.75,4}))))</f>
        <v/>
      </c>
      <c r="AL522" s="4" t="str">
        <f>IF(OR(COUNT($A522)=0,COUNT(B522:AK522)=0),"",IF(COUNTIF(B522:AK522,"3E")&gt;0,"3E",IF(DRAFT!$A524="R",TRUNC(SUMPRODUCT(RGP,RCP)/TCP,3),TRUNC((SUMPRODUCT(--(IMDGP&gt;0)*IMDGP,IMCP)+CEILING(DRAFT!$DB524*42,0.25))/TCP,3))))</f>
        <v/>
      </c>
      <c r="AM522" s="2" t="str">
        <f>IF(OR(COUNT($A522)=0,COUNT(B522:AK522)=0),"",IF(COUNTIF(B522:AK522,"3E")&gt;0,"3E",IF(DRAFT!$A524="R",SUMPRODUCT(--(RGP&gt;=2),RCP),SUMPRODUCT(--(IMDGP&gt;0),--(IMGP=0),IMCP)+DRAFT!$DC524)))</f>
        <v/>
      </c>
      <c r="AN522" s="67" t="str">
        <f>IF(AL522="3E","3E",IF(COUNT($A522)=0,"",IF(COUNT(AI522)=0,"--",ROUND(((CEILING(DRAFT!$CV524*38,0.25)+CEILING(DRAFT!$CX524*38,0.25)+CEILING(DRAFT!$CZ524*42,0.25)+CEILING($AL522*42,0.25))/160),2))))</f>
        <v/>
      </c>
      <c r="AO522" s="2" t="str">
        <f>IF(AN522="3E","3E",IF(COUNT($A522)=0,"",IF(COUNT(AN522)=0,"I",LOOKUP(AN522,{0,2,2.25,2.5,2.75,3,3.25,3.5,3.75,4},{"F","D","C","C+","B-","B","B+","A-","A","A+"}))))</f>
        <v/>
      </c>
      <c r="AP522" s="2" t="str">
        <f>IF(AN522="3E","3E",IF(OR(COUNT(A522)=0,COUNT(AN522)=0),"",DRAFT!CW524+DRAFT!CY524+DRAFT!DA524+N(TABULATION!AM522)))</f>
        <v/>
      </c>
      <c r="AQ522" s="2" t="str">
        <f>IF(OR(COUNT($A522)=0,COUNT(B522:AK522)=0),"",IF(COUNTIF(B522:AM522,"3E")&gt;0,"3E",IF(AND(DRAFT!$A524="IM",OR($AL522&gt;DRAFT!$DB524,$AM522&gt;DRAFT!$DC524)),"IMPROVED",IF(AND(DRAFT!$A524="IM",$AL522&lt;=DRAFT!$DB524,$AM522&lt;=DRAFT!$DC524),"NOT IMPROVED",IF(AND(DRAFT!CU524="S",AH522&gt;=2,AK522&gt;=2,AN522&gt;=2.5,AP522&gt;=144),"PASS","FAIL")))))</f>
        <v/>
      </c>
      <c r="AR522" s="2" t="str">
        <f t="shared" si="16"/>
        <v/>
      </c>
      <c r="AS522" s="2" t="str">
        <f t="shared" si="17"/>
        <v/>
      </c>
    </row>
    <row r="523" spans="1:45" ht="18.95" customHeight="1" x14ac:dyDescent="0.25">
      <c r="A523" s="3" t="str">
        <f>IF(DRAFT!$B525="","",DRAFT!$B525)</f>
        <v/>
      </c>
      <c r="B523" s="2" t="str">
        <f>IF(COUNT($A523)=0,"",IF($A523&lt;&gt;DRAFT!$B525,"ERR",IF(DRAFT!I525="3E","3E",IF(COUNT(DRAFT!E525,DRAFT!I525)&gt;0,DRAFT!J525,""))))</f>
        <v/>
      </c>
      <c r="C523" s="2" t="str">
        <f>IF(COUNT($A523)=0,"",IF(B523="3E","3E",IF(B523="","I",LOOKUP(B523/D$2,{0,0.4,0.45,0.5,0.55,0.6,0.65,0.7,0.75,0.8,1},{"F","D","C","C+","B-","B","B+","A-","A","A+"}))))</f>
        <v/>
      </c>
      <c r="D523" s="1" t="str">
        <f>IF(COUNT($A523)=0,"",IF(B523="","--",IF(B523="3E","3E",LOOKUP(B523/D$2,{0,0.4,0.45,0.5,0.55,0.6,0.65,0.7,0.75,0.8,1},{0,2,2.25,2.5,2.75,3,3.25,3.5,3.75,4}))))</f>
        <v/>
      </c>
      <c r="E523" s="2" t="str">
        <f>IF(COUNT($A523)=0,"",IF($A523&lt;&gt;DRAFT!$B525,"ERR",IF(DRAFT!R525="3E","3E",IF(COUNT(DRAFT!N525,DRAFT!R525)&gt;0,DRAFT!S525,""))))</f>
        <v/>
      </c>
      <c r="F523" s="2" t="str">
        <f>IF(COUNT($A523)=0,"",IF(E523="3E","3E",IF(E523="","I",LOOKUP(E523/G$2,{0,0.4,0.45,0.5,0.55,0.6,0.65,0.7,0.75,0.8,1},{"F","D","C","C+","B-","B","B+","A-","A","A+"}))))</f>
        <v/>
      </c>
      <c r="G523" s="1" t="str">
        <f>IF(COUNT($A523)=0,"",IF(E523="","--",IF(E523="3E","3E",LOOKUP(E523/G$2,{0,0.4,0.45,0.5,0.55,0.6,0.65,0.7,0.75,0.8,1},{0,2,2.25,2.5,2.75,3,3.25,3.5,3.75,4}))))</f>
        <v/>
      </c>
      <c r="H523" s="2" t="str">
        <f>IF(COUNT($A523)=0,"",IF($A523&lt;&gt;DRAFT!$B525,"ERR",IF(DRAFT!AA525="3E","3E",IF(COUNT(DRAFT!W525,DRAFT!AA525)&gt;0,DRAFT!AB525,""))))</f>
        <v/>
      </c>
      <c r="I523" s="2" t="str">
        <f>IF(COUNT($A523)=0,"",IF(H523="3E","3E",IF(H523="","I",LOOKUP(H523/J$2,{0,0.4,0.45,0.5,0.55,0.6,0.65,0.7,0.75,0.8,1},{"F","D","C","C+","B-","B","B+","A-","A","A+"}))))</f>
        <v/>
      </c>
      <c r="J523" s="1" t="str">
        <f>IF(COUNT($A523)=0,"",IF(H523="","--",IF(H523="3E","3E",LOOKUP(H523/J$2,{0,0.4,0.45,0.5,0.55,0.6,0.65,0.7,0.75,0.8,1},{0,2,2.25,2.5,2.75,3,3.25,3.5,3.75,4}))))</f>
        <v/>
      </c>
      <c r="K523" s="2" t="str">
        <f>IF(COUNT($A523)=0,"",IF($A523&lt;&gt;DRAFT!$B525,"ERR",IF(DRAFT!AJ525="3E","3E",IF(COUNT(DRAFT!AF525,DRAFT!AJ525)&gt;0,DRAFT!AK525,""))))</f>
        <v/>
      </c>
      <c r="L523" s="2" t="str">
        <f>IF(COUNT($A523)=0,"",IF(K523="3E","3E",IF(K523="","I",LOOKUP(K523/M$2,{0,0.4,0.45,0.5,0.55,0.6,0.65,0.7,0.75,0.8,1},{"F","D","C","C+","B-","B","B+","A-","A","A+"}))))</f>
        <v/>
      </c>
      <c r="M523" s="1" t="str">
        <f>IF(COUNT($A523)=0,"",IF(K523="","--",IF(K523="3E","3E",LOOKUP(K523/M$2,{0,0.4,0.45,0.5,0.55,0.6,0.65,0.7,0.75,0.8,1},{0,2,2.25,2.5,2.75,3,3.25,3.5,3.75,4}))))</f>
        <v/>
      </c>
      <c r="N523" s="2" t="str">
        <f>IF(COUNT($A523)=0,"",IF($A523&lt;&gt;DRAFT!$B525,"ERR",IF(DRAFT!AS525="3E","3E",IF(COUNT(DRAFT!AO525,DRAFT!AS525)&gt;0,DRAFT!AT525,""))))</f>
        <v/>
      </c>
      <c r="O523" s="2" t="str">
        <f>IF(COUNT($A523)=0,"",IF(N523="3E","3E",IF(N523="","I",LOOKUP(N523/P$2,{0,0.4,0.45,0.5,0.55,0.6,0.65,0.7,0.75,0.8,1},{"F","D","C","C+","B-","B","B+","A-","A","A+"}))))</f>
        <v/>
      </c>
      <c r="P523" s="1" t="str">
        <f>IF(COUNT($A523)=0,"",IF(N523="","--",IF(N523="3E","3E",LOOKUP(N523/P$2,{0,0.4,0.45,0.5,0.55,0.6,0.65,0.7,0.75,0.8,1},{0,2,2.25,2.5,2.75,3,3.25,3.5,3.75,4}))))</f>
        <v/>
      </c>
      <c r="Q523" s="2" t="str">
        <f>IF(COUNT($A523)=0,"",IF($A523&lt;&gt;DRAFT!$B525,"ERR",IF(DRAFT!BB525="3E","3E",IF(COUNT(DRAFT!AX525,DRAFT!BB525)&gt;0,DRAFT!BC525,""))))</f>
        <v/>
      </c>
      <c r="R523" s="2" t="str">
        <f>IF(COUNT($A523)=0,"",IF(Q523="3E","3E",IF(Q523="","I",LOOKUP(Q523/S$2,{0,0.4,0.45,0.5,0.55,0.6,0.65,0.7,0.75,0.8,1},{"F","D","C","C+","B-","B","B+","A-","A","A+"}))))</f>
        <v/>
      </c>
      <c r="S523" s="1" t="str">
        <f>IF(COUNT($A523)=0,"",IF(Q523="","--",IF(Q523="3E","3E",LOOKUP(Q523/S$2,{0,0.4,0.45,0.5,0.55,0.6,0.65,0.7,0.75,0.8,1},{0,2,2.25,2.5,2.75,3,3.25,3.5,3.75,4}))))</f>
        <v/>
      </c>
      <c r="T523" s="2" t="str">
        <f>IF(COUNT($A523)=0,"",IF($A523&lt;&gt;DRAFT!$B525,"ERR",IF(DRAFT!BK525="3E","3E",IF(COUNT(DRAFT!BG525,DRAFT!BK525)&gt;0,DRAFT!BL525,""))))</f>
        <v/>
      </c>
      <c r="U523" s="2" t="str">
        <f>IF(COUNT($A523)=0,"",IF(T523="3E","3E",IF(T523="","I",LOOKUP(T523/V$2,{0,0.4,0.45,0.5,0.55,0.6,0.65,0.7,0.75,0.8,1},{"F","D","C","C+","B-","B","B+","A-","A","A+"}))))</f>
        <v/>
      </c>
      <c r="V523" s="1" t="str">
        <f>IF(COUNT($A523)=0,"",IF(T523="","--",IF(T523="3E","3E",LOOKUP(T523/V$2,{0,0.4,0.45,0.5,0.55,0.6,0.65,0.7,0.75,0.8,1},{0,2,2.25,2.5,2.75,3,3.25,3.5,3.75,4}))))</f>
        <v/>
      </c>
      <c r="W523" s="2" t="str">
        <f>IF(COUNT($A523)=0,"",IF($A523&lt;&gt;DRAFT!$B525,"ERR",IF(DRAFT!BT525="3E","3E",IF(COUNT(DRAFT!BP525,DRAFT!BT525)&gt;0,DRAFT!BU525,""))))</f>
        <v/>
      </c>
      <c r="X523" s="2" t="str">
        <f>IF(COUNT($A523)=0,"",IF(W523="3E","3E",IF(W523="","I",LOOKUP(W523/Y$2,{0,0.4,0.45,0.5,0.55,0.6,0.65,0.7,0.75,0.8,1},{"F","D","C","C+","B-","B","B+","A-","A","A+"}))))</f>
        <v/>
      </c>
      <c r="Y523" s="1" t="str">
        <f>IF(COUNT($A523)=0,"",IF(W523="","--",IF(W523="3E","3E",LOOKUP(W523/Y$2,{0,0.4,0.45,0.5,0.55,0.6,0.65,0.7,0.75,0.8,1},{0,2,2.25,2.5,2.75,3,3.25,3.5,3.75,4}))))</f>
        <v/>
      </c>
      <c r="Z523" s="2" t="str">
        <f>IF(COUNT($A523)=0,"",IF($A523&lt;&gt;DRAFT!$B525,"ERR",IF(DRAFT!CC525="3E","3E",IF(COUNT(DRAFT!BY525,DRAFT!CC525)&gt;0,DRAFT!CD525,""))))</f>
        <v/>
      </c>
      <c r="AA523" s="2" t="str">
        <f>IF(COUNT($A523)=0,"",IF(Z523="3E","3E",IF(Z523="","I",LOOKUP(Z523/AB$2,{0,0.4,0.45,0.5,0.55,0.6,0.65,0.7,0.75,0.8,1},{"F","D","C","C+","B-","B","B+","A-","A","A+"}))))</f>
        <v/>
      </c>
      <c r="AB523" s="1" t="str">
        <f>IF(COUNT($A523)=0,"",IF(Z523="","--",IF(Z523="3E","3E",LOOKUP(Z523/AB$2,{0,0.4,0.45,0.5,0.55,0.6,0.65,0.7,0.75,0.8,1},{0,2,2.25,2.5,2.75,3,3.25,3.5,3.75,4}))))</f>
        <v/>
      </c>
      <c r="AC523" s="2" t="str">
        <f>IF(COUNT($A523)=0,"",IF($A523&lt;&gt;DRAFT!$B525,"ERR",IF(DRAFT!CF525&gt;0,DRAFT!CF525,"")))</f>
        <v/>
      </c>
      <c r="AD523" s="2" t="str">
        <f>IF(COUNT($A523)=0,"",IF(AC523="3E","3E",IF(AC523="","I",LOOKUP(AC523/AE$2,{0,0.4,0.45,0.5,0.55,0.6,0.65,0.7,0.75,0.8,1},{"F","D","C","C+","B-","B","B+","A-","A","A+"}))))</f>
        <v/>
      </c>
      <c r="AE523" s="1" t="str">
        <f>IF(COUNT($A523)=0,"",IF(AC523="","--",IF(AC523="3E","3E",LOOKUP(AC523/AE$2,{0,0.4,0.45,0.5,0.55,0.6,0.65,0.7,0.75,0.8,1},{0,2,2.25,2.5,2.75,3,3.25,3.5,3.75,4}))))</f>
        <v/>
      </c>
      <c r="AF523" s="2" t="str">
        <f>IF(COUNT($A523)=0,"",IF($A523&lt;&gt;DRAFT!$B525,"ERR",IF(DRAFT!CI525&gt;0,DRAFT!CK525,"")))</f>
        <v/>
      </c>
      <c r="AG523" s="2" t="str">
        <f>IF(COUNT($A523)=0,"",IF(AF523="3E","3E",IF(AF523="","I",LOOKUP(AF523/AH$2,{0,0.4,0.45,0.5,0.55,0.6,0.65,0.7,0.75,0.8,1},{"F","D","C","C+","B-","B","B+","A-","A","A+"}))))</f>
        <v/>
      </c>
      <c r="AH523" s="1" t="str">
        <f>IF(COUNT($A523)=0,"",IF(AF523="","--",IF(AF523="3E","3E",LOOKUP(AF523/AH$2,{0,0.4,0.45,0.5,0.55,0.6,0.65,0.7,0.75,0.8,1},{0,2,2.25,2.5,2.75,3,3.25,3.5,3.75,4}))))</f>
        <v/>
      </c>
      <c r="AI523" s="2" t="str">
        <f>IF($A523&lt;&gt;DRAFT!$B525,"ERR",IF(OR(COUNT($A523)=0,COUNT(DRAFT!CL525:CN525,DRAFT!CP525:CR525)=0),"",CEILING(SUM(DRAFT!CO525,DRAFT!CS525,DRAFT!CT525),1)))</f>
        <v/>
      </c>
      <c r="AJ523" s="2" t="str">
        <f>IF(COUNT($A523)=0,"",IF(AI523="3E","3E",IF(AI523="","I",LOOKUP(AI523/AK$2,{0,0.4,0.45,0.5,0.55,0.6,0.65,0.7,0.75,0.8,1},{"F","D","C","C+","B-","B","B+","A-","A","A+"}))))</f>
        <v/>
      </c>
      <c r="AK523" s="1" t="str">
        <f>IF(COUNT($A523)=0,"",IF(AI523="","--",IF(AI523="3E","3E",LOOKUP(AI523/AK$2,{0,0.4,0.45,0.5,0.55,0.6,0.65,0.7,0.75,0.8,1},{0,2,2.25,2.5,2.75,3,3.25,3.5,3.75,4}))))</f>
        <v/>
      </c>
      <c r="AL523" s="4" t="str">
        <f>IF(OR(COUNT($A523)=0,COUNT(B523:AK523)=0),"",IF(COUNTIF(B523:AK523,"3E")&gt;0,"3E",IF(DRAFT!$A525="R",TRUNC(SUMPRODUCT(RGP,RCP)/TCP,3),TRUNC((SUMPRODUCT(--(IMDGP&gt;0)*IMDGP,IMCP)+CEILING(DRAFT!$DB525*42,0.25))/TCP,3))))</f>
        <v/>
      </c>
      <c r="AM523" s="2" t="str">
        <f>IF(OR(COUNT($A523)=0,COUNT(B523:AK523)=0),"",IF(COUNTIF(B523:AK523,"3E")&gt;0,"3E",IF(DRAFT!$A525="R",SUMPRODUCT(--(RGP&gt;=2),RCP),SUMPRODUCT(--(IMDGP&gt;0),--(IMGP=0),IMCP)+DRAFT!$DC525)))</f>
        <v/>
      </c>
      <c r="AN523" s="67" t="str">
        <f>IF(AL523="3E","3E",IF(COUNT($A523)=0,"",IF(COUNT(AI523)=0,"--",ROUND(((CEILING(DRAFT!$CV525*38,0.25)+CEILING(DRAFT!$CX525*38,0.25)+CEILING(DRAFT!$CZ525*42,0.25)+CEILING($AL523*42,0.25))/160),2))))</f>
        <v/>
      </c>
      <c r="AO523" s="2" t="str">
        <f>IF(AN523="3E","3E",IF(COUNT($A523)=0,"",IF(COUNT(AN523)=0,"I",LOOKUP(AN523,{0,2,2.25,2.5,2.75,3,3.25,3.5,3.75,4},{"F","D","C","C+","B-","B","B+","A-","A","A+"}))))</f>
        <v/>
      </c>
      <c r="AP523" s="2" t="str">
        <f>IF(AN523="3E","3E",IF(OR(COUNT(A523)=0,COUNT(AN523)=0),"",DRAFT!CW525+DRAFT!CY525+DRAFT!DA525+N(TABULATION!AM523)))</f>
        <v/>
      </c>
      <c r="AQ523" s="2" t="str">
        <f>IF(OR(COUNT($A523)=0,COUNT(B523:AK523)=0),"",IF(COUNTIF(B523:AM523,"3E")&gt;0,"3E",IF(AND(DRAFT!$A525="IM",OR($AL523&gt;DRAFT!$DB525,$AM523&gt;DRAFT!$DC525)),"IMPROVED",IF(AND(DRAFT!$A525="IM",$AL523&lt;=DRAFT!$DB525,$AM523&lt;=DRAFT!$DC525),"NOT IMPROVED",IF(AND(DRAFT!CU525="S",AH523&gt;=2,AK523&gt;=2,AN523&gt;=2.5,AP523&gt;=144),"PASS","FAIL")))))</f>
        <v/>
      </c>
      <c r="AR523" s="2" t="str">
        <f t="shared" si="16"/>
        <v/>
      </c>
      <c r="AS523" s="2" t="str">
        <f t="shared" si="17"/>
        <v/>
      </c>
    </row>
    <row r="524" spans="1:45" ht="18.95" customHeight="1" x14ac:dyDescent="0.25">
      <c r="A524" s="3" t="str">
        <f>IF(DRAFT!$B526="","",DRAFT!$B526)</f>
        <v/>
      </c>
      <c r="B524" s="2" t="str">
        <f>IF(COUNT($A524)=0,"",IF($A524&lt;&gt;DRAFT!$B526,"ERR",IF(DRAFT!I526="3E","3E",IF(COUNT(DRAFT!E526,DRAFT!I526)&gt;0,DRAFT!J526,""))))</f>
        <v/>
      </c>
      <c r="C524" s="2" t="str">
        <f>IF(COUNT($A524)=0,"",IF(B524="3E","3E",IF(B524="","I",LOOKUP(B524/D$2,{0,0.4,0.45,0.5,0.55,0.6,0.65,0.7,0.75,0.8,1},{"F","D","C","C+","B-","B","B+","A-","A","A+"}))))</f>
        <v/>
      </c>
      <c r="D524" s="1" t="str">
        <f>IF(COUNT($A524)=0,"",IF(B524="","--",IF(B524="3E","3E",LOOKUP(B524/D$2,{0,0.4,0.45,0.5,0.55,0.6,0.65,0.7,0.75,0.8,1},{0,2,2.25,2.5,2.75,3,3.25,3.5,3.75,4}))))</f>
        <v/>
      </c>
      <c r="E524" s="2" t="str">
        <f>IF(COUNT($A524)=0,"",IF($A524&lt;&gt;DRAFT!$B526,"ERR",IF(DRAFT!R526="3E","3E",IF(COUNT(DRAFT!N526,DRAFT!R526)&gt;0,DRAFT!S526,""))))</f>
        <v/>
      </c>
      <c r="F524" s="2" t="str">
        <f>IF(COUNT($A524)=0,"",IF(E524="3E","3E",IF(E524="","I",LOOKUP(E524/G$2,{0,0.4,0.45,0.5,0.55,0.6,0.65,0.7,0.75,0.8,1},{"F","D","C","C+","B-","B","B+","A-","A","A+"}))))</f>
        <v/>
      </c>
      <c r="G524" s="1" t="str">
        <f>IF(COUNT($A524)=0,"",IF(E524="","--",IF(E524="3E","3E",LOOKUP(E524/G$2,{0,0.4,0.45,0.5,0.55,0.6,0.65,0.7,0.75,0.8,1},{0,2,2.25,2.5,2.75,3,3.25,3.5,3.75,4}))))</f>
        <v/>
      </c>
      <c r="H524" s="2" t="str">
        <f>IF(COUNT($A524)=0,"",IF($A524&lt;&gt;DRAFT!$B526,"ERR",IF(DRAFT!AA526="3E","3E",IF(COUNT(DRAFT!W526,DRAFT!AA526)&gt;0,DRAFT!AB526,""))))</f>
        <v/>
      </c>
      <c r="I524" s="2" t="str">
        <f>IF(COUNT($A524)=0,"",IF(H524="3E","3E",IF(H524="","I",LOOKUP(H524/J$2,{0,0.4,0.45,0.5,0.55,0.6,0.65,0.7,0.75,0.8,1},{"F","D","C","C+","B-","B","B+","A-","A","A+"}))))</f>
        <v/>
      </c>
      <c r="J524" s="1" t="str">
        <f>IF(COUNT($A524)=0,"",IF(H524="","--",IF(H524="3E","3E",LOOKUP(H524/J$2,{0,0.4,0.45,0.5,0.55,0.6,0.65,0.7,0.75,0.8,1},{0,2,2.25,2.5,2.75,3,3.25,3.5,3.75,4}))))</f>
        <v/>
      </c>
      <c r="K524" s="2" t="str">
        <f>IF(COUNT($A524)=0,"",IF($A524&lt;&gt;DRAFT!$B526,"ERR",IF(DRAFT!AJ526="3E","3E",IF(COUNT(DRAFT!AF526,DRAFT!AJ526)&gt;0,DRAFT!AK526,""))))</f>
        <v/>
      </c>
      <c r="L524" s="2" t="str">
        <f>IF(COUNT($A524)=0,"",IF(K524="3E","3E",IF(K524="","I",LOOKUP(K524/M$2,{0,0.4,0.45,0.5,0.55,0.6,0.65,0.7,0.75,0.8,1},{"F","D","C","C+","B-","B","B+","A-","A","A+"}))))</f>
        <v/>
      </c>
      <c r="M524" s="1" t="str">
        <f>IF(COUNT($A524)=0,"",IF(K524="","--",IF(K524="3E","3E",LOOKUP(K524/M$2,{0,0.4,0.45,0.5,0.55,0.6,0.65,0.7,0.75,0.8,1},{0,2,2.25,2.5,2.75,3,3.25,3.5,3.75,4}))))</f>
        <v/>
      </c>
      <c r="N524" s="2" t="str">
        <f>IF(COUNT($A524)=0,"",IF($A524&lt;&gt;DRAFT!$B526,"ERR",IF(DRAFT!AS526="3E","3E",IF(COUNT(DRAFT!AO526,DRAFT!AS526)&gt;0,DRAFT!AT526,""))))</f>
        <v/>
      </c>
      <c r="O524" s="2" t="str">
        <f>IF(COUNT($A524)=0,"",IF(N524="3E","3E",IF(N524="","I",LOOKUP(N524/P$2,{0,0.4,0.45,0.5,0.55,0.6,0.65,0.7,0.75,0.8,1},{"F","D","C","C+","B-","B","B+","A-","A","A+"}))))</f>
        <v/>
      </c>
      <c r="P524" s="1" t="str">
        <f>IF(COUNT($A524)=0,"",IF(N524="","--",IF(N524="3E","3E",LOOKUP(N524/P$2,{0,0.4,0.45,0.5,0.55,0.6,0.65,0.7,0.75,0.8,1},{0,2,2.25,2.5,2.75,3,3.25,3.5,3.75,4}))))</f>
        <v/>
      </c>
      <c r="Q524" s="2" t="str">
        <f>IF(COUNT($A524)=0,"",IF($A524&lt;&gt;DRAFT!$B526,"ERR",IF(DRAFT!BB526="3E","3E",IF(COUNT(DRAFT!AX526,DRAFT!BB526)&gt;0,DRAFT!BC526,""))))</f>
        <v/>
      </c>
      <c r="R524" s="2" t="str">
        <f>IF(COUNT($A524)=0,"",IF(Q524="3E","3E",IF(Q524="","I",LOOKUP(Q524/S$2,{0,0.4,0.45,0.5,0.55,0.6,0.65,0.7,0.75,0.8,1},{"F","D","C","C+","B-","B","B+","A-","A","A+"}))))</f>
        <v/>
      </c>
      <c r="S524" s="1" t="str">
        <f>IF(COUNT($A524)=0,"",IF(Q524="","--",IF(Q524="3E","3E",LOOKUP(Q524/S$2,{0,0.4,0.45,0.5,0.55,0.6,0.65,0.7,0.75,0.8,1},{0,2,2.25,2.5,2.75,3,3.25,3.5,3.75,4}))))</f>
        <v/>
      </c>
      <c r="T524" s="2" t="str">
        <f>IF(COUNT($A524)=0,"",IF($A524&lt;&gt;DRAFT!$B526,"ERR",IF(DRAFT!BK526="3E","3E",IF(COUNT(DRAFT!BG526,DRAFT!BK526)&gt;0,DRAFT!BL526,""))))</f>
        <v/>
      </c>
      <c r="U524" s="2" t="str">
        <f>IF(COUNT($A524)=0,"",IF(T524="3E","3E",IF(T524="","I",LOOKUP(T524/V$2,{0,0.4,0.45,0.5,0.55,0.6,0.65,0.7,0.75,0.8,1},{"F","D","C","C+","B-","B","B+","A-","A","A+"}))))</f>
        <v/>
      </c>
      <c r="V524" s="1" t="str">
        <f>IF(COUNT($A524)=0,"",IF(T524="","--",IF(T524="3E","3E",LOOKUP(T524/V$2,{0,0.4,0.45,0.5,0.55,0.6,0.65,0.7,0.75,0.8,1},{0,2,2.25,2.5,2.75,3,3.25,3.5,3.75,4}))))</f>
        <v/>
      </c>
      <c r="W524" s="2" t="str">
        <f>IF(COUNT($A524)=0,"",IF($A524&lt;&gt;DRAFT!$B526,"ERR",IF(DRAFT!BT526="3E","3E",IF(COUNT(DRAFT!BP526,DRAFT!BT526)&gt;0,DRAFT!BU526,""))))</f>
        <v/>
      </c>
      <c r="X524" s="2" t="str">
        <f>IF(COUNT($A524)=0,"",IF(W524="3E","3E",IF(W524="","I",LOOKUP(W524/Y$2,{0,0.4,0.45,0.5,0.55,0.6,0.65,0.7,0.75,0.8,1},{"F","D","C","C+","B-","B","B+","A-","A","A+"}))))</f>
        <v/>
      </c>
      <c r="Y524" s="1" t="str">
        <f>IF(COUNT($A524)=0,"",IF(W524="","--",IF(W524="3E","3E",LOOKUP(W524/Y$2,{0,0.4,0.45,0.5,0.55,0.6,0.65,0.7,0.75,0.8,1},{0,2,2.25,2.5,2.75,3,3.25,3.5,3.75,4}))))</f>
        <v/>
      </c>
      <c r="Z524" s="2" t="str">
        <f>IF(COUNT($A524)=0,"",IF($A524&lt;&gt;DRAFT!$B526,"ERR",IF(DRAFT!CC526="3E","3E",IF(COUNT(DRAFT!BY526,DRAFT!CC526)&gt;0,DRAFT!CD526,""))))</f>
        <v/>
      </c>
      <c r="AA524" s="2" t="str">
        <f>IF(COUNT($A524)=0,"",IF(Z524="3E","3E",IF(Z524="","I",LOOKUP(Z524/AB$2,{0,0.4,0.45,0.5,0.55,0.6,0.65,0.7,0.75,0.8,1},{"F","D","C","C+","B-","B","B+","A-","A","A+"}))))</f>
        <v/>
      </c>
      <c r="AB524" s="1" t="str">
        <f>IF(COUNT($A524)=0,"",IF(Z524="","--",IF(Z524="3E","3E",LOOKUP(Z524/AB$2,{0,0.4,0.45,0.5,0.55,0.6,0.65,0.7,0.75,0.8,1},{0,2,2.25,2.5,2.75,3,3.25,3.5,3.75,4}))))</f>
        <v/>
      </c>
      <c r="AC524" s="2" t="str">
        <f>IF(COUNT($A524)=0,"",IF($A524&lt;&gt;DRAFT!$B526,"ERR",IF(DRAFT!CF526&gt;0,DRAFT!CF526,"")))</f>
        <v/>
      </c>
      <c r="AD524" s="2" t="str">
        <f>IF(COUNT($A524)=0,"",IF(AC524="3E","3E",IF(AC524="","I",LOOKUP(AC524/AE$2,{0,0.4,0.45,0.5,0.55,0.6,0.65,0.7,0.75,0.8,1},{"F","D","C","C+","B-","B","B+","A-","A","A+"}))))</f>
        <v/>
      </c>
      <c r="AE524" s="1" t="str">
        <f>IF(COUNT($A524)=0,"",IF(AC524="","--",IF(AC524="3E","3E",LOOKUP(AC524/AE$2,{0,0.4,0.45,0.5,0.55,0.6,0.65,0.7,0.75,0.8,1},{0,2,2.25,2.5,2.75,3,3.25,3.5,3.75,4}))))</f>
        <v/>
      </c>
      <c r="AF524" s="2" t="str">
        <f>IF(COUNT($A524)=0,"",IF($A524&lt;&gt;DRAFT!$B526,"ERR",IF(DRAFT!CI526&gt;0,DRAFT!CK526,"")))</f>
        <v/>
      </c>
      <c r="AG524" s="2" t="str">
        <f>IF(COUNT($A524)=0,"",IF(AF524="3E","3E",IF(AF524="","I",LOOKUP(AF524/AH$2,{0,0.4,0.45,0.5,0.55,0.6,0.65,0.7,0.75,0.8,1},{"F","D","C","C+","B-","B","B+","A-","A","A+"}))))</f>
        <v/>
      </c>
      <c r="AH524" s="1" t="str">
        <f>IF(COUNT($A524)=0,"",IF(AF524="","--",IF(AF524="3E","3E",LOOKUP(AF524/AH$2,{0,0.4,0.45,0.5,0.55,0.6,0.65,0.7,0.75,0.8,1},{0,2,2.25,2.5,2.75,3,3.25,3.5,3.75,4}))))</f>
        <v/>
      </c>
      <c r="AI524" s="2" t="str">
        <f>IF($A524&lt;&gt;DRAFT!$B526,"ERR",IF(OR(COUNT($A524)=0,COUNT(DRAFT!CL526:CN526,DRAFT!CP526:CR526)=0),"",CEILING(SUM(DRAFT!CO526,DRAFT!CS526,DRAFT!CT526),1)))</f>
        <v/>
      </c>
      <c r="AJ524" s="2" t="str">
        <f>IF(COUNT($A524)=0,"",IF(AI524="3E","3E",IF(AI524="","I",LOOKUP(AI524/AK$2,{0,0.4,0.45,0.5,0.55,0.6,0.65,0.7,0.75,0.8,1},{"F","D","C","C+","B-","B","B+","A-","A","A+"}))))</f>
        <v/>
      </c>
      <c r="AK524" s="1" t="str">
        <f>IF(COUNT($A524)=0,"",IF(AI524="","--",IF(AI524="3E","3E",LOOKUP(AI524/AK$2,{0,0.4,0.45,0.5,0.55,0.6,0.65,0.7,0.75,0.8,1},{0,2,2.25,2.5,2.75,3,3.25,3.5,3.75,4}))))</f>
        <v/>
      </c>
      <c r="AL524" s="4" t="str">
        <f>IF(OR(COUNT($A524)=0,COUNT(B524:AK524)=0),"",IF(COUNTIF(B524:AK524,"3E")&gt;0,"3E",IF(DRAFT!$A526="R",TRUNC(SUMPRODUCT(RGP,RCP)/TCP,3),TRUNC((SUMPRODUCT(--(IMDGP&gt;0)*IMDGP,IMCP)+CEILING(DRAFT!$DB526*42,0.25))/TCP,3))))</f>
        <v/>
      </c>
      <c r="AM524" s="2" t="str">
        <f>IF(OR(COUNT($A524)=0,COUNT(B524:AK524)=0),"",IF(COUNTIF(B524:AK524,"3E")&gt;0,"3E",IF(DRAFT!$A526="R",SUMPRODUCT(--(RGP&gt;=2),RCP),SUMPRODUCT(--(IMDGP&gt;0),--(IMGP=0),IMCP)+DRAFT!$DC526)))</f>
        <v/>
      </c>
      <c r="AN524" s="67" t="str">
        <f>IF(AL524="3E","3E",IF(COUNT($A524)=0,"",IF(COUNT(AI524)=0,"--",ROUND(((CEILING(DRAFT!$CV526*38,0.25)+CEILING(DRAFT!$CX526*38,0.25)+CEILING(DRAFT!$CZ526*42,0.25)+CEILING($AL524*42,0.25))/160),2))))</f>
        <v/>
      </c>
      <c r="AO524" s="2" t="str">
        <f>IF(AN524="3E","3E",IF(COUNT($A524)=0,"",IF(COUNT(AN524)=0,"I",LOOKUP(AN524,{0,2,2.25,2.5,2.75,3,3.25,3.5,3.75,4},{"F","D","C","C+","B-","B","B+","A-","A","A+"}))))</f>
        <v/>
      </c>
      <c r="AP524" s="2" t="str">
        <f>IF(AN524="3E","3E",IF(OR(COUNT(A524)=0,COUNT(AN524)=0),"",DRAFT!CW526+DRAFT!CY526+DRAFT!DA526+N(TABULATION!AM524)))</f>
        <v/>
      </c>
      <c r="AQ524" s="2" t="str">
        <f>IF(OR(COUNT($A524)=0,COUNT(B524:AK524)=0),"",IF(COUNTIF(B524:AM524,"3E")&gt;0,"3E",IF(AND(DRAFT!$A526="IM",OR($AL524&gt;DRAFT!$DB526,$AM524&gt;DRAFT!$DC526)),"IMPROVED",IF(AND(DRAFT!$A526="IM",$AL524&lt;=DRAFT!$DB526,$AM524&lt;=DRAFT!$DC526),"NOT IMPROVED",IF(AND(DRAFT!CU526="S",AH524&gt;=2,AK524&gt;=2,AN524&gt;=2.5,AP524&gt;=144),"PASS","FAIL")))))</f>
        <v/>
      </c>
      <c r="AR524" s="2" t="str">
        <f t="shared" si="16"/>
        <v/>
      </c>
      <c r="AS524" s="2" t="str">
        <f t="shared" si="17"/>
        <v/>
      </c>
    </row>
    <row r="525" spans="1:45" ht="18.95" customHeight="1" x14ac:dyDescent="0.25">
      <c r="A525" s="3" t="str">
        <f>IF(DRAFT!$B527="","",DRAFT!$B527)</f>
        <v/>
      </c>
      <c r="B525" s="2" t="str">
        <f>IF(COUNT($A525)=0,"",IF($A525&lt;&gt;DRAFT!$B527,"ERR",IF(DRAFT!I527="3E","3E",IF(COUNT(DRAFT!E527,DRAFT!I527)&gt;0,DRAFT!J527,""))))</f>
        <v/>
      </c>
      <c r="C525" s="2" t="str">
        <f>IF(COUNT($A525)=0,"",IF(B525="3E","3E",IF(B525="","I",LOOKUP(B525/D$2,{0,0.4,0.45,0.5,0.55,0.6,0.65,0.7,0.75,0.8,1},{"F","D","C","C+","B-","B","B+","A-","A","A+"}))))</f>
        <v/>
      </c>
      <c r="D525" s="1" t="str">
        <f>IF(COUNT($A525)=0,"",IF(B525="","--",IF(B525="3E","3E",LOOKUP(B525/D$2,{0,0.4,0.45,0.5,0.55,0.6,0.65,0.7,0.75,0.8,1},{0,2,2.25,2.5,2.75,3,3.25,3.5,3.75,4}))))</f>
        <v/>
      </c>
      <c r="E525" s="2" t="str">
        <f>IF(COUNT($A525)=0,"",IF($A525&lt;&gt;DRAFT!$B527,"ERR",IF(DRAFT!R527="3E","3E",IF(COUNT(DRAFT!N527,DRAFT!R527)&gt;0,DRAFT!S527,""))))</f>
        <v/>
      </c>
      <c r="F525" s="2" t="str">
        <f>IF(COUNT($A525)=0,"",IF(E525="3E","3E",IF(E525="","I",LOOKUP(E525/G$2,{0,0.4,0.45,0.5,0.55,0.6,0.65,0.7,0.75,0.8,1},{"F","D","C","C+","B-","B","B+","A-","A","A+"}))))</f>
        <v/>
      </c>
      <c r="G525" s="1" t="str">
        <f>IF(COUNT($A525)=0,"",IF(E525="","--",IF(E525="3E","3E",LOOKUP(E525/G$2,{0,0.4,0.45,0.5,0.55,0.6,0.65,0.7,0.75,0.8,1},{0,2,2.25,2.5,2.75,3,3.25,3.5,3.75,4}))))</f>
        <v/>
      </c>
      <c r="H525" s="2" t="str">
        <f>IF(COUNT($A525)=0,"",IF($A525&lt;&gt;DRAFT!$B527,"ERR",IF(DRAFT!AA527="3E","3E",IF(COUNT(DRAFT!W527,DRAFT!AA527)&gt;0,DRAFT!AB527,""))))</f>
        <v/>
      </c>
      <c r="I525" s="2" t="str">
        <f>IF(COUNT($A525)=0,"",IF(H525="3E","3E",IF(H525="","I",LOOKUP(H525/J$2,{0,0.4,0.45,0.5,0.55,0.6,0.65,0.7,0.75,0.8,1},{"F","D","C","C+","B-","B","B+","A-","A","A+"}))))</f>
        <v/>
      </c>
      <c r="J525" s="1" t="str">
        <f>IF(COUNT($A525)=0,"",IF(H525="","--",IF(H525="3E","3E",LOOKUP(H525/J$2,{0,0.4,0.45,0.5,0.55,0.6,0.65,0.7,0.75,0.8,1},{0,2,2.25,2.5,2.75,3,3.25,3.5,3.75,4}))))</f>
        <v/>
      </c>
      <c r="K525" s="2" t="str">
        <f>IF(COUNT($A525)=0,"",IF($A525&lt;&gt;DRAFT!$B527,"ERR",IF(DRAFT!AJ527="3E","3E",IF(COUNT(DRAFT!AF527,DRAFT!AJ527)&gt;0,DRAFT!AK527,""))))</f>
        <v/>
      </c>
      <c r="L525" s="2" t="str">
        <f>IF(COUNT($A525)=0,"",IF(K525="3E","3E",IF(K525="","I",LOOKUP(K525/M$2,{0,0.4,0.45,0.5,0.55,0.6,0.65,0.7,0.75,0.8,1},{"F","D","C","C+","B-","B","B+","A-","A","A+"}))))</f>
        <v/>
      </c>
      <c r="M525" s="1" t="str">
        <f>IF(COUNT($A525)=0,"",IF(K525="","--",IF(K525="3E","3E",LOOKUP(K525/M$2,{0,0.4,0.45,0.5,0.55,0.6,0.65,0.7,0.75,0.8,1},{0,2,2.25,2.5,2.75,3,3.25,3.5,3.75,4}))))</f>
        <v/>
      </c>
      <c r="N525" s="2" t="str">
        <f>IF(COUNT($A525)=0,"",IF($A525&lt;&gt;DRAFT!$B527,"ERR",IF(DRAFT!AS527="3E","3E",IF(COUNT(DRAFT!AO527,DRAFT!AS527)&gt;0,DRAFT!AT527,""))))</f>
        <v/>
      </c>
      <c r="O525" s="2" t="str">
        <f>IF(COUNT($A525)=0,"",IF(N525="3E","3E",IF(N525="","I",LOOKUP(N525/P$2,{0,0.4,0.45,0.5,0.55,0.6,0.65,0.7,0.75,0.8,1},{"F","D","C","C+","B-","B","B+","A-","A","A+"}))))</f>
        <v/>
      </c>
      <c r="P525" s="1" t="str">
        <f>IF(COUNT($A525)=0,"",IF(N525="","--",IF(N525="3E","3E",LOOKUP(N525/P$2,{0,0.4,0.45,0.5,0.55,0.6,0.65,0.7,0.75,0.8,1},{0,2,2.25,2.5,2.75,3,3.25,3.5,3.75,4}))))</f>
        <v/>
      </c>
      <c r="Q525" s="2" t="str">
        <f>IF(COUNT($A525)=0,"",IF($A525&lt;&gt;DRAFT!$B527,"ERR",IF(DRAFT!BB527="3E","3E",IF(COUNT(DRAFT!AX527,DRAFT!BB527)&gt;0,DRAFT!BC527,""))))</f>
        <v/>
      </c>
      <c r="R525" s="2" t="str">
        <f>IF(COUNT($A525)=0,"",IF(Q525="3E","3E",IF(Q525="","I",LOOKUP(Q525/S$2,{0,0.4,0.45,0.5,0.55,0.6,0.65,0.7,0.75,0.8,1},{"F","D","C","C+","B-","B","B+","A-","A","A+"}))))</f>
        <v/>
      </c>
      <c r="S525" s="1" t="str">
        <f>IF(COUNT($A525)=0,"",IF(Q525="","--",IF(Q525="3E","3E",LOOKUP(Q525/S$2,{0,0.4,0.45,0.5,0.55,0.6,0.65,0.7,0.75,0.8,1},{0,2,2.25,2.5,2.75,3,3.25,3.5,3.75,4}))))</f>
        <v/>
      </c>
      <c r="T525" s="2" t="str">
        <f>IF(COUNT($A525)=0,"",IF($A525&lt;&gt;DRAFT!$B527,"ERR",IF(DRAFT!BK527="3E","3E",IF(COUNT(DRAFT!BG527,DRAFT!BK527)&gt;0,DRAFT!BL527,""))))</f>
        <v/>
      </c>
      <c r="U525" s="2" t="str">
        <f>IF(COUNT($A525)=0,"",IF(T525="3E","3E",IF(T525="","I",LOOKUP(T525/V$2,{0,0.4,0.45,0.5,0.55,0.6,0.65,0.7,0.75,0.8,1},{"F","D","C","C+","B-","B","B+","A-","A","A+"}))))</f>
        <v/>
      </c>
      <c r="V525" s="1" t="str">
        <f>IF(COUNT($A525)=0,"",IF(T525="","--",IF(T525="3E","3E",LOOKUP(T525/V$2,{0,0.4,0.45,0.5,0.55,0.6,0.65,0.7,0.75,0.8,1},{0,2,2.25,2.5,2.75,3,3.25,3.5,3.75,4}))))</f>
        <v/>
      </c>
      <c r="W525" s="2" t="str">
        <f>IF(COUNT($A525)=0,"",IF($A525&lt;&gt;DRAFT!$B527,"ERR",IF(DRAFT!BT527="3E","3E",IF(COUNT(DRAFT!BP527,DRAFT!BT527)&gt;0,DRAFT!BU527,""))))</f>
        <v/>
      </c>
      <c r="X525" s="2" t="str">
        <f>IF(COUNT($A525)=0,"",IF(W525="3E","3E",IF(W525="","I",LOOKUP(W525/Y$2,{0,0.4,0.45,0.5,0.55,0.6,0.65,0.7,0.75,0.8,1},{"F","D","C","C+","B-","B","B+","A-","A","A+"}))))</f>
        <v/>
      </c>
      <c r="Y525" s="1" t="str">
        <f>IF(COUNT($A525)=0,"",IF(W525="","--",IF(W525="3E","3E",LOOKUP(W525/Y$2,{0,0.4,0.45,0.5,0.55,0.6,0.65,0.7,0.75,0.8,1},{0,2,2.25,2.5,2.75,3,3.25,3.5,3.75,4}))))</f>
        <v/>
      </c>
      <c r="Z525" s="2" t="str">
        <f>IF(COUNT($A525)=0,"",IF($A525&lt;&gt;DRAFT!$B527,"ERR",IF(DRAFT!CC527="3E","3E",IF(COUNT(DRAFT!BY527,DRAFT!CC527)&gt;0,DRAFT!CD527,""))))</f>
        <v/>
      </c>
      <c r="AA525" s="2" t="str">
        <f>IF(COUNT($A525)=0,"",IF(Z525="3E","3E",IF(Z525="","I",LOOKUP(Z525/AB$2,{0,0.4,0.45,0.5,0.55,0.6,0.65,0.7,0.75,0.8,1},{"F","D","C","C+","B-","B","B+","A-","A","A+"}))))</f>
        <v/>
      </c>
      <c r="AB525" s="1" t="str">
        <f>IF(COUNT($A525)=0,"",IF(Z525="","--",IF(Z525="3E","3E",LOOKUP(Z525/AB$2,{0,0.4,0.45,0.5,0.55,0.6,0.65,0.7,0.75,0.8,1},{0,2,2.25,2.5,2.75,3,3.25,3.5,3.75,4}))))</f>
        <v/>
      </c>
      <c r="AC525" s="2" t="str">
        <f>IF(COUNT($A525)=0,"",IF($A525&lt;&gt;DRAFT!$B527,"ERR",IF(DRAFT!CF527&gt;0,DRAFT!CF527,"")))</f>
        <v/>
      </c>
      <c r="AD525" s="2" t="str">
        <f>IF(COUNT($A525)=0,"",IF(AC525="3E","3E",IF(AC525="","I",LOOKUP(AC525/AE$2,{0,0.4,0.45,0.5,0.55,0.6,0.65,0.7,0.75,0.8,1},{"F","D","C","C+","B-","B","B+","A-","A","A+"}))))</f>
        <v/>
      </c>
      <c r="AE525" s="1" t="str">
        <f>IF(COUNT($A525)=0,"",IF(AC525="","--",IF(AC525="3E","3E",LOOKUP(AC525/AE$2,{0,0.4,0.45,0.5,0.55,0.6,0.65,0.7,0.75,0.8,1},{0,2,2.25,2.5,2.75,3,3.25,3.5,3.75,4}))))</f>
        <v/>
      </c>
      <c r="AF525" s="2" t="str">
        <f>IF(COUNT($A525)=0,"",IF($A525&lt;&gt;DRAFT!$B527,"ERR",IF(DRAFT!CI527&gt;0,DRAFT!CK527,"")))</f>
        <v/>
      </c>
      <c r="AG525" s="2" t="str">
        <f>IF(COUNT($A525)=0,"",IF(AF525="3E","3E",IF(AF525="","I",LOOKUP(AF525/AH$2,{0,0.4,0.45,0.5,0.55,0.6,0.65,0.7,0.75,0.8,1},{"F","D","C","C+","B-","B","B+","A-","A","A+"}))))</f>
        <v/>
      </c>
      <c r="AH525" s="1" t="str">
        <f>IF(COUNT($A525)=0,"",IF(AF525="","--",IF(AF525="3E","3E",LOOKUP(AF525/AH$2,{0,0.4,0.45,0.5,0.55,0.6,0.65,0.7,0.75,0.8,1},{0,2,2.25,2.5,2.75,3,3.25,3.5,3.75,4}))))</f>
        <v/>
      </c>
      <c r="AI525" s="2" t="str">
        <f>IF($A525&lt;&gt;DRAFT!$B527,"ERR",IF(OR(COUNT($A525)=0,COUNT(DRAFT!CL527:CN527,DRAFT!CP527:CR527)=0),"",CEILING(SUM(DRAFT!CO527,DRAFT!CS527,DRAFT!CT527),1)))</f>
        <v/>
      </c>
      <c r="AJ525" s="2" t="str">
        <f>IF(COUNT($A525)=0,"",IF(AI525="3E","3E",IF(AI525="","I",LOOKUP(AI525/AK$2,{0,0.4,0.45,0.5,0.55,0.6,0.65,0.7,0.75,0.8,1},{"F","D","C","C+","B-","B","B+","A-","A","A+"}))))</f>
        <v/>
      </c>
      <c r="AK525" s="1" t="str">
        <f>IF(COUNT($A525)=0,"",IF(AI525="","--",IF(AI525="3E","3E",LOOKUP(AI525/AK$2,{0,0.4,0.45,0.5,0.55,0.6,0.65,0.7,0.75,0.8,1},{0,2,2.25,2.5,2.75,3,3.25,3.5,3.75,4}))))</f>
        <v/>
      </c>
      <c r="AL525" s="4" t="str">
        <f>IF(OR(COUNT($A525)=0,COUNT(B525:AK525)=0),"",IF(COUNTIF(B525:AK525,"3E")&gt;0,"3E",IF(DRAFT!$A527="R",TRUNC(SUMPRODUCT(RGP,RCP)/TCP,3),TRUNC((SUMPRODUCT(--(IMDGP&gt;0)*IMDGP,IMCP)+CEILING(DRAFT!$DB527*42,0.25))/TCP,3))))</f>
        <v/>
      </c>
      <c r="AM525" s="2" t="str">
        <f>IF(OR(COUNT($A525)=0,COUNT(B525:AK525)=0),"",IF(COUNTIF(B525:AK525,"3E")&gt;0,"3E",IF(DRAFT!$A527="R",SUMPRODUCT(--(RGP&gt;=2),RCP),SUMPRODUCT(--(IMDGP&gt;0),--(IMGP=0),IMCP)+DRAFT!$DC527)))</f>
        <v/>
      </c>
      <c r="AN525" s="67" t="str">
        <f>IF(AL525="3E","3E",IF(COUNT($A525)=0,"",IF(COUNT(AI525)=0,"--",ROUND(((CEILING(DRAFT!$CV527*38,0.25)+CEILING(DRAFT!$CX527*38,0.25)+CEILING(DRAFT!$CZ527*42,0.25)+CEILING($AL525*42,0.25))/160),2))))</f>
        <v/>
      </c>
      <c r="AO525" s="2" t="str">
        <f>IF(AN525="3E","3E",IF(COUNT($A525)=0,"",IF(COUNT(AN525)=0,"I",LOOKUP(AN525,{0,2,2.25,2.5,2.75,3,3.25,3.5,3.75,4},{"F","D","C","C+","B-","B","B+","A-","A","A+"}))))</f>
        <v/>
      </c>
      <c r="AP525" s="2" t="str">
        <f>IF(AN525="3E","3E",IF(OR(COUNT(A525)=0,COUNT(AN525)=0),"",DRAFT!CW527+DRAFT!CY527+DRAFT!DA527+N(TABULATION!AM525)))</f>
        <v/>
      </c>
      <c r="AQ525" s="2" t="str">
        <f>IF(OR(COUNT($A525)=0,COUNT(B525:AK525)=0),"",IF(COUNTIF(B525:AM525,"3E")&gt;0,"3E",IF(AND(DRAFT!$A527="IM",OR($AL525&gt;DRAFT!$DB527,$AM525&gt;DRAFT!$DC527)),"IMPROVED",IF(AND(DRAFT!$A527="IM",$AL525&lt;=DRAFT!$DB527,$AM525&lt;=DRAFT!$DC527),"NOT IMPROVED",IF(AND(DRAFT!CU527="S",AH525&gt;=2,AK525&gt;=2,AN525&gt;=2.5,AP525&gt;=144),"PASS","FAIL")))))</f>
        <v/>
      </c>
      <c r="AR525" s="2" t="str">
        <f t="shared" si="16"/>
        <v/>
      </c>
      <c r="AS525" s="2" t="str">
        <f t="shared" si="17"/>
        <v/>
      </c>
    </row>
    <row r="526" spans="1:45" ht="18.95" customHeight="1" x14ac:dyDescent="0.25">
      <c r="A526" s="3" t="str">
        <f>IF(DRAFT!$B528="","",DRAFT!$B528)</f>
        <v/>
      </c>
      <c r="B526" s="2" t="str">
        <f>IF(COUNT($A526)=0,"",IF($A526&lt;&gt;DRAFT!$B528,"ERR",IF(DRAFT!I528="3E","3E",IF(COUNT(DRAFT!E528,DRAFT!I528)&gt;0,DRAFT!J528,""))))</f>
        <v/>
      </c>
      <c r="C526" s="2" t="str">
        <f>IF(COUNT($A526)=0,"",IF(B526="3E","3E",IF(B526="","I",LOOKUP(B526/D$2,{0,0.4,0.45,0.5,0.55,0.6,0.65,0.7,0.75,0.8,1},{"F","D","C","C+","B-","B","B+","A-","A","A+"}))))</f>
        <v/>
      </c>
      <c r="D526" s="1" t="str">
        <f>IF(COUNT($A526)=0,"",IF(B526="","--",IF(B526="3E","3E",LOOKUP(B526/D$2,{0,0.4,0.45,0.5,0.55,0.6,0.65,0.7,0.75,0.8,1},{0,2,2.25,2.5,2.75,3,3.25,3.5,3.75,4}))))</f>
        <v/>
      </c>
      <c r="E526" s="2" t="str">
        <f>IF(COUNT($A526)=0,"",IF($A526&lt;&gt;DRAFT!$B528,"ERR",IF(DRAFT!R528="3E","3E",IF(COUNT(DRAFT!N528,DRAFT!R528)&gt;0,DRAFT!S528,""))))</f>
        <v/>
      </c>
      <c r="F526" s="2" t="str">
        <f>IF(COUNT($A526)=0,"",IF(E526="3E","3E",IF(E526="","I",LOOKUP(E526/G$2,{0,0.4,0.45,0.5,0.55,0.6,0.65,0.7,0.75,0.8,1},{"F","D","C","C+","B-","B","B+","A-","A","A+"}))))</f>
        <v/>
      </c>
      <c r="G526" s="1" t="str">
        <f>IF(COUNT($A526)=0,"",IF(E526="","--",IF(E526="3E","3E",LOOKUP(E526/G$2,{0,0.4,0.45,0.5,0.55,0.6,0.65,0.7,0.75,0.8,1},{0,2,2.25,2.5,2.75,3,3.25,3.5,3.75,4}))))</f>
        <v/>
      </c>
      <c r="H526" s="2" t="str">
        <f>IF(COUNT($A526)=0,"",IF($A526&lt;&gt;DRAFT!$B528,"ERR",IF(DRAFT!AA528="3E","3E",IF(COUNT(DRAFT!W528,DRAFT!AA528)&gt;0,DRAFT!AB528,""))))</f>
        <v/>
      </c>
      <c r="I526" s="2" t="str">
        <f>IF(COUNT($A526)=0,"",IF(H526="3E","3E",IF(H526="","I",LOOKUP(H526/J$2,{0,0.4,0.45,0.5,0.55,0.6,0.65,0.7,0.75,0.8,1},{"F","D","C","C+","B-","B","B+","A-","A","A+"}))))</f>
        <v/>
      </c>
      <c r="J526" s="1" t="str">
        <f>IF(COUNT($A526)=0,"",IF(H526="","--",IF(H526="3E","3E",LOOKUP(H526/J$2,{0,0.4,0.45,0.5,0.55,0.6,0.65,0.7,0.75,0.8,1},{0,2,2.25,2.5,2.75,3,3.25,3.5,3.75,4}))))</f>
        <v/>
      </c>
      <c r="K526" s="2" t="str">
        <f>IF(COUNT($A526)=0,"",IF($A526&lt;&gt;DRAFT!$B528,"ERR",IF(DRAFT!AJ528="3E","3E",IF(COUNT(DRAFT!AF528,DRAFT!AJ528)&gt;0,DRAFT!AK528,""))))</f>
        <v/>
      </c>
      <c r="L526" s="2" t="str">
        <f>IF(COUNT($A526)=0,"",IF(K526="3E","3E",IF(K526="","I",LOOKUP(K526/M$2,{0,0.4,0.45,0.5,0.55,0.6,0.65,0.7,0.75,0.8,1},{"F","D","C","C+","B-","B","B+","A-","A","A+"}))))</f>
        <v/>
      </c>
      <c r="M526" s="1" t="str">
        <f>IF(COUNT($A526)=0,"",IF(K526="","--",IF(K526="3E","3E",LOOKUP(K526/M$2,{0,0.4,0.45,0.5,0.55,0.6,0.65,0.7,0.75,0.8,1},{0,2,2.25,2.5,2.75,3,3.25,3.5,3.75,4}))))</f>
        <v/>
      </c>
      <c r="N526" s="2" t="str">
        <f>IF(COUNT($A526)=0,"",IF($A526&lt;&gt;DRAFT!$B528,"ERR",IF(DRAFT!AS528="3E","3E",IF(COUNT(DRAFT!AO528,DRAFT!AS528)&gt;0,DRAFT!AT528,""))))</f>
        <v/>
      </c>
      <c r="O526" s="2" t="str">
        <f>IF(COUNT($A526)=0,"",IF(N526="3E","3E",IF(N526="","I",LOOKUP(N526/P$2,{0,0.4,0.45,0.5,0.55,0.6,0.65,0.7,0.75,0.8,1},{"F","D","C","C+","B-","B","B+","A-","A","A+"}))))</f>
        <v/>
      </c>
      <c r="P526" s="1" t="str">
        <f>IF(COUNT($A526)=0,"",IF(N526="","--",IF(N526="3E","3E",LOOKUP(N526/P$2,{0,0.4,0.45,0.5,0.55,0.6,0.65,0.7,0.75,0.8,1},{0,2,2.25,2.5,2.75,3,3.25,3.5,3.75,4}))))</f>
        <v/>
      </c>
      <c r="Q526" s="2" t="str">
        <f>IF(COUNT($A526)=0,"",IF($A526&lt;&gt;DRAFT!$B528,"ERR",IF(DRAFT!BB528="3E","3E",IF(COUNT(DRAFT!AX528,DRAFT!BB528)&gt;0,DRAFT!BC528,""))))</f>
        <v/>
      </c>
      <c r="R526" s="2" t="str">
        <f>IF(COUNT($A526)=0,"",IF(Q526="3E","3E",IF(Q526="","I",LOOKUP(Q526/S$2,{0,0.4,0.45,0.5,0.55,0.6,0.65,0.7,0.75,0.8,1},{"F","D","C","C+","B-","B","B+","A-","A","A+"}))))</f>
        <v/>
      </c>
      <c r="S526" s="1" t="str">
        <f>IF(COUNT($A526)=0,"",IF(Q526="","--",IF(Q526="3E","3E",LOOKUP(Q526/S$2,{0,0.4,0.45,0.5,0.55,0.6,0.65,0.7,0.75,0.8,1},{0,2,2.25,2.5,2.75,3,3.25,3.5,3.75,4}))))</f>
        <v/>
      </c>
      <c r="T526" s="2" t="str">
        <f>IF(COUNT($A526)=0,"",IF($A526&lt;&gt;DRAFT!$B528,"ERR",IF(DRAFT!BK528="3E","3E",IF(COUNT(DRAFT!BG528,DRAFT!BK528)&gt;0,DRAFT!BL528,""))))</f>
        <v/>
      </c>
      <c r="U526" s="2" t="str">
        <f>IF(COUNT($A526)=0,"",IF(T526="3E","3E",IF(T526="","I",LOOKUP(T526/V$2,{0,0.4,0.45,0.5,0.55,0.6,0.65,0.7,0.75,0.8,1},{"F","D","C","C+","B-","B","B+","A-","A","A+"}))))</f>
        <v/>
      </c>
      <c r="V526" s="1" t="str">
        <f>IF(COUNT($A526)=0,"",IF(T526="","--",IF(T526="3E","3E",LOOKUP(T526/V$2,{0,0.4,0.45,0.5,0.55,0.6,0.65,0.7,0.75,0.8,1},{0,2,2.25,2.5,2.75,3,3.25,3.5,3.75,4}))))</f>
        <v/>
      </c>
      <c r="W526" s="2" t="str">
        <f>IF(COUNT($A526)=0,"",IF($A526&lt;&gt;DRAFT!$B528,"ERR",IF(DRAFT!BT528="3E","3E",IF(COUNT(DRAFT!BP528,DRAFT!BT528)&gt;0,DRAFT!BU528,""))))</f>
        <v/>
      </c>
      <c r="X526" s="2" t="str">
        <f>IF(COUNT($A526)=0,"",IF(W526="3E","3E",IF(W526="","I",LOOKUP(W526/Y$2,{0,0.4,0.45,0.5,0.55,0.6,0.65,0.7,0.75,0.8,1},{"F","D","C","C+","B-","B","B+","A-","A","A+"}))))</f>
        <v/>
      </c>
      <c r="Y526" s="1" t="str">
        <f>IF(COUNT($A526)=0,"",IF(W526="","--",IF(W526="3E","3E",LOOKUP(W526/Y$2,{0,0.4,0.45,0.5,0.55,0.6,0.65,0.7,0.75,0.8,1},{0,2,2.25,2.5,2.75,3,3.25,3.5,3.75,4}))))</f>
        <v/>
      </c>
      <c r="Z526" s="2" t="str">
        <f>IF(COUNT($A526)=0,"",IF($A526&lt;&gt;DRAFT!$B528,"ERR",IF(DRAFT!CC528="3E","3E",IF(COUNT(DRAFT!BY528,DRAFT!CC528)&gt;0,DRAFT!CD528,""))))</f>
        <v/>
      </c>
      <c r="AA526" s="2" t="str">
        <f>IF(COUNT($A526)=0,"",IF(Z526="3E","3E",IF(Z526="","I",LOOKUP(Z526/AB$2,{0,0.4,0.45,0.5,0.55,0.6,0.65,0.7,0.75,0.8,1},{"F","D","C","C+","B-","B","B+","A-","A","A+"}))))</f>
        <v/>
      </c>
      <c r="AB526" s="1" t="str">
        <f>IF(COUNT($A526)=0,"",IF(Z526="","--",IF(Z526="3E","3E",LOOKUP(Z526/AB$2,{0,0.4,0.45,0.5,0.55,0.6,0.65,0.7,0.75,0.8,1},{0,2,2.25,2.5,2.75,3,3.25,3.5,3.75,4}))))</f>
        <v/>
      </c>
      <c r="AC526" s="2" t="str">
        <f>IF(COUNT($A526)=0,"",IF($A526&lt;&gt;DRAFT!$B528,"ERR",IF(DRAFT!CF528&gt;0,DRAFT!CF528,"")))</f>
        <v/>
      </c>
      <c r="AD526" s="2" t="str">
        <f>IF(COUNT($A526)=0,"",IF(AC526="3E","3E",IF(AC526="","I",LOOKUP(AC526/AE$2,{0,0.4,0.45,0.5,0.55,0.6,0.65,0.7,0.75,0.8,1},{"F","D","C","C+","B-","B","B+","A-","A","A+"}))))</f>
        <v/>
      </c>
      <c r="AE526" s="1" t="str">
        <f>IF(COUNT($A526)=0,"",IF(AC526="","--",IF(AC526="3E","3E",LOOKUP(AC526/AE$2,{0,0.4,0.45,0.5,0.55,0.6,0.65,0.7,0.75,0.8,1},{0,2,2.25,2.5,2.75,3,3.25,3.5,3.75,4}))))</f>
        <v/>
      </c>
      <c r="AF526" s="2" t="str">
        <f>IF(COUNT($A526)=0,"",IF($A526&lt;&gt;DRAFT!$B528,"ERR",IF(DRAFT!CI528&gt;0,DRAFT!CK528,"")))</f>
        <v/>
      </c>
      <c r="AG526" s="2" t="str">
        <f>IF(COUNT($A526)=0,"",IF(AF526="3E","3E",IF(AF526="","I",LOOKUP(AF526/AH$2,{0,0.4,0.45,0.5,0.55,0.6,0.65,0.7,0.75,0.8,1},{"F","D","C","C+","B-","B","B+","A-","A","A+"}))))</f>
        <v/>
      </c>
      <c r="AH526" s="1" t="str">
        <f>IF(COUNT($A526)=0,"",IF(AF526="","--",IF(AF526="3E","3E",LOOKUP(AF526/AH$2,{0,0.4,0.45,0.5,0.55,0.6,0.65,0.7,0.75,0.8,1},{0,2,2.25,2.5,2.75,3,3.25,3.5,3.75,4}))))</f>
        <v/>
      </c>
      <c r="AI526" s="2" t="str">
        <f>IF($A526&lt;&gt;DRAFT!$B528,"ERR",IF(OR(COUNT($A526)=0,COUNT(DRAFT!CL528:CN528,DRAFT!CP528:CR528)=0),"",CEILING(SUM(DRAFT!CO528,DRAFT!CS528,DRAFT!CT528),1)))</f>
        <v/>
      </c>
      <c r="AJ526" s="2" t="str">
        <f>IF(COUNT($A526)=0,"",IF(AI526="3E","3E",IF(AI526="","I",LOOKUP(AI526/AK$2,{0,0.4,0.45,0.5,0.55,0.6,0.65,0.7,0.75,0.8,1},{"F","D","C","C+","B-","B","B+","A-","A","A+"}))))</f>
        <v/>
      </c>
      <c r="AK526" s="1" t="str">
        <f>IF(COUNT($A526)=0,"",IF(AI526="","--",IF(AI526="3E","3E",LOOKUP(AI526/AK$2,{0,0.4,0.45,0.5,0.55,0.6,0.65,0.7,0.75,0.8,1},{0,2,2.25,2.5,2.75,3,3.25,3.5,3.75,4}))))</f>
        <v/>
      </c>
      <c r="AL526" s="4" t="str">
        <f>IF(OR(COUNT($A526)=0,COUNT(B526:AK526)=0),"",IF(COUNTIF(B526:AK526,"3E")&gt;0,"3E",IF(DRAFT!$A528="R",TRUNC(SUMPRODUCT(RGP,RCP)/TCP,3),TRUNC((SUMPRODUCT(--(IMDGP&gt;0)*IMDGP,IMCP)+CEILING(DRAFT!$DB528*42,0.25))/TCP,3))))</f>
        <v/>
      </c>
      <c r="AM526" s="2" t="str">
        <f>IF(OR(COUNT($A526)=0,COUNT(B526:AK526)=0),"",IF(COUNTIF(B526:AK526,"3E")&gt;0,"3E",IF(DRAFT!$A528="R",SUMPRODUCT(--(RGP&gt;=2),RCP),SUMPRODUCT(--(IMDGP&gt;0),--(IMGP=0),IMCP)+DRAFT!$DC528)))</f>
        <v/>
      </c>
      <c r="AN526" s="67" t="str">
        <f>IF(AL526="3E","3E",IF(COUNT($A526)=0,"",IF(COUNT(AI526)=0,"--",ROUND(((CEILING(DRAFT!$CV528*38,0.25)+CEILING(DRAFT!$CX528*38,0.25)+CEILING(DRAFT!$CZ528*42,0.25)+CEILING($AL526*42,0.25))/160),2))))</f>
        <v/>
      </c>
      <c r="AO526" s="2" t="str">
        <f>IF(AN526="3E","3E",IF(COUNT($A526)=0,"",IF(COUNT(AN526)=0,"I",LOOKUP(AN526,{0,2,2.25,2.5,2.75,3,3.25,3.5,3.75,4},{"F","D","C","C+","B-","B","B+","A-","A","A+"}))))</f>
        <v/>
      </c>
      <c r="AP526" s="2" t="str">
        <f>IF(AN526="3E","3E",IF(OR(COUNT(A526)=0,COUNT(AN526)=0),"",DRAFT!CW528+DRAFT!CY528+DRAFT!DA528+N(TABULATION!AM526)))</f>
        <v/>
      </c>
      <c r="AQ526" s="2" t="str">
        <f>IF(OR(COUNT($A526)=0,COUNT(B526:AK526)=0),"",IF(COUNTIF(B526:AM526,"3E")&gt;0,"3E",IF(AND(DRAFT!$A528="IM",OR($AL526&gt;DRAFT!$DB528,$AM526&gt;DRAFT!$DC528)),"IMPROVED",IF(AND(DRAFT!$A528="IM",$AL526&lt;=DRAFT!$DB528,$AM526&lt;=DRAFT!$DC528),"NOT IMPROVED",IF(AND(DRAFT!CU528="S",AH526&gt;=2,AK526&gt;=2,AN526&gt;=2.5,AP526&gt;=144),"PASS","FAIL")))))</f>
        <v/>
      </c>
      <c r="AR526" s="2" t="str">
        <f t="shared" si="16"/>
        <v/>
      </c>
      <c r="AS526" s="2" t="str">
        <f t="shared" si="17"/>
        <v/>
      </c>
    </row>
    <row r="527" spans="1:45" ht="18.95" customHeight="1" x14ac:dyDescent="0.25">
      <c r="A527" s="3" t="str">
        <f>IF(DRAFT!$B529="","",DRAFT!$B529)</f>
        <v/>
      </c>
      <c r="B527" s="2" t="str">
        <f>IF(COUNT($A527)=0,"",IF($A527&lt;&gt;DRAFT!$B529,"ERR",IF(DRAFT!I529="3E","3E",IF(COUNT(DRAFT!E529,DRAFT!I529)&gt;0,DRAFT!J529,""))))</f>
        <v/>
      </c>
      <c r="C527" s="2" t="str">
        <f>IF(COUNT($A527)=0,"",IF(B527="3E","3E",IF(B527="","I",LOOKUP(B527/D$2,{0,0.4,0.45,0.5,0.55,0.6,0.65,0.7,0.75,0.8,1},{"F","D","C","C+","B-","B","B+","A-","A","A+"}))))</f>
        <v/>
      </c>
      <c r="D527" s="1" t="str">
        <f>IF(COUNT($A527)=0,"",IF(B527="","--",IF(B527="3E","3E",LOOKUP(B527/D$2,{0,0.4,0.45,0.5,0.55,0.6,0.65,0.7,0.75,0.8,1},{0,2,2.25,2.5,2.75,3,3.25,3.5,3.75,4}))))</f>
        <v/>
      </c>
      <c r="E527" s="2" t="str">
        <f>IF(COUNT($A527)=0,"",IF($A527&lt;&gt;DRAFT!$B529,"ERR",IF(DRAFT!R529="3E","3E",IF(COUNT(DRAFT!N529,DRAFT!R529)&gt;0,DRAFT!S529,""))))</f>
        <v/>
      </c>
      <c r="F527" s="2" t="str">
        <f>IF(COUNT($A527)=0,"",IF(E527="3E","3E",IF(E527="","I",LOOKUP(E527/G$2,{0,0.4,0.45,0.5,0.55,0.6,0.65,0.7,0.75,0.8,1},{"F","D","C","C+","B-","B","B+","A-","A","A+"}))))</f>
        <v/>
      </c>
      <c r="G527" s="1" t="str">
        <f>IF(COUNT($A527)=0,"",IF(E527="","--",IF(E527="3E","3E",LOOKUP(E527/G$2,{0,0.4,0.45,0.5,0.55,0.6,0.65,0.7,0.75,0.8,1},{0,2,2.25,2.5,2.75,3,3.25,3.5,3.75,4}))))</f>
        <v/>
      </c>
      <c r="H527" s="2" t="str">
        <f>IF(COUNT($A527)=0,"",IF($A527&lt;&gt;DRAFT!$B529,"ERR",IF(DRAFT!AA529="3E","3E",IF(COUNT(DRAFT!W529,DRAFT!AA529)&gt;0,DRAFT!AB529,""))))</f>
        <v/>
      </c>
      <c r="I527" s="2" t="str">
        <f>IF(COUNT($A527)=0,"",IF(H527="3E","3E",IF(H527="","I",LOOKUP(H527/J$2,{0,0.4,0.45,0.5,0.55,0.6,0.65,0.7,0.75,0.8,1},{"F","D","C","C+","B-","B","B+","A-","A","A+"}))))</f>
        <v/>
      </c>
      <c r="J527" s="1" t="str">
        <f>IF(COUNT($A527)=0,"",IF(H527="","--",IF(H527="3E","3E",LOOKUP(H527/J$2,{0,0.4,0.45,0.5,0.55,0.6,0.65,0.7,0.75,0.8,1},{0,2,2.25,2.5,2.75,3,3.25,3.5,3.75,4}))))</f>
        <v/>
      </c>
      <c r="K527" s="2" t="str">
        <f>IF(COUNT($A527)=0,"",IF($A527&lt;&gt;DRAFT!$B529,"ERR",IF(DRAFT!AJ529="3E","3E",IF(COUNT(DRAFT!AF529,DRAFT!AJ529)&gt;0,DRAFT!AK529,""))))</f>
        <v/>
      </c>
      <c r="L527" s="2" t="str">
        <f>IF(COUNT($A527)=0,"",IF(K527="3E","3E",IF(K527="","I",LOOKUP(K527/M$2,{0,0.4,0.45,0.5,0.55,0.6,0.65,0.7,0.75,0.8,1},{"F","D","C","C+","B-","B","B+","A-","A","A+"}))))</f>
        <v/>
      </c>
      <c r="M527" s="1" t="str">
        <f>IF(COUNT($A527)=0,"",IF(K527="","--",IF(K527="3E","3E",LOOKUP(K527/M$2,{0,0.4,0.45,0.5,0.55,0.6,0.65,0.7,0.75,0.8,1},{0,2,2.25,2.5,2.75,3,3.25,3.5,3.75,4}))))</f>
        <v/>
      </c>
      <c r="N527" s="2" t="str">
        <f>IF(COUNT($A527)=0,"",IF($A527&lt;&gt;DRAFT!$B529,"ERR",IF(DRAFT!AS529="3E","3E",IF(COUNT(DRAFT!AO529,DRAFT!AS529)&gt;0,DRAFT!AT529,""))))</f>
        <v/>
      </c>
      <c r="O527" s="2" t="str">
        <f>IF(COUNT($A527)=0,"",IF(N527="3E","3E",IF(N527="","I",LOOKUP(N527/P$2,{0,0.4,0.45,0.5,0.55,0.6,0.65,0.7,0.75,0.8,1},{"F","D","C","C+","B-","B","B+","A-","A","A+"}))))</f>
        <v/>
      </c>
      <c r="P527" s="1" t="str">
        <f>IF(COUNT($A527)=0,"",IF(N527="","--",IF(N527="3E","3E",LOOKUP(N527/P$2,{0,0.4,0.45,0.5,0.55,0.6,0.65,0.7,0.75,0.8,1},{0,2,2.25,2.5,2.75,3,3.25,3.5,3.75,4}))))</f>
        <v/>
      </c>
      <c r="Q527" s="2" t="str">
        <f>IF(COUNT($A527)=0,"",IF($A527&lt;&gt;DRAFT!$B529,"ERR",IF(DRAFT!BB529="3E","3E",IF(COUNT(DRAFT!AX529,DRAFT!BB529)&gt;0,DRAFT!BC529,""))))</f>
        <v/>
      </c>
      <c r="R527" s="2" t="str">
        <f>IF(COUNT($A527)=0,"",IF(Q527="3E","3E",IF(Q527="","I",LOOKUP(Q527/S$2,{0,0.4,0.45,0.5,0.55,0.6,0.65,0.7,0.75,0.8,1},{"F","D","C","C+","B-","B","B+","A-","A","A+"}))))</f>
        <v/>
      </c>
      <c r="S527" s="1" t="str">
        <f>IF(COUNT($A527)=0,"",IF(Q527="","--",IF(Q527="3E","3E",LOOKUP(Q527/S$2,{0,0.4,0.45,0.5,0.55,0.6,0.65,0.7,0.75,0.8,1},{0,2,2.25,2.5,2.75,3,3.25,3.5,3.75,4}))))</f>
        <v/>
      </c>
      <c r="T527" s="2" t="str">
        <f>IF(COUNT($A527)=0,"",IF($A527&lt;&gt;DRAFT!$B529,"ERR",IF(DRAFT!BK529="3E","3E",IF(COUNT(DRAFT!BG529,DRAFT!BK529)&gt;0,DRAFT!BL529,""))))</f>
        <v/>
      </c>
      <c r="U527" s="2" t="str">
        <f>IF(COUNT($A527)=0,"",IF(T527="3E","3E",IF(T527="","I",LOOKUP(T527/V$2,{0,0.4,0.45,0.5,0.55,0.6,0.65,0.7,0.75,0.8,1},{"F","D","C","C+","B-","B","B+","A-","A","A+"}))))</f>
        <v/>
      </c>
      <c r="V527" s="1" t="str">
        <f>IF(COUNT($A527)=0,"",IF(T527="","--",IF(T527="3E","3E",LOOKUP(T527/V$2,{0,0.4,0.45,0.5,0.55,0.6,0.65,0.7,0.75,0.8,1},{0,2,2.25,2.5,2.75,3,3.25,3.5,3.75,4}))))</f>
        <v/>
      </c>
      <c r="W527" s="2" t="str">
        <f>IF(COUNT($A527)=0,"",IF($A527&lt;&gt;DRAFT!$B529,"ERR",IF(DRAFT!BT529="3E","3E",IF(COUNT(DRAFT!BP529,DRAFT!BT529)&gt;0,DRAFT!BU529,""))))</f>
        <v/>
      </c>
      <c r="X527" s="2" t="str">
        <f>IF(COUNT($A527)=0,"",IF(W527="3E","3E",IF(W527="","I",LOOKUP(W527/Y$2,{0,0.4,0.45,0.5,0.55,0.6,0.65,0.7,0.75,0.8,1},{"F","D","C","C+","B-","B","B+","A-","A","A+"}))))</f>
        <v/>
      </c>
      <c r="Y527" s="1" t="str">
        <f>IF(COUNT($A527)=0,"",IF(W527="","--",IF(W527="3E","3E",LOOKUP(W527/Y$2,{0,0.4,0.45,0.5,0.55,0.6,0.65,0.7,0.75,0.8,1},{0,2,2.25,2.5,2.75,3,3.25,3.5,3.75,4}))))</f>
        <v/>
      </c>
      <c r="Z527" s="2" t="str">
        <f>IF(COUNT($A527)=0,"",IF($A527&lt;&gt;DRAFT!$B529,"ERR",IF(DRAFT!CC529="3E","3E",IF(COUNT(DRAFT!BY529,DRAFT!CC529)&gt;0,DRAFT!CD529,""))))</f>
        <v/>
      </c>
      <c r="AA527" s="2" t="str">
        <f>IF(COUNT($A527)=0,"",IF(Z527="3E","3E",IF(Z527="","I",LOOKUP(Z527/AB$2,{0,0.4,0.45,0.5,0.55,0.6,0.65,0.7,0.75,0.8,1},{"F","D","C","C+","B-","B","B+","A-","A","A+"}))))</f>
        <v/>
      </c>
      <c r="AB527" s="1" t="str">
        <f>IF(COUNT($A527)=0,"",IF(Z527="","--",IF(Z527="3E","3E",LOOKUP(Z527/AB$2,{0,0.4,0.45,0.5,0.55,0.6,0.65,0.7,0.75,0.8,1},{0,2,2.25,2.5,2.75,3,3.25,3.5,3.75,4}))))</f>
        <v/>
      </c>
      <c r="AC527" s="2" t="str">
        <f>IF(COUNT($A527)=0,"",IF($A527&lt;&gt;DRAFT!$B529,"ERR",IF(DRAFT!CF529&gt;0,DRAFT!CF529,"")))</f>
        <v/>
      </c>
      <c r="AD527" s="2" t="str">
        <f>IF(COUNT($A527)=0,"",IF(AC527="3E","3E",IF(AC527="","I",LOOKUP(AC527/AE$2,{0,0.4,0.45,0.5,0.55,0.6,0.65,0.7,0.75,0.8,1},{"F","D","C","C+","B-","B","B+","A-","A","A+"}))))</f>
        <v/>
      </c>
      <c r="AE527" s="1" t="str">
        <f>IF(COUNT($A527)=0,"",IF(AC527="","--",IF(AC527="3E","3E",LOOKUP(AC527/AE$2,{0,0.4,0.45,0.5,0.55,0.6,0.65,0.7,0.75,0.8,1},{0,2,2.25,2.5,2.75,3,3.25,3.5,3.75,4}))))</f>
        <v/>
      </c>
      <c r="AF527" s="2" t="str">
        <f>IF(COUNT($A527)=0,"",IF($A527&lt;&gt;DRAFT!$B529,"ERR",IF(DRAFT!CI529&gt;0,DRAFT!CK529,"")))</f>
        <v/>
      </c>
      <c r="AG527" s="2" t="str">
        <f>IF(COUNT($A527)=0,"",IF(AF527="3E","3E",IF(AF527="","I",LOOKUP(AF527/AH$2,{0,0.4,0.45,0.5,0.55,0.6,0.65,0.7,0.75,0.8,1},{"F","D","C","C+","B-","B","B+","A-","A","A+"}))))</f>
        <v/>
      </c>
      <c r="AH527" s="1" t="str">
        <f>IF(COUNT($A527)=0,"",IF(AF527="","--",IF(AF527="3E","3E",LOOKUP(AF527/AH$2,{0,0.4,0.45,0.5,0.55,0.6,0.65,0.7,0.75,0.8,1},{0,2,2.25,2.5,2.75,3,3.25,3.5,3.75,4}))))</f>
        <v/>
      </c>
      <c r="AI527" s="2" t="str">
        <f>IF($A527&lt;&gt;DRAFT!$B529,"ERR",IF(OR(COUNT($A527)=0,COUNT(DRAFT!CL529:CN529,DRAFT!CP529:CR529)=0),"",CEILING(SUM(DRAFT!CO529,DRAFT!CS529,DRAFT!CT529),1)))</f>
        <v/>
      </c>
      <c r="AJ527" s="2" t="str">
        <f>IF(COUNT($A527)=0,"",IF(AI527="3E","3E",IF(AI527="","I",LOOKUP(AI527/AK$2,{0,0.4,0.45,0.5,0.55,0.6,0.65,0.7,0.75,0.8,1},{"F","D","C","C+","B-","B","B+","A-","A","A+"}))))</f>
        <v/>
      </c>
      <c r="AK527" s="1" t="str">
        <f>IF(COUNT($A527)=0,"",IF(AI527="","--",IF(AI527="3E","3E",LOOKUP(AI527/AK$2,{0,0.4,0.45,0.5,0.55,0.6,0.65,0.7,0.75,0.8,1},{0,2,2.25,2.5,2.75,3,3.25,3.5,3.75,4}))))</f>
        <v/>
      </c>
      <c r="AL527" s="4" t="str">
        <f>IF(OR(COUNT($A527)=0,COUNT(B527:AK527)=0),"",IF(COUNTIF(B527:AK527,"3E")&gt;0,"3E",IF(DRAFT!$A529="R",TRUNC(SUMPRODUCT(RGP,RCP)/TCP,3),TRUNC((SUMPRODUCT(--(IMDGP&gt;0)*IMDGP,IMCP)+CEILING(DRAFT!$DB529*42,0.25))/TCP,3))))</f>
        <v/>
      </c>
      <c r="AM527" s="2" t="str">
        <f>IF(OR(COUNT($A527)=0,COUNT(B527:AK527)=0),"",IF(COUNTIF(B527:AK527,"3E")&gt;0,"3E",IF(DRAFT!$A529="R",SUMPRODUCT(--(RGP&gt;=2),RCP),SUMPRODUCT(--(IMDGP&gt;0),--(IMGP=0),IMCP)+DRAFT!$DC529)))</f>
        <v/>
      </c>
      <c r="AN527" s="67" t="str">
        <f>IF(AL527="3E","3E",IF(COUNT($A527)=0,"",IF(COUNT(AI527)=0,"--",ROUND(((CEILING(DRAFT!$CV529*38,0.25)+CEILING(DRAFT!$CX529*38,0.25)+CEILING(DRAFT!$CZ529*42,0.25)+CEILING($AL527*42,0.25))/160),2))))</f>
        <v/>
      </c>
      <c r="AO527" s="2" t="str">
        <f>IF(AN527="3E","3E",IF(COUNT($A527)=0,"",IF(COUNT(AN527)=0,"I",LOOKUP(AN527,{0,2,2.25,2.5,2.75,3,3.25,3.5,3.75,4},{"F","D","C","C+","B-","B","B+","A-","A","A+"}))))</f>
        <v/>
      </c>
      <c r="AP527" s="2" t="str">
        <f>IF(AN527="3E","3E",IF(OR(COUNT(A527)=0,COUNT(AN527)=0),"",DRAFT!CW529+DRAFT!CY529+DRAFT!DA529+N(TABULATION!AM527)))</f>
        <v/>
      </c>
      <c r="AQ527" s="2" t="str">
        <f>IF(OR(COUNT($A527)=0,COUNT(B527:AK527)=0),"",IF(COUNTIF(B527:AM527,"3E")&gt;0,"3E",IF(AND(DRAFT!$A529="IM",OR($AL527&gt;DRAFT!$DB529,$AM527&gt;DRAFT!$DC529)),"IMPROVED",IF(AND(DRAFT!$A529="IM",$AL527&lt;=DRAFT!$DB529,$AM527&lt;=DRAFT!$DC529),"NOT IMPROVED",IF(AND(DRAFT!CU529="S",AH527&gt;=2,AK527&gt;=2,AN527&gt;=2.5,AP527&gt;=144),"PASS","FAIL")))))</f>
        <v/>
      </c>
      <c r="AR527" s="2" t="str">
        <f t="shared" si="16"/>
        <v/>
      </c>
      <c r="AS527" s="2" t="str">
        <f t="shared" si="17"/>
        <v/>
      </c>
    </row>
    <row r="528" spans="1:45" ht="18.95" customHeight="1" x14ac:dyDescent="0.25">
      <c r="A528" s="3" t="str">
        <f>IF(DRAFT!$B530="","",DRAFT!$B530)</f>
        <v/>
      </c>
      <c r="B528" s="2" t="str">
        <f>IF(COUNT($A528)=0,"",IF($A528&lt;&gt;DRAFT!$B530,"ERR",IF(DRAFT!I530="3E","3E",IF(COUNT(DRAFT!E530,DRAFT!I530)&gt;0,DRAFT!J530,""))))</f>
        <v/>
      </c>
      <c r="C528" s="2" t="str">
        <f>IF(COUNT($A528)=0,"",IF(B528="3E","3E",IF(B528="","I",LOOKUP(B528/D$2,{0,0.4,0.45,0.5,0.55,0.6,0.65,0.7,0.75,0.8,1},{"F","D","C","C+","B-","B","B+","A-","A","A+"}))))</f>
        <v/>
      </c>
      <c r="D528" s="1" t="str">
        <f>IF(COUNT($A528)=0,"",IF(B528="","--",IF(B528="3E","3E",LOOKUP(B528/D$2,{0,0.4,0.45,0.5,0.55,0.6,0.65,0.7,0.75,0.8,1},{0,2,2.25,2.5,2.75,3,3.25,3.5,3.75,4}))))</f>
        <v/>
      </c>
      <c r="E528" s="2" t="str">
        <f>IF(COUNT($A528)=0,"",IF($A528&lt;&gt;DRAFT!$B530,"ERR",IF(DRAFT!R530="3E","3E",IF(COUNT(DRAFT!N530,DRAFT!R530)&gt;0,DRAFT!S530,""))))</f>
        <v/>
      </c>
      <c r="F528" s="2" t="str">
        <f>IF(COUNT($A528)=0,"",IF(E528="3E","3E",IF(E528="","I",LOOKUP(E528/G$2,{0,0.4,0.45,0.5,0.55,0.6,0.65,0.7,0.75,0.8,1},{"F","D","C","C+","B-","B","B+","A-","A","A+"}))))</f>
        <v/>
      </c>
      <c r="G528" s="1" t="str">
        <f>IF(COUNT($A528)=0,"",IF(E528="","--",IF(E528="3E","3E",LOOKUP(E528/G$2,{0,0.4,0.45,0.5,0.55,0.6,0.65,0.7,0.75,0.8,1},{0,2,2.25,2.5,2.75,3,3.25,3.5,3.75,4}))))</f>
        <v/>
      </c>
      <c r="H528" s="2" t="str">
        <f>IF(COUNT($A528)=0,"",IF($A528&lt;&gt;DRAFT!$B530,"ERR",IF(DRAFT!AA530="3E","3E",IF(COUNT(DRAFT!W530,DRAFT!AA530)&gt;0,DRAFT!AB530,""))))</f>
        <v/>
      </c>
      <c r="I528" s="2" t="str">
        <f>IF(COUNT($A528)=0,"",IF(H528="3E","3E",IF(H528="","I",LOOKUP(H528/J$2,{0,0.4,0.45,0.5,0.55,0.6,0.65,0.7,0.75,0.8,1},{"F","D","C","C+","B-","B","B+","A-","A","A+"}))))</f>
        <v/>
      </c>
      <c r="J528" s="1" t="str">
        <f>IF(COUNT($A528)=0,"",IF(H528="","--",IF(H528="3E","3E",LOOKUP(H528/J$2,{0,0.4,0.45,0.5,0.55,0.6,0.65,0.7,0.75,0.8,1},{0,2,2.25,2.5,2.75,3,3.25,3.5,3.75,4}))))</f>
        <v/>
      </c>
      <c r="K528" s="2" t="str">
        <f>IF(COUNT($A528)=0,"",IF($A528&lt;&gt;DRAFT!$B530,"ERR",IF(DRAFT!AJ530="3E","3E",IF(COUNT(DRAFT!AF530,DRAFT!AJ530)&gt;0,DRAFT!AK530,""))))</f>
        <v/>
      </c>
      <c r="L528" s="2" t="str">
        <f>IF(COUNT($A528)=0,"",IF(K528="3E","3E",IF(K528="","I",LOOKUP(K528/M$2,{0,0.4,0.45,0.5,0.55,0.6,0.65,0.7,0.75,0.8,1},{"F","D","C","C+","B-","B","B+","A-","A","A+"}))))</f>
        <v/>
      </c>
      <c r="M528" s="1" t="str">
        <f>IF(COUNT($A528)=0,"",IF(K528="","--",IF(K528="3E","3E",LOOKUP(K528/M$2,{0,0.4,0.45,0.5,0.55,0.6,0.65,0.7,0.75,0.8,1},{0,2,2.25,2.5,2.75,3,3.25,3.5,3.75,4}))))</f>
        <v/>
      </c>
      <c r="N528" s="2" t="str">
        <f>IF(COUNT($A528)=0,"",IF($A528&lt;&gt;DRAFT!$B530,"ERR",IF(DRAFT!AS530="3E","3E",IF(COUNT(DRAFT!AO530,DRAFT!AS530)&gt;0,DRAFT!AT530,""))))</f>
        <v/>
      </c>
      <c r="O528" s="2" t="str">
        <f>IF(COUNT($A528)=0,"",IF(N528="3E","3E",IF(N528="","I",LOOKUP(N528/P$2,{0,0.4,0.45,0.5,0.55,0.6,0.65,0.7,0.75,0.8,1},{"F","D","C","C+","B-","B","B+","A-","A","A+"}))))</f>
        <v/>
      </c>
      <c r="P528" s="1" t="str">
        <f>IF(COUNT($A528)=0,"",IF(N528="","--",IF(N528="3E","3E",LOOKUP(N528/P$2,{0,0.4,0.45,0.5,0.55,0.6,0.65,0.7,0.75,0.8,1},{0,2,2.25,2.5,2.75,3,3.25,3.5,3.75,4}))))</f>
        <v/>
      </c>
      <c r="Q528" s="2" t="str">
        <f>IF(COUNT($A528)=0,"",IF($A528&lt;&gt;DRAFT!$B530,"ERR",IF(DRAFT!BB530="3E","3E",IF(COUNT(DRAFT!AX530,DRAFT!BB530)&gt;0,DRAFT!BC530,""))))</f>
        <v/>
      </c>
      <c r="R528" s="2" t="str">
        <f>IF(COUNT($A528)=0,"",IF(Q528="3E","3E",IF(Q528="","I",LOOKUP(Q528/S$2,{0,0.4,0.45,0.5,0.55,0.6,0.65,0.7,0.75,0.8,1},{"F","D","C","C+","B-","B","B+","A-","A","A+"}))))</f>
        <v/>
      </c>
      <c r="S528" s="1" t="str">
        <f>IF(COUNT($A528)=0,"",IF(Q528="","--",IF(Q528="3E","3E",LOOKUP(Q528/S$2,{0,0.4,0.45,0.5,0.55,0.6,0.65,0.7,0.75,0.8,1},{0,2,2.25,2.5,2.75,3,3.25,3.5,3.75,4}))))</f>
        <v/>
      </c>
      <c r="T528" s="2" t="str">
        <f>IF(COUNT($A528)=0,"",IF($A528&lt;&gt;DRAFT!$B530,"ERR",IF(DRAFT!BK530="3E","3E",IF(COUNT(DRAFT!BG530,DRAFT!BK530)&gt;0,DRAFT!BL530,""))))</f>
        <v/>
      </c>
      <c r="U528" s="2" t="str">
        <f>IF(COUNT($A528)=0,"",IF(T528="3E","3E",IF(T528="","I",LOOKUP(T528/V$2,{0,0.4,0.45,0.5,0.55,0.6,0.65,0.7,0.75,0.8,1},{"F","D","C","C+","B-","B","B+","A-","A","A+"}))))</f>
        <v/>
      </c>
      <c r="V528" s="1" t="str">
        <f>IF(COUNT($A528)=0,"",IF(T528="","--",IF(T528="3E","3E",LOOKUP(T528/V$2,{0,0.4,0.45,0.5,0.55,0.6,0.65,0.7,0.75,0.8,1},{0,2,2.25,2.5,2.75,3,3.25,3.5,3.75,4}))))</f>
        <v/>
      </c>
      <c r="W528" s="2" t="str">
        <f>IF(COUNT($A528)=0,"",IF($A528&lt;&gt;DRAFT!$B530,"ERR",IF(DRAFT!BT530="3E","3E",IF(COUNT(DRAFT!BP530,DRAFT!BT530)&gt;0,DRAFT!BU530,""))))</f>
        <v/>
      </c>
      <c r="X528" s="2" t="str">
        <f>IF(COUNT($A528)=0,"",IF(W528="3E","3E",IF(W528="","I",LOOKUP(W528/Y$2,{0,0.4,0.45,0.5,0.55,0.6,0.65,0.7,0.75,0.8,1},{"F","D","C","C+","B-","B","B+","A-","A","A+"}))))</f>
        <v/>
      </c>
      <c r="Y528" s="1" t="str">
        <f>IF(COUNT($A528)=0,"",IF(W528="","--",IF(W528="3E","3E",LOOKUP(W528/Y$2,{0,0.4,0.45,0.5,0.55,0.6,0.65,0.7,0.75,0.8,1},{0,2,2.25,2.5,2.75,3,3.25,3.5,3.75,4}))))</f>
        <v/>
      </c>
      <c r="Z528" s="2" t="str">
        <f>IF(COUNT($A528)=0,"",IF($A528&lt;&gt;DRAFT!$B530,"ERR",IF(DRAFT!CC530="3E","3E",IF(COUNT(DRAFT!BY530,DRAFT!CC530)&gt;0,DRAFT!CD530,""))))</f>
        <v/>
      </c>
      <c r="AA528" s="2" t="str">
        <f>IF(COUNT($A528)=0,"",IF(Z528="3E","3E",IF(Z528="","I",LOOKUP(Z528/AB$2,{0,0.4,0.45,0.5,0.55,0.6,0.65,0.7,0.75,0.8,1},{"F","D","C","C+","B-","B","B+","A-","A","A+"}))))</f>
        <v/>
      </c>
      <c r="AB528" s="1" t="str">
        <f>IF(COUNT($A528)=0,"",IF(Z528="","--",IF(Z528="3E","3E",LOOKUP(Z528/AB$2,{0,0.4,0.45,0.5,0.55,0.6,0.65,0.7,0.75,0.8,1},{0,2,2.25,2.5,2.75,3,3.25,3.5,3.75,4}))))</f>
        <v/>
      </c>
      <c r="AC528" s="2" t="str">
        <f>IF(COUNT($A528)=0,"",IF($A528&lt;&gt;DRAFT!$B530,"ERR",IF(DRAFT!CF530&gt;0,DRAFT!CF530,"")))</f>
        <v/>
      </c>
      <c r="AD528" s="2" t="str">
        <f>IF(COUNT($A528)=0,"",IF(AC528="3E","3E",IF(AC528="","I",LOOKUP(AC528/AE$2,{0,0.4,0.45,0.5,0.55,0.6,0.65,0.7,0.75,0.8,1},{"F","D","C","C+","B-","B","B+","A-","A","A+"}))))</f>
        <v/>
      </c>
      <c r="AE528" s="1" t="str">
        <f>IF(COUNT($A528)=0,"",IF(AC528="","--",IF(AC528="3E","3E",LOOKUP(AC528/AE$2,{0,0.4,0.45,0.5,0.55,0.6,0.65,0.7,0.75,0.8,1},{0,2,2.25,2.5,2.75,3,3.25,3.5,3.75,4}))))</f>
        <v/>
      </c>
      <c r="AF528" s="2" t="str">
        <f>IF(COUNT($A528)=0,"",IF($A528&lt;&gt;DRAFT!$B530,"ERR",IF(DRAFT!CI530&gt;0,DRAFT!CK530,"")))</f>
        <v/>
      </c>
      <c r="AG528" s="2" t="str">
        <f>IF(COUNT($A528)=0,"",IF(AF528="3E","3E",IF(AF528="","I",LOOKUP(AF528/AH$2,{0,0.4,0.45,0.5,0.55,0.6,0.65,0.7,0.75,0.8,1},{"F","D","C","C+","B-","B","B+","A-","A","A+"}))))</f>
        <v/>
      </c>
      <c r="AH528" s="1" t="str">
        <f>IF(COUNT($A528)=0,"",IF(AF528="","--",IF(AF528="3E","3E",LOOKUP(AF528/AH$2,{0,0.4,0.45,0.5,0.55,0.6,0.65,0.7,0.75,0.8,1},{0,2,2.25,2.5,2.75,3,3.25,3.5,3.75,4}))))</f>
        <v/>
      </c>
      <c r="AI528" s="2" t="str">
        <f>IF($A528&lt;&gt;DRAFT!$B530,"ERR",IF(OR(COUNT($A528)=0,COUNT(DRAFT!CL530:CN530,DRAFT!CP530:CR530)=0),"",CEILING(SUM(DRAFT!CO530,DRAFT!CS530,DRAFT!CT530),1)))</f>
        <v/>
      </c>
      <c r="AJ528" s="2" t="str">
        <f>IF(COUNT($A528)=0,"",IF(AI528="3E","3E",IF(AI528="","I",LOOKUP(AI528/AK$2,{0,0.4,0.45,0.5,0.55,0.6,0.65,0.7,0.75,0.8,1},{"F","D","C","C+","B-","B","B+","A-","A","A+"}))))</f>
        <v/>
      </c>
      <c r="AK528" s="1" t="str">
        <f>IF(COUNT($A528)=0,"",IF(AI528="","--",IF(AI528="3E","3E",LOOKUP(AI528/AK$2,{0,0.4,0.45,0.5,0.55,0.6,0.65,0.7,0.75,0.8,1},{0,2,2.25,2.5,2.75,3,3.25,3.5,3.75,4}))))</f>
        <v/>
      </c>
      <c r="AL528" s="4" t="str">
        <f>IF(OR(COUNT($A528)=0,COUNT(B528:AK528)=0),"",IF(COUNTIF(B528:AK528,"3E")&gt;0,"3E",IF(DRAFT!$A530="R",TRUNC(SUMPRODUCT(RGP,RCP)/TCP,3),TRUNC((SUMPRODUCT(--(IMDGP&gt;0)*IMDGP,IMCP)+CEILING(DRAFT!$DB530*42,0.25))/TCP,3))))</f>
        <v/>
      </c>
      <c r="AM528" s="2" t="str">
        <f>IF(OR(COUNT($A528)=0,COUNT(B528:AK528)=0),"",IF(COUNTIF(B528:AK528,"3E")&gt;0,"3E",IF(DRAFT!$A530="R",SUMPRODUCT(--(RGP&gt;=2),RCP),SUMPRODUCT(--(IMDGP&gt;0),--(IMGP=0),IMCP)+DRAFT!$DC530)))</f>
        <v/>
      </c>
      <c r="AN528" s="67" t="str">
        <f>IF(AL528="3E","3E",IF(COUNT($A528)=0,"",IF(COUNT(AI528)=0,"--",ROUND(((CEILING(DRAFT!$CV530*38,0.25)+CEILING(DRAFT!$CX530*38,0.25)+CEILING(DRAFT!$CZ530*42,0.25)+CEILING($AL528*42,0.25))/160),2))))</f>
        <v/>
      </c>
      <c r="AO528" s="2" t="str">
        <f>IF(AN528="3E","3E",IF(COUNT($A528)=0,"",IF(COUNT(AN528)=0,"I",LOOKUP(AN528,{0,2,2.25,2.5,2.75,3,3.25,3.5,3.75,4},{"F","D","C","C+","B-","B","B+","A-","A","A+"}))))</f>
        <v/>
      </c>
      <c r="AP528" s="2" t="str">
        <f>IF(AN528="3E","3E",IF(OR(COUNT(A528)=0,COUNT(AN528)=0),"",DRAFT!CW530+DRAFT!CY530+DRAFT!DA530+N(TABULATION!AM528)))</f>
        <v/>
      </c>
      <c r="AQ528" s="2" t="str">
        <f>IF(OR(COUNT($A528)=0,COUNT(B528:AK528)=0),"",IF(COUNTIF(B528:AM528,"3E")&gt;0,"3E",IF(AND(DRAFT!$A530="IM",OR($AL528&gt;DRAFT!$DB530,$AM528&gt;DRAFT!$DC530)),"IMPROVED",IF(AND(DRAFT!$A530="IM",$AL528&lt;=DRAFT!$DB530,$AM528&lt;=DRAFT!$DC530),"NOT IMPROVED",IF(AND(DRAFT!CU530="S",AH528&gt;=2,AK528&gt;=2,AN528&gt;=2.5,AP528&gt;=144),"PASS","FAIL")))))</f>
        <v/>
      </c>
      <c r="AR528" s="2" t="str">
        <f t="shared" si="16"/>
        <v/>
      </c>
      <c r="AS528" s="2" t="str">
        <f t="shared" si="17"/>
        <v/>
      </c>
    </row>
    <row r="529" spans="1:45" ht="18.95" customHeight="1" x14ac:dyDescent="0.25">
      <c r="A529" s="3" t="str">
        <f>IF(DRAFT!$B531="","",DRAFT!$B531)</f>
        <v/>
      </c>
      <c r="B529" s="2" t="str">
        <f>IF(COUNT($A529)=0,"",IF($A529&lt;&gt;DRAFT!$B531,"ERR",IF(DRAFT!I531="3E","3E",IF(COUNT(DRAFT!E531,DRAFT!I531)&gt;0,DRAFT!J531,""))))</f>
        <v/>
      </c>
      <c r="C529" s="2" t="str">
        <f>IF(COUNT($A529)=0,"",IF(B529="3E","3E",IF(B529="","I",LOOKUP(B529/D$2,{0,0.4,0.45,0.5,0.55,0.6,0.65,0.7,0.75,0.8,1},{"F","D","C","C+","B-","B","B+","A-","A","A+"}))))</f>
        <v/>
      </c>
      <c r="D529" s="1" t="str">
        <f>IF(COUNT($A529)=0,"",IF(B529="","--",IF(B529="3E","3E",LOOKUP(B529/D$2,{0,0.4,0.45,0.5,0.55,0.6,0.65,0.7,0.75,0.8,1},{0,2,2.25,2.5,2.75,3,3.25,3.5,3.75,4}))))</f>
        <v/>
      </c>
      <c r="E529" s="2" t="str">
        <f>IF(COUNT($A529)=0,"",IF($A529&lt;&gt;DRAFT!$B531,"ERR",IF(DRAFT!R531="3E","3E",IF(COUNT(DRAFT!N531,DRAFT!R531)&gt;0,DRAFT!S531,""))))</f>
        <v/>
      </c>
      <c r="F529" s="2" t="str">
        <f>IF(COUNT($A529)=0,"",IF(E529="3E","3E",IF(E529="","I",LOOKUP(E529/G$2,{0,0.4,0.45,0.5,0.55,0.6,0.65,0.7,0.75,0.8,1},{"F","D","C","C+","B-","B","B+","A-","A","A+"}))))</f>
        <v/>
      </c>
      <c r="G529" s="1" t="str">
        <f>IF(COUNT($A529)=0,"",IF(E529="","--",IF(E529="3E","3E",LOOKUP(E529/G$2,{0,0.4,0.45,0.5,0.55,0.6,0.65,0.7,0.75,0.8,1},{0,2,2.25,2.5,2.75,3,3.25,3.5,3.75,4}))))</f>
        <v/>
      </c>
      <c r="H529" s="2" t="str">
        <f>IF(COUNT($A529)=0,"",IF($A529&lt;&gt;DRAFT!$B531,"ERR",IF(DRAFT!AA531="3E","3E",IF(COUNT(DRAFT!W531,DRAFT!AA531)&gt;0,DRAFT!AB531,""))))</f>
        <v/>
      </c>
      <c r="I529" s="2" t="str">
        <f>IF(COUNT($A529)=0,"",IF(H529="3E","3E",IF(H529="","I",LOOKUP(H529/J$2,{0,0.4,0.45,0.5,0.55,0.6,0.65,0.7,0.75,0.8,1},{"F","D","C","C+","B-","B","B+","A-","A","A+"}))))</f>
        <v/>
      </c>
      <c r="J529" s="1" t="str">
        <f>IF(COUNT($A529)=0,"",IF(H529="","--",IF(H529="3E","3E",LOOKUP(H529/J$2,{0,0.4,0.45,0.5,0.55,0.6,0.65,0.7,0.75,0.8,1},{0,2,2.25,2.5,2.75,3,3.25,3.5,3.75,4}))))</f>
        <v/>
      </c>
      <c r="K529" s="2" t="str">
        <f>IF(COUNT($A529)=0,"",IF($A529&lt;&gt;DRAFT!$B531,"ERR",IF(DRAFT!AJ531="3E","3E",IF(COUNT(DRAFT!AF531,DRAFT!AJ531)&gt;0,DRAFT!AK531,""))))</f>
        <v/>
      </c>
      <c r="L529" s="2" t="str">
        <f>IF(COUNT($A529)=0,"",IF(K529="3E","3E",IF(K529="","I",LOOKUP(K529/M$2,{0,0.4,0.45,0.5,0.55,0.6,0.65,0.7,0.75,0.8,1},{"F","D","C","C+","B-","B","B+","A-","A","A+"}))))</f>
        <v/>
      </c>
      <c r="M529" s="1" t="str">
        <f>IF(COUNT($A529)=0,"",IF(K529="","--",IF(K529="3E","3E",LOOKUP(K529/M$2,{0,0.4,0.45,0.5,0.55,0.6,0.65,0.7,0.75,0.8,1},{0,2,2.25,2.5,2.75,3,3.25,3.5,3.75,4}))))</f>
        <v/>
      </c>
      <c r="N529" s="2" t="str">
        <f>IF(COUNT($A529)=0,"",IF($A529&lt;&gt;DRAFT!$B531,"ERR",IF(DRAFT!AS531="3E","3E",IF(COUNT(DRAFT!AO531,DRAFT!AS531)&gt;0,DRAFT!AT531,""))))</f>
        <v/>
      </c>
      <c r="O529" s="2" t="str">
        <f>IF(COUNT($A529)=0,"",IF(N529="3E","3E",IF(N529="","I",LOOKUP(N529/P$2,{0,0.4,0.45,0.5,0.55,0.6,0.65,0.7,0.75,0.8,1},{"F","D","C","C+","B-","B","B+","A-","A","A+"}))))</f>
        <v/>
      </c>
      <c r="P529" s="1" t="str">
        <f>IF(COUNT($A529)=0,"",IF(N529="","--",IF(N529="3E","3E",LOOKUP(N529/P$2,{0,0.4,0.45,0.5,0.55,0.6,0.65,0.7,0.75,0.8,1},{0,2,2.25,2.5,2.75,3,3.25,3.5,3.75,4}))))</f>
        <v/>
      </c>
      <c r="Q529" s="2" t="str">
        <f>IF(COUNT($A529)=0,"",IF($A529&lt;&gt;DRAFT!$B531,"ERR",IF(DRAFT!BB531="3E","3E",IF(COUNT(DRAFT!AX531,DRAFT!BB531)&gt;0,DRAFT!BC531,""))))</f>
        <v/>
      </c>
      <c r="R529" s="2" t="str">
        <f>IF(COUNT($A529)=0,"",IF(Q529="3E","3E",IF(Q529="","I",LOOKUP(Q529/S$2,{0,0.4,0.45,0.5,0.55,0.6,0.65,0.7,0.75,0.8,1},{"F","D","C","C+","B-","B","B+","A-","A","A+"}))))</f>
        <v/>
      </c>
      <c r="S529" s="1" t="str">
        <f>IF(COUNT($A529)=0,"",IF(Q529="","--",IF(Q529="3E","3E",LOOKUP(Q529/S$2,{0,0.4,0.45,0.5,0.55,0.6,0.65,0.7,0.75,0.8,1},{0,2,2.25,2.5,2.75,3,3.25,3.5,3.75,4}))))</f>
        <v/>
      </c>
      <c r="T529" s="2" t="str">
        <f>IF(COUNT($A529)=0,"",IF($A529&lt;&gt;DRAFT!$B531,"ERR",IF(DRAFT!BK531="3E","3E",IF(COUNT(DRAFT!BG531,DRAFT!BK531)&gt;0,DRAFT!BL531,""))))</f>
        <v/>
      </c>
      <c r="U529" s="2" t="str">
        <f>IF(COUNT($A529)=0,"",IF(T529="3E","3E",IF(T529="","I",LOOKUP(T529/V$2,{0,0.4,0.45,0.5,0.55,0.6,0.65,0.7,0.75,0.8,1},{"F","D","C","C+","B-","B","B+","A-","A","A+"}))))</f>
        <v/>
      </c>
      <c r="V529" s="1" t="str">
        <f>IF(COUNT($A529)=0,"",IF(T529="","--",IF(T529="3E","3E",LOOKUP(T529/V$2,{0,0.4,0.45,0.5,0.55,0.6,0.65,0.7,0.75,0.8,1},{0,2,2.25,2.5,2.75,3,3.25,3.5,3.75,4}))))</f>
        <v/>
      </c>
      <c r="W529" s="2" t="str">
        <f>IF(COUNT($A529)=0,"",IF($A529&lt;&gt;DRAFT!$B531,"ERR",IF(DRAFT!BT531="3E","3E",IF(COUNT(DRAFT!BP531,DRAFT!BT531)&gt;0,DRAFT!BU531,""))))</f>
        <v/>
      </c>
      <c r="X529" s="2" t="str">
        <f>IF(COUNT($A529)=0,"",IF(W529="3E","3E",IF(W529="","I",LOOKUP(W529/Y$2,{0,0.4,0.45,0.5,0.55,0.6,0.65,0.7,0.75,0.8,1},{"F","D","C","C+","B-","B","B+","A-","A","A+"}))))</f>
        <v/>
      </c>
      <c r="Y529" s="1" t="str">
        <f>IF(COUNT($A529)=0,"",IF(W529="","--",IF(W529="3E","3E",LOOKUP(W529/Y$2,{0,0.4,0.45,0.5,0.55,0.6,0.65,0.7,0.75,0.8,1},{0,2,2.25,2.5,2.75,3,3.25,3.5,3.75,4}))))</f>
        <v/>
      </c>
      <c r="Z529" s="2" t="str">
        <f>IF(COUNT($A529)=0,"",IF($A529&lt;&gt;DRAFT!$B531,"ERR",IF(DRAFT!CC531="3E","3E",IF(COUNT(DRAFT!BY531,DRAFT!CC531)&gt;0,DRAFT!CD531,""))))</f>
        <v/>
      </c>
      <c r="AA529" s="2" t="str">
        <f>IF(COUNT($A529)=0,"",IF(Z529="3E","3E",IF(Z529="","I",LOOKUP(Z529/AB$2,{0,0.4,0.45,0.5,0.55,0.6,0.65,0.7,0.75,0.8,1},{"F","D","C","C+","B-","B","B+","A-","A","A+"}))))</f>
        <v/>
      </c>
      <c r="AB529" s="1" t="str">
        <f>IF(COUNT($A529)=0,"",IF(Z529="","--",IF(Z529="3E","3E",LOOKUP(Z529/AB$2,{0,0.4,0.45,0.5,0.55,0.6,0.65,0.7,0.75,0.8,1},{0,2,2.25,2.5,2.75,3,3.25,3.5,3.75,4}))))</f>
        <v/>
      </c>
      <c r="AC529" s="2" t="str">
        <f>IF(COUNT($A529)=0,"",IF($A529&lt;&gt;DRAFT!$B531,"ERR",IF(DRAFT!CF531&gt;0,DRAFT!CF531,"")))</f>
        <v/>
      </c>
      <c r="AD529" s="2" t="str">
        <f>IF(COUNT($A529)=0,"",IF(AC529="3E","3E",IF(AC529="","I",LOOKUP(AC529/AE$2,{0,0.4,0.45,0.5,0.55,0.6,0.65,0.7,0.75,0.8,1},{"F","D","C","C+","B-","B","B+","A-","A","A+"}))))</f>
        <v/>
      </c>
      <c r="AE529" s="1" t="str">
        <f>IF(COUNT($A529)=0,"",IF(AC529="","--",IF(AC529="3E","3E",LOOKUP(AC529/AE$2,{0,0.4,0.45,0.5,0.55,0.6,0.65,0.7,0.75,0.8,1},{0,2,2.25,2.5,2.75,3,3.25,3.5,3.75,4}))))</f>
        <v/>
      </c>
      <c r="AF529" s="2" t="str">
        <f>IF(COUNT($A529)=0,"",IF($A529&lt;&gt;DRAFT!$B531,"ERR",IF(DRAFT!CI531&gt;0,DRAFT!CK531,"")))</f>
        <v/>
      </c>
      <c r="AG529" s="2" t="str">
        <f>IF(COUNT($A529)=0,"",IF(AF529="3E","3E",IF(AF529="","I",LOOKUP(AF529/AH$2,{0,0.4,0.45,0.5,0.55,0.6,0.65,0.7,0.75,0.8,1},{"F","D","C","C+","B-","B","B+","A-","A","A+"}))))</f>
        <v/>
      </c>
      <c r="AH529" s="1" t="str">
        <f>IF(COUNT($A529)=0,"",IF(AF529="","--",IF(AF529="3E","3E",LOOKUP(AF529/AH$2,{0,0.4,0.45,0.5,0.55,0.6,0.65,0.7,0.75,0.8,1},{0,2,2.25,2.5,2.75,3,3.25,3.5,3.75,4}))))</f>
        <v/>
      </c>
      <c r="AI529" s="2" t="str">
        <f>IF($A529&lt;&gt;DRAFT!$B531,"ERR",IF(OR(COUNT($A529)=0,COUNT(DRAFT!CL531:CN531,DRAFT!CP531:CR531)=0),"",CEILING(SUM(DRAFT!CO531,DRAFT!CS531,DRAFT!CT531),1)))</f>
        <v/>
      </c>
      <c r="AJ529" s="2" t="str">
        <f>IF(COUNT($A529)=0,"",IF(AI529="3E","3E",IF(AI529="","I",LOOKUP(AI529/AK$2,{0,0.4,0.45,0.5,0.55,0.6,0.65,0.7,0.75,0.8,1},{"F","D","C","C+","B-","B","B+","A-","A","A+"}))))</f>
        <v/>
      </c>
      <c r="AK529" s="1" t="str">
        <f>IF(COUNT($A529)=0,"",IF(AI529="","--",IF(AI529="3E","3E",LOOKUP(AI529/AK$2,{0,0.4,0.45,0.5,0.55,0.6,0.65,0.7,0.75,0.8,1},{0,2,2.25,2.5,2.75,3,3.25,3.5,3.75,4}))))</f>
        <v/>
      </c>
      <c r="AL529" s="4" t="str">
        <f>IF(OR(COUNT($A529)=0,COUNT(B529:AK529)=0),"",IF(COUNTIF(B529:AK529,"3E")&gt;0,"3E",IF(DRAFT!$A531="R",TRUNC(SUMPRODUCT(RGP,RCP)/TCP,3),TRUNC((SUMPRODUCT(--(IMDGP&gt;0)*IMDGP,IMCP)+CEILING(DRAFT!$DB531*42,0.25))/TCP,3))))</f>
        <v/>
      </c>
      <c r="AM529" s="2" t="str">
        <f>IF(OR(COUNT($A529)=0,COUNT(B529:AK529)=0),"",IF(COUNTIF(B529:AK529,"3E")&gt;0,"3E",IF(DRAFT!$A531="R",SUMPRODUCT(--(RGP&gt;=2),RCP),SUMPRODUCT(--(IMDGP&gt;0),--(IMGP=0),IMCP)+DRAFT!$DC531)))</f>
        <v/>
      </c>
      <c r="AN529" s="67" t="str">
        <f>IF(AL529="3E","3E",IF(COUNT($A529)=0,"",IF(COUNT(AI529)=0,"--",ROUND(((CEILING(DRAFT!$CV531*38,0.25)+CEILING(DRAFT!$CX531*38,0.25)+CEILING(DRAFT!$CZ531*42,0.25)+CEILING($AL529*42,0.25))/160),2))))</f>
        <v/>
      </c>
      <c r="AO529" s="2" t="str">
        <f>IF(AN529="3E","3E",IF(COUNT($A529)=0,"",IF(COUNT(AN529)=0,"I",LOOKUP(AN529,{0,2,2.25,2.5,2.75,3,3.25,3.5,3.75,4},{"F","D","C","C+","B-","B","B+","A-","A","A+"}))))</f>
        <v/>
      </c>
      <c r="AP529" s="2" t="str">
        <f>IF(AN529="3E","3E",IF(OR(COUNT(A529)=0,COUNT(AN529)=0),"",DRAFT!CW531+DRAFT!CY531+DRAFT!DA531+N(TABULATION!AM529)))</f>
        <v/>
      </c>
      <c r="AQ529" s="2" t="str">
        <f>IF(OR(COUNT($A529)=0,COUNT(B529:AK529)=0),"",IF(COUNTIF(B529:AM529,"3E")&gt;0,"3E",IF(AND(DRAFT!$A531="IM",OR($AL529&gt;DRAFT!$DB531,$AM529&gt;DRAFT!$DC531)),"IMPROVED",IF(AND(DRAFT!$A531="IM",$AL529&lt;=DRAFT!$DB531,$AM529&lt;=DRAFT!$DC531),"NOT IMPROVED",IF(AND(DRAFT!CU531="S",AH529&gt;=2,AK529&gt;=2,AN529&gt;=2.5,AP529&gt;=144),"PASS","FAIL")))))</f>
        <v/>
      </c>
      <c r="AR529" s="2" t="str">
        <f t="shared" si="16"/>
        <v/>
      </c>
      <c r="AS529" s="2" t="str">
        <f t="shared" si="17"/>
        <v/>
      </c>
    </row>
    <row r="530" spans="1:45" ht="18.95" customHeight="1" x14ac:dyDescent="0.25">
      <c r="A530" s="3" t="str">
        <f>IF(DRAFT!$B532="","",DRAFT!$B532)</f>
        <v/>
      </c>
      <c r="B530" s="2" t="str">
        <f>IF(COUNT($A530)=0,"",IF($A530&lt;&gt;DRAFT!$B532,"ERR",IF(DRAFT!I532="3E","3E",IF(COUNT(DRAFT!E532,DRAFT!I532)&gt;0,DRAFT!J532,""))))</f>
        <v/>
      </c>
      <c r="C530" s="2" t="str">
        <f>IF(COUNT($A530)=0,"",IF(B530="3E","3E",IF(B530="","I",LOOKUP(B530/D$2,{0,0.4,0.45,0.5,0.55,0.6,0.65,0.7,0.75,0.8,1},{"F","D","C","C+","B-","B","B+","A-","A","A+"}))))</f>
        <v/>
      </c>
      <c r="D530" s="1" t="str">
        <f>IF(COUNT($A530)=0,"",IF(B530="","--",IF(B530="3E","3E",LOOKUP(B530/D$2,{0,0.4,0.45,0.5,0.55,0.6,0.65,0.7,0.75,0.8,1},{0,2,2.25,2.5,2.75,3,3.25,3.5,3.75,4}))))</f>
        <v/>
      </c>
      <c r="E530" s="2" t="str">
        <f>IF(COUNT($A530)=0,"",IF($A530&lt;&gt;DRAFT!$B532,"ERR",IF(DRAFT!R532="3E","3E",IF(COUNT(DRAFT!N532,DRAFT!R532)&gt;0,DRAFT!S532,""))))</f>
        <v/>
      </c>
      <c r="F530" s="2" t="str">
        <f>IF(COUNT($A530)=0,"",IF(E530="3E","3E",IF(E530="","I",LOOKUP(E530/G$2,{0,0.4,0.45,0.5,0.55,0.6,0.65,0.7,0.75,0.8,1},{"F","D","C","C+","B-","B","B+","A-","A","A+"}))))</f>
        <v/>
      </c>
      <c r="G530" s="1" t="str">
        <f>IF(COUNT($A530)=0,"",IF(E530="","--",IF(E530="3E","3E",LOOKUP(E530/G$2,{0,0.4,0.45,0.5,0.55,0.6,0.65,0.7,0.75,0.8,1},{0,2,2.25,2.5,2.75,3,3.25,3.5,3.75,4}))))</f>
        <v/>
      </c>
      <c r="H530" s="2" t="str">
        <f>IF(COUNT($A530)=0,"",IF($A530&lt;&gt;DRAFT!$B532,"ERR",IF(DRAFT!AA532="3E","3E",IF(COUNT(DRAFT!W532,DRAFT!AA532)&gt;0,DRAFT!AB532,""))))</f>
        <v/>
      </c>
      <c r="I530" s="2" t="str">
        <f>IF(COUNT($A530)=0,"",IF(H530="3E","3E",IF(H530="","I",LOOKUP(H530/J$2,{0,0.4,0.45,0.5,0.55,0.6,0.65,0.7,0.75,0.8,1},{"F","D","C","C+","B-","B","B+","A-","A","A+"}))))</f>
        <v/>
      </c>
      <c r="J530" s="1" t="str">
        <f>IF(COUNT($A530)=0,"",IF(H530="","--",IF(H530="3E","3E",LOOKUP(H530/J$2,{0,0.4,0.45,0.5,0.55,0.6,0.65,0.7,0.75,0.8,1},{0,2,2.25,2.5,2.75,3,3.25,3.5,3.75,4}))))</f>
        <v/>
      </c>
      <c r="K530" s="2" t="str">
        <f>IF(COUNT($A530)=0,"",IF($A530&lt;&gt;DRAFT!$B532,"ERR",IF(DRAFT!AJ532="3E","3E",IF(COUNT(DRAFT!AF532,DRAFT!AJ532)&gt;0,DRAFT!AK532,""))))</f>
        <v/>
      </c>
      <c r="L530" s="2" t="str">
        <f>IF(COUNT($A530)=0,"",IF(K530="3E","3E",IF(K530="","I",LOOKUP(K530/M$2,{0,0.4,0.45,0.5,0.55,0.6,0.65,0.7,0.75,0.8,1},{"F","D","C","C+","B-","B","B+","A-","A","A+"}))))</f>
        <v/>
      </c>
      <c r="M530" s="1" t="str">
        <f>IF(COUNT($A530)=0,"",IF(K530="","--",IF(K530="3E","3E",LOOKUP(K530/M$2,{0,0.4,0.45,0.5,0.55,0.6,0.65,0.7,0.75,0.8,1},{0,2,2.25,2.5,2.75,3,3.25,3.5,3.75,4}))))</f>
        <v/>
      </c>
      <c r="N530" s="2" t="str">
        <f>IF(COUNT($A530)=0,"",IF($A530&lt;&gt;DRAFT!$B532,"ERR",IF(DRAFT!AS532="3E","3E",IF(COUNT(DRAFT!AO532,DRAFT!AS532)&gt;0,DRAFT!AT532,""))))</f>
        <v/>
      </c>
      <c r="O530" s="2" t="str">
        <f>IF(COUNT($A530)=0,"",IF(N530="3E","3E",IF(N530="","I",LOOKUP(N530/P$2,{0,0.4,0.45,0.5,0.55,0.6,0.65,0.7,0.75,0.8,1},{"F","D","C","C+","B-","B","B+","A-","A","A+"}))))</f>
        <v/>
      </c>
      <c r="P530" s="1" t="str">
        <f>IF(COUNT($A530)=0,"",IF(N530="","--",IF(N530="3E","3E",LOOKUP(N530/P$2,{0,0.4,0.45,0.5,0.55,0.6,0.65,0.7,0.75,0.8,1},{0,2,2.25,2.5,2.75,3,3.25,3.5,3.75,4}))))</f>
        <v/>
      </c>
      <c r="Q530" s="2" t="str">
        <f>IF(COUNT($A530)=0,"",IF($A530&lt;&gt;DRAFT!$B532,"ERR",IF(DRAFT!BB532="3E","3E",IF(COUNT(DRAFT!AX532,DRAFT!BB532)&gt;0,DRAFT!BC532,""))))</f>
        <v/>
      </c>
      <c r="R530" s="2" t="str">
        <f>IF(COUNT($A530)=0,"",IF(Q530="3E","3E",IF(Q530="","I",LOOKUP(Q530/S$2,{0,0.4,0.45,0.5,0.55,0.6,0.65,0.7,0.75,0.8,1},{"F","D","C","C+","B-","B","B+","A-","A","A+"}))))</f>
        <v/>
      </c>
      <c r="S530" s="1" t="str">
        <f>IF(COUNT($A530)=0,"",IF(Q530="","--",IF(Q530="3E","3E",LOOKUP(Q530/S$2,{0,0.4,0.45,0.5,0.55,0.6,0.65,0.7,0.75,0.8,1},{0,2,2.25,2.5,2.75,3,3.25,3.5,3.75,4}))))</f>
        <v/>
      </c>
      <c r="T530" s="2" t="str">
        <f>IF(COUNT($A530)=0,"",IF($A530&lt;&gt;DRAFT!$B532,"ERR",IF(DRAFT!BK532="3E","3E",IF(COUNT(DRAFT!BG532,DRAFT!BK532)&gt;0,DRAFT!BL532,""))))</f>
        <v/>
      </c>
      <c r="U530" s="2" t="str">
        <f>IF(COUNT($A530)=0,"",IF(T530="3E","3E",IF(T530="","I",LOOKUP(T530/V$2,{0,0.4,0.45,0.5,0.55,0.6,0.65,0.7,0.75,0.8,1},{"F","D","C","C+","B-","B","B+","A-","A","A+"}))))</f>
        <v/>
      </c>
      <c r="V530" s="1" t="str">
        <f>IF(COUNT($A530)=0,"",IF(T530="","--",IF(T530="3E","3E",LOOKUP(T530/V$2,{0,0.4,0.45,0.5,0.55,0.6,0.65,0.7,0.75,0.8,1},{0,2,2.25,2.5,2.75,3,3.25,3.5,3.75,4}))))</f>
        <v/>
      </c>
      <c r="W530" s="2" t="str">
        <f>IF(COUNT($A530)=0,"",IF($A530&lt;&gt;DRAFT!$B532,"ERR",IF(DRAFT!BT532="3E","3E",IF(COUNT(DRAFT!BP532,DRAFT!BT532)&gt;0,DRAFT!BU532,""))))</f>
        <v/>
      </c>
      <c r="X530" s="2" t="str">
        <f>IF(COUNT($A530)=0,"",IF(W530="3E","3E",IF(W530="","I",LOOKUP(W530/Y$2,{0,0.4,0.45,0.5,0.55,0.6,0.65,0.7,0.75,0.8,1},{"F","D","C","C+","B-","B","B+","A-","A","A+"}))))</f>
        <v/>
      </c>
      <c r="Y530" s="1" t="str">
        <f>IF(COUNT($A530)=0,"",IF(W530="","--",IF(W530="3E","3E",LOOKUP(W530/Y$2,{0,0.4,0.45,0.5,0.55,0.6,0.65,0.7,0.75,0.8,1},{0,2,2.25,2.5,2.75,3,3.25,3.5,3.75,4}))))</f>
        <v/>
      </c>
      <c r="Z530" s="2" t="str">
        <f>IF(COUNT($A530)=0,"",IF($A530&lt;&gt;DRAFT!$B532,"ERR",IF(DRAFT!CC532="3E","3E",IF(COUNT(DRAFT!BY532,DRAFT!CC532)&gt;0,DRAFT!CD532,""))))</f>
        <v/>
      </c>
      <c r="AA530" s="2" t="str">
        <f>IF(COUNT($A530)=0,"",IF(Z530="3E","3E",IF(Z530="","I",LOOKUP(Z530/AB$2,{0,0.4,0.45,0.5,0.55,0.6,0.65,0.7,0.75,0.8,1},{"F","D","C","C+","B-","B","B+","A-","A","A+"}))))</f>
        <v/>
      </c>
      <c r="AB530" s="1" t="str">
        <f>IF(COUNT($A530)=0,"",IF(Z530="","--",IF(Z530="3E","3E",LOOKUP(Z530/AB$2,{0,0.4,0.45,0.5,0.55,0.6,0.65,0.7,0.75,0.8,1},{0,2,2.25,2.5,2.75,3,3.25,3.5,3.75,4}))))</f>
        <v/>
      </c>
      <c r="AC530" s="2" t="str">
        <f>IF(COUNT($A530)=0,"",IF($A530&lt;&gt;DRAFT!$B532,"ERR",IF(DRAFT!CF532&gt;0,DRAFT!CF532,"")))</f>
        <v/>
      </c>
      <c r="AD530" s="2" t="str">
        <f>IF(COUNT($A530)=0,"",IF(AC530="3E","3E",IF(AC530="","I",LOOKUP(AC530/AE$2,{0,0.4,0.45,0.5,0.55,0.6,0.65,0.7,0.75,0.8,1},{"F","D","C","C+","B-","B","B+","A-","A","A+"}))))</f>
        <v/>
      </c>
      <c r="AE530" s="1" t="str">
        <f>IF(COUNT($A530)=0,"",IF(AC530="","--",IF(AC530="3E","3E",LOOKUP(AC530/AE$2,{0,0.4,0.45,0.5,0.55,0.6,0.65,0.7,0.75,0.8,1},{0,2,2.25,2.5,2.75,3,3.25,3.5,3.75,4}))))</f>
        <v/>
      </c>
      <c r="AF530" s="2" t="str">
        <f>IF(COUNT($A530)=0,"",IF($A530&lt;&gt;DRAFT!$B532,"ERR",IF(DRAFT!CI532&gt;0,DRAFT!CK532,"")))</f>
        <v/>
      </c>
      <c r="AG530" s="2" t="str">
        <f>IF(COUNT($A530)=0,"",IF(AF530="3E","3E",IF(AF530="","I",LOOKUP(AF530/AH$2,{0,0.4,0.45,0.5,0.55,0.6,0.65,0.7,0.75,0.8,1},{"F","D","C","C+","B-","B","B+","A-","A","A+"}))))</f>
        <v/>
      </c>
      <c r="AH530" s="1" t="str">
        <f>IF(COUNT($A530)=0,"",IF(AF530="","--",IF(AF530="3E","3E",LOOKUP(AF530/AH$2,{0,0.4,0.45,0.5,0.55,0.6,0.65,0.7,0.75,0.8,1},{0,2,2.25,2.5,2.75,3,3.25,3.5,3.75,4}))))</f>
        <v/>
      </c>
      <c r="AI530" s="2" t="str">
        <f>IF($A530&lt;&gt;DRAFT!$B532,"ERR",IF(OR(COUNT($A530)=0,COUNT(DRAFT!CL532:CN532,DRAFT!CP532:CR532)=0),"",CEILING(SUM(DRAFT!CO532,DRAFT!CS532,DRAFT!CT532),1)))</f>
        <v/>
      </c>
      <c r="AJ530" s="2" t="str">
        <f>IF(COUNT($A530)=0,"",IF(AI530="3E","3E",IF(AI530="","I",LOOKUP(AI530/AK$2,{0,0.4,0.45,0.5,0.55,0.6,0.65,0.7,0.75,0.8,1},{"F","D","C","C+","B-","B","B+","A-","A","A+"}))))</f>
        <v/>
      </c>
      <c r="AK530" s="1" t="str">
        <f>IF(COUNT($A530)=0,"",IF(AI530="","--",IF(AI530="3E","3E",LOOKUP(AI530/AK$2,{0,0.4,0.45,0.5,0.55,0.6,0.65,0.7,0.75,0.8,1},{0,2,2.25,2.5,2.75,3,3.25,3.5,3.75,4}))))</f>
        <v/>
      </c>
      <c r="AL530" s="4" t="str">
        <f>IF(OR(COUNT($A530)=0,COUNT(B530:AK530)=0),"",IF(COUNTIF(B530:AK530,"3E")&gt;0,"3E",IF(DRAFT!$A532="R",TRUNC(SUMPRODUCT(RGP,RCP)/TCP,3),TRUNC((SUMPRODUCT(--(IMDGP&gt;0)*IMDGP,IMCP)+CEILING(DRAFT!$DB532*42,0.25))/TCP,3))))</f>
        <v/>
      </c>
      <c r="AM530" s="2" t="str">
        <f>IF(OR(COUNT($A530)=0,COUNT(B530:AK530)=0),"",IF(COUNTIF(B530:AK530,"3E")&gt;0,"3E",IF(DRAFT!$A532="R",SUMPRODUCT(--(RGP&gt;=2),RCP),SUMPRODUCT(--(IMDGP&gt;0),--(IMGP=0),IMCP)+DRAFT!$DC532)))</f>
        <v/>
      </c>
      <c r="AN530" s="67" t="str">
        <f>IF(AL530="3E","3E",IF(COUNT($A530)=0,"",IF(COUNT(AI530)=0,"--",ROUND(((CEILING(DRAFT!$CV532*38,0.25)+CEILING(DRAFT!$CX532*38,0.25)+CEILING(DRAFT!$CZ532*42,0.25)+CEILING($AL530*42,0.25))/160),2))))</f>
        <v/>
      </c>
      <c r="AO530" s="2" t="str">
        <f>IF(AN530="3E","3E",IF(COUNT($A530)=0,"",IF(COUNT(AN530)=0,"I",LOOKUP(AN530,{0,2,2.25,2.5,2.75,3,3.25,3.5,3.75,4},{"F","D","C","C+","B-","B","B+","A-","A","A+"}))))</f>
        <v/>
      </c>
      <c r="AP530" s="2" t="str">
        <f>IF(AN530="3E","3E",IF(OR(COUNT(A530)=0,COUNT(AN530)=0),"",DRAFT!CW532+DRAFT!CY532+DRAFT!DA532+N(TABULATION!AM530)))</f>
        <v/>
      </c>
      <c r="AQ530" s="2" t="str">
        <f>IF(OR(COUNT($A530)=0,COUNT(B530:AK530)=0),"",IF(COUNTIF(B530:AM530,"3E")&gt;0,"3E",IF(AND(DRAFT!$A532="IM",OR($AL530&gt;DRAFT!$DB532,$AM530&gt;DRAFT!$DC532)),"IMPROVED",IF(AND(DRAFT!$A532="IM",$AL530&lt;=DRAFT!$DB532,$AM530&lt;=DRAFT!$DC532),"NOT IMPROVED",IF(AND(DRAFT!CU532="S",AH530&gt;=2,AK530&gt;=2,AN530&gt;=2.5,AP530&gt;=144),"PASS","FAIL")))))</f>
        <v/>
      </c>
      <c r="AR530" s="2" t="str">
        <f t="shared" si="16"/>
        <v/>
      </c>
      <c r="AS530" s="2" t="str">
        <f t="shared" si="17"/>
        <v/>
      </c>
    </row>
    <row r="531" spans="1:45" ht="18.95" customHeight="1" x14ac:dyDescent="0.25">
      <c r="A531" s="3" t="str">
        <f>IF(DRAFT!$B533="","",DRAFT!$B533)</f>
        <v/>
      </c>
      <c r="B531" s="2" t="str">
        <f>IF(COUNT($A531)=0,"",IF($A531&lt;&gt;DRAFT!$B533,"ERR",IF(DRAFT!I533="3E","3E",IF(COUNT(DRAFT!E533,DRAFT!I533)&gt;0,DRAFT!J533,""))))</f>
        <v/>
      </c>
      <c r="C531" s="2" t="str">
        <f>IF(COUNT($A531)=0,"",IF(B531="3E","3E",IF(B531="","I",LOOKUP(B531/D$2,{0,0.4,0.45,0.5,0.55,0.6,0.65,0.7,0.75,0.8,1},{"F","D","C","C+","B-","B","B+","A-","A","A+"}))))</f>
        <v/>
      </c>
      <c r="D531" s="1" t="str">
        <f>IF(COUNT($A531)=0,"",IF(B531="","--",IF(B531="3E","3E",LOOKUP(B531/D$2,{0,0.4,0.45,0.5,0.55,0.6,0.65,0.7,0.75,0.8,1},{0,2,2.25,2.5,2.75,3,3.25,3.5,3.75,4}))))</f>
        <v/>
      </c>
      <c r="E531" s="2" t="str">
        <f>IF(COUNT($A531)=0,"",IF($A531&lt;&gt;DRAFT!$B533,"ERR",IF(DRAFT!R533="3E","3E",IF(COUNT(DRAFT!N533,DRAFT!R533)&gt;0,DRAFT!S533,""))))</f>
        <v/>
      </c>
      <c r="F531" s="2" t="str">
        <f>IF(COUNT($A531)=0,"",IF(E531="3E","3E",IF(E531="","I",LOOKUP(E531/G$2,{0,0.4,0.45,0.5,0.55,0.6,0.65,0.7,0.75,0.8,1},{"F","D","C","C+","B-","B","B+","A-","A","A+"}))))</f>
        <v/>
      </c>
      <c r="G531" s="1" t="str">
        <f>IF(COUNT($A531)=0,"",IF(E531="","--",IF(E531="3E","3E",LOOKUP(E531/G$2,{0,0.4,0.45,0.5,0.55,0.6,0.65,0.7,0.75,0.8,1},{0,2,2.25,2.5,2.75,3,3.25,3.5,3.75,4}))))</f>
        <v/>
      </c>
      <c r="H531" s="2" t="str">
        <f>IF(COUNT($A531)=0,"",IF($A531&lt;&gt;DRAFT!$B533,"ERR",IF(DRAFT!AA533="3E","3E",IF(COUNT(DRAFT!W533,DRAFT!AA533)&gt;0,DRAFT!AB533,""))))</f>
        <v/>
      </c>
      <c r="I531" s="2" t="str">
        <f>IF(COUNT($A531)=0,"",IF(H531="3E","3E",IF(H531="","I",LOOKUP(H531/J$2,{0,0.4,0.45,0.5,0.55,0.6,0.65,0.7,0.75,0.8,1},{"F","D","C","C+","B-","B","B+","A-","A","A+"}))))</f>
        <v/>
      </c>
      <c r="J531" s="1" t="str">
        <f>IF(COUNT($A531)=0,"",IF(H531="","--",IF(H531="3E","3E",LOOKUP(H531/J$2,{0,0.4,0.45,0.5,0.55,0.6,0.65,0.7,0.75,0.8,1},{0,2,2.25,2.5,2.75,3,3.25,3.5,3.75,4}))))</f>
        <v/>
      </c>
      <c r="K531" s="2" t="str">
        <f>IF(COUNT($A531)=0,"",IF($A531&lt;&gt;DRAFT!$B533,"ERR",IF(DRAFT!AJ533="3E","3E",IF(COUNT(DRAFT!AF533,DRAFT!AJ533)&gt;0,DRAFT!AK533,""))))</f>
        <v/>
      </c>
      <c r="L531" s="2" t="str">
        <f>IF(COUNT($A531)=0,"",IF(K531="3E","3E",IF(K531="","I",LOOKUP(K531/M$2,{0,0.4,0.45,0.5,0.55,0.6,0.65,0.7,0.75,0.8,1},{"F","D","C","C+","B-","B","B+","A-","A","A+"}))))</f>
        <v/>
      </c>
      <c r="M531" s="1" t="str">
        <f>IF(COUNT($A531)=0,"",IF(K531="","--",IF(K531="3E","3E",LOOKUP(K531/M$2,{0,0.4,0.45,0.5,0.55,0.6,0.65,0.7,0.75,0.8,1},{0,2,2.25,2.5,2.75,3,3.25,3.5,3.75,4}))))</f>
        <v/>
      </c>
      <c r="N531" s="2" t="str">
        <f>IF(COUNT($A531)=0,"",IF($A531&lt;&gt;DRAFT!$B533,"ERR",IF(DRAFT!AS533="3E","3E",IF(COUNT(DRAFT!AO533,DRAFT!AS533)&gt;0,DRAFT!AT533,""))))</f>
        <v/>
      </c>
      <c r="O531" s="2" t="str">
        <f>IF(COUNT($A531)=0,"",IF(N531="3E","3E",IF(N531="","I",LOOKUP(N531/P$2,{0,0.4,0.45,0.5,0.55,0.6,0.65,0.7,0.75,0.8,1},{"F","D","C","C+","B-","B","B+","A-","A","A+"}))))</f>
        <v/>
      </c>
      <c r="P531" s="1" t="str">
        <f>IF(COUNT($A531)=0,"",IF(N531="","--",IF(N531="3E","3E",LOOKUP(N531/P$2,{0,0.4,0.45,0.5,0.55,0.6,0.65,0.7,0.75,0.8,1},{0,2,2.25,2.5,2.75,3,3.25,3.5,3.75,4}))))</f>
        <v/>
      </c>
      <c r="Q531" s="2" t="str">
        <f>IF(COUNT($A531)=0,"",IF($A531&lt;&gt;DRAFT!$B533,"ERR",IF(DRAFT!BB533="3E","3E",IF(COUNT(DRAFT!AX533,DRAFT!BB533)&gt;0,DRAFT!BC533,""))))</f>
        <v/>
      </c>
      <c r="R531" s="2" t="str">
        <f>IF(COUNT($A531)=0,"",IF(Q531="3E","3E",IF(Q531="","I",LOOKUP(Q531/S$2,{0,0.4,0.45,0.5,0.55,0.6,0.65,0.7,0.75,0.8,1},{"F","D","C","C+","B-","B","B+","A-","A","A+"}))))</f>
        <v/>
      </c>
      <c r="S531" s="1" t="str">
        <f>IF(COUNT($A531)=0,"",IF(Q531="","--",IF(Q531="3E","3E",LOOKUP(Q531/S$2,{0,0.4,0.45,0.5,0.55,0.6,0.65,0.7,0.75,0.8,1},{0,2,2.25,2.5,2.75,3,3.25,3.5,3.75,4}))))</f>
        <v/>
      </c>
      <c r="T531" s="2" t="str">
        <f>IF(COUNT($A531)=0,"",IF($A531&lt;&gt;DRAFT!$B533,"ERR",IF(DRAFT!BK533="3E","3E",IF(COUNT(DRAFT!BG533,DRAFT!BK533)&gt;0,DRAFT!BL533,""))))</f>
        <v/>
      </c>
      <c r="U531" s="2" t="str">
        <f>IF(COUNT($A531)=0,"",IF(T531="3E","3E",IF(T531="","I",LOOKUP(T531/V$2,{0,0.4,0.45,0.5,0.55,0.6,0.65,0.7,0.75,0.8,1},{"F","D","C","C+","B-","B","B+","A-","A","A+"}))))</f>
        <v/>
      </c>
      <c r="V531" s="1" t="str">
        <f>IF(COUNT($A531)=0,"",IF(T531="","--",IF(T531="3E","3E",LOOKUP(T531/V$2,{0,0.4,0.45,0.5,0.55,0.6,0.65,0.7,0.75,0.8,1},{0,2,2.25,2.5,2.75,3,3.25,3.5,3.75,4}))))</f>
        <v/>
      </c>
      <c r="W531" s="2" t="str">
        <f>IF(COUNT($A531)=0,"",IF($A531&lt;&gt;DRAFT!$B533,"ERR",IF(DRAFT!BT533="3E","3E",IF(COUNT(DRAFT!BP533,DRAFT!BT533)&gt;0,DRAFT!BU533,""))))</f>
        <v/>
      </c>
      <c r="X531" s="2" t="str">
        <f>IF(COUNT($A531)=0,"",IF(W531="3E","3E",IF(W531="","I",LOOKUP(W531/Y$2,{0,0.4,0.45,0.5,0.55,0.6,0.65,0.7,0.75,0.8,1},{"F","D","C","C+","B-","B","B+","A-","A","A+"}))))</f>
        <v/>
      </c>
      <c r="Y531" s="1" t="str">
        <f>IF(COUNT($A531)=0,"",IF(W531="","--",IF(W531="3E","3E",LOOKUP(W531/Y$2,{0,0.4,0.45,0.5,0.55,0.6,0.65,0.7,0.75,0.8,1},{0,2,2.25,2.5,2.75,3,3.25,3.5,3.75,4}))))</f>
        <v/>
      </c>
      <c r="Z531" s="2" t="str">
        <f>IF(COUNT($A531)=0,"",IF($A531&lt;&gt;DRAFT!$B533,"ERR",IF(DRAFT!CC533="3E","3E",IF(COUNT(DRAFT!BY533,DRAFT!CC533)&gt;0,DRAFT!CD533,""))))</f>
        <v/>
      </c>
      <c r="AA531" s="2" t="str">
        <f>IF(COUNT($A531)=0,"",IF(Z531="3E","3E",IF(Z531="","I",LOOKUP(Z531/AB$2,{0,0.4,0.45,0.5,0.55,0.6,0.65,0.7,0.75,0.8,1},{"F","D","C","C+","B-","B","B+","A-","A","A+"}))))</f>
        <v/>
      </c>
      <c r="AB531" s="1" t="str">
        <f>IF(COUNT($A531)=0,"",IF(Z531="","--",IF(Z531="3E","3E",LOOKUP(Z531/AB$2,{0,0.4,0.45,0.5,0.55,0.6,0.65,0.7,0.75,0.8,1},{0,2,2.25,2.5,2.75,3,3.25,3.5,3.75,4}))))</f>
        <v/>
      </c>
      <c r="AC531" s="2" t="str">
        <f>IF(COUNT($A531)=0,"",IF($A531&lt;&gt;DRAFT!$B533,"ERR",IF(DRAFT!CF533&gt;0,DRAFT!CF533,"")))</f>
        <v/>
      </c>
      <c r="AD531" s="2" t="str">
        <f>IF(COUNT($A531)=0,"",IF(AC531="3E","3E",IF(AC531="","I",LOOKUP(AC531/AE$2,{0,0.4,0.45,0.5,0.55,0.6,0.65,0.7,0.75,0.8,1},{"F","D","C","C+","B-","B","B+","A-","A","A+"}))))</f>
        <v/>
      </c>
      <c r="AE531" s="1" t="str">
        <f>IF(COUNT($A531)=0,"",IF(AC531="","--",IF(AC531="3E","3E",LOOKUP(AC531/AE$2,{0,0.4,0.45,0.5,0.55,0.6,0.65,0.7,0.75,0.8,1},{0,2,2.25,2.5,2.75,3,3.25,3.5,3.75,4}))))</f>
        <v/>
      </c>
      <c r="AF531" s="2" t="str">
        <f>IF(COUNT($A531)=0,"",IF($A531&lt;&gt;DRAFT!$B533,"ERR",IF(DRAFT!CI533&gt;0,DRAFT!CK533,"")))</f>
        <v/>
      </c>
      <c r="AG531" s="2" t="str">
        <f>IF(COUNT($A531)=0,"",IF(AF531="3E","3E",IF(AF531="","I",LOOKUP(AF531/AH$2,{0,0.4,0.45,0.5,0.55,0.6,0.65,0.7,0.75,0.8,1},{"F","D","C","C+","B-","B","B+","A-","A","A+"}))))</f>
        <v/>
      </c>
      <c r="AH531" s="1" t="str">
        <f>IF(COUNT($A531)=0,"",IF(AF531="","--",IF(AF531="3E","3E",LOOKUP(AF531/AH$2,{0,0.4,0.45,0.5,0.55,0.6,0.65,0.7,0.75,0.8,1},{0,2,2.25,2.5,2.75,3,3.25,3.5,3.75,4}))))</f>
        <v/>
      </c>
      <c r="AI531" s="2" t="str">
        <f>IF($A531&lt;&gt;DRAFT!$B533,"ERR",IF(OR(COUNT($A531)=0,COUNT(DRAFT!CL533:CN533,DRAFT!CP533:CR533)=0),"",CEILING(SUM(DRAFT!CO533,DRAFT!CS533,DRAFT!CT533),1)))</f>
        <v/>
      </c>
      <c r="AJ531" s="2" t="str">
        <f>IF(COUNT($A531)=0,"",IF(AI531="3E","3E",IF(AI531="","I",LOOKUP(AI531/AK$2,{0,0.4,0.45,0.5,0.55,0.6,0.65,0.7,0.75,0.8,1},{"F","D","C","C+","B-","B","B+","A-","A","A+"}))))</f>
        <v/>
      </c>
      <c r="AK531" s="1" t="str">
        <f>IF(COUNT($A531)=0,"",IF(AI531="","--",IF(AI531="3E","3E",LOOKUP(AI531/AK$2,{0,0.4,0.45,0.5,0.55,0.6,0.65,0.7,0.75,0.8,1},{0,2,2.25,2.5,2.75,3,3.25,3.5,3.75,4}))))</f>
        <v/>
      </c>
      <c r="AL531" s="4" t="str">
        <f>IF(OR(COUNT($A531)=0,COUNT(B531:AK531)=0),"",IF(COUNTIF(B531:AK531,"3E")&gt;0,"3E",IF(DRAFT!$A533="R",TRUNC(SUMPRODUCT(RGP,RCP)/TCP,3),TRUNC((SUMPRODUCT(--(IMDGP&gt;0)*IMDGP,IMCP)+CEILING(DRAFT!$DB533*42,0.25))/TCP,3))))</f>
        <v/>
      </c>
      <c r="AM531" s="2" t="str">
        <f>IF(OR(COUNT($A531)=0,COUNT(B531:AK531)=0),"",IF(COUNTIF(B531:AK531,"3E")&gt;0,"3E",IF(DRAFT!$A533="R",SUMPRODUCT(--(RGP&gt;=2),RCP),SUMPRODUCT(--(IMDGP&gt;0),--(IMGP=0),IMCP)+DRAFT!$DC533)))</f>
        <v/>
      </c>
      <c r="AN531" s="67" t="str">
        <f>IF(AL531="3E","3E",IF(COUNT($A531)=0,"",IF(COUNT(AI531)=0,"--",ROUND(((CEILING(DRAFT!$CV533*38,0.25)+CEILING(DRAFT!$CX533*38,0.25)+CEILING(DRAFT!$CZ533*42,0.25)+CEILING($AL531*42,0.25))/160),2))))</f>
        <v/>
      </c>
      <c r="AO531" s="2" t="str">
        <f>IF(AN531="3E","3E",IF(COUNT($A531)=0,"",IF(COUNT(AN531)=0,"I",LOOKUP(AN531,{0,2,2.25,2.5,2.75,3,3.25,3.5,3.75,4},{"F","D","C","C+","B-","B","B+","A-","A","A+"}))))</f>
        <v/>
      </c>
      <c r="AP531" s="2" t="str">
        <f>IF(AN531="3E","3E",IF(OR(COUNT(A531)=0,COUNT(AN531)=0),"",DRAFT!CW533+DRAFT!CY533+DRAFT!DA533+N(TABULATION!AM531)))</f>
        <v/>
      </c>
      <c r="AQ531" s="2" t="str">
        <f>IF(OR(COUNT($A531)=0,COUNT(B531:AK531)=0),"",IF(COUNTIF(B531:AM531,"3E")&gt;0,"3E",IF(AND(DRAFT!$A533="IM",OR($AL531&gt;DRAFT!$DB533,$AM531&gt;DRAFT!$DC533)),"IMPROVED",IF(AND(DRAFT!$A533="IM",$AL531&lt;=DRAFT!$DB533,$AM531&lt;=DRAFT!$DC533),"NOT IMPROVED",IF(AND(DRAFT!CU533="S",AH531&gt;=2,AK531&gt;=2,AN531&gt;=2.5,AP531&gt;=144),"PASS","FAIL")))))</f>
        <v/>
      </c>
      <c r="AR531" s="2" t="str">
        <f t="shared" si="16"/>
        <v/>
      </c>
      <c r="AS531" s="2" t="str">
        <f t="shared" si="17"/>
        <v/>
      </c>
    </row>
    <row r="532" spans="1:45" ht="18.95" customHeight="1" x14ac:dyDescent="0.25">
      <c r="A532" s="3" t="str">
        <f>IF(DRAFT!$B534="","",DRAFT!$B534)</f>
        <v/>
      </c>
      <c r="B532" s="2" t="str">
        <f>IF(COUNT($A532)=0,"",IF($A532&lt;&gt;DRAFT!$B534,"ERR",IF(DRAFT!I534="3E","3E",IF(COUNT(DRAFT!E534,DRAFT!I534)&gt;0,DRAFT!J534,""))))</f>
        <v/>
      </c>
      <c r="C532" s="2" t="str">
        <f>IF(COUNT($A532)=0,"",IF(B532="3E","3E",IF(B532="","I",LOOKUP(B532/D$2,{0,0.4,0.45,0.5,0.55,0.6,0.65,0.7,0.75,0.8,1},{"F","D","C","C+","B-","B","B+","A-","A","A+"}))))</f>
        <v/>
      </c>
      <c r="D532" s="1" t="str">
        <f>IF(COUNT($A532)=0,"",IF(B532="","--",IF(B532="3E","3E",LOOKUP(B532/D$2,{0,0.4,0.45,0.5,0.55,0.6,0.65,0.7,0.75,0.8,1},{0,2,2.25,2.5,2.75,3,3.25,3.5,3.75,4}))))</f>
        <v/>
      </c>
      <c r="E532" s="2" t="str">
        <f>IF(COUNT($A532)=0,"",IF($A532&lt;&gt;DRAFT!$B534,"ERR",IF(DRAFT!R534="3E","3E",IF(COUNT(DRAFT!N534,DRAFT!R534)&gt;0,DRAFT!S534,""))))</f>
        <v/>
      </c>
      <c r="F532" s="2" t="str">
        <f>IF(COUNT($A532)=0,"",IF(E532="3E","3E",IF(E532="","I",LOOKUP(E532/G$2,{0,0.4,0.45,0.5,0.55,0.6,0.65,0.7,0.75,0.8,1},{"F","D","C","C+","B-","B","B+","A-","A","A+"}))))</f>
        <v/>
      </c>
      <c r="G532" s="1" t="str">
        <f>IF(COUNT($A532)=0,"",IF(E532="","--",IF(E532="3E","3E",LOOKUP(E532/G$2,{0,0.4,0.45,0.5,0.55,0.6,0.65,0.7,0.75,0.8,1},{0,2,2.25,2.5,2.75,3,3.25,3.5,3.75,4}))))</f>
        <v/>
      </c>
      <c r="H532" s="2" t="str">
        <f>IF(COUNT($A532)=0,"",IF($A532&lt;&gt;DRAFT!$B534,"ERR",IF(DRAFT!AA534="3E","3E",IF(COUNT(DRAFT!W534,DRAFT!AA534)&gt;0,DRAFT!AB534,""))))</f>
        <v/>
      </c>
      <c r="I532" s="2" t="str">
        <f>IF(COUNT($A532)=0,"",IF(H532="3E","3E",IF(H532="","I",LOOKUP(H532/J$2,{0,0.4,0.45,0.5,0.55,0.6,0.65,0.7,0.75,0.8,1},{"F","D","C","C+","B-","B","B+","A-","A","A+"}))))</f>
        <v/>
      </c>
      <c r="J532" s="1" t="str">
        <f>IF(COUNT($A532)=0,"",IF(H532="","--",IF(H532="3E","3E",LOOKUP(H532/J$2,{0,0.4,0.45,0.5,0.55,0.6,0.65,0.7,0.75,0.8,1},{0,2,2.25,2.5,2.75,3,3.25,3.5,3.75,4}))))</f>
        <v/>
      </c>
      <c r="K532" s="2" t="str">
        <f>IF(COUNT($A532)=0,"",IF($A532&lt;&gt;DRAFT!$B534,"ERR",IF(DRAFT!AJ534="3E","3E",IF(COUNT(DRAFT!AF534,DRAFT!AJ534)&gt;0,DRAFT!AK534,""))))</f>
        <v/>
      </c>
      <c r="L532" s="2" t="str">
        <f>IF(COUNT($A532)=0,"",IF(K532="3E","3E",IF(K532="","I",LOOKUP(K532/M$2,{0,0.4,0.45,0.5,0.55,0.6,0.65,0.7,0.75,0.8,1},{"F","D","C","C+","B-","B","B+","A-","A","A+"}))))</f>
        <v/>
      </c>
      <c r="M532" s="1" t="str">
        <f>IF(COUNT($A532)=0,"",IF(K532="","--",IF(K532="3E","3E",LOOKUP(K532/M$2,{0,0.4,0.45,0.5,0.55,0.6,0.65,0.7,0.75,0.8,1},{0,2,2.25,2.5,2.75,3,3.25,3.5,3.75,4}))))</f>
        <v/>
      </c>
      <c r="N532" s="2" t="str">
        <f>IF(COUNT($A532)=0,"",IF($A532&lt;&gt;DRAFT!$B534,"ERR",IF(DRAFT!AS534="3E","3E",IF(COUNT(DRAFT!AO534,DRAFT!AS534)&gt;0,DRAFT!AT534,""))))</f>
        <v/>
      </c>
      <c r="O532" s="2" t="str">
        <f>IF(COUNT($A532)=0,"",IF(N532="3E","3E",IF(N532="","I",LOOKUP(N532/P$2,{0,0.4,0.45,0.5,0.55,0.6,0.65,0.7,0.75,0.8,1},{"F","D","C","C+","B-","B","B+","A-","A","A+"}))))</f>
        <v/>
      </c>
      <c r="P532" s="1" t="str">
        <f>IF(COUNT($A532)=0,"",IF(N532="","--",IF(N532="3E","3E",LOOKUP(N532/P$2,{0,0.4,0.45,0.5,0.55,0.6,0.65,0.7,0.75,0.8,1},{0,2,2.25,2.5,2.75,3,3.25,3.5,3.75,4}))))</f>
        <v/>
      </c>
      <c r="Q532" s="2" t="str">
        <f>IF(COUNT($A532)=0,"",IF($A532&lt;&gt;DRAFT!$B534,"ERR",IF(DRAFT!BB534="3E","3E",IF(COUNT(DRAFT!AX534,DRAFT!BB534)&gt;0,DRAFT!BC534,""))))</f>
        <v/>
      </c>
      <c r="R532" s="2" t="str">
        <f>IF(COUNT($A532)=0,"",IF(Q532="3E","3E",IF(Q532="","I",LOOKUP(Q532/S$2,{0,0.4,0.45,0.5,0.55,0.6,0.65,0.7,0.75,0.8,1},{"F","D","C","C+","B-","B","B+","A-","A","A+"}))))</f>
        <v/>
      </c>
      <c r="S532" s="1" t="str">
        <f>IF(COUNT($A532)=0,"",IF(Q532="","--",IF(Q532="3E","3E",LOOKUP(Q532/S$2,{0,0.4,0.45,0.5,0.55,0.6,0.65,0.7,0.75,0.8,1},{0,2,2.25,2.5,2.75,3,3.25,3.5,3.75,4}))))</f>
        <v/>
      </c>
      <c r="T532" s="2" t="str">
        <f>IF(COUNT($A532)=0,"",IF($A532&lt;&gt;DRAFT!$B534,"ERR",IF(DRAFT!BK534="3E","3E",IF(COUNT(DRAFT!BG534,DRAFT!BK534)&gt;0,DRAFT!BL534,""))))</f>
        <v/>
      </c>
      <c r="U532" s="2" t="str">
        <f>IF(COUNT($A532)=0,"",IF(T532="3E","3E",IF(T532="","I",LOOKUP(T532/V$2,{0,0.4,0.45,0.5,0.55,0.6,0.65,0.7,0.75,0.8,1},{"F","D","C","C+","B-","B","B+","A-","A","A+"}))))</f>
        <v/>
      </c>
      <c r="V532" s="1" t="str">
        <f>IF(COUNT($A532)=0,"",IF(T532="","--",IF(T532="3E","3E",LOOKUP(T532/V$2,{0,0.4,0.45,0.5,0.55,0.6,0.65,0.7,0.75,0.8,1},{0,2,2.25,2.5,2.75,3,3.25,3.5,3.75,4}))))</f>
        <v/>
      </c>
      <c r="W532" s="2" t="str">
        <f>IF(COUNT($A532)=0,"",IF($A532&lt;&gt;DRAFT!$B534,"ERR",IF(DRAFT!BT534="3E","3E",IF(COUNT(DRAFT!BP534,DRAFT!BT534)&gt;0,DRAFT!BU534,""))))</f>
        <v/>
      </c>
      <c r="X532" s="2" t="str">
        <f>IF(COUNT($A532)=0,"",IF(W532="3E","3E",IF(W532="","I",LOOKUP(W532/Y$2,{0,0.4,0.45,0.5,0.55,0.6,0.65,0.7,0.75,0.8,1},{"F","D","C","C+","B-","B","B+","A-","A","A+"}))))</f>
        <v/>
      </c>
      <c r="Y532" s="1" t="str">
        <f>IF(COUNT($A532)=0,"",IF(W532="","--",IF(W532="3E","3E",LOOKUP(W532/Y$2,{0,0.4,0.45,0.5,0.55,0.6,0.65,0.7,0.75,0.8,1},{0,2,2.25,2.5,2.75,3,3.25,3.5,3.75,4}))))</f>
        <v/>
      </c>
      <c r="Z532" s="2" t="str">
        <f>IF(COUNT($A532)=0,"",IF($A532&lt;&gt;DRAFT!$B534,"ERR",IF(DRAFT!CC534="3E","3E",IF(COUNT(DRAFT!BY534,DRAFT!CC534)&gt;0,DRAFT!CD534,""))))</f>
        <v/>
      </c>
      <c r="AA532" s="2" t="str">
        <f>IF(COUNT($A532)=0,"",IF(Z532="3E","3E",IF(Z532="","I",LOOKUP(Z532/AB$2,{0,0.4,0.45,0.5,0.55,0.6,0.65,0.7,0.75,0.8,1},{"F","D","C","C+","B-","B","B+","A-","A","A+"}))))</f>
        <v/>
      </c>
      <c r="AB532" s="1" t="str">
        <f>IF(COUNT($A532)=0,"",IF(Z532="","--",IF(Z532="3E","3E",LOOKUP(Z532/AB$2,{0,0.4,0.45,0.5,0.55,0.6,0.65,0.7,0.75,0.8,1},{0,2,2.25,2.5,2.75,3,3.25,3.5,3.75,4}))))</f>
        <v/>
      </c>
      <c r="AC532" s="2" t="str">
        <f>IF(COUNT($A532)=0,"",IF($A532&lt;&gt;DRAFT!$B534,"ERR",IF(DRAFT!CF534&gt;0,DRAFT!CF534,"")))</f>
        <v/>
      </c>
      <c r="AD532" s="2" t="str">
        <f>IF(COUNT($A532)=0,"",IF(AC532="3E","3E",IF(AC532="","I",LOOKUP(AC532/AE$2,{0,0.4,0.45,0.5,0.55,0.6,0.65,0.7,0.75,0.8,1},{"F","D","C","C+","B-","B","B+","A-","A","A+"}))))</f>
        <v/>
      </c>
      <c r="AE532" s="1" t="str">
        <f>IF(COUNT($A532)=0,"",IF(AC532="","--",IF(AC532="3E","3E",LOOKUP(AC532/AE$2,{0,0.4,0.45,0.5,0.55,0.6,0.65,0.7,0.75,0.8,1},{0,2,2.25,2.5,2.75,3,3.25,3.5,3.75,4}))))</f>
        <v/>
      </c>
      <c r="AF532" s="2" t="str">
        <f>IF(COUNT($A532)=0,"",IF($A532&lt;&gt;DRAFT!$B534,"ERR",IF(DRAFT!CI534&gt;0,DRAFT!CK534,"")))</f>
        <v/>
      </c>
      <c r="AG532" s="2" t="str">
        <f>IF(COUNT($A532)=0,"",IF(AF532="3E","3E",IF(AF532="","I",LOOKUP(AF532/AH$2,{0,0.4,0.45,0.5,0.55,0.6,0.65,0.7,0.75,0.8,1},{"F","D","C","C+","B-","B","B+","A-","A","A+"}))))</f>
        <v/>
      </c>
      <c r="AH532" s="1" t="str">
        <f>IF(COUNT($A532)=0,"",IF(AF532="","--",IF(AF532="3E","3E",LOOKUP(AF532/AH$2,{0,0.4,0.45,0.5,0.55,0.6,0.65,0.7,0.75,0.8,1},{0,2,2.25,2.5,2.75,3,3.25,3.5,3.75,4}))))</f>
        <v/>
      </c>
      <c r="AI532" s="2" t="str">
        <f>IF($A532&lt;&gt;DRAFT!$B534,"ERR",IF(OR(COUNT($A532)=0,COUNT(DRAFT!CL534:CN534,DRAFT!CP534:CR534)=0),"",CEILING(SUM(DRAFT!CO534,DRAFT!CS534,DRAFT!CT534),1)))</f>
        <v/>
      </c>
      <c r="AJ532" s="2" t="str">
        <f>IF(COUNT($A532)=0,"",IF(AI532="3E","3E",IF(AI532="","I",LOOKUP(AI532/AK$2,{0,0.4,0.45,0.5,0.55,0.6,0.65,0.7,0.75,0.8,1},{"F","D","C","C+","B-","B","B+","A-","A","A+"}))))</f>
        <v/>
      </c>
      <c r="AK532" s="1" t="str">
        <f>IF(COUNT($A532)=0,"",IF(AI532="","--",IF(AI532="3E","3E",LOOKUP(AI532/AK$2,{0,0.4,0.45,0.5,0.55,0.6,0.65,0.7,0.75,0.8,1},{0,2,2.25,2.5,2.75,3,3.25,3.5,3.75,4}))))</f>
        <v/>
      </c>
      <c r="AL532" s="4" t="str">
        <f>IF(OR(COUNT($A532)=0,COUNT(B532:AK532)=0),"",IF(COUNTIF(B532:AK532,"3E")&gt;0,"3E",IF(DRAFT!$A534="R",TRUNC(SUMPRODUCT(RGP,RCP)/TCP,3),TRUNC((SUMPRODUCT(--(IMDGP&gt;0)*IMDGP,IMCP)+CEILING(DRAFT!$DB534*42,0.25))/TCP,3))))</f>
        <v/>
      </c>
      <c r="AM532" s="2" t="str">
        <f>IF(OR(COUNT($A532)=0,COUNT(B532:AK532)=0),"",IF(COUNTIF(B532:AK532,"3E")&gt;0,"3E",IF(DRAFT!$A534="R",SUMPRODUCT(--(RGP&gt;=2),RCP),SUMPRODUCT(--(IMDGP&gt;0),--(IMGP=0),IMCP)+DRAFT!$DC534)))</f>
        <v/>
      </c>
      <c r="AN532" s="67" t="str">
        <f>IF(AL532="3E","3E",IF(COUNT($A532)=0,"",IF(COUNT(AI532)=0,"--",ROUND(((CEILING(DRAFT!$CV534*38,0.25)+CEILING(DRAFT!$CX534*38,0.25)+CEILING(DRAFT!$CZ534*42,0.25)+CEILING($AL532*42,0.25))/160),2))))</f>
        <v/>
      </c>
      <c r="AO532" s="2" t="str">
        <f>IF(AN532="3E","3E",IF(COUNT($A532)=0,"",IF(COUNT(AN532)=0,"I",LOOKUP(AN532,{0,2,2.25,2.5,2.75,3,3.25,3.5,3.75,4},{"F","D","C","C+","B-","B","B+","A-","A","A+"}))))</f>
        <v/>
      </c>
      <c r="AP532" s="2" t="str">
        <f>IF(AN532="3E","3E",IF(OR(COUNT(A532)=0,COUNT(AN532)=0),"",DRAFT!CW534+DRAFT!CY534+DRAFT!DA534+N(TABULATION!AM532)))</f>
        <v/>
      </c>
      <c r="AQ532" s="2" t="str">
        <f>IF(OR(COUNT($A532)=0,COUNT(B532:AK532)=0),"",IF(COUNTIF(B532:AM532,"3E")&gt;0,"3E",IF(AND(DRAFT!$A534="IM",OR($AL532&gt;DRAFT!$DB534,$AM532&gt;DRAFT!$DC534)),"IMPROVED",IF(AND(DRAFT!$A534="IM",$AL532&lt;=DRAFT!$DB534,$AM532&lt;=DRAFT!$DC534),"NOT IMPROVED",IF(AND(DRAFT!CU534="S",AH532&gt;=2,AK532&gt;=2,AN532&gt;=2.5,AP532&gt;=144),"PASS","FAIL")))))</f>
        <v/>
      </c>
      <c r="AR532" s="2" t="str">
        <f t="shared" si="16"/>
        <v/>
      </c>
      <c r="AS532" s="2" t="str">
        <f t="shared" si="17"/>
        <v/>
      </c>
    </row>
    <row r="533" spans="1:45" ht="18.95" customHeight="1" x14ac:dyDescent="0.25">
      <c r="A533" s="3" t="str">
        <f>IF(DRAFT!$B535="","",DRAFT!$B535)</f>
        <v/>
      </c>
      <c r="B533" s="2" t="str">
        <f>IF(COUNT($A533)=0,"",IF($A533&lt;&gt;DRAFT!$B535,"ERR",IF(DRAFT!I535="3E","3E",IF(COUNT(DRAFT!E535,DRAFT!I535)&gt;0,DRAFT!J535,""))))</f>
        <v/>
      </c>
      <c r="C533" s="2" t="str">
        <f>IF(COUNT($A533)=0,"",IF(B533="3E","3E",IF(B533="","I",LOOKUP(B533/D$2,{0,0.4,0.45,0.5,0.55,0.6,0.65,0.7,0.75,0.8,1},{"F","D","C","C+","B-","B","B+","A-","A","A+"}))))</f>
        <v/>
      </c>
      <c r="D533" s="1" t="str">
        <f>IF(COUNT($A533)=0,"",IF(B533="","--",IF(B533="3E","3E",LOOKUP(B533/D$2,{0,0.4,0.45,0.5,0.55,0.6,0.65,0.7,0.75,0.8,1},{0,2,2.25,2.5,2.75,3,3.25,3.5,3.75,4}))))</f>
        <v/>
      </c>
      <c r="E533" s="2" t="str">
        <f>IF(COUNT($A533)=0,"",IF($A533&lt;&gt;DRAFT!$B535,"ERR",IF(DRAFT!R535="3E","3E",IF(COUNT(DRAFT!N535,DRAFT!R535)&gt;0,DRAFT!S535,""))))</f>
        <v/>
      </c>
      <c r="F533" s="2" t="str">
        <f>IF(COUNT($A533)=0,"",IF(E533="3E","3E",IF(E533="","I",LOOKUP(E533/G$2,{0,0.4,0.45,0.5,0.55,0.6,0.65,0.7,0.75,0.8,1},{"F","D","C","C+","B-","B","B+","A-","A","A+"}))))</f>
        <v/>
      </c>
      <c r="G533" s="1" t="str">
        <f>IF(COUNT($A533)=0,"",IF(E533="","--",IF(E533="3E","3E",LOOKUP(E533/G$2,{0,0.4,0.45,0.5,0.55,0.6,0.65,0.7,0.75,0.8,1},{0,2,2.25,2.5,2.75,3,3.25,3.5,3.75,4}))))</f>
        <v/>
      </c>
      <c r="H533" s="2" t="str">
        <f>IF(COUNT($A533)=0,"",IF($A533&lt;&gt;DRAFT!$B535,"ERR",IF(DRAFT!AA535="3E","3E",IF(COUNT(DRAFT!W535,DRAFT!AA535)&gt;0,DRAFT!AB535,""))))</f>
        <v/>
      </c>
      <c r="I533" s="2" t="str">
        <f>IF(COUNT($A533)=0,"",IF(H533="3E","3E",IF(H533="","I",LOOKUP(H533/J$2,{0,0.4,0.45,0.5,0.55,0.6,0.65,0.7,0.75,0.8,1},{"F","D","C","C+","B-","B","B+","A-","A","A+"}))))</f>
        <v/>
      </c>
      <c r="J533" s="1" t="str">
        <f>IF(COUNT($A533)=0,"",IF(H533="","--",IF(H533="3E","3E",LOOKUP(H533/J$2,{0,0.4,0.45,0.5,0.55,0.6,0.65,0.7,0.75,0.8,1},{0,2,2.25,2.5,2.75,3,3.25,3.5,3.75,4}))))</f>
        <v/>
      </c>
      <c r="K533" s="2" t="str">
        <f>IF(COUNT($A533)=0,"",IF($A533&lt;&gt;DRAFT!$B535,"ERR",IF(DRAFT!AJ535="3E","3E",IF(COUNT(DRAFT!AF535,DRAFT!AJ535)&gt;0,DRAFT!AK535,""))))</f>
        <v/>
      </c>
      <c r="L533" s="2" t="str">
        <f>IF(COUNT($A533)=0,"",IF(K533="3E","3E",IF(K533="","I",LOOKUP(K533/M$2,{0,0.4,0.45,0.5,0.55,0.6,0.65,0.7,0.75,0.8,1},{"F","D","C","C+","B-","B","B+","A-","A","A+"}))))</f>
        <v/>
      </c>
      <c r="M533" s="1" t="str">
        <f>IF(COUNT($A533)=0,"",IF(K533="","--",IF(K533="3E","3E",LOOKUP(K533/M$2,{0,0.4,0.45,0.5,0.55,0.6,0.65,0.7,0.75,0.8,1},{0,2,2.25,2.5,2.75,3,3.25,3.5,3.75,4}))))</f>
        <v/>
      </c>
      <c r="N533" s="2" t="str">
        <f>IF(COUNT($A533)=0,"",IF($A533&lt;&gt;DRAFT!$B535,"ERR",IF(DRAFT!AS535="3E","3E",IF(COUNT(DRAFT!AO535,DRAFT!AS535)&gt;0,DRAFT!AT535,""))))</f>
        <v/>
      </c>
      <c r="O533" s="2" t="str">
        <f>IF(COUNT($A533)=0,"",IF(N533="3E","3E",IF(N533="","I",LOOKUP(N533/P$2,{0,0.4,0.45,0.5,0.55,0.6,0.65,0.7,0.75,0.8,1},{"F","D","C","C+","B-","B","B+","A-","A","A+"}))))</f>
        <v/>
      </c>
      <c r="P533" s="1" t="str">
        <f>IF(COUNT($A533)=0,"",IF(N533="","--",IF(N533="3E","3E",LOOKUP(N533/P$2,{0,0.4,0.45,0.5,0.55,0.6,0.65,0.7,0.75,0.8,1},{0,2,2.25,2.5,2.75,3,3.25,3.5,3.75,4}))))</f>
        <v/>
      </c>
      <c r="Q533" s="2" t="str">
        <f>IF(COUNT($A533)=0,"",IF($A533&lt;&gt;DRAFT!$B535,"ERR",IF(DRAFT!BB535="3E","3E",IF(COUNT(DRAFT!AX535,DRAFT!BB535)&gt;0,DRAFT!BC535,""))))</f>
        <v/>
      </c>
      <c r="R533" s="2" t="str">
        <f>IF(COUNT($A533)=0,"",IF(Q533="3E","3E",IF(Q533="","I",LOOKUP(Q533/S$2,{0,0.4,0.45,0.5,0.55,0.6,0.65,0.7,0.75,0.8,1},{"F","D","C","C+","B-","B","B+","A-","A","A+"}))))</f>
        <v/>
      </c>
      <c r="S533" s="1" t="str">
        <f>IF(COUNT($A533)=0,"",IF(Q533="","--",IF(Q533="3E","3E",LOOKUP(Q533/S$2,{0,0.4,0.45,0.5,0.55,0.6,0.65,0.7,0.75,0.8,1},{0,2,2.25,2.5,2.75,3,3.25,3.5,3.75,4}))))</f>
        <v/>
      </c>
      <c r="T533" s="2" t="str">
        <f>IF(COUNT($A533)=0,"",IF($A533&lt;&gt;DRAFT!$B535,"ERR",IF(DRAFT!BK535="3E","3E",IF(COUNT(DRAFT!BG535,DRAFT!BK535)&gt;0,DRAFT!BL535,""))))</f>
        <v/>
      </c>
      <c r="U533" s="2" t="str">
        <f>IF(COUNT($A533)=0,"",IF(T533="3E","3E",IF(T533="","I",LOOKUP(T533/V$2,{0,0.4,0.45,0.5,0.55,0.6,0.65,0.7,0.75,0.8,1},{"F","D","C","C+","B-","B","B+","A-","A","A+"}))))</f>
        <v/>
      </c>
      <c r="V533" s="1" t="str">
        <f>IF(COUNT($A533)=0,"",IF(T533="","--",IF(T533="3E","3E",LOOKUP(T533/V$2,{0,0.4,0.45,0.5,0.55,0.6,0.65,0.7,0.75,0.8,1},{0,2,2.25,2.5,2.75,3,3.25,3.5,3.75,4}))))</f>
        <v/>
      </c>
      <c r="W533" s="2" t="str">
        <f>IF(COUNT($A533)=0,"",IF($A533&lt;&gt;DRAFT!$B535,"ERR",IF(DRAFT!BT535="3E","3E",IF(COUNT(DRAFT!BP535,DRAFT!BT535)&gt;0,DRAFT!BU535,""))))</f>
        <v/>
      </c>
      <c r="X533" s="2" t="str">
        <f>IF(COUNT($A533)=0,"",IF(W533="3E","3E",IF(W533="","I",LOOKUP(W533/Y$2,{0,0.4,0.45,0.5,0.55,0.6,0.65,0.7,0.75,0.8,1},{"F","D","C","C+","B-","B","B+","A-","A","A+"}))))</f>
        <v/>
      </c>
      <c r="Y533" s="1" t="str">
        <f>IF(COUNT($A533)=0,"",IF(W533="","--",IF(W533="3E","3E",LOOKUP(W533/Y$2,{0,0.4,0.45,0.5,0.55,0.6,0.65,0.7,0.75,0.8,1},{0,2,2.25,2.5,2.75,3,3.25,3.5,3.75,4}))))</f>
        <v/>
      </c>
      <c r="Z533" s="2" t="str">
        <f>IF(COUNT($A533)=0,"",IF($A533&lt;&gt;DRAFT!$B535,"ERR",IF(DRAFT!CC535="3E","3E",IF(COUNT(DRAFT!BY535,DRAFT!CC535)&gt;0,DRAFT!CD535,""))))</f>
        <v/>
      </c>
      <c r="AA533" s="2" t="str">
        <f>IF(COUNT($A533)=0,"",IF(Z533="3E","3E",IF(Z533="","I",LOOKUP(Z533/AB$2,{0,0.4,0.45,0.5,0.55,0.6,0.65,0.7,0.75,0.8,1},{"F","D","C","C+","B-","B","B+","A-","A","A+"}))))</f>
        <v/>
      </c>
      <c r="AB533" s="1" t="str">
        <f>IF(COUNT($A533)=0,"",IF(Z533="","--",IF(Z533="3E","3E",LOOKUP(Z533/AB$2,{0,0.4,0.45,0.5,0.55,0.6,0.65,0.7,0.75,0.8,1},{0,2,2.25,2.5,2.75,3,3.25,3.5,3.75,4}))))</f>
        <v/>
      </c>
      <c r="AC533" s="2" t="str">
        <f>IF(COUNT($A533)=0,"",IF($A533&lt;&gt;DRAFT!$B535,"ERR",IF(DRAFT!CF535&gt;0,DRAFT!CF535,"")))</f>
        <v/>
      </c>
      <c r="AD533" s="2" t="str">
        <f>IF(COUNT($A533)=0,"",IF(AC533="3E","3E",IF(AC533="","I",LOOKUP(AC533/AE$2,{0,0.4,0.45,0.5,0.55,0.6,0.65,0.7,0.75,0.8,1},{"F","D","C","C+","B-","B","B+","A-","A","A+"}))))</f>
        <v/>
      </c>
      <c r="AE533" s="1" t="str">
        <f>IF(COUNT($A533)=0,"",IF(AC533="","--",IF(AC533="3E","3E",LOOKUP(AC533/AE$2,{0,0.4,0.45,0.5,0.55,0.6,0.65,0.7,0.75,0.8,1},{0,2,2.25,2.5,2.75,3,3.25,3.5,3.75,4}))))</f>
        <v/>
      </c>
      <c r="AF533" s="2" t="str">
        <f>IF(COUNT($A533)=0,"",IF($A533&lt;&gt;DRAFT!$B535,"ERR",IF(DRAFT!CI535&gt;0,DRAFT!CK535,"")))</f>
        <v/>
      </c>
      <c r="AG533" s="2" t="str">
        <f>IF(COUNT($A533)=0,"",IF(AF533="3E","3E",IF(AF533="","I",LOOKUP(AF533/AH$2,{0,0.4,0.45,0.5,0.55,0.6,0.65,0.7,0.75,0.8,1},{"F","D","C","C+","B-","B","B+","A-","A","A+"}))))</f>
        <v/>
      </c>
      <c r="AH533" s="1" t="str">
        <f>IF(COUNT($A533)=0,"",IF(AF533="","--",IF(AF533="3E","3E",LOOKUP(AF533/AH$2,{0,0.4,0.45,0.5,0.55,0.6,0.65,0.7,0.75,0.8,1},{0,2,2.25,2.5,2.75,3,3.25,3.5,3.75,4}))))</f>
        <v/>
      </c>
      <c r="AI533" s="2" t="str">
        <f>IF($A533&lt;&gt;DRAFT!$B535,"ERR",IF(OR(COUNT($A533)=0,COUNT(DRAFT!CL535:CN535,DRAFT!CP535:CR535)=0),"",CEILING(SUM(DRAFT!CO535,DRAFT!CS535,DRAFT!CT535),1)))</f>
        <v/>
      </c>
      <c r="AJ533" s="2" t="str">
        <f>IF(COUNT($A533)=0,"",IF(AI533="3E","3E",IF(AI533="","I",LOOKUP(AI533/AK$2,{0,0.4,0.45,0.5,0.55,0.6,0.65,0.7,0.75,0.8,1},{"F","D","C","C+","B-","B","B+","A-","A","A+"}))))</f>
        <v/>
      </c>
      <c r="AK533" s="1" t="str">
        <f>IF(COUNT($A533)=0,"",IF(AI533="","--",IF(AI533="3E","3E",LOOKUP(AI533/AK$2,{0,0.4,0.45,0.5,0.55,0.6,0.65,0.7,0.75,0.8,1},{0,2,2.25,2.5,2.75,3,3.25,3.5,3.75,4}))))</f>
        <v/>
      </c>
      <c r="AL533" s="4" t="str">
        <f>IF(OR(COUNT($A533)=0,COUNT(B533:AK533)=0),"",IF(COUNTIF(B533:AK533,"3E")&gt;0,"3E",IF(DRAFT!$A535="R",TRUNC(SUMPRODUCT(RGP,RCP)/TCP,3),TRUNC((SUMPRODUCT(--(IMDGP&gt;0)*IMDGP,IMCP)+CEILING(DRAFT!$DB535*42,0.25))/TCP,3))))</f>
        <v/>
      </c>
      <c r="AM533" s="2" t="str">
        <f>IF(OR(COUNT($A533)=0,COUNT(B533:AK533)=0),"",IF(COUNTIF(B533:AK533,"3E")&gt;0,"3E",IF(DRAFT!$A535="R",SUMPRODUCT(--(RGP&gt;=2),RCP),SUMPRODUCT(--(IMDGP&gt;0),--(IMGP=0),IMCP)+DRAFT!$DC535)))</f>
        <v/>
      </c>
      <c r="AN533" s="67" t="str">
        <f>IF(AL533="3E","3E",IF(COUNT($A533)=0,"",IF(COUNT(AI533)=0,"--",ROUND(((CEILING(DRAFT!$CV535*38,0.25)+CEILING(DRAFT!$CX535*38,0.25)+CEILING(DRAFT!$CZ535*42,0.25)+CEILING($AL533*42,0.25))/160),2))))</f>
        <v/>
      </c>
      <c r="AO533" s="2" t="str">
        <f>IF(AN533="3E","3E",IF(COUNT($A533)=0,"",IF(COUNT(AN533)=0,"I",LOOKUP(AN533,{0,2,2.25,2.5,2.75,3,3.25,3.5,3.75,4},{"F","D","C","C+","B-","B","B+","A-","A","A+"}))))</f>
        <v/>
      </c>
      <c r="AP533" s="2" t="str">
        <f>IF(AN533="3E","3E",IF(OR(COUNT(A533)=0,COUNT(AN533)=0),"",DRAFT!CW535+DRAFT!CY535+DRAFT!DA535+N(TABULATION!AM533)))</f>
        <v/>
      </c>
      <c r="AQ533" s="2" t="str">
        <f>IF(OR(COUNT($A533)=0,COUNT(B533:AK533)=0),"",IF(COUNTIF(B533:AM533,"3E")&gt;0,"3E",IF(AND(DRAFT!$A535="IM",OR($AL533&gt;DRAFT!$DB535,$AM533&gt;DRAFT!$DC535)),"IMPROVED",IF(AND(DRAFT!$A535="IM",$AL533&lt;=DRAFT!$DB535,$AM533&lt;=DRAFT!$DC535),"NOT IMPROVED",IF(AND(DRAFT!CU535="S",AH533&gt;=2,AK533&gt;=2,AN533&gt;=2.5,AP533&gt;=144),"PASS","FAIL")))))</f>
        <v/>
      </c>
      <c r="AR533" s="2" t="str">
        <f t="shared" si="16"/>
        <v/>
      </c>
      <c r="AS533" s="2" t="str">
        <f t="shared" si="17"/>
        <v/>
      </c>
    </row>
    <row r="534" spans="1:45" ht="18.95" customHeight="1" x14ac:dyDescent="0.25">
      <c r="A534" s="3" t="str">
        <f>IF(DRAFT!$B536="","",DRAFT!$B536)</f>
        <v/>
      </c>
      <c r="B534" s="2" t="str">
        <f>IF(COUNT($A534)=0,"",IF($A534&lt;&gt;DRAFT!$B536,"ERR",IF(DRAFT!I536="3E","3E",IF(COUNT(DRAFT!E536,DRAFT!I536)&gt;0,DRAFT!J536,""))))</f>
        <v/>
      </c>
      <c r="C534" s="2" t="str">
        <f>IF(COUNT($A534)=0,"",IF(B534="3E","3E",IF(B534="","I",LOOKUP(B534/D$2,{0,0.4,0.45,0.5,0.55,0.6,0.65,0.7,0.75,0.8,1},{"F","D","C","C+","B-","B","B+","A-","A","A+"}))))</f>
        <v/>
      </c>
      <c r="D534" s="1" t="str">
        <f>IF(COUNT($A534)=0,"",IF(B534="","--",IF(B534="3E","3E",LOOKUP(B534/D$2,{0,0.4,0.45,0.5,0.55,0.6,0.65,0.7,0.75,0.8,1},{0,2,2.25,2.5,2.75,3,3.25,3.5,3.75,4}))))</f>
        <v/>
      </c>
      <c r="E534" s="2" t="str">
        <f>IF(COUNT($A534)=0,"",IF($A534&lt;&gt;DRAFT!$B536,"ERR",IF(DRAFT!R536="3E","3E",IF(COUNT(DRAFT!N536,DRAFT!R536)&gt;0,DRAFT!S536,""))))</f>
        <v/>
      </c>
      <c r="F534" s="2" t="str">
        <f>IF(COUNT($A534)=0,"",IF(E534="3E","3E",IF(E534="","I",LOOKUP(E534/G$2,{0,0.4,0.45,0.5,0.55,0.6,0.65,0.7,0.75,0.8,1},{"F","D","C","C+","B-","B","B+","A-","A","A+"}))))</f>
        <v/>
      </c>
      <c r="G534" s="1" t="str">
        <f>IF(COUNT($A534)=0,"",IF(E534="","--",IF(E534="3E","3E",LOOKUP(E534/G$2,{0,0.4,0.45,0.5,0.55,0.6,0.65,0.7,0.75,0.8,1},{0,2,2.25,2.5,2.75,3,3.25,3.5,3.75,4}))))</f>
        <v/>
      </c>
      <c r="H534" s="2" t="str">
        <f>IF(COUNT($A534)=0,"",IF($A534&lt;&gt;DRAFT!$B536,"ERR",IF(DRAFT!AA536="3E","3E",IF(COUNT(DRAFT!W536,DRAFT!AA536)&gt;0,DRAFT!AB536,""))))</f>
        <v/>
      </c>
      <c r="I534" s="2" t="str">
        <f>IF(COUNT($A534)=0,"",IF(H534="3E","3E",IF(H534="","I",LOOKUP(H534/J$2,{0,0.4,0.45,0.5,0.55,0.6,0.65,0.7,0.75,0.8,1},{"F","D","C","C+","B-","B","B+","A-","A","A+"}))))</f>
        <v/>
      </c>
      <c r="J534" s="1" t="str">
        <f>IF(COUNT($A534)=0,"",IF(H534="","--",IF(H534="3E","3E",LOOKUP(H534/J$2,{0,0.4,0.45,0.5,0.55,0.6,0.65,0.7,0.75,0.8,1},{0,2,2.25,2.5,2.75,3,3.25,3.5,3.75,4}))))</f>
        <v/>
      </c>
      <c r="K534" s="2" t="str">
        <f>IF(COUNT($A534)=0,"",IF($A534&lt;&gt;DRAFT!$B536,"ERR",IF(DRAFT!AJ536="3E","3E",IF(COUNT(DRAFT!AF536,DRAFT!AJ536)&gt;0,DRAFT!AK536,""))))</f>
        <v/>
      </c>
      <c r="L534" s="2" t="str">
        <f>IF(COUNT($A534)=0,"",IF(K534="3E","3E",IF(K534="","I",LOOKUP(K534/M$2,{0,0.4,0.45,0.5,0.55,0.6,0.65,0.7,0.75,0.8,1},{"F","D","C","C+","B-","B","B+","A-","A","A+"}))))</f>
        <v/>
      </c>
      <c r="M534" s="1" t="str">
        <f>IF(COUNT($A534)=0,"",IF(K534="","--",IF(K534="3E","3E",LOOKUP(K534/M$2,{0,0.4,0.45,0.5,0.55,0.6,0.65,0.7,0.75,0.8,1},{0,2,2.25,2.5,2.75,3,3.25,3.5,3.75,4}))))</f>
        <v/>
      </c>
      <c r="N534" s="2" t="str">
        <f>IF(COUNT($A534)=0,"",IF($A534&lt;&gt;DRAFT!$B536,"ERR",IF(DRAFT!AS536="3E","3E",IF(COUNT(DRAFT!AO536,DRAFT!AS536)&gt;0,DRAFT!AT536,""))))</f>
        <v/>
      </c>
      <c r="O534" s="2" t="str">
        <f>IF(COUNT($A534)=0,"",IF(N534="3E","3E",IF(N534="","I",LOOKUP(N534/P$2,{0,0.4,0.45,0.5,0.55,0.6,0.65,0.7,0.75,0.8,1},{"F","D","C","C+","B-","B","B+","A-","A","A+"}))))</f>
        <v/>
      </c>
      <c r="P534" s="1" t="str">
        <f>IF(COUNT($A534)=0,"",IF(N534="","--",IF(N534="3E","3E",LOOKUP(N534/P$2,{0,0.4,0.45,0.5,0.55,0.6,0.65,0.7,0.75,0.8,1},{0,2,2.25,2.5,2.75,3,3.25,3.5,3.75,4}))))</f>
        <v/>
      </c>
      <c r="Q534" s="2" t="str">
        <f>IF(COUNT($A534)=0,"",IF($A534&lt;&gt;DRAFT!$B536,"ERR",IF(DRAFT!BB536="3E","3E",IF(COUNT(DRAFT!AX536,DRAFT!BB536)&gt;0,DRAFT!BC536,""))))</f>
        <v/>
      </c>
      <c r="R534" s="2" t="str">
        <f>IF(COUNT($A534)=0,"",IF(Q534="3E","3E",IF(Q534="","I",LOOKUP(Q534/S$2,{0,0.4,0.45,0.5,0.55,0.6,0.65,0.7,0.75,0.8,1},{"F","D","C","C+","B-","B","B+","A-","A","A+"}))))</f>
        <v/>
      </c>
      <c r="S534" s="1" t="str">
        <f>IF(COUNT($A534)=0,"",IF(Q534="","--",IF(Q534="3E","3E",LOOKUP(Q534/S$2,{0,0.4,0.45,0.5,0.55,0.6,0.65,0.7,0.75,0.8,1},{0,2,2.25,2.5,2.75,3,3.25,3.5,3.75,4}))))</f>
        <v/>
      </c>
      <c r="T534" s="2" t="str">
        <f>IF(COUNT($A534)=0,"",IF($A534&lt;&gt;DRAFT!$B536,"ERR",IF(DRAFT!BK536="3E","3E",IF(COUNT(DRAFT!BG536,DRAFT!BK536)&gt;0,DRAFT!BL536,""))))</f>
        <v/>
      </c>
      <c r="U534" s="2" t="str">
        <f>IF(COUNT($A534)=0,"",IF(T534="3E","3E",IF(T534="","I",LOOKUP(T534/V$2,{0,0.4,0.45,0.5,0.55,0.6,0.65,0.7,0.75,0.8,1},{"F","D","C","C+","B-","B","B+","A-","A","A+"}))))</f>
        <v/>
      </c>
      <c r="V534" s="1" t="str">
        <f>IF(COUNT($A534)=0,"",IF(T534="","--",IF(T534="3E","3E",LOOKUP(T534/V$2,{0,0.4,0.45,0.5,0.55,0.6,0.65,0.7,0.75,0.8,1},{0,2,2.25,2.5,2.75,3,3.25,3.5,3.75,4}))))</f>
        <v/>
      </c>
      <c r="W534" s="2" t="str">
        <f>IF(COUNT($A534)=0,"",IF($A534&lt;&gt;DRAFT!$B536,"ERR",IF(DRAFT!BT536="3E","3E",IF(COUNT(DRAFT!BP536,DRAFT!BT536)&gt;0,DRAFT!BU536,""))))</f>
        <v/>
      </c>
      <c r="X534" s="2" t="str">
        <f>IF(COUNT($A534)=0,"",IF(W534="3E","3E",IF(W534="","I",LOOKUP(W534/Y$2,{0,0.4,0.45,0.5,0.55,0.6,0.65,0.7,0.75,0.8,1},{"F","D","C","C+","B-","B","B+","A-","A","A+"}))))</f>
        <v/>
      </c>
      <c r="Y534" s="1" t="str">
        <f>IF(COUNT($A534)=0,"",IF(W534="","--",IF(W534="3E","3E",LOOKUP(W534/Y$2,{0,0.4,0.45,0.5,0.55,0.6,0.65,0.7,0.75,0.8,1},{0,2,2.25,2.5,2.75,3,3.25,3.5,3.75,4}))))</f>
        <v/>
      </c>
      <c r="Z534" s="2" t="str">
        <f>IF(COUNT($A534)=0,"",IF($A534&lt;&gt;DRAFT!$B536,"ERR",IF(DRAFT!CC536="3E","3E",IF(COUNT(DRAFT!BY536,DRAFT!CC536)&gt;0,DRAFT!CD536,""))))</f>
        <v/>
      </c>
      <c r="AA534" s="2" t="str">
        <f>IF(COUNT($A534)=0,"",IF(Z534="3E","3E",IF(Z534="","I",LOOKUP(Z534/AB$2,{0,0.4,0.45,0.5,0.55,0.6,0.65,0.7,0.75,0.8,1},{"F","D","C","C+","B-","B","B+","A-","A","A+"}))))</f>
        <v/>
      </c>
      <c r="AB534" s="1" t="str">
        <f>IF(COUNT($A534)=0,"",IF(Z534="","--",IF(Z534="3E","3E",LOOKUP(Z534/AB$2,{0,0.4,0.45,0.5,0.55,0.6,0.65,0.7,0.75,0.8,1},{0,2,2.25,2.5,2.75,3,3.25,3.5,3.75,4}))))</f>
        <v/>
      </c>
      <c r="AC534" s="2" t="str">
        <f>IF(COUNT($A534)=0,"",IF($A534&lt;&gt;DRAFT!$B536,"ERR",IF(DRAFT!CF536&gt;0,DRAFT!CF536,"")))</f>
        <v/>
      </c>
      <c r="AD534" s="2" t="str">
        <f>IF(COUNT($A534)=0,"",IF(AC534="3E","3E",IF(AC534="","I",LOOKUP(AC534/AE$2,{0,0.4,0.45,0.5,0.55,0.6,0.65,0.7,0.75,0.8,1},{"F","D","C","C+","B-","B","B+","A-","A","A+"}))))</f>
        <v/>
      </c>
      <c r="AE534" s="1" t="str">
        <f>IF(COUNT($A534)=0,"",IF(AC534="","--",IF(AC534="3E","3E",LOOKUP(AC534/AE$2,{0,0.4,0.45,0.5,0.55,0.6,0.65,0.7,0.75,0.8,1},{0,2,2.25,2.5,2.75,3,3.25,3.5,3.75,4}))))</f>
        <v/>
      </c>
      <c r="AF534" s="2" t="str">
        <f>IF(COUNT($A534)=0,"",IF($A534&lt;&gt;DRAFT!$B536,"ERR",IF(DRAFT!CI536&gt;0,DRAFT!CK536,"")))</f>
        <v/>
      </c>
      <c r="AG534" s="2" t="str">
        <f>IF(COUNT($A534)=0,"",IF(AF534="3E","3E",IF(AF534="","I",LOOKUP(AF534/AH$2,{0,0.4,0.45,0.5,0.55,0.6,0.65,0.7,0.75,0.8,1},{"F","D","C","C+","B-","B","B+","A-","A","A+"}))))</f>
        <v/>
      </c>
      <c r="AH534" s="1" t="str">
        <f>IF(COUNT($A534)=0,"",IF(AF534="","--",IF(AF534="3E","3E",LOOKUP(AF534/AH$2,{0,0.4,0.45,0.5,0.55,0.6,0.65,0.7,0.75,0.8,1},{0,2,2.25,2.5,2.75,3,3.25,3.5,3.75,4}))))</f>
        <v/>
      </c>
      <c r="AI534" s="2" t="str">
        <f>IF($A534&lt;&gt;DRAFT!$B536,"ERR",IF(OR(COUNT($A534)=0,COUNT(DRAFT!CL536:CN536,DRAFT!CP536:CR536)=0),"",CEILING(SUM(DRAFT!CO536,DRAFT!CS536,DRAFT!CT536),1)))</f>
        <v/>
      </c>
      <c r="AJ534" s="2" t="str">
        <f>IF(COUNT($A534)=0,"",IF(AI534="3E","3E",IF(AI534="","I",LOOKUP(AI534/AK$2,{0,0.4,0.45,0.5,0.55,0.6,0.65,0.7,0.75,0.8,1},{"F","D","C","C+","B-","B","B+","A-","A","A+"}))))</f>
        <v/>
      </c>
      <c r="AK534" s="1" t="str">
        <f>IF(COUNT($A534)=0,"",IF(AI534="","--",IF(AI534="3E","3E",LOOKUP(AI534/AK$2,{0,0.4,0.45,0.5,0.55,0.6,0.65,0.7,0.75,0.8,1},{0,2,2.25,2.5,2.75,3,3.25,3.5,3.75,4}))))</f>
        <v/>
      </c>
      <c r="AL534" s="4" t="str">
        <f>IF(OR(COUNT($A534)=0,COUNT(B534:AK534)=0),"",IF(COUNTIF(B534:AK534,"3E")&gt;0,"3E",IF(DRAFT!$A536="R",TRUNC(SUMPRODUCT(RGP,RCP)/TCP,3),TRUNC((SUMPRODUCT(--(IMDGP&gt;0)*IMDGP,IMCP)+CEILING(DRAFT!$DB536*42,0.25))/TCP,3))))</f>
        <v/>
      </c>
      <c r="AM534" s="2" t="str">
        <f>IF(OR(COUNT($A534)=0,COUNT(B534:AK534)=0),"",IF(COUNTIF(B534:AK534,"3E")&gt;0,"3E",IF(DRAFT!$A536="R",SUMPRODUCT(--(RGP&gt;=2),RCP),SUMPRODUCT(--(IMDGP&gt;0),--(IMGP=0),IMCP)+DRAFT!$DC536)))</f>
        <v/>
      </c>
      <c r="AN534" s="67" t="str">
        <f>IF(AL534="3E","3E",IF(COUNT($A534)=0,"",IF(COUNT(AI534)=0,"--",ROUND(((CEILING(DRAFT!$CV536*38,0.25)+CEILING(DRAFT!$CX536*38,0.25)+CEILING(DRAFT!$CZ536*42,0.25)+CEILING($AL534*42,0.25))/160),2))))</f>
        <v/>
      </c>
      <c r="AO534" s="2" t="str">
        <f>IF(AN534="3E","3E",IF(COUNT($A534)=0,"",IF(COUNT(AN534)=0,"I",LOOKUP(AN534,{0,2,2.25,2.5,2.75,3,3.25,3.5,3.75,4},{"F","D","C","C+","B-","B","B+","A-","A","A+"}))))</f>
        <v/>
      </c>
      <c r="AP534" s="2" t="str">
        <f>IF(AN534="3E","3E",IF(OR(COUNT(A534)=0,COUNT(AN534)=0),"",DRAFT!CW536+DRAFT!CY536+DRAFT!DA536+N(TABULATION!AM534)))</f>
        <v/>
      </c>
      <c r="AQ534" s="2" t="str">
        <f>IF(OR(COUNT($A534)=0,COUNT(B534:AK534)=0),"",IF(COUNTIF(B534:AM534,"3E")&gt;0,"3E",IF(AND(DRAFT!$A536="IM",OR($AL534&gt;DRAFT!$DB536,$AM534&gt;DRAFT!$DC536)),"IMPROVED",IF(AND(DRAFT!$A536="IM",$AL534&lt;=DRAFT!$DB536,$AM534&lt;=DRAFT!$DC536),"NOT IMPROVED",IF(AND(DRAFT!CU536="S",AH534&gt;=2,AK534&gt;=2,AN534&gt;=2.5,AP534&gt;=144),"PASS","FAIL")))))</f>
        <v/>
      </c>
      <c r="AR534" s="2" t="str">
        <f t="shared" si="16"/>
        <v/>
      </c>
      <c r="AS534" s="2" t="str">
        <f t="shared" si="17"/>
        <v/>
      </c>
    </row>
    <row r="535" spans="1:45" ht="18.95" customHeight="1" x14ac:dyDescent="0.25">
      <c r="A535" s="3" t="str">
        <f>IF(DRAFT!$B537="","",DRAFT!$B537)</f>
        <v/>
      </c>
      <c r="B535" s="2" t="str">
        <f>IF(COUNT($A535)=0,"",IF($A535&lt;&gt;DRAFT!$B537,"ERR",IF(DRAFT!I537="3E","3E",IF(COUNT(DRAFT!E537,DRAFT!I537)&gt;0,DRAFT!J537,""))))</f>
        <v/>
      </c>
      <c r="C535" s="2" t="str">
        <f>IF(COUNT($A535)=0,"",IF(B535="3E","3E",IF(B535="","I",LOOKUP(B535/D$2,{0,0.4,0.45,0.5,0.55,0.6,0.65,0.7,0.75,0.8,1},{"F","D","C","C+","B-","B","B+","A-","A","A+"}))))</f>
        <v/>
      </c>
      <c r="D535" s="1" t="str">
        <f>IF(COUNT($A535)=0,"",IF(B535="","--",IF(B535="3E","3E",LOOKUP(B535/D$2,{0,0.4,0.45,0.5,0.55,0.6,0.65,0.7,0.75,0.8,1},{0,2,2.25,2.5,2.75,3,3.25,3.5,3.75,4}))))</f>
        <v/>
      </c>
      <c r="E535" s="2" t="str">
        <f>IF(COUNT($A535)=0,"",IF($A535&lt;&gt;DRAFT!$B537,"ERR",IF(DRAFT!R537="3E","3E",IF(COUNT(DRAFT!N537,DRAFT!R537)&gt;0,DRAFT!S537,""))))</f>
        <v/>
      </c>
      <c r="F535" s="2" t="str">
        <f>IF(COUNT($A535)=0,"",IF(E535="3E","3E",IF(E535="","I",LOOKUP(E535/G$2,{0,0.4,0.45,0.5,0.55,0.6,0.65,0.7,0.75,0.8,1},{"F","D","C","C+","B-","B","B+","A-","A","A+"}))))</f>
        <v/>
      </c>
      <c r="G535" s="1" t="str">
        <f>IF(COUNT($A535)=0,"",IF(E535="","--",IF(E535="3E","3E",LOOKUP(E535/G$2,{0,0.4,0.45,0.5,0.55,0.6,0.65,0.7,0.75,0.8,1},{0,2,2.25,2.5,2.75,3,3.25,3.5,3.75,4}))))</f>
        <v/>
      </c>
      <c r="H535" s="2" t="str">
        <f>IF(COUNT($A535)=0,"",IF($A535&lt;&gt;DRAFT!$B537,"ERR",IF(DRAFT!AA537="3E","3E",IF(COUNT(DRAFT!W537,DRAFT!AA537)&gt;0,DRAFT!AB537,""))))</f>
        <v/>
      </c>
      <c r="I535" s="2" t="str">
        <f>IF(COUNT($A535)=0,"",IF(H535="3E","3E",IF(H535="","I",LOOKUP(H535/J$2,{0,0.4,0.45,0.5,0.55,0.6,0.65,0.7,0.75,0.8,1},{"F","D","C","C+","B-","B","B+","A-","A","A+"}))))</f>
        <v/>
      </c>
      <c r="J535" s="1" t="str">
        <f>IF(COUNT($A535)=0,"",IF(H535="","--",IF(H535="3E","3E",LOOKUP(H535/J$2,{0,0.4,0.45,0.5,0.55,0.6,0.65,0.7,0.75,0.8,1},{0,2,2.25,2.5,2.75,3,3.25,3.5,3.75,4}))))</f>
        <v/>
      </c>
      <c r="K535" s="2" t="str">
        <f>IF(COUNT($A535)=0,"",IF($A535&lt;&gt;DRAFT!$B537,"ERR",IF(DRAFT!AJ537="3E","3E",IF(COUNT(DRAFT!AF537,DRAFT!AJ537)&gt;0,DRAFT!AK537,""))))</f>
        <v/>
      </c>
      <c r="L535" s="2" t="str">
        <f>IF(COUNT($A535)=0,"",IF(K535="3E","3E",IF(K535="","I",LOOKUP(K535/M$2,{0,0.4,0.45,0.5,0.55,0.6,0.65,0.7,0.75,0.8,1},{"F","D","C","C+","B-","B","B+","A-","A","A+"}))))</f>
        <v/>
      </c>
      <c r="M535" s="1" t="str">
        <f>IF(COUNT($A535)=0,"",IF(K535="","--",IF(K535="3E","3E",LOOKUP(K535/M$2,{0,0.4,0.45,0.5,0.55,0.6,0.65,0.7,0.75,0.8,1},{0,2,2.25,2.5,2.75,3,3.25,3.5,3.75,4}))))</f>
        <v/>
      </c>
      <c r="N535" s="2" t="str">
        <f>IF(COUNT($A535)=0,"",IF($A535&lt;&gt;DRAFT!$B537,"ERR",IF(DRAFT!AS537="3E","3E",IF(COUNT(DRAFT!AO537,DRAFT!AS537)&gt;0,DRAFT!AT537,""))))</f>
        <v/>
      </c>
      <c r="O535" s="2" t="str">
        <f>IF(COUNT($A535)=0,"",IF(N535="3E","3E",IF(N535="","I",LOOKUP(N535/P$2,{0,0.4,0.45,0.5,0.55,0.6,0.65,0.7,0.75,0.8,1},{"F","D","C","C+","B-","B","B+","A-","A","A+"}))))</f>
        <v/>
      </c>
      <c r="P535" s="1" t="str">
        <f>IF(COUNT($A535)=0,"",IF(N535="","--",IF(N535="3E","3E",LOOKUP(N535/P$2,{0,0.4,0.45,0.5,0.55,0.6,0.65,0.7,0.75,0.8,1},{0,2,2.25,2.5,2.75,3,3.25,3.5,3.75,4}))))</f>
        <v/>
      </c>
      <c r="Q535" s="2" t="str">
        <f>IF(COUNT($A535)=0,"",IF($A535&lt;&gt;DRAFT!$B537,"ERR",IF(DRAFT!BB537="3E","3E",IF(COUNT(DRAFT!AX537,DRAFT!BB537)&gt;0,DRAFT!BC537,""))))</f>
        <v/>
      </c>
      <c r="R535" s="2" t="str">
        <f>IF(COUNT($A535)=0,"",IF(Q535="3E","3E",IF(Q535="","I",LOOKUP(Q535/S$2,{0,0.4,0.45,0.5,0.55,0.6,0.65,0.7,0.75,0.8,1},{"F","D","C","C+","B-","B","B+","A-","A","A+"}))))</f>
        <v/>
      </c>
      <c r="S535" s="1" t="str">
        <f>IF(COUNT($A535)=0,"",IF(Q535="","--",IF(Q535="3E","3E",LOOKUP(Q535/S$2,{0,0.4,0.45,0.5,0.55,0.6,0.65,0.7,0.75,0.8,1},{0,2,2.25,2.5,2.75,3,3.25,3.5,3.75,4}))))</f>
        <v/>
      </c>
      <c r="T535" s="2" t="str">
        <f>IF(COUNT($A535)=0,"",IF($A535&lt;&gt;DRAFT!$B537,"ERR",IF(DRAFT!BK537="3E","3E",IF(COUNT(DRAFT!BG537,DRAFT!BK537)&gt;0,DRAFT!BL537,""))))</f>
        <v/>
      </c>
      <c r="U535" s="2" t="str">
        <f>IF(COUNT($A535)=0,"",IF(T535="3E","3E",IF(T535="","I",LOOKUP(T535/V$2,{0,0.4,0.45,0.5,0.55,0.6,0.65,0.7,0.75,0.8,1},{"F","D","C","C+","B-","B","B+","A-","A","A+"}))))</f>
        <v/>
      </c>
      <c r="V535" s="1" t="str">
        <f>IF(COUNT($A535)=0,"",IF(T535="","--",IF(T535="3E","3E",LOOKUP(T535/V$2,{0,0.4,0.45,0.5,0.55,0.6,0.65,0.7,0.75,0.8,1},{0,2,2.25,2.5,2.75,3,3.25,3.5,3.75,4}))))</f>
        <v/>
      </c>
      <c r="W535" s="2" t="str">
        <f>IF(COUNT($A535)=0,"",IF($A535&lt;&gt;DRAFT!$B537,"ERR",IF(DRAFT!BT537="3E","3E",IF(COUNT(DRAFT!BP537,DRAFT!BT537)&gt;0,DRAFT!BU537,""))))</f>
        <v/>
      </c>
      <c r="X535" s="2" t="str">
        <f>IF(COUNT($A535)=0,"",IF(W535="3E","3E",IF(W535="","I",LOOKUP(W535/Y$2,{0,0.4,0.45,0.5,0.55,0.6,0.65,0.7,0.75,0.8,1},{"F","D","C","C+","B-","B","B+","A-","A","A+"}))))</f>
        <v/>
      </c>
      <c r="Y535" s="1" t="str">
        <f>IF(COUNT($A535)=0,"",IF(W535="","--",IF(W535="3E","3E",LOOKUP(W535/Y$2,{0,0.4,0.45,0.5,0.55,0.6,0.65,0.7,0.75,0.8,1},{0,2,2.25,2.5,2.75,3,3.25,3.5,3.75,4}))))</f>
        <v/>
      </c>
      <c r="Z535" s="2" t="str">
        <f>IF(COUNT($A535)=0,"",IF($A535&lt;&gt;DRAFT!$B537,"ERR",IF(DRAFT!CC537="3E","3E",IF(COUNT(DRAFT!BY537,DRAFT!CC537)&gt;0,DRAFT!CD537,""))))</f>
        <v/>
      </c>
      <c r="AA535" s="2" t="str">
        <f>IF(COUNT($A535)=0,"",IF(Z535="3E","3E",IF(Z535="","I",LOOKUP(Z535/AB$2,{0,0.4,0.45,0.5,0.55,0.6,0.65,0.7,0.75,0.8,1},{"F","D","C","C+","B-","B","B+","A-","A","A+"}))))</f>
        <v/>
      </c>
      <c r="AB535" s="1" t="str">
        <f>IF(COUNT($A535)=0,"",IF(Z535="","--",IF(Z535="3E","3E",LOOKUP(Z535/AB$2,{0,0.4,0.45,0.5,0.55,0.6,0.65,0.7,0.75,0.8,1},{0,2,2.25,2.5,2.75,3,3.25,3.5,3.75,4}))))</f>
        <v/>
      </c>
      <c r="AC535" s="2" t="str">
        <f>IF(COUNT($A535)=0,"",IF($A535&lt;&gt;DRAFT!$B537,"ERR",IF(DRAFT!CF537&gt;0,DRAFT!CF537,"")))</f>
        <v/>
      </c>
      <c r="AD535" s="2" t="str">
        <f>IF(COUNT($A535)=0,"",IF(AC535="3E","3E",IF(AC535="","I",LOOKUP(AC535/AE$2,{0,0.4,0.45,0.5,0.55,0.6,0.65,0.7,0.75,0.8,1},{"F","D","C","C+","B-","B","B+","A-","A","A+"}))))</f>
        <v/>
      </c>
      <c r="AE535" s="1" t="str">
        <f>IF(COUNT($A535)=0,"",IF(AC535="","--",IF(AC535="3E","3E",LOOKUP(AC535/AE$2,{0,0.4,0.45,0.5,0.55,0.6,0.65,0.7,0.75,0.8,1},{0,2,2.25,2.5,2.75,3,3.25,3.5,3.75,4}))))</f>
        <v/>
      </c>
      <c r="AF535" s="2" t="str">
        <f>IF(COUNT($A535)=0,"",IF($A535&lt;&gt;DRAFT!$B537,"ERR",IF(DRAFT!CI537&gt;0,DRAFT!CK537,"")))</f>
        <v/>
      </c>
      <c r="AG535" s="2" t="str">
        <f>IF(COUNT($A535)=0,"",IF(AF535="3E","3E",IF(AF535="","I",LOOKUP(AF535/AH$2,{0,0.4,0.45,0.5,0.55,0.6,0.65,0.7,0.75,0.8,1},{"F","D","C","C+","B-","B","B+","A-","A","A+"}))))</f>
        <v/>
      </c>
      <c r="AH535" s="1" t="str">
        <f>IF(COUNT($A535)=0,"",IF(AF535="","--",IF(AF535="3E","3E",LOOKUP(AF535/AH$2,{0,0.4,0.45,0.5,0.55,0.6,0.65,0.7,0.75,0.8,1},{0,2,2.25,2.5,2.75,3,3.25,3.5,3.75,4}))))</f>
        <v/>
      </c>
      <c r="AI535" s="2" t="str">
        <f>IF($A535&lt;&gt;DRAFT!$B537,"ERR",IF(OR(COUNT($A535)=0,COUNT(DRAFT!CL537:CN537,DRAFT!CP537:CR537)=0),"",CEILING(SUM(DRAFT!CO537,DRAFT!CS537,DRAFT!CT537),1)))</f>
        <v/>
      </c>
      <c r="AJ535" s="2" t="str">
        <f>IF(COUNT($A535)=0,"",IF(AI535="3E","3E",IF(AI535="","I",LOOKUP(AI535/AK$2,{0,0.4,0.45,0.5,0.55,0.6,0.65,0.7,0.75,0.8,1},{"F","D","C","C+","B-","B","B+","A-","A","A+"}))))</f>
        <v/>
      </c>
      <c r="AK535" s="1" t="str">
        <f>IF(COUNT($A535)=0,"",IF(AI535="","--",IF(AI535="3E","3E",LOOKUP(AI535/AK$2,{0,0.4,0.45,0.5,0.55,0.6,0.65,0.7,0.75,0.8,1},{0,2,2.25,2.5,2.75,3,3.25,3.5,3.75,4}))))</f>
        <v/>
      </c>
      <c r="AL535" s="4" t="str">
        <f>IF(OR(COUNT($A535)=0,COUNT(B535:AK535)=0),"",IF(COUNTIF(B535:AK535,"3E")&gt;0,"3E",IF(DRAFT!$A537="R",TRUNC(SUMPRODUCT(RGP,RCP)/TCP,3),TRUNC((SUMPRODUCT(--(IMDGP&gt;0)*IMDGP,IMCP)+CEILING(DRAFT!$DB537*42,0.25))/TCP,3))))</f>
        <v/>
      </c>
      <c r="AM535" s="2" t="str">
        <f>IF(OR(COUNT($A535)=0,COUNT(B535:AK535)=0),"",IF(COUNTIF(B535:AK535,"3E")&gt;0,"3E",IF(DRAFT!$A537="R",SUMPRODUCT(--(RGP&gt;=2),RCP),SUMPRODUCT(--(IMDGP&gt;0),--(IMGP=0),IMCP)+DRAFT!$DC537)))</f>
        <v/>
      </c>
      <c r="AN535" s="67" t="str">
        <f>IF(AL535="3E","3E",IF(COUNT($A535)=0,"",IF(COUNT(AI535)=0,"--",ROUND(((CEILING(DRAFT!$CV537*38,0.25)+CEILING(DRAFT!$CX537*38,0.25)+CEILING(DRAFT!$CZ537*42,0.25)+CEILING($AL535*42,0.25))/160),2))))</f>
        <v/>
      </c>
      <c r="AO535" s="2" t="str">
        <f>IF(AN535="3E","3E",IF(COUNT($A535)=0,"",IF(COUNT(AN535)=0,"I",LOOKUP(AN535,{0,2,2.25,2.5,2.75,3,3.25,3.5,3.75,4},{"F","D","C","C+","B-","B","B+","A-","A","A+"}))))</f>
        <v/>
      </c>
      <c r="AP535" s="2" t="str">
        <f>IF(AN535="3E","3E",IF(OR(COUNT(A535)=0,COUNT(AN535)=0),"",DRAFT!CW537+DRAFT!CY537+DRAFT!DA537+N(TABULATION!AM535)))</f>
        <v/>
      </c>
      <c r="AQ535" s="2" t="str">
        <f>IF(OR(COUNT($A535)=0,COUNT(B535:AK535)=0),"",IF(COUNTIF(B535:AM535,"3E")&gt;0,"3E",IF(AND(DRAFT!$A537="IM",OR($AL535&gt;DRAFT!$DB537,$AM535&gt;DRAFT!$DC537)),"IMPROVED",IF(AND(DRAFT!$A537="IM",$AL535&lt;=DRAFT!$DB537,$AM535&lt;=DRAFT!$DC537),"NOT IMPROVED",IF(AND(DRAFT!CU537="S",AH535&gt;=2,AK535&gt;=2,AN535&gt;=2.5,AP535&gt;=144),"PASS","FAIL")))))</f>
        <v/>
      </c>
      <c r="AR535" s="2" t="str">
        <f t="shared" si="16"/>
        <v/>
      </c>
      <c r="AS535" s="2" t="str">
        <f t="shared" si="17"/>
        <v/>
      </c>
    </row>
    <row r="536" spans="1:45" ht="18.95" customHeight="1" x14ac:dyDescent="0.25">
      <c r="A536" s="3" t="str">
        <f>IF(DRAFT!$B538="","",DRAFT!$B538)</f>
        <v/>
      </c>
      <c r="B536" s="2" t="str">
        <f>IF(COUNT($A536)=0,"",IF($A536&lt;&gt;DRAFT!$B538,"ERR",IF(DRAFT!I538="3E","3E",IF(COUNT(DRAFT!E538,DRAFT!I538)&gt;0,DRAFT!J538,""))))</f>
        <v/>
      </c>
      <c r="C536" s="2" t="str">
        <f>IF(COUNT($A536)=0,"",IF(B536="3E","3E",IF(B536="","I",LOOKUP(B536/D$2,{0,0.4,0.45,0.5,0.55,0.6,0.65,0.7,0.75,0.8,1},{"F","D","C","C+","B-","B","B+","A-","A","A+"}))))</f>
        <v/>
      </c>
      <c r="D536" s="1" t="str">
        <f>IF(COUNT($A536)=0,"",IF(B536="","--",IF(B536="3E","3E",LOOKUP(B536/D$2,{0,0.4,0.45,0.5,0.55,0.6,0.65,0.7,0.75,0.8,1},{0,2,2.25,2.5,2.75,3,3.25,3.5,3.75,4}))))</f>
        <v/>
      </c>
      <c r="E536" s="2" t="str">
        <f>IF(COUNT($A536)=0,"",IF($A536&lt;&gt;DRAFT!$B538,"ERR",IF(DRAFT!R538="3E","3E",IF(COUNT(DRAFT!N538,DRAFT!R538)&gt;0,DRAFT!S538,""))))</f>
        <v/>
      </c>
      <c r="F536" s="2" t="str">
        <f>IF(COUNT($A536)=0,"",IF(E536="3E","3E",IF(E536="","I",LOOKUP(E536/G$2,{0,0.4,0.45,0.5,0.55,0.6,0.65,0.7,0.75,0.8,1},{"F","D","C","C+","B-","B","B+","A-","A","A+"}))))</f>
        <v/>
      </c>
      <c r="G536" s="1" t="str">
        <f>IF(COUNT($A536)=0,"",IF(E536="","--",IF(E536="3E","3E",LOOKUP(E536/G$2,{0,0.4,0.45,0.5,0.55,0.6,0.65,0.7,0.75,0.8,1},{0,2,2.25,2.5,2.75,3,3.25,3.5,3.75,4}))))</f>
        <v/>
      </c>
      <c r="H536" s="2" t="str">
        <f>IF(COUNT($A536)=0,"",IF($A536&lt;&gt;DRAFT!$B538,"ERR",IF(DRAFT!AA538="3E","3E",IF(COUNT(DRAFT!W538,DRAFT!AA538)&gt;0,DRAFT!AB538,""))))</f>
        <v/>
      </c>
      <c r="I536" s="2" t="str">
        <f>IF(COUNT($A536)=0,"",IF(H536="3E","3E",IF(H536="","I",LOOKUP(H536/J$2,{0,0.4,0.45,0.5,0.55,0.6,0.65,0.7,0.75,0.8,1},{"F","D","C","C+","B-","B","B+","A-","A","A+"}))))</f>
        <v/>
      </c>
      <c r="J536" s="1" t="str">
        <f>IF(COUNT($A536)=0,"",IF(H536="","--",IF(H536="3E","3E",LOOKUP(H536/J$2,{0,0.4,0.45,0.5,0.55,0.6,0.65,0.7,0.75,0.8,1},{0,2,2.25,2.5,2.75,3,3.25,3.5,3.75,4}))))</f>
        <v/>
      </c>
      <c r="K536" s="2" t="str">
        <f>IF(COUNT($A536)=0,"",IF($A536&lt;&gt;DRAFT!$B538,"ERR",IF(DRAFT!AJ538="3E","3E",IF(COUNT(DRAFT!AF538,DRAFT!AJ538)&gt;0,DRAFT!AK538,""))))</f>
        <v/>
      </c>
      <c r="L536" s="2" t="str">
        <f>IF(COUNT($A536)=0,"",IF(K536="3E","3E",IF(K536="","I",LOOKUP(K536/M$2,{0,0.4,0.45,0.5,0.55,0.6,0.65,0.7,0.75,0.8,1},{"F","D","C","C+","B-","B","B+","A-","A","A+"}))))</f>
        <v/>
      </c>
      <c r="M536" s="1" t="str">
        <f>IF(COUNT($A536)=0,"",IF(K536="","--",IF(K536="3E","3E",LOOKUP(K536/M$2,{0,0.4,0.45,0.5,0.55,0.6,0.65,0.7,0.75,0.8,1},{0,2,2.25,2.5,2.75,3,3.25,3.5,3.75,4}))))</f>
        <v/>
      </c>
      <c r="N536" s="2" t="str">
        <f>IF(COUNT($A536)=0,"",IF($A536&lt;&gt;DRAFT!$B538,"ERR",IF(DRAFT!AS538="3E","3E",IF(COUNT(DRAFT!AO538,DRAFT!AS538)&gt;0,DRAFT!AT538,""))))</f>
        <v/>
      </c>
      <c r="O536" s="2" t="str">
        <f>IF(COUNT($A536)=0,"",IF(N536="3E","3E",IF(N536="","I",LOOKUP(N536/P$2,{0,0.4,0.45,0.5,0.55,0.6,0.65,0.7,0.75,0.8,1},{"F","D","C","C+","B-","B","B+","A-","A","A+"}))))</f>
        <v/>
      </c>
      <c r="P536" s="1" t="str">
        <f>IF(COUNT($A536)=0,"",IF(N536="","--",IF(N536="3E","3E",LOOKUP(N536/P$2,{0,0.4,0.45,0.5,0.55,0.6,0.65,0.7,0.75,0.8,1},{0,2,2.25,2.5,2.75,3,3.25,3.5,3.75,4}))))</f>
        <v/>
      </c>
      <c r="Q536" s="2" t="str">
        <f>IF(COUNT($A536)=0,"",IF($A536&lt;&gt;DRAFT!$B538,"ERR",IF(DRAFT!BB538="3E","3E",IF(COUNT(DRAFT!AX538,DRAFT!BB538)&gt;0,DRAFT!BC538,""))))</f>
        <v/>
      </c>
      <c r="R536" s="2" t="str">
        <f>IF(COUNT($A536)=0,"",IF(Q536="3E","3E",IF(Q536="","I",LOOKUP(Q536/S$2,{0,0.4,0.45,0.5,0.55,0.6,0.65,0.7,0.75,0.8,1},{"F","D","C","C+","B-","B","B+","A-","A","A+"}))))</f>
        <v/>
      </c>
      <c r="S536" s="1" t="str">
        <f>IF(COUNT($A536)=0,"",IF(Q536="","--",IF(Q536="3E","3E",LOOKUP(Q536/S$2,{0,0.4,0.45,0.5,0.55,0.6,0.65,0.7,0.75,0.8,1},{0,2,2.25,2.5,2.75,3,3.25,3.5,3.75,4}))))</f>
        <v/>
      </c>
      <c r="T536" s="2" t="str">
        <f>IF(COUNT($A536)=0,"",IF($A536&lt;&gt;DRAFT!$B538,"ERR",IF(DRAFT!BK538="3E","3E",IF(COUNT(DRAFT!BG538,DRAFT!BK538)&gt;0,DRAFT!BL538,""))))</f>
        <v/>
      </c>
      <c r="U536" s="2" t="str">
        <f>IF(COUNT($A536)=0,"",IF(T536="3E","3E",IF(T536="","I",LOOKUP(T536/V$2,{0,0.4,0.45,0.5,0.55,0.6,0.65,0.7,0.75,0.8,1},{"F","D","C","C+","B-","B","B+","A-","A","A+"}))))</f>
        <v/>
      </c>
      <c r="V536" s="1" t="str">
        <f>IF(COUNT($A536)=0,"",IF(T536="","--",IF(T536="3E","3E",LOOKUP(T536/V$2,{0,0.4,0.45,0.5,0.55,0.6,0.65,0.7,0.75,0.8,1},{0,2,2.25,2.5,2.75,3,3.25,3.5,3.75,4}))))</f>
        <v/>
      </c>
      <c r="W536" s="2" t="str">
        <f>IF(COUNT($A536)=0,"",IF($A536&lt;&gt;DRAFT!$B538,"ERR",IF(DRAFT!BT538="3E","3E",IF(COUNT(DRAFT!BP538,DRAFT!BT538)&gt;0,DRAFT!BU538,""))))</f>
        <v/>
      </c>
      <c r="X536" s="2" t="str">
        <f>IF(COUNT($A536)=0,"",IF(W536="3E","3E",IF(W536="","I",LOOKUP(W536/Y$2,{0,0.4,0.45,0.5,0.55,0.6,0.65,0.7,0.75,0.8,1},{"F","D","C","C+","B-","B","B+","A-","A","A+"}))))</f>
        <v/>
      </c>
      <c r="Y536" s="1" t="str">
        <f>IF(COUNT($A536)=0,"",IF(W536="","--",IF(W536="3E","3E",LOOKUP(W536/Y$2,{0,0.4,0.45,0.5,0.55,0.6,0.65,0.7,0.75,0.8,1},{0,2,2.25,2.5,2.75,3,3.25,3.5,3.75,4}))))</f>
        <v/>
      </c>
      <c r="Z536" s="2" t="str">
        <f>IF(COUNT($A536)=0,"",IF($A536&lt;&gt;DRAFT!$B538,"ERR",IF(DRAFT!CC538="3E","3E",IF(COUNT(DRAFT!BY538,DRAFT!CC538)&gt;0,DRAFT!CD538,""))))</f>
        <v/>
      </c>
      <c r="AA536" s="2" t="str">
        <f>IF(COUNT($A536)=0,"",IF(Z536="3E","3E",IF(Z536="","I",LOOKUP(Z536/AB$2,{0,0.4,0.45,0.5,0.55,0.6,0.65,0.7,0.75,0.8,1},{"F","D","C","C+","B-","B","B+","A-","A","A+"}))))</f>
        <v/>
      </c>
      <c r="AB536" s="1" t="str">
        <f>IF(COUNT($A536)=0,"",IF(Z536="","--",IF(Z536="3E","3E",LOOKUP(Z536/AB$2,{0,0.4,0.45,0.5,0.55,0.6,0.65,0.7,0.75,0.8,1},{0,2,2.25,2.5,2.75,3,3.25,3.5,3.75,4}))))</f>
        <v/>
      </c>
      <c r="AC536" s="2" t="str">
        <f>IF(COUNT($A536)=0,"",IF($A536&lt;&gt;DRAFT!$B538,"ERR",IF(DRAFT!CF538&gt;0,DRAFT!CF538,"")))</f>
        <v/>
      </c>
      <c r="AD536" s="2" t="str">
        <f>IF(COUNT($A536)=0,"",IF(AC536="3E","3E",IF(AC536="","I",LOOKUP(AC536/AE$2,{0,0.4,0.45,0.5,0.55,0.6,0.65,0.7,0.75,0.8,1},{"F","D","C","C+","B-","B","B+","A-","A","A+"}))))</f>
        <v/>
      </c>
      <c r="AE536" s="1" t="str">
        <f>IF(COUNT($A536)=0,"",IF(AC536="","--",IF(AC536="3E","3E",LOOKUP(AC536/AE$2,{0,0.4,0.45,0.5,0.55,0.6,0.65,0.7,0.75,0.8,1},{0,2,2.25,2.5,2.75,3,3.25,3.5,3.75,4}))))</f>
        <v/>
      </c>
      <c r="AF536" s="2" t="str">
        <f>IF(COUNT($A536)=0,"",IF($A536&lt;&gt;DRAFT!$B538,"ERR",IF(DRAFT!CI538&gt;0,DRAFT!CK538,"")))</f>
        <v/>
      </c>
      <c r="AG536" s="2" t="str">
        <f>IF(COUNT($A536)=0,"",IF(AF536="3E","3E",IF(AF536="","I",LOOKUP(AF536/AH$2,{0,0.4,0.45,0.5,0.55,0.6,0.65,0.7,0.75,0.8,1},{"F","D","C","C+","B-","B","B+","A-","A","A+"}))))</f>
        <v/>
      </c>
      <c r="AH536" s="1" t="str">
        <f>IF(COUNT($A536)=0,"",IF(AF536="","--",IF(AF536="3E","3E",LOOKUP(AF536/AH$2,{0,0.4,0.45,0.5,0.55,0.6,0.65,0.7,0.75,0.8,1},{0,2,2.25,2.5,2.75,3,3.25,3.5,3.75,4}))))</f>
        <v/>
      </c>
      <c r="AI536" s="2" t="str">
        <f>IF($A536&lt;&gt;DRAFT!$B538,"ERR",IF(OR(COUNT($A536)=0,COUNT(DRAFT!CL538:CN538,DRAFT!CP538:CR538)=0),"",CEILING(SUM(DRAFT!CO538,DRAFT!CS538,DRAFT!CT538),1)))</f>
        <v/>
      </c>
      <c r="AJ536" s="2" t="str">
        <f>IF(COUNT($A536)=0,"",IF(AI536="3E","3E",IF(AI536="","I",LOOKUP(AI536/AK$2,{0,0.4,0.45,0.5,0.55,0.6,0.65,0.7,0.75,0.8,1},{"F","D","C","C+","B-","B","B+","A-","A","A+"}))))</f>
        <v/>
      </c>
      <c r="AK536" s="1" t="str">
        <f>IF(COUNT($A536)=0,"",IF(AI536="","--",IF(AI536="3E","3E",LOOKUP(AI536/AK$2,{0,0.4,0.45,0.5,0.55,0.6,0.65,0.7,0.75,0.8,1},{0,2,2.25,2.5,2.75,3,3.25,3.5,3.75,4}))))</f>
        <v/>
      </c>
      <c r="AL536" s="4" t="str">
        <f>IF(OR(COUNT($A536)=0,COUNT(B536:AK536)=0),"",IF(COUNTIF(B536:AK536,"3E")&gt;0,"3E",IF(DRAFT!$A538="R",TRUNC(SUMPRODUCT(RGP,RCP)/TCP,3),TRUNC((SUMPRODUCT(--(IMDGP&gt;0)*IMDGP,IMCP)+CEILING(DRAFT!$DB538*42,0.25))/TCP,3))))</f>
        <v/>
      </c>
      <c r="AM536" s="2" t="str">
        <f>IF(OR(COUNT($A536)=0,COUNT(B536:AK536)=0),"",IF(COUNTIF(B536:AK536,"3E")&gt;0,"3E",IF(DRAFT!$A538="R",SUMPRODUCT(--(RGP&gt;=2),RCP),SUMPRODUCT(--(IMDGP&gt;0),--(IMGP=0),IMCP)+DRAFT!$DC538)))</f>
        <v/>
      </c>
      <c r="AN536" s="67" t="str">
        <f>IF(AL536="3E","3E",IF(COUNT($A536)=0,"",IF(COUNT(AI536)=0,"--",ROUND(((CEILING(DRAFT!$CV538*38,0.25)+CEILING(DRAFT!$CX538*38,0.25)+CEILING(DRAFT!$CZ538*42,0.25)+CEILING($AL536*42,0.25))/160),2))))</f>
        <v/>
      </c>
      <c r="AO536" s="2" t="str">
        <f>IF(AN536="3E","3E",IF(COUNT($A536)=0,"",IF(COUNT(AN536)=0,"I",LOOKUP(AN536,{0,2,2.25,2.5,2.75,3,3.25,3.5,3.75,4},{"F","D","C","C+","B-","B","B+","A-","A","A+"}))))</f>
        <v/>
      </c>
      <c r="AP536" s="2" t="str">
        <f>IF(AN536="3E","3E",IF(OR(COUNT(A536)=0,COUNT(AN536)=0),"",DRAFT!CW538+DRAFT!CY538+DRAFT!DA538+N(TABULATION!AM536)))</f>
        <v/>
      </c>
      <c r="AQ536" s="2" t="str">
        <f>IF(OR(COUNT($A536)=0,COUNT(B536:AK536)=0),"",IF(COUNTIF(B536:AM536,"3E")&gt;0,"3E",IF(AND(DRAFT!$A538="IM",OR($AL536&gt;DRAFT!$DB538,$AM536&gt;DRAFT!$DC538)),"IMPROVED",IF(AND(DRAFT!$A538="IM",$AL536&lt;=DRAFT!$DB538,$AM536&lt;=DRAFT!$DC538),"NOT IMPROVED",IF(AND(DRAFT!CU538="S",AH536&gt;=2,AK536&gt;=2,AN536&gt;=2.5,AP536&gt;=144),"PASS","FAIL")))))</f>
        <v/>
      </c>
      <c r="AR536" s="2" t="str">
        <f t="shared" si="16"/>
        <v/>
      </c>
      <c r="AS536" s="2" t="str">
        <f t="shared" si="17"/>
        <v/>
      </c>
    </row>
    <row r="537" spans="1:45" ht="18.95" customHeight="1" x14ac:dyDescent="0.25">
      <c r="A537" s="3" t="str">
        <f>IF(DRAFT!$B539="","",DRAFT!$B539)</f>
        <v/>
      </c>
      <c r="B537" s="2" t="str">
        <f>IF(COUNT($A537)=0,"",IF($A537&lt;&gt;DRAFT!$B539,"ERR",IF(DRAFT!I539="3E","3E",IF(COUNT(DRAFT!E539,DRAFT!I539)&gt;0,DRAFT!J539,""))))</f>
        <v/>
      </c>
      <c r="C537" s="2" t="str">
        <f>IF(COUNT($A537)=0,"",IF(B537="3E","3E",IF(B537="","I",LOOKUP(B537/D$2,{0,0.4,0.45,0.5,0.55,0.6,0.65,0.7,0.75,0.8,1},{"F","D","C","C+","B-","B","B+","A-","A","A+"}))))</f>
        <v/>
      </c>
      <c r="D537" s="1" t="str">
        <f>IF(COUNT($A537)=0,"",IF(B537="","--",IF(B537="3E","3E",LOOKUP(B537/D$2,{0,0.4,0.45,0.5,0.55,0.6,0.65,0.7,0.75,0.8,1},{0,2,2.25,2.5,2.75,3,3.25,3.5,3.75,4}))))</f>
        <v/>
      </c>
      <c r="E537" s="2" t="str">
        <f>IF(COUNT($A537)=0,"",IF($A537&lt;&gt;DRAFT!$B539,"ERR",IF(DRAFT!R539="3E","3E",IF(COUNT(DRAFT!N539,DRAFT!R539)&gt;0,DRAFT!S539,""))))</f>
        <v/>
      </c>
      <c r="F537" s="2" t="str">
        <f>IF(COUNT($A537)=0,"",IF(E537="3E","3E",IF(E537="","I",LOOKUP(E537/G$2,{0,0.4,0.45,0.5,0.55,0.6,0.65,0.7,0.75,0.8,1},{"F","D","C","C+","B-","B","B+","A-","A","A+"}))))</f>
        <v/>
      </c>
      <c r="G537" s="1" t="str">
        <f>IF(COUNT($A537)=0,"",IF(E537="","--",IF(E537="3E","3E",LOOKUP(E537/G$2,{0,0.4,0.45,0.5,0.55,0.6,0.65,0.7,0.75,0.8,1},{0,2,2.25,2.5,2.75,3,3.25,3.5,3.75,4}))))</f>
        <v/>
      </c>
      <c r="H537" s="2" t="str">
        <f>IF(COUNT($A537)=0,"",IF($A537&lt;&gt;DRAFT!$B539,"ERR",IF(DRAFT!AA539="3E","3E",IF(COUNT(DRAFT!W539,DRAFT!AA539)&gt;0,DRAFT!AB539,""))))</f>
        <v/>
      </c>
      <c r="I537" s="2" t="str">
        <f>IF(COUNT($A537)=0,"",IF(H537="3E","3E",IF(H537="","I",LOOKUP(H537/J$2,{0,0.4,0.45,0.5,0.55,0.6,0.65,0.7,0.75,0.8,1},{"F","D","C","C+","B-","B","B+","A-","A","A+"}))))</f>
        <v/>
      </c>
      <c r="J537" s="1" t="str">
        <f>IF(COUNT($A537)=0,"",IF(H537="","--",IF(H537="3E","3E",LOOKUP(H537/J$2,{0,0.4,0.45,0.5,0.55,0.6,0.65,0.7,0.75,0.8,1},{0,2,2.25,2.5,2.75,3,3.25,3.5,3.75,4}))))</f>
        <v/>
      </c>
      <c r="K537" s="2" t="str">
        <f>IF(COUNT($A537)=0,"",IF($A537&lt;&gt;DRAFT!$B539,"ERR",IF(DRAFT!AJ539="3E","3E",IF(COUNT(DRAFT!AF539,DRAFT!AJ539)&gt;0,DRAFT!AK539,""))))</f>
        <v/>
      </c>
      <c r="L537" s="2" t="str">
        <f>IF(COUNT($A537)=0,"",IF(K537="3E","3E",IF(K537="","I",LOOKUP(K537/M$2,{0,0.4,0.45,0.5,0.55,0.6,0.65,0.7,0.75,0.8,1},{"F","D","C","C+","B-","B","B+","A-","A","A+"}))))</f>
        <v/>
      </c>
      <c r="M537" s="1" t="str">
        <f>IF(COUNT($A537)=0,"",IF(K537="","--",IF(K537="3E","3E",LOOKUP(K537/M$2,{0,0.4,0.45,0.5,0.55,0.6,0.65,0.7,0.75,0.8,1},{0,2,2.25,2.5,2.75,3,3.25,3.5,3.75,4}))))</f>
        <v/>
      </c>
      <c r="N537" s="2" t="str">
        <f>IF(COUNT($A537)=0,"",IF($A537&lt;&gt;DRAFT!$B539,"ERR",IF(DRAFT!AS539="3E","3E",IF(COUNT(DRAFT!AO539,DRAFT!AS539)&gt;0,DRAFT!AT539,""))))</f>
        <v/>
      </c>
      <c r="O537" s="2" t="str">
        <f>IF(COUNT($A537)=0,"",IF(N537="3E","3E",IF(N537="","I",LOOKUP(N537/P$2,{0,0.4,0.45,0.5,0.55,0.6,0.65,0.7,0.75,0.8,1},{"F","D","C","C+","B-","B","B+","A-","A","A+"}))))</f>
        <v/>
      </c>
      <c r="P537" s="1" t="str">
        <f>IF(COUNT($A537)=0,"",IF(N537="","--",IF(N537="3E","3E",LOOKUP(N537/P$2,{0,0.4,0.45,0.5,0.55,0.6,0.65,0.7,0.75,0.8,1},{0,2,2.25,2.5,2.75,3,3.25,3.5,3.75,4}))))</f>
        <v/>
      </c>
      <c r="Q537" s="2" t="str">
        <f>IF(COUNT($A537)=0,"",IF($A537&lt;&gt;DRAFT!$B539,"ERR",IF(DRAFT!BB539="3E","3E",IF(COUNT(DRAFT!AX539,DRAFT!BB539)&gt;0,DRAFT!BC539,""))))</f>
        <v/>
      </c>
      <c r="R537" s="2" t="str">
        <f>IF(COUNT($A537)=0,"",IF(Q537="3E","3E",IF(Q537="","I",LOOKUP(Q537/S$2,{0,0.4,0.45,0.5,0.55,0.6,0.65,0.7,0.75,0.8,1},{"F","D","C","C+","B-","B","B+","A-","A","A+"}))))</f>
        <v/>
      </c>
      <c r="S537" s="1" t="str">
        <f>IF(COUNT($A537)=0,"",IF(Q537="","--",IF(Q537="3E","3E",LOOKUP(Q537/S$2,{0,0.4,0.45,0.5,0.55,0.6,0.65,0.7,0.75,0.8,1},{0,2,2.25,2.5,2.75,3,3.25,3.5,3.75,4}))))</f>
        <v/>
      </c>
      <c r="T537" s="2" t="str">
        <f>IF(COUNT($A537)=0,"",IF($A537&lt;&gt;DRAFT!$B539,"ERR",IF(DRAFT!BK539="3E","3E",IF(COUNT(DRAFT!BG539,DRAFT!BK539)&gt;0,DRAFT!BL539,""))))</f>
        <v/>
      </c>
      <c r="U537" s="2" t="str">
        <f>IF(COUNT($A537)=0,"",IF(T537="3E","3E",IF(T537="","I",LOOKUP(T537/V$2,{0,0.4,0.45,0.5,0.55,0.6,0.65,0.7,0.75,0.8,1},{"F","D","C","C+","B-","B","B+","A-","A","A+"}))))</f>
        <v/>
      </c>
      <c r="V537" s="1" t="str">
        <f>IF(COUNT($A537)=0,"",IF(T537="","--",IF(T537="3E","3E",LOOKUP(T537/V$2,{0,0.4,0.45,0.5,0.55,0.6,0.65,0.7,0.75,0.8,1},{0,2,2.25,2.5,2.75,3,3.25,3.5,3.75,4}))))</f>
        <v/>
      </c>
      <c r="W537" s="2" t="str">
        <f>IF(COUNT($A537)=0,"",IF($A537&lt;&gt;DRAFT!$B539,"ERR",IF(DRAFT!BT539="3E","3E",IF(COUNT(DRAFT!BP539,DRAFT!BT539)&gt;0,DRAFT!BU539,""))))</f>
        <v/>
      </c>
      <c r="X537" s="2" t="str">
        <f>IF(COUNT($A537)=0,"",IF(W537="3E","3E",IF(W537="","I",LOOKUP(W537/Y$2,{0,0.4,0.45,0.5,0.55,0.6,0.65,0.7,0.75,0.8,1},{"F","D","C","C+","B-","B","B+","A-","A","A+"}))))</f>
        <v/>
      </c>
      <c r="Y537" s="1" t="str">
        <f>IF(COUNT($A537)=0,"",IF(W537="","--",IF(W537="3E","3E",LOOKUP(W537/Y$2,{0,0.4,0.45,0.5,0.55,0.6,0.65,0.7,0.75,0.8,1},{0,2,2.25,2.5,2.75,3,3.25,3.5,3.75,4}))))</f>
        <v/>
      </c>
      <c r="Z537" s="2" t="str">
        <f>IF(COUNT($A537)=0,"",IF($A537&lt;&gt;DRAFT!$B539,"ERR",IF(DRAFT!CC539="3E","3E",IF(COUNT(DRAFT!BY539,DRAFT!CC539)&gt;0,DRAFT!CD539,""))))</f>
        <v/>
      </c>
      <c r="AA537" s="2" t="str">
        <f>IF(COUNT($A537)=0,"",IF(Z537="3E","3E",IF(Z537="","I",LOOKUP(Z537/AB$2,{0,0.4,0.45,0.5,0.55,0.6,0.65,0.7,0.75,0.8,1},{"F","D","C","C+","B-","B","B+","A-","A","A+"}))))</f>
        <v/>
      </c>
      <c r="AB537" s="1" t="str">
        <f>IF(COUNT($A537)=0,"",IF(Z537="","--",IF(Z537="3E","3E",LOOKUP(Z537/AB$2,{0,0.4,0.45,0.5,0.55,0.6,0.65,0.7,0.75,0.8,1},{0,2,2.25,2.5,2.75,3,3.25,3.5,3.75,4}))))</f>
        <v/>
      </c>
      <c r="AC537" s="2" t="str">
        <f>IF(COUNT($A537)=0,"",IF($A537&lt;&gt;DRAFT!$B539,"ERR",IF(DRAFT!CF539&gt;0,DRAFT!CF539,"")))</f>
        <v/>
      </c>
      <c r="AD537" s="2" t="str">
        <f>IF(COUNT($A537)=0,"",IF(AC537="3E","3E",IF(AC537="","I",LOOKUP(AC537/AE$2,{0,0.4,0.45,0.5,0.55,0.6,0.65,0.7,0.75,0.8,1},{"F","D","C","C+","B-","B","B+","A-","A","A+"}))))</f>
        <v/>
      </c>
      <c r="AE537" s="1" t="str">
        <f>IF(COUNT($A537)=0,"",IF(AC537="","--",IF(AC537="3E","3E",LOOKUP(AC537/AE$2,{0,0.4,0.45,0.5,0.55,0.6,0.65,0.7,0.75,0.8,1},{0,2,2.25,2.5,2.75,3,3.25,3.5,3.75,4}))))</f>
        <v/>
      </c>
      <c r="AF537" s="2" t="str">
        <f>IF(COUNT($A537)=0,"",IF($A537&lt;&gt;DRAFT!$B539,"ERR",IF(DRAFT!CI539&gt;0,DRAFT!CK539,"")))</f>
        <v/>
      </c>
      <c r="AG537" s="2" t="str">
        <f>IF(COUNT($A537)=0,"",IF(AF537="3E","3E",IF(AF537="","I",LOOKUP(AF537/AH$2,{0,0.4,0.45,0.5,0.55,0.6,0.65,0.7,0.75,0.8,1},{"F","D","C","C+","B-","B","B+","A-","A","A+"}))))</f>
        <v/>
      </c>
      <c r="AH537" s="1" t="str">
        <f>IF(COUNT($A537)=0,"",IF(AF537="","--",IF(AF537="3E","3E",LOOKUP(AF537/AH$2,{0,0.4,0.45,0.5,0.55,0.6,0.65,0.7,0.75,0.8,1},{0,2,2.25,2.5,2.75,3,3.25,3.5,3.75,4}))))</f>
        <v/>
      </c>
      <c r="AI537" s="2" t="str">
        <f>IF($A537&lt;&gt;DRAFT!$B539,"ERR",IF(OR(COUNT($A537)=0,COUNT(DRAFT!CL539:CN539,DRAFT!CP539:CR539)=0),"",CEILING(SUM(DRAFT!CO539,DRAFT!CS539,DRAFT!CT539),1)))</f>
        <v/>
      </c>
      <c r="AJ537" s="2" t="str">
        <f>IF(COUNT($A537)=0,"",IF(AI537="3E","3E",IF(AI537="","I",LOOKUP(AI537/AK$2,{0,0.4,0.45,0.5,0.55,0.6,0.65,0.7,0.75,0.8,1},{"F","D","C","C+","B-","B","B+","A-","A","A+"}))))</f>
        <v/>
      </c>
      <c r="AK537" s="1" t="str">
        <f>IF(COUNT($A537)=0,"",IF(AI537="","--",IF(AI537="3E","3E",LOOKUP(AI537/AK$2,{0,0.4,0.45,0.5,0.55,0.6,0.65,0.7,0.75,0.8,1},{0,2,2.25,2.5,2.75,3,3.25,3.5,3.75,4}))))</f>
        <v/>
      </c>
      <c r="AL537" s="4" t="str">
        <f>IF(OR(COUNT($A537)=0,COUNT(B537:AK537)=0),"",IF(COUNTIF(B537:AK537,"3E")&gt;0,"3E",IF(DRAFT!$A539="R",TRUNC(SUMPRODUCT(RGP,RCP)/TCP,3),TRUNC((SUMPRODUCT(--(IMDGP&gt;0)*IMDGP,IMCP)+CEILING(DRAFT!$DB539*42,0.25))/TCP,3))))</f>
        <v/>
      </c>
      <c r="AM537" s="2" t="str">
        <f>IF(OR(COUNT($A537)=0,COUNT(B537:AK537)=0),"",IF(COUNTIF(B537:AK537,"3E")&gt;0,"3E",IF(DRAFT!$A539="R",SUMPRODUCT(--(RGP&gt;=2),RCP),SUMPRODUCT(--(IMDGP&gt;0),--(IMGP=0),IMCP)+DRAFT!$DC539)))</f>
        <v/>
      </c>
      <c r="AN537" s="67" t="str">
        <f>IF(AL537="3E","3E",IF(COUNT($A537)=0,"",IF(COUNT(AI537)=0,"--",ROUND(((CEILING(DRAFT!$CV539*38,0.25)+CEILING(DRAFT!$CX539*38,0.25)+CEILING(DRAFT!$CZ539*42,0.25)+CEILING($AL537*42,0.25))/160),2))))</f>
        <v/>
      </c>
      <c r="AO537" s="2" t="str">
        <f>IF(AN537="3E","3E",IF(COUNT($A537)=0,"",IF(COUNT(AN537)=0,"I",LOOKUP(AN537,{0,2,2.25,2.5,2.75,3,3.25,3.5,3.75,4},{"F","D","C","C+","B-","B","B+","A-","A","A+"}))))</f>
        <v/>
      </c>
      <c r="AP537" s="2" t="str">
        <f>IF(AN537="3E","3E",IF(OR(COUNT(A537)=0,COUNT(AN537)=0),"",DRAFT!CW539+DRAFT!CY539+DRAFT!DA539+N(TABULATION!AM537)))</f>
        <v/>
      </c>
      <c r="AQ537" s="2" t="str">
        <f>IF(OR(COUNT($A537)=0,COUNT(B537:AK537)=0),"",IF(COUNTIF(B537:AM537,"3E")&gt;0,"3E",IF(AND(DRAFT!$A539="IM",OR($AL537&gt;DRAFT!$DB539,$AM537&gt;DRAFT!$DC539)),"IMPROVED",IF(AND(DRAFT!$A539="IM",$AL537&lt;=DRAFT!$DB539,$AM537&lt;=DRAFT!$DC539),"NOT IMPROVED",IF(AND(DRAFT!CU539="S",AH537&gt;=2,AK537&gt;=2,AN537&gt;=2.5,AP537&gt;=144),"PASS","FAIL")))))</f>
        <v/>
      </c>
      <c r="AR537" s="2" t="str">
        <f t="shared" si="16"/>
        <v/>
      </c>
      <c r="AS537" s="2" t="str">
        <f t="shared" si="17"/>
        <v/>
      </c>
    </row>
    <row r="538" spans="1:45" ht="18.95" customHeight="1" x14ac:dyDescent="0.25">
      <c r="A538" s="3" t="str">
        <f>IF(DRAFT!$B540="","",DRAFT!$B540)</f>
        <v/>
      </c>
      <c r="B538" s="2" t="str">
        <f>IF(COUNT($A538)=0,"",IF($A538&lt;&gt;DRAFT!$B540,"ERR",IF(DRAFT!I540="3E","3E",IF(COUNT(DRAFT!E540,DRAFT!I540)&gt;0,DRAFT!J540,""))))</f>
        <v/>
      </c>
      <c r="C538" s="2" t="str">
        <f>IF(COUNT($A538)=0,"",IF(B538="3E","3E",IF(B538="","I",LOOKUP(B538/D$2,{0,0.4,0.45,0.5,0.55,0.6,0.65,0.7,0.75,0.8,1},{"F","D","C","C+","B-","B","B+","A-","A","A+"}))))</f>
        <v/>
      </c>
      <c r="D538" s="1" t="str">
        <f>IF(COUNT($A538)=0,"",IF(B538="","--",IF(B538="3E","3E",LOOKUP(B538/D$2,{0,0.4,0.45,0.5,0.55,0.6,0.65,0.7,0.75,0.8,1},{0,2,2.25,2.5,2.75,3,3.25,3.5,3.75,4}))))</f>
        <v/>
      </c>
      <c r="E538" s="2" t="str">
        <f>IF(COUNT($A538)=0,"",IF($A538&lt;&gt;DRAFT!$B540,"ERR",IF(DRAFT!R540="3E","3E",IF(COUNT(DRAFT!N540,DRAFT!R540)&gt;0,DRAFT!S540,""))))</f>
        <v/>
      </c>
      <c r="F538" s="2" t="str">
        <f>IF(COUNT($A538)=0,"",IF(E538="3E","3E",IF(E538="","I",LOOKUP(E538/G$2,{0,0.4,0.45,0.5,0.55,0.6,0.65,0.7,0.75,0.8,1},{"F","D","C","C+","B-","B","B+","A-","A","A+"}))))</f>
        <v/>
      </c>
      <c r="G538" s="1" t="str">
        <f>IF(COUNT($A538)=0,"",IF(E538="","--",IF(E538="3E","3E",LOOKUP(E538/G$2,{0,0.4,0.45,0.5,0.55,0.6,0.65,0.7,0.75,0.8,1},{0,2,2.25,2.5,2.75,3,3.25,3.5,3.75,4}))))</f>
        <v/>
      </c>
      <c r="H538" s="2" t="str">
        <f>IF(COUNT($A538)=0,"",IF($A538&lt;&gt;DRAFT!$B540,"ERR",IF(DRAFT!AA540="3E","3E",IF(COUNT(DRAFT!W540,DRAFT!AA540)&gt;0,DRAFT!AB540,""))))</f>
        <v/>
      </c>
      <c r="I538" s="2" t="str">
        <f>IF(COUNT($A538)=0,"",IF(H538="3E","3E",IF(H538="","I",LOOKUP(H538/J$2,{0,0.4,0.45,0.5,0.55,0.6,0.65,0.7,0.75,0.8,1},{"F","D","C","C+","B-","B","B+","A-","A","A+"}))))</f>
        <v/>
      </c>
      <c r="J538" s="1" t="str">
        <f>IF(COUNT($A538)=0,"",IF(H538="","--",IF(H538="3E","3E",LOOKUP(H538/J$2,{0,0.4,0.45,0.5,0.55,0.6,0.65,0.7,0.75,0.8,1},{0,2,2.25,2.5,2.75,3,3.25,3.5,3.75,4}))))</f>
        <v/>
      </c>
      <c r="K538" s="2" t="str">
        <f>IF(COUNT($A538)=0,"",IF($A538&lt;&gt;DRAFT!$B540,"ERR",IF(DRAFT!AJ540="3E","3E",IF(COUNT(DRAFT!AF540,DRAFT!AJ540)&gt;0,DRAFT!AK540,""))))</f>
        <v/>
      </c>
      <c r="L538" s="2" t="str">
        <f>IF(COUNT($A538)=0,"",IF(K538="3E","3E",IF(K538="","I",LOOKUP(K538/M$2,{0,0.4,0.45,0.5,0.55,0.6,0.65,0.7,0.75,0.8,1},{"F","D","C","C+","B-","B","B+","A-","A","A+"}))))</f>
        <v/>
      </c>
      <c r="M538" s="1" t="str">
        <f>IF(COUNT($A538)=0,"",IF(K538="","--",IF(K538="3E","3E",LOOKUP(K538/M$2,{0,0.4,0.45,0.5,0.55,0.6,0.65,0.7,0.75,0.8,1},{0,2,2.25,2.5,2.75,3,3.25,3.5,3.75,4}))))</f>
        <v/>
      </c>
      <c r="N538" s="2" t="str">
        <f>IF(COUNT($A538)=0,"",IF($A538&lt;&gt;DRAFT!$B540,"ERR",IF(DRAFT!AS540="3E","3E",IF(COUNT(DRAFT!AO540,DRAFT!AS540)&gt;0,DRAFT!AT540,""))))</f>
        <v/>
      </c>
      <c r="O538" s="2" t="str">
        <f>IF(COUNT($A538)=0,"",IF(N538="3E","3E",IF(N538="","I",LOOKUP(N538/P$2,{0,0.4,0.45,0.5,0.55,0.6,0.65,0.7,0.75,0.8,1},{"F","D","C","C+","B-","B","B+","A-","A","A+"}))))</f>
        <v/>
      </c>
      <c r="P538" s="1" t="str">
        <f>IF(COUNT($A538)=0,"",IF(N538="","--",IF(N538="3E","3E",LOOKUP(N538/P$2,{0,0.4,0.45,0.5,0.55,0.6,0.65,0.7,0.75,0.8,1},{0,2,2.25,2.5,2.75,3,3.25,3.5,3.75,4}))))</f>
        <v/>
      </c>
      <c r="Q538" s="2" t="str">
        <f>IF(COUNT($A538)=0,"",IF($A538&lt;&gt;DRAFT!$B540,"ERR",IF(DRAFT!BB540="3E","3E",IF(COUNT(DRAFT!AX540,DRAFT!BB540)&gt;0,DRAFT!BC540,""))))</f>
        <v/>
      </c>
      <c r="R538" s="2" t="str">
        <f>IF(COUNT($A538)=0,"",IF(Q538="3E","3E",IF(Q538="","I",LOOKUP(Q538/S$2,{0,0.4,0.45,0.5,0.55,0.6,0.65,0.7,0.75,0.8,1},{"F","D","C","C+","B-","B","B+","A-","A","A+"}))))</f>
        <v/>
      </c>
      <c r="S538" s="1" t="str">
        <f>IF(COUNT($A538)=0,"",IF(Q538="","--",IF(Q538="3E","3E",LOOKUP(Q538/S$2,{0,0.4,0.45,0.5,0.55,0.6,0.65,0.7,0.75,0.8,1},{0,2,2.25,2.5,2.75,3,3.25,3.5,3.75,4}))))</f>
        <v/>
      </c>
      <c r="T538" s="2" t="str">
        <f>IF(COUNT($A538)=0,"",IF($A538&lt;&gt;DRAFT!$B540,"ERR",IF(DRAFT!BK540="3E","3E",IF(COUNT(DRAFT!BG540,DRAFT!BK540)&gt;0,DRAFT!BL540,""))))</f>
        <v/>
      </c>
      <c r="U538" s="2" t="str">
        <f>IF(COUNT($A538)=0,"",IF(T538="3E","3E",IF(T538="","I",LOOKUP(T538/V$2,{0,0.4,0.45,0.5,0.55,0.6,0.65,0.7,0.75,0.8,1},{"F","D","C","C+","B-","B","B+","A-","A","A+"}))))</f>
        <v/>
      </c>
      <c r="V538" s="1" t="str">
        <f>IF(COUNT($A538)=0,"",IF(T538="","--",IF(T538="3E","3E",LOOKUP(T538/V$2,{0,0.4,0.45,0.5,0.55,0.6,0.65,0.7,0.75,0.8,1},{0,2,2.25,2.5,2.75,3,3.25,3.5,3.75,4}))))</f>
        <v/>
      </c>
      <c r="W538" s="2" t="str">
        <f>IF(COUNT($A538)=0,"",IF($A538&lt;&gt;DRAFT!$B540,"ERR",IF(DRAFT!BT540="3E","3E",IF(COUNT(DRAFT!BP540,DRAFT!BT540)&gt;0,DRAFT!BU540,""))))</f>
        <v/>
      </c>
      <c r="X538" s="2" t="str">
        <f>IF(COUNT($A538)=0,"",IF(W538="3E","3E",IF(W538="","I",LOOKUP(W538/Y$2,{0,0.4,0.45,0.5,0.55,0.6,0.65,0.7,0.75,0.8,1},{"F","D","C","C+","B-","B","B+","A-","A","A+"}))))</f>
        <v/>
      </c>
      <c r="Y538" s="1" t="str">
        <f>IF(COUNT($A538)=0,"",IF(W538="","--",IF(W538="3E","3E",LOOKUP(W538/Y$2,{0,0.4,0.45,0.5,0.55,0.6,0.65,0.7,0.75,0.8,1},{0,2,2.25,2.5,2.75,3,3.25,3.5,3.75,4}))))</f>
        <v/>
      </c>
      <c r="Z538" s="2" t="str">
        <f>IF(COUNT($A538)=0,"",IF($A538&lt;&gt;DRAFT!$B540,"ERR",IF(DRAFT!CC540="3E","3E",IF(COUNT(DRAFT!BY540,DRAFT!CC540)&gt;0,DRAFT!CD540,""))))</f>
        <v/>
      </c>
      <c r="AA538" s="2" t="str">
        <f>IF(COUNT($A538)=0,"",IF(Z538="3E","3E",IF(Z538="","I",LOOKUP(Z538/AB$2,{0,0.4,0.45,0.5,0.55,0.6,0.65,0.7,0.75,0.8,1},{"F","D","C","C+","B-","B","B+","A-","A","A+"}))))</f>
        <v/>
      </c>
      <c r="AB538" s="1" t="str">
        <f>IF(COUNT($A538)=0,"",IF(Z538="","--",IF(Z538="3E","3E",LOOKUP(Z538/AB$2,{0,0.4,0.45,0.5,0.55,0.6,0.65,0.7,0.75,0.8,1},{0,2,2.25,2.5,2.75,3,3.25,3.5,3.75,4}))))</f>
        <v/>
      </c>
      <c r="AC538" s="2" t="str">
        <f>IF(COUNT($A538)=0,"",IF($A538&lt;&gt;DRAFT!$B540,"ERR",IF(DRAFT!CF540&gt;0,DRAFT!CF540,"")))</f>
        <v/>
      </c>
      <c r="AD538" s="2" t="str">
        <f>IF(COUNT($A538)=0,"",IF(AC538="3E","3E",IF(AC538="","I",LOOKUP(AC538/AE$2,{0,0.4,0.45,0.5,0.55,0.6,0.65,0.7,0.75,0.8,1},{"F","D","C","C+","B-","B","B+","A-","A","A+"}))))</f>
        <v/>
      </c>
      <c r="AE538" s="1" t="str">
        <f>IF(COUNT($A538)=0,"",IF(AC538="","--",IF(AC538="3E","3E",LOOKUP(AC538/AE$2,{0,0.4,0.45,0.5,0.55,0.6,0.65,0.7,0.75,0.8,1},{0,2,2.25,2.5,2.75,3,3.25,3.5,3.75,4}))))</f>
        <v/>
      </c>
      <c r="AF538" s="2" t="str">
        <f>IF(COUNT($A538)=0,"",IF($A538&lt;&gt;DRAFT!$B540,"ERR",IF(DRAFT!CI540&gt;0,DRAFT!CK540,"")))</f>
        <v/>
      </c>
      <c r="AG538" s="2" t="str">
        <f>IF(COUNT($A538)=0,"",IF(AF538="3E","3E",IF(AF538="","I",LOOKUP(AF538/AH$2,{0,0.4,0.45,0.5,0.55,0.6,0.65,0.7,0.75,0.8,1},{"F","D","C","C+","B-","B","B+","A-","A","A+"}))))</f>
        <v/>
      </c>
      <c r="AH538" s="1" t="str">
        <f>IF(COUNT($A538)=0,"",IF(AF538="","--",IF(AF538="3E","3E",LOOKUP(AF538/AH$2,{0,0.4,0.45,0.5,0.55,0.6,0.65,0.7,0.75,0.8,1},{0,2,2.25,2.5,2.75,3,3.25,3.5,3.75,4}))))</f>
        <v/>
      </c>
      <c r="AI538" s="2" t="str">
        <f>IF($A538&lt;&gt;DRAFT!$B540,"ERR",IF(OR(COUNT($A538)=0,COUNT(DRAFT!CL540:CN540,DRAFT!CP540:CR540)=0),"",CEILING(SUM(DRAFT!CO540,DRAFT!CS540,DRAFT!CT540),1)))</f>
        <v/>
      </c>
      <c r="AJ538" s="2" t="str">
        <f>IF(COUNT($A538)=0,"",IF(AI538="3E","3E",IF(AI538="","I",LOOKUP(AI538/AK$2,{0,0.4,0.45,0.5,0.55,0.6,0.65,0.7,0.75,0.8,1},{"F","D","C","C+","B-","B","B+","A-","A","A+"}))))</f>
        <v/>
      </c>
      <c r="AK538" s="1" t="str">
        <f>IF(COUNT($A538)=0,"",IF(AI538="","--",IF(AI538="3E","3E",LOOKUP(AI538/AK$2,{0,0.4,0.45,0.5,0.55,0.6,0.65,0.7,0.75,0.8,1},{0,2,2.25,2.5,2.75,3,3.25,3.5,3.75,4}))))</f>
        <v/>
      </c>
      <c r="AL538" s="4" t="str">
        <f>IF(OR(COUNT($A538)=0,COUNT(B538:AK538)=0),"",IF(COUNTIF(B538:AK538,"3E")&gt;0,"3E",IF(DRAFT!$A540="R",TRUNC(SUMPRODUCT(RGP,RCP)/TCP,3),TRUNC((SUMPRODUCT(--(IMDGP&gt;0)*IMDGP,IMCP)+CEILING(DRAFT!$DB540*42,0.25))/TCP,3))))</f>
        <v/>
      </c>
      <c r="AM538" s="2" t="str">
        <f>IF(OR(COUNT($A538)=0,COUNT(B538:AK538)=0),"",IF(COUNTIF(B538:AK538,"3E")&gt;0,"3E",IF(DRAFT!$A540="R",SUMPRODUCT(--(RGP&gt;=2),RCP),SUMPRODUCT(--(IMDGP&gt;0),--(IMGP=0),IMCP)+DRAFT!$DC540)))</f>
        <v/>
      </c>
      <c r="AN538" s="67" t="str">
        <f>IF(AL538="3E","3E",IF(COUNT($A538)=0,"",IF(COUNT(AI538)=0,"--",ROUND(((CEILING(DRAFT!$CV540*38,0.25)+CEILING(DRAFT!$CX540*38,0.25)+CEILING(DRAFT!$CZ540*42,0.25)+CEILING($AL538*42,0.25))/160),2))))</f>
        <v/>
      </c>
      <c r="AO538" s="2" t="str">
        <f>IF(AN538="3E","3E",IF(COUNT($A538)=0,"",IF(COUNT(AN538)=0,"I",LOOKUP(AN538,{0,2,2.25,2.5,2.75,3,3.25,3.5,3.75,4},{"F","D","C","C+","B-","B","B+","A-","A","A+"}))))</f>
        <v/>
      </c>
      <c r="AP538" s="2" t="str">
        <f>IF(AN538="3E","3E",IF(OR(COUNT(A538)=0,COUNT(AN538)=0),"",DRAFT!CW540+DRAFT!CY540+DRAFT!DA540+N(TABULATION!AM538)))</f>
        <v/>
      </c>
      <c r="AQ538" s="2" t="str">
        <f>IF(OR(COUNT($A538)=0,COUNT(B538:AK538)=0),"",IF(COUNTIF(B538:AM538,"3E")&gt;0,"3E",IF(AND(DRAFT!$A540="IM",OR($AL538&gt;DRAFT!$DB540,$AM538&gt;DRAFT!$DC540)),"IMPROVED",IF(AND(DRAFT!$A540="IM",$AL538&lt;=DRAFT!$DB540,$AM538&lt;=DRAFT!$DC540),"NOT IMPROVED",IF(AND(DRAFT!CU540="S",AH538&gt;=2,AK538&gt;=2,AN538&gt;=2.5,AP538&gt;=144),"PASS","FAIL")))))</f>
        <v/>
      </c>
      <c r="AR538" s="2" t="str">
        <f t="shared" si="16"/>
        <v/>
      </c>
      <c r="AS538" s="2" t="str">
        <f t="shared" si="17"/>
        <v/>
      </c>
    </row>
    <row r="539" spans="1:45" ht="18.95" customHeight="1" x14ac:dyDescent="0.25">
      <c r="A539" s="3" t="str">
        <f>IF(DRAFT!$B541="","",DRAFT!$B541)</f>
        <v/>
      </c>
      <c r="B539" s="2" t="str">
        <f>IF(COUNT($A539)=0,"",IF($A539&lt;&gt;DRAFT!$B541,"ERR",IF(DRAFT!I541="3E","3E",IF(COUNT(DRAFT!E541,DRAFT!I541)&gt;0,DRAFT!J541,""))))</f>
        <v/>
      </c>
      <c r="C539" s="2" t="str">
        <f>IF(COUNT($A539)=0,"",IF(B539="3E","3E",IF(B539="","I",LOOKUP(B539/D$2,{0,0.4,0.45,0.5,0.55,0.6,0.65,0.7,0.75,0.8,1},{"F","D","C","C+","B-","B","B+","A-","A","A+"}))))</f>
        <v/>
      </c>
      <c r="D539" s="1" t="str">
        <f>IF(COUNT($A539)=0,"",IF(B539="","--",IF(B539="3E","3E",LOOKUP(B539/D$2,{0,0.4,0.45,0.5,0.55,0.6,0.65,0.7,0.75,0.8,1},{0,2,2.25,2.5,2.75,3,3.25,3.5,3.75,4}))))</f>
        <v/>
      </c>
      <c r="E539" s="2" t="str">
        <f>IF(COUNT($A539)=0,"",IF($A539&lt;&gt;DRAFT!$B541,"ERR",IF(DRAFT!R541="3E","3E",IF(COUNT(DRAFT!N541,DRAFT!R541)&gt;0,DRAFT!S541,""))))</f>
        <v/>
      </c>
      <c r="F539" s="2" t="str">
        <f>IF(COUNT($A539)=0,"",IF(E539="3E","3E",IF(E539="","I",LOOKUP(E539/G$2,{0,0.4,0.45,0.5,0.55,0.6,0.65,0.7,0.75,0.8,1},{"F","D","C","C+","B-","B","B+","A-","A","A+"}))))</f>
        <v/>
      </c>
      <c r="G539" s="1" t="str">
        <f>IF(COUNT($A539)=0,"",IF(E539="","--",IF(E539="3E","3E",LOOKUP(E539/G$2,{0,0.4,0.45,0.5,0.55,0.6,0.65,0.7,0.75,0.8,1},{0,2,2.25,2.5,2.75,3,3.25,3.5,3.75,4}))))</f>
        <v/>
      </c>
      <c r="H539" s="2" t="str">
        <f>IF(COUNT($A539)=0,"",IF($A539&lt;&gt;DRAFT!$B541,"ERR",IF(DRAFT!AA541="3E","3E",IF(COUNT(DRAFT!W541,DRAFT!AA541)&gt;0,DRAFT!AB541,""))))</f>
        <v/>
      </c>
      <c r="I539" s="2" t="str">
        <f>IF(COUNT($A539)=0,"",IF(H539="3E","3E",IF(H539="","I",LOOKUP(H539/J$2,{0,0.4,0.45,0.5,0.55,0.6,0.65,0.7,0.75,0.8,1},{"F","D","C","C+","B-","B","B+","A-","A","A+"}))))</f>
        <v/>
      </c>
      <c r="J539" s="1" t="str">
        <f>IF(COUNT($A539)=0,"",IF(H539="","--",IF(H539="3E","3E",LOOKUP(H539/J$2,{0,0.4,0.45,0.5,0.55,0.6,0.65,0.7,0.75,0.8,1},{0,2,2.25,2.5,2.75,3,3.25,3.5,3.75,4}))))</f>
        <v/>
      </c>
      <c r="K539" s="2" t="str">
        <f>IF(COUNT($A539)=0,"",IF($A539&lt;&gt;DRAFT!$B541,"ERR",IF(DRAFT!AJ541="3E","3E",IF(COUNT(DRAFT!AF541,DRAFT!AJ541)&gt;0,DRAFT!AK541,""))))</f>
        <v/>
      </c>
      <c r="L539" s="2" t="str">
        <f>IF(COUNT($A539)=0,"",IF(K539="3E","3E",IF(K539="","I",LOOKUP(K539/M$2,{0,0.4,0.45,0.5,0.55,0.6,0.65,0.7,0.75,0.8,1},{"F","D","C","C+","B-","B","B+","A-","A","A+"}))))</f>
        <v/>
      </c>
      <c r="M539" s="1" t="str">
        <f>IF(COUNT($A539)=0,"",IF(K539="","--",IF(K539="3E","3E",LOOKUP(K539/M$2,{0,0.4,0.45,0.5,0.55,0.6,0.65,0.7,0.75,0.8,1},{0,2,2.25,2.5,2.75,3,3.25,3.5,3.75,4}))))</f>
        <v/>
      </c>
      <c r="N539" s="2" t="str">
        <f>IF(COUNT($A539)=0,"",IF($A539&lt;&gt;DRAFT!$B541,"ERR",IF(DRAFT!AS541="3E","3E",IF(COUNT(DRAFT!AO541,DRAFT!AS541)&gt;0,DRAFT!AT541,""))))</f>
        <v/>
      </c>
      <c r="O539" s="2" t="str">
        <f>IF(COUNT($A539)=0,"",IF(N539="3E","3E",IF(N539="","I",LOOKUP(N539/P$2,{0,0.4,0.45,0.5,0.55,0.6,0.65,0.7,0.75,0.8,1},{"F","D","C","C+","B-","B","B+","A-","A","A+"}))))</f>
        <v/>
      </c>
      <c r="P539" s="1" t="str">
        <f>IF(COUNT($A539)=0,"",IF(N539="","--",IF(N539="3E","3E",LOOKUP(N539/P$2,{0,0.4,0.45,0.5,0.55,0.6,0.65,0.7,0.75,0.8,1},{0,2,2.25,2.5,2.75,3,3.25,3.5,3.75,4}))))</f>
        <v/>
      </c>
      <c r="Q539" s="2" t="str">
        <f>IF(COUNT($A539)=0,"",IF($A539&lt;&gt;DRAFT!$B541,"ERR",IF(DRAFT!BB541="3E","3E",IF(COUNT(DRAFT!AX541,DRAFT!BB541)&gt;0,DRAFT!BC541,""))))</f>
        <v/>
      </c>
      <c r="R539" s="2" t="str">
        <f>IF(COUNT($A539)=0,"",IF(Q539="3E","3E",IF(Q539="","I",LOOKUP(Q539/S$2,{0,0.4,0.45,0.5,0.55,0.6,0.65,0.7,0.75,0.8,1},{"F","D","C","C+","B-","B","B+","A-","A","A+"}))))</f>
        <v/>
      </c>
      <c r="S539" s="1" t="str">
        <f>IF(COUNT($A539)=0,"",IF(Q539="","--",IF(Q539="3E","3E",LOOKUP(Q539/S$2,{0,0.4,0.45,0.5,0.55,0.6,0.65,0.7,0.75,0.8,1},{0,2,2.25,2.5,2.75,3,3.25,3.5,3.75,4}))))</f>
        <v/>
      </c>
      <c r="T539" s="2" t="str">
        <f>IF(COUNT($A539)=0,"",IF($A539&lt;&gt;DRAFT!$B541,"ERR",IF(DRAFT!BK541="3E","3E",IF(COUNT(DRAFT!BG541,DRAFT!BK541)&gt;0,DRAFT!BL541,""))))</f>
        <v/>
      </c>
      <c r="U539" s="2" t="str">
        <f>IF(COUNT($A539)=0,"",IF(T539="3E","3E",IF(T539="","I",LOOKUP(T539/V$2,{0,0.4,0.45,0.5,0.55,0.6,0.65,0.7,0.75,0.8,1},{"F","D","C","C+","B-","B","B+","A-","A","A+"}))))</f>
        <v/>
      </c>
      <c r="V539" s="1" t="str">
        <f>IF(COUNT($A539)=0,"",IF(T539="","--",IF(T539="3E","3E",LOOKUP(T539/V$2,{0,0.4,0.45,0.5,0.55,0.6,0.65,0.7,0.75,0.8,1},{0,2,2.25,2.5,2.75,3,3.25,3.5,3.75,4}))))</f>
        <v/>
      </c>
      <c r="W539" s="2" t="str">
        <f>IF(COUNT($A539)=0,"",IF($A539&lt;&gt;DRAFT!$B541,"ERR",IF(DRAFT!BT541="3E","3E",IF(COUNT(DRAFT!BP541,DRAFT!BT541)&gt;0,DRAFT!BU541,""))))</f>
        <v/>
      </c>
      <c r="X539" s="2" t="str">
        <f>IF(COUNT($A539)=0,"",IF(W539="3E","3E",IF(W539="","I",LOOKUP(W539/Y$2,{0,0.4,0.45,0.5,0.55,0.6,0.65,0.7,0.75,0.8,1},{"F","D","C","C+","B-","B","B+","A-","A","A+"}))))</f>
        <v/>
      </c>
      <c r="Y539" s="1" t="str">
        <f>IF(COUNT($A539)=0,"",IF(W539="","--",IF(W539="3E","3E",LOOKUP(W539/Y$2,{0,0.4,0.45,0.5,0.55,0.6,0.65,0.7,0.75,0.8,1},{0,2,2.25,2.5,2.75,3,3.25,3.5,3.75,4}))))</f>
        <v/>
      </c>
      <c r="Z539" s="2" t="str">
        <f>IF(COUNT($A539)=0,"",IF($A539&lt;&gt;DRAFT!$B541,"ERR",IF(DRAFT!CC541="3E","3E",IF(COUNT(DRAFT!BY541,DRAFT!CC541)&gt;0,DRAFT!CD541,""))))</f>
        <v/>
      </c>
      <c r="AA539" s="2" t="str">
        <f>IF(COUNT($A539)=0,"",IF(Z539="3E","3E",IF(Z539="","I",LOOKUP(Z539/AB$2,{0,0.4,0.45,0.5,0.55,0.6,0.65,0.7,0.75,0.8,1},{"F","D","C","C+","B-","B","B+","A-","A","A+"}))))</f>
        <v/>
      </c>
      <c r="AB539" s="1" t="str">
        <f>IF(COUNT($A539)=0,"",IF(Z539="","--",IF(Z539="3E","3E",LOOKUP(Z539/AB$2,{0,0.4,0.45,0.5,0.55,0.6,0.65,0.7,0.75,0.8,1},{0,2,2.25,2.5,2.75,3,3.25,3.5,3.75,4}))))</f>
        <v/>
      </c>
      <c r="AC539" s="2" t="str">
        <f>IF(COUNT($A539)=0,"",IF($A539&lt;&gt;DRAFT!$B541,"ERR",IF(DRAFT!CF541&gt;0,DRAFT!CF541,"")))</f>
        <v/>
      </c>
      <c r="AD539" s="2" t="str">
        <f>IF(COUNT($A539)=0,"",IF(AC539="3E","3E",IF(AC539="","I",LOOKUP(AC539/AE$2,{0,0.4,0.45,0.5,0.55,0.6,0.65,0.7,0.75,0.8,1},{"F","D","C","C+","B-","B","B+","A-","A","A+"}))))</f>
        <v/>
      </c>
      <c r="AE539" s="1" t="str">
        <f>IF(COUNT($A539)=0,"",IF(AC539="","--",IF(AC539="3E","3E",LOOKUP(AC539/AE$2,{0,0.4,0.45,0.5,0.55,0.6,0.65,0.7,0.75,0.8,1},{0,2,2.25,2.5,2.75,3,3.25,3.5,3.75,4}))))</f>
        <v/>
      </c>
      <c r="AF539" s="2" t="str">
        <f>IF(COUNT($A539)=0,"",IF($A539&lt;&gt;DRAFT!$B541,"ERR",IF(DRAFT!CI541&gt;0,DRAFT!CK541,"")))</f>
        <v/>
      </c>
      <c r="AG539" s="2" t="str">
        <f>IF(COUNT($A539)=0,"",IF(AF539="3E","3E",IF(AF539="","I",LOOKUP(AF539/AH$2,{0,0.4,0.45,0.5,0.55,0.6,0.65,0.7,0.75,0.8,1},{"F","D","C","C+","B-","B","B+","A-","A","A+"}))))</f>
        <v/>
      </c>
      <c r="AH539" s="1" t="str">
        <f>IF(COUNT($A539)=0,"",IF(AF539="","--",IF(AF539="3E","3E",LOOKUP(AF539/AH$2,{0,0.4,0.45,0.5,0.55,0.6,0.65,0.7,0.75,0.8,1},{0,2,2.25,2.5,2.75,3,3.25,3.5,3.75,4}))))</f>
        <v/>
      </c>
      <c r="AI539" s="2" t="str">
        <f>IF($A539&lt;&gt;DRAFT!$B541,"ERR",IF(OR(COUNT($A539)=0,COUNT(DRAFT!CL541:CN541,DRAFT!CP541:CR541)=0),"",CEILING(SUM(DRAFT!CO541,DRAFT!CS541,DRAFT!CT541),1)))</f>
        <v/>
      </c>
      <c r="AJ539" s="2" t="str">
        <f>IF(COUNT($A539)=0,"",IF(AI539="3E","3E",IF(AI539="","I",LOOKUP(AI539/AK$2,{0,0.4,0.45,0.5,0.55,0.6,0.65,0.7,0.75,0.8,1},{"F","D","C","C+","B-","B","B+","A-","A","A+"}))))</f>
        <v/>
      </c>
      <c r="AK539" s="1" t="str">
        <f>IF(COUNT($A539)=0,"",IF(AI539="","--",IF(AI539="3E","3E",LOOKUP(AI539/AK$2,{0,0.4,0.45,0.5,0.55,0.6,0.65,0.7,0.75,0.8,1},{0,2,2.25,2.5,2.75,3,3.25,3.5,3.75,4}))))</f>
        <v/>
      </c>
      <c r="AL539" s="4" t="str">
        <f>IF(OR(COUNT($A539)=0,COUNT(B539:AK539)=0),"",IF(COUNTIF(B539:AK539,"3E")&gt;0,"3E",IF(DRAFT!$A541="R",TRUNC(SUMPRODUCT(RGP,RCP)/TCP,3),TRUNC((SUMPRODUCT(--(IMDGP&gt;0)*IMDGP,IMCP)+CEILING(DRAFT!$DB541*42,0.25))/TCP,3))))</f>
        <v/>
      </c>
      <c r="AM539" s="2" t="str">
        <f>IF(OR(COUNT($A539)=0,COUNT(B539:AK539)=0),"",IF(COUNTIF(B539:AK539,"3E")&gt;0,"3E",IF(DRAFT!$A541="R",SUMPRODUCT(--(RGP&gt;=2),RCP),SUMPRODUCT(--(IMDGP&gt;0),--(IMGP=0),IMCP)+DRAFT!$DC541)))</f>
        <v/>
      </c>
      <c r="AN539" s="67" t="str">
        <f>IF(AL539="3E","3E",IF(COUNT($A539)=0,"",IF(COUNT(AI539)=0,"--",ROUND(((CEILING(DRAFT!$CV541*38,0.25)+CEILING(DRAFT!$CX541*38,0.25)+CEILING(DRAFT!$CZ541*42,0.25)+CEILING($AL539*42,0.25))/160),2))))</f>
        <v/>
      </c>
      <c r="AO539" s="2" t="str">
        <f>IF(AN539="3E","3E",IF(COUNT($A539)=0,"",IF(COUNT(AN539)=0,"I",LOOKUP(AN539,{0,2,2.25,2.5,2.75,3,3.25,3.5,3.75,4},{"F","D","C","C+","B-","B","B+","A-","A","A+"}))))</f>
        <v/>
      </c>
      <c r="AP539" s="2" t="str">
        <f>IF(AN539="3E","3E",IF(OR(COUNT(A539)=0,COUNT(AN539)=0),"",DRAFT!CW541+DRAFT!CY541+DRAFT!DA541+N(TABULATION!AM539)))</f>
        <v/>
      </c>
      <c r="AQ539" s="2" t="str">
        <f>IF(OR(COUNT($A539)=0,COUNT(B539:AK539)=0),"",IF(COUNTIF(B539:AM539,"3E")&gt;0,"3E",IF(AND(DRAFT!$A541="IM",OR($AL539&gt;DRAFT!$DB541,$AM539&gt;DRAFT!$DC541)),"IMPROVED",IF(AND(DRAFT!$A541="IM",$AL539&lt;=DRAFT!$DB541,$AM539&lt;=DRAFT!$DC541),"NOT IMPROVED",IF(AND(DRAFT!CU541="S",AH539&gt;=2,AK539&gt;=2,AN539&gt;=2.5,AP539&gt;=144),"PASS","FAIL")))))</f>
        <v/>
      </c>
      <c r="AR539" s="2" t="str">
        <f t="shared" si="16"/>
        <v/>
      </c>
      <c r="AS539" s="2" t="str">
        <f t="shared" si="17"/>
        <v/>
      </c>
    </row>
    <row r="540" spans="1:45" ht="18.95" customHeight="1" x14ac:dyDescent="0.25">
      <c r="A540" s="3" t="str">
        <f>IF(DRAFT!$B542="","",DRAFT!$B542)</f>
        <v/>
      </c>
      <c r="B540" s="2" t="str">
        <f>IF(COUNT($A540)=0,"",IF($A540&lt;&gt;DRAFT!$B542,"ERR",IF(DRAFT!I542="3E","3E",IF(COUNT(DRAFT!E542,DRAFT!I542)&gt;0,DRAFT!J542,""))))</f>
        <v/>
      </c>
      <c r="C540" s="2" t="str">
        <f>IF(COUNT($A540)=0,"",IF(B540="3E","3E",IF(B540="","I",LOOKUP(B540/D$2,{0,0.4,0.45,0.5,0.55,0.6,0.65,0.7,0.75,0.8,1},{"F","D","C","C+","B-","B","B+","A-","A","A+"}))))</f>
        <v/>
      </c>
      <c r="D540" s="1" t="str">
        <f>IF(COUNT($A540)=0,"",IF(B540="","--",IF(B540="3E","3E",LOOKUP(B540/D$2,{0,0.4,0.45,0.5,0.55,0.6,0.65,0.7,0.75,0.8,1},{0,2,2.25,2.5,2.75,3,3.25,3.5,3.75,4}))))</f>
        <v/>
      </c>
      <c r="E540" s="2" t="str">
        <f>IF(COUNT($A540)=0,"",IF($A540&lt;&gt;DRAFT!$B542,"ERR",IF(DRAFT!R542="3E","3E",IF(COUNT(DRAFT!N542,DRAFT!R542)&gt;0,DRAFT!S542,""))))</f>
        <v/>
      </c>
      <c r="F540" s="2" t="str">
        <f>IF(COUNT($A540)=0,"",IF(E540="3E","3E",IF(E540="","I",LOOKUP(E540/G$2,{0,0.4,0.45,0.5,0.55,0.6,0.65,0.7,0.75,0.8,1},{"F","D","C","C+","B-","B","B+","A-","A","A+"}))))</f>
        <v/>
      </c>
      <c r="G540" s="1" t="str">
        <f>IF(COUNT($A540)=0,"",IF(E540="","--",IF(E540="3E","3E",LOOKUP(E540/G$2,{0,0.4,0.45,0.5,0.55,0.6,0.65,0.7,0.75,0.8,1},{0,2,2.25,2.5,2.75,3,3.25,3.5,3.75,4}))))</f>
        <v/>
      </c>
      <c r="H540" s="2" t="str">
        <f>IF(COUNT($A540)=0,"",IF($A540&lt;&gt;DRAFT!$B542,"ERR",IF(DRAFT!AA542="3E","3E",IF(COUNT(DRAFT!W542,DRAFT!AA542)&gt;0,DRAFT!AB542,""))))</f>
        <v/>
      </c>
      <c r="I540" s="2" t="str">
        <f>IF(COUNT($A540)=0,"",IF(H540="3E","3E",IF(H540="","I",LOOKUP(H540/J$2,{0,0.4,0.45,0.5,0.55,0.6,0.65,0.7,0.75,0.8,1},{"F","D","C","C+","B-","B","B+","A-","A","A+"}))))</f>
        <v/>
      </c>
      <c r="J540" s="1" t="str">
        <f>IF(COUNT($A540)=0,"",IF(H540="","--",IF(H540="3E","3E",LOOKUP(H540/J$2,{0,0.4,0.45,0.5,0.55,0.6,0.65,0.7,0.75,0.8,1},{0,2,2.25,2.5,2.75,3,3.25,3.5,3.75,4}))))</f>
        <v/>
      </c>
      <c r="K540" s="2" t="str">
        <f>IF(COUNT($A540)=0,"",IF($A540&lt;&gt;DRAFT!$B542,"ERR",IF(DRAFT!AJ542="3E","3E",IF(COUNT(DRAFT!AF542,DRAFT!AJ542)&gt;0,DRAFT!AK542,""))))</f>
        <v/>
      </c>
      <c r="L540" s="2" t="str">
        <f>IF(COUNT($A540)=0,"",IF(K540="3E","3E",IF(K540="","I",LOOKUP(K540/M$2,{0,0.4,0.45,0.5,0.55,0.6,0.65,0.7,0.75,0.8,1},{"F","D","C","C+","B-","B","B+","A-","A","A+"}))))</f>
        <v/>
      </c>
      <c r="M540" s="1" t="str">
        <f>IF(COUNT($A540)=0,"",IF(K540="","--",IF(K540="3E","3E",LOOKUP(K540/M$2,{0,0.4,0.45,0.5,0.55,0.6,0.65,0.7,0.75,0.8,1},{0,2,2.25,2.5,2.75,3,3.25,3.5,3.75,4}))))</f>
        <v/>
      </c>
      <c r="N540" s="2" t="str">
        <f>IF(COUNT($A540)=0,"",IF($A540&lt;&gt;DRAFT!$B542,"ERR",IF(DRAFT!AS542="3E","3E",IF(COUNT(DRAFT!AO542,DRAFT!AS542)&gt;0,DRAFT!AT542,""))))</f>
        <v/>
      </c>
      <c r="O540" s="2" t="str">
        <f>IF(COUNT($A540)=0,"",IF(N540="3E","3E",IF(N540="","I",LOOKUP(N540/P$2,{0,0.4,0.45,0.5,0.55,0.6,0.65,0.7,0.75,0.8,1},{"F","D","C","C+","B-","B","B+","A-","A","A+"}))))</f>
        <v/>
      </c>
      <c r="P540" s="1" t="str">
        <f>IF(COUNT($A540)=0,"",IF(N540="","--",IF(N540="3E","3E",LOOKUP(N540/P$2,{0,0.4,0.45,0.5,0.55,0.6,0.65,0.7,0.75,0.8,1},{0,2,2.25,2.5,2.75,3,3.25,3.5,3.75,4}))))</f>
        <v/>
      </c>
      <c r="Q540" s="2" t="str">
        <f>IF(COUNT($A540)=0,"",IF($A540&lt;&gt;DRAFT!$B542,"ERR",IF(DRAFT!BB542="3E","3E",IF(COUNT(DRAFT!AX542,DRAFT!BB542)&gt;0,DRAFT!BC542,""))))</f>
        <v/>
      </c>
      <c r="R540" s="2" t="str">
        <f>IF(COUNT($A540)=0,"",IF(Q540="3E","3E",IF(Q540="","I",LOOKUP(Q540/S$2,{0,0.4,0.45,0.5,0.55,0.6,0.65,0.7,0.75,0.8,1},{"F","D","C","C+","B-","B","B+","A-","A","A+"}))))</f>
        <v/>
      </c>
      <c r="S540" s="1" t="str">
        <f>IF(COUNT($A540)=0,"",IF(Q540="","--",IF(Q540="3E","3E",LOOKUP(Q540/S$2,{0,0.4,0.45,0.5,0.55,0.6,0.65,0.7,0.75,0.8,1},{0,2,2.25,2.5,2.75,3,3.25,3.5,3.75,4}))))</f>
        <v/>
      </c>
      <c r="T540" s="2" t="str">
        <f>IF(COUNT($A540)=0,"",IF($A540&lt;&gt;DRAFT!$B542,"ERR",IF(DRAFT!BK542="3E","3E",IF(COUNT(DRAFT!BG542,DRAFT!BK542)&gt;0,DRAFT!BL542,""))))</f>
        <v/>
      </c>
      <c r="U540" s="2" t="str">
        <f>IF(COUNT($A540)=0,"",IF(T540="3E","3E",IF(T540="","I",LOOKUP(T540/V$2,{0,0.4,0.45,0.5,0.55,0.6,0.65,0.7,0.75,0.8,1},{"F","D","C","C+","B-","B","B+","A-","A","A+"}))))</f>
        <v/>
      </c>
      <c r="V540" s="1" t="str">
        <f>IF(COUNT($A540)=0,"",IF(T540="","--",IF(T540="3E","3E",LOOKUP(T540/V$2,{0,0.4,0.45,0.5,0.55,0.6,0.65,0.7,0.75,0.8,1},{0,2,2.25,2.5,2.75,3,3.25,3.5,3.75,4}))))</f>
        <v/>
      </c>
      <c r="W540" s="2" t="str">
        <f>IF(COUNT($A540)=0,"",IF($A540&lt;&gt;DRAFT!$B542,"ERR",IF(DRAFT!BT542="3E","3E",IF(COUNT(DRAFT!BP542,DRAFT!BT542)&gt;0,DRAFT!BU542,""))))</f>
        <v/>
      </c>
      <c r="X540" s="2" t="str">
        <f>IF(COUNT($A540)=0,"",IF(W540="3E","3E",IF(W540="","I",LOOKUP(W540/Y$2,{0,0.4,0.45,0.5,0.55,0.6,0.65,0.7,0.75,0.8,1},{"F","D","C","C+","B-","B","B+","A-","A","A+"}))))</f>
        <v/>
      </c>
      <c r="Y540" s="1" t="str">
        <f>IF(COUNT($A540)=0,"",IF(W540="","--",IF(W540="3E","3E",LOOKUP(W540/Y$2,{0,0.4,0.45,0.5,0.55,0.6,0.65,0.7,0.75,0.8,1},{0,2,2.25,2.5,2.75,3,3.25,3.5,3.75,4}))))</f>
        <v/>
      </c>
      <c r="Z540" s="2" t="str">
        <f>IF(COUNT($A540)=0,"",IF($A540&lt;&gt;DRAFT!$B542,"ERR",IF(DRAFT!CC542="3E","3E",IF(COUNT(DRAFT!BY542,DRAFT!CC542)&gt;0,DRAFT!CD542,""))))</f>
        <v/>
      </c>
      <c r="AA540" s="2" t="str">
        <f>IF(COUNT($A540)=0,"",IF(Z540="3E","3E",IF(Z540="","I",LOOKUP(Z540/AB$2,{0,0.4,0.45,0.5,0.55,0.6,0.65,0.7,0.75,0.8,1},{"F","D","C","C+","B-","B","B+","A-","A","A+"}))))</f>
        <v/>
      </c>
      <c r="AB540" s="1" t="str">
        <f>IF(COUNT($A540)=0,"",IF(Z540="","--",IF(Z540="3E","3E",LOOKUP(Z540/AB$2,{0,0.4,0.45,0.5,0.55,0.6,0.65,0.7,0.75,0.8,1},{0,2,2.25,2.5,2.75,3,3.25,3.5,3.75,4}))))</f>
        <v/>
      </c>
      <c r="AC540" s="2" t="str">
        <f>IF(COUNT($A540)=0,"",IF($A540&lt;&gt;DRAFT!$B542,"ERR",IF(DRAFT!CF542&gt;0,DRAFT!CF542,"")))</f>
        <v/>
      </c>
      <c r="AD540" s="2" t="str">
        <f>IF(COUNT($A540)=0,"",IF(AC540="3E","3E",IF(AC540="","I",LOOKUP(AC540/AE$2,{0,0.4,0.45,0.5,0.55,0.6,0.65,0.7,0.75,0.8,1},{"F","D","C","C+","B-","B","B+","A-","A","A+"}))))</f>
        <v/>
      </c>
      <c r="AE540" s="1" t="str">
        <f>IF(COUNT($A540)=0,"",IF(AC540="","--",IF(AC540="3E","3E",LOOKUP(AC540/AE$2,{0,0.4,0.45,0.5,0.55,0.6,0.65,0.7,0.75,0.8,1},{0,2,2.25,2.5,2.75,3,3.25,3.5,3.75,4}))))</f>
        <v/>
      </c>
      <c r="AF540" s="2" t="str">
        <f>IF(COUNT($A540)=0,"",IF($A540&lt;&gt;DRAFT!$B542,"ERR",IF(DRAFT!CI542&gt;0,DRAFT!CK542,"")))</f>
        <v/>
      </c>
      <c r="AG540" s="2" t="str">
        <f>IF(COUNT($A540)=0,"",IF(AF540="3E","3E",IF(AF540="","I",LOOKUP(AF540/AH$2,{0,0.4,0.45,0.5,0.55,0.6,0.65,0.7,0.75,0.8,1},{"F","D","C","C+","B-","B","B+","A-","A","A+"}))))</f>
        <v/>
      </c>
      <c r="AH540" s="1" t="str">
        <f>IF(COUNT($A540)=0,"",IF(AF540="","--",IF(AF540="3E","3E",LOOKUP(AF540/AH$2,{0,0.4,0.45,0.5,0.55,0.6,0.65,0.7,0.75,0.8,1},{0,2,2.25,2.5,2.75,3,3.25,3.5,3.75,4}))))</f>
        <v/>
      </c>
      <c r="AI540" s="2" t="str">
        <f>IF($A540&lt;&gt;DRAFT!$B542,"ERR",IF(OR(COUNT($A540)=0,COUNT(DRAFT!CL542:CN542,DRAFT!CP542:CR542)=0),"",CEILING(SUM(DRAFT!CO542,DRAFT!CS542,DRAFT!CT542),1)))</f>
        <v/>
      </c>
      <c r="AJ540" s="2" t="str">
        <f>IF(COUNT($A540)=0,"",IF(AI540="3E","3E",IF(AI540="","I",LOOKUP(AI540/AK$2,{0,0.4,0.45,0.5,0.55,0.6,0.65,0.7,0.75,0.8,1},{"F","D","C","C+","B-","B","B+","A-","A","A+"}))))</f>
        <v/>
      </c>
      <c r="AK540" s="1" t="str">
        <f>IF(COUNT($A540)=0,"",IF(AI540="","--",IF(AI540="3E","3E",LOOKUP(AI540/AK$2,{0,0.4,0.45,0.5,0.55,0.6,0.65,0.7,0.75,0.8,1},{0,2,2.25,2.5,2.75,3,3.25,3.5,3.75,4}))))</f>
        <v/>
      </c>
      <c r="AL540" s="4" t="str">
        <f>IF(OR(COUNT($A540)=0,COUNT(B540:AK540)=0),"",IF(COUNTIF(B540:AK540,"3E")&gt;0,"3E",IF(DRAFT!$A542="R",TRUNC(SUMPRODUCT(RGP,RCP)/TCP,3),TRUNC((SUMPRODUCT(--(IMDGP&gt;0)*IMDGP,IMCP)+CEILING(DRAFT!$DB542*42,0.25))/TCP,3))))</f>
        <v/>
      </c>
      <c r="AM540" s="2" t="str">
        <f>IF(OR(COUNT($A540)=0,COUNT(B540:AK540)=0),"",IF(COUNTIF(B540:AK540,"3E")&gt;0,"3E",IF(DRAFT!$A542="R",SUMPRODUCT(--(RGP&gt;=2),RCP),SUMPRODUCT(--(IMDGP&gt;0),--(IMGP=0),IMCP)+DRAFT!$DC542)))</f>
        <v/>
      </c>
      <c r="AN540" s="67" t="str">
        <f>IF(AL540="3E","3E",IF(COUNT($A540)=0,"",IF(COUNT(AI540)=0,"--",ROUND(((CEILING(DRAFT!$CV542*38,0.25)+CEILING(DRAFT!$CX542*38,0.25)+CEILING(DRAFT!$CZ542*42,0.25)+CEILING($AL540*42,0.25))/160),2))))</f>
        <v/>
      </c>
      <c r="AO540" s="2" t="str">
        <f>IF(AN540="3E","3E",IF(COUNT($A540)=0,"",IF(COUNT(AN540)=0,"I",LOOKUP(AN540,{0,2,2.25,2.5,2.75,3,3.25,3.5,3.75,4},{"F","D","C","C+","B-","B","B+","A-","A","A+"}))))</f>
        <v/>
      </c>
      <c r="AP540" s="2" t="str">
        <f>IF(AN540="3E","3E",IF(OR(COUNT(A540)=0,COUNT(AN540)=0),"",DRAFT!CW542+DRAFT!CY542+DRAFT!DA542+N(TABULATION!AM540)))</f>
        <v/>
      </c>
      <c r="AQ540" s="2" t="str">
        <f>IF(OR(COUNT($A540)=0,COUNT(B540:AK540)=0),"",IF(COUNTIF(B540:AM540,"3E")&gt;0,"3E",IF(AND(DRAFT!$A542="IM",OR($AL540&gt;DRAFT!$DB542,$AM540&gt;DRAFT!$DC542)),"IMPROVED",IF(AND(DRAFT!$A542="IM",$AL540&lt;=DRAFT!$DB542,$AM540&lt;=DRAFT!$DC542),"NOT IMPROVED",IF(AND(DRAFT!CU542="S",AH540&gt;=2,AK540&gt;=2,AN540&gt;=2.5,AP540&gt;=144),"PASS","FAIL")))))</f>
        <v/>
      </c>
      <c r="AR540" s="2" t="str">
        <f t="shared" si="16"/>
        <v/>
      </c>
      <c r="AS540" s="2" t="str">
        <f t="shared" si="17"/>
        <v/>
      </c>
    </row>
    <row r="541" spans="1:45" ht="18.95" customHeight="1" x14ac:dyDescent="0.25">
      <c r="A541" s="3" t="str">
        <f>IF(DRAFT!$B543="","",DRAFT!$B543)</f>
        <v/>
      </c>
      <c r="B541" s="2" t="str">
        <f>IF(COUNT($A541)=0,"",IF($A541&lt;&gt;DRAFT!$B543,"ERR",IF(DRAFT!I543="3E","3E",IF(COUNT(DRAFT!E543,DRAFT!I543)&gt;0,DRAFT!J543,""))))</f>
        <v/>
      </c>
      <c r="C541" s="2" t="str">
        <f>IF(COUNT($A541)=0,"",IF(B541="3E","3E",IF(B541="","I",LOOKUP(B541/D$2,{0,0.4,0.45,0.5,0.55,0.6,0.65,0.7,0.75,0.8,1},{"F","D","C","C+","B-","B","B+","A-","A","A+"}))))</f>
        <v/>
      </c>
      <c r="D541" s="1" t="str">
        <f>IF(COUNT($A541)=0,"",IF(B541="","--",IF(B541="3E","3E",LOOKUP(B541/D$2,{0,0.4,0.45,0.5,0.55,0.6,0.65,0.7,0.75,0.8,1},{0,2,2.25,2.5,2.75,3,3.25,3.5,3.75,4}))))</f>
        <v/>
      </c>
      <c r="E541" s="2" t="str">
        <f>IF(COUNT($A541)=0,"",IF($A541&lt;&gt;DRAFT!$B543,"ERR",IF(DRAFT!R543="3E","3E",IF(COUNT(DRAFT!N543,DRAFT!R543)&gt;0,DRAFT!S543,""))))</f>
        <v/>
      </c>
      <c r="F541" s="2" t="str">
        <f>IF(COUNT($A541)=0,"",IF(E541="3E","3E",IF(E541="","I",LOOKUP(E541/G$2,{0,0.4,0.45,0.5,0.55,0.6,0.65,0.7,0.75,0.8,1},{"F","D","C","C+","B-","B","B+","A-","A","A+"}))))</f>
        <v/>
      </c>
      <c r="G541" s="1" t="str">
        <f>IF(COUNT($A541)=0,"",IF(E541="","--",IF(E541="3E","3E",LOOKUP(E541/G$2,{0,0.4,0.45,0.5,0.55,0.6,0.65,0.7,0.75,0.8,1},{0,2,2.25,2.5,2.75,3,3.25,3.5,3.75,4}))))</f>
        <v/>
      </c>
      <c r="H541" s="2" t="str">
        <f>IF(COUNT($A541)=0,"",IF($A541&lt;&gt;DRAFT!$B543,"ERR",IF(DRAFT!AA543="3E","3E",IF(COUNT(DRAFT!W543,DRAFT!AA543)&gt;0,DRAFT!AB543,""))))</f>
        <v/>
      </c>
      <c r="I541" s="2" t="str">
        <f>IF(COUNT($A541)=0,"",IF(H541="3E","3E",IF(H541="","I",LOOKUP(H541/J$2,{0,0.4,0.45,0.5,0.55,0.6,0.65,0.7,0.75,0.8,1},{"F","D","C","C+","B-","B","B+","A-","A","A+"}))))</f>
        <v/>
      </c>
      <c r="J541" s="1" t="str">
        <f>IF(COUNT($A541)=0,"",IF(H541="","--",IF(H541="3E","3E",LOOKUP(H541/J$2,{0,0.4,0.45,0.5,0.55,0.6,0.65,0.7,0.75,0.8,1},{0,2,2.25,2.5,2.75,3,3.25,3.5,3.75,4}))))</f>
        <v/>
      </c>
      <c r="K541" s="2" t="str">
        <f>IF(COUNT($A541)=0,"",IF($A541&lt;&gt;DRAFT!$B543,"ERR",IF(DRAFT!AJ543="3E","3E",IF(COUNT(DRAFT!AF543,DRAFT!AJ543)&gt;0,DRAFT!AK543,""))))</f>
        <v/>
      </c>
      <c r="L541" s="2" t="str">
        <f>IF(COUNT($A541)=0,"",IF(K541="3E","3E",IF(K541="","I",LOOKUP(K541/M$2,{0,0.4,0.45,0.5,0.55,0.6,0.65,0.7,0.75,0.8,1},{"F","D","C","C+","B-","B","B+","A-","A","A+"}))))</f>
        <v/>
      </c>
      <c r="M541" s="1" t="str">
        <f>IF(COUNT($A541)=0,"",IF(K541="","--",IF(K541="3E","3E",LOOKUP(K541/M$2,{0,0.4,0.45,0.5,0.55,0.6,0.65,0.7,0.75,0.8,1},{0,2,2.25,2.5,2.75,3,3.25,3.5,3.75,4}))))</f>
        <v/>
      </c>
      <c r="N541" s="2" t="str">
        <f>IF(COUNT($A541)=0,"",IF($A541&lt;&gt;DRAFT!$B543,"ERR",IF(DRAFT!AS543="3E","3E",IF(COUNT(DRAFT!AO543,DRAFT!AS543)&gt;0,DRAFT!AT543,""))))</f>
        <v/>
      </c>
      <c r="O541" s="2" t="str">
        <f>IF(COUNT($A541)=0,"",IF(N541="3E","3E",IF(N541="","I",LOOKUP(N541/P$2,{0,0.4,0.45,0.5,0.55,0.6,0.65,0.7,0.75,0.8,1},{"F","D","C","C+","B-","B","B+","A-","A","A+"}))))</f>
        <v/>
      </c>
      <c r="P541" s="1" t="str">
        <f>IF(COUNT($A541)=0,"",IF(N541="","--",IF(N541="3E","3E",LOOKUP(N541/P$2,{0,0.4,0.45,0.5,0.55,0.6,0.65,0.7,0.75,0.8,1},{0,2,2.25,2.5,2.75,3,3.25,3.5,3.75,4}))))</f>
        <v/>
      </c>
      <c r="Q541" s="2" t="str">
        <f>IF(COUNT($A541)=0,"",IF($A541&lt;&gt;DRAFT!$B543,"ERR",IF(DRAFT!BB543="3E","3E",IF(COUNT(DRAFT!AX543,DRAFT!BB543)&gt;0,DRAFT!BC543,""))))</f>
        <v/>
      </c>
      <c r="R541" s="2" t="str">
        <f>IF(COUNT($A541)=0,"",IF(Q541="3E","3E",IF(Q541="","I",LOOKUP(Q541/S$2,{0,0.4,0.45,0.5,0.55,0.6,0.65,0.7,0.75,0.8,1},{"F","D","C","C+","B-","B","B+","A-","A","A+"}))))</f>
        <v/>
      </c>
      <c r="S541" s="1" t="str">
        <f>IF(COUNT($A541)=0,"",IF(Q541="","--",IF(Q541="3E","3E",LOOKUP(Q541/S$2,{0,0.4,0.45,0.5,0.55,0.6,0.65,0.7,0.75,0.8,1},{0,2,2.25,2.5,2.75,3,3.25,3.5,3.75,4}))))</f>
        <v/>
      </c>
      <c r="T541" s="2" t="str">
        <f>IF(COUNT($A541)=0,"",IF($A541&lt;&gt;DRAFT!$B543,"ERR",IF(DRAFT!BK543="3E","3E",IF(COUNT(DRAFT!BG543,DRAFT!BK543)&gt;0,DRAFT!BL543,""))))</f>
        <v/>
      </c>
      <c r="U541" s="2" t="str">
        <f>IF(COUNT($A541)=0,"",IF(T541="3E","3E",IF(T541="","I",LOOKUP(T541/V$2,{0,0.4,0.45,0.5,0.55,0.6,0.65,0.7,0.75,0.8,1},{"F","D","C","C+","B-","B","B+","A-","A","A+"}))))</f>
        <v/>
      </c>
      <c r="V541" s="1" t="str">
        <f>IF(COUNT($A541)=0,"",IF(T541="","--",IF(T541="3E","3E",LOOKUP(T541/V$2,{0,0.4,0.45,0.5,0.55,0.6,0.65,0.7,0.75,0.8,1},{0,2,2.25,2.5,2.75,3,3.25,3.5,3.75,4}))))</f>
        <v/>
      </c>
      <c r="W541" s="2" t="str">
        <f>IF(COUNT($A541)=0,"",IF($A541&lt;&gt;DRAFT!$B543,"ERR",IF(DRAFT!BT543="3E","3E",IF(COUNT(DRAFT!BP543,DRAFT!BT543)&gt;0,DRAFT!BU543,""))))</f>
        <v/>
      </c>
      <c r="X541" s="2" t="str">
        <f>IF(COUNT($A541)=0,"",IF(W541="3E","3E",IF(W541="","I",LOOKUP(W541/Y$2,{0,0.4,0.45,0.5,0.55,0.6,0.65,0.7,0.75,0.8,1},{"F","D","C","C+","B-","B","B+","A-","A","A+"}))))</f>
        <v/>
      </c>
      <c r="Y541" s="1" t="str">
        <f>IF(COUNT($A541)=0,"",IF(W541="","--",IF(W541="3E","3E",LOOKUP(W541/Y$2,{0,0.4,0.45,0.5,0.55,0.6,0.65,0.7,0.75,0.8,1},{0,2,2.25,2.5,2.75,3,3.25,3.5,3.75,4}))))</f>
        <v/>
      </c>
      <c r="Z541" s="2" t="str">
        <f>IF(COUNT($A541)=0,"",IF($A541&lt;&gt;DRAFT!$B543,"ERR",IF(DRAFT!CC543="3E","3E",IF(COUNT(DRAFT!BY543,DRAFT!CC543)&gt;0,DRAFT!CD543,""))))</f>
        <v/>
      </c>
      <c r="AA541" s="2" t="str">
        <f>IF(COUNT($A541)=0,"",IF(Z541="3E","3E",IF(Z541="","I",LOOKUP(Z541/AB$2,{0,0.4,0.45,0.5,0.55,0.6,0.65,0.7,0.75,0.8,1},{"F","D","C","C+","B-","B","B+","A-","A","A+"}))))</f>
        <v/>
      </c>
      <c r="AB541" s="1" t="str">
        <f>IF(COUNT($A541)=0,"",IF(Z541="","--",IF(Z541="3E","3E",LOOKUP(Z541/AB$2,{0,0.4,0.45,0.5,0.55,0.6,0.65,0.7,0.75,0.8,1},{0,2,2.25,2.5,2.75,3,3.25,3.5,3.75,4}))))</f>
        <v/>
      </c>
      <c r="AC541" s="2" t="str">
        <f>IF(COUNT($A541)=0,"",IF($A541&lt;&gt;DRAFT!$B543,"ERR",IF(DRAFT!CF543&gt;0,DRAFT!CF543,"")))</f>
        <v/>
      </c>
      <c r="AD541" s="2" t="str">
        <f>IF(COUNT($A541)=0,"",IF(AC541="3E","3E",IF(AC541="","I",LOOKUP(AC541/AE$2,{0,0.4,0.45,0.5,0.55,0.6,0.65,0.7,0.75,0.8,1},{"F","D","C","C+","B-","B","B+","A-","A","A+"}))))</f>
        <v/>
      </c>
      <c r="AE541" s="1" t="str">
        <f>IF(COUNT($A541)=0,"",IF(AC541="","--",IF(AC541="3E","3E",LOOKUP(AC541/AE$2,{0,0.4,0.45,0.5,0.55,0.6,0.65,0.7,0.75,0.8,1},{0,2,2.25,2.5,2.75,3,3.25,3.5,3.75,4}))))</f>
        <v/>
      </c>
      <c r="AF541" s="2" t="str">
        <f>IF(COUNT($A541)=0,"",IF($A541&lt;&gt;DRAFT!$B543,"ERR",IF(DRAFT!CI543&gt;0,DRAFT!CK543,"")))</f>
        <v/>
      </c>
      <c r="AG541" s="2" t="str">
        <f>IF(COUNT($A541)=0,"",IF(AF541="3E","3E",IF(AF541="","I",LOOKUP(AF541/AH$2,{0,0.4,0.45,0.5,0.55,0.6,0.65,0.7,0.75,0.8,1},{"F","D","C","C+","B-","B","B+","A-","A","A+"}))))</f>
        <v/>
      </c>
      <c r="AH541" s="1" t="str">
        <f>IF(COUNT($A541)=0,"",IF(AF541="","--",IF(AF541="3E","3E",LOOKUP(AF541/AH$2,{0,0.4,0.45,0.5,0.55,0.6,0.65,0.7,0.75,0.8,1},{0,2,2.25,2.5,2.75,3,3.25,3.5,3.75,4}))))</f>
        <v/>
      </c>
      <c r="AI541" s="2" t="str">
        <f>IF($A541&lt;&gt;DRAFT!$B543,"ERR",IF(OR(COUNT($A541)=0,COUNT(DRAFT!CL543:CN543,DRAFT!CP543:CR543)=0),"",CEILING(SUM(DRAFT!CO543,DRAFT!CS543,DRAFT!CT543),1)))</f>
        <v/>
      </c>
      <c r="AJ541" s="2" t="str">
        <f>IF(COUNT($A541)=0,"",IF(AI541="3E","3E",IF(AI541="","I",LOOKUP(AI541/AK$2,{0,0.4,0.45,0.5,0.55,0.6,0.65,0.7,0.75,0.8,1},{"F","D","C","C+","B-","B","B+","A-","A","A+"}))))</f>
        <v/>
      </c>
      <c r="AK541" s="1" t="str">
        <f>IF(COUNT($A541)=0,"",IF(AI541="","--",IF(AI541="3E","3E",LOOKUP(AI541/AK$2,{0,0.4,0.45,0.5,0.55,0.6,0.65,0.7,0.75,0.8,1},{0,2,2.25,2.5,2.75,3,3.25,3.5,3.75,4}))))</f>
        <v/>
      </c>
      <c r="AL541" s="4" t="str">
        <f>IF(OR(COUNT($A541)=0,COUNT(B541:AK541)=0),"",IF(COUNTIF(B541:AK541,"3E")&gt;0,"3E",IF(DRAFT!$A543="R",TRUNC(SUMPRODUCT(RGP,RCP)/TCP,3),TRUNC((SUMPRODUCT(--(IMDGP&gt;0)*IMDGP,IMCP)+CEILING(DRAFT!$DB543*42,0.25))/TCP,3))))</f>
        <v/>
      </c>
      <c r="AM541" s="2" t="str">
        <f>IF(OR(COUNT($A541)=0,COUNT(B541:AK541)=0),"",IF(COUNTIF(B541:AK541,"3E")&gt;0,"3E",IF(DRAFT!$A543="R",SUMPRODUCT(--(RGP&gt;=2),RCP),SUMPRODUCT(--(IMDGP&gt;0),--(IMGP=0),IMCP)+DRAFT!$DC543)))</f>
        <v/>
      </c>
      <c r="AN541" s="67" t="str">
        <f>IF(AL541="3E","3E",IF(COUNT($A541)=0,"",IF(COUNT(AI541)=0,"--",ROUND(((CEILING(DRAFT!$CV543*38,0.25)+CEILING(DRAFT!$CX543*38,0.25)+CEILING(DRAFT!$CZ543*42,0.25)+CEILING($AL541*42,0.25))/160),2))))</f>
        <v/>
      </c>
      <c r="AO541" s="2" t="str">
        <f>IF(AN541="3E","3E",IF(COUNT($A541)=0,"",IF(COUNT(AN541)=0,"I",LOOKUP(AN541,{0,2,2.25,2.5,2.75,3,3.25,3.5,3.75,4},{"F","D","C","C+","B-","B","B+","A-","A","A+"}))))</f>
        <v/>
      </c>
      <c r="AP541" s="2" t="str">
        <f>IF(AN541="3E","3E",IF(OR(COUNT(A541)=0,COUNT(AN541)=0),"",DRAFT!CW543+DRAFT!CY543+DRAFT!DA543+N(TABULATION!AM541)))</f>
        <v/>
      </c>
      <c r="AQ541" s="2" t="str">
        <f>IF(OR(COUNT($A541)=0,COUNT(B541:AK541)=0),"",IF(COUNTIF(B541:AM541,"3E")&gt;0,"3E",IF(AND(DRAFT!$A543="IM",OR($AL541&gt;DRAFT!$DB543,$AM541&gt;DRAFT!$DC543)),"IMPROVED",IF(AND(DRAFT!$A543="IM",$AL541&lt;=DRAFT!$DB543,$AM541&lt;=DRAFT!$DC543),"NOT IMPROVED",IF(AND(DRAFT!CU543="S",AH541&gt;=2,AK541&gt;=2,AN541&gt;=2.5,AP541&gt;=144),"PASS","FAIL")))))</f>
        <v/>
      </c>
      <c r="AR541" s="2" t="str">
        <f t="shared" si="16"/>
        <v/>
      </c>
      <c r="AS541" s="2" t="str">
        <f t="shared" si="17"/>
        <v/>
      </c>
    </row>
    <row r="542" spans="1:45" ht="18.95" customHeight="1" x14ac:dyDescent="0.25">
      <c r="A542" s="3" t="str">
        <f>IF(DRAFT!$B544="","",DRAFT!$B544)</f>
        <v/>
      </c>
      <c r="B542" s="2" t="str">
        <f>IF(COUNT($A542)=0,"",IF($A542&lt;&gt;DRAFT!$B544,"ERR",IF(DRAFT!I544="3E","3E",IF(COUNT(DRAFT!E544,DRAFT!I544)&gt;0,DRAFT!J544,""))))</f>
        <v/>
      </c>
      <c r="C542" s="2" t="str">
        <f>IF(COUNT($A542)=0,"",IF(B542="3E","3E",IF(B542="","I",LOOKUP(B542/D$2,{0,0.4,0.45,0.5,0.55,0.6,0.65,0.7,0.75,0.8,1},{"F","D","C","C+","B-","B","B+","A-","A","A+"}))))</f>
        <v/>
      </c>
      <c r="D542" s="1" t="str">
        <f>IF(COUNT($A542)=0,"",IF(B542="","--",IF(B542="3E","3E",LOOKUP(B542/D$2,{0,0.4,0.45,0.5,0.55,0.6,0.65,0.7,0.75,0.8,1},{0,2,2.25,2.5,2.75,3,3.25,3.5,3.75,4}))))</f>
        <v/>
      </c>
      <c r="E542" s="2" t="str">
        <f>IF(COUNT($A542)=0,"",IF($A542&lt;&gt;DRAFT!$B544,"ERR",IF(DRAFT!R544="3E","3E",IF(COUNT(DRAFT!N544,DRAFT!R544)&gt;0,DRAFT!S544,""))))</f>
        <v/>
      </c>
      <c r="F542" s="2" t="str">
        <f>IF(COUNT($A542)=0,"",IF(E542="3E","3E",IF(E542="","I",LOOKUP(E542/G$2,{0,0.4,0.45,0.5,0.55,0.6,0.65,0.7,0.75,0.8,1},{"F","D","C","C+","B-","B","B+","A-","A","A+"}))))</f>
        <v/>
      </c>
      <c r="G542" s="1" t="str">
        <f>IF(COUNT($A542)=0,"",IF(E542="","--",IF(E542="3E","3E",LOOKUP(E542/G$2,{0,0.4,0.45,0.5,0.55,0.6,0.65,0.7,0.75,0.8,1},{0,2,2.25,2.5,2.75,3,3.25,3.5,3.75,4}))))</f>
        <v/>
      </c>
      <c r="H542" s="2" t="str">
        <f>IF(COUNT($A542)=0,"",IF($A542&lt;&gt;DRAFT!$B544,"ERR",IF(DRAFT!AA544="3E","3E",IF(COUNT(DRAFT!W544,DRAFT!AA544)&gt;0,DRAFT!AB544,""))))</f>
        <v/>
      </c>
      <c r="I542" s="2" t="str">
        <f>IF(COUNT($A542)=0,"",IF(H542="3E","3E",IF(H542="","I",LOOKUP(H542/J$2,{0,0.4,0.45,0.5,0.55,0.6,0.65,0.7,0.75,0.8,1},{"F","D","C","C+","B-","B","B+","A-","A","A+"}))))</f>
        <v/>
      </c>
      <c r="J542" s="1" t="str">
        <f>IF(COUNT($A542)=0,"",IF(H542="","--",IF(H542="3E","3E",LOOKUP(H542/J$2,{0,0.4,0.45,0.5,0.55,0.6,0.65,0.7,0.75,0.8,1},{0,2,2.25,2.5,2.75,3,3.25,3.5,3.75,4}))))</f>
        <v/>
      </c>
      <c r="K542" s="2" t="str">
        <f>IF(COUNT($A542)=0,"",IF($A542&lt;&gt;DRAFT!$B544,"ERR",IF(DRAFT!AJ544="3E","3E",IF(COUNT(DRAFT!AF544,DRAFT!AJ544)&gt;0,DRAFT!AK544,""))))</f>
        <v/>
      </c>
      <c r="L542" s="2" t="str">
        <f>IF(COUNT($A542)=0,"",IF(K542="3E","3E",IF(K542="","I",LOOKUP(K542/M$2,{0,0.4,0.45,0.5,0.55,0.6,0.65,0.7,0.75,0.8,1},{"F","D","C","C+","B-","B","B+","A-","A","A+"}))))</f>
        <v/>
      </c>
      <c r="M542" s="1" t="str">
        <f>IF(COUNT($A542)=0,"",IF(K542="","--",IF(K542="3E","3E",LOOKUP(K542/M$2,{0,0.4,0.45,0.5,0.55,0.6,0.65,0.7,0.75,0.8,1},{0,2,2.25,2.5,2.75,3,3.25,3.5,3.75,4}))))</f>
        <v/>
      </c>
      <c r="N542" s="2" t="str">
        <f>IF(COUNT($A542)=0,"",IF($A542&lt;&gt;DRAFT!$B544,"ERR",IF(DRAFT!AS544="3E","3E",IF(COUNT(DRAFT!AO544,DRAFT!AS544)&gt;0,DRAFT!AT544,""))))</f>
        <v/>
      </c>
      <c r="O542" s="2" t="str">
        <f>IF(COUNT($A542)=0,"",IF(N542="3E","3E",IF(N542="","I",LOOKUP(N542/P$2,{0,0.4,0.45,0.5,0.55,0.6,0.65,0.7,0.75,0.8,1},{"F","D","C","C+","B-","B","B+","A-","A","A+"}))))</f>
        <v/>
      </c>
      <c r="P542" s="1" t="str">
        <f>IF(COUNT($A542)=0,"",IF(N542="","--",IF(N542="3E","3E",LOOKUP(N542/P$2,{0,0.4,0.45,0.5,0.55,0.6,0.65,0.7,0.75,0.8,1},{0,2,2.25,2.5,2.75,3,3.25,3.5,3.75,4}))))</f>
        <v/>
      </c>
      <c r="Q542" s="2" t="str">
        <f>IF(COUNT($A542)=0,"",IF($A542&lt;&gt;DRAFT!$B544,"ERR",IF(DRAFT!BB544="3E","3E",IF(COUNT(DRAFT!AX544,DRAFT!BB544)&gt;0,DRAFT!BC544,""))))</f>
        <v/>
      </c>
      <c r="R542" s="2" t="str">
        <f>IF(COUNT($A542)=0,"",IF(Q542="3E","3E",IF(Q542="","I",LOOKUP(Q542/S$2,{0,0.4,0.45,0.5,0.55,0.6,0.65,0.7,0.75,0.8,1},{"F","D","C","C+","B-","B","B+","A-","A","A+"}))))</f>
        <v/>
      </c>
      <c r="S542" s="1" t="str">
        <f>IF(COUNT($A542)=0,"",IF(Q542="","--",IF(Q542="3E","3E",LOOKUP(Q542/S$2,{0,0.4,0.45,0.5,0.55,0.6,0.65,0.7,0.75,0.8,1},{0,2,2.25,2.5,2.75,3,3.25,3.5,3.75,4}))))</f>
        <v/>
      </c>
      <c r="T542" s="2" t="str">
        <f>IF(COUNT($A542)=0,"",IF($A542&lt;&gt;DRAFT!$B544,"ERR",IF(DRAFT!BK544="3E","3E",IF(COUNT(DRAFT!BG544,DRAFT!BK544)&gt;0,DRAFT!BL544,""))))</f>
        <v/>
      </c>
      <c r="U542" s="2" t="str">
        <f>IF(COUNT($A542)=0,"",IF(T542="3E","3E",IF(T542="","I",LOOKUP(T542/V$2,{0,0.4,0.45,0.5,0.55,0.6,0.65,0.7,0.75,0.8,1},{"F","D","C","C+","B-","B","B+","A-","A","A+"}))))</f>
        <v/>
      </c>
      <c r="V542" s="1" t="str">
        <f>IF(COUNT($A542)=0,"",IF(T542="","--",IF(T542="3E","3E",LOOKUP(T542/V$2,{0,0.4,0.45,0.5,0.55,0.6,0.65,0.7,0.75,0.8,1},{0,2,2.25,2.5,2.75,3,3.25,3.5,3.75,4}))))</f>
        <v/>
      </c>
      <c r="W542" s="2" t="str">
        <f>IF(COUNT($A542)=0,"",IF($A542&lt;&gt;DRAFT!$B544,"ERR",IF(DRAFT!BT544="3E","3E",IF(COUNT(DRAFT!BP544,DRAFT!BT544)&gt;0,DRAFT!BU544,""))))</f>
        <v/>
      </c>
      <c r="X542" s="2" t="str">
        <f>IF(COUNT($A542)=0,"",IF(W542="3E","3E",IF(W542="","I",LOOKUP(W542/Y$2,{0,0.4,0.45,0.5,0.55,0.6,0.65,0.7,0.75,0.8,1},{"F","D","C","C+","B-","B","B+","A-","A","A+"}))))</f>
        <v/>
      </c>
      <c r="Y542" s="1" t="str">
        <f>IF(COUNT($A542)=0,"",IF(W542="","--",IF(W542="3E","3E",LOOKUP(W542/Y$2,{0,0.4,0.45,0.5,0.55,0.6,0.65,0.7,0.75,0.8,1},{0,2,2.25,2.5,2.75,3,3.25,3.5,3.75,4}))))</f>
        <v/>
      </c>
      <c r="Z542" s="2" t="str">
        <f>IF(COUNT($A542)=0,"",IF($A542&lt;&gt;DRAFT!$B544,"ERR",IF(DRAFT!CC544="3E","3E",IF(COUNT(DRAFT!BY544,DRAFT!CC544)&gt;0,DRAFT!CD544,""))))</f>
        <v/>
      </c>
      <c r="AA542" s="2" t="str">
        <f>IF(COUNT($A542)=0,"",IF(Z542="3E","3E",IF(Z542="","I",LOOKUP(Z542/AB$2,{0,0.4,0.45,0.5,0.55,0.6,0.65,0.7,0.75,0.8,1},{"F","D","C","C+","B-","B","B+","A-","A","A+"}))))</f>
        <v/>
      </c>
      <c r="AB542" s="1" t="str">
        <f>IF(COUNT($A542)=0,"",IF(Z542="","--",IF(Z542="3E","3E",LOOKUP(Z542/AB$2,{0,0.4,0.45,0.5,0.55,0.6,0.65,0.7,0.75,0.8,1},{0,2,2.25,2.5,2.75,3,3.25,3.5,3.75,4}))))</f>
        <v/>
      </c>
      <c r="AC542" s="2" t="str">
        <f>IF(COUNT($A542)=0,"",IF($A542&lt;&gt;DRAFT!$B544,"ERR",IF(DRAFT!CF544&gt;0,DRAFT!CF544,"")))</f>
        <v/>
      </c>
      <c r="AD542" s="2" t="str">
        <f>IF(COUNT($A542)=0,"",IF(AC542="3E","3E",IF(AC542="","I",LOOKUP(AC542/AE$2,{0,0.4,0.45,0.5,0.55,0.6,0.65,0.7,0.75,0.8,1},{"F","D","C","C+","B-","B","B+","A-","A","A+"}))))</f>
        <v/>
      </c>
      <c r="AE542" s="1" t="str">
        <f>IF(COUNT($A542)=0,"",IF(AC542="","--",IF(AC542="3E","3E",LOOKUP(AC542/AE$2,{0,0.4,0.45,0.5,0.55,0.6,0.65,0.7,0.75,0.8,1},{0,2,2.25,2.5,2.75,3,3.25,3.5,3.75,4}))))</f>
        <v/>
      </c>
      <c r="AF542" s="2" t="str">
        <f>IF(COUNT($A542)=0,"",IF($A542&lt;&gt;DRAFT!$B544,"ERR",IF(DRAFT!CI544&gt;0,DRAFT!CK544,"")))</f>
        <v/>
      </c>
      <c r="AG542" s="2" t="str">
        <f>IF(COUNT($A542)=0,"",IF(AF542="3E","3E",IF(AF542="","I",LOOKUP(AF542/AH$2,{0,0.4,0.45,0.5,0.55,0.6,0.65,0.7,0.75,0.8,1},{"F","D","C","C+","B-","B","B+","A-","A","A+"}))))</f>
        <v/>
      </c>
      <c r="AH542" s="1" t="str">
        <f>IF(COUNT($A542)=0,"",IF(AF542="","--",IF(AF542="3E","3E",LOOKUP(AF542/AH$2,{0,0.4,0.45,0.5,0.55,0.6,0.65,0.7,0.75,0.8,1},{0,2,2.25,2.5,2.75,3,3.25,3.5,3.75,4}))))</f>
        <v/>
      </c>
      <c r="AI542" s="2" t="str">
        <f>IF($A542&lt;&gt;DRAFT!$B544,"ERR",IF(OR(COUNT($A542)=0,COUNT(DRAFT!CL544:CN544,DRAFT!CP544:CR544)=0),"",CEILING(SUM(DRAFT!CO544,DRAFT!CS544,DRAFT!CT544),1)))</f>
        <v/>
      </c>
      <c r="AJ542" s="2" t="str">
        <f>IF(COUNT($A542)=0,"",IF(AI542="3E","3E",IF(AI542="","I",LOOKUP(AI542/AK$2,{0,0.4,0.45,0.5,0.55,0.6,0.65,0.7,0.75,0.8,1},{"F","D","C","C+","B-","B","B+","A-","A","A+"}))))</f>
        <v/>
      </c>
      <c r="AK542" s="1" t="str">
        <f>IF(COUNT($A542)=0,"",IF(AI542="","--",IF(AI542="3E","3E",LOOKUP(AI542/AK$2,{0,0.4,0.45,0.5,0.55,0.6,0.65,0.7,0.75,0.8,1},{0,2,2.25,2.5,2.75,3,3.25,3.5,3.75,4}))))</f>
        <v/>
      </c>
      <c r="AL542" s="4" t="str">
        <f>IF(OR(COUNT($A542)=0,COUNT(B542:AK542)=0),"",IF(COUNTIF(B542:AK542,"3E")&gt;0,"3E",IF(DRAFT!$A544="R",TRUNC(SUMPRODUCT(RGP,RCP)/TCP,3),TRUNC((SUMPRODUCT(--(IMDGP&gt;0)*IMDGP,IMCP)+CEILING(DRAFT!$DB544*42,0.25))/TCP,3))))</f>
        <v/>
      </c>
      <c r="AM542" s="2" t="str">
        <f>IF(OR(COUNT($A542)=0,COUNT(B542:AK542)=0),"",IF(COUNTIF(B542:AK542,"3E")&gt;0,"3E",IF(DRAFT!$A544="R",SUMPRODUCT(--(RGP&gt;=2),RCP),SUMPRODUCT(--(IMDGP&gt;0),--(IMGP=0),IMCP)+DRAFT!$DC544)))</f>
        <v/>
      </c>
      <c r="AN542" s="67" t="str">
        <f>IF(AL542="3E","3E",IF(COUNT($A542)=0,"",IF(COUNT(AI542)=0,"--",ROUND(((CEILING(DRAFT!$CV544*38,0.25)+CEILING(DRAFT!$CX544*38,0.25)+CEILING(DRAFT!$CZ544*42,0.25)+CEILING($AL542*42,0.25))/160),2))))</f>
        <v/>
      </c>
      <c r="AO542" s="2" t="str">
        <f>IF(AN542="3E","3E",IF(COUNT($A542)=0,"",IF(COUNT(AN542)=0,"I",LOOKUP(AN542,{0,2,2.25,2.5,2.75,3,3.25,3.5,3.75,4},{"F","D","C","C+","B-","B","B+","A-","A","A+"}))))</f>
        <v/>
      </c>
      <c r="AP542" s="2" t="str">
        <f>IF(AN542="3E","3E",IF(OR(COUNT(A542)=0,COUNT(AN542)=0),"",DRAFT!CW544+DRAFT!CY544+DRAFT!DA544+N(TABULATION!AM542)))</f>
        <v/>
      </c>
      <c r="AQ542" s="2" t="str">
        <f>IF(OR(COUNT($A542)=0,COUNT(B542:AK542)=0),"",IF(COUNTIF(B542:AM542,"3E")&gt;0,"3E",IF(AND(DRAFT!$A544="IM",OR($AL542&gt;DRAFT!$DB544,$AM542&gt;DRAFT!$DC544)),"IMPROVED",IF(AND(DRAFT!$A544="IM",$AL542&lt;=DRAFT!$DB544,$AM542&lt;=DRAFT!$DC544),"NOT IMPROVED",IF(AND(DRAFT!CU544="S",AH542&gt;=2,AK542&gt;=2,AN542&gt;=2.5,AP542&gt;=144),"PASS","FAIL")))))</f>
        <v/>
      </c>
      <c r="AR542" s="2" t="str">
        <f t="shared" si="16"/>
        <v/>
      </c>
      <c r="AS542" s="2" t="str">
        <f t="shared" si="17"/>
        <v/>
      </c>
    </row>
    <row r="543" spans="1:45" ht="18.95" customHeight="1" x14ac:dyDescent="0.25">
      <c r="A543" s="3" t="str">
        <f>IF(DRAFT!$B545="","",DRAFT!$B545)</f>
        <v/>
      </c>
      <c r="B543" s="2" t="str">
        <f>IF(COUNT($A543)=0,"",IF($A543&lt;&gt;DRAFT!$B545,"ERR",IF(DRAFT!I545="3E","3E",IF(COUNT(DRAFT!E545,DRAFT!I545)&gt;0,DRAFT!J545,""))))</f>
        <v/>
      </c>
      <c r="C543" s="2" t="str">
        <f>IF(COUNT($A543)=0,"",IF(B543="3E","3E",IF(B543="","I",LOOKUP(B543/D$2,{0,0.4,0.45,0.5,0.55,0.6,0.65,0.7,0.75,0.8,1},{"F","D","C","C+","B-","B","B+","A-","A","A+"}))))</f>
        <v/>
      </c>
      <c r="D543" s="1" t="str">
        <f>IF(COUNT($A543)=0,"",IF(B543="","--",IF(B543="3E","3E",LOOKUP(B543/D$2,{0,0.4,0.45,0.5,0.55,0.6,0.65,0.7,0.75,0.8,1},{0,2,2.25,2.5,2.75,3,3.25,3.5,3.75,4}))))</f>
        <v/>
      </c>
      <c r="E543" s="2" t="str">
        <f>IF(COUNT($A543)=0,"",IF($A543&lt;&gt;DRAFT!$B545,"ERR",IF(DRAFT!R545="3E","3E",IF(COUNT(DRAFT!N545,DRAFT!R545)&gt;0,DRAFT!S545,""))))</f>
        <v/>
      </c>
      <c r="F543" s="2" t="str">
        <f>IF(COUNT($A543)=0,"",IF(E543="3E","3E",IF(E543="","I",LOOKUP(E543/G$2,{0,0.4,0.45,0.5,0.55,0.6,0.65,0.7,0.75,0.8,1},{"F","D","C","C+","B-","B","B+","A-","A","A+"}))))</f>
        <v/>
      </c>
      <c r="G543" s="1" t="str">
        <f>IF(COUNT($A543)=0,"",IF(E543="","--",IF(E543="3E","3E",LOOKUP(E543/G$2,{0,0.4,0.45,0.5,0.55,0.6,0.65,0.7,0.75,0.8,1},{0,2,2.25,2.5,2.75,3,3.25,3.5,3.75,4}))))</f>
        <v/>
      </c>
      <c r="H543" s="2" t="str">
        <f>IF(COUNT($A543)=0,"",IF($A543&lt;&gt;DRAFT!$B545,"ERR",IF(DRAFT!AA545="3E","3E",IF(COUNT(DRAFT!W545,DRAFT!AA545)&gt;0,DRAFT!AB545,""))))</f>
        <v/>
      </c>
      <c r="I543" s="2" t="str">
        <f>IF(COUNT($A543)=0,"",IF(H543="3E","3E",IF(H543="","I",LOOKUP(H543/J$2,{0,0.4,0.45,0.5,0.55,0.6,0.65,0.7,0.75,0.8,1},{"F","D","C","C+","B-","B","B+","A-","A","A+"}))))</f>
        <v/>
      </c>
      <c r="J543" s="1" t="str">
        <f>IF(COUNT($A543)=0,"",IF(H543="","--",IF(H543="3E","3E",LOOKUP(H543/J$2,{0,0.4,0.45,0.5,0.55,0.6,0.65,0.7,0.75,0.8,1},{0,2,2.25,2.5,2.75,3,3.25,3.5,3.75,4}))))</f>
        <v/>
      </c>
      <c r="K543" s="2" t="str">
        <f>IF(COUNT($A543)=0,"",IF($A543&lt;&gt;DRAFT!$B545,"ERR",IF(DRAFT!AJ545="3E","3E",IF(COUNT(DRAFT!AF545,DRAFT!AJ545)&gt;0,DRAFT!AK545,""))))</f>
        <v/>
      </c>
      <c r="L543" s="2" t="str">
        <f>IF(COUNT($A543)=0,"",IF(K543="3E","3E",IF(K543="","I",LOOKUP(K543/M$2,{0,0.4,0.45,0.5,0.55,0.6,0.65,0.7,0.75,0.8,1},{"F","D","C","C+","B-","B","B+","A-","A","A+"}))))</f>
        <v/>
      </c>
      <c r="M543" s="1" t="str">
        <f>IF(COUNT($A543)=0,"",IF(K543="","--",IF(K543="3E","3E",LOOKUP(K543/M$2,{0,0.4,0.45,0.5,0.55,0.6,0.65,0.7,0.75,0.8,1},{0,2,2.25,2.5,2.75,3,3.25,3.5,3.75,4}))))</f>
        <v/>
      </c>
      <c r="N543" s="2" t="str">
        <f>IF(COUNT($A543)=0,"",IF($A543&lt;&gt;DRAFT!$B545,"ERR",IF(DRAFT!AS545="3E","3E",IF(COUNT(DRAFT!AO545,DRAFT!AS545)&gt;0,DRAFT!AT545,""))))</f>
        <v/>
      </c>
      <c r="O543" s="2" t="str">
        <f>IF(COUNT($A543)=0,"",IF(N543="3E","3E",IF(N543="","I",LOOKUP(N543/P$2,{0,0.4,0.45,0.5,0.55,0.6,0.65,0.7,0.75,0.8,1},{"F","D","C","C+","B-","B","B+","A-","A","A+"}))))</f>
        <v/>
      </c>
      <c r="P543" s="1" t="str">
        <f>IF(COUNT($A543)=0,"",IF(N543="","--",IF(N543="3E","3E",LOOKUP(N543/P$2,{0,0.4,0.45,0.5,0.55,0.6,0.65,0.7,0.75,0.8,1},{0,2,2.25,2.5,2.75,3,3.25,3.5,3.75,4}))))</f>
        <v/>
      </c>
      <c r="Q543" s="2" t="str">
        <f>IF(COUNT($A543)=0,"",IF($A543&lt;&gt;DRAFT!$B545,"ERR",IF(DRAFT!BB545="3E","3E",IF(COUNT(DRAFT!AX545,DRAFT!BB545)&gt;0,DRAFT!BC545,""))))</f>
        <v/>
      </c>
      <c r="R543" s="2" t="str">
        <f>IF(COUNT($A543)=0,"",IF(Q543="3E","3E",IF(Q543="","I",LOOKUP(Q543/S$2,{0,0.4,0.45,0.5,0.55,0.6,0.65,0.7,0.75,0.8,1},{"F","D","C","C+","B-","B","B+","A-","A","A+"}))))</f>
        <v/>
      </c>
      <c r="S543" s="1" t="str">
        <f>IF(COUNT($A543)=0,"",IF(Q543="","--",IF(Q543="3E","3E",LOOKUP(Q543/S$2,{0,0.4,0.45,0.5,0.55,0.6,0.65,0.7,0.75,0.8,1},{0,2,2.25,2.5,2.75,3,3.25,3.5,3.75,4}))))</f>
        <v/>
      </c>
      <c r="T543" s="2" t="str">
        <f>IF(COUNT($A543)=0,"",IF($A543&lt;&gt;DRAFT!$B545,"ERR",IF(DRAFT!BK545="3E","3E",IF(COUNT(DRAFT!BG545,DRAFT!BK545)&gt;0,DRAFT!BL545,""))))</f>
        <v/>
      </c>
      <c r="U543" s="2" t="str">
        <f>IF(COUNT($A543)=0,"",IF(T543="3E","3E",IF(T543="","I",LOOKUP(T543/V$2,{0,0.4,0.45,0.5,0.55,0.6,0.65,0.7,0.75,0.8,1},{"F","D","C","C+","B-","B","B+","A-","A","A+"}))))</f>
        <v/>
      </c>
      <c r="V543" s="1" t="str">
        <f>IF(COUNT($A543)=0,"",IF(T543="","--",IF(T543="3E","3E",LOOKUP(T543/V$2,{0,0.4,0.45,0.5,0.55,0.6,0.65,0.7,0.75,0.8,1},{0,2,2.25,2.5,2.75,3,3.25,3.5,3.75,4}))))</f>
        <v/>
      </c>
      <c r="W543" s="2" t="str">
        <f>IF(COUNT($A543)=0,"",IF($A543&lt;&gt;DRAFT!$B545,"ERR",IF(DRAFT!BT545="3E","3E",IF(COUNT(DRAFT!BP545,DRAFT!BT545)&gt;0,DRAFT!BU545,""))))</f>
        <v/>
      </c>
      <c r="X543" s="2" t="str">
        <f>IF(COUNT($A543)=0,"",IF(W543="3E","3E",IF(W543="","I",LOOKUP(W543/Y$2,{0,0.4,0.45,0.5,0.55,0.6,0.65,0.7,0.75,0.8,1},{"F","D","C","C+","B-","B","B+","A-","A","A+"}))))</f>
        <v/>
      </c>
      <c r="Y543" s="1" t="str">
        <f>IF(COUNT($A543)=0,"",IF(W543="","--",IF(W543="3E","3E",LOOKUP(W543/Y$2,{0,0.4,0.45,0.5,0.55,0.6,0.65,0.7,0.75,0.8,1},{0,2,2.25,2.5,2.75,3,3.25,3.5,3.75,4}))))</f>
        <v/>
      </c>
      <c r="Z543" s="2" t="str">
        <f>IF(COUNT($A543)=0,"",IF($A543&lt;&gt;DRAFT!$B545,"ERR",IF(DRAFT!CC545="3E","3E",IF(COUNT(DRAFT!BY545,DRAFT!CC545)&gt;0,DRAFT!CD545,""))))</f>
        <v/>
      </c>
      <c r="AA543" s="2" t="str">
        <f>IF(COUNT($A543)=0,"",IF(Z543="3E","3E",IF(Z543="","I",LOOKUP(Z543/AB$2,{0,0.4,0.45,0.5,0.55,0.6,0.65,0.7,0.75,0.8,1},{"F","D","C","C+","B-","B","B+","A-","A","A+"}))))</f>
        <v/>
      </c>
      <c r="AB543" s="1" t="str">
        <f>IF(COUNT($A543)=0,"",IF(Z543="","--",IF(Z543="3E","3E",LOOKUP(Z543/AB$2,{0,0.4,0.45,0.5,0.55,0.6,0.65,0.7,0.75,0.8,1},{0,2,2.25,2.5,2.75,3,3.25,3.5,3.75,4}))))</f>
        <v/>
      </c>
      <c r="AC543" s="2" t="str">
        <f>IF(COUNT($A543)=0,"",IF($A543&lt;&gt;DRAFT!$B545,"ERR",IF(DRAFT!CF545&gt;0,DRAFT!CF545,"")))</f>
        <v/>
      </c>
      <c r="AD543" s="2" t="str">
        <f>IF(COUNT($A543)=0,"",IF(AC543="3E","3E",IF(AC543="","I",LOOKUP(AC543/AE$2,{0,0.4,0.45,0.5,0.55,0.6,0.65,0.7,0.75,0.8,1},{"F","D","C","C+","B-","B","B+","A-","A","A+"}))))</f>
        <v/>
      </c>
      <c r="AE543" s="1" t="str">
        <f>IF(COUNT($A543)=0,"",IF(AC543="","--",IF(AC543="3E","3E",LOOKUP(AC543/AE$2,{0,0.4,0.45,0.5,0.55,0.6,0.65,0.7,0.75,0.8,1},{0,2,2.25,2.5,2.75,3,3.25,3.5,3.75,4}))))</f>
        <v/>
      </c>
      <c r="AF543" s="2" t="str">
        <f>IF(COUNT($A543)=0,"",IF($A543&lt;&gt;DRAFT!$B545,"ERR",IF(DRAFT!CI545&gt;0,DRAFT!CK545,"")))</f>
        <v/>
      </c>
      <c r="AG543" s="2" t="str">
        <f>IF(COUNT($A543)=0,"",IF(AF543="3E","3E",IF(AF543="","I",LOOKUP(AF543/AH$2,{0,0.4,0.45,0.5,0.55,0.6,0.65,0.7,0.75,0.8,1},{"F","D","C","C+","B-","B","B+","A-","A","A+"}))))</f>
        <v/>
      </c>
      <c r="AH543" s="1" t="str">
        <f>IF(COUNT($A543)=0,"",IF(AF543="","--",IF(AF543="3E","3E",LOOKUP(AF543/AH$2,{0,0.4,0.45,0.5,0.55,0.6,0.65,0.7,0.75,0.8,1},{0,2,2.25,2.5,2.75,3,3.25,3.5,3.75,4}))))</f>
        <v/>
      </c>
      <c r="AI543" s="2" t="str">
        <f>IF($A543&lt;&gt;DRAFT!$B545,"ERR",IF(OR(COUNT($A543)=0,COUNT(DRAFT!CL545:CN545,DRAFT!CP545:CR545)=0),"",CEILING(SUM(DRAFT!CO545,DRAFT!CS545,DRAFT!CT545),1)))</f>
        <v/>
      </c>
      <c r="AJ543" s="2" t="str">
        <f>IF(COUNT($A543)=0,"",IF(AI543="3E","3E",IF(AI543="","I",LOOKUP(AI543/AK$2,{0,0.4,0.45,0.5,0.55,0.6,0.65,0.7,0.75,0.8,1},{"F","D","C","C+","B-","B","B+","A-","A","A+"}))))</f>
        <v/>
      </c>
      <c r="AK543" s="1" t="str">
        <f>IF(COUNT($A543)=0,"",IF(AI543="","--",IF(AI543="3E","3E",LOOKUP(AI543/AK$2,{0,0.4,0.45,0.5,0.55,0.6,0.65,0.7,0.75,0.8,1},{0,2,2.25,2.5,2.75,3,3.25,3.5,3.75,4}))))</f>
        <v/>
      </c>
      <c r="AL543" s="4" t="str">
        <f>IF(OR(COUNT($A543)=0,COUNT(B543:AK543)=0),"",IF(COUNTIF(B543:AK543,"3E")&gt;0,"3E",IF(DRAFT!$A545="R",TRUNC(SUMPRODUCT(RGP,RCP)/TCP,3),TRUNC((SUMPRODUCT(--(IMDGP&gt;0)*IMDGP,IMCP)+CEILING(DRAFT!$DB545*42,0.25))/TCP,3))))</f>
        <v/>
      </c>
      <c r="AM543" s="2" t="str">
        <f>IF(OR(COUNT($A543)=0,COUNT(B543:AK543)=0),"",IF(COUNTIF(B543:AK543,"3E")&gt;0,"3E",IF(DRAFT!$A545="R",SUMPRODUCT(--(RGP&gt;=2),RCP),SUMPRODUCT(--(IMDGP&gt;0),--(IMGP=0),IMCP)+DRAFT!$DC545)))</f>
        <v/>
      </c>
      <c r="AN543" s="67" t="str">
        <f>IF(AL543="3E","3E",IF(COUNT($A543)=0,"",IF(COUNT(AI543)=0,"--",ROUND(((CEILING(DRAFT!$CV545*38,0.25)+CEILING(DRAFT!$CX545*38,0.25)+CEILING(DRAFT!$CZ545*42,0.25)+CEILING($AL543*42,0.25))/160),2))))</f>
        <v/>
      </c>
      <c r="AO543" s="2" t="str">
        <f>IF(AN543="3E","3E",IF(COUNT($A543)=0,"",IF(COUNT(AN543)=0,"I",LOOKUP(AN543,{0,2,2.25,2.5,2.75,3,3.25,3.5,3.75,4},{"F","D","C","C+","B-","B","B+","A-","A","A+"}))))</f>
        <v/>
      </c>
      <c r="AP543" s="2" t="str">
        <f>IF(AN543="3E","3E",IF(OR(COUNT(A543)=0,COUNT(AN543)=0),"",DRAFT!CW545+DRAFT!CY545+DRAFT!DA545+N(TABULATION!AM543)))</f>
        <v/>
      </c>
      <c r="AQ543" s="2" t="str">
        <f>IF(OR(COUNT($A543)=0,COUNT(B543:AK543)=0),"",IF(COUNTIF(B543:AM543,"3E")&gt;0,"3E",IF(AND(DRAFT!$A545="IM",OR($AL543&gt;DRAFT!$DB545,$AM543&gt;DRAFT!$DC545)),"IMPROVED",IF(AND(DRAFT!$A545="IM",$AL543&lt;=DRAFT!$DB545,$AM543&lt;=DRAFT!$DC545),"NOT IMPROVED",IF(AND(DRAFT!CU545="S",AH543&gt;=2,AK543&gt;=2,AN543&gt;=2.5,AP543&gt;=144),"PASS","FAIL")))))</f>
        <v/>
      </c>
      <c r="AR543" s="2" t="str">
        <f t="shared" si="16"/>
        <v/>
      </c>
      <c r="AS543" s="2" t="str">
        <f t="shared" si="17"/>
        <v/>
      </c>
    </row>
    <row r="544" spans="1:45" ht="18.95" customHeight="1" x14ac:dyDescent="0.25">
      <c r="A544" s="3" t="str">
        <f>IF(DRAFT!$B546="","",DRAFT!$B546)</f>
        <v/>
      </c>
      <c r="B544" s="2" t="str">
        <f>IF(COUNT($A544)=0,"",IF($A544&lt;&gt;DRAFT!$B546,"ERR",IF(DRAFT!I546="3E","3E",IF(COUNT(DRAFT!E546,DRAFT!I546)&gt;0,DRAFT!J546,""))))</f>
        <v/>
      </c>
      <c r="C544" s="2" t="str">
        <f>IF(COUNT($A544)=0,"",IF(B544="3E","3E",IF(B544="","I",LOOKUP(B544/D$2,{0,0.4,0.45,0.5,0.55,0.6,0.65,0.7,0.75,0.8,1},{"F","D","C","C+","B-","B","B+","A-","A","A+"}))))</f>
        <v/>
      </c>
      <c r="D544" s="1" t="str">
        <f>IF(COUNT($A544)=0,"",IF(B544="","--",IF(B544="3E","3E",LOOKUP(B544/D$2,{0,0.4,0.45,0.5,0.55,0.6,0.65,0.7,0.75,0.8,1},{0,2,2.25,2.5,2.75,3,3.25,3.5,3.75,4}))))</f>
        <v/>
      </c>
      <c r="E544" s="2" t="str">
        <f>IF(COUNT($A544)=0,"",IF($A544&lt;&gt;DRAFT!$B546,"ERR",IF(DRAFT!R546="3E","3E",IF(COUNT(DRAFT!N546,DRAFT!R546)&gt;0,DRAFT!S546,""))))</f>
        <v/>
      </c>
      <c r="F544" s="2" t="str">
        <f>IF(COUNT($A544)=0,"",IF(E544="3E","3E",IF(E544="","I",LOOKUP(E544/G$2,{0,0.4,0.45,0.5,0.55,0.6,0.65,0.7,0.75,0.8,1},{"F","D","C","C+","B-","B","B+","A-","A","A+"}))))</f>
        <v/>
      </c>
      <c r="G544" s="1" t="str">
        <f>IF(COUNT($A544)=0,"",IF(E544="","--",IF(E544="3E","3E",LOOKUP(E544/G$2,{0,0.4,0.45,0.5,0.55,0.6,0.65,0.7,0.75,0.8,1},{0,2,2.25,2.5,2.75,3,3.25,3.5,3.75,4}))))</f>
        <v/>
      </c>
      <c r="H544" s="2" t="str">
        <f>IF(COUNT($A544)=0,"",IF($A544&lt;&gt;DRAFT!$B546,"ERR",IF(DRAFT!AA546="3E","3E",IF(COUNT(DRAFT!W546,DRAFT!AA546)&gt;0,DRAFT!AB546,""))))</f>
        <v/>
      </c>
      <c r="I544" s="2" t="str">
        <f>IF(COUNT($A544)=0,"",IF(H544="3E","3E",IF(H544="","I",LOOKUP(H544/J$2,{0,0.4,0.45,0.5,0.55,0.6,0.65,0.7,0.75,0.8,1},{"F","D","C","C+","B-","B","B+","A-","A","A+"}))))</f>
        <v/>
      </c>
      <c r="J544" s="1" t="str">
        <f>IF(COUNT($A544)=0,"",IF(H544="","--",IF(H544="3E","3E",LOOKUP(H544/J$2,{0,0.4,0.45,0.5,0.55,0.6,0.65,0.7,0.75,0.8,1},{0,2,2.25,2.5,2.75,3,3.25,3.5,3.75,4}))))</f>
        <v/>
      </c>
      <c r="K544" s="2" t="str">
        <f>IF(COUNT($A544)=0,"",IF($A544&lt;&gt;DRAFT!$B546,"ERR",IF(DRAFT!AJ546="3E","3E",IF(COUNT(DRAFT!AF546,DRAFT!AJ546)&gt;0,DRAFT!AK546,""))))</f>
        <v/>
      </c>
      <c r="L544" s="2" t="str">
        <f>IF(COUNT($A544)=0,"",IF(K544="3E","3E",IF(K544="","I",LOOKUP(K544/M$2,{0,0.4,0.45,0.5,0.55,0.6,0.65,0.7,0.75,0.8,1},{"F","D","C","C+","B-","B","B+","A-","A","A+"}))))</f>
        <v/>
      </c>
      <c r="M544" s="1" t="str">
        <f>IF(COUNT($A544)=0,"",IF(K544="","--",IF(K544="3E","3E",LOOKUP(K544/M$2,{0,0.4,0.45,0.5,0.55,0.6,0.65,0.7,0.75,0.8,1},{0,2,2.25,2.5,2.75,3,3.25,3.5,3.75,4}))))</f>
        <v/>
      </c>
      <c r="N544" s="2" t="str">
        <f>IF(COUNT($A544)=0,"",IF($A544&lt;&gt;DRAFT!$B546,"ERR",IF(DRAFT!AS546="3E","3E",IF(COUNT(DRAFT!AO546,DRAFT!AS546)&gt;0,DRAFT!AT546,""))))</f>
        <v/>
      </c>
      <c r="O544" s="2" t="str">
        <f>IF(COUNT($A544)=0,"",IF(N544="3E","3E",IF(N544="","I",LOOKUP(N544/P$2,{0,0.4,0.45,0.5,0.55,0.6,0.65,0.7,0.75,0.8,1},{"F","D","C","C+","B-","B","B+","A-","A","A+"}))))</f>
        <v/>
      </c>
      <c r="P544" s="1" t="str">
        <f>IF(COUNT($A544)=0,"",IF(N544="","--",IF(N544="3E","3E",LOOKUP(N544/P$2,{0,0.4,0.45,0.5,0.55,0.6,0.65,0.7,0.75,0.8,1},{0,2,2.25,2.5,2.75,3,3.25,3.5,3.75,4}))))</f>
        <v/>
      </c>
      <c r="Q544" s="2" t="str">
        <f>IF(COUNT($A544)=0,"",IF($A544&lt;&gt;DRAFT!$B546,"ERR",IF(DRAFT!BB546="3E","3E",IF(COUNT(DRAFT!AX546,DRAFT!BB546)&gt;0,DRAFT!BC546,""))))</f>
        <v/>
      </c>
      <c r="R544" s="2" t="str">
        <f>IF(COUNT($A544)=0,"",IF(Q544="3E","3E",IF(Q544="","I",LOOKUP(Q544/S$2,{0,0.4,0.45,0.5,0.55,0.6,0.65,0.7,0.75,0.8,1},{"F","D","C","C+","B-","B","B+","A-","A","A+"}))))</f>
        <v/>
      </c>
      <c r="S544" s="1" t="str">
        <f>IF(COUNT($A544)=0,"",IF(Q544="","--",IF(Q544="3E","3E",LOOKUP(Q544/S$2,{0,0.4,0.45,0.5,0.55,0.6,0.65,0.7,0.75,0.8,1},{0,2,2.25,2.5,2.75,3,3.25,3.5,3.75,4}))))</f>
        <v/>
      </c>
      <c r="T544" s="2" t="str">
        <f>IF(COUNT($A544)=0,"",IF($A544&lt;&gt;DRAFT!$B546,"ERR",IF(DRAFT!BK546="3E","3E",IF(COUNT(DRAFT!BG546,DRAFT!BK546)&gt;0,DRAFT!BL546,""))))</f>
        <v/>
      </c>
      <c r="U544" s="2" t="str">
        <f>IF(COUNT($A544)=0,"",IF(T544="3E","3E",IF(T544="","I",LOOKUP(T544/V$2,{0,0.4,0.45,0.5,0.55,0.6,0.65,0.7,0.75,0.8,1},{"F","D","C","C+","B-","B","B+","A-","A","A+"}))))</f>
        <v/>
      </c>
      <c r="V544" s="1" t="str">
        <f>IF(COUNT($A544)=0,"",IF(T544="","--",IF(T544="3E","3E",LOOKUP(T544/V$2,{0,0.4,0.45,0.5,0.55,0.6,0.65,0.7,0.75,0.8,1},{0,2,2.25,2.5,2.75,3,3.25,3.5,3.75,4}))))</f>
        <v/>
      </c>
      <c r="W544" s="2" t="str">
        <f>IF(COUNT($A544)=0,"",IF($A544&lt;&gt;DRAFT!$B546,"ERR",IF(DRAFT!BT546="3E","3E",IF(COUNT(DRAFT!BP546,DRAFT!BT546)&gt;0,DRAFT!BU546,""))))</f>
        <v/>
      </c>
      <c r="X544" s="2" t="str">
        <f>IF(COUNT($A544)=0,"",IF(W544="3E","3E",IF(W544="","I",LOOKUP(W544/Y$2,{0,0.4,0.45,0.5,0.55,0.6,0.65,0.7,0.75,0.8,1},{"F","D","C","C+","B-","B","B+","A-","A","A+"}))))</f>
        <v/>
      </c>
      <c r="Y544" s="1" t="str">
        <f>IF(COUNT($A544)=0,"",IF(W544="","--",IF(W544="3E","3E",LOOKUP(W544/Y$2,{0,0.4,0.45,0.5,0.55,0.6,0.65,0.7,0.75,0.8,1},{0,2,2.25,2.5,2.75,3,3.25,3.5,3.75,4}))))</f>
        <v/>
      </c>
      <c r="Z544" s="2" t="str">
        <f>IF(COUNT($A544)=0,"",IF($A544&lt;&gt;DRAFT!$B546,"ERR",IF(DRAFT!CC546="3E","3E",IF(COUNT(DRAFT!BY546,DRAFT!CC546)&gt;0,DRAFT!CD546,""))))</f>
        <v/>
      </c>
      <c r="AA544" s="2" t="str">
        <f>IF(COUNT($A544)=0,"",IF(Z544="3E","3E",IF(Z544="","I",LOOKUP(Z544/AB$2,{0,0.4,0.45,0.5,0.55,0.6,0.65,0.7,0.75,0.8,1},{"F","D","C","C+","B-","B","B+","A-","A","A+"}))))</f>
        <v/>
      </c>
      <c r="AB544" s="1" t="str">
        <f>IF(COUNT($A544)=0,"",IF(Z544="","--",IF(Z544="3E","3E",LOOKUP(Z544/AB$2,{0,0.4,0.45,0.5,0.55,0.6,0.65,0.7,0.75,0.8,1},{0,2,2.25,2.5,2.75,3,3.25,3.5,3.75,4}))))</f>
        <v/>
      </c>
      <c r="AC544" s="2" t="str">
        <f>IF(COUNT($A544)=0,"",IF($A544&lt;&gt;DRAFT!$B546,"ERR",IF(DRAFT!CF546&gt;0,DRAFT!CF546,"")))</f>
        <v/>
      </c>
      <c r="AD544" s="2" t="str">
        <f>IF(COUNT($A544)=0,"",IF(AC544="3E","3E",IF(AC544="","I",LOOKUP(AC544/AE$2,{0,0.4,0.45,0.5,0.55,0.6,0.65,0.7,0.75,0.8,1},{"F","D","C","C+","B-","B","B+","A-","A","A+"}))))</f>
        <v/>
      </c>
      <c r="AE544" s="1" t="str">
        <f>IF(COUNT($A544)=0,"",IF(AC544="","--",IF(AC544="3E","3E",LOOKUP(AC544/AE$2,{0,0.4,0.45,0.5,0.55,0.6,0.65,0.7,0.75,0.8,1},{0,2,2.25,2.5,2.75,3,3.25,3.5,3.75,4}))))</f>
        <v/>
      </c>
      <c r="AF544" s="2" t="str">
        <f>IF(COUNT($A544)=0,"",IF($A544&lt;&gt;DRAFT!$B546,"ERR",IF(DRAFT!CI546&gt;0,DRAFT!CK546,"")))</f>
        <v/>
      </c>
      <c r="AG544" s="2" t="str">
        <f>IF(COUNT($A544)=0,"",IF(AF544="3E","3E",IF(AF544="","I",LOOKUP(AF544/AH$2,{0,0.4,0.45,0.5,0.55,0.6,0.65,0.7,0.75,0.8,1},{"F","D","C","C+","B-","B","B+","A-","A","A+"}))))</f>
        <v/>
      </c>
      <c r="AH544" s="1" t="str">
        <f>IF(COUNT($A544)=0,"",IF(AF544="","--",IF(AF544="3E","3E",LOOKUP(AF544/AH$2,{0,0.4,0.45,0.5,0.55,0.6,0.65,0.7,0.75,0.8,1},{0,2,2.25,2.5,2.75,3,3.25,3.5,3.75,4}))))</f>
        <v/>
      </c>
      <c r="AI544" s="2" t="str">
        <f>IF($A544&lt;&gt;DRAFT!$B546,"ERR",IF(OR(COUNT($A544)=0,COUNT(DRAFT!CL546:CN546,DRAFT!CP546:CR546)=0),"",CEILING(SUM(DRAFT!CO546,DRAFT!CS546,DRAFT!CT546),1)))</f>
        <v/>
      </c>
      <c r="AJ544" s="2" t="str">
        <f>IF(COUNT($A544)=0,"",IF(AI544="3E","3E",IF(AI544="","I",LOOKUP(AI544/AK$2,{0,0.4,0.45,0.5,0.55,0.6,0.65,0.7,0.75,0.8,1},{"F","D","C","C+","B-","B","B+","A-","A","A+"}))))</f>
        <v/>
      </c>
      <c r="AK544" s="1" t="str">
        <f>IF(COUNT($A544)=0,"",IF(AI544="","--",IF(AI544="3E","3E",LOOKUP(AI544/AK$2,{0,0.4,0.45,0.5,0.55,0.6,0.65,0.7,0.75,0.8,1},{0,2,2.25,2.5,2.75,3,3.25,3.5,3.75,4}))))</f>
        <v/>
      </c>
      <c r="AL544" s="4" t="str">
        <f>IF(OR(COUNT($A544)=0,COUNT(B544:AK544)=0),"",IF(COUNTIF(B544:AK544,"3E")&gt;0,"3E",IF(DRAFT!$A546="R",TRUNC(SUMPRODUCT(RGP,RCP)/TCP,3),TRUNC((SUMPRODUCT(--(IMDGP&gt;0)*IMDGP,IMCP)+CEILING(DRAFT!$DB546*42,0.25))/TCP,3))))</f>
        <v/>
      </c>
      <c r="AM544" s="2" t="str">
        <f>IF(OR(COUNT($A544)=0,COUNT(B544:AK544)=0),"",IF(COUNTIF(B544:AK544,"3E")&gt;0,"3E",IF(DRAFT!$A546="R",SUMPRODUCT(--(RGP&gt;=2),RCP),SUMPRODUCT(--(IMDGP&gt;0),--(IMGP=0),IMCP)+DRAFT!$DC546)))</f>
        <v/>
      </c>
      <c r="AN544" s="67" t="str">
        <f>IF(AL544="3E","3E",IF(COUNT($A544)=0,"",IF(COUNT(AI544)=0,"--",ROUND(((CEILING(DRAFT!$CV546*38,0.25)+CEILING(DRAFT!$CX546*38,0.25)+CEILING(DRAFT!$CZ546*42,0.25)+CEILING($AL544*42,0.25))/160),2))))</f>
        <v/>
      </c>
      <c r="AO544" s="2" t="str">
        <f>IF(AN544="3E","3E",IF(COUNT($A544)=0,"",IF(COUNT(AN544)=0,"I",LOOKUP(AN544,{0,2,2.25,2.5,2.75,3,3.25,3.5,3.75,4},{"F","D","C","C+","B-","B","B+","A-","A","A+"}))))</f>
        <v/>
      </c>
      <c r="AP544" s="2" t="str">
        <f>IF(AN544="3E","3E",IF(OR(COUNT(A544)=0,COUNT(AN544)=0),"",DRAFT!CW546+DRAFT!CY546+DRAFT!DA546+N(TABULATION!AM544)))</f>
        <v/>
      </c>
      <c r="AQ544" s="2" t="str">
        <f>IF(OR(COUNT($A544)=0,COUNT(B544:AK544)=0),"",IF(COUNTIF(B544:AM544,"3E")&gt;0,"3E",IF(AND(DRAFT!$A546="IM",OR($AL544&gt;DRAFT!$DB546,$AM544&gt;DRAFT!$DC546)),"IMPROVED",IF(AND(DRAFT!$A546="IM",$AL544&lt;=DRAFT!$DB546,$AM544&lt;=DRAFT!$DC546),"NOT IMPROVED",IF(AND(DRAFT!CU546="S",AH544&gt;=2,AK544&gt;=2,AN544&gt;=2.5,AP544&gt;=144),"PASS","FAIL")))))</f>
        <v/>
      </c>
      <c r="AR544" s="2" t="str">
        <f t="shared" si="16"/>
        <v/>
      </c>
      <c r="AS544" s="2" t="str">
        <f t="shared" si="17"/>
        <v/>
      </c>
    </row>
    <row r="545" spans="1:45" ht="18.95" customHeight="1" x14ac:dyDescent="0.25">
      <c r="A545" s="3" t="str">
        <f>IF(DRAFT!$B547="","",DRAFT!$B547)</f>
        <v/>
      </c>
      <c r="B545" s="2" t="str">
        <f>IF(COUNT($A545)=0,"",IF($A545&lt;&gt;DRAFT!$B547,"ERR",IF(DRAFT!I547="3E","3E",IF(COUNT(DRAFT!E547,DRAFT!I547)&gt;0,DRAFT!J547,""))))</f>
        <v/>
      </c>
      <c r="C545" s="2" t="str">
        <f>IF(COUNT($A545)=0,"",IF(B545="3E","3E",IF(B545="","I",LOOKUP(B545/D$2,{0,0.4,0.45,0.5,0.55,0.6,0.65,0.7,0.75,0.8,1},{"F","D","C","C+","B-","B","B+","A-","A","A+"}))))</f>
        <v/>
      </c>
      <c r="D545" s="1" t="str">
        <f>IF(COUNT($A545)=0,"",IF(B545="","--",IF(B545="3E","3E",LOOKUP(B545/D$2,{0,0.4,0.45,0.5,0.55,0.6,0.65,0.7,0.75,0.8,1},{0,2,2.25,2.5,2.75,3,3.25,3.5,3.75,4}))))</f>
        <v/>
      </c>
      <c r="E545" s="2" t="str">
        <f>IF(COUNT($A545)=0,"",IF($A545&lt;&gt;DRAFT!$B547,"ERR",IF(DRAFT!R547="3E","3E",IF(COUNT(DRAFT!N547,DRAFT!R547)&gt;0,DRAFT!S547,""))))</f>
        <v/>
      </c>
      <c r="F545" s="2" t="str">
        <f>IF(COUNT($A545)=0,"",IF(E545="3E","3E",IF(E545="","I",LOOKUP(E545/G$2,{0,0.4,0.45,0.5,0.55,0.6,0.65,0.7,0.75,0.8,1},{"F","D","C","C+","B-","B","B+","A-","A","A+"}))))</f>
        <v/>
      </c>
      <c r="G545" s="1" t="str">
        <f>IF(COUNT($A545)=0,"",IF(E545="","--",IF(E545="3E","3E",LOOKUP(E545/G$2,{0,0.4,0.45,0.5,0.55,0.6,0.65,0.7,0.75,0.8,1},{0,2,2.25,2.5,2.75,3,3.25,3.5,3.75,4}))))</f>
        <v/>
      </c>
      <c r="H545" s="2" t="str">
        <f>IF(COUNT($A545)=0,"",IF($A545&lt;&gt;DRAFT!$B547,"ERR",IF(DRAFT!AA547="3E","3E",IF(COUNT(DRAFT!W547,DRAFT!AA547)&gt;0,DRAFT!AB547,""))))</f>
        <v/>
      </c>
      <c r="I545" s="2" t="str">
        <f>IF(COUNT($A545)=0,"",IF(H545="3E","3E",IF(H545="","I",LOOKUP(H545/J$2,{0,0.4,0.45,0.5,0.55,0.6,0.65,0.7,0.75,0.8,1},{"F","D","C","C+","B-","B","B+","A-","A","A+"}))))</f>
        <v/>
      </c>
      <c r="J545" s="1" t="str">
        <f>IF(COUNT($A545)=0,"",IF(H545="","--",IF(H545="3E","3E",LOOKUP(H545/J$2,{0,0.4,0.45,0.5,0.55,0.6,0.65,0.7,0.75,0.8,1},{0,2,2.25,2.5,2.75,3,3.25,3.5,3.75,4}))))</f>
        <v/>
      </c>
      <c r="K545" s="2" t="str">
        <f>IF(COUNT($A545)=0,"",IF($A545&lt;&gt;DRAFT!$B547,"ERR",IF(DRAFT!AJ547="3E","3E",IF(COUNT(DRAFT!AF547,DRAFT!AJ547)&gt;0,DRAFT!AK547,""))))</f>
        <v/>
      </c>
      <c r="L545" s="2" t="str">
        <f>IF(COUNT($A545)=0,"",IF(K545="3E","3E",IF(K545="","I",LOOKUP(K545/M$2,{0,0.4,0.45,0.5,0.55,0.6,0.65,0.7,0.75,0.8,1},{"F","D","C","C+","B-","B","B+","A-","A","A+"}))))</f>
        <v/>
      </c>
      <c r="M545" s="1" t="str">
        <f>IF(COUNT($A545)=0,"",IF(K545="","--",IF(K545="3E","3E",LOOKUP(K545/M$2,{0,0.4,0.45,0.5,0.55,0.6,0.65,0.7,0.75,0.8,1},{0,2,2.25,2.5,2.75,3,3.25,3.5,3.75,4}))))</f>
        <v/>
      </c>
      <c r="N545" s="2" t="str">
        <f>IF(COUNT($A545)=0,"",IF($A545&lt;&gt;DRAFT!$B547,"ERR",IF(DRAFT!AS547="3E","3E",IF(COUNT(DRAFT!AO547,DRAFT!AS547)&gt;0,DRAFT!AT547,""))))</f>
        <v/>
      </c>
      <c r="O545" s="2" t="str">
        <f>IF(COUNT($A545)=0,"",IF(N545="3E","3E",IF(N545="","I",LOOKUP(N545/P$2,{0,0.4,0.45,0.5,0.55,0.6,0.65,0.7,0.75,0.8,1},{"F","D","C","C+","B-","B","B+","A-","A","A+"}))))</f>
        <v/>
      </c>
      <c r="P545" s="1" t="str">
        <f>IF(COUNT($A545)=0,"",IF(N545="","--",IF(N545="3E","3E",LOOKUP(N545/P$2,{0,0.4,0.45,0.5,0.55,0.6,0.65,0.7,0.75,0.8,1},{0,2,2.25,2.5,2.75,3,3.25,3.5,3.75,4}))))</f>
        <v/>
      </c>
      <c r="Q545" s="2" t="str">
        <f>IF(COUNT($A545)=0,"",IF($A545&lt;&gt;DRAFT!$B547,"ERR",IF(DRAFT!BB547="3E","3E",IF(COUNT(DRAFT!AX547,DRAFT!BB547)&gt;0,DRAFT!BC547,""))))</f>
        <v/>
      </c>
      <c r="R545" s="2" t="str">
        <f>IF(COUNT($A545)=0,"",IF(Q545="3E","3E",IF(Q545="","I",LOOKUP(Q545/S$2,{0,0.4,0.45,0.5,0.55,0.6,0.65,0.7,0.75,0.8,1},{"F","D","C","C+","B-","B","B+","A-","A","A+"}))))</f>
        <v/>
      </c>
      <c r="S545" s="1" t="str">
        <f>IF(COUNT($A545)=0,"",IF(Q545="","--",IF(Q545="3E","3E",LOOKUP(Q545/S$2,{0,0.4,0.45,0.5,0.55,0.6,0.65,0.7,0.75,0.8,1},{0,2,2.25,2.5,2.75,3,3.25,3.5,3.75,4}))))</f>
        <v/>
      </c>
      <c r="T545" s="2" t="str">
        <f>IF(COUNT($A545)=0,"",IF($A545&lt;&gt;DRAFT!$B547,"ERR",IF(DRAFT!BK547="3E","3E",IF(COUNT(DRAFT!BG547,DRAFT!BK547)&gt;0,DRAFT!BL547,""))))</f>
        <v/>
      </c>
      <c r="U545" s="2" t="str">
        <f>IF(COUNT($A545)=0,"",IF(T545="3E","3E",IF(T545="","I",LOOKUP(T545/V$2,{0,0.4,0.45,0.5,0.55,0.6,0.65,0.7,0.75,0.8,1},{"F","D","C","C+","B-","B","B+","A-","A","A+"}))))</f>
        <v/>
      </c>
      <c r="V545" s="1" t="str">
        <f>IF(COUNT($A545)=0,"",IF(T545="","--",IF(T545="3E","3E",LOOKUP(T545/V$2,{0,0.4,0.45,0.5,0.55,0.6,0.65,0.7,0.75,0.8,1},{0,2,2.25,2.5,2.75,3,3.25,3.5,3.75,4}))))</f>
        <v/>
      </c>
      <c r="W545" s="2" t="str">
        <f>IF(COUNT($A545)=0,"",IF($A545&lt;&gt;DRAFT!$B547,"ERR",IF(DRAFT!BT547="3E","3E",IF(COUNT(DRAFT!BP547,DRAFT!BT547)&gt;0,DRAFT!BU547,""))))</f>
        <v/>
      </c>
      <c r="X545" s="2" t="str">
        <f>IF(COUNT($A545)=0,"",IF(W545="3E","3E",IF(W545="","I",LOOKUP(W545/Y$2,{0,0.4,0.45,0.5,0.55,0.6,0.65,0.7,0.75,0.8,1},{"F","D","C","C+","B-","B","B+","A-","A","A+"}))))</f>
        <v/>
      </c>
      <c r="Y545" s="1" t="str">
        <f>IF(COUNT($A545)=0,"",IF(W545="","--",IF(W545="3E","3E",LOOKUP(W545/Y$2,{0,0.4,0.45,0.5,0.55,0.6,0.65,0.7,0.75,0.8,1},{0,2,2.25,2.5,2.75,3,3.25,3.5,3.75,4}))))</f>
        <v/>
      </c>
      <c r="Z545" s="2" t="str">
        <f>IF(COUNT($A545)=0,"",IF($A545&lt;&gt;DRAFT!$B547,"ERR",IF(DRAFT!CC547="3E","3E",IF(COUNT(DRAFT!BY547,DRAFT!CC547)&gt;0,DRAFT!CD547,""))))</f>
        <v/>
      </c>
      <c r="AA545" s="2" t="str">
        <f>IF(COUNT($A545)=0,"",IF(Z545="3E","3E",IF(Z545="","I",LOOKUP(Z545/AB$2,{0,0.4,0.45,0.5,0.55,0.6,0.65,0.7,0.75,0.8,1},{"F","D","C","C+","B-","B","B+","A-","A","A+"}))))</f>
        <v/>
      </c>
      <c r="AB545" s="1" t="str">
        <f>IF(COUNT($A545)=0,"",IF(Z545="","--",IF(Z545="3E","3E",LOOKUP(Z545/AB$2,{0,0.4,0.45,0.5,0.55,0.6,0.65,0.7,0.75,0.8,1},{0,2,2.25,2.5,2.75,3,3.25,3.5,3.75,4}))))</f>
        <v/>
      </c>
      <c r="AC545" s="2" t="str">
        <f>IF(COUNT($A545)=0,"",IF($A545&lt;&gt;DRAFT!$B547,"ERR",IF(DRAFT!CF547&gt;0,DRAFT!CF547,"")))</f>
        <v/>
      </c>
      <c r="AD545" s="2" t="str">
        <f>IF(COUNT($A545)=0,"",IF(AC545="3E","3E",IF(AC545="","I",LOOKUP(AC545/AE$2,{0,0.4,0.45,0.5,0.55,0.6,0.65,0.7,0.75,0.8,1},{"F","D","C","C+","B-","B","B+","A-","A","A+"}))))</f>
        <v/>
      </c>
      <c r="AE545" s="1" t="str">
        <f>IF(COUNT($A545)=0,"",IF(AC545="","--",IF(AC545="3E","3E",LOOKUP(AC545/AE$2,{0,0.4,0.45,0.5,0.55,0.6,0.65,0.7,0.75,0.8,1},{0,2,2.25,2.5,2.75,3,3.25,3.5,3.75,4}))))</f>
        <v/>
      </c>
      <c r="AF545" s="2" t="str">
        <f>IF(COUNT($A545)=0,"",IF($A545&lt;&gt;DRAFT!$B547,"ERR",IF(DRAFT!CI547&gt;0,DRAFT!CK547,"")))</f>
        <v/>
      </c>
      <c r="AG545" s="2" t="str">
        <f>IF(COUNT($A545)=0,"",IF(AF545="3E","3E",IF(AF545="","I",LOOKUP(AF545/AH$2,{0,0.4,0.45,0.5,0.55,0.6,0.65,0.7,0.75,0.8,1},{"F","D","C","C+","B-","B","B+","A-","A","A+"}))))</f>
        <v/>
      </c>
      <c r="AH545" s="1" t="str">
        <f>IF(COUNT($A545)=0,"",IF(AF545="","--",IF(AF545="3E","3E",LOOKUP(AF545/AH$2,{0,0.4,0.45,0.5,0.55,0.6,0.65,0.7,0.75,0.8,1},{0,2,2.25,2.5,2.75,3,3.25,3.5,3.75,4}))))</f>
        <v/>
      </c>
      <c r="AI545" s="2" t="str">
        <f>IF($A545&lt;&gt;DRAFT!$B547,"ERR",IF(OR(COUNT($A545)=0,COUNT(DRAFT!CL547:CN547,DRAFT!CP547:CR547)=0),"",CEILING(SUM(DRAFT!CO547,DRAFT!CS547,DRAFT!CT547),1)))</f>
        <v/>
      </c>
      <c r="AJ545" s="2" t="str">
        <f>IF(COUNT($A545)=0,"",IF(AI545="3E","3E",IF(AI545="","I",LOOKUP(AI545/AK$2,{0,0.4,0.45,0.5,0.55,0.6,0.65,0.7,0.75,0.8,1},{"F","D","C","C+","B-","B","B+","A-","A","A+"}))))</f>
        <v/>
      </c>
      <c r="AK545" s="1" t="str">
        <f>IF(COUNT($A545)=0,"",IF(AI545="","--",IF(AI545="3E","3E",LOOKUP(AI545/AK$2,{0,0.4,0.45,0.5,0.55,0.6,0.65,0.7,0.75,0.8,1},{0,2,2.25,2.5,2.75,3,3.25,3.5,3.75,4}))))</f>
        <v/>
      </c>
      <c r="AL545" s="4" t="str">
        <f>IF(OR(COUNT($A545)=0,COUNT(B545:AK545)=0),"",IF(COUNTIF(B545:AK545,"3E")&gt;0,"3E",IF(DRAFT!$A547="R",TRUNC(SUMPRODUCT(RGP,RCP)/TCP,3),TRUNC((SUMPRODUCT(--(IMDGP&gt;0)*IMDGP,IMCP)+CEILING(DRAFT!$DB547*42,0.25))/TCP,3))))</f>
        <v/>
      </c>
      <c r="AM545" s="2" t="str">
        <f>IF(OR(COUNT($A545)=0,COUNT(B545:AK545)=0),"",IF(COUNTIF(B545:AK545,"3E")&gt;0,"3E",IF(DRAFT!$A547="R",SUMPRODUCT(--(RGP&gt;=2),RCP),SUMPRODUCT(--(IMDGP&gt;0),--(IMGP=0),IMCP)+DRAFT!$DC547)))</f>
        <v/>
      </c>
      <c r="AN545" s="67" t="str">
        <f>IF(AL545="3E","3E",IF(COUNT($A545)=0,"",IF(COUNT(AI545)=0,"--",ROUND(((CEILING(DRAFT!$CV547*38,0.25)+CEILING(DRAFT!$CX547*38,0.25)+CEILING(DRAFT!$CZ547*42,0.25)+CEILING($AL545*42,0.25))/160),2))))</f>
        <v/>
      </c>
      <c r="AO545" s="2" t="str">
        <f>IF(AN545="3E","3E",IF(COUNT($A545)=0,"",IF(COUNT(AN545)=0,"I",LOOKUP(AN545,{0,2,2.25,2.5,2.75,3,3.25,3.5,3.75,4},{"F","D","C","C+","B-","B","B+","A-","A","A+"}))))</f>
        <v/>
      </c>
      <c r="AP545" s="2" t="str">
        <f>IF(AN545="3E","3E",IF(OR(COUNT(A545)=0,COUNT(AN545)=0),"",DRAFT!CW547+DRAFT!CY547+DRAFT!DA547+N(TABULATION!AM545)))</f>
        <v/>
      </c>
      <c r="AQ545" s="2" t="str">
        <f>IF(OR(COUNT($A545)=0,COUNT(B545:AK545)=0),"",IF(COUNTIF(B545:AM545,"3E")&gt;0,"3E",IF(AND(DRAFT!$A547="IM",OR($AL545&gt;DRAFT!$DB547,$AM545&gt;DRAFT!$DC547)),"IMPROVED",IF(AND(DRAFT!$A547="IM",$AL545&lt;=DRAFT!$DB547,$AM545&lt;=DRAFT!$DC547),"NOT IMPROVED",IF(AND(DRAFT!CU547="S",AH545&gt;=2,AK545&gt;=2,AN545&gt;=2.5,AP545&gt;=144),"PASS","FAIL")))))</f>
        <v/>
      </c>
      <c r="AR545" s="2" t="str">
        <f t="shared" si="16"/>
        <v/>
      </c>
      <c r="AS545" s="2" t="str">
        <f t="shared" si="17"/>
        <v/>
      </c>
    </row>
    <row r="546" spans="1:45" ht="18.95" customHeight="1" x14ac:dyDescent="0.25">
      <c r="A546" s="3" t="str">
        <f>IF(DRAFT!$B548="","",DRAFT!$B548)</f>
        <v/>
      </c>
      <c r="B546" s="2" t="str">
        <f>IF(COUNT($A546)=0,"",IF($A546&lt;&gt;DRAFT!$B548,"ERR",IF(DRAFT!I548="3E","3E",IF(COUNT(DRAFT!E548,DRAFT!I548)&gt;0,DRAFT!J548,""))))</f>
        <v/>
      </c>
      <c r="C546" s="2" t="str">
        <f>IF(COUNT($A546)=0,"",IF(B546="3E","3E",IF(B546="","I",LOOKUP(B546/D$2,{0,0.4,0.45,0.5,0.55,0.6,0.65,0.7,0.75,0.8,1},{"F","D","C","C+","B-","B","B+","A-","A","A+"}))))</f>
        <v/>
      </c>
      <c r="D546" s="1" t="str">
        <f>IF(COUNT($A546)=0,"",IF(B546="","--",IF(B546="3E","3E",LOOKUP(B546/D$2,{0,0.4,0.45,0.5,0.55,0.6,0.65,0.7,0.75,0.8,1},{0,2,2.25,2.5,2.75,3,3.25,3.5,3.75,4}))))</f>
        <v/>
      </c>
      <c r="E546" s="2" t="str">
        <f>IF(COUNT($A546)=0,"",IF($A546&lt;&gt;DRAFT!$B548,"ERR",IF(DRAFT!R548="3E","3E",IF(COUNT(DRAFT!N548,DRAFT!R548)&gt;0,DRAFT!S548,""))))</f>
        <v/>
      </c>
      <c r="F546" s="2" t="str">
        <f>IF(COUNT($A546)=0,"",IF(E546="3E","3E",IF(E546="","I",LOOKUP(E546/G$2,{0,0.4,0.45,0.5,0.55,0.6,0.65,0.7,0.75,0.8,1},{"F","D","C","C+","B-","B","B+","A-","A","A+"}))))</f>
        <v/>
      </c>
      <c r="G546" s="1" t="str">
        <f>IF(COUNT($A546)=0,"",IF(E546="","--",IF(E546="3E","3E",LOOKUP(E546/G$2,{0,0.4,0.45,0.5,0.55,0.6,0.65,0.7,0.75,0.8,1},{0,2,2.25,2.5,2.75,3,3.25,3.5,3.75,4}))))</f>
        <v/>
      </c>
      <c r="H546" s="2" t="str">
        <f>IF(COUNT($A546)=0,"",IF($A546&lt;&gt;DRAFT!$B548,"ERR",IF(DRAFT!AA548="3E","3E",IF(COUNT(DRAFT!W548,DRAFT!AA548)&gt;0,DRAFT!AB548,""))))</f>
        <v/>
      </c>
      <c r="I546" s="2" t="str">
        <f>IF(COUNT($A546)=0,"",IF(H546="3E","3E",IF(H546="","I",LOOKUP(H546/J$2,{0,0.4,0.45,0.5,0.55,0.6,0.65,0.7,0.75,0.8,1},{"F","D","C","C+","B-","B","B+","A-","A","A+"}))))</f>
        <v/>
      </c>
      <c r="J546" s="1" t="str">
        <f>IF(COUNT($A546)=0,"",IF(H546="","--",IF(H546="3E","3E",LOOKUP(H546/J$2,{0,0.4,0.45,0.5,0.55,0.6,0.65,0.7,0.75,0.8,1},{0,2,2.25,2.5,2.75,3,3.25,3.5,3.75,4}))))</f>
        <v/>
      </c>
      <c r="K546" s="2" t="str">
        <f>IF(COUNT($A546)=0,"",IF($A546&lt;&gt;DRAFT!$B548,"ERR",IF(DRAFT!AJ548="3E","3E",IF(COUNT(DRAFT!AF548,DRAFT!AJ548)&gt;0,DRAFT!AK548,""))))</f>
        <v/>
      </c>
      <c r="L546" s="2" t="str">
        <f>IF(COUNT($A546)=0,"",IF(K546="3E","3E",IF(K546="","I",LOOKUP(K546/M$2,{0,0.4,0.45,0.5,0.55,0.6,0.65,0.7,0.75,0.8,1},{"F","D","C","C+","B-","B","B+","A-","A","A+"}))))</f>
        <v/>
      </c>
      <c r="M546" s="1" t="str">
        <f>IF(COUNT($A546)=0,"",IF(K546="","--",IF(K546="3E","3E",LOOKUP(K546/M$2,{0,0.4,0.45,0.5,0.55,0.6,0.65,0.7,0.75,0.8,1},{0,2,2.25,2.5,2.75,3,3.25,3.5,3.75,4}))))</f>
        <v/>
      </c>
      <c r="N546" s="2" t="str">
        <f>IF(COUNT($A546)=0,"",IF($A546&lt;&gt;DRAFT!$B548,"ERR",IF(DRAFT!AS548="3E","3E",IF(COUNT(DRAFT!AO548,DRAFT!AS548)&gt;0,DRAFT!AT548,""))))</f>
        <v/>
      </c>
      <c r="O546" s="2" t="str">
        <f>IF(COUNT($A546)=0,"",IF(N546="3E","3E",IF(N546="","I",LOOKUP(N546/P$2,{0,0.4,0.45,0.5,0.55,0.6,0.65,0.7,0.75,0.8,1},{"F","D","C","C+","B-","B","B+","A-","A","A+"}))))</f>
        <v/>
      </c>
      <c r="P546" s="1" t="str">
        <f>IF(COUNT($A546)=0,"",IF(N546="","--",IF(N546="3E","3E",LOOKUP(N546/P$2,{0,0.4,0.45,0.5,0.55,0.6,0.65,0.7,0.75,0.8,1},{0,2,2.25,2.5,2.75,3,3.25,3.5,3.75,4}))))</f>
        <v/>
      </c>
      <c r="Q546" s="2" t="str">
        <f>IF(COUNT($A546)=0,"",IF($A546&lt;&gt;DRAFT!$B548,"ERR",IF(DRAFT!BB548="3E","3E",IF(COUNT(DRAFT!AX548,DRAFT!BB548)&gt;0,DRAFT!BC548,""))))</f>
        <v/>
      </c>
      <c r="R546" s="2" t="str">
        <f>IF(COUNT($A546)=0,"",IF(Q546="3E","3E",IF(Q546="","I",LOOKUP(Q546/S$2,{0,0.4,0.45,0.5,0.55,0.6,0.65,0.7,0.75,0.8,1},{"F","D","C","C+","B-","B","B+","A-","A","A+"}))))</f>
        <v/>
      </c>
      <c r="S546" s="1" t="str">
        <f>IF(COUNT($A546)=0,"",IF(Q546="","--",IF(Q546="3E","3E",LOOKUP(Q546/S$2,{0,0.4,0.45,0.5,0.55,0.6,0.65,0.7,0.75,0.8,1},{0,2,2.25,2.5,2.75,3,3.25,3.5,3.75,4}))))</f>
        <v/>
      </c>
      <c r="T546" s="2" t="str">
        <f>IF(COUNT($A546)=0,"",IF($A546&lt;&gt;DRAFT!$B548,"ERR",IF(DRAFT!BK548="3E","3E",IF(COUNT(DRAFT!BG548,DRAFT!BK548)&gt;0,DRAFT!BL548,""))))</f>
        <v/>
      </c>
      <c r="U546" s="2" t="str">
        <f>IF(COUNT($A546)=0,"",IF(T546="3E","3E",IF(T546="","I",LOOKUP(T546/V$2,{0,0.4,0.45,0.5,0.55,0.6,0.65,0.7,0.75,0.8,1},{"F","D","C","C+","B-","B","B+","A-","A","A+"}))))</f>
        <v/>
      </c>
      <c r="V546" s="1" t="str">
        <f>IF(COUNT($A546)=0,"",IF(T546="","--",IF(T546="3E","3E",LOOKUP(T546/V$2,{0,0.4,0.45,0.5,0.55,0.6,0.65,0.7,0.75,0.8,1},{0,2,2.25,2.5,2.75,3,3.25,3.5,3.75,4}))))</f>
        <v/>
      </c>
      <c r="W546" s="2" t="str">
        <f>IF(COUNT($A546)=0,"",IF($A546&lt;&gt;DRAFT!$B548,"ERR",IF(DRAFT!BT548="3E","3E",IF(COUNT(DRAFT!BP548,DRAFT!BT548)&gt;0,DRAFT!BU548,""))))</f>
        <v/>
      </c>
      <c r="X546" s="2" t="str">
        <f>IF(COUNT($A546)=0,"",IF(W546="3E","3E",IF(W546="","I",LOOKUP(W546/Y$2,{0,0.4,0.45,0.5,0.55,0.6,0.65,0.7,0.75,0.8,1},{"F","D","C","C+","B-","B","B+","A-","A","A+"}))))</f>
        <v/>
      </c>
      <c r="Y546" s="1" t="str">
        <f>IF(COUNT($A546)=0,"",IF(W546="","--",IF(W546="3E","3E",LOOKUP(W546/Y$2,{0,0.4,0.45,0.5,0.55,0.6,0.65,0.7,0.75,0.8,1},{0,2,2.25,2.5,2.75,3,3.25,3.5,3.75,4}))))</f>
        <v/>
      </c>
      <c r="Z546" s="2" t="str">
        <f>IF(COUNT($A546)=0,"",IF($A546&lt;&gt;DRAFT!$B548,"ERR",IF(DRAFT!CC548="3E","3E",IF(COUNT(DRAFT!BY548,DRAFT!CC548)&gt;0,DRAFT!CD548,""))))</f>
        <v/>
      </c>
      <c r="AA546" s="2" t="str">
        <f>IF(COUNT($A546)=0,"",IF(Z546="3E","3E",IF(Z546="","I",LOOKUP(Z546/AB$2,{0,0.4,0.45,0.5,0.55,0.6,0.65,0.7,0.75,0.8,1},{"F","D","C","C+","B-","B","B+","A-","A","A+"}))))</f>
        <v/>
      </c>
      <c r="AB546" s="1" t="str">
        <f>IF(COUNT($A546)=0,"",IF(Z546="","--",IF(Z546="3E","3E",LOOKUP(Z546/AB$2,{0,0.4,0.45,0.5,0.55,0.6,0.65,0.7,0.75,0.8,1},{0,2,2.25,2.5,2.75,3,3.25,3.5,3.75,4}))))</f>
        <v/>
      </c>
      <c r="AC546" s="2" t="str">
        <f>IF(COUNT($A546)=0,"",IF($A546&lt;&gt;DRAFT!$B548,"ERR",IF(DRAFT!CF548&gt;0,DRAFT!CF548,"")))</f>
        <v/>
      </c>
      <c r="AD546" s="2" t="str">
        <f>IF(COUNT($A546)=0,"",IF(AC546="3E","3E",IF(AC546="","I",LOOKUP(AC546/AE$2,{0,0.4,0.45,0.5,0.55,0.6,0.65,0.7,0.75,0.8,1},{"F","D","C","C+","B-","B","B+","A-","A","A+"}))))</f>
        <v/>
      </c>
      <c r="AE546" s="1" t="str">
        <f>IF(COUNT($A546)=0,"",IF(AC546="","--",IF(AC546="3E","3E",LOOKUP(AC546/AE$2,{0,0.4,0.45,0.5,0.55,0.6,0.65,0.7,0.75,0.8,1},{0,2,2.25,2.5,2.75,3,3.25,3.5,3.75,4}))))</f>
        <v/>
      </c>
      <c r="AF546" s="2" t="str">
        <f>IF(COUNT($A546)=0,"",IF($A546&lt;&gt;DRAFT!$B548,"ERR",IF(DRAFT!CI548&gt;0,DRAFT!CK548,"")))</f>
        <v/>
      </c>
      <c r="AG546" s="2" t="str">
        <f>IF(COUNT($A546)=0,"",IF(AF546="3E","3E",IF(AF546="","I",LOOKUP(AF546/AH$2,{0,0.4,0.45,0.5,0.55,0.6,0.65,0.7,0.75,0.8,1},{"F","D","C","C+","B-","B","B+","A-","A","A+"}))))</f>
        <v/>
      </c>
      <c r="AH546" s="1" t="str">
        <f>IF(COUNT($A546)=0,"",IF(AF546="","--",IF(AF546="3E","3E",LOOKUP(AF546/AH$2,{0,0.4,0.45,0.5,0.55,0.6,0.65,0.7,0.75,0.8,1},{0,2,2.25,2.5,2.75,3,3.25,3.5,3.75,4}))))</f>
        <v/>
      </c>
      <c r="AI546" s="2" t="str">
        <f>IF($A546&lt;&gt;DRAFT!$B548,"ERR",IF(OR(COUNT($A546)=0,COUNT(DRAFT!CL548:CN548,DRAFT!CP548:CR548)=0),"",CEILING(SUM(DRAFT!CO548,DRAFT!CS548,DRAFT!CT548),1)))</f>
        <v/>
      </c>
      <c r="AJ546" s="2" t="str">
        <f>IF(COUNT($A546)=0,"",IF(AI546="3E","3E",IF(AI546="","I",LOOKUP(AI546/AK$2,{0,0.4,0.45,0.5,0.55,0.6,0.65,0.7,0.75,0.8,1},{"F","D","C","C+","B-","B","B+","A-","A","A+"}))))</f>
        <v/>
      </c>
      <c r="AK546" s="1" t="str">
        <f>IF(COUNT($A546)=0,"",IF(AI546="","--",IF(AI546="3E","3E",LOOKUP(AI546/AK$2,{0,0.4,0.45,0.5,0.55,0.6,0.65,0.7,0.75,0.8,1},{0,2,2.25,2.5,2.75,3,3.25,3.5,3.75,4}))))</f>
        <v/>
      </c>
      <c r="AL546" s="4" t="str">
        <f>IF(OR(COUNT($A546)=0,COUNT(B546:AK546)=0),"",IF(COUNTIF(B546:AK546,"3E")&gt;0,"3E",IF(DRAFT!$A548="R",TRUNC(SUMPRODUCT(RGP,RCP)/TCP,3),TRUNC((SUMPRODUCT(--(IMDGP&gt;0)*IMDGP,IMCP)+CEILING(DRAFT!$DB548*42,0.25))/TCP,3))))</f>
        <v/>
      </c>
      <c r="AM546" s="2" t="str">
        <f>IF(OR(COUNT($A546)=0,COUNT(B546:AK546)=0),"",IF(COUNTIF(B546:AK546,"3E")&gt;0,"3E",IF(DRAFT!$A548="R",SUMPRODUCT(--(RGP&gt;=2),RCP),SUMPRODUCT(--(IMDGP&gt;0),--(IMGP=0),IMCP)+DRAFT!$DC548)))</f>
        <v/>
      </c>
      <c r="AN546" s="67" t="str">
        <f>IF(AL546="3E","3E",IF(COUNT($A546)=0,"",IF(COUNT(AI546)=0,"--",ROUND(((CEILING(DRAFT!$CV548*38,0.25)+CEILING(DRAFT!$CX548*38,0.25)+CEILING(DRAFT!$CZ548*42,0.25)+CEILING($AL546*42,0.25))/160),2))))</f>
        <v/>
      </c>
      <c r="AO546" s="2" t="str">
        <f>IF(AN546="3E","3E",IF(COUNT($A546)=0,"",IF(COUNT(AN546)=0,"I",LOOKUP(AN546,{0,2,2.25,2.5,2.75,3,3.25,3.5,3.75,4},{"F","D","C","C+","B-","B","B+","A-","A","A+"}))))</f>
        <v/>
      </c>
      <c r="AP546" s="2" t="str">
        <f>IF(AN546="3E","3E",IF(OR(COUNT(A546)=0,COUNT(AN546)=0),"",DRAFT!CW548+DRAFT!CY548+DRAFT!DA548+N(TABULATION!AM546)))</f>
        <v/>
      </c>
      <c r="AQ546" s="2" t="str">
        <f>IF(OR(COUNT($A546)=0,COUNT(B546:AK546)=0),"",IF(COUNTIF(B546:AM546,"3E")&gt;0,"3E",IF(AND(DRAFT!$A548="IM",OR($AL546&gt;DRAFT!$DB548,$AM546&gt;DRAFT!$DC548)),"IMPROVED",IF(AND(DRAFT!$A548="IM",$AL546&lt;=DRAFT!$DB548,$AM546&lt;=DRAFT!$DC548),"NOT IMPROVED",IF(AND(DRAFT!CU548="S",AH546&gt;=2,AK546&gt;=2,AN546&gt;=2.5,AP546&gt;=144),"PASS","FAIL")))))</f>
        <v/>
      </c>
      <c r="AR546" s="2" t="str">
        <f t="shared" si="16"/>
        <v/>
      </c>
      <c r="AS546" s="2" t="str">
        <f t="shared" si="17"/>
        <v/>
      </c>
    </row>
    <row r="547" spans="1:45" ht="18.95" customHeight="1" x14ac:dyDescent="0.25">
      <c r="A547" s="3" t="str">
        <f>IF(DRAFT!$B549="","",DRAFT!$B549)</f>
        <v/>
      </c>
      <c r="B547" s="2" t="str">
        <f>IF(COUNT($A547)=0,"",IF($A547&lt;&gt;DRAFT!$B549,"ERR",IF(DRAFT!I549="3E","3E",IF(COUNT(DRAFT!E549,DRAFT!I549)&gt;0,DRAFT!J549,""))))</f>
        <v/>
      </c>
      <c r="C547" s="2" t="str">
        <f>IF(COUNT($A547)=0,"",IF(B547="3E","3E",IF(B547="","I",LOOKUP(B547/D$2,{0,0.4,0.45,0.5,0.55,0.6,0.65,0.7,0.75,0.8,1},{"F","D","C","C+","B-","B","B+","A-","A","A+"}))))</f>
        <v/>
      </c>
      <c r="D547" s="1" t="str">
        <f>IF(COUNT($A547)=0,"",IF(B547="","--",IF(B547="3E","3E",LOOKUP(B547/D$2,{0,0.4,0.45,0.5,0.55,0.6,0.65,0.7,0.75,0.8,1},{0,2,2.25,2.5,2.75,3,3.25,3.5,3.75,4}))))</f>
        <v/>
      </c>
      <c r="E547" s="2" t="str">
        <f>IF(COUNT($A547)=0,"",IF($A547&lt;&gt;DRAFT!$B549,"ERR",IF(DRAFT!R549="3E","3E",IF(COUNT(DRAFT!N549,DRAFT!R549)&gt;0,DRAFT!S549,""))))</f>
        <v/>
      </c>
      <c r="F547" s="2" t="str">
        <f>IF(COUNT($A547)=0,"",IF(E547="3E","3E",IF(E547="","I",LOOKUP(E547/G$2,{0,0.4,0.45,0.5,0.55,0.6,0.65,0.7,0.75,0.8,1},{"F","D","C","C+","B-","B","B+","A-","A","A+"}))))</f>
        <v/>
      </c>
      <c r="G547" s="1" t="str">
        <f>IF(COUNT($A547)=0,"",IF(E547="","--",IF(E547="3E","3E",LOOKUP(E547/G$2,{0,0.4,0.45,0.5,0.55,0.6,0.65,0.7,0.75,0.8,1},{0,2,2.25,2.5,2.75,3,3.25,3.5,3.75,4}))))</f>
        <v/>
      </c>
      <c r="H547" s="2" t="str">
        <f>IF(COUNT($A547)=0,"",IF($A547&lt;&gt;DRAFT!$B549,"ERR",IF(DRAFT!AA549="3E","3E",IF(COUNT(DRAFT!W549,DRAFT!AA549)&gt;0,DRAFT!AB549,""))))</f>
        <v/>
      </c>
      <c r="I547" s="2" t="str">
        <f>IF(COUNT($A547)=0,"",IF(H547="3E","3E",IF(H547="","I",LOOKUP(H547/J$2,{0,0.4,0.45,0.5,0.55,0.6,0.65,0.7,0.75,0.8,1},{"F","D","C","C+","B-","B","B+","A-","A","A+"}))))</f>
        <v/>
      </c>
      <c r="J547" s="1" t="str">
        <f>IF(COUNT($A547)=0,"",IF(H547="","--",IF(H547="3E","3E",LOOKUP(H547/J$2,{0,0.4,0.45,0.5,0.55,0.6,0.65,0.7,0.75,0.8,1},{0,2,2.25,2.5,2.75,3,3.25,3.5,3.75,4}))))</f>
        <v/>
      </c>
      <c r="K547" s="2" t="str">
        <f>IF(COUNT($A547)=0,"",IF($A547&lt;&gt;DRAFT!$B549,"ERR",IF(DRAFT!AJ549="3E","3E",IF(COUNT(DRAFT!AF549,DRAFT!AJ549)&gt;0,DRAFT!AK549,""))))</f>
        <v/>
      </c>
      <c r="L547" s="2" t="str">
        <f>IF(COUNT($A547)=0,"",IF(K547="3E","3E",IF(K547="","I",LOOKUP(K547/M$2,{0,0.4,0.45,0.5,0.55,0.6,0.65,0.7,0.75,0.8,1},{"F","D","C","C+","B-","B","B+","A-","A","A+"}))))</f>
        <v/>
      </c>
      <c r="M547" s="1" t="str">
        <f>IF(COUNT($A547)=0,"",IF(K547="","--",IF(K547="3E","3E",LOOKUP(K547/M$2,{0,0.4,0.45,0.5,0.55,0.6,0.65,0.7,0.75,0.8,1},{0,2,2.25,2.5,2.75,3,3.25,3.5,3.75,4}))))</f>
        <v/>
      </c>
      <c r="N547" s="2" t="str">
        <f>IF(COUNT($A547)=0,"",IF($A547&lt;&gt;DRAFT!$B549,"ERR",IF(DRAFT!AS549="3E","3E",IF(COUNT(DRAFT!AO549,DRAFT!AS549)&gt;0,DRAFT!AT549,""))))</f>
        <v/>
      </c>
      <c r="O547" s="2" t="str">
        <f>IF(COUNT($A547)=0,"",IF(N547="3E","3E",IF(N547="","I",LOOKUP(N547/P$2,{0,0.4,0.45,0.5,0.55,0.6,0.65,0.7,0.75,0.8,1},{"F","D","C","C+","B-","B","B+","A-","A","A+"}))))</f>
        <v/>
      </c>
      <c r="P547" s="1" t="str">
        <f>IF(COUNT($A547)=0,"",IF(N547="","--",IF(N547="3E","3E",LOOKUP(N547/P$2,{0,0.4,0.45,0.5,0.55,0.6,0.65,0.7,0.75,0.8,1},{0,2,2.25,2.5,2.75,3,3.25,3.5,3.75,4}))))</f>
        <v/>
      </c>
      <c r="Q547" s="2" t="str">
        <f>IF(COUNT($A547)=0,"",IF($A547&lt;&gt;DRAFT!$B549,"ERR",IF(DRAFT!BB549="3E","3E",IF(COUNT(DRAFT!AX549,DRAFT!BB549)&gt;0,DRAFT!BC549,""))))</f>
        <v/>
      </c>
      <c r="R547" s="2" t="str">
        <f>IF(COUNT($A547)=0,"",IF(Q547="3E","3E",IF(Q547="","I",LOOKUP(Q547/S$2,{0,0.4,0.45,0.5,0.55,0.6,0.65,0.7,0.75,0.8,1},{"F","D","C","C+","B-","B","B+","A-","A","A+"}))))</f>
        <v/>
      </c>
      <c r="S547" s="1" t="str">
        <f>IF(COUNT($A547)=0,"",IF(Q547="","--",IF(Q547="3E","3E",LOOKUP(Q547/S$2,{0,0.4,0.45,0.5,0.55,0.6,0.65,0.7,0.75,0.8,1},{0,2,2.25,2.5,2.75,3,3.25,3.5,3.75,4}))))</f>
        <v/>
      </c>
      <c r="T547" s="2" t="str">
        <f>IF(COUNT($A547)=0,"",IF($A547&lt;&gt;DRAFT!$B549,"ERR",IF(DRAFT!BK549="3E","3E",IF(COUNT(DRAFT!BG549,DRAFT!BK549)&gt;0,DRAFT!BL549,""))))</f>
        <v/>
      </c>
      <c r="U547" s="2" t="str">
        <f>IF(COUNT($A547)=0,"",IF(T547="3E","3E",IF(T547="","I",LOOKUP(T547/V$2,{0,0.4,0.45,0.5,0.55,0.6,0.65,0.7,0.75,0.8,1},{"F","D","C","C+","B-","B","B+","A-","A","A+"}))))</f>
        <v/>
      </c>
      <c r="V547" s="1" t="str">
        <f>IF(COUNT($A547)=0,"",IF(T547="","--",IF(T547="3E","3E",LOOKUP(T547/V$2,{0,0.4,0.45,0.5,0.55,0.6,0.65,0.7,0.75,0.8,1},{0,2,2.25,2.5,2.75,3,3.25,3.5,3.75,4}))))</f>
        <v/>
      </c>
      <c r="W547" s="2" t="str">
        <f>IF(COUNT($A547)=0,"",IF($A547&lt;&gt;DRAFT!$B549,"ERR",IF(DRAFT!BT549="3E","3E",IF(COUNT(DRAFT!BP549,DRAFT!BT549)&gt;0,DRAFT!BU549,""))))</f>
        <v/>
      </c>
      <c r="X547" s="2" t="str">
        <f>IF(COUNT($A547)=0,"",IF(W547="3E","3E",IF(W547="","I",LOOKUP(W547/Y$2,{0,0.4,0.45,0.5,0.55,0.6,0.65,0.7,0.75,0.8,1},{"F","D","C","C+","B-","B","B+","A-","A","A+"}))))</f>
        <v/>
      </c>
      <c r="Y547" s="1" t="str">
        <f>IF(COUNT($A547)=0,"",IF(W547="","--",IF(W547="3E","3E",LOOKUP(W547/Y$2,{0,0.4,0.45,0.5,0.55,0.6,0.65,0.7,0.75,0.8,1},{0,2,2.25,2.5,2.75,3,3.25,3.5,3.75,4}))))</f>
        <v/>
      </c>
      <c r="Z547" s="2" t="str">
        <f>IF(COUNT($A547)=0,"",IF($A547&lt;&gt;DRAFT!$B549,"ERR",IF(DRAFT!CC549="3E","3E",IF(COUNT(DRAFT!BY549,DRAFT!CC549)&gt;0,DRAFT!CD549,""))))</f>
        <v/>
      </c>
      <c r="AA547" s="2" t="str">
        <f>IF(COUNT($A547)=0,"",IF(Z547="3E","3E",IF(Z547="","I",LOOKUP(Z547/AB$2,{0,0.4,0.45,0.5,0.55,0.6,0.65,0.7,0.75,0.8,1},{"F","D","C","C+","B-","B","B+","A-","A","A+"}))))</f>
        <v/>
      </c>
      <c r="AB547" s="1" t="str">
        <f>IF(COUNT($A547)=0,"",IF(Z547="","--",IF(Z547="3E","3E",LOOKUP(Z547/AB$2,{0,0.4,0.45,0.5,0.55,0.6,0.65,0.7,0.75,0.8,1},{0,2,2.25,2.5,2.75,3,3.25,3.5,3.75,4}))))</f>
        <v/>
      </c>
      <c r="AC547" s="2" t="str">
        <f>IF(COUNT($A547)=0,"",IF($A547&lt;&gt;DRAFT!$B549,"ERR",IF(DRAFT!CF549&gt;0,DRAFT!CF549,"")))</f>
        <v/>
      </c>
      <c r="AD547" s="2" t="str">
        <f>IF(COUNT($A547)=0,"",IF(AC547="3E","3E",IF(AC547="","I",LOOKUP(AC547/AE$2,{0,0.4,0.45,0.5,0.55,0.6,0.65,0.7,0.75,0.8,1},{"F","D","C","C+","B-","B","B+","A-","A","A+"}))))</f>
        <v/>
      </c>
      <c r="AE547" s="1" t="str">
        <f>IF(COUNT($A547)=0,"",IF(AC547="","--",IF(AC547="3E","3E",LOOKUP(AC547/AE$2,{0,0.4,0.45,0.5,0.55,0.6,0.65,0.7,0.75,0.8,1},{0,2,2.25,2.5,2.75,3,3.25,3.5,3.75,4}))))</f>
        <v/>
      </c>
      <c r="AF547" s="2" t="str">
        <f>IF(COUNT($A547)=0,"",IF($A547&lt;&gt;DRAFT!$B549,"ERR",IF(DRAFT!CI549&gt;0,DRAFT!CK549,"")))</f>
        <v/>
      </c>
      <c r="AG547" s="2" t="str">
        <f>IF(COUNT($A547)=0,"",IF(AF547="3E","3E",IF(AF547="","I",LOOKUP(AF547/AH$2,{0,0.4,0.45,0.5,0.55,0.6,0.65,0.7,0.75,0.8,1},{"F","D","C","C+","B-","B","B+","A-","A","A+"}))))</f>
        <v/>
      </c>
      <c r="AH547" s="1" t="str">
        <f>IF(COUNT($A547)=0,"",IF(AF547="","--",IF(AF547="3E","3E",LOOKUP(AF547/AH$2,{0,0.4,0.45,0.5,0.55,0.6,0.65,0.7,0.75,0.8,1},{0,2,2.25,2.5,2.75,3,3.25,3.5,3.75,4}))))</f>
        <v/>
      </c>
      <c r="AI547" s="2" t="str">
        <f>IF($A547&lt;&gt;DRAFT!$B549,"ERR",IF(OR(COUNT($A547)=0,COUNT(DRAFT!CL549:CN549,DRAFT!CP549:CR549)=0),"",CEILING(SUM(DRAFT!CO549,DRAFT!CS549,DRAFT!CT549),1)))</f>
        <v/>
      </c>
      <c r="AJ547" s="2" t="str">
        <f>IF(COUNT($A547)=0,"",IF(AI547="3E","3E",IF(AI547="","I",LOOKUP(AI547/AK$2,{0,0.4,0.45,0.5,0.55,0.6,0.65,0.7,0.75,0.8,1},{"F","D","C","C+","B-","B","B+","A-","A","A+"}))))</f>
        <v/>
      </c>
      <c r="AK547" s="1" t="str">
        <f>IF(COUNT($A547)=0,"",IF(AI547="","--",IF(AI547="3E","3E",LOOKUP(AI547/AK$2,{0,0.4,0.45,0.5,0.55,0.6,0.65,0.7,0.75,0.8,1},{0,2,2.25,2.5,2.75,3,3.25,3.5,3.75,4}))))</f>
        <v/>
      </c>
      <c r="AL547" s="4" t="str">
        <f>IF(OR(COUNT($A547)=0,COUNT(B547:AK547)=0),"",IF(COUNTIF(B547:AK547,"3E")&gt;0,"3E",IF(DRAFT!$A549="R",TRUNC(SUMPRODUCT(RGP,RCP)/TCP,3),TRUNC((SUMPRODUCT(--(IMDGP&gt;0)*IMDGP,IMCP)+CEILING(DRAFT!$DB549*42,0.25))/TCP,3))))</f>
        <v/>
      </c>
      <c r="AM547" s="2" t="str">
        <f>IF(OR(COUNT($A547)=0,COUNT(B547:AK547)=0),"",IF(COUNTIF(B547:AK547,"3E")&gt;0,"3E",IF(DRAFT!$A549="R",SUMPRODUCT(--(RGP&gt;=2),RCP),SUMPRODUCT(--(IMDGP&gt;0),--(IMGP=0),IMCP)+DRAFT!$DC549)))</f>
        <v/>
      </c>
      <c r="AN547" s="67" t="str">
        <f>IF(AL547="3E","3E",IF(COUNT($A547)=0,"",IF(COUNT(AI547)=0,"--",ROUND(((CEILING(DRAFT!$CV549*38,0.25)+CEILING(DRAFT!$CX549*38,0.25)+CEILING(DRAFT!$CZ549*42,0.25)+CEILING($AL547*42,0.25))/160),2))))</f>
        <v/>
      </c>
      <c r="AO547" s="2" t="str">
        <f>IF(AN547="3E","3E",IF(COUNT($A547)=0,"",IF(COUNT(AN547)=0,"I",LOOKUP(AN547,{0,2,2.25,2.5,2.75,3,3.25,3.5,3.75,4},{"F","D","C","C+","B-","B","B+","A-","A","A+"}))))</f>
        <v/>
      </c>
      <c r="AP547" s="2" t="str">
        <f>IF(AN547="3E","3E",IF(OR(COUNT(A547)=0,COUNT(AN547)=0),"",DRAFT!CW549+DRAFT!CY549+DRAFT!DA549+N(TABULATION!AM547)))</f>
        <v/>
      </c>
      <c r="AQ547" s="2" t="str">
        <f>IF(OR(COUNT($A547)=0,COUNT(B547:AK547)=0),"",IF(COUNTIF(B547:AM547,"3E")&gt;0,"3E",IF(AND(DRAFT!$A549="IM",OR($AL547&gt;DRAFT!$DB549,$AM547&gt;DRAFT!$DC549)),"IMPROVED",IF(AND(DRAFT!$A549="IM",$AL547&lt;=DRAFT!$DB549,$AM547&lt;=DRAFT!$DC549),"NOT IMPROVED",IF(AND(DRAFT!CU549="S",AH547&gt;=2,AK547&gt;=2,AN547&gt;=2.5,AP547&gt;=144),"PASS","FAIL")))))</f>
        <v/>
      </c>
      <c r="AR547" s="2" t="str">
        <f t="shared" si="16"/>
        <v/>
      </c>
      <c r="AS547" s="2" t="str">
        <f t="shared" si="17"/>
        <v/>
      </c>
    </row>
    <row r="548" spans="1:45" ht="18.95" customHeight="1" x14ac:dyDescent="0.25">
      <c r="A548" s="3" t="str">
        <f>IF(DRAFT!$B550="","",DRAFT!$B550)</f>
        <v/>
      </c>
      <c r="B548" s="2" t="str">
        <f>IF(COUNT($A548)=0,"",IF($A548&lt;&gt;DRAFT!$B550,"ERR",IF(DRAFT!I550="3E","3E",IF(COUNT(DRAFT!E550,DRAFT!I550)&gt;0,DRAFT!J550,""))))</f>
        <v/>
      </c>
      <c r="C548" s="2" t="str">
        <f>IF(COUNT($A548)=0,"",IF(B548="3E","3E",IF(B548="","I",LOOKUP(B548/D$2,{0,0.4,0.45,0.5,0.55,0.6,0.65,0.7,0.75,0.8,1},{"F","D","C","C+","B-","B","B+","A-","A","A+"}))))</f>
        <v/>
      </c>
      <c r="D548" s="1" t="str">
        <f>IF(COUNT($A548)=0,"",IF(B548="","--",IF(B548="3E","3E",LOOKUP(B548/D$2,{0,0.4,0.45,0.5,0.55,0.6,0.65,0.7,0.75,0.8,1},{0,2,2.25,2.5,2.75,3,3.25,3.5,3.75,4}))))</f>
        <v/>
      </c>
      <c r="E548" s="2" t="str">
        <f>IF(COUNT($A548)=0,"",IF($A548&lt;&gt;DRAFT!$B550,"ERR",IF(DRAFT!R550="3E","3E",IF(COUNT(DRAFT!N550,DRAFT!R550)&gt;0,DRAFT!S550,""))))</f>
        <v/>
      </c>
      <c r="F548" s="2" t="str">
        <f>IF(COUNT($A548)=0,"",IF(E548="3E","3E",IF(E548="","I",LOOKUP(E548/G$2,{0,0.4,0.45,0.5,0.55,0.6,0.65,0.7,0.75,0.8,1},{"F","D","C","C+","B-","B","B+","A-","A","A+"}))))</f>
        <v/>
      </c>
      <c r="G548" s="1" t="str">
        <f>IF(COUNT($A548)=0,"",IF(E548="","--",IF(E548="3E","3E",LOOKUP(E548/G$2,{0,0.4,0.45,0.5,0.55,0.6,0.65,0.7,0.75,0.8,1},{0,2,2.25,2.5,2.75,3,3.25,3.5,3.75,4}))))</f>
        <v/>
      </c>
      <c r="H548" s="2" t="str">
        <f>IF(COUNT($A548)=0,"",IF($A548&lt;&gt;DRAFT!$B550,"ERR",IF(DRAFT!AA550="3E","3E",IF(COUNT(DRAFT!W550,DRAFT!AA550)&gt;0,DRAFT!AB550,""))))</f>
        <v/>
      </c>
      <c r="I548" s="2" t="str">
        <f>IF(COUNT($A548)=0,"",IF(H548="3E","3E",IF(H548="","I",LOOKUP(H548/J$2,{0,0.4,0.45,0.5,0.55,0.6,0.65,0.7,0.75,0.8,1},{"F","D","C","C+","B-","B","B+","A-","A","A+"}))))</f>
        <v/>
      </c>
      <c r="J548" s="1" t="str">
        <f>IF(COUNT($A548)=0,"",IF(H548="","--",IF(H548="3E","3E",LOOKUP(H548/J$2,{0,0.4,0.45,0.5,0.55,0.6,0.65,0.7,0.75,0.8,1},{0,2,2.25,2.5,2.75,3,3.25,3.5,3.75,4}))))</f>
        <v/>
      </c>
      <c r="K548" s="2" t="str">
        <f>IF(COUNT($A548)=0,"",IF($A548&lt;&gt;DRAFT!$B550,"ERR",IF(DRAFT!AJ550="3E","3E",IF(COUNT(DRAFT!AF550,DRAFT!AJ550)&gt;0,DRAFT!AK550,""))))</f>
        <v/>
      </c>
      <c r="L548" s="2" t="str">
        <f>IF(COUNT($A548)=0,"",IF(K548="3E","3E",IF(K548="","I",LOOKUP(K548/M$2,{0,0.4,0.45,0.5,0.55,0.6,0.65,0.7,0.75,0.8,1},{"F","D","C","C+","B-","B","B+","A-","A","A+"}))))</f>
        <v/>
      </c>
      <c r="M548" s="1" t="str">
        <f>IF(COUNT($A548)=0,"",IF(K548="","--",IF(K548="3E","3E",LOOKUP(K548/M$2,{0,0.4,0.45,0.5,0.55,0.6,0.65,0.7,0.75,0.8,1},{0,2,2.25,2.5,2.75,3,3.25,3.5,3.75,4}))))</f>
        <v/>
      </c>
      <c r="N548" s="2" t="str">
        <f>IF(COUNT($A548)=0,"",IF($A548&lt;&gt;DRAFT!$B550,"ERR",IF(DRAFT!AS550="3E","3E",IF(COUNT(DRAFT!AO550,DRAFT!AS550)&gt;0,DRAFT!AT550,""))))</f>
        <v/>
      </c>
      <c r="O548" s="2" t="str">
        <f>IF(COUNT($A548)=0,"",IF(N548="3E","3E",IF(N548="","I",LOOKUP(N548/P$2,{0,0.4,0.45,0.5,0.55,0.6,0.65,0.7,0.75,0.8,1},{"F","D","C","C+","B-","B","B+","A-","A","A+"}))))</f>
        <v/>
      </c>
      <c r="P548" s="1" t="str">
        <f>IF(COUNT($A548)=0,"",IF(N548="","--",IF(N548="3E","3E",LOOKUP(N548/P$2,{0,0.4,0.45,0.5,0.55,0.6,0.65,0.7,0.75,0.8,1},{0,2,2.25,2.5,2.75,3,3.25,3.5,3.75,4}))))</f>
        <v/>
      </c>
      <c r="Q548" s="2" t="str">
        <f>IF(COUNT($A548)=0,"",IF($A548&lt;&gt;DRAFT!$B550,"ERR",IF(DRAFT!BB550="3E","3E",IF(COUNT(DRAFT!AX550,DRAFT!BB550)&gt;0,DRAFT!BC550,""))))</f>
        <v/>
      </c>
      <c r="R548" s="2" t="str">
        <f>IF(COUNT($A548)=0,"",IF(Q548="3E","3E",IF(Q548="","I",LOOKUP(Q548/S$2,{0,0.4,0.45,0.5,0.55,0.6,0.65,0.7,0.75,0.8,1},{"F","D","C","C+","B-","B","B+","A-","A","A+"}))))</f>
        <v/>
      </c>
      <c r="S548" s="1" t="str">
        <f>IF(COUNT($A548)=0,"",IF(Q548="","--",IF(Q548="3E","3E",LOOKUP(Q548/S$2,{0,0.4,0.45,0.5,0.55,0.6,0.65,0.7,0.75,0.8,1},{0,2,2.25,2.5,2.75,3,3.25,3.5,3.75,4}))))</f>
        <v/>
      </c>
      <c r="T548" s="2" t="str">
        <f>IF(COUNT($A548)=0,"",IF($A548&lt;&gt;DRAFT!$B550,"ERR",IF(DRAFT!BK550="3E","3E",IF(COUNT(DRAFT!BG550,DRAFT!BK550)&gt;0,DRAFT!BL550,""))))</f>
        <v/>
      </c>
      <c r="U548" s="2" t="str">
        <f>IF(COUNT($A548)=0,"",IF(T548="3E","3E",IF(T548="","I",LOOKUP(T548/V$2,{0,0.4,0.45,0.5,0.55,0.6,0.65,0.7,0.75,0.8,1},{"F","D","C","C+","B-","B","B+","A-","A","A+"}))))</f>
        <v/>
      </c>
      <c r="V548" s="1" t="str">
        <f>IF(COUNT($A548)=0,"",IF(T548="","--",IF(T548="3E","3E",LOOKUP(T548/V$2,{0,0.4,0.45,0.5,0.55,0.6,0.65,0.7,0.75,0.8,1},{0,2,2.25,2.5,2.75,3,3.25,3.5,3.75,4}))))</f>
        <v/>
      </c>
      <c r="W548" s="2" t="str">
        <f>IF(COUNT($A548)=0,"",IF($A548&lt;&gt;DRAFT!$B550,"ERR",IF(DRAFT!BT550="3E","3E",IF(COUNT(DRAFT!BP550,DRAFT!BT550)&gt;0,DRAFT!BU550,""))))</f>
        <v/>
      </c>
      <c r="X548" s="2" t="str">
        <f>IF(COUNT($A548)=0,"",IF(W548="3E","3E",IF(W548="","I",LOOKUP(W548/Y$2,{0,0.4,0.45,0.5,0.55,0.6,0.65,0.7,0.75,0.8,1},{"F","D","C","C+","B-","B","B+","A-","A","A+"}))))</f>
        <v/>
      </c>
      <c r="Y548" s="1" t="str">
        <f>IF(COUNT($A548)=0,"",IF(W548="","--",IF(W548="3E","3E",LOOKUP(W548/Y$2,{0,0.4,0.45,0.5,0.55,0.6,0.65,0.7,0.75,0.8,1},{0,2,2.25,2.5,2.75,3,3.25,3.5,3.75,4}))))</f>
        <v/>
      </c>
      <c r="Z548" s="2" t="str">
        <f>IF(COUNT($A548)=0,"",IF($A548&lt;&gt;DRAFT!$B550,"ERR",IF(DRAFT!CC550="3E","3E",IF(COUNT(DRAFT!BY550,DRAFT!CC550)&gt;0,DRAFT!CD550,""))))</f>
        <v/>
      </c>
      <c r="AA548" s="2" t="str">
        <f>IF(COUNT($A548)=0,"",IF(Z548="3E","3E",IF(Z548="","I",LOOKUP(Z548/AB$2,{0,0.4,0.45,0.5,0.55,0.6,0.65,0.7,0.75,0.8,1},{"F","D","C","C+","B-","B","B+","A-","A","A+"}))))</f>
        <v/>
      </c>
      <c r="AB548" s="1" t="str">
        <f>IF(COUNT($A548)=0,"",IF(Z548="","--",IF(Z548="3E","3E",LOOKUP(Z548/AB$2,{0,0.4,0.45,0.5,0.55,0.6,0.65,0.7,0.75,0.8,1},{0,2,2.25,2.5,2.75,3,3.25,3.5,3.75,4}))))</f>
        <v/>
      </c>
      <c r="AC548" s="2" t="str">
        <f>IF(COUNT($A548)=0,"",IF($A548&lt;&gt;DRAFT!$B550,"ERR",IF(DRAFT!CF550&gt;0,DRAFT!CF550,"")))</f>
        <v/>
      </c>
      <c r="AD548" s="2" t="str">
        <f>IF(COUNT($A548)=0,"",IF(AC548="3E","3E",IF(AC548="","I",LOOKUP(AC548/AE$2,{0,0.4,0.45,0.5,0.55,0.6,0.65,0.7,0.75,0.8,1},{"F","D","C","C+","B-","B","B+","A-","A","A+"}))))</f>
        <v/>
      </c>
      <c r="AE548" s="1" t="str">
        <f>IF(COUNT($A548)=0,"",IF(AC548="","--",IF(AC548="3E","3E",LOOKUP(AC548/AE$2,{0,0.4,0.45,0.5,0.55,0.6,0.65,0.7,0.75,0.8,1},{0,2,2.25,2.5,2.75,3,3.25,3.5,3.75,4}))))</f>
        <v/>
      </c>
      <c r="AF548" s="2" t="str">
        <f>IF(COUNT($A548)=0,"",IF($A548&lt;&gt;DRAFT!$B550,"ERR",IF(DRAFT!CI550&gt;0,DRAFT!CK550,"")))</f>
        <v/>
      </c>
      <c r="AG548" s="2" t="str">
        <f>IF(COUNT($A548)=0,"",IF(AF548="3E","3E",IF(AF548="","I",LOOKUP(AF548/AH$2,{0,0.4,0.45,0.5,0.55,0.6,0.65,0.7,0.75,0.8,1},{"F","D","C","C+","B-","B","B+","A-","A","A+"}))))</f>
        <v/>
      </c>
      <c r="AH548" s="1" t="str">
        <f>IF(COUNT($A548)=0,"",IF(AF548="","--",IF(AF548="3E","3E",LOOKUP(AF548/AH$2,{0,0.4,0.45,0.5,0.55,0.6,0.65,0.7,0.75,0.8,1},{0,2,2.25,2.5,2.75,3,3.25,3.5,3.75,4}))))</f>
        <v/>
      </c>
      <c r="AI548" s="2" t="str">
        <f>IF($A548&lt;&gt;DRAFT!$B550,"ERR",IF(OR(COUNT($A548)=0,COUNT(DRAFT!CL550:CN550,DRAFT!CP550:CR550)=0),"",CEILING(SUM(DRAFT!CO550,DRAFT!CS550,DRAFT!CT550),1)))</f>
        <v/>
      </c>
      <c r="AJ548" s="2" t="str">
        <f>IF(COUNT($A548)=0,"",IF(AI548="3E","3E",IF(AI548="","I",LOOKUP(AI548/AK$2,{0,0.4,0.45,0.5,0.55,0.6,0.65,0.7,0.75,0.8,1},{"F","D","C","C+","B-","B","B+","A-","A","A+"}))))</f>
        <v/>
      </c>
      <c r="AK548" s="1" t="str">
        <f>IF(COUNT($A548)=0,"",IF(AI548="","--",IF(AI548="3E","3E",LOOKUP(AI548/AK$2,{0,0.4,0.45,0.5,0.55,0.6,0.65,0.7,0.75,0.8,1},{0,2,2.25,2.5,2.75,3,3.25,3.5,3.75,4}))))</f>
        <v/>
      </c>
      <c r="AL548" s="4" t="str">
        <f>IF(OR(COUNT($A548)=0,COUNT(B548:AK548)=0),"",IF(COUNTIF(B548:AK548,"3E")&gt;0,"3E",IF(DRAFT!$A550="R",TRUNC(SUMPRODUCT(RGP,RCP)/TCP,3),TRUNC((SUMPRODUCT(--(IMDGP&gt;0)*IMDGP,IMCP)+CEILING(DRAFT!$DB550*42,0.25))/TCP,3))))</f>
        <v/>
      </c>
      <c r="AM548" s="2" t="str">
        <f>IF(OR(COUNT($A548)=0,COUNT(B548:AK548)=0),"",IF(COUNTIF(B548:AK548,"3E")&gt;0,"3E",IF(DRAFT!$A550="R",SUMPRODUCT(--(RGP&gt;=2),RCP),SUMPRODUCT(--(IMDGP&gt;0),--(IMGP=0),IMCP)+DRAFT!$DC550)))</f>
        <v/>
      </c>
      <c r="AN548" s="67" t="str">
        <f>IF(AL548="3E","3E",IF(COUNT($A548)=0,"",IF(COUNT(AI548)=0,"--",ROUND(((CEILING(DRAFT!$CV550*38,0.25)+CEILING(DRAFT!$CX550*38,0.25)+CEILING(DRAFT!$CZ550*42,0.25)+CEILING($AL548*42,0.25))/160),2))))</f>
        <v/>
      </c>
      <c r="AO548" s="2" t="str">
        <f>IF(AN548="3E","3E",IF(COUNT($A548)=0,"",IF(COUNT(AN548)=0,"I",LOOKUP(AN548,{0,2,2.25,2.5,2.75,3,3.25,3.5,3.75,4},{"F","D","C","C+","B-","B","B+","A-","A","A+"}))))</f>
        <v/>
      </c>
      <c r="AP548" s="2" t="str">
        <f>IF(AN548="3E","3E",IF(OR(COUNT(A548)=0,COUNT(AN548)=0),"",DRAFT!CW550+DRAFT!CY550+DRAFT!DA550+N(TABULATION!AM548)))</f>
        <v/>
      </c>
      <c r="AQ548" s="2" t="str">
        <f>IF(OR(COUNT($A548)=0,COUNT(B548:AK548)=0),"",IF(COUNTIF(B548:AM548,"3E")&gt;0,"3E",IF(AND(DRAFT!$A550="IM",OR($AL548&gt;DRAFT!$DB550,$AM548&gt;DRAFT!$DC550)),"IMPROVED",IF(AND(DRAFT!$A550="IM",$AL548&lt;=DRAFT!$DB550,$AM548&lt;=DRAFT!$DC550),"NOT IMPROVED",IF(AND(DRAFT!CU550="S",AH548&gt;=2,AK548&gt;=2,AN548&gt;=2.5,AP548&gt;=144),"PASS","FAIL")))))</f>
        <v/>
      </c>
      <c r="AR548" s="2" t="str">
        <f t="shared" si="16"/>
        <v/>
      </c>
      <c r="AS548" s="2" t="str">
        <f t="shared" si="17"/>
        <v/>
      </c>
    </row>
    <row r="549" spans="1:45" ht="18.95" customHeight="1" x14ac:dyDescent="0.25">
      <c r="A549" s="3" t="str">
        <f>IF(DRAFT!$B551="","",DRAFT!$B551)</f>
        <v/>
      </c>
      <c r="B549" s="2" t="str">
        <f>IF(COUNT($A549)=0,"",IF($A549&lt;&gt;DRAFT!$B551,"ERR",IF(DRAFT!I551="3E","3E",IF(COUNT(DRAFT!E551,DRAFT!I551)&gt;0,DRAFT!J551,""))))</f>
        <v/>
      </c>
      <c r="C549" s="2" t="str">
        <f>IF(COUNT($A549)=0,"",IF(B549="3E","3E",IF(B549="","I",LOOKUP(B549/D$2,{0,0.4,0.45,0.5,0.55,0.6,0.65,0.7,0.75,0.8,1},{"F","D","C","C+","B-","B","B+","A-","A","A+"}))))</f>
        <v/>
      </c>
      <c r="D549" s="1" t="str">
        <f>IF(COUNT($A549)=0,"",IF(B549="","--",IF(B549="3E","3E",LOOKUP(B549/D$2,{0,0.4,0.45,0.5,0.55,0.6,0.65,0.7,0.75,0.8,1},{0,2,2.25,2.5,2.75,3,3.25,3.5,3.75,4}))))</f>
        <v/>
      </c>
      <c r="E549" s="2" t="str">
        <f>IF(COUNT($A549)=0,"",IF($A549&lt;&gt;DRAFT!$B551,"ERR",IF(DRAFT!R551="3E","3E",IF(COUNT(DRAFT!N551,DRAFT!R551)&gt;0,DRAFT!S551,""))))</f>
        <v/>
      </c>
      <c r="F549" s="2" t="str">
        <f>IF(COUNT($A549)=0,"",IF(E549="3E","3E",IF(E549="","I",LOOKUP(E549/G$2,{0,0.4,0.45,0.5,0.55,0.6,0.65,0.7,0.75,0.8,1},{"F","D","C","C+","B-","B","B+","A-","A","A+"}))))</f>
        <v/>
      </c>
      <c r="G549" s="1" t="str">
        <f>IF(COUNT($A549)=0,"",IF(E549="","--",IF(E549="3E","3E",LOOKUP(E549/G$2,{0,0.4,0.45,0.5,0.55,0.6,0.65,0.7,0.75,0.8,1},{0,2,2.25,2.5,2.75,3,3.25,3.5,3.75,4}))))</f>
        <v/>
      </c>
      <c r="H549" s="2" t="str">
        <f>IF(COUNT($A549)=0,"",IF($A549&lt;&gt;DRAFT!$B551,"ERR",IF(DRAFT!AA551="3E","3E",IF(COUNT(DRAFT!W551,DRAFT!AA551)&gt;0,DRAFT!AB551,""))))</f>
        <v/>
      </c>
      <c r="I549" s="2" t="str">
        <f>IF(COUNT($A549)=0,"",IF(H549="3E","3E",IF(H549="","I",LOOKUP(H549/J$2,{0,0.4,0.45,0.5,0.55,0.6,0.65,0.7,0.75,0.8,1},{"F","D","C","C+","B-","B","B+","A-","A","A+"}))))</f>
        <v/>
      </c>
      <c r="J549" s="1" t="str">
        <f>IF(COUNT($A549)=0,"",IF(H549="","--",IF(H549="3E","3E",LOOKUP(H549/J$2,{0,0.4,0.45,0.5,0.55,0.6,0.65,0.7,0.75,0.8,1},{0,2,2.25,2.5,2.75,3,3.25,3.5,3.75,4}))))</f>
        <v/>
      </c>
      <c r="K549" s="2" t="str">
        <f>IF(COUNT($A549)=0,"",IF($A549&lt;&gt;DRAFT!$B551,"ERR",IF(DRAFT!AJ551="3E","3E",IF(COUNT(DRAFT!AF551,DRAFT!AJ551)&gt;0,DRAFT!AK551,""))))</f>
        <v/>
      </c>
      <c r="L549" s="2" t="str">
        <f>IF(COUNT($A549)=0,"",IF(K549="3E","3E",IF(K549="","I",LOOKUP(K549/M$2,{0,0.4,0.45,0.5,0.55,0.6,0.65,0.7,0.75,0.8,1},{"F","D","C","C+","B-","B","B+","A-","A","A+"}))))</f>
        <v/>
      </c>
      <c r="M549" s="1" t="str">
        <f>IF(COUNT($A549)=0,"",IF(K549="","--",IF(K549="3E","3E",LOOKUP(K549/M$2,{0,0.4,0.45,0.5,0.55,0.6,0.65,0.7,0.75,0.8,1},{0,2,2.25,2.5,2.75,3,3.25,3.5,3.75,4}))))</f>
        <v/>
      </c>
      <c r="N549" s="2" t="str">
        <f>IF(COUNT($A549)=0,"",IF($A549&lt;&gt;DRAFT!$B551,"ERR",IF(DRAFT!AS551="3E","3E",IF(COUNT(DRAFT!AO551,DRAFT!AS551)&gt;0,DRAFT!AT551,""))))</f>
        <v/>
      </c>
      <c r="O549" s="2" t="str">
        <f>IF(COUNT($A549)=0,"",IF(N549="3E","3E",IF(N549="","I",LOOKUP(N549/P$2,{0,0.4,0.45,0.5,0.55,0.6,0.65,0.7,0.75,0.8,1},{"F","D","C","C+","B-","B","B+","A-","A","A+"}))))</f>
        <v/>
      </c>
      <c r="P549" s="1" t="str">
        <f>IF(COUNT($A549)=0,"",IF(N549="","--",IF(N549="3E","3E",LOOKUP(N549/P$2,{0,0.4,0.45,0.5,0.55,0.6,0.65,0.7,0.75,0.8,1},{0,2,2.25,2.5,2.75,3,3.25,3.5,3.75,4}))))</f>
        <v/>
      </c>
      <c r="Q549" s="2" t="str">
        <f>IF(COUNT($A549)=0,"",IF($A549&lt;&gt;DRAFT!$B551,"ERR",IF(DRAFT!BB551="3E","3E",IF(COUNT(DRAFT!AX551,DRAFT!BB551)&gt;0,DRAFT!BC551,""))))</f>
        <v/>
      </c>
      <c r="R549" s="2" t="str">
        <f>IF(COUNT($A549)=0,"",IF(Q549="3E","3E",IF(Q549="","I",LOOKUP(Q549/S$2,{0,0.4,0.45,0.5,0.55,0.6,0.65,0.7,0.75,0.8,1},{"F","D","C","C+","B-","B","B+","A-","A","A+"}))))</f>
        <v/>
      </c>
      <c r="S549" s="1" t="str">
        <f>IF(COUNT($A549)=0,"",IF(Q549="","--",IF(Q549="3E","3E",LOOKUP(Q549/S$2,{0,0.4,0.45,0.5,0.55,0.6,0.65,0.7,0.75,0.8,1},{0,2,2.25,2.5,2.75,3,3.25,3.5,3.75,4}))))</f>
        <v/>
      </c>
      <c r="T549" s="2" t="str">
        <f>IF(COUNT($A549)=0,"",IF($A549&lt;&gt;DRAFT!$B551,"ERR",IF(DRAFT!BK551="3E","3E",IF(COUNT(DRAFT!BG551,DRAFT!BK551)&gt;0,DRAFT!BL551,""))))</f>
        <v/>
      </c>
      <c r="U549" s="2" t="str">
        <f>IF(COUNT($A549)=0,"",IF(T549="3E","3E",IF(T549="","I",LOOKUP(T549/V$2,{0,0.4,0.45,0.5,0.55,0.6,0.65,0.7,0.75,0.8,1},{"F","D","C","C+","B-","B","B+","A-","A","A+"}))))</f>
        <v/>
      </c>
      <c r="V549" s="1" t="str">
        <f>IF(COUNT($A549)=0,"",IF(T549="","--",IF(T549="3E","3E",LOOKUP(T549/V$2,{0,0.4,0.45,0.5,0.55,0.6,0.65,0.7,0.75,0.8,1},{0,2,2.25,2.5,2.75,3,3.25,3.5,3.75,4}))))</f>
        <v/>
      </c>
      <c r="W549" s="2" t="str">
        <f>IF(COUNT($A549)=0,"",IF($A549&lt;&gt;DRAFT!$B551,"ERR",IF(DRAFT!BT551="3E","3E",IF(COUNT(DRAFT!BP551,DRAFT!BT551)&gt;0,DRAFT!BU551,""))))</f>
        <v/>
      </c>
      <c r="X549" s="2" t="str">
        <f>IF(COUNT($A549)=0,"",IF(W549="3E","3E",IF(W549="","I",LOOKUP(W549/Y$2,{0,0.4,0.45,0.5,0.55,0.6,0.65,0.7,0.75,0.8,1},{"F","D","C","C+","B-","B","B+","A-","A","A+"}))))</f>
        <v/>
      </c>
      <c r="Y549" s="1" t="str">
        <f>IF(COUNT($A549)=0,"",IF(W549="","--",IF(W549="3E","3E",LOOKUP(W549/Y$2,{0,0.4,0.45,0.5,0.55,0.6,0.65,0.7,0.75,0.8,1},{0,2,2.25,2.5,2.75,3,3.25,3.5,3.75,4}))))</f>
        <v/>
      </c>
      <c r="Z549" s="2" t="str">
        <f>IF(COUNT($A549)=0,"",IF($A549&lt;&gt;DRAFT!$B551,"ERR",IF(DRAFT!CC551="3E","3E",IF(COUNT(DRAFT!BY551,DRAFT!CC551)&gt;0,DRAFT!CD551,""))))</f>
        <v/>
      </c>
      <c r="AA549" s="2" t="str">
        <f>IF(COUNT($A549)=0,"",IF(Z549="3E","3E",IF(Z549="","I",LOOKUP(Z549/AB$2,{0,0.4,0.45,0.5,0.55,0.6,0.65,0.7,0.75,0.8,1},{"F","D","C","C+","B-","B","B+","A-","A","A+"}))))</f>
        <v/>
      </c>
      <c r="AB549" s="1" t="str">
        <f>IF(COUNT($A549)=0,"",IF(Z549="","--",IF(Z549="3E","3E",LOOKUP(Z549/AB$2,{0,0.4,0.45,0.5,0.55,0.6,0.65,0.7,0.75,0.8,1},{0,2,2.25,2.5,2.75,3,3.25,3.5,3.75,4}))))</f>
        <v/>
      </c>
      <c r="AC549" s="2" t="str">
        <f>IF(COUNT($A549)=0,"",IF($A549&lt;&gt;DRAFT!$B551,"ERR",IF(DRAFT!CF551&gt;0,DRAFT!CF551,"")))</f>
        <v/>
      </c>
      <c r="AD549" s="2" t="str">
        <f>IF(COUNT($A549)=0,"",IF(AC549="3E","3E",IF(AC549="","I",LOOKUP(AC549/AE$2,{0,0.4,0.45,0.5,0.55,0.6,0.65,0.7,0.75,0.8,1},{"F","D","C","C+","B-","B","B+","A-","A","A+"}))))</f>
        <v/>
      </c>
      <c r="AE549" s="1" t="str">
        <f>IF(COUNT($A549)=0,"",IF(AC549="","--",IF(AC549="3E","3E",LOOKUP(AC549/AE$2,{0,0.4,0.45,0.5,0.55,0.6,0.65,0.7,0.75,0.8,1},{0,2,2.25,2.5,2.75,3,3.25,3.5,3.75,4}))))</f>
        <v/>
      </c>
      <c r="AF549" s="2" t="str">
        <f>IF(COUNT($A549)=0,"",IF($A549&lt;&gt;DRAFT!$B551,"ERR",IF(DRAFT!CI551&gt;0,DRAFT!CK551,"")))</f>
        <v/>
      </c>
      <c r="AG549" s="2" t="str">
        <f>IF(COUNT($A549)=0,"",IF(AF549="3E","3E",IF(AF549="","I",LOOKUP(AF549/AH$2,{0,0.4,0.45,0.5,0.55,0.6,0.65,0.7,0.75,0.8,1},{"F","D","C","C+","B-","B","B+","A-","A","A+"}))))</f>
        <v/>
      </c>
      <c r="AH549" s="1" t="str">
        <f>IF(COUNT($A549)=0,"",IF(AF549="","--",IF(AF549="3E","3E",LOOKUP(AF549/AH$2,{0,0.4,0.45,0.5,0.55,0.6,0.65,0.7,0.75,0.8,1},{0,2,2.25,2.5,2.75,3,3.25,3.5,3.75,4}))))</f>
        <v/>
      </c>
      <c r="AI549" s="2" t="str">
        <f>IF($A549&lt;&gt;DRAFT!$B551,"ERR",IF(OR(COUNT($A549)=0,COUNT(DRAFT!CL551:CN551,DRAFT!CP551:CR551)=0),"",CEILING(SUM(DRAFT!CO551,DRAFT!CS551,DRAFT!CT551),1)))</f>
        <v/>
      </c>
      <c r="AJ549" s="2" t="str">
        <f>IF(COUNT($A549)=0,"",IF(AI549="3E","3E",IF(AI549="","I",LOOKUP(AI549/AK$2,{0,0.4,0.45,0.5,0.55,0.6,0.65,0.7,0.75,0.8,1},{"F","D","C","C+","B-","B","B+","A-","A","A+"}))))</f>
        <v/>
      </c>
      <c r="AK549" s="1" t="str">
        <f>IF(COUNT($A549)=0,"",IF(AI549="","--",IF(AI549="3E","3E",LOOKUP(AI549/AK$2,{0,0.4,0.45,0.5,0.55,0.6,0.65,0.7,0.75,0.8,1},{0,2,2.25,2.5,2.75,3,3.25,3.5,3.75,4}))))</f>
        <v/>
      </c>
      <c r="AL549" s="4" t="str">
        <f>IF(OR(COUNT($A549)=0,COUNT(B549:AK549)=0),"",IF(COUNTIF(B549:AK549,"3E")&gt;0,"3E",IF(DRAFT!$A551="R",TRUNC(SUMPRODUCT(RGP,RCP)/TCP,3),TRUNC((SUMPRODUCT(--(IMDGP&gt;0)*IMDGP,IMCP)+CEILING(DRAFT!$DB551*42,0.25))/TCP,3))))</f>
        <v/>
      </c>
      <c r="AM549" s="2" t="str">
        <f>IF(OR(COUNT($A549)=0,COUNT(B549:AK549)=0),"",IF(COUNTIF(B549:AK549,"3E")&gt;0,"3E",IF(DRAFT!$A551="R",SUMPRODUCT(--(RGP&gt;=2),RCP),SUMPRODUCT(--(IMDGP&gt;0),--(IMGP=0),IMCP)+DRAFT!$DC551)))</f>
        <v/>
      </c>
      <c r="AN549" s="67" t="str">
        <f>IF(AL549="3E","3E",IF(COUNT($A549)=0,"",IF(COUNT(AI549)=0,"--",ROUND(((CEILING(DRAFT!$CV551*38,0.25)+CEILING(DRAFT!$CX551*38,0.25)+CEILING(DRAFT!$CZ551*42,0.25)+CEILING($AL549*42,0.25))/160),2))))</f>
        <v/>
      </c>
      <c r="AO549" s="2" t="str">
        <f>IF(AN549="3E","3E",IF(COUNT($A549)=0,"",IF(COUNT(AN549)=0,"I",LOOKUP(AN549,{0,2,2.25,2.5,2.75,3,3.25,3.5,3.75,4},{"F","D","C","C+","B-","B","B+","A-","A","A+"}))))</f>
        <v/>
      </c>
      <c r="AP549" s="2" t="str">
        <f>IF(AN549="3E","3E",IF(OR(COUNT(A549)=0,COUNT(AN549)=0),"",DRAFT!CW551+DRAFT!CY551+DRAFT!DA551+N(TABULATION!AM549)))</f>
        <v/>
      </c>
      <c r="AQ549" s="2" t="str">
        <f>IF(OR(COUNT($A549)=0,COUNT(B549:AK549)=0),"",IF(COUNTIF(B549:AM549,"3E")&gt;0,"3E",IF(AND(DRAFT!$A551="IM",OR($AL549&gt;DRAFT!$DB551,$AM549&gt;DRAFT!$DC551)),"IMPROVED",IF(AND(DRAFT!$A551="IM",$AL549&lt;=DRAFT!$DB551,$AM549&lt;=DRAFT!$DC551),"NOT IMPROVED",IF(AND(DRAFT!CU551="S",AH549&gt;=2,AK549&gt;=2,AN549&gt;=2.5,AP549&gt;=144),"PASS","FAIL")))))</f>
        <v/>
      </c>
      <c r="AR549" s="2" t="str">
        <f t="shared" si="16"/>
        <v/>
      </c>
      <c r="AS549" s="2" t="str">
        <f t="shared" si="17"/>
        <v/>
      </c>
    </row>
    <row r="550" spans="1:45" ht="18.95" customHeight="1" x14ac:dyDescent="0.25">
      <c r="A550" s="3" t="str">
        <f>IF(DRAFT!$B552="","",DRAFT!$B552)</f>
        <v/>
      </c>
      <c r="B550" s="2" t="str">
        <f>IF(COUNT($A550)=0,"",IF($A550&lt;&gt;DRAFT!$B552,"ERR",IF(DRAFT!I552="3E","3E",IF(COUNT(DRAFT!E552,DRAFT!I552)&gt;0,DRAFT!J552,""))))</f>
        <v/>
      </c>
      <c r="C550" s="2" t="str">
        <f>IF(COUNT($A550)=0,"",IF(B550="3E","3E",IF(B550="","I",LOOKUP(B550/D$2,{0,0.4,0.45,0.5,0.55,0.6,0.65,0.7,0.75,0.8,1},{"F","D","C","C+","B-","B","B+","A-","A","A+"}))))</f>
        <v/>
      </c>
      <c r="D550" s="1" t="str">
        <f>IF(COUNT($A550)=0,"",IF(B550="","--",IF(B550="3E","3E",LOOKUP(B550/D$2,{0,0.4,0.45,0.5,0.55,0.6,0.65,0.7,0.75,0.8,1},{0,2,2.25,2.5,2.75,3,3.25,3.5,3.75,4}))))</f>
        <v/>
      </c>
      <c r="E550" s="2" t="str">
        <f>IF(COUNT($A550)=0,"",IF($A550&lt;&gt;DRAFT!$B552,"ERR",IF(DRAFT!R552="3E","3E",IF(COUNT(DRAFT!N552,DRAFT!R552)&gt;0,DRAFT!S552,""))))</f>
        <v/>
      </c>
      <c r="F550" s="2" t="str">
        <f>IF(COUNT($A550)=0,"",IF(E550="3E","3E",IF(E550="","I",LOOKUP(E550/G$2,{0,0.4,0.45,0.5,0.55,0.6,0.65,0.7,0.75,0.8,1},{"F","D","C","C+","B-","B","B+","A-","A","A+"}))))</f>
        <v/>
      </c>
      <c r="G550" s="1" t="str">
        <f>IF(COUNT($A550)=0,"",IF(E550="","--",IF(E550="3E","3E",LOOKUP(E550/G$2,{0,0.4,0.45,0.5,0.55,0.6,0.65,0.7,0.75,0.8,1},{0,2,2.25,2.5,2.75,3,3.25,3.5,3.75,4}))))</f>
        <v/>
      </c>
      <c r="H550" s="2" t="str">
        <f>IF(COUNT($A550)=0,"",IF($A550&lt;&gt;DRAFT!$B552,"ERR",IF(DRAFT!AA552="3E","3E",IF(COUNT(DRAFT!W552,DRAFT!AA552)&gt;0,DRAFT!AB552,""))))</f>
        <v/>
      </c>
      <c r="I550" s="2" t="str">
        <f>IF(COUNT($A550)=0,"",IF(H550="3E","3E",IF(H550="","I",LOOKUP(H550/J$2,{0,0.4,0.45,0.5,0.55,0.6,0.65,0.7,0.75,0.8,1},{"F","D","C","C+","B-","B","B+","A-","A","A+"}))))</f>
        <v/>
      </c>
      <c r="J550" s="1" t="str">
        <f>IF(COUNT($A550)=0,"",IF(H550="","--",IF(H550="3E","3E",LOOKUP(H550/J$2,{0,0.4,0.45,0.5,0.55,0.6,0.65,0.7,0.75,0.8,1},{0,2,2.25,2.5,2.75,3,3.25,3.5,3.75,4}))))</f>
        <v/>
      </c>
      <c r="K550" s="2" t="str">
        <f>IF(COUNT($A550)=0,"",IF($A550&lt;&gt;DRAFT!$B552,"ERR",IF(DRAFT!AJ552="3E","3E",IF(COUNT(DRAFT!AF552,DRAFT!AJ552)&gt;0,DRAFT!AK552,""))))</f>
        <v/>
      </c>
      <c r="L550" s="2" t="str">
        <f>IF(COUNT($A550)=0,"",IF(K550="3E","3E",IF(K550="","I",LOOKUP(K550/M$2,{0,0.4,0.45,0.5,0.55,0.6,0.65,0.7,0.75,0.8,1},{"F","D","C","C+","B-","B","B+","A-","A","A+"}))))</f>
        <v/>
      </c>
      <c r="M550" s="1" t="str">
        <f>IF(COUNT($A550)=0,"",IF(K550="","--",IF(K550="3E","3E",LOOKUP(K550/M$2,{0,0.4,0.45,0.5,0.55,0.6,0.65,0.7,0.75,0.8,1},{0,2,2.25,2.5,2.75,3,3.25,3.5,3.75,4}))))</f>
        <v/>
      </c>
      <c r="N550" s="2" t="str">
        <f>IF(COUNT($A550)=0,"",IF($A550&lt;&gt;DRAFT!$B552,"ERR",IF(DRAFT!AS552="3E","3E",IF(COUNT(DRAFT!AO552,DRAFT!AS552)&gt;0,DRAFT!AT552,""))))</f>
        <v/>
      </c>
      <c r="O550" s="2" t="str">
        <f>IF(COUNT($A550)=0,"",IF(N550="3E","3E",IF(N550="","I",LOOKUP(N550/P$2,{0,0.4,0.45,0.5,0.55,0.6,0.65,0.7,0.75,0.8,1},{"F","D","C","C+","B-","B","B+","A-","A","A+"}))))</f>
        <v/>
      </c>
      <c r="P550" s="1" t="str">
        <f>IF(COUNT($A550)=0,"",IF(N550="","--",IF(N550="3E","3E",LOOKUP(N550/P$2,{0,0.4,0.45,0.5,0.55,0.6,0.65,0.7,0.75,0.8,1},{0,2,2.25,2.5,2.75,3,3.25,3.5,3.75,4}))))</f>
        <v/>
      </c>
      <c r="Q550" s="2" t="str">
        <f>IF(COUNT($A550)=0,"",IF($A550&lt;&gt;DRAFT!$B552,"ERR",IF(DRAFT!BB552="3E","3E",IF(COUNT(DRAFT!AX552,DRAFT!BB552)&gt;0,DRAFT!BC552,""))))</f>
        <v/>
      </c>
      <c r="R550" s="2" t="str">
        <f>IF(COUNT($A550)=0,"",IF(Q550="3E","3E",IF(Q550="","I",LOOKUP(Q550/S$2,{0,0.4,0.45,0.5,0.55,0.6,0.65,0.7,0.75,0.8,1},{"F","D","C","C+","B-","B","B+","A-","A","A+"}))))</f>
        <v/>
      </c>
      <c r="S550" s="1" t="str">
        <f>IF(COUNT($A550)=0,"",IF(Q550="","--",IF(Q550="3E","3E",LOOKUP(Q550/S$2,{0,0.4,0.45,0.5,0.55,0.6,0.65,0.7,0.75,0.8,1},{0,2,2.25,2.5,2.75,3,3.25,3.5,3.75,4}))))</f>
        <v/>
      </c>
      <c r="T550" s="2" t="str">
        <f>IF(COUNT($A550)=0,"",IF($A550&lt;&gt;DRAFT!$B552,"ERR",IF(DRAFT!BK552="3E","3E",IF(COUNT(DRAFT!BG552,DRAFT!BK552)&gt;0,DRAFT!BL552,""))))</f>
        <v/>
      </c>
      <c r="U550" s="2" t="str">
        <f>IF(COUNT($A550)=0,"",IF(T550="3E","3E",IF(T550="","I",LOOKUP(T550/V$2,{0,0.4,0.45,0.5,0.55,0.6,0.65,0.7,0.75,0.8,1},{"F","D","C","C+","B-","B","B+","A-","A","A+"}))))</f>
        <v/>
      </c>
      <c r="V550" s="1" t="str">
        <f>IF(COUNT($A550)=0,"",IF(T550="","--",IF(T550="3E","3E",LOOKUP(T550/V$2,{0,0.4,0.45,0.5,0.55,0.6,0.65,0.7,0.75,0.8,1},{0,2,2.25,2.5,2.75,3,3.25,3.5,3.75,4}))))</f>
        <v/>
      </c>
      <c r="W550" s="2" t="str">
        <f>IF(COUNT($A550)=0,"",IF($A550&lt;&gt;DRAFT!$B552,"ERR",IF(DRAFT!BT552="3E","3E",IF(COUNT(DRAFT!BP552,DRAFT!BT552)&gt;0,DRAFT!BU552,""))))</f>
        <v/>
      </c>
      <c r="X550" s="2" t="str">
        <f>IF(COUNT($A550)=0,"",IF(W550="3E","3E",IF(W550="","I",LOOKUP(W550/Y$2,{0,0.4,0.45,0.5,0.55,0.6,0.65,0.7,0.75,0.8,1},{"F","D","C","C+","B-","B","B+","A-","A","A+"}))))</f>
        <v/>
      </c>
      <c r="Y550" s="1" t="str">
        <f>IF(COUNT($A550)=0,"",IF(W550="","--",IF(W550="3E","3E",LOOKUP(W550/Y$2,{0,0.4,0.45,0.5,0.55,0.6,0.65,0.7,0.75,0.8,1},{0,2,2.25,2.5,2.75,3,3.25,3.5,3.75,4}))))</f>
        <v/>
      </c>
      <c r="Z550" s="2" t="str">
        <f>IF(COUNT($A550)=0,"",IF($A550&lt;&gt;DRAFT!$B552,"ERR",IF(DRAFT!CC552="3E","3E",IF(COUNT(DRAFT!BY552,DRAFT!CC552)&gt;0,DRAFT!CD552,""))))</f>
        <v/>
      </c>
      <c r="AA550" s="2" t="str">
        <f>IF(COUNT($A550)=0,"",IF(Z550="3E","3E",IF(Z550="","I",LOOKUP(Z550/AB$2,{0,0.4,0.45,0.5,0.55,0.6,0.65,0.7,0.75,0.8,1},{"F","D","C","C+","B-","B","B+","A-","A","A+"}))))</f>
        <v/>
      </c>
      <c r="AB550" s="1" t="str">
        <f>IF(COUNT($A550)=0,"",IF(Z550="","--",IF(Z550="3E","3E",LOOKUP(Z550/AB$2,{0,0.4,0.45,0.5,0.55,0.6,0.65,0.7,0.75,0.8,1},{0,2,2.25,2.5,2.75,3,3.25,3.5,3.75,4}))))</f>
        <v/>
      </c>
      <c r="AC550" s="2" t="str">
        <f>IF(COUNT($A550)=0,"",IF($A550&lt;&gt;DRAFT!$B552,"ERR",IF(DRAFT!CF552&gt;0,DRAFT!CF552,"")))</f>
        <v/>
      </c>
      <c r="AD550" s="2" t="str">
        <f>IF(COUNT($A550)=0,"",IF(AC550="3E","3E",IF(AC550="","I",LOOKUP(AC550/AE$2,{0,0.4,0.45,0.5,0.55,0.6,0.65,0.7,0.75,0.8,1},{"F","D","C","C+","B-","B","B+","A-","A","A+"}))))</f>
        <v/>
      </c>
      <c r="AE550" s="1" t="str">
        <f>IF(COUNT($A550)=0,"",IF(AC550="","--",IF(AC550="3E","3E",LOOKUP(AC550/AE$2,{0,0.4,0.45,0.5,0.55,0.6,0.65,0.7,0.75,0.8,1},{0,2,2.25,2.5,2.75,3,3.25,3.5,3.75,4}))))</f>
        <v/>
      </c>
      <c r="AF550" s="2" t="str">
        <f>IF(COUNT($A550)=0,"",IF($A550&lt;&gt;DRAFT!$B552,"ERR",IF(DRAFT!CI552&gt;0,DRAFT!CK552,"")))</f>
        <v/>
      </c>
      <c r="AG550" s="2" t="str">
        <f>IF(COUNT($A550)=0,"",IF(AF550="3E","3E",IF(AF550="","I",LOOKUP(AF550/AH$2,{0,0.4,0.45,0.5,0.55,0.6,0.65,0.7,0.75,0.8,1},{"F","D","C","C+","B-","B","B+","A-","A","A+"}))))</f>
        <v/>
      </c>
      <c r="AH550" s="1" t="str">
        <f>IF(COUNT($A550)=0,"",IF(AF550="","--",IF(AF550="3E","3E",LOOKUP(AF550/AH$2,{0,0.4,0.45,0.5,0.55,0.6,0.65,0.7,0.75,0.8,1},{0,2,2.25,2.5,2.75,3,3.25,3.5,3.75,4}))))</f>
        <v/>
      </c>
      <c r="AI550" s="2" t="str">
        <f>IF($A550&lt;&gt;DRAFT!$B552,"ERR",IF(OR(COUNT($A550)=0,COUNT(DRAFT!CL552:CN552,DRAFT!CP552:CR552)=0),"",CEILING(SUM(DRAFT!CO552,DRAFT!CS552,DRAFT!CT552),1)))</f>
        <v/>
      </c>
      <c r="AJ550" s="2" t="str">
        <f>IF(COUNT($A550)=0,"",IF(AI550="3E","3E",IF(AI550="","I",LOOKUP(AI550/AK$2,{0,0.4,0.45,0.5,0.55,0.6,0.65,0.7,0.75,0.8,1},{"F","D","C","C+","B-","B","B+","A-","A","A+"}))))</f>
        <v/>
      </c>
      <c r="AK550" s="1" t="str">
        <f>IF(COUNT($A550)=0,"",IF(AI550="","--",IF(AI550="3E","3E",LOOKUP(AI550/AK$2,{0,0.4,0.45,0.5,0.55,0.6,0.65,0.7,0.75,0.8,1},{0,2,2.25,2.5,2.75,3,3.25,3.5,3.75,4}))))</f>
        <v/>
      </c>
      <c r="AL550" s="4" t="str">
        <f>IF(OR(COUNT($A550)=0,COUNT(B550:AK550)=0),"",IF(COUNTIF(B550:AK550,"3E")&gt;0,"3E",IF(DRAFT!$A552="R",TRUNC(SUMPRODUCT(RGP,RCP)/TCP,3),TRUNC((SUMPRODUCT(--(IMDGP&gt;0)*IMDGP,IMCP)+CEILING(DRAFT!$DB552*42,0.25))/TCP,3))))</f>
        <v/>
      </c>
      <c r="AM550" s="2" t="str">
        <f>IF(OR(COUNT($A550)=0,COUNT(B550:AK550)=0),"",IF(COUNTIF(B550:AK550,"3E")&gt;0,"3E",IF(DRAFT!$A552="R",SUMPRODUCT(--(RGP&gt;=2),RCP),SUMPRODUCT(--(IMDGP&gt;0),--(IMGP=0),IMCP)+DRAFT!$DC552)))</f>
        <v/>
      </c>
      <c r="AN550" s="67" t="str">
        <f>IF(AL550="3E","3E",IF(COUNT($A550)=0,"",IF(COUNT(AI550)=0,"--",ROUND(((CEILING(DRAFT!$CV552*38,0.25)+CEILING(DRAFT!$CX552*38,0.25)+CEILING(DRAFT!$CZ552*42,0.25)+CEILING($AL550*42,0.25))/160),2))))</f>
        <v/>
      </c>
      <c r="AO550" s="2" t="str">
        <f>IF(AN550="3E","3E",IF(COUNT($A550)=0,"",IF(COUNT(AN550)=0,"I",LOOKUP(AN550,{0,2,2.25,2.5,2.75,3,3.25,3.5,3.75,4},{"F","D","C","C+","B-","B","B+","A-","A","A+"}))))</f>
        <v/>
      </c>
      <c r="AP550" s="2" t="str">
        <f>IF(AN550="3E","3E",IF(OR(COUNT(A550)=0,COUNT(AN550)=0),"",DRAFT!CW552+DRAFT!CY552+DRAFT!DA552+N(TABULATION!AM550)))</f>
        <v/>
      </c>
      <c r="AQ550" s="2" t="str">
        <f>IF(OR(COUNT($A550)=0,COUNT(B550:AK550)=0),"",IF(COUNTIF(B550:AM550,"3E")&gt;0,"3E",IF(AND(DRAFT!$A552="IM",OR($AL550&gt;DRAFT!$DB552,$AM550&gt;DRAFT!$DC552)),"IMPROVED",IF(AND(DRAFT!$A552="IM",$AL550&lt;=DRAFT!$DB552,$AM550&lt;=DRAFT!$DC552),"NOT IMPROVED",IF(AND(DRAFT!CU552="S",AH550&gt;=2,AK550&gt;=2,AN550&gt;=2.5,AP550&gt;=144),"PASS","FAIL")))))</f>
        <v/>
      </c>
      <c r="AR550" s="2" t="str">
        <f t="shared" si="16"/>
        <v/>
      </c>
      <c r="AS550" s="2" t="str">
        <f t="shared" si="17"/>
        <v/>
      </c>
    </row>
    <row r="551" spans="1:45" ht="18.95" customHeight="1" x14ac:dyDescent="0.25">
      <c r="A551" s="3" t="str">
        <f>IF(DRAFT!$B553="","",DRAFT!$B553)</f>
        <v/>
      </c>
      <c r="B551" s="2" t="str">
        <f>IF(COUNT($A551)=0,"",IF($A551&lt;&gt;DRAFT!$B553,"ERR",IF(DRAFT!I553="3E","3E",IF(COUNT(DRAFT!E553,DRAFT!I553)&gt;0,DRAFT!J553,""))))</f>
        <v/>
      </c>
      <c r="C551" s="2" t="str">
        <f>IF(COUNT($A551)=0,"",IF(B551="3E","3E",IF(B551="","I",LOOKUP(B551/D$2,{0,0.4,0.45,0.5,0.55,0.6,0.65,0.7,0.75,0.8,1},{"F","D","C","C+","B-","B","B+","A-","A","A+"}))))</f>
        <v/>
      </c>
      <c r="D551" s="1" t="str">
        <f>IF(COUNT($A551)=0,"",IF(B551="","--",IF(B551="3E","3E",LOOKUP(B551/D$2,{0,0.4,0.45,0.5,0.55,0.6,0.65,0.7,0.75,0.8,1},{0,2,2.25,2.5,2.75,3,3.25,3.5,3.75,4}))))</f>
        <v/>
      </c>
      <c r="E551" s="2" t="str">
        <f>IF(COUNT($A551)=0,"",IF($A551&lt;&gt;DRAFT!$B553,"ERR",IF(DRAFT!R553="3E","3E",IF(COUNT(DRAFT!N553,DRAFT!R553)&gt;0,DRAFT!S553,""))))</f>
        <v/>
      </c>
      <c r="F551" s="2" t="str">
        <f>IF(COUNT($A551)=0,"",IF(E551="3E","3E",IF(E551="","I",LOOKUP(E551/G$2,{0,0.4,0.45,0.5,0.55,0.6,0.65,0.7,0.75,0.8,1},{"F","D","C","C+","B-","B","B+","A-","A","A+"}))))</f>
        <v/>
      </c>
      <c r="G551" s="1" t="str">
        <f>IF(COUNT($A551)=0,"",IF(E551="","--",IF(E551="3E","3E",LOOKUP(E551/G$2,{0,0.4,0.45,0.5,0.55,0.6,0.65,0.7,0.75,0.8,1},{0,2,2.25,2.5,2.75,3,3.25,3.5,3.75,4}))))</f>
        <v/>
      </c>
      <c r="H551" s="2" t="str">
        <f>IF(COUNT($A551)=0,"",IF($A551&lt;&gt;DRAFT!$B553,"ERR",IF(DRAFT!AA553="3E","3E",IF(COUNT(DRAFT!W553,DRAFT!AA553)&gt;0,DRAFT!AB553,""))))</f>
        <v/>
      </c>
      <c r="I551" s="2" t="str">
        <f>IF(COUNT($A551)=0,"",IF(H551="3E","3E",IF(H551="","I",LOOKUP(H551/J$2,{0,0.4,0.45,0.5,0.55,0.6,0.65,0.7,0.75,0.8,1},{"F","D","C","C+","B-","B","B+","A-","A","A+"}))))</f>
        <v/>
      </c>
      <c r="J551" s="1" t="str">
        <f>IF(COUNT($A551)=0,"",IF(H551="","--",IF(H551="3E","3E",LOOKUP(H551/J$2,{0,0.4,0.45,0.5,0.55,0.6,0.65,0.7,0.75,0.8,1},{0,2,2.25,2.5,2.75,3,3.25,3.5,3.75,4}))))</f>
        <v/>
      </c>
      <c r="K551" s="2" t="str">
        <f>IF(COUNT($A551)=0,"",IF($A551&lt;&gt;DRAFT!$B553,"ERR",IF(DRAFT!AJ553="3E","3E",IF(COUNT(DRAFT!AF553,DRAFT!AJ553)&gt;0,DRAFT!AK553,""))))</f>
        <v/>
      </c>
      <c r="L551" s="2" t="str">
        <f>IF(COUNT($A551)=0,"",IF(K551="3E","3E",IF(K551="","I",LOOKUP(K551/M$2,{0,0.4,0.45,0.5,0.55,0.6,0.65,0.7,0.75,0.8,1},{"F","D","C","C+","B-","B","B+","A-","A","A+"}))))</f>
        <v/>
      </c>
      <c r="M551" s="1" t="str">
        <f>IF(COUNT($A551)=0,"",IF(K551="","--",IF(K551="3E","3E",LOOKUP(K551/M$2,{0,0.4,0.45,0.5,0.55,0.6,0.65,0.7,0.75,0.8,1},{0,2,2.25,2.5,2.75,3,3.25,3.5,3.75,4}))))</f>
        <v/>
      </c>
      <c r="N551" s="2" t="str">
        <f>IF(COUNT($A551)=0,"",IF($A551&lt;&gt;DRAFT!$B553,"ERR",IF(DRAFT!AS553="3E","3E",IF(COUNT(DRAFT!AO553,DRAFT!AS553)&gt;0,DRAFT!AT553,""))))</f>
        <v/>
      </c>
      <c r="O551" s="2" t="str">
        <f>IF(COUNT($A551)=0,"",IF(N551="3E","3E",IF(N551="","I",LOOKUP(N551/P$2,{0,0.4,0.45,0.5,0.55,0.6,0.65,0.7,0.75,0.8,1},{"F","D","C","C+","B-","B","B+","A-","A","A+"}))))</f>
        <v/>
      </c>
      <c r="P551" s="1" t="str">
        <f>IF(COUNT($A551)=0,"",IF(N551="","--",IF(N551="3E","3E",LOOKUP(N551/P$2,{0,0.4,0.45,0.5,0.55,0.6,0.65,0.7,0.75,0.8,1},{0,2,2.25,2.5,2.75,3,3.25,3.5,3.75,4}))))</f>
        <v/>
      </c>
      <c r="Q551" s="2" t="str">
        <f>IF(COUNT($A551)=0,"",IF($A551&lt;&gt;DRAFT!$B553,"ERR",IF(DRAFT!BB553="3E","3E",IF(COUNT(DRAFT!AX553,DRAFT!BB553)&gt;0,DRAFT!BC553,""))))</f>
        <v/>
      </c>
      <c r="R551" s="2" t="str">
        <f>IF(COUNT($A551)=0,"",IF(Q551="3E","3E",IF(Q551="","I",LOOKUP(Q551/S$2,{0,0.4,0.45,0.5,0.55,0.6,0.65,0.7,0.75,0.8,1},{"F","D","C","C+","B-","B","B+","A-","A","A+"}))))</f>
        <v/>
      </c>
      <c r="S551" s="1" t="str">
        <f>IF(COUNT($A551)=0,"",IF(Q551="","--",IF(Q551="3E","3E",LOOKUP(Q551/S$2,{0,0.4,0.45,0.5,0.55,0.6,0.65,0.7,0.75,0.8,1},{0,2,2.25,2.5,2.75,3,3.25,3.5,3.75,4}))))</f>
        <v/>
      </c>
      <c r="T551" s="2" t="str">
        <f>IF(COUNT($A551)=0,"",IF($A551&lt;&gt;DRAFT!$B553,"ERR",IF(DRAFT!BK553="3E","3E",IF(COUNT(DRAFT!BG553,DRAFT!BK553)&gt;0,DRAFT!BL553,""))))</f>
        <v/>
      </c>
      <c r="U551" s="2" t="str">
        <f>IF(COUNT($A551)=0,"",IF(T551="3E","3E",IF(T551="","I",LOOKUP(T551/V$2,{0,0.4,0.45,0.5,0.55,0.6,0.65,0.7,0.75,0.8,1},{"F","D","C","C+","B-","B","B+","A-","A","A+"}))))</f>
        <v/>
      </c>
      <c r="V551" s="1" t="str">
        <f>IF(COUNT($A551)=0,"",IF(T551="","--",IF(T551="3E","3E",LOOKUP(T551/V$2,{0,0.4,0.45,0.5,0.55,0.6,0.65,0.7,0.75,0.8,1},{0,2,2.25,2.5,2.75,3,3.25,3.5,3.75,4}))))</f>
        <v/>
      </c>
      <c r="W551" s="2" t="str">
        <f>IF(COUNT($A551)=0,"",IF($A551&lt;&gt;DRAFT!$B553,"ERR",IF(DRAFT!BT553="3E","3E",IF(COUNT(DRAFT!BP553,DRAFT!BT553)&gt;0,DRAFT!BU553,""))))</f>
        <v/>
      </c>
      <c r="X551" s="2" t="str">
        <f>IF(COUNT($A551)=0,"",IF(W551="3E","3E",IF(W551="","I",LOOKUP(W551/Y$2,{0,0.4,0.45,0.5,0.55,0.6,0.65,0.7,0.75,0.8,1},{"F","D","C","C+","B-","B","B+","A-","A","A+"}))))</f>
        <v/>
      </c>
      <c r="Y551" s="1" t="str">
        <f>IF(COUNT($A551)=0,"",IF(W551="","--",IF(W551="3E","3E",LOOKUP(W551/Y$2,{0,0.4,0.45,0.5,0.55,0.6,0.65,0.7,0.75,0.8,1},{0,2,2.25,2.5,2.75,3,3.25,3.5,3.75,4}))))</f>
        <v/>
      </c>
      <c r="Z551" s="2" t="str">
        <f>IF(COUNT($A551)=0,"",IF($A551&lt;&gt;DRAFT!$B553,"ERR",IF(DRAFT!CC553="3E","3E",IF(COUNT(DRAFT!BY553,DRAFT!CC553)&gt;0,DRAFT!CD553,""))))</f>
        <v/>
      </c>
      <c r="AA551" s="2" t="str">
        <f>IF(COUNT($A551)=0,"",IF(Z551="3E","3E",IF(Z551="","I",LOOKUP(Z551/AB$2,{0,0.4,0.45,0.5,0.55,0.6,0.65,0.7,0.75,0.8,1},{"F","D","C","C+","B-","B","B+","A-","A","A+"}))))</f>
        <v/>
      </c>
      <c r="AB551" s="1" t="str">
        <f>IF(COUNT($A551)=0,"",IF(Z551="","--",IF(Z551="3E","3E",LOOKUP(Z551/AB$2,{0,0.4,0.45,0.5,0.55,0.6,0.65,0.7,0.75,0.8,1},{0,2,2.25,2.5,2.75,3,3.25,3.5,3.75,4}))))</f>
        <v/>
      </c>
      <c r="AC551" s="2" t="str">
        <f>IF(COUNT($A551)=0,"",IF($A551&lt;&gt;DRAFT!$B553,"ERR",IF(DRAFT!CF553&gt;0,DRAFT!CF553,"")))</f>
        <v/>
      </c>
      <c r="AD551" s="2" t="str">
        <f>IF(COUNT($A551)=0,"",IF(AC551="3E","3E",IF(AC551="","I",LOOKUP(AC551/AE$2,{0,0.4,0.45,0.5,0.55,0.6,0.65,0.7,0.75,0.8,1},{"F","D","C","C+","B-","B","B+","A-","A","A+"}))))</f>
        <v/>
      </c>
      <c r="AE551" s="1" t="str">
        <f>IF(COUNT($A551)=0,"",IF(AC551="","--",IF(AC551="3E","3E",LOOKUP(AC551/AE$2,{0,0.4,0.45,0.5,0.55,0.6,0.65,0.7,0.75,0.8,1},{0,2,2.25,2.5,2.75,3,3.25,3.5,3.75,4}))))</f>
        <v/>
      </c>
      <c r="AF551" s="2" t="str">
        <f>IF(COUNT($A551)=0,"",IF($A551&lt;&gt;DRAFT!$B553,"ERR",IF(DRAFT!CI553&gt;0,DRAFT!CK553,"")))</f>
        <v/>
      </c>
      <c r="AG551" s="2" t="str">
        <f>IF(COUNT($A551)=0,"",IF(AF551="3E","3E",IF(AF551="","I",LOOKUP(AF551/AH$2,{0,0.4,0.45,0.5,0.55,0.6,0.65,0.7,0.75,0.8,1},{"F","D","C","C+","B-","B","B+","A-","A","A+"}))))</f>
        <v/>
      </c>
      <c r="AH551" s="1" t="str">
        <f>IF(COUNT($A551)=0,"",IF(AF551="","--",IF(AF551="3E","3E",LOOKUP(AF551/AH$2,{0,0.4,0.45,0.5,0.55,0.6,0.65,0.7,0.75,0.8,1},{0,2,2.25,2.5,2.75,3,3.25,3.5,3.75,4}))))</f>
        <v/>
      </c>
      <c r="AI551" s="2" t="str">
        <f>IF($A551&lt;&gt;DRAFT!$B553,"ERR",IF(OR(COUNT($A551)=0,COUNT(DRAFT!CL553:CN553,DRAFT!CP553:CR553)=0),"",CEILING(SUM(DRAFT!CO553,DRAFT!CS553,DRAFT!CT553),1)))</f>
        <v/>
      </c>
      <c r="AJ551" s="2" t="str">
        <f>IF(COUNT($A551)=0,"",IF(AI551="3E","3E",IF(AI551="","I",LOOKUP(AI551/AK$2,{0,0.4,0.45,0.5,0.55,0.6,0.65,0.7,0.75,0.8,1},{"F","D","C","C+","B-","B","B+","A-","A","A+"}))))</f>
        <v/>
      </c>
      <c r="AK551" s="1" t="str">
        <f>IF(COUNT($A551)=0,"",IF(AI551="","--",IF(AI551="3E","3E",LOOKUP(AI551/AK$2,{0,0.4,0.45,0.5,0.55,0.6,0.65,0.7,0.75,0.8,1},{0,2,2.25,2.5,2.75,3,3.25,3.5,3.75,4}))))</f>
        <v/>
      </c>
      <c r="AL551" s="4" t="str">
        <f>IF(OR(COUNT($A551)=0,COUNT(B551:AK551)=0),"",IF(COUNTIF(B551:AK551,"3E")&gt;0,"3E",IF(DRAFT!$A553="R",TRUNC(SUMPRODUCT(RGP,RCP)/TCP,3),TRUNC((SUMPRODUCT(--(IMDGP&gt;0)*IMDGP,IMCP)+CEILING(DRAFT!$DB553*42,0.25))/TCP,3))))</f>
        <v/>
      </c>
      <c r="AM551" s="2" t="str">
        <f>IF(OR(COUNT($A551)=0,COUNT(B551:AK551)=0),"",IF(COUNTIF(B551:AK551,"3E")&gt;0,"3E",IF(DRAFT!$A553="R",SUMPRODUCT(--(RGP&gt;=2),RCP),SUMPRODUCT(--(IMDGP&gt;0),--(IMGP=0),IMCP)+DRAFT!$DC553)))</f>
        <v/>
      </c>
      <c r="AN551" s="67" t="str">
        <f>IF(AL551="3E","3E",IF(COUNT($A551)=0,"",IF(COUNT(AI551)=0,"--",ROUND(((CEILING(DRAFT!$CV553*38,0.25)+CEILING(DRAFT!$CX553*38,0.25)+CEILING(DRAFT!$CZ553*42,0.25)+CEILING($AL551*42,0.25))/160),2))))</f>
        <v/>
      </c>
      <c r="AO551" s="2" t="str">
        <f>IF(AN551="3E","3E",IF(COUNT($A551)=0,"",IF(COUNT(AN551)=0,"I",LOOKUP(AN551,{0,2,2.25,2.5,2.75,3,3.25,3.5,3.75,4},{"F","D","C","C+","B-","B","B+","A-","A","A+"}))))</f>
        <v/>
      </c>
      <c r="AP551" s="2" t="str">
        <f>IF(AN551="3E","3E",IF(OR(COUNT(A551)=0,COUNT(AN551)=0),"",DRAFT!CW553+DRAFT!CY553+DRAFT!DA553+N(TABULATION!AM551)))</f>
        <v/>
      </c>
      <c r="AQ551" s="2" t="str">
        <f>IF(OR(COUNT($A551)=0,COUNT(B551:AK551)=0),"",IF(COUNTIF(B551:AM551,"3E")&gt;0,"3E",IF(AND(DRAFT!$A553="IM",OR($AL551&gt;DRAFT!$DB553,$AM551&gt;DRAFT!$DC553)),"IMPROVED",IF(AND(DRAFT!$A553="IM",$AL551&lt;=DRAFT!$DB553,$AM551&lt;=DRAFT!$DC553),"NOT IMPROVED",IF(AND(DRAFT!CU553="S",AH551&gt;=2,AK551&gt;=2,AN551&gt;=2.5,AP551&gt;=144),"PASS","FAIL")))))</f>
        <v/>
      </c>
      <c r="AR551" s="2" t="str">
        <f t="shared" si="16"/>
        <v/>
      </c>
      <c r="AS551" s="2" t="str">
        <f t="shared" si="17"/>
        <v/>
      </c>
    </row>
    <row r="552" spans="1:45" ht="18.95" customHeight="1" x14ac:dyDescent="0.25">
      <c r="A552" s="3" t="str">
        <f>IF(DRAFT!$B554="","",DRAFT!$B554)</f>
        <v/>
      </c>
      <c r="B552" s="2" t="str">
        <f>IF(COUNT($A552)=0,"",IF($A552&lt;&gt;DRAFT!$B554,"ERR",IF(DRAFT!I554="3E","3E",IF(COUNT(DRAFT!E554,DRAFT!I554)&gt;0,DRAFT!J554,""))))</f>
        <v/>
      </c>
      <c r="C552" s="2" t="str">
        <f>IF(COUNT($A552)=0,"",IF(B552="3E","3E",IF(B552="","I",LOOKUP(B552/D$2,{0,0.4,0.45,0.5,0.55,0.6,0.65,0.7,0.75,0.8,1},{"F","D","C","C+","B-","B","B+","A-","A","A+"}))))</f>
        <v/>
      </c>
      <c r="D552" s="1" t="str">
        <f>IF(COUNT($A552)=0,"",IF(B552="","--",IF(B552="3E","3E",LOOKUP(B552/D$2,{0,0.4,0.45,0.5,0.55,0.6,0.65,0.7,0.75,0.8,1},{0,2,2.25,2.5,2.75,3,3.25,3.5,3.75,4}))))</f>
        <v/>
      </c>
      <c r="E552" s="2" t="str">
        <f>IF(COUNT($A552)=0,"",IF($A552&lt;&gt;DRAFT!$B554,"ERR",IF(DRAFT!R554="3E","3E",IF(COUNT(DRAFT!N554,DRAFT!R554)&gt;0,DRAFT!S554,""))))</f>
        <v/>
      </c>
      <c r="F552" s="2" t="str">
        <f>IF(COUNT($A552)=0,"",IF(E552="3E","3E",IF(E552="","I",LOOKUP(E552/G$2,{0,0.4,0.45,0.5,0.55,0.6,0.65,0.7,0.75,0.8,1},{"F","D","C","C+","B-","B","B+","A-","A","A+"}))))</f>
        <v/>
      </c>
      <c r="G552" s="1" t="str">
        <f>IF(COUNT($A552)=0,"",IF(E552="","--",IF(E552="3E","3E",LOOKUP(E552/G$2,{0,0.4,0.45,0.5,0.55,0.6,0.65,0.7,0.75,0.8,1},{0,2,2.25,2.5,2.75,3,3.25,3.5,3.75,4}))))</f>
        <v/>
      </c>
      <c r="H552" s="2" t="str">
        <f>IF(COUNT($A552)=0,"",IF($A552&lt;&gt;DRAFT!$B554,"ERR",IF(DRAFT!AA554="3E","3E",IF(COUNT(DRAFT!W554,DRAFT!AA554)&gt;0,DRAFT!AB554,""))))</f>
        <v/>
      </c>
      <c r="I552" s="2" t="str">
        <f>IF(COUNT($A552)=0,"",IF(H552="3E","3E",IF(H552="","I",LOOKUP(H552/J$2,{0,0.4,0.45,0.5,0.55,0.6,0.65,0.7,0.75,0.8,1},{"F","D","C","C+","B-","B","B+","A-","A","A+"}))))</f>
        <v/>
      </c>
      <c r="J552" s="1" t="str">
        <f>IF(COUNT($A552)=0,"",IF(H552="","--",IF(H552="3E","3E",LOOKUP(H552/J$2,{0,0.4,0.45,0.5,0.55,0.6,0.65,0.7,0.75,0.8,1},{0,2,2.25,2.5,2.75,3,3.25,3.5,3.75,4}))))</f>
        <v/>
      </c>
      <c r="K552" s="2" t="str">
        <f>IF(COUNT($A552)=0,"",IF($A552&lt;&gt;DRAFT!$B554,"ERR",IF(DRAFT!AJ554="3E","3E",IF(COUNT(DRAFT!AF554,DRAFT!AJ554)&gt;0,DRAFT!AK554,""))))</f>
        <v/>
      </c>
      <c r="L552" s="2" t="str">
        <f>IF(COUNT($A552)=0,"",IF(K552="3E","3E",IF(K552="","I",LOOKUP(K552/M$2,{0,0.4,0.45,0.5,0.55,0.6,0.65,0.7,0.75,0.8,1},{"F","D","C","C+","B-","B","B+","A-","A","A+"}))))</f>
        <v/>
      </c>
      <c r="M552" s="1" t="str">
        <f>IF(COUNT($A552)=0,"",IF(K552="","--",IF(K552="3E","3E",LOOKUP(K552/M$2,{0,0.4,0.45,0.5,0.55,0.6,0.65,0.7,0.75,0.8,1},{0,2,2.25,2.5,2.75,3,3.25,3.5,3.75,4}))))</f>
        <v/>
      </c>
      <c r="N552" s="2" t="str">
        <f>IF(COUNT($A552)=0,"",IF($A552&lt;&gt;DRAFT!$B554,"ERR",IF(DRAFT!AS554="3E","3E",IF(COUNT(DRAFT!AO554,DRAFT!AS554)&gt;0,DRAFT!AT554,""))))</f>
        <v/>
      </c>
      <c r="O552" s="2" t="str">
        <f>IF(COUNT($A552)=0,"",IF(N552="3E","3E",IF(N552="","I",LOOKUP(N552/P$2,{0,0.4,0.45,0.5,0.55,0.6,0.65,0.7,0.75,0.8,1},{"F","D","C","C+","B-","B","B+","A-","A","A+"}))))</f>
        <v/>
      </c>
      <c r="P552" s="1" t="str">
        <f>IF(COUNT($A552)=0,"",IF(N552="","--",IF(N552="3E","3E",LOOKUP(N552/P$2,{0,0.4,0.45,0.5,0.55,0.6,0.65,0.7,0.75,0.8,1},{0,2,2.25,2.5,2.75,3,3.25,3.5,3.75,4}))))</f>
        <v/>
      </c>
      <c r="Q552" s="2" t="str">
        <f>IF(COUNT($A552)=0,"",IF($A552&lt;&gt;DRAFT!$B554,"ERR",IF(DRAFT!BB554="3E","3E",IF(COUNT(DRAFT!AX554,DRAFT!BB554)&gt;0,DRAFT!BC554,""))))</f>
        <v/>
      </c>
      <c r="R552" s="2" t="str">
        <f>IF(COUNT($A552)=0,"",IF(Q552="3E","3E",IF(Q552="","I",LOOKUP(Q552/S$2,{0,0.4,0.45,0.5,0.55,0.6,0.65,0.7,0.75,0.8,1},{"F","D","C","C+","B-","B","B+","A-","A","A+"}))))</f>
        <v/>
      </c>
      <c r="S552" s="1" t="str">
        <f>IF(COUNT($A552)=0,"",IF(Q552="","--",IF(Q552="3E","3E",LOOKUP(Q552/S$2,{0,0.4,0.45,0.5,0.55,0.6,0.65,0.7,0.75,0.8,1},{0,2,2.25,2.5,2.75,3,3.25,3.5,3.75,4}))))</f>
        <v/>
      </c>
      <c r="T552" s="2" t="str">
        <f>IF(COUNT($A552)=0,"",IF($A552&lt;&gt;DRAFT!$B554,"ERR",IF(DRAFT!BK554="3E","3E",IF(COUNT(DRAFT!BG554,DRAFT!BK554)&gt;0,DRAFT!BL554,""))))</f>
        <v/>
      </c>
      <c r="U552" s="2" t="str">
        <f>IF(COUNT($A552)=0,"",IF(T552="3E","3E",IF(T552="","I",LOOKUP(T552/V$2,{0,0.4,0.45,0.5,0.55,0.6,0.65,0.7,0.75,0.8,1},{"F","D","C","C+","B-","B","B+","A-","A","A+"}))))</f>
        <v/>
      </c>
      <c r="V552" s="1" t="str">
        <f>IF(COUNT($A552)=0,"",IF(T552="","--",IF(T552="3E","3E",LOOKUP(T552/V$2,{0,0.4,0.45,0.5,0.55,0.6,0.65,0.7,0.75,0.8,1},{0,2,2.25,2.5,2.75,3,3.25,3.5,3.75,4}))))</f>
        <v/>
      </c>
      <c r="W552" s="2" t="str">
        <f>IF(COUNT($A552)=0,"",IF($A552&lt;&gt;DRAFT!$B554,"ERR",IF(DRAFT!BT554="3E","3E",IF(COUNT(DRAFT!BP554,DRAFT!BT554)&gt;0,DRAFT!BU554,""))))</f>
        <v/>
      </c>
      <c r="X552" s="2" t="str">
        <f>IF(COUNT($A552)=0,"",IF(W552="3E","3E",IF(W552="","I",LOOKUP(W552/Y$2,{0,0.4,0.45,0.5,0.55,0.6,0.65,0.7,0.75,0.8,1},{"F","D","C","C+","B-","B","B+","A-","A","A+"}))))</f>
        <v/>
      </c>
      <c r="Y552" s="1" t="str">
        <f>IF(COUNT($A552)=0,"",IF(W552="","--",IF(W552="3E","3E",LOOKUP(W552/Y$2,{0,0.4,0.45,0.5,0.55,0.6,0.65,0.7,0.75,0.8,1},{0,2,2.25,2.5,2.75,3,3.25,3.5,3.75,4}))))</f>
        <v/>
      </c>
      <c r="Z552" s="2" t="str">
        <f>IF(COUNT($A552)=0,"",IF($A552&lt;&gt;DRAFT!$B554,"ERR",IF(DRAFT!CC554="3E","3E",IF(COUNT(DRAFT!BY554,DRAFT!CC554)&gt;0,DRAFT!CD554,""))))</f>
        <v/>
      </c>
      <c r="AA552" s="2" t="str">
        <f>IF(COUNT($A552)=0,"",IF(Z552="3E","3E",IF(Z552="","I",LOOKUP(Z552/AB$2,{0,0.4,0.45,0.5,0.55,0.6,0.65,0.7,0.75,0.8,1},{"F","D","C","C+","B-","B","B+","A-","A","A+"}))))</f>
        <v/>
      </c>
      <c r="AB552" s="1" t="str">
        <f>IF(COUNT($A552)=0,"",IF(Z552="","--",IF(Z552="3E","3E",LOOKUP(Z552/AB$2,{0,0.4,0.45,0.5,0.55,0.6,0.65,0.7,0.75,0.8,1},{0,2,2.25,2.5,2.75,3,3.25,3.5,3.75,4}))))</f>
        <v/>
      </c>
      <c r="AC552" s="2" t="str">
        <f>IF(COUNT($A552)=0,"",IF($A552&lt;&gt;DRAFT!$B554,"ERR",IF(DRAFT!CF554&gt;0,DRAFT!CF554,"")))</f>
        <v/>
      </c>
      <c r="AD552" s="2" t="str">
        <f>IF(COUNT($A552)=0,"",IF(AC552="3E","3E",IF(AC552="","I",LOOKUP(AC552/AE$2,{0,0.4,0.45,0.5,0.55,0.6,0.65,0.7,0.75,0.8,1},{"F","D","C","C+","B-","B","B+","A-","A","A+"}))))</f>
        <v/>
      </c>
      <c r="AE552" s="1" t="str">
        <f>IF(COUNT($A552)=0,"",IF(AC552="","--",IF(AC552="3E","3E",LOOKUP(AC552/AE$2,{0,0.4,0.45,0.5,0.55,0.6,0.65,0.7,0.75,0.8,1},{0,2,2.25,2.5,2.75,3,3.25,3.5,3.75,4}))))</f>
        <v/>
      </c>
      <c r="AF552" s="2" t="str">
        <f>IF(COUNT($A552)=0,"",IF($A552&lt;&gt;DRAFT!$B554,"ERR",IF(DRAFT!CI554&gt;0,DRAFT!CK554,"")))</f>
        <v/>
      </c>
      <c r="AG552" s="2" t="str">
        <f>IF(COUNT($A552)=0,"",IF(AF552="3E","3E",IF(AF552="","I",LOOKUP(AF552/AH$2,{0,0.4,0.45,0.5,0.55,0.6,0.65,0.7,0.75,0.8,1},{"F","D","C","C+","B-","B","B+","A-","A","A+"}))))</f>
        <v/>
      </c>
      <c r="AH552" s="1" t="str">
        <f>IF(COUNT($A552)=0,"",IF(AF552="","--",IF(AF552="3E","3E",LOOKUP(AF552/AH$2,{0,0.4,0.45,0.5,0.55,0.6,0.65,0.7,0.75,0.8,1},{0,2,2.25,2.5,2.75,3,3.25,3.5,3.75,4}))))</f>
        <v/>
      </c>
      <c r="AI552" s="2" t="str">
        <f>IF($A552&lt;&gt;DRAFT!$B554,"ERR",IF(OR(COUNT($A552)=0,COUNT(DRAFT!CL554:CN554,DRAFT!CP554:CR554)=0),"",CEILING(SUM(DRAFT!CO554,DRAFT!CS554,DRAFT!CT554),1)))</f>
        <v/>
      </c>
      <c r="AJ552" s="2" t="str">
        <f>IF(COUNT($A552)=0,"",IF(AI552="3E","3E",IF(AI552="","I",LOOKUP(AI552/AK$2,{0,0.4,0.45,0.5,0.55,0.6,0.65,0.7,0.75,0.8,1},{"F","D","C","C+","B-","B","B+","A-","A","A+"}))))</f>
        <v/>
      </c>
      <c r="AK552" s="1" t="str">
        <f>IF(COUNT($A552)=0,"",IF(AI552="","--",IF(AI552="3E","3E",LOOKUP(AI552/AK$2,{0,0.4,0.45,0.5,0.55,0.6,0.65,0.7,0.75,0.8,1},{0,2,2.25,2.5,2.75,3,3.25,3.5,3.75,4}))))</f>
        <v/>
      </c>
      <c r="AL552" s="4" t="str">
        <f>IF(OR(COUNT($A552)=0,COUNT(B552:AK552)=0),"",IF(COUNTIF(B552:AK552,"3E")&gt;0,"3E",IF(DRAFT!$A554="R",TRUNC(SUMPRODUCT(RGP,RCP)/TCP,3),TRUNC((SUMPRODUCT(--(IMDGP&gt;0)*IMDGP,IMCP)+CEILING(DRAFT!$DB554*42,0.25))/TCP,3))))</f>
        <v/>
      </c>
      <c r="AM552" s="2" t="str">
        <f>IF(OR(COUNT($A552)=0,COUNT(B552:AK552)=0),"",IF(COUNTIF(B552:AK552,"3E")&gt;0,"3E",IF(DRAFT!$A554="R",SUMPRODUCT(--(RGP&gt;=2),RCP),SUMPRODUCT(--(IMDGP&gt;0),--(IMGP=0),IMCP)+DRAFT!$DC554)))</f>
        <v/>
      </c>
      <c r="AN552" s="67" t="str">
        <f>IF(AL552="3E","3E",IF(COUNT($A552)=0,"",IF(COUNT(AI552)=0,"--",ROUND(((CEILING(DRAFT!$CV554*38,0.25)+CEILING(DRAFT!$CX554*38,0.25)+CEILING(DRAFT!$CZ554*42,0.25)+CEILING($AL552*42,0.25))/160),2))))</f>
        <v/>
      </c>
      <c r="AO552" s="2" t="str">
        <f>IF(AN552="3E","3E",IF(COUNT($A552)=0,"",IF(COUNT(AN552)=0,"I",LOOKUP(AN552,{0,2,2.25,2.5,2.75,3,3.25,3.5,3.75,4},{"F","D","C","C+","B-","B","B+","A-","A","A+"}))))</f>
        <v/>
      </c>
      <c r="AP552" s="2" t="str">
        <f>IF(AN552="3E","3E",IF(OR(COUNT(A552)=0,COUNT(AN552)=0),"",DRAFT!CW554+DRAFT!CY554+DRAFT!DA554+N(TABULATION!AM552)))</f>
        <v/>
      </c>
      <c r="AQ552" s="2" t="str">
        <f>IF(OR(COUNT($A552)=0,COUNT(B552:AK552)=0),"",IF(COUNTIF(B552:AM552,"3E")&gt;0,"3E",IF(AND(DRAFT!$A554="IM",OR($AL552&gt;DRAFT!$DB554,$AM552&gt;DRAFT!$DC554)),"IMPROVED",IF(AND(DRAFT!$A554="IM",$AL552&lt;=DRAFT!$DB554,$AM552&lt;=DRAFT!$DC554),"NOT IMPROVED",IF(AND(DRAFT!CU554="S",AH552&gt;=2,AK552&gt;=2,AN552&gt;=2.5,AP552&gt;=144),"PASS","FAIL")))))</f>
        <v/>
      </c>
      <c r="AR552" s="2" t="str">
        <f t="shared" si="16"/>
        <v/>
      </c>
      <c r="AS552" s="2" t="str">
        <f t="shared" si="17"/>
        <v/>
      </c>
    </row>
    <row r="553" spans="1:45" ht="18.95" customHeight="1" x14ac:dyDescent="0.25">
      <c r="A553" s="3" t="str">
        <f>IF(DRAFT!$B555="","",DRAFT!$B555)</f>
        <v/>
      </c>
      <c r="B553" s="2" t="str">
        <f>IF(COUNT($A553)=0,"",IF($A553&lt;&gt;DRAFT!$B555,"ERR",IF(DRAFT!I555="3E","3E",IF(COUNT(DRAFT!E555,DRAFT!I555)&gt;0,DRAFT!J555,""))))</f>
        <v/>
      </c>
      <c r="C553" s="2" t="str">
        <f>IF(COUNT($A553)=0,"",IF(B553="3E","3E",IF(B553="","I",LOOKUP(B553/D$2,{0,0.4,0.45,0.5,0.55,0.6,0.65,0.7,0.75,0.8,1},{"F","D","C","C+","B-","B","B+","A-","A","A+"}))))</f>
        <v/>
      </c>
      <c r="D553" s="1" t="str">
        <f>IF(COUNT($A553)=0,"",IF(B553="","--",IF(B553="3E","3E",LOOKUP(B553/D$2,{0,0.4,0.45,0.5,0.55,0.6,0.65,0.7,0.75,0.8,1},{0,2,2.25,2.5,2.75,3,3.25,3.5,3.75,4}))))</f>
        <v/>
      </c>
      <c r="E553" s="2" t="str">
        <f>IF(COUNT($A553)=0,"",IF($A553&lt;&gt;DRAFT!$B555,"ERR",IF(DRAFT!R555="3E","3E",IF(COUNT(DRAFT!N555,DRAFT!R555)&gt;0,DRAFT!S555,""))))</f>
        <v/>
      </c>
      <c r="F553" s="2" t="str">
        <f>IF(COUNT($A553)=0,"",IF(E553="3E","3E",IF(E553="","I",LOOKUP(E553/G$2,{0,0.4,0.45,0.5,0.55,0.6,0.65,0.7,0.75,0.8,1},{"F","D","C","C+","B-","B","B+","A-","A","A+"}))))</f>
        <v/>
      </c>
      <c r="G553" s="1" t="str">
        <f>IF(COUNT($A553)=0,"",IF(E553="","--",IF(E553="3E","3E",LOOKUP(E553/G$2,{0,0.4,0.45,0.5,0.55,0.6,0.65,0.7,0.75,0.8,1},{0,2,2.25,2.5,2.75,3,3.25,3.5,3.75,4}))))</f>
        <v/>
      </c>
      <c r="H553" s="2" t="str">
        <f>IF(COUNT($A553)=0,"",IF($A553&lt;&gt;DRAFT!$B555,"ERR",IF(DRAFT!AA555="3E","3E",IF(COUNT(DRAFT!W555,DRAFT!AA555)&gt;0,DRAFT!AB555,""))))</f>
        <v/>
      </c>
      <c r="I553" s="2" t="str">
        <f>IF(COUNT($A553)=0,"",IF(H553="3E","3E",IF(H553="","I",LOOKUP(H553/J$2,{0,0.4,0.45,0.5,0.55,0.6,0.65,0.7,0.75,0.8,1},{"F","D","C","C+","B-","B","B+","A-","A","A+"}))))</f>
        <v/>
      </c>
      <c r="J553" s="1" t="str">
        <f>IF(COUNT($A553)=0,"",IF(H553="","--",IF(H553="3E","3E",LOOKUP(H553/J$2,{0,0.4,0.45,0.5,0.55,0.6,0.65,0.7,0.75,0.8,1},{0,2,2.25,2.5,2.75,3,3.25,3.5,3.75,4}))))</f>
        <v/>
      </c>
      <c r="K553" s="2" t="str">
        <f>IF(COUNT($A553)=0,"",IF($A553&lt;&gt;DRAFT!$B555,"ERR",IF(DRAFT!AJ555="3E","3E",IF(COUNT(DRAFT!AF555,DRAFT!AJ555)&gt;0,DRAFT!AK555,""))))</f>
        <v/>
      </c>
      <c r="L553" s="2" t="str">
        <f>IF(COUNT($A553)=0,"",IF(K553="3E","3E",IF(K553="","I",LOOKUP(K553/M$2,{0,0.4,0.45,0.5,0.55,0.6,0.65,0.7,0.75,0.8,1},{"F","D","C","C+","B-","B","B+","A-","A","A+"}))))</f>
        <v/>
      </c>
      <c r="M553" s="1" t="str">
        <f>IF(COUNT($A553)=0,"",IF(K553="","--",IF(K553="3E","3E",LOOKUP(K553/M$2,{0,0.4,0.45,0.5,0.55,0.6,0.65,0.7,0.75,0.8,1},{0,2,2.25,2.5,2.75,3,3.25,3.5,3.75,4}))))</f>
        <v/>
      </c>
      <c r="N553" s="2" t="str">
        <f>IF(COUNT($A553)=0,"",IF($A553&lt;&gt;DRAFT!$B555,"ERR",IF(DRAFT!AS555="3E","3E",IF(COUNT(DRAFT!AO555,DRAFT!AS555)&gt;0,DRAFT!AT555,""))))</f>
        <v/>
      </c>
      <c r="O553" s="2" t="str">
        <f>IF(COUNT($A553)=0,"",IF(N553="3E","3E",IF(N553="","I",LOOKUP(N553/P$2,{0,0.4,0.45,0.5,0.55,0.6,0.65,0.7,0.75,0.8,1},{"F","D","C","C+","B-","B","B+","A-","A","A+"}))))</f>
        <v/>
      </c>
      <c r="P553" s="1" t="str">
        <f>IF(COUNT($A553)=0,"",IF(N553="","--",IF(N553="3E","3E",LOOKUP(N553/P$2,{0,0.4,0.45,0.5,0.55,0.6,0.65,0.7,0.75,0.8,1},{0,2,2.25,2.5,2.75,3,3.25,3.5,3.75,4}))))</f>
        <v/>
      </c>
      <c r="Q553" s="2" t="str">
        <f>IF(COUNT($A553)=0,"",IF($A553&lt;&gt;DRAFT!$B555,"ERR",IF(DRAFT!BB555="3E","3E",IF(COUNT(DRAFT!AX555,DRAFT!BB555)&gt;0,DRAFT!BC555,""))))</f>
        <v/>
      </c>
      <c r="R553" s="2" t="str">
        <f>IF(COUNT($A553)=0,"",IF(Q553="3E","3E",IF(Q553="","I",LOOKUP(Q553/S$2,{0,0.4,0.45,0.5,0.55,0.6,0.65,0.7,0.75,0.8,1},{"F","D","C","C+","B-","B","B+","A-","A","A+"}))))</f>
        <v/>
      </c>
      <c r="S553" s="1" t="str">
        <f>IF(COUNT($A553)=0,"",IF(Q553="","--",IF(Q553="3E","3E",LOOKUP(Q553/S$2,{0,0.4,0.45,0.5,0.55,0.6,0.65,0.7,0.75,0.8,1},{0,2,2.25,2.5,2.75,3,3.25,3.5,3.75,4}))))</f>
        <v/>
      </c>
      <c r="T553" s="2" t="str">
        <f>IF(COUNT($A553)=0,"",IF($A553&lt;&gt;DRAFT!$B555,"ERR",IF(DRAFT!BK555="3E","3E",IF(COUNT(DRAFT!BG555,DRAFT!BK555)&gt;0,DRAFT!BL555,""))))</f>
        <v/>
      </c>
      <c r="U553" s="2" t="str">
        <f>IF(COUNT($A553)=0,"",IF(T553="3E","3E",IF(T553="","I",LOOKUP(T553/V$2,{0,0.4,0.45,0.5,0.55,0.6,0.65,0.7,0.75,0.8,1},{"F","D","C","C+","B-","B","B+","A-","A","A+"}))))</f>
        <v/>
      </c>
      <c r="V553" s="1" t="str">
        <f>IF(COUNT($A553)=0,"",IF(T553="","--",IF(T553="3E","3E",LOOKUP(T553/V$2,{0,0.4,0.45,0.5,0.55,0.6,0.65,0.7,0.75,0.8,1},{0,2,2.25,2.5,2.75,3,3.25,3.5,3.75,4}))))</f>
        <v/>
      </c>
      <c r="W553" s="2" t="str">
        <f>IF(COUNT($A553)=0,"",IF($A553&lt;&gt;DRAFT!$B555,"ERR",IF(DRAFT!BT555="3E","3E",IF(COUNT(DRAFT!BP555,DRAFT!BT555)&gt;0,DRAFT!BU555,""))))</f>
        <v/>
      </c>
      <c r="X553" s="2" t="str">
        <f>IF(COUNT($A553)=0,"",IF(W553="3E","3E",IF(W553="","I",LOOKUP(W553/Y$2,{0,0.4,0.45,0.5,0.55,0.6,0.65,0.7,0.75,0.8,1},{"F","D","C","C+","B-","B","B+","A-","A","A+"}))))</f>
        <v/>
      </c>
      <c r="Y553" s="1" t="str">
        <f>IF(COUNT($A553)=0,"",IF(W553="","--",IF(W553="3E","3E",LOOKUP(W553/Y$2,{0,0.4,0.45,0.5,0.55,0.6,0.65,0.7,0.75,0.8,1},{0,2,2.25,2.5,2.75,3,3.25,3.5,3.75,4}))))</f>
        <v/>
      </c>
      <c r="Z553" s="2" t="str">
        <f>IF(COUNT($A553)=0,"",IF($A553&lt;&gt;DRAFT!$B555,"ERR",IF(DRAFT!CC555="3E","3E",IF(COUNT(DRAFT!BY555,DRAFT!CC555)&gt;0,DRAFT!CD555,""))))</f>
        <v/>
      </c>
      <c r="AA553" s="2" t="str">
        <f>IF(COUNT($A553)=0,"",IF(Z553="3E","3E",IF(Z553="","I",LOOKUP(Z553/AB$2,{0,0.4,0.45,0.5,0.55,0.6,0.65,0.7,0.75,0.8,1},{"F","D","C","C+","B-","B","B+","A-","A","A+"}))))</f>
        <v/>
      </c>
      <c r="AB553" s="1" t="str">
        <f>IF(COUNT($A553)=0,"",IF(Z553="","--",IF(Z553="3E","3E",LOOKUP(Z553/AB$2,{0,0.4,0.45,0.5,0.55,0.6,0.65,0.7,0.75,0.8,1},{0,2,2.25,2.5,2.75,3,3.25,3.5,3.75,4}))))</f>
        <v/>
      </c>
      <c r="AC553" s="2" t="str">
        <f>IF(COUNT($A553)=0,"",IF($A553&lt;&gt;DRAFT!$B555,"ERR",IF(DRAFT!CF555&gt;0,DRAFT!CF555,"")))</f>
        <v/>
      </c>
      <c r="AD553" s="2" t="str">
        <f>IF(COUNT($A553)=0,"",IF(AC553="3E","3E",IF(AC553="","I",LOOKUP(AC553/AE$2,{0,0.4,0.45,0.5,0.55,0.6,0.65,0.7,0.75,0.8,1},{"F","D","C","C+","B-","B","B+","A-","A","A+"}))))</f>
        <v/>
      </c>
      <c r="AE553" s="1" t="str">
        <f>IF(COUNT($A553)=0,"",IF(AC553="","--",IF(AC553="3E","3E",LOOKUP(AC553/AE$2,{0,0.4,0.45,0.5,0.55,0.6,0.65,0.7,0.75,0.8,1},{0,2,2.25,2.5,2.75,3,3.25,3.5,3.75,4}))))</f>
        <v/>
      </c>
      <c r="AF553" s="2" t="str">
        <f>IF(COUNT($A553)=0,"",IF($A553&lt;&gt;DRAFT!$B555,"ERR",IF(DRAFT!CI555&gt;0,DRAFT!CK555,"")))</f>
        <v/>
      </c>
      <c r="AG553" s="2" t="str">
        <f>IF(COUNT($A553)=0,"",IF(AF553="3E","3E",IF(AF553="","I",LOOKUP(AF553/AH$2,{0,0.4,0.45,0.5,0.55,0.6,0.65,0.7,0.75,0.8,1},{"F","D","C","C+","B-","B","B+","A-","A","A+"}))))</f>
        <v/>
      </c>
      <c r="AH553" s="1" t="str">
        <f>IF(COUNT($A553)=0,"",IF(AF553="","--",IF(AF553="3E","3E",LOOKUP(AF553/AH$2,{0,0.4,0.45,0.5,0.55,0.6,0.65,0.7,0.75,0.8,1},{0,2,2.25,2.5,2.75,3,3.25,3.5,3.75,4}))))</f>
        <v/>
      </c>
      <c r="AI553" s="2" t="str">
        <f>IF($A553&lt;&gt;DRAFT!$B555,"ERR",IF(OR(COUNT($A553)=0,COUNT(DRAFT!CL555:CN555,DRAFT!CP555:CR555)=0),"",CEILING(SUM(DRAFT!CO555,DRAFT!CS555,DRAFT!CT555),1)))</f>
        <v/>
      </c>
      <c r="AJ553" s="2" t="str">
        <f>IF(COUNT($A553)=0,"",IF(AI553="3E","3E",IF(AI553="","I",LOOKUP(AI553/AK$2,{0,0.4,0.45,0.5,0.55,0.6,0.65,0.7,0.75,0.8,1},{"F","D","C","C+","B-","B","B+","A-","A","A+"}))))</f>
        <v/>
      </c>
      <c r="AK553" s="1" t="str">
        <f>IF(COUNT($A553)=0,"",IF(AI553="","--",IF(AI553="3E","3E",LOOKUP(AI553/AK$2,{0,0.4,0.45,0.5,0.55,0.6,0.65,0.7,0.75,0.8,1},{0,2,2.25,2.5,2.75,3,3.25,3.5,3.75,4}))))</f>
        <v/>
      </c>
      <c r="AL553" s="4" t="str">
        <f>IF(OR(COUNT($A553)=0,COUNT(B553:AK553)=0),"",IF(COUNTIF(B553:AK553,"3E")&gt;0,"3E",IF(DRAFT!$A555="R",TRUNC(SUMPRODUCT(RGP,RCP)/TCP,3),TRUNC((SUMPRODUCT(--(IMDGP&gt;0)*IMDGP,IMCP)+CEILING(DRAFT!$DB555*42,0.25))/TCP,3))))</f>
        <v/>
      </c>
      <c r="AM553" s="2" t="str">
        <f>IF(OR(COUNT($A553)=0,COUNT(B553:AK553)=0),"",IF(COUNTIF(B553:AK553,"3E")&gt;0,"3E",IF(DRAFT!$A555="R",SUMPRODUCT(--(RGP&gt;=2),RCP),SUMPRODUCT(--(IMDGP&gt;0),--(IMGP=0),IMCP)+DRAFT!$DC555)))</f>
        <v/>
      </c>
      <c r="AN553" s="67" t="str">
        <f>IF(AL553="3E","3E",IF(COUNT($A553)=0,"",IF(COUNT(AI553)=0,"--",ROUND(((CEILING(DRAFT!$CV555*38,0.25)+CEILING(DRAFT!$CX555*38,0.25)+CEILING(DRAFT!$CZ555*42,0.25)+CEILING($AL553*42,0.25))/160),2))))</f>
        <v/>
      </c>
      <c r="AO553" s="2" t="str">
        <f>IF(AN553="3E","3E",IF(COUNT($A553)=0,"",IF(COUNT(AN553)=0,"I",LOOKUP(AN553,{0,2,2.25,2.5,2.75,3,3.25,3.5,3.75,4},{"F","D","C","C+","B-","B","B+","A-","A","A+"}))))</f>
        <v/>
      </c>
      <c r="AP553" s="2" t="str">
        <f>IF(AN553="3E","3E",IF(OR(COUNT(A553)=0,COUNT(AN553)=0),"",DRAFT!CW555+DRAFT!CY555+DRAFT!DA555+N(TABULATION!AM553)))</f>
        <v/>
      </c>
      <c r="AQ553" s="2" t="str">
        <f>IF(OR(COUNT($A553)=0,COUNT(B553:AK553)=0),"",IF(COUNTIF(B553:AM553,"3E")&gt;0,"3E",IF(AND(DRAFT!$A555="IM",OR($AL553&gt;DRAFT!$DB555,$AM553&gt;DRAFT!$DC555)),"IMPROVED",IF(AND(DRAFT!$A555="IM",$AL553&lt;=DRAFT!$DB555,$AM553&lt;=DRAFT!$DC555),"NOT IMPROVED",IF(AND(DRAFT!CU555="S",AH553&gt;=2,AK553&gt;=2,AN553&gt;=2.5,AP553&gt;=144),"PASS","FAIL")))))</f>
        <v/>
      </c>
      <c r="AR553" s="2" t="str">
        <f t="shared" si="16"/>
        <v/>
      </c>
      <c r="AS553" s="2" t="str">
        <f t="shared" si="17"/>
        <v/>
      </c>
    </row>
    <row r="554" spans="1:45" ht="18.95" customHeight="1" x14ac:dyDescent="0.25">
      <c r="A554" s="3" t="str">
        <f>IF(DRAFT!$B556="","",DRAFT!$B556)</f>
        <v/>
      </c>
      <c r="B554" s="2" t="str">
        <f>IF(COUNT($A554)=0,"",IF($A554&lt;&gt;DRAFT!$B556,"ERR",IF(DRAFT!I556="3E","3E",IF(COUNT(DRAFT!E556,DRAFT!I556)&gt;0,DRAFT!J556,""))))</f>
        <v/>
      </c>
      <c r="C554" s="2" t="str">
        <f>IF(COUNT($A554)=0,"",IF(B554="3E","3E",IF(B554="","I",LOOKUP(B554/D$2,{0,0.4,0.45,0.5,0.55,0.6,0.65,0.7,0.75,0.8,1},{"F","D","C","C+","B-","B","B+","A-","A","A+"}))))</f>
        <v/>
      </c>
      <c r="D554" s="1" t="str">
        <f>IF(COUNT($A554)=0,"",IF(B554="","--",IF(B554="3E","3E",LOOKUP(B554/D$2,{0,0.4,0.45,0.5,0.55,0.6,0.65,0.7,0.75,0.8,1},{0,2,2.25,2.5,2.75,3,3.25,3.5,3.75,4}))))</f>
        <v/>
      </c>
      <c r="E554" s="2" t="str">
        <f>IF(COUNT($A554)=0,"",IF($A554&lt;&gt;DRAFT!$B556,"ERR",IF(DRAFT!R556="3E","3E",IF(COUNT(DRAFT!N556,DRAFT!R556)&gt;0,DRAFT!S556,""))))</f>
        <v/>
      </c>
      <c r="F554" s="2" t="str">
        <f>IF(COUNT($A554)=0,"",IF(E554="3E","3E",IF(E554="","I",LOOKUP(E554/G$2,{0,0.4,0.45,0.5,0.55,0.6,0.65,0.7,0.75,0.8,1},{"F","D","C","C+","B-","B","B+","A-","A","A+"}))))</f>
        <v/>
      </c>
      <c r="G554" s="1" t="str">
        <f>IF(COUNT($A554)=0,"",IF(E554="","--",IF(E554="3E","3E",LOOKUP(E554/G$2,{0,0.4,0.45,0.5,0.55,0.6,0.65,0.7,0.75,0.8,1},{0,2,2.25,2.5,2.75,3,3.25,3.5,3.75,4}))))</f>
        <v/>
      </c>
      <c r="H554" s="2" t="str">
        <f>IF(COUNT($A554)=0,"",IF($A554&lt;&gt;DRAFT!$B556,"ERR",IF(DRAFT!AA556="3E","3E",IF(COUNT(DRAFT!W556,DRAFT!AA556)&gt;0,DRAFT!AB556,""))))</f>
        <v/>
      </c>
      <c r="I554" s="2" t="str">
        <f>IF(COUNT($A554)=0,"",IF(H554="3E","3E",IF(H554="","I",LOOKUP(H554/J$2,{0,0.4,0.45,0.5,0.55,0.6,0.65,0.7,0.75,0.8,1},{"F","D","C","C+","B-","B","B+","A-","A","A+"}))))</f>
        <v/>
      </c>
      <c r="J554" s="1" t="str">
        <f>IF(COUNT($A554)=0,"",IF(H554="","--",IF(H554="3E","3E",LOOKUP(H554/J$2,{0,0.4,0.45,0.5,0.55,0.6,0.65,0.7,0.75,0.8,1},{0,2,2.25,2.5,2.75,3,3.25,3.5,3.75,4}))))</f>
        <v/>
      </c>
      <c r="K554" s="2" t="str">
        <f>IF(COUNT($A554)=0,"",IF($A554&lt;&gt;DRAFT!$B556,"ERR",IF(DRAFT!AJ556="3E","3E",IF(COUNT(DRAFT!AF556,DRAFT!AJ556)&gt;0,DRAFT!AK556,""))))</f>
        <v/>
      </c>
      <c r="L554" s="2" t="str">
        <f>IF(COUNT($A554)=0,"",IF(K554="3E","3E",IF(K554="","I",LOOKUP(K554/M$2,{0,0.4,0.45,0.5,0.55,0.6,0.65,0.7,0.75,0.8,1},{"F","D","C","C+","B-","B","B+","A-","A","A+"}))))</f>
        <v/>
      </c>
      <c r="M554" s="1" t="str">
        <f>IF(COUNT($A554)=0,"",IF(K554="","--",IF(K554="3E","3E",LOOKUP(K554/M$2,{0,0.4,0.45,0.5,0.55,0.6,0.65,0.7,0.75,0.8,1},{0,2,2.25,2.5,2.75,3,3.25,3.5,3.75,4}))))</f>
        <v/>
      </c>
      <c r="N554" s="2" t="str">
        <f>IF(COUNT($A554)=0,"",IF($A554&lt;&gt;DRAFT!$B556,"ERR",IF(DRAFT!AS556="3E","3E",IF(COUNT(DRAFT!AO556,DRAFT!AS556)&gt;0,DRAFT!AT556,""))))</f>
        <v/>
      </c>
      <c r="O554" s="2" t="str">
        <f>IF(COUNT($A554)=0,"",IF(N554="3E","3E",IF(N554="","I",LOOKUP(N554/P$2,{0,0.4,0.45,0.5,0.55,0.6,0.65,0.7,0.75,0.8,1},{"F","D","C","C+","B-","B","B+","A-","A","A+"}))))</f>
        <v/>
      </c>
      <c r="P554" s="1" t="str">
        <f>IF(COUNT($A554)=0,"",IF(N554="","--",IF(N554="3E","3E",LOOKUP(N554/P$2,{0,0.4,0.45,0.5,0.55,0.6,0.65,0.7,0.75,0.8,1},{0,2,2.25,2.5,2.75,3,3.25,3.5,3.75,4}))))</f>
        <v/>
      </c>
      <c r="Q554" s="2" t="str">
        <f>IF(COUNT($A554)=0,"",IF($A554&lt;&gt;DRAFT!$B556,"ERR",IF(DRAFT!BB556="3E","3E",IF(COUNT(DRAFT!AX556,DRAFT!BB556)&gt;0,DRAFT!BC556,""))))</f>
        <v/>
      </c>
      <c r="R554" s="2" t="str">
        <f>IF(COUNT($A554)=0,"",IF(Q554="3E","3E",IF(Q554="","I",LOOKUP(Q554/S$2,{0,0.4,0.45,0.5,0.55,0.6,0.65,0.7,0.75,0.8,1},{"F","D","C","C+","B-","B","B+","A-","A","A+"}))))</f>
        <v/>
      </c>
      <c r="S554" s="1" t="str">
        <f>IF(COUNT($A554)=0,"",IF(Q554="","--",IF(Q554="3E","3E",LOOKUP(Q554/S$2,{0,0.4,0.45,0.5,0.55,0.6,0.65,0.7,0.75,0.8,1},{0,2,2.25,2.5,2.75,3,3.25,3.5,3.75,4}))))</f>
        <v/>
      </c>
      <c r="T554" s="2" t="str">
        <f>IF(COUNT($A554)=0,"",IF($A554&lt;&gt;DRAFT!$B556,"ERR",IF(DRAFT!BK556="3E","3E",IF(COUNT(DRAFT!BG556,DRAFT!BK556)&gt;0,DRAFT!BL556,""))))</f>
        <v/>
      </c>
      <c r="U554" s="2" t="str">
        <f>IF(COUNT($A554)=0,"",IF(T554="3E","3E",IF(T554="","I",LOOKUP(T554/V$2,{0,0.4,0.45,0.5,0.55,0.6,0.65,0.7,0.75,0.8,1},{"F","D","C","C+","B-","B","B+","A-","A","A+"}))))</f>
        <v/>
      </c>
      <c r="V554" s="1" t="str">
        <f>IF(COUNT($A554)=0,"",IF(T554="","--",IF(T554="3E","3E",LOOKUP(T554/V$2,{0,0.4,0.45,0.5,0.55,0.6,0.65,0.7,0.75,0.8,1},{0,2,2.25,2.5,2.75,3,3.25,3.5,3.75,4}))))</f>
        <v/>
      </c>
      <c r="W554" s="2" t="str">
        <f>IF(COUNT($A554)=0,"",IF($A554&lt;&gt;DRAFT!$B556,"ERR",IF(DRAFT!BT556="3E","3E",IF(COUNT(DRAFT!BP556,DRAFT!BT556)&gt;0,DRAFT!BU556,""))))</f>
        <v/>
      </c>
      <c r="X554" s="2" t="str">
        <f>IF(COUNT($A554)=0,"",IF(W554="3E","3E",IF(W554="","I",LOOKUP(W554/Y$2,{0,0.4,0.45,0.5,0.55,0.6,0.65,0.7,0.75,0.8,1},{"F","D","C","C+","B-","B","B+","A-","A","A+"}))))</f>
        <v/>
      </c>
      <c r="Y554" s="1" t="str">
        <f>IF(COUNT($A554)=0,"",IF(W554="","--",IF(W554="3E","3E",LOOKUP(W554/Y$2,{0,0.4,0.45,0.5,0.55,0.6,0.65,0.7,0.75,0.8,1},{0,2,2.25,2.5,2.75,3,3.25,3.5,3.75,4}))))</f>
        <v/>
      </c>
      <c r="Z554" s="2" t="str">
        <f>IF(COUNT($A554)=0,"",IF($A554&lt;&gt;DRAFT!$B556,"ERR",IF(DRAFT!CC556="3E","3E",IF(COUNT(DRAFT!BY556,DRAFT!CC556)&gt;0,DRAFT!CD556,""))))</f>
        <v/>
      </c>
      <c r="AA554" s="2" t="str">
        <f>IF(COUNT($A554)=0,"",IF(Z554="3E","3E",IF(Z554="","I",LOOKUP(Z554/AB$2,{0,0.4,0.45,0.5,0.55,0.6,0.65,0.7,0.75,0.8,1},{"F","D","C","C+","B-","B","B+","A-","A","A+"}))))</f>
        <v/>
      </c>
      <c r="AB554" s="1" t="str">
        <f>IF(COUNT($A554)=0,"",IF(Z554="","--",IF(Z554="3E","3E",LOOKUP(Z554/AB$2,{0,0.4,0.45,0.5,0.55,0.6,0.65,0.7,0.75,0.8,1},{0,2,2.25,2.5,2.75,3,3.25,3.5,3.75,4}))))</f>
        <v/>
      </c>
      <c r="AC554" s="2" t="str">
        <f>IF(COUNT($A554)=0,"",IF($A554&lt;&gt;DRAFT!$B556,"ERR",IF(DRAFT!CF556&gt;0,DRAFT!CF556,"")))</f>
        <v/>
      </c>
      <c r="AD554" s="2" t="str">
        <f>IF(COUNT($A554)=0,"",IF(AC554="3E","3E",IF(AC554="","I",LOOKUP(AC554/AE$2,{0,0.4,0.45,0.5,0.55,0.6,0.65,0.7,0.75,0.8,1},{"F","D","C","C+","B-","B","B+","A-","A","A+"}))))</f>
        <v/>
      </c>
      <c r="AE554" s="1" t="str">
        <f>IF(COUNT($A554)=0,"",IF(AC554="","--",IF(AC554="3E","3E",LOOKUP(AC554/AE$2,{0,0.4,0.45,0.5,0.55,0.6,0.65,0.7,0.75,0.8,1},{0,2,2.25,2.5,2.75,3,3.25,3.5,3.75,4}))))</f>
        <v/>
      </c>
      <c r="AF554" s="2" t="str">
        <f>IF(COUNT($A554)=0,"",IF($A554&lt;&gt;DRAFT!$B556,"ERR",IF(DRAFT!CI556&gt;0,DRAFT!CK556,"")))</f>
        <v/>
      </c>
      <c r="AG554" s="2" t="str">
        <f>IF(COUNT($A554)=0,"",IF(AF554="3E","3E",IF(AF554="","I",LOOKUP(AF554/AH$2,{0,0.4,0.45,0.5,0.55,0.6,0.65,0.7,0.75,0.8,1},{"F","D","C","C+","B-","B","B+","A-","A","A+"}))))</f>
        <v/>
      </c>
      <c r="AH554" s="1" t="str">
        <f>IF(COUNT($A554)=0,"",IF(AF554="","--",IF(AF554="3E","3E",LOOKUP(AF554/AH$2,{0,0.4,0.45,0.5,0.55,0.6,0.65,0.7,0.75,0.8,1},{0,2,2.25,2.5,2.75,3,3.25,3.5,3.75,4}))))</f>
        <v/>
      </c>
      <c r="AI554" s="2" t="str">
        <f>IF($A554&lt;&gt;DRAFT!$B556,"ERR",IF(OR(COUNT($A554)=0,COUNT(DRAFT!CL556:CN556,DRAFT!CP556:CR556)=0),"",CEILING(SUM(DRAFT!CO556,DRAFT!CS556,DRAFT!CT556),1)))</f>
        <v/>
      </c>
      <c r="AJ554" s="2" t="str">
        <f>IF(COUNT($A554)=0,"",IF(AI554="3E","3E",IF(AI554="","I",LOOKUP(AI554/AK$2,{0,0.4,0.45,0.5,0.55,0.6,0.65,0.7,0.75,0.8,1},{"F","D","C","C+","B-","B","B+","A-","A","A+"}))))</f>
        <v/>
      </c>
      <c r="AK554" s="1" t="str">
        <f>IF(COUNT($A554)=0,"",IF(AI554="","--",IF(AI554="3E","3E",LOOKUP(AI554/AK$2,{0,0.4,0.45,0.5,0.55,0.6,0.65,0.7,0.75,0.8,1},{0,2,2.25,2.5,2.75,3,3.25,3.5,3.75,4}))))</f>
        <v/>
      </c>
      <c r="AL554" s="4" t="str">
        <f>IF(OR(COUNT($A554)=0,COUNT(B554:AK554)=0),"",IF(COUNTIF(B554:AK554,"3E")&gt;0,"3E",IF(DRAFT!$A556="R",TRUNC(SUMPRODUCT(RGP,RCP)/TCP,3),TRUNC((SUMPRODUCT(--(IMDGP&gt;0)*IMDGP,IMCP)+CEILING(DRAFT!$DB556*42,0.25))/TCP,3))))</f>
        <v/>
      </c>
      <c r="AM554" s="2" t="str">
        <f>IF(OR(COUNT($A554)=0,COUNT(B554:AK554)=0),"",IF(COUNTIF(B554:AK554,"3E")&gt;0,"3E",IF(DRAFT!$A556="R",SUMPRODUCT(--(RGP&gt;=2),RCP),SUMPRODUCT(--(IMDGP&gt;0),--(IMGP=0),IMCP)+DRAFT!$DC556)))</f>
        <v/>
      </c>
      <c r="AN554" s="67" t="str">
        <f>IF(AL554="3E","3E",IF(COUNT($A554)=0,"",IF(COUNT(AI554)=0,"--",ROUND(((CEILING(DRAFT!$CV556*38,0.25)+CEILING(DRAFT!$CX556*38,0.25)+CEILING(DRAFT!$CZ556*42,0.25)+CEILING($AL554*42,0.25))/160),2))))</f>
        <v/>
      </c>
      <c r="AO554" s="2" t="str">
        <f>IF(AN554="3E","3E",IF(COUNT($A554)=0,"",IF(COUNT(AN554)=0,"I",LOOKUP(AN554,{0,2,2.25,2.5,2.75,3,3.25,3.5,3.75,4},{"F","D","C","C+","B-","B","B+","A-","A","A+"}))))</f>
        <v/>
      </c>
      <c r="AP554" s="2" t="str">
        <f>IF(AN554="3E","3E",IF(OR(COUNT(A554)=0,COUNT(AN554)=0),"",DRAFT!CW556+DRAFT!CY556+DRAFT!DA556+N(TABULATION!AM554)))</f>
        <v/>
      </c>
      <c r="AQ554" s="2" t="str">
        <f>IF(OR(COUNT($A554)=0,COUNT(B554:AK554)=0),"",IF(COUNTIF(B554:AM554,"3E")&gt;0,"3E",IF(AND(DRAFT!$A556="IM",OR($AL554&gt;DRAFT!$DB556,$AM554&gt;DRAFT!$DC556)),"IMPROVED",IF(AND(DRAFT!$A556="IM",$AL554&lt;=DRAFT!$DB556,$AM554&lt;=DRAFT!$DC556),"NOT IMPROVED",IF(AND(DRAFT!CU556="S",AH554&gt;=2,AK554&gt;=2,AN554&gt;=2.5,AP554&gt;=144),"PASS","FAIL")))))</f>
        <v/>
      </c>
      <c r="AR554" s="2" t="str">
        <f t="shared" si="16"/>
        <v/>
      </c>
      <c r="AS554" s="2" t="str">
        <f t="shared" si="17"/>
        <v/>
      </c>
    </row>
    <row r="555" spans="1:45" ht="18.95" customHeight="1" x14ac:dyDescent="0.25">
      <c r="A555" s="3" t="str">
        <f>IF(DRAFT!$B557="","",DRAFT!$B557)</f>
        <v/>
      </c>
      <c r="B555" s="2" t="str">
        <f>IF(COUNT($A555)=0,"",IF($A555&lt;&gt;DRAFT!$B557,"ERR",IF(DRAFT!I557="3E","3E",IF(COUNT(DRAFT!E557,DRAFT!I557)&gt;0,DRAFT!J557,""))))</f>
        <v/>
      </c>
      <c r="C555" s="2" t="str">
        <f>IF(COUNT($A555)=0,"",IF(B555="3E","3E",IF(B555="","I",LOOKUP(B555/D$2,{0,0.4,0.45,0.5,0.55,0.6,0.65,0.7,0.75,0.8,1},{"F","D","C","C+","B-","B","B+","A-","A","A+"}))))</f>
        <v/>
      </c>
      <c r="D555" s="1" t="str">
        <f>IF(COUNT($A555)=0,"",IF(B555="","--",IF(B555="3E","3E",LOOKUP(B555/D$2,{0,0.4,0.45,0.5,0.55,0.6,0.65,0.7,0.75,0.8,1},{0,2,2.25,2.5,2.75,3,3.25,3.5,3.75,4}))))</f>
        <v/>
      </c>
      <c r="E555" s="2" t="str">
        <f>IF(COUNT($A555)=0,"",IF($A555&lt;&gt;DRAFT!$B557,"ERR",IF(DRAFT!R557="3E","3E",IF(COUNT(DRAFT!N557,DRAFT!R557)&gt;0,DRAFT!S557,""))))</f>
        <v/>
      </c>
      <c r="F555" s="2" t="str">
        <f>IF(COUNT($A555)=0,"",IF(E555="3E","3E",IF(E555="","I",LOOKUP(E555/G$2,{0,0.4,0.45,0.5,0.55,0.6,0.65,0.7,0.75,0.8,1},{"F","D","C","C+","B-","B","B+","A-","A","A+"}))))</f>
        <v/>
      </c>
      <c r="G555" s="1" t="str">
        <f>IF(COUNT($A555)=0,"",IF(E555="","--",IF(E555="3E","3E",LOOKUP(E555/G$2,{0,0.4,0.45,0.5,0.55,0.6,0.65,0.7,0.75,0.8,1},{0,2,2.25,2.5,2.75,3,3.25,3.5,3.75,4}))))</f>
        <v/>
      </c>
      <c r="H555" s="2" t="str">
        <f>IF(COUNT($A555)=0,"",IF($A555&lt;&gt;DRAFT!$B557,"ERR",IF(DRAFT!AA557="3E","3E",IF(COUNT(DRAFT!W557,DRAFT!AA557)&gt;0,DRAFT!AB557,""))))</f>
        <v/>
      </c>
      <c r="I555" s="2" t="str">
        <f>IF(COUNT($A555)=0,"",IF(H555="3E","3E",IF(H555="","I",LOOKUP(H555/J$2,{0,0.4,0.45,0.5,0.55,0.6,0.65,0.7,0.75,0.8,1},{"F","D","C","C+","B-","B","B+","A-","A","A+"}))))</f>
        <v/>
      </c>
      <c r="J555" s="1" t="str">
        <f>IF(COUNT($A555)=0,"",IF(H555="","--",IF(H555="3E","3E",LOOKUP(H555/J$2,{0,0.4,0.45,0.5,0.55,0.6,0.65,0.7,0.75,0.8,1},{0,2,2.25,2.5,2.75,3,3.25,3.5,3.75,4}))))</f>
        <v/>
      </c>
      <c r="K555" s="2" t="str">
        <f>IF(COUNT($A555)=0,"",IF($A555&lt;&gt;DRAFT!$B557,"ERR",IF(DRAFT!AJ557="3E","3E",IF(COUNT(DRAFT!AF557,DRAFT!AJ557)&gt;0,DRAFT!AK557,""))))</f>
        <v/>
      </c>
      <c r="L555" s="2" t="str">
        <f>IF(COUNT($A555)=0,"",IF(K555="3E","3E",IF(K555="","I",LOOKUP(K555/M$2,{0,0.4,0.45,0.5,0.55,0.6,0.65,0.7,0.75,0.8,1},{"F","D","C","C+","B-","B","B+","A-","A","A+"}))))</f>
        <v/>
      </c>
      <c r="M555" s="1" t="str">
        <f>IF(COUNT($A555)=0,"",IF(K555="","--",IF(K555="3E","3E",LOOKUP(K555/M$2,{0,0.4,0.45,0.5,0.55,0.6,0.65,0.7,0.75,0.8,1},{0,2,2.25,2.5,2.75,3,3.25,3.5,3.75,4}))))</f>
        <v/>
      </c>
      <c r="N555" s="2" t="str">
        <f>IF(COUNT($A555)=0,"",IF($A555&lt;&gt;DRAFT!$B557,"ERR",IF(DRAFT!AS557="3E","3E",IF(COUNT(DRAFT!AO557,DRAFT!AS557)&gt;0,DRAFT!AT557,""))))</f>
        <v/>
      </c>
      <c r="O555" s="2" t="str">
        <f>IF(COUNT($A555)=0,"",IF(N555="3E","3E",IF(N555="","I",LOOKUP(N555/P$2,{0,0.4,0.45,0.5,0.55,0.6,0.65,0.7,0.75,0.8,1},{"F","D","C","C+","B-","B","B+","A-","A","A+"}))))</f>
        <v/>
      </c>
      <c r="P555" s="1" t="str">
        <f>IF(COUNT($A555)=0,"",IF(N555="","--",IF(N555="3E","3E",LOOKUP(N555/P$2,{0,0.4,0.45,0.5,0.55,0.6,0.65,0.7,0.75,0.8,1},{0,2,2.25,2.5,2.75,3,3.25,3.5,3.75,4}))))</f>
        <v/>
      </c>
      <c r="Q555" s="2" t="str">
        <f>IF(COUNT($A555)=0,"",IF($A555&lt;&gt;DRAFT!$B557,"ERR",IF(DRAFT!BB557="3E","3E",IF(COUNT(DRAFT!AX557,DRAFT!BB557)&gt;0,DRAFT!BC557,""))))</f>
        <v/>
      </c>
      <c r="R555" s="2" t="str">
        <f>IF(COUNT($A555)=0,"",IF(Q555="3E","3E",IF(Q555="","I",LOOKUP(Q555/S$2,{0,0.4,0.45,0.5,0.55,0.6,0.65,0.7,0.75,0.8,1},{"F","D","C","C+","B-","B","B+","A-","A","A+"}))))</f>
        <v/>
      </c>
      <c r="S555" s="1" t="str">
        <f>IF(COUNT($A555)=0,"",IF(Q555="","--",IF(Q555="3E","3E",LOOKUP(Q555/S$2,{0,0.4,0.45,0.5,0.55,0.6,0.65,0.7,0.75,0.8,1},{0,2,2.25,2.5,2.75,3,3.25,3.5,3.75,4}))))</f>
        <v/>
      </c>
      <c r="T555" s="2" t="str">
        <f>IF(COUNT($A555)=0,"",IF($A555&lt;&gt;DRAFT!$B557,"ERR",IF(DRAFT!BK557="3E","3E",IF(COUNT(DRAFT!BG557,DRAFT!BK557)&gt;0,DRAFT!BL557,""))))</f>
        <v/>
      </c>
      <c r="U555" s="2" t="str">
        <f>IF(COUNT($A555)=0,"",IF(T555="3E","3E",IF(T555="","I",LOOKUP(T555/V$2,{0,0.4,0.45,0.5,0.55,0.6,0.65,0.7,0.75,0.8,1},{"F","D","C","C+","B-","B","B+","A-","A","A+"}))))</f>
        <v/>
      </c>
      <c r="V555" s="1" t="str">
        <f>IF(COUNT($A555)=0,"",IF(T555="","--",IF(T555="3E","3E",LOOKUP(T555/V$2,{0,0.4,0.45,0.5,0.55,0.6,0.65,0.7,0.75,0.8,1},{0,2,2.25,2.5,2.75,3,3.25,3.5,3.75,4}))))</f>
        <v/>
      </c>
      <c r="W555" s="2" t="str">
        <f>IF(COUNT($A555)=0,"",IF($A555&lt;&gt;DRAFT!$B557,"ERR",IF(DRAFT!BT557="3E","3E",IF(COUNT(DRAFT!BP557,DRAFT!BT557)&gt;0,DRAFT!BU557,""))))</f>
        <v/>
      </c>
      <c r="X555" s="2" t="str">
        <f>IF(COUNT($A555)=0,"",IF(W555="3E","3E",IF(W555="","I",LOOKUP(W555/Y$2,{0,0.4,0.45,0.5,0.55,0.6,0.65,0.7,0.75,0.8,1},{"F","D","C","C+","B-","B","B+","A-","A","A+"}))))</f>
        <v/>
      </c>
      <c r="Y555" s="1" t="str">
        <f>IF(COUNT($A555)=0,"",IF(W555="","--",IF(W555="3E","3E",LOOKUP(W555/Y$2,{0,0.4,0.45,0.5,0.55,0.6,0.65,0.7,0.75,0.8,1},{0,2,2.25,2.5,2.75,3,3.25,3.5,3.75,4}))))</f>
        <v/>
      </c>
      <c r="Z555" s="2" t="str">
        <f>IF(COUNT($A555)=0,"",IF($A555&lt;&gt;DRAFT!$B557,"ERR",IF(DRAFT!CC557="3E","3E",IF(COUNT(DRAFT!BY557,DRAFT!CC557)&gt;0,DRAFT!CD557,""))))</f>
        <v/>
      </c>
      <c r="AA555" s="2" t="str">
        <f>IF(COUNT($A555)=0,"",IF(Z555="3E","3E",IF(Z555="","I",LOOKUP(Z555/AB$2,{0,0.4,0.45,0.5,0.55,0.6,0.65,0.7,0.75,0.8,1},{"F","D","C","C+","B-","B","B+","A-","A","A+"}))))</f>
        <v/>
      </c>
      <c r="AB555" s="1" t="str">
        <f>IF(COUNT($A555)=0,"",IF(Z555="","--",IF(Z555="3E","3E",LOOKUP(Z555/AB$2,{0,0.4,0.45,0.5,0.55,0.6,0.65,0.7,0.75,0.8,1},{0,2,2.25,2.5,2.75,3,3.25,3.5,3.75,4}))))</f>
        <v/>
      </c>
      <c r="AC555" s="2" t="str">
        <f>IF(COUNT($A555)=0,"",IF($A555&lt;&gt;DRAFT!$B557,"ERR",IF(DRAFT!CF557&gt;0,DRAFT!CF557,"")))</f>
        <v/>
      </c>
      <c r="AD555" s="2" t="str">
        <f>IF(COUNT($A555)=0,"",IF(AC555="3E","3E",IF(AC555="","I",LOOKUP(AC555/AE$2,{0,0.4,0.45,0.5,0.55,0.6,0.65,0.7,0.75,0.8,1},{"F","D","C","C+","B-","B","B+","A-","A","A+"}))))</f>
        <v/>
      </c>
      <c r="AE555" s="1" t="str">
        <f>IF(COUNT($A555)=0,"",IF(AC555="","--",IF(AC555="3E","3E",LOOKUP(AC555/AE$2,{0,0.4,0.45,0.5,0.55,0.6,0.65,0.7,0.75,0.8,1},{0,2,2.25,2.5,2.75,3,3.25,3.5,3.75,4}))))</f>
        <v/>
      </c>
      <c r="AF555" s="2" t="str">
        <f>IF(COUNT($A555)=0,"",IF($A555&lt;&gt;DRAFT!$B557,"ERR",IF(DRAFT!CI557&gt;0,DRAFT!CK557,"")))</f>
        <v/>
      </c>
      <c r="AG555" s="2" t="str">
        <f>IF(COUNT($A555)=0,"",IF(AF555="3E","3E",IF(AF555="","I",LOOKUP(AF555/AH$2,{0,0.4,0.45,0.5,0.55,0.6,0.65,0.7,0.75,0.8,1},{"F","D","C","C+","B-","B","B+","A-","A","A+"}))))</f>
        <v/>
      </c>
      <c r="AH555" s="1" t="str">
        <f>IF(COUNT($A555)=0,"",IF(AF555="","--",IF(AF555="3E","3E",LOOKUP(AF555/AH$2,{0,0.4,0.45,0.5,0.55,0.6,0.65,0.7,0.75,0.8,1},{0,2,2.25,2.5,2.75,3,3.25,3.5,3.75,4}))))</f>
        <v/>
      </c>
      <c r="AI555" s="2" t="str">
        <f>IF($A555&lt;&gt;DRAFT!$B557,"ERR",IF(OR(COUNT($A555)=0,COUNT(DRAFT!CL557:CN557,DRAFT!CP557:CR557)=0),"",CEILING(SUM(DRAFT!CO557,DRAFT!CS557,DRAFT!CT557),1)))</f>
        <v/>
      </c>
      <c r="AJ555" s="2" t="str">
        <f>IF(COUNT($A555)=0,"",IF(AI555="3E","3E",IF(AI555="","I",LOOKUP(AI555/AK$2,{0,0.4,0.45,0.5,0.55,0.6,0.65,0.7,0.75,0.8,1},{"F","D","C","C+","B-","B","B+","A-","A","A+"}))))</f>
        <v/>
      </c>
      <c r="AK555" s="1" t="str">
        <f>IF(COUNT($A555)=0,"",IF(AI555="","--",IF(AI555="3E","3E",LOOKUP(AI555/AK$2,{0,0.4,0.45,0.5,0.55,0.6,0.65,0.7,0.75,0.8,1},{0,2,2.25,2.5,2.75,3,3.25,3.5,3.75,4}))))</f>
        <v/>
      </c>
      <c r="AL555" s="4" t="str">
        <f>IF(OR(COUNT($A555)=0,COUNT(B555:AK555)=0),"",IF(COUNTIF(B555:AK555,"3E")&gt;0,"3E",IF(DRAFT!$A557="R",TRUNC(SUMPRODUCT(RGP,RCP)/TCP,3),TRUNC((SUMPRODUCT(--(IMDGP&gt;0)*IMDGP,IMCP)+CEILING(DRAFT!$DB557*42,0.25))/TCP,3))))</f>
        <v/>
      </c>
      <c r="AM555" s="2" t="str">
        <f>IF(OR(COUNT($A555)=0,COUNT(B555:AK555)=0),"",IF(COUNTIF(B555:AK555,"3E")&gt;0,"3E",IF(DRAFT!$A557="R",SUMPRODUCT(--(RGP&gt;=2),RCP),SUMPRODUCT(--(IMDGP&gt;0),--(IMGP=0),IMCP)+DRAFT!$DC557)))</f>
        <v/>
      </c>
      <c r="AN555" s="67" t="str">
        <f>IF(AL555="3E","3E",IF(COUNT($A555)=0,"",IF(COUNT(AI555)=0,"--",ROUND(((CEILING(DRAFT!$CV557*38,0.25)+CEILING(DRAFT!$CX557*38,0.25)+CEILING(DRAFT!$CZ557*42,0.25)+CEILING($AL555*42,0.25))/160),2))))</f>
        <v/>
      </c>
      <c r="AO555" s="2" t="str">
        <f>IF(AN555="3E","3E",IF(COUNT($A555)=0,"",IF(COUNT(AN555)=0,"I",LOOKUP(AN555,{0,2,2.25,2.5,2.75,3,3.25,3.5,3.75,4},{"F","D","C","C+","B-","B","B+","A-","A","A+"}))))</f>
        <v/>
      </c>
      <c r="AP555" s="2" t="str">
        <f>IF(AN555="3E","3E",IF(OR(COUNT(A555)=0,COUNT(AN555)=0),"",DRAFT!CW557+DRAFT!CY557+DRAFT!DA557+N(TABULATION!AM555)))</f>
        <v/>
      </c>
      <c r="AQ555" s="2" t="str">
        <f>IF(OR(COUNT($A555)=0,COUNT(B555:AK555)=0),"",IF(COUNTIF(B555:AM555,"3E")&gt;0,"3E",IF(AND(DRAFT!$A557="IM",OR($AL555&gt;DRAFT!$DB557,$AM555&gt;DRAFT!$DC557)),"IMPROVED",IF(AND(DRAFT!$A557="IM",$AL555&lt;=DRAFT!$DB557,$AM555&lt;=DRAFT!$DC557),"NOT IMPROVED",IF(AND(DRAFT!CU557="S",AH555&gt;=2,AK555&gt;=2,AN555&gt;=2.5,AP555&gt;=144),"PASS","FAIL")))))</f>
        <v/>
      </c>
      <c r="AR555" s="2" t="str">
        <f t="shared" si="16"/>
        <v/>
      </c>
      <c r="AS555" s="2" t="str">
        <f t="shared" si="17"/>
        <v/>
      </c>
    </row>
    <row r="556" spans="1:45" ht="18.95" customHeight="1" x14ac:dyDescent="0.25">
      <c r="A556" s="3" t="str">
        <f>IF(DRAFT!$B558="","",DRAFT!$B558)</f>
        <v/>
      </c>
      <c r="B556" s="2" t="str">
        <f>IF(COUNT($A556)=0,"",IF($A556&lt;&gt;DRAFT!$B558,"ERR",IF(DRAFT!I558="3E","3E",IF(COUNT(DRAFT!E558,DRAFT!I558)&gt;0,DRAFT!J558,""))))</f>
        <v/>
      </c>
      <c r="C556" s="2" t="str">
        <f>IF(COUNT($A556)=0,"",IF(B556="3E","3E",IF(B556="","I",LOOKUP(B556/D$2,{0,0.4,0.45,0.5,0.55,0.6,0.65,0.7,0.75,0.8,1},{"F","D","C","C+","B-","B","B+","A-","A","A+"}))))</f>
        <v/>
      </c>
      <c r="D556" s="1" t="str">
        <f>IF(COUNT($A556)=0,"",IF(B556="","--",IF(B556="3E","3E",LOOKUP(B556/D$2,{0,0.4,0.45,0.5,0.55,0.6,0.65,0.7,0.75,0.8,1},{0,2,2.25,2.5,2.75,3,3.25,3.5,3.75,4}))))</f>
        <v/>
      </c>
      <c r="E556" s="2" t="str">
        <f>IF(COUNT($A556)=0,"",IF($A556&lt;&gt;DRAFT!$B558,"ERR",IF(DRAFT!R558="3E","3E",IF(COUNT(DRAFT!N558,DRAFT!R558)&gt;0,DRAFT!S558,""))))</f>
        <v/>
      </c>
      <c r="F556" s="2" t="str">
        <f>IF(COUNT($A556)=0,"",IF(E556="3E","3E",IF(E556="","I",LOOKUP(E556/G$2,{0,0.4,0.45,0.5,0.55,0.6,0.65,0.7,0.75,0.8,1},{"F","D","C","C+","B-","B","B+","A-","A","A+"}))))</f>
        <v/>
      </c>
      <c r="G556" s="1" t="str">
        <f>IF(COUNT($A556)=0,"",IF(E556="","--",IF(E556="3E","3E",LOOKUP(E556/G$2,{0,0.4,0.45,0.5,0.55,0.6,0.65,0.7,0.75,0.8,1},{0,2,2.25,2.5,2.75,3,3.25,3.5,3.75,4}))))</f>
        <v/>
      </c>
      <c r="H556" s="2" t="str">
        <f>IF(COUNT($A556)=0,"",IF($A556&lt;&gt;DRAFT!$B558,"ERR",IF(DRAFT!AA558="3E","3E",IF(COUNT(DRAFT!W558,DRAFT!AA558)&gt;0,DRAFT!AB558,""))))</f>
        <v/>
      </c>
      <c r="I556" s="2" t="str">
        <f>IF(COUNT($A556)=0,"",IF(H556="3E","3E",IF(H556="","I",LOOKUP(H556/J$2,{0,0.4,0.45,0.5,0.55,0.6,0.65,0.7,0.75,0.8,1},{"F","D","C","C+","B-","B","B+","A-","A","A+"}))))</f>
        <v/>
      </c>
      <c r="J556" s="1" t="str">
        <f>IF(COUNT($A556)=0,"",IF(H556="","--",IF(H556="3E","3E",LOOKUP(H556/J$2,{0,0.4,0.45,0.5,0.55,0.6,0.65,0.7,0.75,0.8,1},{0,2,2.25,2.5,2.75,3,3.25,3.5,3.75,4}))))</f>
        <v/>
      </c>
      <c r="K556" s="2" t="str">
        <f>IF(COUNT($A556)=0,"",IF($A556&lt;&gt;DRAFT!$B558,"ERR",IF(DRAFT!AJ558="3E","3E",IF(COUNT(DRAFT!AF558,DRAFT!AJ558)&gt;0,DRAFT!AK558,""))))</f>
        <v/>
      </c>
      <c r="L556" s="2" t="str">
        <f>IF(COUNT($A556)=0,"",IF(K556="3E","3E",IF(K556="","I",LOOKUP(K556/M$2,{0,0.4,0.45,0.5,0.55,0.6,0.65,0.7,0.75,0.8,1},{"F","D","C","C+","B-","B","B+","A-","A","A+"}))))</f>
        <v/>
      </c>
      <c r="M556" s="1" t="str">
        <f>IF(COUNT($A556)=0,"",IF(K556="","--",IF(K556="3E","3E",LOOKUP(K556/M$2,{0,0.4,0.45,0.5,0.55,0.6,0.65,0.7,0.75,0.8,1},{0,2,2.25,2.5,2.75,3,3.25,3.5,3.75,4}))))</f>
        <v/>
      </c>
      <c r="N556" s="2" t="str">
        <f>IF(COUNT($A556)=0,"",IF($A556&lt;&gt;DRAFT!$B558,"ERR",IF(DRAFT!AS558="3E","3E",IF(COUNT(DRAFT!AO558,DRAFT!AS558)&gt;0,DRAFT!AT558,""))))</f>
        <v/>
      </c>
      <c r="O556" s="2" t="str">
        <f>IF(COUNT($A556)=0,"",IF(N556="3E","3E",IF(N556="","I",LOOKUP(N556/P$2,{0,0.4,0.45,0.5,0.55,0.6,0.65,0.7,0.75,0.8,1},{"F","D","C","C+","B-","B","B+","A-","A","A+"}))))</f>
        <v/>
      </c>
      <c r="P556" s="1" t="str">
        <f>IF(COUNT($A556)=0,"",IF(N556="","--",IF(N556="3E","3E",LOOKUP(N556/P$2,{0,0.4,0.45,0.5,0.55,0.6,0.65,0.7,0.75,0.8,1},{0,2,2.25,2.5,2.75,3,3.25,3.5,3.75,4}))))</f>
        <v/>
      </c>
      <c r="Q556" s="2" t="str">
        <f>IF(COUNT($A556)=0,"",IF($A556&lt;&gt;DRAFT!$B558,"ERR",IF(DRAFT!BB558="3E","3E",IF(COUNT(DRAFT!AX558,DRAFT!BB558)&gt;0,DRAFT!BC558,""))))</f>
        <v/>
      </c>
      <c r="R556" s="2" t="str">
        <f>IF(COUNT($A556)=0,"",IF(Q556="3E","3E",IF(Q556="","I",LOOKUP(Q556/S$2,{0,0.4,0.45,0.5,0.55,0.6,0.65,0.7,0.75,0.8,1},{"F","D","C","C+","B-","B","B+","A-","A","A+"}))))</f>
        <v/>
      </c>
      <c r="S556" s="1" t="str">
        <f>IF(COUNT($A556)=0,"",IF(Q556="","--",IF(Q556="3E","3E",LOOKUP(Q556/S$2,{0,0.4,0.45,0.5,0.55,0.6,0.65,0.7,0.75,0.8,1},{0,2,2.25,2.5,2.75,3,3.25,3.5,3.75,4}))))</f>
        <v/>
      </c>
      <c r="T556" s="2" t="str">
        <f>IF(COUNT($A556)=0,"",IF($A556&lt;&gt;DRAFT!$B558,"ERR",IF(DRAFT!BK558="3E","3E",IF(COUNT(DRAFT!BG558,DRAFT!BK558)&gt;0,DRAFT!BL558,""))))</f>
        <v/>
      </c>
      <c r="U556" s="2" t="str">
        <f>IF(COUNT($A556)=0,"",IF(T556="3E","3E",IF(T556="","I",LOOKUP(T556/V$2,{0,0.4,0.45,0.5,0.55,0.6,0.65,0.7,0.75,0.8,1},{"F","D","C","C+","B-","B","B+","A-","A","A+"}))))</f>
        <v/>
      </c>
      <c r="V556" s="1" t="str">
        <f>IF(COUNT($A556)=0,"",IF(T556="","--",IF(T556="3E","3E",LOOKUP(T556/V$2,{0,0.4,0.45,0.5,0.55,0.6,0.65,0.7,0.75,0.8,1},{0,2,2.25,2.5,2.75,3,3.25,3.5,3.75,4}))))</f>
        <v/>
      </c>
      <c r="W556" s="2" t="str">
        <f>IF(COUNT($A556)=0,"",IF($A556&lt;&gt;DRAFT!$B558,"ERR",IF(DRAFT!BT558="3E","3E",IF(COUNT(DRAFT!BP558,DRAFT!BT558)&gt;0,DRAFT!BU558,""))))</f>
        <v/>
      </c>
      <c r="X556" s="2" t="str">
        <f>IF(COUNT($A556)=0,"",IF(W556="3E","3E",IF(W556="","I",LOOKUP(W556/Y$2,{0,0.4,0.45,0.5,0.55,0.6,0.65,0.7,0.75,0.8,1},{"F","D","C","C+","B-","B","B+","A-","A","A+"}))))</f>
        <v/>
      </c>
      <c r="Y556" s="1" t="str">
        <f>IF(COUNT($A556)=0,"",IF(W556="","--",IF(W556="3E","3E",LOOKUP(W556/Y$2,{0,0.4,0.45,0.5,0.55,0.6,0.65,0.7,0.75,0.8,1},{0,2,2.25,2.5,2.75,3,3.25,3.5,3.75,4}))))</f>
        <v/>
      </c>
      <c r="Z556" s="2" t="str">
        <f>IF(COUNT($A556)=0,"",IF($A556&lt;&gt;DRAFT!$B558,"ERR",IF(DRAFT!CC558="3E","3E",IF(COUNT(DRAFT!BY558,DRAFT!CC558)&gt;0,DRAFT!CD558,""))))</f>
        <v/>
      </c>
      <c r="AA556" s="2" t="str">
        <f>IF(COUNT($A556)=0,"",IF(Z556="3E","3E",IF(Z556="","I",LOOKUP(Z556/AB$2,{0,0.4,0.45,0.5,0.55,0.6,0.65,0.7,0.75,0.8,1},{"F","D","C","C+","B-","B","B+","A-","A","A+"}))))</f>
        <v/>
      </c>
      <c r="AB556" s="1" t="str">
        <f>IF(COUNT($A556)=0,"",IF(Z556="","--",IF(Z556="3E","3E",LOOKUP(Z556/AB$2,{0,0.4,0.45,0.5,0.55,0.6,0.65,0.7,0.75,0.8,1},{0,2,2.25,2.5,2.75,3,3.25,3.5,3.75,4}))))</f>
        <v/>
      </c>
      <c r="AC556" s="2" t="str">
        <f>IF(COUNT($A556)=0,"",IF($A556&lt;&gt;DRAFT!$B558,"ERR",IF(DRAFT!CF558&gt;0,DRAFT!CF558,"")))</f>
        <v/>
      </c>
      <c r="AD556" s="2" t="str">
        <f>IF(COUNT($A556)=0,"",IF(AC556="3E","3E",IF(AC556="","I",LOOKUP(AC556/AE$2,{0,0.4,0.45,0.5,0.55,0.6,0.65,0.7,0.75,0.8,1},{"F","D","C","C+","B-","B","B+","A-","A","A+"}))))</f>
        <v/>
      </c>
      <c r="AE556" s="1" t="str">
        <f>IF(COUNT($A556)=0,"",IF(AC556="","--",IF(AC556="3E","3E",LOOKUP(AC556/AE$2,{0,0.4,0.45,0.5,0.55,0.6,0.65,0.7,0.75,0.8,1},{0,2,2.25,2.5,2.75,3,3.25,3.5,3.75,4}))))</f>
        <v/>
      </c>
      <c r="AF556" s="2" t="str">
        <f>IF(COUNT($A556)=0,"",IF($A556&lt;&gt;DRAFT!$B558,"ERR",IF(DRAFT!CI558&gt;0,DRAFT!CK558,"")))</f>
        <v/>
      </c>
      <c r="AG556" s="2" t="str">
        <f>IF(COUNT($A556)=0,"",IF(AF556="3E","3E",IF(AF556="","I",LOOKUP(AF556/AH$2,{0,0.4,0.45,0.5,0.55,0.6,0.65,0.7,0.75,0.8,1},{"F","D","C","C+","B-","B","B+","A-","A","A+"}))))</f>
        <v/>
      </c>
      <c r="AH556" s="1" t="str">
        <f>IF(COUNT($A556)=0,"",IF(AF556="","--",IF(AF556="3E","3E",LOOKUP(AF556/AH$2,{0,0.4,0.45,0.5,0.55,0.6,0.65,0.7,0.75,0.8,1},{0,2,2.25,2.5,2.75,3,3.25,3.5,3.75,4}))))</f>
        <v/>
      </c>
      <c r="AI556" s="2" t="str">
        <f>IF($A556&lt;&gt;DRAFT!$B558,"ERR",IF(OR(COUNT($A556)=0,COUNT(DRAFT!CL558:CN558,DRAFT!CP558:CR558)=0),"",CEILING(SUM(DRAFT!CO558,DRAFT!CS558,DRAFT!CT558),1)))</f>
        <v/>
      </c>
      <c r="AJ556" s="2" t="str">
        <f>IF(COUNT($A556)=0,"",IF(AI556="3E","3E",IF(AI556="","I",LOOKUP(AI556/AK$2,{0,0.4,0.45,0.5,0.55,0.6,0.65,0.7,0.75,0.8,1},{"F","D","C","C+","B-","B","B+","A-","A","A+"}))))</f>
        <v/>
      </c>
      <c r="AK556" s="1" t="str">
        <f>IF(COUNT($A556)=0,"",IF(AI556="","--",IF(AI556="3E","3E",LOOKUP(AI556/AK$2,{0,0.4,0.45,0.5,0.55,0.6,0.65,0.7,0.75,0.8,1},{0,2,2.25,2.5,2.75,3,3.25,3.5,3.75,4}))))</f>
        <v/>
      </c>
      <c r="AL556" s="4" t="str">
        <f>IF(OR(COUNT($A556)=0,COUNT(B556:AK556)=0),"",IF(COUNTIF(B556:AK556,"3E")&gt;0,"3E",IF(DRAFT!$A558="R",TRUNC(SUMPRODUCT(RGP,RCP)/TCP,3),TRUNC((SUMPRODUCT(--(IMDGP&gt;0)*IMDGP,IMCP)+CEILING(DRAFT!$DB558*42,0.25))/TCP,3))))</f>
        <v/>
      </c>
      <c r="AM556" s="2" t="str">
        <f>IF(OR(COUNT($A556)=0,COUNT(B556:AK556)=0),"",IF(COUNTIF(B556:AK556,"3E")&gt;0,"3E",IF(DRAFT!$A558="R",SUMPRODUCT(--(RGP&gt;=2),RCP),SUMPRODUCT(--(IMDGP&gt;0),--(IMGP=0),IMCP)+DRAFT!$DC558)))</f>
        <v/>
      </c>
      <c r="AN556" s="67" t="str">
        <f>IF(AL556="3E","3E",IF(COUNT($A556)=0,"",IF(COUNT(AI556)=0,"--",ROUND(((CEILING(DRAFT!$CV558*38,0.25)+CEILING(DRAFT!$CX558*38,0.25)+CEILING(DRAFT!$CZ558*42,0.25)+CEILING($AL556*42,0.25))/160),2))))</f>
        <v/>
      </c>
      <c r="AO556" s="2" t="str">
        <f>IF(AN556="3E","3E",IF(COUNT($A556)=0,"",IF(COUNT(AN556)=0,"I",LOOKUP(AN556,{0,2,2.25,2.5,2.75,3,3.25,3.5,3.75,4},{"F","D","C","C+","B-","B","B+","A-","A","A+"}))))</f>
        <v/>
      </c>
      <c r="AP556" s="2" t="str">
        <f>IF(AN556="3E","3E",IF(OR(COUNT(A556)=0,COUNT(AN556)=0),"",DRAFT!CW558+DRAFT!CY558+DRAFT!DA558+N(TABULATION!AM556)))</f>
        <v/>
      </c>
      <c r="AQ556" s="2" t="str">
        <f>IF(OR(COUNT($A556)=0,COUNT(B556:AK556)=0),"",IF(COUNTIF(B556:AM556,"3E")&gt;0,"3E",IF(AND(DRAFT!$A558="IM",OR($AL556&gt;DRAFT!$DB558,$AM556&gt;DRAFT!$DC558)),"IMPROVED",IF(AND(DRAFT!$A558="IM",$AL556&lt;=DRAFT!$DB558,$AM556&lt;=DRAFT!$DC558),"NOT IMPROVED",IF(AND(DRAFT!CU558="S",AH556&gt;=2,AK556&gt;=2,AN556&gt;=2.5,AP556&gt;=144),"PASS","FAIL")))))</f>
        <v/>
      </c>
      <c r="AR556" s="2" t="str">
        <f t="shared" si="16"/>
        <v/>
      </c>
      <c r="AS556" s="2" t="str">
        <f t="shared" si="17"/>
        <v/>
      </c>
    </row>
    <row r="557" spans="1:45" ht="18.95" customHeight="1" x14ac:dyDescent="0.25">
      <c r="A557" s="3" t="str">
        <f>IF(DRAFT!$B559="","",DRAFT!$B559)</f>
        <v/>
      </c>
      <c r="B557" s="2" t="str">
        <f>IF(COUNT($A557)=0,"",IF($A557&lt;&gt;DRAFT!$B559,"ERR",IF(DRAFT!I559="3E","3E",IF(COUNT(DRAFT!E559,DRAFT!I559)&gt;0,DRAFT!J559,""))))</f>
        <v/>
      </c>
      <c r="C557" s="2" t="str">
        <f>IF(COUNT($A557)=0,"",IF(B557="3E","3E",IF(B557="","I",LOOKUP(B557/D$2,{0,0.4,0.45,0.5,0.55,0.6,0.65,0.7,0.75,0.8,1},{"F","D","C","C+","B-","B","B+","A-","A","A+"}))))</f>
        <v/>
      </c>
      <c r="D557" s="1" t="str">
        <f>IF(COUNT($A557)=0,"",IF(B557="","--",IF(B557="3E","3E",LOOKUP(B557/D$2,{0,0.4,0.45,0.5,0.55,0.6,0.65,0.7,0.75,0.8,1},{0,2,2.25,2.5,2.75,3,3.25,3.5,3.75,4}))))</f>
        <v/>
      </c>
      <c r="E557" s="2" t="str">
        <f>IF(COUNT($A557)=0,"",IF($A557&lt;&gt;DRAFT!$B559,"ERR",IF(DRAFT!R559="3E","3E",IF(COUNT(DRAFT!N559,DRAFT!R559)&gt;0,DRAFT!S559,""))))</f>
        <v/>
      </c>
      <c r="F557" s="2" t="str">
        <f>IF(COUNT($A557)=0,"",IF(E557="3E","3E",IF(E557="","I",LOOKUP(E557/G$2,{0,0.4,0.45,0.5,0.55,0.6,0.65,0.7,0.75,0.8,1},{"F","D","C","C+","B-","B","B+","A-","A","A+"}))))</f>
        <v/>
      </c>
      <c r="G557" s="1" t="str">
        <f>IF(COUNT($A557)=0,"",IF(E557="","--",IF(E557="3E","3E",LOOKUP(E557/G$2,{0,0.4,0.45,0.5,0.55,0.6,0.65,0.7,0.75,0.8,1},{0,2,2.25,2.5,2.75,3,3.25,3.5,3.75,4}))))</f>
        <v/>
      </c>
      <c r="H557" s="2" t="str">
        <f>IF(COUNT($A557)=0,"",IF($A557&lt;&gt;DRAFT!$B559,"ERR",IF(DRAFT!AA559="3E","3E",IF(COUNT(DRAFT!W559,DRAFT!AA559)&gt;0,DRAFT!AB559,""))))</f>
        <v/>
      </c>
      <c r="I557" s="2" t="str">
        <f>IF(COUNT($A557)=0,"",IF(H557="3E","3E",IF(H557="","I",LOOKUP(H557/J$2,{0,0.4,0.45,0.5,0.55,0.6,0.65,0.7,0.75,0.8,1},{"F","D","C","C+","B-","B","B+","A-","A","A+"}))))</f>
        <v/>
      </c>
      <c r="J557" s="1" t="str">
        <f>IF(COUNT($A557)=0,"",IF(H557="","--",IF(H557="3E","3E",LOOKUP(H557/J$2,{0,0.4,0.45,0.5,0.55,0.6,0.65,0.7,0.75,0.8,1},{0,2,2.25,2.5,2.75,3,3.25,3.5,3.75,4}))))</f>
        <v/>
      </c>
      <c r="K557" s="2" t="str">
        <f>IF(COUNT($A557)=0,"",IF($A557&lt;&gt;DRAFT!$B559,"ERR",IF(DRAFT!AJ559="3E","3E",IF(COUNT(DRAFT!AF559,DRAFT!AJ559)&gt;0,DRAFT!AK559,""))))</f>
        <v/>
      </c>
      <c r="L557" s="2" t="str">
        <f>IF(COUNT($A557)=0,"",IF(K557="3E","3E",IF(K557="","I",LOOKUP(K557/M$2,{0,0.4,0.45,0.5,0.55,0.6,0.65,0.7,0.75,0.8,1},{"F","D","C","C+","B-","B","B+","A-","A","A+"}))))</f>
        <v/>
      </c>
      <c r="M557" s="1" t="str">
        <f>IF(COUNT($A557)=0,"",IF(K557="","--",IF(K557="3E","3E",LOOKUP(K557/M$2,{0,0.4,0.45,0.5,0.55,0.6,0.65,0.7,0.75,0.8,1},{0,2,2.25,2.5,2.75,3,3.25,3.5,3.75,4}))))</f>
        <v/>
      </c>
      <c r="N557" s="2" t="str">
        <f>IF(COUNT($A557)=0,"",IF($A557&lt;&gt;DRAFT!$B559,"ERR",IF(DRAFT!AS559="3E","3E",IF(COUNT(DRAFT!AO559,DRAFT!AS559)&gt;0,DRAFT!AT559,""))))</f>
        <v/>
      </c>
      <c r="O557" s="2" t="str">
        <f>IF(COUNT($A557)=0,"",IF(N557="3E","3E",IF(N557="","I",LOOKUP(N557/P$2,{0,0.4,0.45,0.5,0.55,0.6,0.65,0.7,0.75,0.8,1},{"F","D","C","C+","B-","B","B+","A-","A","A+"}))))</f>
        <v/>
      </c>
      <c r="P557" s="1" t="str">
        <f>IF(COUNT($A557)=0,"",IF(N557="","--",IF(N557="3E","3E",LOOKUP(N557/P$2,{0,0.4,0.45,0.5,0.55,0.6,0.65,0.7,0.75,0.8,1},{0,2,2.25,2.5,2.75,3,3.25,3.5,3.75,4}))))</f>
        <v/>
      </c>
      <c r="Q557" s="2" t="str">
        <f>IF(COUNT($A557)=0,"",IF($A557&lt;&gt;DRAFT!$B559,"ERR",IF(DRAFT!BB559="3E","3E",IF(COUNT(DRAFT!AX559,DRAFT!BB559)&gt;0,DRAFT!BC559,""))))</f>
        <v/>
      </c>
      <c r="R557" s="2" t="str">
        <f>IF(COUNT($A557)=0,"",IF(Q557="3E","3E",IF(Q557="","I",LOOKUP(Q557/S$2,{0,0.4,0.45,0.5,0.55,0.6,0.65,0.7,0.75,0.8,1},{"F","D","C","C+","B-","B","B+","A-","A","A+"}))))</f>
        <v/>
      </c>
      <c r="S557" s="1" t="str">
        <f>IF(COUNT($A557)=0,"",IF(Q557="","--",IF(Q557="3E","3E",LOOKUP(Q557/S$2,{0,0.4,0.45,0.5,0.55,0.6,0.65,0.7,0.75,0.8,1},{0,2,2.25,2.5,2.75,3,3.25,3.5,3.75,4}))))</f>
        <v/>
      </c>
      <c r="T557" s="2" t="str">
        <f>IF(COUNT($A557)=0,"",IF($A557&lt;&gt;DRAFT!$B559,"ERR",IF(DRAFT!BK559="3E","3E",IF(COUNT(DRAFT!BG559,DRAFT!BK559)&gt;0,DRAFT!BL559,""))))</f>
        <v/>
      </c>
      <c r="U557" s="2" t="str">
        <f>IF(COUNT($A557)=0,"",IF(T557="3E","3E",IF(T557="","I",LOOKUP(T557/V$2,{0,0.4,0.45,0.5,0.55,0.6,0.65,0.7,0.75,0.8,1},{"F","D","C","C+","B-","B","B+","A-","A","A+"}))))</f>
        <v/>
      </c>
      <c r="V557" s="1" t="str">
        <f>IF(COUNT($A557)=0,"",IF(T557="","--",IF(T557="3E","3E",LOOKUP(T557/V$2,{0,0.4,0.45,0.5,0.55,0.6,0.65,0.7,0.75,0.8,1},{0,2,2.25,2.5,2.75,3,3.25,3.5,3.75,4}))))</f>
        <v/>
      </c>
      <c r="W557" s="2" t="str">
        <f>IF(COUNT($A557)=0,"",IF($A557&lt;&gt;DRAFT!$B559,"ERR",IF(DRAFT!BT559="3E","3E",IF(COUNT(DRAFT!BP559,DRAFT!BT559)&gt;0,DRAFT!BU559,""))))</f>
        <v/>
      </c>
      <c r="X557" s="2" t="str">
        <f>IF(COUNT($A557)=0,"",IF(W557="3E","3E",IF(W557="","I",LOOKUP(W557/Y$2,{0,0.4,0.45,0.5,0.55,0.6,0.65,0.7,0.75,0.8,1},{"F","D","C","C+","B-","B","B+","A-","A","A+"}))))</f>
        <v/>
      </c>
      <c r="Y557" s="1" t="str">
        <f>IF(COUNT($A557)=0,"",IF(W557="","--",IF(W557="3E","3E",LOOKUP(W557/Y$2,{0,0.4,0.45,0.5,0.55,0.6,0.65,0.7,0.75,0.8,1},{0,2,2.25,2.5,2.75,3,3.25,3.5,3.75,4}))))</f>
        <v/>
      </c>
      <c r="Z557" s="2" t="str">
        <f>IF(COUNT($A557)=0,"",IF($A557&lt;&gt;DRAFT!$B559,"ERR",IF(DRAFT!CC559="3E","3E",IF(COUNT(DRAFT!BY559,DRAFT!CC559)&gt;0,DRAFT!CD559,""))))</f>
        <v/>
      </c>
      <c r="AA557" s="2" t="str">
        <f>IF(COUNT($A557)=0,"",IF(Z557="3E","3E",IF(Z557="","I",LOOKUP(Z557/AB$2,{0,0.4,0.45,0.5,0.55,0.6,0.65,0.7,0.75,0.8,1},{"F","D","C","C+","B-","B","B+","A-","A","A+"}))))</f>
        <v/>
      </c>
      <c r="AB557" s="1" t="str">
        <f>IF(COUNT($A557)=0,"",IF(Z557="","--",IF(Z557="3E","3E",LOOKUP(Z557/AB$2,{0,0.4,0.45,0.5,0.55,0.6,0.65,0.7,0.75,0.8,1},{0,2,2.25,2.5,2.75,3,3.25,3.5,3.75,4}))))</f>
        <v/>
      </c>
      <c r="AC557" s="2" t="str">
        <f>IF(COUNT($A557)=0,"",IF($A557&lt;&gt;DRAFT!$B559,"ERR",IF(DRAFT!CF559&gt;0,DRAFT!CF559,"")))</f>
        <v/>
      </c>
      <c r="AD557" s="2" t="str">
        <f>IF(COUNT($A557)=0,"",IF(AC557="3E","3E",IF(AC557="","I",LOOKUP(AC557/AE$2,{0,0.4,0.45,0.5,0.55,0.6,0.65,0.7,0.75,0.8,1},{"F","D","C","C+","B-","B","B+","A-","A","A+"}))))</f>
        <v/>
      </c>
      <c r="AE557" s="1" t="str">
        <f>IF(COUNT($A557)=0,"",IF(AC557="","--",IF(AC557="3E","3E",LOOKUP(AC557/AE$2,{0,0.4,0.45,0.5,0.55,0.6,0.65,0.7,0.75,0.8,1},{0,2,2.25,2.5,2.75,3,3.25,3.5,3.75,4}))))</f>
        <v/>
      </c>
      <c r="AF557" s="2" t="str">
        <f>IF(COUNT($A557)=0,"",IF($A557&lt;&gt;DRAFT!$B559,"ERR",IF(DRAFT!CI559&gt;0,DRAFT!CK559,"")))</f>
        <v/>
      </c>
      <c r="AG557" s="2" t="str">
        <f>IF(COUNT($A557)=0,"",IF(AF557="3E","3E",IF(AF557="","I",LOOKUP(AF557/AH$2,{0,0.4,0.45,0.5,0.55,0.6,0.65,0.7,0.75,0.8,1},{"F","D","C","C+","B-","B","B+","A-","A","A+"}))))</f>
        <v/>
      </c>
      <c r="AH557" s="1" t="str">
        <f>IF(COUNT($A557)=0,"",IF(AF557="","--",IF(AF557="3E","3E",LOOKUP(AF557/AH$2,{0,0.4,0.45,0.5,0.55,0.6,0.65,0.7,0.75,0.8,1},{0,2,2.25,2.5,2.75,3,3.25,3.5,3.75,4}))))</f>
        <v/>
      </c>
      <c r="AI557" s="2" t="str">
        <f>IF($A557&lt;&gt;DRAFT!$B559,"ERR",IF(OR(COUNT($A557)=0,COUNT(DRAFT!CL559:CN559,DRAFT!CP559:CR559)=0),"",CEILING(SUM(DRAFT!CO559,DRAFT!CS559,DRAFT!CT559),1)))</f>
        <v/>
      </c>
      <c r="AJ557" s="2" t="str">
        <f>IF(COUNT($A557)=0,"",IF(AI557="3E","3E",IF(AI557="","I",LOOKUP(AI557/AK$2,{0,0.4,0.45,0.5,0.55,0.6,0.65,0.7,0.75,0.8,1},{"F","D","C","C+","B-","B","B+","A-","A","A+"}))))</f>
        <v/>
      </c>
      <c r="AK557" s="1" t="str">
        <f>IF(COUNT($A557)=0,"",IF(AI557="","--",IF(AI557="3E","3E",LOOKUP(AI557/AK$2,{0,0.4,0.45,0.5,0.55,0.6,0.65,0.7,0.75,0.8,1},{0,2,2.25,2.5,2.75,3,3.25,3.5,3.75,4}))))</f>
        <v/>
      </c>
      <c r="AL557" s="4" t="str">
        <f>IF(OR(COUNT($A557)=0,COUNT(B557:AK557)=0),"",IF(COUNTIF(B557:AK557,"3E")&gt;0,"3E",IF(DRAFT!$A559="R",TRUNC(SUMPRODUCT(RGP,RCP)/TCP,3),TRUNC((SUMPRODUCT(--(IMDGP&gt;0)*IMDGP,IMCP)+CEILING(DRAFT!$DB559*42,0.25))/TCP,3))))</f>
        <v/>
      </c>
      <c r="AM557" s="2" t="str">
        <f>IF(OR(COUNT($A557)=0,COUNT(B557:AK557)=0),"",IF(COUNTIF(B557:AK557,"3E")&gt;0,"3E",IF(DRAFT!$A559="R",SUMPRODUCT(--(RGP&gt;=2),RCP),SUMPRODUCT(--(IMDGP&gt;0),--(IMGP=0),IMCP)+DRAFT!$DC559)))</f>
        <v/>
      </c>
      <c r="AN557" s="67" t="str">
        <f>IF(AL557="3E","3E",IF(COUNT($A557)=0,"",IF(COUNT(AI557)=0,"--",ROUND(((CEILING(DRAFT!$CV559*38,0.25)+CEILING(DRAFT!$CX559*38,0.25)+CEILING(DRAFT!$CZ559*42,0.25)+CEILING($AL557*42,0.25))/160),2))))</f>
        <v/>
      </c>
      <c r="AO557" s="2" t="str">
        <f>IF(AN557="3E","3E",IF(COUNT($A557)=0,"",IF(COUNT(AN557)=0,"I",LOOKUP(AN557,{0,2,2.25,2.5,2.75,3,3.25,3.5,3.75,4},{"F","D","C","C+","B-","B","B+","A-","A","A+"}))))</f>
        <v/>
      </c>
      <c r="AP557" s="2" t="str">
        <f>IF(AN557="3E","3E",IF(OR(COUNT(A557)=0,COUNT(AN557)=0),"",DRAFT!CW559+DRAFT!CY559+DRAFT!DA559+N(TABULATION!AM557)))</f>
        <v/>
      </c>
      <c r="AQ557" s="2" t="str">
        <f>IF(OR(COUNT($A557)=0,COUNT(B557:AK557)=0),"",IF(COUNTIF(B557:AM557,"3E")&gt;0,"3E",IF(AND(DRAFT!$A559="IM",OR($AL557&gt;DRAFT!$DB559,$AM557&gt;DRAFT!$DC559)),"IMPROVED",IF(AND(DRAFT!$A559="IM",$AL557&lt;=DRAFT!$DB559,$AM557&lt;=DRAFT!$DC559),"NOT IMPROVED",IF(AND(DRAFT!CU559="S",AH557&gt;=2,AK557&gt;=2,AN557&gt;=2.5,AP557&gt;=144),"PASS","FAIL")))))</f>
        <v/>
      </c>
      <c r="AR557" s="2" t="str">
        <f t="shared" si="16"/>
        <v/>
      </c>
      <c r="AS557" s="2" t="str">
        <f t="shared" si="17"/>
        <v/>
      </c>
    </row>
    <row r="558" spans="1:45" ht="18.95" customHeight="1" x14ac:dyDescent="0.25">
      <c r="A558" s="3" t="str">
        <f>IF(DRAFT!$B560="","",DRAFT!$B560)</f>
        <v/>
      </c>
      <c r="B558" s="2" t="str">
        <f>IF(COUNT($A558)=0,"",IF($A558&lt;&gt;DRAFT!$B560,"ERR",IF(DRAFT!I560="3E","3E",IF(COUNT(DRAFT!E560,DRAFT!I560)&gt;0,DRAFT!J560,""))))</f>
        <v/>
      </c>
      <c r="C558" s="2" t="str">
        <f>IF(COUNT($A558)=0,"",IF(B558="3E","3E",IF(B558="","I",LOOKUP(B558/D$2,{0,0.4,0.45,0.5,0.55,0.6,0.65,0.7,0.75,0.8,1},{"F","D","C","C+","B-","B","B+","A-","A","A+"}))))</f>
        <v/>
      </c>
      <c r="D558" s="1" t="str">
        <f>IF(COUNT($A558)=0,"",IF(B558="","--",IF(B558="3E","3E",LOOKUP(B558/D$2,{0,0.4,0.45,0.5,0.55,0.6,0.65,0.7,0.75,0.8,1},{0,2,2.25,2.5,2.75,3,3.25,3.5,3.75,4}))))</f>
        <v/>
      </c>
      <c r="E558" s="2" t="str">
        <f>IF(COUNT($A558)=0,"",IF($A558&lt;&gt;DRAFT!$B560,"ERR",IF(DRAFT!R560="3E","3E",IF(COUNT(DRAFT!N560,DRAFT!R560)&gt;0,DRAFT!S560,""))))</f>
        <v/>
      </c>
      <c r="F558" s="2" t="str">
        <f>IF(COUNT($A558)=0,"",IF(E558="3E","3E",IF(E558="","I",LOOKUP(E558/G$2,{0,0.4,0.45,0.5,0.55,0.6,0.65,0.7,0.75,0.8,1},{"F","D","C","C+","B-","B","B+","A-","A","A+"}))))</f>
        <v/>
      </c>
      <c r="G558" s="1" t="str">
        <f>IF(COUNT($A558)=0,"",IF(E558="","--",IF(E558="3E","3E",LOOKUP(E558/G$2,{0,0.4,0.45,0.5,0.55,0.6,0.65,0.7,0.75,0.8,1},{0,2,2.25,2.5,2.75,3,3.25,3.5,3.75,4}))))</f>
        <v/>
      </c>
      <c r="H558" s="2" t="str">
        <f>IF(COUNT($A558)=0,"",IF($A558&lt;&gt;DRAFT!$B560,"ERR",IF(DRAFT!AA560="3E","3E",IF(COUNT(DRAFT!W560,DRAFT!AA560)&gt;0,DRAFT!AB560,""))))</f>
        <v/>
      </c>
      <c r="I558" s="2" t="str">
        <f>IF(COUNT($A558)=0,"",IF(H558="3E","3E",IF(H558="","I",LOOKUP(H558/J$2,{0,0.4,0.45,0.5,0.55,0.6,0.65,0.7,0.75,0.8,1},{"F","D","C","C+","B-","B","B+","A-","A","A+"}))))</f>
        <v/>
      </c>
      <c r="J558" s="1" t="str">
        <f>IF(COUNT($A558)=0,"",IF(H558="","--",IF(H558="3E","3E",LOOKUP(H558/J$2,{0,0.4,0.45,0.5,0.55,0.6,0.65,0.7,0.75,0.8,1},{0,2,2.25,2.5,2.75,3,3.25,3.5,3.75,4}))))</f>
        <v/>
      </c>
      <c r="K558" s="2" t="str">
        <f>IF(COUNT($A558)=0,"",IF($A558&lt;&gt;DRAFT!$B560,"ERR",IF(DRAFT!AJ560="3E","3E",IF(COUNT(DRAFT!AF560,DRAFT!AJ560)&gt;0,DRAFT!AK560,""))))</f>
        <v/>
      </c>
      <c r="L558" s="2" t="str">
        <f>IF(COUNT($A558)=0,"",IF(K558="3E","3E",IF(K558="","I",LOOKUP(K558/M$2,{0,0.4,0.45,0.5,0.55,0.6,0.65,0.7,0.75,0.8,1},{"F","D","C","C+","B-","B","B+","A-","A","A+"}))))</f>
        <v/>
      </c>
      <c r="M558" s="1" t="str">
        <f>IF(COUNT($A558)=0,"",IF(K558="","--",IF(K558="3E","3E",LOOKUP(K558/M$2,{0,0.4,0.45,0.5,0.55,0.6,0.65,0.7,0.75,0.8,1},{0,2,2.25,2.5,2.75,3,3.25,3.5,3.75,4}))))</f>
        <v/>
      </c>
      <c r="N558" s="2" t="str">
        <f>IF(COUNT($A558)=0,"",IF($A558&lt;&gt;DRAFT!$B560,"ERR",IF(DRAFT!AS560="3E","3E",IF(COUNT(DRAFT!AO560,DRAFT!AS560)&gt;0,DRAFT!AT560,""))))</f>
        <v/>
      </c>
      <c r="O558" s="2" t="str">
        <f>IF(COUNT($A558)=0,"",IF(N558="3E","3E",IF(N558="","I",LOOKUP(N558/P$2,{0,0.4,0.45,0.5,0.55,0.6,0.65,0.7,0.75,0.8,1},{"F","D","C","C+","B-","B","B+","A-","A","A+"}))))</f>
        <v/>
      </c>
      <c r="P558" s="1" t="str">
        <f>IF(COUNT($A558)=0,"",IF(N558="","--",IF(N558="3E","3E",LOOKUP(N558/P$2,{0,0.4,0.45,0.5,0.55,0.6,0.65,0.7,0.75,0.8,1},{0,2,2.25,2.5,2.75,3,3.25,3.5,3.75,4}))))</f>
        <v/>
      </c>
      <c r="Q558" s="2" t="str">
        <f>IF(COUNT($A558)=0,"",IF($A558&lt;&gt;DRAFT!$B560,"ERR",IF(DRAFT!BB560="3E","3E",IF(COUNT(DRAFT!AX560,DRAFT!BB560)&gt;0,DRAFT!BC560,""))))</f>
        <v/>
      </c>
      <c r="R558" s="2" t="str">
        <f>IF(COUNT($A558)=0,"",IF(Q558="3E","3E",IF(Q558="","I",LOOKUP(Q558/S$2,{0,0.4,0.45,0.5,0.55,0.6,0.65,0.7,0.75,0.8,1},{"F","D","C","C+","B-","B","B+","A-","A","A+"}))))</f>
        <v/>
      </c>
      <c r="S558" s="1" t="str">
        <f>IF(COUNT($A558)=0,"",IF(Q558="","--",IF(Q558="3E","3E",LOOKUP(Q558/S$2,{0,0.4,0.45,0.5,0.55,0.6,0.65,0.7,0.75,0.8,1},{0,2,2.25,2.5,2.75,3,3.25,3.5,3.75,4}))))</f>
        <v/>
      </c>
      <c r="T558" s="2" t="str">
        <f>IF(COUNT($A558)=0,"",IF($A558&lt;&gt;DRAFT!$B560,"ERR",IF(DRAFT!BK560="3E","3E",IF(COUNT(DRAFT!BG560,DRAFT!BK560)&gt;0,DRAFT!BL560,""))))</f>
        <v/>
      </c>
      <c r="U558" s="2" t="str">
        <f>IF(COUNT($A558)=0,"",IF(T558="3E","3E",IF(T558="","I",LOOKUP(T558/V$2,{0,0.4,0.45,0.5,0.55,0.6,0.65,0.7,0.75,0.8,1},{"F","D","C","C+","B-","B","B+","A-","A","A+"}))))</f>
        <v/>
      </c>
      <c r="V558" s="1" t="str">
        <f>IF(COUNT($A558)=0,"",IF(T558="","--",IF(T558="3E","3E",LOOKUP(T558/V$2,{0,0.4,0.45,0.5,0.55,0.6,0.65,0.7,0.75,0.8,1},{0,2,2.25,2.5,2.75,3,3.25,3.5,3.75,4}))))</f>
        <v/>
      </c>
      <c r="W558" s="2" t="str">
        <f>IF(COUNT($A558)=0,"",IF($A558&lt;&gt;DRAFT!$B560,"ERR",IF(DRAFT!BT560="3E","3E",IF(COUNT(DRAFT!BP560,DRAFT!BT560)&gt;0,DRAFT!BU560,""))))</f>
        <v/>
      </c>
      <c r="X558" s="2" t="str">
        <f>IF(COUNT($A558)=0,"",IF(W558="3E","3E",IF(W558="","I",LOOKUP(W558/Y$2,{0,0.4,0.45,0.5,0.55,0.6,0.65,0.7,0.75,0.8,1},{"F","D","C","C+","B-","B","B+","A-","A","A+"}))))</f>
        <v/>
      </c>
      <c r="Y558" s="1" t="str">
        <f>IF(COUNT($A558)=0,"",IF(W558="","--",IF(W558="3E","3E",LOOKUP(W558/Y$2,{0,0.4,0.45,0.5,0.55,0.6,0.65,0.7,0.75,0.8,1},{0,2,2.25,2.5,2.75,3,3.25,3.5,3.75,4}))))</f>
        <v/>
      </c>
      <c r="Z558" s="2" t="str">
        <f>IF(COUNT($A558)=0,"",IF($A558&lt;&gt;DRAFT!$B560,"ERR",IF(DRAFT!CC560="3E","3E",IF(COUNT(DRAFT!BY560,DRAFT!CC560)&gt;0,DRAFT!CD560,""))))</f>
        <v/>
      </c>
      <c r="AA558" s="2" t="str">
        <f>IF(COUNT($A558)=0,"",IF(Z558="3E","3E",IF(Z558="","I",LOOKUP(Z558/AB$2,{0,0.4,0.45,0.5,0.55,0.6,0.65,0.7,0.75,0.8,1},{"F","D","C","C+","B-","B","B+","A-","A","A+"}))))</f>
        <v/>
      </c>
      <c r="AB558" s="1" t="str">
        <f>IF(COUNT($A558)=0,"",IF(Z558="","--",IF(Z558="3E","3E",LOOKUP(Z558/AB$2,{0,0.4,0.45,0.5,0.55,0.6,0.65,0.7,0.75,0.8,1},{0,2,2.25,2.5,2.75,3,3.25,3.5,3.75,4}))))</f>
        <v/>
      </c>
      <c r="AC558" s="2" t="str">
        <f>IF(COUNT($A558)=0,"",IF($A558&lt;&gt;DRAFT!$B560,"ERR",IF(DRAFT!CF560&gt;0,DRAFT!CF560,"")))</f>
        <v/>
      </c>
      <c r="AD558" s="2" t="str">
        <f>IF(COUNT($A558)=0,"",IF(AC558="3E","3E",IF(AC558="","I",LOOKUP(AC558/AE$2,{0,0.4,0.45,0.5,0.55,0.6,0.65,0.7,0.75,0.8,1},{"F","D","C","C+","B-","B","B+","A-","A","A+"}))))</f>
        <v/>
      </c>
      <c r="AE558" s="1" t="str">
        <f>IF(COUNT($A558)=0,"",IF(AC558="","--",IF(AC558="3E","3E",LOOKUP(AC558/AE$2,{0,0.4,0.45,0.5,0.55,0.6,0.65,0.7,0.75,0.8,1},{0,2,2.25,2.5,2.75,3,3.25,3.5,3.75,4}))))</f>
        <v/>
      </c>
      <c r="AF558" s="2" t="str">
        <f>IF(COUNT($A558)=0,"",IF($A558&lt;&gt;DRAFT!$B560,"ERR",IF(DRAFT!CI560&gt;0,DRAFT!CK560,"")))</f>
        <v/>
      </c>
      <c r="AG558" s="2" t="str">
        <f>IF(COUNT($A558)=0,"",IF(AF558="3E","3E",IF(AF558="","I",LOOKUP(AF558/AH$2,{0,0.4,0.45,0.5,0.55,0.6,0.65,0.7,0.75,0.8,1},{"F","D","C","C+","B-","B","B+","A-","A","A+"}))))</f>
        <v/>
      </c>
      <c r="AH558" s="1" t="str">
        <f>IF(COUNT($A558)=0,"",IF(AF558="","--",IF(AF558="3E","3E",LOOKUP(AF558/AH$2,{0,0.4,0.45,0.5,0.55,0.6,0.65,0.7,0.75,0.8,1},{0,2,2.25,2.5,2.75,3,3.25,3.5,3.75,4}))))</f>
        <v/>
      </c>
      <c r="AI558" s="2" t="str">
        <f>IF($A558&lt;&gt;DRAFT!$B560,"ERR",IF(OR(COUNT($A558)=0,COUNT(DRAFT!CL560:CN560,DRAFT!CP560:CR560)=0),"",CEILING(SUM(DRAFT!CO560,DRAFT!CS560,DRAFT!CT560),1)))</f>
        <v/>
      </c>
      <c r="AJ558" s="2" t="str">
        <f>IF(COUNT($A558)=0,"",IF(AI558="3E","3E",IF(AI558="","I",LOOKUP(AI558/AK$2,{0,0.4,0.45,0.5,0.55,0.6,0.65,0.7,0.75,0.8,1},{"F","D","C","C+","B-","B","B+","A-","A","A+"}))))</f>
        <v/>
      </c>
      <c r="AK558" s="1" t="str">
        <f>IF(COUNT($A558)=0,"",IF(AI558="","--",IF(AI558="3E","3E",LOOKUP(AI558/AK$2,{0,0.4,0.45,0.5,0.55,0.6,0.65,0.7,0.75,0.8,1},{0,2,2.25,2.5,2.75,3,3.25,3.5,3.75,4}))))</f>
        <v/>
      </c>
      <c r="AL558" s="4" t="str">
        <f>IF(OR(COUNT($A558)=0,COUNT(B558:AK558)=0),"",IF(COUNTIF(B558:AK558,"3E")&gt;0,"3E",IF(DRAFT!$A560="R",TRUNC(SUMPRODUCT(RGP,RCP)/TCP,3),TRUNC((SUMPRODUCT(--(IMDGP&gt;0)*IMDGP,IMCP)+CEILING(DRAFT!$DB560*42,0.25))/TCP,3))))</f>
        <v/>
      </c>
      <c r="AM558" s="2" t="str">
        <f>IF(OR(COUNT($A558)=0,COUNT(B558:AK558)=0),"",IF(COUNTIF(B558:AK558,"3E")&gt;0,"3E",IF(DRAFT!$A560="R",SUMPRODUCT(--(RGP&gt;=2),RCP),SUMPRODUCT(--(IMDGP&gt;0),--(IMGP=0),IMCP)+DRAFT!$DC560)))</f>
        <v/>
      </c>
      <c r="AN558" s="67" t="str">
        <f>IF(AL558="3E","3E",IF(COUNT($A558)=0,"",IF(COUNT(AI558)=0,"--",ROUND(((CEILING(DRAFT!$CV560*38,0.25)+CEILING(DRAFT!$CX560*38,0.25)+CEILING(DRAFT!$CZ560*42,0.25)+CEILING($AL558*42,0.25))/160),2))))</f>
        <v/>
      </c>
      <c r="AO558" s="2" t="str">
        <f>IF(AN558="3E","3E",IF(COUNT($A558)=0,"",IF(COUNT(AN558)=0,"I",LOOKUP(AN558,{0,2,2.25,2.5,2.75,3,3.25,3.5,3.75,4},{"F","D","C","C+","B-","B","B+","A-","A","A+"}))))</f>
        <v/>
      </c>
      <c r="AP558" s="2" t="str">
        <f>IF(AN558="3E","3E",IF(OR(COUNT(A558)=0,COUNT(AN558)=0),"",DRAFT!CW560+DRAFT!CY560+DRAFT!DA560+N(TABULATION!AM558)))</f>
        <v/>
      </c>
      <c r="AQ558" s="2" t="str">
        <f>IF(OR(COUNT($A558)=0,COUNT(B558:AK558)=0),"",IF(COUNTIF(B558:AM558,"3E")&gt;0,"3E",IF(AND(DRAFT!$A560="IM",OR($AL558&gt;DRAFT!$DB560,$AM558&gt;DRAFT!$DC560)),"IMPROVED",IF(AND(DRAFT!$A560="IM",$AL558&lt;=DRAFT!$DB560,$AM558&lt;=DRAFT!$DC560),"NOT IMPROVED",IF(AND(DRAFT!CU560="S",AH558&gt;=2,AK558&gt;=2,AN558&gt;=2.5,AP558&gt;=144),"PASS","FAIL")))))</f>
        <v/>
      </c>
      <c r="AR558" s="2" t="str">
        <f t="shared" si="16"/>
        <v/>
      </c>
      <c r="AS558" s="2" t="str">
        <f t="shared" si="17"/>
        <v/>
      </c>
    </row>
    <row r="559" spans="1:45" ht="18.95" customHeight="1" x14ac:dyDescent="0.25">
      <c r="A559" s="3" t="str">
        <f>IF(DRAFT!$B561="","",DRAFT!$B561)</f>
        <v/>
      </c>
      <c r="B559" s="2" t="str">
        <f>IF(COUNT($A559)=0,"",IF($A559&lt;&gt;DRAFT!$B561,"ERR",IF(DRAFT!I561="3E","3E",IF(COUNT(DRAFT!E561,DRAFT!I561)&gt;0,DRAFT!J561,""))))</f>
        <v/>
      </c>
      <c r="C559" s="2" t="str">
        <f>IF(COUNT($A559)=0,"",IF(B559="3E","3E",IF(B559="","I",LOOKUP(B559/D$2,{0,0.4,0.45,0.5,0.55,0.6,0.65,0.7,0.75,0.8,1},{"F","D","C","C+","B-","B","B+","A-","A","A+"}))))</f>
        <v/>
      </c>
      <c r="D559" s="1" t="str">
        <f>IF(COUNT($A559)=0,"",IF(B559="","--",IF(B559="3E","3E",LOOKUP(B559/D$2,{0,0.4,0.45,0.5,0.55,0.6,0.65,0.7,0.75,0.8,1},{0,2,2.25,2.5,2.75,3,3.25,3.5,3.75,4}))))</f>
        <v/>
      </c>
      <c r="E559" s="2" t="str">
        <f>IF(COUNT($A559)=0,"",IF($A559&lt;&gt;DRAFT!$B561,"ERR",IF(DRAFT!R561="3E","3E",IF(COUNT(DRAFT!N561,DRAFT!R561)&gt;0,DRAFT!S561,""))))</f>
        <v/>
      </c>
      <c r="F559" s="2" t="str">
        <f>IF(COUNT($A559)=0,"",IF(E559="3E","3E",IF(E559="","I",LOOKUP(E559/G$2,{0,0.4,0.45,0.5,0.55,0.6,0.65,0.7,0.75,0.8,1},{"F","D","C","C+","B-","B","B+","A-","A","A+"}))))</f>
        <v/>
      </c>
      <c r="G559" s="1" t="str">
        <f>IF(COUNT($A559)=0,"",IF(E559="","--",IF(E559="3E","3E",LOOKUP(E559/G$2,{0,0.4,0.45,0.5,0.55,0.6,0.65,0.7,0.75,0.8,1},{0,2,2.25,2.5,2.75,3,3.25,3.5,3.75,4}))))</f>
        <v/>
      </c>
      <c r="H559" s="2" t="str">
        <f>IF(COUNT($A559)=0,"",IF($A559&lt;&gt;DRAFT!$B561,"ERR",IF(DRAFT!AA561="3E","3E",IF(COUNT(DRAFT!W561,DRAFT!AA561)&gt;0,DRAFT!AB561,""))))</f>
        <v/>
      </c>
      <c r="I559" s="2" t="str">
        <f>IF(COUNT($A559)=0,"",IF(H559="3E","3E",IF(H559="","I",LOOKUP(H559/J$2,{0,0.4,0.45,0.5,0.55,0.6,0.65,0.7,0.75,0.8,1},{"F","D","C","C+","B-","B","B+","A-","A","A+"}))))</f>
        <v/>
      </c>
      <c r="J559" s="1" t="str">
        <f>IF(COUNT($A559)=0,"",IF(H559="","--",IF(H559="3E","3E",LOOKUP(H559/J$2,{0,0.4,0.45,0.5,0.55,0.6,0.65,0.7,0.75,0.8,1},{0,2,2.25,2.5,2.75,3,3.25,3.5,3.75,4}))))</f>
        <v/>
      </c>
      <c r="K559" s="2" t="str">
        <f>IF(COUNT($A559)=0,"",IF($A559&lt;&gt;DRAFT!$B561,"ERR",IF(DRAFT!AJ561="3E","3E",IF(COUNT(DRAFT!AF561,DRAFT!AJ561)&gt;0,DRAFT!AK561,""))))</f>
        <v/>
      </c>
      <c r="L559" s="2" t="str">
        <f>IF(COUNT($A559)=0,"",IF(K559="3E","3E",IF(K559="","I",LOOKUP(K559/M$2,{0,0.4,0.45,0.5,0.55,0.6,0.65,0.7,0.75,0.8,1},{"F","D","C","C+","B-","B","B+","A-","A","A+"}))))</f>
        <v/>
      </c>
      <c r="M559" s="1" t="str">
        <f>IF(COUNT($A559)=0,"",IF(K559="","--",IF(K559="3E","3E",LOOKUP(K559/M$2,{0,0.4,0.45,0.5,0.55,0.6,0.65,0.7,0.75,0.8,1},{0,2,2.25,2.5,2.75,3,3.25,3.5,3.75,4}))))</f>
        <v/>
      </c>
      <c r="N559" s="2" t="str">
        <f>IF(COUNT($A559)=0,"",IF($A559&lt;&gt;DRAFT!$B561,"ERR",IF(DRAFT!AS561="3E","3E",IF(COUNT(DRAFT!AO561,DRAFT!AS561)&gt;0,DRAFT!AT561,""))))</f>
        <v/>
      </c>
      <c r="O559" s="2" t="str">
        <f>IF(COUNT($A559)=0,"",IF(N559="3E","3E",IF(N559="","I",LOOKUP(N559/P$2,{0,0.4,0.45,0.5,0.55,0.6,0.65,0.7,0.75,0.8,1},{"F","D","C","C+","B-","B","B+","A-","A","A+"}))))</f>
        <v/>
      </c>
      <c r="P559" s="1" t="str">
        <f>IF(COUNT($A559)=0,"",IF(N559="","--",IF(N559="3E","3E",LOOKUP(N559/P$2,{0,0.4,0.45,0.5,0.55,0.6,0.65,0.7,0.75,0.8,1},{0,2,2.25,2.5,2.75,3,3.25,3.5,3.75,4}))))</f>
        <v/>
      </c>
      <c r="Q559" s="2" t="str">
        <f>IF(COUNT($A559)=0,"",IF($A559&lt;&gt;DRAFT!$B561,"ERR",IF(DRAFT!BB561="3E","3E",IF(COUNT(DRAFT!AX561,DRAFT!BB561)&gt;0,DRAFT!BC561,""))))</f>
        <v/>
      </c>
      <c r="R559" s="2" t="str">
        <f>IF(COUNT($A559)=0,"",IF(Q559="3E","3E",IF(Q559="","I",LOOKUP(Q559/S$2,{0,0.4,0.45,0.5,0.55,0.6,0.65,0.7,0.75,0.8,1},{"F","D","C","C+","B-","B","B+","A-","A","A+"}))))</f>
        <v/>
      </c>
      <c r="S559" s="1" t="str">
        <f>IF(COUNT($A559)=0,"",IF(Q559="","--",IF(Q559="3E","3E",LOOKUP(Q559/S$2,{0,0.4,0.45,0.5,0.55,0.6,0.65,0.7,0.75,0.8,1},{0,2,2.25,2.5,2.75,3,3.25,3.5,3.75,4}))))</f>
        <v/>
      </c>
      <c r="T559" s="2" t="str">
        <f>IF(COUNT($A559)=0,"",IF($A559&lt;&gt;DRAFT!$B561,"ERR",IF(DRAFT!BK561="3E","3E",IF(COUNT(DRAFT!BG561,DRAFT!BK561)&gt;0,DRAFT!BL561,""))))</f>
        <v/>
      </c>
      <c r="U559" s="2" t="str">
        <f>IF(COUNT($A559)=0,"",IF(T559="3E","3E",IF(T559="","I",LOOKUP(T559/V$2,{0,0.4,0.45,0.5,0.55,0.6,0.65,0.7,0.75,0.8,1},{"F","D","C","C+","B-","B","B+","A-","A","A+"}))))</f>
        <v/>
      </c>
      <c r="V559" s="1" t="str">
        <f>IF(COUNT($A559)=0,"",IF(T559="","--",IF(T559="3E","3E",LOOKUP(T559/V$2,{0,0.4,0.45,0.5,0.55,0.6,0.65,0.7,0.75,0.8,1},{0,2,2.25,2.5,2.75,3,3.25,3.5,3.75,4}))))</f>
        <v/>
      </c>
      <c r="W559" s="2" t="str">
        <f>IF(COUNT($A559)=0,"",IF($A559&lt;&gt;DRAFT!$B561,"ERR",IF(DRAFT!BT561="3E","3E",IF(COUNT(DRAFT!BP561,DRAFT!BT561)&gt;0,DRAFT!BU561,""))))</f>
        <v/>
      </c>
      <c r="X559" s="2" t="str">
        <f>IF(COUNT($A559)=0,"",IF(W559="3E","3E",IF(W559="","I",LOOKUP(W559/Y$2,{0,0.4,0.45,0.5,0.55,0.6,0.65,0.7,0.75,0.8,1},{"F","D","C","C+","B-","B","B+","A-","A","A+"}))))</f>
        <v/>
      </c>
      <c r="Y559" s="1" t="str">
        <f>IF(COUNT($A559)=0,"",IF(W559="","--",IF(W559="3E","3E",LOOKUP(W559/Y$2,{0,0.4,0.45,0.5,0.55,0.6,0.65,0.7,0.75,0.8,1},{0,2,2.25,2.5,2.75,3,3.25,3.5,3.75,4}))))</f>
        <v/>
      </c>
      <c r="Z559" s="2" t="str">
        <f>IF(COUNT($A559)=0,"",IF($A559&lt;&gt;DRAFT!$B561,"ERR",IF(DRAFT!CC561="3E","3E",IF(COUNT(DRAFT!BY561,DRAFT!CC561)&gt;0,DRAFT!CD561,""))))</f>
        <v/>
      </c>
      <c r="AA559" s="2" t="str">
        <f>IF(COUNT($A559)=0,"",IF(Z559="3E","3E",IF(Z559="","I",LOOKUP(Z559/AB$2,{0,0.4,0.45,0.5,0.55,0.6,0.65,0.7,0.75,0.8,1},{"F","D","C","C+","B-","B","B+","A-","A","A+"}))))</f>
        <v/>
      </c>
      <c r="AB559" s="1" t="str">
        <f>IF(COUNT($A559)=0,"",IF(Z559="","--",IF(Z559="3E","3E",LOOKUP(Z559/AB$2,{0,0.4,0.45,0.5,0.55,0.6,0.65,0.7,0.75,0.8,1},{0,2,2.25,2.5,2.75,3,3.25,3.5,3.75,4}))))</f>
        <v/>
      </c>
      <c r="AC559" s="2" t="str">
        <f>IF(COUNT($A559)=0,"",IF($A559&lt;&gt;DRAFT!$B561,"ERR",IF(DRAFT!CF561&gt;0,DRAFT!CF561,"")))</f>
        <v/>
      </c>
      <c r="AD559" s="2" t="str">
        <f>IF(COUNT($A559)=0,"",IF(AC559="3E","3E",IF(AC559="","I",LOOKUP(AC559/AE$2,{0,0.4,0.45,0.5,0.55,0.6,0.65,0.7,0.75,0.8,1},{"F","D","C","C+","B-","B","B+","A-","A","A+"}))))</f>
        <v/>
      </c>
      <c r="AE559" s="1" t="str">
        <f>IF(COUNT($A559)=0,"",IF(AC559="","--",IF(AC559="3E","3E",LOOKUP(AC559/AE$2,{0,0.4,0.45,0.5,0.55,0.6,0.65,0.7,0.75,0.8,1},{0,2,2.25,2.5,2.75,3,3.25,3.5,3.75,4}))))</f>
        <v/>
      </c>
      <c r="AF559" s="2" t="str">
        <f>IF(COUNT($A559)=0,"",IF($A559&lt;&gt;DRAFT!$B561,"ERR",IF(DRAFT!CI561&gt;0,DRAFT!CK561,"")))</f>
        <v/>
      </c>
      <c r="AG559" s="2" t="str">
        <f>IF(COUNT($A559)=0,"",IF(AF559="3E","3E",IF(AF559="","I",LOOKUP(AF559/AH$2,{0,0.4,0.45,0.5,0.55,0.6,0.65,0.7,0.75,0.8,1},{"F","D","C","C+","B-","B","B+","A-","A","A+"}))))</f>
        <v/>
      </c>
      <c r="AH559" s="1" t="str">
        <f>IF(COUNT($A559)=0,"",IF(AF559="","--",IF(AF559="3E","3E",LOOKUP(AF559/AH$2,{0,0.4,0.45,0.5,0.55,0.6,0.65,0.7,0.75,0.8,1},{0,2,2.25,2.5,2.75,3,3.25,3.5,3.75,4}))))</f>
        <v/>
      </c>
      <c r="AI559" s="2" t="str">
        <f>IF($A559&lt;&gt;DRAFT!$B561,"ERR",IF(OR(COUNT($A559)=0,COUNT(DRAFT!CL561:CN561,DRAFT!CP561:CR561)=0),"",CEILING(SUM(DRAFT!CO561,DRAFT!CS561,DRAFT!CT561),1)))</f>
        <v/>
      </c>
      <c r="AJ559" s="2" t="str">
        <f>IF(COUNT($A559)=0,"",IF(AI559="3E","3E",IF(AI559="","I",LOOKUP(AI559/AK$2,{0,0.4,0.45,0.5,0.55,0.6,0.65,0.7,0.75,0.8,1},{"F","D","C","C+","B-","B","B+","A-","A","A+"}))))</f>
        <v/>
      </c>
      <c r="AK559" s="1" t="str">
        <f>IF(COUNT($A559)=0,"",IF(AI559="","--",IF(AI559="3E","3E",LOOKUP(AI559/AK$2,{0,0.4,0.45,0.5,0.55,0.6,0.65,0.7,0.75,0.8,1},{0,2,2.25,2.5,2.75,3,3.25,3.5,3.75,4}))))</f>
        <v/>
      </c>
      <c r="AL559" s="4" t="str">
        <f>IF(OR(COUNT($A559)=0,COUNT(B559:AK559)=0),"",IF(COUNTIF(B559:AK559,"3E")&gt;0,"3E",IF(DRAFT!$A561="R",TRUNC(SUMPRODUCT(RGP,RCP)/TCP,3),TRUNC((SUMPRODUCT(--(IMDGP&gt;0)*IMDGP,IMCP)+CEILING(DRAFT!$DB561*42,0.25))/TCP,3))))</f>
        <v/>
      </c>
      <c r="AM559" s="2" t="str">
        <f>IF(OR(COUNT($A559)=0,COUNT(B559:AK559)=0),"",IF(COUNTIF(B559:AK559,"3E")&gt;0,"3E",IF(DRAFT!$A561="R",SUMPRODUCT(--(RGP&gt;=2),RCP),SUMPRODUCT(--(IMDGP&gt;0),--(IMGP=0),IMCP)+DRAFT!$DC561)))</f>
        <v/>
      </c>
      <c r="AN559" s="67" t="str">
        <f>IF(AL559="3E","3E",IF(COUNT($A559)=0,"",IF(COUNT(AI559)=0,"--",ROUND(((CEILING(DRAFT!$CV561*38,0.25)+CEILING(DRAFT!$CX561*38,0.25)+CEILING(DRAFT!$CZ561*42,0.25)+CEILING($AL559*42,0.25))/160),2))))</f>
        <v/>
      </c>
      <c r="AO559" s="2" t="str">
        <f>IF(AN559="3E","3E",IF(COUNT($A559)=0,"",IF(COUNT(AN559)=0,"I",LOOKUP(AN559,{0,2,2.25,2.5,2.75,3,3.25,3.5,3.75,4},{"F","D","C","C+","B-","B","B+","A-","A","A+"}))))</f>
        <v/>
      </c>
      <c r="AP559" s="2" t="str">
        <f>IF(AN559="3E","3E",IF(OR(COUNT(A559)=0,COUNT(AN559)=0),"",DRAFT!CW561+DRAFT!CY561+DRAFT!DA561+N(TABULATION!AM559)))</f>
        <v/>
      </c>
      <c r="AQ559" s="2" t="str">
        <f>IF(OR(COUNT($A559)=0,COUNT(B559:AK559)=0),"",IF(COUNTIF(B559:AM559,"3E")&gt;0,"3E",IF(AND(DRAFT!$A561="IM",OR($AL559&gt;DRAFT!$DB561,$AM559&gt;DRAFT!$DC561)),"IMPROVED",IF(AND(DRAFT!$A561="IM",$AL559&lt;=DRAFT!$DB561,$AM559&lt;=DRAFT!$DC561),"NOT IMPROVED",IF(AND(DRAFT!CU561="S",AH559&gt;=2,AK559&gt;=2,AN559&gt;=2.5,AP559&gt;=144),"PASS","FAIL")))))</f>
        <v/>
      </c>
      <c r="AR559" s="2" t="str">
        <f t="shared" si="16"/>
        <v/>
      </c>
      <c r="AS559" s="2" t="str">
        <f t="shared" si="17"/>
        <v/>
      </c>
    </row>
    <row r="560" spans="1:45" ht="18.95" customHeight="1" x14ac:dyDescent="0.25">
      <c r="A560" s="3" t="str">
        <f>IF(DRAFT!$B562="","",DRAFT!$B562)</f>
        <v/>
      </c>
      <c r="B560" s="2" t="str">
        <f>IF(COUNT($A560)=0,"",IF($A560&lt;&gt;DRAFT!$B562,"ERR",IF(DRAFT!I562="3E","3E",IF(COUNT(DRAFT!E562,DRAFT!I562)&gt;0,DRAFT!J562,""))))</f>
        <v/>
      </c>
      <c r="C560" s="2" t="str">
        <f>IF(COUNT($A560)=0,"",IF(B560="3E","3E",IF(B560="","I",LOOKUP(B560/D$2,{0,0.4,0.45,0.5,0.55,0.6,0.65,0.7,0.75,0.8,1},{"F","D","C","C+","B-","B","B+","A-","A","A+"}))))</f>
        <v/>
      </c>
      <c r="D560" s="1" t="str">
        <f>IF(COUNT($A560)=0,"",IF(B560="","--",IF(B560="3E","3E",LOOKUP(B560/D$2,{0,0.4,0.45,0.5,0.55,0.6,0.65,0.7,0.75,0.8,1},{0,2,2.25,2.5,2.75,3,3.25,3.5,3.75,4}))))</f>
        <v/>
      </c>
      <c r="E560" s="2" t="str">
        <f>IF(COUNT($A560)=0,"",IF($A560&lt;&gt;DRAFT!$B562,"ERR",IF(DRAFT!R562="3E","3E",IF(COUNT(DRAFT!N562,DRAFT!R562)&gt;0,DRAFT!S562,""))))</f>
        <v/>
      </c>
      <c r="F560" s="2" t="str">
        <f>IF(COUNT($A560)=0,"",IF(E560="3E","3E",IF(E560="","I",LOOKUP(E560/G$2,{0,0.4,0.45,0.5,0.55,0.6,0.65,0.7,0.75,0.8,1},{"F","D","C","C+","B-","B","B+","A-","A","A+"}))))</f>
        <v/>
      </c>
      <c r="G560" s="1" t="str">
        <f>IF(COUNT($A560)=0,"",IF(E560="","--",IF(E560="3E","3E",LOOKUP(E560/G$2,{0,0.4,0.45,0.5,0.55,0.6,0.65,0.7,0.75,0.8,1},{0,2,2.25,2.5,2.75,3,3.25,3.5,3.75,4}))))</f>
        <v/>
      </c>
      <c r="H560" s="2" t="str">
        <f>IF(COUNT($A560)=0,"",IF($A560&lt;&gt;DRAFT!$B562,"ERR",IF(DRAFT!AA562="3E","3E",IF(COUNT(DRAFT!W562,DRAFT!AA562)&gt;0,DRAFT!AB562,""))))</f>
        <v/>
      </c>
      <c r="I560" s="2" t="str">
        <f>IF(COUNT($A560)=0,"",IF(H560="3E","3E",IF(H560="","I",LOOKUP(H560/J$2,{0,0.4,0.45,0.5,0.55,0.6,0.65,0.7,0.75,0.8,1},{"F","D","C","C+","B-","B","B+","A-","A","A+"}))))</f>
        <v/>
      </c>
      <c r="J560" s="1" t="str">
        <f>IF(COUNT($A560)=0,"",IF(H560="","--",IF(H560="3E","3E",LOOKUP(H560/J$2,{0,0.4,0.45,0.5,0.55,0.6,0.65,0.7,0.75,0.8,1},{0,2,2.25,2.5,2.75,3,3.25,3.5,3.75,4}))))</f>
        <v/>
      </c>
      <c r="K560" s="2" t="str">
        <f>IF(COUNT($A560)=0,"",IF($A560&lt;&gt;DRAFT!$B562,"ERR",IF(DRAFT!AJ562="3E","3E",IF(COUNT(DRAFT!AF562,DRAFT!AJ562)&gt;0,DRAFT!AK562,""))))</f>
        <v/>
      </c>
      <c r="L560" s="2" t="str">
        <f>IF(COUNT($A560)=0,"",IF(K560="3E","3E",IF(K560="","I",LOOKUP(K560/M$2,{0,0.4,0.45,0.5,0.55,0.6,0.65,0.7,0.75,0.8,1},{"F","D","C","C+","B-","B","B+","A-","A","A+"}))))</f>
        <v/>
      </c>
      <c r="M560" s="1" t="str">
        <f>IF(COUNT($A560)=0,"",IF(K560="","--",IF(K560="3E","3E",LOOKUP(K560/M$2,{0,0.4,0.45,0.5,0.55,0.6,0.65,0.7,0.75,0.8,1},{0,2,2.25,2.5,2.75,3,3.25,3.5,3.75,4}))))</f>
        <v/>
      </c>
      <c r="N560" s="2" t="str">
        <f>IF(COUNT($A560)=0,"",IF($A560&lt;&gt;DRAFT!$B562,"ERR",IF(DRAFT!AS562="3E","3E",IF(COUNT(DRAFT!AO562,DRAFT!AS562)&gt;0,DRAFT!AT562,""))))</f>
        <v/>
      </c>
      <c r="O560" s="2" t="str">
        <f>IF(COUNT($A560)=0,"",IF(N560="3E","3E",IF(N560="","I",LOOKUP(N560/P$2,{0,0.4,0.45,0.5,0.55,0.6,0.65,0.7,0.75,0.8,1},{"F","D","C","C+","B-","B","B+","A-","A","A+"}))))</f>
        <v/>
      </c>
      <c r="P560" s="1" t="str">
        <f>IF(COUNT($A560)=0,"",IF(N560="","--",IF(N560="3E","3E",LOOKUP(N560/P$2,{0,0.4,0.45,0.5,0.55,0.6,0.65,0.7,0.75,0.8,1},{0,2,2.25,2.5,2.75,3,3.25,3.5,3.75,4}))))</f>
        <v/>
      </c>
      <c r="Q560" s="2" t="str">
        <f>IF(COUNT($A560)=0,"",IF($A560&lt;&gt;DRAFT!$B562,"ERR",IF(DRAFT!BB562="3E","3E",IF(COUNT(DRAFT!AX562,DRAFT!BB562)&gt;0,DRAFT!BC562,""))))</f>
        <v/>
      </c>
      <c r="R560" s="2" t="str">
        <f>IF(COUNT($A560)=0,"",IF(Q560="3E","3E",IF(Q560="","I",LOOKUP(Q560/S$2,{0,0.4,0.45,0.5,0.55,0.6,0.65,0.7,0.75,0.8,1},{"F","D","C","C+","B-","B","B+","A-","A","A+"}))))</f>
        <v/>
      </c>
      <c r="S560" s="1" t="str">
        <f>IF(COUNT($A560)=0,"",IF(Q560="","--",IF(Q560="3E","3E",LOOKUP(Q560/S$2,{0,0.4,0.45,0.5,0.55,0.6,0.65,0.7,0.75,0.8,1},{0,2,2.25,2.5,2.75,3,3.25,3.5,3.75,4}))))</f>
        <v/>
      </c>
      <c r="T560" s="2" t="str">
        <f>IF(COUNT($A560)=0,"",IF($A560&lt;&gt;DRAFT!$B562,"ERR",IF(DRAFT!BK562="3E","3E",IF(COUNT(DRAFT!BG562,DRAFT!BK562)&gt;0,DRAFT!BL562,""))))</f>
        <v/>
      </c>
      <c r="U560" s="2" t="str">
        <f>IF(COUNT($A560)=0,"",IF(T560="3E","3E",IF(T560="","I",LOOKUP(T560/V$2,{0,0.4,0.45,0.5,0.55,0.6,0.65,0.7,0.75,0.8,1},{"F","D","C","C+","B-","B","B+","A-","A","A+"}))))</f>
        <v/>
      </c>
      <c r="V560" s="1" t="str">
        <f>IF(COUNT($A560)=0,"",IF(T560="","--",IF(T560="3E","3E",LOOKUP(T560/V$2,{0,0.4,0.45,0.5,0.55,0.6,0.65,0.7,0.75,0.8,1},{0,2,2.25,2.5,2.75,3,3.25,3.5,3.75,4}))))</f>
        <v/>
      </c>
      <c r="W560" s="2" t="str">
        <f>IF(COUNT($A560)=0,"",IF($A560&lt;&gt;DRAFT!$B562,"ERR",IF(DRAFT!BT562="3E","3E",IF(COUNT(DRAFT!BP562,DRAFT!BT562)&gt;0,DRAFT!BU562,""))))</f>
        <v/>
      </c>
      <c r="X560" s="2" t="str">
        <f>IF(COUNT($A560)=0,"",IF(W560="3E","3E",IF(W560="","I",LOOKUP(W560/Y$2,{0,0.4,0.45,0.5,0.55,0.6,0.65,0.7,0.75,0.8,1},{"F","D","C","C+","B-","B","B+","A-","A","A+"}))))</f>
        <v/>
      </c>
      <c r="Y560" s="1" t="str">
        <f>IF(COUNT($A560)=0,"",IF(W560="","--",IF(W560="3E","3E",LOOKUP(W560/Y$2,{0,0.4,0.45,0.5,0.55,0.6,0.65,0.7,0.75,0.8,1},{0,2,2.25,2.5,2.75,3,3.25,3.5,3.75,4}))))</f>
        <v/>
      </c>
      <c r="Z560" s="2" t="str">
        <f>IF(COUNT($A560)=0,"",IF($A560&lt;&gt;DRAFT!$B562,"ERR",IF(DRAFT!CC562="3E","3E",IF(COUNT(DRAFT!BY562,DRAFT!CC562)&gt;0,DRAFT!CD562,""))))</f>
        <v/>
      </c>
      <c r="AA560" s="2" t="str">
        <f>IF(COUNT($A560)=0,"",IF(Z560="3E","3E",IF(Z560="","I",LOOKUP(Z560/AB$2,{0,0.4,0.45,0.5,0.55,0.6,0.65,0.7,0.75,0.8,1},{"F","D","C","C+","B-","B","B+","A-","A","A+"}))))</f>
        <v/>
      </c>
      <c r="AB560" s="1" t="str">
        <f>IF(COUNT($A560)=0,"",IF(Z560="","--",IF(Z560="3E","3E",LOOKUP(Z560/AB$2,{0,0.4,0.45,0.5,0.55,0.6,0.65,0.7,0.75,0.8,1},{0,2,2.25,2.5,2.75,3,3.25,3.5,3.75,4}))))</f>
        <v/>
      </c>
      <c r="AC560" s="2" t="str">
        <f>IF(COUNT($A560)=0,"",IF($A560&lt;&gt;DRAFT!$B562,"ERR",IF(DRAFT!CF562&gt;0,DRAFT!CF562,"")))</f>
        <v/>
      </c>
      <c r="AD560" s="2" t="str">
        <f>IF(COUNT($A560)=0,"",IF(AC560="3E","3E",IF(AC560="","I",LOOKUP(AC560/AE$2,{0,0.4,0.45,0.5,0.55,0.6,0.65,0.7,0.75,0.8,1},{"F","D","C","C+","B-","B","B+","A-","A","A+"}))))</f>
        <v/>
      </c>
      <c r="AE560" s="1" t="str">
        <f>IF(COUNT($A560)=0,"",IF(AC560="","--",IF(AC560="3E","3E",LOOKUP(AC560/AE$2,{0,0.4,0.45,0.5,0.55,0.6,0.65,0.7,0.75,0.8,1},{0,2,2.25,2.5,2.75,3,3.25,3.5,3.75,4}))))</f>
        <v/>
      </c>
      <c r="AF560" s="2" t="str">
        <f>IF(COUNT($A560)=0,"",IF($A560&lt;&gt;DRAFT!$B562,"ERR",IF(DRAFT!CI562&gt;0,DRAFT!CK562,"")))</f>
        <v/>
      </c>
      <c r="AG560" s="2" t="str">
        <f>IF(COUNT($A560)=0,"",IF(AF560="3E","3E",IF(AF560="","I",LOOKUP(AF560/AH$2,{0,0.4,0.45,0.5,0.55,0.6,0.65,0.7,0.75,0.8,1},{"F","D","C","C+","B-","B","B+","A-","A","A+"}))))</f>
        <v/>
      </c>
      <c r="AH560" s="1" t="str">
        <f>IF(COUNT($A560)=0,"",IF(AF560="","--",IF(AF560="3E","3E",LOOKUP(AF560/AH$2,{0,0.4,0.45,0.5,0.55,0.6,0.65,0.7,0.75,0.8,1},{0,2,2.25,2.5,2.75,3,3.25,3.5,3.75,4}))))</f>
        <v/>
      </c>
      <c r="AI560" s="2" t="str">
        <f>IF($A560&lt;&gt;DRAFT!$B562,"ERR",IF(OR(COUNT($A560)=0,COUNT(DRAFT!CL562:CN562,DRAFT!CP562:CR562)=0),"",CEILING(SUM(DRAFT!CO562,DRAFT!CS562,DRAFT!CT562),1)))</f>
        <v/>
      </c>
      <c r="AJ560" s="2" t="str">
        <f>IF(COUNT($A560)=0,"",IF(AI560="3E","3E",IF(AI560="","I",LOOKUP(AI560/AK$2,{0,0.4,0.45,0.5,0.55,0.6,0.65,0.7,0.75,0.8,1},{"F","D","C","C+","B-","B","B+","A-","A","A+"}))))</f>
        <v/>
      </c>
      <c r="AK560" s="1" t="str">
        <f>IF(COUNT($A560)=0,"",IF(AI560="","--",IF(AI560="3E","3E",LOOKUP(AI560/AK$2,{0,0.4,0.45,0.5,0.55,0.6,0.65,0.7,0.75,0.8,1},{0,2,2.25,2.5,2.75,3,3.25,3.5,3.75,4}))))</f>
        <v/>
      </c>
      <c r="AL560" s="4" t="str">
        <f>IF(OR(COUNT($A560)=0,COUNT(B560:AK560)=0),"",IF(COUNTIF(B560:AK560,"3E")&gt;0,"3E",IF(DRAFT!$A562="R",TRUNC(SUMPRODUCT(RGP,RCP)/TCP,3),TRUNC((SUMPRODUCT(--(IMDGP&gt;0)*IMDGP,IMCP)+CEILING(DRAFT!$DB562*42,0.25))/TCP,3))))</f>
        <v/>
      </c>
      <c r="AM560" s="2" t="str">
        <f>IF(OR(COUNT($A560)=0,COUNT(B560:AK560)=0),"",IF(COUNTIF(B560:AK560,"3E")&gt;0,"3E",IF(DRAFT!$A562="R",SUMPRODUCT(--(RGP&gt;=2),RCP),SUMPRODUCT(--(IMDGP&gt;0),--(IMGP=0),IMCP)+DRAFT!$DC562)))</f>
        <v/>
      </c>
      <c r="AN560" s="67" t="str">
        <f>IF(AL560="3E","3E",IF(COUNT($A560)=0,"",IF(COUNT(AI560)=0,"--",ROUND(((CEILING(DRAFT!$CV562*38,0.25)+CEILING(DRAFT!$CX562*38,0.25)+CEILING(DRAFT!$CZ562*42,0.25)+CEILING($AL560*42,0.25))/160),2))))</f>
        <v/>
      </c>
      <c r="AO560" s="2" t="str">
        <f>IF(AN560="3E","3E",IF(COUNT($A560)=0,"",IF(COUNT(AN560)=0,"I",LOOKUP(AN560,{0,2,2.25,2.5,2.75,3,3.25,3.5,3.75,4},{"F","D","C","C+","B-","B","B+","A-","A","A+"}))))</f>
        <v/>
      </c>
      <c r="AP560" s="2" t="str">
        <f>IF(AN560="3E","3E",IF(OR(COUNT(A560)=0,COUNT(AN560)=0),"",DRAFT!CW562+DRAFT!CY562+DRAFT!DA562+N(TABULATION!AM560)))</f>
        <v/>
      </c>
      <c r="AQ560" s="2" t="str">
        <f>IF(OR(COUNT($A560)=0,COUNT(B560:AK560)=0),"",IF(COUNTIF(B560:AM560,"3E")&gt;0,"3E",IF(AND(DRAFT!$A562="IM",OR($AL560&gt;DRAFT!$DB562,$AM560&gt;DRAFT!$DC562)),"IMPROVED",IF(AND(DRAFT!$A562="IM",$AL560&lt;=DRAFT!$DB562,$AM560&lt;=DRAFT!$DC562),"NOT IMPROVED",IF(AND(DRAFT!CU562="S",AH560&gt;=2,AK560&gt;=2,AN560&gt;=2.5,AP560&gt;=144),"PASS","FAIL")))))</f>
        <v/>
      </c>
      <c r="AR560" s="2" t="str">
        <f t="shared" si="16"/>
        <v/>
      </c>
      <c r="AS560" s="2" t="str">
        <f t="shared" si="17"/>
        <v/>
      </c>
    </row>
    <row r="561" spans="1:45" ht="18.95" customHeight="1" x14ac:dyDescent="0.25">
      <c r="A561" s="3" t="str">
        <f>IF(DRAFT!$B563="","",DRAFT!$B563)</f>
        <v/>
      </c>
      <c r="B561" s="2" t="str">
        <f>IF(COUNT($A561)=0,"",IF($A561&lt;&gt;DRAFT!$B563,"ERR",IF(DRAFT!I563="3E","3E",IF(COUNT(DRAFT!E563,DRAFT!I563)&gt;0,DRAFT!J563,""))))</f>
        <v/>
      </c>
      <c r="C561" s="2" t="str">
        <f>IF(COUNT($A561)=0,"",IF(B561="3E","3E",IF(B561="","I",LOOKUP(B561/D$2,{0,0.4,0.45,0.5,0.55,0.6,0.65,0.7,0.75,0.8,1},{"F","D","C","C+","B-","B","B+","A-","A","A+"}))))</f>
        <v/>
      </c>
      <c r="D561" s="1" t="str">
        <f>IF(COUNT($A561)=0,"",IF(B561="","--",IF(B561="3E","3E",LOOKUP(B561/D$2,{0,0.4,0.45,0.5,0.55,0.6,0.65,0.7,0.75,0.8,1},{0,2,2.25,2.5,2.75,3,3.25,3.5,3.75,4}))))</f>
        <v/>
      </c>
      <c r="E561" s="2" t="str">
        <f>IF(COUNT($A561)=0,"",IF($A561&lt;&gt;DRAFT!$B563,"ERR",IF(DRAFT!R563="3E","3E",IF(COUNT(DRAFT!N563,DRAFT!R563)&gt;0,DRAFT!S563,""))))</f>
        <v/>
      </c>
      <c r="F561" s="2" t="str">
        <f>IF(COUNT($A561)=0,"",IF(E561="3E","3E",IF(E561="","I",LOOKUP(E561/G$2,{0,0.4,0.45,0.5,0.55,0.6,0.65,0.7,0.75,0.8,1},{"F","D","C","C+","B-","B","B+","A-","A","A+"}))))</f>
        <v/>
      </c>
      <c r="G561" s="1" t="str">
        <f>IF(COUNT($A561)=0,"",IF(E561="","--",IF(E561="3E","3E",LOOKUP(E561/G$2,{0,0.4,0.45,0.5,0.55,0.6,0.65,0.7,0.75,0.8,1},{0,2,2.25,2.5,2.75,3,3.25,3.5,3.75,4}))))</f>
        <v/>
      </c>
      <c r="H561" s="2" t="str">
        <f>IF(COUNT($A561)=0,"",IF($A561&lt;&gt;DRAFT!$B563,"ERR",IF(DRAFT!AA563="3E","3E",IF(COUNT(DRAFT!W563,DRAFT!AA563)&gt;0,DRAFT!AB563,""))))</f>
        <v/>
      </c>
      <c r="I561" s="2" t="str">
        <f>IF(COUNT($A561)=0,"",IF(H561="3E","3E",IF(H561="","I",LOOKUP(H561/J$2,{0,0.4,0.45,0.5,0.55,0.6,0.65,0.7,0.75,0.8,1},{"F","D","C","C+","B-","B","B+","A-","A","A+"}))))</f>
        <v/>
      </c>
      <c r="J561" s="1" t="str">
        <f>IF(COUNT($A561)=0,"",IF(H561="","--",IF(H561="3E","3E",LOOKUP(H561/J$2,{0,0.4,0.45,0.5,0.55,0.6,0.65,0.7,0.75,0.8,1},{0,2,2.25,2.5,2.75,3,3.25,3.5,3.75,4}))))</f>
        <v/>
      </c>
      <c r="K561" s="2" t="str">
        <f>IF(COUNT($A561)=0,"",IF($A561&lt;&gt;DRAFT!$B563,"ERR",IF(DRAFT!AJ563="3E","3E",IF(COUNT(DRAFT!AF563,DRAFT!AJ563)&gt;0,DRAFT!AK563,""))))</f>
        <v/>
      </c>
      <c r="L561" s="2" t="str">
        <f>IF(COUNT($A561)=0,"",IF(K561="3E","3E",IF(K561="","I",LOOKUP(K561/M$2,{0,0.4,0.45,0.5,0.55,0.6,0.65,0.7,0.75,0.8,1},{"F","D","C","C+","B-","B","B+","A-","A","A+"}))))</f>
        <v/>
      </c>
      <c r="M561" s="1" t="str">
        <f>IF(COUNT($A561)=0,"",IF(K561="","--",IF(K561="3E","3E",LOOKUP(K561/M$2,{0,0.4,0.45,0.5,0.55,0.6,0.65,0.7,0.75,0.8,1},{0,2,2.25,2.5,2.75,3,3.25,3.5,3.75,4}))))</f>
        <v/>
      </c>
      <c r="N561" s="2" t="str">
        <f>IF(COUNT($A561)=0,"",IF($A561&lt;&gt;DRAFT!$B563,"ERR",IF(DRAFT!AS563="3E","3E",IF(COUNT(DRAFT!AO563,DRAFT!AS563)&gt;0,DRAFT!AT563,""))))</f>
        <v/>
      </c>
      <c r="O561" s="2" t="str">
        <f>IF(COUNT($A561)=0,"",IF(N561="3E","3E",IF(N561="","I",LOOKUP(N561/P$2,{0,0.4,0.45,0.5,0.55,0.6,0.65,0.7,0.75,0.8,1},{"F","D","C","C+","B-","B","B+","A-","A","A+"}))))</f>
        <v/>
      </c>
      <c r="P561" s="1" t="str">
        <f>IF(COUNT($A561)=0,"",IF(N561="","--",IF(N561="3E","3E",LOOKUP(N561/P$2,{0,0.4,0.45,0.5,0.55,0.6,0.65,0.7,0.75,0.8,1},{0,2,2.25,2.5,2.75,3,3.25,3.5,3.75,4}))))</f>
        <v/>
      </c>
      <c r="Q561" s="2" t="str">
        <f>IF(COUNT($A561)=0,"",IF($A561&lt;&gt;DRAFT!$B563,"ERR",IF(DRAFT!BB563="3E","3E",IF(COUNT(DRAFT!AX563,DRAFT!BB563)&gt;0,DRAFT!BC563,""))))</f>
        <v/>
      </c>
      <c r="R561" s="2" t="str">
        <f>IF(COUNT($A561)=0,"",IF(Q561="3E","3E",IF(Q561="","I",LOOKUP(Q561/S$2,{0,0.4,0.45,0.5,0.55,0.6,0.65,0.7,0.75,0.8,1},{"F","D","C","C+","B-","B","B+","A-","A","A+"}))))</f>
        <v/>
      </c>
      <c r="S561" s="1" t="str">
        <f>IF(COUNT($A561)=0,"",IF(Q561="","--",IF(Q561="3E","3E",LOOKUP(Q561/S$2,{0,0.4,0.45,0.5,0.55,0.6,0.65,0.7,0.75,0.8,1},{0,2,2.25,2.5,2.75,3,3.25,3.5,3.75,4}))))</f>
        <v/>
      </c>
      <c r="T561" s="2" t="str">
        <f>IF(COUNT($A561)=0,"",IF($A561&lt;&gt;DRAFT!$B563,"ERR",IF(DRAFT!BK563="3E","3E",IF(COUNT(DRAFT!BG563,DRAFT!BK563)&gt;0,DRAFT!BL563,""))))</f>
        <v/>
      </c>
      <c r="U561" s="2" t="str">
        <f>IF(COUNT($A561)=0,"",IF(T561="3E","3E",IF(T561="","I",LOOKUP(T561/V$2,{0,0.4,0.45,0.5,0.55,0.6,0.65,0.7,0.75,0.8,1},{"F","D","C","C+","B-","B","B+","A-","A","A+"}))))</f>
        <v/>
      </c>
      <c r="V561" s="1" t="str">
        <f>IF(COUNT($A561)=0,"",IF(T561="","--",IF(T561="3E","3E",LOOKUP(T561/V$2,{0,0.4,0.45,0.5,0.55,0.6,0.65,0.7,0.75,0.8,1},{0,2,2.25,2.5,2.75,3,3.25,3.5,3.75,4}))))</f>
        <v/>
      </c>
      <c r="W561" s="2" t="str">
        <f>IF(COUNT($A561)=0,"",IF($A561&lt;&gt;DRAFT!$B563,"ERR",IF(DRAFT!BT563="3E","3E",IF(COUNT(DRAFT!BP563,DRAFT!BT563)&gt;0,DRAFT!BU563,""))))</f>
        <v/>
      </c>
      <c r="X561" s="2" t="str">
        <f>IF(COUNT($A561)=0,"",IF(W561="3E","3E",IF(W561="","I",LOOKUP(W561/Y$2,{0,0.4,0.45,0.5,0.55,0.6,0.65,0.7,0.75,0.8,1},{"F","D","C","C+","B-","B","B+","A-","A","A+"}))))</f>
        <v/>
      </c>
      <c r="Y561" s="1" t="str">
        <f>IF(COUNT($A561)=0,"",IF(W561="","--",IF(W561="3E","3E",LOOKUP(W561/Y$2,{0,0.4,0.45,0.5,0.55,0.6,0.65,0.7,0.75,0.8,1},{0,2,2.25,2.5,2.75,3,3.25,3.5,3.75,4}))))</f>
        <v/>
      </c>
      <c r="Z561" s="2" t="str">
        <f>IF(COUNT($A561)=0,"",IF($A561&lt;&gt;DRAFT!$B563,"ERR",IF(DRAFT!CC563="3E","3E",IF(COUNT(DRAFT!BY563,DRAFT!CC563)&gt;0,DRAFT!CD563,""))))</f>
        <v/>
      </c>
      <c r="AA561" s="2" t="str">
        <f>IF(COUNT($A561)=0,"",IF(Z561="3E","3E",IF(Z561="","I",LOOKUP(Z561/AB$2,{0,0.4,0.45,0.5,0.55,0.6,0.65,0.7,0.75,0.8,1},{"F","D","C","C+","B-","B","B+","A-","A","A+"}))))</f>
        <v/>
      </c>
      <c r="AB561" s="1" t="str">
        <f>IF(COUNT($A561)=0,"",IF(Z561="","--",IF(Z561="3E","3E",LOOKUP(Z561/AB$2,{0,0.4,0.45,0.5,0.55,0.6,0.65,0.7,0.75,0.8,1},{0,2,2.25,2.5,2.75,3,3.25,3.5,3.75,4}))))</f>
        <v/>
      </c>
      <c r="AC561" s="2" t="str">
        <f>IF(COUNT($A561)=0,"",IF($A561&lt;&gt;DRAFT!$B563,"ERR",IF(DRAFT!CF563&gt;0,DRAFT!CF563,"")))</f>
        <v/>
      </c>
      <c r="AD561" s="2" t="str">
        <f>IF(COUNT($A561)=0,"",IF(AC561="3E","3E",IF(AC561="","I",LOOKUP(AC561/AE$2,{0,0.4,0.45,0.5,0.55,0.6,0.65,0.7,0.75,0.8,1},{"F","D","C","C+","B-","B","B+","A-","A","A+"}))))</f>
        <v/>
      </c>
      <c r="AE561" s="1" t="str">
        <f>IF(COUNT($A561)=0,"",IF(AC561="","--",IF(AC561="3E","3E",LOOKUP(AC561/AE$2,{0,0.4,0.45,0.5,0.55,0.6,0.65,0.7,0.75,0.8,1},{0,2,2.25,2.5,2.75,3,3.25,3.5,3.75,4}))))</f>
        <v/>
      </c>
      <c r="AF561" s="2" t="str">
        <f>IF(COUNT($A561)=0,"",IF($A561&lt;&gt;DRAFT!$B563,"ERR",IF(DRAFT!CI563&gt;0,DRAFT!CK563,"")))</f>
        <v/>
      </c>
      <c r="AG561" s="2" t="str">
        <f>IF(COUNT($A561)=0,"",IF(AF561="3E","3E",IF(AF561="","I",LOOKUP(AF561/AH$2,{0,0.4,0.45,0.5,0.55,0.6,0.65,0.7,0.75,0.8,1},{"F","D","C","C+","B-","B","B+","A-","A","A+"}))))</f>
        <v/>
      </c>
      <c r="AH561" s="1" t="str">
        <f>IF(COUNT($A561)=0,"",IF(AF561="","--",IF(AF561="3E","3E",LOOKUP(AF561/AH$2,{0,0.4,0.45,0.5,0.55,0.6,0.65,0.7,0.75,0.8,1},{0,2,2.25,2.5,2.75,3,3.25,3.5,3.75,4}))))</f>
        <v/>
      </c>
      <c r="AI561" s="2" t="str">
        <f>IF($A561&lt;&gt;DRAFT!$B563,"ERR",IF(OR(COUNT($A561)=0,COUNT(DRAFT!CL563:CN563,DRAFT!CP563:CR563)=0),"",CEILING(SUM(DRAFT!CO563,DRAFT!CS563,DRAFT!CT563),1)))</f>
        <v/>
      </c>
      <c r="AJ561" s="2" t="str">
        <f>IF(COUNT($A561)=0,"",IF(AI561="3E","3E",IF(AI561="","I",LOOKUP(AI561/AK$2,{0,0.4,0.45,0.5,0.55,0.6,0.65,0.7,0.75,0.8,1},{"F","D","C","C+","B-","B","B+","A-","A","A+"}))))</f>
        <v/>
      </c>
      <c r="AK561" s="1" t="str">
        <f>IF(COUNT($A561)=0,"",IF(AI561="","--",IF(AI561="3E","3E",LOOKUP(AI561/AK$2,{0,0.4,0.45,0.5,0.55,0.6,0.65,0.7,0.75,0.8,1},{0,2,2.25,2.5,2.75,3,3.25,3.5,3.75,4}))))</f>
        <v/>
      </c>
      <c r="AL561" s="4" t="str">
        <f>IF(OR(COUNT($A561)=0,COUNT(B561:AK561)=0),"",IF(COUNTIF(B561:AK561,"3E")&gt;0,"3E",IF(DRAFT!$A563="R",TRUNC(SUMPRODUCT(RGP,RCP)/TCP,3),TRUNC((SUMPRODUCT(--(IMDGP&gt;0)*IMDGP,IMCP)+CEILING(DRAFT!$DB563*42,0.25))/TCP,3))))</f>
        <v/>
      </c>
      <c r="AM561" s="2" t="str">
        <f>IF(OR(COUNT($A561)=0,COUNT(B561:AK561)=0),"",IF(COUNTIF(B561:AK561,"3E")&gt;0,"3E",IF(DRAFT!$A563="R",SUMPRODUCT(--(RGP&gt;=2),RCP),SUMPRODUCT(--(IMDGP&gt;0),--(IMGP=0),IMCP)+DRAFT!$DC563)))</f>
        <v/>
      </c>
      <c r="AN561" s="67" t="str">
        <f>IF(AL561="3E","3E",IF(COUNT($A561)=0,"",IF(COUNT(AI561)=0,"--",ROUND(((CEILING(DRAFT!$CV563*38,0.25)+CEILING(DRAFT!$CX563*38,0.25)+CEILING(DRAFT!$CZ563*42,0.25)+CEILING($AL561*42,0.25))/160),2))))</f>
        <v/>
      </c>
      <c r="AO561" s="2" t="str">
        <f>IF(AN561="3E","3E",IF(COUNT($A561)=0,"",IF(COUNT(AN561)=0,"I",LOOKUP(AN561,{0,2,2.25,2.5,2.75,3,3.25,3.5,3.75,4},{"F","D","C","C+","B-","B","B+","A-","A","A+"}))))</f>
        <v/>
      </c>
      <c r="AP561" s="2" t="str">
        <f>IF(AN561="3E","3E",IF(OR(COUNT(A561)=0,COUNT(AN561)=0),"",DRAFT!CW563+DRAFT!CY563+DRAFT!DA563+N(TABULATION!AM561)))</f>
        <v/>
      </c>
      <c r="AQ561" s="2" t="str">
        <f>IF(OR(COUNT($A561)=0,COUNT(B561:AK561)=0),"",IF(COUNTIF(B561:AM561,"3E")&gt;0,"3E",IF(AND(DRAFT!$A563="IM",OR($AL561&gt;DRAFT!$DB563,$AM561&gt;DRAFT!$DC563)),"IMPROVED",IF(AND(DRAFT!$A563="IM",$AL561&lt;=DRAFT!$DB563,$AM561&lt;=DRAFT!$DC563),"NOT IMPROVED",IF(AND(DRAFT!CU563="S",AH561&gt;=2,AK561&gt;=2,AN561&gt;=2.5,AP561&gt;=144),"PASS","FAIL")))))</f>
        <v/>
      </c>
      <c r="AR561" s="2" t="str">
        <f t="shared" si="16"/>
        <v/>
      </c>
      <c r="AS561" s="2" t="str">
        <f t="shared" si="17"/>
        <v/>
      </c>
    </row>
    <row r="562" spans="1:45" ht="18.95" customHeight="1" x14ac:dyDescent="0.25">
      <c r="A562" s="3" t="str">
        <f>IF(DRAFT!$B564="","",DRAFT!$B564)</f>
        <v/>
      </c>
      <c r="B562" s="2" t="str">
        <f>IF(COUNT($A562)=0,"",IF($A562&lt;&gt;DRAFT!$B564,"ERR",IF(DRAFT!I564="3E","3E",IF(COUNT(DRAFT!E564,DRAFT!I564)&gt;0,DRAFT!J564,""))))</f>
        <v/>
      </c>
      <c r="C562" s="2" t="str">
        <f>IF(COUNT($A562)=0,"",IF(B562="3E","3E",IF(B562="","I",LOOKUP(B562/D$2,{0,0.4,0.45,0.5,0.55,0.6,0.65,0.7,0.75,0.8,1},{"F","D","C","C+","B-","B","B+","A-","A","A+"}))))</f>
        <v/>
      </c>
      <c r="D562" s="1" t="str">
        <f>IF(COUNT($A562)=0,"",IF(B562="","--",IF(B562="3E","3E",LOOKUP(B562/D$2,{0,0.4,0.45,0.5,0.55,0.6,0.65,0.7,0.75,0.8,1},{0,2,2.25,2.5,2.75,3,3.25,3.5,3.75,4}))))</f>
        <v/>
      </c>
      <c r="E562" s="2" t="str">
        <f>IF(COUNT($A562)=0,"",IF($A562&lt;&gt;DRAFT!$B564,"ERR",IF(DRAFT!R564="3E","3E",IF(COUNT(DRAFT!N564,DRAFT!R564)&gt;0,DRAFT!S564,""))))</f>
        <v/>
      </c>
      <c r="F562" s="2" t="str">
        <f>IF(COUNT($A562)=0,"",IF(E562="3E","3E",IF(E562="","I",LOOKUP(E562/G$2,{0,0.4,0.45,0.5,0.55,0.6,0.65,0.7,0.75,0.8,1},{"F","D","C","C+","B-","B","B+","A-","A","A+"}))))</f>
        <v/>
      </c>
      <c r="G562" s="1" t="str">
        <f>IF(COUNT($A562)=0,"",IF(E562="","--",IF(E562="3E","3E",LOOKUP(E562/G$2,{0,0.4,0.45,0.5,0.55,0.6,0.65,0.7,0.75,0.8,1},{0,2,2.25,2.5,2.75,3,3.25,3.5,3.75,4}))))</f>
        <v/>
      </c>
      <c r="H562" s="2" t="str">
        <f>IF(COUNT($A562)=0,"",IF($A562&lt;&gt;DRAFT!$B564,"ERR",IF(DRAFT!AA564="3E","3E",IF(COUNT(DRAFT!W564,DRAFT!AA564)&gt;0,DRAFT!AB564,""))))</f>
        <v/>
      </c>
      <c r="I562" s="2" t="str">
        <f>IF(COUNT($A562)=0,"",IF(H562="3E","3E",IF(H562="","I",LOOKUP(H562/J$2,{0,0.4,0.45,0.5,0.55,0.6,0.65,0.7,0.75,0.8,1},{"F","D","C","C+","B-","B","B+","A-","A","A+"}))))</f>
        <v/>
      </c>
      <c r="J562" s="1" t="str">
        <f>IF(COUNT($A562)=0,"",IF(H562="","--",IF(H562="3E","3E",LOOKUP(H562/J$2,{0,0.4,0.45,0.5,0.55,0.6,0.65,0.7,0.75,0.8,1},{0,2,2.25,2.5,2.75,3,3.25,3.5,3.75,4}))))</f>
        <v/>
      </c>
      <c r="K562" s="2" t="str">
        <f>IF(COUNT($A562)=0,"",IF($A562&lt;&gt;DRAFT!$B564,"ERR",IF(DRAFT!AJ564="3E","3E",IF(COUNT(DRAFT!AF564,DRAFT!AJ564)&gt;0,DRAFT!AK564,""))))</f>
        <v/>
      </c>
      <c r="L562" s="2" t="str">
        <f>IF(COUNT($A562)=0,"",IF(K562="3E","3E",IF(K562="","I",LOOKUP(K562/M$2,{0,0.4,0.45,0.5,0.55,0.6,0.65,0.7,0.75,0.8,1},{"F","D","C","C+","B-","B","B+","A-","A","A+"}))))</f>
        <v/>
      </c>
      <c r="M562" s="1" t="str">
        <f>IF(COUNT($A562)=0,"",IF(K562="","--",IF(K562="3E","3E",LOOKUP(K562/M$2,{0,0.4,0.45,0.5,0.55,0.6,0.65,0.7,0.75,0.8,1},{0,2,2.25,2.5,2.75,3,3.25,3.5,3.75,4}))))</f>
        <v/>
      </c>
      <c r="N562" s="2" t="str">
        <f>IF(COUNT($A562)=0,"",IF($A562&lt;&gt;DRAFT!$B564,"ERR",IF(DRAFT!AS564="3E","3E",IF(COUNT(DRAFT!AO564,DRAFT!AS564)&gt;0,DRAFT!AT564,""))))</f>
        <v/>
      </c>
      <c r="O562" s="2" t="str">
        <f>IF(COUNT($A562)=0,"",IF(N562="3E","3E",IF(N562="","I",LOOKUP(N562/P$2,{0,0.4,0.45,0.5,0.55,0.6,0.65,0.7,0.75,0.8,1},{"F","D","C","C+","B-","B","B+","A-","A","A+"}))))</f>
        <v/>
      </c>
      <c r="P562" s="1" t="str">
        <f>IF(COUNT($A562)=0,"",IF(N562="","--",IF(N562="3E","3E",LOOKUP(N562/P$2,{0,0.4,0.45,0.5,0.55,0.6,0.65,0.7,0.75,0.8,1},{0,2,2.25,2.5,2.75,3,3.25,3.5,3.75,4}))))</f>
        <v/>
      </c>
      <c r="Q562" s="2" t="str">
        <f>IF(COUNT($A562)=0,"",IF($A562&lt;&gt;DRAFT!$B564,"ERR",IF(DRAFT!BB564="3E","3E",IF(COUNT(DRAFT!AX564,DRAFT!BB564)&gt;0,DRAFT!BC564,""))))</f>
        <v/>
      </c>
      <c r="R562" s="2" t="str">
        <f>IF(COUNT($A562)=0,"",IF(Q562="3E","3E",IF(Q562="","I",LOOKUP(Q562/S$2,{0,0.4,0.45,0.5,0.55,0.6,0.65,0.7,0.75,0.8,1},{"F","D","C","C+","B-","B","B+","A-","A","A+"}))))</f>
        <v/>
      </c>
      <c r="S562" s="1" t="str">
        <f>IF(COUNT($A562)=0,"",IF(Q562="","--",IF(Q562="3E","3E",LOOKUP(Q562/S$2,{0,0.4,0.45,0.5,0.55,0.6,0.65,0.7,0.75,0.8,1},{0,2,2.25,2.5,2.75,3,3.25,3.5,3.75,4}))))</f>
        <v/>
      </c>
      <c r="T562" s="2" t="str">
        <f>IF(COUNT($A562)=0,"",IF($A562&lt;&gt;DRAFT!$B564,"ERR",IF(DRAFT!BK564="3E","3E",IF(COUNT(DRAFT!BG564,DRAFT!BK564)&gt;0,DRAFT!BL564,""))))</f>
        <v/>
      </c>
      <c r="U562" s="2" t="str">
        <f>IF(COUNT($A562)=0,"",IF(T562="3E","3E",IF(T562="","I",LOOKUP(T562/V$2,{0,0.4,0.45,0.5,0.55,0.6,0.65,0.7,0.75,0.8,1},{"F","D","C","C+","B-","B","B+","A-","A","A+"}))))</f>
        <v/>
      </c>
      <c r="V562" s="1" t="str">
        <f>IF(COUNT($A562)=0,"",IF(T562="","--",IF(T562="3E","3E",LOOKUP(T562/V$2,{0,0.4,0.45,0.5,0.55,0.6,0.65,0.7,0.75,0.8,1},{0,2,2.25,2.5,2.75,3,3.25,3.5,3.75,4}))))</f>
        <v/>
      </c>
      <c r="W562" s="2" t="str">
        <f>IF(COUNT($A562)=0,"",IF($A562&lt;&gt;DRAFT!$B564,"ERR",IF(DRAFT!BT564="3E","3E",IF(COUNT(DRAFT!BP564,DRAFT!BT564)&gt;0,DRAFT!BU564,""))))</f>
        <v/>
      </c>
      <c r="X562" s="2" t="str">
        <f>IF(COUNT($A562)=0,"",IF(W562="3E","3E",IF(W562="","I",LOOKUP(W562/Y$2,{0,0.4,0.45,0.5,0.55,0.6,0.65,0.7,0.75,0.8,1},{"F","D","C","C+","B-","B","B+","A-","A","A+"}))))</f>
        <v/>
      </c>
      <c r="Y562" s="1" t="str">
        <f>IF(COUNT($A562)=0,"",IF(W562="","--",IF(W562="3E","3E",LOOKUP(W562/Y$2,{0,0.4,0.45,0.5,0.55,0.6,0.65,0.7,0.75,0.8,1},{0,2,2.25,2.5,2.75,3,3.25,3.5,3.75,4}))))</f>
        <v/>
      </c>
      <c r="Z562" s="2" t="str">
        <f>IF(COUNT($A562)=0,"",IF($A562&lt;&gt;DRAFT!$B564,"ERR",IF(DRAFT!CC564="3E","3E",IF(COUNT(DRAFT!BY564,DRAFT!CC564)&gt;0,DRAFT!CD564,""))))</f>
        <v/>
      </c>
      <c r="AA562" s="2" t="str">
        <f>IF(COUNT($A562)=0,"",IF(Z562="3E","3E",IF(Z562="","I",LOOKUP(Z562/AB$2,{0,0.4,0.45,0.5,0.55,0.6,0.65,0.7,0.75,0.8,1},{"F","D","C","C+","B-","B","B+","A-","A","A+"}))))</f>
        <v/>
      </c>
      <c r="AB562" s="1" t="str">
        <f>IF(COUNT($A562)=0,"",IF(Z562="","--",IF(Z562="3E","3E",LOOKUP(Z562/AB$2,{0,0.4,0.45,0.5,0.55,0.6,0.65,0.7,0.75,0.8,1},{0,2,2.25,2.5,2.75,3,3.25,3.5,3.75,4}))))</f>
        <v/>
      </c>
      <c r="AC562" s="2" t="str">
        <f>IF(COUNT($A562)=0,"",IF($A562&lt;&gt;DRAFT!$B564,"ERR",IF(DRAFT!CF564&gt;0,DRAFT!CF564,"")))</f>
        <v/>
      </c>
      <c r="AD562" s="2" t="str">
        <f>IF(COUNT($A562)=0,"",IF(AC562="3E","3E",IF(AC562="","I",LOOKUP(AC562/AE$2,{0,0.4,0.45,0.5,0.55,0.6,0.65,0.7,0.75,0.8,1},{"F","D","C","C+","B-","B","B+","A-","A","A+"}))))</f>
        <v/>
      </c>
      <c r="AE562" s="1" t="str">
        <f>IF(COUNT($A562)=0,"",IF(AC562="","--",IF(AC562="3E","3E",LOOKUP(AC562/AE$2,{0,0.4,0.45,0.5,0.55,0.6,0.65,0.7,0.75,0.8,1},{0,2,2.25,2.5,2.75,3,3.25,3.5,3.75,4}))))</f>
        <v/>
      </c>
      <c r="AF562" s="2" t="str">
        <f>IF(COUNT($A562)=0,"",IF($A562&lt;&gt;DRAFT!$B564,"ERR",IF(DRAFT!CI564&gt;0,DRAFT!CK564,"")))</f>
        <v/>
      </c>
      <c r="AG562" s="2" t="str">
        <f>IF(COUNT($A562)=0,"",IF(AF562="3E","3E",IF(AF562="","I",LOOKUP(AF562/AH$2,{0,0.4,0.45,0.5,0.55,0.6,0.65,0.7,0.75,0.8,1},{"F","D","C","C+","B-","B","B+","A-","A","A+"}))))</f>
        <v/>
      </c>
      <c r="AH562" s="1" t="str">
        <f>IF(COUNT($A562)=0,"",IF(AF562="","--",IF(AF562="3E","3E",LOOKUP(AF562/AH$2,{0,0.4,0.45,0.5,0.55,0.6,0.65,0.7,0.75,0.8,1},{0,2,2.25,2.5,2.75,3,3.25,3.5,3.75,4}))))</f>
        <v/>
      </c>
      <c r="AI562" s="2" t="str">
        <f>IF($A562&lt;&gt;DRAFT!$B564,"ERR",IF(OR(COUNT($A562)=0,COUNT(DRAFT!CL564:CN564,DRAFT!CP564:CR564)=0),"",CEILING(SUM(DRAFT!CO564,DRAFT!CS564,DRAFT!CT564),1)))</f>
        <v/>
      </c>
      <c r="AJ562" s="2" t="str">
        <f>IF(COUNT($A562)=0,"",IF(AI562="3E","3E",IF(AI562="","I",LOOKUP(AI562/AK$2,{0,0.4,0.45,0.5,0.55,0.6,0.65,0.7,0.75,0.8,1},{"F","D","C","C+","B-","B","B+","A-","A","A+"}))))</f>
        <v/>
      </c>
      <c r="AK562" s="1" t="str">
        <f>IF(COUNT($A562)=0,"",IF(AI562="","--",IF(AI562="3E","3E",LOOKUP(AI562/AK$2,{0,0.4,0.45,0.5,0.55,0.6,0.65,0.7,0.75,0.8,1},{0,2,2.25,2.5,2.75,3,3.25,3.5,3.75,4}))))</f>
        <v/>
      </c>
      <c r="AL562" s="4" t="str">
        <f>IF(OR(COUNT($A562)=0,COUNT(B562:AK562)=0),"",IF(COUNTIF(B562:AK562,"3E")&gt;0,"3E",IF(DRAFT!$A564="R",TRUNC(SUMPRODUCT(RGP,RCP)/TCP,3),TRUNC((SUMPRODUCT(--(IMDGP&gt;0)*IMDGP,IMCP)+CEILING(DRAFT!$DB564*42,0.25))/TCP,3))))</f>
        <v/>
      </c>
      <c r="AM562" s="2" t="str">
        <f>IF(OR(COUNT($A562)=0,COUNT(B562:AK562)=0),"",IF(COUNTIF(B562:AK562,"3E")&gt;0,"3E",IF(DRAFT!$A564="R",SUMPRODUCT(--(RGP&gt;=2),RCP),SUMPRODUCT(--(IMDGP&gt;0),--(IMGP=0),IMCP)+DRAFT!$DC564)))</f>
        <v/>
      </c>
      <c r="AN562" s="67" t="str">
        <f>IF(AL562="3E","3E",IF(COUNT($A562)=0,"",IF(COUNT(AI562)=0,"--",ROUND(((CEILING(DRAFT!$CV564*38,0.25)+CEILING(DRAFT!$CX564*38,0.25)+CEILING(DRAFT!$CZ564*42,0.25)+CEILING($AL562*42,0.25))/160),2))))</f>
        <v/>
      </c>
      <c r="AO562" s="2" t="str">
        <f>IF(AN562="3E","3E",IF(COUNT($A562)=0,"",IF(COUNT(AN562)=0,"I",LOOKUP(AN562,{0,2,2.25,2.5,2.75,3,3.25,3.5,3.75,4},{"F","D","C","C+","B-","B","B+","A-","A","A+"}))))</f>
        <v/>
      </c>
      <c r="AP562" s="2" t="str">
        <f>IF(AN562="3E","3E",IF(OR(COUNT(A562)=0,COUNT(AN562)=0),"",DRAFT!CW564+DRAFT!CY564+DRAFT!DA564+N(TABULATION!AM562)))</f>
        <v/>
      </c>
      <c r="AQ562" s="2" t="str">
        <f>IF(OR(COUNT($A562)=0,COUNT(B562:AK562)=0),"",IF(COUNTIF(B562:AM562,"3E")&gt;0,"3E",IF(AND(DRAFT!$A564="IM",OR($AL562&gt;DRAFT!$DB564,$AM562&gt;DRAFT!$DC564)),"IMPROVED",IF(AND(DRAFT!$A564="IM",$AL562&lt;=DRAFT!$DB564,$AM562&lt;=DRAFT!$DC564),"NOT IMPROVED",IF(AND(DRAFT!CU564="S",AH562&gt;=2,AK562&gt;=2,AN562&gt;=2.5,AP562&gt;=144),"PASS","FAIL")))))</f>
        <v/>
      </c>
      <c r="AR562" s="2" t="str">
        <f t="shared" si="16"/>
        <v/>
      </c>
      <c r="AS562" s="2" t="str">
        <f t="shared" si="17"/>
        <v/>
      </c>
    </row>
    <row r="563" spans="1:45" ht="18.95" customHeight="1" x14ac:dyDescent="0.25">
      <c r="A563" s="3" t="str">
        <f>IF(DRAFT!$B565="","",DRAFT!$B565)</f>
        <v/>
      </c>
      <c r="B563" s="2" t="str">
        <f>IF(COUNT($A563)=0,"",IF($A563&lt;&gt;DRAFT!$B565,"ERR",IF(DRAFT!I565="3E","3E",IF(COUNT(DRAFT!E565,DRAFT!I565)&gt;0,DRAFT!J565,""))))</f>
        <v/>
      </c>
      <c r="C563" s="2" t="str">
        <f>IF(COUNT($A563)=0,"",IF(B563="3E","3E",IF(B563="","I",LOOKUP(B563/D$2,{0,0.4,0.45,0.5,0.55,0.6,0.65,0.7,0.75,0.8,1},{"F","D","C","C+","B-","B","B+","A-","A","A+"}))))</f>
        <v/>
      </c>
      <c r="D563" s="1" t="str">
        <f>IF(COUNT($A563)=0,"",IF(B563="","--",IF(B563="3E","3E",LOOKUP(B563/D$2,{0,0.4,0.45,0.5,0.55,0.6,0.65,0.7,0.75,0.8,1},{0,2,2.25,2.5,2.75,3,3.25,3.5,3.75,4}))))</f>
        <v/>
      </c>
      <c r="E563" s="2" t="str">
        <f>IF(COUNT($A563)=0,"",IF($A563&lt;&gt;DRAFT!$B565,"ERR",IF(DRAFT!R565="3E","3E",IF(COUNT(DRAFT!N565,DRAFT!R565)&gt;0,DRAFT!S565,""))))</f>
        <v/>
      </c>
      <c r="F563" s="2" t="str">
        <f>IF(COUNT($A563)=0,"",IF(E563="3E","3E",IF(E563="","I",LOOKUP(E563/G$2,{0,0.4,0.45,0.5,0.55,0.6,0.65,0.7,0.75,0.8,1},{"F","D","C","C+","B-","B","B+","A-","A","A+"}))))</f>
        <v/>
      </c>
      <c r="G563" s="1" t="str">
        <f>IF(COUNT($A563)=0,"",IF(E563="","--",IF(E563="3E","3E",LOOKUP(E563/G$2,{0,0.4,0.45,0.5,0.55,0.6,0.65,0.7,0.75,0.8,1},{0,2,2.25,2.5,2.75,3,3.25,3.5,3.75,4}))))</f>
        <v/>
      </c>
      <c r="H563" s="2" t="str">
        <f>IF(COUNT($A563)=0,"",IF($A563&lt;&gt;DRAFT!$B565,"ERR",IF(DRAFT!AA565="3E","3E",IF(COUNT(DRAFT!W565,DRAFT!AA565)&gt;0,DRAFT!AB565,""))))</f>
        <v/>
      </c>
      <c r="I563" s="2" t="str">
        <f>IF(COUNT($A563)=0,"",IF(H563="3E","3E",IF(H563="","I",LOOKUP(H563/J$2,{0,0.4,0.45,0.5,0.55,0.6,0.65,0.7,0.75,0.8,1},{"F","D","C","C+","B-","B","B+","A-","A","A+"}))))</f>
        <v/>
      </c>
      <c r="J563" s="1" t="str">
        <f>IF(COUNT($A563)=0,"",IF(H563="","--",IF(H563="3E","3E",LOOKUP(H563/J$2,{0,0.4,0.45,0.5,0.55,0.6,0.65,0.7,0.75,0.8,1},{0,2,2.25,2.5,2.75,3,3.25,3.5,3.75,4}))))</f>
        <v/>
      </c>
      <c r="K563" s="2" t="str">
        <f>IF(COUNT($A563)=0,"",IF($A563&lt;&gt;DRAFT!$B565,"ERR",IF(DRAFT!AJ565="3E","3E",IF(COUNT(DRAFT!AF565,DRAFT!AJ565)&gt;0,DRAFT!AK565,""))))</f>
        <v/>
      </c>
      <c r="L563" s="2" t="str">
        <f>IF(COUNT($A563)=0,"",IF(K563="3E","3E",IF(K563="","I",LOOKUP(K563/M$2,{0,0.4,0.45,0.5,0.55,0.6,0.65,0.7,0.75,0.8,1},{"F","D","C","C+","B-","B","B+","A-","A","A+"}))))</f>
        <v/>
      </c>
      <c r="M563" s="1" t="str">
        <f>IF(COUNT($A563)=0,"",IF(K563="","--",IF(K563="3E","3E",LOOKUP(K563/M$2,{0,0.4,0.45,0.5,0.55,0.6,0.65,0.7,0.75,0.8,1},{0,2,2.25,2.5,2.75,3,3.25,3.5,3.75,4}))))</f>
        <v/>
      </c>
      <c r="N563" s="2" t="str">
        <f>IF(COUNT($A563)=0,"",IF($A563&lt;&gt;DRAFT!$B565,"ERR",IF(DRAFT!AS565="3E","3E",IF(COUNT(DRAFT!AO565,DRAFT!AS565)&gt;0,DRAFT!AT565,""))))</f>
        <v/>
      </c>
      <c r="O563" s="2" t="str">
        <f>IF(COUNT($A563)=0,"",IF(N563="3E","3E",IF(N563="","I",LOOKUP(N563/P$2,{0,0.4,0.45,0.5,0.55,0.6,0.65,0.7,0.75,0.8,1},{"F","D","C","C+","B-","B","B+","A-","A","A+"}))))</f>
        <v/>
      </c>
      <c r="P563" s="1" t="str">
        <f>IF(COUNT($A563)=0,"",IF(N563="","--",IF(N563="3E","3E",LOOKUP(N563/P$2,{0,0.4,0.45,0.5,0.55,0.6,0.65,0.7,0.75,0.8,1},{0,2,2.25,2.5,2.75,3,3.25,3.5,3.75,4}))))</f>
        <v/>
      </c>
      <c r="Q563" s="2" t="str">
        <f>IF(COUNT($A563)=0,"",IF($A563&lt;&gt;DRAFT!$B565,"ERR",IF(DRAFT!BB565="3E","3E",IF(COUNT(DRAFT!AX565,DRAFT!BB565)&gt;0,DRAFT!BC565,""))))</f>
        <v/>
      </c>
      <c r="R563" s="2" t="str">
        <f>IF(COUNT($A563)=0,"",IF(Q563="3E","3E",IF(Q563="","I",LOOKUP(Q563/S$2,{0,0.4,0.45,0.5,0.55,0.6,0.65,0.7,0.75,0.8,1},{"F","D","C","C+","B-","B","B+","A-","A","A+"}))))</f>
        <v/>
      </c>
      <c r="S563" s="1" t="str">
        <f>IF(COUNT($A563)=0,"",IF(Q563="","--",IF(Q563="3E","3E",LOOKUP(Q563/S$2,{0,0.4,0.45,0.5,0.55,0.6,0.65,0.7,0.75,0.8,1},{0,2,2.25,2.5,2.75,3,3.25,3.5,3.75,4}))))</f>
        <v/>
      </c>
      <c r="T563" s="2" t="str">
        <f>IF(COUNT($A563)=0,"",IF($A563&lt;&gt;DRAFT!$B565,"ERR",IF(DRAFT!BK565="3E","3E",IF(COUNT(DRAFT!BG565,DRAFT!BK565)&gt;0,DRAFT!BL565,""))))</f>
        <v/>
      </c>
      <c r="U563" s="2" t="str">
        <f>IF(COUNT($A563)=0,"",IF(T563="3E","3E",IF(T563="","I",LOOKUP(T563/V$2,{0,0.4,0.45,0.5,0.55,0.6,0.65,0.7,0.75,0.8,1},{"F","D","C","C+","B-","B","B+","A-","A","A+"}))))</f>
        <v/>
      </c>
      <c r="V563" s="1" t="str">
        <f>IF(COUNT($A563)=0,"",IF(T563="","--",IF(T563="3E","3E",LOOKUP(T563/V$2,{0,0.4,0.45,0.5,0.55,0.6,0.65,0.7,0.75,0.8,1},{0,2,2.25,2.5,2.75,3,3.25,3.5,3.75,4}))))</f>
        <v/>
      </c>
      <c r="W563" s="2" t="str">
        <f>IF(COUNT($A563)=0,"",IF($A563&lt;&gt;DRAFT!$B565,"ERR",IF(DRAFT!BT565="3E","3E",IF(COUNT(DRAFT!BP565,DRAFT!BT565)&gt;0,DRAFT!BU565,""))))</f>
        <v/>
      </c>
      <c r="X563" s="2" t="str">
        <f>IF(COUNT($A563)=0,"",IF(W563="3E","3E",IF(W563="","I",LOOKUP(W563/Y$2,{0,0.4,0.45,0.5,0.55,0.6,0.65,0.7,0.75,0.8,1},{"F","D","C","C+","B-","B","B+","A-","A","A+"}))))</f>
        <v/>
      </c>
      <c r="Y563" s="1" t="str">
        <f>IF(COUNT($A563)=0,"",IF(W563="","--",IF(W563="3E","3E",LOOKUP(W563/Y$2,{0,0.4,0.45,0.5,0.55,0.6,0.65,0.7,0.75,0.8,1},{0,2,2.25,2.5,2.75,3,3.25,3.5,3.75,4}))))</f>
        <v/>
      </c>
      <c r="Z563" s="2" t="str">
        <f>IF(COUNT($A563)=0,"",IF($A563&lt;&gt;DRAFT!$B565,"ERR",IF(DRAFT!CC565="3E","3E",IF(COUNT(DRAFT!BY565,DRAFT!CC565)&gt;0,DRAFT!CD565,""))))</f>
        <v/>
      </c>
      <c r="AA563" s="2" t="str">
        <f>IF(COUNT($A563)=0,"",IF(Z563="3E","3E",IF(Z563="","I",LOOKUP(Z563/AB$2,{0,0.4,0.45,0.5,0.55,0.6,0.65,0.7,0.75,0.8,1},{"F","D","C","C+","B-","B","B+","A-","A","A+"}))))</f>
        <v/>
      </c>
      <c r="AB563" s="1" t="str">
        <f>IF(COUNT($A563)=0,"",IF(Z563="","--",IF(Z563="3E","3E",LOOKUP(Z563/AB$2,{0,0.4,0.45,0.5,0.55,0.6,0.65,0.7,0.75,0.8,1},{0,2,2.25,2.5,2.75,3,3.25,3.5,3.75,4}))))</f>
        <v/>
      </c>
      <c r="AC563" s="2" t="str">
        <f>IF(COUNT($A563)=0,"",IF($A563&lt;&gt;DRAFT!$B565,"ERR",IF(DRAFT!CF565&gt;0,DRAFT!CF565,"")))</f>
        <v/>
      </c>
      <c r="AD563" s="2" t="str">
        <f>IF(COUNT($A563)=0,"",IF(AC563="3E","3E",IF(AC563="","I",LOOKUP(AC563/AE$2,{0,0.4,0.45,0.5,0.55,0.6,0.65,0.7,0.75,0.8,1},{"F","D","C","C+","B-","B","B+","A-","A","A+"}))))</f>
        <v/>
      </c>
      <c r="AE563" s="1" t="str">
        <f>IF(COUNT($A563)=0,"",IF(AC563="","--",IF(AC563="3E","3E",LOOKUP(AC563/AE$2,{0,0.4,0.45,0.5,0.55,0.6,0.65,0.7,0.75,0.8,1},{0,2,2.25,2.5,2.75,3,3.25,3.5,3.75,4}))))</f>
        <v/>
      </c>
      <c r="AF563" s="2" t="str">
        <f>IF(COUNT($A563)=0,"",IF($A563&lt;&gt;DRAFT!$B565,"ERR",IF(DRAFT!CI565&gt;0,DRAFT!CK565,"")))</f>
        <v/>
      </c>
      <c r="AG563" s="2" t="str">
        <f>IF(COUNT($A563)=0,"",IF(AF563="3E","3E",IF(AF563="","I",LOOKUP(AF563/AH$2,{0,0.4,0.45,0.5,0.55,0.6,0.65,0.7,0.75,0.8,1},{"F","D","C","C+","B-","B","B+","A-","A","A+"}))))</f>
        <v/>
      </c>
      <c r="AH563" s="1" t="str">
        <f>IF(COUNT($A563)=0,"",IF(AF563="","--",IF(AF563="3E","3E",LOOKUP(AF563/AH$2,{0,0.4,0.45,0.5,0.55,0.6,0.65,0.7,0.75,0.8,1},{0,2,2.25,2.5,2.75,3,3.25,3.5,3.75,4}))))</f>
        <v/>
      </c>
      <c r="AI563" s="2" t="str">
        <f>IF($A563&lt;&gt;DRAFT!$B565,"ERR",IF(OR(COUNT($A563)=0,COUNT(DRAFT!CL565:CN565,DRAFT!CP565:CR565)=0),"",CEILING(SUM(DRAFT!CO565,DRAFT!CS565,DRAFT!CT565),1)))</f>
        <v/>
      </c>
      <c r="AJ563" s="2" t="str">
        <f>IF(COUNT($A563)=0,"",IF(AI563="3E","3E",IF(AI563="","I",LOOKUP(AI563/AK$2,{0,0.4,0.45,0.5,0.55,0.6,0.65,0.7,0.75,0.8,1},{"F","D","C","C+","B-","B","B+","A-","A","A+"}))))</f>
        <v/>
      </c>
      <c r="AK563" s="1" t="str">
        <f>IF(COUNT($A563)=0,"",IF(AI563="","--",IF(AI563="3E","3E",LOOKUP(AI563/AK$2,{0,0.4,0.45,0.5,0.55,0.6,0.65,0.7,0.75,0.8,1},{0,2,2.25,2.5,2.75,3,3.25,3.5,3.75,4}))))</f>
        <v/>
      </c>
      <c r="AL563" s="4" t="str">
        <f>IF(OR(COUNT($A563)=0,COUNT(B563:AK563)=0),"",IF(COUNTIF(B563:AK563,"3E")&gt;0,"3E",IF(DRAFT!$A565="R",TRUNC(SUMPRODUCT(RGP,RCP)/TCP,3),TRUNC((SUMPRODUCT(--(IMDGP&gt;0)*IMDGP,IMCP)+CEILING(DRAFT!$DB565*42,0.25))/TCP,3))))</f>
        <v/>
      </c>
      <c r="AM563" s="2" t="str">
        <f>IF(OR(COUNT($A563)=0,COUNT(B563:AK563)=0),"",IF(COUNTIF(B563:AK563,"3E")&gt;0,"3E",IF(DRAFT!$A565="R",SUMPRODUCT(--(RGP&gt;=2),RCP),SUMPRODUCT(--(IMDGP&gt;0),--(IMGP=0),IMCP)+DRAFT!$DC565)))</f>
        <v/>
      </c>
      <c r="AN563" s="67" t="str">
        <f>IF(AL563="3E","3E",IF(COUNT($A563)=0,"",IF(COUNT(AI563)=0,"--",ROUND(((CEILING(DRAFT!$CV565*38,0.25)+CEILING(DRAFT!$CX565*38,0.25)+CEILING(DRAFT!$CZ565*42,0.25)+CEILING($AL563*42,0.25))/160),2))))</f>
        <v/>
      </c>
      <c r="AO563" s="2" t="str">
        <f>IF(AN563="3E","3E",IF(COUNT($A563)=0,"",IF(COUNT(AN563)=0,"I",LOOKUP(AN563,{0,2,2.25,2.5,2.75,3,3.25,3.5,3.75,4},{"F","D","C","C+","B-","B","B+","A-","A","A+"}))))</f>
        <v/>
      </c>
      <c r="AP563" s="2" t="str">
        <f>IF(AN563="3E","3E",IF(OR(COUNT(A563)=0,COUNT(AN563)=0),"",DRAFT!CW565+DRAFT!CY565+DRAFT!DA565+N(TABULATION!AM563)))</f>
        <v/>
      </c>
      <c r="AQ563" s="2" t="str">
        <f>IF(OR(COUNT($A563)=0,COUNT(B563:AK563)=0),"",IF(COUNTIF(B563:AM563,"3E")&gt;0,"3E",IF(AND(DRAFT!$A565="IM",OR($AL563&gt;DRAFT!$DB565,$AM563&gt;DRAFT!$DC565)),"IMPROVED",IF(AND(DRAFT!$A565="IM",$AL563&lt;=DRAFT!$DB565,$AM563&lt;=DRAFT!$DC565),"NOT IMPROVED",IF(AND(DRAFT!CU565="S",AH563&gt;=2,AK563&gt;=2,AN563&gt;=2.5,AP563&gt;=144),"PASS","FAIL")))))</f>
        <v/>
      </c>
      <c r="AR563" s="2" t="str">
        <f t="shared" si="16"/>
        <v/>
      </c>
      <c r="AS563" s="2" t="str">
        <f t="shared" si="17"/>
        <v/>
      </c>
    </row>
    <row r="564" spans="1:45" ht="18.95" customHeight="1" x14ac:dyDescent="0.25">
      <c r="A564" s="3" t="str">
        <f>IF(DRAFT!$B566="","",DRAFT!$B566)</f>
        <v/>
      </c>
      <c r="B564" s="2" t="str">
        <f>IF(COUNT($A564)=0,"",IF($A564&lt;&gt;DRAFT!$B566,"ERR",IF(DRAFT!I566="3E","3E",IF(COUNT(DRAFT!E566,DRAFT!I566)&gt;0,DRAFT!J566,""))))</f>
        <v/>
      </c>
      <c r="C564" s="2" t="str">
        <f>IF(COUNT($A564)=0,"",IF(B564="3E","3E",IF(B564="","I",LOOKUP(B564/D$2,{0,0.4,0.45,0.5,0.55,0.6,0.65,0.7,0.75,0.8,1},{"F","D","C","C+","B-","B","B+","A-","A","A+"}))))</f>
        <v/>
      </c>
      <c r="D564" s="1" t="str">
        <f>IF(COUNT($A564)=0,"",IF(B564="","--",IF(B564="3E","3E",LOOKUP(B564/D$2,{0,0.4,0.45,0.5,0.55,0.6,0.65,0.7,0.75,0.8,1},{0,2,2.25,2.5,2.75,3,3.25,3.5,3.75,4}))))</f>
        <v/>
      </c>
      <c r="E564" s="2" t="str">
        <f>IF(COUNT($A564)=0,"",IF($A564&lt;&gt;DRAFT!$B566,"ERR",IF(DRAFT!R566="3E","3E",IF(COUNT(DRAFT!N566,DRAFT!R566)&gt;0,DRAFT!S566,""))))</f>
        <v/>
      </c>
      <c r="F564" s="2" t="str">
        <f>IF(COUNT($A564)=0,"",IF(E564="3E","3E",IF(E564="","I",LOOKUP(E564/G$2,{0,0.4,0.45,0.5,0.55,0.6,0.65,0.7,0.75,0.8,1},{"F","D","C","C+","B-","B","B+","A-","A","A+"}))))</f>
        <v/>
      </c>
      <c r="G564" s="1" t="str">
        <f>IF(COUNT($A564)=0,"",IF(E564="","--",IF(E564="3E","3E",LOOKUP(E564/G$2,{0,0.4,0.45,0.5,0.55,0.6,0.65,0.7,0.75,0.8,1},{0,2,2.25,2.5,2.75,3,3.25,3.5,3.75,4}))))</f>
        <v/>
      </c>
      <c r="H564" s="2" t="str">
        <f>IF(COUNT($A564)=0,"",IF($A564&lt;&gt;DRAFT!$B566,"ERR",IF(DRAFT!AA566="3E","3E",IF(COUNT(DRAFT!W566,DRAFT!AA566)&gt;0,DRAFT!AB566,""))))</f>
        <v/>
      </c>
      <c r="I564" s="2" t="str">
        <f>IF(COUNT($A564)=0,"",IF(H564="3E","3E",IF(H564="","I",LOOKUP(H564/J$2,{0,0.4,0.45,0.5,0.55,0.6,0.65,0.7,0.75,0.8,1},{"F","D","C","C+","B-","B","B+","A-","A","A+"}))))</f>
        <v/>
      </c>
      <c r="J564" s="1" t="str">
        <f>IF(COUNT($A564)=0,"",IF(H564="","--",IF(H564="3E","3E",LOOKUP(H564/J$2,{0,0.4,0.45,0.5,0.55,0.6,0.65,0.7,0.75,0.8,1},{0,2,2.25,2.5,2.75,3,3.25,3.5,3.75,4}))))</f>
        <v/>
      </c>
      <c r="K564" s="2" t="str">
        <f>IF(COUNT($A564)=0,"",IF($A564&lt;&gt;DRAFT!$B566,"ERR",IF(DRAFT!AJ566="3E","3E",IF(COUNT(DRAFT!AF566,DRAFT!AJ566)&gt;0,DRAFT!AK566,""))))</f>
        <v/>
      </c>
      <c r="L564" s="2" t="str">
        <f>IF(COUNT($A564)=0,"",IF(K564="3E","3E",IF(K564="","I",LOOKUP(K564/M$2,{0,0.4,0.45,0.5,0.55,0.6,0.65,0.7,0.75,0.8,1},{"F","D","C","C+","B-","B","B+","A-","A","A+"}))))</f>
        <v/>
      </c>
      <c r="M564" s="1" t="str">
        <f>IF(COUNT($A564)=0,"",IF(K564="","--",IF(K564="3E","3E",LOOKUP(K564/M$2,{0,0.4,0.45,0.5,0.55,0.6,0.65,0.7,0.75,0.8,1},{0,2,2.25,2.5,2.75,3,3.25,3.5,3.75,4}))))</f>
        <v/>
      </c>
      <c r="N564" s="2" t="str">
        <f>IF(COUNT($A564)=0,"",IF($A564&lt;&gt;DRAFT!$B566,"ERR",IF(DRAFT!AS566="3E","3E",IF(COUNT(DRAFT!AO566,DRAFT!AS566)&gt;0,DRAFT!AT566,""))))</f>
        <v/>
      </c>
      <c r="O564" s="2" t="str">
        <f>IF(COUNT($A564)=0,"",IF(N564="3E","3E",IF(N564="","I",LOOKUP(N564/P$2,{0,0.4,0.45,0.5,0.55,0.6,0.65,0.7,0.75,0.8,1},{"F","D","C","C+","B-","B","B+","A-","A","A+"}))))</f>
        <v/>
      </c>
      <c r="P564" s="1" t="str">
        <f>IF(COUNT($A564)=0,"",IF(N564="","--",IF(N564="3E","3E",LOOKUP(N564/P$2,{0,0.4,0.45,0.5,0.55,0.6,0.65,0.7,0.75,0.8,1},{0,2,2.25,2.5,2.75,3,3.25,3.5,3.75,4}))))</f>
        <v/>
      </c>
      <c r="Q564" s="2" t="str">
        <f>IF(COUNT($A564)=0,"",IF($A564&lt;&gt;DRAFT!$B566,"ERR",IF(DRAFT!BB566="3E","3E",IF(COUNT(DRAFT!AX566,DRAFT!BB566)&gt;0,DRAFT!BC566,""))))</f>
        <v/>
      </c>
      <c r="R564" s="2" t="str">
        <f>IF(COUNT($A564)=0,"",IF(Q564="3E","3E",IF(Q564="","I",LOOKUP(Q564/S$2,{0,0.4,0.45,0.5,0.55,0.6,0.65,0.7,0.75,0.8,1},{"F","D","C","C+","B-","B","B+","A-","A","A+"}))))</f>
        <v/>
      </c>
      <c r="S564" s="1" t="str">
        <f>IF(COUNT($A564)=0,"",IF(Q564="","--",IF(Q564="3E","3E",LOOKUP(Q564/S$2,{0,0.4,0.45,0.5,0.55,0.6,0.65,0.7,0.75,0.8,1},{0,2,2.25,2.5,2.75,3,3.25,3.5,3.75,4}))))</f>
        <v/>
      </c>
      <c r="T564" s="2" t="str">
        <f>IF(COUNT($A564)=0,"",IF($A564&lt;&gt;DRAFT!$B566,"ERR",IF(DRAFT!BK566="3E","3E",IF(COUNT(DRAFT!BG566,DRAFT!BK566)&gt;0,DRAFT!BL566,""))))</f>
        <v/>
      </c>
      <c r="U564" s="2" t="str">
        <f>IF(COUNT($A564)=0,"",IF(T564="3E","3E",IF(T564="","I",LOOKUP(T564/V$2,{0,0.4,0.45,0.5,0.55,0.6,0.65,0.7,0.75,0.8,1},{"F","D","C","C+","B-","B","B+","A-","A","A+"}))))</f>
        <v/>
      </c>
      <c r="V564" s="1" t="str">
        <f>IF(COUNT($A564)=0,"",IF(T564="","--",IF(T564="3E","3E",LOOKUP(T564/V$2,{0,0.4,0.45,0.5,0.55,0.6,0.65,0.7,0.75,0.8,1},{0,2,2.25,2.5,2.75,3,3.25,3.5,3.75,4}))))</f>
        <v/>
      </c>
      <c r="W564" s="2" t="str">
        <f>IF(COUNT($A564)=0,"",IF($A564&lt;&gt;DRAFT!$B566,"ERR",IF(DRAFT!BT566="3E","3E",IF(COUNT(DRAFT!BP566,DRAFT!BT566)&gt;0,DRAFT!BU566,""))))</f>
        <v/>
      </c>
      <c r="X564" s="2" t="str">
        <f>IF(COUNT($A564)=0,"",IF(W564="3E","3E",IF(W564="","I",LOOKUP(W564/Y$2,{0,0.4,0.45,0.5,0.55,0.6,0.65,0.7,0.75,0.8,1},{"F","D","C","C+","B-","B","B+","A-","A","A+"}))))</f>
        <v/>
      </c>
      <c r="Y564" s="1" t="str">
        <f>IF(COUNT($A564)=0,"",IF(W564="","--",IF(W564="3E","3E",LOOKUP(W564/Y$2,{0,0.4,0.45,0.5,0.55,0.6,0.65,0.7,0.75,0.8,1},{0,2,2.25,2.5,2.75,3,3.25,3.5,3.75,4}))))</f>
        <v/>
      </c>
      <c r="Z564" s="2" t="str">
        <f>IF(COUNT($A564)=0,"",IF($A564&lt;&gt;DRAFT!$B566,"ERR",IF(DRAFT!CC566="3E","3E",IF(COUNT(DRAFT!BY566,DRAFT!CC566)&gt;0,DRAFT!CD566,""))))</f>
        <v/>
      </c>
      <c r="AA564" s="2" t="str">
        <f>IF(COUNT($A564)=0,"",IF(Z564="3E","3E",IF(Z564="","I",LOOKUP(Z564/AB$2,{0,0.4,0.45,0.5,0.55,0.6,0.65,0.7,0.75,0.8,1},{"F","D","C","C+","B-","B","B+","A-","A","A+"}))))</f>
        <v/>
      </c>
      <c r="AB564" s="1" t="str">
        <f>IF(COUNT($A564)=0,"",IF(Z564="","--",IF(Z564="3E","3E",LOOKUP(Z564/AB$2,{0,0.4,0.45,0.5,0.55,0.6,0.65,0.7,0.75,0.8,1},{0,2,2.25,2.5,2.75,3,3.25,3.5,3.75,4}))))</f>
        <v/>
      </c>
      <c r="AC564" s="2" t="str">
        <f>IF(COUNT($A564)=0,"",IF($A564&lt;&gt;DRAFT!$B566,"ERR",IF(DRAFT!CF566&gt;0,DRAFT!CF566,"")))</f>
        <v/>
      </c>
      <c r="AD564" s="2" t="str">
        <f>IF(COUNT($A564)=0,"",IF(AC564="3E","3E",IF(AC564="","I",LOOKUP(AC564/AE$2,{0,0.4,0.45,0.5,0.55,0.6,0.65,0.7,0.75,0.8,1},{"F","D","C","C+","B-","B","B+","A-","A","A+"}))))</f>
        <v/>
      </c>
      <c r="AE564" s="1" t="str">
        <f>IF(COUNT($A564)=0,"",IF(AC564="","--",IF(AC564="3E","3E",LOOKUP(AC564/AE$2,{0,0.4,0.45,0.5,0.55,0.6,0.65,0.7,0.75,0.8,1},{0,2,2.25,2.5,2.75,3,3.25,3.5,3.75,4}))))</f>
        <v/>
      </c>
      <c r="AF564" s="2" t="str">
        <f>IF(COUNT($A564)=0,"",IF($A564&lt;&gt;DRAFT!$B566,"ERR",IF(DRAFT!CI566&gt;0,DRAFT!CK566,"")))</f>
        <v/>
      </c>
      <c r="AG564" s="2" t="str">
        <f>IF(COUNT($A564)=0,"",IF(AF564="3E","3E",IF(AF564="","I",LOOKUP(AF564/AH$2,{0,0.4,0.45,0.5,0.55,0.6,0.65,0.7,0.75,0.8,1},{"F","D","C","C+","B-","B","B+","A-","A","A+"}))))</f>
        <v/>
      </c>
      <c r="AH564" s="1" t="str">
        <f>IF(COUNT($A564)=0,"",IF(AF564="","--",IF(AF564="3E","3E",LOOKUP(AF564/AH$2,{0,0.4,0.45,0.5,0.55,0.6,0.65,0.7,0.75,0.8,1},{0,2,2.25,2.5,2.75,3,3.25,3.5,3.75,4}))))</f>
        <v/>
      </c>
      <c r="AI564" s="2" t="str">
        <f>IF($A564&lt;&gt;DRAFT!$B566,"ERR",IF(OR(COUNT($A564)=0,COUNT(DRAFT!CL566:CN566,DRAFT!CP566:CR566)=0),"",CEILING(SUM(DRAFT!CO566,DRAFT!CS566,DRAFT!CT566),1)))</f>
        <v/>
      </c>
      <c r="AJ564" s="2" t="str">
        <f>IF(COUNT($A564)=0,"",IF(AI564="3E","3E",IF(AI564="","I",LOOKUP(AI564/AK$2,{0,0.4,0.45,0.5,0.55,0.6,0.65,0.7,0.75,0.8,1},{"F","D","C","C+","B-","B","B+","A-","A","A+"}))))</f>
        <v/>
      </c>
      <c r="AK564" s="1" t="str">
        <f>IF(COUNT($A564)=0,"",IF(AI564="","--",IF(AI564="3E","3E",LOOKUP(AI564/AK$2,{0,0.4,0.45,0.5,0.55,0.6,0.65,0.7,0.75,0.8,1},{0,2,2.25,2.5,2.75,3,3.25,3.5,3.75,4}))))</f>
        <v/>
      </c>
      <c r="AL564" s="4" t="str">
        <f>IF(OR(COUNT($A564)=0,COUNT(B564:AK564)=0),"",IF(COUNTIF(B564:AK564,"3E")&gt;0,"3E",IF(DRAFT!$A566="R",TRUNC(SUMPRODUCT(RGP,RCP)/TCP,3),TRUNC((SUMPRODUCT(--(IMDGP&gt;0)*IMDGP,IMCP)+CEILING(DRAFT!$DB566*42,0.25))/TCP,3))))</f>
        <v/>
      </c>
      <c r="AM564" s="2" t="str">
        <f>IF(OR(COUNT($A564)=0,COUNT(B564:AK564)=0),"",IF(COUNTIF(B564:AK564,"3E")&gt;0,"3E",IF(DRAFT!$A566="R",SUMPRODUCT(--(RGP&gt;=2),RCP),SUMPRODUCT(--(IMDGP&gt;0),--(IMGP=0),IMCP)+DRAFT!$DC566)))</f>
        <v/>
      </c>
      <c r="AN564" s="67" t="str">
        <f>IF(AL564="3E","3E",IF(COUNT($A564)=0,"",IF(COUNT(AI564)=0,"--",ROUND(((CEILING(DRAFT!$CV566*38,0.25)+CEILING(DRAFT!$CX566*38,0.25)+CEILING(DRAFT!$CZ566*42,0.25)+CEILING($AL564*42,0.25))/160),2))))</f>
        <v/>
      </c>
      <c r="AO564" s="2" t="str">
        <f>IF(AN564="3E","3E",IF(COUNT($A564)=0,"",IF(COUNT(AN564)=0,"I",LOOKUP(AN564,{0,2,2.25,2.5,2.75,3,3.25,3.5,3.75,4},{"F","D","C","C+","B-","B","B+","A-","A","A+"}))))</f>
        <v/>
      </c>
      <c r="AP564" s="2" t="str">
        <f>IF(AN564="3E","3E",IF(OR(COUNT(A564)=0,COUNT(AN564)=0),"",DRAFT!CW566+DRAFT!CY566+DRAFT!DA566+N(TABULATION!AM564)))</f>
        <v/>
      </c>
      <c r="AQ564" s="2" t="str">
        <f>IF(OR(COUNT($A564)=0,COUNT(B564:AK564)=0),"",IF(COUNTIF(B564:AM564,"3E")&gt;0,"3E",IF(AND(DRAFT!$A566="IM",OR($AL564&gt;DRAFT!$DB566,$AM564&gt;DRAFT!$DC566)),"IMPROVED",IF(AND(DRAFT!$A566="IM",$AL564&lt;=DRAFT!$DB566,$AM564&lt;=DRAFT!$DC566),"NOT IMPROVED",IF(AND(DRAFT!CU566="S",AH564&gt;=2,AK564&gt;=2,AN564&gt;=2.5,AP564&gt;=144),"PASS","FAIL")))))</f>
        <v/>
      </c>
      <c r="AR564" s="2" t="str">
        <f t="shared" si="16"/>
        <v/>
      </c>
      <c r="AS564" s="2" t="str">
        <f t="shared" si="17"/>
        <v/>
      </c>
    </row>
    <row r="565" spans="1:45" ht="18.95" customHeight="1" x14ac:dyDescent="0.25">
      <c r="A565" s="3" t="str">
        <f>IF(DRAFT!$B567="","",DRAFT!$B567)</f>
        <v/>
      </c>
      <c r="B565" s="2" t="str">
        <f>IF(COUNT($A565)=0,"",IF($A565&lt;&gt;DRAFT!$B567,"ERR",IF(DRAFT!I567="3E","3E",IF(COUNT(DRAFT!E567,DRAFT!I567)&gt;0,DRAFT!J567,""))))</f>
        <v/>
      </c>
      <c r="C565" s="2" t="str">
        <f>IF(COUNT($A565)=0,"",IF(B565="3E","3E",IF(B565="","I",LOOKUP(B565/D$2,{0,0.4,0.45,0.5,0.55,0.6,0.65,0.7,0.75,0.8,1},{"F","D","C","C+","B-","B","B+","A-","A","A+"}))))</f>
        <v/>
      </c>
      <c r="D565" s="1" t="str">
        <f>IF(COUNT($A565)=0,"",IF(B565="","--",IF(B565="3E","3E",LOOKUP(B565/D$2,{0,0.4,0.45,0.5,0.55,0.6,0.65,0.7,0.75,0.8,1},{0,2,2.25,2.5,2.75,3,3.25,3.5,3.75,4}))))</f>
        <v/>
      </c>
      <c r="E565" s="2" t="str">
        <f>IF(COUNT($A565)=0,"",IF($A565&lt;&gt;DRAFT!$B567,"ERR",IF(DRAFT!R567="3E","3E",IF(COUNT(DRAFT!N567,DRAFT!R567)&gt;0,DRAFT!S567,""))))</f>
        <v/>
      </c>
      <c r="F565" s="2" t="str">
        <f>IF(COUNT($A565)=0,"",IF(E565="3E","3E",IF(E565="","I",LOOKUP(E565/G$2,{0,0.4,0.45,0.5,0.55,0.6,0.65,0.7,0.75,0.8,1},{"F","D","C","C+","B-","B","B+","A-","A","A+"}))))</f>
        <v/>
      </c>
      <c r="G565" s="1" t="str">
        <f>IF(COUNT($A565)=0,"",IF(E565="","--",IF(E565="3E","3E",LOOKUP(E565/G$2,{0,0.4,0.45,0.5,0.55,0.6,0.65,0.7,0.75,0.8,1},{0,2,2.25,2.5,2.75,3,3.25,3.5,3.75,4}))))</f>
        <v/>
      </c>
      <c r="H565" s="2" t="str">
        <f>IF(COUNT($A565)=0,"",IF($A565&lt;&gt;DRAFT!$B567,"ERR",IF(DRAFT!AA567="3E","3E",IF(COUNT(DRAFT!W567,DRAFT!AA567)&gt;0,DRAFT!AB567,""))))</f>
        <v/>
      </c>
      <c r="I565" s="2" t="str">
        <f>IF(COUNT($A565)=0,"",IF(H565="3E","3E",IF(H565="","I",LOOKUP(H565/J$2,{0,0.4,0.45,0.5,0.55,0.6,0.65,0.7,0.75,0.8,1},{"F","D","C","C+","B-","B","B+","A-","A","A+"}))))</f>
        <v/>
      </c>
      <c r="J565" s="1" t="str">
        <f>IF(COUNT($A565)=0,"",IF(H565="","--",IF(H565="3E","3E",LOOKUP(H565/J$2,{0,0.4,0.45,0.5,0.55,0.6,0.65,0.7,0.75,0.8,1},{0,2,2.25,2.5,2.75,3,3.25,3.5,3.75,4}))))</f>
        <v/>
      </c>
      <c r="K565" s="2" t="str">
        <f>IF(COUNT($A565)=0,"",IF($A565&lt;&gt;DRAFT!$B567,"ERR",IF(DRAFT!AJ567="3E","3E",IF(COUNT(DRAFT!AF567,DRAFT!AJ567)&gt;0,DRAFT!AK567,""))))</f>
        <v/>
      </c>
      <c r="L565" s="2" t="str">
        <f>IF(COUNT($A565)=0,"",IF(K565="3E","3E",IF(K565="","I",LOOKUP(K565/M$2,{0,0.4,0.45,0.5,0.55,0.6,0.65,0.7,0.75,0.8,1},{"F","D","C","C+","B-","B","B+","A-","A","A+"}))))</f>
        <v/>
      </c>
      <c r="M565" s="1" t="str">
        <f>IF(COUNT($A565)=0,"",IF(K565="","--",IF(K565="3E","3E",LOOKUP(K565/M$2,{0,0.4,0.45,0.5,0.55,0.6,0.65,0.7,0.75,0.8,1},{0,2,2.25,2.5,2.75,3,3.25,3.5,3.75,4}))))</f>
        <v/>
      </c>
      <c r="N565" s="2" t="str">
        <f>IF(COUNT($A565)=0,"",IF($A565&lt;&gt;DRAFT!$B567,"ERR",IF(DRAFT!AS567="3E","3E",IF(COUNT(DRAFT!AO567,DRAFT!AS567)&gt;0,DRAFT!AT567,""))))</f>
        <v/>
      </c>
      <c r="O565" s="2" t="str">
        <f>IF(COUNT($A565)=0,"",IF(N565="3E","3E",IF(N565="","I",LOOKUP(N565/P$2,{0,0.4,0.45,0.5,0.55,0.6,0.65,0.7,0.75,0.8,1},{"F","D","C","C+","B-","B","B+","A-","A","A+"}))))</f>
        <v/>
      </c>
      <c r="P565" s="1" t="str">
        <f>IF(COUNT($A565)=0,"",IF(N565="","--",IF(N565="3E","3E",LOOKUP(N565/P$2,{0,0.4,0.45,0.5,0.55,0.6,0.65,0.7,0.75,0.8,1},{0,2,2.25,2.5,2.75,3,3.25,3.5,3.75,4}))))</f>
        <v/>
      </c>
      <c r="Q565" s="2" t="str">
        <f>IF(COUNT($A565)=0,"",IF($A565&lt;&gt;DRAFT!$B567,"ERR",IF(DRAFT!BB567="3E","3E",IF(COUNT(DRAFT!AX567,DRAFT!BB567)&gt;0,DRAFT!BC567,""))))</f>
        <v/>
      </c>
      <c r="R565" s="2" t="str">
        <f>IF(COUNT($A565)=0,"",IF(Q565="3E","3E",IF(Q565="","I",LOOKUP(Q565/S$2,{0,0.4,0.45,0.5,0.55,0.6,0.65,0.7,0.75,0.8,1},{"F","D","C","C+","B-","B","B+","A-","A","A+"}))))</f>
        <v/>
      </c>
      <c r="S565" s="1" t="str">
        <f>IF(COUNT($A565)=0,"",IF(Q565="","--",IF(Q565="3E","3E",LOOKUP(Q565/S$2,{0,0.4,0.45,0.5,0.55,0.6,0.65,0.7,0.75,0.8,1},{0,2,2.25,2.5,2.75,3,3.25,3.5,3.75,4}))))</f>
        <v/>
      </c>
      <c r="T565" s="2" t="str">
        <f>IF(COUNT($A565)=0,"",IF($A565&lt;&gt;DRAFT!$B567,"ERR",IF(DRAFT!BK567="3E","3E",IF(COUNT(DRAFT!BG567,DRAFT!BK567)&gt;0,DRAFT!BL567,""))))</f>
        <v/>
      </c>
      <c r="U565" s="2" t="str">
        <f>IF(COUNT($A565)=0,"",IF(T565="3E","3E",IF(T565="","I",LOOKUP(T565/V$2,{0,0.4,0.45,0.5,0.55,0.6,0.65,0.7,0.75,0.8,1},{"F","D","C","C+","B-","B","B+","A-","A","A+"}))))</f>
        <v/>
      </c>
      <c r="V565" s="1" t="str">
        <f>IF(COUNT($A565)=0,"",IF(T565="","--",IF(T565="3E","3E",LOOKUP(T565/V$2,{0,0.4,0.45,0.5,0.55,0.6,0.65,0.7,0.75,0.8,1},{0,2,2.25,2.5,2.75,3,3.25,3.5,3.75,4}))))</f>
        <v/>
      </c>
      <c r="W565" s="2" t="str">
        <f>IF(COUNT($A565)=0,"",IF($A565&lt;&gt;DRAFT!$B567,"ERR",IF(DRAFT!BT567="3E","3E",IF(COUNT(DRAFT!BP567,DRAFT!BT567)&gt;0,DRAFT!BU567,""))))</f>
        <v/>
      </c>
      <c r="X565" s="2" t="str">
        <f>IF(COUNT($A565)=0,"",IF(W565="3E","3E",IF(W565="","I",LOOKUP(W565/Y$2,{0,0.4,0.45,0.5,0.55,0.6,0.65,0.7,0.75,0.8,1},{"F","D","C","C+","B-","B","B+","A-","A","A+"}))))</f>
        <v/>
      </c>
      <c r="Y565" s="1" t="str">
        <f>IF(COUNT($A565)=0,"",IF(W565="","--",IF(W565="3E","3E",LOOKUP(W565/Y$2,{0,0.4,0.45,0.5,0.55,0.6,0.65,0.7,0.75,0.8,1},{0,2,2.25,2.5,2.75,3,3.25,3.5,3.75,4}))))</f>
        <v/>
      </c>
      <c r="Z565" s="2" t="str">
        <f>IF(COUNT($A565)=0,"",IF($A565&lt;&gt;DRAFT!$B567,"ERR",IF(DRAFT!CC567="3E","3E",IF(COUNT(DRAFT!BY567,DRAFT!CC567)&gt;0,DRAFT!CD567,""))))</f>
        <v/>
      </c>
      <c r="AA565" s="2" t="str">
        <f>IF(COUNT($A565)=0,"",IF(Z565="3E","3E",IF(Z565="","I",LOOKUP(Z565/AB$2,{0,0.4,0.45,0.5,0.55,0.6,0.65,0.7,0.75,0.8,1},{"F","D","C","C+","B-","B","B+","A-","A","A+"}))))</f>
        <v/>
      </c>
      <c r="AB565" s="1" t="str">
        <f>IF(COUNT($A565)=0,"",IF(Z565="","--",IF(Z565="3E","3E",LOOKUP(Z565/AB$2,{0,0.4,0.45,0.5,0.55,0.6,0.65,0.7,0.75,0.8,1},{0,2,2.25,2.5,2.75,3,3.25,3.5,3.75,4}))))</f>
        <v/>
      </c>
      <c r="AC565" s="2" t="str">
        <f>IF(COUNT($A565)=0,"",IF($A565&lt;&gt;DRAFT!$B567,"ERR",IF(DRAFT!CF567&gt;0,DRAFT!CF567,"")))</f>
        <v/>
      </c>
      <c r="AD565" s="2" t="str">
        <f>IF(COUNT($A565)=0,"",IF(AC565="3E","3E",IF(AC565="","I",LOOKUP(AC565/AE$2,{0,0.4,0.45,0.5,0.55,0.6,0.65,0.7,0.75,0.8,1},{"F","D","C","C+","B-","B","B+","A-","A","A+"}))))</f>
        <v/>
      </c>
      <c r="AE565" s="1" t="str">
        <f>IF(COUNT($A565)=0,"",IF(AC565="","--",IF(AC565="3E","3E",LOOKUP(AC565/AE$2,{0,0.4,0.45,0.5,0.55,0.6,0.65,0.7,0.75,0.8,1},{0,2,2.25,2.5,2.75,3,3.25,3.5,3.75,4}))))</f>
        <v/>
      </c>
      <c r="AF565" s="2" t="str">
        <f>IF(COUNT($A565)=0,"",IF($A565&lt;&gt;DRAFT!$B567,"ERR",IF(DRAFT!CI567&gt;0,DRAFT!CK567,"")))</f>
        <v/>
      </c>
      <c r="AG565" s="2" t="str">
        <f>IF(COUNT($A565)=0,"",IF(AF565="3E","3E",IF(AF565="","I",LOOKUP(AF565/AH$2,{0,0.4,0.45,0.5,0.55,0.6,0.65,0.7,0.75,0.8,1},{"F","D","C","C+","B-","B","B+","A-","A","A+"}))))</f>
        <v/>
      </c>
      <c r="AH565" s="1" t="str">
        <f>IF(COUNT($A565)=0,"",IF(AF565="","--",IF(AF565="3E","3E",LOOKUP(AF565/AH$2,{0,0.4,0.45,0.5,0.55,0.6,0.65,0.7,0.75,0.8,1},{0,2,2.25,2.5,2.75,3,3.25,3.5,3.75,4}))))</f>
        <v/>
      </c>
      <c r="AI565" s="2" t="str">
        <f>IF($A565&lt;&gt;DRAFT!$B567,"ERR",IF(OR(COUNT($A565)=0,COUNT(DRAFT!CL567:CN567,DRAFT!CP567:CR567)=0),"",CEILING(SUM(DRAFT!CO567,DRAFT!CS567,DRAFT!CT567),1)))</f>
        <v/>
      </c>
      <c r="AJ565" s="2" t="str">
        <f>IF(COUNT($A565)=0,"",IF(AI565="3E","3E",IF(AI565="","I",LOOKUP(AI565/AK$2,{0,0.4,0.45,0.5,0.55,0.6,0.65,0.7,0.75,0.8,1},{"F","D","C","C+","B-","B","B+","A-","A","A+"}))))</f>
        <v/>
      </c>
      <c r="AK565" s="1" t="str">
        <f>IF(COUNT($A565)=0,"",IF(AI565="","--",IF(AI565="3E","3E",LOOKUP(AI565/AK$2,{0,0.4,0.45,0.5,0.55,0.6,0.65,0.7,0.75,0.8,1},{0,2,2.25,2.5,2.75,3,3.25,3.5,3.75,4}))))</f>
        <v/>
      </c>
      <c r="AL565" s="4" t="str">
        <f>IF(OR(COUNT($A565)=0,COUNT(B565:AK565)=0),"",IF(COUNTIF(B565:AK565,"3E")&gt;0,"3E",IF(DRAFT!$A567="R",TRUNC(SUMPRODUCT(RGP,RCP)/TCP,3),TRUNC((SUMPRODUCT(--(IMDGP&gt;0)*IMDGP,IMCP)+CEILING(DRAFT!$DB567*42,0.25))/TCP,3))))</f>
        <v/>
      </c>
      <c r="AM565" s="2" t="str">
        <f>IF(OR(COUNT($A565)=0,COUNT(B565:AK565)=0),"",IF(COUNTIF(B565:AK565,"3E")&gt;0,"3E",IF(DRAFT!$A567="R",SUMPRODUCT(--(RGP&gt;=2),RCP),SUMPRODUCT(--(IMDGP&gt;0),--(IMGP=0),IMCP)+DRAFT!$DC567)))</f>
        <v/>
      </c>
      <c r="AN565" s="67" t="str">
        <f>IF(AL565="3E","3E",IF(COUNT($A565)=0,"",IF(COUNT(AI565)=0,"--",ROUND(((CEILING(DRAFT!$CV567*38,0.25)+CEILING(DRAFT!$CX567*38,0.25)+CEILING(DRAFT!$CZ567*42,0.25)+CEILING($AL565*42,0.25))/160),2))))</f>
        <v/>
      </c>
      <c r="AO565" s="2" t="str">
        <f>IF(AN565="3E","3E",IF(COUNT($A565)=0,"",IF(COUNT(AN565)=0,"I",LOOKUP(AN565,{0,2,2.25,2.5,2.75,3,3.25,3.5,3.75,4},{"F","D","C","C+","B-","B","B+","A-","A","A+"}))))</f>
        <v/>
      </c>
      <c r="AP565" s="2" t="str">
        <f>IF(AN565="3E","3E",IF(OR(COUNT(A565)=0,COUNT(AN565)=0),"",DRAFT!CW567+DRAFT!CY567+DRAFT!DA567+N(TABULATION!AM565)))</f>
        <v/>
      </c>
      <c r="AQ565" s="2" t="str">
        <f>IF(OR(COUNT($A565)=0,COUNT(B565:AK565)=0),"",IF(COUNTIF(B565:AM565,"3E")&gt;0,"3E",IF(AND(DRAFT!$A567="IM",OR($AL565&gt;DRAFT!$DB567,$AM565&gt;DRAFT!$DC567)),"IMPROVED",IF(AND(DRAFT!$A567="IM",$AL565&lt;=DRAFT!$DB567,$AM565&lt;=DRAFT!$DC567),"NOT IMPROVED",IF(AND(DRAFT!CU567="S",AH565&gt;=2,AK565&gt;=2,AN565&gt;=2.5,AP565&gt;=144),"PASS","FAIL")))))</f>
        <v/>
      </c>
      <c r="AR565" s="2" t="str">
        <f t="shared" si="16"/>
        <v/>
      </c>
      <c r="AS565" s="2" t="str">
        <f t="shared" si="17"/>
        <v/>
      </c>
    </row>
    <row r="566" spans="1:45" ht="18.95" customHeight="1" x14ac:dyDescent="0.25">
      <c r="A566" s="3" t="str">
        <f>IF(DRAFT!$B568="","",DRAFT!$B568)</f>
        <v/>
      </c>
      <c r="B566" s="2" t="str">
        <f>IF(COUNT($A566)=0,"",IF($A566&lt;&gt;DRAFT!$B568,"ERR",IF(DRAFT!I568="3E","3E",IF(COUNT(DRAFT!E568,DRAFT!I568)&gt;0,DRAFT!J568,""))))</f>
        <v/>
      </c>
      <c r="C566" s="2" t="str">
        <f>IF(COUNT($A566)=0,"",IF(B566="3E","3E",IF(B566="","I",LOOKUP(B566/D$2,{0,0.4,0.45,0.5,0.55,0.6,0.65,0.7,0.75,0.8,1},{"F","D","C","C+","B-","B","B+","A-","A","A+"}))))</f>
        <v/>
      </c>
      <c r="D566" s="1" t="str">
        <f>IF(COUNT($A566)=0,"",IF(B566="","--",IF(B566="3E","3E",LOOKUP(B566/D$2,{0,0.4,0.45,0.5,0.55,0.6,0.65,0.7,0.75,0.8,1},{0,2,2.25,2.5,2.75,3,3.25,3.5,3.75,4}))))</f>
        <v/>
      </c>
      <c r="E566" s="2" t="str">
        <f>IF(COUNT($A566)=0,"",IF($A566&lt;&gt;DRAFT!$B568,"ERR",IF(DRAFT!R568="3E","3E",IF(COUNT(DRAFT!N568,DRAFT!R568)&gt;0,DRAFT!S568,""))))</f>
        <v/>
      </c>
      <c r="F566" s="2" t="str">
        <f>IF(COUNT($A566)=0,"",IF(E566="3E","3E",IF(E566="","I",LOOKUP(E566/G$2,{0,0.4,0.45,0.5,0.55,0.6,0.65,0.7,0.75,0.8,1},{"F","D","C","C+","B-","B","B+","A-","A","A+"}))))</f>
        <v/>
      </c>
      <c r="G566" s="1" t="str">
        <f>IF(COUNT($A566)=0,"",IF(E566="","--",IF(E566="3E","3E",LOOKUP(E566/G$2,{0,0.4,0.45,0.5,0.55,0.6,0.65,0.7,0.75,0.8,1},{0,2,2.25,2.5,2.75,3,3.25,3.5,3.75,4}))))</f>
        <v/>
      </c>
      <c r="H566" s="2" t="str">
        <f>IF(COUNT($A566)=0,"",IF($A566&lt;&gt;DRAFT!$B568,"ERR",IF(DRAFT!AA568="3E","3E",IF(COUNT(DRAFT!W568,DRAFT!AA568)&gt;0,DRAFT!AB568,""))))</f>
        <v/>
      </c>
      <c r="I566" s="2" t="str">
        <f>IF(COUNT($A566)=0,"",IF(H566="3E","3E",IF(H566="","I",LOOKUP(H566/J$2,{0,0.4,0.45,0.5,0.55,0.6,0.65,0.7,0.75,0.8,1},{"F","D","C","C+","B-","B","B+","A-","A","A+"}))))</f>
        <v/>
      </c>
      <c r="J566" s="1" t="str">
        <f>IF(COUNT($A566)=0,"",IF(H566="","--",IF(H566="3E","3E",LOOKUP(H566/J$2,{0,0.4,0.45,0.5,0.55,0.6,0.65,0.7,0.75,0.8,1},{0,2,2.25,2.5,2.75,3,3.25,3.5,3.75,4}))))</f>
        <v/>
      </c>
      <c r="K566" s="2" t="str">
        <f>IF(COUNT($A566)=0,"",IF($A566&lt;&gt;DRAFT!$B568,"ERR",IF(DRAFT!AJ568="3E","3E",IF(COUNT(DRAFT!AF568,DRAFT!AJ568)&gt;0,DRAFT!AK568,""))))</f>
        <v/>
      </c>
      <c r="L566" s="2" t="str">
        <f>IF(COUNT($A566)=0,"",IF(K566="3E","3E",IF(K566="","I",LOOKUP(K566/M$2,{0,0.4,0.45,0.5,0.55,0.6,0.65,0.7,0.75,0.8,1},{"F","D","C","C+","B-","B","B+","A-","A","A+"}))))</f>
        <v/>
      </c>
      <c r="M566" s="1" t="str">
        <f>IF(COUNT($A566)=0,"",IF(K566="","--",IF(K566="3E","3E",LOOKUP(K566/M$2,{0,0.4,0.45,0.5,0.55,0.6,0.65,0.7,0.75,0.8,1},{0,2,2.25,2.5,2.75,3,3.25,3.5,3.75,4}))))</f>
        <v/>
      </c>
      <c r="N566" s="2" t="str">
        <f>IF(COUNT($A566)=0,"",IF($A566&lt;&gt;DRAFT!$B568,"ERR",IF(DRAFT!AS568="3E","3E",IF(COUNT(DRAFT!AO568,DRAFT!AS568)&gt;0,DRAFT!AT568,""))))</f>
        <v/>
      </c>
      <c r="O566" s="2" t="str">
        <f>IF(COUNT($A566)=0,"",IF(N566="3E","3E",IF(N566="","I",LOOKUP(N566/P$2,{0,0.4,0.45,0.5,0.55,0.6,0.65,0.7,0.75,0.8,1},{"F","D","C","C+","B-","B","B+","A-","A","A+"}))))</f>
        <v/>
      </c>
      <c r="P566" s="1" t="str">
        <f>IF(COUNT($A566)=0,"",IF(N566="","--",IF(N566="3E","3E",LOOKUP(N566/P$2,{0,0.4,0.45,0.5,0.55,0.6,0.65,0.7,0.75,0.8,1},{0,2,2.25,2.5,2.75,3,3.25,3.5,3.75,4}))))</f>
        <v/>
      </c>
      <c r="Q566" s="2" t="str">
        <f>IF(COUNT($A566)=0,"",IF($A566&lt;&gt;DRAFT!$B568,"ERR",IF(DRAFT!BB568="3E","3E",IF(COUNT(DRAFT!AX568,DRAFT!BB568)&gt;0,DRAFT!BC568,""))))</f>
        <v/>
      </c>
      <c r="R566" s="2" t="str">
        <f>IF(COUNT($A566)=0,"",IF(Q566="3E","3E",IF(Q566="","I",LOOKUP(Q566/S$2,{0,0.4,0.45,0.5,0.55,0.6,0.65,0.7,0.75,0.8,1},{"F","D","C","C+","B-","B","B+","A-","A","A+"}))))</f>
        <v/>
      </c>
      <c r="S566" s="1" t="str">
        <f>IF(COUNT($A566)=0,"",IF(Q566="","--",IF(Q566="3E","3E",LOOKUP(Q566/S$2,{0,0.4,0.45,0.5,0.55,0.6,0.65,0.7,0.75,0.8,1},{0,2,2.25,2.5,2.75,3,3.25,3.5,3.75,4}))))</f>
        <v/>
      </c>
      <c r="T566" s="2" t="str">
        <f>IF(COUNT($A566)=0,"",IF($A566&lt;&gt;DRAFT!$B568,"ERR",IF(DRAFT!BK568="3E","3E",IF(COUNT(DRAFT!BG568,DRAFT!BK568)&gt;0,DRAFT!BL568,""))))</f>
        <v/>
      </c>
      <c r="U566" s="2" t="str">
        <f>IF(COUNT($A566)=0,"",IF(T566="3E","3E",IF(T566="","I",LOOKUP(T566/V$2,{0,0.4,0.45,0.5,0.55,0.6,0.65,0.7,0.75,0.8,1},{"F","D","C","C+","B-","B","B+","A-","A","A+"}))))</f>
        <v/>
      </c>
      <c r="V566" s="1" t="str">
        <f>IF(COUNT($A566)=0,"",IF(T566="","--",IF(T566="3E","3E",LOOKUP(T566/V$2,{0,0.4,0.45,0.5,0.55,0.6,0.65,0.7,0.75,0.8,1},{0,2,2.25,2.5,2.75,3,3.25,3.5,3.75,4}))))</f>
        <v/>
      </c>
      <c r="W566" s="2" t="str">
        <f>IF(COUNT($A566)=0,"",IF($A566&lt;&gt;DRAFT!$B568,"ERR",IF(DRAFT!BT568="3E","3E",IF(COUNT(DRAFT!BP568,DRAFT!BT568)&gt;0,DRAFT!BU568,""))))</f>
        <v/>
      </c>
      <c r="X566" s="2" t="str">
        <f>IF(COUNT($A566)=0,"",IF(W566="3E","3E",IF(W566="","I",LOOKUP(W566/Y$2,{0,0.4,0.45,0.5,0.55,0.6,0.65,0.7,0.75,0.8,1},{"F","D","C","C+","B-","B","B+","A-","A","A+"}))))</f>
        <v/>
      </c>
      <c r="Y566" s="1" t="str">
        <f>IF(COUNT($A566)=0,"",IF(W566="","--",IF(W566="3E","3E",LOOKUP(W566/Y$2,{0,0.4,0.45,0.5,0.55,0.6,0.65,0.7,0.75,0.8,1},{0,2,2.25,2.5,2.75,3,3.25,3.5,3.75,4}))))</f>
        <v/>
      </c>
      <c r="Z566" s="2" t="str">
        <f>IF(COUNT($A566)=0,"",IF($A566&lt;&gt;DRAFT!$B568,"ERR",IF(DRAFT!CC568="3E","3E",IF(COUNT(DRAFT!BY568,DRAFT!CC568)&gt;0,DRAFT!CD568,""))))</f>
        <v/>
      </c>
      <c r="AA566" s="2" t="str">
        <f>IF(COUNT($A566)=0,"",IF(Z566="3E","3E",IF(Z566="","I",LOOKUP(Z566/AB$2,{0,0.4,0.45,0.5,0.55,0.6,0.65,0.7,0.75,0.8,1},{"F","D","C","C+","B-","B","B+","A-","A","A+"}))))</f>
        <v/>
      </c>
      <c r="AB566" s="1" t="str">
        <f>IF(COUNT($A566)=0,"",IF(Z566="","--",IF(Z566="3E","3E",LOOKUP(Z566/AB$2,{0,0.4,0.45,0.5,0.55,0.6,0.65,0.7,0.75,0.8,1},{0,2,2.25,2.5,2.75,3,3.25,3.5,3.75,4}))))</f>
        <v/>
      </c>
      <c r="AC566" s="2" t="str">
        <f>IF(COUNT($A566)=0,"",IF($A566&lt;&gt;DRAFT!$B568,"ERR",IF(DRAFT!CF568&gt;0,DRAFT!CF568,"")))</f>
        <v/>
      </c>
      <c r="AD566" s="2" t="str">
        <f>IF(COUNT($A566)=0,"",IF(AC566="3E","3E",IF(AC566="","I",LOOKUP(AC566/AE$2,{0,0.4,0.45,0.5,0.55,0.6,0.65,0.7,0.75,0.8,1},{"F","D","C","C+","B-","B","B+","A-","A","A+"}))))</f>
        <v/>
      </c>
      <c r="AE566" s="1" t="str">
        <f>IF(COUNT($A566)=0,"",IF(AC566="","--",IF(AC566="3E","3E",LOOKUP(AC566/AE$2,{0,0.4,0.45,0.5,0.55,0.6,0.65,0.7,0.75,0.8,1},{0,2,2.25,2.5,2.75,3,3.25,3.5,3.75,4}))))</f>
        <v/>
      </c>
      <c r="AF566" s="2" t="str">
        <f>IF(COUNT($A566)=0,"",IF($A566&lt;&gt;DRAFT!$B568,"ERR",IF(DRAFT!CI568&gt;0,DRAFT!CK568,"")))</f>
        <v/>
      </c>
      <c r="AG566" s="2" t="str">
        <f>IF(COUNT($A566)=0,"",IF(AF566="3E","3E",IF(AF566="","I",LOOKUP(AF566/AH$2,{0,0.4,0.45,0.5,0.55,0.6,0.65,0.7,0.75,0.8,1},{"F","D","C","C+","B-","B","B+","A-","A","A+"}))))</f>
        <v/>
      </c>
      <c r="AH566" s="1" t="str">
        <f>IF(COUNT($A566)=0,"",IF(AF566="","--",IF(AF566="3E","3E",LOOKUP(AF566/AH$2,{0,0.4,0.45,0.5,0.55,0.6,0.65,0.7,0.75,0.8,1},{0,2,2.25,2.5,2.75,3,3.25,3.5,3.75,4}))))</f>
        <v/>
      </c>
      <c r="AI566" s="2" t="str">
        <f>IF($A566&lt;&gt;DRAFT!$B568,"ERR",IF(OR(COUNT($A566)=0,COUNT(DRAFT!CL568:CN568,DRAFT!CP568:CR568)=0),"",CEILING(SUM(DRAFT!CO568,DRAFT!CS568,DRAFT!CT568),1)))</f>
        <v/>
      </c>
      <c r="AJ566" s="2" t="str">
        <f>IF(COUNT($A566)=0,"",IF(AI566="3E","3E",IF(AI566="","I",LOOKUP(AI566/AK$2,{0,0.4,0.45,0.5,0.55,0.6,0.65,0.7,0.75,0.8,1},{"F","D","C","C+","B-","B","B+","A-","A","A+"}))))</f>
        <v/>
      </c>
      <c r="AK566" s="1" t="str">
        <f>IF(COUNT($A566)=0,"",IF(AI566="","--",IF(AI566="3E","3E",LOOKUP(AI566/AK$2,{0,0.4,0.45,0.5,0.55,0.6,0.65,0.7,0.75,0.8,1},{0,2,2.25,2.5,2.75,3,3.25,3.5,3.75,4}))))</f>
        <v/>
      </c>
      <c r="AL566" s="4" t="str">
        <f>IF(OR(COUNT($A566)=0,COUNT(B566:AK566)=0),"",IF(COUNTIF(B566:AK566,"3E")&gt;0,"3E",IF(DRAFT!$A568="R",TRUNC(SUMPRODUCT(RGP,RCP)/TCP,3),TRUNC((SUMPRODUCT(--(IMDGP&gt;0)*IMDGP,IMCP)+CEILING(DRAFT!$DB568*42,0.25))/TCP,3))))</f>
        <v/>
      </c>
      <c r="AM566" s="2" t="str">
        <f>IF(OR(COUNT($A566)=0,COUNT(B566:AK566)=0),"",IF(COUNTIF(B566:AK566,"3E")&gt;0,"3E",IF(DRAFT!$A568="R",SUMPRODUCT(--(RGP&gt;=2),RCP),SUMPRODUCT(--(IMDGP&gt;0),--(IMGP=0),IMCP)+DRAFT!$DC568)))</f>
        <v/>
      </c>
      <c r="AN566" s="67" t="str">
        <f>IF(AL566="3E","3E",IF(COUNT($A566)=0,"",IF(COUNT(AI566)=0,"--",ROUND(((CEILING(DRAFT!$CV568*38,0.25)+CEILING(DRAFT!$CX568*38,0.25)+CEILING(DRAFT!$CZ568*42,0.25)+CEILING($AL566*42,0.25))/160),2))))</f>
        <v/>
      </c>
      <c r="AO566" s="2" t="str">
        <f>IF(AN566="3E","3E",IF(COUNT($A566)=0,"",IF(COUNT(AN566)=0,"I",LOOKUP(AN566,{0,2,2.25,2.5,2.75,3,3.25,3.5,3.75,4},{"F","D","C","C+","B-","B","B+","A-","A","A+"}))))</f>
        <v/>
      </c>
      <c r="AP566" s="2" t="str">
        <f>IF(AN566="3E","3E",IF(OR(COUNT(A566)=0,COUNT(AN566)=0),"",DRAFT!CW568+DRAFT!CY568+DRAFT!DA568+N(TABULATION!AM566)))</f>
        <v/>
      </c>
      <c r="AQ566" s="2" t="str">
        <f>IF(OR(COUNT($A566)=0,COUNT(B566:AK566)=0),"",IF(COUNTIF(B566:AM566,"3E")&gt;0,"3E",IF(AND(DRAFT!$A568="IM",OR($AL566&gt;DRAFT!$DB568,$AM566&gt;DRAFT!$DC568)),"IMPROVED",IF(AND(DRAFT!$A568="IM",$AL566&lt;=DRAFT!$DB568,$AM566&lt;=DRAFT!$DC568),"NOT IMPROVED",IF(AND(DRAFT!CU568="S",AH566&gt;=2,AK566&gt;=2,AN566&gt;=2.5,AP566&gt;=144),"PASS","FAIL")))))</f>
        <v/>
      </c>
      <c r="AR566" s="2" t="str">
        <f t="shared" si="16"/>
        <v/>
      </c>
      <c r="AS566" s="2" t="str">
        <f t="shared" si="17"/>
        <v/>
      </c>
    </row>
    <row r="567" spans="1:45" ht="18.95" customHeight="1" x14ac:dyDescent="0.25">
      <c r="A567" s="3" t="str">
        <f>IF(DRAFT!$B569="","",DRAFT!$B569)</f>
        <v/>
      </c>
      <c r="B567" s="2" t="str">
        <f>IF(COUNT($A567)=0,"",IF($A567&lt;&gt;DRAFT!$B569,"ERR",IF(DRAFT!I569="3E","3E",IF(COUNT(DRAFT!E569,DRAFT!I569)&gt;0,DRAFT!J569,""))))</f>
        <v/>
      </c>
      <c r="C567" s="2" t="str">
        <f>IF(COUNT($A567)=0,"",IF(B567="3E","3E",IF(B567="","I",LOOKUP(B567/D$2,{0,0.4,0.45,0.5,0.55,0.6,0.65,0.7,0.75,0.8,1},{"F","D","C","C+","B-","B","B+","A-","A","A+"}))))</f>
        <v/>
      </c>
      <c r="D567" s="1" t="str">
        <f>IF(COUNT($A567)=0,"",IF(B567="","--",IF(B567="3E","3E",LOOKUP(B567/D$2,{0,0.4,0.45,0.5,0.55,0.6,0.65,0.7,0.75,0.8,1},{0,2,2.25,2.5,2.75,3,3.25,3.5,3.75,4}))))</f>
        <v/>
      </c>
      <c r="E567" s="2" t="str">
        <f>IF(COUNT($A567)=0,"",IF($A567&lt;&gt;DRAFT!$B569,"ERR",IF(DRAFT!R569="3E","3E",IF(COUNT(DRAFT!N569,DRAFT!R569)&gt;0,DRAFT!S569,""))))</f>
        <v/>
      </c>
      <c r="F567" s="2" t="str">
        <f>IF(COUNT($A567)=0,"",IF(E567="3E","3E",IF(E567="","I",LOOKUP(E567/G$2,{0,0.4,0.45,0.5,0.55,0.6,0.65,0.7,0.75,0.8,1},{"F","D","C","C+","B-","B","B+","A-","A","A+"}))))</f>
        <v/>
      </c>
      <c r="G567" s="1" t="str">
        <f>IF(COUNT($A567)=0,"",IF(E567="","--",IF(E567="3E","3E",LOOKUP(E567/G$2,{0,0.4,0.45,0.5,0.55,0.6,0.65,0.7,0.75,0.8,1},{0,2,2.25,2.5,2.75,3,3.25,3.5,3.75,4}))))</f>
        <v/>
      </c>
      <c r="H567" s="2" t="str">
        <f>IF(COUNT($A567)=0,"",IF($A567&lt;&gt;DRAFT!$B569,"ERR",IF(DRAFT!AA569="3E","3E",IF(COUNT(DRAFT!W569,DRAFT!AA569)&gt;0,DRAFT!AB569,""))))</f>
        <v/>
      </c>
      <c r="I567" s="2" t="str">
        <f>IF(COUNT($A567)=0,"",IF(H567="3E","3E",IF(H567="","I",LOOKUP(H567/J$2,{0,0.4,0.45,0.5,0.55,0.6,0.65,0.7,0.75,0.8,1},{"F","D","C","C+","B-","B","B+","A-","A","A+"}))))</f>
        <v/>
      </c>
      <c r="J567" s="1" t="str">
        <f>IF(COUNT($A567)=0,"",IF(H567="","--",IF(H567="3E","3E",LOOKUP(H567/J$2,{0,0.4,0.45,0.5,0.55,0.6,0.65,0.7,0.75,0.8,1},{0,2,2.25,2.5,2.75,3,3.25,3.5,3.75,4}))))</f>
        <v/>
      </c>
      <c r="K567" s="2" t="str">
        <f>IF(COUNT($A567)=0,"",IF($A567&lt;&gt;DRAFT!$B569,"ERR",IF(DRAFT!AJ569="3E","3E",IF(COUNT(DRAFT!AF569,DRAFT!AJ569)&gt;0,DRAFT!AK569,""))))</f>
        <v/>
      </c>
      <c r="L567" s="2" t="str">
        <f>IF(COUNT($A567)=0,"",IF(K567="3E","3E",IF(K567="","I",LOOKUP(K567/M$2,{0,0.4,0.45,0.5,0.55,0.6,0.65,0.7,0.75,0.8,1},{"F","D","C","C+","B-","B","B+","A-","A","A+"}))))</f>
        <v/>
      </c>
      <c r="M567" s="1" t="str">
        <f>IF(COUNT($A567)=0,"",IF(K567="","--",IF(K567="3E","3E",LOOKUP(K567/M$2,{0,0.4,0.45,0.5,0.55,0.6,0.65,0.7,0.75,0.8,1},{0,2,2.25,2.5,2.75,3,3.25,3.5,3.75,4}))))</f>
        <v/>
      </c>
      <c r="N567" s="2" t="str">
        <f>IF(COUNT($A567)=0,"",IF($A567&lt;&gt;DRAFT!$B569,"ERR",IF(DRAFT!AS569="3E","3E",IF(COUNT(DRAFT!AO569,DRAFT!AS569)&gt;0,DRAFT!AT569,""))))</f>
        <v/>
      </c>
      <c r="O567" s="2" t="str">
        <f>IF(COUNT($A567)=0,"",IF(N567="3E","3E",IF(N567="","I",LOOKUP(N567/P$2,{0,0.4,0.45,0.5,0.55,0.6,0.65,0.7,0.75,0.8,1},{"F","D","C","C+","B-","B","B+","A-","A","A+"}))))</f>
        <v/>
      </c>
      <c r="P567" s="1" t="str">
        <f>IF(COUNT($A567)=0,"",IF(N567="","--",IF(N567="3E","3E",LOOKUP(N567/P$2,{0,0.4,0.45,0.5,0.55,0.6,0.65,0.7,0.75,0.8,1},{0,2,2.25,2.5,2.75,3,3.25,3.5,3.75,4}))))</f>
        <v/>
      </c>
      <c r="Q567" s="2" t="str">
        <f>IF(COUNT($A567)=0,"",IF($A567&lt;&gt;DRAFT!$B569,"ERR",IF(DRAFT!BB569="3E","3E",IF(COUNT(DRAFT!AX569,DRAFT!BB569)&gt;0,DRAFT!BC569,""))))</f>
        <v/>
      </c>
      <c r="R567" s="2" t="str">
        <f>IF(COUNT($A567)=0,"",IF(Q567="3E","3E",IF(Q567="","I",LOOKUP(Q567/S$2,{0,0.4,0.45,0.5,0.55,0.6,0.65,0.7,0.75,0.8,1},{"F","D","C","C+","B-","B","B+","A-","A","A+"}))))</f>
        <v/>
      </c>
      <c r="S567" s="1" t="str">
        <f>IF(COUNT($A567)=0,"",IF(Q567="","--",IF(Q567="3E","3E",LOOKUP(Q567/S$2,{0,0.4,0.45,0.5,0.55,0.6,0.65,0.7,0.75,0.8,1},{0,2,2.25,2.5,2.75,3,3.25,3.5,3.75,4}))))</f>
        <v/>
      </c>
      <c r="T567" s="2" t="str">
        <f>IF(COUNT($A567)=0,"",IF($A567&lt;&gt;DRAFT!$B569,"ERR",IF(DRAFT!BK569="3E","3E",IF(COUNT(DRAFT!BG569,DRAFT!BK569)&gt;0,DRAFT!BL569,""))))</f>
        <v/>
      </c>
      <c r="U567" s="2" t="str">
        <f>IF(COUNT($A567)=0,"",IF(T567="3E","3E",IF(T567="","I",LOOKUP(T567/V$2,{0,0.4,0.45,0.5,0.55,0.6,0.65,0.7,0.75,0.8,1},{"F","D","C","C+","B-","B","B+","A-","A","A+"}))))</f>
        <v/>
      </c>
      <c r="V567" s="1" t="str">
        <f>IF(COUNT($A567)=0,"",IF(T567="","--",IF(T567="3E","3E",LOOKUP(T567/V$2,{0,0.4,0.45,0.5,0.55,0.6,0.65,0.7,0.75,0.8,1},{0,2,2.25,2.5,2.75,3,3.25,3.5,3.75,4}))))</f>
        <v/>
      </c>
      <c r="W567" s="2" t="str">
        <f>IF(COUNT($A567)=0,"",IF($A567&lt;&gt;DRAFT!$B569,"ERR",IF(DRAFT!BT569="3E","3E",IF(COUNT(DRAFT!BP569,DRAFT!BT569)&gt;0,DRAFT!BU569,""))))</f>
        <v/>
      </c>
      <c r="X567" s="2" t="str">
        <f>IF(COUNT($A567)=0,"",IF(W567="3E","3E",IF(W567="","I",LOOKUP(W567/Y$2,{0,0.4,0.45,0.5,0.55,0.6,0.65,0.7,0.75,0.8,1},{"F","D","C","C+","B-","B","B+","A-","A","A+"}))))</f>
        <v/>
      </c>
      <c r="Y567" s="1" t="str">
        <f>IF(COUNT($A567)=0,"",IF(W567="","--",IF(W567="3E","3E",LOOKUP(W567/Y$2,{0,0.4,0.45,0.5,0.55,0.6,0.65,0.7,0.75,0.8,1},{0,2,2.25,2.5,2.75,3,3.25,3.5,3.75,4}))))</f>
        <v/>
      </c>
      <c r="Z567" s="2" t="str">
        <f>IF(COUNT($A567)=0,"",IF($A567&lt;&gt;DRAFT!$B569,"ERR",IF(DRAFT!CC569="3E","3E",IF(COUNT(DRAFT!BY569,DRAFT!CC569)&gt;0,DRAFT!CD569,""))))</f>
        <v/>
      </c>
      <c r="AA567" s="2" t="str">
        <f>IF(COUNT($A567)=0,"",IF(Z567="3E","3E",IF(Z567="","I",LOOKUP(Z567/AB$2,{0,0.4,0.45,0.5,0.55,0.6,0.65,0.7,0.75,0.8,1},{"F","D","C","C+","B-","B","B+","A-","A","A+"}))))</f>
        <v/>
      </c>
      <c r="AB567" s="1" t="str">
        <f>IF(COUNT($A567)=0,"",IF(Z567="","--",IF(Z567="3E","3E",LOOKUP(Z567/AB$2,{0,0.4,0.45,0.5,0.55,0.6,0.65,0.7,0.75,0.8,1},{0,2,2.25,2.5,2.75,3,3.25,3.5,3.75,4}))))</f>
        <v/>
      </c>
      <c r="AC567" s="2" t="str">
        <f>IF(COUNT($A567)=0,"",IF($A567&lt;&gt;DRAFT!$B569,"ERR",IF(DRAFT!CF569&gt;0,DRAFT!CF569,"")))</f>
        <v/>
      </c>
      <c r="AD567" s="2" t="str">
        <f>IF(COUNT($A567)=0,"",IF(AC567="3E","3E",IF(AC567="","I",LOOKUP(AC567/AE$2,{0,0.4,0.45,0.5,0.55,0.6,0.65,0.7,0.75,0.8,1},{"F","D","C","C+","B-","B","B+","A-","A","A+"}))))</f>
        <v/>
      </c>
      <c r="AE567" s="1" t="str">
        <f>IF(COUNT($A567)=0,"",IF(AC567="","--",IF(AC567="3E","3E",LOOKUP(AC567/AE$2,{0,0.4,0.45,0.5,0.55,0.6,0.65,0.7,0.75,0.8,1},{0,2,2.25,2.5,2.75,3,3.25,3.5,3.75,4}))))</f>
        <v/>
      </c>
      <c r="AF567" s="2" t="str">
        <f>IF(COUNT($A567)=0,"",IF($A567&lt;&gt;DRAFT!$B569,"ERR",IF(DRAFT!CI569&gt;0,DRAFT!CK569,"")))</f>
        <v/>
      </c>
      <c r="AG567" s="2" t="str">
        <f>IF(COUNT($A567)=0,"",IF(AF567="3E","3E",IF(AF567="","I",LOOKUP(AF567/AH$2,{0,0.4,0.45,0.5,0.55,0.6,0.65,0.7,0.75,0.8,1},{"F","D","C","C+","B-","B","B+","A-","A","A+"}))))</f>
        <v/>
      </c>
      <c r="AH567" s="1" t="str">
        <f>IF(COUNT($A567)=0,"",IF(AF567="","--",IF(AF567="3E","3E",LOOKUP(AF567/AH$2,{0,0.4,0.45,0.5,0.55,0.6,0.65,0.7,0.75,0.8,1},{0,2,2.25,2.5,2.75,3,3.25,3.5,3.75,4}))))</f>
        <v/>
      </c>
      <c r="AI567" s="2" t="str">
        <f>IF($A567&lt;&gt;DRAFT!$B569,"ERR",IF(OR(COUNT($A567)=0,COUNT(DRAFT!CL569:CN569,DRAFT!CP569:CR569)=0),"",CEILING(SUM(DRAFT!CO569,DRAFT!CS569,DRAFT!CT569),1)))</f>
        <v/>
      </c>
      <c r="AJ567" s="2" t="str">
        <f>IF(COUNT($A567)=0,"",IF(AI567="3E","3E",IF(AI567="","I",LOOKUP(AI567/AK$2,{0,0.4,0.45,0.5,0.55,0.6,0.65,0.7,0.75,0.8,1},{"F","D","C","C+","B-","B","B+","A-","A","A+"}))))</f>
        <v/>
      </c>
      <c r="AK567" s="1" t="str">
        <f>IF(COUNT($A567)=0,"",IF(AI567="","--",IF(AI567="3E","3E",LOOKUP(AI567/AK$2,{0,0.4,0.45,0.5,0.55,0.6,0.65,0.7,0.75,0.8,1},{0,2,2.25,2.5,2.75,3,3.25,3.5,3.75,4}))))</f>
        <v/>
      </c>
      <c r="AL567" s="4" t="str">
        <f>IF(OR(COUNT($A567)=0,COUNT(B567:AK567)=0),"",IF(COUNTIF(B567:AK567,"3E")&gt;0,"3E",IF(DRAFT!$A569="R",TRUNC(SUMPRODUCT(RGP,RCP)/TCP,3),TRUNC((SUMPRODUCT(--(IMDGP&gt;0)*IMDGP,IMCP)+CEILING(DRAFT!$DB569*42,0.25))/TCP,3))))</f>
        <v/>
      </c>
      <c r="AM567" s="2" t="str">
        <f>IF(OR(COUNT($A567)=0,COUNT(B567:AK567)=0),"",IF(COUNTIF(B567:AK567,"3E")&gt;0,"3E",IF(DRAFT!$A569="R",SUMPRODUCT(--(RGP&gt;=2),RCP),SUMPRODUCT(--(IMDGP&gt;0),--(IMGP=0),IMCP)+DRAFT!$DC569)))</f>
        <v/>
      </c>
      <c r="AN567" s="67" t="str">
        <f>IF(AL567="3E","3E",IF(COUNT($A567)=0,"",IF(COUNT(AI567)=0,"--",ROUND(((CEILING(DRAFT!$CV569*38,0.25)+CEILING(DRAFT!$CX569*38,0.25)+CEILING(DRAFT!$CZ569*42,0.25)+CEILING($AL567*42,0.25))/160),2))))</f>
        <v/>
      </c>
      <c r="AO567" s="2" t="str">
        <f>IF(AN567="3E","3E",IF(COUNT($A567)=0,"",IF(COUNT(AN567)=0,"I",LOOKUP(AN567,{0,2,2.25,2.5,2.75,3,3.25,3.5,3.75,4},{"F","D","C","C+","B-","B","B+","A-","A","A+"}))))</f>
        <v/>
      </c>
      <c r="AP567" s="2" t="str">
        <f>IF(AN567="3E","3E",IF(OR(COUNT(A567)=0,COUNT(AN567)=0),"",DRAFT!CW569+DRAFT!CY569+DRAFT!DA569+N(TABULATION!AM567)))</f>
        <v/>
      </c>
      <c r="AQ567" s="2" t="str">
        <f>IF(OR(COUNT($A567)=0,COUNT(B567:AK567)=0),"",IF(COUNTIF(B567:AM567,"3E")&gt;0,"3E",IF(AND(DRAFT!$A569="IM",OR($AL567&gt;DRAFT!$DB569,$AM567&gt;DRAFT!$DC569)),"IMPROVED",IF(AND(DRAFT!$A569="IM",$AL567&lt;=DRAFT!$DB569,$AM567&lt;=DRAFT!$DC569),"NOT IMPROVED",IF(AND(DRAFT!CU569="S",AH567&gt;=2,AK567&gt;=2,AN567&gt;=2.5,AP567&gt;=144),"PASS","FAIL")))))</f>
        <v/>
      </c>
      <c r="AR567" s="2" t="str">
        <f t="shared" si="16"/>
        <v/>
      </c>
      <c r="AS567" s="2" t="str">
        <f t="shared" si="17"/>
        <v/>
      </c>
    </row>
    <row r="568" spans="1:45" ht="18.95" customHeight="1" x14ac:dyDescent="0.25">
      <c r="A568" s="3" t="str">
        <f>IF(DRAFT!$B570="","",DRAFT!$B570)</f>
        <v/>
      </c>
      <c r="B568" s="2" t="str">
        <f>IF(COUNT($A568)=0,"",IF($A568&lt;&gt;DRAFT!$B570,"ERR",IF(DRAFT!I570="3E","3E",IF(COUNT(DRAFT!E570,DRAFT!I570)&gt;0,DRAFT!J570,""))))</f>
        <v/>
      </c>
      <c r="C568" s="2" t="str">
        <f>IF(COUNT($A568)=0,"",IF(B568="3E","3E",IF(B568="","I",LOOKUP(B568/D$2,{0,0.4,0.45,0.5,0.55,0.6,0.65,0.7,0.75,0.8,1},{"F","D","C","C+","B-","B","B+","A-","A","A+"}))))</f>
        <v/>
      </c>
      <c r="D568" s="1" t="str">
        <f>IF(COUNT($A568)=0,"",IF(B568="","--",IF(B568="3E","3E",LOOKUP(B568/D$2,{0,0.4,0.45,0.5,0.55,0.6,0.65,0.7,0.75,0.8,1},{0,2,2.25,2.5,2.75,3,3.25,3.5,3.75,4}))))</f>
        <v/>
      </c>
      <c r="E568" s="2" t="str">
        <f>IF(COUNT($A568)=0,"",IF($A568&lt;&gt;DRAFT!$B570,"ERR",IF(DRAFT!R570="3E","3E",IF(COUNT(DRAFT!N570,DRAFT!R570)&gt;0,DRAFT!S570,""))))</f>
        <v/>
      </c>
      <c r="F568" s="2" t="str">
        <f>IF(COUNT($A568)=0,"",IF(E568="3E","3E",IF(E568="","I",LOOKUP(E568/G$2,{0,0.4,0.45,0.5,0.55,0.6,0.65,0.7,0.75,0.8,1},{"F","D","C","C+","B-","B","B+","A-","A","A+"}))))</f>
        <v/>
      </c>
      <c r="G568" s="1" t="str">
        <f>IF(COUNT($A568)=0,"",IF(E568="","--",IF(E568="3E","3E",LOOKUP(E568/G$2,{0,0.4,0.45,0.5,0.55,0.6,0.65,0.7,0.75,0.8,1},{0,2,2.25,2.5,2.75,3,3.25,3.5,3.75,4}))))</f>
        <v/>
      </c>
      <c r="H568" s="2" t="str">
        <f>IF(COUNT($A568)=0,"",IF($A568&lt;&gt;DRAFT!$B570,"ERR",IF(DRAFT!AA570="3E","3E",IF(COUNT(DRAFT!W570,DRAFT!AA570)&gt;0,DRAFT!AB570,""))))</f>
        <v/>
      </c>
      <c r="I568" s="2" t="str">
        <f>IF(COUNT($A568)=0,"",IF(H568="3E","3E",IF(H568="","I",LOOKUP(H568/J$2,{0,0.4,0.45,0.5,0.55,0.6,0.65,0.7,0.75,0.8,1},{"F","D","C","C+","B-","B","B+","A-","A","A+"}))))</f>
        <v/>
      </c>
      <c r="J568" s="1" t="str">
        <f>IF(COUNT($A568)=0,"",IF(H568="","--",IF(H568="3E","3E",LOOKUP(H568/J$2,{0,0.4,0.45,0.5,0.55,0.6,0.65,0.7,0.75,0.8,1},{0,2,2.25,2.5,2.75,3,3.25,3.5,3.75,4}))))</f>
        <v/>
      </c>
      <c r="K568" s="2" t="str">
        <f>IF(COUNT($A568)=0,"",IF($A568&lt;&gt;DRAFT!$B570,"ERR",IF(DRAFT!AJ570="3E","3E",IF(COUNT(DRAFT!AF570,DRAFT!AJ570)&gt;0,DRAFT!AK570,""))))</f>
        <v/>
      </c>
      <c r="L568" s="2" t="str">
        <f>IF(COUNT($A568)=0,"",IF(K568="3E","3E",IF(K568="","I",LOOKUP(K568/M$2,{0,0.4,0.45,0.5,0.55,0.6,0.65,0.7,0.75,0.8,1},{"F","D","C","C+","B-","B","B+","A-","A","A+"}))))</f>
        <v/>
      </c>
      <c r="M568" s="1" t="str">
        <f>IF(COUNT($A568)=0,"",IF(K568="","--",IF(K568="3E","3E",LOOKUP(K568/M$2,{0,0.4,0.45,0.5,0.55,0.6,0.65,0.7,0.75,0.8,1},{0,2,2.25,2.5,2.75,3,3.25,3.5,3.75,4}))))</f>
        <v/>
      </c>
      <c r="N568" s="2" t="str">
        <f>IF(COUNT($A568)=0,"",IF($A568&lt;&gt;DRAFT!$B570,"ERR",IF(DRAFT!AS570="3E","3E",IF(COUNT(DRAFT!AO570,DRAFT!AS570)&gt;0,DRAFT!AT570,""))))</f>
        <v/>
      </c>
      <c r="O568" s="2" t="str">
        <f>IF(COUNT($A568)=0,"",IF(N568="3E","3E",IF(N568="","I",LOOKUP(N568/P$2,{0,0.4,0.45,0.5,0.55,0.6,0.65,0.7,0.75,0.8,1},{"F","D","C","C+","B-","B","B+","A-","A","A+"}))))</f>
        <v/>
      </c>
      <c r="P568" s="1" t="str">
        <f>IF(COUNT($A568)=0,"",IF(N568="","--",IF(N568="3E","3E",LOOKUP(N568/P$2,{0,0.4,0.45,0.5,0.55,0.6,0.65,0.7,0.75,0.8,1},{0,2,2.25,2.5,2.75,3,3.25,3.5,3.75,4}))))</f>
        <v/>
      </c>
      <c r="Q568" s="2" t="str">
        <f>IF(COUNT($A568)=0,"",IF($A568&lt;&gt;DRAFT!$B570,"ERR",IF(DRAFT!BB570="3E","3E",IF(COUNT(DRAFT!AX570,DRAFT!BB570)&gt;0,DRAFT!BC570,""))))</f>
        <v/>
      </c>
      <c r="R568" s="2" t="str">
        <f>IF(COUNT($A568)=0,"",IF(Q568="3E","3E",IF(Q568="","I",LOOKUP(Q568/S$2,{0,0.4,0.45,0.5,0.55,0.6,0.65,0.7,0.75,0.8,1},{"F","D","C","C+","B-","B","B+","A-","A","A+"}))))</f>
        <v/>
      </c>
      <c r="S568" s="1" t="str">
        <f>IF(COUNT($A568)=0,"",IF(Q568="","--",IF(Q568="3E","3E",LOOKUP(Q568/S$2,{0,0.4,0.45,0.5,0.55,0.6,0.65,0.7,0.75,0.8,1},{0,2,2.25,2.5,2.75,3,3.25,3.5,3.75,4}))))</f>
        <v/>
      </c>
      <c r="T568" s="2" t="str">
        <f>IF(COUNT($A568)=0,"",IF($A568&lt;&gt;DRAFT!$B570,"ERR",IF(DRAFT!BK570="3E","3E",IF(COUNT(DRAFT!BG570,DRAFT!BK570)&gt;0,DRAFT!BL570,""))))</f>
        <v/>
      </c>
      <c r="U568" s="2" t="str">
        <f>IF(COUNT($A568)=0,"",IF(T568="3E","3E",IF(T568="","I",LOOKUP(T568/V$2,{0,0.4,0.45,0.5,0.55,0.6,0.65,0.7,0.75,0.8,1},{"F","D","C","C+","B-","B","B+","A-","A","A+"}))))</f>
        <v/>
      </c>
      <c r="V568" s="1" t="str">
        <f>IF(COUNT($A568)=0,"",IF(T568="","--",IF(T568="3E","3E",LOOKUP(T568/V$2,{0,0.4,0.45,0.5,0.55,0.6,0.65,0.7,0.75,0.8,1},{0,2,2.25,2.5,2.75,3,3.25,3.5,3.75,4}))))</f>
        <v/>
      </c>
      <c r="W568" s="2" t="str">
        <f>IF(COUNT($A568)=0,"",IF($A568&lt;&gt;DRAFT!$B570,"ERR",IF(DRAFT!BT570="3E","3E",IF(COUNT(DRAFT!BP570,DRAFT!BT570)&gt;0,DRAFT!BU570,""))))</f>
        <v/>
      </c>
      <c r="X568" s="2" t="str">
        <f>IF(COUNT($A568)=0,"",IF(W568="3E","3E",IF(W568="","I",LOOKUP(W568/Y$2,{0,0.4,0.45,0.5,0.55,0.6,0.65,0.7,0.75,0.8,1},{"F","D","C","C+","B-","B","B+","A-","A","A+"}))))</f>
        <v/>
      </c>
      <c r="Y568" s="1" t="str">
        <f>IF(COUNT($A568)=0,"",IF(W568="","--",IF(W568="3E","3E",LOOKUP(W568/Y$2,{0,0.4,0.45,0.5,0.55,0.6,0.65,0.7,0.75,0.8,1},{0,2,2.25,2.5,2.75,3,3.25,3.5,3.75,4}))))</f>
        <v/>
      </c>
      <c r="Z568" s="2" t="str">
        <f>IF(COUNT($A568)=0,"",IF($A568&lt;&gt;DRAFT!$B570,"ERR",IF(DRAFT!CC570="3E","3E",IF(COUNT(DRAFT!BY570,DRAFT!CC570)&gt;0,DRAFT!CD570,""))))</f>
        <v/>
      </c>
      <c r="AA568" s="2" t="str">
        <f>IF(COUNT($A568)=0,"",IF(Z568="3E","3E",IF(Z568="","I",LOOKUP(Z568/AB$2,{0,0.4,0.45,0.5,0.55,0.6,0.65,0.7,0.75,0.8,1},{"F","D","C","C+","B-","B","B+","A-","A","A+"}))))</f>
        <v/>
      </c>
      <c r="AB568" s="1" t="str">
        <f>IF(COUNT($A568)=0,"",IF(Z568="","--",IF(Z568="3E","3E",LOOKUP(Z568/AB$2,{0,0.4,0.45,0.5,0.55,0.6,0.65,0.7,0.75,0.8,1},{0,2,2.25,2.5,2.75,3,3.25,3.5,3.75,4}))))</f>
        <v/>
      </c>
      <c r="AC568" s="2" t="str">
        <f>IF(COUNT($A568)=0,"",IF($A568&lt;&gt;DRAFT!$B570,"ERR",IF(DRAFT!CF570&gt;0,DRAFT!CF570,"")))</f>
        <v/>
      </c>
      <c r="AD568" s="2" t="str">
        <f>IF(COUNT($A568)=0,"",IF(AC568="3E","3E",IF(AC568="","I",LOOKUP(AC568/AE$2,{0,0.4,0.45,0.5,0.55,0.6,0.65,0.7,0.75,0.8,1},{"F","D","C","C+","B-","B","B+","A-","A","A+"}))))</f>
        <v/>
      </c>
      <c r="AE568" s="1" t="str">
        <f>IF(COUNT($A568)=0,"",IF(AC568="","--",IF(AC568="3E","3E",LOOKUP(AC568/AE$2,{0,0.4,0.45,0.5,0.55,0.6,0.65,0.7,0.75,0.8,1},{0,2,2.25,2.5,2.75,3,3.25,3.5,3.75,4}))))</f>
        <v/>
      </c>
      <c r="AF568" s="2" t="str">
        <f>IF(COUNT($A568)=0,"",IF($A568&lt;&gt;DRAFT!$B570,"ERR",IF(DRAFT!CI570&gt;0,DRAFT!CK570,"")))</f>
        <v/>
      </c>
      <c r="AG568" s="2" t="str">
        <f>IF(COUNT($A568)=0,"",IF(AF568="3E","3E",IF(AF568="","I",LOOKUP(AF568/AH$2,{0,0.4,0.45,0.5,0.55,0.6,0.65,0.7,0.75,0.8,1},{"F","D","C","C+","B-","B","B+","A-","A","A+"}))))</f>
        <v/>
      </c>
      <c r="AH568" s="1" t="str">
        <f>IF(COUNT($A568)=0,"",IF(AF568="","--",IF(AF568="3E","3E",LOOKUP(AF568/AH$2,{0,0.4,0.45,0.5,0.55,0.6,0.65,0.7,0.75,0.8,1},{0,2,2.25,2.5,2.75,3,3.25,3.5,3.75,4}))))</f>
        <v/>
      </c>
      <c r="AI568" s="2" t="str">
        <f>IF($A568&lt;&gt;DRAFT!$B570,"ERR",IF(OR(COUNT($A568)=0,COUNT(DRAFT!CL570:CN570,DRAFT!CP570:CR570)=0),"",CEILING(SUM(DRAFT!CO570,DRAFT!CS570,DRAFT!CT570),1)))</f>
        <v/>
      </c>
      <c r="AJ568" s="2" t="str">
        <f>IF(COUNT($A568)=0,"",IF(AI568="3E","3E",IF(AI568="","I",LOOKUP(AI568/AK$2,{0,0.4,0.45,0.5,0.55,0.6,0.65,0.7,0.75,0.8,1},{"F","D","C","C+","B-","B","B+","A-","A","A+"}))))</f>
        <v/>
      </c>
      <c r="AK568" s="1" t="str">
        <f>IF(COUNT($A568)=0,"",IF(AI568="","--",IF(AI568="3E","3E",LOOKUP(AI568/AK$2,{0,0.4,0.45,0.5,0.55,0.6,0.65,0.7,0.75,0.8,1},{0,2,2.25,2.5,2.75,3,3.25,3.5,3.75,4}))))</f>
        <v/>
      </c>
      <c r="AL568" s="4" t="str">
        <f>IF(OR(COUNT($A568)=0,COUNT(B568:AK568)=0),"",IF(COUNTIF(B568:AK568,"3E")&gt;0,"3E",IF(DRAFT!$A570="R",TRUNC(SUMPRODUCT(RGP,RCP)/TCP,3),TRUNC((SUMPRODUCT(--(IMDGP&gt;0)*IMDGP,IMCP)+CEILING(DRAFT!$DB570*42,0.25))/TCP,3))))</f>
        <v/>
      </c>
      <c r="AM568" s="2" t="str">
        <f>IF(OR(COUNT($A568)=0,COUNT(B568:AK568)=0),"",IF(COUNTIF(B568:AK568,"3E")&gt;0,"3E",IF(DRAFT!$A570="R",SUMPRODUCT(--(RGP&gt;=2),RCP),SUMPRODUCT(--(IMDGP&gt;0),--(IMGP=0),IMCP)+DRAFT!$DC570)))</f>
        <v/>
      </c>
      <c r="AN568" s="67" t="str">
        <f>IF(AL568="3E","3E",IF(COUNT($A568)=0,"",IF(COUNT(AI568)=0,"--",ROUND(((CEILING(DRAFT!$CV570*38,0.25)+CEILING(DRAFT!$CX570*38,0.25)+CEILING(DRAFT!$CZ570*42,0.25)+CEILING($AL568*42,0.25))/160),2))))</f>
        <v/>
      </c>
      <c r="AO568" s="2" t="str">
        <f>IF(AN568="3E","3E",IF(COUNT($A568)=0,"",IF(COUNT(AN568)=0,"I",LOOKUP(AN568,{0,2,2.25,2.5,2.75,3,3.25,3.5,3.75,4},{"F","D","C","C+","B-","B","B+","A-","A","A+"}))))</f>
        <v/>
      </c>
      <c r="AP568" s="2" t="str">
        <f>IF(AN568="3E","3E",IF(OR(COUNT(A568)=0,COUNT(AN568)=0),"",DRAFT!CW570+DRAFT!CY570+DRAFT!DA570+N(TABULATION!AM568)))</f>
        <v/>
      </c>
      <c r="AQ568" s="2" t="str">
        <f>IF(OR(COUNT($A568)=0,COUNT(B568:AK568)=0),"",IF(COUNTIF(B568:AM568,"3E")&gt;0,"3E",IF(AND(DRAFT!$A570="IM",OR($AL568&gt;DRAFT!$DB570,$AM568&gt;DRAFT!$DC570)),"IMPROVED",IF(AND(DRAFT!$A570="IM",$AL568&lt;=DRAFT!$DB570,$AM568&lt;=DRAFT!$DC570),"NOT IMPROVED",IF(AND(DRAFT!CU570="S",AH568&gt;=2,AK568&gt;=2,AN568&gt;=2.5,AP568&gt;=144),"PASS","FAIL")))))</f>
        <v/>
      </c>
      <c r="AR568" s="2" t="str">
        <f t="shared" si="16"/>
        <v/>
      </c>
      <c r="AS568" s="2" t="str">
        <f t="shared" si="17"/>
        <v/>
      </c>
    </row>
    <row r="569" spans="1:45" ht="18.95" customHeight="1" x14ac:dyDescent="0.25">
      <c r="A569" s="3" t="str">
        <f>IF(DRAFT!$B571="","",DRAFT!$B571)</f>
        <v/>
      </c>
      <c r="B569" s="2" t="str">
        <f>IF(COUNT($A569)=0,"",IF($A569&lt;&gt;DRAFT!$B571,"ERR",IF(DRAFT!I571="3E","3E",IF(COUNT(DRAFT!E571,DRAFT!I571)&gt;0,DRAFT!J571,""))))</f>
        <v/>
      </c>
      <c r="C569" s="2" t="str">
        <f>IF(COUNT($A569)=0,"",IF(B569="3E","3E",IF(B569="","I",LOOKUP(B569/D$2,{0,0.4,0.45,0.5,0.55,0.6,0.65,0.7,0.75,0.8,1},{"F","D","C","C+","B-","B","B+","A-","A","A+"}))))</f>
        <v/>
      </c>
      <c r="D569" s="1" t="str">
        <f>IF(COUNT($A569)=0,"",IF(B569="","--",IF(B569="3E","3E",LOOKUP(B569/D$2,{0,0.4,0.45,0.5,0.55,0.6,0.65,0.7,0.75,0.8,1},{0,2,2.25,2.5,2.75,3,3.25,3.5,3.75,4}))))</f>
        <v/>
      </c>
      <c r="E569" s="2" t="str">
        <f>IF(COUNT($A569)=0,"",IF($A569&lt;&gt;DRAFT!$B571,"ERR",IF(DRAFT!R571="3E","3E",IF(COUNT(DRAFT!N571,DRAFT!R571)&gt;0,DRAFT!S571,""))))</f>
        <v/>
      </c>
      <c r="F569" s="2" t="str">
        <f>IF(COUNT($A569)=0,"",IF(E569="3E","3E",IF(E569="","I",LOOKUP(E569/G$2,{0,0.4,0.45,0.5,0.55,0.6,0.65,0.7,0.75,0.8,1},{"F","D","C","C+","B-","B","B+","A-","A","A+"}))))</f>
        <v/>
      </c>
      <c r="G569" s="1" t="str">
        <f>IF(COUNT($A569)=0,"",IF(E569="","--",IF(E569="3E","3E",LOOKUP(E569/G$2,{0,0.4,0.45,0.5,0.55,0.6,0.65,0.7,0.75,0.8,1},{0,2,2.25,2.5,2.75,3,3.25,3.5,3.75,4}))))</f>
        <v/>
      </c>
      <c r="H569" s="2" t="str">
        <f>IF(COUNT($A569)=0,"",IF($A569&lt;&gt;DRAFT!$B571,"ERR",IF(DRAFT!AA571="3E","3E",IF(COUNT(DRAFT!W571,DRAFT!AA571)&gt;0,DRAFT!AB571,""))))</f>
        <v/>
      </c>
      <c r="I569" s="2" t="str">
        <f>IF(COUNT($A569)=0,"",IF(H569="3E","3E",IF(H569="","I",LOOKUP(H569/J$2,{0,0.4,0.45,0.5,0.55,0.6,0.65,0.7,0.75,0.8,1},{"F","D","C","C+","B-","B","B+","A-","A","A+"}))))</f>
        <v/>
      </c>
      <c r="J569" s="1" t="str">
        <f>IF(COUNT($A569)=0,"",IF(H569="","--",IF(H569="3E","3E",LOOKUP(H569/J$2,{0,0.4,0.45,0.5,0.55,0.6,0.65,0.7,0.75,0.8,1},{0,2,2.25,2.5,2.75,3,3.25,3.5,3.75,4}))))</f>
        <v/>
      </c>
      <c r="K569" s="2" t="str">
        <f>IF(COUNT($A569)=0,"",IF($A569&lt;&gt;DRAFT!$B571,"ERR",IF(DRAFT!AJ571="3E","3E",IF(COUNT(DRAFT!AF571,DRAFT!AJ571)&gt;0,DRAFT!AK571,""))))</f>
        <v/>
      </c>
      <c r="L569" s="2" t="str">
        <f>IF(COUNT($A569)=0,"",IF(K569="3E","3E",IF(K569="","I",LOOKUP(K569/M$2,{0,0.4,0.45,0.5,0.55,0.6,0.65,0.7,0.75,0.8,1},{"F","D","C","C+","B-","B","B+","A-","A","A+"}))))</f>
        <v/>
      </c>
      <c r="M569" s="1" t="str">
        <f>IF(COUNT($A569)=0,"",IF(K569="","--",IF(K569="3E","3E",LOOKUP(K569/M$2,{0,0.4,0.45,0.5,0.55,0.6,0.65,0.7,0.75,0.8,1},{0,2,2.25,2.5,2.75,3,3.25,3.5,3.75,4}))))</f>
        <v/>
      </c>
      <c r="N569" s="2" t="str">
        <f>IF(COUNT($A569)=0,"",IF($A569&lt;&gt;DRAFT!$B571,"ERR",IF(DRAFT!AS571="3E","3E",IF(COUNT(DRAFT!AO571,DRAFT!AS571)&gt;0,DRAFT!AT571,""))))</f>
        <v/>
      </c>
      <c r="O569" s="2" t="str">
        <f>IF(COUNT($A569)=0,"",IF(N569="3E","3E",IF(N569="","I",LOOKUP(N569/P$2,{0,0.4,0.45,0.5,0.55,0.6,0.65,0.7,0.75,0.8,1},{"F","D","C","C+","B-","B","B+","A-","A","A+"}))))</f>
        <v/>
      </c>
      <c r="P569" s="1" t="str">
        <f>IF(COUNT($A569)=0,"",IF(N569="","--",IF(N569="3E","3E",LOOKUP(N569/P$2,{0,0.4,0.45,0.5,0.55,0.6,0.65,0.7,0.75,0.8,1},{0,2,2.25,2.5,2.75,3,3.25,3.5,3.75,4}))))</f>
        <v/>
      </c>
      <c r="Q569" s="2" t="str">
        <f>IF(COUNT($A569)=0,"",IF($A569&lt;&gt;DRAFT!$B571,"ERR",IF(DRAFT!BB571="3E","3E",IF(COUNT(DRAFT!AX571,DRAFT!BB571)&gt;0,DRAFT!BC571,""))))</f>
        <v/>
      </c>
      <c r="R569" s="2" t="str">
        <f>IF(COUNT($A569)=0,"",IF(Q569="3E","3E",IF(Q569="","I",LOOKUP(Q569/S$2,{0,0.4,0.45,0.5,0.55,0.6,0.65,0.7,0.75,0.8,1},{"F","D","C","C+","B-","B","B+","A-","A","A+"}))))</f>
        <v/>
      </c>
      <c r="S569" s="1" t="str">
        <f>IF(COUNT($A569)=0,"",IF(Q569="","--",IF(Q569="3E","3E",LOOKUP(Q569/S$2,{0,0.4,0.45,0.5,0.55,0.6,0.65,0.7,0.75,0.8,1},{0,2,2.25,2.5,2.75,3,3.25,3.5,3.75,4}))))</f>
        <v/>
      </c>
      <c r="T569" s="2" t="str">
        <f>IF(COUNT($A569)=0,"",IF($A569&lt;&gt;DRAFT!$B571,"ERR",IF(DRAFT!BK571="3E","3E",IF(COUNT(DRAFT!BG571,DRAFT!BK571)&gt;0,DRAFT!BL571,""))))</f>
        <v/>
      </c>
      <c r="U569" s="2" t="str">
        <f>IF(COUNT($A569)=0,"",IF(T569="3E","3E",IF(T569="","I",LOOKUP(T569/V$2,{0,0.4,0.45,0.5,0.55,0.6,0.65,0.7,0.75,0.8,1},{"F","D","C","C+","B-","B","B+","A-","A","A+"}))))</f>
        <v/>
      </c>
      <c r="V569" s="1" t="str">
        <f>IF(COUNT($A569)=0,"",IF(T569="","--",IF(T569="3E","3E",LOOKUP(T569/V$2,{0,0.4,0.45,0.5,0.55,0.6,0.65,0.7,0.75,0.8,1},{0,2,2.25,2.5,2.75,3,3.25,3.5,3.75,4}))))</f>
        <v/>
      </c>
      <c r="W569" s="2" t="str">
        <f>IF(COUNT($A569)=0,"",IF($A569&lt;&gt;DRAFT!$B571,"ERR",IF(DRAFT!BT571="3E","3E",IF(COUNT(DRAFT!BP571,DRAFT!BT571)&gt;0,DRAFT!BU571,""))))</f>
        <v/>
      </c>
      <c r="X569" s="2" t="str">
        <f>IF(COUNT($A569)=0,"",IF(W569="3E","3E",IF(W569="","I",LOOKUP(W569/Y$2,{0,0.4,0.45,0.5,0.55,0.6,0.65,0.7,0.75,0.8,1},{"F","D","C","C+","B-","B","B+","A-","A","A+"}))))</f>
        <v/>
      </c>
      <c r="Y569" s="1" t="str">
        <f>IF(COUNT($A569)=0,"",IF(W569="","--",IF(W569="3E","3E",LOOKUP(W569/Y$2,{0,0.4,0.45,0.5,0.55,0.6,0.65,0.7,0.75,0.8,1},{0,2,2.25,2.5,2.75,3,3.25,3.5,3.75,4}))))</f>
        <v/>
      </c>
      <c r="Z569" s="2" t="str">
        <f>IF(COUNT($A569)=0,"",IF($A569&lt;&gt;DRAFT!$B571,"ERR",IF(DRAFT!CC571="3E","3E",IF(COUNT(DRAFT!BY571,DRAFT!CC571)&gt;0,DRAFT!CD571,""))))</f>
        <v/>
      </c>
      <c r="AA569" s="2" t="str">
        <f>IF(COUNT($A569)=0,"",IF(Z569="3E","3E",IF(Z569="","I",LOOKUP(Z569/AB$2,{0,0.4,0.45,0.5,0.55,0.6,0.65,0.7,0.75,0.8,1},{"F","D","C","C+","B-","B","B+","A-","A","A+"}))))</f>
        <v/>
      </c>
      <c r="AB569" s="1" t="str">
        <f>IF(COUNT($A569)=0,"",IF(Z569="","--",IF(Z569="3E","3E",LOOKUP(Z569/AB$2,{0,0.4,0.45,0.5,0.55,0.6,0.65,0.7,0.75,0.8,1},{0,2,2.25,2.5,2.75,3,3.25,3.5,3.75,4}))))</f>
        <v/>
      </c>
      <c r="AC569" s="2" t="str">
        <f>IF(COUNT($A569)=0,"",IF($A569&lt;&gt;DRAFT!$B571,"ERR",IF(DRAFT!CF571&gt;0,DRAFT!CF571,"")))</f>
        <v/>
      </c>
      <c r="AD569" s="2" t="str">
        <f>IF(COUNT($A569)=0,"",IF(AC569="3E","3E",IF(AC569="","I",LOOKUP(AC569/AE$2,{0,0.4,0.45,0.5,0.55,0.6,0.65,0.7,0.75,0.8,1},{"F","D","C","C+","B-","B","B+","A-","A","A+"}))))</f>
        <v/>
      </c>
      <c r="AE569" s="1" t="str">
        <f>IF(COUNT($A569)=0,"",IF(AC569="","--",IF(AC569="3E","3E",LOOKUP(AC569/AE$2,{0,0.4,0.45,0.5,0.55,0.6,0.65,0.7,0.75,0.8,1},{0,2,2.25,2.5,2.75,3,3.25,3.5,3.75,4}))))</f>
        <v/>
      </c>
      <c r="AF569" s="2" t="str">
        <f>IF(COUNT($A569)=0,"",IF($A569&lt;&gt;DRAFT!$B571,"ERR",IF(DRAFT!CI571&gt;0,DRAFT!CK571,"")))</f>
        <v/>
      </c>
      <c r="AG569" s="2" t="str">
        <f>IF(COUNT($A569)=0,"",IF(AF569="3E","3E",IF(AF569="","I",LOOKUP(AF569/AH$2,{0,0.4,0.45,0.5,0.55,0.6,0.65,0.7,0.75,0.8,1},{"F","D","C","C+","B-","B","B+","A-","A","A+"}))))</f>
        <v/>
      </c>
      <c r="AH569" s="1" t="str">
        <f>IF(COUNT($A569)=0,"",IF(AF569="","--",IF(AF569="3E","3E",LOOKUP(AF569/AH$2,{0,0.4,0.45,0.5,0.55,0.6,0.65,0.7,0.75,0.8,1},{0,2,2.25,2.5,2.75,3,3.25,3.5,3.75,4}))))</f>
        <v/>
      </c>
      <c r="AI569" s="2" t="str">
        <f>IF($A569&lt;&gt;DRAFT!$B571,"ERR",IF(OR(COUNT($A569)=0,COUNT(DRAFT!CL571:CN571,DRAFT!CP571:CR571)=0),"",CEILING(SUM(DRAFT!CO571,DRAFT!CS571,DRAFT!CT571),1)))</f>
        <v/>
      </c>
      <c r="AJ569" s="2" t="str">
        <f>IF(COUNT($A569)=0,"",IF(AI569="3E","3E",IF(AI569="","I",LOOKUP(AI569/AK$2,{0,0.4,0.45,0.5,0.55,0.6,0.65,0.7,0.75,0.8,1},{"F","D","C","C+","B-","B","B+","A-","A","A+"}))))</f>
        <v/>
      </c>
      <c r="AK569" s="1" t="str">
        <f>IF(COUNT($A569)=0,"",IF(AI569="","--",IF(AI569="3E","3E",LOOKUP(AI569/AK$2,{0,0.4,0.45,0.5,0.55,0.6,0.65,0.7,0.75,0.8,1},{0,2,2.25,2.5,2.75,3,3.25,3.5,3.75,4}))))</f>
        <v/>
      </c>
      <c r="AL569" s="4" t="str">
        <f>IF(OR(COUNT($A569)=0,COUNT(B569:AK569)=0),"",IF(COUNTIF(B569:AK569,"3E")&gt;0,"3E",IF(DRAFT!$A571="R",TRUNC(SUMPRODUCT(RGP,RCP)/TCP,3),TRUNC((SUMPRODUCT(--(IMDGP&gt;0)*IMDGP,IMCP)+CEILING(DRAFT!$DB571*42,0.25))/TCP,3))))</f>
        <v/>
      </c>
      <c r="AM569" s="2" t="str">
        <f>IF(OR(COUNT($A569)=0,COUNT(B569:AK569)=0),"",IF(COUNTIF(B569:AK569,"3E")&gt;0,"3E",IF(DRAFT!$A571="R",SUMPRODUCT(--(RGP&gt;=2),RCP),SUMPRODUCT(--(IMDGP&gt;0),--(IMGP=0),IMCP)+DRAFT!$DC571)))</f>
        <v/>
      </c>
      <c r="AN569" s="67" t="str">
        <f>IF(AL569="3E","3E",IF(COUNT($A569)=0,"",IF(COUNT(AI569)=0,"--",ROUND(((CEILING(DRAFT!$CV571*38,0.25)+CEILING(DRAFT!$CX571*38,0.25)+CEILING(DRAFT!$CZ571*42,0.25)+CEILING($AL569*42,0.25))/160),2))))</f>
        <v/>
      </c>
      <c r="AO569" s="2" t="str">
        <f>IF(AN569="3E","3E",IF(COUNT($A569)=0,"",IF(COUNT(AN569)=0,"I",LOOKUP(AN569,{0,2,2.25,2.5,2.75,3,3.25,3.5,3.75,4},{"F","D","C","C+","B-","B","B+","A-","A","A+"}))))</f>
        <v/>
      </c>
      <c r="AP569" s="2" t="str">
        <f>IF(AN569="3E","3E",IF(OR(COUNT(A569)=0,COUNT(AN569)=0),"",DRAFT!CW571+DRAFT!CY571+DRAFT!DA571+N(TABULATION!AM569)))</f>
        <v/>
      </c>
      <c r="AQ569" s="2" t="str">
        <f>IF(OR(COUNT($A569)=0,COUNT(B569:AK569)=0),"",IF(COUNTIF(B569:AM569,"3E")&gt;0,"3E",IF(AND(DRAFT!$A571="IM",OR($AL569&gt;DRAFT!$DB571,$AM569&gt;DRAFT!$DC571)),"IMPROVED",IF(AND(DRAFT!$A571="IM",$AL569&lt;=DRAFT!$DB571,$AM569&lt;=DRAFT!$DC571),"NOT IMPROVED",IF(AND(DRAFT!CU571="S",AH569&gt;=2,AK569&gt;=2,AN569&gt;=2.5,AP569&gt;=144),"PASS","FAIL")))))</f>
        <v/>
      </c>
      <c r="AR569" s="2" t="str">
        <f t="shared" si="16"/>
        <v/>
      </c>
      <c r="AS569" s="2" t="str">
        <f t="shared" si="17"/>
        <v/>
      </c>
    </row>
    <row r="570" spans="1:45" ht="18.95" customHeight="1" x14ac:dyDescent="0.25">
      <c r="A570" s="3" t="str">
        <f>IF(DRAFT!$B572="","",DRAFT!$B572)</f>
        <v/>
      </c>
      <c r="B570" s="2" t="str">
        <f>IF(COUNT($A570)=0,"",IF($A570&lt;&gt;DRAFT!$B572,"ERR",IF(DRAFT!I572="3E","3E",IF(COUNT(DRAFT!E572,DRAFT!I572)&gt;0,DRAFT!J572,""))))</f>
        <v/>
      </c>
      <c r="C570" s="2" t="str">
        <f>IF(COUNT($A570)=0,"",IF(B570="3E","3E",IF(B570="","I",LOOKUP(B570/D$2,{0,0.4,0.45,0.5,0.55,0.6,0.65,0.7,0.75,0.8,1},{"F","D","C","C+","B-","B","B+","A-","A","A+"}))))</f>
        <v/>
      </c>
      <c r="D570" s="1" t="str">
        <f>IF(COUNT($A570)=0,"",IF(B570="","--",IF(B570="3E","3E",LOOKUP(B570/D$2,{0,0.4,0.45,0.5,0.55,0.6,0.65,0.7,0.75,0.8,1},{0,2,2.25,2.5,2.75,3,3.25,3.5,3.75,4}))))</f>
        <v/>
      </c>
      <c r="E570" s="2" t="str">
        <f>IF(COUNT($A570)=0,"",IF($A570&lt;&gt;DRAFT!$B572,"ERR",IF(DRAFT!R572="3E","3E",IF(COUNT(DRAFT!N572,DRAFT!R572)&gt;0,DRAFT!S572,""))))</f>
        <v/>
      </c>
      <c r="F570" s="2" t="str">
        <f>IF(COUNT($A570)=0,"",IF(E570="3E","3E",IF(E570="","I",LOOKUP(E570/G$2,{0,0.4,0.45,0.5,0.55,0.6,0.65,0.7,0.75,0.8,1},{"F","D","C","C+","B-","B","B+","A-","A","A+"}))))</f>
        <v/>
      </c>
      <c r="G570" s="1" t="str">
        <f>IF(COUNT($A570)=0,"",IF(E570="","--",IF(E570="3E","3E",LOOKUP(E570/G$2,{0,0.4,0.45,0.5,0.55,0.6,0.65,0.7,0.75,0.8,1},{0,2,2.25,2.5,2.75,3,3.25,3.5,3.75,4}))))</f>
        <v/>
      </c>
      <c r="H570" s="2" t="str">
        <f>IF(COUNT($A570)=0,"",IF($A570&lt;&gt;DRAFT!$B572,"ERR",IF(DRAFT!AA572="3E","3E",IF(COUNT(DRAFT!W572,DRAFT!AA572)&gt;0,DRAFT!AB572,""))))</f>
        <v/>
      </c>
      <c r="I570" s="2" t="str">
        <f>IF(COUNT($A570)=0,"",IF(H570="3E","3E",IF(H570="","I",LOOKUP(H570/J$2,{0,0.4,0.45,0.5,0.55,0.6,0.65,0.7,0.75,0.8,1},{"F","D","C","C+","B-","B","B+","A-","A","A+"}))))</f>
        <v/>
      </c>
      <c r="J570" s="1" t="str">
        <f>IF(COUNT($A570)=0,"",IF(H570="","--",IF(H570="3E","3E",LOOKUP(H570/J$2,{0,0.4,0.45,0.5,0.55,0.6,0.65,0.7,0.75,0.8,1},{0,2,2.25,2.5,2.75,3,3.25,3.5,3.75,4}))))</f>
        <v/>
      </c>
      <c r="K570" s="2" t="str">
        <f>IF(COUNT($A570)=0,"",IF($A570&lt;&gt;DRAFT!$B572,"ERR",IF(DRAFT!AJ572="3E","3E",IF(COUNT(DRAFT!AF572,DRAFT!AJ572)&gt;0,DRAFT!AK572,""))))</f>
        <v/>
      </c>
      <c r="L570" s="2" t="str">
        <f>IF(COUNT($A570)=0,"",IF(K570="3E","3E",IF(K570="","I",LOOKUP(K570/M$2,{0,0.4,0.45,0.5,0.55,0.6,0.65,0.7,0.75,0.8,1},{"F","D","C","C+","B-","B","B+","A-","A","A+"}))))</f>
        <v/>
      </c>
      <c r="M570" s="1" t="str">
        <f>IF(COUNT($A570)=0,"",IF(K570="","--",IF(K570="3E","3E",LOOKUP(K570/M$2,{0,0.4,0.45,0.5,0.55,0.6,0.65,0.7,0.75,0.8,1},{0,2,2.25,2.5,2.75,3,3.25,3.5,3.75,4}))))</f>
        <v/>
      </c>
      <c r="N570" s="2" t="str">
        <f>IF(COUNT($A570)=0,"",IF($A570&lt;&gt;DRAFT!$B572,"ERR",IF(DRAFT!AS572="3E","3E",IF(COUNT(DRAFT!AO572,DRAFT!AS572)&gt;0,DRAFT!AT572,""))))</f>
        <v/>
      </c>
      <c r="O570" s="2" t="str">
        <f>IF(COUNT($A570)=0,"",IF(N570="3E","3E",IF(N570="","I",LOOKUP(N570/P$2,{0,0.4,0.45,0.5,0.55,0.6,0.65,0.7,0.75,0.8,1},{"F","D","C","C+","B-","B","B+","A-","A","A+"}))))</f>
        <v/>
      </c>
      <c r="P570" s="1" t="str">
        <f>IF(COUNT($A570)=0,"",IF(N570="","--",IF(N570="3E","3E",LOOKUP(N570/P$2,{0,0.4,0.45,0.5,0.55,0.6,0.65,0.7,0.75,0.8,1},{0,2,2.25,2.5,2.75,3,3.25,3.5,3.75,4}))))</f>
        <v/>
      </c>
      <c r="Q570" s="2" t="str">
        <f>IF(COUNT($A570)=0,"",IF($A570&lt;&gt;DRAFT!$B572,"ERR",IF(DRAFT!BB572="3E","3E",IF(COUNT(DRAFT!AX572,DRAFT!BB572)&gt;0,DRAFT!BC572,""))))</f>
        <v/>
      </c>
      <c r="R570" s="2" t="str">
        <f>IF(COUNT($A570)=0,"",IF(Q570="3E","3E",IF(Q570="","I",LOOKUP(Q570/S$2,{0,0.4,0.45,0.5,0.55,0.6,0.65,0.7,0.75,0.8,1},{"F","D","C","C+","B-","B","B+","A-","A","A+"}))))</f>
        <v/>
      </c>
      <c r="S570" s="1" t="str">
        <f>IF(COUNT($A570)=0,"",IF(Q570="","--",IF(Q570="3E","3E",LOOKUP(Q570/S$2,{0,0.4,0.45,0.5,0.55,0.6,0.65,0.7,0.75,0.8,1},{0,2,2.25,2.5,2.75,3,3.25,3.5,3.75,4}))))</f>
        <v/>
      </c>
      <c r="T570" s="2" t="str">
        <f>IF(COUNT($A570)=0,"",IF($A570&lt;&gt;DRAFT!$B572,"ERR",IF(DRAFT!BK572="3E","3E",IF(COUNT(DRAFT!BG572,DRAFT!BK572)&gt;0,DRAFT!BL572,""))))</f>
        <v/>
      </c>
      <c r="U570" s="2" t="str">
        <f>IF(COUNT($A570)=0,"",IF(T570="3E","3E",IF(T570="","I",LOOKUP(T570/V$2,{0,0.4,0.45,0.5,0.55,0.6,0.65,0.7,0.75,0.8,1},{"F","D","C","C+","B-","B","B+","A-","A","A+"}))))</f>
        <v/>
      </c>
      <c r="V570" s="1" t="str">
        <f>IF(COUNT($A570)=0,"",IF(T570="","--",IF(T570="3E","3E",LOOKUP(T570/V$2,{0,0.4,0.45,0.5,0.55,0.6,0.65,0.7,0.75,0.8,1},{0,2,2.25,2.5,2.75,3,3.25,3.5,3.75,4}))))</f>
        <v/>
      </c>
      <c r="W570" s="2" t="str">
        <f>IF(COUNT($A570)=0,"",IF($A570&lt;&gt;DRAFT!$B572,"ERR",IF(DRAFT!BT572="3E","3E",IF(COUNT(DRAFT!BP572,DRAFT!BT572)&gt;0,DRAFT!BU572,""))))</f>
        <v/>
      </c>
      <c r="X570" s="2" t="str">
        <f>IF(COUNT($A570)=0,"",IF(W570="3E","3E",IF(W570="","I",LOOKUP(W570/Y$2,{0,0.4,0.45,0.5,0.55,0.6,0.65,0.7,0.75,0.8,1},{"F","D","C","C+","B-","B","B+","A-","A","A+"}))))</f>
        <v/>
      </c>
      <c r="Y570" s="1" t="str">
        <f>IF(COUNT($A570)=0,"",IF(W570="","--",IF(W570="3E","3E",LOOKUP(W570/Y$2,{0,0.4,0.45,0.5,0.55,0.6,0.65,0.7,0.75,0.8,1},{0,2,2.25,2.5,2.75,3,3.25,3.5,3.75,4}))))</f>
        <v/>
      </c>
      <c r="Z570" s="2" t="str">
        <f>IF(COUNT($A570)=0,"",IF($A570&lt;&gt;DRAFT!$B572,"ERR",IF(DRAFT!CC572="3E","3E",IF(COUNT(DRAFT!BY572,DRAFT!CC572)&gt;0,DRAFT!CD572,""))))</f>
        <v/>
      </c>
      <c r="AA570" s="2" t="str">
        <f>IF(COUNT($A570)=0,"",IF(Z570="3E","3E",IF(Z570="","I",LOOKUP(Z570/AB$2,{0,0.4,0.45,0.5,0.55,0.6,0.65,0.7,0.75,0.8,1},{"F","D","C","C+","B-","B","B+","A-","A","A+"}))))</f>
        <v/>
      </c>
      <c r="AB570" s="1" t="str">
        <f>IF(COUNT($A570)=0,"",IF(Z570="","--",IF(Z570="3E","3E",LOOKUP(Z570/AB$2,{0,0.4,0.45,0.5,0.55,0.6,0.65,0.7,0.75,0.8,1},{0,2,2.25,2.5,2.75,3,3.25,3.5,3.75,4}))))</f>
        <v/>
      </c>
      <c r="AC570" s="2" t="str">
        <f>IF(COUNT($A570)=0,"",IF($A570&lt;&gt;DRAFT!$B572,"ERR",IF(DRAFT!CF572&gt;0,DRAFT!CF572,"")))</f>
        <v/>
      </c>
      <c r="AD570" s="2" t="str">
        <f>IF(COUNT($A570)=0,"",IF(AC570="3E","3E",IF(AC570="","I",LOOKUP(AC570/AE$2,{0,0.4,0.45,0.5,0.55,0.6,0.65,0.7,0.75,0.8,1},{"F","D","C","C+","B-","B","B+","A-","A","A+"}))))</f>
        <v/>
      </c>
      <c r="AE570" s="1" t="str">
        <f>IF(COUNT($A570)=0,"",IF(AC570="","--",IF(AC570="3E","3E",LOOKUP(AC570/AE$2,{0,0.4,0.45,0.5,0.55,0.6,0.65,0.7,0.75,0.8,1},{0,2,2.25,2.5,2.75,3,3.25,3.5,3.75,4}))))</f>
        <v/>
      </c>
      <c r="AF570" s="2" t="str">
        <f>IF(COUNT($A570)=0,"",IF($A570&lt;&gt;DRAFT!$B572,"ERR",IF(DRAFT!CI572&gt;0,DRAFT!CK572,"")))</f>
        <v/>
      </c>
      <c r="AG570" s="2" t="str">
        <f>IF(COUNT($A570)=0,"",IF(AF570="3E","3E",IF(AF570="","I",LOOKUP(AF570/AH$2,{0,0.4,0.45,0.5,0.55,0.6,0.65,0.7,0.75,0.8,1},{"F","D","C","C+","B-","B","B+","A-","A","A+"}))))</f>
        <v/>
      </c>
      <c r="AH570" s="1" t="str">
        <f>IF(COUNT($A570)=0,"",IF(AF570="","--",IF(AF570="3E","3E",LOOKUP(AF570/AH$2,{0,0.4,0.45,0.5,0.55,0.6,0.65,0.7,0.75,0.8,1},{0,2,2.25,2.5,2.75,3,3.25,3.5,3.75,4}))))</f>
        <v/>
      </c>
      <c r="AI570" s="2" t="str">
        <f>IF($A570&lt;&gt;DRAFT!$B572,"ERR",IF(OR(COUNT($A570)=0,COUNT(DRAFT!CL572:CN572,DRAFT!CP572:CR572)=0),"",CEILING(SUM(DRAFT!CO572,DRAFT!CS572,DRAFT!CT572),1)))</f>
        <v/>
      </c>
      <c r="AJ570" s="2" t="str">
        <f>IF(COUNT($A570)=0,"",IF(AI570="3E","3E",IF(AI570="","I",LOOKUP(AI570/AK$2,{0,0.4,0.45,0.5,0.55,0.6,0.65,0.7,0.75,0.8,1},{"F","D","C","C+","B-","B","B+","A-","A","A+"}))))</f>
        <v/>
      </c>
      <c r="AK570" s="1" t="str">
        <f>IF(COUNT($A570)=0,"",IF(AI570="","--",IF(AI570="3E","3E",LOOKUP(AI570/AK$2,{0,0.4,0.45,0.5,0.55,0.6,0.65,0.7,0.75,0.8,1},{0,2,2.25,2.5,2.75,3,3.25,3.5,3.75,4}))))</f>
        <v/>
      </c>
      <c r="AL570" s="4" t="str">
        <f>IF(OR(COUNT($A570)=0,COUNT(B570:AK570)=0),"",IF(COUNTIF(B570:AK570,"3E")&gt;0,"3E",IF(DRAFT!$A572="R",TRUNC(SUMPRODUCT(RGP,RCP)/TCP,3),TRUNC((SUMPRODUCT(--(IMDGP&gt;0)*IMDGP,IMCP)+CEILING(DRAFT!$DB572*42,0.25))/TCP,3))))</f>
        <v/>
      </c>
      <c r="AM570" s="2" t="str">
        <f>IF(OR(COUNT($A570)=0,COUNT(B570:AK570)=0),"",IF(COUNTIF(B570:AK570,"3E")&gt;0,"3E",IF(DRAFT!$A572="R",SUMPRODUCT(--(RGP&gt;=2),RCP),SUMPRODUCT(--(IMDGP&gt;0),--(IMGP=0),IMCP)+DRAFT!$DC572)))</f>
        <v/>
      </c>
      <c r="AN570" s="67" t="str">
        <f>IF(AL570="3E","3E",IF(COUNT($A570)=0,"",IF(COUNT(AI570)=0,"--",ROUND(((CEILING(DRAFT!$CV572*38,0.25)+CEILING(DRAFT!$CX572*38,0.25)+CEILING(DRAFT!$CZ572*42,0.25)+CEILING($AL570*42,0.25))/160),2))))</f>
        <v/>
      </c>
      <c r="AO570" s="2" t="str">
        <f>IF(AN570="3E","3E",IF(COUNT($A570)=0,"",IF(COUNT(AN570)=0,"I",LOOKUP(AN570,{0,2,2.25,2.5,2.75,3,3.25,3.5,3.75,4},{"F","D","C","C+","B-","B","B+","A-","A","A+"}))))</f>
        <v/>
      </c>
      <c r="AP570" s="2" t="str">
        <f>IF(AN570="3E","3E",IF(OR(COUNT(A570)=0,COUNT(AN570)=0),"",DRAFT!CW572+DRAFT!CY572+DRAFT!DA572+N(TABULATION!AM570)))</f>
        <v/>
      </c>
      <c r="AQ570" s="2" t="str">
        <f>IF(OR(COUNT($A570)=0,COUNT(B570:AK570)=0),"",IF(COUNTIF(B570:AM570,"3E")&gt;0,"3E",IF(AND(DRAFT!$A572="IM",OR($AL570&gt;DRAFT!$DB572,$AM570&gt;DRAFT!$DC572)),"IMPROVED",IF(AND(DRAFT!$A572="IM",$AL570&lt;=DRAFT!$DB572,$AM570&lt;=DRAFT!$DC572),"NOT IMPROVED",IF(AND(DRAFT!CU572="S",AH570&gt;=2,AK570&gt;=2,AN570&gt;=2.5,AP570&gt;=144),"PASS","FAIL")))))</f>
        <v/>
      </c>
      <c r="AR570" s="2" t="str">
        <f t="shared" si="16"/>
        <v/>
      </c>
      <c r="AS570" s="2" t="str">
        <f t="shared" si="17"/>
        <v/>
      </c>
    </row>
    <row r="571" spans="1:45" ht="18.95" customHeight="1" x14ac:dyDescent="0.25">
      <c r="A571" s="3" t="str">
        <f>IF(DRAFT!$B573="","",DRAFT!$B573)</f>
        <v/>
      </c>
      <c r="B571" s="2" t="str">
        <f>IF(COUNT($A571)=0,"",IF($A571&lt;&gt;DRAFT!$B573,"ERR",IF(DRAFT!I573="3E","3E",IF(COUNT(DRAFT!E573,DRAFT!I573)&gt;0,DRAFT!J573,""))))</f>
        <v/>
      </c>
      <c r="C571" s="2" t="str">
        <f>IF(COUNT($A571)=0,"",IF(B571="3E","3E",IF(B571="","I",LOOKUP(B571/D$2,{0,0.4,0.45,0.5,0.55,0.6,0.65,0.7,0.75,0.8,1},{"F","D","C","C+","B-","B","B+","A-","A","A+"}))))</f>
        <v/>
      </c>
      <c r="D571" s="1" t="str">
        <f>IF(COUNT($A571)=0,"",IF(B571="","--",IF(B571="3E","3E",LOOKUP(B571/D$2,{0,0.4,0.45,0.5,0.55,0.6,0.65,0.7,0.75,0.8,1},{0,2,2.25,2.5,2.75,3,3.25,3.5,3.75,4}))))</f>
        <v/>
      </c>
      <c r="E571" s="2" t="str">
        <f>IF(COUNT($A571)=0,"",IF($A571&lt;&gt;DRAFT!$B573,"ERR",IF(DRAFT!R573="3E","3E",IF(COUNT(DRAFT!N573,DRAFT!R573)&gt;0,DRAFT!S573,""))))</f>
        <v/>
      </c>
      <c r="F571" s="2" t="str">
        <f>IF(COUNT($A571)=0,"",IF(E571="3E","3E",IF(E571="","I",LOOKUP(E571/G$2,{0,0.4,0.45,0.5,0.55,0.6,0.65,0.7,0.75,0.8,1},{"F","D","C","C+","B-","B","B+","A-","A","A+"}))))</f>
        <v/>
      </c>
      <c r="G571" s="1" t="str">
        <f>IF(COUNT($A571)=0,"",IF(E571="","--",IF(E571="3E","3E",LOOKUP(E571/G$2,{0,0.4,0.45,0.5,0.55,0.6,0.65,0.7,0.75,0.8,1},{0,2,2.25,2.5,2.75,3,3.25,3.5,3.75,4}))))</f>
        <v/>
      </c>
      <c r="H571" s="2" t="str">
        <f>IF(COUNT($A571)=0,"",IF($A571&lt;&gt;DRAFT!$B573,"ERR",IF(DRAFT!AA573="3E","3E",IF(COUNT(DRAFT!W573,DRAFT!AA573)&gt;0,DRAFT!AB573,""))))</f>
        <v/>
      </c>
      <c r="I571" s="2" t="str">
        <f>IF(COUNT($A571)=0,"",IF(H571="3E","3E",IF(H571="","I",LOOKUP(H571/J$2,{0,0.4,0.45,0.5,0.55,0.6,0.65,0.7,0.75,0.8,1},{"F","D","C","C+","B-","B","B+","A-","A","A+"}))))</f>
        <v/>
      </c>
      <c r="J571" s="1" t="str">
        <f>IF(COUNT($A571)=0,"",IF(H571="","--",IF(H571="3E","3E",LOOKUP(H571/J$2,{0,0.4,0.45,0.5,0.55,0.6,0.65,0.7,0.75,0.8,1},{0,2,2.25,2.5,2.75,3,3.25,3.5,3.75,4}))))</f>
        <v/>
      </c>
      <c r="K571" s="2" t="str">
        <f>IF(COUNT($A571)=0,"",IF($A571&lt;&gt;DRAFT!$B573,"ERR",IF(DRAFT!AJ573="3E","3E",IF(COUNT(DRAFT!AF573,DRAFT!AJ573)&gt;0,DRAFT!AK573,""))))</f>
        <v/>
      </c>
      <c r="L571" s="2" t="str">
        <f>IF(COUNT($A571)=0,"",IF(K571="3E","3E",IF(K571="","I",LOOKUP(K571/M$2,{0,0.4,0.45,0.5,0.55,0.6,0.65,0.7,0.75,0.8,1},{"F","D","C","C+","B-","B","B+","A-","A","A+"}))))</f>
        <v/>
      </c>
      <c r="M571" s="1" t="str">
        <f>IF(COUNT($A571)=0,"",IF(K571="","--",IF(K571="3E","3E",LOOKUP(K571/M$2,{0,0.4,0.45,0.5,0.55,0.6,0.65,0.7,0.75,0.8,1},{0,2,2.25,2.5,2.75,3,3.25,3.5,3.75,4}))))</f>
        <v/>
      </c>
      <c r="N571" s="2" t="str">
        <f>IF(COUNT($A571)=0,"",IF($A571&lt;&gt;DRAFT!$B573,"ERR",IF(DRAFT!AS573="3E","3E",IF(COUNT(DRAFT!AO573,DRAFT!AS573)&gt;0,DRAFT!AT573,""))))</f>
        <v/>
      </c>
      <c r="O571" s="2" t="str">
        <f>IF(COUNT($A571)=0,"",IF(N571="3E","3E",IF(N571="","I",LOOKUP(N571/P$2,{0,0.4,0.45,0.5,0.55,0.6,0.65,0.7,0.75,0.8,1},{"F","D","C","C+","B-","B","B+","A-","A","A+"}))))</f>
        <v/>
      </c>
      <c r="P571" s="1" t="str">
        <f>IF(COUNT($A571)=0,"",IF(N571="","--",IF(N571="3E","3E",LOOKUP(N571/P$2,{0,0.4,0.45,0.5,0.55,0.6,0.65,0.7,0.75,0.8,1},{0,2,2.25,2.5,2.75,3,3.25,3.5,3.75,4}))))</f>
        <v/>
      </c>
      <c r="Q571" s="2" t="str">
        <f>IF(COUNT($A571)=0,"",IF($A571&lt;&gt;DRAFT!$B573,"ERR",IF(DRAFT!BB573="3E","3E",IF(COUNT(DRAFT!AX573,DRAFT!BB573)&gt;0,DRAFT!BC573,""))))</f>
        <v/>
      </c>
      <c r="R571" s="2" t="str">
        <f>IF(COUNT($A571)=0,"",IF(Q571="3E","3E",IF(Q571="","I",LOOKUP(Q571/S$2,{0,0.4,0.45,0.5,0.55,0.6,0.65,0.7,0.75,0.8,1},{"F","D","C","C+","B-","B","B+","A-","A","A+"}))))</f>
        <v/>
      </c>
      <c r="S571" s="1" t="str">
        <f>IF(COUNT($A571)=0,"",IF(Q571="","--",IF(Q571="3E","3E",LOOKUP(Q571/S$2,{0,0.4,0.45,0.5,0.55,0.6,0.65,0.7,0.75,0.8,1},{0,2,2.25,2.5,2.75,3,3.25,3.5,3.75,4}))))</f>
        <v/>
      </c>
      <c r="T571" s="2" t="str">
        <f>IF(COUNT($A571)=0,"",IF($A571&lt;&gt;DRAFT!$B573,"ERR",IF(DRAFT!BK573="3E","3E",IF(COUNT(DRAFT!BG573,DRAFT!BK573)&gt;0,DRAFT!BL573,""))))</f>
        <v/>
      </c>
      <c r="U571" s="2" t="str">
        <f>IF(COUNT($A571)=0,"",IF(T571="3E","3E",IF(T571="","I",LOOKUP(T571/V$2,{0,0.4,0.45,0.5,0.55,0.6,0.65,0.7,0.75,0.8,1},{"F","D","C","C+","B-","B","B+","A-","A","A+"}))))</f>
        <v/>
      </c>
      <c r="V571" s="1" t="str">
        <f>IF(COUNT($A571)=0,"",IF(T571="","--",IF(T571="3E","3E",LOOKUP(T571/V$2,{0,0.4,0.45,0.5,0.55,0.6,0.65,0.7,0.75,0.8,1},{0,2,2.25,2.5,2.75,3,3.25,3.5,3.75,4}))))</f>
        <v/>
      </c>
      <c r="W571" s="2" t="str">
        <f>IF(COUNT($A571)=0,"",IF($A571&lt;&gt;DRAFT!$B573,"ERR",IF(DRAFT!BT573="3E","3E",IF(COUNT(DRAFT!BP573,DRAFT!BT573)&gt;0,DRAFT!BU573,""))))</f>
        <v/>
      </c>
      <c r="X571" s="2" t="str">
        <f>IF(COUNT($A571)=0,"",IF(W571="3E","3E",IF(W571="","I",LOOKUP(W571/Y$2,{0,0.4,0.45,0.5,0.55,0.6,0.65,0.7,0.75,0.8,1},{"F","D","C","C+","B-","B","B+","A-","A","A+"}))))</f>
        <v/>
      </c>
      <c r="Y571" s="1" t="str">
        <f>IF(COUNT($A571)=0,"",IF(W571="","--",IF(W571="3E","3E",LOOKUP(W571/Y$2,{0,0.4,0.45,0.5,0.55,0.6,0.65,0.7,0.75,0.8,1},{0,2,2.25,2.5,2.75,3,3.25,3.5,3.75,4}))))</f>
        <v/>
      </c>
      <c r="Z571" s="2" t="str">
        <f>IF(COUNT($A571)=0,"",IF($A571&lt;&gt;DRAFT!$B573,"ERR",IF(DRAFT!CC573="3E","3E",IF(COUNT(DRAFT!BY573,DRAFT!CC573)&gt;0,DRAFT!CD573,""))))</f>
        <v/>
      </c>
      <c r="AA571" s="2" t="str">
        <f>IF(COUNT($A571)=0,"",IF(Z571="3E","3E",IF(Z571="","I",LOOKUP(Z571/AB$2,{0,0.4,0.45,0.5,0.55,0.6,0.65,0.7,0.75,0.8,1},{"F","D","C","C+","B-","B","B+","A-","A","A+"}))))</f>
        <v/>
      </c>
      <c r="AB571" s="1" t="str">
        <f>IF(COUNT($A571)=0,"",IF(Z571="","--",IF(Z571="3E","3E",LOOKUP(Z571/AB$2,{0,0.4,0.45,0.5,0.55,0.6,0.65,0.7,0.75,0.8,1},{0,2,2.25,2.5,2.75,3,3.25,3.5,3.75,4}))))</f>
        <v/>
      </c>
      <c r="AC571" s="2" t="str">
        <f>IF(COUNT($A571)=0,"",IF($A571&lt;&gt;DRAFT!$B573,"ERR",IF(DRAFT!CF573&gt;0,DRAFT!CF573,"")))</f>
        <v/>
      </c>
      <c r="AD571" s="2" t="str">
        <f>IF(COUNT($A571)=0,"",IF(AC571="3E","3E",IF(AC571="","I",LOOKUP(AC571/AE$2,{0,0.4,0.45,0.5,0.55,0.6,0.65,0.7,0.75,0.8,1},{"F","D","C","C+","B-","B","B+","A-","A","A+"}))))</f>
        <v/>
      </c>
      <c r="AE571" s="1" t="str">
        <f>IF(COUNT($A571)=0,"",IF(AC571="","--",IF(AC571="3E","3E",LOOKUP(AC571/AE$2,{0,0.4,0.45,0.5,0.55,0.6,0.65,0.7,0.75,0.8,1},{0,2,2.25,2.5,2.75,3,3.25,3.5,3.75,4}))))</f>
        <v/>
      </c>
      <c r="AF571" s="2" t="str">
        <f>IF(COUNT($A571)=0,"",IF($A571&lt;&gt;DRAFT!$B573,"ERR",IF(DRAFT!CI573&gt;0,DRAFT!CK573,"")))</f>
        <v/>
      </c>
      <c r="AG571" s="2" t="str">
        <f>IF(COUNT($A571)=0,"",IF(AF571="3E","3E",IF(AF571="","I",LOOKUP(AF571/AH$2,{0,0.4,0.45,0.5,0.55,0.6,0.65,0.7,0.75,0.8,1},{"F","D","C","C+","B-","B","B+","A-","A","A+"}))))</f>
        <v/>
      </c>
      <c r="AH571" s="1" t="str">
        <f>IF(COUNT($A571)=0,"",IF(AF571="","--",IF(AF571="3E","3E",LOOKUP(AF571/AH$2,{0,0.4,0.45,0.5,0.55,0.6,0.65,0.7,0.75,0.8,1},{0,2,2.25,2.5,2.75,3,3.25,3.5,3.75,4}))))</f>
        <v/>
      </c>
      <c r="AI571" s="2" t="str">
        <f>IF($A571&lt;&gt;DRAFT!$B573,"ERR",IF(OR(COUNT($A571)=0,COUNT(DRAFT!CL573:CN573,DRAFT!CP573:CR573)=0),"",CEILING(SUM(DRAFT!CO573,DRAFT!CS573,DRAFT!CT573),1)))</f>
        <v/>
      </c>
      <c r="AJ571" s="2" t="str">
        <f>IF(COUNT($A571)=0,"",IF(AI571="3E","3E",IF(AI571="","I",LOOKUP(AI571/AK$2,{0,0.4,0.45,0.5,0.55,0.6,0.65,0.7,0.75,0.8,1},{"F","D","C","C+","B-","B","B+","A-","A","A+"}))))</f>
        <v/>
      </c>
      <c r="AK571" s="1" t="str">
        <f>IF(COUNT($A571)=0,"",IF(AI571="","--",IF(AI571="3E","3E",LOOKUP(AI571/AK$2,{0,0.4,0.45,0.5,0.55,0.6,0.65,0.7,0.75,0.8,1},{0,2,2.25,2.5,2.75,3,3.25,3.5,3.75,4}))))</f>
        <v/>
      </c>
      <c r="AL571" s="4" t="str">
        <f>IF(OR(COUNT($A571)=0,COUNT(B571:AK571)=0),"",IF(COUNTIF(B571:AK571,"3E")&gt;0,"3E",IF(DRAFT!$A573="R",TRUNC(SUMPRODUCT(RGP,RCP)/TCP,3),TRUNC((SUMPRODUCT(--(IMDGP&gt;0)*IMDGP,IMCP)+CEILING(DRAFT!$DB573*42,0.25))/TCP,3))))</f>
        <v/>
      </c>
      <c r="AM571" s="2" t="str">
        <f>IF(OR(COUNT($A571)=0,COUNT(B571:AK571)=0),"",IF(COUNTIF(B571:AK571,"3E")&gt;0,"3E",IF(DRAFT!$A573="R",SUMPRODUCT(--(RGP&gt;=2),RCP),SUMPRODUCT(--(IMDGP&gt;0),--(IMGP=0),IMCP)+DRAFT!$DC573)))</f>
        <v/>
      </c>
      <c r="AN571" s="67" t="str">
        <f>IF(AL571="3E","3E",IF(COUNT($A571)=0,"",IF(COUNT(AI571)=0,"--",ROUND(((CEILING(DRAFT!$CV573*38,0.25)+CEILING(DRAFT!$CX573*38,0.25)+CEILING(DRAFT!$CZ573*42,0.25)+CEILING($AL571*42,0.25))/160),2))))</f>
        <v/>
      </c>
      <c r="AO571" s="2" t="str">
        <f>IF(AN571="3E","3E",IF(COUNT($A571)=0,"",IF(COUNT(AN571)=0,"I",LOOKUP(AN571,{0,2,2.25,2.5,2.75,3,3.25,3.5,3.75,4},{"F","D","C","C+","B-","B","B+","A-","A","A+"}))))</f>
        <v/>
      </c>
      <c r="AP571" s="2" t="str">
        <f>IF(AN571="3E","3E",IF(OR(COUNT(A571)=0,COUNT(AN571)=0),"",DRAFT!CW573+DRAFT!CY573+DRAFT!DA573+N(TABULATION!AM571)))</f>
        <v/>
      </c>
      <c r="AQ571" s="2" t="str">
        <f>IF(OR(COUNT($A571)=0,COUNT(B571:AK571)=0),"",IF(COUNTIF(B571:AM571,"3E")&gt;0,"3E",IF(AND(DRAFT!$A573="IM",OR($AL571&gt;DRAFT!$DB573,$AM571&gt;DRAFT!$DC573)),"IMPROVED",IF(AND(DRAFT!$A573="IM",$AL571&lt;=DRAFT!$DB573,$AM571&lt;=DRAFT!$DC573),"NOT IMPROVED",IF(AND(DRAFT!CU573="S",AH571&gt;=2,AK571&gt;=2,AN571&gt;=2.5,AP571&gt;=144),"PASS","FAIL")))))</f>
        <v/>
      </c>
      <c r="AR571" s="2" t="str">
        <f t="shared" si="16"/>
        <v/>
      </c>
      <c r="AS571" s="2" t="str">
        <f t="shared" si="17"/>
        <v/>
      </c>
    </row>
    <row r="572" spans="1:45" ht="18.95" customHeight="1" x14ac:dyDescent="0.25">
      <c r="A572" s="3" t="str">
        <f>IF(DRAFT!$B574="","",DRAFT!$B574)</f>
        <v/>
      </c>
      <c r="B572" s="2" t="str">
        <f>IF(COUNT($A572)=0,"",IF($A572&lt;&gt;DRAFT!$B574,"ERR",IF(DRAFT!I574="3E","3E",IF(COUNT(DRAFT!E574,DRAFT!I574)&gt;0,DRAFT!J574,""))))</f>
        <v/>
      </c>
      <c r="C572" s="2" t="str">
        <f>IF(COUNT($A572)=0,"",IF(B572="3E","3E",IF(B572="","I",LOOKUP(B572/D$2,{0,0.4,0.45,0.5,0.55,0.6,0.65,0.7,0.75,0.8,1},{"F","D","C","C+","B-","B","B+","A-","A","A+"}))))</f>
        <v/>
      </c>
      <c r="D572" s="1" t="str">
        <f>IF(COUNT($A572)=0,"",IF(B572="","--",IF(B572="3E","3E",LOOKUP(B572/D$2,{0,0.4,0.45,0.5,0.55,0.6,0.65,0.7,0.75,0.8,1},{0,2,2.25,2.5,2.75,3,3.25,3.5,3.75,4}))))</f>
        <v/>
      </c>
      <c r="E572" s="2" t="str">
        <f>IF(COUNT($A572)=0,"",IF($A572&lt;&gt;DRAFT!$B574,"ERR",IF(DRAFT!R574="3E","3E",IF(COUNT(DRAFT!N574,DRAFT!R574)&gt;0,DRAFT!S574,""))))</f>
        <v/>
      </c>
      <c r="F572" s="2" t="str">
        <f>IF(COUNT($A572)=0,"",IF(E572="3E","3E",IF(E572="","I",LOOKUP(E572/G$2,{0,0.4,0.45,0.5,0.55,0.6,0.65,0.7,0.75,0.8,1},{"F","D","C","C+","B-","B","B+","A-","A","A+"}))))</f>
        <v/>
      </c>
      <c r="G572" s="1" t="str">
        <f>IF(COUNT($A572)=0,"",IF(E572="","--",IF(E572="3E","3E",LOOKUP(E572/G$2,{0,0.4,0.45,0.5,0.55,0.6,0.65,0.7,0.75,0.8,1},{0,2,2.25,2.5,2.75,3,3.25,3.5,3.75,4}))))</f>
        <v/>
      </c>
      <c r="H572" s="2" t="str">
        <f>IF(COUNT($A572)=0,"",IF($A572&lt;&gt;DRAFT!$B574,"ERR",IF(DRAFT!AA574="3E","3E",IF(COUNT(DRAFT!W574,DRAFT!AA574)&gt;0,DRAFT!AB574,""))))</f>
        <v/>
      </c>
      <c r="I572" s="2" t="str">
        <f>IF(COUNT($A572)=0,"",IF(H572="3E","3E",IF(H572="","I",LOOKUP(H572/J$2,{0,0.4,0.45,0.5,0.55,0.6,0.65,0.7,0.75,0.8,1},{"F","D","C","C+","B-","B","B+","A-","A","A+"}))))</f>
        <v/>
      </c>
      <c r="J572" s="1" t="str">
        <f>IF(COUNT($A572)=0,"",IF(H572="","--",IF(H572="3E","3E",LOOKUP(H572/J$2,{0,0.4,0.45,0.5,0.55,0.6,0.65,0.7,0.75,0.8,1},{0,2,2.25,2.5,2.75,3,3.25,3.5,3.75,4}))))</f>
        <v/>
      </c>
      <c r="K572" s="2" t="str">
        <f>IF(COUNT($A572)=0,"",IF($A572&lt;&gt;DRAFT!$B574,"ERR",IF(DRAFT!AJ574="3E","3E",IF(COUNT(DRAFT!AF574,DRAFT!AJ574)&gt;0,DRAFT!AK574,""))))</f>
        <v/>
      </c>
      <c r="L572" s="2" t="str">
        <f>IF(COUNT($A572)=0,"",IF(K572="3E","3E",IF(K572="","I",LOOKUP(K572/M$2,{0,0.4,0.45,0.5,0.55,0.6,0.65,0.7,0.75,0.8,1},{"F","D","C","C+","B-","B","B+","A-","A","A+"}))))</f>
        <v/>
      </c>
      <c r="M572" s="1" t="str">
        <f>IF(COUNT($A572)=0,"",IF(K572="","--",IF(K572="3E","3E",LOOKUP(K572/M$2,{0,0.4,0.45,0.5,0.55,0.6,0.65,0.7,0.75,0.8,1},{0,2,2.25,2.5,2.75,3,3.25,3.5,3.75,4}))))</f>
        <v/>
      </c>
      <c r="N572" s="2" t="str">
        <f>IF(COUNT($A572)=0,"",IF($A572&lt;&gt;DRAFT!$B574,"ERR",IF(DRAFT!AS574="3E","3E",IF(COUNT(DRAFT!AO574,DRAFT!AS574)&gt;0,DRAFT!AT574,""))))</f>
        <v/>
      </c>
      <c r="O572" s="2" t="str">
        <f>IF(COUNT($A572)=0,"",IF(N572="3E","3E",IF(N572="","I",LOOKUP(N572/P$2,{0,0.4,0.45,0.5,0.55,0.6,0.65,0.7,0.75,0.8,1},{"F","D","C","C+","B-","B","B+","A-","A","A+"}))))</f>
        <v/>
      </c>
      <c r="P572" s="1" t="str">
        <f>IF(COUNT($A572)=0,"",IF(N572="","--",IF(N572="3E","3E",LOOKUP(N572/P$2,{0,0.4,0.45,0.5,0.55,0.6,0.65,0.7,0.75,0.8,1},{0,2,2.25,2.5,2.75,3,3.25,3.5,3.75,4}))))</f>
        <v/>
      </c>
      <c r="Q572" s="2" t="str">
        <f>IF(COUNT($A572)=0,"",IF($A572&lt;&gt;DRAFT!$B574,"ERR",IF(DRAFT!BB574="3E","3E",IF(COUNT(DRAFT!AX574,DRAFT!BB574)&gt;0,DRAFT!BC574,""))))</f>
        <v/>
      </c>
      <c r="R572" s="2" t="str">
        <f>IF(COUNT($A572)=0,"",IF(Q572="3E","3E",IF(Q572="","I",LOOKUP(Q572/S$2,{0,0.4,0.45,0.5,0.55,0.6,0.65,0.7,0.75,0.8,1},{"F","D","C","C+","B-","B","B+","A-","A","A+"}))))</f>
        <v/>
      </c>
      <c r="S572" s="1" t="str">
        <f>IF(COUNT($A572)=0,"",IF(Q572="","--",IF(Q572="3E","3E",LOOKUP(Q572/S$2,{0,0.4,0.45,0.5,0.55,0.6,0.65,0.7,0.75,0.8,1},{0,2,2.25,2.5,2.75,3,3.25,3.5,3.75,4}))))</f>
        <v/>
      </c>
      <c r="T572" s="2" t="str">
        <f>IF(COUNT($A572)=0,"",IF($A572&lt;&gt;DRAFT!$B574,"ERR",IF(DRAFT!BK574="3E","3E",IF(COUNT(DRAFT!BG574,DRAFT!BK574)&gt;0,DRAFT!BL574,""))))</f>
        <v/>
      </c>
      <c r="U572" s="2" t="str">
        <f>IF(COUNT($A572)=0,"",IF(T572="3E","3E",IF(T572="","I",LOOKUP(T572/V$2,{0,0.4,0.45,0.5,0.55,0.6,0.65,0.7,0.75,0.8,1},{"F","D","C","C+","B-","B","B+","A-","A","A+"}))))</f>
        <v/>
      </c>
      <c r="V572" s="1" t="str">
        <f>IF(COUNT($A572)=0,"",IF(T572="","--",IF(T572="3E","3E",LOOKUP(T572/V$2,{0,0.4,0.45,0.5,0.55,0.6,0.65,0.7,0.75,0.8,1},{0,2,2.25,2.5,2.75,3,3.25,3.5,3.75,4}))))</f>
        <v/>
      </c>
      <c r="W572" s="2" t="str">
        <f>IF(COUNT($A572)=0,"",IF($A572&lt;&gt;DRAFT!$B574,"ERR",IF(DRAFT!BT574="3E","3E",IF(COUNT(DRAFT!BP574,DRAFT!BT574)&gt;0,DRAFT!BU574,""))))</f>
        <v/>
      </c>
      <c r="X572" s="2" t="str">
        <f>IF(COUNT($A572)=0,"",IF(W572="3E","3E",IF(W572="","I",LOOKUP(W572/Y$2,{0,0.4,0.45,0.5,0.55,0.6,0.65,0.7,0.75,0.8,1},{"F","D","C","C+","B-","B","B+","A-","A","A+"}))))</f>
        <v/>
      </c>
      <c r="Y572" s="1" t="str">
        <f>IF(COUNT($A572)=0,"",IF(W572="","--",IF(W572="3E","3E",LOOKUP(W572/Y$2,{0,0.4,0.45,0.5,0.55,0.6,0.65,0.7,0.75,0.8,1},{0,2,2.25,2.5,2.75,3,3.25,3.5,3.75,4}))))</f>
        <v/>
      </c>
      <c r="Z572" s="2" t="str">
        <f>IF(COUNT($A572)=0,"",IF($A572&lt;&gt;DRAFT!$B574,"ERR",IF(DRAFT!CC574="3E","3E",IF(COUNT(DRAFT!BY574,DRAFT!CC574)&gt;0,DRAFT!CD574,""))))</f>
        <v/>
      </c>
      <c r="AA572" s="2" t="str">
        <f>IF(COUNT($A572)=0,"",IF(Z572="3E","3E",IF(Z572="","I",LOOKUP(Z572/AB$2,{0,0.4,0.45,0.5,0.55,0.6,0.65,0.7,0.75,0.8,1},{"F","D","C","C+","B-","B","B+","A-","A","A+"}))))</f>
        <v/>
      </c>
      <c r="AB572" s="1" t="str">
        <f>IF(COUNT($A572)=0,"",IF(Z572="","--",IF(Z572="3E","3E",LOOKUP(Z572/AB$2,{0,0.4,0.45,0.5,0.55,0.6,0.65,0.7,0.75,0.8,1},{0,2,2.25,2.5,2.75,3,3.25,3.5,3.75,4}))))</f>
        <v/>
      </c>
      <c r="AC572" s="2" t="str">
        <f>IF(COUNT($A572)=0,"",IF($A572&lt;&gt;DRAFT!$B574,"ERR",IF(DRAFT!CF574&gt;0,DRAFT!CF574,"")))</f>
        <v/>
      </c>
      <c r="AD572" s="2" t="str">
        <f>IF(COUNT($A572)=0,"",IF(AC572="3E","3E",IF(AC572="","I",LOOKUP(AC572/AE$2,{0,0.4,0.45,0.5,0.55,0.6,0.65,0.7,0.75,0.8,1},{"F","D","C","C+","B-","B","B+","A-","A","A+"}))))</f>
        <v/>
      </c>
      <c r="AE572" s="1" t="str">
        <f>IF(COUNT($A572)=0,"",IF(AC572="","--",IF(AC572="3E","3E",LOOKUP(AC572/AE$2,{0,0.4,0.45,0.5,0.55,0.6,0.65,0.7,0.75,0.8,1},{0,2,2.25,2.5,2.75,3,3.25,3.5,3.75,4}))))</f>
        <v/>
      </c>
      <c r="AF572" s="2" t="str">
        <f>IF(COUNT($A572)=0,"",IF($A572&lt;&gt;DRAFT!$B574,"ERR",IF(DRAFT!CI574&gt;0,DRAFT!CK574,"")))</f>
        <v/>
      </c>
      <c r="AG572" s="2" t="str">
        <f>IF(COUNT($A572)=0,"",IF(AF572="3E","3E",IF(AF572="","I",LOOKUP(AF572/AH$2,{0,0.4,0.45,0.5,0.55,0.6,0.65,0.7,0.75,0.8,1},{"F","D","C","C+","B-","B","B+","A-","A","A+"}))))</f>
        <v/>
      </c>
      <c r="AH572" s="1" t="str">
        <f>IF(COUNT($A572)=0,"",IF(AF572="","--",IF(AF572="3E","3E",LOOKUP(AF572/AH$2,{0,0.4,0.45,0.5,0.55,0.6,0.65,0.7,0.75,0.8,1},{0,2,2.25,2.5,2.75,3,3.25,3.5,3.75,4}))))</f>
        <v/>
      </c>
      <c r="AI572" s="2" t="str">
        <f>IF($A572&lt;&gt;DRAFT!$B574,"ERR",IF(OR(COUNT($A572)=0,COUNT(DRAFT!CL574:CN574,DRAFT!CP574:CR574)=0),"",CEILING(SUM(DRAFT!CO574,DRAFT!CS574,DRAFT!CT574),1)))</f>
        <v/>
      </c>
      <c r="AJ572" s="2" t="str">
        <f>IF(COUNT($A572)=0,"",IF(AI572="3E","3E",IF(AI572="","I",LOOKUP(AI572/AK$2,{0,0.4,0.45,0.5,0.55,0.6,0.65,0.7,0.75,0.8,1},{"F","D","C","C+","B-","B","B+","A-","A","A+"}))))</f>
        <v/>
      </c>
      <c r="AK572" s="1" t="str">
        <f>IF(COUNT($A572)=0,"",IF(AI572="","--",IF(AI572="3E","3E",LOOKUP(AI572/AK$2,{0,0.4,0.45,0.5,0.55,0.6,0.65,0.7,0.75,0.8,1},{0,2,2.25,2.5,2.75,3,3.25,3.5,3.75,4}))))</f>
        <v/>
      </c>
      <c r="AL572" s="4" t="str">
        <f>IF(OR(COUNT($A572)=0,COUNT(B572:AK572)=0),"",IF(COUNTIF(B572:AK572,"3E")&gt;0,"3E",IF(DRAFT!$A574="R",TRUNC(SUMPRODUCT(RGP,RCP)/TCP,3),TRUNC((SUMPRODUCT(--(IMDGP&gt;0)*IMDGP,IMCP)+CEILING(DRAFT!$DB574*42,0.25))/TCP,3))))</f>
        <v/>
      </c>
      <c r="AM572" s="2" t="str">
        <f>IF(OR(COUNT($A572)=0,COUNT(B572:AK572)=0),"",IF(COUNTIF(B572:AK572,"3E")&gt;0,"3E",IF(DRAFT!$A574="R",SUMPRODUCT(--(RGP&gt;=2),RCP),SUMPRODUCT(--(IMDGP&gt;0),--(IMGP=0),IMCP)+DRAFT!$DC574)))</f>
        <v/>
      </c>
      <c r="AN572" s="67" t="str">
        <f>IF(AL572="3E","3E",IF(COUNT($A572)=0,"",IF(COUNT(AI572)=0,"--",ROUND(((CEILING(DRAFT!$CV574*38,0.25)+CEILING(DRAFT!$CX574*38,0.25)+CEILING(DRAFT!$CZ574*42,0.25)+CEILING($AL572*42,0.25))/160),2))))</f>
        <v/>
      </c>
      <c r="AO572" s="2" t="str">
        <f>IF(AN572="3E","3E",IF(COUNT($A572)=0,"",IF(COUNT(AN572)=0,"I",LOOKUP(AN572,{0,2,2.25,2.5,2.75,3,3.25,3.5,3.75,4},{"F","D","C","C+","B-","B","B+","A-","A","A+"}))))</f>
        <v/>
      </c>
      <c r="AP572" s="2" t="str">
        <f>IF(AN572="3E","3E",IF(OR(COUNT(A572)=0,COUNT(AN572)=0),"",DRAFT!CW574+DRAFT!CY574+DRAFT!DA574+N(TABULATION!AM572)))</f>
        <v/>
      </c>
      <c r="AQ572" s="2" t="str">
        <f>IF(OR(COUNT($A572)=0,COUNT(B572:AK572)=0),"",IF(COUNTIF(B572:AM572,"3E")&gt;0,"3E",IF(AND(DRAFT!$A574="IM",OR($AL572&gt;DRAFT!$DB574,$AM572&gt;DRAFT!$DC574)),"IMPROVED",IF(AND(DRAFT!$A574="IM",$AL572&lt;=DRAFT!$DB574,$AM572&lt;=DRAFT!$DC574),"NOT IMPROVED",IF(AND(DRAFT!CU574="S",AH572&gt;=2,AK572&gt;=2,AN572&gt;=2.5,AP572&gt;=144),"PASS","FAIL")))))</f>
        <v/>
      </c>
      <c r="AR572" s="2" t="str">
        <f t="shared" si="16"/>
        <v/>
      </c>
      <c r="AS572" s="2" t="str">
        <f t="shared" si="17"/>
        <v/>
      </c>
    </row>
    <row r="573" spans="1:45" ht="18.95" customHeight="1" x14ac:dyDescent="0.25">
      <c r="A573" s="3" t="str">
        <f>IF(DRAFT!$B575="","",DRAFT!$B575)</f>
        <v/>
      </c>
      <c r="B573" s="2" t="str">
        <f>IF(COUNT($A573)=0,"",IF($A573&lt;&gt;DRAFT!$B575,"ERR",IF(DRAFT!I575="3E","3E",IF(COUNT(DRAFT!E575,DRAFT!I575)&gt;0,DRAFT!J575,""))))</f>
        <v/>
      </c>
      <c r="C573" s="2" t="str">
        <f>IF(COUNT($A573)=0,"",IF(B573="3E","3E",IF(B573="","I",LOOKUP(B573/D$2,{0,0.4,0.45,0.5,0.55,0.6,0.65,0.7,0.75,0.8,1},{"F","D","C","C+","B-","B","B+","A-","A","A+"}))))</f>
        <v/>
      </c>
      <c r="D573" s="1" t="str">
        <f>IF(COUNT($A573)=0,"",IF(B573="","--",IF(B573="3E","3E",LOOKUP(B573/D$2,{0,0.4,0.45,0.5,0.55,0.6,0.65,0.7,0.75,0.8,1},{0,2,2.25,2.5,2.75,3,3.25,3.5,3.75,4}))))</f>
        <v/>
      </c>
      <c r="E573" s="2" t="str">
        <f>IF(COUNT($A573)=0,"",IF($A573&lt;&gt;DRAFT!$B575,"ERR",IF(DRAFT!R575="3E","3E",IF(COUNT(DRAFT!N575,DRAFT!R575)&gt;0,DRAFT!S575,""))))</f>
        <v/>
      </c>
      <c r="F573" s="2" t="str">
        <f>IF(COUNT($A573)=0,"",IF(E573="3E","3E",IF(E573="","I",LOOKUP(E573/G$2,{0,0.4,0.45,0.5,0.55,0.6,0.65,0.7,0.75,0.8,1},{"F","D","C","C+","B-","B","B+","A-","A","A+"}))))</f>
        <v/>
      </c>
      <c r="G573" s="1" t="str">
        <f>IF(COUNT($A573)=0,"",IF(E573="","--",IF(E573="3E","3E",LOOKUP(E573/G$2,{0,0.4,0.45,0.5,0.55,0.6,0.65,0.7,0.75,0.8,1},{0,2,2.25,2.5,2.75,3,3.25,3.5,3.75,4}))))</f>
        <v/>
      </c>
      <c r="H573" s="2" t="str">
        <f>IF(COUNT($A573)=0,"",IF($A573&lt;&gt;DRAFT!$B575,"ERR",IF(DRAFT!AA575="3E","3E",IF(COUNT(DRAFT!W575,DRAFT!AA575)&gt;0,DRAFT!AB575,""))))</f>
        <v/>
      </c>
      <c r="I573" s="2" t="str">
        <f>IF(COUNT($A573)=0,"",IF(H573="3E","3E",IF(H573="","I",LOOKUP(H573/J$2,{0,0.4,0.45,0.5,0.55,0.6,0.65,0.7,0.75,0.8,1},{"F","D","C","C+","B-","B","B+","A-","A","A+"}))))</f>
        <v/>
      </c>
      <c r="J573" s="1" t="str">
        <f>IF(COUNT($A573)=0,"",IF(H573="","--",IF(H573="3E","3E",LOOKUP(H573/J$2,{0,0.4,0.45,0.5,0.55,0.6,0.65,0.7,0.75,0.8,1},{0,2,2.25,2.5,2.75,3,3.25,3.5,3.75,4}))))</f>
        <v/>
      </c>
      <c r="K573" s="2" t="str">
        <f>IF(COUNT($A573)=0,"",IF($A573&lt;&gt;DRAFT!$B575,"ERR",IF(DRAFT!AJ575="3E","3E",IF(COUNT(DRAFT!AF575,DRAFT!AJ575)&gt;0,DRAFT!AK575,""))))</f>
        <v/>
      </c>
      <c r="L573" s="2" t="str">
        <f>IF(COUNT($A573)=0,"",IF(K573="3E","3E",IF(K573="","I",LOOKUP(K573/M$2,{0,0.4,0.45,0.5,0.55,0.6,0.65,0.7,0.75,0.8,1},{"F","D","C","C+","B-","B","B+","A-","A","A+"}))))</f>
        <v/>
      </c>
      <c r="M573" s="1" t="str">
        <f>IF(COUNT($A573)=0,"",IF(K573="","--",IF(K573="3E","3E",LOOKUP(K573/M$2,{0,0.4,0.45,0.5,0.55,0.6,0.65,0.7,0.75,0.8,1},{0,2,2.25,2.5,2.75,3,3.25,3.5,3.75,4}))))</f>
        <v/>
      </c>
      <c r="N573" s="2" t="str">
        <f>IF(COUNT($A573)=0,"",IF($A573&lt;&gt;DRAFT!$B575,"ERR",IF(DRAFT!AS575="3E","3E",IF(COUNT(DRAFT!AO575,DRAFT!AS575)&gt;0,DRAFT!AT575,""))))</f>
        <v/>
      </c>
      <c r="O573" s="2" t="str">
        <f>IF(COUNT($A573)=0,"",IF(N573="3E","3E",IF(N573="","I",LOOKUP(N573/P$2,{0,0.4,0.45,0.5,0.55,0.6,0.65,0.7,0.75,0.8,1},{"F","D","C","C+","B-","B","B+","A-","A","A+"}))))</f>
        <v/>
      </c>
      <c r="P573" s="1" t="str">
        <f>IF(COUNT($A573)=0,"",IF(N573="","--",IF(N573="3E","3E",LOOKUP(N573/P$2,{0,0.4,0.45,0.5,0.55,0.6,0.65,0.7,0.75,0.8,1},{0,2,2.25,2.5,2.75,3,3.25,3.5,3.75,4}))))</f>
        <v/>
      </c>
      <c r="Q573" s="2" t="str">
        <f>IF(COUNT($A573)=0,"",IF($A573&lt;&gt;DRAFT!$B575,"ERR",IF(DRAFT!BB575="3E","3E",IF(COUNT(DRAFT!AX575,DRAFT!BB575)&gt;0,DRAFT!BC575,""))))</f>
        <v/>
      </c>
      <c r="R573" s="2" t="str">
        <f>IF(COUNT($A573)=0,"",IF(Q573="3E","3E",IF(Q573="","I",LOOKUP(Q573/S$2,{0,0.4,0.45,0.5,0.55,0.6,0.65,0.7,0.75,0.8,1},{"F","D","C","C+","B-","B","B+","A-","A","A+"}))))</f>
        <v/>
      </c>
      <c r="S573" s="1" t="str">
        <f>IF(COUNT($A573)=0,"",IF(Q573="","--",IF(Q573="3E","3E",LOOKUP(Q573/S$2,{0,0.4,0.45,0.5,0.55,0.6,0.65,0.7,0.75,0.8,1},{0,2,2.25,2.5,2.75,3,3.25,3.5,3.75,4}))))</f>
        <v/>
      </c>
      <c r="T573" s="2" t="str">
        <f>IF(COUNT($A573)=0,"",IF($A573&lt;&gt;DRAFT!$B575,"ERR",IF(DRAFT!BK575="3E","3E",IF(COUNT(DRAFT!BG575,DRAFT!BK575)&gt;0,DRAFT!BL575,""))))</f>
        <v/>
      </c>
      <c r="U573" s="2" t="str">
        <f>IF(COUNT($A573)=0,"",IF(T573="3E","3E",IF(T573="","I",LOOKUP(T573/V$2,{0,0.4,0.45,0.5,0.55,0.6,0.65,0.7,0.75,0.8,1},{"F","D","C","C+","B-","B","B+","A-","A","A+"}))))</f>
        <v/>
      </c>
      <c r="V573" s="1" t="str">
        <f>IF(COUNT($A573)=0,"",IF(T573="","--",IF(T573="3E","3E",LOOKUP(T573/V$2,{0,0.4,0.45,0.5,0.55,0.6,0.65,0.7,0.75,0.8,1},{0,2,2.25,2.5,2.75,3,3.25,3.5,3.75,4}))))</f>
        <v/>
      </c>
      <c r="W573" s="2" t="str">
        <f>IF(COUNT($A573)=0,"",IF($A573&lt;&gt;DRAFT!$B575,"ERR",IF(DRAFT!BT575="3E","3E",IF(COUNT(DRAFT!BP575,DRAFT!BT575)&gt;0,DRAFT!BU575,""))))</f>
        <v/>
      </c>
      <c r="X573" s="2" t="str">
        <f>IF(COUNT($A573)=0,"",IF(W573="3E","3E",IF(W573="","I",LOOKUP(W573/Y$2,{0,0.4,0.45,0.5,0.55,0.6,0.65,0.7,0.75,0.8,1},{"F","D","C","C+","B-","B","B+","A-","A","A+"}))))</f>
        <v/>
      </c>
      <c r="Y573" s="1" t="str">
        <f>IF(COUNT($A573)=0,"",IF(W573="","--",IF(W573="3E","3E",LOOKUP(W573/Y$2,{0,0.4,0.45,0.5,0.55,0.6,0.65,0.7,0.75,0.8,1},{0,2,2.25,2.5,2.75,3,3.25,3.5,3.75,4}))))</f>
        <v/>
      </c>
      <c r="Z573" s="2" t="str">
        <f>IF(COUNT($A573)=0,"",IF($A573&lt;&gt;DRAFT!$B575,"ERR",IF(DRAFT!CC575="3E","3E",IF(COUNT(DRAFT!BY575,DRAFT!CC575)&gt;0,DRAFT!CD575,""))))</f>
        <v/>
      </c>
      <c r="AA573" s="2" t="str">
        <f>IF(COUNT($A573)=0,"",IF(Z573="3E","3E",IF(Z573="","I",LOOKUP(Z573/AB$2,{0,0.4,0.45,0.5,0.55,0.6,0.65,0.7,0.75,0.8,1},{"F","D","C","C+","B-","B","B+","A-","A","A+"}))))</f>
        <v/>
      </c>
      <c r="AB573" s="1" t="str">
        <f>IF(COUNT($A573)=0,"",IF(Z573="","--",IF(Z573="3E","3E",LOOKUP(Z573/AB$2,{0,0.4,0.45,0.5,0.55,0.6,0.65,0.7,0.75,0.8,1},{0,2,2.25,2.5,2.75,3,3.25,3.5,3.75,4}))))</f>
        <v/>
      </c>
      <c r="AC573" s="2" t="str">
        <f>IF(COUNT($A573)=0,"",IF($A573&lt;&gt;DRAFT!$B575,"ERR",IF(DRAFT!CF575&gt;0,DRAFT!CF575,"")))</f>
        <v/>
      </c>
      <c r="AD573" s="2" t="str">
        <f>IF(COUNT($A573)=0,"",IF(AC573="3E","3E",IF(AC573="","I",LOOKUP(AC573/AE$2,{0,0.4,0.45,0.5,0.55,0.6,0.65,0.7,0.75,0.8,1},{"F","D","C","C+","B-","B","B+","A-","A","A+"}))))</f>
        <v/>
      </c>
      <c r="AE573" s="1" t="str">
        <f>IF(COUNT($A573)=0,"",IF(AC573="","--",IF(AC573="3E","3E",LOOKUP(AC573/AE$2,{0,0.4,0.45,0.5,0.55,0.6,0.65,0.7,0.75,0.8,1},{0,2,2.25,2.5,2.75,3,3.25,3.5,3.75,4}))))</f>
        <v/>
      </c>
      <c r="AF573" s="2" t="str">
        <f>IF(COUNT($A573)=0,"",IF($A573&lt;&gt;DRAFT!$B575,"ERR",IF(DRAFT!CI575&gt;0,DRAFT!CK575,"")))</f>
        <v/>
      </c>
      <c r="AG573" s="2" t="str">
        <f>IF(COUNT($A573)=0,"",IF(AF573="3E","3E",IF(AF573="","I",LOOKUP(AF573/AH$2,{0,0.4,0.45,0.5,0.55,0.6,0.65,0.7,0.75,0.8,1},{"F","D","C","C+","B-","B","B+","A-","A","A+"}))))</f>
        <v/>
      </c>
      <c r="AH573" s="1" t="str">
        <f>IF(COUNT($A573)=0,"",IF(AF573="","--",IF(AF573="3E","3E",LOOKUP(AF573/AH$2,{0,0.4,0.45,0.5,0.55,0.6,0.65,0.7,0.75,0.8,1},{0,2,2.25,2.5,2.75,3,3.25,3.5,3.75,4}))))</f>
        <v/>
      </c>
      <c r="AI573" s="2" t="str">
        <f>IF($A573&lt;&gt;DRAFT!$B575,"ERR",IF(OR(COUNT($A573)=0,COUNT(DRAFT!CL575:CN575,DRAFT!CP575:CR575)=0),"",CEILING(SUM(DRAFT!CO575,DRAFT!CS575,DRAFT!CT575),1)))</f>
        <v/>
      </c>
      <c r="AJ573" s="2" t="str">
        <f>IF(COUNT($A573)=0,"",IF(AI573="3E","3E",IF(AI573="","I",LOOKUP(AI573/AK$2,{0,0.4,0.45,0.5,0.55,0.6,0.65,0.7,0.75,0.8,1},{"F","D","C","C+","B-","B","B+","A-","A","A+"}))))</f>
        <v/>
      </c>
      <c r="AK573" s="1" t="str">
        <f>IF(COUNT($A573)=0,"",IF(AI573="","--",IF(AI573="3E","3E",LOOKUP(AI573/AK$2,{0,0.4,0.45,0.5,0.55,0.6,0.65,0.7,0.75,0.8,1},{0,2,2.25,2.5,2.75,3,3.25,3.5,3.75,4}))))</f>
        <v/>
      </c>
      <c r="AL573" s="4" t="str">
        <f>IF(OR(COUNT($A573)=0,COUNT(B573:AK573)=0),"",IF(COUNTIF(B573:AK573,"3E")&gt;0,"3E",IF(DRAFT!$A575="R",TRUNC(SUMPRODUCT(RGP,RCP)/TCP,3),TRUNC((SUMPRODUCT(--(IMDGP&gt;0)*IMDGP,IMCP)+CEILING(DRAFT!$DB575*42,0.25))/TCP,3))))</f>
        <v/>
      </c>
      <c r="AM573" s="2" t="str">
        <f>IF(OR(COUNT($A573)=0,COUNT(B573:AK573)=0),"",IF(COUNTIF(B573:AK573,"3E")&gt;0,"3E",IF(DRAFT!$A575="R",SUMPRODUCT(--(RGP&gt;=2),RCP),SUMPRODUCT(--(IMDGP&gt;0),--(IMGP=0),IMCP)+DRAFT!$DC575)))</f>
        <v/>
      </c>
      <c r="AN573" s="67" t="str">
        <f>IF(AL573="3E","3E",IF(COUNT($A573)=0,"",IF(COUNT(AI573)=0,"--",ROUND(((CEILING(DRAFT!$CV575*38,0.25)+CEILING(DRAFT!$CX575*38,0.25)+CEILING(DRAFT!$CZ575*42,0.25)+CEILING($AL573*42,0.25))/160),2))))</f>
        <v/>
      </c>
      <c r="AO573" s="2" t="str">
        <f>IF(AN573="3E","3E",IF(COUNT($A573)=0,"",IF(COUNT(AN573)=0,"I",LOOKUP(AN573,{0,2,2.25,2.5,2.75,3,3.25,3.5,3.75,4},{"F","D","C","C+","B-","B","B+","A-","A","A+"}))))</f>
        <v/>
      </c>
      <c r="AP573" s="2" t="str">
        <f>IF(AN573="3E","3E",IF(OR(COUNT(A573)=0,COUNT(AN573)=0),"",DRAFT!CW575+DRAFT!CY575+DRAFT!DA575+N(TABULATION!AM573)))</f>
        <v/>
      </c>
      <c r="AQ573" s="2" t="str">
        <f>IF(OR(COUNT($A573)=0,COUNT(B573:AK573)=0),"",IF(COUNTIF(B573:AM573,"3E")&gt;0,"3E",IF(AND(DRAFT!$A575="IM",OR($AL573&gt;DRAFT!$DB575,$AM573&gt;DRAFT!$DC575)),"IMPROVED",IF(AND(DRAFT!$A575="IM",$AL573&lt;=DRAFT!$DB575,$AM573&lt;=DRAFT!$DC575),"NOT IMPROVED",IF(AND(DRAFT!CU575="S",AH573&gt;=2,AK573&gt;=2,AN573&gt;=2.5,AP573&gt;=144),"PASS","FAIL")))))</f>
        <v/>
      </c>
      <c r="AR573" s="2" t="str">
        <f t="shared" si="16"/>
        <v/>
      </c>
      <c r="AS573" s="2" t="str">
        <f t="shared" si="17"/>
        <v/>
      </c>
    </row>
    <row r="574" spans="1:45" ht="18.95" customHeight="1" x14ac:dyDescent="0.25">
      <c r="A574" s="3" t="str">
        <f>IF(DRAFT!$B576="","",DRAFT!$B576)</f>
        <v/>
      </c>
      <c r="B574" s="2" t="str">
        <f>IF(COUNT($A574)=0,"",IF($A574&lt;&gt;DRAFT!$B576,"ERR",IF(DRAFT!I576="3E","3E",IF(COUNT(DRAFT!E576,DRAFT!I576)&gt;0,DRAFT!J576,""))))</f>
        <v/>
      </c>
      <c r="C574" s="2" t="str">
        <f>IF(COUNT($A574)=0,"",IF(B574="3E","3E",IF(B574="","I",LOOKUP(B574/D$2,{0,0.4,0.45,0.5,0.55,0.6,0.65,0.7,0.75,0.8,1},{"F","D","C","C+","B-","B","B+","A-","A","A+"}))))</f>
        <v/>
      </c>
      <c r="D574" s="1" t="str">
        <f>IF(COUNT($A574)=0,"",IF(B574="","--",IF(B574="3E","3E",LOOKUP(B574/D$2,{0,0.4,0.45,0.5,0.55,0.6,0.65,0.7,0.75,0.8,1},{0,2,2.25,2.5,2.75,3,3.25,3.5,3.75,4}))))</f>
        <v/>
      </c>
      <c r="E574" s="2" t="str">
        <f>IF(COUNT($A574)=0,"",IF($A574&lt;&gt;DRAFT!$B576,"ERR",IF(DRAFT!R576="3E","3E",IF(COUNT(DRAFT!N576,DRAFT!R576)&gt;0,DRAFT!S576,""))))</f>
        <v/>
      </c>
      <c r="F574" s="2" t="str">
        <f>IF(COUNT($A574)=0,"",IF(E574="3E","3E",IF(E574="","I",LOOKUP(E574/G$2,{0,0.4,0.45,0.5,0.55,0.6,0.65,0.7,0.75,0.8,1},{"F","D","C","C+","B-","B","B+","A-","A","A+"}))))</f>
        <v/>
      </c>
      <c r="G574" s="1" t="str">
        <f>IF(COUNT($A574)=0,"",IF(E574="","--",IF(E574="3E","3E",LOOKUP(E574/G$2,{0,0.4,0.45,0.5,0.55,0.6,0.65,0.7,0.75,0.8,1},{0,2,2.25,2.5,2.75,3,3.25,3.5,3.75,4}))))</f>
        <v/>
      </c>
      <c r="H574" s="2" t="str">
        <f>IF(COUNT($A574)=0,"",IF($A574&lt;&gt;DRAFT!$B576,"ERR",IF(DRAFT!AA576="3E","3E",IF(COUNT(DRAFT!W576,DRAFT!AA576)&gt;0,DRAFT!AB576,""))))</f>
        <v/>
      </c>
      <c r="I574" s="2" t="str">
        <f>IF(COUNT($A574)=0,"",IF(H574="3E","3E",IF(H574="","I",LOOKUP(H574/J$2,{0,0.4,0.45,0.5,0.55,0.6,0.65,0.7,0.75,0.8,1},{"F","D","C","C+","B-","B","B+","A-","A","A+"}))))</f>
        <v/>
      </c>
      <c r="J574" s="1" t="str">
        <f>IF(COUNT($A574)=0,"",IF(H574="","--",IF(H574="3E","3E",LOOKUP(H574/J$2,{0,0.4,0.45,0.5,0.55,0.6,0.65,0.7,0.75,0.8,1},{0,2,2.25,2.5,2.75,3,3.25,3.5,3.75,4}))))</f>
        <v/>
      </c>
      <c r="K574" s="2" t="str">
        <f>IF(COUNT($A574)=0,"",IF($A574&lt;&gt;DRAFT!$B576,"ERR",IF(DRAFT!AJ576="3E","3E",IF(COUNT(DRAFT!AF576,DRAFT!AJ576)&gt;0,DRAFT!AK576,""))))</f>
        <v/>
      </c>
      <c r="L574" s="2" t="str">
        <f>IF(COUNT($A574)=0,"",IF(K574="3E","3E",IF(K574="","I",LOOKUP(K574/M$2,{0,0.4,0.45,0.5,0.55,0.6,0.65,0.7,0.75,0.8,1},{"F","D","C","C+","B-","B","B+","A-","A","A+"}))))</f>
        <v/>
      </c>
      <c r="M574" s="1" t="str">
        <f>IF(COUNT($A574)=0,"",IF(K574="","--",IF(K574="3E","3E",LOOKUP(K574/M$2,{0,0.4,0.45,0.5,0.55,0.6,0.65,0.7,0.75,0.8,1},{0,2,2.25,2.5,2.75,3,3.25,3.5,3.75,4}))))</f>
        <v/>
      </c>
      <c r="N574" s="2" t="str">
        <f>IF(COUNT($A574)=0,"",IF($A574&lt;&gt;DRAFT!$B576,"ERR",IF(DRAFT!AS576="3E","3E",IF(COUNT(DRAFT!AO576,DRAFT!AS576)&gt;0,DRAFT!AT576,""))))</f>
        <v/>
      </c>
      <c r="O574" s="2" t="str">
        <f>IF(COUNT($A574)=0,"",IF(N574="3E","3E",IF(N574="","I",LOOKUP(N574/P$2,{0,0.4,0.45,0.5,0.55,0.6,0.65,0.7,0.75,0.8,1},{"F","D","C","C+","B-","B","B+","A-","A","A+"}))))</f>
        <v/>
      </c>
      <c r="P574" s="1" t="str">
        <f>IF(COUNT($A574)=0,"",IF(N574="","--",IF(N574="3E","3E",LOOKUP(N574/P$2,{0,0.4,0.45,0.5,0.55,0.6,0.65,0.7,0.75,0.8,1},{0,2,2.25,2.5,2.75,3,3.25,3.5,3.75,4}))))</f>
        <v/>
      </c>
      <c r="Q574" s="2" t="str">
        <f>IF(COUNT($A574)=0,"",IF($A574&lt;&gt;DRAFT!$B576,"ERR",IF(DRAFT!BB576="3E","3E",IF(COUNT(DRAFT!AX576,DRAFT!BB576)&gt;0,DRAFT!BC576,""))))</f>
        <v/>
      </c>
      <c r="R574" s="2" t="str">
        <f>IF(COUNT($A574)=0,"",IF(Q574="3E","3E",IF(Q574="","I",LOOKUP(Q574/S$2,{0,0.4,0.45,0.5,0.55,0.6,0.65,0.7,0.75,0.8,1},{"F","D","C","C+","B-","B","B+","A-","A","A+"}))))</f>
        <v/>
      </c>
      <c r="S574" s="1" t="str">
        <f>IF(COUNT($A574)=0,"",IF(Q574="","--",IF(Q574="3E","3E",LOOKUP(Q574/S$2,{0,0.4,0.45,0.5,0.55,0.6,0.65,0.7,0.75,0.8,1},{0,2,2.25,2.5,2.75,3,3.25,3.5,3.75,4}))))</f>
        <v/>
      </c>
      <c r="T574" s="2" t="str">
        <f>IF(COUNT($A574)=0,"",IF($A574&lt;&gt;DRAFT!$B576,"ERR",IF(DRAFT!BK576="3E","3E",IF(COUNT(DRAFT!BG576,DRAFT!BK576)&gt;0,DRAFT!BL576,""))))</f>
        <v/>
      </c>
      <c r="U574" s="2" t="str">
        <f>IF(COUNT($A574)=0,"",IF(T574="3E","3E",IF(T574="","I",LOOKUP(T574/V$2,{0,0.4,0.45,0.5,0.55,0.6,0.65,0.7,0.75,0.8,1},{"F","D","C","C+","B-","B","B+","A-","A","A+"}))))</f>
        <v/>
      </c>
      <c r="V574" s="1" t="str">
        <f>IF(COUNT($A574)=0,"",IF(T574="","--",IF(T574="3E","3E",LOOKUP(T574/V$2,{0,0.4,0.45,0.5,0.55,0.6,0.65,0.7,0.75,0.8,1},{0,2,2.25,2.5,2.75,3,3.25,3.5,3.75,4}))))</f>
        <v/>
      </c>
      <c r="W574" s="2" t="str">
        <f>IF(COUNT($A574)=0,"",IF($A574&lt;&gt;DRAFT!$B576,"ERR",IF(DRAFT!BT576="3E","3E",IF(COUNT(DRAFT!BP576,DRAFT!BT576)&gt;0,DRAFT!BU576,""))))</f>
        <v/>
      </c>
      <c r="X574" s="2" t="str">
        <f>IF(COUNT($A574)=0,"",IF(W574="3E","3E",IF(W574="","I",LOOKUP(W574/Y$2,{0,0.4,0.45,0.5,0.55,0.6,0.65,0.7,0.75,0.8,1},{"F","D","C","C+","B-","B","B+","A-","A","A+"}))))</f>
        <v/>
      </c>
      <c r="Y574" s="1" t="str">
        <f>IF(COUNT($A574)=0,"",IF(W574="","--",IF(W574="3E","3E",LOOKUP(W574/Y$2,{0,0.4,0.45,0.5,0.55,0.6,0.65,0.7,0.75,0.8,1},{0,2,2.25,2.5,2.75,3,3.25,3.5,3.75,4}))))</f>
        <v/>
      </c>
      <c r="Z574" s="2" t="str">
        <f>IF(COUNT($A574)=0,"",IF($A574&lt;&gt;DRAFT!$B576,"ERR",IF(DRAFT!CC576="3E","3E",IF(COUNT(DRAFT!BY576,DRAFT!CC576)&gt;0,DRAFT!CD576,""))))</f>
        <v/>
      </c>
      <c r="AA574" s="2" t="str">
        <f>IF(COUNT($A574)=0,"",IF(Z574="3E","3E",IF(Z574="","I",LOOKUP(Z574/AB$2,{0,0.4,0.45,0.5,0.55,0.6,0.65,0.7,0.75,0.8,1},{"F","D","C","C+","B-","B","B+","A-","A","A+"}))))</f>
        <v/>
      </c>
      <c r="AB574" s="1" t="str">
        <f>IF(COUNT($A574)=0,"",IF(Z574="","--",IF(Z574="3E","3E",LOOKUP(Z574/AB$2,{0,0.4,0.45,0.5,0.55,0.6,0.65,0.7,0.75,0.8,1},{0,2,2.25,2.5,2.75,3,3.25,3.5,3.75,4}))))</f>
        <v/>
      </c>
      <c r="AC574" s="2" t="str">
        <f>IF(COUNT($A574)=0,"",IF($A574&lt;&gt;DRAFT!$B576,"ERR",IF(DRAFT!CF576&gt;0,DRAFT!CF576,"")))</f>
        <v/>
      </c>
      <c r="AD574" s="2" t="str">
        <f>IF(COUNT($A574)=0,"",IF(AC574="3E","3E",IF(AC574="","I",LOOKUP(AC574/AE$2,{0,0.4,0.45,0.5,0.55,0.6,0.65,0.7,0.75,0.8,1},{"F","D","C","C+","B-","B","B+","A-","A","A+"}))))</f>
        <v/>
      </c>
      <c r="AE574" s="1" t="str">
        <f>IF(COUNT($A574)=0,"",IF(AC574="","--",IF(AC574="3E","3E",LOOKUP(AC574/AE$2,{0,0.4,0.45,0.5,0.55,0.6,0.65,0.7,0.75,0.8,1},{0,2,2.25,2.5,2.75,3,3.25,3.5,3.75,4}))))</f>
        <v/>
      </c>
      <c r="AF574" s="2" t="str">
        <f>IF(COUNT($A574)=0,"",IF($A574&lt;&gt;DRAFT!$B576,"ERR",IF(DRAFT!CI576&gt;0,DRAFT!CK576,"")))</f>
        <v/>
      </c>
      <c r="AG574" s="2" t="str">
        <f>IF(COUNT($A574)=0,"",IF(AF574="3E","3E",IF(AF574="","I",LOOKUP(AF574/AH$2,{0,0.4,0.45,0.5,0.55,0.6,0.65,0.7,0.75,0.8,1},{"F","D","C","C+","B-","B","B+","A-","A","A+"}))))</f>
        <v/>
      </c>
      <c r="AH574" s="1" t="str">
        <f>IF(COUNT($A574)=0,"",IF(AF574="","--",IF(AF574="3E","3E",LOOKUP(AF574/AH$2,{0,0.4,0.45,0.5,0.55,0.6,0.65,0.7,0.75,0.8,1},{0,2,2.25,2.5,2.75,3,3.25,3.5,3.75,4}))))</f>
        <v/>
      </c>
      <c r="AI574" s="2" t="str">
        <f>IF($A574&lt;&gt;DRAFT!$B576,"ERR",IF(OR(COUNT($A574)=0,COUNT(DRAFT!CL576:CN576,DRAFT!CP576:CR576)=0),"",CEILING(SUM(DRAFT!CO576,DRAFT!CS576,DRAFT!CT576),1)))</f>
        <v/>
      </c>
      <c r="AJ574" s="2" t="str">
        <f>IF(COUNT($A574)=0,"",IF(AI574="3E","3E",IF(AI574="","I",LOOKUP(AI574/AK$2,{0,0.4,0.45,0.5,0.55,0.6,0.65,0.7,0.75,0.8,1},{"F","D","C","C+","B-","B","B+","A-","A","A+"}))))</f>
        <v/>
      </c>
      <c r="AK574" s="1" t="str">
        <f>IF(COUNT($A574)=0,"",IF(AI574="","--",IF(AI574="3E","3E",LOOKUP(AI574/AK$2,{0,0.4,0.45,0.5,0.55,0.6,0.65,0.7,0.75,0.8,1},{0,2,2.25,2.5,2.75,3,3.25,3.5,3.75,4}))))</f>
        <v/>
      </c>
      <c r="AL574" s="4" t="str">
        <f>IF(OR(COUNT($A574)=0,COUNT(B574:AK574)=0),"",IF(COUNTIF(B574:AK574,"3E")&gt;0,"3E",IF(DRAFT!$A576="R",TRUNC(SUMPRODUCT(RGP,RCP)/TCP,3),TRUNC((SUMPRODUCT(--(IMDGP&gt;0)*IMDGP,IMCP)+CEILING(DRAFT!$DB576*42,0.25))/TCP,3))))</f>
        <v/>
      </c>
      <c r="AM574" s="2" t="str">
        <f>IF(OR(COUNT($A574)=0,COUNT(B574:AK574)=0),"",IF(COUNTIF(B574:AK574,"3E")&gt;0,"3E",IF(DRAFT!$A576="R",SUMPRODUCT(--(RGP&gt;=2),RCP),SUMPRODUCT(--(IMDGP&gt;0),--(IMGP=0),IMCP)+DRAFT!$DC576)))</f>
        <v/>
      </c>
      <c r="AN574" s="67" t="str">
        <f>IF(AL574="3E","3E",IF(COUNT($A574)=0,"",IF(COUNT(AI574)=0,"--",ROUND(((CEILING(DRAFT!$CV576*38,0.25)+CEILING(DRAFT!$CX576*38,0.25)+CEILING(DRAFT!$CZ576*42,0.25)+CEILING($AL574*42,0.25))/160),2))))</f>
        <v/>
      </c>
      <c r="AO574" s="2" t="str">
        <f>IF(AN574="3E","3E",IF(COUNT($A574)=0,"",IF(COUNT(AN574)=0,"I",LOOKUP(AN574,{0,2,2.25,2.5,2.75,3,3.25,3.5,3.75,4},{"F","D","C","C+","B-","B","B+","A-","A","A+"}))))</f>
        <v/>
      </c>
      <c r="AP574" s="2" t="str">
        <f>IF(AN574="3E","3E",IF(OR(COUNT(A574)=0,COUNT(AN574)=0),"",DRAFT!CW576+DRAFT!CY576+DRAFT!DA576+N(TABULATION!AM574)))</f>
        <v/>
      </c>
      <c r="AQ574" s="2" t="str">
        <f>IF(OR(COUNT($A574)=0,COUNT(B574:AK574)=0),"",IF(COUNTIF(B574:AM574,"3E")&gt;0,"3E",IF(AND(DRAFT!$A576="IM",OR($AL574&gt;DRAFT!$DB576,$AM574&gt;DRAFT!$DC576)),"IMPROVED",IF(AND(DRAFT!$A576="IM",$AL574&lt;=DRAFT!$DB576,$AM574&lt;=DRAFT!$DC576),"NOT IMPROVED",IF(AND(DRAFT!CU576="S",AH574&gt;=2,AK574&gt;=2,AN574&gt;=2.5,AP574&gt;=144),"PASS","FAIL")))))</f>
        <v/>
      </c>
      <c r="AR574" s="2" t="str">
        <f t="shared" si="16"/>
        <v/>
      </c>
      <c r="AS574" s="2" t="str">
        <f t="shared" si="17"/>
        <v/>
      </c>
    </row>
    <row r="575" spans="1:45" ht="18.95" customHeight="1" x14ac:dyDescent="0.25">
      <c r="A575" s="3" t="str">
        <f>IF(DRAFT!$B577="","",DRAFT!$B577)</f>
        <v/>
      </c>
      <c r="B575" s="2" t="str">
        <f>IF(COUNT($A575)=0,"",IF($A575&lt;&gt;DRAFT!$B577,"ERR",IF(DRAFT!I577="3E","3E",IF(COUNT(DRAFT!E577,DRAFT!I577)&gt;0,DRAFT!J577,""))))</f>
        <v/>
      </c>
      <c r="C575" s="2" t="str">
        <f>IF(COUNT($A575)=0,"",IF(B575="3E","3E",IF(B575="","I",LOOKUP(B575/D$2,{0,0.4,0.45,0.5,0.55,0.6,0.65,0.7,0.75,0.8,1},{"F","D","C","C+","B-","B","B+","A-","A","A+"}))))</f>
        <v/>
      </c>
      <c r="D575" s="1" t="str">
        <f>IF(COUNT($A575)=0,"",IF(B575="","--",IF(B575="3E","3E",LOOKUP(B575/D$2,{0,0.4,0.45,0.5,0.55,0.6,0.65,0.7,0.75,0.8,1},{0,2,2.25,2.5,2.75,3,3.25,3.5,3.75,4}))))</f>
        <v/>
      </c>
      <c r="E575" s="2" t="str">
        <f>IF(COUNT($A575)=0,"",IF($A575&lt;&gt;DRAFT!$B577,"ERR",IF(DRAFT!R577="3E","3E",IF(COUNT(DRAFT!N577,DRAFT!R577)&gt;0,DRAFT!S577,""))))</f>
        <v/>
      </c>
      <c r="F575" s="2" t="str">
        <f>IF(COUNT($A575)=0,"",IF(E575="3E","3E",IF(E575="","I",LOOKUP(E575/G$2,{0,0.4,0.45,0.5,0.55,0.6,0.65,0.7,0.75,0.8,1},{"F","D","C","C+","B-","B","B+","A-","A","A+"}))))</f>
        <v/>
      </c>
      <c r="G575" s="1" t="str">
        <f>IF(COUNT($A575)=0,"",IF(E575="","--",IF(E575="3E","3E",LOOKUP(E575/G$2,{0,0.4,0.45,0.5,0.55,0.6,0.65,0.7,0.75,0.8,1},{0,2,2.25,2.5,2.75,3,3.25,3.5,3.75,4}))))</f>
        <v/>
      </c>
      <c r="H575" s="2" t="str">
        <f>IF(COUNT($A575)=0,"",IF($A575&lt;&gt;DRAFT!$B577,"ERR",IF(DRAFT!AA577="3E","3E",IF(COUNT(DRAFT!W577,DRAFT!AA577)&gt;0,DRAFT!AB577,""))))</f>
        <v/>
      </c>
      <c r="I575" s="2" t="str">
        <f>IF(COUNT($A575)=0,"",IF(H575="3E","3E",IF(H575="","I",LOOKUP(H575/J$2,{0,0.4,0.45,0.5,0.55,0.6,0.65,0.7,0.75,0.8,1},{"F","D","C","C+","B-","B","B+","A-","A","A+"}))))</f>
        <v/>
      </c>
      <c r="J575" s="1" t="str">
        <f>IF(COUNT($A575)=0,"",IF(H575="","--",IF(H575="3E","3E",LOOKUP(H575/J$2,{0,0.4,0.45,0.5,0.55,0.6,0.65,0.7,0.75,0.8,1},{0,2,2.25,2.5,2.75,3,3.25,3.5,3.75,4}))))</f>
        <v/>
      </c>
      <c r="K575" s="2" t="str">
        <f>IF(COUNT($A575)=0,"",IF($A575&lt;&gt;DRAFT!$B577,"ERR",IF(DRAFT!AJ577="3E","3E",IF(COUNT(DRAFT!AF577,DRAFT!AJ577)&gt;0,DRAFT!AK577,""))))</f>
        <v/>
      </c>
      <c r="L575" s="2" t="str">
        <f>IF(COUNT($A575)=0,"",IF(K575="3E","3E",IF(K575="","I",LOOKUP(K575/M$2,{0,0.4,0.45,0.5,0.55,0.6,0.65,0.7,0.75,0.8,1},{"F","D","C","C+","B-","B","B+","A-","A","A+"}))))</f>
        <v/>
      </c>
      <c r="M575" s="1" t="str">
        <f>IF(COUNT($A575)=0,"",IF(K575="","--",IF(K575="3E","3E",LOOKUP(K575/M$2,{0,0.4,0.45,0.5,0.55,0.6,0.65,0.7,0.75,0.8,1},{0,2,2.25,2.5,2.75,3,3.25,3.5,3.75,4}))))</f>
        <v/>
      </c>
      <c r="N575" s="2" t="str">
        <f>IF(COUNT($A575)=0,"",IF($A575&lt;&gt;DRAFT!$B577,"ERR",IF(DRAFT!AS577="3E","3E",IF(COUNT(DRAFT!AO577,DRAFT!AS577)&gt;0,DRAFT!AT577,""))))</f>
        <v/>
      </c>
      <c r="O575" s="2" t="str">
        <f>IF(COUNT($A575)=0,"",IF(N575="3E","3E",IF(N575="","I",LOOKUP(N575/P$2,{0,0.4,0.45,0.5,0.55,0.6,0.65,0.7,0.75,0.8,1},{"F","D","C","C+","B-","B","B+","A-","A","A+"}))))</f>
        <v/>
      </c>
      <c r="P575" s="1" t="str">
        <f>IF(COUNT($A575)=0,"",IF(N575="","--",IF(N575="3E","3E",LOOKUP(N575/P$2,{0,0.4,0.45,0.5,0.55,0.6,0.65,0.7,0.75,0.8,1},{0,2,2.25,2.5,2.75,3,3.25,3.5,3.75,4}))))</f>
        <v/>
      </c>
      <c r="Q575" s="2" t="str">
        <f>IF(COUNT($A575)=0,"",IF($A575&lt;&gt;DRAFT!$B577,"ERR",IF(DRAFT!BB577="3E","3E",IF(COUNT(DRAFT!AX577,DRAFT!BB577)&gt;0,DRAFT!BC577,""))))</f>
        <v/>
      </c>
      <c r="R575" s="2" t="str">
        <f>IF(COUNT($A575)=0,"",IF(Q575="3E","3E",IF(Q575="","I",LOOKUP(Q575/S$2,{0,0.4,0.45,0.5,0.55,0.6,0.65,0.7,0.75,0.8,1},{"F","D","C","C+","B-","B","B+","A-","A","A+"}))))</f>
        <v/>
      </c>
      <c r="S575" s="1" t="str">
        <f>IF(COUNT($A575)=0,"",IF(Q575="","--",IF(Q575="3E","3E",LOOKUP(Q575/S$2,{0,0.4,0.45,0.5,0.55,0.6,0.65,0.7,0.75,0.8,1},{0,2,2.25,2.5,2.75,3,3.25,3.5,3.75,4}))))</f>
        <v/>
      </c>
      <c r="T575" s="2" t="str">
        <f>IF(COUNT($A575)=0,"",IF($A575&lt;&gt;DRAFT!$B577,"ERR",IF(DRAFT!BK577="3E","3E",IF(COUNT(DRAFT!BG577,DRAFT!BK577)&gt;0,DRAFT!BL577,""))))</f>
        <v/>
      </c>
      <c r="U575" s="2" t="str">
        <f>IF(COUNT($A575)=0,"",IF(T575="3E","3E",IF(T575="","I",LOOKUP(T575/V$2,{0,0.4,0.45,0.5,0.55,0.6,0.65,0.7,0.75,0.8,1},{"F","D","C","C+","B-","B","B+","A-","A","A+"}))))</f>
        <v/>
      </c>
      <c r="V575" s="1" t="str">
        <f>IF(COUNT($A575)=0,"",IF(T575="","--",IF(T575="3E","3E",LOOKUP(T575/V$2,{0,0.4,0.45,0.5,0.55,0.6,0.65,0.7,0.75,0.8,1},{0,2,2.25,2.5,2.75,3,3.25,3.5,3.75,4}))))</f>
        <v/>
      </c>
      <c r="W575" s="2" t="str">
        <f>IF(COUNT($A575)=0,"",IF($A575&lt;&gt;DRAFT!$B577,"ERR",IF(DRAFT!BT577="3E","3E",IF(COUNT(DRAFT!BP577,DRAFT!BT577)&gt;0,DRAFT!BU577,""))))</f>
        <v/>
      </c>
      <c r="X575" s="2" t="str">
        <f>IF(COUNT($A575)=0,"",IF(W575="3E","3E",IF(W575="","I",LOOKUP(W575/Y$2,{0,0.4,0.45,0.5,0.55,0.6,0.65,0.7,0.75,0.8,1},{"F","D","C","C+","B-","B","B+","A-","A","A+"}))))</f>
        <v/>
      </c>
      <c r="Y575" s="1" t="str">
        <f>IF(COUNT($A575)=0,"",IF(W575="","--",IF(W575="3E","3E",LOOKUP(W575/Y$2,{0,0.4,0.45,0.5,0.55,0.6,0.65,0.7,0.75,0.8,1},{0,2,2.25,2.5,2.75,3,3.25,3.5,3.75,4}))))</f>
        <v/>
      </c>
      <c r="Z575" s="2" t="str">
        <f>IF(COUNT($A575)=0,"",IF($A575&lt;&gt;DRAFT!$B577,"ERR",IF(DRAFT!CC577="3E","3E",IF(COUNT(DRAFT!BY577,DRAFT!CC577)&gt;0,DRAFT!CD577,""))))</f>
        <v/>
      </c>
      <c r="AA575" s="2" t="str">
        <f>IF(COUNT($A575)=0,"",IF(Z575="3E","3E",IF(Z575="","I",LOOKUP(Z575/AB$2,{0,0.4,0.45,0.5,0.55,0.6,0.65,0.7,0.75,0.8,1},{"F","D","C","C+","B-","B","B+","A-","A","A+"}))))</f>
        <v/>
      </c>
      <c r="AB575" s="1" t="str">
        <f>IF(COUNT($A575)=0,"",IF(Z575="","--",IF(Z575="3E","3E",LOOKUP(Z575/AB$2,{0,0.4,0.45,0.5,0.55,0.6,0.65,0.7,0.75,0.8,1},{0,2,2.25,2.5,2.75,3,3.25,3.5,3.75,4}))))</f>
        <v/>
      </c>
      <c r="AC575" s="2" t="str">
        <f>IF(COUNT($A575)=0,"",IF($A575&lt;&gt;DRAFT!$B577,"ERR",IF(DRAFT!CF577&gt;0,DRAFT!CF577,"")))</f>
        <v/>
      </c>
      <c r="AD575" s="2" t="str">
        <f>IF(COUNT($A575)=0,"",IF(AC575="3E","3E",IF(AC575="","I",LOOKUP(AC575/AE$2,{0,0.4,0.45,0.5,0.55,0.6,0.65,0.7,0.75,0.8,1},{"F","D","C","C+","B-","B","B+","A-","A","A+"}))))</f>
        <v/>
      </c>
      <c r="AE575" s="1" t="str">
        <f>IF(COUNT($A575)=0,"",IF(AC575="","--",IF(AC575="3E","3E",LOOKUP(AC575/AE$2,{0,0.4,0.45,0.5,0.55,0.6,0.65,0.7,0.75,0.8,1},{0,2,2.25,2.5,2.75,3,3.25,3.5,3.75,4}))))</f>
        <v/>
      </c>
      <c r="AF575" s="2" t="str">
        <f>IF(COUNT($A575)=0,"",IF($A575&lt;&gt;DRAFT!$B577,"ERR",IF(DRAFT!CI577&gt;0,DRAFT!CK577,"")))</f>
        <v/>
      </c>
      <c r="AG575" s="2" t="str">
        <f>IF(COUNT($A575)=0,"",IF(AF575="3E","3E",IF(AF575="","I",LOOKUP(AF575/AH$2,{0,0.4,0.45,0.5,0.55,0.6,0.65,0.7,0.75,0.8,1},{"F","D","C","C+","B-","B","B+","A-","A","A+"}))))</f>
        <v/>
      </c>
      <c r="AH575" s="1" t="str">
        <f>IF(COUNT($A575)=0,"",IF(AF575="","--",IF(AF575="3E","3E",LOOKUP(AF575/AH$2,{0,0.4,0.45,0.5,0.55,0.6,0.65,0.7,0.75,0.8,1},{0,2,2.25,2.5,2.75,3,3.25,3.5,3.75,4}))))</f>
        <v/>
      </c>
      <c r="AI575" s="2" t="str">
        <f>IF($A575&lt;&gt;DRAFT!$B577,"ERR",IF(OR(COUNT($A575)=0,COUNT(DRAFT!CL577:CN577,DRAFT!CP577:CR577)=0),"",CEILING(SUM(DRAFT!CO577,DRAFT!CS577,DRAFT!CT577),1)))</f>
        <v/>
      </c>
      <c r="AJ575" s="2" t="str">
        <f>IF(COUNT($A575)=0,"",IF(AI575="3E","3E",IF(AI575="","I",LOOKUP(AI575/AK$2,{0,0.4,0.45,0.5,0.55,0.6,0.65,0.7,0.75,0.8,1},{"F","D","C","C+","B-","B","B+","A-","A","A+"}))))</f>
        <v/>
      </c>
      <c r="AK575" s="1" t="str">
        <f>IF(COUNT($A575)=0,"",IF(AI575="","--",IF(AI575="3E","3E",LOOKUP(AI575/AK$2,{0,0.4,0.45,0.5,0.55,0.6,0.65,0.7,0.75,0.8,1},{0,2,2.25,2.5,2.75,3,3.25,3.5,3.75,4}))))</f>
        <v/>
      </c>
      <c r="AL575" s="4" t="str">
        <f>IF(OR(COUNT($A575)=0,COUNT(B575:AK575)=0),"",IF(COUNTIF(B575:AK575,"3E")&gt;0,"3E",IF(DRAFT!$A577="R",TRUNC(SUMPRODUCT(RGP,RCP)/TCP,3),TRUNC((SUMPRODUCT(--(IMDGP&gt;0)*IMDGP,IMCP)+CEILING(DRAFT!$DB577*42,0.25))/TCP,3))))</f>
        <v/>
      </c>
      <c r="AM575" s="2" t="str">
        <f>IF(OR(COUNT($A575)=0,COUNT(B575:AK575)=0),"",IF(COUNTIF(B575:AK575,"3E")&gt;0,"3E",IF(DRAFT!$A577="R",SUMPRODUCT(--(RGP&gt;=2),RCP),SUMPRODUCT(--(IMDGP&gt;0),--(IMGP=0),IMCP)+DRAFT!$DC577)))</f>
        <v/>
      </c>
      <c r="AN575" s="67" t="str">
        <f>IF(AL575="3E","3E",IF(COUNT($A575)=0,"",IF(COUNT(AI575)=0,"--",ROUND(((CEILING(DRAFT!$CV577*38,0.25)+CEILING(DRAFT!$CX577*38,0.25)+CEILING(DRAFT!$CZ577*42,0.25)+CEILING($AL575*42,0.25))/160),2))))</f>
        <v/>
      </c>
      <c r="AO575" s="2" t="str">
        <f>IF(AN575="3E","3E",IF(COUNT($A575)=0,"",IF(COUNT(AN575)=0,"I",LOOKUP(AN575,{0,2,2.25,2.5,2.75,3,3.25,3.5,3.75,4},{"F","D","C","C+","B-","B","B+","A-","A","A+"}))))</f>
        <v/>
      </c>
      <c r="AP575" s="2" t="str">
        <f>IF(AN575="3E","3E",IF(OR(COUNT(A575)=0,COUNT(AN575)=0),"",DRAFT!CW577+DRAFT!CY577+DRAFT!DA577+N(TABULATION!AM575)))</f>
        <v/>
      </c>
      <c r="AQ575" s="2" t="str">
        <f>IF(OR(COUNT($A575)=0,COUNT(B575:AK575)=0),"",IF(COUNTIF(B575:AM575,"3E")&gt;0,"3E",IF(AND(DRAFT!$A577="IM",OR($AL575&gt;DRAFT!$DB577,$AM575&gt;DRAFT!$DC577)),"IMPROVED",IF(AND(DRAFT!$A577="IM",$AL575&lt;=DRAFT!$DB577,$AM575&lt;=DRAFT!$DC577),"NOT IMPROVED",IF(AND(DRAFT!CU577="S",AH575&gt;=2,AK575&gt;=2,AN575&gt;=2.5,AP575&gt;=144),"PASS","FAIL")))))</f>
        <v/>
      </c>
      <c r="AR575" s="2" t="str">
        <f t="shared" si="16"/>
        <v/>
      </c>
      <c r="AS575" s="2" t="str">
        <f t="shared" si="17"/>
        <v/>
      </c>
    </row>
    <row r="576" spans="1:45" ht="18.95" customHeight="1" x14ac:dyDescent="0.25">
      <c r="A576" s="3" t="str">
        <f>IF(DRAFT!$B578="","",DRAFT!$B578)</f>
        <v/>
      </c>
      <c r="B576" s="2" t="str">
        <f>IF(COUNT($A576)=0,"",IF($A576&lt;&gt;DRAFT!$B578,"ERR",IF(DRAFT!I578="3E","3E",IF(COUNT(DRAFT!E578,DRAFT!I578)&gt;0,DRAFT!J578,""))))</f>
        <v/>
      </c>
      <c r="C576" s="2" t="str">
        <f>IF(COUNT($A576)=0,"",IF(B576="3E","3E",IF(B576="","I",LOOKUP(B576/D$2,{0,0.4,0.45,0.5,0.55,0.6,0.65,0.7,0.75,0.8,1},{"F","D","C","C+","B-","B","B+","A-","A","A+"}))))</f>
        <v/>
      </c>
      <c r="D576" s="1" t="str">
        <f>IF(COUNT($A576)=0,"",IF(B576="","--",IF(B576="3E","3E",LOOKUP(B576/D$2,{0,0.4,0.45,0.5,0.55,0.6,0.65,0.7,0.75,0.8,1},{0,2,2.25,2.5,2.75,3,3.25,3.5,3.75,4}))))</f>
        <v/>
      </c>
      <c r="E576" s="2" t="str">
        <f>IF(COUNT($A576)=0,"",IF($A576&lt;&gt;DRAFT!$B578,"ERR",IF(DRAFT!R578="3E","3E",IF(COUNT(DRAFT!N578,DRAFT!R578)&gt;0,DRAFT!S578,""))))</f>
        <v/>
      </c>
      <c r="F576" s="2" t="str">
        <f>IF(COUNT($A576)=0,"",IF(E576="3E","3E",IF(E576="","I",LOOKUP(E576/G$2,{0,0.4,0.45,0.5,0.55,0.6,0.65,0.7,0.75,0.8,1},{"F","D","C","C+","B-","B","B+","A-","A","A+"}))))</f>
        <v/>
      </c>
      <c r="G576" s="1" t="str">
        <f>IF(COUNT($A576)=0,"",IF(E576="","--",IF(E576="3E","3E",LOOKUP(E576/G$2,{0,0.4,0.45,0.5,0.55,0.6,0.65,0.7,0.75,0.8,1},{0,2,2.25,2.5,2.75,3,3.25,3.5,3.75,4}))))</f>
        <v/>
      </c>
      <c r="H576" s="2" t="str">
        <f>IF(COUNT($A576)=0,"",IF($A576&lt;&gt;DRAFT!$B578,"ERR",IF(DRAFT!AA578="3E","3E",IF(COUNT(DRAFT!W578,DRAFT!AA578)&gt;0,DRAFT!AB578,""))))</f>
        <v/>
      </c>
      <c r="I576" s="2" t="str">
        <f>IF(COUNT($A576)=0,"",IF(H576="3E","3E",IF(H576="","I",LOOKUP(H576/J$2,{0,0.4,0.45,0.5,0.55,0.6,0.65,0.7,0.75,0.8,1},{"F","D","C","C+","B-","B","B+","A-","A","A+"}))))</f>
        <v/>
      </c>
      <c r="J576" s="1" t="str">
        <f>IF(COUNT($A576)=0,"",IF(H576="","--",IF(H576="3E","3E",LOOKUP(H576/J$2,{0,0.4,0.45,0.5,0.55,0.6,0.65,0.7,0.75,0.8,1},{0,2,2.25,2.5,2.75,3,3.25,3.5,3.75,4}))))</f>
        <v/>
      </c>
      <c r="K576" s="2" t="str">
        <f>IF(COUNT($A576)=0,"",IF($A576&lt;&gt;DRAFT!$B578,"ERR",IF(DRAFT!AJ578="3E","3E",IF(COUNT(DRAFT!AF578,DRAFT!AJ578)&gt;0,DRAFT!AK578,""))))</f>
        <v/>
      </c>
      <c r="L576" s="2" t="str">
        <f>IF(COUNT($A576)=0,"",IF(K576="3E","3E",IF(K576="","I",LOOKUP(K576/M$2,{0,0.4,0.45,0.5,0.55,0.6,0.65,0.7,0.75,0.8,1},{"F","D","C","C+","B-","B","B+","A-","A","A+"}))))</f>
        <v/>
      </c>
      <c r="M576" s="1" t="str">
        <f>IF(COUNT($A576)=0,"",IF(K576="","--",IF(K576="3E","3E",LOOKUP(K576/M$2,{0,0.4,0.45,0.5,0.55,0.6,0.65,0.7,0.75,0.8,1},{0,2,2.25,2.5,2.75,3,3.25,3.5,3.75,4}))))</f>
        <v/>
      </c>
      <c r="N576" s="2" t="str">
        <f>IF(COUNT($A576)=0,"",IF($A576&lt;&gt;DRAFT!$B578,"ERR",IF(DRAFT!AS578="3E","3E",IF(COUNT(DRAFT!AO578,DRAFT!AS578)&gt;0,DRAFT!AT578,""))))</f>
        <v/>
      </c>
      <c r="O576" s="2" t="str">
        <f>IF(COUNT($A576)=0,"",IF(N576="3E","3E",IF(N576="","I",LOOKUP(N576/P$2,{0,0.4,0.45,0.5,0.55,0.6,0.65,0.7,0.75,0.8,1},{"F","D","C","C+","B-","B","B+","A-","A","A+"}))))</f>
        <v/>
      </c>
      <c r="P576" s="1" t="str">
        <f>IF(COUNT($A576)=0,"",IF(N576="","--",IF(N576="3E","3E",LOOKUP(N576/P$2,{0,0.4,0.45,0.5,0.55,0.6,0.65,0.7,0.75,0.8,1},{0,2,2.25,2.5,2.75,3,3.25,3.5,3.75,4}))))</f>
        <v/>
      </c>
      <c r="Q576" s="2" t="str">
        <f>IF(COUNT($A576)=0,"",IF($A576&lt;&gt;DRAFT!$B578,"ERR",IF(DRAFT!BB578="3E","3E",IF(COUNT(DRAFT!AX578,DRAFT!BB578)&gt;0,DRAFT!BC578,""))))</f>
        <v/>
      </c>
      <c r="R576" s="2" t="str">
        <f>IF(COUNT($A576)=0,"",IF(Q576="3E","3E",IF(Q576="","I",LOOKUP(Q576/S$2,{0,0.4,0.45,0.5,0.55,0.6,0.65,0.7,0.75,0.8,1},{"F","D","C","C+","B-","B","B+","A-","A","A+"}))))</f>
        <v/>
      </c>
      <c r="S576" s="1" t="str">
        <f>IF(COUNT($A576)=0,"",IF(Q576="","--",IF(Q576="3E","3E",LOOKUP(Q576/S$2,{0,0.4,0.45,0.5,0.55,0.6,0.65,0.7,0.75,0.8,1},{0,2,2.25,2.5,2.75,3,3.25,3.5,3.75,4}))))</f>
        <v/>
      </c>
      <c r="T576" s="2" t="str">
        <f>IF(COUNT($A576)=0,"",IF($A576&lt;&gt;DRAFT!$B578,"ERR",IF(DRAFT!BK578="3E","3E",IF(COUNT(DRAFT!BG578,DRAFT!BK578)&gt;0,DRAFT!BL578,""))))</f>
        <v/>
      </c>
      <c r="U576" s="2" t="str">
        <f>IF(COUNT($A576)=0,"",IF(T576="3E","3E",IF(T576="","I",LOOKUP(T576/V$2,{0,0.4,0.45,0.5,0.55,0.6,0.65,0.7,0.75,0.8,1},{"F","D","C","C+","B-","B","B+","A-","A","A+"}))))</f>
        <v/>
      </c>
      <c r="V576" s="1" t="str">
        <f>IF(COUNT($A576)=0,"",IF(T576="","--",IF(T576="3E","3E",LOOKUP(T576/V$2,{0,0.4,0.45,0.5,0.55,0.6,0.65,0.7,0.75,0.8,1},{0,2,2.25,2.5,2.75,3,3.25,3.5,3.75,4}))))</f>
        <v/>
      </c>
      <c r="W576" s="2" t="str">
        <f>IF(COUNT($A576)=0,"",IF($A576&lt;&gt;DRAFT!$B578,"ERR",IF(DRAFT!BT578="3E","3E",IF(COUNT(DRAFT!BP578,DRAFT!BT578)&gt;0,DRAFT!BU578,""))))</f>
        <v/>
      </c>
      <c r="X576" s="2" t="str">
        <f>IF(COUNT($A576)=0,"",IF(W576="3E","3E",IF(W576="","I",LOOKUP(W576/Y$2,{0,0.4,0.45,0.5,0.55,0.6,0.65,0.7,0.75,0.8,1},{"F","D","C","C+","B-","B","B+","A-","A","A+"}))))</f>
        <v/>
      </c>
      <c r="Y576" s="1" t="str">
        <f>IF(COUNT($A576)=0,"",IF(W576="","--",IF(W576="3E","3E",LOOKUP(W576/Y$2,{0,0.4,0.45,0.5,0.55,0.6,0.65,0.7,0.75,0.8,1},{0,2,2.25,2.5,2.75,3,3.25,3.5,3.75,4}))))</f>
        <v/>
      </c>
      <c r="Z576" s="2" t="str">
        <f>IF(COUNT($A576)=0,"",IF($A576&lt;&gt;DRAFT!$B578,"ERR",IF(DRAFT!CC578="3E","3E",IF(COUNT(DRAFT!BY578,DRAFT!CC578)&gt;0,DRAFT!CD578,""))))</f>
        <v/>
      </c>
      <c r="AA576" s="2" t="str">
        <f>IF(COUNT($A576)=0,"",IF(Z576="3E","3E",IF(Z576="","I",LOOKUP(Z576/AB$2,{0,0.4,0.45,0.5,0.55,0.6,0.65,0.7,0.75,0.8,1},{"F","D","C","C+","B-","B","B+","A-","A","A+"}))))</f>
        <v/>
      </c>
      <c r="AB576" s="1" t="str">
        <f>IF(COUNT($A576)=0,"",IF(Z576="","--",IF(Z576="3E","3E",LOOKUP(Z576/AB$2,{0,0.4,0.45,0.5,0.55,0.6,0.65,0.7,0.75,0.8,1},{0,2,2.25,2.5,2.75,3,3.25,3.5,3.75,4}))))</f>
        <v/>
      </c>
      <c r="AC576" s="2" t="str">
        <f>IF(COUNT($A576)=0,"",IF($A576&lt;&gt;DRAFT!$B578,"ERR",IF(DRAFT!CF578&gt;0,DRAFT!CF578,"")))</f>
        <v/>
      </c>
      <c r="AD576" s="2" t="str">
        <f>IF(COUNT($A576)=0,"",IF(AC576="3E","3E",IF(AC576="","I",LOOKUP(AC576/AE$2,{0,0.4,0.45,0.5,0.55,0.6,0.65,0.7,0.75,0.8,1},{"F","D","C","C+","B-","B","B+","A-","A","A+"}))))</f>
        <v/>
      </c>
      <c r="AE576" s="1" t="str">
        <f>IF(COUNT($A576)=0,"",IF(AC576="","--",IF(AC576="3E","3E",LOOKUP(AC576/AE$2,{0,0.4,0.45,0.5,0.55,0.6,0.65,0.7,0.75,0.8,1},{0,2,2.25,2.5,2.75,3,3.25,3.5,3.75,4}))))</f>
        <v/>
      </c>
      <c r="AF576" s="2" t="str">
        <f>IF(COUNT($A576)=0,"",IF($A576&lt;&gt;DRAFT!$B578,"ERR",IF(DRAFT!CI578&gt;0,DRAFT!CK578,"")))</f>
        <v/>
      </c>
      <c r="AG576" s="2" t="str">
        <f>IF(COUNT($A576)=0,"",IF(AF576="3E","3E",IF(AF576="","I",LOOKUP(AF576/AH$2,{0,0.4,0.45,0.5,0.55,0.6,0.65,0.7,0.75,0.8,1},{"F","D","C","C+","B-","B","B+","A-","A","A+"}))))</f>
        <v/>
      </c>
      <c r="AH576" s="1" t="str">
        <f>IF(COUNT($A576)=0,"",IF(AF576="","--",IF(AF576="3E","3E",LOOKUP(AF576/AH$2,{0,0.4,0.45,0.5,0.55,0.6,0.65,0.7,0.75,0.8,1},{0,2,2.25,2.5,2.75,3,3.25,3.5,3.75,4}))))</f>
        <v/>
      </c>
      <c r="AI576" s="2" t="str">
        <f>IF($A576&lt;&gt;DRAFT!$B578,"ERR",IF(OR(COUNT($A576)=0,COUNT(DRAFT!CL578:CN578,DRAFT!CP578:CR578)=0),"",CEILING(SUM(DRAFT!CO578,DRAFT!CS578,DRAFT!CT578),1)))</f>
        <v/>
      </c>
      <c r="AJ576" s="2" t="str">
        <f>IF(COUNT($A576)=0,"",IF(AI576="3E","3E",IF(AI576="","I",LOOKUP(AI576/AK$2,{0,0.4,0.45,0.5,0.55,0.6,0.65,0.7,0.75,0.8,1},{"F","D","C","C+","B-","B","B+","A-","A","A+"}))))</f>
        <v/>
      </c>
      <c r="AK576" s="1" t="str">
        <f>IF(COUNT($A576)=0,"",IF(AI576="","--",IF(AI576="3E","3E",LOOKUP(AI576/AK$2,{0,0.4,0.45,0.5,0.55,0.6,0.65,0.7,0.75,0.8,1},{0,2,2.25,2.5,2.75,3,3.25,3.5,3.75,4}))))</f>
        <v/>
      </c>
      <c r="AL576" s="4" t="str">
        <f>IF(OR(COUNT($A576)=0,COUNT(B576:AK576)=0),"",IF(COUNTIF(B576:AK576,"3E")&gt;0,"3E",IF(DRAFT!$A578="R",TRUNC(SUMPRODUCT(RGP,RCP)/TCP,3),TRUNC((SUMPRODUCT(--(IMDGP&gt;0)*IMDGP,IMCP)+CEILING(DRAFT!$DB578*42,0.25))/TCP,3))))</f>
        <v/>
      </c>
      <c r="AM576" s="2" t="str">
        <f>IF(OR(COUNT($A576)=0,COUNT(B576:AK576)=0),"",IF(COUNTIF(B576:AK576,"3E")&gt;0,"3E",IF(DRAFT!$A578="R",SUMPRODUCT(--(RGP&gt;=2),RCP),SUMPRODUCT(--(IMDGP&gt;0),--(IMGP=0),IMCP)+DRAFT!$DC578)))</f>
        <v/>
      </c>
      <c r="AN576" s="67" t="str">
        <f>IF(AL576="3E","3E",IF(COUNT($A576)=0,"",IF(COUNT(AI576)=0,"--",ROUND(((CEILING(DRAFT!$CV578*38,0.25)+CEILING(DRAFT!$CX578*38,0.25)+CEILING(DRAFT!$CZ578*42,0.25)+CEILING($AL576*42,0.25))/160),2))))</f>
        <v/>
      </c>
      <c r="AO576" s="2" t="str">
        <f>IF(AN576="3E","3E",IF(COUNT($A576)=0,"",IF(COUNT(AN576)=0,"I",LOOKUP(AN576,{0,2,2.25,2.5,2.75,3,3.25,3.5,3.75,4},{"F","D","C","C+","B-","B","B+","A-","A","A+"}))))</f>
        <v/>
      </c>
      <c r="AP576" s="2" t="str">
        <f>IF(AN576="3E","3E",IF(OR(COUNT(A576)=0,COUNT(AN576)=0),"",DRAFT!CW578+DRAFT!CY578+DRAFT!DA578+N(TABULATION!AM576)))</f>
        <v/>
      </c>
      <c r="AQ576" s="2" t="str">
        <f>IF(OR(COUNT($A576)=0,COUNT(B576:AK576)=0),"",IF(COUNTIF(B576:AM576,"3E")&gt;0,"3E",IF(AND(DRAFT!$A578="IM",OR($AL576&gt;DRAFT!$DB578,$AM576&gt;DRAFT!$DC578)),"IMPROVED",IF(AND(DRAFT!$A578="IM",$AL576&lt;=DRAFT!$DB578,$AM576&lt;=DRAFT!$DC578),"NOT IMPROVED",IF(AND(DRAFT!CU578="S",AH576&gt;=2,AK576&gt;=2,AN576&gt;=2.5,AP576&gt;=144),"PASS","FAIL")))))</f>
        <v/>
      </c>
      <c r="AR576" s="2" t="str">
        <f t="shared" si="16"/>
        <v/>
      </c>
      <c r="AS576" s="2" t="str">
        <f t="shared" si="17"/>
        <v/>
      </c>
    </row>
    <row r="577" spans="1:45" ht="18.95" customHeight="1" x14ac:dyDescent="0.25">
      <c r="A577" s="3" t="str">
        <f>IF(DRAFT!$B579="","",DRAFT!$B579)</f>
        <v/>
      </c>
      <c r="B577" s="2" t="str">
        <f>IF(COUNT($A577)=0,"",IF($A577&lt;&gt;DRAFT!$B579,"ERR",IF(DRAFT!I579="3E","3E",IF(COUNT(DRAFT!E579,DRAFT!I579)&gt;0,DRAFT!J579,""))))</f>
        <v/>
      </c>
      <c r="C577" s="2" t="str">
        <f>IF(COUNT($A577)=0,"",IF(B577="3E","3E",IF(B577="","I",LOOKUP(B577/D$2,{0,0.4,0.45,0.5,0.55,0.6,0.65,0.7,0.75,0.8,1},{"F","D","C","C+","B-","B","B+","A-","A","A+"}))))</f>
        <v/>
      </c>
      <c r="D577" s="1" t="str">
        <f>IF(COUNT($A577)=0,"",IF(B577="","--",IF(B577="3E","3E",LOOKUP(B577/D$2,{0,0.4,0.45,0.5,0.55,0.6,0.65,0.7,0.75,0.8,1},{0,2,2.25,2.5,2.75,3,3.25,3.5,3.75,4}))))</f>
        <v/>
      </c>
      <c r="E577" s="2" t="str">
        <f>IF(COUNT($A577)=0,"",IF($A577&lt;&gt;DRAFT!$B579,"ERR",IF(DRAFT!R579="3E","3E",IF(COUNT(DRAFT!N579,DRAFT!R579)&gt;0,DRAFT!S579,""))))</f>
        <v/>
      </c>
      <c r="F577" s="2" t="str">
        <f>IF(COUNT($A577)=0,"",IF(E577="3E","3E",IF(E577="","I",LOOKUP(E577/G$2,{0,0.4,0.45,0.5,0.55,0.6,0.65,0.7,0.75,0.8,1},{"F","D","C","C+","B-","B","B+","A-","A","A+"}))))</f>
        <v/>
      </c>
      <c r="G577" s="1" t="str">
        <f>IF(COUNT($A577)=0,"",IF(E577="","--",IF(E577="3E","3E",LOOKUP(E577/G$2,{0,0.4,0.45,0.5,0.55,0.6,0.65,0.7,0.75,0.8,1},{0,2,2.25,2.5,2.75,3,3.25,3.5,3.75,4}))))</f>
        <v/>
      </c>
      <c r="H577" s="2" t="str">
        <f>IF(COUNT($A577)=0,"",IF($A577&lt;&gt;DRAFT!$B579,"ERR",IF(DRAFT!AA579="3E","3E",IF(COUNT(DRAFT!W579,DRAFT!AA579)&gt;0,DRAFT!AB579,""))))</f>
        <v/>
      </c>
      <c r="I577" s="2" t="str">
        <f>IF(COUNT($A577)=0,"",IF(H577="3E","3E",IF(H577="","I",LOOKUP(H577/J$2,{0,0.4,0.45,0.5,0.55,0.6,0.65,0.7,0.75,0.8,1},{"F","D","C","C+","B-","B","B+","A-","A","A+"}))))</f>
        <v/>
      </c>
      <c r="J577" s="1" t="str">
        <f>IF(COUNT($A577)=0,"",IF(H577="","--",IF(H577="3E","3E",LOOKUP(H577/J$2,{0,0.4,0.45,0.5,0.55,0.6,0.65,0.7,0.75,0.8,1},{0,2,2.25,2.5,2.75,3,3.25,3.5,3.75,4}))))</f>
        <v/>
      </c>
      <c r="K577" s="2" t="str">
        <f>IF(COUNT($A577)=0,"",IF($A577&lt;&gt;DRAFT!$B579,"ERR",IF(DRAFT!AJ579="3E","3E",IF(COUNT(DRAFT!AF579,DRAFT!AJ579)&gt;0,DRAFT!AK579,""))))</f>
        <v/>
      </c>
      <c r="L577" s="2" t="str">
        <f>IF(COUNT($A577)=0,"",IF(K577="3E","3E",IF(K577="","I",LOOKUP(K577/M$2,{0,0.4,0.45,0.5,0.55,0.6,0.65,0.7,0.75,0.8,1},{"F","D","C","C+","B-","B","B+","A-","A","A+"}))))</f>
        <v/>
      </c>
      <c r="M577" s="1" t="str">
        <f>IF(COUNT($A577)=0,"",IF(K577="","--",IF(K577="3E","3E",LOOKUP(K577/M$2,{0,0.4,0.45,0.5,0.55,0.6,0.65,0.7,0.75,0.8,1},{0,2,2.25,2.5,2.75,3,3.25,3.5,3.75,4}))))</f>
        <v/>
      </c>
      <c r="N577" s="2" t="str">
        <f>IF(COUNT($A577)=0,"",IF($A577&lt;&gt;DRAFT!$B579,"ERR",IF(DRAFT!AS579="3E","3E",IF(COUNT(DRAFT!AO579,DRAFT!AS579)&gt;0,DRAFT!AT579,""))))</f>
        <v/>
      </c>
      <c r="O577" s="2" t="str">
        <f>IF(COUNT($A577)=0,"",IF(N577="3E","3E",IF(N577="","I",LOOKUP(N577/P$2,{0,0.4,0.45,0.5,0.55,0.6,0.65,0.7,0.75,0.8,1},{"F","D","C","C+","B-","B","B+","A-","A","A+"}))))</f>
        <v/>
      </c>
      <c r="P577" s="1" t="str">
        <f>IF(COUNT($A577)=0,"",IF(N577="","--",IF(N577="3E","3E",LOOKUP(N577/P$2,{0,0.4,0.45,0.5,0.55,0.6,0.65,0.7,0.75,0.8,1},{0,2,2.25,2.5,2.75,3,3.25,3.5,3.75,4}))))</f>
        <v/>
      </c>
      <c r="Q577" s="2" t="str">
        <f>IF(COUNT($A577)=0,"",IF($A577&lt;&gt;DRAFT!$B579,"ERR",IF(DRAFT!BB579="3E","3E",IF(COUNT(DRAFT!AX579,DRAFT!BB579)&gt;0,DRAFT!BC579,""))))</f>
        <v/>
      </c>
      <c r="R577" s="2" t="str">
        <f>IF(COUNT($A577)=0,"",IF(Q577="3E","3E",IF(Q577="","I",LOOKUP(Q577/S$2,{0,0.4,0.45,0.5,0.55,0.6,0.65,0.7,0.75,0.8,1},{"F","D","C","C+","B-","B","B+","A-","A","A+"}))))</f>
        <v/>
      </c>
      <c r="S577" s="1" t="str">
        <f>IF(COUNT($A577)=0,"",IF(Q577="","--",IF(Q577="3E","3E",LOOKUP(Q577/S$2,{0,0.4,0.45,0.5,0.55,0.6,0.65,0.7,0.75,0.8,1},{0,2,2.25,2.5,2.75,3,3.25,3.5,3.75,4}))))</f>
        <v/>
      </c>
      <c r="T577" s="2" t="str">
        <f>IF(COUNT($A577)=0,"",IF($A577&lt;&gt;DRAFT!$B579,"ERR",IF(DRAFT!BK579="3E","3E",IF(COUNT(DRAFT!BG579,DRAFT!BK579)&gt;0,DRAFT!BL579,""))))</f>
        <v/>
      </c>
      <c r="U577" s="2" t="str">
        <f>IF(COUNT($A577)=0,"",IF(T577="3E","3E",IF(T577="","I",LOOKUP(T577/V$2,{0,0.4,0.45,0.5,0.55,0.6,0.65,0.7,0.75,0.8,1},{"F","D","C","C+","B-","B","B+","A-","A","A+"}))))</f>
        <v/>
      </c>
      <c r="V577" s="1" t="str">
        <f>IF(COUNT($A577)=0,"",IF(T577="","--",IF(T577="3E","3E",LOOKUP(T577/V$2,{0,0.4,0.45,0.5,0.55,0.6,0.65,0.7,0.75,0.8,1},{0,2,2.25,2.5,2.75,3,3.25,3.5,3.75,4}))))</f>
        <v/>
      </c>
      <c r="W577" s="2" t="str">
        <f>IF(COUNT($A577)=0,"",IF($A577&lt;&gt;DRAFT!$B579,"ERR",IF(DRAFT!BT579="3E","3E",IF(COUNT(DRAFT!BP579,DRAFT!BT579)&gt;0,DRAFT!BU579,""))))</f>
        <v/>
      </c>
      <c r="X577" s="2" t="str">
        <f>IF(COUNT($A577)=0,"",IF(W577="3E","3E",IF(W577="","I",LOOKUP(W577/Y$2,{0,0.4,0.45,0.5,0.55,0.6,0.65,0.7,0.75,0.8,1},{"F","D","C","C+","B-","B","B+","A-","A","A+"}))))</f>
        <v/>
      </c>
      <c r="Y577" s="1" t="str">
        <f>IF(COUNT($A577)=0,"",IF(W577="","--",IF(W577="3E","3E",LOOKUP(W577/Y$2,{0,0.4,0.45,0.5,0.55,0.6,0.65,0.7,0.75,0.8,1},{0,2,2.25,2.5,2.75,3,3.25,3.5,3.75,4}))))</f>
        <v/>
      </c>
      <c r="Z577" s="2" t="str">
        <f>IF(COUNT($A577)=0,"",IF($A577&lt;&gt;DRAFT!$B579,"ERR",IF(DRAFT!CC579="3E","3E",IF(COUNT(DRAFT!BY579,DRAFT!CC579)&gt;0,DRAFT!CD579,""))))</f>
        <v/>
      </c>
      <c r="AA577" s="2" t="str">
        <f>IF(COUNT($A577)=0,"",IF(Z577="3E","3E",IF(Z577="","I",LOOKUP(Z577/AB$2,{0,0.4,0.45,0.5,0.55,0.6,0.65,0.7,0.75,0.8,1},{"F","D","C","C+","B-","B","B+","A-","A","A+"}))))</f>
        <v/>
      </c>
      <c r="AB577" s="1" t="str">
        <f>IF(COUNT($A577)=0,"",IF(Z577="","--",IF(Z577="3E","3E",LOOKUP(Z577/AB$2,{0,0.4,0.45,0.5,0.55,0.6,0.65,0.7,0.75,0.8,1},{0,2,2.25,2.5,2.75,3,3.25,3.5,3.75,4}))))</f>
        <v/>
      </c>
      <c r="AC577" s="2" t="str">
        <f>IF(COUNT($A577)=0,"",IF($A577&lt;&gt;DRAFT!$B579,"ERR",IF(DRAFT!CF579&gt;0,DRAFT!CF579,"")))</f>
        <v/>
      </c>
      <c r="AD577" s="2" t="str">
        <f>IF(COUNT($A577)=0,"",IF(AC577="3E","3E",IF(AC577="","I",LOOKUP(AC577/AE$2,{0,0.4,0.45,0.5,0.55,0.6,0.65,0.7,0.75,0.8,1},{"F","D","C","C+","B-","B","B+","A-","A","A+"}))))</f>
        <v/>
      </c>
      <c r="AE577" s="1" t="str">
        <f>IF(COUNT($A577)=0,"",IF(AC577="","--",IF(AC577="3E","3E",LOOKUP(AC577/AE$2,{0,0.4,0.45,0.5,0.55,0.6,0.65,0.7,0.75,0.8,1},{0,2,2.25,2.5,2.75,3,3.25,3.5,3.75,4}))))</f>
        <v/>
      </c>
      <c r="AF577" s="2" t="str">
        <f>IF(COUNT($A577)=0,"",IF($A577&lt;&gt;DRAFT!$B579,"ERR",IF(DRAFT!CI579&gt;0,DRAFT!CK579,"")))</f>
        <v/>
      </c>
      <c r="AG577" s="2" t="str">
        <f>IF(COUNT($A577)=0,"",IF(AF577="3E","3E",IF(AF577="","I",LOOKUP(AF577/AH$2,{0,0.4,0.45,0.5,0.55,0.6,0.65,0.7,0.75,0.8,1},{"F","D","C","C+","B-","B","B+","A-","A","A+"}))))</f>
        <v/>
      </c>
      <c r="AH577" s="1" t="str">
        <f>IF(COUNT($A577)=0,"",IF(AF577="","--",IF(AF577="3E","3E",LOOKUP(AF577/AH$2,{0,0.4,0.45,0.5,0.55,0.6,0.65,0.7,0.75,0.8,1},{0,2,2.25,2.5,2.75,3,3.25,3.5,3.75,4}))))</f>
        <v/>
      </c>
      <c r="AI577" s="2" t="str">
        <f>IF($A577&lt;&gt;DRAFT!$B579,"ERR",IF(OR(COUNT($A577)=0,COUNT(DRAFT!CL579:CN579,DRAFT!CP579:CR579)=0),"",CEILING(SUM(DRAFT!CO579,DRAFT!CS579,DRAFT!CT579),1)))</f>
        <v/>
      </c>
      <c r="AJ577" s="2" t="str">
        <f>IF(COUNT($A577)=0,"",IF(AI577="3E","3E",IF(AI577="","I",LOOKUP(AI577/AK$2,{0,0.4,0.45,0.5,0.55,0.6,0.65,0.7,0.75,0.8,1},{"F","D","C","C+","B-","B","B+","A-","A","A+"}))))</f>
        <v/>
      </c>
      <c r="AK577" s="1" t="str">
        <f>IF(COUNT($A577)=0,"",IF(AI577="","--",IF(AI577="3E","3E",LOOKUP(AI577/AK$2,{0,0.4,0.45,0.5,0.55,0.6,0.65,0.7,0.75,0.8,1},{0,2,2.25,2.5,2.75,3,3.25,3.5,3.75,4}))))</f>
        <v/>
      </c>
      <c r="AL577" s="4" t="str">
        <f>IF(OR(COUNT($A577)=0,COUNT(B577:AK577)=0),"",IF(COUNTIF(B577:AK577,"3E")&gt;0,"3E",IF(DRAFT!$A579="R",TRUNC(SUMPRODUCT(RGP,RCP)/TCP,3),TRUNC((SUMPRODUCT(--(IMDGP&gt;0)*IMDGP,IMCP)+CEILING(DRAFT!$DB579*42,0.25))/TCP,3))))</f>
        <v/>
      </c>
      <c r="AM577" s="2" t="str">
        <f>IF(OR(COUNT($A577)=0,COUNT(B577:AK577)=0),"",IF(COUNTIF(B577:AK577,"3E")&gt;0,"3E",IF(DRAFT!$A579="R",SUMPRODUCT(--(RGP&gt;=2),RCP),SUMPRODUCT(--(IMDGP&gt;0),--(IMGP=0),IMCP)+DRAFT!$DC579)))</f>
        <v/>
      </c>
      <c r="AN577" s="67" t="str">
        <f>IF(AL577="3E","3E",IF(COUNT($A577)=0,"",IF(COUNT(AI577)=0,"--",ROUND(((CEILING(DRAFT!$CV579*38,0.25)+CEILING(DRAFT!$CX579*38,0.25)+CEILING(DRAFT!$CZ579*42,0.25)+CEILING($AL577*42,0.25))/160),2))))</f>
        <v/>
      </c>
      <c r="AO577" s="2" t="str">
        <f>IF(AN577="3E","3E",IF(COUNT($A577)=0,"",IF(COUNT(AN577)=0,"I",LOOKUP(AN577,{0,2,2.25,2.5,2.75,3,3.25,3.5,3.75,4},{"F","D","C","C+","B-","B","B+","A-","A","A+"}))))</f>
        <v/>
      </c>
      <c r="AP577" s="2" t="str">
        <f>IF(AN577="3E","3E",IF(OR(COUNT(A577)=0,COUNT(AN577)=0),"",DRAFT!CW579+DRAFT!CY579+DRAFT!DA579+N(TABULATION!AM577)))</f>
        <v/>
      </c>
      <c r="AQ577" s="2" t="str">
        <f>IF(OR(COUNT($A577)=0,COUNT(B577:AK577)=0),"",IF(COUNTIF(B577:AM577,"3E")&gt;0,"3E",IF(AND(DRAFT!$A579="IM",OR($AL577&gt;DRAFT!$DB579,$AM577&gt;DRAFT!$DC579)),"IMPROVED",IF(AND(DRAFT!$A579="IM",$AL577&lt;=DRAFT!$DB579,$AM577&lt;=DRAFT!$DC579),"NOT IMPROVED",IF(AND(DRAFT!CU579="S",AH577&gt;=2,AK577&gt;=2,AN577&gt;=2.5,AP577&gt;=144),"PASS","FAIL")))))</f>
        <v/>
      </c>
      <c r="AR577" s="2" t="str">
        <f t="shared" si="16"/>
        <v/>
      </c>
      <c r="AS577" s="2" t="str">
        <f t="shared" si="17"/>
        <v/>
      </c>
    </row>
    <row r="578" spans="1:45" ht="18.95" customHeight="1" x14ac:dyDescent="0.25">
      <c r="A578" s="3" t="str">
        <f>IF(DRAFT!$B580="","",DRAFT!$B580)</f>
        <v/>
      </c>
      <c r="B578" s="2" t="str">
        <f>IF(COUNT($A578)=0,"",IF($A578&lt;&gt;DRAFT!$B580,"ERR",IF(DRAFT!I580="3E","3E",IF(COUNT(DRAFT!E580,DRAFT!I580)&gt;0,DRAFT!J580,""))))</f>
        <v/>
      </c>
      <c r="C578" s="2" t="str">
        <f>IF(COUNT($A578)=0,"",IF(B578="3E","3E",IF(B578="","I",LOOKUP(B578/D$2,{0,0.4,0.45,0.5,0.55,0.6,0.65,0.7,0.75,0.8,1},{"F","D","C","C+","B-","B","B+","A-","A","A+"}))))</f>
        <v/>
      </c>
      <c r="D578" s="1" t="str">
        <f>IF(COUNT($A578)=0,"",IF(B578="","--",IF(B578="3E","3E",LOOKUP(B578/D$2,{0,0.4,0.45,0.5,0.55,0.6,0.65,0.7,0.75,0.8,1},{0,2,2.25,2.5,2.75,3,3.25,3.5,3.75,4}))))</f>
        <v/>
      </c>
      <c r="E578" s="2" t="str">
        <f>IF(COUNT($A578)=0,"",IF($A578&lt;&gt;DRAFT!$B580,"ERR",IF(DRAFT!R580="3E","3E",IF(COUNT(DRAFT!N580,DRAFT!R580)&gt;0,DRAFT!S580,""))))</f>
        <v/>
      </c>
      <c r="F578" s="2" t="str">
        <f>IF(COUNT($A578)=0,"",IF(E578="3E","3E",IF(E578="","I",LOOKUP(E578/G$2,{0,0.4,0.45,0.5,0.55,0.6,0.65,0.7,0.75,0.8,1},{"F","D","C","C+","B-","B","B+","A-","A","A+"}))))</f>
        <v/>
      </c>
      <c r="G578" s="1" t="str">
        <f>IF(COUNT($A578)=0,"",IF(E578="","--",IF(E578="3E","3E",LOOKUP(E578/G$2,{0,0.4,0.45,0.5,0.55,0.6,0.65,0.7,0.75,0.8,1},{0,2,2.25,2.5,2.75,3,3.25,3.5,3.75,4}))))</f>
        <v/>
      </c>
      <c r="H578" s="2" t="str">
        <f>IF(COUNT($A578)=0,"",IF($A578&lt;&gt;DRAFT!$B580,"ERR",IF(DRAFT!AA580="3E","3E",IF(COUNT(DRAFT!W580,DRAFT!AA580)&gt;0,DRAFT!AB580,""))))</f>
        <v/>
      </c>
      <c r="I578" s="2" t="str">
        <f>IF(COUNT($A578)=0,"",IF(H578="3E","3E",IF(H578="","I",LOOKUP(H578/J$2,{0,0.4,0.45,0.5,0.55,0.6,0.65,0.7,0.75,0.8,1},{"F","D","C","C+","B-","B","B+","A-","A","A+"}))))</f>
        <v/>
      </c>
      <c r="J578" s="1" t="str">
        <f>IF(COUNT($A578)=0,"",IF(H578="","--",IF(H578="3E","3E",LOOKUP(H578/J$2,{0,0.4,0.45,0.5,0.55,0.6,0.65,0.7,0.75,0.8,1},{0,2,2.25,2.5,2.75,3,3.25,3.5,3.75,4}))))</f>
        <v/>
      </c>
      <c r="K578" s="2" t="str">
        <f>IF(COUNT($A578)=0,"",IF($A578&lt;&gt;DRAFT!$B580,"ERR",IF(DRAFT!AJ580="3E","3E",IF(COUNT(DRAFT!AF580,DRAFT!AJ580)&gt;0,DRAFT!AK580,""))))</f>
        <v/>
      </c>
      <c r="L578" s="2" t="str">
        <f>IF(COUNT($A578)=0,"",IF(K578="3E","3E",IF(K578="","I",LOOKUP(K578/M$2,{0,0.4,0.45,0.5,0.55,0.6,0.65,0.7,0.75,0.8,1},{"F","D","C","C+","B-","B","B+","A-","A","A+"}))))</f>
        <v/>
      </c>
      <c r="M578" s="1" t="str">
        <f>IF(COUNT($A578)=0,"",IF(K578="","--",IF(K578="3E","3E",LOOKUP(K578/M$2,{0,0.4,0.45,0.5,0.55,0.6,0.65,0.7,0.75,0.8,1},{0,2,2.25,2.5,2.75,3,3.25,3.5,3.75,4}))))</f>
        <v/>
      </c>
      <c r="N578" s="2" t="str">
        <f>IF(COUNT($A578)=0,"",IF($A578&lt;&gt;DRAFT!$B580,"ERR",IF(DRAFT!AS580="3E","3E",IF(COUNT(DRAFT!AO580,DRAFT!AS580)&gt;0,DRAFT!AT580,""))))</f>
        <v/>
      </c>
      <c r="O578" s="2" t="str">
        <f>IF(COUNT($A578)=0,"",IF(N578="3E","3E",IF(N578="","I",LOOKUP(N578/P$2,{0,0.4,0.45,0.5,0.55,0.6,0.65,0.7,0.75,0.8,1},{"F","D","C","C+","B-","B","B+","A-","A","A+"}))))</f>
        <v/>
      </c>
      <c r="P578" s="1" t="str">
        <f>IF(COUNT($A578)=0,"",IF(N578="","--",IF(N578="3E","3E",LOOKUP(N578/P$2,{0,0.4,0.45,0.5,0.55,0.6,0.65,0.7,0.75,0.8,1},{0,2,2.25,2.5,2.75,3,3.25,3.5,3.75,4}))))</f>
        <v/>
      </c>
      <c r="Q578" s="2" t="str">
        <f>IF(COUNT($A578)=0,"",IF($A578&lt;&gt;DRAFT!$B580,"ERR",IF(DRAFT!BB580="3E","3E",IF(COUNT(DRAFT!AX580,DRAFT!BB580)&gt;0,DRAFT!BC580,""))))</f>
        <v/>
      </c>
      <c r="R578" s="2" t="str">
        <f>IF(COUNT($A578)=0,"",IF(Q578="3E","3E",IF(Q578="","I",LOOKUP(Q578/S$2,{0,0.4,0.45,0.5,0.55,0.6,0.65,0.7,0.75,0.8,1},{"F","D","C","C+","B-","B","B+","A-","A","A+"}))))</f>
        <v/>
      </c>
      <c r="S578" s="1" t="str">
        <f>IF(COUNT($A578)=0,"",IF(Q578="","--",IF(Q578="3E","3E",LOOKUP(Q578/S$2,{0,0.4,0.45,0.5,0.55,0.6,0.65,0.7,0.75,0.8,1},{0,2,2.25,2.5,2.75,3,3.25,3.5,3.75,4}))))</f>
        <v/>
      </c>
      <c r="T578" s="2" t="str">
        <f>IF(COUNT($A578)=0,"",IF($A578&lt;&gt;DRAFT!$B580,"ERR",IF(DRAFT!BK580="3E","3E",IF(COUNT(DRAFT!BG580,DRAFT!BK580)&gt;0,DRAFT!BL580,""))))</f>
        <v/>
      </c>
      <c r="U578" s="2" t="str">
        <f>IF(COUNT($A578)=0,"",IF(T578="3E","3E",IF(T578="","I",LOOKUP(T578/V$2,{0,0.4,0.45,0.5,0.55,0.6,0.65,0.7,0.75,0.8,1},{"F","D","C","C+","B-","B","B+","A-","A","A+"}))))</f>
        <v/>
      </c>
      <c r="V578" s="1" t="str">
        <f>IF(COUNT($A578)=0,"",IF(T578="","--",IF(T578="3E","3E",LOOKUP(T578/V$2,{0,0.4,0.45,0.5,0.55,0.6,0.65,0.7,0.75,0.8,1},{0,2,2.25,2.5,2.75,3,3.25,3.5,3.75,4}))))</f>
        <v/>
      </c>
      <c r="W578" s="2" t="str">
        <f>IF(COUNT($A578)=0,"",IF($A578&lt;&gt;DRAFT!$B580,"ERR",IF(DRAFT!BT580="3E","3E",IF(COUNT(DRAFT!BP580,DRAFT!BT580)&gt;0,DRAFT!BU580,""))))</f>
        <v/>
      </c>
      <c r="X578" s="2" t="str">
        <f>IF(COUNT($A578)=0,"",IF(W578="3E","3E",IF(W578="","I",LOOKUP(W578/Y$2,{0,0.4,0.45,0.5,0.55,0.6,0.65,0.7,0.75,0.8,1},{"F","D","C","C+","B-","B","B+","A-","A","A+"}))))</f>
        <v/>
      </c>
      <c r="Y578" s="1" t="str">
        <f>IF(COUNT($A578)=0,"",IF(W578="","--",IF(W578="3E","3E",LOOKUP(W578/Y$2,{0,0.4,0.45,0.5,0.55,0.6,0.65,0.7,0.75,0.8,1},{0,2,2.25,2.5,2.75,3,3.25,3.5,3.75,4}))))</f>
        <v/>
      </c>
      <c r="Z578" s="2" t="str">
        <f>IF(COUNT($A578)=0,"",IF($A578&lt;&gt;DRAFT!$B580,"ERR",IF(DRAFT!CC580="3E","3E",IF(COUNT(DRAFT!BY580,DRAFT!CC580)&gt;0,DRAFT!CD580,""))))</f>
        <v/>
      </c>
      <c r="AA578" s="2" t="str">
        <f>IF(COUNT($A578)=0,"",IF(Z578="3E","3E",IF(Z578="","I",LOOKUP(Z578/AB$2,{0,0.4,0.45,0.5,0.55,0.6,0.65,0.7,0.75,0.8,1},{"F","D","C","C+","B-","B","B+","A-","A","A+"}))))</f>
        <v/>
      </c>
      <c r="AB578" s="1" t="str">
        <f>IF(COUNT($A578)=0,"",IF(Z578="","--",IF(Z578="3E","3E",LOOKUP(Z578/AB$2,{0,0.4,0.45,0.5,0.55,0.6,0.65,0.7,0.75,0.8,1},{0,2,2.25,2.5,2.75,3,3.25,3.5,3.75,4}))))</f>
        <v/>
      </c>
      <c r="AC578" s="2" t="str">
        <f>IF(COUNT($A578)=0,"",IF($A578&lt;&gt;DRAFT!$B580,"ERR",IF(DRAFT!CF580&gt;0,DRAFT!CF580,"")))</f>
        <v/>
      </c>
      <c r="AD578" s="2" t="str">
        <f>IF(COUNT($A578)=0,"",IF(AC578="3E","3E",IF(AC578="","I",LOOKUP(AC578/AE$2,{0,0.4,0.45,0.5,0.55,0.6,0.65,0.7,0.75,0.8,1},{"F","D","C","C+","B-","B","B+","A-","A","A+"}))))</f>
        <v/>
      </c>
      <c r="AE578" s="1" t="str">
        <f>IF(COUNT($A578)=0,"",IF(AC578="","--",IF(AC578="3E","3E",LOOKUP(AC578/AE$2,{0,0.4,0.45,0.5,0.55,0.6,0.65,0.7,0.75,0.8,1},{0,2,2.25,2.5,2.75,3,3.25,3.5,3.75,4}))))</f>
        <v/>
      </c>
      <c r="AF578" s="2" t="str">
        <f>IF(COUNT($A578)=0,"",IF($A578&lt;&gt;DRAFT!$B580,"ERR",IF(DRAFT!CI580&gt;0,DRAFT!CK580,"")))</f>
        <v/>
      </c>
      <c r="AG578" s="2" t="str">
        <f>IF(COUNT($A578)=0,"",IF(AF578="3E","3E",IF(AF578="","I",LOOKUP(AF578/AH$2,{0,0.4,0.45,0.5,0.55,0.6,0.65,0.7,0.75,0.8,1},{"F","D","C","C+","B-","B","B+","A-","A","A+"}))))</f>
        <v/>
      </c>
      <c r="AH578" s="1" t="str">
        <f>IF(COUNT($A578)=0,"",IF(AF578="","--",IF(AF578="3E","3E",LOOKUP(AF578/AH$2,{0,0.4,0.45,0.5,0.55,0.6,0.65,0.7,0.75,0.8,1},{0,2,2.25,2.5,2.75,3,3.25,3.5,3.75,4}))))</f>
        <v/>
      </c>
      <c r="AI578" s="2" t="str">
        <f>IF($A578&lt;&gt;DRAFT!$B580,"ERR",IF(OR(COUNT($A578)=0,COUNT(DRAFT!CL580:CN580,DRAFT!CP580:CR580)=0),"",CEILING(SUM(DRAFT!CO580,DRAFT!CS580,DRAFT!CT580),1)))</f>
        <v/>
      </c>
      <c r="AJ578" s="2" t="str">
        <f>IF(COUNT($A578)=0,"",IF(AI578="3E","3E",IF(AI578="","I",LOOKUP(AI578/AK$2,{0,0.4,0.45,0.5,0.55,0.6,0.65,0.7,0.75,0.8,1},{"F","D","C","C+","B-","B","B+","A-","A","A+"}))))</f>
        <v/>
      </c>
      <c r="AK578" s="1" t="str">
        <f>IF(COUNT($A578)=0,"",IF(AI578="","--",IF(AI578="3E","3E",LOOKUP(AI578/AK$2,{0,0.4,0.45,0.5,0.55,0.6,0.65,0.7,0.75,0.8,1},{0,2,2.25,2.5,2.75,3,3.25,3.5,3.75,4}))))</f>
        <v/>
      </c>
      <c r="AL578" s="4" t="str">
        <f>IF(OR(COUNT($A578)=0,COUNT(B578:AK578)=0),"",IF(COUNTIF(B578:AK578,"3E")&gt;0,"3E",IF(DRAFT!$A580="R",TRUNC(SUMPRODUCT(RGP,RCP)/TCP,3),TRUNC((SUMPRODUCT(--(IMDGP&gt;0)*IMDGP,IMCP)+CEILING(DRAFT!$DB580*42,0.25))/TCP,3))))</f>
        <v/>
      </c>
      <c r="AM578" s="2" t="str">
        <f>IF(OR(COUNT($A578)=0,COUNT(B578:AK578)=0),"",IF(COUNTIF(B578:AK578,"3E")&gt;0,"3E",IF(DRAFT!$A580="R",SUMPRODUCT(--(RGP&gt;=2),RCP),SUMPRODUCT(--(IMDGP&gt;0),--(IMGP=0),IMCP)+DRAFT!$DC580)))</f>
        <v/>
      </c>
      <c r="AN578" s="67" t="str">
        <f>IF(AL578="3E","3E",IF(COUNT($A578)=0,"",IF(COUNT(AI578)=0,"--",ROUND(((CEILING(DRAFT!$CV580*38,0.25)+CEILING(DRAFT!$CX580*38,0.25)+CEILING(DRAFT!$CZ580*42,0.25)+CEILING($AL578*42,0.25))/160),2))))</f>
        <v/>
      </c>
      <c r="AO578" s="2" t="str">
        <f>IF(AN578="3E","3E",IF(COUNT($A578)=0,"",IF(COUNT(AN578)=0,"I",LOOKUP(AN578,{0,2,2.25,2.5,2.75,3,3.25,3.5,3.75,4},{"F","D","C","C+","B-","B","B+","A-","A","A+"}))))</f>
        <v/>
      </c>
      <c r="AP578" s="2" t="str">
        <f>IF(AN578="3E","3E",IF(OR(COUNT(A578)=0,COUNT(AN578)=0),"",DRAFT!CW580+DRAFT!CY580+DRAFT!DA580+N(TABULATION!AM578)))</f>
        <v/>
      </c>
      <c r="AQ578" s="2" t="str">
        <f>IF(OR(COUNT($A578)=0,COUNT(B578:AK578)=0),"",IF(COUNTIF(B578:AM578,"3E")&gt;0,"3E",IF(AND(DRAFT!$A580="IM",OR($AL578&gt;DRAFT!$DB580,$AM578&gt;DRAFT!$DC580)),"IMPROVED",IF(AND(DRAFT!$A580="IM",$AL578&lt;=DRAFT!$DB580,$AM578&lt;=DRAFT!$DC580),"NOT IMPROVED",IF(AND(DRAFT!CU580="S",AH578&gt;=2,AK578&gt;=2,AN578&gt;=2.5,AP578&gt;=144),"PASS","FAIL")))))</f>
        <v/>
      </c>
      <c r="AR578" s="2" t="str">
        <f t="shared" si="16"/>
        <v/>
      </c>
      <c r="AS578" s="2" t="str">
        <f t="shared" si="17"/>
        <v/>
      </c>
    </row>
    <row r="579" spans="1:45" ht="18.95" customHeight="1" x14ac:dyDescent="0.25">
      <c r="A579" s="3" t="str">
        <f>IF(DRAFT!$B581="","",DRAFT!$B581)</f>
        <v/>
      </c>
      <c r="B579" s="2" t="str">
        <f>IF(COUNT($A579)=0,"",IF($A579&lt;&gt;DRAFT!$B581,"ERR",IF(DRAFT!I581="3E","3E",IF(COUNT(DRAFT!E581,DRAFT!I581)&gt;0,DRAFT!J581,""))))</f>
        <v/>
      </c>
      <c r="C579" s="2" t="str">
        <f>IF(COUNT($A579)=0,"",IF(B579="3E","3E",IF(B579="","I",LOOKUP(B579/D$2,{0,0.4,0.45,0.5,0.55,0.6,0.65,0.7,0.75,0.8,1},{"F","D","C","C+","B-","B","B+","A-","A","A+"}))))</f>
        <v/>
      </c>
      <c r="D579" s="1" t="str">
        <f>IF(COUNT($A579)=0,"",IF(B579="","--",IF(B579="3E","3E",LOOKUP(B579/D$2,{0,0.4,0.45,0.5,0.55,0.6,0.65,0.7,0.75,0.8,1},{0,2,2.25,2.5,2.75,3,3.25,3.5,3.75,4}))))</f>
        <v/>
      </c>
      <c r="E579" s="2" t="str">
        <f>IF(COUNT($A579)=0,"",IF($A579&lt;&gt;DRAFT!$B581,"ERR",IF(DRAFT!R581="3E","3E",IF(COUNT(DRAFT!N581,DRAFT!R581)&gt;0,DRAFT!S581,""))))</f>
        <v/>
      </c>
      <c r="F579" s="2" t="str">
        <f>IF(COUNT($A579)=0,"",IF(E579="3E","3E",IF(E579="","I",LOOKUP(E579/G$2,{0,0.4,0.45,0.5,0.55,0.6,0.65,0.7,0.75,0.8,1},{"F","D","C","C+","B-","B","B+","A-","A","A+"}))))</f>
        <v/>
      </c>
      <c r="G579" s="1" t="str">
        <f>IF(COUNT($A579)=0,"",IF(E579="","--",IF(E579="3E","3E",LOOKUP(E579/G$2,{0,0.4,0.45,0.5,0.55,0.6,0.65,0.7,0.75,0.8,1},{0,2,2.25,2.5,2.75,3,3.25,3.5,3.75,4}))))</f>
        <v/>
      </c>
      <c r="H579" s="2" t="str">
        <f>IF(COUNT($A579)=0,"",IF($A579&lt;&gt;DRAFT!$B581,"ERR",IF(DRAFT!AA581="3E","3E",IF(COUNT(DRAFT!W581,DRAFT!AA581)&gt;0,DRAFT!AB581,""))))</f>
        <v/>
      </c>
      <c r="I579" s="2" t="str">
        <f>IF(COUNT($A579)=0,"",IF(H579="3E","3E",IF(H579="","I",LOOKUP(H579/J$2,{0,0.4,0.45,0.5,0.55,0.6,0.65,0.7,0.75,0.8,1},{"F","D","C","C+","B-","B","B+","A-","A","A+"}))))</f>
        <v/>
      </c>
      <c r="J579" s="1" t="str">
        <f>IF(COUNT($A579)=0,"",IF(H579="","--",IF(H579="3E","3E",LOOKUP(H579/J$2,{0,0.4,0.45,0.5,0.55,0.6,0.65,0.7,0.75,0.8,1},{0,2,2.25,2.5,2.75,3,3.25,3.5,3.75,4}))))</f>
        <v/>
      </c>
      <c r="K579" s="2" t="str">
        <f>IF(COUNT($A579)=0,"",IF($A579&lt;&gt;DRAFT!$B581,"ERR",IF(DRAFT!AJ581="3E","3E",IF(COUNT(DRAFT!AF581,DRAFT!AJ581)&gt;0,DRAFT!AK581,""))))</f>
        <v/>
      </c>
      <c r="L579" s="2" t="str">
        <f>IF(COUNT($A579)=0,"",IF(K579="3E","3E",IF(K579="","I",LOOKUP(K579/M$2,{0,0.4,0.45,0.5,0.55,0.6,0.65,0.7,0.75,0.8,1},{"F","D","C","C+","B-","B","B+","A-","A","A+"}))))</f>
        <v/>
      </c>
      <c r="M579" s="1" t="str">
        <f>IF(COUNT($A579)=0,"",IF(K579="","--",IF(K579="3E","3E",LOOKUP(K579/M$2,{0,0.4,0.45,0.5,0.55,0.6,0.65,0.7,0.75,0.8,1},{0,2,2.25,2.5,2.75,3,3.25,3.5,3.75,4}))))</f>
        <v/>
      </c>
      <c r="N579" s="2" t="str">
        <f>IF(COUNT($A579)=0,"",IF($A579&lt;&gt;DRAFT!$B581,"ERR",IF(DRAFT!AS581="3E","3E",IF(COUNT(DRAFT!AO581,DRAFT!AS581)&gt;0,DRAFT!AT581,""))))</f>
        <v/>
      </c>
      <c r="O579" s="2" t="str">
        <f>IF(COUNT($A579)=0,"",IF(N579="3E","3E",IF(N579="","I",LOOKUP(N579/P$2,{0,0.4,0.45,0.5,0.55,0.6,0.65,0.7,0.75,0.8,1},{"F","D","C","C+","B-","B","B+","A-","A","A+"}))))</f>
        <v/>
      </c>
      <c r="P579" s="1" t="str">
        <f>IF(COUNT($A579)=0,"",IF(N579="","--",IF(N579="3E","3E",LOOKUP(N579/P$2,{0,0.4,0.45,0.5,0.55,0.6,0.65,0.7,0.75,0.8,1},{0,2,2.25,2.5,2.75,3,3.25,3.5,3.75,4}))))</f>
        <v/>
      </c>
      <c r="Q579" s="2" t="str">
        <f>IF(COUNT($A579)=0,"",IF($A579&lt;&gt;DRAFT!$B581,"ERR",IF(DRAFT!BB581="3E","3E",IF(COUNT(DRAFT!AX581,DRAFT!BB581)&gt;0,DRAFT!BC581,""))))</f>
        <v/>
      </c>
      <c r="R579" s="2" t="str">
        <f>IF(COUNT($A579)=0,"",IF(Q579="3E","3E",IF(Q579="","I",LOOKUP(Q579/S$2,{0,0.4,0.45,0.5,0.55,0.6,0.65,0.7,0.75,0.8,1},{"F","D","C","C+","B-","B","B+","A-","A","A+"}))))</f>
        <v/>
      </c>
      <c r="S579" s="1" t="str">
        <f>IF(COUNT($A579)=0,"",IF(Q579="","--",IF(Q579="3E","3E",LOOKUP(Q579/S$2,{0,0.4,0.45,0.5,0.55,0.6,0.65,0.7,0.75,0.8,1},{0,2,2.25,2.5,2.75,3,3.25,3.5,3.75,4}))))</f>
        <v/>
      </c>
      <c r="T579" s="2" t="str">
        <f>IF(COUNT($A579)=0,"",IF($A579&lt;&gt;DRAFT!$B581,"ERR",IF(DRAFT!BK581="3E","3E",IF(COUNT(DRAFT!BG581,DRAFT!BK581)&gt;0,DRAFT!BL581,""))))</f>
        <v/>
      </c>
      <c r="U579" s="2" t="str">
        <f>IF(COUNT($A579)=0,"",IF(T579="3E","3E",IF(T579="","I",LOOKUP(T579/V$2,{0,0.4,0.45,0.5,0.55,0.6,0.65,0.7,0.75,0.8,1},{"F","D","C","C+","B-","B","B+","A-","A","A+"}))))</f>
        <v/>
      </c>
      <c r="V579" s="1" t="str">
        <f>IF(COUNT($A579)=0,"",IF(T579="","--",IF(T579="3E","3E",LOOKUP(T579/V$2,{0,0.4,0.45,0.5,0.55,0.6,0.65,0.7,0.75,0.8,1},{0,2,2.25,2.5,2.75,3,3.25,3.5,3.75,4}))))</f>
        <v/>
      </c>
      <c r="W579" s="2" t="str">
        <f>IF(COUNT($A579)=0,"",IF($A579&lt;&gt;DRAFT!$B581,"ERR",IF(DRAFT!BT581="3E","3E",IF(COUNT(DRAFT!BP581,DRAFT!BT581)&gt;0,DRAFT!BU581,""))))</f>
        <v/>
      </c>
      <c r="X579" s="2" t="str">
        <f>IF(COUNT($A579)=0,"",IF(W579="3E","3E",IF(W579="","I",LOOKUP(W579/Y$2,{0,0.4,0.45,0.5,0.55,0.6,0.65,0.7,0.75,0.8,1},{"F","D","C","C+","B-","B","B+","A-","A","A+"}))))</f>
        <v/>
      </c>
      <c r="Y579" s="1" t="str">
        <f>IF(COUNT($A579)=0,"",IF(W579="","--",IF(W579="3E","3E",LOOKUP(W579/Y$2,{0,0.4,0.45,0.5,0.55,0.6,0.65,0.7,0.75,0.8,1},{0,2,2.25,2.5,2.75,3,3.25,3.5,3.75,4}))))</f>
        <v/>
      </c>
      <c r="Z579" s="2" t="str">
        <f>IF(COUNT($A579)=0,"",IF($A579&lt;&gt;DRAFT!$B581,"ERR",IF(DRAFT!CC581="3E","3E",IF(COUNT(DRAFT!BY581,DRAFT!CC581)&gt;0,DRAFT!CD581,""))))</f>
        <v/>
      </c>
      <c r="AA579" s="2" t="str">
        <f>IF(COUNT($A579)=0,"",IF(Z579="3E","3E",IF(Z579="","I",LOOKUP(Z579/AB$2,{0,0.4,0.45,0.5,0.55,0.6,0.65,0.7,0.75,0.8,1},{"F","D","C","C+","B-","B","B+","A-","A","A+"}))))</f>
        <v/>
      </c>
      <c r="AB579" s="1" t="str">
        <f>IF(COUNT($A579)=0,"",IF(Z579="","--",IF(Z579="3E","3E",LOOKUP(Z579/AB$2,{0,0.4,0.45,0.5,0.55,0.6,0.65,0.7,0.75,0.8,1},{0,2,2.25,2.5,2.75,3,3.25,3.5,3.75,4}))))</f>
        <v/>
      </c>
      <c r="AC579" s="2" t="str">
        <f>IF(COUNT($A579)=0,"",IF($A579&lt;&gt;DRAFT!$B581,"ERR",IF(DRAFT!CF581&gt;0,DRAFT!CF581,"")))</f>
        <v/>
      </c>
      <c r="AD579" s="2" t="str">
        <f>IF(COUNT($A579)=0,"",IF(AC579="3E","3E",IF(AC579="","I",LOOKUP(AC579/AE$2,{0,0.4,0.45,0.5,0.55,0.6,0.65,0.7,0.75,0.8,1},{"F","D","C","C+","B-","B","B+","A-","A","A+"}))))</f>
        <v/>
      </c>
      <c r="AE579" s="1" t="str">
        <f>IF(COUNT($A579)=0,"",IF(AC579="","--",IF(AC579="3E","3E",LOOKUP(AC579/AE$2,{0,0.4,0.45,0.5,0.55,0.6,0.65,0.7,0.75,0.8,1},{0,2,2.25,2.5,2.75,3,3.25,3.5,3.75,4}))))</f>
        <v/>
      </c>
      <c r="AF579" s="2" t="str">
        <f>IF(COUNT($A579)=0,"",IF($A579&lt;&gt;DRAFT!$B581,"ERR",IF(DRAFT!CI581&gt;0,DRAFT!CK581,"")))</f>
        <v/>
      </c>
      <c r="AG579" s="2" t="str">
        <f>IF(COUNT($A579)=0,"",IF(AF579="3E","3E",IF(AF579="","I",LOOKUP(AF579/AH$2,{0,0.4,0.45,0.5,0.55,0.6,0.65,0.7,0.75,0.8,1},{"F","D","C","C+","B-","B","B+","A-","A","A+"}))))</f>
        <v/>
      </c>
      <c r="AH579" s="1" t="str">
        <f>IF(COUNT($A579)=0,"",IF(AF579="","--",IF(AF579="3E","3E",LOOKUP(AF579/AH$2,{0,0.4,0.45,0.5,0.55,0.6,0.65,0.7,0.75,0.8,1},{0,2,2.25,2.5,2.75,3,3.25,3.5,3.75,4}))))</f>
        <v/>
      </c>
      <c r="AI579" s="2" t="str">
        <f>IF($A579&lt;&gt;DRAFT!$B581,"ERR",IF(OR(COUNT($A579)=0,COUNT(DRAFT!CL581:CN581,DRAFT!CP581:CR581)=0),"",CEILING(SUM(DRAFT!CO581,DRAFT!CS581,DRAFT!CT581),1)))</f>
        <v/>
      </c>
      <c r="AJ579" s="2" t="str">
        <f>IF(COUNT($A579)=0,"",IF(AI579="3E","3E",IF(AI579="","I",LOOKUP(AI579/AK$2,{0,0.4,0.45,0.5,0.55,0.6,0.65,0.7,0.75,0.8,1},{"F","D","C","C+","B-","B","B+","A-","A","A+"}))))</f>
        <v/>
      </c>
      <c r="AK579" s="1" t="str">
        <f>IF(COUNT($A579)=0,"",IF(AI579="","--",IF(AI579="3E","3E",LOOKUP(AI579/AK$2,{0,0.4,0.45,0.5,0.55,0.6,0.65,0.7,0.75,0.8,1},{0,2,2.25,2.5,2.75,3,3.25,3.5,3.75,4}))))</f>
        <v/>
      </c>
      <c r="AL579" s="4" t="str">
        <f>IF(OR(COUNT($A579)=0,COUNT(B579:AK579)=0),"",IF(COUNTIF(B579:AK579,"3E")&gt;0,"3E",IF(DRAFT!$A581="R",TRUNC(SUMPRODUCT(RGP,RCP)/TCP,3),TRUNC((SUMPRODUCT(--(IMDGP&gt;0)*IMDGP,IMCP)+CEILING(DRAFT!$DB581*42,0.25))/TCP,3))))</f>
        <v/>
      </c>
      <c r="AM579" s="2" t="str">
        <f>IF(OR(COUNT($A579)=0,COUNT(B579:AK579)=0),"",IF(COUNTIF(B579:AK579,"3E")&gt;0,"3E",IF(DRAFT!$A581="R",SUMPRODUCT(--(RGP&gt;=2),RCP),SUMPRODUCT(--(IMDGP&gt;0),--(IMGP=0),IMCP)+DRAFT!$DC581)))</f>
        <v/>
      </c>
      <c r="AN579" s="67" t="str">
        <f>IF(AL579="3E","3E",IF(COUNT($A579)=0,"",IF(COUNT(AI579)=0,"--",ROUND(((CEILING(DRAFT!$CV581*38,0.25)+CEILING(DRAFT!$CX581*38,0.25)+CEILING(DRAFT!$CZ581*42,0.25)+CEILING($AL579*42,0.25))/160),2))))</f>
        <v/>
      </c>
      <c r="AO579" s="2" t="str">
        <f>IF(AN579="3E","3E",IF(COUNT($A579)=0,"",IF(COUNT(AN579)=0,"I",LOOKUP(AN579,{0,2,2.25,2.5,2.75,3,3.25,3.5,3.75,4},{"F","D","C","C+","B-","B","B+","A-","A","A+"}))))</f>
        <v/>
      </c>
      <c r="AP579" s="2" t="str">
        <f>IF(AN579="3E","3E",IF(OR(COUNT(A579)=0,COUNT(AN579)=0),"",DRAFT!CW581+DRAFT!CY581+DRAFT!DA581+N(TABULATION!AM579)))</f>
        <v/>
      </c>
      <c r="AQ579" s="2" t="str">
        <f>IF(OR(COUNT($A579)=0,COUNT(B579:AK579)=0),"",IF(COUNTIF(B579:AM579,"3E")&gt;0,"3E",IF(AND(DRAFT!$A581="IM",OR($AL579&gt;DRAFT!$DB581,$AM579&gt;DRAFT!$DC581)),"IMPROVED",IF(AND(DRAFT!$A581="IM",$AL579&lt;=DRAFT!$DB581,$AM579&lt;=DRAFT!$DC581),"NOT IMPROVED",IF(AND(DRAFT!CU581="S",AH579&gt;=2,AK579&gt;=2,AN579&gt;=2.5,AP579&gt;=144),"PASS","FAIL")))))</f>
        <v/>
      </c>
      <c r="AR579" s="2" t="str">
        <f t="shared" si="16"/>
        <v/>
      </c>
      <c r="AS579" s="2" t="str">
        <f t="shared" si="17"/>
        <v/>
      </c>
    </row>
    <row r="580" spans="1:45" ht="18.95" customHeight="1" x14ac:dyDescent="0.25">
      <c r="A580" s="3" t="str">
        <f>IF(DRAFT!$B582="","",DRAFT!$B582)</f>
        <v/>
      </c>
      <c r="B580" s="2" t="str">
        <f>IF(COUNT($A580)=0,"",IF($A580&lt;&gt;DRAFT!$B582,"ERR",IF(DRAFT!I582="3E","3E",IF(COUNT(DRAFT!E582,DRAFT!I582)&gt;0,DRAFT!J582,""))))</f>
        <v/>
      </c>
      <c r="C580" s="2" t="str">
        <f>IF(COUNT($A580)=0,"",IF(B580="3E","3E",IF(B580="","I",LOOKUP(B580/D$2,{0,0.4,0.45,0.5,0.55,0.6,0.65,0.7,0.75,0.8,1},{"F","D","C","C+","B-","B","B+","A-","A","A+"}))))</f>
        <v/>
      </c>
      <c r="D580" s="1" t="str">
        <f>IF(COUNT($A580)=0,"",IF(B580="","--",IF(B580="3E","3E",LOOKUP(B580/D$2,{0,0.4,0.45,0.5,0.55,0.6,0.65,0.7,0.75,0.8,1},{0,2,2.25,2.5,2.75,3,3.25,3.5,3.75,4}))))</f>
        <v/>
      </c>
      <c r="E580" s="2" t="str">
        <f>IF(COUNT($A580)=0,"",IF($A580&lt;&gt;DRAFT!$B582,"ERR",IF(DRAFT!R582="3E","3E",IF(COUNT(DRAFT!N582,DRAFT!R582)&gt;0,DRAFT!S582,""))))</f>
        <v/>
      </c>
      <c r="F580" s="2" t="str">
        <f>IF(COUNT($A580)=0,"",IF(E580="3E","3E",IF(E580="","I",LOOKUP(E580/G$2,{0,0.4,0.45,0.5,0.55,0.6,0.65,0.7,0.75,0.8,1},{"F","D","C","C+","B-","B","B+","A-","A","A+"}))))</f>
        <v/>
      </c>
      <c r="G580" s="1" t="str">
        <f>IF(COUNT($A580)=0,"",IF(E580="","--",IF(E580="3E","3E",LOOKUP(E580/G$2,{0,0.4,0.45,0.5,0.55,0.6,0.65,0.7,0.75,0.8,1},{0,2,2.25,2.5,2.75,3,3.25,3.5,3.75,4}))))</f>
        <v/>
      </c>
      <c r="H580" s="2" t="str">
        <f>IF(COUNT($A580)=0,"",IF($A580&lt;&gt;DRAFT!$B582,"ERR",IF(DRAFT!AA582="3E","3E",IF(COUNT(DRAFT!W582,DRAFT!AA582)&gt;0,DRAFT!AB582,""))))</f>
        <v/>
      </c>
      <c r="I580" s="2" t="str">
        <f>IF(COUNT($A580)=0,"",IF(H580="3E","3E",IF(H580="","I",LOOKUP(H580/J$2,{0,0.4,0.45,0.5,0.55,0.6,0.65,0.7,0.75,0.8,1},{"F","D","C","C+","B-","B","B+","A-","A","A+"}))))</f>
        <v/>
      </c>
      <c r="J580" s="1" t="str">
        <f>IF(COUNT($A580)=0,"",IF(H580="","--",IF(H580="3E","3E",LOOKUP(H580/J$2,{0,0.4,0.45,0.5,0.55,0.6,0.65,0.7,0.75,0.8,1},{0,2,2.25,2.5,2.75,3,3.25,3.5,3.75,4}))))</f>
        <v/>
      </c>
      <c r="K580" s="2" t="str">
        <f>IF(COUNT($A580)=0,"",IF($A580&lt;&gt;DRAFT!$B582,"ERR",IF(DRAFT!AJ582="3E","3E",IF(COUNT(DRAFT!AF582,DRAFT!AJ582)&gt;0,DRAFT!AK582,""))))</f>
        <v/>
      </c>
      <c r="L580" s="2" t="str">
        <f>IF(COUNT($A580)=0,"",IF(K580="3E","3E",IF(K580="","I",LOOKUP(K580/M$2,{0,0.4,0.45,0.5,0.55,0.6,0.65,0.7,0.75,0.8,1},{"F","D","C","C+","B-","B","B+","A-","A","A+"}))))</f>
        <v/>
      </c>
      <c r="M580" s="1" t="str">
        <f>IF(COUNT($A580)=0,"",IF(K580="","--",IF(K580="3E","3E",LOOKUP(K580/M$2,{0,0.4,0.45,0.5,0.55,0.6,0.65,0.7,0.75,0.8,1},{0,2,2.25,2.5,2.75,3,3.25,3.5,3.75,4}))))</f>
        <v/>
      </c>
      <c r="N580" s="2" t="str">
        <f>IF(COUNT($A580)=0,"",IF($A580&lt;&gt;DRAFT!$B582,"ERR",IF(DRAFT!AS582="3E","3E",IF(COUNT(DRAFT!AO582,DRAFT!AS582)&gt;0,DRAFT!AT582,""))))</f>
        <v/>
      </c>
      <c r="O580" s="2" t="str">
        <f>IF(COUNT($A580)=0,"",IF(N580="3E","3E",IF(N580="","I",LOOKUP(N580/P$2,{0,0.4,0.45,0.5,0.55,0.6,0.65,0.7,0.75,0.8,1},{"F","D","C","C+","B-","B","B+","A-","A","A+"}))))</f>
        <v/>
      </c>
      <c r="P580" s="1" t="str">
        <f>IF(COUNT($A580)=0,"",IF(N580="","--",IF(N580="3E","3E",LOOKUP(N580/P$2,{0,0.4,0.45,0.5,0.55,0.6,0.65,0.7,0.75,0.8,1},{0,2,2.25,2.5,2.75,3,3.25,3.5,3.75,4}))))</f>
        <v/>
      </c>
      <c r="Q580" s="2" t="str">
        <f>IF(COUNT($A580)=0,"",IF($A580&lt;&gt;DRAFT!$B582,"ERR",IF(DRAFT!BB582="3E","3E",IF(COUNT(DRAFT!AX582,DRAFT!BB582)&gt;0,DRAFT!BC582,""))))</f>
        <v/>
      </c>
      <c r="R580" s="2" t="str">
        <f>IF(COUNT($A580)=0,"",IF(Q580="3E","3E",IF(Q580="","I",LOOKUP(Q580/S$2,{0,0.4,0.45,0.5,0.55,0.6,0.65,0.7,0.75,0.8,1},{"F","D","C","C+","B-","B","B+","A-","A","A+"}))))</f>
        <v/>
      </c>
      <c r="S580" s="1" t="str">
        <f>IF(COUNT($A580)=0,"",IF(Q580="","--",IF(Q580="3E","3E",LOOKUP(Q580/S$2,{0,0.4,0.45,0.5,0.55,0.6,0.65,0.7,0.75,0.8,1},{0,2,2.25,2.5,2.75,3,3.25,3.5,3.75,4}))))</f>
        <v/>
      </c>
      <c r="T580" s="2" t="str">
        <f>IF(COUNT($A580)=0,"",IF($A580&lt;&gt;DRAFT!$B582,"ERR",IF(DRAFT!BK582="3E","3E",IF(COUNT(DRAFT!BG582,DRAFT!BK582)&gt;0,DRAFT!BL582,""))))</f>
        <v/>
      </c>
      <c r="U580" s="2" t="str">
        <f>IF(COUNT($A580)=0,"",IF(T580="3E","3E",IF(T580="","I",LOOKUP(T580/V$2,{0,0.4,0.45,0.5,0.55,0.6,0.65,0.7,0.75,0.8,1},{"F","D","C","C+","B-","B","B+","A-","A","A+"}))))</f>
        <v/>
      </c>
      <c r="V580" s="1" t="str">
        <f>IF(COUNT($A580)=0,"",IF(T580="","--",IF(T580="3E","3E",LOOKUP(T580/V$2,{0,0.4,0.45,0.5,0.55,0.6,0.65,0.7,0.75,0.8,1},{0,2,2.25,2.5,2.75,3,3.25,3.5,3.75,4}))))</f>
        <v/>
      </c>
      <c r="W580" s="2" t="str">
        <f>IF(COUNT($A580)=0,"",IF($A580&lt;&gt;DRAFT!$B582,"ERR",IF(DRAFT!BT582="3E","3E",IF(COUNT(DRAFT!BP582,DRAFT!BT582)&gt;0,DRAFT!BU582,""))))</f>
        <v/>
      </c>
      <c r="X580" s="2" t="str">
        <f>IF(COUNT($A580)=0,"",IF(W580="3E","3E",IF(W580="","I",LOOKUP(W580/Y$2,{0,0.4,0.45,0.5,0.55,0.6,0.65,0.7,0.75,0.8,1},{"F","D","C","C+","B-","B","B+","A-","A","A+"}))))</f>
        <v/>
      </c>
      <c r="Y580" s="1" t="str">
        <f>IF(COUNT($A580)=0,"",IF(W580="","--",IF(W580="3E","3E",LOOKUP(W580/Y$2,{0,0.4,0.45,0.5,0.55,0.6,0.65,0.7,0.75,0.8,1},{0,2,2.25,2.5,2.75,3,3.25,3.5,3.75,4}))))</f>
        <v/>
      </c>
      <c r="Z580" s="2" t="str">
        <f>IF(COUNT($A580)=0,"",IF($A580&lt;&gt;DRAFT!$B582,"ERR",IF(DRAFT!CC582="3E","3E",IF(COUNT(DRAFT!BY582,DRAFT!CC582)&gt;0,DRAFT!CD582,""))))</f>
        <v/>
      </c>
      <c r="AA580" s="2" t="str">
        <f>IF(COUNT($A580)=0,"",IF(Z580="3E","3E",IF(Z580="","I",LOOKUP(Z580/AB$2,{0,0.4,0.45,0.5,0.55,0.6,0.65,0.7,0.75,0.8,1},{"F","D","C","C+","B-","B","B+","A-","A","A+"}))))</f>
        <v/>
      </c>
      <c r="AB580" s="1" t="str">
        <f>IF(COUNT($A580)=0,"",IF(Z580="","--",IF(Z580="3E","3E",LOOKUP(Z580/AB$2,{0,0.4,0.45,0.5,0.55,0.6,0.65,0.7,0.75,0.8,1},{0,2,2.25,2.5,2.75,3,3.25,3.5,3.75,4}))))</f>
        <v/>
      </c>
      <c r="AC580" s="2" t="str">
        <f>IF(COUNT($A580)=0,"",IF($A580&lt;&gt;DRAFT!$B582,"ERR",IF(DRAFT!CF582&gt;0,DRAFT!CF582,"")))</f>
        <v/>
      </c>
      <c r="AD580" s="2" t="str">
        <f>IF(COUNT($A580)=0,"",IF(AC580="3E","3E",IF(AC580="","I",LOOKUP(AC580/AE$2,{0,0.4,0.45,0.5,0.55,0.6,0.65,0.7,0.75,0.8,1},{"F","D","C","C+","B-","B","B+","A-","A","A+"}))))</f>
        <v/>
      </c>
      <c r="AE580" s="1" t="str">
        <f>IF(COUNT($A580)=0,"",IF(AC580="","--",IF(AC580="3E","3E",LOOKUP(AC580/AE$2,{0,0.4,0.45,0.5,0.55,0.6,0.65,0.7,0.75,0.8,1},{0,2,2.25,2.5,2.75,3,3.25,3.5,3.75,4}))))</f>
        <v/>
      </c>
      <c r="AF580" s="2" t="str">
        <f>IF(COUNT($A580)=0,"",IF($A580&lt;&gt;DRAFT!$B582,"ERR",IF(DRAFT!CI582&gt;0,DRAFT!CK582,"")))</f>
        <v/>
      </c>
      <c r="AG580" s="2" t="str">
        <f>IF(COUNT($A580)=0,"",IF(AF580="3E","3E",IF(AF580="","I",LOOKUP(AF580/AH$2,{0,0.4,0.45,0.5,0.55,0.6,0.65,0.7,0.75,0.8,1},{"F","D","C","C+","B-","B","B+","A-","A","A+"}))))</f>
        <v/>
      </c>
      <c r="AH580" s="1" t="str">
        <f>IF(COUNT($A580)=0,"",IF(AF580="","--",IF(AF580="3E","3E",LOOKUP(AF580/AH$2,{0,0.4,0.45,0.5,0.55,0.6,0.65,0.7,0.75,0.8,1},{0,2,2.25,2.5,2.75,3,3.25,3.5,3.75,4}))))</f>
        <v/>
      </c>
      <c r="AI580" s="2" t="str">
        <f>IF($A580&lt;&gt;DRAFT!$B582,"ERR",IF(OR(COUNT($A580)=0,COUNT(DRAFT!CL582:CN582,DRAFT!CP582:CR582)=0),"",CEILING(SUM(DRAFT!CO582,DRAFT!CS582,DRAFT!CT582),1)))</f>
        <v/>
      </c>
      <c r="AJ580" s="2" t="str">
        <f>IF(COUNT($A580)=0,"",IF(AI580="3E","3E",IF(AI580="","I",LOOKUP(AI580/AK$2,{0,0.4,0.45,0.5,0.55,0.6,0.65,0.7,0.75,0.8,1},{"F","D","C","C+","B-","B","B+","A-","A","A+"}))))</f>
        <v/>
      </c>
      <c r="AK580" s="1" t="str">
        <f>IF(COUNT($A580)=0,"",IF(AI580="","--",IF(AI580="3E","3E",LOOKUP(AI580/AK$2,{0,0.4,0.45,0.5,0.55,0.6,0.65,0.7,0.75,0.8,1},{0,2,2.25,2.5,2.75,3,3.25,3.5,3.75,4}))))</f>
        <v/>
      </c>
      <c r="AL580" s="4" t="str">
        <f>IF(OR(COUNT($A580)=0,COUNT(B580:AK580)=0),"",IF(COUNTIF(B580:AK580,"3E")&gt;0,"3E",IF(DRAFT!$A582="R",TRUNC(SUMPRODUCT(RGP,RCP)/TCP,3),TRUNC((SUMPRODUCT(--(IMDGP&gt;0)*IMDGP,IMCP)+CEILING(DRAFT!$DB582*42,0.25))/TCP,3))))</f>
        <v/>
      </c>
      <c r="AM580" s="2" t="str">
        <f>IF(OR(COUNT($A580)=0,COUNT(B580:AK580)=0),"",IF(COUNTIF(B580:AK580,"3E")&gt;0,"3E",IF(DRAFT!$A582="R",SUMPRODUCT(--(RGP&gt;=2),RCP),SUMPRODUCT(--(IMDGP&gt;0),--(IMGP=0),IMCP)+DRAFT!$DC582)))</f>
        <v/>
      </c>
      <c r="AN580" s="67" t="str">
        <f>IF(AL580="3E","3E",IF(COUNT($A580)=0,"",IF(COUNT(AI580)=0,"--",ROUND(((CEILING(DRAFT!$CV582*38,0.25)+CEILING(DRAFT!$CX582*38,0.25)+CEILING(DRAFT!$CZ582*42,0.25)+CEILING($AL580*42,0.25))/160),2))))</f>
        <v/>
      </c>
      <c r="AO580" s="2" t="str">
        <f>IF(AN580="3E","3E",IF(COUNT($A580)=0,"",IF(COUNT(AN580)=0,"I",LOOKUP(AN580,{0,2,2.25,2.5,2.75,3,3.25,3.5,3.75,4},{"F","D","C","C+","B-","B","B+","A-","A","A+"}))))</f>
        <v/>
      </c>
      <c r="AP580" s="2" t="str">
        <f>IF(AN580="3E","3E",IF(OR(COUNT(A580)=0,COUNT(AN580)=0),"",DRAFT!CW582+DRAFT!CY582+DRAFT!DA582+N(TABULATION!AM580)))</f>
        <v/>
      </c>
      <c r="AQ580" s="2" t="str">
        <f>IF(OR(COUNT($A580)=0,COUNT(B580:AK580)=0),"",IF(COUNTIF(B580:AM580,"3E")&gt;0,"3E",IF(AND(DRAFT!$A582="IM",OR($AL580&gt;DRAFT!$DB582,$AM580&gt;DRAFT!$DC582)),"IMPROVED",IF(AND(DRAFT!$A582="IM",$AL580&lt;=DRAFT!$DB582,$AM580&lt;=DRAFT!$DC582),"NOT IMPROVED",IF(AND(DRAFT!CU582="S",AH580&gt;=2,AK580&gt;=2,AN580&gt;=2.5,AP580&gt;=144),"PASS","FAIL")))))</f>
        <v/>
      </c>
      <c r="AR580" s="2" t="str">
        <f t="shared" si="16"/>
        <v/>
      </c>
      <c r="AS580" s="2" t="str">
        <f t="shared" si="17"/>
        <v/>
      </c>
    </row>
    <row r="581" spans="1:45" ht="18.95" customHeight="1" x14ac:dyDescent="0.25">
      <c r="A581" s="3" t="str">
        <f>IF(DRAFT!$B583="","",DRAFT!$B583)</f>
        <v/>
      </c>
      <c r="B581" s="2" t="str">
        <f>IF(COUNT($A581)=0,"",IF($A581&lt;&gt;DRAFT!$B583,"ERR",IF(DRAFT!I583="3E","3E",IF(COUNT(DRAFT!E583,DRAFT!I583)&gt;0,DRAFT!J583,""))))</f>
        <v/>
      </c>
      <c r="C581" s="2" t="str">
        <f>IF(COUNT($A581)=0,"",IF(B581="3E","3E",IF(B581="","I",LOOKUP(B581/D$2,{0,0.4,0.45,0.5,0.55,0.6,0.65,0.7,0.75,0.8,1},{"F","D","C","C+","B-","B","B+","A-","A","A+"}))))</f>
        <v/>
      </c>
      <c r="D581" s="1" t="str">
        <f>IF(COUNT($A581)=0,"",IF(B581="","--",IF(B581="3E","3E",LOOKUP(B581/D$2,{0,0.4,0.45,0.5,0.55,0.6,0.65,0.7,0.75,0.8,1},{0,2,2.25,2.5,2.75,3,3.25,3.5,3.75,4}))))</f>
        <v/>
      </c>
      <c r="E581" s="2" t="str">
        <f>IF(COUNT($A581)=0,"",IF($A581&lt;&gt;DRAFT!$B583,"ERR",IF(DRAFT!R583="3E","3E",IF(COUNT(DRAFT!N583,DRAFT!R583)&gt;0,DRAFT!S583,""))))</f>
        <v/>
      </c>
      <c r="F581" s="2" t="str">
        <f>IF(COUNT($A581)=0,"",IF(E581="3E","3E",IF(E581="","I",LOOKUP(E581/G$2,{0,0.4,0.45,0.5,0.55,0.6,0.65,0.7,0.75,0.8,1},{"F","D","C","C+","B-","B","B+","A-","A","A+"}))))</f>
        <v/>
      </c>
      <c r="G581" s="1" t="str">
        <f>IF(COUNT($A581)=0,"",IF(E581="","--",IF(E581="3E","3E",LOOKUP(E581/G$2,{0,0.4,0.45,0.5,0.55,0.6,0.65,0.7,0.75,0.8,1},{0,2,2.25,2.5,2.75,3,3.25,3.5,3.75,4}))))</f>
        <v/>
      </c>
      <c r="H581" s="2" t="str">
        <f>IF(COUNT($A581)=0,"",IF($A581&lt;&gt;DRAFT!$B583,"ERR",IF(DRAFT!AA583="3E","3E",IF(COUNT(DRAFT!W583,DRAFT!AA583)&gt;0,DRAFT!AB583,""))))</f>
        <v/>
      </c>
      <c r="I581" s="2" t="str">
        <f>IF(COUNT($A581)=0,"",IF(H581="3E","3E",IF(H581="","I",LOOKUP(H581/J$2,{0,0.4,0.45,0.5,0.55,0.6,0.65,0.7,0.75,0.8,1},{"F","D","C","C+","B-","B","B+","A-","A","A+"}))))</f>
        <v/>
      </c>
      <c r="J581" s="1" t="str">
        <f>IF(COUNT($A581)=0,"",IF(H581="","--",IF(H581="3E","3E",LOOKUP(H581/J$2,{0,0.4,0.45,0.5,0.55,0.6,0.65,0.7,0.75,0.8,1},{0,2,2.25,2.5,2.75,3,3.25,3.5,3.75,4}))))</f>
        <v/>
      </c>
      <c r="K581" s="2" t="str">
        <f>IF(COUNT($A581)=0,"",IF($A581&lt;&gt;DRAFT!$B583,"ERR",IF(DRAFT!AJ583="3E","3E",IF(COUNT(DRAFT!AF583,DRAFT!AJ583)&gt;0,DRAFT!AK583,""))))</f>
        <v/>
      </c>
      <c r="L581" s="2" t="str">
        <f>IF(COUNT($A581)=0,"",IF(K581="3E","3E",IF(K581="","I",LOOKUP(K581/M$2,{0,0.4,0.45,0.5,0.55,0.6,0.65,0.7,0.75,0.8,1},{"F","D","C","C+","B-","B","B+","A-","A","A+"}))))</f>
        <v/>
      </c>
      <c r="M581" s="1" t="str">
        <f>IF(COUNT($A581)=0,"",IF(K581="","--",IF(K581="3E","3E",LOOKUP(K581/M$2,{0,0.4,0.45,0.5,0.55,0.6,0.65,0.7,0.75,0.8,1},{0,2,2.25,2.5,2.75,3,3.25,3.5,3.75,4}))))</f>
        <v/>
      </c>
      <c r="N581" s="2" t="str">
        <f>IF(COUNT($A581)=0,"",IF($A581&lt;&gt;DRAFT!$B583,"ERR",IF(DRAFT!AS583="3E","3E",IF(COUNT(DRAFT!AO583,DRAFT!AS583)&gt;0,DRAFT!AT583,""))))</f>
        <v/>
      </c>
      <c r="O581" s="2" t="str">
        <f>IF(COUNT($A581)=0,"",IF(N581="3E","3E",IF(N581="","I",LOOKUP(N581/P$2,{0,0.4,0.45,0.5,0.55,0.6,0.65,0.7,0.75,0.8,1},{"F","D","C","C+","B-","B","B+","A-","A","A+"}))))</f>
        <v/>
      </c>
      <c r="P581" s="1" t="str">
        <f>IF(COUNT($A581)=0,"",IF(N581="","--",IF(N581="3E","3E",LOOKUP(N581/P$2,{0,0.4,0.45,0.5,0.55,0.6,0.65,0.7,0.75,0.8,1},{0,2,2.25,2.5,2.75,3,3.25,3.5,3.75,4}))))</f>
        <v/>
      </c>
      <c r="Q581" s="2" t="str">
        <f>IF(COUNT($A581)=0,"",IF($A581&lt;&gt;DRAFT!$B583,"ERR",IF(DRAFT!BB583="3E","3E",IF(COUNT(DRAFT!AX583,DRAFT!BB583)&gt;0,DRAFT!BC583,""))))</f>
        <v/>
      </c>
      <c r="R581" s="2" t="str">
        <f>IF(COUNT($A581)=0,"",IF(Q581="3E","3E",IF(Q581="","I",LOOKUP(Q581/S$2,{0,0.4,0.45,0.5,0.55,0.6,0.65,0.7,0.75,0.8,1},{"F","D","C","C+","B-","B","B+","A-","A","A+"}))))</f>
        <v/>
      </c>
      <c r="S581" s="1" t="str">
        <f>IF(COUNT($A581)=0,"",IF(Q581="","--",IF(Q581="3E","3E",LOOKUP(Q581/S$2,{0,0.4,0.45,0.5,0.55,0.6,0.65,0.7,0.75,0.8,1},{0,2,2.25,2.5,2.75,3,3.25,3.5,3.75,4}))))</f>
        <v/>
      </c>
      <c r="T581" s="2" t="str">
        <f>IF(COUNT($A581)=0,"",IF($A581&lt;&gt;DRAFT!$B583,"ERR",IF(DRAFT!BK583="3E","3E",IF(COUNT(DRAFT!BG583,DRAFT!BK583)&gt;0,DRAFT!BL583,""))))</f>
        <v/>
      </c>
      <c r="U581" s="2" t="str">
        <f>IF(COUNT($A581)=0,"",IF(T581="3E","3E",IF(T581="","I",LOOKUP(T581/V$2,{0,0.4,0.45,0.5,0.55,0.6,0.65,0.7,0.75,0.8,1},{"F","D","C","C+","B-","B","B+","A-","A","A+"}))))</f>
        <v/>
      </c>
      <c r="V581" s="1" t="str">
        <f>IF(COUNT($A581)=0,"",IF(T581="","--",IF(T581="3E","3E",LOOKUP(T581/V$2,{0,0.4,0.45,0.5,0.55,0.6,0.65,0.7,0.75,0.8,1},{0,2,2.25,2.5,2.75,3,3.25,3.5,3.75,4}))))</f>
        <v/>
      </c>
      <c r="W581" s="2" t="str">
        <f>IF(COUNT($A581)=0,"",IF($A581&lt;&gt;DRAFT!$B583,"ERR",IF(DRAFT!BT583="3E","3E",IF(COUNT(DRAFT!BP583,DRAFT!BT583)&gt;0,DRAFT!BU583,""))))</f>
        <v/>
      </c>
      <c r="X581" s="2" t="str">
        <f>IF(COUNT($A581)=0,"",IF(W581="3E","3E",IF(W581="","I",LOOKUP(W581/Y$2,{0,0.4,0.45,0.5,0.55,0.6,0.65,0.7,0.75,0.8,1},{"F","D","C","C+","B-","B","B+","A-","A","A+"}))))</f>
        <v/>
      </c>
      <c r="Y581" s="1" t="str">
        <f>IF(COUNT($A581)=0,"",IF(W581="","--",IF(W581="3E","3E",LOOKUP(W581/Y$2,{0,0.4,0.45,0.5,0.55,0.6,0.65,0.7,0.75,0.8,1},{0,2,2.25,2.5,2.75,3,3.25,3.5,3.75,4}))))</f>
        <v/>
      </c>
      <c r="Z581" s="2" t="str">
        <f>IF(COUNT($A581)=0,"",IF($A581&lt;&gt;DRAFT!$B583,"ERR",IF(DRAFT!CC583="3E","3E",IF(COUNT(DRAFT!BY583,DRAFT!CC583)&gt;0,DRAFT!CD583,""))))</f>
        <v/>
      </c>
      <c r="AA581" s="2" t="str">
        <f>IF(COUNT($A581)=0,"",IF(Z581="3E","3E",IF(Z581="","I",LOOKUP(Z581/AB$2,{0,0.4,0.45,0.5,0.55,0.6,0.65,0.7,0.75,0.8,1},{"F","D","C","C+","B-","B","B+","A-","A","A+"}))))</f>
        <v/>
      </c>
      <c r="AB581" s="1" t="str">
        <f>IF(COUNT($A581)=0,"",IF(Z581="","--",IF(Z581="3E","3E",LOOKUP(Z581/AB$2,{0,0.4,0.45,0.5,0.55,0.6,0.65,0.7,0.75,0.8,1},{0,2,2.25,2.5,2.75,3,3.25,3.5,3.75,4}))))</f>
        <v/>
      </c>
      <c r="AC581" s="2" t="str">
        <f>IF(COUNT($A581)=0,"",IF($A581&lt;&gt;DRAFT!$B583,"ERR",IF(DRAFT!CF583&gt;0,DRAFT!CF583,"")))</f>
        <v/>
      </c>
      <c r="AD581" s="2" t="str">
        <f>IF(COUNT($A581)=0,"",IF(AC581="3E","3E",IF(AC581="","I",LOOKUP(AC581/AE$2,{0,0.4,0.45,0.5,0.55,0.6,0.65,0.7,0.75,0.8,1},{"F","D","C","C+","B-","B","B+","A-","A","A+"}))))</f>
        <v/>
      </c>
      <c r="AE581" s="1" t="str">
        <f>IF(COUNT($A581)=0,"",IF(AC581="","--",IF(AC581="3E","3E",LOOKUP(AC581/AE$2,{0,0.4,0.45,0.5,0.55,0.6,0.65,0.7,0.75,0.8,1},{0,2,2.25,2.5,2.75,3,3.25,3.5,3.75,4}))))</f>
        <v/>
      </c>
      <c r="AF581" s="2" t="str">
        <f>IF(COUNT($A581)=0,"",IF($A581&lt;&gt;DRAFT!$B583,"ERR",IF(DRAFT!CI583&gt;0,DRAFT!CK583,"")))</f>
        <v/>
      </c>
      <c r="AG581" s="2" t="str">
        <f>IF(COUNT($A581)=0,"",IF(AF581="3E","3E",IF(AF581="","I",LOOKUP(AF581/AH$2,{0,0.4,0.45,0.5,0.55,0.6,0.65,0.7,0.75,0.8,1},{"F","D","C","C+","B-","B","B+","A-","A","A+"}))))</f>
        <v/>
      </c>
      <c r="AH581" s="1" t="str">
        <f>IF(COUNT($A581)=0,"",IF(AF581="","--",IF(AF581="3E","3E",LOOKUP(AF581/AH$2,{0,0.4,0.45,0.5,0.55,0.6,0.65,0.7,0.75,0.8,1},{0,2,2.25,2.5,2.75,3,3.25,3.5,3.75,4}))))</f>
        <v/>
      </c>
      <c r="AI581" s="2" t="str">
        <f>IF($A581&lt;&gt;DRAFT!$B583,"ERR",IF(OR(COUNT($A581)=0,COUNT(DRAFT!CL583:CN583,DRAFT!CP583:CR583)=0),"",CEILING(SUM(DRAFT!CO583,DRAFT!CS583,DRAFT!CT583),1)))</f>
        <v/>
      </c>
      <c r="AJ581" s="2" t="str">
        <f>IF(COUNT($A581)=0,"",IF(AI581="3E","3E",IF(AI581="","I",LOOKUP(AI581/AK$2,{0,0.4,0.45,0.5,0.55,0.6,0.65,0.7,0.75,0.8,1},{"F","D","C","C+","B-","B","B+","A-","A","A+"}))))</f>
        <v/>
      </c>
      <c r="AK581" s="1" t="str">
        <f>IF(COUNT($A581)=0,"",IF(AI581="","--",IF(AI581="3E","3E",LOOKUP(AI581/AK$2,{0,0.4,0.45,0.5,0.55,0.6,0.65,0.7,0.75,0.8,1},{0,2,2.25,2.5,2.75,3,3.25,3.5,3.75,4}))))</f>
        <v/>
      </c>
      <c r="AL581" s="4" t="str">
        <f>IF(OR(COUNT($A581)=0,COUNT(B581:AK581)=0),"",IF(COUNTIF(B581:AK581,"3E")&gt;0,"3E",IF(DRAFT!$A583="R",TRUNC(SUMPRODUCT(RGP,RCP)/TCP,3),TRUNC((SUMPRODUCT(--(IMDGP&gt;0)*IMDGP,IMCP)+CEILING(DRAFT!$DB583*42,0.25))/TCP,3))))</f>
        <v/>
      </c>
      <c r="AM581" s="2" t="str">
        <f>IF(OR(COUNT($A581)=0,COUNT(B581:AK581)=0),"",IF(COUNTIF(B581:AK581,"3E")&gt;0,"3E",IF(DRAFT!$A583="R",SUMPRODUCT(--(RGP&gt;=2),RCP),SUMPRODUCT(--(IMDGP&gt;0),--(IMGP=0),IMCP)+DRAFT!$DC583)))</f>
        <v/>
      </c>
      <c r="AN581" s="67" t="str">
        <f>IF(AL581="3E","3E",IF(COUNT($A581)=0,"",IF(COUNT(AI581)=0,"--",ROUND(((CEILING(DRAFT!$CV583*38,0.25)+CEILING(DRAFT!$CX583*38,0.25)+CEILING(DRAFT!$CZ583*42,0.25)+CEILING($AL581*42,0.25))/160),2))))</f>
        <v/>
      </c>
      <c r="AO581" s="2" t="str">
        <f>IF(AN581="3E","3E",IF(COUNT($A581)=0,"",IF(COUNT(AN581)=0,"I",LOOKUP(AN581,{0,2,2.25,2.5,2.75,3,3.25,3.5,3.75,4},{"F","D","C","C+","B-","B","B+","A-","A","A+"}))))</f>
        <v/>
      </c>
      <c r="AP581" s="2" t="str">
        <f>IF(AN581="3E","3E",IF(OR(COUNT(A581)=0,COUNT(AN581)=0),"",DRAFT!CW583+DRAFT!CY583+DRAFT!DA583+N(TABULATION!AM581)))</f>
        <v/>
      </c>
      <c r="AQ581" s="2" t="str">
        <f>IF(OR(COUNT($A581)=0,COUNT(B581:AK581)=0),"",IF(COUNTIF(B581:AM581,"3E")&gt;0,"3E",IF(AND(DRAFT!$A583="IM",OR($AL581&gt;DRAFT!$DB583,$AM581&gt;DRAFT!$DC583)),"IMPROVED",IF(AND(DRAFT!$A583="IM",$AL581&lt;=DRAFT!$DB583,$AM581&lt;=DRAFT!$DC583),"NOT IMPROVED",IF(AND(DRAFT!CU583="S",AH581&gt;=2,AK581&gt;=2,AN581&gt;=2.5,AP581&gt;=144),"PASS","FAIL")))))</f>
        <v/>
      </c>
      <c r="AR581" s="2" t="str">
        <f t="shared" si="16"/>
        <v/>
      </c>
      <c r="AS581" s="2" t="str">
        <f t="shared" si="17"/>
        <v/>
      </c>
    </row>
    <row r="582" spans="1:45" ht="18.95" customHeight="1" x14ac:dyDescent="0.25">
      <c r="A582" s="3" t="str">
        <f>IF(DRAFT!$B584="","",DRAFT!$B584)</f>
        <v/>
      </c>
      <c r="B582" s="2" t="str">
        <f>IF(COUNT($A582)=0,"",IF($A582&lt;&gt;DRAFT!$B584,"ERR",IF(DRAFT!I584="3E","3E",IF(COUNT(DRAFT!E584,DRAFT!I584)&gt;0,DRAFT!J584,""))))</f>
        <v/>
      </c>
      <c r="C582" s="2" t="str">
        <f>IF(COUNT($A582)=0,"",IF(B582="3E","3E",IF(B582="","I",LOOKUP(B582/D$2,{0,0.4,0.45,0.5,0.55,0.6,0.65,0.7,0.75,0.8,1},{"F","D","C","C+","B-","B","B+","A-","A","A+"}))))</f>
        <v/>
      </c>
      <c r="D582" s="1" t="str">
        <f>IF(COUNT($A582)=0,"",IF(B582="","--",IF(B582="3E","3E",LOOKUP(B582/D$2,{0,0.4,0.45,0.5,0.55,0.6,0.65,0.7,0.75,0.8,1},{0,2,2.25,2.5,2.75,3,3.25,3.5,3.75,4}))))</f>
        <v/>
      </c>
      <c r="E582" s="2" t="str">
        <f>IF(COUNT($A582)=0,"",IF($A582&lt;&gt;DRAFT!$B584,"ERR",IF(DRAFT!R584="3E","3E",IF(COUNT(DRAFT!N584,DRAFT!R584)&gt;0,DRAFT!S584,""))))</f>
        <v/>
      </c>
      <c r="F582" s="2" t="str">
        <f>IF(COUNT($A582)=0,"",IF(E582="3E","3E",IF(E582="","I",LOOKUP(E582/G$2,{0,0.4,0.45,0.5,0.55,0.6,0.65,0.7,0.75,0.8,1},{"F","D","C","C+","B-","B","B+","A-","A","A+"}))))</f>
        <v/>
      </c>
      <c r="G582" s="1" t="str">
        <f>IF(COUNT($A582)=0,"",IF(E582="","--",IF(E582="3E","3E",LOOKUP(E582/G$2,{0,0.4,0.45,0.5,0.55,0.6,0.65,0.7,0.75,0.8,1},{0,2,2.25,2.5,2.75,3,3.25,3.5,3.75,4}))))</f>
        <v/>
      </c>
      <c r="H582" s="2" t="str">
        <f>IF(COUNT($A582)=0,"",IF($A582&lt;&gt;DRAFT!$B584,"ERR",IF(DRAFT!AA584="3E","3E",IF(COUNT(DRAFT!W584,DRAFT!AA584)&gt;0,DRAFT!AB584,""))))</f>
        <v/>
      </c>
      <c r="I582" s="2" t="str">
        <f>IF(COUNT($A582)=0,"",IF(H582="3E","3E",IF(H582="","I",LOOKUP(H582/J$2,{0,0.4,0.45,0.5,0.55,0.6,0.65,0.7,0.75,0.8,1},{"F","D","C","C+","B-","B","B+","A-","A","A+"}))))</f>
        <v/>
      </c>
      <c r="J582" s="1" t="str">
        <f>IF(COUNT($A582)=0,"",IF(H582="","--",IF(H582="3E","3E",LOOKUP(H582/J$2,{0,0.4,0.45,0.5,0.55,0.6,0.65,0.7,0.75,0.8,1},{0,2,2.25,2.5,2.75,3,3.25,3.5,3.75,4}))))</f>
        <v/>
      </c>
      <c r="K582" s="2" t="str">
        <f>IF(COUNT($A582)=0,"",IF($A582&lt;&gt;DRAFT!$B584,"ERR",IF(DRAFT!AJ584="3E","3E",IF(COUNT(DRAFT!AF584,DRAFT!AJ584)&gt;0,DRAFT!AK584,""))))</f>
        <v/>
      </c>
      <c r="L582" s="2" t="str">
        <f>IF(COUNT($A582)=0,"",IF(K582="3E","3E",IF(K582="","I",LOOKUP(K582/M$2,{0,0.4,0.45,0.5,0.55,0.6,0.65,0.7,0.75,0.8,1},{"F","D","C","C+","B-","B","B+","A-","A","A+"}))))</f>
        <v/>
      </c>
      <c r="M582" s="1" t="str">
        <f>IF(COUNT($A582)=0,"",IF(K582="","--",IF(K582="3E","3E",LOOKUP(K582/M$2,{0,0.4,0.45,0.5,0.55,0.6,0.65,0.7,0.75,0.8,1},{0,2,2.25,2.5,2.75,3,3.25,3.5,3.75,4}))))</f>
        <v/>
      </c>
      <c r="N582" s="2" t="str">
        <f>IF(COUNT($A582)=0,"",IF($A582&lt;&gt;DRAFT!$B584,"ERR",IF(DRAFT!AS584="3E","3E",IF(COUNT(DRAFT!AO584,DRAFT!AS584)&gt;0,DRAFT!AT584,""))))</f>
        <v/>
      </c>
      <c r="O582" s="2" t="str">
        <f>IF(COUNT($A582)=0,"",IF(N582="3E","3E",IF(N582="","I",LOOKUP(N582/P$2,{0,0.4,0.45,0.5,0.55,0.6,0.65,0.7,0.75,0.8,1},{"F","D","C","C+","B-","B","B+","A-","A","A+"}))))</f>
        <v/>
      </c>
      <c r="P582" s="1" t="str">
        <f>IF(COUNT($A582)=0,"",IF(N582="","--",IF(N582="3E","3E",LOOKUP(N582/P$2,{0,0.4,0.45,0.5,0.55,0.6,0.65,0.7,0.75,0.8,1},{0,2,2.25,2.5,2.75,3,3.25,3.5,3.75,4}))))</f>
        <v/>
      </c>
      <c r="Q582" s="2" t="str">
        <f>IF(COUNT($A582)=0,"",IF($A582&lt;&gt;DRAFT!$B584,"ERR",IF(DRAFT!BB584="3E","3E",IF(COUNT(DRAFT!AX584,DRAFT!BB584)&gt;0,DRAFT!BC584,""))))</f>
        <v/>
      </c>
      <c r="R582" s="2" t="str">
        <f>IF(COUNT($A582)=0,"",IF(Q582="3E","3E",IF(Q582="","I",LOOKUP(Q582/S$2,{0,0.4,0.45,0.5,0.55,0.6,0.65,0.7,0.75,0.8,1},{"F","D","C","C+","B-","B","B+","A-","A","A+"}))))</f>
        <v/>
      </c>
      <c r="S582" s="1" t="str">
        <f>IF(COUNT($A582)=0,"",IF(Q582="","--",IF(Q582="3E","3E",LOOKUP(Q582/S$2,{0,0.4,0.45,0.5,0.55,0.6,0.65,0.7,0.75,0.8,1},{0,2,2.25,2.5,2.75,3,3.25,3.5,3.75,4}))))</f>
        <v/>
      </c>
      <c r="T582" s="2" t="str">
        <f>IF(COUNT($A582)=0,"",IF($A582&lt;&gt;DRAFT!$B584,"ERR",IF(DRAFT!BK584="3E","3E",IF(COUNT(DRAFT!BG584,DRAFT!BK584)&gt;0,DRAFT!BL584,""))))</f>
        <v/>
      </c>
      <c r="U582" s="2" t="str">
        <f>IF(COUNT($A582)=0,"",IF(T582="3E","3E",IF(T582="","I",LOOKUP(T582/V$2,{0,0.4,0.45,0.5,0.55,0.6,0.65,0.7,0.75,0.8,1},{"F","D","C","C+","B-","B","B+","A-","A","A+"}))))</f>
        <v/>
      </c>
      <c r="V582" s="1" t="str">
        <f>IF(COUNT($A582)=0,"",IF(T582="","--",IF(T582="3E","3E",LOOKUP(T582/V$2,{0,0.4,0.45,0.5,0.55,0.6,0.65,0.7,0.75,0.8,1},{0,2,2.25,2.5,2.75,3,3.25,3.5,3.75,4}))))</f>
        <v/>
      </c>
      <c r="W582" s="2" t="str">
        <f>IF(COUNT($A582)=0,"",IF($A582&lt;&gt;DRAFT!$B584,"ERR",IF(DRAFT!BT584="3E","3E",IF(COUNT(DRAFT!BP584,DRAFT!BT584)&gt;0,DRAFT!BU584,""))))</f>
        <v/>
      </c>
      <c r="X582" s="2" t="str">
        <f>IF(COUNT($A582)=0,"",IF(W582="3E","3E",IF(W582="","I",LOOKUP(W582/Y$2,{0,0.4,0.45,0.5,0.55,0.6,0.65,0.7,0.75,0.8,1},{"F","D","C","C+","B-","B","B+","A-","A","A+"}))))</f>
        <v/>
      </c>
      <c r="Y582" s="1" t="str">
        <f>IF(COUNT($A582)=0,"",IF(W582="","--",IF(W582="3E","3E",LOOKUP(W582/Y$2,{0,0.4,0.45,0.5,0.55,0.6,0.65,0.7,0.75,0.8,1},{0,2,2.25,2.5,2.75,3,3.25,3.5,3.75,4}))))</f>
        <v/>
      </c>
      <c r="Z582" s="2" t="str">
        <f>IF(COUNT($A582)=0,"",IF($A582&lt;&gt;DRAFT!$B584,"ERR",IF(DRAFT!CC584="3E","3E",IF(COUNT(DRAFT!BY584,DRAFT!CC584)&gt;0,DRAFT!CD584,""))))</f>
        <v/>
      </c>
      <c r="AA582" s="2" t="str">
        <f>IF(COUNT($A582)=0,"",IF(Z582="3E","3E",IF(Z582="","I",LOOKUP(Z582/AB$2,{0,0.4,0.45,0.5,0.55,0.6,0.65,0.7,0.75,0.8,1},{"F","D","C","C+","B-","B","B+","A-","A","A+"}))))</f>
        <v/>
      </c>
      <c r="AB582" s="1" t="str">
        <f>IF(COUNT($A582)=0,"",IF(Z582="","--",IF(Z582="3E","3E",LOOKUP(Z582/AB$2,{0,0.4,0.45,0.5,0.55,0.6,0.65,0.7,0.75,0.8,1},{0,2,2.25,2.5,2.75,3,3.25,3.5,3.75,4}))))</f>
        <v/>
      </c>
      <c r="AC582" s="2" t="str">
        <f>IF(COUNT($A582)=0,"",IF($A582&lt;&gt;DRAFT!$B584,"ERR",IF(DRAFT!CF584&gt;0,DRAFT!CF584,"")))</f>
        <v/>
      </c>
      <c r="AD582" s="2" t="str">
        <f>IF(COUNT($A582)=0,"",IF(AC582="3E","3E",IF(AC582="","I",LOOKUP(AC582/AE$2,{0,0.4,0.45,0.5,0.55,0.6,0.65,0.7,0.75,0.8,1},{"F","D","C","C+","B-","B","B+","A-","A","A+"}))))</f>
        <v/>
      </c>
      <c r="AE582" s="1" t="str">
        <f>IF(COUNT($A582)=0,"",IF(AC582="","--",IF(AC582="3E","3E",LOOKUP(AC582/AE$2,{0,0.4,0.45,0.5,0.55,0.6,0.65,0.7,0.75,0.8,1},{0,2,2.25,2.5,2.75,3,3.25,3.5,3.75,4}))))</f>
        <v/>
      </c>
      <c r="AF582" s="2" t="str">
        <f>IF(COUNT($A582)=0,"",IF($A582&lt;&gt;DRAFT!$B584,"ERR",IF(DRAFT!CI584&gt;0,DRAFT!CK584,"")))</f>
        <v/>
      </c>
      <c r="AG582" s="2" t="str">
        <f>IF(COUNT($A582)=0,"",IF(AF582="3E","3E",IF(AF582="","I",LOOKUP(AF582/AH$2,{0,0.4,0.45,0.5,0.55,0.6,0.65,0.7,0.75,0.8,1},{"F","D","C","C+","B-","B","B+","A-","A","A+"}))))</f>
        <v/>
      </c>
      <c r="AH582" s="1" t="str">
        <f>IF(COUNT($A582)=0,"",IF(AF582="","--",IF(AF582="3E","3E",LOOKUP(AF582/AH$2,{0,0.4,0.45,0.5,0.55,0.6,0.65,0.7,0.75,0.8,1},{0,2,2.25,2.5,2.75,3,3.25,3.5,3.75,4}))))</f>
        <v/>
      </c>
      <c r="AI582" s="2" t="str">
        <f>IF($A582&lt;&gt;DRAFT!$B584,"ERR",IF(OR(COUNT($A582)=0,COUNT(DRAFT!CL584:CN584,DRAFT!CP584:CR584)=0),"",CEILING(SUM(DRAFT!CO584,DRAFT!CS584,DRAFT!CT584),1)))</f>
        <v/>
      </c>
      <c r="AJ582" s="2" t="str">
        <f>IF(COUNT($A582)=0,"",IF(AI582="3E","3E",IF(AI582="","I",LOOKUP(AI582/AK$2,{0,0.4,0.45,0.5,0.55,0.6,0.65,0.7,0.75,0.8,1},{"F","D","C","C+","B-","B","B+","A-","A","A+"}))))</f>
        <v/>
      </c>
      <c r="AK582" s="1" t="str">
        <f>IF(COUNT($A582)=0,"",IF(AI582="","--",IF(AI582="3E","3E",LOOKUP(AI582/AK$2,{0,0.4,0.45,0.5,0.55,0.6,0.65,0.7,0.75,0.8,1},{0,2,2.25,2.5,2.75,3,3.25,3.5,3.75,4}))))</f>
        <v/>
      </c>
      <c r="AL582" s="4" t="str">
        <f>IF(OR(COUNT($A582)=0,COUNT(B582:AK582)=0),"",IF(COUNTIF(B582:AK582,"3E")&gt;0,"3E",IF(DRAFT!$A584="R",TRUNC(SUMPRODUCT(RGP,RCP)/TCP,3),TRUNC((SUMPRODUCT(--(IMDGP&gt;0)*IMDGP,IMCP)+CEILING(DRAFT!$DB584*42,0.25))/TCP,3))))</f>
        <v/>
      </c>
      <c r="AM582" s="2" t="str">
        <f>IF(OR(COUNT($A582)=0,COUNT(B582:AK582)=0),"",IF(COUNTIF(B582:AK582,"3E")&gt;0,"3E",IF(DRAFT!$A584="R",SUMPRODUCT(--(RGP&gt;=2),RCP),SUMPRODUCT(--(IMDGP&gt;0),--(IMGP=0),IMCP)+DRAFT!$DC584)))</f>
        <v/>
      </c>
      <c r="AN582" s="67" t="str">
        <f>IF(AL582="3E","3E",IF(COUNT($A582)=0,"",IF(COUNT(AI582)=0,"--",ROUND(((CEILING(DRAFT!$CV584*38,0.25)+CEILING(DRAFT!$CX584*38,0.25)+CEILING(DRAFT!$CZ584*42,0.25)+CEILING($AL582*42,0.25))/160),2))))</f>
        <v/>
      </c>
      <c r="AO582" s="2" t="str">
        <f>IF(AN582="3E","3E",IF(COUNT($A582)=0,"",IF(COUNT(AN582)=0,"I",LOOKUP(AN582,{0,2,2.25,2.5,2.75,3,3.25,3.5,3.75,4},{"F","D","C","C+","B-","B","B+","A-","A","A+"}))))</f>
        <v/>
      </c>
      <c r="AP582" s="2" t="str">
        <f>IF(AN582="3E","3E",IF(OR(COUNT(A582)=0,COUNT(AN582)=0),"",DRAFT!CW584+DRAFT!CY584+DRAFT!DA584+N(TABULATION!AM582)))</f>
        <v/>
      </c>
      <c r="AQ582" s="2" t="str">
        <f>IF(OR(COUNT($A582)=0,COUNT(B582:AK582)=0),"",IF(COUNTIF(B582:AM582,"3E")&gt;0,"3E",IF(AND(DRAFT!$A584="IM",OR($AL582&gt;DRAFT!$DB584,$AM582&gt;DRAFT!$DC584)),"IMPROVED",IF(AND(DRAFT!$A584="IM",$AL582&lt;=DRAFT!$DB584,$AM582&lt;=DRAFT!$DC584),"NOT IMPROVED",IF(AND(DRAFT!CU584="S",AH582&gt;=2,AK582&gt;=2,AN582&gt;=2.5,AP582&gt;=144),"PASS","FAIL")))))</f>
        <v/>
      </c>
      <c r="AR582" s="2" t="str">
        <f t="shared" ref="AR582:AR645" si="18">IF(COUNT($A582)=0,"",IF(AQ582="3E","3E",IF(AQ582="PASS",CONCATENATE(IF(N(D582)&lt;2,"411F,",""),IF(N(G582)&lt;2,"412F,",""),IF(N(J582)&lt;2,"413F,",""),IF(N(M582)&lt;2,"421F,",""),IF(N(P582)&lt;2,"422F,",""),IF(N(S582)&lt;2,"423F,",""),IF(N(V582)&lt;2,"431F,",""),IF(N(Y582)&lt;2,"432F,",""),IF(N(AB582)&lt;2,"433F,","")),"")))</f>
        <v/>
      </c>
      <c r="AS582" s="2" t="str">
        <f t="shared" ref="AS582:AS645" si="19">IF(OR(COUNT($A582)=0,COUNT(AF582)=0,COUNT(AI582)=0),"",IF($AL582="3E","3E",RANK(AN582,$AN$5:$AN$200,0)))</f>
        <v/>
      </c>
    </row>
    <row r="583" spans="1:45" ht="18.95" customHeight="1" x14ac:dyDescent="0.25">
      <c r="A583" s="3" t="str">
        <f>IF(DRAFT!$B585="","",DRAFT!$B585)</f>
        <v/>
      </c>
      <c r="B583" s="2" t="str">
        <f>IF(COUNT($A583)=0,"",IF($A583&lt;&gt;DRAFT!$B585,"ERR",IF(DRAFT!I585="3E","3E",IF(COUNT(DRAFT!E585,DRAFT!I585)&gt;0,DRAFT!J585,""))))</f>
        <v/>
      </c>
      <c r="C583" s="2" t="str">
        <f>IF(COUNT($A583)=0,"",IF(B583="3E","3E",IF(B583="","I",LOOKUP(B583/D$2,{0,0.4,0.45,0.5,0.55,0.6,0.65,0.7,0.75,0.8,1},{"F","D","C","C+","B-","B","B+","A-","A","A+"}))))</f>
        <v/>
      </c>
      <c r="D583" s="1" t="str">
        <f>IF(COUNT($A583)=0,"",IF(B583="","--",IF(B583="3E","3E",LOOKUP(B583/D$2,{0,0.4,0.45,0.5,0.55,0.6,0.65,0.7,0.75,0.8,1},{0,2,2.25,2.5,2.75,3,3.25,3.5,3.75,4}))))</f>
        <v/>
      </c>
      <c r="E583" s="2" t="str">
        <f>IF(COUNT($A583)=0,"",IF($A583&lt;&gt;DRAFT!$B585,"ERR",IF(DRAFT!R585="3E","3E",IF(COUNT(DRAFT!N585,DRAFT!R585)&gt;0,DRAFT!S585,""))))</f>
        <v/>
      </c>
      <c r="F583" s="2" t="str">
        <f>IF(COUNT($A583)=0,"",IF(E583="3E","3E",IF(E583="","I",LOOKUP(E583/G$2,{0,0.4,0.45,0.5,0.55,0.6,0.65,0.7,0.75,0.8,1},{"F","D","C","C+","B-","B","B+","A-","A","A+"}))))</f>
        <v/>
      </c>
      <c r="G583" s="1" t="str">
        <f>IF(COUNT($A583)=0,"",IF(E583="","--",IF(E583="3E","3E",LOOKUP(E583/G$2,{0,0.4,0.45,0.5,0.55,0.6,0.65,0.7,0.75,0.8,1},{0,2,2.25,2.5,2.75,3,3.25,3.5,3.75,4}))))</f>
        <v/>
      </c>
      <c r="H583" s="2" t="str">
        <f>IF(COUNT($A583)=0,"",IF($A583&lt;&gt;DRAFT!$B585,"ERR",IF(DRAFT!AA585="3E","3E",IF(COUNT(DRAFT!W585,DRAFT!AA585)&gt;0,DRAFT!AB585,""))))</f>
        <v/>
      </c>
      <c r="I583" s="2" t="str">
        <f>IF(COUNT($A583)=0,"",IF(H583="3E","3E",IF(H583="","I",LOOKUP(H583/J$2,{0,0.4,0.45,0.5,0.55,0.6,0.65,0.7,0.75,0.8,1},{"F","D","C","C+","B-","B","B+","A-","A","A+"}))))</f>
        <v/>
      </c>
      <c r="J583" s="1" t="str">
        <f>IF(COUNT($A583)=0,"",IF(H583="","--",IF(H583="3E","3E",LOOKUP(H583/J$2,{0,0.4,0.45,0.5,0.55,0.6,0.65,0.7,0.75,0.8,1},{0,2,2.25,2.5,2.75,3,3.25,3.5,3.75,4}))))</f>
        <v/>
      </c>
      <c r="K583" s="2" t="str">
        <f>IF(COUNT($A583)=0,"",IF($A583&lt;&gt;DRAFT!$B585,"ERR",IF(DRAFT!AJ585="3E","3E",IF(COUNT(DRAFT!AF585,DRAFT!AJ585)&gt;0,DRAFT!AK585,""))))</f>
        <v/>
      </c>
      <c r="L583" s="2" t="str">
        <f>IF(COUNT($A583)=0,"",IF(K583="3E","3E",IF(K583="","I",LOOKUP(K583/M$2,{0,0.4,0.45,0.5,0.55,0.6,0.65,0.7,0.75,0.8,1},{"F","D","C","C+","B-","B","B+","A-","A","A+"}))))</f>
        <v/>
      </c>
      <c r="M583" s="1" t="str">
        <f>IF(COUNT($A583)=0,"",IF(K583="","--",IF(K583="3E","3E",LOOKUP(K583/M$2,{0,0.4,0.45,0.5,0.55,0.6,0.65,0.7,0.75,0.8,1},{0,2,2.25,2.5,2.75,3,3.25,3.5,3.75,4}))))</f>
        <v/>
      </c>
      <c r="N583" s="2" t="str">
        <f>IF(COUNT($A583)=0,"",IF($A583&lt;&gt;DRAFT!$B585,"ERR",IF(DRAFT!AS585="3E","3E",IF(COUNT(DRAFT!AO585,DRAFT!AS585)&gt;0,DRAFT!AT585,""))))</f>
        <v/>
      </c>
      <c r="O583" s="2" t="str">
        <f>IF(COUNT($A583)=0,"",IF(N583="3E","3E",IF(N583="","I",LOOKUP(N583/P$2,{0,0.4,0.45,0.5,0.55,0.6,0.65,0.7,0.75,0.8,1},{"F","D","C","C+","B-","B","B+","A-","A","A+"}))))</f>
        <v/>
      </c>
      <c r="P583" s="1" t="str">
        <f>IF(COUNT($A583)=0,"",IF(N583="","--",IF(N583="3E","3E",LOOKUP(N583/P$2,{0,0.4,0.45,0.5,0.55,0.6,0.65,0.7,0.75,0.8,1},{0,2,2.25,2.5,2.75,3,3.25,3.5,3.75,4}))))</f>
        <v/>
      </c>
      <c r="Q583" s="2" t="str">
        <f>IF(COUNT($A583)=0,"",IF($A583&lt;&gt;DRAFT!$B585,"ERR",IF(DRAFT!BB585="3E","3E",IF(COUNT(DRAFT!AX585,DRAFT!BB585)&gt;0,DRAFT!BC585,""))))</f>
        <v/>
      </c>
      <c r="R583" s="2" t="str">
        <f>IF(COUNT($A583)=0,"",IF(Q583="3E","3E",IF(Q583="","I",LOOKUP(Q583/S$2,{0,0.4,0.45,0.5,0.55,0.6,0.65,0.7,0.75,0.8,1},{"F","D","C","C+","B-","B","B+","A-","A","A+"}))))</f>
        <v/>
      </c>
      <c r="S583" s="1" t="str">
        <f>IF(COUNT($A583)=0,"",IF(Q583="","--",IF(Q583="3E","3E",LOOKUP(Q583/S$2,{0,0.4,0.45,0.5,0.55,0.6,0.65,0.7,0.75,0.8,1},{0,2,2.25,2.5,2.75,3,3.25,3.5,3.75,4}))))</f>
        <v/>
      </c>
      <c r="T583" s="2" t="str">
        <f>IF(COUNT($A583)=0,"",IF($A583&lt;&gt;DRAFT!$B585,"ERR",IF(DRAFT!BK585="3E","3E",IF(COUNT(DRAFT!BG585,DRAFT!BK585)&gt;0,DRAFT!BL585,""))))</f>
        <v/>
      </c>
      <c r="U583" s="2" t="str">
        <f>IF(COUNT($A583)=0,"",IF(T583="3E","3E",IF(T583="","I",LOOKUP(T583/V$2,{0,0.4,0.45,0.5,0.55,0.6,0.65,0.7,0.75,0.8,1},{"F","D","C","C+","B-","B","B+","A-","A","A+"}))))</f>
        <v/>
      </c>
      <c r="V583" s="1" t="str">
        <f>IF(COUNT($A583)=0,"",IF(T583="","--",IF(T583="3E","3E",LOOKUP(T583/V$2,{0,0.4,0.45,0.5,0.55,0.6,0.65,0.7,0.75,0.8,1},{0,2,2.25,2.5,2.75,3,3.25,3.5,3.75,4}))))</f>
        <v/>
      </c>
      <c r="W583" s="2" t="str">
        <f>IF(COUNT($A583)=0,"",IF($A583&lt;&gt;DRAFT!$B585,"ERR",IF(DRAFT!BT585="3E","3E",IF(COUNT(DRAFT!BP585,DRAFT!BT585)&gt;0,DRAFT!BU585,""))))</f>
        <v/>
      </c>
      <c r="X583" s="2" t="str">
        <f>IF(COUNT($A583)=0,"",IF(W583="3E","3E",IF(W583="","I",LOOKUP(W583/Y$2,{0,0.4,0.45,0.5,0.55,0.6,0.65,0.7,0.75,0.8,1},{"F","D","C","C+","B-","B","B+","A-","A","A+"}))))</f>
        <v/>
      </c>
      <c r="Y583" s="1" t="str">
        <f>IF(COUNT($A583)=0,"",IF(W583="","--",IF(W583="3E","3E",LOOKUP(W583/Y$2,{0,0.4,0.45,0.5,0.55,0.6,0.65,0.7,0.75,0.8,1},{0,2,2.25,2.5,2.75,3,3.25,3.5,3.75,4}))))</f>
        <v/>
      </c>
      <c r="Z583" s="2" t="str">
        <f>IF(COUNT($A583)=0,"",IF($A583&lt;&gt;DRAFT!$B585,"ERR",IF(DRAFT!CC585="3E","3E",IF(COUNT(DRAFT!BY585,DRAFT!CC585)&gt;0,DRAFT!CD585,""))))</f>
        <v/>
      </c>
      <c r="AA583" s="2" t="str">
        <f>IF(COUNT($A583)=0,"",IF(Z583="3E","3E",IF(Z583="","I",LOOKUP(Z583/AB$2,{0,0.4,0.45,0.5,0.55,0.6,0.65,0.7,0.75,0.8,1},{"F","D","C","C+","B-","B","B+","A-","A","A+"}))))</f>
        <v/>
      </c>
      <c r="AB583" s="1" t="str">
        <f>IF(COUNT($A583)=0,"",IF(Z583="","--",IF(Z583="3E","3E",LOOKUP(Z583/AB$2,{0,0.4,0.45,0.5,0.55,0.6,0.65,0.7,0.75,0.8,1},{0,2,2.25,2.5,2.75,3,3.25,3.5,3.75,4}))))</f>
        <v/>
      </c>
      <c r="AC583" s="2" t="str">
        <f>IF(COUNT($A583)=0,"",IF($A583&lt;&gt;DRAFT!$B585,"ERR",IF(DRAFT!CF585&gt;0,DRAFT!CF585,"")))</f>
        <v/>
      </c>
      <c r="AD583" s="2" t="str">
        <f>IF(COUNT($A583)=0,"",IF(AC583="3E","3E",IF(AC583="","I",LOOKUP(AC583/AE$2,{0,0.4,0.45,0.5,0.55,0.6,0.65,0.7,0.75,0.8,1},{"F","D","C","C+","B-","B","B+","A-","A","A+"}))))</f>
        <v/>
      </c>
      <c r="AE583" s="1" t="str">
        <f>IF(COUNT($A583)=0,"",IF(AC583="","--",IF(AC583="3E","3E",LOOKUP(AC583/AE$2,{0,0.4,0.45,0.5,0.55,0.6,0.65,0.7,0.75,0.8,1},{0,2,2.25,2.5,2.75,3,3.25,3.5,3.75,4}))))</f>
        <v/>
      </c>
      <c r="AF583" s="2" t="str">
        <f>IF(COUNT($A583)=0,"",IF($A583&lt;&gt;DRAFT!$B585,"ERR",IF(DRAFT!CI585&gt;0,DRAFT!CK585,"")))</f>
        <v/>
      </c>
      <c r="AG583" s="2" t="str">
        <f>IF(COUNT($A583)=0,"",IF(AF583="3E","3E",IF(AF583="","I",LOOKUP(AF583/AH$2,{0,0.4,0.45,0.5,0.55,0.6,0.65,0.7,0.75,0.8,1},{"F","D","C","C+","B-","B","B+","A-","A","A+"}))))</f>
        <v/>
      </c>
      <c r="AH583" s="1" t="str">
        <f>IF(COUNT($A583)=0,"",IF(AF583="","--",IF(AF583="3E","3E",LOOKUP(AF583/AH$2,{0,0.4,0.45,0.5,0.55,0.6,0.65,0.7,0.75,0.8,1},{0,2,2.25,2.5,2.75,3,3.25,3.5,3.75,4}))))</f>
        <v/>
      </c>
      <c r="AI583" s="2" t="str">
        <f>IF($A583&lt;&gt;DRAFT!$B585,"ERR",IF(OR(COUNT($A583)=0,COUNT(DRAFT!CL585:CN585,DRAFT!CP585:CR585)=0),"",CEILING(SUM(DRAFT!CO585,DRAFT!CS585,DRAFT!CT585),1)))</f>
        <v/>
      </c>
      <c r="AJ583" s="2" t="str">
        <f>IF(COUNT($A583)=0,"",IF(AI583="3E","3E",IF(AI583="","I",LOOKUP(AI583/AK$2,{0,0.4,0.45,0.5,0.55,0.6,0.65,0.7,0.75,0.8,1},{"F","D","C","C+","B-","B","B+","A-","A","A+"}))))</f>
        <v/>
      </c>
      <c r="AK583" s="1" t="str">
        <f>IF(COUNT($A583)=0,"",IF(AI583="","--",IF(AI583="3E","3E",LOOKUP(AI583/AK$2,{0,0.4,0.45,0.5,0.55,0.6,0.65,0.7,0.75,0.8,1},{0,2,2.25,2.5,2.75,3,3.25,3.5,3.75,4}))))</f>
        <v/>
      </c>
      <c r="AL583" s="4" t="str">
        <f>IF(OR(COUNT($A583)=0,COUNT(B583:AK583)=0),"",IF(COUNTIF(B583:AK583,"3E")&gt;0,"3E",IF(DRAFT!$A585="R",TRUNC(SUMPRODUCT(RGP,RCP)/TCP,3),TRUNC((SUMPRODUCT(--(IMDGP&gt;0)*IMDGP,IMCP)+CEILING(DRAFT!$DB585*42,0.25))/TCP,3))))</f>
        <v/>
      </c>
      <c r="AM583" s="2" t="str">
        <f>IF(OR(COUNT($A583)=0,COUNT(B583:AK583)=0),"",IF(COUNTIF(B583:AK583,"3E")&gt;0,"3E",IF(DRAFT!$A585="R",SUMPRODUCT(--(RGP&gt;=2),RCP),SUMPRODUCT(--(IMDGP&gt;0),--(IMGP=0),IMCP)+DRAFT!$DC585)))</f>
        <v/>
      </c>
      <c r="AN583" s="67" t="str">
        <f>IF(AL583="3E","3E",IF(COUNT($A583)=0,"",IF(COUNT(AI583)=0,"--",ROUND(((CEILING(DRAFT!$CV585*38,0.25)+CEILING(DRAFT!$CX585*38,0.25)+CEILING(DRAFT!$CZ585*42,0.25)+CEILING($AL583*42,0.25))/160),2))))</f>
        <v/>
      </c>
      <c r="AO583" s="2" t="str">
        <f>IF(AN583="3E","3E",IF(COUNT($A583)=0,"",IF(COUNT(AN583)=0,"I",LOOKUP(AN583,{0,2,2.25,2.5,2.75,3,3.25,3.5,3.75,4},{"F","D","C","C+","B-","B","B+","A-","A","A+"}))))</f>
        <v/>
      </c>
      <c r="AP583" s="2" t="str">
        <f>IF(AN583="3E","3E",IF(OR(COUNT(A583)=0,COUNT(AN583)=0),"",DRAFT!CW585+DRAFT!CY585+DRAFT!DA585+N(TABULATION!AM583)))</f>
        <v/>
      </c>
      <c r="AQ583" s="2" t="str">
        <f>IF(OR(COUNT($A583)=0,COUNT(B583:AK583)=0),"",IF(COUNTIF(B583:AM583,"3E")&gt;0,"3E",IF(AND(DRAFT!$A585="IM",OR($AL583&gt;DRAFT!$DB585,$AM583&gt;DRAFT!$DC585)),"IMPROVED",IF(AND(DRAFT!$A585="IM",$AL583&lt;=DRAFT!$DB585,$AM583&lt;=DRAFT!$DC585),"NOT IMPROVED",IF(AND(DRAFT!CU585="S",AH583&gt;=2,AK583&gt;=2,AN583&gt;=2.5,AP583&gt;=144),"PASS","FAIL")))))</f>
        <v/>
      </c>
      <c r="AR583" s="2" t="str">
        <f t="shared" si="18"/>
        <v/>
      </c>
      <c r="AS583" s="2" t="str">
        <f t="shared" si="19"/>
        <v/>
      </c>
    </row>
    <row r="584" spans="1:45" ht="18.95" customHeight="1" x14ac:dyDescent="0.25">
      <c r="A584" s="3" t="str">
        <f>IF(DRAFT!$B586="","",DRAFT!$B586)</f>
        <v/>
      </c>
      <c r="B584" s="2" t="str">
        <f>IF(COUNT($A584)=0,"",IF($A584&lt;&gt;DRAFT!$B586,"ERR",IF(DRAFT!I586="3E","3E",IF(COUNT(DRAFT!E586,DRAFT!I586)&gt;0,DRAFT!J586,""))))</f>
        <v/>
      </c>
      <c r="C584" s="2" t="str">
        <f>IF(COUNT($A584)=0,"",IF(B584="3E","3E",IF(B584="","I",LOOKUP(B584/D$2,{0,0.4,0.45,0.5,0.55,0.6,0.65,0.7,0.75,0.8,1},{"F","D","C","C+","B-","B","B+","A-","A","A+"}))))</f>
        <v/>
      </c>
      <c r="D584" s="1" t="str">
        <f>IF(COUNT($A584)=0,"",IF(B584="","--",IF(B584="3E","3E",LOOKUP(B584/D$2,{0,0.4,0.45,0.5,0.55,0.6,0.65,0.7,0.75,0.8,1},{0,2,2.25,2.5,2.75,3,3.25,3.5,3.75,4}))))</f>
        <v/>
      </c>
      <c r="E584" s="2" t="str">
        <f>IF(COUNT($A584)=0,"",IF($A584&lt;&gt;DRAFT!$B586,"ERR",IF(DRAFT!R586="3E","3E",IF(COUNT(DRAFT!N586,DRAFT!R586)&gt;0,DRAFT!S586,""))))</f>
        <v/>
      </c>
      <c r="F584" s="2" t="str">
        <f>IF(COUNT($A584)=0,"",IF(E584="3E","3E",IF(E584="","I",LOOKUP(E584/G$2,{0,0.4,0.45,0.5,0.55,0.6,0.65,0.7,0.75,0.8,1},{"F","D","C","C+","B-","B","B+","A-","A","A+"}))))</f>
        <v/>
      </c>
      <c r="G584" s="1" t="str">
        <f>IF(COUNT($A584)=0,"",IF(E584="","--",IF(E584="3E","3E",LOOKUP(E584/G$2,{0,0.4,0.45,0.5,0.55,0.6,0.65,0.7,0.75,0.8,1},{0,2,2.25,2.5,2.75,3,3.25,3.5,3.75,4}))))</f>
        <v/>
      </c>
      <c r="H584" s="2" t="str">
        <f>IF(COUNT($A584)=0,"",IF($A584&lt;&gt;DRAFT!$B586,"ERR",IF(DRAFT!AA586="3E","3E",IF(COUNT(DRAFT!W586,DRAFT!AA586)&gt;0,DRAFT!AB586,""))))</f>
        <v/>
      </c>
      <c r="I584" s="2" t="str">
        <f>IF(COUNT($A584)=0,"",IF(H584="3E","3E",IF(H584="","I",LOOKUP(H584/J$2,{0,0.4,0.45,0.5,0.55,0.6,0.65,0.7,0.75,0.8,1},{"F","D","C","C+","B-","B","B+","A-","A","A+"}))))</f>
        <v/>
      </c>
      <c r="J584" s="1" t="str">
        <f>IF(COUNT($A584)=0,"",IF(H584="","--",IF(H584="3E","3E",LOOKUP(H584/J$2,{0,0.4,0.45,0.5,0.55,0.6,0.65,0.7,0.75,0.8,1},{0,2,2.25,2.5,2.75,3,3.25,3.5,3.75,4}))))</f>
        <v/>
      </c>
      <c r="K584" s="2" t="str">
        <f>IF(COUNT($A584)=0,"",IF($A584&lt;&gt;DRAFT!$B586,"ERR",IF(DRAFT!AJ586="3E","3E",IF(COUNT(DRAFT!AF586,DRAFT!AJ586)&gt;0,DRAFT!AK586,""))))</f>
        <v/>
      </c>
      <c r="L584" s="2" t="str">
        <f>IF(COUNT($A584)=0,"",IF(K584="3E","3E",IF(K584="","I",LOOKUP(K584/M$2,{0,0.4,0.45,0.5,0.55,0.6,0.65,0.7,0.75,0.8,1},{"F","D","C","C+","B-","B","B+","A-","A","A+"}))))</f>
        <v/>
      </c>
      <c r="M584" s="1" t="str">
        <f>IF(COUNT($A584)=0,"",IF(K584="","--",IF(K584="3E","3E",LOOKUP(K584/M$2,{0,0.4,0.45,0.5,0.55,0.6,0.65,0.7,0.75,0.8,1},{0,2,2.25,2.5,2.75,3,3.25,3.5,3.75,4}))))</f>
        <v/>
      </c>
      <c r="N584" s="2" t="str">
        <f>IF(COUNT($A584)=0,"",IF($A584&lt;&gt;DRAFT!$B586,"ERR",IF(DRAFT!AS586="3E","3E",IF(COUNT(DRAFT!AO586,DRAFT!AS586)&gt;0,DRAFT!AT586,""))))</f>
        <v/>
      </c>
      <c r="O584" s="2" t="str">
        <f>IF(COUNT($A584)=0,"",IF(N584="3E","3E",IF(N584="","I",LOOKUP(N584/P$2,{0,0.4,0.45,0.5,0.55,0.6,0.65,0.7,0.75,0.8,1},{"F","D","C","C+","B-","B","B+","A-","A","A+"}))))</f>
        <v/>
      </c>
      <c r="P584" s="1" t="str">
        <f>IF(COUNT($A584)=0,"",IF(N584="","--",IF(N584="3E","3E",LOOKUP(N584/P$2,{0,0.4,0.45,0.5,0.55,0.6,0.65,0.7,0.75,0.8,1},{0,2,2.25,2.5,2.75,3,3.25,3.5,3.75,4}))))</f>
        <v/>
      </c>
      <c r="Q584" s="2" t="str">
        <f>IF(COUNT($A584)=0,"",IF($A584&lt;&gt;DRAFT!$B586,"ERR",IF(DRAFT!BB586="3E","3E",IF(COUNT(DRAFT!AX586,DRAFT!BB586)&gt;0,DRAFT!BC586,""))))</f>
        <v/>
      </c>
      <c r="R584" s="2" t="str">
        <f>IF(COUNT($A584)=0,"",IF(Q584="3E","3E",IF(Q584="","I",LOOKUP(Q584/S$2,{0,0.4,0.45,0.5,0.55,0.6,0.65,0.7,0.75,0.8,1},{"F","D","C","C+","B-","B","B+","A-","A","A+"}))))</f>
        <v/>
      </c>
      <c r="S584" s="1" t="str">
        <f>IF(COUNT($A584)=0,"",IF(Q584="","--",IF(Q584="3E","3E",LOOKUP(Q584/S$2,{0,0.4,0.45,0.5,0.55,0.6,0.65,0.7,0.75,0.8,1},{0,2,2.25,2.5,2.75,3,3.25,3.5,3.75,4}))))</f>
        <v/>
      </c>
      <c r="T584" s="2" t="str">
        <f>IF(COUNT($A584)=0,"",IF($A584&lt;&gt;DRAFT!$B586,"ERR",IF(DRAFT!BK586="3E","3E",IF(COUNT(DRAFT!BG586,DRAFT!BK586)&gt;0,DRAFT!BL586,""))))</f>
        <v/>
      </c>
      <c r="U584" s="2" t="str">
        <f>IF(COUNT($A584)=0,"",IF(T584="3E","3E",IF(T584="","I",LOOKUP(T584/V$2,{0,0.4,0.45,0.5,0.55,0.6,0.65,0.7,0.75,0.8,1},{"F","D","C","C+","B-","B","B+","A-","A","A+"}))))</f>
        <v/>
      </c>
      <c r="V584" s="1" t="str">
        <f>IF(COUNT($A584)=0,"",IF(T584="","--",IF(T584="3E","3E",LOOKUP(T584/V$2,{0,0.4,0.45,0.5,0.55,0.6,0.65,0.7,0.75,0.8,1},{0,2,2.25,2.5,2.75,3,3.25,3.5,3.75,4}))))</f>
        <v/>
      </c>
      <c r="W584" s="2" t="str">
        <f>IF(COUNT($A584)=0,"",IF($A584&lt;&gt;DRAFT!$B586,"ERR",IF(DRAFT!BT586="3E","3E",IF(COUNT(DRAFT!BP586,DRAFT!BT586)&gt;0,DRAFT!BU586,""))))</f>
        <v/>
      </c>
      <c r="X584" s="2" t="str">
        <f>IF(COUNT($A584)=0,"",IF(W584="3E","3E",IF(W584="","I",LOOKUP(W584/Y$2,{0,0.4,0.45,0.5,0.55,0.6,0.65,0.7,0.75,0.8,1},{"F","D","C","C+","B-","B","B+","A-","A","A+"}))))</f>
        <v/>
      </c>
      <c r="Y584" s="1" t="str">
        <f>IF(COUNT($A584)=0,"",IF(W584="","--",IF(W584="3E","3E",LOOKUP(W584/Y$2,{0,0.4,0.45,0.5,0.55,0.6,0.65,0.7,0.75,0.8,1},{0,2,2.25,2.5,2.75,3,3.25,3.5,3.75,4}))))</f>
        <v/>
      </c>
      <c r="Z584" s="2" t="str">
        <f>IF(COUNT($A584)=0,"",IF($A584&lt;&gt;DRAFT!$B586,"ERR",IF(DRAFT!CC586="3E","3E",IF(COUNT(DRAFT!BY586,DRAFT!CC586)&gt;0,DRAFT!CD586,""))))</f>
        <v/>
      </c>
      <c r="AA584" s="2" t="str">
        <f>IF(COUNT($A584)=0,"",IF(Z584="3E","3E",IF(Z584="","I",LOOKUP(Z584/AB$2,{0,0.4,0.45,0.5,0.55,0.6,0.65,0.7,0.75,0.8,1},{"F","D","C","C+","B-","B","B+","A-","A","A+"}))))</f>
        <v/>
      </c>
      <c r="AB584" s="1" t="str">
        <f>IF(COUNT($A584)=0,"",IF(Z584="","--",IF(Z584="3E","3E",LOOKUP(Z584/AB$2,{0,0.4,0.45,0.5,0.55,0.6,0.65,0.7,0.75,0.8,1},{0,2,2.25,2.5,2.75,3,3.25,3.5,3.75,4}))))</f>
        <v/>
      </c>
      <c r="AC584" s="2" t="str">
        <f>IF(COUNT($A584)=0,"",IF($A584&lt;&gt;DRAFT!$B586,"ERR",IF(DRAFT!CF586&gt;0,DRAFT!CF586,"")))</f>
        <v/>
      </c>
      <c r="AD584" s="2" t="str">
        <f>IF(COUNT($A584)=0,"",IF(AC584="3E","3E",IF(AC584="","I",LOOKUP(AC584/AE$2,{0,0.4,0.45,0.5,0.55,0.6,0.65,0.7,0.75,0.8,1},{"F","D","C","C+","B-","B","B+","A-","A","A+"}))))</f>
        <v/>
      </c>
      <c r="AE584" s="1" t="str">
        <f>IF(COUNT($A584)=0,"",IF(AC584="","--",IF(AC584="3E","3E",LOOKUP(AC584/AE$2,{0,0.4,0.45,0.5,0.55,0.6,0.65,0.7,0.75,0.8,1},{0,2,2.25,2.5,2.75,3,3.25,3.5,3.75,4}))))</f>
        <v/>
      </c>
      <c r="AF584" s="2" t="str">
        <f>IF(COUNT($A584)=0,"",IF($A584&lt;&gt;DRAFT!$B586,"ERR",IF(DRAFT!CI586&gt;0,DRAFT!CK586,"")))</f>
        <v/>
      </c>
      <c r="AG584" s="2" t="str">
        <f>IF(COUNT($A584)=0,"",IF(AF584="3E","3E",IF(AF584="","I",LOOKUP(AF584/AH$2,{0,0.4,0.45,0.5,0.55,0.6,0.65,0.7,0.75,0.8,1},{"F","D","C","C+","B-","B","B+","A-","A","A+"}))))</f>
        <v/>
      </c>
      <c r="AH584" s="1" t="str">
        <f>IF(COUNT($A584)=0,"",IF(AF584="","--",IF(AF584="3E","3E",LOOKUP(AF584/AH$2,{0,0.4,0.45,0.5,0.55,0.6,0.65,0.7,0.75,0.8,1},{0,2,2.25,2.5,2.75,3,3.25,3.5,3.75,4}))))</f>
        <v/>
      </c>
      <c r="AI584" s="2" t="str">
        <f>IF($A584&lt;&gt;DRAFT!$B586,"ERR",IF(OR(COUNT($A584)=0,COUNT(DRAFT!CL586:CN586,DRAFT!CP586:CR586)=0),"",CEILING(SUM(DRAFT!CO586,DRAFT!CS586,DRAFT!CT586),1)))</f>
        <v/>
      </c>
      <c r="AJ584" s="2" t="str">
        <f>IF(COUNT($A584)=0,"",IF(AI584="3E","3E",IF(AI584="","I",LOOKUP(AI584/AK$2,{0,0.4,0.45,0.5,0.55,0.6,0.65,0.7,0.75,0.8,1},{"F","D","C","C+","B-","B","B+","A-","A","A+"}))))</f>
        <v/>
      </c>
      <c r="AK584" s="1" t="str">
        <f>IF(COUNT($A584)=0,"",IF(AI584="","--",IF(AI584="3E","3E",LOOKUP(AI584/AK$2,{0,0.4,0.45,0.5,0.55,0.6,0.65,0.7,0.75,0.8,1},{0,2,2.25,2.5,2.75,3,3.25,3.5,3.75,4}))))</f>
        <v/>
      </c>
      <c r="AL584" s="4" t="str">
        <f>IF(OR(COUNT($A584)=0,COUNT(B584:AK584)=0),"",IF(COUNTIF(B584:AK584,"3E")&gt;0,"3E",IF(DRAFT!$A586="R",TRUNC(SUMPRODUCT(RGP,RCP)/TCP,3),TRUNC((SUMPRODUCT(--(IMDGP&gt;0)*IMDGP,IMCP)+CEILING(DRAFT!$DB586*42,0.25))/TCP,3))))</f>
        <v/>
      </c>
      <c r="AM584" s="2" t="str">
        <f>IF(OR(COUNT($A584)=0,COUNT(B584:AK584)=0),"",IF(COUNTIF(B584:AK584,"3E")&gt;0,"3E",IF(DRAFT!$A586="R",SUMPRODUCT(--(RGP&gt;=2),RCP),SUMPRODUCT(--(IMDGP&gt;0),--(IMGP=0),IMCP)+DRAFT!$DC586)))</f>
        <v/>
      </c>
      <c r="AN584" s="67" t="str">
        <f>IF(AL584="3E","3E",IF(COUNT($A584)=0,"",IF(COUNT(AI584)=0,"--",ROUND(((CEILING(DRAFT!$CV586*38,0.25)+CEILING(DRAFT!$CX586*38,0.25)+CEILING(DRAFT!$CZ586*42,0.25)+CEILING($AL584*42,0.25))/160),2))))</f>
        <v/>
      </c>
      <c r="AO584" s="2" t="str">
        <f>IF(AN584="3E","3E",IF(COUNT($A584)=0,"",IF(COUNT(AN584)=0,"I",LOOKUP(AN584,{0,2,2.25,2.5,2.75,3,3.25,3.5,3.75,4},{"F","D","C","C+","B-","B","B+","A-","A","A+"}))))</f>
        <v/>
      </c>
      <c r="AP584" s="2" t="str">
        <f>IF(AN584="3E","3E",IF(OR(COUNT(A584)=0,COUNT(AN584)=0),"",DRAFT!CW586+DRAFT!CY586+DRAFT!DA586+N(TABULATION!AM584)))</f>
        <v/>
      </c>
      <c r="AQ584" s="2" t="str">
        <f>IF(OR(COUNT($A584)=0,COUNT(B584:AK584)=0),"",IF(COUNTIF(B584:AM584,"3E")&gt;0,"3E",IF(AND(DRAFT!$A586="IM",OR($AL584&gt;DRAFT!$DB586,$AM584&gt;DRAFT!$DC586)),"IMPROVED",IF(AND(DRAFT!$A586="IM",$AL584&lt;=DRAFT!$DB586,$AM584&lt;=DRAFT!$DC586),"NOT IMPROVED",IF(AND(DRAFT!CU586="S",AH584&gt;=2,AK584&gt;=2,AN584&gt;=2.5,AP584&gt;=144),"PASS","FAIL")))))</f>
        <v/>
      </c>
      <c r="AR584" s="2" t="str">
        <f t="shared" si="18"/>
        <v/>
      </c>
      <c r="AS584" s="2" t="str">
        <f t="shared" si="19"/>
        <v/>
      </c>
    </row>
    <row r="585" spans="1:45" ht="18.95" customHeight="1" x14ac:dyDescent="0.25">
      <c r="A585" s="3" t="str">
        <f>IF(DRAFT!$B587="","",DRAFT!$B587)</f>
        <v/>
      </c>
      <c r="B585" s="2" t="str">
        <f>IF(COUNT($A585)=0,"",IF($A585&lt;&gt;DRAFT!$B587,"ERR",IF(DRAFT!I587="3E","3E",IF(COUNT(DRAFT!E587,DRAFT!I587)&gt;0,DRAFT!J587,""))))</f>
        <v/>
      </c>
      <c r="C585" s="2" t="str">
        <f>IF(COUNT($A585)=0,"",IF(B585="3E","3E",IF(B585="","I",LOOKUP(B585/D$2,{0,0.4,0.45,0.5,0.55,0.6,0.65,0.7,0.75,0.8,1},{"F","D","C","C+","B-","B","B+","A-","A","A+"}))))</f>
        <v/>
      </c>
      <c r="D585" s="1" t="str">
        <f>IF(COUNT($A585)=0,"",IF(B585="","--",IF(B585="3E","3E",LOOKUP(B585/D$2,{0,0.4,0.45,0.5,0.55,0.6,0.65,0.7,0.75,0.8,1},{0,2,2.25,2.5,2.75,3,3.25,3.5,3.75,4}))))</f>
        <v/>
      </c>
      <c r="E585" s="2" t="str">
        <f>IF(COUNT($A585)=0,"",IF($A585&lt;&gt;DRAFT!$B587,"ERR",IF(DRAFT!R587="3E","3E",IF(COUNT(DRAFT!N587,DRAFT!R587)&gt;0,DRAFT!S587,""))))</f>
        <v/>
      </c>
      <c r="F585" s="2" t="str">
        <f>IF(COUNT($A585)=0,"",IF(E585="3E","3E",IF(E585="","I",LOOKUP(E585/G$2,{0,0.4,0.45,0.5,0.55,0.6,0.65,0.7,0.75,0.8,1},{"F","D","C","C+","B-","B","B+","A-","A","A+"}))))</f>
        <v/>
      </c>
      <c r="G585" s="1" t="str">
        <f>IF(COUNT($A585)=0,"",IF(E585="","--",IF(E585="3E","3E",LOOKUP(E585/G$2,{0,0.4,0.45,0.5,0.55,0.6,0.65,0.7,0.75,0.8,1},{0,2,2.25,2.5,2.75,3,3.25,3.5,3.75,4}))))</f>
        <v/>
      </c>
      <c r="H585" s="2" t="str">
        <f>IF(COUNT($A585)=0,"",IF($A585&lt;&gt;DRAFT!$B587,"ERR",IF(DRAFT!AA587="3E","3E",IF(COUNT(DRAFT!W587,DRAFT!AA587)&gt;0,DRAFT!AB587,""))))</f>
        <v/>
      </c>
      <c r="I585" s="2" t="str">
        <f>IF(COUNT($A585)=0,"",IF(H585="3E","3E",IF(H585="","I",LOOKUP(H585/J$2,{0,0.4,0.45,0.5,0.55,0.6,0.65,0.7,0.75,0.8,1},{"F","D","C","C+","B-","B","B+","A-","A","A+"}))))</f>
        <v/>
      </c>
      <c r="J585" s="1" t="str">
        <f>IF(COUNT($A585)=0,"",IF(H585="","--",IF(H585="3E","3E",LOOKUP(H585/J$2,{0,0.4,0.45,0.5,0.55,0.6,0.65,0.7,0.75,0.8,1},{0,2,2.25,2.5,2.75,3,3.25,3.5,3.75,4}))))</f>
        <v/>
      </c>
      <c r="K585" s="2" t="str">
        <f>IF(COUNT($A585)=0,"",IF($A585&lt;&gt;DRAFT!$B587,"ERR",IF(DRAFT!AJ587="3E","3E",IF(COUNT(DRAFT!AF587,DRAFT!AJ587)&gt;0,DRAFT!AK587,""))))</f>
        <v/>
      </c>
      <c r="L585" s="2" t="str">
        <f>IF(COUNT($A585)=0,"",IF(K585="3E","3E",IF(K585="","I",LOOKUP(K585/M$2,{0,0.4,0.45,0.5,0.55,0.6,0.65,0.7,0.75,0.8,1},{"F","D","C","C+","B-","B","B+","A-","A","A+"}))))</f>
        <v/>
      </c>
      <c r="M585" s="1" t="str">
        <f>IF(COUNT($A585)=0,"",IF(K585="","--",IF(K585="3E","3E",LOOKUP(K585/M$2,{0,0.4,0.45,0.5,0.55,0.6,0.65,0.7,0.75,0.8,1},{0,2,2.25,2.5,2.75,3,3.25,3.5,3.75,4}))))</f>
        <v/>
      </c>
      <c r="N585" s="2" t="str">
        <f>IF(COUNT($A585)=0,"",IF($A585&lt;&gt;DRAFT!$B587,"ERR",IF(DRAFT!AS587="3E","3E",IF(COUNT(DRAFT!AO587,DRAFT!AS587)&gt;0,DRAFT!AT587,""))))</f>
        <v/>
      </c>
      <c r="O585" s="2" t="str">
        <f>IF(COUNT($A585)=0,"",IF(N585="3E","3E",IF(N585="","I",LOOKUP(N585/P$2,{0,0.4,0.45,0.5,0.55,0.6,0.65,0.7,0.75,0.8,1},{"F","D","C","C+","B-","B","B+","A-","A","A+"}))))</f>
        <v/>
      </c>
      <c r="P585" s="1" t="str">
        <f>IF(COUNT($A585)=0,"",IF(N585="","--",IF(N585="3E","3E",LOOKUP(N585/P$2,{0,0.4,0.45,0.5,0.55,0.6,0.65,0.7,0.75,0.8,1},{0,2,2.25,2.5,2.75,3,3.25,3.5,3.75,4}))))</f>
        <v/>
      </c>
      <c r="Q585" s="2" t="str">
        <f>IF(COUNT($A585)=0,"",IF($A585&lt;&gt;DRAFT!$B587,"ERR",IF(DRAFT!BB587="3E","3E",IF(COUNT(DRAFT!AX587,DRAFT!BB587)&gt;0,DRAFT!BC587,""))))</f>
        <v/>
      </c>
      <c r="R585" s="2" t="str">
        <f>IF(COUNT($A585)=0,"",IF(Q585="3E","3E",IF(Q585="","I",LOOKUP(Q585/S$2,{0,0.4,0.45,0.5,0.55,0.6,0.65,0.7,0.75,0.8,1},{"F","D","C","C+","B-","B","B+","A-","A","A+"}))))</f>
        <v/>
      </c>
      <c r="S585" s="1" t="str">
        <f>IF(COUNT($A585)=0,"",IF(Q585="","--",IF(Q585="3E","3E",LOOKUP(Q585/S$2,{0,0.4,0.45,0.5,0.55,0.6,0.65,0.7,0.75,0.8,1},{0,2,2.25,2.5,2.75,3,3.25,3.5,3.75,4}))))</f>
        <v/>
      </c>
      <c r="T585" s="2" t="str">
        <f>IF(COUNT($A585)=0,"",IF($A585&lt;&gt;DRAFT!$B587,"ERR",IF(DRAFT!BK587="3E","3E",IF(COUNT(DRAFT!BG587,DRAFT!BK587)&gt;0,DRAFT!BL587,""))))</f>
        <v/>
      </c>
      <c r="U585" s="2" t="str">
        <f>IF(COUNT($A585)=0,"",IF(T585="3E","3E",IF(T585="","I",LOOKUP(T585/V$2,{0,0.4,0.45,0.5,0.55,0.6,0.65,0.7,0.75,0.8,1},{"F","D","C","C+","B-","B","B+","A-","A","A+"}))))</f>
        <v/>
      </c>
      <c r="V585" s="1" t="str">
        <f>IF(COUNT($A585)=0,"",IF(T585="","--",IF(T585="3E","3E",LOOKUP(T585/V$2,{0,0.4,0.45,0.5,0.55,0.6,0.65,0.7,0.75,0.8,1},{0,2,2.25,2.5,2.75,3,3.25,3.5,3.75,4}))))</f>
        <v/>
      </c>
      <c r="W585" s="2" t="str">
        <f>IF(COUNT($A585)=0,"",IF($A585&lt;&gt;DRAFT!$B587,"ERR",IF(DRAFT!BT587="3E","3E",IF(COUNT(DRAFT!BP587,DRAFT!BT587)&gt;0,DRAFT!BU587,""))))</f>
        <v/>
      </c>
      <c r="X585" s="2" t="str">
        <f>IF(COUNT($A585)=0,"",IF(W585="3E","3E",IF(W585="","I",LOOKUP(W585/Y$2,{0,0.4,0.45,0.5,0.55,0.6,0.65,0.7,0.75,0.8,1},{"F","D","C","C+","B-","B","B+","A-","A","A+"}))))</f>
        <v/>
      </c>
      <c r="Y585" s="1" t="str">
        <f>IF(COUNT($A585)=0,"",IF(W585="","--",IF(W585="3E","3E",LOOKUP(W585/Y$2,{0,0.4,0.45,0.5,0.55,0.6,0.65,0.7,0.75,0.8,1},{0,2,2.25,2.5,2.75,3,3.25,3.5,3.75,4}))))</f>
        <v/>
      </c>
      <c r="Z585" s="2" t="str">
        <f>IF(COUNT($A585)=0,"",IF($A585&lt;&gt;DRAFT!$B587,"ERR",IF(DRAFT!CC587="3E","3E",IF(COUNT(DRAFT!BY587,DRAFT!CC587)&gt;0,DRAFT!CD587,""))))</f>
        <v/>
      </c>
      <c r="AA585" s="2" t="str">
        <f>IF(COUNT($A585)=0,"",IF(Z585="3E","3E",IF(Z585="","I",LOOKUP(Z585/AB$2,{0,0.4,0.45,0.5,0.55,0.6,0.65,0.7,0.75,0.8,1},{"F","D","C","C+","B-","B","B+","A-","A","A+"}))))</f>
        <v/>
      </c>
      <c r="AB585" s="1" t="str">
        <f>IF(COUNT($A585)=0,"",IF(Z585="","--",IF(Z585="3E","3E",LOOKUP(Z585/AB$2,{0,0.4,0.45,0.5,0.55,0.6,0.65,0.7,0.75,0.8,1},{0,2,2.25,2.5,2.75,3,3.25,3.5,3.75,4}))))</f>
        <v/>
      </c>
      <c r="AC585" s="2" t="str">
        <f>IF(COUNT($A585)=0,"",IF($A585&lt;&gt;DRAFT!$B587,"ERR",IF(DRAFT!CF587&gt;0,DRAFT!CF587,"")))</f>
        <v/>
      </c>
      <c r="AD585" s="2" t="str">
        <f>IF(COUNT($A585)=0,"",IF(AC585="3E","3E",IF(AC585="","I",LOOKUP(AC585/AE$2,{0,0.4,0.45,0.5,0.55,0.6,0.65,0.7,0.75,0.8,1},{"F","D","C","C+","B-","B","B+","A-","A","A+"}))))</f>
        <v/>
      </c>
      <c r="AE585" s="1" t="str">
        <f>IF(COUNT($A585)=0,"",IF(AC585="","--",IF(AC585="3E","3E",LOOKUP(AC585/AE$2,{0,0.4,0.45,0.5,0.55,0.6,0.65,0.7,0.75,0.8,1},{0,2,2.25,2.5,2.75,3,3.25,3.5,3.75,4}))))</f>
        <v/>
      </c>
      <c r="AF585" s="2" t="str">
        <f>IF(COUNT($A585)=0,"",IF($A585&lt;&gt;DRAFT!$B587,"ERR",IF(DRAFT!CI587&gt;0,DRAFT!CK587,"")))</f>
        <v/>
      </c>
      <c r="AG585" s="2" t="str">
        <f>IF(COUNT($A585)=0,"",IF(AF585="3E","3E",IF(AF585="","I",LOOKUP(AF585/AH$2,{0,0.4,0.45,0.5,0.55,0.6,0.65,0.7,0.75,0.8,1},{"F","D","C","C+","B-","B","B+","A-","A","A+"}))))</f>
        <v/>
      </c>
      <c r="AH585" s="1" t="str">
        <f>IF(COUNT($A585)=0,"",IF(AF585="","--",IF(AF585="3E","3E",LOOKUP(AF585/AH$2,{0,0.4,0.45,0.5,0.55,0.6,0.65,0.7,0.75,0.8,1},{0,2,2.25,2.5,2.75,3,3.25,3.5,3.75,4}))))</f>
        <v/>
      </c>
      <c r="AI585" s="2" t="str">
        <f>IF($A585&lt;&gt;DRAFT!$B587,"ERR",IF(OR(COUNT($A585)=0,COUNT(DRAFT!CL587:CN587,DRAFT!CP587:CR587)=0),"",CEILING(SUM(DRAFT!CO587,DRAFT!CS587,DRAFT!CT587),1)))</f>
        <v/>
      </c>
      <c r="AJ585" s="2" t="str">
        <f>IF(COUNT($A585)=0,"",IF(AI585="3E","3E",IF(AI585="","I",LOOKUP(AI585/AK$2,{0,0.4,0.45,0.5,0.55,0.6,0.65,0.7,0.75,0.8,1},{"F","D","C","C+","B-","B","B+","A-","A","A+"}))))</f>
        <v/>
      </c>
      <c r="AK585" s="1" t="str">
        <f>IF(COUNT($A585)=0,"",IF(AI585="","--",IF(AI585="3E","3E",LOOKUP(AI585/AK$2,{0,0.4,0.45,0.5,0.55,0.6,0.65,0.7,0.75,0.8,1},{0,2,2.25,2.5,2.75,3,3.25,3.5,3.75,4}))))</f>
        <v/>
      </c>
      <c r="AL585" s="4" t="str">
        <f>IF(OR(COUNT($A585)=0,COUNT(B585:AK585)=0),"",IF(COUNTIF(B585:AK585,"3E")&gt;0,"3E",IF(DRAFT!$A587="R",TRUNC(SUMPRODUCT(RGP,RCP)/TCP,3),TRUNC((SUMPRODUCT(--(IMDGP&gt;0)*IMDGP,IMCP)+CEILING(DRAFT!$DB587*42,0.25))/TCP,3))))</f>
        <v/>
      </c>
      <c r="AM585" s="2" t="str">
        <f>IF(OR(COUNT($A585)=0,COUNT(B585:AK585)=0),"",IF(COUNTIF(B585:AK585,"3E")&gt;0,"3E",IF(DRAFT!$A587="R",SUMPRODUCT(--(RGP&gt;=2),RCP),SUMPRODUCT(--(IMDGP&gt;0),--(IMGP=0),IMCP)+DRAFT!$DC587)))</f>
        <v/>
      </c>
      <c r="AN585" s="67" t="str">
        <f>IF(AL585="3E","3E",IF(COUNT($A585)=0,"",IF(COUNT(AI585)=0,"--",ROUND(((CEILING(DRAFT!$CV587*38,0.25)+CEILING(DRAFT!$CX587*38,0.25)+CEILING(DRAFT!$CZ587*42,0.25)+CEILING($AL585*42,0.25))/160),2))))</f>
        <v/>
      </c>
      <c r="AO585" s="2" t="str">
        <f>IF(AN585="3E","3E",IF(COUNT($A585)=0,"",IF(COUNT(AN585)=0,"I",LOOKUP(AN585,{0,2,2.25,2.5,2.75,3,3.25,3.5,3.75,4},{"F","D","C","C+","B-","B","B+","A-","A","A+"}))))</f>
        <v/>
      </c>
      <c r="AP585" s="2" t="str">
        <f>IF(AN585="3E","3E",IF(OR(COUNT(A585)=0,COUNT(AN585)=0),"",DRAFT!CW587+DRAFT!CY587+DRAFT!DA587+N(TABULATION!AM585)))</f>
        <v/>
      </c>
      <c r="AQ585" s="2" t="str">
        <f>IF(OR(COUNT($A585)=0,COUNT(B585:AK585)=0),"",IF(COUNTIF(B585:AM585,"3E")&gt;0,"3E",IF(AND(DRAFT!$A587="IM",OR($AL585&gt;DRAFT!$DB587,$AM585&gt;DRAFT!$DC587)),"IMPROVED",IF(AND(DRAFT!$A587="IM",$AL585&lt;=DRAFT!$DB587,$AM585&lt;=DRAFT!$DC587),"NOT IMPROVED",IF(AND(DRAFT!CU587="S",AH585&gt;=2,AK585&gt;=2,AN585&gt;=2.5,AP585&gt;=144),"PASS","FAIL")))))</f>
        <v/>
      </c>
      <c r="AR585" s="2" t="str">
        <f t="shared" si="18"/>
        <v/>
      </c>
      <c r="AS585" s="2" t="str">
        <f t="shared" si="19"/>
        <v/>
      </c>
    </row>
    <row r="586" spans="1:45" ht="18.95" customHeight="1" x14ac:dyDescent="0.25">
      <c r="A586" s="3" t="str">
        <f>IF(DRAFT!$B588="","",DRAFT!$B588)</f>
        <v/>
      </c>
      <c r="B586" s="2" t="str">
        <f>IF(COUNT($A586)=0,"",IF($A586&lt;&gt;DRAFT!$B588,"ERR",IF(DRAFT!I588="3E","3E",IF(COUNT(DRAFT!E588,DRAFT!I588)&gt;0,DRAFT!J588,""))))</f>
        <v/>
      </c>
      <c r="C586" s="2" t="str">
        <f>IF(COUNT($A586)=0,"",IF(B586="3E","3E",IF(B586="","I",LOOKUP(B586/D$2,{0,0.4,0.45,0.5,0.55,0.6,0.65,0.7,0.75,0.8,1},{"F","D","C","C+","B-","B","B+","A-","A","A+"}))))</f>
        <v/>
      </c>
      <c r="D586" s="1" t="str">
        <f>IF(COUNT($A586)=0,"",IF(B586="","--",IF(B586="3E","3E",LOOKUP(B586/D$2,{0,0.4,0.45,0.5,0.55,0.6,0.65,0.7,0.75,0.8,1},{0,2,2.25,2.5,2.75,3,3.25,3.5,3.75,4}))))</f>
        <v/>
      </c>
      <c r="E586" s="2" t="str">
        <f>IF(COUNT($A586)=0,"",IF($A586&lt;&gt;DRAFT!$B588,"ERR",IF(DRAFT!R588="3E","3E",IF(COUNT(DRAFT!N588,DRAFT!R588)&gt;0,DRAFT!S588,""))))</f>
        <v/>
      </c>
      <c r="F586" s="2" t="str">
        <f>IF(COUNT($A586)=0,"",IF(E586="3E","3E",IF(E586="","I",LOOKUP(E586/G$2,{0,0.4,0.45,0.5,0.55,0.6,0.65,0.7,0.75,0.8,1},{"F","D","C","C+","B-","B","B+","A-","A","A+"}))))</f>
        <v/>
      </c>
      <c r="G586" s="1" t="str">
        <f>IF(COUNT($A586)=0,"",IF(E586="","--",IF(E586="3E","3E",LOOKUP(E586/G$2,{0,0.4,0.45,0.5,0.55,0.6,0.65,0.7,0.75,0.8,1},{0,2,2.25,2.5,2.75,3,3.25,3.5,3.75,4}))))</f>
        <v/>
      </c>
      <c r="H586" s="2" t="str">
        <f>IF(COUNT($A586)=0,"",IF($A586&lt;&gt;DRAFT!$B588,"ERR",IF(DRAFT!AA588="3E","3E",IF(COUNT(DRAFT!W588,DRAFT!AA588)&gt;0,DRAFT!AB588,""))))</f>
        <v/>
      </c>
      <c r="I586" s="2" t="str">
        <f>IF(COUNT($A586)=0,"",IF(H586="3E","3E",IF(H586="","I",LOOKUP(H586/J$2,{0,0.4,0.45,0.5,0.55,0.6,0.65,0.7,0.75,0.8,1},{"F","D","C","C+","B-","B","B+","A-","A","A+"}))))</f>
        <v/>
      </c>
      <c r="J586" s="1" t="str">
        <f>IF(COUNT($A586)=0,"",IF(H586="","--",IF(H586="3E","3E",LOOKUP(H586/J$2,{0,0.4,0.45,0.5,0.55,0.6,0.65,0.7,0.75,0.8,1},{0,2,2.25,2.5,2.75,3,3.25,3.5,3.75,4}))))</f>
        <v/>
      </c>
      <c r="K586" s="2" t="str">
        <f>IF(COUNT($A586)=0,"",IF($A586&lt;&gt;DRAFT!$B588,"ERR",IF(DRAFT!AJ588="3E","3E",IF(COUNT(DRAFT!AF588,DRAFT!AJ588)&gt;0,DRAFT!AK588,""))))</f>
        <v/>
      </c>
      <c r="L586" s="2" t="str">
        <f>IF(COUNT($A586)=0,"",IF(K586="3E","3E",IF(K586="","I",LOOKUP(K586/M$2,{0,0.4,0.45,0.5,0.55,0.6,0.65,0.7,0.75,0.8,1},{"F","D","C","C+","B-","B","B+","A-","A","A+"}))))</f>
        <v/>
      </c>
      <c r="M586" s="1" t="str">
        <f>IF(COUNT($A586)=0,"",IF(K586="","--",IF(K586="3E","3E",LOOKUP(K586/M$2,{0,0.4,0.45,0.5,0.55,0.6,0.65,0.7,0.75,0.8,1},{0,2,2.25,2.5,2.75,3,3.25,3.5,3.75,4}))))</f>
        <v/>
      </c>
      <c r="N586" s="2" t="str">
        <f>IF(COUNT($A586)=0,"",IF($A586&lt;&gt;DRAFT!$B588,"ERR",IF(DRAFT!AS588="3E","3E",IF(COUNT(DRAFT!AO588,DRAFT!AS588)&gt;0,DRAFT!AT588,""))))</f>
        <v/>
      </c>
      <c r="O586" s="2" t="str">
        <f>IF(COUNT($A586)=0,"",IF(N586="3E","3E",IF(N586="","I",LOOKUP(N586/P$2,{0,0.4,0.45,0.5,0.55,0.6,0.65,0.7,0.75,0.8,1},{"F","D","C","C+","B-","B","B+","A-","A","A+"}))))</f>
        <v/>
      </c>
      <c r="P586" s="1" t="str">
        <f>IF(COUNT($A586)=0,"",IF(N586="","--",IF(N586="3E","3E",LOOKUP(N586/P$2,{0,0.4,0.45,0.5,0.55,0.6,0.65,0.7,0.75,0.8,1},{0,2,2.25,2.5,2.75,3,3.25,3.5,3.75,4}))))</f>
        <v/>
      </c>
      <c r="Q586" s="2" t="str">
        <f>IF(COUNT($A586)=0,"",IF($A586&lt;&gt;DRAFT!$B588,"ERR",IF(DRAFT!BB588="3E","3E",IF(COUNT(DRAFT!AX588,DRAFT!BB588)&gt;0,DRAFT!BC588,""))))</f>
        <v/>
      </c>
      <c r="R586" s="2" t="str">
        <f>IF(COUNT($A586)=0,"",IF(Q586="3E","3E",IF(Q586="","I",LOOKUP(Q586/S$2,{0,0.4,0.45,0.5,0.55,0.6,0.65,0.7,0.75,0.8,1},{"F","D","C","C+","B-","B","B+","A-","A","A+"}))))</f>
        <v/>
      </c>
      <c r="S586" s="1" t="str">
        <f>IF(COUNT($A586)=0,"",IF(Q586="","--",IF(Q586="3E","3E",LOOKUP(Q586/S$2,{0,0.4,0.45,0.5,0.55,0.6,0.65,0.7,0.75,0.8,1},{0,2,2.25,2.5,2.75,3,3.25,3.5,3.75,4}))))</f>
        <v/>
      </c>
      <c r="T586" s="2" t="str">
        <f>IF(COUNT($A586)=0,"",IF($A586&lt;&gt;DRAFT!$B588,"ERR",IF(DRAFT!BK588="3E","3E",IF(COUNT(DRAFT!BG588,DRAFT!BK588)&gt;0,DRAFT!BL588,""))))</f>
        <v/>
      </c>
      <c r="U586" s="2" t="str">
        <f>IF(COUNT($A586)=0,"",IF(T586="3E","3E",IF(T586="","I",LOOKUP(T586/V$2,{0,0.4,0.45,0.5,0.55,0.6,0.65,0.7,0.75,0.8,1},{"F","D","C","C+","B-","B","B+","A-","A","A+"}))))</f>
        <v/>
      </c>
      <c r="V586" s="1" t="str">
        <f>IF(COUNT($A586)=0,"",IF(T586="","--",IF(T586="3E","3E",LOOKUP(T586/V$2,{0,0.4,0.45,0.5,0.55,0.6,0.65,0.7,0.75,0.8,1},{0,2,2.25,2.5,2.75,3,3.25,3.5,3.75,4}))))</f>
        <v/>
      </c>
      <c r="W586" s="2" t="str">
        <f>IF(COUNT($A586)=0,"",IF($A586&lt;&gt;DRAFT!$B588,"ERR",IF(DRAFT!BT588="3E","3E",IF(COUNT(DRAFT!BP588,DRAFT!BT588)&gt;0,DRAFT!BU588,""))))</f>
        <v/>
      </c>
      <c r="X586" s="2" t="str">
        <f>IF(COUNT($A586)=0,"",IF(W586="3E","3E",IF(W586="","I",LOOKUP(W586/Y$2,{0,0.4,0.45,0.5,0.55,0.6,0.65,0.7,0.75,0.8,1},{"F","D","C","C+","B-","B","B+","A-","A","A+"}))))</f>
        <v/>
      </c>
      <c r="Y586" s="1" t="str">
        <f>IF(COUNT($A586)=0,"",IF(W586="","--",IF(W586="3E","3E",LOOKUP(W586/Y$2,{0,0.4,0.45,0.5,0.55,0.6,0.65,0.7,0.75,0.8,1},{0,2,2.25,2.5,2.75,3,3.25,3.5,3.75,4}))))</f>
        <v/>
      </c>
      <c r="Z586" s="2" t="str">
        <f>IF(COUNT($A586)=0,"",IF($A586&lt;&gt;DRAFT!$B588,"ERR",IF(DRAFT!CC588="3E","3E",IF(COUNT(DRAFT!BY588,DRAFT!CC588)&gt;0,DRAFT!CD588,""))))</f>
        <v/>
      </c>
      <c r="AA586" s="2" t="str">
        <f>IF(COUNT($A586)=0,"",IF(Z586="3E","3E",IF(Z586="","I",LOOKUP(Z586/AB$2,{0,0.4,0.45,0.5,0.55,0.6,0.65,0.7,0.75,0.8,1},{"F","D","C","C+","B-","B","B+","A-","A","A+"}))))</f>
        <v/>
      </c>
      <c r="AB586" s="1" t="str">
        <f>IF(COUNT($A586)=0,"",IF(Z586="","--",IF(Z586="3E","3E",LOOKUP(Z586/AB$2,{0,0.4,0.45,0.5,0.55,0.6,0.65,0.7,0.75,0.8,1},{0,2,2.25,2.5,2.75,3,3.25,3.5,3.75,4}))))</f>
        <v/>
      </c>
      <c r="AC586" s="2" t="str">
        <f>IF(COUNT($A586)=0,"",IF($A586&lt;&gt;DRAFT!$B588,"ERR",IF(DRAFT!CF588&gt;0,DRAFT!CF588,"")))</f>
        <v/>
      </c>
      <c r="AD586" s="2" t="str">
        <f>IF(COUNT($A586)=0,"",IF(AC586="3E","3E",IF(AC586="","I",LOOKUP(AC586/AE$2,{0,0.4,0.45,0.5,0.55,0.6,0.65,0.7,0.75,0.8,1},{"F","D","C","C+","B-","B","B+","A-","A","A+"}))))</f>
        <v/>
      </c>
      <c r="AE586" s="1" t="str">
        <f>IF(COUNT($A586)=0,"",IF(AC586="","--",IF(AC586="3E","3E",LOOKUP(AC586/AE$2,{0,0.4,0.45,0.5,0.55,0.6,0.65,0.7,0.75,0.8,1},{0,2,2.25,2.5,2.75,3,3.25,3.5,3.75,4}))))</f>
        <v/>
      </c>
      <c r="AF586" s="2" t="str">
        <f>IF(COUNT($A586)=0,"",IF($A586&lt;&gt;DRAFT!$B588,"ERR",IF(DRAFT!CI588&gt;0,DRAFT!CK588,"")))</f>
        <v/>
      </c>
      <c r="AG586" s="2" t="str">
        <f>IF(COUNT($A586)=0,"",IF(AF586="3E","3E",IF(AF586="","I",LOOKUP(AF586/AH$2,{0,0.4,0.45,0.5,0.55,0.6,0.65,0.7,0.75,0.8,1},{"F","D","C","C+","B-","B","B+","A-","A","A+"}))))</f>
        <v/>
      </c>
      <c r="AH586" s="1" t="str">
        <f>IF(COUNT($A586)=0,"",IF(AF586="","--",IF(AF586="3E","3E",LOOKUP(AF586/AH$2,{0,0.4,0.45,0.5,0.55,0.6,0.65,0.7,0.75,0.8,1},{0,2,2.25,2.5,2.75,3,3.25,3.5,3.75,4}))))</f>
        <v/>
      </c>
      <c r="AI586" s="2" t="str">
        <f>IF($A586&lt;&gt;DRAFT!$B588,"ERR",IF(OR(COUNT($A586)=0,COUNT(DRAFT!CL588:CN588,DRAFT!CP588:CR588)=0),"",CEILING(SUM(DRAFT!CO588,DRAFT!CS588,DRAFT!CT588),1)))</f>
        <v/>
      </c>
      <c r="AJ586" s="2" t="str">
        <f>IF(COUNT($A586)=0,"",IF(AI586="3E","3E",IF(AI586="","I",LOOKUP(AI586/AK$2,{0,0.4,0.45,0.5,0.55,0.6,0.65,0.7,0.75,0.8,1},{"F","D","C","C+","B-","B","B+","A-","A","A+"}))))</f>
        <v/>
      </c>
      <c r="AK586" s="1" t="str">
        <f>IF(COUNT($A586)=0,"",IF(AI586="","--",IF(AI586="3E","3E",LOOKUP(AI586/AK$2,{0,0.4,0.45,0.5,0.55,0.6,0.65,0.7,0.75,0.8,1},{0,2,2.25,2.5,2.75,3,3.25,3.5,3.75,4}))))</f>
        <v/>
      </c>
      <c r="AL586" s="4" t="str">
        <f>IF(OR(COUNT($A586)=0,COUNT(B586:AK586)=0),"",IF(COUNTIF(B586:AK586,"3E")&gt;0,"3E",IF(DRAFT!$A588="R",TRUNC(SUMPRODUCT(RGP,RCP)/TCP,3),TRUNC((SUMPRODUCT(--(IMDGP&gt;0)*IMDGP,IMCP)+CEILING(DRAFT!$DB588*42,0.25))/TCP,3))))</f>
        <v/>
      </c>
      <c r="AM586" s="2" t="str">
        <f>IF(OR(COUNT($A586)=0,COUNT(B586:AK586)=0),"",IF(COUNTIF(B586:AK586,"3E")&gt;0,"3E",IF(DRAFT!$A588="R",SUMPRODUCT(--(RGP&gt;=2),RCP),SUMPRODUCT(--(IMDGP&gt;0),--(IMGP=0),IMCP)+DRAFT!$DC588)))</f>
        <v/>
      </c>
      <c r="AN586" s="67" t="str">
        <f>IF(AL586="3E","3E",IF(COUNT($A586)=0,"",IF(COUNT(AI586)=0,"--",ROUND(((CEILING(DRAFT!$CV588*38,0.25)+CEILING(DRAFT!$CX588*38,0.25)+CEILING(DRAFT!$CZ588*42,0.25)+CEILING($AL586*42,0.25))/160),2))))</f>
        <v/>
      </c>
      <c r="AO586" s="2" t="str">
        <f>IF(AN586="3E","3E",IF(COUNT($A586)=0,"",IF(COUNT(AN586)=0,"I",LOOKUP(AN586,{0,2,2.25,2.5,2.75,3,3.25,3.5,3.75,4},{"F","D","C","C+","B-","B","B+","A-","A","A+"}))))</f>
        <v/>
      </c>
      <c r="AP586" s="2" t="str">
        <f>IF(AN586="3E","3E",IF(OR(COUNT(A586)=0,COUNT(AN586)=0),"",DRAFT!CW588+DRAFT!CY588+DRAFT!DA588+N(TABULATION!AM586)))</f>
        <v/>
      </c>
      <c r="AQ586" s="2" t="str">
        <f>IF(OR(COUNT($A586)=0,COUNT(B586:AK586)=0),"",IF(COUNTIF(B586:AM586,"3E")&gt;0,"3E",IF(AND(DRAFT!$A588="IM",OR($AL586&gt;DRAFT!$DB588,$AM586&gt;DRAFT!$DC588)),"IMPROVED",IF(AND(DRAFT!$A588="IM",$AL586&lt;=DRAFT!$DB588,$AM586&lt;=DRAFT!$DC588),"NOT IMPROVED",IF(AND(DRAFT!CU588="S",AH586&gt;=2,AK586&gt;=2,AN586&gt;=2.5,AP586&gt;=144),"PASS","FAIL")))))</f>
        <v/>
      </c>
      <c r="AR586" s="2" t="str">
        <f t="shared" si="18"/>
        <v/>
      </c>
      <c r="AS586" s="2" t="str">
        <f t="shared" si="19"/>
        <v/>
      </c>
    </row>
    <row r="587" spans="1:45" ht="18.95" customHeight="1" x14ac:dyDescent="0.25">
      <c r="A587" s="3" t="str">
        <f>IF(DRAFT!$B589="","",DRAFT!$B589)</f>
        <v/>
      </c>
      <c r="B587" s="2" t="str">
        <f>IF(COUNT($A587)=0,"",IF($A587&lt;&gt;DRAFT!$B589,"ERR",IF(DRAFT!I589="3E","3E",IF(COUNT(DRAFT!E589,DRAFT!I589)&gt;0,DRAFT!J589,""))))</f>
        <v/>
      </c>
      <c r="C587" s="2" t="str">
        <f>IF(COUNT($A587)=0,"",IF(B587="3E","3E",IF(B587="","I",LOOKUP(B587/D$2,{0,0.4,0.45,0.5,0.55,0.6,0.65,0.7,0.75,0.8,1},{"F","D","C","C+","B-","B","B+","A-","A","A+"}))))</f>
        <v/>
      </c>
      <c r="D587" s="1" t="str">
        <f>IF(COUNT($A587)=0,"",IF(B587="","--",IF(B587="3E","3E",LOOKUP(B587/D$2,{0,0.4,0.45,0.5,0.55,0.6,0.65,0.7,0.75,0.8,1},{0,2,2.25,2.5,2.75,3,3.25,3.5,3.75,4}))))</f>
        <v/>
      </c>
      <c r="E587" s="2" t="str">
        <f>IF(COUNT($A587)=0,"",IF($A587&lt;&gt;DRAFT!$B589,"ERR",IF(DRAFT!R589="3E","3E",IF(COUNT(DRAFT!N589,DRAFT!R589)&gt;0,DRAFT!S589,""))))</f>
        <v/>
      </c>
      <c r="F587" s="2" t="str">
        <f>IF(COUNT($A587)=0,"",IF(E587="3E","3E",IF(E587="","I",LOOKUP(E587/G$2,{0,0.4,0.45,0.5,0.55,0.6,0.65,0.7,0.75,0.8,1},{"F","D","C","C+","B-","B","B+","A-","A","A+"}))))</f>
        <v/>
      </c>
      <c r="G587" s="1" t="str">
        <f>IF(COUNT($A587)=0,"",IF(E587="","--",IF(E587="3E","3E",LOOKUP(E587/G$2,{0,0.4,0.45,0.5,0.55,0.6,0.65,0.7,0.75,0.8,1},{0,2,2.25,2.5,2.75,3,3.25,3.5,3.75,4}))))</f>
        <v/>
      </c>
      <c r="H587" s="2" t="str">
        <f>IF(COUNT($A587)=0,"",IF($A587&lt;&gt;DRAFT!$B589,"ERR",IF(DRAFT!AA589="3E","3E",IF(COUNT(DRAFT!W589,DRAFT!AA589)&gt;0,DRAFT!AB589,""))))</f>
        <v/>
      </c>
      <c r="I587" s="2" t="str">
        <f>IF(COUNT($A587)=0,"",IF(H587="3E","3E",IF(H587="","I",LOOKUP(H587/J$2,{0,0.4,0.45,0.5,0.55,0.6,0.65,0.7,0.75,0.8,1},{"F","D","C","C+","B-","B","B+","A-","A","A+"}))))</f>
        <v/>
      </c>
      <c r="J587" s="1" t="str">
        <f>IF(COUNT($A587)=0,"",IF(H587="","--",IF(H587="3E","3E",LOOKUP(H587/J$2,{0,0.4,0.45,0.5,0.55,0.6,0.65,0.7,0.75,0.8,1},{0,2,2.25,2.5,2.75,3,3.25,3.5,3.75,4}))))</f>
        <v/>
      </c>
      <c r="K587" s="2" t="str">
        <f>IF(COUNT($A587)=0,"",IF($A587&lt;&gt;DRAFT!$B589,"ERR",IF(DRAFT!AJ589="3E","3E",IF(COUNT(DRAFT!AF589,DRAFT!AJ589)&gt;0,DRAFT!AK589,""))))</f>
        <v/>
      </c>
      <c r="L587" s="2" t="str">
        <f>IF(COUNT($A587)=0,"",IF(K587="3E","3E",IF(K587="","I",LOOKUP(K587/M$2,{0,0.4,0.45,0.5,0.55,0.6,0.65,0.7,0.75,0.8,1},{"F","D","C","C+","B-","B","B+","A-","A","A+"}))))</f>
        <v/>
      </c>
      <c r="M587" s="1" t="str">
        <f>IF(COUNT($A587)=0,"",IF(K587="","--",IF(K587="3E","3E",LOOKUP(K587/M$2,{0,0.4,0.45,0.5,0.55,0.6,0.65,0.7,0.75,0.8,1},{0,2,2.25,2.5,2.75,3,3.25,3.5,3.75,4}))))</f>
        <v/>
      </c>
      <c r="N587" s="2" t="str">
        <f>IF(COUNT($A587)=0,"",IF($A587&lt;&gt;DRAFT!$B589,"ERR",IF(DRAFT!AS589="3E","3E",IF(COUNT(DRAFT!AO589,DRAFT!AS589)&gt;0,DRAFT!AT589,""))))</f>
        <v/>
      </c>
      <c r="O587" s="2" t="str">
        <f>IF(COUNT($A587)=0,"",IF(N587="3E","3E",IF(N587="","I",LOOKUP(N587/P$2,{0,0.4,0.45,0.5,0.55,0.6,0.65,0.7,0.75,0.8,1},{"F","D","C","C+","B-","B","B+","A-","A","A+"}))))</f>
        <v/>
      </c>
      <c r="P587" s="1" t="str">
        <f>IF(COUNT($A587)=0,"",IF(N587="","--",IF(N587="3E","3E",LOOKUP(N587/P$2,{0,0.4,0.45,0.5,0.55,0.6,0.65,0.7,0.75,0.8,1},{0,2,2.25,2.5,2.75,3,3.25,3.5,3.75,4}))))</f>
        <v/>
      </c>
      <c r="Q587" s="2" t="str">
        <f>IF(COUNT($A587)=0,"",IF($A587&lt;&gt;DRAFT!$B589,"ERR",IF(DRAFT!BB589="3E","3E",IF(COUNT(DRAFT!AX589,DRAFT!BB589)&gt;0,DRAFT!BC589,""))))</f>
        <v/>
      </c>
      <c r="R587" s="2" t="str">
        <f>IF(COUNT($A587)=0,"",IF(Q587="3E","3E",IF(Q587="","I",LOOKUP(Q587/S$2,{0,0.4,0.45,0.5,0.55,0.6,0.65,0.7,0.75,0.8,1},{"F","D","C","C+","B-","B","B+","A-","A","A+"}))))</f>
        <v/>
      </c>
      <c r="S587" s="1" t="str">
        <f>IF(COUNT($A587)=0,"",IF(Q587="","--",IF(Q587="3E","3E",LOOKUP(Q587/S$2,{0,0.4,0.45,0.5,0.55,0.6,0.65,0.7,0.75,0.8,1},{0,2,2.25,2.5,2.75,3,3.25,3.5,3.75,4}))))</f>
        <v/>
      </c>
      <c r="T587" s="2" t="str">
        <f>IF(COUNT($A587)=0,"",IF($A587&lt;&gt;DRAFT!$B589,"ERR",IF(DRAFT!BK589="3E","3E",IF(COUNT(DRAFT!BG589,DRAFT!BK589)&gt;0,DRAFT!BL589,""))))</f>
        <v/>
      </c>
      <c r="U587" s="2" t="str">
        <f>IF(COUNT($A587)=0,"",IF(T587="3E","3E",IF(T587="","I",LOOKUP(T587/V$2,{0,0.4,0.45,0.5,0.55,0.6,0.65,0.7,0.75,0.8,1},{"F","D","C","C+","B-","B","B+","A-","A","A+"}))))</f>
        <v/>
      </c>
      <c r="V587" s="1" t="str">
        <f>IF(COUNT($A587)=0,"",IF(T587="","--",IF(T587="3E","3E",LOOKUP(T587/V$2,{0,0.4,0.45,0.5,0.55,0.6,0.65,0.7,0.75,0.8,1},{0,2,2.25,2.5,2.75,3,3.25,3.5,3.75,4}))))</f>
        <v/>
      </c>
      <c r="W587" s="2" t="str">
        <f>IF(COUNT($A587)=0,"",IF($A587&lt;&gt;DRAFT!$B589,"ERR",IF(DRAFT!BT589="3E","3E",IF(COUNT(DRAFT!BP589,DRAFT!BT589)&gt;0,DRAFT!BU589,""))))</f>
        <v/>
      </c>
      <c r="X587" s="2" t="str">
        <f>IF(COUNT($A587)=0,"",IF(W587="3E","3E",IF(W587="","I",LOOKUP(W587/Y$2,{0,0.4,0.45,0.5,0.55,0.6,0.65,0.7,0.75,0.8,1},{"F","D","C","C+","B-","B","B+","A-","A","A+"}))))</f>
        <v/>
      </c>
      <c r="Y587" s="1" t="str">
        <f>IF(COUNT($A587)=0,"",IF(W587="","--",IF(W587="3E","3E",LOOKUP(W587/Y$2,{0,0.4,0.45,0.5,0.55,0.6,0.65,0.7,0.75,0.8,1},{0,2,2.25,2.5,2.75,3,3.25,3.5,3.75,4}))))</f>
        <v/>
      </c>
      <c r="Z587" s="2" t="str">
        <f>IF(COUNT($A587)=0,"",IF($A587&lt;&gt;DRAFT!$B589,"ERR",IF(DRAFT!CC589="3E","3E",IF(COUNT(DRAFT!BY589,DRAFT!CC589)&gt;0,DRAFT!CD589,""))))</f>
        <v/>
      </c>
      <c r="AA587" s="2" t="str">
        <f>IF(COUNT($A587)=0,"",IF(Z587="3E","3E",IF(Z587="","I",LOOKUP(Z587/AB$2,{0,0.4,0.45,0.5,0.55,0.6,0.65,0.7,0.75,0.8,1},{"F","D","C","C+","B-","B","B+","A-","A","A+"}))))</f>
        <v/>
      </c>
      <c r="AB587" s="1" t="str">
        <f>IF(COUNT($A587)=0,"",IF(Z587="","--",IF(Z587="3E","3E",LOOKUP(Z587/AB$2,{0,0.4,0.45,0.5,0.55,0.6,0.65,0.7,0.75,0.8,1},{0,2,2.25,2.5,2.75,3,3.25,3.5,3.75,4}))))</f>
        <v/>
      </c>
      <c r="AC587" s="2" t="str">
        <f>IF(COUNT($A587)=0,"",IF($A587&lt;&gt;DRAFT!$B589,"ERR",IF(DRAFT!CF589&gt;0,DRAFT!CF589,"")))</f>
        <v/>
      </c>
      <c r="AD587" s="2" t="str">
        <f>IF(COUNT($A587)=0,"",IF(AC587="3E","3E",IF(AC587="","I",LOOKUP(AC587/AE$2,{0,0.4,0.45,0.5,0.55,0.6,0.65,0.7,0.75,0.8,1},{"F","D","C","C+","B-","B","B+","A-","A","A+"}))))</f>
        <v/>
      </c>
      <c r="AE587" s="1" t="str">
        <f>IF(COUNT($A587)=0,"",IF(AC587="","--",IF(AC587="3E","3E",LOOKUP(AC587/AE$2,{0,0.4,0.45,0.5,0.55,0.6,0.65,0.7,0.75,0.8,1},{0,2,2.25,2.5,2.75,3,3.25,3.5,3.75,4}))))</f>
        <v/>
      </c>
      <c r="AF587" s="2" t="str">
        <f>IF(COUNT($A587)=0,"",IF($A587&lt;&gt;DRAFT!$B589,"ERR",IF(DRAFT!CI589&gt;0,DRAFT!CK589,"")))</f>
        <v/>
      </c>
      <c r="AG587" s="2" t="str">
        <f>IF(COUNT($A587)=0,"",IF(AF587="3E","3E",IF(AF587="","I",LOOKUP(AF587/AH$2,{0,0.4,0.45,0.5,0.55,0.6,0.65,0.7,0.75,0.8,1},{"F","D","C","C+","B-","B","B+","A-","A","A+"}))))</f>
        <v/>
      </c>
      <c r="AH587" s="1" t="str">
        <f>IF(COUNT($A587)=0,"",IF(AF587="","--",IF(AF587="3E","3E",LOOKUP(AF587/AH$2,{0,0.4,0.45,0.5,0.55,0.6,0.65,0.7,0.75,0.8,1},{0,2,2.25,2.5,2.75,3,3.25,3.5,3.75,4}))))</f>
        <v/>
      </c>
      <c r="AI587" s="2" t="str">
        <f>IF($A587&lt;&gt;DRAFT!$B589,"ERR",IF(OR(COUNT($A587)=0,COUNT(DRAFT!CL589:CN589,DRAFT!CP589:CR589)=0),"",CEILING(SUM(DRAFT!CO589,DRAFT!CS589,DRAFT!CT589),1)))</f>
        <v/>
      </c>
      <c r="AJ587" s="2" t="str">
        <f>IF(COUNT($A587)=0,"",IF(AI587="3E","3E",IF(AI587="","I",LOOKUP(AI587/AK$2,{0,0.4,0.45,0.5,0.55,0.6,0.65,0.7,0.75,0.8,1},{"F","D","C","C+","B-","B","B+","A-","A","A+"}))))</f>
        <v/>
      </c>
      <c r="AK587" s="1" t="str">
        <f>IF(COUNT($A587)=0,"",IF(AI587="","--",IF(AI587="3E","3E",LOOKUP(AI587/AK$2,{0,0.4,0.45,0.5,0.55,0.6,0.65,0.7,0.75,0.8,1},{0,2,2.25,2.5,2.75,3,3.25,3.5,3.75,4}))))</f>
        <v/>
      </c>
      <c r="AL587" s="4" t="str">
        <f>IF(OR(COUNT($A587)=0,COUNT(B587:AK587)=0),"",IF(COUNTIF(B587:AK587,"3E")&gt;0,"3E",IF(DRAFT!$A589="R",TRUNC(SUMPRODUCT(RGP,RCP)/TCP,3),TRUNC((SUMPRODUCT(--(IMDGP&gt;0)*IMDGP,IMCP)+CEILING(DRAFT!$DB589*42,0.25))/TCP,3))))</f>
        <v/>
      </c>
      <c r="AM587" s="2" t="str">
        <f>IF(OR(COUNT($A587)=0,COUNT(B587:AK587)=0),"",IF(COUNTIF(B587:AK587,"3E")&gt;0,"3E",IF(DRAFT!$A589="R",SUMPRODUCT(--(RGP&gt;=2),RCP),SUMPRODUCT(--(IMDGP&gt;0),--(IMGP=0),IMCP)+DRAFT!$DC589)))</f>
        <v/>
      </c>
      <c r="AN587" s="67" t="str">
        <f>IF(AL587="3E","3E",IF(COUNT($A587)=0,"",IF(COUNT(AI587)=0,"--",ROUND(((CEILING(DRAFT!$CV589*38,0.25)+CEILING(DRAFT!$CX589*38,0.25)+CEILING(DRAFT!$CZ589*42,0.25)+CEILING($AL587*42,0.25))/160),2))))</f>
        <v/>
      </c>
      <c r="AO587" s="2" t="str">
        <f>IF(AN587="3E","3E",IF(COUNT($A587)=0,"",IF(COUNT(AN587)=0,"I",LOOKUP(AN587,{0,2,2.25,2.5,2.75,3,3.25,3.5,3.75,4},{"F","D","C","C+","B-","B","B+","A-","A","A+"}))))</f>
        <v/>
      </c>
      <c r="AP587" s="2" t="str">
        <f>IF(AN587="3E","3E",IF(OR(COUNT(A587)=0,COUNT(AN587)=0),"",DRAFT!CW589+DRAFT!CY589+DRAFT!DA589+N(TABULATION!AM587)))</f>
        <v/>
      </c>
      <c r="AQ587" s="2" t="str">
        <f>IF(OR(COUNT($A587)=0,COUNT(B587:AK587)=0),"",IF(COUNTIF(B587:AM587,"3E")&gt;0,"3E",IF(AND(DRAFT!$A589="IM",OR($AL587&gt;DRAFT!$DB589,$AM587&gt;DRAFT!$DC589)),"IMPROVED",IF(AND(DRAFT!$A589="IM",$AL587&lt;=DRAFT!$DB589,$AM587&lt;=DRAFT!$DC589),"NOT IMPROVED",IF(AND(DRAFT!CU589="S",AH587&gt;=2,AK587&gt;=2,AN587&gt;=2.5,AP587&gt;=144),"PASS","FAIL")))))</f>
        <v/>
      </c>
      <c r="AR587" s="2" t="str">
        <f t="shared" si="18"/>
        <v/>
      </c>
      <c r="AS587" s="2" t="str">
        <f t="shared" si="19"/>
        <v/>
      </c>
    </row>
    <row r="588" spans="1:45" ht="18.95" customHeight="1" x14ac:dyDescent="0.25">
      <c r="A588" s="3" t="str">
        <f>IF(DRAFT!$B590="","",DRAFT!$B590)</f>
        <v/>
      </c>
      <c r="B588" s="2" t="str">
        <f>IF(COUNT($A588)=0,"",IF($A588&lt;&gt;DRAFT!$B590,"ERR",IF(DRAFT!I590="3E","3E",IF(COUNT(DRAFT!E590,DRAFT!I590)&gt;0,DRAFT!J590,""))))</f>
        <v/>
      </c>
      <c r="C588" s="2" t="str">
        <f>IF(COUNT($A588)=0,"",IF(B588="3E","3E",IF(B588="","I",LOOKUP(B588/D$2,{0,0.4,0.45,0.5,0.55,0.6,0.65,0.7,0.75,0.8,1},{"F","D","C","C+","B-","B","B+","A-","A","A+"}))))</f>
        <v/>
      </c>
      <c r="D588" s="1" t="str">
        <f>IF(COUNT($A588)=0,"",IF(B588="","--",IF(B588="3E","3E",LOOKUP(B588/D$2,{0,0.4,0.45,0.5,0.55,0.6,0.65,0.7,0.75,0.8,1},{0,2,2.25,2.5,2.75,3,3.25,3.5,3.75,4}))))</f>
        <v/>
      </c>
      <c r="E588" s="2" t="str">
        <f>IF(COUNT($A588)=0,"",IF($A588&lt;&gt;DRAFT!$B590,"ERR",IF(DRAFT!R590="3E","3E",IF(COUNT(DRAFT!N590,DRAFT!R590)&gt;0,DRAFT!S590,""))))</f>
        <v/>
      </c>
      <c r="F588" s="2" t="str">
        <f>IF(COUNT($A588)=0,"",IF(E588="3E","3E",IF(E588="","I",LOOKUP(E588/G$2,{0,0.4,0.45,0.5,0.55,0.6,0.65,0.7,0.75,0.8,1},{"F","D","C","C+","B-","B","B+","A-","A","A+"}))))</f>
        <v/>
      </c>
      <c r="G588" s="1" t="str">
        <f>IF(COUNT($A588)=0,"",IF(E588="","--",IF(E588="3E","3E",LOOKUP(E588/G$2,{0,0.4,0.45,0.5,0.55,0.6,0.65,0.7,0.75,0.8,1},{0,2,2.25,2.5,2.75,3,3.25,3.5,3.75,4}))))</f>
        <v/>
      </c>
      <c r="H588" s="2" t="str">
        <f>IF(COUNT($A588)=0,"",IF($A588&lt;&gt;DRAFT!$B590,"ERR",IF(DRAFT!AA590="3E","3E",IF(COUNT(DRAFT!W590,DRAFT!AA590)&gt;0,DRAFT!AB590,""))))</f>
        <v/>
      </c>
      <c r="I588" s="2" t="str">
        <f>IF(COUNT($A588)=0,"",IF(H588="3E","3E",IF(H588="","I",LOOKUP(H588/J$2,{0,0.4,0.45,0.5,0.55,0.6,0.65,0.7,0.75,0.8,1},{"F","D","C","C+","B-","B","B+","A-","A","A+"}))))</f>
        <v/>
      </c>
      <c r="J588" s="1" t="str">
        <f>IF(COUNT($A588)=0,"",IF(H588="","--",IF(H588="3E","3E",LOOKUP(H588/J$2,{0,0.4,0.45,0.5,0.55,0.6,0.65,0.7,0.75,0.8,1},{0,2,2.25,2.5,2.75,3,3.25,3.5,3.75,4}))))</f>
        <v/>
      </c>
      <c r="K588" s="2" t="str">
        <f>IF(COUNT($A588)=0,"",IF($A588&lt;&gt;DRAFT!$B590,"ERR",IF(DRAFT!AJ590="3E","3E",IF(COUNT(DRAFT!AF590,DRAFT!AJ590)&gt;0,DRAFT!AK590,""))))</f>
        <v/>
      </c>
      <c r="L588" s="2" t="str">
        <f>IF(COUNT($A588)=0,"",IF(K588="3E","3E",IF(K588="","I",LOOKUP(K588/M$2,{0,0.4,0.45,0.5,0.55,0.6,0.65,0.7,0.75,0.8,1},{"F","D","C","C+","B-","B","B+","A-","A","A+"}))))</f>
        <v/>
      </c>
      <c r="M588" s="1" t="str">
        <f>IF(COUNT($A588)=0,"",IF(K588="","--",IF(K588="3E","3E",LOOKUP(K588/M$2,{0,0.4,0.45,0.5,0.55,0.6,0.65,0.7,0.75,0.8,1},{0,2,2.25,2.5,2.75,3,3.25,3.5,3.75,4}))))</f>
        <v/>
      </c>
      <c r="N588" s="2" t="str">
        <f>IF(COUNT($A588)=0,"",IF($A588&lt;&gt;DRAFT!$B590,"ERR",IF(DRAFT!AS590="3E","3E",IF(COUNT(DRAFT!AO590,DRAFT!AS590)&gt;0,DRAFT!AT590,""))))</f>
        <v/>
      </c>
      <c r="O588" s="2" t="str">
        <f>IF(COUNT($A588)=0,"",IF(N588="3E","3E",IF(N588="","I",LOOKUP(N588/P$2,{0,0.4,0.45,0.5,0.55,0.6,0.65,0.7,0.75,0.8,1},{"F","D","C","C+","B-","B","B+","A-","A","A+"}))))</f>
        <v/>
      </c>
      <c r="P588" s="1" t="str">
        <f>IF(COUNT($A588)=0,"",IF(N588="","--",IF(N588="3E","3E",LOOKUP(N588/P$2,{0,0.4,0.45,0.5,0.55,0.6,0.65,0.7,0.75,0.8,1},{0,2,2.25,2.5,2.75,3,3.25,3.5,3.75,4}))))</f>
        <v/>
      </c>
      <c r="Q588" s="2" t="str">
        <f>IF(COUNT($A588)=0,"",IF($A588&lt;&gt;DRAFT!$B590,"ERR",IF(DRAFT!BB590="3E","3E",IF(COUNT(DRAFT!AX590,DRAFT!BB590)&gt;0,DRAFT!BC590,""))))</f>
        <v/>
      </c>
      <c r="R588" s="2" t="str">
        <f>IF(COUNT($A588)=0,"",IF(Q588="3E","3E",IF(Q588="","I",LOOKUP(Q588/S$2,{0,0.4,0.45,0.5,0.55,0.6,0.65,0.7,0.75,0.8,1},{"F","D","C","C+","B-","B","B+","A-","A","A+"}))))</f>
        <v/>
      </c>
      <c r="S588" s="1" t="str">
        <f>IF(COUNT($A588)=0,"",IF(Q588="","--",IF(Q588="3E","3E",LOOKUP(Q588/S$2,{0,0.4,0.45,0.5,0.55,0.6,0.65,0.7,0.75,0.8,1},{0,2,2.25,2.5,2.75,3,3.25,3.5,3.75,4}))))</f>
        <v/>
      </c>
      <c r="T588" s="2" t="str">
        <f>IF(COUNT($A588)=0,"",IF($A588&lt;&gt;DRAFT!$B590,"ERR",IF(DRAFT!BK590="3E","3E",IF(COUNT(DRAFT!BG590,DRAFT!BK590)&gt;0,DRAFT!BL590,""))))</f>
        <v/>
      </c>
      <c r="U588" s="2" t="str">
        <f>IF(COUNT($A588)=0,"",IF(T588="3E","3E",IF(T588="","I",LOOKUP(T588/V$2,{0,0.4,0.45,0.5,0.55,0.6,0.65,0.7,0.75,0.8,1},{"F","D","C","C+","B-","B","B+","A-","A","A+"}))))</f>
        <v/>
      </c>
      <c r="V588" s="1" t="str">
        <f>IF(COUNT($A588)=0,"",IF(T588="","--",IF(T588="3E","3E",LOOKUP(T588/V$2,{0,0.4,0.45,0.5,0.55,0.6,0.65,0.7,0.75,0.8,1},{0,2,2.25,2.5,2.75,3,3.25,3.5,3.75,4}))))</f>
        <v/>
      </c>
      <c r="W588" s="2" t="str">
        <f>IF(COUNT($A588)=0,"",IF($A588&lt;&gt;DRAFT!$B590,"ERR",IF(DRAFT!BT590="3E","3E",IF(COUNT(DRAFT!BP590,DRAFT!BT590)&gt;0,DRAFT!BU590,""))))</f>
        <v/>
      </c>
      <c r="X588" s="2" t="str">
        <f>IF(COUNT($A588)=0,"",IF(W588="3E","3E",IF(W588="","I",LOOKUP(W588/Y$2,{0,0.4,0.45,0.5,0.55,0.6,0.65,0.7,0.75,0.8,1},{"F","D","C","C+","B-","B","B+","A-","A","A+"}))))</f>
        <v/>
      </c>
      <c r="Y588" s="1" t="str">
        <f>IF(COUNT($A588)=0,"",IF(W588="","--",IF(W588="3E","3E",LOOKUP(W588/Y$2,{0,0.4,0.45,0.5,0.55,0.6,0.65,0.7,0.75,0.8,1},{0,2,2.25,2.5,2.75,3,3.25,3.5,3.75,4}))))</f>
        <v/>
      </c>
      <c r="Z588" s="2" t="str">
        <f>IF(COUNT($A588)=0,"",IF($A588&lt;&gt;DRAFT!$B590,"ERR",IF(DRAFT!CC590="3E","3E",IF(COUNT(DRAFT!BY590,DRAFT!CC590)&gt;0,DRAFT!CD590,""))))</f>
        <v/>
      </c>
      <c r="AA588" s="2" t="str">
        <f>IF(COUNT($A588)=0,"",IF(Z588="3E","3E",IF(Z588="","I",LOOKUP(Z588/AB$2,{0,0.4,0.45,0.5,0.55,0.6,0.65,0.7,0.75,0.8,1},{"F","D","C","C+","B-","B","B+","A-","A","A+"}))))</f>
        <v/>
      </c>
      <c r="AB588" s="1" t="str">
        <f>IF(COUNT($A588)=0,"",IF(Z588="","--",IF(Z588="3E","3E",LOOKUP(Z588/AB$2,{0,0.4,0.45,0.5,0.55,0.6,0.65,0.7,0.75,0.8,1},{0,2,2.25,2.5,2.75,3,3.25,3.5,3.75,4}))))</f>
        <v/>
      </c>
      <c r="AC588" s="2" t="str">
        <f>IF(COUNT($A588)=0,"",IF($A588&lt;&gt;DRAFT!$B590,"ERR",IF(DRAFT!CF590&gt;0,DRAFT!CF590,"")))</f>
        <v/>
      </c>
      <c r="AD588" s="2" t="str">
        <f>IF(COUNT($A588)=0,"",IF(AC588="3E","3E",IF(AC588="","I",LOOKUP(AC588/AE$2,{0,0.4,0.45,0.5,0.55,0.6,0.65,0.7,0.75,0.8,1},{"F","D","C","C+","B-","B","B+","A-","A","A+"}))))</f>
        <v/>
      </c>
      <c r="AE588" s="1" t="str">
        <f>IF(COUNT($A588)=0,"",IF(AC588="","--",IF(AC588="3E","3E",LOOKUP(AC588/AE$2,{0,0.4,0.45,0.5,0.55,0.6,0.65,0.7,0.75,0.8,1},{0,2,2.25,2.5,2.75,3,3.25,3.5,3.75,4}))))</f>
        <v/>
      </c>
      <c r="AF588" s="2" t="str">
        <f>IF(COUNT($A588)=0,"",IF($A588&lt;&gt;DRAFT!$B590,"ERR",IF(DRAFT!CI590&gt;0,DRAFT!CK590,"")))</f>
        <v/>
      </c>
      <c r="AG588" s="2" t="str">
        <f>IF(COUNT($A588)=0,"",IF(AF588="3E","3E",IF(AF588="","I",LOOKUP(AF588/AH$2,{0,0.4,0.45,0.5,0.55,0.6,0.65,0.7,0.75,0.8,1},{"F","D","C","C+","B-","B","B+","A-","A","A+"}))))</f>
        <v/>
      </c>
      <c r="AH588" s="1" t="str">
        <f>IF(COUNT($A588)=0,"",IF(AF588="","--",IF(AF588="3E","3E",LOOKUP(AF588/AH$2,{0,0.4,0.45,0.5,0.55,0.6,0.65,0.7,0.75,0.8,1},{0,2,2.25,2.5,2.75,3,3.25,3.5,3.75,4}))))</f>
        <v/>
      </c>
      <c r="AI588" s="2" t="str">
        <f>IF($A588&lt;&gt;DRAFT!$B590,"ERR",IF(OR(COUNT($A588)=0,COUNT(DRAFT!CL590:CN590,DRAFT!CP590:CR590)=0),"",CEILING(SUM(DRAFT!CO590,DRAFT!CS590,DRAFT!CT590),1)))</f>
        <v/>
      </c>
      <c r="AJ588" s="2" t="str">
        <f>IF(COUNT($A588)=0,"",IF(AI588="3E","3E",IF(AI588="","I",LOOKUP(AI588/AK$2,{0,0.4,0.45,0.5,0.55,0.6,0.65,0.7,0.75,0.8,1},{"F","D","C","C+","B-","B","B+","A-","A","A+"}))))</f>
        <v/>
      </c>
      <c r="AK588" s="1" t="str">
        <f>IF(COUNT($A588)=0,"",IF(AI588="","--",IF(AI588="3E","3E",LOOKUP(AI588/AK$2,{0,0.4,0.45,0.5,0.55,0.6,0.65,0.7,0.75,0.8,1},{0,2,2.25,2.5,2.75,3,3.25,3.5,3.75,4}))))</f>
        <v/>
      </c>
      <c r="AL588" s="4" t="str">
        <f>IF(OR(COUNT($A588)=0,COUNT(B588:AK588)=0),"",IF(COUNTIF(B588:AK588,"3E")&gt;0,"3E",IF(DRAFT!$A590="R",TRUNC(SUMPRODUCT(RGP,RCP)/TCP,3),TRUNC((SUMPRODUCT(--(IMDGP&gt;0)*IMDGP,IMCP)+CEILING(DRAFT!$DB590*42,0.25))/TCP,3))))</f>
        <v/>
      </c>
      <c r="AM588" s="2" t="str">
        <f>IF(OR(COUNT($A588)=0,COUNT(B588:AK588)=0),"",IF(COUNTIF(B588:AK588,"3E")&gt;0,"3E",IF(DRAFT!$A590="R",SUMPRODUCT(--(RGP&gt;=2),RCP),SUMPRODUCT(--(IMDGP&gt;0),--(IMGP=0),IMCP)+DRAFT!$DC590)))</f>
        <v/>
      </c>
      <c r="AN588" s="67" t="str">
        <f>IF(AL588="3E","3E",IF(COUNT($A588)=0,"",IF(COUNT(AI588)=0,"--",ROUND(((CEILING(DRAFT!$CV590*38,0.25)+CEILING(DRAFT!$CX590*38,0.25)+CEILING(DRAFT!$CZ590*42,0.25)+CEILING($AL588*42,0.25))/160),2))))</f>
        <v/>
      </c>
      <c r="AO588" s="2" t="str">
        <f>IF(AN588="3E","3E",IF(COUNT($A588)=0,"",IF(COUNT(AN588)=0,"I",LOOKUP(AN588,{0,2,2.25,2.5,2.75,3,3.25,3.5,3.75,4},{"F","D","C","C+","B-","B","B+","A-","A","A+"}))))</f>
        <v/>
      </c>
      <c r="AP588" s="2" t="str">
        <f>IF(AN588="3E","3E",IF(OR(COUNT(A588)=0,COUNT(AN588)=0),"",DRAFT!CW590+DRAFT!CY590+DRAFT!DA590+N(TABULATION!AM588)))</f>
        <v/>
      </c>
      <c r="AQ588" s="2" t="str">
        <f>IF(OR(COUNT($A588)=0,COUNT(B588:AK588)=0),"",IF(COUNTIF(B588:AM588,"3E")&gt;0,"3E",IF(AND(DRAFT!$A590="IM",OR($AL588&gt;DRAFT!$DB590,$AM588&gt;DRAFT!$DC590)),"IMPROVED",IF(AND(DRAFT!$A590="IM",$AL588&lt;=DRAFT!$DB590,$AM588&lt;=DRAFT!$DC590),"NOT IMPROVED",IF(AND(DRAFT!CU590="S",AH588&gt;=2,AK588&gt;=2,AN588&gt;=2.5,AP588&gt;=144),"PASS","FAIL")))))</f>
        <v/>
      </c>
      <c r="AR588" s="2" t="str">
        <f t="shared" si="18"/>
        <v/>
      </c>
      <c r="AS588" s="2" t="str">
        <f t="shared" si="19"/>
        <v/>
      </c>
    </row>
    <row r="589" spans="1:45" ht="18.95" customHeight="1" x14ac:dyDescent="0.25">
      <c r="A589" s="3" t="str">
        <f>IF(DRAFT!$B591="","",DRAFT!$B591)</f>
        <v/>
      </c>
      <c r="B589" s="2" t="str">
        <f>IF(COUNT($A589)=0,"",IF($A589&lt;&gt;DRAFT!$B591,"ERR",IF(DRAFT!I591="3E","3E",IF(COUNT(DRAFT!E591,DRAFT!I591)&gt;0,DRAFT!J591,""))))</f>
        <v/>
      </c>
      <c r="C589" s="2" t="str">
        <f>IF(COUNT($A589)=0,"",IF(B589="3E","3E",IF(B589="","I",LOOKUP(B589/D$2,{0,0.4,0.45,0.5,0.55,0.6,0.65,0.7,0.75,0.8,1},{"F","D","C","C+","B-","B","B+","A-","A","A+"}))))</f>
        <v/>
      </c>
      <c r="D589" s="1" t="str">
        <f>IF(COUNT($A589)=0,"",IF(B589="","--",IF(B589="3E","3E",LOOKUP(B589/D$2,{0,0.4,0.45,0.5,0.55,0.6,0.65,0.7,0.75,0.8,1},{0,2,2.25,2.5,2.75,3,3.25,3.5,3.75,4}))))</f>
        <v/>
      </c>
      <c r="E589" s="2" t="str">
        <f>IF(COUNT($A589)=0,"",IF($A589&lt;&gt;DRAFT!$B591,"ERR",IF(DRAFT!R591="3E","3E",IF(COUNT(DRAFT!N591,DRAFT!R591)&gt;0,DRAFT!S591,""))))</f>
        <v/>
      </c>
      <c r="F589" s="2" t="str">
        <f>IF(COUNT($A589)=0,"",IF(E589="3E","3E",IF(E589="","I",LOOKUP(E589/G$2,{0,0.4,0.45,0.5,0.55,0.6,0.65,0.7,0.75,0.8,1},{"F","D","C","C+","B-","B","B+","A-","A","A+"}))))</f>
        <v/>
      </c>
      <c r="G589" s="1" t="str">
        <f>IF(COUNT($A589)=0,"",IF(E589="","--",IF(E589="3E","3E",LOOKUP(E589/G$2,{0,0.4,0.45,0.5,0.55,0.6,0.65,0.7,0.75,0.8,1},{0,2,2.25,2.5,2.75,3,3.25,3.5,3.75,4}))))</f>
        <v/>
      </c>
      <c r="H589" s="2" t="str">
        <f>IF(COUNT($A589)=0,"",IF($A589&lt;&gt;DRAFT!$B591,"ERR",IF(DRAFT!AA591="3E","3E",IF(COUNT(DRAFT!W591,DRAFT!AA591)&gt;0,DRAFT!AB591,""))))</f>
        <v/>
      </c>
      <c r="I589" s="2" t="str">
        <f>IF(COUNT($A589)=0,"",IF(H589="3E","3E",IF(H589="","I",LOOKUP(H589/J$2,{0,0.4,0.45,0.5,0.55,0.6,0.65,0.7,0.75,0.8,1},{"F","D","C","C+","B-","B","B+","A-","A","A+"}))))</f>
        <v/>
      </c>
      <c r="J589" s="1" t="str">
        <f>IF(COUNT($A589)=0,"",IF(H589="","--",IF(H589="3E","3E",LOOKUP(H589/J$2,{0,0.4,0.45,0.5,0.55,0.6,0.65,0.7,0.75,0.8,1},{0,2,2.25,2.5,2.75,3,3.25,3.5,3.75,4}))))</f>
        <v/>
      </c>
      <c r="K589" s="2" t="str">
        <f>IF(COUNT($A589)=0,"",IF($A589&lt;&gt;DRAFT!$B591,"ERR",IF(DRAFT!AJ591="3E","3E",IF(COUNT(DRAFT!AF591,DRAFT!AJ591)&gt;0,DRAFT!AK591,""))))</f>
        <v/>
      </c>
      <c r="L589" s="2" t="str">
        <f>IF(COUNT($A589)=0,"",IF(K589="3E","3E",IF(K589="","I",LOOKUP(K589/M$2,{0,0.4,0.45,0.5,0.55,0.6,0.65,0.7,0.75,0.8,1},{"F","D","C","C+","B-","B","B+","A-","A","A+"}))))</f>
        <v/>
      </c>
      <c r="M589" s="1" t="str">
        <f>IF(COUNT($A589)=0,"",IF(K589="","--",IF(K589="3E","3E",LOOKUP(K589/M$2,{0,0.4,0.45,0.5,0.55,0.6,0.65,0.7,0.75,0.8,1},{0,2,2.25,2.5,2.75,3,3.25,3.5,3.75,4}))))</f>
        <v/>
      </c>
      <c r="N589" s="2" t="str">
        <f>IF(COUNT($A589)=0,"",IF($A589&lt;&gt;DRAFT!$B591,"ERR",IF(DRAFT!AS591="3E","3E",IF(COUNT(DRAFT!AO591,DRAFT!AS591)&gt;0,DRAFT!AT591,""))))</f>
        <v/>
      </c>
      <c r="O589" s="2" t="str">
        <f>IF(COUNT($A589)=0,"",IF(N589="3E","3E",IF(N589="","I",LOOKUP(N589/P$2,{0,0.4,0.45,0.5,0.55,0.6,0.65,0.7,0.75,0.8,1},{"F","D","C","C+","B-","B","B+","A-","A","A+"}))))</f>
        <v/>
      </c>
      <c r="P589" s="1" t="str">
        <f>IF(COUNT($A589)=0,"",IF(N589="","--",IF(N589="3E","3E",LOOKUP(N589/P$2,{0,0.4,0.45,0.5,0.55,0.6,0.65,0.7,0.75,0.8,1},{0,2,2.25,2.5,2.75,3,3.25,3.5,3.75,4}))))</f>
        <v/>
      </c>
      <c r="Q589" s="2" t="str">
        <f>IF(COUNT($A589)=0,"",IF($A589&lt;&gt;DRAFT!$B591,"ERR",IF(DRAFT!BB591="3E","3E",IF(COUNT(DRAFT!AX591,DRAFT!BB591)&gt;0,DRAFT!BC591,""))))</f>
        <v/>
      </c>
      <c r="R589" s="2" t="str">
        <f>IF(COUNT($A589)=0,"",IF(Q589="3E","3E",IF(Q589="","I",LOOKUP(Q589/S$2,{0,0.4,0.45,0.5,0.55,0.6,0.65,0.7,0.75,0.8,1},{"F","D","C","C+","B-","B","B+","A-","A","A+"}))))</f>
        <v/>
      </c>
      <c r="S589" s="1" t="str">
        <f>IF(COUNT($A589)=0,"",IF(Q589="","--",IF(Q589="3E","3E",LOOKUP(Q589/S$2,{0,0.4,0.45,0.5,0.55,0.6,0.65,0.7,0.75,0.8,1},{0,2,2.25,2.5,2.75,3,3.25,3.5,3.75,4}))))</f>
        <v/>
      </c>
      <c r="T589" s="2" t="str">
        <f>IF(COUNT($A589)=0,"",IF($A589&lt;&gt;DRAFT!$B591,"ERR",IF(DRAFT!BK591="3E","3E",IF(COUNT(DRAFT!BG591,DRAFT!BK591)&gt;0,DRAFT!BL591,""))))</f>
        <v/>
      </c>
      <c r="U589" s="2" t="str">
        <f>IF(COUNT($A589)=0,"",IF(T589="3E","3E",IF(T589="","I",LOOKUP(T589/V$2,{0,0.4,0.45,0.5,0.55,0.6,0.65,0.7,0.75,0.8,1},{"F","D","C","C+","B-","B","B+","A-","A","A+"}))))</f>
        <v/>
      </c>
      <c r="V589" s="1" t="str">
        <f>IF(COUNT($A589)=0,"",IF(T589="","--",IF(T589="3E","3E",LOOKUP(T589/V$2,{0,0.4,0.45,0.5,0.55,0.6,0.65,0.7,0.75,0.8,1},{0,2,2.25,2.5,2.75,3,3.25,3.5,3.75,4}))))</f>
        <v/>
      </c>
      <c r="W589" s="2" t="str">
        <f>IF(COUNT($A589)=0,"",IF($A589&lt;&gt;DRAFT!$B591,"ERR",IF(DRAFT!BT591="3E","3E",IF(COUNT(DRAFT!BP591,DRAFT!BT591)&gt;0,DRAFT!BU591,""))))</f>
        <v/>
      </c>
      <c r="X589" s="2" t="str">
        <f>IF(COUNT($A589)=0,"",IF(W589="3E","3E",IF(W589="","I",LOOKUP(W589/Y$2,{0,0.4,0.45,0.5,0.55,0.6,0.65,0.7,0.75,0.8,1},{"F","D","C","C+","B-","B","B+","A-","A","A+"}))))</f>
        <v/>
      </c>
      <c r="Y589" s="1" t="str">
        <f>IF(COUNT($A589)=0,"",IF(W589="","--",IF(W589="3E","3E",LOOKUP(W589/Y$2,{0,0.4,0.45,0.5,0.55,0.6,0.65,0.7,0.75,0.8,1},{0,2,2.25,2.5,2.75,3,3.25,3.5,3.75,4}))))</f>
        <v/>
      </c>
      <c r="Z589" s="2" t="str">
        <f>IF(COUNT($A589)=0,"",IF($A589&lt;&gt;DRAFT!$B591,"ERR",IF(DRAFT!CC591="3E","3E",IF(COUNT(DRAFT!BY591,DRAFT!CC591)&gt;0,DRAFT!CD591,""))))</f>
        <v/>
      </c>
      <c r="AA589" s="2" t="str">
        <f>IF(COUNT($A589)=0,"",IF(Z589="3E","3E",IF(Z589="","I",LOOKUP(Z589/AB$2,{0,0.4,0.45,0.5,0.55,0.6,0.65,0.7,0.75,0.8,1},{"F","D","C","C+","B-","B","B+","A-","A","A+"}))))</f>
        <v/>
      </c>
      <c r="AB589" s="1" t="str">
        <f>IF(COUNT($A589)=0,"",IF(Z589="","--",IF(Z589="3E","3E",LOOKUP(Z589/AB$2,{0,0.4,0.45,0.5,0.55,0.6,0.65,0.7,0.75,0.8,1},{0,2,2.25,2.5,2.75,3,3.25,3.5,3.75,4}))))</f>
        <v/>
      </c>
      <c r="AC589" s="2" t="str">
        <f>IF(COUNT($A589)=0,"",IF($A589&lt;&gt;DRAFT!$B591,"ERR",IF(DRAFT!CF591&gt;0,DRAFT!CF591,"")))</f>
        <v/>
      </c>
      <c r="AD589" s="2" t="str">
        <f>IF(COUNT($A589)=0,"",IF(AC589="3E","3E",IF(AC589="","I",LOOKUP(AC589/AE$2,{0,0.4,0.45,0.5,0.55,0.6,0.65,0.7,0.75,0.8,1},{"F","D","C","C+","B-","B","B+","A-","A","A+"}))))</f>
        <v/>
      </c>
      <c r="AE589" s="1" t="str">
        <f>IF(COUNT($A589)=0,"",IF(AC589="","--",IF(AC589="3E","3E",LOOKUP(AC589/AE$2,{0,0.4,0.45,0.5,0.55,0.6,0.65,0.7,0.75,0.8,1},{0,2,2.25,2.5,2.75,3,3.25,3.5,3.75,4}))))</f>
        <v/>
      </c>
      <c r="AF589" s="2" t="str">
        <f>IF(COUNT($A589)=0,"",IF($A589&lt;&gt;DRAFT!$B591,"ERR",IF(DRAFT!CI591&gt;0,DRAFT!CK591,"")))</f>
        <v/>
      </c>
      <c r="AG589" s="2" t="str">
        <f>IF(COUNT($A589)=0,"",IF(AF589="3E","3E",IF(AF589="","I",LOOKUP(AF589/AH$2,{0,0.4,0.45,0.5,0.55,0.6,0.65,0.7,0.75,0.8,1},{"F","D","C","C+","B-","B","B+","A-","A","A+"}))))</f>
        <v/>
      </c>
      <c r="AH589" s="1" t="str">
        <f>IF(COUNT($A589)=0,"",IF(AF589="","--",IF(AF589="3E","3E",LOOKUP(AF589/AH$2,{0,0.4,0.45,0.5,0.55,0.6,0.65,0.7,0.75,0.8,1},{0,2,2.25,2.5,2.75,3,3.25,3.5,3.75,4}))))</f>
        <v/>
      </c>
      <c r="AI589" s="2" t="str">
        <f>IF($A589&lt;&gt;DRAFT!$B591,"ERR",IF(OR(COUNT($A589)=0,COUNT(DRAFT!CL591:CN591,DRAFT!CP591:CR591)=0),"",CEILING(SUM(DRAFT!CO591,DRAFT!CS591,DRAFT!CT591),1)))</f>
        <v/>
      </c>
      <c r="AJ589" s="2" t="str">
        <f>IF(COUNT($A589)=0,"",IF(AI589="3E","3E",IF(AI589="","I",LOOKUP(AI589/AK$2,{0,0.4,0.45,0.5,0.55,0.6,0.65,0.7,0.75,0.8,1},{"F","D","C","C+","B-","B","B+","A-","A","A+"}))))</f>
        <v/>
      </c>
      <c r="AK589" s="1" t="str">
        <f>IF(COUNT($A589)=0,"",IF(AI589="","--",IF(AI589="3E","3E",LOOKUP(AI589/AK$2,{0,0.4,0.45,0.5,0.55,0.6,0.65,0.7,0.75,0.8,1},{0,2,2.25,2.5,2.75,3,3.25,3.5,3.75,4}))))</f>
        <v/>
      </c>
      <c r="AL589" s="4" t="str">
        <f>IF(OR(COUNT($A589)=0,COUNT(B589:AK589)=0),"",IF(COUNTIF(B589:AK589,"3E")&gt;0,"3E",IF(DRAFT!$A591="R",TRUNC(SUMPRODUCT(RGP,RCP)/TCP,3),TRUNC((SUMPRODUCT(--(IMDGP&gt;0)*IMDGP,IMCP)+CEILING(DRAFT!$DB591*42,0.25))/TCP,3))))</f>
        <v/>
      </c>
      <c r="AM589" s="2" t="str">
        <f>IF(OR(COUNT($A589)=0,COUNT(B589:AK589)=0),"",IF(COUNTIF(B589:AK589,"3E")&gt;0,"3E",IF(DRAFT!$A591="R",SUMPRODUCT(--(RGP&gt;=2),RCP),SUMPRODUCT(--(IMDGP&gt;0),--(IMGP=0),IMCP)+DRAFT!$DC591)))</f>
        <v/>
      </c>
      <c r="AN589" s="67" t="str">
        <f>IF(AL589="3E","3E",IF(COUNT($A589)=0,"",IF(COUNT(AI589)=0,"--",ROUND(((CEILING(DRAFT!$CV591*38,0.25)+CEILING(DRAFT!$CX591*38,0.25)+CEILING(DRAFT!$CZ591*42,0.25)+CEILING($AL589*42,0.25))/160),2))))</f>
        <v/>
      </c>
      <c r="AO589" s="2" t="str">
        <f>IF(AN589="3E","3E",IF(COUNT($A589)=0,"",IF(COUNT(AN589)=0,"I",LOOKUP(AN589,{0,2,2.25,2.5,2.75,3,3.25,3.5,3.75,4},{"F","D","C","C+","B-","B","B+","A-","A","A+"}))))</f>
        <v/>
      </c>
      <c r="AP589" s="2" t="str">
        <f>IF(AN589="3E","3E",IF(OR(COUNT(A589)=0,COUNT(AN589)=0),"",DRAFT!CW591+DRAFT!CY591+DRAFT!DA591+N(TABULATION!AM589)))</f>
        <v/>
      </c>
      <c r="AQ589" s="2" t="str">
        <f>IF(OR(COUNT($A589)=0,COUNT(B589:AK589)=0),"",IF(COUNTIF(B589:AM589,"3E")&gt;0,"3E",IF(AND(DRAFT!$A591="IM",OR($AL589&gt;DRAFT!$DB591,$AM589&gt;DRAFT!$DC591)),"IMPROVED",IF(AND(DRAFT!$A591="IM",$AL589&lt;=DRAFT!$DB591,$AM589&lt;=DRAFT!$DC591),"NOT IMPROVED",IF(AND(DRAFT!CU591="S",AH589&gt;=2,AK589&gt;=2,AN589&gt;=2.5,AP589&gt;=144),"PASS","FAIL")))))</f>
        <v/>
      </c>
      <c r="AR589" s="2" t="str">
        <f t="shared" si="18"/>
        <v/>
      </c>
      <c r="AS589" s="2" t="str">
        <f t="shared" si="19"/>
        <v/>
      </c>
    </row>
    <row r="590" spans="1:45" ht="18.95" customHeight="1" x14ac:dyDescent="0.25">
      <c r="A590" s="3" t="str">
        <f>IF(DRAFT!$B592="","",DRAFT!$B592)</f>
        <v/>
      </c>
      <c r="B590" s="2" t="str">
        <f>IF(COUNT($A590)=0,"",IF($A590&lt;&gt;DRAFT!$B592,"ERR",IF(DRAFT!I592="3E","3E",IF(COUNT(DRAFT!E592,DRAFT!I592)&gt;0,DRAFT!J592,""))))</f>
        <v/>
      </c>
      <c r="C590" s="2" t="str">
        <f>IF(COUNT($A590)=0,"",IF(B590="3E","3E",IF(B590="","I",LOOKUP(B590/D$2,{0,0.4,0.45,0.5,0.55,0.6,0.65,0.7,0.75,0.8,1},{"F","D","C","C+","B-","B","B+","A-","A","A+"}))))</f>
        <v/>
      </c>
      <c r="D590" s="1" t="str">
        <f>IF(COUNT($A590)=0,"",IF(B590="","--",IF(B590="3E","3E",LOOKUP(B590/D$2,{0,0.4,0.45,0.5,0.55,0.6,0.65,0.7,0.75,0.8,1},{0,2,2.25,2.5,2.75,3,3.25,3.5,3.75,4}))))</f>
        <v/>
      </c>
      <c r="E590" s="2" t="str">
        <f>IF(COUNT($A590)=0,"",IF($A590&lt;&gt;DRAFT!$B592,"ERR",IF(DRAFT!R592="3E","3E",IF(COUNT(DRAFT!N592,DRAFT!R592)&gt;0,DRAFT!S592,""))))</f>
        <v/>
      </c>
      <c r="F590" s="2" t="str">
        <f>IF(COUNT($A590)=0,"",IF(E590="3E","3E",IF(E590="","I",LOOKUP(E590/G$2,{0,0.4,0.45,0.5,0.55,0.6,0.65,0.7,0.75,0.8,1},{"F","D","C","C+","B-","B","B+","A-","A","A+"}))))</f>
        <v/>
      </c>
      <c r="G590" s="1" t="str">
        <f>IF(COUNT($A590)=0,"",IF(E590="","--",IF(E590="3E","3E",LOOKUP(E590/G$2,{0,0.4,0.45,0.5,0.55,0.6,0.65,0.7,0.75,0.8,1},{0,2,2.25,2.5,2.75,3,3.25,3.5,3.75,4}))))</f>
        <v/>
      </c>
      <c r="H590" s="2" t="str">
        <f>IF(COUNT($A590)=0,"",IF($A590&lt;&gt;DRAFT!$B592,"ERR",IF(DRAFT!AA592="3E","3E",IF(COUNT(DRAFT!W592,DRAFT!AA592)&gt;0,DRAFT!AB592,""))))</f>
        <v/>
      </c>
      <c r="I590" s="2" t="str">
        <f>IF(COUNT($A590)=0,"",IF(H590="3E","3E",IF(H590="","I",LOOKUP(H590/J$2,{0,0.4,0.45,0.5,0.55,0.6,0.65,0.7,0.75,0.8,1},{"F","D","C","C+","B-","B","B+","A-","A","A+"}))))</f>
        <v/>
      </c>
      <c r="J590" s="1" t="str">
        <f>IF(COUNT($A590)=0,"",IF(H590="","--",IF(H590="3E","3E",LOOKUP(H590/J$2,{0,0.4,0.45,0.5,0.55,0.6,0.65,0.7,0.75,0.8,1},{0,2,2.25,2.5,2.75,3,3.25,3.5,3.75,4}))))</f>
        <v/>
      </c>
      <c r="K590" s="2" t="str">
        <f>IF(COUNT($A590)=0,"",IF($A590&lt;&gt;DRAFT!$B592,"ERR",IF(DRAFT!AJ592="3E","3E",IF(COUNT(DRAFT!AF592,DRAFT!AJ592)&gt;0,DRAFT!AK592,""))))</f>
        <v/>
      </c>
      <c r="L590" s="2" t="str">
        <f>IF(COUNT($A590)=0,"",IF(K590="3E","3E",IF(K590="","I",LOOKUP(K590/M$2,{0,0.4,0.45,0.5,0.55,0.6,0.65,0.7,0.75,0.8,1},{"F","D","C","C+","B-","B","B+","A-","A","A+"}))))</f>
        <v/>
      </c>
      <c r="M590" s="1" t="str">
        <f>IF(COUNT($A590)=0,"",IF(K590="","--",IF(K590="3E","3E",LOOKUP(K590/M$2,{0,0.4,0.45,0.5,0.55,0.6,0.65,0.7,0.75,0.8,1},{0,2,2.25,2.5,2.75,3,3.25,3.5,3.75,4}))))</f>
        <v/>
      </c>
      <c r="N590" s="2" t="str">
        <f>IF(COUNT($A590)=0,"",IF($A590&lt;&gt;DRAFT!$B592,"ERR",IF(DRAFT!AS592="3E","3E",IF(COUNT(DRAFT!AO592,DRAFT!AS592)&gt;0,DRAFT!AT592,""))))</f>
        <v/>
      </c>
      <c r="O590" s="2" t="str">
        <f>IF(COUNT($A590)=0,"",IF(N590="3E","3E",IF(N590="","I",LOOKUP(N590/P$2,{0,0.4,0.45,0.5,0.55,0.6,0.65,0.7,0.75,0.8,1},{"F","D","C","C+","B-","B","B+","A-","A","A+"}))))</f>
        <v/>
      </c>
      <c r="P590" s="1" t="str">
        <f>IF(COUNT($A590)=0,"",IF(N590="","--",IF(N590="3E","3E",LOOKUP(N590/P$2,{0,0.4,0.45,0.5,0.55,0.6,0.65,0.7,0.75,0.8,1},{0,2,2.25,2.5,2.75,3,3.25,3.5,3.75,4}))))</f>
        <v/>
      </c>
      <c r="Q590" s="2" t="str">
        <f>IF(COUNT($A590)=0,"",IF($A590&lt;&gt;DRAFT!$B592,"ERR",IF(DRAFT!BB592="3E","3E",IF(COUNT(DRAFT!AX592,DRAFT!BB592)&gt;0,DRAFT!BC592,""))))</f>
        <v/>
      </c>
      <c r="R590" s="2" t="str">
        <f>IF(COUNT($A590)=0,"",IF(Q590="3E","3E",IF(Q590="","I",LOOKUP(Q590/S$2,{0,0.4,0.45,0.5,0.55,0.6,0.65,0.7,0.75,0.8,1},{"F","D","C","C+","B-","B","B+","A-","A","A+"}))))</f>
        <v/>
      </c>
      <c r="S590" s="1" t="str">
        <f>IF(COUNT($A590)=0,"",IF(Q590="","--",IF(Q590="3E","3E",LOOKUP(Q590/S$2,{0,0.4,0.45,0.5,0.55,0.6,0.65,0.7,0.75,0.8,1},{0,2,2.25,2.5,2.75,3,3.25,3.5,3.75,4}))))</f>
        <v/>
      </c>
      <c r="T590" s="2" t="str">
        <f>IF(COUNT($A590)=0,"",IF($A590&lt;&gt;DRAFT!$B592,"ERR",IF(DRAFT!BK592="3E","3E",IF(COUNT(DRAFT!BG592,DRAFT!BK592)&gt;0,DRAFT!BL592,""))))</f>
        <v/>
      </c>
      <c r="U590" s="2" t="str">
        <f>IF(COUNT($A590)=0,"",IF(T590="3E","3E",IF(T590="","I",LOOKUP(T590/V$2,{0,0.4,0.45,0.5,0.55,0.6,0.65,0.7,0.75,0.8,1},{"F","D","C","C+","B-","B","B+","A-","A","A+"}))))</f>
        <v/>
      </c>
      <c r="V590" s="1" t="str">
        <f>IF(COUNT($A590)=0,"",IF(T590="","--",IF(T590="3E","3E",LOOKUP(T590/V$2,{0,0.4,0.45,0.5,0.55,0.6,0.65,0.7,0.75,0.8,1},{0,2,2.25,2.5,2.75,3,3.25,3.5,3.75,4}))))</f>
        <v/>
      </c>
      <c r="W590" s="2" t="str">
        <f>IF(COUNT($A590)=0,"",IF($A590&lt;&gt;DRAFT!$B592,"ERR",IF(DRAFT!BT592="3E","3E",IF(COUNT(DRAFT!BP592,DRAFT!BT592)&gt;0,DRAFT!BU592,""))))</f>
        <v/>
      </c>
      <c r="X590" s="2" t="str">
        <f>IF(COUNT($A590)=0,"",IF(W590="3E","3E",IF(W590="","I",LOOKUP(W590/Y$2,{0,0.4,0.45,0.5,0.55,0.6,0.65,0.7,0.75,0.8,1},{"F","D","C","C+","B-","B","B+","A-","A","A+"}))))</f>
        <v/>
      </c>
      <c r="Y590" s="1" t="str">
        <f>IF(COUNT($A590)=0,"",IF(W590="","--",IF(W590="3E","3E",LOOKUP(W590/Y$2,{0,0.4,0.45,0.5,0.55,0.6,0.65,0.7,0.75,0.8,1},{0,2,2.25,2.5,2.75,3,3.25,3.5,3.75,4}))))</f>
        <v/>
      </c>
      <c r="Z590" s="2" t="str">
        <f>IF(COUNT($A590)=0,"",IF($A590&lt;&gt;DRAFT!$B592,"ERR",IF(DRAFT!CC592="3E","3E",IF(COUNT(DRAFT!BY592,DRAFT!CC592)&gt;0,DRAFT!CD592,""))))</f>
        <v/>
      </c>
      <c r="AA590" s="2" t="str">
        <f>IF(COUNT($A590)=0,"",IF(Z590="3E","3E",IF(Z590="","I",LOOKUP(Z590/AB$2,{0,0.4,0.45,0.5,0.55,0.6,0.65,0.7,0.75,0.8,1},{"F","D","C","C+","B-","B","B+","A-","A","A+"}))))</f>
        <v/>
      </c>
      <c r="AB590" s="1" t="str">
        <f>IF(COUNT($A590)=0,"",IF(Z590="","--",IF(Z590="3E","3E",LOOKUP(Z590/AB$2,{0,0.4,0.45,0.5,0.55,0.6,0.65,0.7,0.75,0.8,1},{0,2,2.25,2.5,2.75,3,3.25,3.5,3.75,4}))))</f>
        <v/>
      </c>
      <c r="AC590" s="2" t="str">
        <f>IF(COUNT($A590)=0,"",IF($A590&lt;&gt;DRAFT!$B592,"ERR",IF(DRAFT!CF592&gt;0,DRAFT!CF592,"")))</f>
        <v/>
      </c>
      <c r="AD590" s="2" t="str">
        <f>IF(COUNT($A590)=0,"",IF(AC590="3E","3E",IF(AC590="","I",LOOKUP(AC590/AE$2,{0,0.4,0.45,0.5,0.55,0.6,0.65,0.7,0.75,0.8,1},{"F","D","C","C+","B-","B","B+","A-","A","A+"}))))</f>
        <v/>
      </c>
      <c r="AE590" s="1" t="str">
        <f>IF(COUNT($A590)=0,"",IF(AC590="","--",IF(AC590="3E","3E",LOOKUP(AC590/AE$2,{0,0.4,0.45,0.5,0.55,0.6,0.65,0.7,0.75,0.8,1},{0,2,2.25,2.5,2.75,3,3.25,3.5,3.75,4}))))</f>
        <v/>
      </c>
      <c r="AF590" s="2" t="str">
        <f>IF(COUNT($A590)=0,"",IF($A590&lt;&gt;DRAFT!$B592,"ERR",IF(DRAFT!CI592&gt;0,DRAFT!CK592,"")))</f>
        <v/>
      </c>
      <c r="AG590" s="2" t="str">
        <f>IF(COUNT($A590)=0,"",IF(AF590="3E","3E",IF(AF590="","I",LOOKUP(AF590/AH$2,{0,0.4,0.45,0.5,0.55,0.6,0.65,0.7,0.75,0.8,1},{"F","D","C","C+","B-","B","B+","A-","A","A+"}))))</f>
        <v/>
      </c>
      <c r="AH590" s="1" t="str">
        <f>IF(COUNT($A590)=0,"",IF(AF590="","--",IF(AF590="3E","3E",LOOKUP(AF590/AH$2,{0,0.4,0.45,0.5,0.55,0.6,0.65,0.7,0.75,0.8,1},{0,2,2.25,2.5,2.75,3,3.25,3.5,3.75,4}))))</f>
        <v/>
      </c>
      <c r="AI590" s="2" t="str">
        <f>IF($A590&lt;&gt;DRAFT!$B592,"ERR",IF(OR(COUNT($A590)=0,COUNT(DRAFT!CL592:CN592,DRAFT!CP592:CR592)=0),"",CEILING(SUM(DRAFT!CO592,DRAFT!CS592,DRAFT!CT592),1)))</f>
        <v/>
      </c>
      <c r="AJ590" s="2" t="str">
        <f>IF(COUNT($A590)=0,"",IF(AI590="3E","3E",IF(AI590="","I",LOOKUP(AI590/AK$2,{0,0.4,0.45,0.5,0.55,0.6,0.65,0.7,0.75,0.8,1},{"F","D","C","C+","B-","B","B+","A-","A","A+"}))))</f>
        <v/>
      </c>
      <c r="AK590" s="1" t="str">
        <f>IF(COUNT($A590)=0,"",IF(AI590="","--",IF(AI590="3E","3E",LOOKUP(AI590/AK$2,{0,0.4,0.45,0.5,0.55,0.6,0.65,0.7,0.75,0.8,1},{0,2,2.25,2.5,2.75,3,3.25,3.5,3.75,4}))))</f>
        <v/>
      </c>
      <c r="AL590" s="4" t="str">
        <f>IF(OR(COUNT($A590)=0,COUNT(B590:AK590)=0),"",IF(COUNTIF(B590:AK590,"3E")&gt;0,"3E",IF(DRAFT!$A592="R",TRUNC(SUMPRODUCT(RGP,RCP)/TCP,3),TRUNC((SUMPRODUCT(--(IMDGP&gt;0)*IMDGP,IMCP)+CEILING(DRAFT!$DB592*42,0.25))/TCP,3))))</f>
        <v/>
      </c>
      <c r="AM590" s="2" t="str">
        <f>IF(OR(COUNT($A590)=0,COUNT(B590:AK590)=0),"",IF(COUNTIF(B590:AK590,"3E")&gt;0,"3E",IF(DRAFT!$A592="R",SUMPRODUCT(--(RGP&gt;=2),RCP),SUMPRODUCT(--(IMDGP&gt;0),--(IMGP=0),IMCP)+DRAFT!$DC592)))</f>
        <v/>
      </c>
      <c r="AN590" s="67" t="str">
        <f>IF(AL590="3E","3E",IF(COUNT($A590)=0,"",IF(COUNT(AI590)=0,"--",ROUND(((CEILING(DRAFT!$CV592*38,0.25)+CEILING(DRAFT!$CX592*38,0.25)+CEILING(DRAFT!$CZ592*42,0.25)+CEILING($AL590*42,0.25))/160),2))))</f>
        <v/>
      </c>
      <c r="AO590" s="2" t="str">
        <f>IF(AN590="3E","3E",IF(COUNT($A590)=0,"",IF(COUNT(AN590)=0,"I",LOOKUP(AN590,{0,2,2.25,2.5,2.75,3,3.25,3.5,3.75,4},{"F","D","C","C+","B-","B","B+","A-","A","A+"}))))</f>
        <v/>
      </c>
      <c r="AP590" s="2" t="str">
        <f>IF(AN590="3E","3E",IF(OR(COUNT(A590)=0,COUNT(AN590)=0),"",DRAFT!CW592+DRAFT!CY592+DRAFT!DA592+N(TABULATION!AM590)))</f>
        <v/>
      </c>
      <c r="AQ590" s="2" t="str">
        <f>IF(OR(COUNT($A590)=0,COUNT(B590:AK590)=0),"",IF(COUNTIF(B590:AM590,"3E")&gt;0,"3E",IF(AND(DRAFT!$A592="IM",OR($AL590&gt;DRAFT!$DB592,$AM590&gt;DRAFT!$DC592)),"IMPROVED",IF(AND(DRAFT!$A592="IM",$AL590&lt;=DRAFT!$DB592,$AM590&lt;=DRAFT!$DC592),"NOT IMPROVED",IF(AND(DRAFT!CU592="S",AH590&gt;=2,AK590&gt;=2,AN590&gt;=2.5,AP590&gt;=144),"PASS","FAIL")))))</f>
        <v/>
      </c>
      <c r="AR590" s="2" t="str">
        <f t="shared" si="18"/>
        <v/>
      </c>
      <c r="AS590" s="2" t="str">
        <f t="shared" si="19"/>
        <v/>
      </c>
    </row>
    <row r="591" spans="1:45" ht="18.95" customHeight="1" x14ac:dyDescent="0.25">
      <c r="A591" s="3" t="str">
        <f>IF(DRAFT!$B593="","",DRAFT!$B593)</f>
        <v/>
      </c>
      <c r="B591" s="2" t="str">
        <f>IF(COUNT($A591)=0,"",IF($A591&lt;&gt;DRAFT!$B593,"ERR",IF(DRAFT!I593="3E","3E",IF(COUNT(DRAFT!E593,DRAFT!I593)&gt;0,DRAFT!J593,""))))</f>
        <v/>
      </c>
      <c r="C591" s="2" t="str">
        <f>IF(COUNT($A591)=0,"",IF(B591="3E","3E",IF(B591="","I",LOOKUP(B591/D$2,{0,0.4,0.45,0.5,0.55,0.6,0.65,0.7,0.75,0.8,1},{"F","D","C","C+","B-","B","B+","A-","A","A+"}))))</f>
        <v/>
      </c>
      <c r="D591" s="1" t="str">
        <f>IF(COUNT($A591)=0,"",IF(B591="","--",IF(B591="3E","3E",LOOKUP(B591/D$2,{0,0.4,0.45,0.5,0.55,0.6,0.65,0.7,0.75,0.8,1},{0,2,2.25,2.5,2.75,3,3.25,3.5,3.75,4}))))</f>
        <v/>
      </c>
      <c r="E591" s="2" t="str">
        <f>IF(COUNT($A591)=0,"",IF($A591&lt;&gt;DRAFT!$B593,"ERR",IF(DRAFT!R593="3E","3E",IF(COUNT(DRAFT!N593,DRAFT!R593)&gt;0,DRAFT!S593,""))))</f>
        <v/>
      </c>
      <c r="F591" s="2" t="str">
        <f>IF(COUNT($A591)=0,"",IF(E591="3E","3E",IF(E591="","I",LOOKUP(E591/G$2,{0,0.4,0.45,0.5,0.55,0.6,0.65,0.7,0.75,0.8,1},{"F","D","C","C+","B-","B","B+","A-","A","A+"}))))</f>
        <v/>
      </c>
      <c r="G591" s="1" t="str">
        <f>IF(COUNT($A591)=0,"",IF(E591="","--",IF(E591="3E","3E",LOOKUP(E591/G$2,{0,0.4,0.45,0.5,0.55,0.6,0.65,0.7,0.75,0.8,1},{0,2,2.25,2.5,2.75,3,3.25,3.5,3.75,4}))))</f>
        <v/>
      </c>
      <c r="H591" s="2" t="str">
        <f>IF(COUNT($A591)=0,"",IF($A591&lt;&gt;DRAFT!$B593,"ERR",IF(DRAFT!AA593="3E","3E",IF(COUNT(DRAFT!W593,DRAFT!AA593)&gt;0,DRAFT!AB593,""))))</f>
        <v/>
      </c>
      <c r="I591" s="2" t="str">
        <f>IF(COUNT($A591)=0,"",IF(H591="3E","3E",IF(H591="","I",LOOKUP(H591/J$2,{0,0.4,0.45,0.5,0.55,0.6,0.65,0.7,0.75,0.8,1},{"F","D","C","C+","B-","B","B+","A-","A","A+"}))))</f>
        <v/>
      </c>
      <c r="J591" s="1" t="str">
        <f>IF(COUNT($A591)=0,"",IF(H591="","--",IF(H591="3E","3E",LOOKUP(H591/J$2,{0,0.4,0.45,0.5,0.55,0.6,0.65,0.7,0.75,0.8,1},{0,2,2.25,2.5,2.75,3,3.25,3.5,3.75,4}))))</f>
        <v/>
      </c>
      <c r="K591" s="2" t="str">
        <f>IF(COUNT($A591)=0,"",IF($A591&lt;&gt;DRAFT!$B593,"ERR",IF(DRAFT!AJ593="3E","3E",IF(COUNT(DRAFT!AF593,DRAFT!AJ593)&gt;0,DRAFT!AK593,""))))</f>
        <v/>
      </c>
      <c r="L591" s="2" t="str">
        <f>IF(COUNT($A591)=0,"",IF(K591="3E","3E",IF(K591="","I",LOOKUP(K591/M$2,{0,0.4,0.45,0.5,0.55,0.6,0.65,0.7,0.75,0.8,1},{"F","D","C","C+","B-","B","B+","A-","A","A+"}))))</f>
        <v/>
      </c>
      <c r="M591" s="1" t="str">
        <f>IF(COUNT($A591)=0,"",IF(K591="","--",IF(K591="3E","3E",LOOKUP(K591/M$2,{0,0.4,0.45,0.5,0.55,0.6,0.65,0.7,0.75,0.8,1},{0,2,2.25,2.5,2.75,3,3.25,3.5,3.75,4}))))</f>
        <v/>
      </c>
      <c r="N591" s="2" t="str">
        <f>IF(COUNT($A591)=0,"",IF($A591&lt;&gt;DRAFT!$B593,"ERR",IF(DRAFT!AS593="3E","3E",IF(COUNT(DRAFT!AO593,DRAFT!AS593)&gt;0,DRAFT!AT593,""))))</f>
        <v/>
      </c>
      <c r="O591" s="2" t="str">
        <f>IF(COUNT($A591)=0,"",IF(N591="3E","3E",IF(N591="","I",LOOKUP(N591/P$2,{0,0.4,0.45,0.5,0.55,0.6,0.65,0.7,0.75,0.8,1},{"F","D","C","C+","B-","B","B+","A-","A","A+"}))))</f>
        <v/>
      </c>
      <c r="P591" s="1" t="str">
        <f>IF(COUNT($A591)=0,"",IF(N591="","--",IF(N591="3E","3E",LOOKUP(N591/P$2,{0,0.4,0.45,0.5,0.55,0.6,0.65,0.7,0.75,0.8,1},{0,2,2.25,2.5,2.75,3,3.25,3.5,3.75,4}))))</f>
        <v/>
      </c>
      <c r="Q591" s="2" t="str">
        <f>IF(COUNT($A591)=0,"",IF($A591&lt;&gt;DRAFT!$B593,"ERR",IF(DRAFT!BB593="3E","3E",IF(COUNT(DRAFT!AX593,DRAFT!BB593)&gt;0,DRAFT!BC593,""))))</f>
        <v/>
      </c>
      <c r="R591" s="2" t="str">
        <f>IF(COUNT($A591)=0,"",IF(Q591="3E","3E",IF(Q591="","I",LOOKUP(Q591/S$2,{0,0.4,0.45,0.5,0.55,0.6,0.65,0.7,0.75,0.8,1},{"F","D","C","C+","B-","B","B+","A-","A","A+"}))))</f>
        <v/>
      </c>
      <c r="S591" s="1" t="str">
        <f>IF(COUNT($A591)=0,"",IF(Q591="","--",IF(Q591="3E","3E",LOOKUP(Q591/S$2,{0,0.4,0.45,0.5,0.55,0.6,0.65,0.7,0.75,0.8,1},{0,2,2.25,2.5,2.75,3,3.25,3.5,3.75,4}))))</f>
        <v/>
      </c>
      <c r="T591" s="2" t="str">
        <f>IF(COUNT($A591)=0,"",IF($A591&lt;&gt;DRAFT!$B593,"ERR",IF(DRAFT!BK593="3E","3E",IF(COUNT(DRAFT!BG593,DRAFT!BK593)&gt;0,DRAFT!BL593,""))))</f>
        <v/>
      </c>
      <c r="U591" s="2" t="str">
        <f>IF(COUNT($A591)=0,"",IF(T591="3E","3E",IF(T591="","I",LOOKUP(T591/V$2,{0,0.4,0.45,0.5,0.55,0.6,0.65,0.7,0.75,0.8,1},{"F","D","C","C+","B-","B","B+","A-","A","A+"}))))</f>
        <v/>
      </c>
      <c r="V591" s="1" t="str">
        <f>IF(COUNT($A591)=0,"",IF(T591="","--",IF(T591="3E","3E",LOOKUP(T591/V$2,{0,0.4,0.45,0.5,0.55,0.6,0.65,0.7,0.75,0.8,1},{0,2,2.25,2.5,2.75,3,3.25,3.5,3.75,4}))))</f>
        <v/>
      </c>
      <c r="W591" s="2" t="str">
        <f>IF(COUNT($A591)=0,"",IF($A591&lt;&gt;DRAFT!$B593,"ERR",IF(DRAFT!BT593="3E","3E",IF(COUNT(DRAFT!BP593,DRAFT!BT593)&gt;0,DRAFT!BU593,""))))</f>
        <v/>
      </c>
      <c r="X591" s="2" t="str">
        <f>IF(COUNT($A591)=0,"",IF(W591="3E","3E",IF(W591="","I",LOOKUP(W591/Y$2,{0,0.4,0.45,0.5,0.55,0.6,0.65,0.7,0.75,0.8,1},{"F","D","C","C+","B-","B","B+","A-","A","A+"}))))</f>
        <v/>
      </c>
      <c r="Y591" s="1" t="str">
        <f>IF(COUNT($A591)=0,"",IF(W591="","--",IF(W591="3E","3E",LOOKUP(W591/Y$2,{0,0.4,0.45,0.5,0.55,0.6,0.65,0.7,0.75,0.8,1},{0,2,2.25,2.5,2.75,3,3.25,3.5,3.75,4}))))</f>
        <v/>
      </c>
      <c r="Z591" s="2" t="str">
        <f>IF(COUNT($A591)=0,"",IF($A591&lt;&gt;DRAFT!$B593,"ERR",IF(DRAFT!CC593="3E","3E",IF(COUNT(DRAFT!BY593,DRAFT!CC593)&gt;0,DRAFT!CD593,""))))</f>
        <v/>
      </c>
      <c r="AA591" s="2" t="str">
        <f>IF(COUNT($A591)=0,"",IF(Z591="3E","3E",IF(Z591="","I",LOOKUP(Z591/AB$2,{0,0.4,0.45,0.5,0.55,0.6,0.65,0.7,0.75,0.8,1},{"F","D","C","C+","B-","B","B+","A-","A","A+"}))))</f>
        <v/>
      </c>
      <c r="AB591" s="1" t="str">
        <f>IF(COUNT($A591)=0,"",IF(Z591="","--",IF(Z591="3E","3E",LOOKUP(Z591/AB$2,{0,0.4,0.45,0.5,0.55,0.6,0.65,0.7,0.75,0.8,1},{0,2,2.25,2.5,2.75,3,3.25,3.5,3.75,4}))))</f>
        <v/>
      </c>
      <c r="AC591" s="2" t="str">
        <f>IF(COUNT($A591)=0,"",IF($A591&lt;&gt;DRAFT!$B593,"ERR",IF(DRAFT!CF593&gt;0,DRAFT!CF593,"")))</f>
        <v/>
      </c>
      <c r="AD591" s="2" t="str">
        <f>IF(COUNT($A591)=0,"",IF(AC591="3E","3E",IF(AC591="","I",LOOKUP(AC591/AE$2,{0,0.4,0.45,0.5,0.55,0.6,0.65,0.7,0.75,0.8,1},{"F","D","C","C+","B-","B","B+","A-","A","A+"}))))</f>
        <v/>
      </c>
      <c r="AE591" s="1" t="str">
        <f>IF(COUNT($A591)=0,"",IF(AC591="","--",IF(AC591="3E","3E",LOOKUP(AC591/AE$2,{0,0.4,0.45,0.5,0.55,0.6,0.65,0.7,0.75,0.8,1},{0,2,2.25,2.5,2.75,3,3.25,3.5,3.75,4}))))</f>
        <v/>
      </c>
      <c r="AF591" s="2" t="str">
        <f>IF(COUNT($A591)=0,"",IF($A591&lt;&gt;DRAFT!$B593,"ERR",IF(DRAFT!CI593&gt;0,DRAFT!CK593,"")))</f>
        <v/>
      </c>
      <c r="AG591" s="2" t="str">
        <f>IF(COUNT($A591)=0,"",IF(AF591="3E","3E",IF(AF591="","I",LOOKUP(AF591/AH$2,{0,0.4,0.45,0.5,0.55,0.6,0.65,0.7,0.75,0.8,1},{"F","D","C","C+","B-","B","B+","A-","A","A+"}))))</f>
        <v/>
      </c>
      <c r="AH591" s="1" t="str">
        <f>IF(COUNT($A591)=0,"",IF(AF591="","--",IF(AF591="3E","3E",LOOKUP(AF591/AH$2,{0,0.4,0.45,0.5,0.55,0.6,0.65,0.7,0.75,0.8,1},{0,2,2.25,2.5,2.75,3,3.25,3.5,3.75,4}))))</f>
        <v/>
      </c>
      <c r="AI591" s="2" t="str">
        <f>IF($A591&lt;&gt;DRAFT!$B593,"ERR",IF(OR(COUNT($A591)=0,COUNT(DRAFT!CL593:CN593,DRAFT!CP593:CR593)=0),"",CEILING(SUM(DRAFT!CO593,DRAFT!CS593,DRAFT!CT593),1)))</f>
        <v/>
      </c>
      <c r="AJ591" s="2" t="str">
        <f>IF(COUNT($A591)=0,"",IF(AI591="3E","3E",IF(AI591="","I",LOOKUP(AI591/AK$2,{0,0.4,0.45,0.5,0.55,0.6,0.65,0.7,0.75,0.8,1},{"F","D","C","C+","B-","B","B+","A-","A","A+"}))))</f>
        <v/>
      </c>
      <c r="AK591" s="1" t="str">
        <f>IF(COUNT($A591)=0,"",IF(AI591="","--",IF(AI591="3E","3E",LOOKUP(AI591/AK$2,{0,0.4,0.45,0.5,0.55,0.6,0.65,0.7,0.75,0.8,1},{0,2,2.25,2.5,2.75,3,3.25,3.5,3.75,4}))))</f>
        <v/>
      </c>
      <c r="AL591" s="4" t="str">
        <f>IF(OR(COUNT($A591)=0,COUNT(B591:AK591)=0),"",IF(COUNTIF(B591:AK591,"3E")&gt;0,"3E",IF(DRAFT!$A593="R",TRUNC(SUMPRODUCT(RGP,RCP)/TCP,3),TRUNC((SUMPRODUCT(--(IMDGP&gt;0)*IMDGP,IMCP)+CEILING(DRAFT!$DB593*42,0.25))/TCP,3))))</f>
        <v/>
      </c>
      <c r="AM591" s="2" t="str">
        <f>IF(OR(COUNT($A591)=0,COUNT(B591:AK591)=0),"",IF(COUNTIF(B591:AK591,"3E")&gt;0,"3E",IF(DRAFT!$A593="R",SUMPRODUCT(--(RGP&gt;=2),RCP),SUMPRODUCT(--(IMDGP&gt;0),--(IMGP=0),IMCP)+DRAFT!$DC593)))</f>
        <v/>
      </c>
      <c r="AN591" s="67" t="str">
        <f>IF(AL591="3E","3E",IF(COUNT($A591)=0,"",IF(COUNT(AI591)=0,"--",ROUND(((CEILING(DRAFT!$CV593*38,0.25)+CEILING(DRAFT!$CX593*38,0.25)+CEILING(DRAFT!$CZ593*42,0.25)+CEILING($AL591*42,0.25))/160),2))))</f>
        <v/>
      </c>
      <c r="AO591" s="2" t="str">
        <f>IF(AN591="3E","3E",IF(COUNT($A591)=0,"",IF(COUNT(AN591)=0,"I",LOOKUP(AN591,{0,2,2.25,2.5,2.75,3,3.25,3.5,3.75,4},{"F","D","C","C+","B-","B","B+","A-","A","A+"}))))</f>
        <v/>
      </c>
      <c r="AP591" s="2" t="str">
        <f>IF(AN591="3E","3E",IF(OR(COUNT(A591)=0,COUNT(AN591)=0),"",DRAFT!CW593+DRAFT!CY593+DRAFT!DA593+N(TABULATION!AM591)))</f>
        <v/>
      </c>
      <c r="AQ591" s="2" t="str">
        <f>IF(OR(COUNT($A591)=0,COUNT(B591:AK591)=0),"",IF(COUNTIF(B591:AM591,"3E")&gt;0,"3E",IF(AND(DRAFT!$A593="IM",OR($AL591&gt;DRAFT!$DB593,$AM591&gt;DRAFT!$DC593)),"IMPROVED",IF(AND(DRAFT!$A593="IM",$AL591&lt;=DRAFT!$DB593,$AM591&lt;=DRAFT!$DC593),"NOT IMPROVED",IF(AND(DRAFT!CU593="S",AH591&gt;=2,AK591&gt;=2,AN591&gt;=2.5,AP591&gt;=144),"PASS","FAIL")))))</f>
        <v/>
      </c>
      <c r="AR591" s="2" t="str">
        <f t="shared" si="18"/>
        <v/>
      </c>
      <c r="AS591" s="2" t="str">
        <f t="shared" si="19"/>
        <v/>
      </c>
    </row>
    <row r="592" spans="1:45" ht="18.95" customHeight="1" x14ac:dyDescent="0.25">
      <c r="A592" s="3" t="str">
        <f>IF(DRAFT!$B594="","",DRAFT!$B594)</f>
        <v/>
      </c>
      <c r="B592" s="2" t="str">
        <f>IF(COUNT($A592)=0,"",IF($A592&lt;&gt;DRAFT!$B594,"ERR",IF(DRAFT!I594="3E","3E",IF(COUNT(DRAFT!E594,DRAFT!I594)&gt;0,DRAFT!J594,""))))</f>
        <v/>
      </c>
      <c r="C592" s="2" t="str">
        <f>IF(COUNT($A592)=0,"",IF(B592="3E","3E",IF(B592="","I",LOOKUP(B592/D$2,{0,0.4,0.45,0.5,0.55,0.6,0.65,0.7,0.75,0.8,1},{"F","D","C","C+","B-","B","B+","A-","A","A+"}))))</f>
        <v/>
      </c>
      <c r="D592" s="1" t="str">
        <f>IF(COUNT($A592)=0,"",IF(B592="","--",IF(B592="3E","3E",LOOKUP(B592/D$2,{0,0.4,0.45,0.5,0.55,0.6,0.65,0.7,0.75,0.8,1},{0,2,2.25,2.5,2.75,3,3.25,3.5,3.75,4}))))</f>
        <v/>
      </c>
      <c r="E592" s="2" t="str">
        <f>IF(COUNT($A592)=0,"",IF($A592&lt;&gt;DRAFT!$B594,"ERR",IF(DRAFT!R594="3E","3E",IF(COUNT(DRAFT!N594,DRAFT!R594)&gt;0,DRAFT!S594,""))))</f>
        <v/>
      </c>
      <c r="F592" s="2" t="str">
        <f>IF(COUNT($A592)=0,"",IF(E592="3E","3E",IF(E592="","I",LOOKUP(E592/G$2,{0,0.4,0.45,0.5,0.55,0.6,0.65,0.7,0.75,0.8,1},{"F","D","C","C+","B-","B","B+","A-","A","A+"}))))</f>
        <v/>
      </c>
      <c r="G592" s="1" t="str">
        <f>IF(COUNT($A592)=0,"",IF(E592="","--",IF(E592="3E","3E",LOOKUP(E592/G$2,{0,0.4,0.45,0.5,0.55,0.6,0.65,0.7,0.75,0.8,1},{0,2,2.25,2.5,2.75,3,3.25,3.5,3.75,4}))))</f>
        <v/>
      </c>
      <c r="H592" s="2" t="str">
        <f>IF(COUNT($A592)=0,"",IF($A592&lt;&gt;DRAFT!$B594,"ERR",IF(DRAFT!AA594="3E","3E",IF(COUNT(DRAFT!W594,DRAFT!AA594)&gt;0,DRAFT!AB594,""))))</f>
        <v/>
      </c>
      <c r="I592" s="2" t="str">
        <f>IF(COUNT($A592)=0,"",IF(H592="3E","3E",IF(H592="","I",LOOKUP(H592/J$2,{0,0.4,0.45,0.5,0.55,0.6,0.65,0.7,0.75,0.8,1},{"F","D","C","C+","B-","B","B+","A-","A","A+"}))))</f>
        <v/>
      </c>
      <c r="J592" s="1" t="str">
        <f>IF(COUNT($A592)=0,"",IF(H592="","--",IF(H592="3E","3E",LOOKUP(H592/J$2,{0,0.4,0.45,0.5,0.55,0.6,0.65,0.7,0.75,0.8,1},{0,2,2.25,2.5,2.75,3,3.25,3.5,3.75,4}))))</f>
        <v/>
      </c>
      <c r="K592" s="2" t="str">
        <f>IF(COUNT($A592)=0,"",IF($A592&lt;&gt;DRAFT!$B594,"ERR",IF(DRAFT!AJ594="3E","3E",IF(COUNT(DRAFT!AF594,DRAFT!AJ594)&gt;0,DRAFT!AK594,""))))</f>
        <v/>
      </c>
      <c r="L592" s="2" t="str">
        <f>IF(COUNT($A592)=0,"",IF(K592="3E","3E",IF(K592="","I",LOOKUP(K592/M$2,{0,0.4,0.45,0.5,0.55,0.6,0.65,0.7,0.75,0.8,1},{"F","D","C","C+","B-","B","B+","A-","A","A+"}))))</f>
        <v/>
      </c>
      <c r="M592" s="1" t="str">
        <f>IF(COUNT($A592)=0,"",IF(K592="","--",IF(K592="3E","3E",LOOKUP(K592/M$2,{0,0.4,0.45,0.5,0.55,0.6,0.65,0.7,0.75,0.8,1},{0,2,2.25,2.5,2.75,3,3.25,3.5,3.75,4}))))</f>
        <v/>
      </c>
      <c r="N592" s="2" t="str">
        <f>IF(COUNT($A592)=0,"",IF($A592&lt;&gt;DRAFT!$B594,"ERR",IF(DRAFT!AS594="3E","3E",IF(COUNT(DRAFT!AO594,DRAFT!AS594)&gt;0,DRAFT!AT594,""))))</f>
        <v/>
      </c>
      <c r="O592" s="2" t="str">
        <f>IF(COUNT($A592)=0,"",IF(N592="3E","3E",IF(N592="","I",LOOKUP(N592/P$2,{0,0.4,0.45,0.5,0.55,0.6,0.65,0.7,0.75,0.8,1},{"F","D","C","C+","B-","B","B+","A-","A","A+"}))))</f>
        <v/>
      </c>
      <c r="P592" s="1" t="str">
        <f>IF(COUNT($A592)=0,"",IF(N592="","--",IF(N592="3E","3E",LOOKUP(N592/P$2,{0,0.4,0.45,0.5,0.55,0.6,0.65,0.7,0.75,0.8,1},{0,2,2.25,2.5,2.75,3,3.25,3.5,3.75,4}))))</f>
        <v/>
      </c>
      <c r="Q592" s="2" t="str">
        <f>IF(COUNT($A592)=0,"",IF($A592&lt;&gt;DRAFT!$B594,"ERR",IF(DRAFT!BB594="3E","3E",IF(COUNT(DRAFT!AX594,DRAFT!BB594)&gt;0,DRAFT!BC594,""))))</f>
        <v/>
      </c>
      <c r="R592" s="2" t="str">
        <f>IF(COUNT($A592)=0,"",IF(Q592="3E","3E",IF(Q592="","I",LOOKUP(Q592/S$2,{0,0.4,0.45,0.5,0.55,0.6,0.65,0.7,0.75,0.8,1},{"F","D","C","C+","B-","B","B+","A-","A","A+"}))))</f>
        <v/>
      </c>
      <c r="S592" s="1" t="str">
        <f>IF(COUNT($A592)=0,"",IF(Q592="","--",IF(Q592="3E","3E",LOOKUP(Q592/S$2,{0,0.4,0.45,0.5,0.55,0.6,0.65,0.7,0.75,0.8,1},{0,2,2.25,2.5,2.75,3,3.25,3.5,3.75,4}))))</f>
        <v/>
      </c>
      <c r="T592" s="2" t="str">
        <f>IF(COUNT($A592)=0,"",IF($A592&lt;&gt;DRAFT!$B594,"ERR",IF(DRAFT!BK594="3E","3E",IF(COUNT(DRAFT!BG594,DRAFT!BK594)&gt;0,DRAFT!BL594,""))))</f>
        <v/>
      </c>
      <c r="U592" s="2" t="str">
        <f>IF(COUNT($A592)=0,"",IF(T592="3E","3E",IF(T592="","I",LOOKUP(T592/V$2,{0,0.4,0.45,0.5,0.55,0.6,0.65,0.7,0.75,0.8,1},{"F","D","C","C+","B-","B","B+","A-","A","A+"}))))</f>
        <v/>
      </c>
      <c r="V592" s="1" t="str">
        <f>IF(COUNT($A592)=0,"",IF(T592="","--",IF(T592="3E","3E",LOOKUP(T592/V$2,{0,0.4,0.45,0.5,0.55,0.6,0.65,0.7,0.75,0.8,1},{0,2,2.25,2.5,2.75,3,3.25,3.5,3.75,4}))))</f>
        <v/>
      </c>
      <c r="W592" s="2" t="str">
        <f>IF(COUNT($A592)=0,"",IF($A592&lt;&gt;DRAFT!$B594,"ERR",IF(DRAFT!BT594="3E","3E",IF(COUNT(DRAFT!BP594,DRAFT!BT594)&gt;0,DRAFT!BU594,""))))</f>
        <v/>
      </c>
      <c r="X592" s="2" t="str">
        <f>IF(COUNT($A592)=0,"",IF(W592="3E","3E",IF(W592="","I",LOOKUP(W592/Y$2,{0,0.4,0.45,0.5,0.55,0.6,0.65,0.7,0.75,0.8,1},{"F","D","C","C+","B-","B","B+","A-","A","A+"}))))</f>
        <v/>
      </c>
      <c r="Y592" s="1" t="str">
        <f>IF(COUNT($A592)=0,"",IF(W592="","--",IF(W592="3E","3E",LOOKUP(W592/Y$2,{0,0.4,0.45,0.5,0.55,0.6,0.65,0.7,0.75,0.8,1},{0,2,2.25,2.5,2.75,3,3.25,3.5,3.75,4}))))</f>
        <v/>
      </c>
      <c r="Z592" s="2" t="str">
        <f>IF(COUNT($A592)=0,"",IF($A592&lt;&gt;DRAFT!$B594,"ERR",IF(DRAFT!CC594="3E","3E",IF(COUNT(DRAFT!BY594,DRAFT!CC594)&gt;0,DRAFT!CD594,""))))</f>
        <v/>
      </c>
      <c r="AA592" s="2" t="str">
        <f>IF(COUNT($A592)=0,"",IF(Z592="3E","3E",IF(Z592="","I",LOOKUP(Z592/AB$2,{0,0.4,0.45,0.5,0.55,0.6,0.65,0.7,0.75,0.8,1},{"F","D","C","C+","B-","B","B+","A-","A","A+"}))))</f>
        <v/>
      </c>
      <c r="AB592" s="1" t="str">
        <f>IF(COUNT($A592)=0,"",IF(Z592="","--",IF(Z592="3E","3E",LOOKUP(Z592/AB$2,{0,0.4,0.45,0.5,0.55,0.6,0.65,0.7,0.75,0.8,1},{0,2,2.25,2.5,2.75,3,3.25,3.5,3.75,4}))))</f>
        <v/>
      </c>
      <c r="AC592" s="2" t="str">
        <f>IF(COUNT($A592)=0,"",IF($A592&lt;&gt;DRAFT!$B594,"ERR",IF(DRAFT!CF594&gt;0,DRAFT!CF594,"")))</f>
        <v/>
      </c>
      <c r="AD592" s="2" t="str">
        <f>IF(COUNT($A592)=0,"",IF(AC592="3E","3E",IF(AC592="","I",LOOKUP(AC592/AE$2,{0,0.4,0.45,0.5,0.55,0.6,0.65,0.7,0.75,0.8,1},{"F","D","C","C+","B-","B","B+","A-","A","A+"}))))</f>
        <v/>
      </c>
      <c r="AE592" s="1" t="str">
        <f>IF(COUNT($A592)=0,"",IF(AC592="","--",IF(AC592="3E","3E",LOOKUP(AC592/AE$2,{0,0.4,0.45,0.5,0.55,0.6,0.65,0.7,0.75,0.8,1},{0,2,2.25,2.5,2.75,3,3.25,3.5,3.75,4}))))</f>
        <v/>
      </c>
      <c r="AF592" s="2" t="str">
        <f>IF(COUNT($A592)=0,"",IF($A592&lt;&gt;DRAFT!$B594,"ERR",IF(DRAFT!CI594&gt;0,DRAFT!CK594,"")))</f>
        <v/>
      </c>
      <c r="AG592" s="2" t="str">
        <f>IF(COUNT($A592)=0,"",IF(AF592="3E","3E",IF(AF592="","I",LOOKUP(AF592/AH$2,{0,0.4,0.45,0.5,0.55,0.6,0.65,0.7,0.75,0.8,1},{"F","D","C","C+","B-","B","B+","A-","A","A+"}))))</f>
        <v/>
      </c>
      <c r="AH592" s="1" t="str">
        <f>IF(COUNT($A592)=0,"",IF(AF592="","--",IF(AF592="3E","3E",LOOKUP(AF592/AH$2,{0,0.4,0.45,0.5,0.55,0.6,0.65,0.7,0.75,0.8,1},{0,2,2.25,2.5,2.75,3,3.25,3.5,3.75,4}))))</f>
        <v/>
      </c>
      <c r="AI592" s="2" t="str">
        <f>IF($A592&lt;&gt;DRAFT!$B594,"ERR",IF(OR(COUNT($A592)=0,COUNT(DRAFT!CL594:CN594,DRAFT!CP594:CR594)=0),"",CEILING(SUM(DRAFT!CO594,DRAFT!CS594,DRAFT!CT594),1)))</f>
        <v/>
      </c>
      <c r="AJ592" s="2" t="str">
        <f>IF(COUNT($A592)=0,"",IF(AI592="3E","3E",IF(AI592="","I",LOOKUP(AI592/AK$2,{0,0.4,0.45,0.5,0.55,0.6,0.65,0.7,0.75,0.8,1},{"F","D","C","C+","B-","B","B+","A-","A","A+"}))))</f>
        <v/>
      </c>
      <c r="AK592" s="1" t="str">
        <f>IF(COUNT($A592)=0,"",IF(AI592="","--",IF(AI592="3E","3E",LOOKUP(AI592/AK$2,{0,0.4,0.45,0.5,0.55,0.6,0.65,0.7,0.75,0.8,1},{0,2,2.25,2.5,2.75,3,3.25,3.5,3.75,4}))))</f>
        <v/>
      </c>
      <c r="AL592" s="4" t="str">
        <f>IF(OR(COUNT($A592)=0,COUNT(B592:AK592)=0),"",IF(COUNTIF(B592:AK592,"3E")&gt;0,"3E",IF(DRAFT!$A594="R",TRUNC(SUMPRODUCT(RGP,RCP)/TCP,3),TRUNC((SUMPRODUCT(--(IMDGP&gt;0)*IMDGP,IMCP)+CEILING(DRAFT!$DB594*42,0.25))/TCP,3))))</f>
        <v/>
      </c>
      <c r="AM592" s="2" t="str">
        <f>IF(OR(COUNT($A592)=0,COUNT(B592:AK592)=0),"",IF(COUNTIF(B592:AK592,"3E")&gt;0,"3E",IF(DRAFT!$A594="R",SUMPRODUCT(--(RGP&gt;=2),RCP),SUMPRODUCT(--(IMDGP&gt;0),--(IMGP=0),IMCP)+DRAFT!$DC594)))</f>
        <v/>
      </c>
      <c r="AN592" s="67" t="str">
        <f>IF(AL592="3E","3E",IF(COUNT($A592)=0,"",IF(COUNT(AI592)=0,"--",ROUND(((CEILING(DRAFT!$CV594*38,0.25)+CEILING(DRAFT!$CX594*38,0.25)+CEILING(DRAFT!$CZ594*42,0.25)+CEILING($AL592*42,0.25))/160),2))))</f>
        <v/>
      </c>
      <c r="AO592" s="2" t="str">
        <f>IF(AN592="3E","3E",IF(COUNT($A592)=0,"",IF(COUNT(AN592)=0,"I",LOOKUP(AN592,{0,2,2.25,2.5,2.75,3,3.25,3.5,3.75,4},{"F","D","C","C+","B-","B","B+","A-","A","A+"}))))</f>
        <v/>
      </c>
      <c r="AP592" s="2" t="str">
        <f>IF(AN592="3E","3E",IF(OR(COUNT(A592)=0,COUNT(AN592)=0),"",DRAFT!CW594+DRAFT!CY594+DRAFT!DA594+N(TABULATION!AM592)))</f>
        <v/>
      </c>
      <c r="AQ592" s="2" t="str">
        <f>IF(OR(COUNT($A592)=0,COUNT(B592:AK592)=0),"",IF(COUNTIF(B592:AM592,"3E")&gt;0,"3E",IF(AND(DRAFT!$A594="IM",OR($AL592&gt;DRAFT!$DB594,$AM592&gt;DRAFT!$DC594)),"IMPROVED",IF(AND(DRAFT!$A594="IM",$AL592&lt;=DRAFT!$DB594,$AM592&lt;=DRAFT!$DC594),"NOT IMPROVED",IF(AND(DRAFT!CU594="S",AH592&gt;=2,AK592&gt;=2,AN592&gt;=2.5,AP592&gt;=144),"PASS","FAIL")))))</f>
        <v/>
      </c>
      <c r="AR592" s="2" t="str">
        <f t="shared" si="18"/>
        <v/>
      </c>
      <c r="AS592" s="2" t="str">
        <f t="shared" si="19"/>
        <v/>
      </c>
    </row>
    <row r="593" spans="1:45" ht="18.95" customHeight="1" x14ac:dyDescent="0.25">
      <c r="A593" s="3" t="str">
        <f>IF(DRAFT!$B595="","",DRAFT!$B595)</f>
        <v/>
      </c>
      <c r="B593" s="2" t="str">
        <f>IF(COUNT($A593)=0,"",IF($A593&lt;&gt;DRAFT!$B595,"ERR",IF(DRAFT!I595="3E","3E",IF(COUNT(DRAFT!E595,DRAFT!I595)&gt;0,DRAFT!J595,""))))</f>
        <v/>
      </c>
      <c r="C593" s="2" t="str">
        <f>IF(COUNT($A593)=0,"",IF(B593="3E","3E",IF(B593="","I",LOOKUP(B593/D$2,{0,0.4,0.45,0.5,0.55,0.6,0.65,0.7,0.75,0.8,1},{"F","D","C","C+","B-","B","B+","A-","A","A+"}))))</f>
        <v/>
      </c>
      <c r="D593" s="1" t="str">
        <f>IF(COUNT($A593)=0,"",IF(B593="","--",IF(B593="3E","3E",LOOKUP(B593/D$2,{0,0.4,0.45,0.5,0.55,0.6,0.65,0.7,0.75,0.8,1},{0,2,2.25,2.5,2.75,3,3.25,3.5,3.75,4}))))</f>
        <v/>
      </c>
      <c r="E593" s="2" t="str">
        <f>IF(COUNT($A593)=0,"",IF($A593&lt;&gt;DRAFT!$B595,"ERR",IF(DRAFT!R595="3E","3E",IF(COUNT(DRAFT!N595,DRAFT!R595)&gt;0,DRAFT!S595,""))))</f>
        <v/>
      </c>
      <c r="F593" s="2" t="str">
        <f>IF(COUNT($A593)=0,"",IF(E593="3E","3E",IF(E593="","I",LOOKUP(E593/G$2,{0,0.4,0.45,0.5,0.55,0.6,0.65,0.7,0.75,0.8,1},{"F","D","C","C+","B-","B","B+","A-","A","A+"}))))</f>
        <v/>
      </c>
      <c r="G593" s="1" t="str">
        <f>IF(COUNT($A593)=0,"",IF(E593="","--",IF(E593="3E","3E",LOOKUP(E593/G$2,{0,0.4,0.45,0.5,0.55,0.6,0.65,0.7,0.75,0.8,1},{0,2,2.25,2.5,2.75,3,3.25,3.5,3.75,4}))))</f>
        <v/>
      </c>
      <c r="H593" s="2" t="str">
        <f>IF(COUNT($A593)=0,"",IF($A593&lt;&gt;DRAFT!$B595,"ERR",IF(DRAFT!AA595="3E","3E",IF(COUNT(DRAFT!W595,DRAFT!AA595)&gt;0,DRAFT!AB595,""))))</f>
        <v/>
      </c>
      <c r="I593" s="2" t="str">
        <f>IF(COUNT($A593)=0,"",IF(H593="3E","3E",IF(H593="","I",LOOKUP(H593/J$2,{0,0.4,0.45,0.5,0.55,0.6,0.65,0.7,0.75,0.8,1},{"F","D","C","C+","B-","B","B+","A-","A","A+"}))))</f>
        <v/>
      </c>
      <c r="J593" s="1" t="str">
        <f>IF(COUNT($A593)=0,"",IF(H593="","--",IF(H593="3E","3E",LOOKUP(H593/J$2,{0,0.4,0.45,0.5,0.55,0.6,0.65,0.7,0.75,0.8,1},{0,2,2.25,2.5,2.75,3,3.25,3.5,3.75,4}))))</f>
        <v/>
      </c>
      <c r="K593" s="2" t="str">
        <f>IF(COUNT($A593)=0,"",IF($A593&lt;&gt;DRAFT!$B595,"ERR",IF(DRAFT!AJ595="3E","3E",IF(COUNT(DRAFT!AF595,DRAFT!AJ595)&gt;0,DRAFT!AK595,""))))</f>
        <v/>
      </c>
      <c r="L593" s="2" t="str">
        <f>IF(COUNT($A593)=0,"",IF(K593="3E","3E",IF(K593="","I",LOOKUP(K593/M$2,{0,0.4,0.45,0.5,0.55,0.6,0.65,0.7,0.75,0.8,1},{"F","D","C","C+","B-","B","B+","A-","A","A+"}))))</f>
        <v/>
      </c>
      <c r="M593" s="1" t="str">
        <f>IF(COUNT($A593)=0,"",IF(K593="","--",IF(K593="3E","3E",LOOKUP(K593/M$2,{0,0.4,0.45,0.5,0.55,0.6,0.65,0.7,0.75,0.8,1},{0,2,2.25,2.5,2.75,3,3.25,3.5,3.75,4}))))</f>
        <v/>
      </c>
      <c r="N593" s="2" t="str">
        <f>IF(COUNT($A593)=0,"",IF($A593&lt;&gt;DRAFT!$B595,"ERR",IF(DRAFT!AS595="3E","3E",IF(COUNT(DRAFT!AO595,DRAFT!AS595)&gt;0,DRAFT!AT595,""))))</f>
        <v/>
      </c>
      <c r="O593" s="2" t="str">
        <f>IF(COUNT($A593)=0,"",IF(N593="3E","3E",IF(N593="","I",LOOKUP(N593/P$2,{0,0.4,0.45,0.5,0.55,0.6,0.65,0.7,0.75,0.8,1},{"F","D","C","C+","B-","B","B+","A-","A","A+"}))))</f>
        <v/>
      </c>
      <c r="P593" s="1" t="str">
        <f>IF(COUNT($A593)=0,"",IF(N593="","--",IF(N593="3E","3E",LOOKUP(N593/P$2,{0,0.4,0.45,0.5,0.55,0.6,0.65,0.7,0.75,0.8,1},{0,2,2.25,2.5,2.75,3,3.25,3.5,3.75,4}))))</f>
        <v/>
      </c>
      <c r="Q593" s="2" t="str">
        <f>IF(COUNT($A593)=0,"",IF($A593&lt;&gt;DRAFT!$B595,"ERR",IF(DRAFT!BB595="3E","3E",IF(COUNT(DRAFT!AX595,DRAFT!BB595)&gt;0,DRAFT!BC595,""))))</f>
        <v/>
      </c>
      <c r="R593" s="2" t="str">
        <f>IF(COUNT($A593)=0,"",IF(Q593="3E","3E",IF(Q593="","I",LOOKUP(Q593/S$2,{0,0.4,0.45,0.5,0.55,0.6,0.65,0.7,0.75,0.8,1},{"F","D","C","C+","B-","B","B+","A-","A","A+"}))))</f>
        <v/>
      </c>
      <c r="S593" s="1" t="str">
        <f>IF(COUNT($A593)=0,"",IF(Q593="","--",IF(Q593="3E","3E",LOOKUP(Q593/S$2,{0,0.4,0.45,0.5,0.55,0.6,0.65,0.7,0.75,0.8,1},{0,2,2.25,2.5,2.75,3,3.25,3.5,3.75,4}))))</f>
        <v/>
      </c>
      <c r="T593" s="2" t="str">
        <f>IF(COUNT($A593)=0,"",IF($A593&lt;&gt;DRAFT!$B595,"ERR",IF(DRAFT!BK595="3E","3E",IF(COUNT(DRAFT!BG595,DRAFT!BK595)&gt;0,DRAFT!BL595,""))))</f>
        <v/>
      </c>
      <c r="U593" s="2" t="str">
        <f>IF(COUNT($A593)=0,"",IF(T593="3E","3E",IF(T593="","I",LOOKUP(T593/V$2,{0,0.4,0.45,0.5,0.55,0.6,0.65,0.7,0.75,0.8,1},{"F","D","C","C+","B-","B","B+","A-","A","A+"}))))</f>
        <v/>
      </c>
      <c r="V593" s="1" t="str">
        <f>IF(COUNT($A593)=0,"",IF(T593="","--",IF(T593="3E","3E",LOOKUP(T593/V$2,{0,0.4,0.45,0.5,0.55,0.6,0.65,0.7,0.75,0.8,1},{0,2,2.25,2.5,2.75,3,3.25,3.5,3.75,4}))))</f>
        <v/>
      </c>
      <c r="W593" s="2" t="str">
        <f>IF(COUNT($A593)=0,"",IF($A593&lt;&gt;DRAFT!$B595,"ERR",IF(DRAFT!BT595="3E","3E",IF(COUNT(DRAFT!BP595,DRAFT!BT595)&gt;0,DRAFT!BU595,""))))</f>
        <v/>
      </c>
      <c r="X593" s="2" t="str">
        <f>IF(COUNT($A593)=0,"",IF(W593="3E","3E",IF(W593="","I",LOOKUP(W593/Y$2,{0,0.4,0.45,0.5,0.55,0.6,0.65,0.7,0.75,0.8,1},{"F","D","C","C+","B-","B","B+","A-","A","A+"}))))</f>
        <v/>
      </c>
      <c r="Y593" s="1" t="str">
        <f>IF(COUNT($A593)=0,"",IF(W593="","--",IF(W593="3E","3E",LOOKUP(W593/Y$2,{0,0.4,0.45,0.5,0.55,0.6,0.65,0.7,0.75,0.8,1},{0,2,2.25,2.5,2.75,3,3.25,3.5,3.75,4}))))</f>
        <v/>
      </c>
      <c r="Z593" s="2" t="str">
        <f>IF(COUNT($A593)=0,"",IF($A593&lt;&gt;DRAFT!$B595,"ERR",IF(DRAFT!CC595="3E","3E",IF(COUNT(DRAFT!BY595,DRAFT!CC595)&gt;0,DRAFT!CD595,""))))</f>
        <v/>
      </c>
      <c r="AA593" s="2" t="str">
        <f>IF(COUNT($A593)=0,"",IF(Z593="3E","3E",IF(Z593="","I",LOOKUP(Z593/AB$2,{0,0.4,0.45,0.5,0.55,0.6,0.65,0.7,0.75,0.8,1},{"F","D","C","C+","B-","B","B+","A-","A","A+"}))))</f>
        <v/>
      </c>
      <c r="AB593" s="1" t="str">
        <f>IF(COUNT($A593)=0,"",IF(Z593="","--",IF(Z593="3E","3E",LOOKUP(Z593/AB$2,{0,0.4,0.45,0.5,0.55,0.6,0.65,0.7,0.75,0.8,1},{0,2,2.25,2.5,2.75,3,3.25,3.5,3.75,4}))))</f>
        <v/>
      </c>
      <c r="AC593" s="2" t="str">
        <f>IF(COUNT($A593)=0,"",IF($A593&lt;&gt;DRAFT!$B595,"ERR",IF(DRAFT!CF595&gt;0,DRAFT!CF595,"")))</f>
        <v/>
      </c>
      <c r="AD593" s="2" t="str">
        <f>IF(COUNT($A593)=0,"",IF(AC593="3E","3E",IF(AC593="","I",LOOKUP(AC593/AE$2,{0,0.4,0.45,0.5,0.55,0.6,0.65,0.7,0.75,0.8,1},{"F","D","C","C+","B-","B","B+","A-","A","A+"}))))</f>
        <v/>
      </c>
      <c r="AE593" s="1" t="str">
        <f>IF(COUNT($A593)=0,"",IF(AC593="","--",IF(AC593="3E","3E",LOOKUP(AC593/AE$2,{0,0.4,0.45,0.5,0.55,0.6,0.65,0.7,0.75,0.8,1},{0,2,2.25,2.5,2.75,3,3.25,3.5,3.75,4}))))</f>
        <v/>
      </c>
      <c r="AF593" s="2" t="str">
        <f>IF(COUNT($A593)=0,"",IF($A593&lt;&gt;DRAFT!$B595,"ERR",IF(DRAFT!CI595&gt;0,DRAFT!CK595,"")))</f>
        <v/>
      </c>
      <c r="AG593" s="2" t="str">
        <f>IF(COUNT($A593)=0,"",IF(AF593="3E","3E",IF(AF593="","I",LOOKUP(AF593/AH$2,{0,0.4,0.45,0.5,0.55,0.6,0.65,0.7,0.75,0.8,1},{"F","D","C","C+","B-","B","B+","A-","A","A+"}))))</f>
        <v/>
      </c>
      <c r="AH593" s="1" t="str">
        <f>IF(COUNT($A593)=0,"",IF(AF593="","--",IF(AF593="3E","3E",LOOKUP(AF593/AH$2,{0,0.4,0.45,0.5,0.55,0.6,0.65,0.7,0.75,0.8,1},{0,2,2.25,2.5,2.75,3,3.25,3.5,3.75,4}))))</f>
        <v/>
      </c>
      <c r="AI593" s="2" t="str">
        <f>IF($A593&lt;&gt;DRAFT!$B595,"ERR",IF(OR(COUNT($A593)=0,COUNT(DRAFT!CL595:CN595,DRAFT!CP595:CR595)=0),"",CEILING(SUM(DRAFT!CO595,DRAFT!CS595,DRAFT!CT595),1)))</f>
        <v/>
      </c>
      <c r="AJ593" s="2" t="str">
        <f>IF(COUNT($A593)=0,"",IF(AI593="3E","3E",IF(AI593="","I",LOOKUP(AI593/AK$2,{0,0.4,0.45,0.5,0.55,0.6,0.65,0.7,0.75,0.8,1},{"F","D","C","C+","B-","B","B+","A-","A","A+"}))))</f>
        <v/>
      </c>
      <c r="AK593" s="1" t="str">
        <f>IF(COUNT($A593)=0,"",IF(AI593="","--",IF(AI593="3E","3E",LOOKUP(AI593/AK$2,{0,0.4,0.45,0.5,0.55,0.6,0.65,0.7,0.75,0.8,1},{0,2,2.25,2.5,2.75,3,3.25,3.5,3.75,4}))))</f>
        <v/>
      </c>
      <c r="AL593" s="4" t="str">
        <f>IF(OR(COUNT($A593)=0,COUNT(B593:AK593)=0),"",IF(COUNTIF(B593:AK593,"3E")&gt;0,"3E",IF(DRAFT!$A595="R",TRUNC(SUMPRODUCT(RGP,RCP)/TCP,3),TRUNC((SUMPRODUCT(--(IMDGP&gt;0)*IMDGP,IMCP)+CEILING(DRAFT!$DB595*42,0.25))/TCP,3))))</f>
        <v/>
      </c>
      <c r="AM593" s="2" t="str">
        <f>IF(OR(COUNT($A593)=0,COUNT(B593:AK593)=0),"",IF(COUNTIF(B593:AK593,"3E")&gt;0,"3E",IF(DRAFT!$A595="R",SUMPRODUCT(--(RGP&gt;=2),RCP),SUMPRODUCT(--(IMDGP&gt;0),--(IMGP=0),IMCP)+DRAFT!$DC595)))</f>
        <v/>
      </c>
      <c r="AN593" s="67" t="str">
        <f>IF(AL593="3E","3E",IF(COUNT($A593)=0,"",IF(COUNT(AI593)=0,"--",ROUND(((CEILING(DRAFT!$CV595*38,0.25)+CEILING(DRAFT!$CX595*38,0.25)+CEILING(DRAFT!$CZ595*42,0.25)+CEILING($AL593*42,0.25))/160),2))))</f>
        <v/>
      </c>
      <c r="AO593" s="2" t="str">
        <f>IF(AN593="3E","3E",IF(COUNT($A593)=0,"",IF(COUNT(AN593)=0,"I",LOOKUP(AN593,{0,2,2.25,2.5,2.75,3,3.25,3.5,3.75,4},{"F","D","C","C+","B-","B","B+","A-","A","A+"}))))</f>
        <v/>
      </c>
      <c r="AP593" s="2" t="str">
        <f>IF(AN593="3E","3E",IF(OR(COUNT(A593)=0,COUNT(AN593)=0),"",DRAFT!CW595+DRAFT!CY595+DRAFT!DA595+N(TABULATION!AM593)))</f>
        <v/>
      </c>
      <c r="AQ593" s="2" t="str">
        <f>IF(OR(COUNT($A593)=0,COUNT(B593:AK593)=0),"",IF(COUNTIF(B593:AM593,"3E")&gt;0,"3E",IF(AND(DRAFT!$A595="IM",OR($AL593&gt;DRAFT!$DB595,$AM593&gt;DRAFT!$DC595)),"IMPROVED",IF(AND(DRAFT!$A595="IM",$AL593&lt;=DRAFT!$DB595,$AM593&lt;=DRAFT!$DC595),"NOT IMPROVED",IF(AND(DRAFT!CU595="S",AH593&gt;=2,AK593&gt;=2,AN593&gt;=2.5,AP593&gt;=144),"PASS","FAIL")))))</f>
        <v/>
      </c>
      <c r="AR593" s="2" t="str">
        <f t="shared" si="18"/>
        <v/>
      </c>
      <c r="AS593" s="2" t="str">
        <f t="shared" si="19"/>
        <v/>
      </c>
    </row>
    <row r="594" spans="1:45" ht="18.95" customHeight="1" x14ac:dyDescent="0.25">
      <c r="A594" s="3" t="str">
        <f>IF(DRAFT!$B596="","",DRAFT!$B596)</f>
        <v/>
      </c>
      <c r="B594" s="2" t="str">
        <f>IF(COUNT($A594)=0,"",IF($A594&lt;&gt;DRAFT!$B596,"ERR",IF(DRAFT!I596="3E","3E",IF(COUNT(DRAFT!E596,DRAFT!I596)&gt;0,DRAFT!J596,""))))</f>
        <v/>
      </c>
      <c r="C594" s="2" t="str">
        <f>IF(COUNT($A594)=0,"",IF(B594="3E","3E",IF(B594="","I",LOOKUP(B594/D$2,{0,0.4,0.45,0.5,0.55,0.6,0.65,0.7,0.75,0.8,1},{"F","D","C","C+","B-","B","B+","A-","A","A+"}))))</f>
        <v/>
      </c>
      <c r="D594" s="1" t="str">
        <f>IF(COUNT($A594)=0,"",IF(B594="","--",IF(B594="3E","3E",LOOKUP(B594/D$2,{0,0.4,0.45,0.5,0.55,0.6,0.65,0.7,0.75,0.8,1},{0,2,2.25,2.5,2.75,3,3.25,3.5,3.75,4}))))</f>
        <v/>
      </c>
      <c r="E594" s="2" t="str">
        <f>IF(COUNT($A594)=0,"",IF($A594&lt;&gt;DRAFT!$B596,"ERR",IF(DRAFT!R596="3E","3E",IF(COUNT(DRAFT!N596,DRAFT!R596)&gt;0,DRAFT!S596,""))))</f>
        <v/>
      </c>
      <c r="F594" s="2" t="str">
        <f>IF(COUNT($A594)=0,"",IF(E594="3E","3E",IF(E594="","I",LOOKUP(E594/G$2,{0,0.4,0.45,0.5,0.55,0.6,0.65,0.7,0.75,0.8,1},{"F","D","C","C+","B-","B","B+","A-","A","A+"}))))</f>
        <v/>
      </c>
      <c r="G594" s="1" t="str">
        <f>IF(COUNT($A594)=0,"",IF(E594="","--",IF(E594="3E","3E",LOOKUP(E594/G$2,{0,0.4,0.45,0.5,0.55,0.6,0.65,0.7,0.75,0.8,1},{0,2,2.25,2.5,2.75,3,3.25,3.5,3.75,4}))))</f>
        <v/>
      </c>
      <c r="H594" s="2" t="str">
        <f>IF(COUNT($A594)=0,"",IF($A594&lt;&gt;DRAFT!$B596,"ERR",IF(DRAFT!AA596="3E","3E",IF(COUNT(DRAFT!W596,DRAFT!AA596)&gt;0,DRAFT!AB596,""))))</f>
        <v/>
      </c>
      <c r="I594" s="2" t="str">
        <f>IF(COUNT($A594)=0,"",IF(H594="3E","3E",IF(H594="","I",LOOKUP(H594/J$2,{0,0.4,0.45,0.5,0.55,0.6,0.65,0.7,0.75,0.8,1},{"F","D","C","C+","B-","B","B+","A-","A","A+"}))))</f>
        <v/>
      </c>
      <c r="J594" s="1" t="str">
        <f>IF(COUNT($A594)=0,"",IF(H594="","--",IF(H594="3E","3E",LOOKUP(H594/J$2,{0,0.4,0.45,0.5,0.55,0.6,0.65,0.7,0.75,0.8,1},{0,2,2.25,2.5,2.75,3,3.25,3.5,3.75,4}))))</f>
        <v/>
      </c>
      <c r="K594" s="2" t="str">
        <f>IF(COUNT($A594)=0,"",IF($A594&lt;&gt;DRAFT!$B596,"ERR",IF(DRAFT!AJ596="3E","3E",IF(COUNT(DRAFT!AF596,DRAFT!AJ596)&gt;0,DRAFT!AK596,""))))</f>
        <v/>
      </c>
      <c r="L594" s="2" t="str">
        <f>IF(COUNT($A594)=0,"",IF(K594="3E","3E",IF(K594="","I",LOOKUP(K594/M$2,{0,0.4,0.45,0.5,0.55,0.6,0.65,0.7,0.75,0.8,1},{"F","D","C","C+","B-","B","B+","A-","A","A+"}))))</f>
        <v/>
      </c>
      <c r="M594" s="1" t="str">
        <f>IF(COUNT($A594)=0,"",IF(K594="","--",IF(K594="3E","3E",LOOKUP(K594/M$2,{0,0.4,0.45,0.5,0.55,0.6,0.65,0.7,0.75,0.8,1},{0,2,2.25,2.5,2.75,3,3.25,3.5,3.75,4}))))</f>
        <v/>
      </c>
      <c r="N594" s="2" t="str">
        <f>IF(COUNT($A594)=0,"",IF($A594&lt;&gt;DRAFT!$B596,"ERR",IF(DRAFT!AS596="3E","3E",IF(COUNT(DRAFT!AO596,DRAFT!AS596)&gt;0,DRAFT!AT596,""))))</f>
        <v/>
      </c>
      <c r="O594" s="2" t="str">
        <f>IF(COUNT($A594)=0,"",IF(N594="3E","3E",IF(N594="","I",LOOKUP(N594/P$2,{0,0.4,0.45,0.5,0.55,0.6,0.65,0.7,0.75,0.8,1},{"F","D","C","C+","B-","B","B+","A-","A","A+"}))))</f>
        <v/>
      </c>
      <c r="P594" s="1" t="str">
        <f>IF(COUNT($A594)=0,"",IF(N594="","--",IF(N594="3E","3E",LOOKUP(N594/P$2,{0,0.4,0.45,0.5,0.55,0.6,0.65,0.7,0.75,0.8,1},{0,2,2.25,2.5,2.75,3,3.25,3.5,3.75,4}))))</f>
        <v/>
      </c>
      <c r="Q594" s="2" t="str">
        <f>IF(COUNT($A594)=0,"",IF($A594&lt;&gt;DRAFT!$B596,"ERR",IF(DRAFT!BB596="3E","3E",IF(COUNT(DRAFT!AX596,DRAFT!BB596)&gt;0,DRAFT!BC596,""))))</f>
        <v/>
      </c>
      <c r="R594" s="2" t="str">
        <f>IF(COUNT($A594)=0,"",IF(Q594="3E","3E",IF(Q594="","I",LOOKUP(Q594/S$2,{0,0.4,0.45,0.5,0.55,0.6,0.65,0.7,0.75,0.8,1},{"F","D","C","C+","B-","B","B+","A-","A","A+"}))))</f>
        <v/>
      </c>
      <c r="S594" s="1" t="str">
        <f>IF(COUNT($A594)=0,"",IF(Q594="","--",IF(Q594="3E","3E",LOOKUP(Q594/S$2,{0,0.4,0.45,0.5,0.55,0.6,0.65,0.7,0.75,0.8,1},{0,2,2.25,2.5,2.75,3,3.25,3.5,3.75,4}))))</f>
        <v/>
      </c>
      <c r="T594" s="2" t="str">
        <f>IF(COUNT($A594)=0,"",IF($A594&lt;&gt;DRAFT!$B596,"ERR",IF(DRAFT!BK596="3E","3E",IF(COUNT(DRAFT!BG596,DRAFT!BK596)&gt;0,DRAFT!BL596,""))))</f>
        <v/>
      </c>
      <c r="U594" s="2" t="str">
        <f>IF(COUNT($A594)=0,"",IF(T594="3E","3E",IF(T594="","I",LOOKUP(T594/V$2,{0,0.4,0.45,0.5,0.55,0.6,0.65,0.7,0.75,0.8,1},{"F","D","C","C+","B-","B","B+","A-","A","A+"}))))</f>
        <v/>
      </c>
      <c r="V594" s="1" t="str">
        <f>IF(COUNT($A594)=0,"",IF(T594="","--",IF(T594="3E","3E",LOOKUP(T594/V$2,{0,0.4,0.45,0.5,0.55,0.6,0.65,0.7,0.75,0.8,1},{0,2,2.25,2.5,2.75,3,3.25,3.5,3.75,4}))))</f>
        <v/>
      </c>
      <c r="W594" s="2" t="str">
        <f>IF(COUNT($A594)=0,"",IF($A594&lt;&gt;DRAFT!$B596,"ERR",IF(DRAFT!BT596="3E","3E",IF(COUNT(DRAFT!BP596,DRAFT!BT596)&gt;0,DRAFT!BU596,""))))</f>
        <v/>
      </c>
      <c r="X594" s="2" t="str">
        <f>IF(COUNT($A594)=0,"",IF(W594="3E","3E",IF(W594="","I",LOOKUP(W594/Y$2,{0,0.4,0.45,0.5,0.55,0.6,0.65,0.7,0.75,0.8,1},{"F","D","C","C+","B-","B","B+","A-","A","A+"}))))</f>
        <v/>
      </c>
      <c r="Y594" s="1" t="str">
        <f>IF(COUNT($A594)=0,"",IF(W594="","--",IF(W594="3E","3E",LOOKUP(W594/Y$2,{0,0.4,0.45,0.5,0.55,0.6,0.65,0.7,0.75,0.8,1},{0,2,2.25,2.5,2.75,3,3.25,3.5,3.75,4}))))</f>
        <v/>
      </c>
      <c r="Z594" s="2" t="str">
        <f>IF(COUNT($A594)=0,"",IF($A594&lt;&gt;DRAFT!$B596,"ERR",IF(DRAFT!CC596="3E","3E",IF(COUNT(DRAFT!BY596,DRAFT!CC596)&gt;0,DRAFT!CD596,""))))</f>
        <v/>
      </c>
      <c r="AA594" s="2" t="str">
        <f>IF(COUNT($A594)=0,"",IF(Z594="3E","3E",IF(Z594="","I",LOOKUP(Z594/AB$2,{0,0.4,0.45,0.5,0.55,0.6,0.65,0.7,0.75,0.8,1},{"F","D","C","C+","B-","B","B+","A-","A","A+"}))))</f>
        <v/>
      </c>
      <c r="AB594" s="1" t="str">
        <f>IF(COUNT($A594)=0,"",IF(Z594="","--",IF(Z594="3E","3E",LOOKUP(Z594/AB$2,{0,0.4,0.45,0.5,0.55,0.6,0.65,0.7,0.75,0.8,1},{0,2,2.25,2.5,2.75,3,3.25,3.5,3.75,4}))))</f>
        <v/>
      </c>
      <c r="AC594" s="2" t="str">
        <f>IF(COUNT($A594)=0,"",IF($A594&lt;&gt;DRAFT!$B596,"ERR",IF(DRAFT!CF596&gt;0,DRAFT!CF596,"")))</f>
        <v/>
      </c>
      <c r="AD594" s="2" t="str">
        <f>IF(COUNT($A594)=0,"",IF(AC594="3E","3E",IF(AC594="","I",LOOKUP(AC594/AE$2,{0,0.4,0.45,0.5,0.55,0.6,0.65,0.7,0.75,0.8,1},{"F","D","C","C+","B-","B","B+","A-","A","A+"}))))</f>
        <v/>
      </c>
      <c r="AE594" s="1" t="str">
        <f>IF(COUNT($A594)=0,"",IF(AC594="","--",IF(AC594="3E","3E",LOOKUP(AC594/AE$2,{0,0.4,0.45,0.5,0.55,0.6,0.65,0.7,0.75,0.8,1},{0,2,2.25,2.5,2.75,3,3.25,3.5,3.75,4}))))</f>
        <v/>
      </c>
      <c r="AF594" s="2" t="str">
        <f>IF(COUNT($A594)=0,"",IF($A594&lt;&gt;DRAFT!$B596,"ERR",IF(DRAFT!CI596&gt;0,DRAFT!CK596,"")))</f>
        <v/>
      </c>
      <c r="AG594" s="2" t="str">
        <f>IF(COUNT($A594)=0,"",IF(AF594="3E","3E",IF(AF594="","I",LOOKUP(AF594/AH$2,{0,0.4,0.45,0.5,0.55,0.6,0.65,0.7,0.75,0.8,1},{"F","D","C","C+","B-","B","B+","A-","A","A+"}))))</f>
        <v/>
      </c>
      <c r="AH594" s="1" t="str">
        <f>IF(COUNT($A594)=0,"",IF(AF594="","--",IF(AF594="3E","3E",LOOKUP(AF594/AH$2,{0,0.4,0.45,0.5,0.55,0.6,0.65,0.7,0.75,0.8,1},{0,2,2.25,2.5,2.75,3,3.25,3.5,3.75,4}))))</f>
        <v/>
      </c>
      <c r="AI594" s="2" t="str">
        <f>IF($A594&lt;&gt;DRAFT!$B596,"ERR",IF(OR(COUNT($A594)=0,COUNT(DRAFT!CL596:CN596,DRAFT!CP596:CR596)=0),"",CEILING(SUM(DRAFT!CO596,DRAFT!CS596,DRAFT!CT596),1)))</f>
        <v/>
      </c>
      <c r="AJ594" s="2" t="str">
        <f>IF(COUNT($A594)=0,"",IF(AI594="3E","3E",IF(AI594="","I",LOOKUP(AI594/AK$2,{0,0.4,0.45,0.5,0.55,0.6,0.65,0.7,0.75,0.8,1},{"F","D","C","C+","B-","B","B+","A-","A","A+"}))))</f>
        <v/>
      </c>
      <c r="AK594" s="1" t="str">
        <f>IF(COUNT($A594)=0,"",IF(AI594="","--",IF(AI594="3E","3E",LOOKUP(AI594/AK$2,{0,0.4,0.45,0.5,0.55,0.6,0.65,0.7,0.75,0.8,1},{0,2,2.25,2.5,2.75,3,3.25,3.5,3.75,4}))))</f>
        <v/>
      </c>
      <c r="AL594" s="4" t="str">
        <f>IF(OR(COUNT($A594)=0,COUNT(B594:AK594)=0),"",IF(COUNTIF(B594:AK594,"3E")&gt;0,"3E",IF(DRAFT!$A596="R",TRUNC(SUMPRODUCT(RGP,RCP)/TCP,3),TRUNC((SUMPRODUCT(--(IMDGP&gt;0)*IMDGP,IMCP)+CEILING(DRAFT!$DB596*42,0.25))/TCP,3))))</f>
        <v/>
      </c>
      <c r="AM594" s="2" t="str">
        <f>IF(OR(COUNT($A594)=0,COUNT(B594:AK594)=0),"",IF(COUNTIF(B594:AK594,"3E")&gt;0,"3E",IF(DRAFT!$A596="R",SUMPRODUCT(--(RGP&gt;=2),RCP),SUMPRODUCT(--(IMDGP&gt;0),--(IMGP=0),IMCP)+DRAFT!$DC596)))</f>
        <v/>
      </c>
      <c r="AN594" s="67" t="str">
        <f>IF(AL594="3E","3E",IF(COUNT($A594)=0,"",IF(COUNT(AI594)=0,"--",ROUND(((CEILING(DRAFT!$CV596*38,0.25)+CEILING(DRAFT!$CX596*38,0.25)+CEILING(DRAFT!$CZ596*42,0.25)+CEILING($AL594*42,0.25))/160),2))))</f>
        <v/>
      </c>
      <c r="AO594" s="2" t="str">
        <f>IF(AN594="3E","3E",IF(COUNT($A594)=0,"",IF(COUNT(AN594)=0,"I",LOOKUP(AN594,{0,2,2.25,2.5,2.75,3,3.25,3.5,3.75,4},{"F","D","C","C+","B-","B","B+","A-","A","A+"}))))</f>
        <v/>
      </c>
      <c r="AP594" s="2" t="str">
        <f>IF(AN594="3E","3E",IF(OR(COUNT(A594)=0,COUNT(AN594)=0),"",DRAFT!CW596+DRAFT!CY596+DRAFT!DA596+N(TABULATION!AM594)))</f>
        <v/>
      </c>
      <c r="AQ594" s="2" t="str">
        <f>IF(OR(COUNT($A594)=0,COUNT(B594:AK594)=0),"",IF(COUNTIF(B594:AM594,"3E")&gt;0,"3E",IF(AND(DRAFT!$A596="IM",OR($AL594&gt;DRAFT!$DB596,$AM594&gt;DRAFT!$DC596)),"IMPROVED",IF(AND(DRAFT!$A596="IM",$AL594&lt;=DRAFT!$DB596,$AM594&lt;=DRAFT!$DC596),"NOT IMPROVED",IF(AND(DRAFT!CU596="S",AH594&gt;=2,AK594&gt;=2,AN594&gt;=2.5,AP594&gt;=144),"PASS","FAIL")))))</f>
        <v/>
      </c>
      <c r="AR594" s="2" t="str">
        <f t="shared" si="18"/>
        <v/>
      </c>
      <c r="AS594" s="2" t="str">
        <f t="shared" si="19"/>
        <v/>
      </c>
    </row>
    <row r="595" spans="1:45" ht="18.95" customHeight="1" x14ac:dyDescent="0.25">
      <c r="A595" s="3" t="str">
        <f>IF(DRAFT!$B597="","",DRAFT!$B597)</f>
        <v/>
      </c>
      <c r="B595" s="2" t="str">
        <f>IF(COUNT($A595)=0,"",IF($A595&lt;&gt;DRAFT!$B597,"ERR",IF(DRAFT!I597="3E","3E",IF(COUNT(DRAFT!E597,DRAFT!I597)&gt;0,DRAFT!J597,""))))</f>
        <v/>
      </c>
      <c r="C595" s="2" t="str">
        <f>IF(COUNT($A595)=0,"",IF(B595="3E","3E",IF(B595="","I",LOOKUP(B595/D$2,{0,0.4,0.45,0.5,0.55,0.6,0.65,0.7,0.75,0.8,1},{"F","D","C","C+","B-","B","B+","A-","A","A+"}))))</f>
        <v/>
      </c>
      <c r="D595" s="1" t="str">
        <f>IF(COUNT($A595)=0,"",IF(B595="","--",IF(B595="3E","3E",LOOKUP(B595/D$2,{0,0.4,0.45,0.5,0.55,0.6,0.65,0.7,0.75,0.8,1},{0,2,2.25,2.5,2.75,3,3.25,3.5,3.75,4}))))</f>
        <v/>
      </c>
      <c r="E595" s="2" t="str">
        <f>IF(COUNT($A595)=0,"",IF($A595&lt;&gt;DRAFT!$B597,"ERR",IF(DRAFT!R597="3E","3E",IF(COUNT(DRAFT!N597,DRAFT!R597)&gt;0,DRAFT!S597,""))))</f>
        <v/>
      </c>
      <c r="F595" s="2" t="str">
        <f>IF(COUNT($A595)=0,"",IF(E595="3E","3E",IF(E595="","I",LOOKUP(E595/G$2,{0,0.4,0.45,0.5,0.55,0.6,0.65,0.7,0.75,0.8,1},{"F","D","C","C+","B-","B","B+","A-","A","A+"}))))</f>
        <v/>
      </c>
      <c r="G595" s="1" t="str">
        <f>IF(COUNT($A595)=0,"",IF(E595="","--",IF(E595="3E","3E",LOOKUP(E595/G$2,{0,0.4,0.45,0.5,0.55,0.6,0.65,0.7,0.75,0.8,1},{0,2,2.25,2.5,2.75,3,3.25,3.5,3.75,4}))))</f>
        <v/>
      </c>
      <c r="H595" s="2" t="str">
        <f>IF(COUNT($A595)=0,"",IF($A595&lt;&gt;DRAFT!$B597,"ERR",IF(DRAFT!AA597="3E","3E",IF(COUNT(DRAFT!W597,DRAFT!AA597)&gt;0,DRAFT!AB597,""))))</f>
        <v/>
      </c>
      <c r="I595" s="2" t="str">
        <f>IF(COUNT($A595)=0,"",IF(H595="3E","3E",IF(H595="","I",LOOKUP(H595/J$2,{0,0.4,0.45,0.5,0.55,0.6,0.65,0.7,0.75,0.8,1},{"F","D","C","C+","B-","B","B+","A-","A","A+"}))))</f>
        <v/>
      </c>
      <c r="J595" s="1" t="str">
        <f>IF(COUNT($A595)=0,"",IF(H595="","--",IF(H595="3E","3E",LOOKUP(H595/J$2,{0,0.4,0.45,0.5,0.55,0.6,0.65,0.7,0.75,0.8,1},{0,2,2.25,2.5,2.75,3,3.25,3.5,3.75,4}))))</f>
        <v/>
      </c>
      <c r="K595" s="2" t="str">
        <f>IF(COUNT($A595)=0,"",IF($A595&lt;&gt;DRAFT!$B597,"ERR",IF(DRAFT!AJ597="3E","3E",IF(COUNT(DRAFT!AF597,DRAFT!AJ597)&gt;0,DRAFT!AK597,""))))</f>
        <v/>
      </c>
      <c r="L595" s="2" t="str">
        <f>IF(COUNT($A595)=0,"",IF(K595="3E","3E",IF(K595="","I",LOOKUP(K595/M$2,{0,0.4,0.45,0.5,0.55,0.6,0.65,0.7,0.75,0.8,1},{"F","D","C","C+","B-","B","B+","A-","A","A+"}))))</f>
        <v/>
      </c>
      <c r="M595" s="1" t="str">
        <f>IF(COUNT($A595)=0,"",IF(K595="","--",IF(K595="3E","3E",LOOKUP(K595/M$2,{0,0.4,0.45,0.5,0.55,0.6,0.65,0.7,0.75,0.8,1},{0,2,2.25,2.5,2.75,3,3.25,3.5,3.75,4}))))</f>
        <v/>
      </c>
      <c r="N595" s="2" t="str">
        <f>IF(COUNT($A595)=0,"",IF($A595&lt;&gt;DRAFT!$B597,"ERR",IF(DRAFT!AS597="3E","3E",IF(COUNT(DRAFT!AO597,DRAFT!AS597)&gt;0,DRAFT!AT597,""))))</f>
        <v/>
      </c>
      <c r="O595" s="2" t="str">
        <f>IF(COUNT($A595)=0,"",IF(N595="3E","3E",IF(N595="","I",LOOKUP(N595/P$2,{0,0.4,0.45,0.5,0.55,0.6,0.65,0.7,0.75,0.8,1},{"F","D","C","C+","B-","B","B+","A-","A","A+"}))))</f>
        <v/>
      </c>
      <c r="P595" s="1" t="str">
        <f>IF(COUNT($A595)=0,"",IF(N595="","--",IF(N595="3E","3E",LOOKUP(N595/P$2,{0,0.4,0.45,0.5,0.55,0.6,0.65,0.7,0.75,0.8,1},{0,2,2.25,2.5,2.75,3,3.25,3.5,3.75,4}))))</f>
        <v/>
      </c>
      <c r="Q595" s="2" t="str">
        <f>IF(COUNT($A595)=0,"",IF($A595&lt;&gt;DRAFT!$B597,"ERR",IF(DRAFT!BB597="3E","3E",IF(COUNT(DRAFT!AX597,DRAFT!BB597)&gt;0,DRAFT!BC597,""))))</f>
        <v/>
      </c>
      <c r="R595" s="2" t="str">
        <f>IF(COUNT($A595)=0,"",IF(Q595="3E","3E",IF(Q595="","I",LOOKUP(Q595/S$2,{0,0.4,0.45,0.5,0.55,0.6,0.65,0.7,0.75,0.8,1},{"F","D","C","C+","B-","B","B+","A-","A","A+"}))))</f>
        <v/>
      </c>
      <c r="S595" s="1" t="str">
        <f>IF(COUNT($A595)=0,"",IF(Q595="","--",IF(Q595="3E","3E",LOOKUP(Q595/S$2,{0,0.4,0.45,0.5,0.55,0.6,0.65,0.7,0.75,0.8,1},{0,2,2.25,2.5,2.75,3,3.25,3.5,3.75,4}))))</f>
        <v/>
      </c>
      <c r="T595" s="2" t="str">
        <f>IF(COUNT($A595)=0,"",IF($A595&lt;&gt;DRAFT!$B597,"ERR",IF(DRAFT!BK597="3E","3E",IF(COUNT(DRAFT!BG597,DRAFT!BK597)&gt;0,DRAFT!BL597,""))))</f>
        <v/>
      </c>
      <c r="U595" s="2" t="str">
        <f>IF(COUNT($A595)=0,"",IF(T595="3E","3E",IF(T595="","I",LOOKUP(T595/V$2,{0,0.4,0.45,0.5,0.55,0.6,0.65,0.7,0.75,0.8,1},{"F","D","C","C+","B-","B","B+","A-","A","A+"}))))</f>
        <v/>
      </c>
      <c r="V595" s="1" t="str">
        <f>IF(COUNT($A595)=0,"",IF(T595="","--",IF(T595="3E","3E",LOOKUP(T595/V$2,{0,0.4,0.45,0.5,0.55,0.6,0.65,0.7,0.75,0.8,1},{0,2,2.25,2.5,2.75,3,3.25,3.5,3.75,4}))))</f>
        <v/>
      </c>
      <c r="W595" s="2" t="str">
        <f>IF(COUNT($A595)=0,"",IF($A595&lt;&gt;DRAFT!$B597,"ERR",IF(DRAFT!BT597="3E","3E",IF(COUNT(DRAFT!BP597,DRAFT!BT597)&gt;0,DRAFT!BU597,""))))</f>
        <v/>
      </c>
      <c r="X595" s="2" t="str">
        <f>IF(COUNT($A595)=0,"",IF(W595="3E","3E",IF(W595="","I",LOOKUP(W595/Y$2,{0,0.4,0.45,0.5,0.55,0.6,0.65,0.7,0.75,0.8,1},{"F","D","C","C+","B-","B","B+","A-","A","A+"}))))</f>
        <v/>
      </c>
      <c r="Y595" s="1" t="str">
        <f>IF(COUNT($A595)=0,"",IF(W595="","--",IF(W595="3E","3E",LOOKUP(W595/Y$2,{0,0.4,0.45,0.5,0.55,0.6,0.65,0.7,0.75,0.8,1},{0,2,2.25,2.5,2.75,3,3.25,3.5,3.75,4}))))</f>
        <v/>
      </c>
      <c r="Z595" s="2" t="str">
        <f>IF(COUNT($A595)=0,"",IF($A595&lt;&gt;DRAFT!$B597,"ERR",IF(DRAFT!CC597="3E","3E",IF(COUNT(DRAFT!BY597,DRAFT!CC597)&gt;0,DRAFT!CD597,""))))</f>
        <v/>
      </c>
      <c r="AA595" s="2" t="str">
        <f>IF(COUNT($A595)=0,"",IF(Z595="3E","3E",IF(Z595="","I",LOOKUP(Z595/AB$2,{0,0.4,0.45,0.5,0.55,0.6,0.65,0.7,0.75,0.8,1},{"F","D","C","C+","B-","B","B+","A-","A","A+"}))))</f>
        <v/>
      </c>
      <c r="AB595" s="1" t="str">
        <f>IF(COUNT($A595)=0,"",IF(Z595="","--",IF(Z595="3E","3E",LOOKUP(Z595/AB$2,{0,0.4,0.45,0.5,0.55,0.6,0.65,0.7,0.75,0.8,1},{0,2,2.25,2.5,2.75,3,3.25,3.5,3.75,4}))))</f>
        <v/>
      </c>
      <c r="AC595" s="2" t="str">
        <f>IF(COUNT($A595)=0,"",IF($A595&lt;&gt;DRAFT!$B597,"ERR",IF(DRAFT!CF597&gt;0,DRAFT!CF597,"")))</f>
        <v/>
      </c>
      <c r="AD595" s="2" t="str">
        <f>IF(COUNT($A595)=0,"",IF(AC595="3E","3E",IF(AC595="","I",LOOKUP(AC595/AE$2,{0,0.4,0.45,0.5,0.55,0.6,0.65,0.7,0.75,0.8,1},{"F","D","C","C+","B-","B","B+","A-","A","A+"}))))</f>
        <v/>
      </c>
      <c r="AE595" s="1" t="str">
        <f>IF(COUNT($A595)=0,"",IF(AC595="","--",IF(AC595="3E","3E",LOOKUP(AC595/AE$2,{0,0.4,0.45,0.5,0.55,0.6,0.65,0.7,0.75,0.8,1},{0,2,2.25,2.5,2.75,3,3.25,3.5,3.75,4}))))</f>
        <v/>
      </c>
      <c r="AF595" s="2" t="str">
        <f>IF(COUNT($A595)=0,"",IF($A595&lt;&gt;DRAFT!$B597,"ERR",IF(DRAFT!CI597&gt;0,DRAFT!CK597,"")))</f>
        <v/>
      </c>
      <c r="AG595" s="2" t="str">
        <f>IF(COUNT($A595)=0,"",IF(AF595="3E","3E",IF(AF595="","I",LOOKUP(AF595/AH$2,{0,0.4,0.45,0.5,0.55,0.6,0.65,0.7,0.75,0.8,1},{"F","D","C","C+","B-","B","B+","A-","A","A+"}))))</f>
        <v/>
      </c>
      <c r="AH595" s="1" t="str">
        <f>IF(COUNT($A595)=0,"",IF(AF595="","--",IF(AF595="3E","3E",LOOKUP(AF595/AH$2,{0,0.4,0.45,0.5,0.55,0.6,0.65,0.7,0.75,0.8,1},{0,2,2.25,2.5,2.75,3,3.25,3.5,3.75,4}))))</f>
        <v/>
      </c>
      <c r="AI595" s="2" t="str">
        <f>IF($A595&lt;&gt;DRAFT!$B597,"ERR",IF(OR(COUNT($A595)=0,COUNT(DRAFT!CL597:CN597,DRAFT!CP597:CR597)=0),"",CEILING(SUM(DRAFT!CO597,DRAFT!CS597,DRAFT!CT597),1)))</f>
        <v/>
      </c>
      <c r="AJ595" s="2" t="str">
        <f>IF(COUNT($A595)=0,"",IF(AI595="3E","3E",IF(AI595="","I",LOOKUP(AI595/AK$2,{0,0.4,0.45,0.5,0.55,0.6,0.65,0.7,0.75,0.8,1},{"F","D","C","C+","B-","B","B+","A-","A","A+"}))))</f>
        <v/>
      </c>
      <c r="AK595" s="1" t="str">
        <f>IF(COUNT($A595)=0,"",IF(AI595="","--",IF(AI595="3E","3E",LOOKUP(AI595/AK$2,{0,0.4,0.45,0.5,0.55,0.6,0.65,0.7,0.75,0.8,1},{0,2,2.25,2.5,2.75,3,3.25,3.5,3.75,4}))))</f>
        <v/>
      </c>
      <c r="AL595" s="4" t="str">
        <f>IF(OR(COUNT($A595)=0,COUNT(B595:AK595)=0),"",IF(COUNTIF(B595:AK595,"3E")&gt;0,"3E",IF(DRAFT!$A597="R",TRUNC(SUMPRODUCT(RGP,RCP)/TCP,3),TRUNC((SUMPRODUCT(--(IMDGP&gt;0)*IMDGP,IMCP)+CEILING(DRAFT!$DB597*42,0.25))/TCP,3))))</f>
        <v/>
      </c>
      <c r="AM595" s="2" t="str">
        <f>IF(OR(COUNT($A595)=0,COUNT(B595:AK595)=0),"",IF(COUNTIF(B595:AK595,"3E")&gt;0,"3E",IF(DRAFT!$A597="R",SUMPRODUCT(--(RGP&gt;=2),RCP),SUMPRODUCT(--(IMDGP&gt;0),--(IMGP=0),IMCP)+DRAFT!$DC597)))</f>
        <v/>
      </c>
      <c r="AN595" s="67" t="str">
        <f>IF(AL595="3E","3E",IF(COUNT($A595)=0,"",IF(COUNT(AI595)=0,"--",ROUND(((CEILING(DRAFT!$CV597*38,0.25)+CEILING(DRAFT!$CX597*38,0.25)+CEILING(DRAFT!$CZ597*42,0.25)+CEILING($AL595*42,0.25))/160),2))))</f>
        <v/>
      </c>
      <c r="AO595" s="2" t="str">
        <f>IF(AN595="3E","3E",IF(COUNT($A595)=0,"",IF(COUNT(AN595)=0,"I",LOOKUP(AN595,{0,2,2.25,2.5,2.75,3,3.25,3.5,3.75,4},{"F","D","C","C+","B-","B","B+","A-","A","A+"}))))</f>
        <v/>
      </c>
      <c r="AP595" s="2" t="str">
        <f>IF(AN595="3E","3E",IF(OR(COUNT(A595)=0,COUNT(AN595)=0),"",DRAFT!CW597+DRAFT!CY597+DRAFT!DA597+N(TABULATION!AM595)))</f>
        <v/>
      </c>
      <c r="AQ595" s="2" t="str">
        <f>IF(OR(COUNT($A595)=0,COUNT(B595:AK595)=0),"",IF(COUNTIF(B595:AM595,"3E")&gt;0,"3E",IF(AND(DRAFT!$A597="IM",OR($AL595&gt;DRAFT!$DB597,$AM595&gt;DRAFT!$DC597)),"IMPROVED",IF(AND(DRAFT!$A597="IM",$AL595&lt;=DRAFT!$DB597,$AM595&lt;=DRAFT!$DC597),"NOT IMPROVED",IF(AND(DRAFT!CU597="S",AH595&gt;=2,AK595&gt;=2,AN595&gt;=2.5,AP595&gt;=144),"PASS","FAIL")))))</f>
        <v/>
      </c>
      <c r="AR595" s="2" t="str">
        <f t="shared" si="18"/>
        <v/>
      </c>
      <c r="AS595" s="2" t="str">
        <f t="shared" si="19"/>
        <v/>
      </c>
    </row>
    <row r="596" spans="1:45" ht="18.95" customHeight="1" x14ac:dyDescent="0.25">
      <c r="A596" s="3" t="str">
        <f>IF(DRAFT!$B598="","",DRAFT!$B598)</f>
        <v/>
      </c>
      <c r="B596" s="2" t="str">
        <f>IF(COUNT($A596)=0,"",IF($A596&lt;&gt;DRAFT!$B598,"ERR",IF(DRAFT!I598="3E","3E",IF(COUNT(DRAFT!E598,DRAFT!I598)&gt;0,DRAFT!J598,""))))</f>
        <v/>
      </c>
      <c r="C596" s="2" t="str">
        <f>IF(COUNT($A596)=0,"",IF(B596="3E","3E",IF(B596="","I",LOOKUP(B596/D$2,{0,0.4,0.45,0.5,0.55,0.6,0.65,0.7,0.75,0.8,1},{"F","D","C","C+","B-","B","B+","A-","A","A+"}))))</f>
        <v/>
      </c>
      <c r="D596" s="1" t="str">
        <f>IF(COUNT($A596)=0,"",IF(B596="","--",IF(B596="3E","3E",LOOKUP(B596/D$2,{0,0.4,0.45,0.5,0.55,0.6,0.65,0.7,0.75,0.8,1},{0,2,2.25,2.5,2.75,3,3.25,3.5,3.75,4}))))</f>
        <v/>
      </c>
      <c r="E596" s="2" t="str">
        <f>IF(COUNT($A596)=0,"",IF($A596&lt;&gt;DRAFT!$B598,"ERR",IF(DRAFT!R598="3E","3E",IF(COUNT(DRAFT!N598,DRAFT!R598)&gt;0,DRAFT!S598,""))))</f>
        <v/>
      </c>
      <c r="F596" s="2" t="str">
        <f>IF(COUNT($A596)=0,"",IF(E596="3E","3E",IF(E596="","I",LOOKUP(E596/G$2,{0,0.4,0.45,0.5,0.55,0.6,0.65,0.7,0.75,0.8,1},{"F","D","C","C+","B-","B","B+","A-","A","A+"}))))</f>
        <v/>
      </c>
      <c r="G596" s="1" t="str">
        <f>IF(COUNT($A596)=0,"",IF(E596="","--",IF(E596="3E","3E",LOOKUP(E596/G$2,{0,0.4,0.45,0.5,0.55,0.6,0.65,0.7,0.75,0.8,1},{0,2,2.25,2.5,2.75,3,3.25,3.5,3.75,4}))))</f>
        <v/>
      </c>
      <c r="H596" s="2" t="str">
        <f>IF(COUNT($A596)=0,"",IF($A596&lt;&gt;DRAFT!$B598,"ERR",IF(DRAFT!AA598="3E","3E",IF(COUNT(DRAFT!W598,DRAFT!AA598)&gt;0,DRAFT!AB598,""))))</f>
        <v/>
      </c>
      <c r="I596" s="2" t="str">
        <f>IF(COUNT($A596)=0,"",IF(H596="3E","3E",IF(H596="","I",LOOKUP(H596/J$2,{0,0.4,0.45,0.5,0.55,0.6,0.65,0.7,0.75,0.8,1},{"F","D","C","C+","B-","B","B+","A-","A","A+"}))))</f>
        <v/>
      </c>
      <c r="J596" s="1" t="str">
        <f>IF(COUNT($A596)=0,"",IF(H596="","--",IF(H596="3E","3E",LOOKUP(H596/J$2,{0,0.4,0.45,0.5,0.55,0.6,0.65,0.7,0.75,0.8,1},{0,2,2.25,2.5,2.75,3,3.25,3.5,3.75,4}))))</f>
        <v/>
      </c>
      <c r="K596" s="2" t="str">
        <f>IF(COUNT($A596)=0,"",IF($A596&lt;&gt;DRAFT!$B598,"ERR",IF(DRAFT!AJ598="3E","3E",IF(COUNT(DRAFT!AF598,DRAFT!AJ598)&gt;0,DRAFT!AK598,""))))</f>
        <v/>
      </c>
      <c r="L596" s="2" t="str">
        <f>IF(COUNT($A596)=0,"",IF(K596="3E","3E",IF(K596="","I",LOOKUP(K596/M$2,{0,0.4,0.45,0.5,0.55,0.6,0.65,0.7,0.75,0.8,1},{"F","D","C","C+","B-","B","B+","A-","A","A+"}))))</f>
        <v/>
      </c>
      <c r="M596" s="1" t="str">
        <f>IF(COUNT($A596)=0,"",IF(K596="","--",IF(K596="3E","3E",LOOKUP(K596/M$2,{0,0.4,0.45,0.5,0.55,0.6,0.65,0.7,0.75,0.8,1},{0,2,2.25,2.5,2.75,3,3.25,3.5,3.75,4}))))</f>
        <v/>
      </c>
      <c r="N596" s="2" t="str">
        <f>IF(COUNT($A596)=0,"",IF($A596&lt;&gt;DRAFT!$B598,"ERR",IF(DRAFT!AS598="3E","3E",IF(COUNT(DRAFT!AO598,DRAFT!AS598)&gt;0,DRAFT!AT598,""))))</f>
        <v/>
      </c>
      <c r="O596" s="2" t="str">
        <f>IF(COUNT($A596)=0,"",IF(N596="3E","3E",IF(N596="","I",LOOKUP(N596/P$2,{0,0.4,0.45,0.5,0.55,0.6,0.65,0.7,0.75,0.8,1},{"F","D","C","C+","B-","B","B+","A-","A","A+"}))))</f>
        <v/>
      </c>
      <c r="P596" s="1" t="str">
        <f>IF(COUNT($A596)=0,"",IF(N596="","--",IF(N596="3E","3E",LOOKUP(N596/P$2,{0,0.4,0.45,0.5,0.55,0.6,0.65,0.7,0.75,0.8,1},{0,2,2.25,2.5,2.75,3,3.25,3.5,3.75,4}))))</f>
        <v/>
      </c>
      <c r="Q596" s="2" t="str">
        <f>IF(COUNT($A596)=0,"",IF($A596&lt;&gt;DRAFT!$B598,"ERR",IF(DRAFT!BB598="3E","3E",IF(COUNT(DRAFT!AX598,DRAFT!BB598)&gt;0,DRAFT!BC598,""))))</f>
        <v/>
      </c>
      <c r="R596" s="2" t="str">
        <f>IF(COUNT($A596)=0,"",IF(Q596="3E","3E",IF(Q596="","I",LOOKUP(Q596/S$2,{0,0.4,0.45,0.5,0.55,0.6,0.65,0.7,0.75,0.8,1},{"F","D","C","C+","B-","B","B+","A-","A","A+"}))))</f>
        <v/>
      </c>
      <c r="S596" s="1" t="str">
        <f>IF(COUNT($A596)=0,"",IF(Q596="","--",IF(Q596="3E","3E",LOOKUP(Q596/S$2,{0,0.4,0.45,0.5,0.55,0.6,0.65,0.7,0.75,0.8,1},{0,2,2.25,2.5,2.75,3,3.25,3.5,3.75,4}))))</f>
        <v/>
      </c>
      <c r="T596" s="2" t="str">
        <f>IF(COUNT($A596)=0,"",IF($A596&lt;&gt;DRAFT!$B598,"ERR",IF(DRAFT!BK598="3E","3E",IF(COUNT(DRAFT!BG598,DRAFT!BK598)&gt;0,DRAFT!BL598,""))))</f>
        <v/>
      </c>
      <c r="U596" s="2" t="str">
        <f>IF(COUNT($A596)=0,"",IF(T596="3E","3E",IF(T596="","I",LOOKUP(T596/V$2,{0,0.4,0.45,0.5,0.55,0.6,0.65,0.7,0.75,0.8,1},{"F","D","C","C+","B-","B","B+","A-","A","A+"}))))</f>
        <v/>
      </c>
      <c r="V596" s="1" t="str">
        <f>IF(COUNT($A596)=0,"",IF(T596="","--",IF(T596="3E","3E",LOOKUP(T596/V$2,{0,0.4,0.45,0.5,0.55,0.6,0.65,0.7,0.75,0.8,1},{0,2,2.25,2.5,2.75,3,3.25,3.5,3.75,4}))))</f>
        <v/>
      </c>
      <c r="W596" s="2" t="str">
        <f>IF(COUNT($A596)=0,"",IF($A596&lt;&gt;DRAFT!$B598,"ERR",IF(DRAFT!BT598="3E","3E",IF(COUNT(DRAFT!BP598,DRAFT!BT598)&gt;0,DRAFT!BU598,""))))</f>
        <v/>
      </c>
      <c r="X596" s="2" t="str">
        <f>IF(COUNT($A596)=0,"",IF(W596="3E","3E",IF(W596="","I",LOOKUP(W596/Y$2,{0,0.4,0.45,0.5,0.55,0.6,0.65,0.7,0.75,0.8,1},{"F","D","C","C+","B-","B","B+","A-","A","A+"}))))</f>
        <v/>
      </c>
      <c r="Y596" s="1" t="str">
        <f>IF(COUNT($A596)=0,"",IF(W596="","--",IF(W596="3E","3E",LOOKUP(W596/Y$2,{0,0.4,0.45,0.5,0.55,0.6,0.65,0.7,0.75,0.8,1},{0,2,2.25,2.5,2.75,3,3.25,3.5,3.75,4}))))</f>
        <v/>
      </c>
      <c r="Z596" s="2" t="str">
        <f>IF(COUNT($A596)=0,"",IF($A596&lt;&gt;DRAFT!$B598,"ERR",IF(DRAFT!CC598="3E","3E",IF(COUNT(DRAFT!BY598,DRAFT!CC598)&gt;0,DRAFT!CD598,""))))</f>
        <v/>
      </c>
      <c r="AA596" s="2" t="str">
        <f>IF(COUNT($A596)=0,"",IF(Z596="3E","3E",IF(Z596="","I",LOOKUP(Z596/AB$2,{0,0.4,0.45,0.5,0.55,0.6,0.65,0.7,0.75,0.8,1},{"F","D","C","C+","B-","B","B+","A-","A","A+"}))))</f>
        <v/>
      </c>
      <c r="AB596" s="1" t="str">
        <f>IF(COUNT($A596)=0,"",IF(Z596="","--",IF(Z596="3E","3E",LOOKUP(Z596/AB$2,{0,0.4,0.45,0.5,0.55,0.6,0.65,0.7,0.75,0.8,1},{0,2,2.25,2.5,2.75,3,3.25,3.5,3.75,4}))))</f>
        <v/>
      </c>
      <c r="AC596" s="2" t="str">
        <f>IF(COUNT($A596)=0,"",IF($A596&lt;&gt;DRAFT!$B598,"ERR",IF(DRAFT!CF598&gt;0,DRAFT!CF598,"")))</f>
        <v/>
      </c>
      <c r="AD596" s="2" t="str">
        <f>IF(COUNT($A596)=0,"",IF(AC596="3E","3E",IF(AC596="","I",LOOKUP(AC596/AE$2,{0,0.4,0.45,0.5,0.55,0.6,0.65,0.7,0.75,0.8,1},{"F","D","C","C+","B-","B","B+","A-","A","A+"}))))</f>
        <v/>
      </c>
      <c r="AE596" s="1" t="str">
        <f>IF(COUNT($A596)=0,"",IF(AC596="","--",IF(AC596="3E","3E",LOOKUP(AC596/AE$2,{0,0.4,0.45,0.5,0.55,0.6,0.65,0.7,0.75,0.8,1},{0,2,2.25,2.5,2.75,3,3.25,3.5,3.75,4}))))</f>
        <v/>
      </c>
      <c r="AF596" s="2" t="str">
        <f>IF(COUNT($A596)=0,"",IF($A596&lt;&gt;DRAFT!$B598,"ERR",IF(DRAFT!CI598&gt;0,DRAFT!CK598,"")))</f>
        <v/>
      </c>
      <c r="AG596" s="2" t="str">
        <f>IF(COUNT($A596)=0,"",IF(AF596="3E","3E",IF(AF596="","I",LOOKUP(AF596/AH$2,{0,0.4,0.45,0.5,0.55,0.6,0.65,0.7,0.75,0.8,1},{"F","D","C","C+","B-","B","B+","A-","A","A+"}))))</f>
        <v/>
      </c>
      <c r="AH596" s="1" t="str">
        <f>IF(COUNT($A596)=0,"",IF(AF596="","--",IF(AF596="3E","3E",LOOKUP(AF596/AH$2,{0,0.4,0.45,0.5,0.55,0.6,0.65,0.7,0.75,0.8,1},{0,2,2.25,2.5,2.75,3,3.25,3.5,3.75,4}))))</f>
        <v/>
      </c>
      <c r="AI596" s="2" t="str">
        <f>IF($A596&lt;&gt;DRAFT!$B598,"ERR",IF(OR(COUNT($A596)=0,COUNT(DRAFT!CL598:CN598,DRAFT!CP598:CR598)=0),"",CEILING(SUM(DRAFT!CO598,DRAFT!CS598,DRAFT!CT598),1)))</f>
        <v/>
      </c>
      <c r="AJ596" s="2" t="str">
        <f>IF(COUNT($A596)=0,"",IF(AI596="3E","3E",IF(AI596="","I",LOOKUP(AI596/AK$2,{0,0.4,0.45,0.5,0.55,0.6,0.65,0.7,0.75,0.8,1},{"F","D","C","C+","B-","B","B+","A-","A","A+"}))))</f>
        <v/>
      </c>
      <c r="AK596" s="1" t="str">
        <f>IF(COUNT($A596)=0,"",IF(AI596="","--",IF(AI596="3E","3E",LOOKUP(AI596/AK$2,{0,0.4,0.45,0.5,0.55,0.6,0.65,0.7,0.75,0.8,1},{0,2,2.25,2.5,2.75,3,3.25,3.5,3.75,4}))))</f>
        <v/>
      </c>
      <c r="AL596" s="4" t="str">
        <f>IF(OR(COUNT($A596)=0,COUNT(B596:AK596)=0),"",IF(COUNTIF(B596:AK596,"3E")&gt;0,"3E",IF(DRAFT!$A598="R",TRUNC(SUMPRODUCT(RGP,RCP)/TCP,3),TRUNC((SUMPRODUCT(--(IMDGP&gt;0)*IMDGP,IMCP)+CEILING(DRAFT!$DB598*42,0.25))/TCP,3))))</f>
        <v/>
      </c>
      <c r="AM596" s="2" t="str">
        <f>IF(OR(COUNT($A596)=0,COUNT(B596:AK596)=0),"",IF(COUNTIF(B596:AK596,"3E")&gt;0,"3E",IF(DRAFT!$A598="R",SUMPRODUCT(--(RGP&gt;=2),RCP),SUMPRODUCT(--(IMDGP&gt;0),--(IMGP=0),IMCP)+DRAFT!$DC598)))</f>
        <v/>
      </c>
      <c r="AN596" s="67" t="str">
        <f>IF(AL596="3E","3E",IF(COUNT($A596)=0,"",IF(COUNT(AI596)=0,"--",ROUND(((CEILING(DRAFT!$CV598*38,0.25)+CEILING(DRAFT!$CX598*38,0.25)+CEILING(DRAFT!$CZ598*42,0.25)+CEILING($AL596*42,0.25))/160),2))))</f>
        <v/>
      </c>
      <c r="AO596" s="2" t="str">
        <f>IF(AN596="3E","3E",IF(COUNT($A596)=0,"",IF(COUNT(AN596)=0,"I",LOOKUP(AN596,{0,2,2.25,2.5,2.75,3,3.25,3.5,3.75,4},{"F","D","C","C+","B-","B","B+","A-","A","A+"}))))</f>
        <v/>
      </c>
      <c r="AP596" s="2" t="str">
        <f>IF(AN596="3E","3E",IF(OR(COUNT(A596)=0,COUNT(AN596)=0),"",DRAFT!CW598+DRAFT!CY598+DRAFT!DA598+N(TABULATION!AM596)))</f>
        <v/>
      </c>
      <c r="AQ596" s="2" t="str">
        <f>IF(OR(COUNT($A596)=0,COUNT(B596:AK596)=0),"",IF(COUNTIF(B596:AM596,"3E")&gt;0,"3E",IF(AND(DRAFT!$A598="IM",OR($AL596&gt;DRAFT!$DB598,$AM596&gt;DRAFT!$DC598)),"IMPROVED",IF(AND(DRAFT!$A598="IM",$AL596&lt;=DRAFT!$DB598,$AM596&lt;=DRAFT!$DC598),"NOT IMPROVED",IF(AND(DRAFT!CU598="S",AH596&gt;=2,AK596&gt;=2,AN596&gt;=2.5,AP596&gt;=144),"PASS","FAIL")))))</f>
        <v/>
      </c>
      <c r="AR596" s="2" t="str">
        <f t="shared" si="18"/>
        <v/>
      </c>
      <c r="AS596" s="2" t="str">
        <f t="shared" si="19"/>
        <v/>
      </c>
    </row>
    <row r="597" spans="1:45" ht="18.95" customHeight="1" x14ac:dyDescent="0.25">
      <c r="A597" s="3" t="str">
        <f>IF(DRAFT!$B599="","",DRAFT!$B599)</f>
        <v/>
      </c>
      <c r="B597" s="2" t="str">
        <f>IF(COUNT($A597)=0,"",IF($A597&lt;&gt;DRAFT!$B599,"ERR",IF(DRAFT!I599="3E","3E",IF(COUNT(DRAFT!E599,DRAFT!I599)&gt;0,DRAFT!J599,""))))</f>
        <v/>
      </c>
      <c r="C597" s="2" t="str">
        <f>IF(COUNT($A597)=0,"",IF(B597="3E","3E",IF(B597="","I",LOOKUP(B597/D$2,{0,0.4,0.45,0.5,0.55,0.6,0.65,0.7,0.75,0.8,1},{"F","D","C","C+","B-","B","B+","A-","A","A+"}))))</f>
        <v/>
      </c>
      <c r="D597" s="1" t="str">
        <f>IF(COUNT($A597)=0,"",IF(B597="","--",IF(B597="3E","3E",LOOKUP(B597/D$2,{0,0.4,0.45,0.5,0.55,0.6,0.65,0.7,0.75,0.8,1},{0,2,2.25,2.5,2.75,3,3.25,3.5,3.75,4}))))</f>
        <v/>
      </c>
      <c r="E597" s="2" t="str">
        <f>IF(COUNT($A597)=0,"",IF($A597&lt;&gt;DRAFT!$B599,"ERR",IF(DRAFT!R599="3E","3E",IF(COUNT(DRAFT!N599,DRAFT!R599)&gt;0,DRAFT!S599,""))))</f>
        <v/>
      </c>
      <c r="F597" s="2" t="str">
        <f>IF(COUNT($A597)=0,"",IF(E597="3E","3E",IF(E597="","I",LOOKUP(E597/G$2,{0,0.4,0.45,0.5,0.55,0.6,0.65,0.7,0.75,0.8,1},{"F","D","C","C+","B-","B","B+","A-","A","A+"}))))</f>
        <v/>
      </c>
      <c r="G597" s="1" t="str">
        <f>IF(COUNT($A597)=0,"",IF(E597="","--",IF(E597="3E","3E",LOOKUP(E597/G$2,{0,0.4,0.45,0.5,0.55,0.6,0.65,0.7,0.75,0.8,1},{0,2,2.25,2.5,2.75,3,3.25,3.5,3.75,4}))))</f>
        <v/>
      </c>
      <c r="H597" s="2" t="str">
        <f>IF(COUNT($A597)=0,"",IF($A597&lt;&gt;DRAFT!$B599,"ERR",IF(DRAFT!AA599="3E","3E",IF(COUNT(DRAFT!W599,DRAFT!AA599)&gt;0,DRAFT!AB599,""))))</f>
        <v/>
      </c>
      <c r="I597" s="2" t="str">
        <f>IF(COUNT($A597)=0,"",IF(H597="3E","3E",IF(H597="","I",LOOKUP(H597/J$2,{0,0.4,0.45,0.5,0.55,0.6,0.65,0.7,0.75,0.8,1},{"F","D","C","C+","B-","B","B+","A-","A","A+"}))))</f>
        <v/>
      </c>
      <c r="J597" s="1" t="str">
        <f>IF(COUNT($A597)=0,"",IF(H597="","--",IF(H597="3E","3E",LOOKUP(H597/J$2,{0,0.4,0.45,0.5,0.55,0.6,0.65,0.7,0.75,0.8,1},{0,2,2.25,2.5,2.75,3,3.25,3.5,3.75,4}))))</f>
        <v/>
      </c>
      <c r="K597" s="2" t="str">
        <f>IF(COUNT($A597)=0,"",IF($A597&lt;&gt;DRAFT!$B599,"ERR",IF(DRAFT!AJ599="3E","3E",IF(COUNT(DRAFT!AF599,DRAFT!AJ599)&gt;0,DRAFT!AK599,""))))</f>
        <v/>
      </c>
      <c r="L597" s="2" t="str">
        <f>IF(COUNT($A597)=0,"",IF(K597="3E","3E",IF(K597="","I",LOOKUP(K597/M$2,{0,0.4,0.45,0.5,0.55,0.6,0.65,0.7,0.75,0.8,1},{"F","D","C","C+","B-","B","B+","A-","A","A+"}))))</f>
        <v/>
      </c>
      <c r="M597" s="1" t="str">
        <f>IF(COUNT($A597)=0,"",IF(K597="","--",IF(K597="3E","3E",LOOKUP(K597/M$2,{0,0.4,0.45,0.5,0.55,0.6,0.65,0.7,0.75,0.8,1},{0,2,2.25,2.5,2.75,3,3.25,3.5,3.75,4}))))</f>
        <v/>
      </c>
      <c r="N597" s="2" t="str">
        <f>IF(COUNT($A597)=0,"",IF($A597&lt;&gt;DRAFT!$B599,"ERR",IF(DRAFT!AS599="3E","3E",IF(COUNT(DRAFT!AO599,DRAFT!AS599)&gt;0,DRAFT!AT599,""))))</f>
        <v/>
      </c>
      <c r="O597" s="2" t="str">
        <f>IF(COUNT($A597)=0,"",IF(N597="3E","3E",IF(N597="","I",LOOKUP(N597/P$2,{0,0.4,0.45,0.5,0.55,0.6,0.65,0.7,0.75,0.8,1},{"F","D","C","C+","B-","B","B+","A-","A","A+"}))))</f>
        <v/>
      </c>
      <c r="P597" s="1" t="str">
        <f>IF(COUNT($A597)=0,"",IF(N597="","--",IF(N597="3E","3E",LOOKUP(N597/P$2,{0,0.4,0.45,0.5,0.55,0.6,0.65,0.7,0.75,0.8,1},{0,2,2.25,2.5,2.75,3,3.25,3.5,3.75,4}))))</f>
        <v/>
      </c>
      <c r="Q597" s="2" t="str">
        <f>IF(COUNT($A597)=0,"",IF($A597&lt;&gt;DRAFT!$B599,"ERR",IF(DRAFT!BB599="3E","3E",IF(COUNT(DRAFT!AX599,DRAFT!BB599)&gt;0,DRAFT!BC599,""))))</f>
        <v/>
      </c>
      <c r="R597" s="2" t="str">
        <f>IF(COUNT($A597)=0,"",IF(Q597="3E","3E",IF(Q597="","I",LOOKUP(Q597/S$2,{0,0.4,0.45,0.5,0.55,0.6,0.65,0.7,0.75,0.8,1},{"F","D","C","C+","B-","B","B+","A-","A","A+"}))))</f>
        <v/>
      </c>
      <c r="S597" s="1" t="str">
        <f>IF(COUNT($A597)=0,"",IF(Q597="","--",IF(Q597="3E","3E",LOOKUP(Q597/S$2,{0,0.4,0.45,0.5,0.55,0.6,0.65,0.7,0.75,0.8,1},{0,2,2.25,2.5,2.75,3,3.25,3.5,3.75,4}))))</f>
        <v/>
      </c>
      <c r="T597" s="2" t="str">
        <f>IF(COUNT($A597)=0,"",IF($A597&lt;&gt;DRAFT!$B599,"ERR",IF(DRAFT!BK599="3E","3E",IF(COUNT(DRAFT!BG599,DRAFT!BK599)&gt;0,DRAFT!BL599,""))))</f>
        <v/>
      </c>
      <c r="U597" s="2" t="str">
        <f>IF(COUNT($A597)=0,"",IF(T597="3E","3E",IF(T597="","I",LOOKUP(T597/V$2,{0,0.4,0.45,0.5,0.55,0.6,0.65,0.7,0.75,0.8,1},{"F","D","C","C+","B-","B","B+","A-","A","A+"}))))</f>
        <v/>
      </c>
      <c r="V597" s="1" t="str">
        <f>IF(COUNT($A597)=0,"",IF(T597="","--",IF(T597="3E","3E",LOOKUP(T597/V$2,{0,0.4,0.45,0.5,0.55,0.6,0.65,0.7,0.75,0.8,1},{0,2,2.25,2.5,2.75,3,3.25,3.5,3.75,4}))))</f>
        <v/>
      </c>
      <c r="W597" s="2" t="str">
        <f>IF(COUNT($A597)=0,"",IF($A597&lt;&gt;DRAFT!$B599,"ERR",IF(DRAFT!BT599="3E","3E",IF(COUNT(DRAFT!BP599,DRAFT!BT599)&gt;0,DRAFT!BU599,""))))</f>
        <v/>
      </c>
      <c r="X597" s="2" t="str">
        <f>IF(COUNT($A597)=0,"",IF(W597="3E","3E",IF(W597="","I",LOOKUP(W597/Y$2,{0,0.4,0.45,0.5,0.55,0.6,0.65,0.7,0.75,0.8,1},{"F","D","C","C+","B-","B","B+","A-","A","A+"}))))</f>
        <v/>
      </c>
      <c r="Y597" s="1" t="str">
        <f>IF(COUNT($A597)=0,"",IF(W597="","--",IF(W597="3E","3E",LOOKUP(W597/Y$2,{0,0.4,0.45,0.5,0.55,0.6,0.65,0.7,0.75,0.8,1},{0,2,2.25,2.5,2.75,3,3.25,3.5,3.75,4}))))</f>
        <v/>
      </c>
      <c r="Z597" s="2" t="str">
        <f>IF(COUNT($A597)=0,"",IF($A597&lt;&gt;DRAFT!$B599,"ERR",IF(DRAFT!CC599="3E","3E",IF(COUNT(DRAFT!BY599,DRAFT!CC599)&gt;0,DRAFT!CD599,""))))</f>
        <v/>
      </c>
      <c r="AA597" s="2" t="str">
        <f>IF(COUNT($A597)=0,"",IF(Z597="3E","3E",IF(Z597="","I",LOOKUP(Z597/AB$2,{0,0.4,0.45,0.5,0.55,0.6,0.65,0.7,0.75,0.8,1},{"F","D","C","C+","B-","B","B+","A-","A","A+"}))))</f>
        <v/>
      </c>
      <c r="AB597" s="1" t="str">
        <f>IF(COUNT($A597)=0,"",IF(Z597="","--",IF(Z597="3E","3E",LOOKUP(Z597/AB$2,{0,0.4,0.45,0.5,0.55,0.6,0.65,0.7,0.75,0.8,1},{0,2,2.25,2.5,2.75,3,3.25,3.5,3.75,4}))))</f>
        <v/>
      </c>
      <c r="AC597" s="2" t="str">
        <f>IF(COUNT($A597)=0,"",IF($A597&lt;&gt;DRAFT!$B599,"ERR",IF(DRAFT!CF599&gt;0,DRAFT!CF599,"")))</f>
        <v/>
      </c>
      <c r="AD597" s="2" t="str">
        <f>IF(COUNT($A597)=0,"",IF(AC597="3E","3E",IF(AC597="","I",LOOKUP(AC597/AE$2,{0,0.4,0.45,0.5,0.55,0.6,0.65,0.7,0.75,0.8,1},{"F","D","C","C+","B-","B","B+","A-","A","A+"}))))</f>
        <v/>
      </c>
      <c r="AE597" s="1" t="str">
        <f>IF(COUNT($A597)=0,"",IF(AC597="","--",IF(AC597="3E","3E",LOOKUP(AC597/AE$2,{0,0.4,0.45,0.5,0.55,0.6,0.65,0.7,0.75,0.8,1},{0,2,2.25,2.5,2.75,3,3.25,3.5,3.75,4}))))</f>
        <v/>
      </c>
      <c r="AF597" s="2" t="str">
        <f>IF(COUNT($A597)=0,"",IF($A597&lt;&gt;DRAFT!$B599,"ERR",IF(DRAFT!CI599&gt;0,DRAFT!CK599,"")))</f>
        <v/>
      </c>
      <c r="AG597" s="2" t="str">
        <f>IF(COUNT($A597)=0,"",IF(AF597="3E","3E",IF(AF597="","I",LOOKUP(AF597/AH$2,{0,0.4,0.45,0.5,0.55,0.6,0.65,0.7,0.75,0.8,1},{"F","D","C","C+","B-","B","B+","A-","A","A+"}))))</f>
        <v/>
      </c>
      <c r="AH597" s="1" t="str">
        <f>IF(COUNT($A597)=0,"",IF(AF597="","--",IF(AF597="3E","3E",LOOKUP(AF597/AH$2,{0,0.4,0.45,0.5,0.55,0.6,0.65,0.7,0.75,0.8,1},{0,2,2.25,2.5,2.75,3,3.25,3.5,3.75,4}))))</f>
        <v/>
      </c>
      <c r="AI597" s="2" t="str">
        <f>IF($A597&lt;&gt;DRAFT!$B599,"ERR",IF(OR(COUNT($A597)=0,COUNT(DRAFT!CL599:CN599,DRAFT!CP599:CR599)=0),"",CEILING(SUM(DRAFT!CO599,DRAFT!CS599,DRAFT!CT599),1)))</f>
        <v/>
      </c>
      <c r="AJ597" s="2" t="str">
        <f>IF(COUNT($A597)=0,"",IF(AI597="3E","3E",IF(AI597="","I",LOOKUP(AI597/AK$2,{0,0.4,0.45,0.5,0.55,0.6,0.65,0.7,0.75,0.8,1},{"F","D","C","C+","B-","B","B+","A-","A","A+"}))))</f>
        <v/>
      </c>
      <c r="AK597" s="1" t="str">
        <f>IF(COUNT($A597)=0,"",IF(AI597="","--",IF(AI597="3E","3E",LOOKUP(AI597/AK$2,{0,0.4,0.45,0.5,0.55,0.6,0.65,0.7,0.75,0.8,1},{0,2,2.25,2.5,2.75,3,3.25,3.5,3.75,4}))))</f>
        <v/>
      </c>
      <c r="AL597" s="4" t="str">
        <f>IF(OR(COUNT($A597)=0,COUNT(B597:AK597)=0),"",IF(COUNTIF(B597:AK597,"3E")&gt;0,"3E",IF(DRAFT!$A599="R",TRUNC(SUMPRODUCT(RGP,RCP)/TCP,3),TRUNC((SUMPRODUCT(--(IMDGP&gt;0)*IMDGP,IMCP)+CEILING(DRAFT!$DB599*42,0.25))/TCP,3))))</f>
        <v/>
      </c>
      <c r="AM597" s="2" t="str">
        <f>IF(OR(COUNT($A597)=0,COUNT(B597:AK597)=0),"",IF(COUNTIF(B597:AK597,"3E")&gt;0,"3E",IF(DRAFT!$A599="R",SUMPRODUCT(--(RGP&gt;=2),RCP),SUMPRODUCT(--(IMDGP&gt;0),--(IMGP=0),IMCP)+DRAFT!$DC599)))</f>
        <v/>
      </c>
      <c r="AN597" s="67" t="str">
        <f>IF(AL597="3E","3E",IF(COUNT($A597)=0,"",IF(COUNT(AI597)=0,"--",ROUND(((CEILING(DRAFT!$CV599*38,0.25)+CEILING(DRAFT!$CX599*38,0.25)+CEILING(DRAFT!$CZ599*42,0.25)+CEILING($AL597*42,0.25))/160),2))))</f>
        <v/>
      </c>
      <c r="AO597" s="2" t="str">
        <f>IF(AN597="3E","3E",IF(COUNT($A597)=0,"",IF(COUNT(AN597)=0,"I",LOOKUP(AN597,{0,2,2.25,2.5,2.75,3,3.25,3.5,3.75,4},{"F","D","C","C+","B-","B","B+","A-","A","A+"}))))</f>
        <v/>
      </c>
      <c r="AP597" s="2" t="str">
        <f>IF(AN597="3E","3E",IF(OR(COUNT(A597)=0,COUNT(AN597)=0),"",DRAFT!CW599+DRAFT!CY599+DRAFT!DA599+N(TABULATION!AM597)))</f>
        <v/>
      </c>
      <c r="AQ597" s="2" t="str">
        <f>IF(OR(COUNT($A597)=0,COUNT(B597:AK597)=0),"",IF(COUNTIF(B597:AM597,"3E")&gt;0,"3E",IF(AND(DRAFT!$A599="IM",OR($AL597&gt;DRAFT!$DB599,$AM597&gt;DRAFT!$DC599)),"IMPROVED",IF(AND(DRAFT!$A599="IM",$AL597&lt;=DRAFT!$DB599,$AM597&lt;=DRAFT!$DC599),"NOT IMPROVED",IF(AND(DRAFT!CU599="S",AH597&gt;=2,AK597&gt;=2,AN597&gt;=2.5,AP597&gt;=144),"PASS","FAIL")))))</f>
        <v/>
      </c>
      <c r="AR597" s="2" t="str">
        <f t="shared" si="18"/>
        <v/>
      </c>
      <c r="AS597" s="2" t="str">
        <f t="shared" si="19"/>
        <v/>
      </c>
    </row>
    <row r="598" spans="1:45" ht="18.95" customHeight="1" x14ac:dyDescent="0.25">
      <c r="A598" s="3" t="str">
        <f>IF(DRAFT!$B600="","",DRAFT!$B600)</f>
        <v/>
      </c>
      <c r="B598" s="2" t="str">
        <f>IF(COUNT($A598)=0,"",IF($A598&lt;&gt;DRAFT!$B600,"ERR",IF(DRAFT!I600="3E","3E",IF(COUNT(DRAFT!E600,DRAFT!I600)&gt;0,DRAFT!J600,""))))</f>
        <v/>
      </c>
      <c r="C598" s="2" t="str">
        <f>IF(COUNT($A598)=0,"",IF(B598="3E","3E",IF(B598="","I",LOOKUP(B598/D$2,{0,0.4,0.45,0.5,0.55,0.6,0.65,0.7,0.75,0.8,1},{"F","D","C","C+","B-","B","B+","A-","A","A+"}))))</f>
        <v/>
      </c>
      <c r="D598" s="1" t="str">
        <f>IF(COUNT($A598)=0,"",IF(B598="","--",IF(B598="3E","3E",LOOKUP(B598/D$2,{0,0.4,0.45,0.5,0.55,0.6,0.65,0.7,0.75,0.8,1},{0,2,2.25,2.5,2.75,3,3.25,3.5,3.75,4}))))</f>
        <v/>
      </c>
      <c r="E598" s="2" t="str">
        <f>IF(COUNT($A598)=0,"",IF($A598&lt;&gt;DRAFT!$B600,"ERR",IF(DRAFT!R600="3E","3E",IF(COUNT(DRAFT!N600,DRAFT!R600)&gt;0,DRAFT!S600,""))))</f>
        <v/>
      </c>
      <c r="F598" s="2" t="str">
        <f>IF(COUNT($A598)=0,"",IF(E598="3E","3E",IF(E598="","I",LOOKUP(E598/G$2,{0,0.4,0.45,0.5,0.55,0.6,0.65,0.7,0.75,0.8,1},{"F","D","C","C+","B-","B","B+","A-","A","A+"}))))</f>
        <v/>
      </c>
      <c r="G598" s="1" t="str">
        <f>IF(COUNT($A598)=0,"",IF(E598="","--",IF(E598="3E","3E",LOOKUP(E598/G$2,{0,0.4,0.45,0.5,0.55,0.6,0.65,0.7,0.75,0.8,1},{0,2,2.25,2.5,2.75,3,3.25,3.5,3.75,4}))))</f>
        <v/>
      </c>
      <c r="H598" s="2" t="str">
        <f>IF(COUNT($A598)=0,"",IF($A598&lt;&gt;DRAFT!$B600,"ERR",IF(DRAFT!AA600="3E","3E",IF(COUNT(DRAFT!W600,DRAFT!AA600)&gt;0,DRAFT!AB600,""))))</f>
        <v/>
      </c>
      <c r="I598" s="2" t="str">
        <f>IF(COUNT($A598)=0,"",IF(H598="3E","3E",IF(H598="","I",LOOKUP(H598/J$2,{0,0.4,0.45,0.5,0.55,0.6,0.65,0.7,0.75,0.8,1},{"F","D","C","C+","B-","B","B+","A-","A","A+"}))))</f>
        <v/>
      </c>
      <c r="J598" s="1" t="str">
        <f>IF(COUNT($A598)=0,"",IF(H598="","--",IF(H598="3E","3E",LOOKUP(H598/J$2,{0,0.4,0.45,0.5,0.55,0.6,0.65,0.7,0.75,0.8,1},{0,2,2.25,2.5,2.75,3,3.25,3.5,3.75,4}))))</f>
        <v/>
      </c>
      <c r="K598" s="2" t="str">
        <f>IF(COUNT($A598)=0,"",IF($A598&lt;&gt;DRAFT!$B600,"ERR",IF(DRAFT!AJ600="3E","3E",IF(COUNT(DRAFT!AF600,DRAFT!AJ600)&gt;0,DRAFT!AK600,""))))</f>
        <v/>
      </c>
      <c r="L598" s="2" t="str">
        <f>IF(COUNT($A598)=0,"",IF(K598="3E","3E",IF(K598="","I",LOOKUP(K598/M$2,{0,0.4,0.45,0.5,0.55,0.6,0.65,0.7,0.75,0.8,1},{"F","D","C","C+","B-","B","B+","A-","A","A+"}))))</f>
        <v/>
      </c>
      <c r="M598" s="1" t="str">
        <f>IF(COUNT($A598)=0,"",IF(K598="","--",IF(K598="3E","3E",LOOKUP(K598/M$2,{0,0.4,0.45,0.5,0.55,0.6,0.65,0.7,0.75,0.8,1},{0,2,2.25,2.5,2.75,3,3.25,3.5,3.75,4}))))</f>
        <v/>
      </c>
      <c r="N598" s="2" t="str">
        <f>IF(COUNT($A598)=0,"",IF($A598&lt;&gt;DRAFT!$B600,"ERR",IF(DRAFT!AS600="3E","3E",IF(COUNT(DRAFT!AO600,DRAFT!AS600)&gt;0,DRAFT!AT600,""))))</f>
        <v/>
      </c>
      <c r="O598" s="2" t="str">
        <f>IF(COUNT($A598)=0,"",IF(N598="3E","3E",IF(N598="","I",LOOKUP(N598/P$2,{0,0.4,0.45,0.5,0.55,0.6,0.65,0.7,0.75,0.8,1},{"F","D","C","C+","B-","B","B+","A-","A","A+"}))))</f>
        <v/>
      </c>
      <c r="P598" s="1" t="str">
        <f>IF(COUNT($A598)=0,"",IF(N598="","--",IF(N598="3E","3E",LOOKUP(N598/P$2,{0,0.4,0.45,0.5,0.55,0.6,0.65,0.7,0.75,0.8,1},{0,2,2.25,2.5,2.75,3,3.25,3.5,3.75,4}))))</f>
        <v/>
      </c>
      <c r="Q598" s="2" t="str">
        <f>IF(COUNT($A598)=0,"",IF($A598&lt;&gt;DRAFT!$B600,"ERR",IF(DRAFT!BB600="3E","3E",IF(COUNT(DRAFT!AX600,DRAFT!BB600)&gt;0,DRAFT!BC600,""))))</f>
        <v/>
      </c>
      <c r="R598" s="2" t="str">
        <f>IF(COUNT($A598)=0,"",IF(Q598="3E","3E",IF(Q598="","I",LOOKUP(Q598/S$2,{0,0.4,0.45,0.5,0.55,0.6,0.65,0.7,0.75,0.8,1},{"F","D","C","C+","B-","B","B+","A-","A","A+"}))))</f>
        <v/>
      </c>
      <c r="S598" s="1" t="str">
        <f>IF(COUNT($A598)=0,"",IF(Q598="","--",IF(Q598="3E","3E",LOOKUP(Q598/S$2,{0,0.4,0.45,0.5,0.55,0.6,0.65,0.7,0.75,0.8,1},{0,2,2.25,2.5,2.75,3,3.25,3.5,3.75,4}))))</f>
        <v/>
      </c>
      <c r="T598" s="2" t="str">
        <f>IF(COUNT($A598)=0,"",IF($A598&lt;&gt;DRAFT!$B600,"ERR",IF(DRAFT!BK600="3E","3E",IF(COUNT(DRAFT!BG600,DRAFT!BK600)&gt;0,DRAFT!BL600,""))))</f>
        <v/>
      </c>
      <c r="U598" s="2" t="str">
        <f>IF(COUNT($A598)=0,"",IF(T598="3E","3E",IF(T598="","I",LOOKUP(T598/V$2,{0,0.4,0.45,0.5,0.55,0.6,0.65,0.7,0.75,0.8,1},{"F","D","C","C+","B-","B","B+","A-","A","A+"}))))</f>
        <v/>
      </c>
      <c r="V598" s="1" t="str">
        <f>IF(COUNT($A598)=0,"",IF(T598="","--",IF(T598="3E","3E",LOOKUP(T598/V$2,{0,0.4,0.45,0.5,0.55,0.6,0.65,0.7,0.75,0.8,1},{0,2,2.25,2.5,2.75,3,3.25,3.5,3.75,4}))))</f>
        <v/>
      </c>
      <c r="W598" s="2" t="str">
        <f>IF(COUNT($A598)=0,"",IF($A598&lt;&gt;DRAFT!$B600,"ERR",IF(DRAFT!BT600="3E","3E",IF(COUNT(DRAFT!BP600,DRAFT!BT600)&gt;0,DRAFT!BU600,""))))</f>
        <v/>
      </c>
      <c r="X598" s="2" t="str">
        <f>IF(COUNT($A598)=0,"",IF(W598="3E","3E",IF(W598="","I",LOOKUP(W598/Y$2,{0,0.4,0.45,0.5,0.55,0.6,0.65,0.7,0.75,0.8,1},{"F","D","C","C+","B-","B","B+","A-","A","A+"}))))</f>
        <v/>
      </c>
      <c r="Y598" s="1" t="str">
        <f>IF(COUNT($A598)=0,"",IF(W598="","--",IF(W598="3E","3E",LOOKUP(W598/Y$2,{0,0.4,0.45,0.5,0.55,0.6,0.65,0.7,0.75,0.8,1},{0,2,2.25,2.5,2.75,3,3.25,3.5,3.75,4}))))</f>
        <v/>
      </c>
      <c r="Z598" s="2" t="str">
        <f>IF(COUNT($A598)=0,"",IF($A598&lt;&gt;DRAFT!$B600,"ERR",IF(DRAFT!CC600="3E","3E",IF(COUNT(DRAFT!BY600,DRAFT!CC600)&gt;0,DRAFT!CD600,""))))</f>
        <v/>
      </c>
      <c r="AA598" s="2" t="str">
        <f>IF(COUNT($A598)=0,"",IF(Z598="3E","3E",IF(Z598="","I",LOOKUP(Z598/AB$2,{0,0.4,0.45,0.5,0.55,0.6,0.65,0.7,0.75,0.8,1},{"F","D","C","C+","B-","B","B+","A-","A","A+"}))))</f>
        <v/>
      </c>
      <c r="AB598" s="1" t="str">
        <f>IF(COUNT($A598)=0,"",IF(Z598="","--",IF(Z598="3E","3E",LOOKUP(Z598/AB$2,{0,0.4,0.45,0.5,0.55,0.6,0.65,0.7,0.75,0.8,1},{0,2,2.25,2.5,2.75,3,3.25,3.5,3.75,4}))))</f>
        <v/>
      </c>
      <c r="AC598" s="2" t="str">
        <f>IF(COUNT($A598)=0,"",IF($A598&lt;&gt;DRAFT!$B600,"ERR",IF(DRAFT!CF600&gt;0,DRAFT!CF600,"")))</f>
        <v/>
      </c>
      <c r="AD598" s="2" t="str">
        <f>IF(COUNT($A598)=0,"",IF(AC598="3E","3E",IF(AC598="","I",LOOKUP(AC598/AE$2,{0,0.4,0.45,0.5,0.55,0.6,0.65,0.7,0.75,0.8,1},{"F","D","C","C+","B-","B","B+","A-","A","A+"}))))</f>
        <v/>
      </c>
      <c r="AE598" s="1" t="str">
        <f>IF(COUNT($A598)=0,"",IF(AC598="","--",IF(AC598="3E","3E",LOOKUP(AC598/AE$2,{0,0.4,0.45,0.5,0.55,0.6,0.65,0.7,0.75,0.8,1},{0,2,2.25,2.5,2.75,3,3.25,3.5,3.75,4}))))</f>
        <v/>
      </c>
      <c r="AF598" s="2" t="str">
        <f>IF(COUNT($A598)=0,"",IF($A598&lt;&gt;DRAFT!$B600,"ERR",IF(DRAFT!CI600&gt;0,DRAFT!CK600,"")))</f>
        <v/>
      </c>
      <c r="AG598" s="2" t="str">
        <f>IF(COUNT($A598)=0,"",IF(AF598="3E","3E",IF(AF598="","I",LOOKUP(AF598/AH$2,{0,0.4,0.45,0.5,0.55,0.6,0.65,0.7,0.75,0.8,1},{"F","D","C","C+","B-","B","B+","A-","A","A+"}))))</f>
        <v/>
      </c>
      <c r="AH598" s="1" t="str">
        <f>IF(COUNT($A598)=0,"",IF(AF598="","--",IF(AF598="3E","3E",LOOKUP(AF598/AH$2,{0,0.4,0.45,0.5,0.55,0.6,0.65,0.7,0.75,0.8,1},{0,2,2.25,2.5,2.75,3,3.25,3.5,3.75,4}))))</f>
        <v/>
      </c>
      <c r="AI598" s="2" t="str">
        <f>IF($A598&lt;&gt;DRAFT!$B600,"ERR",IF(OR(COUNT($A598)=0,COUNT(DRAFT!CL600:CN600,DRAFT!CP600:CR600)=0),"",CEILING(SUM(DRAFT!CO600,DRAFT!CS600,DRAFT!CT600),1)))</f>
        <v/>
      </c>
      <c r="AJ598" s="2" t="str">
        <f>IF(COUNT($A598)=0,"",IF(AI598="3E","3E",IF(AI598="","I",LOOKUP(AI598/AK$2,{0,0.4,0.45,0.5,0.55,0.6,0.65,0.7,0.75,0.8,1},{"F","D","C","C+","B-","B","B+","A-","A","A+"}))))</f>
        <v/>
      </c>
      <c r="AK598" s="1" t="str">
        <f>IF(COUNT($A598)=0,"",IF(AI598="","--",IF(AI598="3E","3E",LOOKUP(AI598/AK$2,{0,0.4,0.45,0.5,0.55,0.6,0.65,0.7,0.75,0.8,1},{0,2,2.25,2.5,2.75,3,3.25,3.5,3.75,4}))))</f>
        <v/>
      </c>
      <c r="AL598" s="4" t="str">
        <f>IF(OR(COUNT($A598)=0,COUNT(B598:AK598)=0),"",IF(COUNTIF(B598:AK598,"3E")&gt;0,"3E",IF(DRAFT!$A600="R",TRUNC(SUMPRODUCT(RGP,RCP)/TCP,3),TRUNC((SUMPRODUCT(--(IMDGP&gt;0)*IMDGP,IMCP)+CEILING(DRAFT!$DB600*42,0.25))/TCP,3))))</f>
        <v/>
      </c>
      <c r="AM598" s="2" t="str">
        <f>IF(OR(COUNT($A598)=0,COUNT(B598:AK598)=0),"",IF(COUNTIF(B598:AK598,"3E")&gt;0,"3E",IF(DRAFT!$A600="R",SUMPRODUCT(--(RGP&gt;=2),RCP),SUMPRODUCT(--(IMDGP&gt;0),--(IMGP=0),IMCP)+DRAFT!$DC600)))</f>
        <v/>
      </c>
      <c r="AN598" s="67" t="str">
        <f>IF(AL598="3E","3E",IF(COUNT($A598)=0,"",IF(COUNT(AI598)=0,"--",ROUND(((CEILING(DRAFT!$CV600*38,0.25)+CEILING(DRAFT!$CX600*38,0.25)+CEILING(DRAFT!$CZ600*42,0.25)+CEILING($AL598*42,0.25))/160),2))))</f>
        <v/>
      </c>
      <c r="AO598" s="2" t="str">
        <f>IF(AN598="3E","3E",IF(COUNT($A598)=0,"",IF(COUNT(AN598)=0,"I",LOOKUP(AN598,{0,2,2.25,2.5,2.75,3,3.25,3.5,3.75,4},{"F","D","C","C+","B-","B","B+","A-","A","A+"}))))</f>
        <v/>
      </c>
      <c r="AP598" s="2" t="str">
        <f>IF(AN598="3E","3E",IF(OR(COUNT(A598)=0,COUNT(AN598)=0),"",DRAFT!CW600+DRAFT!CY600+DRAFT!DA600+N(TABULATION!AM598)))</f>
        <v/>
      </c>
      <c r="AQ598" s="2" t="str">
        <f>IF(OR(COUNT($A598)=0,COUNT(B598:AK598)=0),"",IF(COUNTIF(B598:AM598,"3E")&gt;0,"3E",IF(AND(DRAFT!$A600="IM",OR($AL598&gt;DRAFT!$DB600,$AM598&gt;DRAFT!$DC600)),"IMPROVED",IF(AND(DRAFT!$A600="IM",$AL598&lt;=DRAFT!$DB600,$AM598&lt;=DRAFT!$DC600),"NOT IMPROVED",IF(AND(DRAFT!CU600="S",AH598&gt;=2,AK598&gt;=2,AN598&gt;=2.5,AP598&gt;=144),"PASS","FAIL")))))</f>
        <v/>
      </c>
      <c r="AR598" s="2" t="str">
        <f t="shared" si="18"/>
        <v/>
      </c>
      <c r="AS598" s="2" t="str">
        <f t="shared" si="19"/>
        <v/>
      </c>
    </row>
    <row r="599" spans="1:45" ht="18.95" customHeight="1" x14ac:dyDescent="0.25">
      <c r="A599" s="3" t="str">
        <f>IF(DRAFT!$B601="","",DRAFT!$B601)</f>
        <v/>
      </c>
      <c r="B599" s="2" t="str">
        <f>IF(COUNT($A599)=0,"",IF($A599&lt;&gt;DRAFT!$B601,"ERR",IF(DRAFT!I601="3E","3E",IF(COUNT(DRAFT!E601,DRAFT!I601)&gt;0,DRAFT!J601,""))))</f>
        <v/>
      </c>
      <c r="C599" s="2" t="str">
        <f>IF(COUNT($A599)=0,"",IF(B599="3E","3E",IF(B599="","I",LOOKUP(B599/D$2,{0,0.4,0.45,0.5,0.55,0.6,0.65,0.7,0.75,0.8,1},{"F","D","C","C+","B-","B","B+","A-","A","A+"}))))</f>
        <v/>
      </c>
      <c r="D599" s="1" t="str">
        <f>IF(COUNT($A599)=0,"",IF(B599="","--",IF(B599="3E","3E",LOOKUP(B599/D$2,{0,0.4,0.45,0.5,0.55,0.6,0.65,0.7,0.75,0.8,1},{0,2,2.25,2.5,2.75,3,3.25,3.5,3.75,4}))))</f>
        <v/>
      </c>
      <c r="E599" s="2" t="str">
        <f>IF(COUNT($A599)=0,"",IF($A599&lt;&gt;DRAFT!$B601,"ERR",IF(DRAFT!R601="3E","3E",IF(COUNT(DRAFT!N601,DRAFT!R601)&gt;0,DRAFT!S601,""))))</f>
        <v/>
      </c>
      <c r="F599" s="2" t="str">
        <f>IF(COUNT($A599)=0,"",IF(E599="3E","3E",IF(E599="","I",LOOKUP(E599/G$2,{0,0.4,0.45,0.5,0.55,0.6,0.65,0.7,0.75,0.8,1},{"F","D","C","C+","B-","B","B+","A-","A","A+"}))))</f>
        <v/>
      </c>
      <c r="G599" s="1" t="str">
        <f>IF(COUNT($A599)=0,"",IF(E599="","--",IF(E599="3E","3E",LOOKUP(E599/G$2,{0,0.4,0.45,0.5,0.55,0.6,0.65,0.7,0.75,0.8,1},{0,2,2.25,2.5,2.75,3,3.25,3.5,3.75,4}))))</f>
        <v/>
      </c>
      <c r="H599" s="2" t="str">
        <f>IF(COUNT($A599)=0,"",IF($A599&lt;&gt;DRAFT!$B601,"ERR",IF(DRAFT!AA601="3E","3E",IF(COUNT(DRAFT!W601,DRAFT!AA601)&gt;0,DRAFT!AB601,""))))</f>
        <v/>
      </c>
      <c r="I599" s="2" t="str">
        <f>IF(COUNT($A599)=0,"",IF(H599="3E","3E",IF(H599="","I",LOOKUP(H599/J$2,{0,0.4,0.45,0.5,0.55,0.6,0.65,0.7,0.75,0.8,1},{"F","D","C","C+","B-","B","B+","A-","A","A+"}))))</f>
        <v/>
      </c>
      <c r="J599" s="1" t="str">
        <f>IF(COUNT($A599)=0,"",IF(H599="","--",IF(H599="3E","3E",LOOKUP(H599/J$2,{0,0.4,0.45,0.5,0.55,0.6,0.65,0.7,0.75,0.8,1},{0,2,2.25,2.5,2.75,3,3.25,3.5,3.75,4}))))</f>
        <v/>
      </c>
      <c r="K599" s="2" t="str">
        <f>IF(COUNT($A599)=0,"",IF($A599&lt;&gt;DRAFT!$B601,"ERR",IF(DRAFT!AJ601="3E","3E",IF(COUNT(DRAFT!AF601,DRAFT!AJ601)&gt;0,DRAFT!AK601,""))))</f>
        <v/>
      </c>
      <c r="L599" s="2" t="str">
        <f>IF(COUNT($A599)=0,"",IF(K599="3E","3E",IF(K599="","I",LOOKUP(K599/M$2,{0,0.4,0.45,0.5,0.55,0.6,0.65,0.7,0.75,0.8,1},{"F","D","C","C+","B-","B","B+","A-","A","A+"}))))</f>
        <v/>
      </c>
      <c r="M599" s="1" t="str">
        <f>IF(COUNT($A599)=0,"",IF(K599="","--",IF(K599="3E","3E",LOOKUP(K599/M$2,{0,0.4,0.45,0.5,0.55,0.6,0.65,0.7,0.75,0.8,1},{0,2,2.25,2.5,2.75,3,3.25,3.5,3.75,4}))))</f>
        <v/>
      </c>
      <c r="N599" s="2" t="str">
        <f>IF(COUNT($A599)=0,"",IF($A599&lt;&gt;DRAFT!$B601,"ERR",IF(DRAFT!AS601="3E","3E",IF(COUNT(DRAFT!AO601,DRAFT!AS601)&gt;0,DRAFT!AT601,""))))</f>
        <v/>
      </c>
      <c r="O599" s="2" t="str">
        <f>IF(COUNT($A599)=0,"",IF(N599="3E","3E",IF(N599="","I",LOOKUP(N599/P$2,{0,0.4,0.45,0.5,0.55,0.6,0.65,0.7,0.75,0.8,1},{"F","D","C","C+","B-","B","B+","A-","A","A+"}))))</f>
        <v/>
      </c>
      <c r="P599" s="1" t="str">
        <f>IF(COUNT($A599)=0,"",IF(N599="","--",IF(N599="3E","3E",LOOKUP(N599/P$2,{0,0.4,0.45,0.5,0.55,0.6,0.65,0.7,0.75,0.8,1},{0,2,2.25,2.5,2.75,3,3.25,3.5,3.75,4}))))</f>
        <v/>
      </c>
      <c r="Q599" s="2" t="str">
        <f>IF(COUNT($A599)=0,"",IF($A599&lt;&gt;DRAFT!$B601,"ERR",IF(DRAFT!BB601="3E","3E",IF(COUNT(DRAFT!AX601,DRAFT!BB601)&gt;0,DRAFT!BC601,""))))</f>
        <v/>
      </c>
      <c r="R599" s="2" t="str">
        <f>IF(COUNT($A599)=0,"",IF(Q599="3E","3E",IF(Q599="","I",LOOKUP(Q599/S$2,{0,0.4,0.45,0.5,0.55,0.6,0.65,0.7,0.75,0.8,1},{"F","D","C","C+","B-","B","B+","A-","A","A+"}))))</f>
        <v/>
      </c>
      <c r="S599" s="1" t="str">
        <f>IF(COUNT($A599)=0,"",IF(Q599="","--",IF(Q599="3E","3E",LOOKUP(Q599/S$2,{0,0.4,0.45,0.5,0.55,0.6,0.65,0.7,0.75,0.8,1},{0,2,2.25,2.5,2.75,3,3.25,3.5,3.75,4}))))</f>
        <v/>
      </c>
      <c r="T599" s="2" t="str">
        <f>IF(COUNT($A599)=0,"",IF($A599&lt;&gt;DRAFT!$B601,"ERR",IF(DRAFT!BK601="3E","3E",IF(COUNT(DRAFT!BG601,DRAFT!BK601)&gt;0,DRAFT!BL601,""))))</f>
        <v/>
      </c>
      <c r="U599" s="2" t="str">
        <f>IF(COUNT($A599)=0,"",IF(T599="3E","3E",IF(T599="","I",LOOKUP(T599/V$2,{0,0.4,0.45,0.5,0.55,0.6,0.65,0.7,0.75,0.8,1},{"F","D","C","C+","B-","B","B+","A-","A","A+"}))))</f>
        <v/>
      </c>
      <c r="V599" s="1" t="str">
        <f>IF(COUNT($A599)=0,"",IF(T599="","--",IF(T599="3E","3E",LOOKUP(T599/V$2,{0,0.4,0.45,0.5,0.55,0.6,0.65,0.7,0.75,0.8,1},{0,2,2.25,2.5,2.75,3,3.25,3.5,3.75,4}))))</f>
        <v/>
      </c>
      <c r="W599" s="2" t="str">
        <f>IF(COUNT($A599)=0,"",IF($A599&lt;&gt;DRAFT!$B601,"ERR",IF(DRAFT!BT601="3E","3E",IF(COUNT(DRAFT!BP601,DRAFT!BT601)&gt;0,DRAFT!BU601,""))))</f>
        <v/>
      </c>
      <c r="X599" s="2" t="str">
        <f>IF(COUNT($A599)=0,"",IF(W599="3E","3E",IF(W599="","I",LOOKUP(W599/Y$2,{0,0.4,0.45,0.5,0.55,0.6,0.65,0.7,0.75,0.8,1},{"F","D","C","C+","B-","B","B+","A-","A","A+"}))))</f>
        <v/>
      </c>
      <c r="Y599" s="1" t="str">
        <f>IF(COUNT($A599)=0,"",IF(W599="","--",IF(W599="3E","3E",LOOKUP(W599/Y$2,{0,0.4,0.45,0.5,0.55,0.6,0.65,0.7,0.75,0.8,1},{0,2,2.25,2.5,2.75,3,3.25,3.5,3.75,4}))))</f>
        <v/>
      </c>
      <c r="Z599" s="2" t="str">
        <f>IF(COUNT($A599)=0,"",IF($A599&lt;&gt;DRAFT!$B601,"ERR",IF(DRAFT!CC601="3E","3E",IF(COUNT(DRAFT!BY601,DRAFT!CC601)&gt;0,DRAFT!CD601,""))))</f>
        <v/>
      </c>
      <c r="AA599" s="2" t="str">
        <f>IF(COUNT($A599)=0,"",IF(Z599="3E","3E",IF(Z599="","I",LOOKUP(Z599/AB$2,{0,0.4,0.45,0.5,0.55,0.6,0.65,0.7,0.75,0.8,1},{"F","D","C","C+","B-","B","B+","A-","A","A+"}))))</f>
        <v/>
      </c>
      <c r="AB599" s="1" t="str">
        <f>IF(COUNT($A599)=0,"",IF(Z599="","--",IF(Z599="3E","3E",LOOKUP(Z599/AB$2,{0,0.4,0.45,0.5,0.55,0.6,0.65,0.7,0.75,0.8,1},{0,2,2.25,2.5,2.75,3,3.25,3.5,3.75,4}))))</f>
        <v/>
      </c>
      <c r="AC599" s="2" t="str">
        <f>IF(COUNT($A599)=0,"",IF($A599&lt;&gt;DRAFT!$B601,"ERR",IF(DRAFT!CF601&gt;0,DRAFT!CF601,"")))</f>
        <v/>
      </c>
      <c r="AD599" s="2" t="str">
        <f>IF(COUNT($A599)=0,"",IF(AC599="3E","3E",IF(AC599="","I",LOOKUP(AC599/AE$2,{0,0.4,0.45,0.5,0.55,0.6,0.65,0.7,0.75,0.8,1},{"F","D","C","C+","B-","B","B+","A-","A","A+"}))))</f>
        <v/>
      </c>
      <c r="AE599" s="1" t="str">
        <f>IF(COUNT($A599)=0,"",IF(AC599="","--",IF(AC599="3E","3E",LOOKUP(AC599/AE$2,{0,0.4,0.45,0.5,0.55,0.6,0.65,0.7,0.75,0.8,1},{0,2,2.25,2.5,2.75,3,3.25,3.5,3.75,4}))))</f>
        <v/>
      </c>
      <c r="AF599" s="2" t="str">
        <f>IF(COUNT($A599)=0,"",IF($A599&lt;&gt;DRAFT!$B601,"ERR",IF(DRAFT!CI601&gt;0,DRAFT!CK601,"")))</f>
        <v/>
      </c>
      <c r="AG599" s="2" t="str">
        <f>IF(COUNT($A599)=0,"",IF(AF599="3E","3E",IF(AF599="","I",LOOKUP(AF599/AH$2,{0,0.4,0.45,0.5,0.55,0.6,0.65,0.7,0.75,0.8,1},{"F","D","C","C+","B-","B","B+","A-","A","A+"}))))</f>
        <v/>
      </c>
      <c r="AH599" s="1" t="str">
        <f>IF(COUNT($A599)=0,"",IF(AF599="","--",IF(AF599="3E","3E",LOOKUP(AF599/AH$2,{0,0.4,0.45,0.5,0.55,0.6,0.65,0.7,0.75,0.8,1},{0,2,2.25,2.5,2.75,3,3.25,3.5,3.75,4}))))</f>
        <v/>
      </c>
      <c r="AI599" s="2" t="str">
        <f>IF($A599&lt;&gt;DRAFT!$B601,"ERR",IF(OR(COUNT($A599)=0,COUNT(DRAFT!CL601:CN601,DRAFT!CP601:CR601)=0),"",CEILING(SUM(DRAFT!CO601,DRAFT!CS601,DRAFT!CT601),1)))</f>
        <v/>
      </c>
      <c r="AJ599" s="2" t="str">
        <f>IF(COUNT($A599)=0,"",IF(AI599="3E","3E",IF(AI599="","I",LOOKUP(AI599/AK$2,{0,0.4,0.45,0.5,0.55,0.6,0.65,0.7,0.75,0.8,1},{"F","D","C","C+","B-","B","B+","A-","A","A+"}))))</f>
        <v/>
      </c>
      <c r="AK599" s="1" t="str">
        <f>IF(COUNT($A599)=0,"",IF(AI599="","--",IF(AI599="3E","3E",LOOKUP(AI599/AK$2,{0,0.4,0.45,0.5,0.55,0.6,0.65,0.7,0.75,0.8,1},{0,2,2.25,2.5,2.75,3,3.25,3.5,3.75,4}))))</f>
        <v/>
      </c>
      <c r="AL599" s="4" t="str">
        <f>IF(OR(COUNT($A599)=0,COUNT(B599:AK599)=0),"",IF(COUNTIF(B599:AK599,"3E")&gt;0,"3E",IF(DRAFT!$A601="R",TRUNC(SUMPRODUCT(RGP,RCP)/TCP,3),TRUNC((SUMPRODUCT(--(IMDGP&gt;0)*IMDGP,IMCP)+CEILING(DRAFT!$DB601*42,0.25))/TCP,3))))</f>
        <v/>
      </c>
      <c r="AM599" s="2" t="str">
        <f>IF(OR(COUNT($A599)=0,COUNT(B599:AK599)=0),"",IF(COUNTIF(B599:AK599,"3E")&gt;0,"3E",IF(DRAFT!$A601="R",SUMPRODUCT(--(RGP&gt;=2),RCP),SUMPRODUCT(--(IMDGP&gt;0),--(IMGP=0),IMCP)+DRAFT!$DC601)))</f>
        <v/>
      </c>
      <c r="AN599" s="67" t="str">
        <f>IF(AL599="3E","3E",IF(COUNT($A599)=0,"",IF(COUNT(AI599)=0,"--",ROUND(((CEILING(DRAFT!$CV601*38,0.25)+CEILING(DRAFT!$CX601*38,0.25)+CEILING(DRAFT!$CZ601*42,0.25)+CEILING($AL599*42,0.25))/160),2))))</f>
        <v/>
      </c>
      <c r="AO599" s="2" t="str">
        <f>IF(AN599="3E","3E",IF(COUNT($A599)=0,"",IF(COUNT(AN599)=0,"I",LOOKUP(AN599,{0,2,2.25,2.5,2.75,3,3.25,3.5,3.75,4},{"F","D","C","C+","B-","B","B+","A-","A","A+"}))))</f>
        <v/>
      </c>
      <c r="AP599" s="2" t="str">
        <f>IF(AN599="3E","3E",IF(OR(COUNT(A599)=0,COUNT(AN599)=0),"",DRAFT!CW601+DRAFT!CY601+DRAFT!DA601+N(TABULATION!AM599)))</f>
        <v/>
      </c>
      <c r="AQ599" s="2" t="str">
        <f>IF(OR(COUNT($A599)=0,COUNT(B599:AK599)=0),"",IF(COUNTIF(B599:AM599,"3E")&gt;0,"3E",IF(AND(DRAFT!$A601="IM",OR($AL599&gt;DRAFT!$DB601,$AM599&gt;DRAFT!$DC601)),"IMPROVED",IF(AND(DRAFT!$A601="IM",$AL599&lt;=DRAFT!$DB601,$AM599&lt;=DRAFT!$DC601),"NOT IMPROVED",IF(AND(DRAFT!CU601="S",AH599&gt;=2,AK599&gt;=2,AN599&gt;=2.5,AP599&gt;=144),"PASS","FAIL")))))</f>
        <v/>
      </c>
      <c r="AR599" s="2" t="str">
        <f t="shared" si="18"/>
        <v/>
      </c>
      <c r="AS599" s="2" t="str">
        <f t="shared" si="19"/>
        <v/>
      </c>
    </row>
    <row r="600" spans="1:45" ht="18.95" customHeight="1" x14ac:dyDescent="0.25">
      <c r="A600" s="3" t="str">
        <f>IF(DRAFT!$B602="","",DRAFT!$B602)</f>
        <v/>
      </c>
      <c r="B600" s="2" t="str">
        <f>IF(COUNT($A600)=0,"",IF($A600&lt;&gt;DRAFT!$B602,"ERR",IF(DRAFT!I602="3E","3E",IF(COUNT(DRAFT!E602,DRAFT!I602)&gt;0,DRAFT!J602,""))))</f>
        <v/>
      </c>
      <c r="C600" s="2" t="str">
        <f>IF(COUNT($A600)=0,"",IF(B600="3E","3E",IF(B600="","I",LOOKUP(B600/D$2,{0,0.4,0.45,0.5,0.55,0.6,0.65,0.7,0.75,0.8,1},{"F","D","C","C+","B-","B","B+","A-","A","A+"}))))</f>
        <v/>
      </c>
      <c r="D600" s="1" t="str">
        <f>IF(COUNT($A600)=0,"",IF(B600="","--",IF(B600="3E","3E",LOOKUP(B600/D$2,{0,0.4,0.45,0.5,0.55,0.6,0.65,0.7,0.75,0.8,1},{0,2,2.25,2.5,2.75,3,3.25,3.5,3.75,4}))))</f>
        <v/>
      </c>
      <c r="E600" s="2" t="str">
        <f>IF(COUNT($A600)=0,"",IF($A600&lt;&gt;DRAFT!$B602,"ERR",IF(DRAFT!R602="3E","3E",IF(COUNT(DRAFT!N602,DRAFT!R602)&gt;0,DRAFT!S602,""))))</f>
        <v/>
      </c>
      <c r="F600" s="2" t="str">
        <f>IF(COUNT($A600)=0,"",IF(E600="3E","3E",IF(E600="","I",LOOKUP(E600/G$2,{0,0.4,0.45,0.5,0.55,0.6,0.65,0.7,0.75,0.8,1},{"F","D","C","C+","B-","B","B+","A-","A","A+"}))))</f>
        <v/>
      </c>
      <c r="G600" s="1" t="str">
        <f>IF(COUNT($A600)=0,"",IF(E600="","--",IF(E600="3E","3E",LOOKUP(E600/G$2,{0,0.4,0.45,0.5,0.55,0.6,0.65,0.7,0.75,0.8,1},{0,2,2.25,2.5,2.75,3,3.25,3.5,3.75,4}))))</f>
        <v/>
      </c>
      <c r="H600" s="2" t="str">
        <f>IF(COUNT($A600)=0,"",IF($A600&lt;&gt;DRAFT!$B602,"ERR",IF(DRAFT!AA602="3E","3E",IF(COUNT(DRAFT!W602,DRAFT!AA602)&gt;0,DRAFT!AB602,""))))</f>
        <v/>
      </c>
      <c r="I600" s="2" t="str">
        <f>IF(COUNT($A600)=0,"",IF(H600="3E","3E",IF(H600="","I",LOOKUP(H600/J$2,{0,0.4,0.45,0.5,0.55,0.6,0.65,0.7,0.75,0.8,1},{"F","D","C","C+","B-","B","B+","A-","A","A+"}))))</f>
        <v/>
      </c>
      <c r="J600" s="1" t="str">
        <f>IF(COUNT($A600)=0,"",IF(H600="","--",IF(H600="3E","3E",LOOKUP(H600/J$2,{0,0.4,0.45,0.5,0.55,0.6,0.65,0.7,0.75,0.8,1},{0,2,2.25,2.5,2.75,3,3.25,3.5,3.75,4}))))</f>
        <v/>
      </c>
      <c r="K600" s="2" t="str">
        <f>IF(COUNT($A600)=0,"",IF($A600&lt;&gt;DRAFT!$B602,"ERR",IF(DRAFT!AJ602="3E","3E",IF(COUNT(DRAFT!AF602,DRAFT!AJ602)&gt;0,DRAFT!AK602,""))))</f>
        <v/>
      </c>
      <c r="L600" s="2" t="str">
        <f>IF(COUNT($A600)=0,"",IF(K600="3E","3E",IF(K600="","I",LOOKUP(K600/M$2,{0,0.4,0.45,0.5,0.55,0.6,0.65,0.7,0.75,0.8,1},{"F","D","C","C+","B-","B","B+","A-","A","A+"}))))</f>
        <v/>
      </c>
      <c r="M600" s="1" t="str">
        <f>IF(COUNT($A600)=0,"",IF(K600="","--",IF(K600="3E","3E",LOOKUP(K600/M$2,{0,0.4,0.45,0.5,0.55,0.6,0.65,0.7,0.75,0.8,1},{0,2,2.25,2.5,2.75,3,3.25,3.5,3.75,4}))))</f>
        <v/>
      </c>
      <c r="N600" s="2" t="str">
        <f>IF(COUNT($A600)=0,"",IF($A600&lt;&gt;DRAFT!$B602,"ERR",IF(DRAFT!AS602="3E","3E",IF(COUNT(DRAFT!AO602,DRAFT!AS602)&gt;0,DRAFT!AT602,""))))</f>
        <v/>
      </c>
      <c r="O600" s="2" t="str">
        <f>IF(COUNT($A600)=0,"",IF(N600="3E","3E",IF(N600="","I",LOOKUP(N600/P$2,{0,0.4,0.45,0.5,0.55,0.6,0.65,0.7,0.75,0.8,1},{"F","D","C","C+","B-","B","B+","A-","A","A+"}))))</f>
        <v/>
      </c>
      <c r="P600" s="1" t="str">
        <f>IF(COUNT($A600)=0,"",IF(N600="","--",IF(N600="3E","3E",LOOKUP(N600/P$2,{0,0.4,0.45,0.5,0.55,0.6,0.65,0.7,0.75,0.8,1},{0,2,2.25,2.5,2.75,3,3.25,3.5,3.75,4}))))</f>
        <v/>
      </c>
      <c r="Q600" s="2" t="str">
        <f>IF(COUNT($A600)=0,"",IF($A600&lt;&gt;DRAFT!$B602,"ERR",IF(DRAFT!BB602="3E","3E",IF(COUNT(DRAFT!AX602,DRAFT!BB602)&gt;0,DRAFT!BC602,""))))</f>
        <v/>
      </c>
      <c r="R600" s="2" t="str">
        <f>IF(COUNT($A600)=0,"",IF(Q600="3E","3E",IF(Q600="","I",LOOKUP(Q600/S$2,{0,0.4,0.45,0.5,0.55,0.6,0.65,0.7,0.75,0.8,1},{"F","D","C","C+","B-","B","B+","A-","A","A+"}))))</f>
        <v/>
      </c>
      <c r="S600" s="1" t="str">
        <f>IF(COUNT($A600)=0,"",IF(Q600="","--",IF(Q600="3E","3E",LOOKUP(Q600/S$2,{0,0.4,0.45,0.5,0.55,0.6,0.65,0.7,0.75,0.8,1},{0,2,2.25,2.5,2.75,3,3.25,3.5,3.75,4}))))</f>
        <v/>
      </c>
      <c r="T600" s="2" t="str">
        <f>IF(COUNT($A600)=0,"",IF($A600&lt;&gt;DRAFT!$B602,"ERR",IF(DRAFT!BK602="3E","3E",IF(COUNT(DRAFT!BG602,DRAFT!BK602)&gt;0,DRAFT!BL602,""))))</f>
        <v/>
      </c>
      <c r="U600" s="2" t="str">
        <f>IF(COUNT($A600)=0,"",IF(T600="3E","3E",IF(T600="","I",LOOKUP(T600/V$2,{0,0.4,0.45,0.5,0.55,0.6,0.65,0.7,0.75,0.8,1},{"F","D","C","C+","B-","B","B+","A-","A","A+"}))))</f>
        <v/>
      </c>
      <c r="V600" s="1" t="str">
        <f>IF(COUNT($A600)=0,"",IF(T600="","--",IF(T600="3E","3E",LOOKUP(T600/V$2,{0,0.4,0.45,0.5,0.55,0.6,0.65,0.7,0.75,0.8,1},{0,2,2.25,2.5,2.75,3,3.25,3.5,3.75,4}))))</f>
        <v/>
      </c>
      <c r="W600" s="2" t="str">
        <f>IF(COUNT($A600)=0,"",IF($A600&lt;&gt;DRAFT!$B602,"ERR",IF(DRAFT!BT602="3E","3E",IF(COUNT(DRAFT!BP602,DRAFT!BT602)&gt;0,DRAFT!BU602,""))))</f>
        <v/>
      </c>
      <c r="X600" s="2" t="str">
        <f>IF(COUNT($A600)=0,"",IF(W600="3E","3E",IF(W600="","I",LOOKUP(W600/Y$2,{0,0.4,0.45,0.5,0.55,0.6,0.65,0.7,0.75,0.8,1},{"F","D","C","C+","B-","B","B+","A-","A","A+"}))))</f>
        <v/>
      </c>
      <c r="Y600" s="1" t="str">
        <f>IF(COUNT($A600)=0,"",IF(W600="","--",IF(W600="3E","3E",LOOKUP(W600/Y$2,{0,0.4,0.45,0.5,0.55,0.6,0.65,0.7,0.75,0.8,1},{0,2,2.25,2.5,2.75,3,3.25,3.5,3.75,4}))))</f>
        <v/>
      </c>
      <c r="Z600" s="2" t="str">
        <f>IF(COUNT($A600)=0,"",IF($A600&lt;&gt;DRAFT!$B602,"ERR",IF(DRAFT!CC602="3E","3E",IF(COUNT(DRAFT!BY602,DRAFT!CC602)&gt;0,DRAFT!CD602,""))))</f>
        <v/>
      </c>
      <c r="AA600" s="2" t="str">
        <f>IF(COUNT($A600)=0,"",IF(Z600="3E","3E",IF(Z600="","I",LOOKUP(Z600/AB$2,{0,0.4,0.45,0.5,0.55,0.6,0.65,0.7,0.75,0.8,1},{"F","D","C","C+","B-","B","B+","A-","A","A+"}))))</f>
        <v/>
      </c>
      <c r="AB600" s="1" t="str">
        <f>IF(COUNT($A600)=0,"",IF(Z600="","--",IF(Z600="3E","3E",LOOKUP(Z600/AB$2,{0,0.4,0.45,0.5,0.55,0.6,0.65,0.7,0.75,0.8,1},{0,2,2.25,2.5,2.75,3,3.25,3.5,3.75,4}))))</f>
        <v/>
      </c>
      <c r="AC600" s="2" t="str">
        <f>IF(COUNT($A600)=0,"",IF($A600&lt;&gt;DRAFT!$B602,"ERR",IF(DRAFT!CF602&gt;0,DRAFT!CF602,"")))</f>
        <v/>
      </c>
      <c r="AD600" s="2" t="str">
        <f>IF(COUNT($A600)=0,"",IF(AC600="3E","3E",IF(AC600="","I",LOOKUP(AC600/AE$2,{0,0.4,0.45,0.5,0.55,0.6,0.65,0.7,0.75,0.8,1},{"F","D","C","C+","B-","B","B+","A-","A","A+"}))))</f>
        <v/>
      </c>
      <c r="AE600" s="1" t="str">
        <f>IF(COUNT($A600)=0,"",IF(AC600="","--",IF(AC600="3E","3E",LOOKUP(AC600/AE$2,{0,0.4,0.45,0.5,0.55,0.6,0.65,0.7,0.75,0.8,1},{0,2,2.25,2.5,2.75,3,3.25,3.5,3.75,4}))))</f>
        <v/>
      </c>
      <c r="AF600" s="2" t="str">
        <f>IF(COUNT($A600)=0,"",IF($A600&lt;&gt;DRAFT!$B602,"ERR",IF(DRAFT!CI602&gt;0,DRAFT!CK602,"")))</f>
        <v/>
      </c>
      <c r="AG600" s="2" t="str">
        <f>IF(COUNT($A600)=0,"",IF(AF600="3E","3E",IF(AF600="","I",LOOKUP(AF600/AH$2,{0,0.4,0.45,0.5,0.55,0.6,0.65,0.7,0.75,0.8,1},{"F","D","C","C+","B-","B","B+","A-","A","A+"}))))</f>
        <v/>
      </c>
      <c r="AH600" s="1" t="str">
        <f>IF(COUNT($A600)=0,"",IF(AF600="","--",IF(AF600="3E","3E",LOOKUP(AF600/AH$2,{0,0.4,0.45,0.5,0.55,0.6,0.65,0.7,0.75,0.8,1},{0,2,2.25,2.5,2.75,3,3.25,3.5,3.75,4}))))</f>
        <v/>
      </c>
      <c r="AI600" s="2" t="str">
        <f>IF($A600&lt;&gt;DRAFT!$B602,"ERR",IF(OR(COUNT($A600)=0,COUNT(DRAFT!CL602:CN602,DRAFT!CP602:CR602)=0),"",CEILING(SUM(DRAFT!CO602,DRAFT!CS602,DRAFT!CT602),1)))</f>
        <v/>
      </c>
      <c r="AJ600" s="2" t="str">
        <f>IF(COUNT($A600)=0,"",IF(AI600="3E","3E",IF(AI600="","I",LOOKUP(AI600/AK$2,{0,0.4,0.45,0.5,0.55,0.6,0.65,0.7,0.75,0.8,1},{"F","D","C","C+","B-","B","B+","A-","A","A+"}))))</f>
        <v/>
      </c>
      <c r="AK600" s="1" t="str">
        <f>IF(COUNT($A600)=0,"",IF(AI600="","--",IF(AI600="3E","3E",LOOKUP(AI600/AK$2,{0,0.4,0.45,0.5,0.55,0.6,0.65,0.7,0.75,0.8,1},{0,2,2.25,2.5,2.75,3,3.25,3.5,3.75,4}))))</f>
        <v/>
      </c>
      <c r="AL600" s="4" t="str">
        <f>IF(OR(COUNT($A600)=0,COUNT(B600:AK600)=0),"",IF(COUNTIF(B600:AK600,"3E")&gt;0,"3E",IF(DRAFT!$A602="R",TRUNC(SUMPRODUCT(RGP,RCP)/TCP,3),TRUNC((SUMPRODUCT(--(IMDGP&gt;0)*IMDGP,IMCP)+CEILING(DRAFT!$DB602*42,0.25))/TCP,3))))</f>
        <v/>
      </c>
      <c r="AM600" s="2" t="str">
        <f>IF(OR(COUNT($A600)=0,COUNT(B600:AK600)=0),"",IF(COUNTIF(B600:AK600,"3E")&gt;0,"3E",IF(DRAFT!$A602="R",SUMPRODUCT(--(RGP&gt;=2),RCP),SUMPRODUCT(--(IMDGP&gt;0),--(IMGP=0),IMCP)+DRAFT!$DC602)))</f>
        <v/>
      </c>
      <c r="AN600" s="67" t="str">
        <f>IF(AL600="3E","3E",IF(COUNT($A600)=0,"",IF(COUNT(AI600)=0,"--",ROUND(((CEILING(DRAFT!$CV602*38,0.25)+CEILING(DRAFT!$CX602*38,0.25)+CEILING(DRAFT!$CZ602*42,0.25)+CEILING($AL600*42,0.25))/160),2))))</f>
        <v/>
      </c>
      <c r="AO600" s="2" t="str">
        <f>IF(AN600="3E","3E",IF(COUNT($A600)=0,"",IF(COUNT(AN600)=0,"I",LOOKUP(AN600,{0,2,2.25,2.5,2.75,3,3.25,3.5,3.75,4},{"F","D","C","C+","B-","B","B+","A-","A","A+"}))))</f>
        <v/>
      </c>
      <c r="AP600" s="2" t="str">
        <f>IF(AN600="3E","3E",IF(OR(COUNT(A600)=0,COUNT(AN600)=0),"",DRAFT!CW602+DRAFT!CY602+DRAFT!DA602+N(TABULATION!AM600)))</f>
        <v/>
      </c>
      <c r="AQ600" s="2" t="str">
        <f>IF(OR(COUNT($A600)=0,COUNT(B600:AK600)=0),"",IF(COUNTIF(B600:AM600,"3E")&gt;0,"3E",IF(AND(DRAFT!$A602="IM",OR($AL600&gt;DRAFT!$DB602,$AM600&gt;DRAFT!$DC602)),"IMPROVED",IF(AND(DRAFT!$A602="IM",$AL600&lt;=DRAFT!$DB602,$AM600&lt;=DRAFT!$DC602),"NOT IMPROVED",IF(AND(DRAFT!CU602="S",AH600&gt;=2,AK600&gt;=2,AN600&gt;=2.5,AP600&gt;=144),"PASS","FAIL")))))</f>
        <v/>
      </c>
      <c r="AR600" s="2" t="str">
        <f t="shared" si="18"/>
        <v/>
      </c>
      <c r="AS600" s="2" t="str">
        <f t="shared" si="19"/>
        <v/>
      </c>
    </row>
    <row r="601" spans="1:45" ht="18.95" customHeight="1" x14ac:dyDescent="0.25">
      <c r="A601" s="3" t="str">
        <f>IF(DRAFT!$B603="","",DRAFT!$B603)</f>
        <v/>
      </c>
      <c r="B601" s="2" t="str">
        <f>IF(COUNT($A601)=0,"",IF($A601&lt;&gt;DRAFT!$B603,"ERR",IF(DRAFT!I603="3E","3E",IF(COUNT(DRAFT!E603,DRAFT!I603)&gt;0,DRAFT!J603,""))))</f>
        <v/>
      </c>
      <c r="C601" s="2" t="str">
        <f>IF(COUNT($A601)=0,"",IF(B601="3E","3E",IF(B601="","I",LOOKUP(B601/D$2,{0,0.4,0.45,0.5,0.55,0.6,0.65,0.7,0.75,0.8,1},{"F","D","C","C+","B-","B","B+","A-","A","A+"}))))</f>
        <v/>
      </c>
      <c r="D601" s="1" t="str">
        <f>IF(COUNT($A601)=0,"",IF(B601="","--",IF(B601="3E","3E",LOOKUP(B601/D$2,{0,0.4,0.45,0.5,0.55,0.6,0.65,0.7,0.75,0.8,1},{0,2,2.25,2.5,2.75,3,3.25,3.5,3.75,4}))))</f>
        <v/>
      </c>
      <c r="E601" s="2" t="str">
        <f>IF(COUNT($A601)=0,"",IF($A601&lt;&gt;DRAFT!$B603,"ERR",IF(DRAFT!R603="3E","3E",IF(COUNT(DRAFT!N603,DRAFT!R603)&gt;0,DRAFT!S603,""))))</f>
        <v/>
      </c>
      <c r="F601" s="2" t="str">
        <f>IF(COUNT($A601)=0,"",IF(E601="3E","3E",IF(E601="","I",LOOKUP(E601/G$2,{0,0.4,0.45,0.5,0.55,0.6,0.65,0.7,0.75,0.8,1},{"F","D","C","C+","B-","B","B+","A-","A","A+"}))))</f>
        <v/>
      </c>
      <c r="G601" s="1" t="str">
        <f>IF(COUNT($A601)=0,"",IF(E601="","--",IF(E601="3E","3E",LOOKUP(E601/G$2,{0,0.4,0.45,0.5,0.55,0.6,0.65,0.7,0.75,0.8,1},{0,2,2.25,2.5,2.75,3,3.25,3.5,3.75,4}))))</f>
        <v/>
      </c>
      <c r="H601" s="2" t="str">
        <f>IF(COUNT($A601)=0,"",IF($A601&lt;&gt;DRAFT!$B603,"ERR",IF(DRAFT!AA603="3E","3E",IF(COUNT(DRAFT!W603,DRAFT!AA603)&gt;0,DRAFT!AB603,""))))</f>
        <v/>
      </c>
      <c r="I601" s="2" t="str">
        <f>IF(COUNT($A601)=0,"",IF(H601="3E","3E",IF(H601="","I",LOOKUP(H601/J$2,{0,0.4,0.45,0.5,0.55,0.6,0.65,0.7,0.75,0.8,1},{"F","D","C","C+","B-","B","B+","A-","A","A+"}))))</f>
        <v/>
      </c>
      <c r="J601" s="1" t="str">
        <f>IF(COUNT($A601)=0,"",IF(H601="","--",IF(H601="3E","3E",LOOKUP(H601/J$2,{0,0.4,0.45,0.5,0.55,0.6,0.65,0.7,0.75,0.8,1},{0,2,2.25,2.5,2.75,3,3.25,3.5,3.75,4}))))</f>
        <v/>
      </c>
      <c r="K601" s="2" t="str">
        <f>IF(COUNT($A601)=0,"",IF($A601&lt;&gt;DRAFT!$B603,"ERR",IF(DRAFT!AJ603="3E","3E",IF(COUNT(DRAFT!AF603,DRAFT!AJ603)&gt;0,DRAFT!AK603,""))))</f>
        <v/>
      </c>
      <c r="L601" s="2" t="str">
        <f>IF(COUNT($A601)=0,"",IF(K601="3E","3E",IF(K601="","I",LOOKUP(K601/M$2,{0,0.4,0.45,0.5,0.55,0.6,0.65,0.7,0.75,0.8,1},{"F","D","C","C+","B-","B","B+","A-","A","A+"}))))</f>
        <v/>
      </c>
      <c r="M601" s="1" t="str">
        <f>IF(COUNT($A601)=0,"",IF(K601="","--",IF(K601="3E","3E",LOOKUP(K601/M$2,{0,0.4,0.45,0.5,0.55,0.6,0.65,0.7,0.75,0.8,1},{0,2,2.25,2.5,2.75,3,3.25,3.5,3.75,4}))))</f>
        <v/>
      </c>
      <c r="N601" s="2" t="str">
        <f>IF(COUNT($A601)=0,"",IF($A601&lt;&gt;DRAFT!$B603,"ERR",IF(DRAFT!AS603="3E","3E",IF(COUNT(DRAFT!AO603,DRAFT!AS603)&gt;0,DRAFT!AT603,""))))</f>
        <v/>
      </c>
      <c r="O601" s="2" t="str">
        <f>IF(COUNT($A601)=0,"",IF(N601="3E","3E",IF(N601="","I",LOOKUP(N601/P$2,{0,0.4,0.45,0.5,0.55,0.6,0.65,0.7,0.75,0.8,1},{"F","D","C","C+","B-","B","B+","A-","A","A+"}))))</f>
        <v/>
      </c>
      <c r="P601" s="1" t="str">
        <f>IF(COUNT($A601)=0,"",IF(N601="","--",IF(N601="3E","3E",LOOKUP(N601/P$2,{0,0.4,0.45,0.5,0.55,0.6,0.65,0.7,0.75,0.8,1},{0,2,2.25,2.5,2.75,3,3.25,3.5,3.75,4}))))</f>
        <v/>
      </c>
      <c r="Q601" s="2" t="str">
        <f>IF(COUNT($A601)=0,"",IF($A601&lt;&gt;DRAFT!$B603,"ERR",IF(DRAFT!BB603="3E","3E",IF(COUNT(DRAFT!AX603,DRAFT!BB603)&gt;0,DRAFT!BC603,""))))</f>
        <v/>
      </c>
      <c r="R601" s="2" t="str">
        <f>IF(COUNT($A601)=0,"",IF(Q601="3E","3E",IF(Q601="","I",LOOKUP(Q601/S$2,{0,0.4,0.45,0.5,0.55,0.6,0.65,0.7,0.75,0.8,1},{"F","D","C","C+","B-","B","B+","A-","A","A+"}))))</f>
        <v/>
      </c>
      <c r="S601" s="1" t="str">
        <f>IF(COUNT($A601)=0,"",IF(Q601="","--",IF(Q601="3E","3E",LOOKUP(Q601/S$2,{0,0.4,0.45,0.5,0.55,0.6,0.65,0.7,0.75,0.8,1},{0,2,2.25,2.5,2.75,3,3.25,3.5,3.75,4}))))</f>
        <v/>
      </c>
      <c r="T601" s="2" t="str">
        <f>IF(COUNT($A601)=0,"",IF($A601&lt;&gt;DRAFT!$B603,"ERR",IF(DRAFT!BK603="3E","3E",IF(COUNT(DRAFT!BG603,DRAFT!BK603)&gt;0,DRAFT!BL603,""))))</f>
        <v/>
      </c>
      <c r="U601" s="2" t="str">
        <f>IF(COUNT($A601)=0,"",IF(T601="3E","3E",IF(T601="","I",LOOKUP(T601/V$2,{0,0.4,0.45,0.5,0.55,0.6,0.65,0.7,0.75,0.8,1},{"F","D","C","C+","B-","B","B+","A-","A","A+"}))))</f>
        <v/>
      </c>
      <c r="V601" s="1" t="str">
        <f>IF(COUNT($A601)=0,"",IF(T601="","--",IF(T601="3E","3E",LOOKUP(T601/V$2,{0,0.4,0.45,0.5,0.55,0.6,0.65,0.7,0.75,0.8,1},{0,2,2.25,2.5,2.75,3,3.25,3.5,3.75,4}))))</f>
        <v/>
      </c>
      <c r="W601" s="2" t="str">
        <f>IF(COUNT($A601)=0,"",IF($A601&lt;&gt;DRAFT!$B603,"ERR",IF(DRAFT!BT603="3E","3E",IF(COUNT(DRAFT!BP603,DRAFT!BT603)&gt;0,DRAFT!BU603,""))))</f>
        <v/>
      </c>
      <c r="X601" s="2" t="str">
        <f>IF(COUNT($A601)=0,"",IF(W601="3E","3E",IF(W601="","I",LOOKUP(W601/Y$2,{0,0.4,0.45,0.5,0.55,0.6,0.65,0.7,0.75,0.8,1},{"F","D","C","C+","B-","B","B+","A-","A","A+"}))))</f>
        <v/>
      </c>
      <c r="Y601" s="1" t="str">
        <f>IF(COUNT($A601)=0,"",IF(W601="","--",IF(W601="3E","3E",LOOKUP(W601/Y$2,{0,0.4,0.45,0.5,0.55,0.6,0.65,0.7,0.75,0.8,1},{0,2,2.25,2.5,2.75,3,3.25,3.5,3.75,4}))))</f>
        <v/>
      </c>
      <c r="Z601" s="2" t="str">
        <f>IF(COUNT($A601)=0,"",IF($A601&lt;&gt;DRAFT!$B603,"ERR",IF(DRAFT!CC603="3E","3E",IF(COUNT(DRAFT!BY603,DRAFT!CC603)&gt;0,DRAFT!CD603,""))))</f>
        <v/>
      </c>
      <c r="AA601" s="2" t="str">
        <f>IF(COUNT($A601)=0,"",IF(Z601="3E","3E",IF(Z601="","I",LOOKUP(Z601/AB$2,{0,0.4,0.45,0.5,0.55,0.6,0.65,0.7,0.75,0.8,1},{"F","D","C","C+","B-","B","B+","A-","A","A+"}))))</f>
        <v/>
      </c>
      <c r="AB601" s="1" t="str">
        <f>IF(COUNT($A601)=0,"",IF(Z601="","--",IF(Z601="3E","3E",LOOKUP(Z601/AB$2,{0,0.4,0.45,0.5,0.55,0.6,0.65,0.7,0.75,0.8,1},{0,2,2.25,2.5,2.75,3,3.25,3.5,3.75,4}))))</f>
        <v/>
      </c>
      <c r="AC601" s="2" t="str">
        <f>IF(COUNT($A601)=0,"",IF($A601&lt;&gt;DRAFT!$B603,"ERR",IF(DRAFT!CF603&gt;0,DRAFT!CF603,"")))</f>
        <v/>
      </c>
      <c r="AD601" s="2" t="str">
        <f>IF(COUNT($A601)=0,"",IF(AC601="3E","3E",IF(AC601="","I",LOOKUP(AC601/AE$2,{0,0.4,0.45,0.5,0.55,0.6,0.65,0.7,0.75,0.8,1},{"F","D","C","C+","B-","B","B+","A-","A","A+"}))))</f>
        <v/>
      </c>
      <c r="AE601" s="1" t="str">
        <f>IF(COUNT($A601)=0,"",IF(AC601="","--",IF(AC601="3E","3E",LOOKUP(AC601/AE$2,{0,0.4,0.45,0.5,0.55,0.6,0.65,0.7,0.75,0.8,1},{0,2,2.25,2.5,2.75,3,3.25,3.5,3.75,4}))))</f>
        <v/>
      </c>
      <c r="AF601" s="2" t="str">
        <f>IF(COUNT($A601)=0,"",IF($A601&lt;&gt;DRAFT!$B603,"ERR",IF(DRAFT!CI603&gt;0,DRAFT!CK603,"")))</f>
        <v/>
      </c>
      <c r="AG601" s="2" t="str">
        <f>IF(COUNT($A601)=0,"",IF(AF601="3E","3E",IF(AF601="","I",LOOKUP(AF601/AH$2,{0,0.4,0.45,0.5,0.55,0.6,0.65,0.7,0.75,0.8,1},{"F","D","C","C+","B-","B","B+","A-","A","A+"}))))</f>
        <v/>
      </c>
      <c r="AH601" s="1" t="str">
        <f>IF(COUNT($A601)=0,"",IF(AF601="","--",IF(AF601="3E","3E",LOOKUP(AF601/AH$2,{0,0.4,0.45,0.5,0.55,0.6,0.65,0.7,0.75,0.8,1},{0,2,2.25,2.5,2.75,3,3.25,3.5,3.75,4}))))</f>
        <v/>
      </c>
      <c r="AI601" s="2" t="str">
        <f>IF($A601&lt;&gt;DRAFT!$B603,"ERR",IF(OR(COUNT($A601)=0,COUNT(DRAFT!CL603:CN603,DRAFT!CP603:CR603)=0),"",CEILING(SUM(DRAFT!CO603,DRAFT!CS603,DRAFT!CT603),1)))</f>
        <v/>
      </c>
      <c r="AJ601" s="2" t="str">
        <f>IF(COUNT($A601)=0,"",IF(AI601="3E","3E",IF(AI601="","I",LOOKUP(AI601/AK$2,{0,0.4,0.45,0.5,0.55,0.6,0.65,0.7,0.75,0.8,1},{"F","D","C","C+","B-","B","B+","A-","A","A+"}))))</f>
        <v/>
      </c>
      <c r="AK601" s="1" t="str">
        <f>IF(COUNT($A601)=0,"",IF(AI601="","--",IF(AI601="3E","3E",LOOKUP(AI601/AK$2,{0,0.4,0.45,0.5,0.55,0.6,0.65,0.7,0.75,0.8,1},{0,2,2.25,2.5,2.75,3,3.25,3.5,3.75,4}))))</f>
        <v/>
      </c>
      <c r="AL601" s="4" t="str">
        <f>IF(OR(COUNT($A601)=0,COUNT(B601:AK601)=0),"",IF(COUNTIF(B601:AK601,"3E")&gt;0,"3E",IF(DRAFT!$A603="R",TRUNC(SUMPRODUCT(RGP,RCP)/TCP,3),TRUNC((SUMPRODUCT(--(IMDGP&gt;0)*IMDGP,IMCP)+CEILING(DRAFT!$DB603*42,0.25))/TCP,3))))</f>
        <v/>
      </c>
      <c r="AM601" s="2" t="str">
        <f>IF(OR(COUNT($A601)=0,COUNT(B601:AK601)=0),"",IF(COUNTIF(B601:AK601,"3E")&gt;0,"3E",IF(DRAFT!$A603="R",SUMPRODUCT(--(RGP&gt;=2),RCP),SUMPRODUCT(--(IMDGP&gt;0),--(IMGP=0),IMCP)+DRAFT!$DC603)))</f>
        <v/>
      </c>
      <c r="AN601" s="67" t="str">
        <f>IF(AL601="3E","3E",IF(COUNT($A601)=0,"",IF(COUNT(AI601)=0,"--",ROUND(((CEILING(DRAFT!$CV603*38,0.25)+CEILING(DRAFT!$CX603*38,0.25)+CEILING(DRAFT!$CZ603*42,0.25)+CEILING($AL601*42,0.25))/160),2))))</f>
        <v/>
      </c>
      <c r="AO601" s="2" t="str">
        <f>IF(AN601="3E","3E",IF(COUNT($A601)=0,"",IF(COUNT(AN601)=0,"I",LOOKUP(AN601,{0,2,2.25,2.5,2.75,3,3.25,3.5,3.75,4},{"F","D","C","C+","B-","B","B+","A-","A","A+"}))))</f>
        <v/>
      </c>
      <c r="AP601" s="2" t="str">
        <f>IF(AN601="3E","3E",IF(OR(COUNT(A601)=0,COUNT(AN601)=0),"",DRAFT!CW603+DRAFT!CY603+DRAFT!DA603+N(TABULATION!AM601)))</f>
        <v/>
      </c>
      <c r="AQ601" s="2" t="str">
        <f>IF(OR(COUNT($A601)=0,COUNT(B601:AK601)=0),"",IF(COUNTIF(B601:AM601,"3E")&gt;0,"3E",IF(AND(DRAFT!$A603="IM",OR($AL601&gt;DRAFT!$DB603,$AM601&gt;DRAFT!$DC603)),"IMPROVED",IF(AND(DRAFT!$A603="IM",$AL601&lt;=DRAFT!$DB603,$AM601&lt;=DRAFT!$DC603),"NOT IMPROVED",IF(AND(DRAFT!CU603="S",AH601&gt;=2,AK601&gt;=2,AN601&gt;=2.5,AP601&gt;=144),"PASS","FAIL")))))</f>
        <v/>
      </c>
      <c r="AR601" s="2" t="str">
        <f t="shared" si="18"/>
        <v/>
      </c>
      <c r="AS601" s="2" t="str">
        <f t="shared" si="19"/>
        <v/>
      </c>
    </row>
    <row r="602" spans="1:45" ht="18.95" customHeight="1" x14ac:dyDescent="0.25">
      <c r="A602" s="3" t="str">
        <f>IF(DRAFT!$B604="","",DRAFT!$B604)</f>
        <v/>
      </c>
      <c r="B602" s="2" t="str">
        <f>IF(COUNT($A602)=0,"",IF($A602&lt;&gt;DRAFT!$B604,"ERR",IF(DRAFT!I604="3E","3E",IF(COUNT(DRAFT!E604,DRAFT!I604)&gt;0,DRAFT!J604,""))))</f>
        <v/>
      </c>
      <c r="C602" s="2" t="str">
        <f>IF(COUNT($A602)=0,"",IF(B602="3E","3E",IF(B602="","I",LOOKUP(B602/D$2,{0,0.4,0.45,0.5,0.55,0.6,0.65,0.7,0.75,0.8,1},{"F","D","C","C+","B-","B","B+","A-","A","A+"}))))</f>
        <v/>
      </c>
      <c r="D602" s="1" t="str">
        <f>IF(COUNT($A602)=0,"",IF(B602="","--",IF(B602="3E","3E",LOOKUP(B602/D$2,{0,0.4,0.45,0.5,0.55,0.6,0.65,0.7,0.75,0.8,1},{0,2,2.25,2.5,2.75,3,3.25,3.5,3.75,4}))))</f>
        <v/>
      </c>
      <c r="E602" s="2" t="str">
        <f>IF(COUNT($A602)=0,"",IF($A602&lt;&gt;DRAFT!$B604,"ERR",IF(DRAFT!R604="3E","3E",IF(COUNT(DRAFT!N604,DRAFT!R604)&gt;0,DRAFT!S604,""))))</f>
        <v/>
      </c>
      <c r="F602" s="2" t="str">
        <f>IF(COUNT($A602)=0,"",IF(E602="3E","3E",IF(E602="","I",LOOKUP(E602/G$2,{0,0.4,0.45,0.5,0.55,0.6,0.65,0.7,0.75,0.8,1},{"F","D","C","C+","B-","B","B+","A-","A","A+"}))))</f>
        <v/>
      </c>
      <c r="G602" s="1" t="str">
        <f>IF(COUNT($A602)=0,"",IF(E602="","--",IF(E602="3E","3E",LOOKUP(E602/G$2,{0,0.4,0.45,0.5,0.55,0.6,0.65,0.7,0.75,0.8,1},{0,2,2.25,2.5,2.75,3,3.25,3.5,3.75,4}))))</f>
        <v/>
      </c>
      <c r="H602" s="2" t="str">
        <f>IF(COUNT($A602)=0,"",IF($A602&lt;&gt;DRAFT!$B604,"ERR",IF(DRAFT!AA604="3E","3E",IF(COUNT(DRAFT!W604,DRAFT!AA604)&gt;0,DRAFT!AB604,""))))</f>
        <v/>
      </c>
      <c r="I602" s="2" t="str">
        <f>IF(COUNT($A602)=0,"",IF(H602="3E","3E",IF(H602="","I",LOOKUP(H602/J$2,{0,0.4,0.45,0.5,0.55,0.6,0.65,0.7,0.75,0.8,1},{"F","D","C","C+","B-","B","B+","A-","A","A+"}))))</f>
        <v/>
      </c>
      <c r="J602" s="1" t="str">
        <f>IF(COUNT($A602)=0,"",IF(H602="","--",IF(H602="3E","3E",LOOKUP(H602/J$2,{0,0.4,0.45,0.5,0.55,0.6,0.65,0.7,0.75,0.8,1},{0,2,2.25,2.5,2.75,3,3.25,3.5,3.75,4}))))</f>
        <v/>
      </c>
      <c r="K602" s="2" t="str">
        <f>IF(COUNT($A602)=0,"",IF($A602&lt;&gt;DRAFT!$B604,"ERR",IF(DRAFT!AJ604="3E","3E",IF(COUNT(DRAFT!AF604,DRAFT!AJ604)&gt;0,DRAFT!AK604,""))))</f>
        <v/>
      </c>
      <c r="L602" s="2" t="str">
        <f>IF(COUNT($A602)=0,"",IF(K602="3E","3E",IF(K602="","I",LOOKUP(K602/M$2,{0,0.4,0.45,0.5,0.55,0.6,0.65,0.7,0.75,0.8,1},{"F","D","C","C+","B-","B","B+","A-","A","A+"}))))</f>
        <v/>
      </c>
      <c r="M602" s="1" t="str">
        <f>IF(COUNT($A602)=0,"",IF(K602="","--",IF(K602="3E","3E",LOOKUP(K602/M$2,{0,0.4,0.45,0.5,0.55,0.6,0.65,0.7,0.75,0.8,1},{0,2,2.25,2.5,2.75,3,3.25,3.5,3.75,4}))))</f>
        <v/>
      </c>
      <c r="N602" s="2" t="str">
        <f>IF(COUNT($A602)=0,"",IF($A602&lt;&gt;DRAFT!$B604,"ERR",IF(DRAFT!AS604="3E","3E",IF(COUNT(DRAFT!AO604,DRAFT!AS604)&gt;0,DRAFT!AT604,""))))</f>
        <v/>
      </c>
      <c r="O602" s="2" t="str">
        <f>IF(COUNT($A602)=0,"",IF(N602="3E","3E",IF(N602="","I",LOOKUP(N602/P$2,{0,0.4,0.45,0.5,0.55,0.6,0.65,0.7,0.75,0.8,1},{"F","D","C","C+","B-","B","B+","A-","A","A+"}))))</f>
        <v/>
      </c>
      <c r="P602" s="1" t="str">
        <f>IF(COUNT($A602)=0,"",IF(N602="","--",IF(N602="3E","3E",LOOKUP(N602/P$2,{0,0.4,0.45,0.5,0.55,0.6,0.65,0.7,0.75,0.8,1},{0,2,2.25,2.5,2.75,3,3.25,3.5,3.75,4}))))</f>
        <v/>
      </c>
      <c r="Q602" s="2" t="str">
        <f>IF(COUNT($A602)=0,"",IF($A602&lt;&gt;DRAFT!$B604,"ERR",IF(DRAFT!BB604="3E","3E",IF(COUNT(DRAFT!AX604,DRAFT!BB604)&gt;0,DRAFT!BC604,""))))</f>
        <v/>
      </c>
      <c r="R602" s="2" t="str">
        <f>IF(COUNT($A602)=0,"",IF(Q602="3E","3E",IF(Q602="","I",LOOKUP(Q602/S$2,{0,0.4,0.45,0.5,0.55,0.6,0.65,0.7,0.75,0.8,1},{"F","D","C","C+","B-","B","B+","A-","A","A+"}))))</f>
        <v/>
      </c>
      <c r="S602" s="1" t="str">
        <f>IF(COUNT($A602)=0,"",IF(Q602="","--",IF(Q602="3E","3E",LOOKUP(Q602/S$2,{0,0.4,0.45,0.5,0.55,0.6,0.65,0.7,0.75,0.8,1},{0,2,2.25,2.5,2.75,3,3.25,3.5,3.75,4}))))</f>
        <v/>
      </c>
      <c r="T602" s="2" t="str">
        <f>IF(COUNT($A602)=0,"",IF($A602&lt;&gt;DRAFT!$B604,"ERR",IF(DRAFT!BK604="3E","3E",IF(COUNT(DRAFT!BG604,DRAFT!BK604)&gt;0,DRAFT!BL604,""))))</f>
        <v/>
      </c>
      <c r="U602" s="2" t="str">
        <f>IF(COUNT($A602)=0,"",IF(T602="3E","3E",IF(T602="","I",LOOKUP(T602/V$2,{0,0.4,0.45,0.5,0.55,0.6,0.65,0.7,0.75,0.8,1},{"F","D","C","C+","B-","B","B+","A-","A","A+"}))))</f>
        <v/>
      </c>
      <c r="V602" s="1" t="str">
        <f>IF(COUNT($A602)=0,"",IF(T602="","--",IF(T602="3E","3E",LOOKUP(T602/V$2,{0,0.4,0.45,0.5,0.55,0.6,0.65,0.7,0.75,0.8,1},{0,2,2.25,2.5,2.75,3,3.25,3.5,3.75,4}))))</f>
        <v/>
      </c>
      <c r="W602" s="2" t="str">
        <f>IF(COUNT($A602)=0,"",IF($A602&lt;&gt;DRAFT!$B604,"ERR",IF(DRAFT!BT604="3E","3E",IF(COUNT(DRAFT!BP604,DRAFT!BT604)&gt;0,DRAFT!BU604,""))))</f>
        <v/>
      </c>
      <c r="X602" s="2" t="str">
        <f>IF(COUNT($A602)=0,"",IF(W602="3E","3E",IF(W602="","I",LOOKUP(W602/Y$2,{0,0.4,0.45,0.5,0.55,0.6,0.65,0.7,0.75,0.8,1},{"F","D","C","C+","B-","B","B+","A-","A","A+"}))))</f>
        <v/>
      </c>
      <c r="Y602" s="1" t="str">
        <f>IF(COUNT($A602)=0,"",IF(W602="","--",IF(W602="3E","3E",LOOKUP(W602/Y$2,{0,0.4,0.45,0.5,0.55,0.6,0.65,0.7,0.75,0.8,1},{0,2,2.25,2.5,2.75,3,3.25,3.5,3.75,4}))))</f>
        <v/>
      </c>
      <c r="Z602" s="2" t="str">
        <f>IF(COUNT($A602)=0,"",IF($A602&lt;&gt;DRAFT!$B604,"ERR",IF(DRAFT!CC604="3E","3E",IF(COUNT(DRAFT!BY604,DRAFT!CC604)&gt;0,DRAFT!CD604,""))))</f>
        <v/>
      </c>
      <c r="AA602" s="2" t="str">
        <f>IF(COUNT($A602)=0,"",IF(Z602="3E","3E",IF(Z602="","I",LOOKUP(Z602/AB$2,{0,0.4,0.45,0.5,0.55,0.6,0.65,0.7,0.75,0.8,1},{"F","D","C","C+","B-","B","B+","A-","A","A+"}))))</f>
        <v/>
      </c>
      <c r="AB602" s="1" t="str">
        <f>IF(COUNT($A602)=0,"",IF(Z602="","--",IF(Z602="3E","3E",LOOKUP(Z602/AB$2,{0,0.4,0.45,0.5,0.55,0.6,0.65,0.7,0.75,0.8,1},{0,2,2.25,2.5,2.75,3,3.25,3.5,3.75,4}))))</f>
        <v/>
      </c>
      <c r="AC602" s="2" t="str">
        <f>IF(COUNT($A602)=0,"",IF($A602&lt;&gt;DRAFT!$B604,"ERR",IF(DRAFT!CF604&gt;0,DRAFT!CF604,"")))</f>
        <v/>
      </c>
      <c r="AD602" s="2" t="str">
        <f>IF(COUNT($A602)=0,"",IF(AC602="3E","3E",IF(AC602="","I",LOOKUP(AC602/AE$2,{0,0.4,0.45,0.5,0.55,0.6,0.65,0.7,0.75,0.8,1},{"F","D","C","C+","B-","B","B+","A-","A","A+"}))))</f>
        <v/>
      </c>
      <c r="AE602" s="1" t="str">
        <f>IF(COUNT($A602)=0,"",IF(AC602="","--",IF(AC602="3E","3E",LOOKUP(AC602/AE$2,{0,0.4,0.45,0.5,0.55,0.6,0.65,0.7,0.75,0.8,1},{0,2,2.25,2.5,2.75,3,3.25,3.5,3.75,4}))))</f>
        <v/>
      </c>
      <c r="AF602" s="2" t="str">
        <f>IF(COUNT($A602)=0,"",IF($A602&lt;&gt;DRAFT!$B604,"ERR",IF(DRAFT!CI604&gt;0,DRAFT!CK604,"")))</f>
        <v/>
      </c>
      <c r="AG602" s="2" t="str">
        <f>IF(COUNT($A602)=0,"",IF(AF602="3E","3E",IF(AF602="","I",LOOKUP(AF602/AH$2,{0,0.4,0.45,0.5,0.55,0.6,0.65,0.7,0.75,0.8,1},{"F","D","C","C+","B-","B","B+","A-","A","A+"}))))</f>
        <v/>
      </c>
      <c r="AH602" s="1" t="str">
        <f>IF(COUNT($A602)=0,"",IF(AF602="","--",IF(AF602="3E","3E",LOOKUP(AF602/AH$2,{0,0.4,0.45,0.5,0.55,0.6,0.65,0.7,0.75,0.8,1},{0,2,2.25,2.5,2.75,3,3.25,3.5,3.75,4}))))</f>
        <v/>
      </c>
      <c r="AI602" s="2" t="str">
        <f>IF($A602&lt;&gt;DRAFT!$B604,"ERR",IF(OR(COUNT($A602)=0,COUNT(DRAFT!CL604:CN604,DRAFT!CP604:CR604)=0),"",CEILING(SUM(DRAFT!CO604,DRAFT!CS604,DRAFT!CT604),1)))</f>
        <v/>
      </c>
      <c r="AJ602" s="2" t="str">
        <f>IF(COUNT($A602)=0,"",IF(AI602="3E","3E",IF(AI602="","I",LOOKUP(AI602/AK$2,{0,0.4,0.45,0.5,0.55,0.6,0.65,0.7,0.75,0.8,1},{"F","D","C","C+","B-","B","B+","A-","A","A+"}))))</f>
        <v/>
      </c>
      <c r="AK602" s="1" t="str">
        <f>IF(COUNT($A602)=0,"",IF(AI602="","--",IF(AI602="3E","3E",LOOKUP(AI602/AK$2,{0,0.4,0.45,0.5,0.55,0.6,0.65,0.7,0.75,0.8,1},{0,2,2.25,2.5,2.75,3,3.25,3.5,3.75,4}))))</f>
        <v/>
      </c>
      <c r="AL602" s="4" t="str">
        <f>IF(OR(COUNT($A602)=0,COUNT(B602:AK602)=0),"",IF(COUNTIF(B602:AK602,"3E")&gt;0,"3E",IF(DRAFT!$A604="R",TRUNC(SUMPRODUCT(RGP,RCP)/TCP,3),TRUNC((SUMPRODUCT(--(IMDGP&gt;0)*IMDGP,IMCP)+CEILING(DRAFT!$DB604*42,0.25))/TCP,3))))</f>
        <v/>
      </c>
      <c r="AM602" s="2" t="str">
        <f>IF(OR(COUNT($A602)=0,COUNT(B602:AK602)=0),"",IF(COUNTIF(B602:AK602,"3E")&gt;0,"3E",IF(DRAFT!$A604="R",SUMPRODUCT(--(RGP&gt;=2),RCP),SUMPRODUCT(--(IMDGP&gt;0),--(IMGP=0),IMCP)+DRAFT!$DC604)))</f>
        <v/>
      </c>
      <c r="AN602" s="67" t="str">
        <f>IF(AL602="3E","3E",IF(COUNT($A602)=0,"",IF(COUNT(AI602)=0,"--",ROUND(((CEILING(DRAFT!$CV604*38,0.25)+CEILING(DRAFT!$CX604*38,0.25)+CEILING(DRAFT!$CZ604*42,0.25)+CEILING($AL602*42,0.25))/160),2))))</f>
        <v/>
      </c>
      <c r="AO602" s="2" t="str">
        <f>IF(AN602="3E","3E",IF(COUNT($A602)=0,"",IF(COUNT(AN602)=0,"I",LOOKUP(AN602,{0,2,2.25,2.5,2.75,3,3.25,3.5,3.75,4},{"F","D","C","C+","B-","B","B+","A-","A","A+"}))))</f>
        <v/>
      </c>
      <c r="AP602" s="2" t="str">
        <f>IF(AN602="3E","3E",IF(OR(COUNT(A602)=0,COUNT(AN602)=0),"",DRAFT!CW604+DRAFT!CY604+DRAFT!DA604+N(TABULATION!AM602)))</f>
        <v/>
      </c>
      <c r="AQ602" s="2" t="str">
        <f>IF(OR(COUNT($A602)=0,COUNT(B602:AK602)=0),"",IF(COUNTIF(B602:AM602,"3E")&gt;0,"3E",IF(AND(DRAFT!$A604="IM",OR($AL602&gt;DRAFT!$DB604,$AM602&gt;DRAFT!$DC604)),"IMPROVED",IF(AND(DRAFT!$A604="IM",$AL602&lt;=DRAFT!$DB604,$AM602&lt;=DRAFT!$DC604),"NOT IMPROVED",IF(AND(DRAFT!CU604="S",AH602&gt;=2,AK602&gt;=2,AN602&gt;=2.5,AP602&gt;=144),"PASS","FAIL")))))</f>
        <v/>
      </c>
      <c r="AR602" s="2" t="str">
        <f t="shared" si="18"/>
        <v/>
      </c>
      <c r="AS602" s="2" t="str">
        <f t="shared" si="19"/>
        <v/>
      </c>
    </row>
    <row r="603" spans="1:45" ht="18.95" customHeight="1" x14ac:dyDescent="0.25">
      <c r="A603" s="3" t="str">
        <f>IF(DRAFT!$B605="","",DRAFT!$B605)</f>
        <v/>
      </c>
      <c r="B603" s="2" t="str">
        <f>IF(COUNT($A603)=0,"",IF($A603&lt;&gt;DRAFT!$B605,"ERR",IF(DRAFT!I605="3E","3E",IF(COUNT(DRAFT!E605,DRAFT!I605)&gt;0,DRAFT!J605,""))))</f>
        <v/>
      </c>
      <c r="C603" s="2" t="str">
        <f>IF(COUNT($A603)=0,"",IF(B603="3E","3E",IF(B603="","I",LOOKUP(B603/D$2,{0,0.4,0.45,0.5,0.55,0.6,0.65,0.7,0.75,0.8,1},{"F","D","C","C+","B-","B","B+","A-","A","A+"}))))</f>
        <v/>
      </c>
      <c r="D603" s="1" t="str">
        <f>IF(COUNT($A603)=0,"",IF(B603="","--",IF(B603="3E","3E",LOOKUP(B603/D$2,{0,0.4,0.45,0.5,0.55,0.6,0.65,0.7,0.75,0.8,1},{0,2,2.25,2.5,2.75,3,3.25,3.5,3.75,4}))))</f>
        <v/>
      </c>
      <c r="E603" s="2" t="str">
        <f>IF(COUNT($A603)=0,"",IF($A603&lt;&gt;DRAFT!$B605,"ERR",IF(DRAFT!R605="3E","3E",IF(COUNT(DRAFT!N605,DRAFT!R605)&gt;0,DRAFT!S605,""))))</f>
        <v/>
      </c>
      <c r="F603" s="2" t="str">
        <f>IF(COUNT($A603)=0,"",IF(E603="3E","3E",IF(E603="","I",LOOKUP(E603/G$2,{0,0.4,0.45,0.5,0.55,0.6,0.65,0.7,0.75,0.8,1},{"F","D","C","C+","B-","B","B+","A-","A","A+"}))))</f>
        <v/>
      </c>
      <c r="G603" s="1" t="str">
        <f>IF(COUNT($A603)=0,"",IF(E603="","--",IF(E603="3E","3E",LOOKUP(E603/G$2,{0,0.4,0.45,0.5,0.55,0.6,0.65,0.7,0.75,0.8,1},{0,2,2.25,2.5,2.75,3,3.25,3.5,3.75,4}))))</f>
        <v/>
      </c>
      <c r="H603" s="2" t="str">
        <f>IF(COUNT($A603)=0,"",IF($A603&lt;&gt;DRAFT!$B605,"ERR",IF(DRAFT!AA605="3E","3E",IF(COUNT(DRAFT!W605,DRAFT!AA605)&gt;0,DRAFT!AB605,""))))</f>
        <v/>
      </c>
      <c r="I603" s="2" t="str">
        <f>IF(COUNT($A603)=0,"",IF(H603="3E","3E",IF(H603="","I",LOOKUP(H603/J$2,{0,0.4,0.45,0.5,0.55,0.6,0.65,0.7,0.75,0.8,1},{"F","D","C","C+","B-","B","B+","A-","A","A+"}))))</f>
        <v/>
      </c>
      <c r="J603" s="1" t="str">
        <f>IF(COUNT($A603)=0,"",IF(H603="","--",IF(H603="3E","3E",LOOKUP(H603/J$2,{0,0.4,0.45,0.5,0.55,0.6,0.65,0.7,0.75,0.8,1},{0,2,2.25,2.5,2.75,3,3.25,3.5,3.75,4}))))</f>
        <v/>
      </c>
      <c r="K603" s="2" t="str">
        <f>IF(COUNT($A603)=0,"",IF($A603&lt;&gt;DRAFT!$B605,"ERR",IF(DRAFT!AJ605="3E","3E",IF(COUNT(DRAFT!AF605,DRAFT!AJ605)&gt;0,DRAFT!AK605,""))))</f>
        <v/>
      </c>
      <c r="L603" s="2" t="str">
        <f>IF(COUNT($A603)=0,"",IF(K603="3E","3E",IF(K603="","I",LOOKUP(K603/M$2,{0,0.4,0.45,0.5,0.55,0.6,0.65,0.7,0.75,0.8,1},{"F","D","C","C+","B-","B","B+","A-","A","A+"}))))</f>
        <v/>
      </c>
      <c r="M603" s="1" t="str">
        <f>IF(COUNT($A603)=0,"",IF(K603="","--",IF(K603="3E","3E",LOOKUP(K603/M$2,{0,0.4,0.45,0.5,0.55,0.6,0.65,0.7,0.75,0.8,1},{0,2,2.25,2.5,2.75,3,3.25,3.5,3.75,4}))))</f>
        <v/>
      </c>
      <c r="N603" s="2" t="str">
        <f>IF(COUNT($A603)=0,"",IF($A603&lt;&gt;DRAFT!$B605,"ERR",IF(DRAFT!AS605="3E","3E",IF(COUNT(DRAFT!AO605,DRAFT!AS605)&gt;0,DRAFT!AT605,""))))</f>
        <v/>
      </c>
      <c r="O603" s="2" t="str">
        <f>IF(COUNT($A603)=0,"",IF(N603="3E","3E",IF(N603="","I",LOOKUP(N603/P$2,{0,0.4,0.45,0.5,0.55,0.6,0.65,0.7,0.75,0.8,1},{"F","D","C","C+","B-","B","B+","A-","A","A+"}))))</f>
        <v/>
      </c>
      <c r="P603" s="1" t="str">
        <f>IF(COUNT($A603)=0,"",IF(N603="","--",IF(N603="3E","3E",LOOKUP(N603/P$2,{0,0.4,0.45,0.5,0.55,0.6,0.65,0.7,0.75,0.8,1},{0,2,2.25,2.5,2.75,3,3.25,3.5,3.75,4}))))</f>
        <v/>
      </c>
      <c r="Q603" s="2" t="str">
        <f>IF(COUNT($A603)=0,"",IF($A603&lt;&gt;DRAFT!$B605,"ERR",IF(DRAFT!BB605="3E","3E",IF(COUNT(DRAFT!AX605,DRAFT!BB605)&gt;0,DRAFT!BC605,""))))</f>
        <v/>
      </c>
      <c r="R603" s="2" t="str">
        <f>IF(COUNT($A603)=0,"",IF(Q603="3E","3E",IF(Q603="","I",LOOKUP(Q603/S$2,{0,0.4,0.45,0.5,0.55,0.6,0.65,0.7,0.75,0.8,1},{"F","D","C","C+","B-","B","B+","A-","A","A+"}))))</f>
        <v/>
      </c>
      <c r="S603" s="1" t="str">
        <f>IF(COUNT($A603)=0,"",IF(Q603="","--",IF(Q603="3E","3E",LOOKUP(Q603/S$2,{0,0.4,0.45,0.5,0.55,0.6,0.65,0.7,0.75,0.8,1},{0,2,2.25,2.5,2.75,3,3.25,3.5,3.75,4}))))</f>
        <v/>
      </c>
      <c r="T603" s="2" t="str">
        <f>IF(COUNT($A603)=0,"",IF($A603&lt;&gt;DRAFT!$B605,"ERR",IF(DRAFT!BK605="3E","3E",IF(COUNT(DRAFT!BG605,DRAFT!BK605)&gt;0,DRAFT!BL605,""))))</f>
        <v/>
      </c>
      <c r="U603" s="2" t="str">
        <f>IF(COUNT($A603)=0,"",IF(T603="3E","3E",IF(T603="","I",LOOKUP(T603/V$2,{0,0.4,0.45,0.5,0.55,0.6,0.65,0.7,0.75,0.8,1},{"F","D","C","C+","B-","B","B+","A-","A","A+"}))))</f>
        <v/>
      </c>
      <c r="V603" s="1" t="str">
        <f>IF(COUNT($A603)=0,"",IF(T603="","--",IF(T603="3E","3E",LOOKUP(T603/V$2,{0,0.4,0.45,0.5,0.55,0.6,0.65,0.7,0.75,0.8,1},{0,2,2.25,2.5,2.75,3,3.25,3.5,3.75,4}))))</f>
        <v/>
      </c>
      <c r="W603" s="2" t="str">
        <f>IF(COUNT($A603)=0,"",IF($A603&lt;&gt;DRAFT!$B605,"ERR",IF(DRAFT!BT605="3E","3E",IF(COUNT(DRAFT!BP605,DRAFT!BT605)&gt;0,DRAFT!BU605,""))))</f>
        <v/>
      </c>
      <c r="X603" s="2" t="str">
        <f>IF(COUNT($A603)=0,"",IF(W603="3E","3E",IF(W603="","I",LOOKUP(W603/Y$2,{0,0.4,0.45,0.5,0.55,0.6,0.65,0.7,0.75,0.8,1},{"F","D","C","C+","B-","B","B+","A-","A","A+"}))))</f>
        <v/>
      </c>
      <c r="Y603" s="1" t="str">
        <f>IF(COUNT($A603)=0,"",IF(W603="","--",IF(W603="3E","3E",LOOKUP(W603/Y$2,{0,0.4,0.45,0.5,0.55,0.6,0.65,0.7,0.75,0.8,1},{0,2,2.25,2.5,2.75,3,3.25,3.5,3.75,4}))))</f>
        <v/>
      </c>
      <c r="Z603" s="2" t="str">
        <f>IF(COUNT($A603)=0,"",IF($A603&lt;&gt;DRAFT!$B605,"ERR",IF(DRAFT!CC605="3E","3E",IF(COUNT(DRAFT!BY605,DRAFT!CC605)&gt;0,DRAFT!CD605,""))))</f>
        <v/>
      </c>
      <c r="AA603" s="2" t="str">
        <f>IF(COUNT($A603)=0,"",IF(Z603="3E","3E",IF(Z603="","I",LOOKUP(Z603/AB$2,{0,0.4,0.45,0.5,0.55,0.6,0.65,0.7,0.75,0.8,1},{"F","D","C","C+","B-","B","B+","A-","A","A+"}))))</f>
        <v/>
      </c>
      <c r="AB603" s="1" t="str">
        <f>IF(COUNT($A603)=0,"",IF(Z603="","--",IF(Z603="3E","3E",LOOKUP(Z603/AB$2,{0,0.4,0.45,0.5,0.55,0.6,0.65,0.7,0.75,0.8,1},{0,2,2.25,2.5,2.75,3,3.25,3.5,3.75,4}))))</f>
        <v/>
      </c>
      <c r="AC603" s="2" t="str">
        <f>IF(COUNT($A603)=0,"",IF($A603&lt;&gt;DRAFT!$B605,"ERR",IF(DRAFT!CF605&gt;0,DRAFT!CF605,"")))</f>
        <v/>
      </c>
      <c r="AD603" s="2" t="str">
        <f>IF(COUNT($A603)=0,"",IF(AC603="3E","3E",IF(AC603="","I",LOOKUP(AC603/AE$2,{0,0.4,0.45,0.5,0.55,0.6,0.65,0.7,0.75,0.8,1},{"F","D","C","C+","B-","B","B+","A-","A","A+"}))))</f>
        <v/>
      </c>
      <c r="AE603" s="1" t="str">
        <f>IF(COUNT($A603)=0,"",IF(AC603="","--",IF(AC603="3E","3E",LOOKUP(AC603/AE$2,{0,0.4,0.45,0.5,0.55,0.6,0.65,0.7,0.75,0.8,1},{0,2,2.25,2.5,2.75,3,3.25,3.5,3.75,4}))))</f>
        <v/>
      </c>
      <c r="AF603" s="2" t="str">
        <f>IF(COUNT($A603)=0,"",IF($A603&lt;&gt;DRAFT!$B605,"ERR",IF(DRAFT!CI605&gt;0,DRAFT!CK605,"")))</f>
        <v/>
      </c>
      <c r="AG603" s="2" t="str">
        <f>IF(COUNT($A603)=0,"",IF(AF603="3E","3E",IF(AF603="","I",LOOKUP(AF603/AH$2,{0,0.4,0.45,0.5,0.55,0.6,0.65,0.7,0.75,0.8,1},{"F","D","C","C+","B-","B","B+","A-","A","A+"}))))</f>
        <v/>
      </c>
      <c r="AH603" s="1" t="str">
        <f>IF(COUNT($A603)=0,"",IF(AF603="","--",IF(AF603="3E","3E",LOOKUP(AF603/AH$2,{0,0.4,0.45,0.5,0.55,0.6,0.65,0.7,0.75,0.8,1},{0,2,2.25,2.5,2.75,3,3.25,3.5,3.75,4}))))</f>
        <v/>
      </c>
      <c r="AI603" s="2" t="str">
        <f>IF($A603&lt;&gt;DRAFT!$B605,"ERR",IF(OR(COUNT($A603)=0,COUNT(DRAFT!CL605:CN605,DRAFT!CP605:CR605)=0),"",CEILING(SUM(DRAFT!CO605,DRAFT!CS605,DRAFT!CT605),1)))</f>
        <v/>
      </c>
      <c r="AJ603" s="2" t="str">
        <f>IF(COUNT($A603)=0,"",IF(AI603="3E","3E",IF(AI603="","I",LOOKUP(AI603/AK$2,{0,0.4,0.45,0.5,0.55,0.6,0.65,0.7,0.75,0.8,1},{"F","D","C","C+","B-","B","B+","A-","A","A+"}))))</f>
        <v/>
      </c>
      <c r="AK603" s="1" t="str">
        <f>IF(COUNT($A603)=0,"",IF(AI603="","--",IF(AI603="3E","3E",LOOKUP(AI603/AK$2,{0,0.4,0.45,0.5,0.55,0.6,0.65,0.7,0.75,0.8,1},{0,2,2.25,2.5,2.75,3,3.25,3.5,3.75,4}))))</f>
        <v/>
      </c>
      <c r="AL603" s="4" t="str">
        <f>IF(OR(COUNT($A603)=0,COUNT(B603:AK603)=0),"",IF(COUNTIF(B603:AK603,"3E")&gt;0,"3E",IF(DRAFT!$A605="R",TRUNC(SUMPRODUCT(RGP,RCP)/TCP,3),TRUNC((SUMPRODUCT(--(IMDGP&gt;0)*IMDGP,IMCP)+CEILING(DRAFT!$DB605*42,0.25))/TCP,3))))</f>
        <v/>
      </c>
      <c r="AM603" s="2" t="str">
        <f>IF(OR(COUNT($A603)=0,COUNT(B603:AK603)=0),"",IF(COUNTIF(B603:AK603,"3E")&gt;0,"3E",IF(DRAFT!$A605="R",SUMPRODUCT(--(RGP&gt;=2),RCP),SUMPRODUCT(--(IMDGP&gt;0),--(IMGP=0),IMCP)+DRAFT!$DC605)))</f>
        <v/>
      </c>
      <c r="AN603" s="67" t="str">
        <f>IF(AL603="3E","3E",IF(COUNT($A603)=0,"",IF(COUNT(AI603)=0,"--",ROUND(((CEILING(DRAFT!$CV605*38,0.25)+CEILING(DRAFT!$CX605*38,0.25)+CEILING(DRAFT!$CZ605*42,0.25)+CEILING($AL603*42,0.25))/160),2))))</f>
        <v/>
      </c>
      <c r="AO603" s="2" t="str">
        <f>IF(AN603="3E","3E",IF(COUNT($A603)=0,"",IF(COUNT(AN603)=0,"I",LOOKUP(AN603,{0,2,2.25,2.5,2.75,3,3.25,3.5,3.75,4},{"F","D","C","C+","B-","B","B+","A-","A","A+"}))))</f>
        <v/>
      </c>
      <c r="AP603" s="2" t="str">
        <f>IF(AN603="3E","3E",IF(OR(COUNT(A603)=0,COUNT(AN603)=0),"",DRAFT!CW605+DRAFT!CY605+DRAFT!DA605+N(TABULATION!AM603)))</f>
        <v/>
      </c>
      <c r="AQ603" s="2" t="str">
        <f>IF(OR(COUNT($A603)=0,COUNT(B603:AK603)=0),"",IF(COUNTIF(B603:AM603,"3E")&gt;0,"3E",IF(AND(DRAFT!$A605="IM",OR($AL603&gt;DRAFT!$DB605,$AM603&gt;DRAFT!$DC605)),"IMPROVED",IF(AND(DRAFT!$A605="IM",$AL603&lt;=DRAFT!$DB605,$AM603&lt;=DRAFT!$DC605),"NOT IMPROVED",IF(AND(DRAFT!CU605="S",AH603&gt;=2,AK603&gt;=2,AN603&gt;=2.5,AP603&gt;=144),"PASS","FAIL")))))</f>
        <v/>
      </c>
      <c r="AR603" s="2" t="str">
        <f t="shared" si="18"/>
        <v/>
      </c>
      <c r="AS603" s="2" t="str">
        <f t="shared" si="19"/>
        <v/>
      </c>
    </row>
    <row r="604" spans="1:45" ht="18.95" customHeight="1" x14ac:dyDescent="0.25">
      <c r="A604" s="3" t="str">
        <f>IF(DRAFT!$B606="","",DRAFT!$B606)</f>
        <v/>
      </c>
      <c r="B604" s="2" t="str">
        <f>IF(COUNT($A604)=0,"",IF($A604&lt;&gt;DRAFT!$B606,"ERR",IF(DRAFT!I606="3E","3E",IF(COUNT(DRAFT!E606,DRAFT!I606)&gt;0,DRAFT!J606,""))))</f>
        <v/>
      </c>
      <c r="C604" s="2" t="str">
        <f>IF(COUNT($A604)=0,"",IF(B604="3E","3E",IF(B604="","I",LOOKUP(B604/D$2,{0,0.4,0.45,0.5,0.55,0.6,0.65,0.7,0.75,0.8,1},{"F","D","C","C+","B-","B","B+","A-","A","A+"}))))</f>
        <v/>
      </c>
      <c r="D604" s="1" t="str">
        <f>IF(COUNT($A604)=0,"",IF(B604="","--",IF(B604="3E","3E",LOOKUP(B604/D$2,{0,0.4,0.45,0.5,0.55,0.6,0.65,0.7,0.75,0.8,1},{0,2,2.25,2.5,2.75,3,3.25,3.5,3.75,4}))))</f>
        <v/>
      </c>
      <c r="E604" s="2" t="str">
        <f>IF(COUNT($A604)=0,"",IF($A604&lt;&gt;DRAFT!$B606,"ERR",IF(DRAFT!R606="3E","3E",IF(COUNT(DRAFT!N606,DRAFT!R606)&gt;0,DRAFT!S606,""))))</f>
        <v/>
      </c>
      <c r="F604" s="2" t="str">
        <f>IF(COUNT($A604)=0,"",IF(E604="3E","3E",IF(E604="","I",LOOKUP(E604/G$2,{0,0.4,0.45,0.5,0.55,0.6,0.65,0.7,0.75,0.8,1},{"F","D","C","C+","B-","B","B+","A-","A","A+"}))))</f>
        <v/>
      </c>
      <c r="G604" s="1" t="str">
        <f>IF(COUNT($A604)=0,"",IF(E604="","--",IF(E604="3E","3E",LOOKUP(E604/G$2,{0,0.4,0.45,0.5,0.55,0.6,0.65,0.7,0.75,0.8,1},{0,2,2.25,2.5,2.75,3,3.25,3.5,3.75,4}))))</f>
        <v/>
      </c>
      <c r="H604" s="2" t="str">
        <f>IF(COUNT($A604)=0,"",IF($A604&lt;&gt;DRAFT!$B606,"ERR",IF(DRAFT!AA606="3E","3E",IF(COUNT(DRAFT!W606,DRAFT!AA606)&gt;0,DRAFT!AB606,""))))</f>
        <v/>
      </c>
      <c r="I604" s="2" t="str">
        <f>IF(COUNT($A604)=0,"",IF(H604="3E","3E",IF(H604="","I",LOOKUP(H604/J$2,{0,0.4,0.45,0.5,0.55,0.6,0.65,0.7,0.75,0.8,1},{"F","D","C","C+","B-","B","B+","A-","A","A+"}))))</f>
        <v/>
      </c>
      <c r="J604" s="1" t="str">
        <f>IF(COUNT($A604)=0,"",IF(H604="","--",IF(H604="3E","3E",LOOKUP(H604/J$2,{0,0.4,0.45,0.5,0.55,0.6,0.65,0.7,0.75,0.8,1},{0,2,2.25,2.5,2.75,3,3.25,3.5,3.75,4}))))</f>
        <v/>
      </c>
      <c r="K604" s="2" t="str">
        <f>IF(COUNT($A604)=0,"",IF($A604&lt;&gt;DRAFT!$B606,"ERR",IF(DRAFT!AJ606="3E","3E",IF(COUNT(DRAFT!AF606,DRAFT!AJ606)&gt;0,DRAFT!AK606,""))))</f>
        <v/>
      </c>
      <c r="L604" s="2" t="str">
        <f>IF(COUNT($A604)=0,"",IF(K604="3E","3E",IF(K604="","I",LOOKUP(K604/M$2,{0,0.4,0.45,0.5,0.55,0.6,0.65,0.7,0.75,0.8,1},{"F","D","C","C+","B-","B","B+","A-","A","A+"}))))</f>
        <v/>
      </c>
      <c r="M604" s="1" t="str">
        <f>IF(COUNT($A604)=0,"",IF(K604="","--",IF(K604="3E","3E",LOOKUP(K604/M$2,{0,0.4,0.45,0.5,0.55,0.6,0.65,0.7,0.75,0.8,1},{0,2,2.25,2.5,2.75,3,3.25,3.5,3.75,4}))))</f>
        <v/>
      </c>
      <c r="N604" s="2" t="str">
        <f>IF(COUNT($A604)=0,"",IF($A604&lt;&gt;DRAFT!$B606,"ERR",IF(DRAFT!AS606="3E","3E",IF(COUNT(DRAFT!AO606,DRAFT!AS606)&gt;0,DRAFT!AT606,""))))</f>
        <v/>
      </c>
      <c r="O604" s="2" t="str">
        <f>IF(COUNT($A604)=0,"",IF(N604="3E","3E",IF(N604="","I",LOOKUP(N604/P$2,{0,0.4,0.45,0.5,0.55,0.6,0.65,0.7,0.75,0.8,1},{"F","D","C","C+","B-","B","B+","A-","A","A+"}))))</f>
        <v/>
      </c>
      <c r="P604" s="1" t="str">
        <f>IF(COUNT($A604)=0,"",IF(N604="","--",IF(N604="3E","3E",LOOKUP(N604/P$2,{0,0.4,0.45,0.5,0.55,0.6,0.65,0.7,0.75,0.8,1},{0,2,2.25,2.5,2.75,3,3.25,3.5,3.75,4}))))</f>
        <v/>
      </c>
      <c r="Q604" s="2" t="str">
        <f>IF(COUNT($A604)=0,"",IF($A604&lt;&gt;DRAFT!$B606,"ERR",IF(DRAFT!BB606="3E","3E",IF(COUNT(DRAFT!AX606,DRAFT!BB606)&gt;0,DRAFT!BC606,""))))</f>
        <v/>
      </c>
      <c r="R604" s="2" t="str">
        <f>IF(COUNT($A604)=0,"",IF(Q604="3E","3E",IF(Q604="","I",LOOKUP(Q604/S$2,{0,0.4,0.45,0.5,0.55,0.6,0.65,0.7,0.75,0.8,1},{"F","D","C","C+","B-","B","B+","A-","A","A+"}))))</f>
        <v/>
      </c>
      <c r="S604" s="1" t="str">
        <f>IF(COUNT($A604)=0,"",IF(Q604="","--",IF(Q604="3E","3E",LOOKUP(Q604/S$2,{0,0.4,0.45,0.5,0.55,0.6,0.65,0.7,0.75,0.8,1},{0,2,2.25,2.5,2.75,3,3.25,3.5,3.75,4}))))</f>
        <v/>
      </c>
      <c r="T604" s="2" t="str">
        <f>IF(COUNT($A604)=0,"",IF($A604&lt;&gt;DRAFT!$B606,"ERR",IF(DRAFT!BK606="3E","3E",IF(COUNT(DRAFT!BG606,DRAFT!BK606)&gt;0,DRAFT!BL606,""))))</f>
        <v/>
      </c>
      <c r="U604" s="2" t="str">
        <f>IF(COUNT($A604)=0,"",IF(T604="3E","3E",IF(T604="","I",LOOKUP(T604/V$2,{0,0.4,0.45,0.5,0.55,0.6,0.65,0.7,0.75,0.8,1},{"F","D","C","C+","B-","B","B+","A-","A","A+"}))))</f>
        <v/>
      </c>
      <c r="V604" s="1" t="str">
        <f>IF(COUNT($A604)=0,"",IF(T604="","--",IF(T604="3E","3E",LOOKUP(T604/V$2,{0,0.4,0.45,0.5,0.55,0.6,0.65,0.7,0.75,0.8,1},{0,2,2.25,2.5,2.75,3,3.25,3.5,3.75,4}))))</f>
        <v/>
      </c>
      <c r="W604" s="2" t="str">
        <f>IF(COUNT($A604)=0,"",IF($A604&lt;&gt;DRAFT!$B606,"ERR",IF(DRAFT!BT606="3E","3E",IF(COUNT(DRAFT!BP606,DRAFT!BT606)&gt;0,DRAFT!BU606,""))))</f>
        <v/>
      </c>
      <c r="X604" s="2" t="str">
        <f>IF(COUNT($A604)=0,"",IF(W604="3E","3E",IF(W604="","I",LOOKUP(W604/Y$2,{0,0.4,0.45,0.5,0.55,0.6,0.65,0.7,0.75,0.8,1},{"F","D","C","C+","B-","B","B+","A-","A","A+"}))))</f>
        <v/>
      </c>
      <c r="Y604" s="1" t="str">
        <f>IF(COUNT($A604)=0,"",IF(W604="","--",IF(W604="3E","3E",LOOKUP(W604/Y$2,{0,0.4,0.45,0.5,0.55,0.6,0.65,0.7,0.75,0.8,1},{0,2,2.25,2.5,2.75,3,3.25,3.5,3.75,4}))))</f>
        <v/>
      </c>
      <c r="Z604" s="2" t="str">
        <f>IF(COUNT($A604)=0,"",IF($A604&lt;&gt;DRAFT!$B606,"ERR",IF(DRAFT!CC606="3E","3E",IF(COUNT(DRAFT!BY606,DRAFT!CC606)&gt;0,DRAFT!CD606,""))))</f>
        <v/>
      </c>
      <c r="AA604" s="2" t="str">
        <f>IF(COUNT($A604)=0,"",IF(Z604="3E","3E",IF(Z604="","I",LOOKUP(Z604/AB$2,{0,0.4,0.45,0.5,0.55,0.6,0.65,0.7,0.75,0.8,1},{"F","D","C","C+","B-","B","B+","A-","A","A+"}))))</f>
        <v/>
      </c>
      <c r="AB604" s="1" t="str">
        <f>IF(COUNT($A604)=0,"",IF(Z604="","--",IF(Z604="3E","3E",LOOKUP(Z604/AB$2,{0,0.4,0.45,0.5,0.55,0.6,0.65,0.7,0.75,0.8,1},{0,2,2.25,2.5,2.75,3,3.25,3.5,3.75,4}))))</f>
        <v/>
      </c>
      <c r="AC604" s="2" t="str">
        <f>IF(COUNT($A604)=0,"",IF($A604&lt;&gt;DRAFT!$B606,"ERR",IF(DRAFT!CF606&gt;0,DRAFT!CF606,"")))</f>
        <v/>
      </c>
      <c r="AD604" s="2" t="str">
        <f>IF(COUNT($A604)=0,"",IF(AC604="3E","3E",IF(AC604="","I",LOOKUP(AC604/AE$2,{0,0.4,0.45,0.5,0.55,0.6,0.65,0.7,0.75,0.8,1},{"F","D","C","C+","B-","B","B+","A-","A","A+"}))))</f>
        <v/>
      </c>
      <c r="AE604" s="1" t="str">
        <f>IF(COUNT($A604)=0,"",IF(AC604="","--",IF(AC604="3E","3E",LOOKUP(AC604/AE$2,{0,0.4,0.45,0.5,0.55,0.6,0.65,0.7,0.75,0.8,1},{0,2,2.25,2.5,2.75,3,3.25,3.5,3.75,4}))))</f>
        <v/>
      </c>
      <c r="AF604" s="2" t="str">
        <f>IF(COUNT($A604)=0,"",IF($A604&lt;&gt;DRAFT!$B606,"ERR",IF(DRAFT!CI606&gt;0,DRAFT!CK606,"")))</f>
        <v/>
      </c>
      <c r="AG604" s="2" t="str">
        <f>IF(COUNT($A604)=0,"",IF(AF604="3E","3E",IF(AF604="","I",LOOKUP(AF604/AH$2,{0,0.4,0.45,0.5,0.55,0.6,0.65,0.7,0.75,0.8,1},{"F","D","C","C+","B-","B","B+","A-","A","A+"}))))</f>
        <v/>
      </c>
      <c r="AH604" s="1" t="str">
        <f>IF(COUNT($A604)=0,"",IF(AF604="","--",IF(AF604="3E","3E",LOOKUP(AF604/AH$2,{0,0.4,0.45,0.5,0.55,0.6,0.65,0.7,0.75,0.8,1},{0,2,2.25,2.5,2.75,3,3.25,3.5,3.75,4}))))</f>
        <v/>
      </c>
      <c r="AI604" s="2" t="str">
        <f>IF($A604&lt;&gt;DRAFT!$B606,"ERR",IF(OR(COUNT($A604)=0,COUNT(DRAFT!CL606:CN606,DRAFT!CP606:CR606)=0),"",CEILING(SUM(DRAFT!CO606,DRAFT!CS606,DRAFT!CT606),1)))</f>
        <v/>
      </c>
      <c r="AJ604" s="2" t="str">
        <f>IF(COUNT($A604)=0,"",IF(AI604="3E","3E",IF(AI604="","I",LOOKUP(AI604/AK$2,{0,0.4,0.45,0.5,0.55,0.6,0.65,0.7,0.75,0.8,1},{"F","D","C","C+","B-","B","B+","A-","A","A+"}))))</f>
        <v/>
      </c>
      <c r="AK604" s="1" t="str">
        <f>IF(COUNT($A604)=0,"",IF(AI604="","--",IF(AI604="3E","3E",LOOKUP(AI604/AK$2,{0,0.4,0.45,0.5,0.55,0.6,0.65,0.7,0.75,0.8,1},{0,2,2.25,2.5,2.75,3,3.25,3.5,3.75,4}))))</f>
        <v/>
      </c>
      <c r="AL604" s="4" t="str">
        <f>IF(OR(COUNT($A604)=0,COUNT(B604:AK604)=0),"",IF(COUNTIF(B604:AK604,"3E")&gt;0,"3E",IF(DRAFT!$A606="R",TRUNC(SUMPRODUCT(RGP,RCP)/TCP,3),TRUNC((SUMPRODUCT(--(IMDGP&gt;0)*IMDGP,IMCP)+CEILING(DRAFT!$DB606*42,0.25))/TCP,3))))</f>
        <v/>
      </c>
      <c r="AM604" s="2" t="str">
        <f>IF(OR(COUNT($A604)=0,COUNT(B604:AK604)=0),"",IF(COUNTIF(B604:AK604,"3E")&gt;0,"3E",IF(DRAFT!$A606="R",SUMPRODUCT(--(RGP&gt;=2),RCP),SUMPRODUCT(--(IMDGP&gt;0),--(IMGP=0),IMCP)+DRAFT!$DC606)))</f>
        <v/>
      </c>
      <c r="AN604" s="67" t="str">
        <f>IF(AL604="3E","3E",IF(COUNT($A604)=0,"",IF(COUNT(AI604)=0,"--",ROUND(((CEILING(DRAFT!$CV606*38,0.25)+CEILING(DRAFT!$CX606*38,0.25)+CEILING(DRAFT!$CZ606*42,0.25)+CEILING($AL604*42,0.25))/160),2))))</f>
        <v/>
      </c>
      <c r="AO604" s="2" t="str">
        <f>IF(AN604="3E","3E",IF(COUNT($A604)=0,"",IF(COUNT(AN604)=0,"I",LOOKUP(AN604,{0,2,2.25,2.5,2.75,3,3.25,3.5,3.75,4},{"F","D","C","C+","B-","B","B+","A-","A","A+"}))))</f>
        <v/>
      </c>
      <c r="AP604" s="2" t="str">
        <f>IF(AN604="3E","3E",IF(OR(COUNT(A604)=0,COUNT(AN604)=0),"",DRAFT!CW606+DRAFT!CY606+DRAFT!DA606+N(TABULATION!AM604)))</f>
        <v/>
      </c>
      <c r="AQ604" s="2" t="str">
        <f>IF(OR(COUNT($A604)=0,COUNT(B604:AK604)=0),"",IF(COUNTIF(B604:AM604,"3E")&gt;0,"3E",IF(AND(DRAFT!$A606="IM",OR($AL604&gt;DRAFT!$DB606,$AM604&gt;DRAFT!$DC606)),"IMPROVED",IF(AND(DRAFT!$A606="IM",$AL604&lt;=DRAFT!$DB606,$AM604&lt;=DRAFT!$DC606),"NOT IMPROVED",IF(AND(DRAFT!CU606="S",AH604&gt;=2,AK604&gt;=2,AN604&gt;=2.5,AP604&gt;=144),"PASS","FAIL")))))</f>
        <v/>
      </c>
      <c r="AR604" s="2" t="str">
        <f t="shared" si="18"/>
        <v/>
      </c>
      <c r="AS604" s="2" t="str">
        <f t="shared" si="19"/>
        <v/>
      </c>
    </row>
    <row r="605" spans="1:45" ht="18.95" customHeight="1" x14ac:dyDescent="0.25">
      <c r="A605" s="3" t="str">
        <f>IF(DRAFT!$B607="","",DRAFT!$B607)</f>
        <v/>
      </c>
      <c r="B605" s="2" t="str">
        <f>IF(COUNT($A605)=0,"",IF($A605&lt;&gt;DRAFT!$B607,"ERR",IF(DRAFT!I607="3E","3E",IF(COUNT(DRAFT!E607,DRAFT!I607)&gt;0,DRAFT!J607,""))))</f>
        <v/>
      </c>
      <c r="C605" s="2" t="str">
        <f>IF(COUNT($A605)=0,"",IF(B605="3E","3E",IF(B605="","I",LOOKUP(B605/D$2,{0,0.4,0.45,0.5,0.55,0.6,0.65,0.7,0.75,0.8,1},{"F","D","C","C+","B-","B","B+","A-","A","A+"}))))</f>
        <v/>
      </c>
      <c r="D605" s="1" t="str">
        <f>IF(COUNT($A605)=0,"",IF(B605="","--",IF(B605="3E","3E",LOOKUP(B605/D$2,{0,0.4,0.45,0.5,0.55,0.6,0.65,0.7,0.75,0.8,1},{0,2,2.25,2.5,2.75,3,3.25,3.5,3.75,4}))))</f>
        <v/>
      </c>
      <c r="E605" s="2" t="str">
        <f>IF(COUNT($A605)=0,"",IF($A605&lt;&gt;DRAFT!$B607,"ERR",IF(DRAFT!R607="3E","3E",IF(COUNT(DRAFT!N607,DRAFT!R607)&gt;0,DRAFT!S607,""))))</f>
        <v/>
      </c>
      <c r="F605" s="2" t="str">
        <f>IF(COUNT($A605)=0,"",IF(E605="3E","3E",IF(E605="","I",LOOKUP(E605/G$2,{0,0.4,0.45,0.5,0.55,0.6,0.65,0.7,0.75,0.8,1},{"F","D","C","C+","B-","B","B+","A-","A","A+"}))))</f>
        <v/>
      </c>
      <c r="G605" s="1" t="str">
        <f>IF(COUNT($A605)=0,"",IF(E605="","--",IF(E605="3E","3E",LOOKUP(E605/G$2,{0,0.4,0.45,0.5,0.55,0.6,0.65,0.7,0.75,0.8,1},{0,2,2.25,2.5,2.75,3,3.25,3.5,3.75,4}))))</f>
        <v/>
      </c>
      <c r="H605" s="2" t="str">
        <f>IF(COUNT($A605)=0,"",IF($A605&lt;&gt;DRAFT!$B607,"ERR",IF(DRAFT!AA607="3E","3E",IF(COUNT(DRAFT!W607,DRAFT!AA607)&gt;0,DRAFT!AB607,""))))</f>
        <v/>
      </c>
      <c r="I605" s="2" t="str">
        <f>IF(COUNT($A605)=0,"",IF(H605="3E","3E",IF(H605="","I",LOOKUP(H605/J$2,{0,0.4,0.45,0.5,0.55,0.6,0.65,0.7,0.75,0.8,1},{"F","D","C","C+","B-","B","B+","A-","A","A+"}))))</f>
        <v/>
      </c>
      <c r="J605" s="1" t="str">
        <f>IF(COUNT($A605)=0,"",IF(H605="","--",IF(H605="3E","3E",LOOKUP(H605/J$2,{0,0.4,0.45,0.5,0.55,0.6,0.65,0.7,0.75,0.8,1},{0,2,2.25,2.5,2.75,3,3.25,3.5,3.75,4}))))</f>
        <v/>
      </c>
      <c r="K605" s="2" t="str">
        <f>IF(COUNT($A605)=0,"",IF($A605&lt;&gt;DRAFT!$B607,"ERR",IF(DRAFT!AJ607="3E","3E",IF(COUNT(DRAFT!AF607,DRAFT!AJ607)&gt;0,DRAFT!AK607,""))))</f>
        <v/>
      </c>
      <c r="L605" s="2" t="str">
        <f>IF(COUNT($A605)=0,"",IF(K605="3E","3E",IF(K605="","I",LOOKUP(K605/M$2,{0,0.4,0.45,0.5,0.55,0.6,0.65,0.7,0.75,0.8,1},{"F","D","C","C+","B-","B","B+","A-","A","A+"}))))</f>
        <v/>
      </c>
      <c r="M605" s="1" t="str">
        <f>IF(COUNT($A605)=0,"",IF(K605="","--",IF(K605="3E","3E",LOOKUP(K605/M$2,{0,0.4,0.45,0.5,0.55,0.6,0.65,0.7,0.75,0.8,1},{0,2,2.25,2.5,2.75,3,3.25,3.5,3.75,4}))))</f>
        <v/>
      </c>
      <c r="N605" s="2" t="str">
        <f>IF(COUNT($A605)=0,"",IF($A605&lt;&gt;DRAFT!$B607,"ERR",IF(DRAFT!AS607="3E","3E",IF(COUNT(DRAFT!AO607,DRAFT!AS607)&gt;0,DRAFT!AT607,""))))</f>
        <v/>
      </c>
      <c r="O605" s="2" t="str">
        <f>IF(COUNT($A605)=0,"",IF(N605="3E","3E",IF(N605="","I",LOOKUP(N605/P$2,{0,0.4,0.45,0.5,0.55,0.6,0.65,0.7,0.75,0.8,1},{"F","D","C","C+","B-","B","B+","A-","A","A+"}))))</f>
        <v/>
      </c>
      <c r="P605" s="1" t="str">
        <f>IF(COUNT($A605)=0,"",IF(N605="","--",IF(N605="3E","3E",LOOKUP(N605/P$2,{0,0.4,0.45,0.5,0.55,0.6,0.65,0.7,0.75,0.8,1},{0,2,2.25,2.5,2.75,3,3.25,3.5,3.75,4}))))</f>
        <v/>
      </c>
      <c r="Q605" s="2" t="str">
        <f>IF(COUNT($A605)=0,"",IF($A605&lt;&gt;DRAFT!$B607,"ERR",IF(DRAFT!BB607="3E","3E",IF(COUNT(DRAFT!AX607,DRAFT!BB607)&gt;0,DRAFT!BC607,""))))</f>
        <v/>
      </c>
      <c r="R605" s="2" t="str">
        <f>IF(COUNT($A605)=0,"",IF(Q605="3E","3E",IF(Q605="","I",LOOKUP(Q605/S$2,{0,0.4,0.45,0.5,0.55,0.6,0.65,0.7,0.75,0.8,1},{"F","D","C","C+","B-","B","B+","A-","A","A+"}))))</f>
        <v/>
      </c>
      <c r="S605" s="1" t="str">
        <f>IF(COUNT($A605)=0,"",IF(Q605="","--",IF(Q605="3E","3E",LOOKUP(Q605/S$2,{0,0.4,0.45,0.5,0.55,0.6,0.65,0.7,0.75,0.8,1},{0,2,2.25,2.5,2.75,3,3.25,3.5,3.75,4}))))</f>
        <v/>
      </c>
      <c r="T605" s="2" t="str">
        <f>IF(COUNT($A605)=0,"",IF($A605&lt;&gt;DRAFT!$B607,"ERR",IF(DRAFT!BK607="3E","3E",IF(COUNT(DRAFT!BG607,DRAFT!BK607)&gt;0,DRAFT!BL607,""))))</f>
        <v/>
      </c>
      <c r="U605" s="2" t="str">
        <f>IF(COUNT($A605)=0,"",IF(T605="3E","3E",IF(T605="","I",LOOKUP(T605/V$2,{0,0.4,0.45,0.5,0.55,0.6,0.65,0.7,0.75,0.8,1},{"F","D","C","C+","B-","B","B+","A-","A","A+"}))))</f>
        <v/>
      </c>
      <c r="V605" s="1" t="str">
        <f>IF(COUNT($A605)=0,"",IF(T605="","--",IF(T605="3E","3E",LOOKUP(T605/V$2,{0,0.4,0.45,0.5,0.55,0.6,0.65,0.7,0.75,0.8,1},{0,2,2.25,2.5,2.75,3,3.25,3.5,3.75,4}))))</f>
        <v/>
      </c>
      <c r="W605" s="2" t="str">
        <f>IF(COUNT($A605)=0,"",IF($A605&lt;&gt;DRAFT!$B607,"ERR",IF(DRAFT!BT607="3E","3E",IF(COUNT(DRAFT!BP607,DRAFT!BT607)&gt;0,DRAFT!BU607,""))))</f>
        <v/>
      </c>
      <c r="X605" s="2" t="str">
        <f>IF(COUNT($A605)=0,"",IF(W605="3E","3E",IF(W605="","I",LOOKUP(W605/Y$2,{0,0.4,0.45,0.5,0.55,0.6,0.65,0.7,0.75,0.8,1},{"F","D","C","C+","B-","B","B+","A-","A","A+"}))))</f>
        <v/>
      </c>
      <c r="Y605" s="1" t="str">
        <f>IF(COUNT($A605)=0,"",IF(W605="","--",IF(W605="3E","3E",LOOKUP(W605/Y$2,{0,0.4,0.45,0.5,0.55,0.6,0.65,0.7,0.75,0.8,1},{0,2,2.25,2.5,2.75,3,3.25,3.5,3.75,4}))))</f>
        <v/>
      </c>
      <c r="Z605" s="2" t="str">
        <f>IF(COUNT($A605)=0,"",IF($A605&lt;&gt;DRAFT!$B607,"ERR",IF(DRAFT!CC607="3E","3E",IF(COUNT(DRAFT!BY607,DRAFT!CC607)&gt;0,DRAFT!CD607,""))))</f>
        <v/>
      </c>
      <c r="AA605" s="2" t="str">
        <f>IF(COUNT($A605)=0,"",IF(Z605="3E","3E",IF(Z605="","I",LOOKUP(Z605/AB$2,{0,0.4,0.45,0.5,0.55,0.6,0.65,0.7,0.75,0.8,1},{"F","D","C","C+","B-","B","B+","A-","A","A+"}))))</f>
        <v/>
      </c>
      <c r="AB605" s="1" t="str">
        <f>IF(COUNT($A605)=0,"",IF(Z605="","--",IF(Z605="3E","3E",LOOKUP(Z605/AB$2,{0,0.4,0.45,0.5,0.55,0.6,0.65,0.7,0.75,0.8,1},{0,2,2.25,2.5,2.75,3,3.25,3.5,3.75,4}))))</f>
        <v/>
      </c>
      <c r="AC605" s="2" t="str">
        <f>IF(COUNT($A605)=0,"",IF($A605&lt;&gt;DRAFT!$B607,"ERR",IF(DRAFT!CF607&gt;0,DRAFT!CF607,"")))</f>
        <v/>
      </c>
      <c r="AD605" s="2" t="str">
        <f>IF(COUNT($A605)=0,"",IF(AC605="3E","3E",IF(AC605="","I",LOOKUP(AC605/AE$2,{0,0.4,0.45,0.5,0.55,0.6,0.65,0.7,0.75,0.8,1},{"F","D","C","C+","B-","B","B+","A-","A","A+"}))))</f>
        <v/>
      </c>
      <c r="AE605" s="1" t="str">
        <f>IF(COUNT($A605)=0,"",IF(AC605="","--",IF(AC605="3E","3E",LOOKUP(AC605/AE$2,{0,0.4,0.45,0.5,0.55,0.6,0.65,0.7,0.75,0.8,1},{0,2,2.25,2.5,2.75,3,3.25,3.5,3.75,4}))))</f>
        <v/>
      </c>
      <c r="AF605" s="2" t="str">
        <f>IF(COUNT($A605)=0,"",IF($A605&lt;&gt;DRAFT!$B607,"ERR",IF(DRAFT!CI607&gt;0,DRAFT!CK607,"")))</f>
        <v/>
      </c>
      <c r="AG605" s="2" t="str">
        <f>IF(COUNT($A605)=0,"",IF(AF605="3E","3E",IF(AF605="","I",LOOKUP(AF605/AH$2,{0,0.4,0.45,0.5,0.55,0.6,0.65,0.7,0.75,0.8,1},{"F","D","C","C+","B-","B","B+","A-","A","A+"}))))</f>
        <v/>
      </c>
      <c r="AH605" s="1" t="str">
        <f>IF(COUNT($A605)=0,"",IF(AF605="","--",IF(AF605="3E","3E",LOOKUP(AF605/AH$2,{0,0.4,0.45,0.5,0.55,0.6,0.65,0.7,0.75,0.8,1},{0,2,2.25,2.5,2.75,3,3.25,3.5,3.75,4}))))</f>
        <v/>
      </c>
      <c r="AI605" s="2" t="str">
        <f>IF($A605&lt;&gt;DRAFT!$B607,"ERR",IF(OR(COUNT($A605)=0,COUNT(DRAFT!CL607:CN607,DRAFT!CP607:CR607)=0),"",CEILING(SUM(DRAFT!CO607,DRAFT!CS607,DRAFT!CT607),1)))</f>
        <v/>
      </c>
      <c r="AJ605" s="2" t="str">
        <f>IF(COUNT($A605)=0,"",IF(AI605="3E","3E",IF(AI605="","I",LOOKUP(AI605/AK$2,{0,0.4,0.45,0.5,0.55,0.6,0.65,0.7,0.75,0.8,1},{"F","D","C","C+","B-","B","B+","A-","A","A+"}))))</f>
        <v/>
      </c>
      <c r="AK605" s="1" t="str">
        <f>IF(COUNT($A605)=0,"",IF(AI605="","--",IF(AI605="3E","3E",LOOKUP(AI605/AK$2,{0,0.4,0.45,0.5,0.55,0.6,0.65,0.7,0.75,0.8,1},{0,2,2.25,2.5,2.75,3,3.25,3.5,3.75,4}))))</f>
        <v/>
      </c>
      <c r="AL605" s="4" t="str">
        <f>IF(OR(COUNT($A605)=0,COUNT(B605:AK605)=0),"",IF(COUNTIF(B605:AK605,"3E")&gt;0,"3E",IF(DRAFT!$A607="R",TRUNC(SUMPRODUCT(RGP,RCP)/TCP,3),TRUNC((SUMPRODUCT(--(IMDGP&gt;0)*IMDGP,IMCP)+CEILING(DRAFT!$DB607*42,0.25))/TCP,3))))</f>
        <v/>
      </c>
      <c r="AM605" s="2" t="str">
        <f>IF(OR(COUNT($A605)=0,COUNT(B605:AK605)=0),"",IF(COUNTIF(B605:AK605,"3E")&gt;0,"3E",IF(DRAFT!$A607="R",SUMPRODUCT(--(RGP&gt;=2),RCP),SUMPRODUCT(--(IMDGP&gt;0),--(IMGP=0),IMCP)+DRAFT!$DC607)))</f>
        <v/>
      </c>
      <c r="AN605" s="67" t="str">
        <f>IF(AL605="3E","3E",IF(COUNT($A605)=0,"",IF(COUNT(AI605)=0,"--",ROUND(((CEILING(DRAFT!$CV607*38,0.25)+CEILING(DRAFT!$CX607*38,0.25)+CEILING(DRAFT!$CZ607*42,0.25)+CEILING($AL605*42,0.25))/160),2))))</f>
        <v/>
      </c>
      <c r="AO605" s="2" t="str">
        <f>IF(AN605="3E","3E",IF(COUNT($A605)=0,"",IF(COUNT(AN605)=0,"I",LOOKUP(AN605,{0,2,2.25,2.5,2.75,3,3.25,3.5,3.75,4},{"F","D","C","C+","B-","B","B+","A-","A","A+"}))))</f>
        <v/>
      </c>
      <c r="AP605" s="2" t="str">
        <f>IF(AN605="3E","3E",IF(OR(COUNT(A605)=0,COUNT(AN605)=0),"",DRAFT!CW607+DRAFT!CY607+DRAFT!DA607+N(TABULATION!AM605)))</f>
        <v/>
      </c>
      <c r="AQ605" s="2" t="str">
        <f>IF(OR(COUNT($A605)=0,COUNT(B605:AK605)=0),"",IF(COUNTIF(B605:AM605,"3E")&gt;0,"3E",IF(AND(DRAFT!$A607="IM",OR($AL605&gt;DRAFT!$DB607,$AM605&gt;DRAFT!$DC607)),"IMPROVED",IF(AND(DRAFT!$A607="IM",$AL605&lt;=DRAFT!$DB607,$AM605&lt;=DRAFT!$DC607),"NOT IMPROVED",IF(AND(DRAFT!CU607="S",AH605&gt;=2,AK605&gt;=2,AN605&gt;=2.5,AP605&gt;=144),"PASS","FAIL")))))</f>
        <v/>
      </c>
      <c r="AR605" s="2" t="str">
        <f t="shared" si="18"/>
        <v/>
      </c>
      <c r="AS605" s="2" t="str">
        <f t="shared" si="19"/>
        <v/>
      </c>
    </row>
    <row r="606" spans="1:45" ht="18.95" customHeight="1" x14ac:dyDescent="0.25">
      <c r="A606" s="3" t="str">
        <f>IF(DRAFT!$B608="","",DRAFT!$B608)</f>
        <v/>
      </c>
      <c r="B606" s="2" t="str">
        <f>IF(COUNT($A606)=0,"",IF($A606&lt;&gt;DRAFT!$B608,"ERR",IF(DRAFT!I608="3E","3E",IF(COUNT(DRAFT!E608,DRAFT!I608)&gt;0,DRAFT!J608,""))))</f>
        <v/>
      </c>
      <c r="C606" s="2" t="str">
        <f>IF(COUNT($A606)=0,"",IF(B606="3E","3E",IF(B606="","I",LOOKUP(B606/D$2,{0,0.4,0.45,0.5,0.55,0.6,0.65,0.7,0.75,0.8,1},{"F","D","C","C+","B-","B","B+","A-","A","A+"}))))</f>
        <v/>
      </c>
      <c r="D606" s="1" t="str">
        <f>IF(COUNT($A606)=0,"",IF(B606="","--",IF(B606="3E","3E",LOOKUP(B606/D$2,{0,0.4,0.45,0.5,0.55,0.6,0.65,0.7,0.75,0.8,1},{0,2,2.25,2.5,2.75,3,3.25,3.5,3.75,4}))))</f>
        <v/>
      </c>
      <c r="E606" s="2" t="str">
        <f>IF(COUNT($A606)=0,"",IF($A606&lt;&gt;DRAFT!$B608,"ERR",IF(DRAFT!R608="3E","3E",IF(COUNT(DRAFT!N608,DRAFT!R608)&gt;0,DRAFT!S608,""))))</f>
        <v/>
      </c>
      <c r="F606" s="2" t="str">
        <f>IF(COUNT($A606)=0,"",IF(E606="3E","3E",IF(E606="","I",LOOKUP(E606/G$2,{0,0.4,0.45,0.5,0.55,0.6,0.65,0.7,0.75,0.8,1},{"F","D","C","C+","B-","B","B+","A-","A","A+"}))))</f>
        <v/>
      </c>
      <c r="G606" s="1" t="str">
        <f>IF(COUNT($A606)=0,"",IF(E606="","--",IF(E606="3E","3E",LOOKUP(E606/G$2,{0,0.4,0.45,0.5,0.55,0.6,0.65,0.7,0.75,0.8,1},{0,2,2.25,2.5,2.75,3,3.25,3.5,3.75,4}))))</f>
        <v/>
      </c>
      <c r="H606" s="2" t="str">
        <f>IF(COUNT($A606)=0,"",IF($A606&lt;&gt;DRAFT!$B608,"ERR",IF(DRAFT!AA608="3E","3E",IF(COUNT(DRAFT!W608,DRAFT!AA608)&gt;0,DRAFT!AB608,""))))</f>
        <v/>
      </c>
      <c r="I606" s="2" t="str">
        <f>IF(COUNT($A606)=0,"",IF(H606="3E","3E",IF(H606="","I",LOOKUP(H606/J$2,{0,0.4,0.45,0.5,0.55,0.6,0.65,0.7,0.75,0.8,1},{"F","D","C","C+","B-","B","B+","A-","A","A+"}))))</f>
        <v/>
      </c>
      <c r="J606" s="1" t="str">
        <f>IF(COUNT($A606)=0,"",IF(H606="","--",IF(H606="3E","3E",LOOKUP(H606/J$2,{0,0.4,0.45,0.5,0.55,0.6,0.65,0.7,0.75,0.8,1},{0,2,2.25,2.5,2.75,3,3.25,3.5,3.75,4}))))</f>
        <v/>
      </c>
      <c r="K606" s="2" t="str">
        <f>IF(COUNT($A606)=0,"",IF($A606&lt;&gt;DRAFT!$B608,"ERR",IF(DRAFT!AJ608="3E","3E",IF(COUNT(DRAFT!AF608,DRAFT!AJ608)&gt;0,DRAFT!AK608,""))))</f>
        <v/>
      </c>
      <c r="L606" s="2" t="str">
        <f>IF(COUNT($A606)=0,"",IF(K606="3E","3E",IF(K606="","I",LOOKUP(K606/M$2,{0,0.4,0.45,0.5,0.55,0.6,0.65,0.7,0.75,0.8,1},{"F","D","C","C+","B-","B","B+","A-","A","A+"}))))</f>
        <v/>
      </c>
      <c r="M606" s="1" t="str">
        <f>IF(COUNT($A606)=0,"",IF(K606="","--",IF(K606="3E","3E",LOOKUP(K606/M$2,{0,0.4,0.45,0.5,0.55,0.6,0.65,0.7,0.75,0.8,1},{0,2,2.25,2.5,2.75,3,3.25,3.5,3.75,4}))))</f>
        <v/>
      </c>
      <c r="N606" s="2" t="str">
        <f>IF(COUNT($A606)=0,"",IF($A606&lt;&gt;DRAFT!$B608,"ERR",IF(DRAFT!AS608="3E","3E",IF(COUNT(DRAFT!AO608,DRAFT!AS608)&gt;0,DRAFT!AT608,""))))</f>
        <v/>
      </c>
      <c r="O606" s="2" t="str">
        <f>IF(COUNT($A606)=0,"",IF(N606="3E","3E",IF(N606="","I",LOOKUP(N606/P$2,{0,0.4,0.45,0.5,0.55,0.6,0.65,0.7,0.75,0.8,1},{"F","D","C","C+","B-","B","B+","A-","A","A+"}))))</f>
        <v/>
      </c>
      <c r="P606" s="1" t="str">
        <f>IF(COUNT($A606)=0,"",IF(N606="","--",IF(N606="3E","3E",LOOKUP(N606/P$2,{0,0.4,0.45,0.5,0.55,0.6,0.65,0.7,0.75,0.8,1},{0,2,2.25,2.5,2.75,3,3.25,3.5,3.75,4}))))</f>
        <v/>
      </c>
      <c r="Q606" s="2" t="str">
        <f>IF(COUNT($A606)=0,"",IF($A606&lt;&gt;DRAFT!$B608,"ERR",IF(DRAFT!BB608="3E","3E",IF(COUNT(DRAFT!AX608,DRAFT!BB608)&gt;0,DRAFT!BC608,""))))</f>
        <v/>
      </c>
      <c r="R606" s="2" t="str">
        <f>IF(COUNT($A606)=0,"",IF(Q606="3E","3E",IF(Q606="","I",LOOKUP(Q606/S$2,{0,0.4,0.45,0.5,0.55,0.6,0.65,0.7,0.75,0.8,1},{"F","D","C","C+","B-","B","B+","A-","A","A+"}))))</f>
        <v/>
      </c>
      <c r="S606" s="1" t="str">
        <f>IF(COUNT($A606)=0,"",IF(Q606="","--",IF(Q606="3E","3E",LOOKUP(Q606/S$2,{0,0.4,0.45,0.5,0.55,0.6,0.65,0.7,0.75,0.8,1},{0,2,2.25,2.5,2.75,3,3.25,3.5,3.75,4}))))</f>
        <v/>
      </c>
      <c r="T606" s="2" t="str">
        <f>IF(COUNT($A606)=0,"",IF($A606&lt;&gt;DRAFT!$B608,"ERR",IF(DRAFT!BK608="3E","3E",IF(COUNT(DRAFT!BG608,DRAFT!BK608)&gt;0,DRAFT!BL608,""))))</f>
        <v/>
      </c>
      <c r="U606" s="2" t="str">
        <f>IF(COUNT($A606)=0,"",IF(T606="3E","3E",IF(T606="","I",LOOKUP(T606/V$2,{0,0.4,0.45,0.5,0.55,0.6,0.65,0.7,0.75,0.8,1},{"F","D","C","C+","B-","B","B+","A-","A","A+"}))))</f>
        <v/>
      </c>
      <c r="V606" s="1" t="str">
        <f>IF(COUNT($A606)=0,"",IF(T606="","--",IF(T606="3E","3E",LOOKUP(T606/V$2,{0,0.4,0.45,0.5,0.55,0.6,0.65,0.7,0.75,0.8,1},{0,2,2.25,2.5,2.75,3,3.25,3.5,3.75,4}))))</f>
        <v/>
      </c>
      <c r="W606" s="2" t="str">
        <f>IF(COUNT($A606)=0,"",IF($A606&lt;&gt;DRAFT!$B608,"ERR",IF(DRAFT!BT608="3E","3E",IF(COUNT(DRAFT!BP608,DRAFT!BT608)&gt;0,DRAFT!BU608,""))))</f>
        <v/>
      </c>
      <c r="X606" s="2" t="str">
        <f>IF(COUNT($A606)=0,"",IF(W606="3E","3E",IF(W606="","I",LOOKUP(W606/Y$2,{0,0.4,0.45,0.5,0.55,0.6,0.65,0.7,0.75,0.8,1},{"F","D","C","C+","B-","B","B+","A-","A","A+"}))))</f>
        <v/>
      </c>
      <c r="Y606" s="1" t="str">
        <f>IF(COUNT($A606)=0,"",IF(W606="","--",IF(W606="3E","3E",LOOKUP(W606/Y$2,{0,0.4,0.45,0.5,0.55,0.6,0.65,0.7,0.75,0.8,1},{0,2,2.25,2.5,2.75,3,3.25,3.5,3.75,4}))))</f>
        <v/>
      </c>
      <c r="Z606" s="2" t="str">
        <f>IF(COUNT($A606)=0,"",IF($A606&lt;&gt;DRAFT!$B608,"ERR",IF(DRAFT!CC608="3E","3E",IF(COUNT(DRAFT!BY608,DRAFT!CC608)&gt;0,DRAFT!CD608,""))))</f>
        <v/>
      </c>
      <c r="AA606" s="2" t="str">
        <f>IF(COUNT($A606)=0,"",IF(Z606="3E","3E",IF(Z606="","I",LOOKUP(Z606/AB$2,{0,0.4,0.45,0.5,0.55,0.6,0.65,0.7,0.75,0.8,1},{"F","D","C","C+","B-","B","B+","A-","A","A+"}))))</f>
        <v/>
      </c>
      <c r="AB606" s="1" t="str">
        <f>IF(COUNT($A606)=0,"",IF(Z606="","--",IF(Z606="3E","3E",LOOKUP(Z606/AB$2,{0,0.4,0.45,0.5,0.55,0.6,0.65,0.7,0.75,0.8,1},{0,2,2.25,2.5,2.75,3,3.25,3.5,3.75,4}))))</f>
        <v/>
      </c>
      <c r="AC606" s="2" t="str">
        <f>IF(COUNT($A606)=0,"",IF($A606&lt;&gt;DRAFT!$B608,"ERR",IF(DRAFT!CF608&gt;0,DRAFT!CF608,"")))</f>
        <v/>
      </c>
      <c r="AD606" s="2" t="str">
        <f>IF(COUNT($A606)=0,"",IF(AC606="3E","3E",IF(AC606="","I",LOOKUP(AC606/AE$2,{0,0.4,0.45,0.5,0.55,0.6,0.65,0.7,0.75,0.8,1},{"F","D","C","C+","B-","B","B+","A-","A","A+"}))))</f>
        <v/>
      </c>
      <c r="AE606" s="1" t="str">
        <f>IF(COUNT($A606)=0,"",IF(AC606="","--",IF(AC606="3E","3E",LOOKUP(AC606/AE$2,{0,0.4,0.45,0.5,0.55,0.6,0.65,0.7,0.75,0.8,1},{0,2,2.25,2.5,2.75,3,3.25,3.5,3.75,4}))))</f>
        <v/>
      </c>
      <c r="AF606" s="2" t="str">
        <f>IF(COUNT($A606)=0,"",IF($A606&lt;&gt;DRAFT!$B608,"ERR",IF(DRAFT!CI608&gt;0,DRAFT!CK608,"")))</f>
        <v/>
      </c>
      <c r="AG606" s="2" t="str">
        <f>IF(COUNT($A606)=0,"",IF(AF606="3E","3E",IF(AF606="","I",LOOKUP(AF606/AH$2,{0,0.4,0.45,0.5,0.55,0.6,0.65,0.7,0.75,0.8,1},{"F","D","C","C+","B-","B","B+","A-","A","A+"}))))</f>
        <v/>
      </c>
      <c r="AH606" s="1" t="str">
        <f>IF(COUNT($A606)=0,"",IF(AF606="","--",IF(AF606="3E","3E",LOOKUP(AF606/AH$2,{0,0.4,0.45,0.5,0.55,0.6,0.65,0.7,0.75,0.8,1},{0,2,2.25,2.5,2.75,3,3.25,3.5,3.75,4}))))</f>
        <v/>
      </c>
      <c r="AI606" s="2" t="str">
        <f>IF($A606&lt;&gt;DRAFT!$B608,"ERR",IF(OR(COUNT($A606)=0,COUNT(DRAFT!CL608:CN608,DRAFT!CP608:CR608)=0),"",CEILING(SUM(DRAFT!CO608,DRAFT!CS608,DRAFT!CT608),1)))</f>
        <v/>
      </c>
      <c r="AJ606" s="2" t="str">
        <f>IF(COUNT($A606)=0,"",IF(AI606="3E","3E",IF(AI606="","I",LOOKUP(AI606/AK$2,{0,0.4,0.45,0.5,0.55,0.6,0.65,0.7,0.75,0.8,1},{"F","D","C","C+","B-","B","B+","A-","A","A+"}))))</f>
        <v/>
      </c>
      <c r="AK606" s="1" t="str">
        <f>IF(COUNT($A606)=0,"",IF(AI606="","--",IF(AI606="3E","3E",LOOKUP(AI606/AK$2,{0,0.4,0.45,0.5,0.55,0.6,0.65,0.7,0.75,0.8,1},{0,2,2.25,2.5,2.75,3,3.25,3.5,3.75,4}))))</f>
        <v/>
      </c>
      <c r="AL606" s="4" t="str">
        <f>IF(OR(COUNT($A606)=0,COUNT(B606:AK606)=0),"",IF(COUNTIF(B606:AK606,"3E")&gt;0,"3E",IF(DRAFT!$A608="R",TRUNC(SUMPRODUCT(RGP,RCP)/TCP,3),TRUNC((SUMPRODUCT(--(IMDGP&gt;0)*IMDGP,IMCP)+CEILING(DRAFT!$DB608*42,0.25))/TCP,3))))</f>
        <v/>
      </c>
      <c r="AM606" s="2" t="str">
        <f>IF(OR(COUNT($A606)=0,COUNT(B606:AK606)=0),"",IF(COUNTIF(B606:AK606,"3E")&gt;0,"3E",IF(DRAFT!$A608="R",SUMPRODUCT(--(RGP&gt;=2),RCP),SUMPRODUCT(--(IMDGP&gt;0),--(IMGP=0),IMCP)+DRAFT!$DC608)))</f>
        <v/>
      </c>
      <c r="AN606" s="67" t="str">
        <f>IF(AL606="3E","3E",IF(COUNT($A606)=0,"",IF(COUNT(AI606)=0,"--",ROUND(((CEILING(DRAFT!$CV608*38,0.25)+CEILING(DRAFT!$CX608*38,0.25)+CEILING(DRAFT!$CZ608*42,0.25)+CEILING($AL606*42,0.25))/160),2))))</f>
        <v/>
      </c>
      <c r="AO606" s="2" t="str">
        <f>IF(AN606="3E","3E",IF(COUNT($A606)=0,"",IF(COUNT(AN606)=0,"I",LOOKUP(AN606,{0,2,2.25,2.5,2.75,3,3.25,3.5,3.75,4},{"F","D","C","C+","B-","B","B+","A-","A","A+"}))))</f>
        <v/>
      </c>
      <c r="AP606" s="2" t="str">
        <f>IF(AN606="3E","3E",IF(OR(COUNT(A606)=0,COUNT(AN606)=0),"",DRAFT!CW608+DRAFT!CY608+DRAFT!DA608+N(TABULATION!AM606)))</f>
        <v/>
      </c>
      <c r="AQ606" s="2" t="str">
        <f>IF(OR(COUNT($A606)=0,COUNT(B606:AK606)=0),"",IF(COUNTIF(B606:AM606,"3E")&gt;0,"3E",IF(AND(DRAFT!$A608="IM",OR($AL606&gt;DRAFT!$DB608,$AM606&gt;DRAFT!$DC608)),"IMPROVED",IF(AND(DRAFT!$A608="IM",$AL606&lt;=DRAFT!$DB608,$AM606&lt;=DRAFT!$DC608),"NOT IMPROVED",IF(AND(DRAFT!CU608="S",AH606&gt;=2,AK606&gt;=2,AN606&gt;=2.5,AP606&gt;=144),"PASS","FAIL")))))</f>
        <v/>
      </c>
      <c r="AR606" s="2" t="str">
        <f t="shared" si="18"/>
        <v/>
      </c>
      <c r="AS606" s="2" t="str">
        <f t="shared" si="19"/>
        <v/>
      </c>
    </row>
    <row r="607" spans="1:45" ht="18.95" customHeight="1" x14ac:dyDescent="0.25">
      <c r="A607" s="3" t="str">
        <f>IF(DRAFT!$B609="","",DRAFT!$B609)</f>
        <v/>
      </c>
      <c r="B607" s="2" t="str">
        <f>IF(COUNT($A607)=0,"",IF($A607&lt;&gt;DRAFT!$B609,"ERR",IF(DRAFT!I609="3E","3E",IF(COUNT(DRAFT!E609,DRAFT!I609)&gt;0,DRAFT!J609,""))))</f>
        <v/>
      </c>
      <c r="C607" s="2" t="str">
        <f>IF(COUNT($A607)=0,"",IF(B607="3E","3E",IF(B607="","I",LOOKUP(B607/D$2,{0,0.4,0.45,0.5,0.55,0.6,0.65,0.7,0.75,0.8,1},{"F","D","C","C+","B-","B","B+","A-","A","A+"}))))</f>
        <v/>
      </c>
      <c r="D607" s="1" t="str">
        <f>IF(COUNT($A607)=0,"",IF(B607="","--",IF(B607="3E","3E",LOOKUP(B607/D$2,{0,0.4,0.45,0.5,0.55,0.6,0.65,0.7,0.75,0.8,1},{0,2,2.25,2.5,2.75,3,3.25,3.5,3.75,4}))))</f>
        <v/>
      </c>
      <c r="E607" s="2" t="str">
        <f>IF(COUNT($A607)=0,"",IF($A607&lt;&gt;DRAFT!$B609,"ERR",IF(DRAFT!R609="3E","3E",IF(COUNT(DRAFT!N609,DRAFT!R609)&gt;0,DRAFT!S609,""))))</f>
        <v/>
      </c>
      <c r="F607" s="2" t="str">
        <f>IF(COUNT($A607)=0,"",IF(E607="3E","3E",IF(E607="","I",LOOKUP(E607/G$2,{0,0.4,0.45,0.5,0.55,0.6,0.65,0.7,0.75,0.8,1},{"F","D","C","C+","B-","B","B+","A-","A","A+"}))))</f>
        <v/>
      </c>
      <c r="G607" s="1" t="str">
        <f>IF(COUNT($A607)=0,"",IF(E607="","--",IF(E607="3E","3E",LOOKUP(E607/G$2,{0,0.4,0.45,0.5,0.55,0.6,0.65,0.7,0.75,0.8,1},{0,2,2.25,2.5,2.75,3,3.25,3.5,3.75,4}))))</f>
        <v/>
      </c>
      <c r="H607" s="2" t="str">
        <f>IF(COUNT($A607)=0,"",IF($A607&lt;&gt;DRAFT!$B609,"ERR",IF(DRAFT!AA609="3E","3E",IF(COUNT(DRAFT!W609,DRAFT!AA609)&gt;0,DRAFT!AB609,""))))</f>
        <v/>
      </c>
      <c r="I607" s="2" t="str">
        <f>IF(COUNT($A607)=0,"",IF(H607="3E","3E",IF(H607="","I",LOOKUP(H607/J$2,{0,0.4,0.45,0.5,0.55,0.6,0.65,0.7,0.75,0.8,1},{"F","D","C","C+","B-","B","B+","A-","A","A+"}))))</f>
        <v/>
      </c>
      <c r="J607" s="1" t="str">
        <f>IF(COUNT($A607)=0,"",IF(H607="","--",IF(H607="3E","3E",LOOKUP(H607/J$2,{0,0.4,0.45,0.5,0.55,0.6,0.65,0.7,0.75,0.8,1},{0,2,2.25,2.5,2.75,3,3.25,3.5,3.75,4}))))</f>
        <v/>
      </c>
      <c r="K607" s="2" t="str">
        <f>IF(COUNT($A607)=0,"",IF($A607&lt;&gt;DRAFT!$B609,"ERR",IF(DRAFT!AJ609="3E","3E",IF(COUNT(DRAFT!AF609,DRAFT!AJ609)&gt;0,DRAFT!AK609,""))))</f>
        <v/>
      </c>
      <c r="L607" s="2" t="str">
        <f>IF(COUNT($A607)=0,"",IF(K607="3E","3E",IF(K607="","I",LOOKUP(K607/M$2,{0,0.4,0.45,0.5,0.55,0.6,0.65,0.7,0.75,0.8,1},{"F","D","C","C+","B-","B","B+","A-","A","A+"}))))</f>
        <v/>
      </c>
      <c r="M607" s="1" t="str">
        <f>IF(COUNT($A607)=0,"",IF(K607="","--",IF(K607="3E","3E",LOOKUP(K607/M$2,{0,0.4,0.45,0.5,0.55,0.6,0.65,0.7,0.75,0.8,1},{0,2,2.25,2.5,2.75,3,3.25,3.5,3.75,4}))))</f>
        <v/>
      </c>
      <c r="N607" s="2" t="str">
        <f>IF(COUNT($A607)=0,"",IF($A607&lt;&gt;DRAFT!$B609,"ERR",IF(DRAFT!AS609="3E","3E",IF(COUNT(DRAFT!AO609,DRAFT!AS609)&gt;0,DRAFT!AT609,""))))</f>
        <v/>
      </c>
      <c r="O607" s="2" t="str">
        <f>IF(COUNT($A607)=0,"",IF(N607="3E","3E",IF(N607="","I",LOOKUP(N607/P$2,{0,0.4,0.45,0.5,0.55,0.6,0.65,0.7,0.75,0.8,1},{"F","D","C","C+","B-","B","B+","A-","A","A+"}))))</f>
        <v/>
      </c>
      <c r="P607" s="1" t="str">
        <f>IF(COUNT($A607)=0,"",IF(N607="","--",IF(N607="3E","3E",LOOKUP(N607/P$2,{0,0.4,0.45,0.5,0.55,0.6,0.65,0.7,0.75,0.8,1},{0,2,2.25,2.5,2.75,3,3.25,3.5,3.75,4}))))</f>
        <v/>
      </c>
      <c r="Q607" s="2" t="str">
        <f>IF(COUNT($A607)=0,"",IF($A607&lt;&gt;DRAFT!$B609,"ERR",IF(DRAFT!BB609="3E","3E",IF(COUNT(DRAFT!AX609,DRAFT!BB609)&gt;0,DRAFT!BC609,""))))</f>
        <v/>
      </c>
      <c r="R607" s="2" t="str">
        <f>IF(COUNT($A607)=0,"",IF(Q607="3E","3E",IF(Q607="","I",LOOKUP(Q607/S$2,{0,0.4,0.45,0.5,0.55,0.6,0.65,0.7,0.75,0.8,1},{"F","D","C","C+","B-","B","B+","A-","A","A+"}))))</f>
        <v/>
      </c>
      <c r="S607" s="1" t="str">
        <f>IF(COUNT($A607)=0,"",IF(Q607="","--",IF(Q607="3E","3E",LOOKUP(Q607/S$2,{0,0.4,0.45,0.5,0.55,0.6,0.65,0.7,0.75,0.8,1},{0,2,2.25,2.5,2.75,3,3.25,3.5,3.75,4}))))</f>
        <v/>
      </c>
      <c r="T607" s="2" t="str">
        <f>IF(COUNT($A607)=0,"",IF($A607&lt;&gt;DRAFT!$B609,"ERR",IF(DRAFT!BK609="3E","3E",IF(COUNT(DRAFT!BG609,DRAFT!BK609)&gt;0,DRAFT!BL609,""))))</f>
        <v/>
      </c>
      <c r="U607" s="2" t="str">
        <f>IF(COUNT($A607)=0,"",IF(T607="3E","3E",IF(T607="","I",LOOKUP(T607/V$2,{0,0.4,0.45,0.5,0.55,0.6,0.65,0.7,0.75,0.8,1},{"F","D","C","C+","B-","B","B+","A-","A","A+"}))))</f>
        <v/>
      </c>
      <c r="V607" s="1" t="str">
        <f>IF(COUNT($A607)=0,"",IF(T607="","--",IF(T607="3E","3E",LOOKUP(T607/V$2,{0,0.4,0.45,0.5,0.55,0.6,0.65,0.7,0.75,0.8,1},{0,2,2.25,2.5,2.75,3,3.25,3.5,3.75,4}))))</f>
        <v/>
      </c>
      <c r="W607" s="2" t="str">
        <f>IF(COUNT($A607)=0,"",IF($A607&lt;&gt;DRAFT!$B609,"ERR",IF(DRAFT!BT609="3E","3E",IF(COUNT(DRAFT!BP609,DRAFT!BT609)&gt;0,DRAFT!BU609,""))))</f>
        <v/>
      </c>
      <c r="X607" s="2" t="str">
        <f>IF(COUNT($A607)=0,"",IF(W607="3E","3E",IF(W607="","I",LOOKUP(W607/Y$2,{0,0.4,0.45,0.5,0.55,0.6,0.65,0.7,0.75,0.8,1},{"F","D","C","C+","B-","B","B+","A-","A","A+"}))))</f>
        <v/>
      </c>
      <c r="Y607" s="1" t="str">
        <f>IF(COUNT($A607)=0,"",IF(W607="","--",IF(W607="3E","3E",LOOKUP(W607/Y$2,{0,0.4,0.45,0.5,0.55,0.6,0.65,0.7,0.75,0.8,1},{0,2,2.25,2.5,2.75,3,3.25,3.5,3.75,4}))))</f>
        <v/>
      </c>
      <c r="Z607" s="2" t="str">
        <f>IF(COUNT($A607)=0,"",IF($A607&lt;&gt;DRAFT!$B609,"ERR",IF(DRAFT!CC609="3E","3E",IF(COUNT(DRAFT!BY609,DRAFT!CC609)&gt;0,DRAFT!CD609,""))))</f>
        <v/>
      </c>
      <c r="AA607" s="2" t="str">
        <f>IF(COUNT($A607)=0,"",IF(Z607="3E","3E",IF(Z607="","I",LOOKUP(Z607/AB$2,{0,0.4,0.45,0.5,0.55,0.6,0.65,0.7,0.75,0.8,1},{"F","D","C","C+","B-","B","B+","A-","A","A+"}))))</f>
        <v/>
      </c>
      <c r="AB607" s="1" t="str">
        <f>IF(COUNT($A607)=0,"",IF(Z607="","--",IF(Z607="3E","3E",LOOKUP(Z607/AB$2,{0,0.4,0.45,0.5,0.55,0.6,0.65,0.7,0.75,0.8,1},{0,2,2.25,2.5,2.75,3,3.25,3.5,3.75,4}))))</f>
        <v/>
      </c>
      <c r="AC607" s="2" t="str">
        <f>IF(COUNT($A607)=0,"",IF($A607&lt;&gt;DRAFT!$B609,"ERR",IF(DRAFT!CF609&gt;0,DRAFT!CF609,"")))</f>
        <v/>
      </c>
      <c r="AD607" s="2" t="str">
        <f>IF(COUNT($A607)=0,"",IF(AC607="3E","3E",IF(AC607="","I",LOOKUP(AC607/AE$2,{0,0.4,0.45,0.5,0.55,0.6,0.65,0.7,0.75,0.8,1},{"F","D","C","C+","B-","B","B+","A-","A","A+"}))))</f>
        <v/>
      </c>
      <c r="AE607" s="1" t="str">
        <f>IF(COUNT($A607)=0,"",IF(AC607="","--",IF(AC607="3E","3E",LOOKUP(AC607/AE$2,{0,0.4,0.45,0.5,0.55,0.6,0.65,0.7,0.75,0.8,1},{0,2,2.25,2.5,2.75,3,3.25,3.5,3.75,4}))))</f>
        <v/>
      </c>
      <c r="AF607" s="2" t="str">
        <f>IF(COUNT($A607)=0,"",IF($A607&lt;&gt;DRAFT!$B609,"ERR",IF(DRAFT!CI609&gt;0,DRAFT!CK609,"")))</f>
        <v/>
      </c>
      <c r="AG607" s="2" t="str">
        <f>IF(COUNT($A607)=0,"",IF(AF607="3E","3E",IF(AF607="","I",LOOKUP(AF607/AH$2,{0,0.4,0.45,0.5,0.55,0.6,0.65,0.7,0.75,0.8,1},{"F","D","C","C+","B-","B","B+","A-","A","A+"}))))</f>
        <v/>
      </c>
      <c r="AH607" s="1" t="str">
        <f>IF(COUNT($A607)=0,"",IF(AF607="","--",IF(AF607="3E","3E",LOOKUP(AF607/AH$2,{0,0.4,0.45,0.5,0.55,0.6,0.65,0.7,0.75,0.8,1},{0,2,2.25,2.5,2.75,3,3.25,3.5,3.75,4}))))</f>
        <v/>
      </c>
      <c r="AI607" s="2" t="str">
        <f>IF($A607&lt;&gt;DRAFT!$B609,"ERR",IF(OR(COUNT($A607)=0,COUNT(DRAFT!CL609:CN609,DRAFT!CP609:CR609)=0),"",CEILING(SUM(DRAFT!CO609,DRAFT!CS609,DRAFT!CT609),1)))</f>
        <v/>
      </c>
      <c r="AJ607" s="2" t="str">
        <f>IF(COUNT($A607)=0,"",IF(AI607="3E","3E",IF(AI607="","I",LOOKUP(AI607/AK$2,{0,0.4,0.45,0.5,0.55,0.6,0.65,0.7,0.75,0.8,1},{"F","D","C","C+","B-","B","B+","A-","A","A+"}))))</f>
        <v/>
      </c>
      <c r="AK607" s="1" t="str">
        <f>IF(COUNT($A607)=0,"",IF(AI607="","--",IF(AI607="3E","3E",LOOKUP(AI607/AK$2,{0,0.4,0.45,0.5,0.55,0.6,0.65,0.7,0.75,0.8,1},{0,2,2.25,2.5,2.75,3,3.25,3.5,3.75,4}))))</f>
        <v/>
      </c>
      <c r="AL607" s="4" t="str">
        <f>IF(OR(COUNT($A607)=0,COUNT(B607:AK607)=0),"",IF(COUNTIF(B607:AK607,"3E")&gt;0,"3E",IF(DRAFT!$A609="R",TRUNC(SUMPRODUCT(RGP,RCP)/TCP,3),TRUNC((SUMPRODUCT(--(IMDGP&gt;0)*IMDGP,IMCP)+CEILING(DRAFT!$DB609*42,0.25))/TCP,3))))</f>
        <v/>
      </c>
      <c r="AM607" s="2" t="str">
        <f>IF(OR(COUNT($A607)=0,COUNT(B607:AK607)=0),"",IF(COUNTIF(B607:AK607,"3E")&gt;0,"3E",IF(DRAFT!$A609="R",SUMPRODUCT(--(RGP&gt;=2),RCP),SUMPRODUCT(--(IMDGP&gt;0),--(IMGP=0),IMCP)+DRAFT!$DC609)))</f>
        <v/>
      </c>
      <c r="AN607" s="67" t="str">
        <f>IF(AL607="3E","3E",IF(COUNT($A607)=0,"",IF(COUNT(AI607)=0,"--",ROUND(((CEILING(DRAFT!$CV609*38,0.25)+CEILING(DRAFT!$CX609*38,0.25)+CEILING(DRAFT!$CZ609*42,0.25)+CEILING($AL607*42,0.25))/160),2))))</f>
        <v/>
      </c>
      <c r="AO607" s="2" t="str">
        <f>IF(AN607="3E","3E",IF(COUNT($A607)=0,"",IF(COUNT(AN607)=0,"I",LOOKUP(AN607,{0,2,2.25,2.5,2.75,3,3.25,3.5,3.75,4},{"F","D","C","C+","B-","B","B+","A-","A","A+"}))))</f>
        <v/>
      </c>
      <c r="AP607" s="2" t="str">
        <f>IF(AN607="3E","3E",IF(OR(COUNT(A607)=0,COUNT(AN607)=0),"",DRAFT!CW609+DRAFT!CY609+DRAFT!DA609+N(TABULATION!AM607)))</f>
        <v/>
      </c>
      <c r="AQ607" s="2" t="str">
        <f>IF(OR(COUNT($A607)=0,COUNT(B607:AK607)=0),"",IF(COUNTIF(B607:AM607,"3E")&gt;0,"3E",IF(AND(DRAFT!$A609="IM",OR($AL607&gt;DRAFT!$DB609,$AM607&gt;DRAFT!$DC609)),"IMPROVED",IF(AND(DRAFT!$A609="IM",$AL607&lt;=DRAFT!$DB609,$AM607&lt;=DRAFT!$DC609),"NOT IMPROVED",IF(AND(DRAFT!CU609="S",AH607&gt;=2,AK607&gt;=2,AN607&gt;=2.5,AP607&gt;=144),"PASS","FAIL")))))</f>
        <v/>
      </c>
      <c r="AR607" s="2" t="str">
        <f t="shared" si="18"/>
        <v/>
      </c>
      <c r="AS607" s="2" t="str">
        <f t="shared" si="19"/>
        <v/>
      </c>
    </row>
    <row r="608" spans="1:45" ht="18.95" customHeight="1" x14ac:dyDescent="0.25">
      <c r="A608" s="3" t="str">
        <f>IF(DRAFT!$B610="","",DRAFT!$B610)</f>
        <v/>
      </c>
      <c r="B608" s="2" t="str">
        <f>IF(COUNT($A608)=0,"",IF($A608&lt;&gt;DRAFT!$B610,"ERR",IF(DRAFT!I610="3E","3E",IF(COUNT(DRAFT!E610,DRAFT!I610)&gt;0,DRAFT!J610,""))))</f>
        <v/>
      </c>
      <c r="C608" s="2" t="str">
        <f>IF(COUNT($A608)=0,"",IF(B608="3E","3E",IF(B608="","I",LOOKUP(B608/D$2,{0,0.4,0.45,0.5,0.55,0.6,0.65,0.7,0.75,0.8,1},{"F","D","C","C+","B-","B","B+","A-","A","A+"}))))</f>
        <v/>
      </c>
      <c r="D608" s="1" t="str">
        <f>IF(COUNT($A608)=0,"",IF(B608="","--",IF(B608="3E","3E",LOOKUP(B608/D$2,{0,0.4,0.45,0.5,0.55,0.6,0.65,0.7,0.75,0.8,1},{0,2,2.25,2.5,2.75,3,3.25,3.5,3.75,4}))))</f>
        <v/>
      </c>
      <c r="E608" s="2" t="str">
        <f>IF(COUNT($A608)=0,"",IF($A608&lt;&gt;DRAFT!$B610,"ERR",IF(DRAFT!R610="3E","3E",IF(COUNT(DRAFT!N610,DRAFT!R610)&gt;0,DRAFT!S610,""))))</f>
        <v/>
      </c>
      <c r="F608" s="2" t="str">
        <f>IF(COUNT($A608)=0,"",IF(E608="3E","3E",IF(E608="","I",LOOKUP(E608/G$2,{0,0.4,0.45,0.5,0.55,0.6,0.65,0.7,0.75,0.8,1},{"F","D","C","C+","B-","B","B+","A-","A","A+"}))))</f>
        <v/>
      </c>
      <c r="G608" s="1" t="str">
        <f>IF(COUNT($A608)=0,"",IF(E608="","--",IF(E608="3E","3E",LOOKUP(E608/G$2,{0,0.4,0.45,0.5,0.55,0.6,0.65,0.7,0.75,0.8,1},{0,2,2.25,2.5,2.75,3,3.25,3.5,3.75,4}))))</f>
        <v/>
      </c>
      <c r="H608" s="2" t="str">
        <f>IF(COUNT($A608)=0,"",IF($A608&lt;&gt;DRAFT!$B610,"ERR",IF(DRAFT!AA610="3E","3E",IF(COUNT(DRAFT!W610,DRAFT!AA610)&gt;0,DRAFT!AB610,""))))</f>
        <v/>
      </c>
      <c r="I608" s="2" t="str">
        <f>IF(COUNT($A608)=0,"",IF(H608="3E","3E",IF(H608="","I",LOOKUP(H608/J$2,{0,0.4,0.45,0.5,0.55,0.6,0.65,0.7,0.75,0.8,1},{"F","D","C","C+","B-","B","B+","A-","A","A+"}))))</f>
        <v/>
      </c>
      <c r="J608" s="1" t="str">
        <f>IF(COUNT($A608)=0,"",IF(H608="","--",IF(H608="3E","3E",LOOKUP(H608/J$2,{0,0.4,0.45,0.5,0.55,0.6,0.65,0.7,0.75,0.8,1},{0,2,2.25,2.5,2.75,3,3.25,3.5,3.75,4}))))</f>
        <v/>
      </c>
      <c r="K608" s="2" t="str">
        <f>IF(COUNT($A608)=0,"",IF($A608&lt;&gt;DRAFT!$B610,"ERR",IF(DRAFT!AJ610="3E","3E",IF(COUNT(DRAFT!AF610,DRAFT!AJ610)&gt;0,DRAFT!AK610,""))))</f>
        <v/>
      </c>
      <c r="L608" s="2" t="str">
        <f>IF(COUNT($A608)=0,"",IF(K608="3E","3E",IF(K608="","I",LOOKUP(K608/M$2,{0,0.4,0.45,0.5,0.55,0.6,0.65,0.7,0.75,0.8,1},{"F","D","C","C+","B-","B","B+","A-","A","A+"}))))</f>
        <v/>
      </c>
      <c r="M608" s="1" t="str">
        <f>IF(COUNT($A608)=0,"",IF(K608="","--",IF(K608="3E","3E",LOOKUP(K608/M$2,{0,0.4,0.45,0.5,0.55,0.6,0.65,0.7,0.75,0.8,1},{0,2,2.25,2.5,2.75,3,3.25,3.5,3.75,4}))))</f>
        <v/>
      </c>
      <c r="N608" s="2" t="str">
        <f>IF(COUNT($A608)=0,"",IF($A608&lt;&gt;DRAFT!$B610,"ERR",IF(DRAFT!AS610="3E","3E",IF(COUNT(DRAFT!AO610,DRAFT!AS610)&gt;0,DRAFT!AT610,""))))</f>
        <v/>
      </c>
      <c r="O608" s="2" t="str">
        <f>IF(COUNT($A608)=0,"",IF(N608="3E","3E",IF(N608="","I",LOOKUP(N608/P$2,{0,0.4,0.45,0.5,0.55,0.6,0.65,0.7,0.75,0.8,1},{"F","D","C","C+","B-","B","B+","A-","A","A+"}))))</f>
        <v/>
      </c>
      <c r="P608" s="1" t="str">
        <f>IF(COUNT($A608)=0,"",IF(N608="","--",IF(N608="3E","3E",LOOKUP(N608/P$2,{0,0.4,0.45,0.5,0.55,0.6,0.65,0.7,0.75,0.8,1},{0,2,2.25,2.5,2.75,3,3.25,3.5,3.75,4}))))</f>
        <v/>
      </c>
      <c r="Q608" s="2" t="str">
        <f>IF(COUNT($A608)=0,"",IF($A608&lt;&gt;DRAFT!$B610,"ERR",IF(DRAFT!BB610="3E","3E",IF(COUNT(DRAFT!AX610,DRAFT!BB610)&gt;0,DRAFT!BC610,""))))</f>
        <v/>
      </c>
      <c r="R608" s="2" t="str">
        <f>IF(COUNT($A608)=0,"",IF(Q608="3E","3E",IF(Q608="","I",LOOKUP(Q608/S$2,{0,0.4,0.45,0.5,0.55,0.6,0.65,0.7,0.75,0.8,1},{"F","D","C","C+","B-","B","B+","A-","A","A+"}))))</f>
        <v/>
      </c>
      <c r="S608" s="1" t="str">
        <f>IF(COUNT($A608)=0,"",IF(Q608="","--",IF(Q608="3E","3E",LOOKUP(Q608/S$2,{0,0.4,0.45,0.5,0.55,0.6,0.65,0.7,0.75,0.8,1},{0,2,2.25,2.5,2.75,3,3.25,3.5,3.75,4}))))</f>
        <v/>
      </c>
      <c r="T608" s="2" t="str">
        <f>IF(COUNT($A608)=0,"",IF($A608&lt;&gt;DRAFT!$B610,"ERR",IF(DRAFT!BK610="3E","3E",IF(COUNT(DRAFT!BG610,DRAFT!BK610)&gt;0,DRAFT!BL610,""))))</f>
        <v/>
      </c>
      <c r="U608" s="2" t="str">
        <f>IF(COUNT($A608)=0,"",IF(T608="3E","3E",IF(T608="","I",LOOKUP(T608/V$2,{0,0.4,0.45,0.5,0.55,0.6,0.65,0.7,0.75,0.8,1},{"F","D","C","C+","B-","B","B+","A-","A","A+"}))))</f>
        <v/>
      </c>
      <c r="V608" s="1" t="str">
        <f>IF(COUNT($A608)=0,"",IF(T608="","--",IF(T608="3E","3E",LOOKUP(T608/V$2,{0,0.4,0.45,0.5,0.55,0.6,0.65,0.7,0.75,0.8,1},{0,2,2.25,2.5,2.75,3,3.25,3.5,3.75,4}))))</f>
        <v/>
      </c>
      <c r="W608" s="2" t="str">
        <f>IF(COUNT($A608)=0,"",IF($A608&lt;&gt;DRAFT!$B610,"ERR",IF(DRAFT!BT610="3E","3E",IF(COUNT(DRAFT!BP610,DRAFT!BT610)&gt;0,DRAFT!BU610,""))))</f>
        <v/>
      </c>
      <c r="X608" s="2" t="str">
        <f>IF(COUNT($A608)=0,"",IF(W608="3E","3E",IF(W608="","I",LOOKUP(W608/Y$2,{0,0.4,0.45,0.5,0.55,0.6,0.65,0.7,0.75,0.8,1},{"F","D","C","C+","B-","B","B+","A-","A","A+"}))))</f>
        <v/>
      </c>
      <c r="Y608" s="1" t="str">
        <f>IF(COUNT($A608)=0,"",IF(W608="","--",IF(W608="3E","3E",LOOKUP(W608/Y$2,{0,0.4,0.45,0.5,0.55,0.6,0.65,0.7,0.75,0.8,1},{0,2,2.25,2.5,2.75,3,3.25,3.5,3.75,4}))))</f>
        <v/>
      </c>
      <c r="Z608" s="2" t="str">
        <f>IF(COUNT($A608)=0,"",IF($A608&lt;&gt;DRAFT!$B610,"ERR",IF(DRAFT!CC610="3E","3E",IF(COUNT(DRAFT!BY610,DRAFT!CC610)&gt;0,DRAFT!CD610,""))))</f>
        <v/>
      </c>
      <c r="AA608" s="2" t="str">
        <f>IF(COUNT($A608)=0,"",IF(Z608="3E","3E",IF(Z608="","I",LOOKUP(Z608/AB$2,{0,0.4,0.45,0.5,0.55,0.6,0.65,0.7,0.75,0.8,1},{"F","D","C","C+","B-","B","B+","A-","A","A+"}))))</f>
        <v/>
      </c>
      <c r="AB608" s="1" t="str">
        <f>IF(COUNT($A608)=0,"",IF(Z608="","--",IF(Z608="3E","3E",LOOKUP(Z608/AB$2,{0,0.4,0.45,0.5,0.55,0.6,0.65,0.7,0.75,0.8,1},{0,2,2.25,2.5,2.75,3,3.25,3.5,3.75,4}))))</f>
        <v/>
      </c>
      <c r="AC608" s="2" t="str">
        <f>IF(COUNT($A608)=0,"",IF($A608&lt;&gt;DRAFT!$B610,"ERR",IF(DRAFT!CF610&gt;0,DRAFT!CF610,"")))</f>
        <v/>
      </c>
      <c r="AD608" s="2" t="str">
        <f>IF(COUNT($A608)=0,"",IF(AC608="3E","3E",IF(AC608="","I",LOOKUP(AC608/AE$2,{0,0.4,0.45,0.5,0.55,0.6,0.65,0.7,0.75,0.8,1},{"F","D","C","C+","B-","B","B+","A-","A","A+"}))))</f>
        <v/>
      </c>
      <c r="AE608" s="1" t="str">
        <f>IF(COUNT($A608)=0,"",IF(AC608="","--",IF(AC608="3E","3E",LOOKUP(AC608/AE$2,{0,0.4,0.45,0.5,0.55,0.6,0.65,0.7,0.75,0.8,1},{0,2,2.25,2.5,2.75,3,3.25,3.5,3.75,4}))))</f>
        <v/>
      </c>
      <c r="AF608" s="2" t="str">
        <f>IF(COUNT($A608)=0,"",IF($A608&lt;&gt;DRAFT!$B610,"ERR",IF(DRAFT!CI610&gt;0,DRAFT!CK610,"")))</f>
        <v/>
      </c>
      <c r="AG608" s="2" t="str">
        <f>IF(COUNT($A608)=0,"",IF(AF608="3E","3E",IF(AF608="","I",LOOKUP(AF608/AH$2,{0,0.4,0.45,0.5,0.55,0.6,0.65,0.7,0.75,0.8,1},{"F","D","C","C+","B-","B","B+","A-","A","A+"}))))</f>
        <v/>
      </c>
      <c r="AH608" s="1" t="str">
        <f>IF(COUNT($A608)=0,"",IF(AF608="","--",IF(AF608="3E","3E",LOOKUP(AF608/AH$2,{0,0.4,0.45,0.5,0.55,0.6,0.65,0.7,0.75,0.8,1},{0,2,2.25,2.5,2.75,3,3.25,3.5,3.75,4}))))</f>
        <v/>
      </c>
      <c r="AI608" s="2" t="str">
        <f>IF($A608&lt;&gt;DRAFT!$B610,"ERR",IF(OR(COUNT($A608)=0,COUNT(DRAFT!CL610:CN610,DRAFT!CP610:CR610)=0),"",CEILING(SUM(DRAFT!CO610,DRAFT!CS610,DRAFT!CT610),1)))</f>
        <v/>
      </c>
      <c r="AJ608" s="2" t="str">
        <f>IF(COUNT($A608)=0,"",IF(AI608="3E","3E",IF(AI608="","I",LOOKUP(AI608/AK$2,{0,0.4,0.45,0.5,0.55,0.6,0.65,0.7,0.75,0.8,1},{"F","D","C","C+","B-","B","B+","A-","A","A+"}))))</f>
        <v/>
      </c>
      <c r="AK608" s="1" t="str">
        <f>IF(COUNT($A608)=0,"",IF(AI608="","--",IF(AI608="3E","3E",LOOKUP(AI608/AK$2,{0,0.4,0.45,0.5,0.55,0.6,0.65,0.7,0.75,0.8,1},{0,2,2.25,2.5,2.75,3,3.25,3.5,3.75,4}))))</f>
        <v/>
      </c>
      <c r="AL608" s="4" t="str">
        <f>IF(OR(COUNT($A608)=0,COUNT(B608:AK608)=0),"",IF(COUNTIF(B608:AK608,"3E")&gt;0,"3E",IF(DRAFT!$A610="R",TRUNC(SUMPRODUCT(RGP,RCP)/TCP,3),TRUNC((SUMPRODUCT(--(IMDGP&gt;0)*IMDGP,IMCP)+CEILING(DRAFT!$DB610*42,0.25))/TCP,3))))</f>
        <v/>
      </c>
      <c r="AM608" s="2" t="str">
        <f>IF(OR(COUNT($A608)=0,COUNT(B608:AK608)=0),"",IF(COUNTIF(B608:AK608,"3E")&gt;0,"3E",IF(DRAFT!$A610="R",SUMPRODUCT(--(RGP&gt;=2),RCP),SUMPRODUCT(--(IMDGP&gt;0),--(IMGP=0),IMCP)+DRAFT!$DC610)))</f>
        <v/>
      </c>
      <c r="AN608" s="67" t="str">
        <f>IF(AL608="3E","3E",IF(COUNT($A608)=0,"",IF(COUNT(AI608)=0,"--",ROUND(((CEILING(DRAFT!$CV610*38,0.25)+CEILING(DRAFT!$CX610*38,0.25)+CEILING(DRAFT!$CZ610*42,0.25)+CEILING($AL608*42,0.25))/160),2))))</f>
        <v/>
      </c>
      <c r="AO608" s="2" t="str">
        <f>IF(AN608="3E","3E",IF(COUNT($A608)=0,"",IF(COUNT(AN608)=0,"I",LOOKUP(AN608,{0,2,2.25,2.5,2.75,3,3.25,3.5,3.75,4},{"F","D","C","C+","B-","B","B+","A-","A","A+"}))))</f>
        <v/>
      </c>
      <c r="AP608" s="2" t="str">
        <f>IF(AN608="3E","3E",IF(OR(COUNT(A608)=0,COUNT(AN608)=0),"",DRAFT!CW610+DRAFT!CY610+DRAFT!DA610+N(TABULATION!AM608)))</f>
        <v/>
      </c>
      <c r="AQ608" s="2" t="str">
        <f>IF(OR(COUNT($A608)=0,COUNT(B608:AK608)=0),"",IF(COUNTIF(B608:AM608,"3E")&gt;0,"3E",IF(AND(DRAFT!$A610="IM",OR($AL608&gt;DRAFT!$DB610,$AM608&gt;DRAFT!$DC610)),"IMPROVED",IF(AND(DRAFT!$A610="IM",$AL608&lt;=DRAFT!$DB610,$AM608&lt;=DRAFT!$DC610),"NOT IMPROVED",IF(AND(DRAFT!CU610="S",AH608&gt;=2,AK608&gt;=2,AN608&gt;=2.5,AP608&gt;=144),"PASS","FAIL")))))</f>
        <v/>
      </c>
      <c r="AR608" s="2" t="str">
        <f t="shared" si="18"/>
        <v/>
      </c>
      <c r="AS608" s="2" t="str">
        <f t="shared" si="19"/>
        <v/>
      </c>
    </row>
    <row r="609" spans="1:45" ht="18.95" customHeight="1" x14ac:dyDescent="0.25">
      <c r="A609" s="3" t="str">
        <f>IF(DRAFT!$B611="","",DRAFT!$B611)</f>
        <v/>
      </c>
      <c r="B609" s="2" t="str">
        <f>IF(COUNT($A609)=0,"",IF($A609&lt;&gt;DRAFT!$B611,"ERR",IF(DRAFT!I611="3E","3E",IF(COUNT(DRAFT!E611,DRAFT!I611)&gt;0,DRAFT!J611,""))))</f>
        <v/>
      </c>
      <c r="C609" s="2" t="str">
        <f>IF(COUNT($A609)=0,"",IF(B609="3E","3E",IF(B609="","I",LOOKUP(B609/D$2,{0,0.4,0.45,0.5,0.55,0.6,0.65,0.7,0.75,0.8,1},{"F","D","C","C+","B-","B","B+","A-","A","A+"}))))</f>
        <v/>
      </c>
      <c r="D609" s="1" t="str">
        <f>IF(COUNT($A609)=0,"",IF(B609="","--",IF(B609="3E","3E",LOOKUP(B609/D$2,{0,0.4,0.45,0.5,0.55,0.6,0.65,0.7,0.75,0.8,1},{0,2,2.25,2.5,2.75,3,3.25,3.5,3.75,4}))))</f>
        <v/>
      </c>
      <c r="E609" s="2" t="str">
        <f>IF(COUNT($A609)=0,"",IF($A609&lt;&gt;DRAFT!$B611,"ERR",IF(DRAFT!R611="3E","3E",IF(COUNT(DRAFT!N611,DRAFT!R611)&gt;0,DRAFT!S611,""))))</f>
        <v/>
      </c>
      <c r="F609" s="2" t="str">
        <f>IF(COUNT($A609)=0,"",IF(E609="3E","3E",IF(E609="","I",LOOKUP(E609/G$2,{0,0.4,0.45,0.5,0.55,0.6,0.65,0.7,0.75,0.8,1},{"F","D","C","C+","B-","B","B+","A-","A","A+"}))))</f>
        <v/>
      </c>
      <c r="G609" s="1" t="str">
        <f>IF(COUNT($A609)=0,"",IF(E609="","--",IF(E609="3E","3E",LOOKUP(E609/G$2,{0,0.4,0.45,0.5,0.55,0.6,0.65,0.7,0.75,0.8,1},{0,2,2.25,2.5,2.75,3,3.25,3.5,3.75,4}))))</f>
        <v/>
      </c>
      <c r="H609" s="2" t="str">
        <f>IF(COUNT($A609)=0,"",IF($A609&lt;&gt;DRAFT!$B611,"ERR",IF(DRAFT!AA611="3E","3E",IF(COUNT(DRAFT!W611,DRAFT!AA611)&gt;0,DRAFT!AB611,""))))</f>
        <v/>
      </c>
      <c r="I609" s="2" t="str">
        <f>IF(COUNT($A609)=0,"",IF(H609="3E","3E",IF(H609="","I",LOOKUP(H609/J$2,{0,0.4,0.45,0.5,0.55,0.6,0.65,0.7,0.75,0.8,1},{"F","D","C","C+","B-","B","B+","A-","A","A+"}))))</f>
        <v/>
      </c>
      <c r="J609" s="1" t="str">
        <f>IF(COUNT($A609)=0,"",IF(H609="","--",IF(H609="3E","3E",LOOKUP(H609/J$2,{0,0.4,0.45,0.5,0.55,0.6,0.65,0.7,0.75,0.8,1},{0,2,2.25,2.5,2.75,3,3.25,3.5,3.75,4}))))</f>
        <v/>
      </c>
      <c r="K609" s="2" t="str">
        <f>IF(COUNT($A609)=0,"",IF($A609&lt;&gt;DRAFT!$B611,"ERR",IF(DRAFT!AJ611="3E","3E",IF(COUNT(DRAFT!AF611,DRAFT!AJ611)&gt;0,DRAFT!AK611,""))))</f>
        <v/>
      </c>
      <c r="L609" s="2" t="str">
        <f>IF(COUNT($A609)=0,"",IF(K609="3E","3E",IF(K609="","I",LOOKUP(K609/M$2,{0,0.4,0.45,0.5,0.55,0.6,0.65,0.7,0.75,0.8,1},{"F","D","C","C+","B-","B","B+","A-","A","A+"}))))</f>
        <v/>
      </c>
      <c r="M609" s="1" t="str">
        <f>IF(COUNT($A609)=0,"",IF(K609="","--",IF(K609="3E","3E",LOOKUP(K609/M$2,{0,0.4,0.45,0.5,0.55,0.6,0.65,0.7,0.75,0.8,1},{0,2,2.25,2.5,2.75,3,3.25,3.5,3.75,4}))))</f>
        <v/>
      </c>
      <c r="N609" s="2" t="str">
        <f>IF(COUNT($A609)=0,"",IF($A609&lt;&gt;DRAFT!$B611,"ERR",IF(DRAFT!AS611="3E","3E",IF(COUNT(DRAFT!AO611,DRAFT!AS611)&gt;0,DRAFT!AT611,""))))</f>
        <v/>
      </c>
      <c r="O609" s="2" t="str">
        <f>IF(COUNT($A609)=0,"",IF(N609="3E","3E",IF(N609="","I",LOOKUP(N609/P$2,{0,0.4,0.45,0.5,0.55,0.6,0.65,0.7,0.75,0.8,1},{"F","D","C","C+","B-","B","B+","A-","A","A+"}))))</f>
        <v/>
      </c>
      <c r="P609" s="1" t="str">
        <f>IF(COUNT($A609)=0,"",IF(N609="","--",IF(N609="3E","3E",LOOKUP(N609/P$2,{0,0.4,0.45,0.5,0.55,0.6,0.65,0.7,0.75,0.8,1},{0,2,2.25,2.5,2.75,3,3.25,3.5,3.75,4}))))</f>
        <v/>
      </c>
      <c r="Q609" s="2" t="str">
        <f>IF(COUNT($A609)=0,"",IF($A609&lt;&gt;DRAFT!$B611,"ERR",IF(DRAFT!BB611="3E","3E",IF(COUNT(DRAFT!AX611,DRAFT!BB611)&gt;0,DRAFT!BC611,""))))</f>
        <v/>
      </c>
      <c r="R609" s="2" t="str">
        <f>IF(COUNT($A609)=0,"",IF(Q609="3E","3E",IF(Q609="","I",LOOKUP(Q609/S$2,{0,0.4,0.45,0.5,0.55,0.6,0.65,0.7,0.75,0.8,1},{"F","D","C","C+","B-","B","B+","A-","A","A+"}))))</f>
        <v/>
      </c>
      <c r="S609" s="1" t="str">
        <f>IF(COUNT($A609)=0,"",IF(Q609="","--",IF(Q609="3E","3E",LOOKUP(Q609/S$2,{0,0.4,0.45,0.5,0.55,0.6,0.65,0.7,0.75,0.8,1},{0,2,2.25,2.5,2.75,3,3.25,3.5,3.75,4}))))</f>
        <v/>
      </c>
      <c r="T609" s="2" t="str">
        <f>IF(COUNT($A609)=0,"",IF($A609&lt;&gt;DRAFT!$B611,"ERR",IF(DRAFT!BK611="3E","3E",IF(COUNT(DRAFT!BG611,DRAFT!BK611)&gt;0,DRAFT!BL611,""))))</f>
        <v/>
      </c>
      <c r="U609" s="2" t="str">
        <f>IF(COUNT($A609)=0,"",IF(T609="3E","3E",IF(T609="","I",LOOKUP(T609/V$2,{0,0.4,0.45,0.5,0.55,0.6,0.65,0.7,0.75,0.8,1},{"F","D","C","C+","B-","B","B+","A-","A","A+"}))))</f>
        <v/>
      </c>
      <c r="V609" s="1" t="str">
        <f>IF(COUNT($A609)=0,"",IF(T609="","--",IF(T609="3E","3E",LOOKUP(T609/V$2,{0,0.4,0.45,0.5,0.55,0.6,0.65,0.7,0.75,0.8,1},{0,2,2.25,2.5,2.75,3,3.25,3.5,3.75,4}))))</f>
        <v/>
      </c>
      <c r="W609" s="2" t="str">
        <f>IF(COUNT($A609)=0,"",IF($A609&lt;&gt;DRAFT!$B611,"ERR",IF(DRAFT!BT611="3E","3E",IF(COUNT(DRAFT!BP611,DRAFT!BT611)&gt;0,DRAFT!BU611,""))))</f>
        <v/>
      </c>
      <c r="X609" s="2" t="str">
        <f>IF(COUNT($A609)=0,"",IF(W609="3E","3E",IF(W609="","I",LOOKUP(W609/Y$2,{0,0.4,0.45,0.5,0.55,0.6,0.65,0.7,0.75,0.8,1},{"F","D","C","C+","B-","B","B+","A-","A","A+"}))))</f>
        <v/>
      </c>
      <c r="Y609" s="1" t="str">
        <f>IF(COUNT($A609)=0,"",IF(W609="","--",IF(W609="3E","3E",LOOKUP(W609/Y$2,{0,0.4,0.45,0.5,0.55,0.6,0.65,0.7,0.75,0.8,1},{0,2,2.25,2.5,2.75,3,3.25,3.5,3.75,4}))))</f>
        <v/>
      </c>
      <c r="Z609" s="2" t="str">
        <f>IF(COUNT($A609)=0,"",IF($A609&lt;&gt;DRAFT!$B611,"ERR",IF(DRAFT!CC611="3E","3E",IF(COUNT(DRAFT!BY611,DRAFT!CC611)&gt;0,DRAFT!CD611,""))))</f>
        <v/>
      </c>
      <c r="AA609" s="2" t="str">
        <f>IF(COUNT($A609)=0,"",IF(Z609="3E","3E",IF(Z609="","I",LOOKUP(Z609/AB$2,{0,0.4,0.45,0.5,0.55,0.6,0.65,0.7,0.75,0.8,1},{"F","D","C","C+","B-","B","B+","A-","A","A+"}))))</f>
        <v/>
      </c>
      <c r="AB609" s="1" t="str">
        <f>IF(COUNT($A609)=0,"",IF(Z609="","--",IF(Z609="3E","3E",LOOKUP(Z609/AB$2,{0,0.4,0.45,0.5,0.55,0.6,0.65,0.7,0.75,0.8,1},{0,2,2.25,2.5,2.75,3,3.25,3.5,3.75,4}))))</f>
        <v/>
      </c>
      <c r="AC609" s="2" t="str">
        <f>IF(COUNT($A609)=0,"",IF($A609&lt;&gt;DRAFT!$B611,"ERR",IF(DRAFT!CF611&gt;0,DRAFT!CF611,"")))</f>
        <v/>
      </c>
      <c r="AD609" s="2" t="str">
        <f>IF(COUNT($A609)=0,"",IF(AC609="3E","3E",IF(AC609="","I",LOOKUP(AC609/AE$2,{0,0.4,0.45,0.5,0.55,0.6,0.65,0.7,0.75,0.8,1},{"F","D","C","C+","B-","B","B+","A-","A","A+"}))))</f>
        <v/>
      </c>
      <c r="AE609" s="1" t="str">
        <f>IF(COUNT($A609)=0,"",IF(AC609="","--",IF(AC609="3E","3E",LOOKUP(AC609/AE$2,{0,0.4,0.45,0.5,0.55,0.6,0.65,0.7,0.75,0.8,1},{0,2,2.25,2.5,2.75,3,3.25,3.5,3.75,4}))))</f>
        <v/>
      </c>
      <c r="AF609" s="2" t="str">
        <f>IF(COUNT($A609)=0,"",IF($A609&lt;&gt;DRAFT!$B611,"ERR",IF(DRAFT!CI611&gt;0,DRAFT!CK611,"")))</f>
        <v/>
      </c>
      <c r="AG609" s="2" t="str">
        <f>IF(COUNT($A609)=0,"",IF(AF609="3E","3E",IF(AF609="","I",LOOKUP(AF609/AH$2,{0,0.4,0.45,0.5,0.55,0.6,0.65,0.7,0.75,0.8,1},{"F","D","C","C+","B-","B","B+","A-","A","A+"}))))</f>
        <v/>
      </c>
      <c r="AH609" s="1" t="str">
        <f>IF(COUNT($A609)=0,"",IF(AF609="","--",IF(AF609="3E","3E",LOOKUP(AF609/AH$2,{0,0.4,0.45,0.5,0.55,0.6,0.65,0.7,0.75,0.8,1},{0,2,2.25,2.5,2.75,3,3.25,3.5,3.75,4}))))</f>
        <v/>
      </c>
      <c r="AI609" s="2" t="str">
        <f>IF($A609&lt;&gt;DRAFT!$B611,"ERR",IF(OR(COUNT($A609)=0,COUNT(DRAFT!CL611:CN611,DRAFT!CP611:CR611)=0),"",CEILING(SUM(DRAFT!CO611,DRAFT!CS611,DRAFT!CT611),1)))</f>
        <v/>
      </c>
      <c r="AJ609" s="2" t="str">
        <f>IF(COUNT($A609)=0,"",IF(AI609="3E","3E",IF(AI609="","I",LOOKUP(AI609/AK$2,{0,0.4,0.45,0.5,0.55,0.6,0.65,0.7,0.75,0.8,1},{"F","D","C","C+","B-","B","B+","A-","A","A+"}))))</f>
        <v/>
      </c>
      <c r="AK609" s="1" t="str">
        <f>IF(COUNT($A609)=0,"",IF(AI609="","--",IF(AI609="3E","3E",LOOKUP(AI609/AK$2,{0,0.4,0.45,0.5,0.55,0.6,0.65,0.7,0.75,0.8,1},{0,2,2.25,2.5,2.75,3,3.25,3.5,3.75,4}))))</f>
        <v/>
      </c>
      <c r="AL609" s="4" t="str">
        <f>IF(OR(COUNT($A609)=0,COUNT(B609:AK609)=0),"",IF(COUNTIF(B609:AK609,"3E")&gt;0,"3E",IF(DRAFT!$A611="R",TRUNC(SUMPRODUCT(RGP,RCP)/TCP,3),TRUNC((SUMPRODUCT(--(IMDGP&gt;0)*IMDGP,IMCP)+CEILING(DRAFT!$DB611*42,0.25))/TCP,3))))</f>
        <v/>
      </c>
      <c r="AM609" s="2" t="str">
        <f>IF(OR(COUNT($A609)=0,COUNT(B609:AK609)=0),"",IF(COUNTIF(B609:AK609,"3E")&gt;0,"3E",IF(DRAFT!$A611="R",SUMPRODUCT(--(RGP&gt;=2),RCP),SUMPRODUCT(--(IMDGP&gt;0),--(IMGP=0),IMCP)+DRAFT!$DC611)))</f>
        <v/>
      </c>
      <c r="AN609" s="67" t="str">
        <f>IF(AL609="3E","3E",IF(COUNT($A609)=0,"",IF(COUNT(AI609)=0,"--",ROUND(((CEILING(DRAFT!$CV611*38,0.25)+CEILING(DRAFT!$CX611*38,0.25)+CEILING(DRAFT!$CZ611*42,0.25)+CEILING($AL609*42,0.25))/160),2))))</f>
        <v/>
      </c>
      <c r="AO609" s="2" t="str">
        <f>IF(AN609="3E","3E",IF(COUNT($A609)=0,"",IF(COUNT(AN609)=0,"I",LOOKUP(AN609,{0,2,2.25,2.5,2.75,3,3.25,3.5,3.75,4},{"F","D","C","C+","B-","B","B+","A-","A","A+"}))))</f>
        <v/>
      </c>
      <c r="AP609" s="2" t="str">
        <f>IF(AN609="3E","3E",IF(OR(COUNT(A609)=0,COUNT(AN609)=0),"",DRAFT!CW611+DRAFT!CY611+DRAFT!DA611+N(TABULATION!AM609)))</f>
        <v/>
      </c>
      <c r="AQ609" s="2" t="str">
        <f>IF(OR(COUNT($A609)=0,COUNT(B609:AK609)=0),"",IF(COUNTIF(B609:AM609,"3E")&gt;0,"3E",IF(AND(DRAFT!$A611="IM",OR($AL609&gt;DRAFT!$DB611,$AM609&gt;DRAFT!$DC611)),"IMPROVED",IF(AND(DRAFT!$A611="IM",$AL609&lt;=DRAFT!$DB611,$AM609&lt;=DRAFT!$DC611),"NOT IMPROVED",IF(AND(DRAFT!CU611="S",AH609&gt;=2,AK609&gt;=2,AN609&gt;=2.5,AP609&gt;=144),"PASS","FAIL")))))</f>
        <v/>
      </c>
      <c r="AR609" s="2" t="str">
        <f t="shared" si="18"/>
        <v/>
      </c>
      <c r="AS609" s="2" t="str">
        <f t="shared" si="19"/>
        <v/>
      </c>
    </row>
    <row r="610" spans="1:45" ht="18.95" customHeight="1" x14ac:dyDescent="0.25">
      <c r="A610" s="3" t="str">
        <f>IF(DRAFT!$B612="","",DRAFT!$B612)</f>
        <v/>
      </c>
      <c r="B610" s="2" t="str">
        <f>IF(COUNT($A610)=0,"",IF($A610&lt;&gt;DRAFT!$B612,"ERR",IF(DRAFT!I612="3E","3E",IF(COUNT(DRAFT!E612,DRAFT!I612)&gt;0,DRAFT!J612,""))))</f>
        <v/>
      </c>
      <c r="C610" s="2" t="str">
        <f>IF(COUNT($A610)=0,"",IF(B610="3E","3E",IF(B610="","I",LOOKUP(B610/D$2,{0,0.4,0.45,0.5,0.55,0.6,0.65,0.7,0.75,0.8,1},{"F","D","C","C+","B-","B","B+","A-","A","A+"}))))</f>
        <v/>
      </c>
      <c r="D610" s="1" t="str">
        <f>IF(COUNT($A610)=0,"",IF(B610="","--",IF(B610="3E","3E",LOOKUP(B610/D$2,{0,0.4,0.45,0.5,0.55,0.6,0.65,0.7,0.75,0.8,1},{0,2,2.25,2.5,2.75,3,3.25,3.5,3.75,4}))))</f>
        <v/>
      </c>
      <c r="E610" s="2" t="str">
        <f>IF(COUNT($A610)=0,"",IF($A610&lt;&gt;DRAFT!$B612,"ERR",IF(DRAFT!R612="3E","3E",IF(COUNT(DRAFT!N612,DRAFT!R612)&gt;0,DRAFT!S612,""))))</f>
        <v/>
      </c>
      <c r="F610" s="2" t="str">
        <f>IF(COUNT($A610)=0,"",IF(E610="3E","3E",IF(E610="","I",LOOKUP(E610/G$2,{0,0.4,0.45,0.5,0.55,0.6,0.65,0.7,0.75,0.8,1},{"F","D","C","C+","B-","B","B+","A-","A","A+"}))))</f>
        <v/>
      </c>
      <c r="G610" s="1" t="str">
        <f>IF(COUNT($A610)=0,"",IF(E610="","--",IF(E610="3E","3E",LOOKUP(E610/G$2,{0,0.4,0.45,0.5,0.55,0.6,0.65,0.7,0.75,0.8,1},{0,2,2.25,2.5,2.75,3,3.25,3.5,3.75,4}))))</f>
        <v/>
      </c>
      <c r="H610" s="2" t="str">
        <f>IF(COUNT($A610)=0,"",IF($A610&lt;&gt;DRAFT!$B612,"ERR",IF(DRAFT!AA612="3E","3E",IF(COUNT(DRAFT!W612,DRAFT!AA612)&gt;0,DRAFT!AB612,""))))</f>
        <v/>
      </c>
      <c r="I610" s="2" t="str">
        <f>IF(COUNT($A610)=0,"",IF(H610="3E","3E",IF(H610="","I",LOOKUP(H610/J$2,{0,0.4,0.45,0.5,0.55,0.6,0.65,0.7,0.75,0.8,1},{"F","D","C","C+","B-","B","B+","A-","A","A+"}))))</f>
        <v/>
      </c>
      <c r="J610" s="1" t="str">
        <f>IF(COUNT($A610)=0,"",IF(H610="","--",IF(H610="3E","3E",LOOKUP(H610/J$2,{0,0.4,0.45,0.5,0.55,0.6,0.65,0.7,0.75,0.8,1},{0,2,2.25,2.5,2.75,3,3.25,3.5,3.75,4}))))</f>
        <v/>
      </c>
      <c r="K610" s="2" t="str">
        <f>IF(COUNT($A610)=0,"",IF($A610&lt;&gt;DRAFT!$B612,"ERR",IF(DRAFT!AJ612="3E","3E",IF(COUNT(DRAFT!AF612,DRAFT!AJ612)&gt;0,DRAFT!AK612,""))))</f>
        <v/>
      </c>
      <c r="L610" s="2" t="str">
        <f>IF(COUNT($A610)=0,"",IF(K610="3E","3E",IF(K610="","I",LOOKUP(K610/M$2,{0,0.4,0.45,0.5,0.55,0.6,0.65,0.7,0.75,0.8,1},{"F","D","C","C+","B-","B","B+","A-","A","A+"}))))</f>
        <v/>
      </c>
      <c r="M610" s="1" t="str">
        <f>IF(COUNT($A610)=0,"",IF(K610="","--",IF(K610="3E","3E",LOOKUP(K610/M$2,{0,0.4,0.45,0.5,0.55,0.6,0.65,0.7,0.75,0.8,1},{0,2,2.25,2.5,2.75,3,3.25,3.5,3.75,4}))))</f>
        <v/>
      </c>
      <c r="N610" s="2" t="str">
        <f>IF(COUNT($A610)=0,"",IF($A610&lt;&gt;DRAFT!$B612,"ERR",IF(DRAFT!AS612="3E","3E",IF(COUNT(DRAFT!AO612,DRAFT!AS612)&gt;0,DRAFT!AT612,""))))</f>
        <v/>
      </c>
      <c r="O610" s="2" t="str">
        <f>IF(COUNT($A610)=0,"",IF(N610="3E","3E",IF(N610="","I",LOOKUP(N610/P$2,{0,0.4,0.45,0.5,0.55,0.6,0.65,0.7,0.75,0.8,1},{"F","D","C","C+","B-","B","B+","A-","A","A+"}))))</f>
        <v/>
      </c>
      <c r="P610" s="1" t="str">
        <f>IF(COUNT($A610)=0,"",IF(N610="","--",IF(N610="3E","3E",LOOKUP(N610/P$2,{0,0.4,0.45,0.5,0.55,0.6,0.65,0.7,0.75,0.8,1},{0,2,2.25,2.5,2.75,3,3.25,3.5,3.75,4}))))</f>
        <v/>
      </c>
      <c r="Q610" s="2" t="str">
        <f>IF(COUNT($A610)=0,"",IF($A610&lt;&gt;DRAFT!$B612,"ERR",IF(DRAFT!BB612="3E","3E",IF(COUNT(DRAFT!AX612,DRAFT!BB612)&gt;0,DRAFT!BC612,""))))</f>
        <v/>
      </c>
      <c r="R610" s="2" t="str">
        <f>IF(COUNT($A610)=0,"",IF(Q610="3E","3E",IF(Q610="","I",LOOKUP(Q610/S$2,{0,0.4,0.45,0.5,0.55,0.6,0.65,0.7,0.75,0.8,1},{"F","D","C","C+","B-","B","B+","A-","A","A+"}))))</f>
        <v/>
      </c>
      <c r="S610" s="1" t="str">
        <f>IF(COUNT($A610)=0,"",IF(Q610="","--",IF(Q610="3E","3E",LOOKUP(Q610/S$2,{0,0.4,0.45,0.5,0.55,0.6,0.65,0.7,0.75,0.8,1},{0,2,2.25,2.5,2.75,3,3.25,3.5,3.75,4}))))</f>
        <v/>
      </c>
      <c r="T610" s="2" t="str">
        <f>IF(COUNT($A610)=0,"",IF($A610&lt;&gt;DRAFT!$B612,"ERR",IF(DRAFT!BK612="3E","3E",IF(COUNT(DRAFT!BG612,DRAFT!BK612)&gt;0,DRAFT!BL612,""))))</f>
        <v/>
      </c>
      <c r="U610" s="2" t="str">
        <f>IF(COUNT($A610)=0,"",IF(T610="3E","3E",IF(T610="","I",LOOKUP(T610/V$2,{0,0.4,0.45,0.5,0.55,0.6,0.65,0.7,0.75,0.8,1},{"F","D","C","C+","B-","B","B+","A-","A","A+"}))))</f>
        <v/>
      </c>
      <c r="V610" s="1" t="str">
        <f>IF(COUNT($A610)=0,"",IF(T610="","--",IF(T610="3E","3E",LOOKUP(T610/V$2,{0,0.4,0.45,0.5,0.55,0.6,0.65,0.7,0.75,0.8,1},{0,2,2.25,2.5,2.75,3,3.25,3.5,3.75,4}))))</f>
        <v/>
      </c>
      <c r="W610" s="2" t="str">
        <f>IF(COUNT($A610)=0,"",IF($A610&lt;&gt;DRAFT!$B612,"ERR",IF(DRAFT!BT612="3E","3E",IF(COUNT(DRAFT!BP612,DRAFT!BT612)&gt;0,DRAFT!BU612,""))))</f>
        <v/>
      </c>
      <c r="X610" s="2" t="str">
        <f>IF(COUNT($A610)=0,"",IF(W610="3E","3E",IF(W610="","I",LOOKUP(W610/Y$2,{0,0.4,0.45,0.5,0.55,0.6,0.65,0.7,0.75,0.8,1},{"F","D","C","C+","B-","B","B+","A-","A","A+"}))))</f>
        <v/>
      </c>
      <c r="Y610" s="1" t="str">
        <f>IF(COUNT($A610)=0,"",IF(W610="","--",IF(W610="3E","3E",LOOKUP(W610/Y$2,{0,0.4,0.45,0.5,0.55,0.6,0.65,0.7,0.75,0.8,1},{0,2,2.25,2.5,2.75,3,3.25,3.5,3.75,4}))))</f>
        <v/>
      </c>
      <c r="Z610" s="2" t="str">
        <f>IF(COUNT($A610)=0,"",IF($A610&lt;&gt;DRAFT!$B612,"ERR",IF(DRAFT!CC612="3E","3E",IF(COUNT(DRAFT!BY612,DRAFT!CC612)&gt;0,DRAFT!CD612,""))))</f>
        <v/>
      </c>
      <c r="AA610" s="2" t="str">
        <f>IF(COUNT($A610)=0,"",IF(Z610="3E","3E",IF(Z610="","I",LOOKUP(Z610/AB$2,{0,0.4,0.45,0.5,0.55,0.6,0.65,0.7,0.75,0.8,1},{"F","D","C","C+","B-","B","B+","A-","A","A+"}))))</f>
        <v/>
      </c>
      <c r="AB610" s="1" t="str">
        <f>IF(COUNT($A610)=0,"",IF(Z610="","--",IF(Z610="3E","3E",LOOKUP(Z610/AB$2,{0,0.4,0.45,0.5,0.55,0.6,0.65,0.7,0.75,0.8,1},{0,2,2.25,2.5,2.75,3,3.25,3.5,3.75,4}))))</f>
        <v/>
      </c>
      <c r="AC610" s="2" t="str">
        <f>IF(COUNT($A610)=0,"",IF($A610&lt;&gt;DRAFT!$B612,"ERR",IF(DRAFT!CF612&gt;0,DRAFT!CF612,"")))</f>
        <v/>
      </c>
      <c r="AD610" s="2" t="str">
        <f>IF(COUNT($A610)=0,"",IF(AC610="3E","3E",IF(AC610="","I",LOOKUP(AC610/AE$2,{0,0.4,0.45,0.5,0.55,0.6,0.65,0.7,0.75,0.8,1},{"F","D","C","C+","B-","B","B+","A-","A","A+"}))))</f>
        <v/>
      </c>
      <c r="AE610" s="1" t="str">
        <f>IF(COUNT($A610)=0,"",IF(AC610="","--",IF(AC610="3E","3E",LOOKUP(AC610/AE$2,{0,0.4,0.45,0.5,0.55,0.6,0.65,0.7,0.75,0.8,1},{0,2,2.25,2.5,2.75,3,3.25,3.5,3.75,4}))))</f>
        <v/>
      </c>
      <c r="AF610" s="2" t="str">
        <f>IF(COUNT($A610)=0,"",IF($A610&lt;&gt;DRAFT!$B612,"ERR",IF(DRAFT!CI612&gt;0,DRAFT!CK612,"")))</f>
        <v/>
      </c>
      <c r="AG610" s="2" t="str">
        <f>IF(COUNT($A610)=0,"",IF(AF610="3E","3E",IF(AF610="","I",LOOKUP(AF610/AH$2,{0,0.4,0.45,0.5,0.55,0.6,0.65,0.7,0.75,0.8,1},{"F","D","C","C+","B-","B","B+","A-","A","A+"}))))</f>
        <v/>
      </c>
      <c r="AH610" s="1" t="str">
        <f>IF(COUNT($A610)=0,"",IF(AF610="","--",IF(AF610="3E","3E",LOOKUP(AF610/AH$2,{0,0.4,0.45,0.5,0.55,0.6,0.65,0.7,0.75,0.8,1},{0,2,2.25,2.5,2.75,3,3.25,3.5,3.75,4}))))</f>
        <v/>
      </c>
      <c r="AI610" s="2" t="str">
        <f>IF($A610&lt;&gt;DRAFT!$B612,"ERR",IF(OR(COUNT($A610)=0,COUNT(DRAFT!CL612:CN612,DRAFT!CP612:CR612)=0),"",CEILING(SUM(DRAFT!CO612,DRAFT!CS612,DRAFT!CT612),1)))</f>
        <v/>
      </c>
      <c r="AJ610" s="2" t="str">
        <f>IF(COUNT($A610)=0,"",IF(AI610="3E","3E",IF(AI610="","I",LOOKUP(AI610/AK$2,{0,0.4,0.45,0.5,0.55,0.6,0.65,0.7,0.75,0.8,1},{"F","D","C","C+","B-","B","B+","A-","A","A+"}))))</f>
        <v/>
      </c>
      <c r="AK610" s="1" t="str">
        <f>IF(COUNT($A610)=0,"",IF(AI610="","--",IF(AI610="3E","3E",LOOKUP(AI610/AK$2,{0,0.4,0.45,0.5,0.55,0.6,0.65,0.7,0.75,0.8,1},{0,2,2.25,2.5,2.75,3,3.25,3.5,3.75,4}))))</f>
        <v/>
      </c>
      <c r="AL610" s="4" t="str">
        <f>IF(OR(COUNT($A610)=0,COUNT(B610:AK610)=0),"",IF(COUNTIF(B610:AK610,"3E")&gt;0,"3E",IF(DRAFT!$A612="R",TRUNC(SUMPRODUCT(RGP,RCP)/TCP,3),TRUNC((SUMPRODUCT(--(IMDGP&gt;0)*IMDGP,IMCP)+CEILING(DRAFT!$DB612*42,0.25))/TCP,3))))</f>
        <v/>
      </c>
      <c r="AM610" s="2" t="str">
        <f>IF(OR(COUNT($A610)=0,COUNT(B610:AK610)=0),"",IF(COUNTIF(B610:AK610,"3E")&gt;0,"3E",IF(DRAFT!$A612="R",SUMPRODUCT(--(RGP&gt;=2),RCP),SUMPRODUCT(--(IMDGP&gt;0),--(IMGP=0),IMCP)+DRAFT!$DC612)))</f>
        <v/>
      </c>
      <c r="AN610" s="67" t="str">
        <f>IF(AL610="3E","3E",IF(COUNT($A610)=0,"",IF(COUNT(AI610)=0,"--",ROUND(((CEILING(DRAFT!$CV612*38,0.25)+CEILING(DRAFT!$CX612*38,0.25)+CEILING(DRAFT!$CZ612*42,0.25)+CEILING($AL610*42,0.25))/160),2))))</f>
        <v/>
      </c>
      <c r="AO610" s="2" t="str">
        <f>IF(AN610="3E","3E",IF(COUNT($A610)=0,"",IF(COUNT(AN610)=0,"I",LOOKUP(AN610,{0,2,2.25,2.5,2.75,3,3.25,3.5,3.75,4},{"F","D","C","C+","B-","B","B+","A-","A","A+"}))))</f>
        <v/>
      </c>
      <c r="AP610" s="2" t="str">
        <f>IF(AN610="3E","3E",IF(OR(COUNT(A610)=0,COUNT(AN610)=0),"",DRAFT!CW612+DRAFT!CY612+DRAFT!DA612+N(TABULATION!AM610)))</f>
        <v/>
      </c>
      <c r="AQ610" s="2" t="str">
        <f>IF(OR(COUNT($A610)=0,COUNT(B610:AK610)=0),"",IF(COUNTIF(B610:AM610,"3E")&gt;0,"3E",IF(AND(DRAFT!$A612="IM",OR($AL610&gt;DRAFT!$DB612,$AM610&gt;DRAFT!$DC612)),"IMPROVED",IF(AND(DRAFT!$A612="IM",$AL610&lt;=DRAFT!$DB612,$AM610&lt;=DRAFT!$DC612),"NOT IMPROVED",IF(AND(DRAFT!CU612="S",AH610&gt;=2,AK610&gt;=2,AN610&gt;=2.5,AP610&gt;=144),"PASS","FAIL")))))</f>
        <v/>
      </c>
      <c r="AR610" s="2" t="str">
        <f t="shared" si="18"/>
        <v/>
      </c>
      <c r="AS610" s="2" t="str">
        <f t="shared" si="19"/>
        <v/>
      </c>
    </row>
    <row r="611" spans="1:45" ht="18.95" customHeight="1" x14ac:dyDescent="0.25">
      <c r="A611" s="3" t="str">
        <f>IF(DRAFT!$B613="","",DRAFT!$B613)</f>
        <v/>
      </c>
      <c r="B611" s="2" t="str">
        <f>IF(COUNT($A611)=0,"",IF($A611&lt;&gt;DRAFT!$B613,"ERR",IF(DRAFT!I613="3E","3E",IF(COUNT(DRAFT!E613,DRAFT!I613)&gt;0,DRAFT!J613,""))))</f>
        <v/>
      </c>
      <c r="C611" s="2" t="str">
        <f>IF(COUNT($A611)=0,"",IF(B611="3E","3E",IF(B611="","I",LOOKUP(B611/D$2,{0,0.4,0.45,0.5,0.55,0.6,0.65,0.7,0.75,0.8,1},{"F","D","C","C+","B-","B","B+","A-","A","A+"}))))</f>
        <v/>
      </c>
      <c r="D611" s="1" t="str">
        <f>IF(COUNT($A611)=0,"",IF(B611="","--",IF(B611="3E","3E",LOOKUP(B611/D$2,{0,0.4,0.45,0.5,0.55,0.6,0.65,0.7,0.75,0.8,1},{0,2,2.25,2.5,2.75,3,3.25,3.5,3.75,4}))))</f>
        <v/>
      </c>
      <c r="E611" s="2" t="str">
        <f>IF(COUNT($A611)=0,"",IF($A611&lt;&gt;DRAFT!$B613,"ERR",IF(DRAFT!R613="3E","3E",IF(COUNT(DRAFT!N613,DRAFT!R613)&gt;0,DRAFT!S613,""))))</f>
        <v/>
      </c>
      <c r="F611" s="2" t="str">
        <f>IF(COUNT($A611)=0,"",IF(E611="3E","3E",IF(E611="","I",LOOKUP(E611/G$2,{0,0.4,0.45,0.5,0.55,0.6,0.65,0.7,0.75,0.8,1},{"F","D","C","C+","B-","B","B+","A-","A","A+"}))))</f>
        <v/>
      </c>
      <c r="G611" s="1" t="str">
        <f>IF(COUNT($A611)=0,"",IF(E611="","--",IF(E611="3E","3E",LOOKUP(E611/G$2,{0,0.4,0.45,0.5,0.55,0.6,0.65,0.7,0.75,0.8,1},{0,2,2.25,2.5,2.75,3,3.25,3.5,3.75,4}))))</f>
        <v/>
      </c>
      <c r="H611" s="2" t="str">
        <f>IF(COUNT($A611)=0,"",IF($A611&lt;&gt;DRAFT!$B613,"ERR",IF(DRAFT!AA613="3E","3E",IF(COUNT(DRAFT!W613,DRAFT!AA613)&gt;0,DRAFT!AB613,""))))</f>
        <v/>
      </c>
      <c r="I611" s="2" t="str">
        <f>IF(COUNT($A611)=0,"",IF(H611="3E","3E",IF(H611="","I",LOOKUP(H611/J$2,{0,0.4,0.45,0.5,0.55,0.6,0.65,0.7,0.75,0.8,1},{"F","D","C","C+","B-","B","B+","A-","A","A+"}))))</f>
        <v/>
      </c>
      <c r="J611" s="1" t="str">
        <f>IF(COUNT($A611)=0,"",IF(H611="","--",IF(H611="3E","3E",LOOKUP(H611/J$2,{0,0.4,0.45,0.5,0.55,0.6,0.65,0.7,0.75,0.8,1},{0,2,2.25,2.5,2.75,3,3.25,3.5,3.75,4}))))</f>
        <v/>
      </c>
      <c r="K611" s="2" t="str">
        <f>IF(COUNT($A611)=0,"",IF($A611&lt;&gt;DRAFT!$B613,"ERR",IF(DRAFT!AJ613="3E","3E",IF(COUNT(DRAFT!AF613,DRAFT!AJ613)&gt;0,DRAFT!AK613,""))))</f>
        <v/>
      </c>
      <c r="L611" s="2" t="str">
        <f>IF(COUNT($A611)=0,"",IF(K611="3E","3E",IF(K611="","I",LOOKUP(K611/M$2,{0,0.4,0.45,0.5,0.55,0.6,0.65,0.7,0.75,0.8,1},{"F","D","C","C+","B-","B","B+","A-","A","A+"}))))</f>
        <v/>
      </c>
      <c r="M611" s="1" t="str">
        <f>IF(COUNT($A611)=0,"",IF(K611="","--",IF(K611="3E","3E",LOOKUP(K611/M$2,{0,0.4,0.45,0.5,0.55,0.6,0.65,0.7,0.75,0.8,1},{0,2,2.25,2.5,2.75,3,3.25,3.5,3.75,4}))))</f>
        <v/>
      </c>
      <c r="N611" s="2" t="str">
        <f>IF(COUNT($A611)=0,"",IF($A611&lt;&gt;DRAFT!$B613,"ERR",IF(DRAFT!AS613="3E","3E",IF(COUNT(DRAFT!AO613,DRAFT!AS613)&gt;0,DRAFT!AT613,""))))</f>
        <v/>
      </c>
      <c r="O611" s="2" t="str">
        <f>IF(COUNT($A611)=0,"",IF(N611="3E","3E",IF(N611="","I",LOOKUP(N611/P$2,{0,0.4,0.45,0.5,0.55,0.6,0.65,0.7,0.75,0.8,1},{"F","D","C","C+","B-","B","B+","A-","A","A+"}))))</f>
        <v/>
      </c>
      <c r="P611" s="1" t="str">
        <f>IF(COUNT($A611)=0,"",IF(N611="","--",IF(N611="3E","3E",LOOKUP(N611/P$2,{0,0.4,0.45,0.5,0.55,0.6,0.65,0.7,0.75,0.8,1},{0,2,2.25,2.5,2.75,3,3.25,3.5,3.75,4}))))</f>
        <v/>
      </c>
      <c r="Q611" s="2" t="str">
        <f>IF(COUNT($A611)=0,"",IF($A611&lt;&gt;DRAFT!$B613,"ERR",IF(DRAFT!BB613="3E","3E",IF(COUNT(DRAFT!AX613,DRAFT!BB613)&gt;0,DRAFT!BC613,""))))</f>
        <v/>
      </c>
      <c r="R611" s="2" t="str">
        <f>IF(COUNT($A611)=0,"",IF(Q611="3E","3E",IF(Q611="","I",LOOKUP(Q611/S$2,{0,0.4,0.45,0.5,0.55,0.6,0.65,0.7,0.75,0.8,1},{"F","D","C","C+","B-","B","B+","A-","A","A+"}))))</f>
        <v/>
      </c>
      <c r="S611" s="1" t="str">
        <f>IF(COUNT($A611)=0,"",IF(Q611="","--",IF(Q611="3E","3E",LOOKUP(Q611/S$2,{0,0.4,0.45,0.5,0.55,0.6,0.65,0.7,0.75,0.8,1},{0,2,2.25,2.5,2.75,3,3.25,3.5,3.75,4}))))</f>
        <v/>
      </c>
      <c r="T611" s="2" t="str">
        <f>IF(COUNT($A611)=0,"",IF($A611&lt;&gt;DRAFT!$B613,"ERR",IF(DRAFT!BK613="3E","3E",IF(COUNT(DRAFT!BG613,DRAFT!BK613)&gt;0,DRAFT!BL613,""))))</f>
        <v/>
      </c>
      <c r="U611" s="2" t="str">
        <f>IF(COUNT($A611)=0,"",IF(T611="3E","3E",IF(T611="","I",LOOKUP(T611/V$2,{0,0.4,0.45,0.5,0.55,0.6,0.65,0.7,0.75,0.8,1},{"F","D","C","C+","B-","B","B+","A-","A","A+"}))))</f>
        <v/>
      </c>
      <c r="V611" s="1" t="str">
        <f>IF(COUNT($A611)=0,"",IF(T611="","--",IF(T611="3E","3E",LOOKUP(T611/V$2,{0,0.4,0.45,0.5,0.55,0.6,0.65,0.7,0.75,0.8,1},{0,2,2.25,2.5,2.75,3,3.25,3.5,3.75,4}))))</f>
        <v/>
      </c>
      <c r="W611" s="2" t="str">
        <f>IF(COUNT($A611)=0,"",IF($A611&lt;&gt;DRAFT!$B613,"ERR",IF(DRAFT!BT613="3E","3E",IF(COUNT(DRAFT!BP613,DRAFT!BT613)&gt;0,DRAFT!BU613,""))))</f>
        <v/>
      </c>
      <c r="X611" s="2" t="str">
        <f>IF(COUNT($A611)=0,"",IF(W611="3E","3E",IF(W611="","I",LOOKUP(W611/Y$2,{0,0.4,0.45,0.5,0.55,0.6,0.65,0.7,0.75,0.8,1},{"F","D","C","C+","B-","B","B+","A-","A","A+"}))))</f>
        <v/>
      </c>
      <c r="Y611" s="1" t="str">
        <f>IF(COUNT($A611)=0,"",IF(W611="","--",IF(W611="3E","3E",LOOKUP(W611/Y$2,{0,0.4,0.45,0.5,0.55,0.6,0.65,0.7,0.75,0.8,1},{0,2,2.25,2.5,2.75,3,3.25,3.5,3.75,4}))))</f>
        <v/>
      </c>
      <c r="Z611" s="2" t="str">
        <f>IF(COUNT($A611)=0,"",IF($A611&lt;&gt;DRAFT!$B613,"ERR",IF(DRAFT!CC613="3E","3E",IF(COUNT(DRAFT!BY613,DRAFT!CC613)&gt;0,DRAFT!CD613,""))))</f>
        <v/>
      </c>
      <c r="AA611" s="2" t="str">
        <f>IF(COUNT($A611)=0,"",IF(Z611="3E","3E",IF(Z611="","I",LOOKUP(Z611/AB$2,{0,0.4,0.45,0.5,0.55,0.6,0.65,0.7,0.75,0.8,1},{"F","D","C","C+","B-","B","B+","A-","A","A+"}))))</f>
        <v/>
      </c>
      <c r="AB611" s="1" t="str">
        <f>IF(COUNT($A611)=0,"",IF(Z611="","--",IF(Z611="3E","3E",LOOKUP(Z611/AB$2,{0,0.4,0.45,0.5,0.55,0.6,0.65,0.7,0.75,0.8,1},{0,2,2.25,2.5,2.75,3,3.25,3.5,3.75,4}))))</f>
        <v/>
      </c>
      <c r="AC611" s="2" t="str">
        <f>IF(COUNT($A611)=0,"",IF($A611&lt;&gt;DRAFT!$B613,"ERR",IF(DRAFT!CF613&gt;0,DRAFT!CF613,"")))</f>
        <v/>
      </c>
      <c r="AD611" s="2" t="str">
        <f>IF(COUNT($A611)=0,"",IF(AC611="3E","3E",IF(AC611="","I",LOOKUP(AC611/AE$2,{0,0.4,0.45,0.5,0.55,0.6,0.65,0.7,0.75,0.8,1},{"F","D","C","C+","B-","B","B+","A-","A","A+"}))))</f>
        <v/>
      </c>
      <c r="AE611" s="1" t="str">
        <f>IF(COUNT($A611)=0,"",IF(AC611="","--",IF(AC611="3E","3E",LOOKUP(AC611/AE$2,{0,0.4,0.45,0.5,0.55,0.6,0.65,0.7,0.75,0.8,1},{0,2,2.25,2.5,2.75,3,3.25,3.5,3.75,4}))))</f>
        <v/>
      </c>
      <c r="AF611" s="2" t="str">
        <f>IF(COUNT($A611)=0,"",IF($A611&lt;&gt;DRAFT!$B613,"ERR",IF(DRAFT!CI613&gt;0,DRAFT!CK613,"")))</f>
        <v/>
      </c>
      <c r="AG611" s="2" t="str">
        <f>IF(COUNT($A611)=0,"",IF(AF611="3E","3E",IF(AF611="","I",LOOKUP(AF611/AH$2,{0,0.4,0.45,0.5,0.55,0.6,0.65,0.7,0.75,0.8,1},{"F","D","C","C+","B-","B","B+","A-","A","A+"}))))</f>
        <v/>
      </c>
      <c r="AH611" s="1" t="str">
        <f>IF(COUNT($A611)=0,"",IF(AF611="","--",IF(AF611="3E","3E",LOOKUP(AF611/AH$2,{0,0.4,0.45,0.5,0.55,0.6,0.65,0.7,0.75,0.8,1},{0,2,2.25,2.5,2.75,3,3.25,3.5,3.75,4}))))</f>
        <v/>
      </c>
      <c r="AI611" s="2" t="str">
        <f>IF($A611&lt;&gt;DRAFT!$B613,"ERR",IF(OR(COUNT($A611)=0,COUNT(DRAFT!CL613:CN613,DRAFT!CP613:CR613)=0),"",CEILING(SUM(DRAFT!CO613,DRAFT!CS613,DRAFT!CT613),1)))</f>
        <v/>
      </c>
      <c r="AJ611" s="2" t="str">
        <f>IF(COUNT($A611)=0,"",IF(AI611="3E","3E",IF(AI611="","I",LOOKUP(AI611/AK$2,{0,0.4,0.45,0.5,0.55,0.6,0.65,0.7,0.75,0.8,1},{"F","D","C","C+","B-","B","B+","A-","A","A+"}))))</f>
        <v/>
      </c>
      <c r="AK611" s="1" t="str">
        <f>IF(COUNT($A611)=0,"",IF(AI611="","--",IF(AI611="3E","3E",LOOKUP(AI611/AK$2,{0,0.4,0.45,0.5,0.55,0.6,0.65,0.7,0.75,0.8,1},{0,2,2.25,2.5,2.75,3,3.25,3.5,3.75,4}))))</f>
        <v/>
      </c>
      <c r="AL611" s="4" t="str">
        <f>IF(OR(COUNT($A611)=0,COUNT(B611:AK611)=0),"",IF(COUNTIF(B611:AK611,"3E")&gt;0,"3E",IF(DRAFT!$A613="R",TRUNC(SUMPRODUCT(RGP,RCP)/TCP,3),TRUNC((SUMPRODUCT(--(IMDGP&gt;0)*IMDGP,IMCP)+CEILING(DRAFT!$DB613*42,0.25))/TCP,3))))</f>
        <v/>
      </c>
      <c r="AM611" s="2" t="str">
        <f>IF(OR(COUNT($A611)=0,COUNT(B611:AK611)=0),"",IF(COUNTIF(B611:AK611,"3E")&gt;0,"3E",IF(DRAFT!$A613="R",SUMPRODUCT(--(RGP&gt;=2),RCP),SUMPRODUCT(--(IMDGP&gt;0),--(IMGP=0),IMCP)+DRAFT!$DC613)))</f>
        <v/>
      </c>
      <c r="AN611" s="67" t="str">
        <f>IF(AL611="3E","3E",IF(COUNT($A611)=0,"",IF(COUNT(AI611)=0,"--",ROUND(((CEILING(DRAFT!$CV613*38,0.25)+CEILING(DRAFT!$CX613*38,0.25)+CEILING(DRAFT!$CZ613*42,0.25)+CEILING($AL611*42,0.25))/160),2))))</f>
        <v/>
      </c>
      <c r="AO611" s="2" t="str">
        <f>IF(AN611="3E","3E",IF(COUNT($A611)=0,"",IF(COUNT(AN611)=0,"I",LOOKUP(AN611,{0,2,2.25,2.5,2.75,3,3.25,3.5,3.75,4},{"F","D","C","C+","B-","B","B+","A-","A","A+"}))))</f>
        <v/>
      </c>
      <c r="AP611" s="2" t="str">
        <f>IF(AN611="3E","3E",IF(OR(COUNT(A611)=0,COUNT(AN611)=0),"",DRAFT!CW613+DRAFT!CY613+DRAFT!DA613+N(TABULATION!AM611)))</f>
        <v/>
      </c>
      <c r="AQ611" s="2" t="str">
        <f>IF(OR(COUNT($A611)=0,COUNT(B611:AK611)=0),"",IF(COUNTIF(B611:AM611,"3E")&gt;0,"3E",IF(AND(DRAFT!$A613="IM",OR($AL611&gt;DRAFT!$DB613,$AM611&gt;DRAFT!$DC613)),"IMPROVED",IF(AND(DRAFT!$A613="IM",$AL611&lt;=DRAFT!$DB613,$AM611&lt;=DRAFT!$DC613),"NOT IMPROVED",IF(AND(DRAFT!CU613="S",AH611&gt;=2,AK611&gt;=2,AN611&gt;=2.5,AP611&gt;=144),"PASS","FAIL")))))</f>
        <v/>
      </c>
      <c r="AR611" s="2" t="str">
        <f t="shared" si="18"/>
        <v/>
      </c>
      <c r="AS611" s="2" t="str">
        <f t="shared" si="19"/>
        <v/>
      </c>
    </row>
    <row r="612" spans="1:45" ht="18.95" customHeight="1" x14ac:dyDescent="0.25">
      <c r="A612" s="3" t="str">
        <f>IF(DRAFT!$B614="","",DRAFT!$B614)</f>
        <v/>
      </c>
      <c r="B612" s="2" t="str">
        <f>IF(COUNT($A612)=0,"",IF($A612&lt;&gt;DRAFT!$B614,"ERR",IF(DRAFT!I614="3E","3E",IF(COUNT(DRAFT!E614,DRAFT!I614)&gt;0,DRAFT!J614,""))))</f>
        <v/>
      </c>
      <c r="C612" s="2" t="str">
        <f>IF(COUNT($A612)=0,"",IF(B612="3E","3E",IF(B612="","I",LOOKUP(B612/D$2,{0,0.4,0.45,0.5,0.55,0.6,0.65,0.7,0.75,0.8,1},{"F","D","C","C+","B-","B","B+","A-","A","A+"}))))</f>
        <v/>
      </c>
      <c r="D612" s="1" t="str">
        <f>IF(COUNT($A612)=0,"",IF(B612="","--",IF(B612="3E","3E",LOOKUP(B612/D$2,{0,0.4,0.45,0.5,0.55,0.6,0.65,0.7,0.75,0.8,1},{0,2,2.25,2.5,2.75,3,3.25,3.5,3.75,4}))))</f>
        <v/>
      </c>
      <c r="E612" s="2" t="str">
        <f>IF(COUNT($A612)=0,"",IF($A612&lt;&gt;DRAFT!$B614,"ERR",IF(DRAFT!R614="3E","3E",IF(COUNT(DRAFT!N614,DRAFT!R614)&gt;0,DRAFT!S614,""))))</f>
        <v/>
      </c>
      <c r="F612" s="2" t="str">
        <f>IF(COUNT($A612)=0,"",IF(E612="3E","3E",IF(E612="","I",LOOKUP(E612/G$2,{0,0.4,0.45,0.5,0.55,0.6,0.65,0.7,0.75,0.8,1},{"F","D","C","C+","B-","B","B+","A-","A","A+"}))))</f>
        <v/>
      </c>
      <c r="G612" s="1" t="str">
        <f>IF(COUNT($A612)=0,"",IF(E612="","--",IF(E612="3E","3E",LOOKUP(E612/G$2,{0,0.4,0.45,0.5,0.55,0.6,0.65,0.7,0.75,0.8,1},{0,2,2.25,2.5,2.75,3,3.25,3.5,3.75,4}))))</f>
        <v/>
      </c>
      <c r="H612" s="2" t="str">
        <f>IF(COUNT($A612)=0,"",IF($A612&lt;&gt;DRAFT!$B614,"ERR",IF(DRAFT!AA614="3E","3E",IF(COUNT(DRAFT!W614,DRAFT!AA614)&gt;0,DRAFT!AB614,""))))</f>
        <v/>
      </c>
      <c r="I612" s="2" t="str">
        <f>IF(COUNT($A612)=0,"",IF(H612="3E","3E",IF(H612="","I",LOOKUP(H612/J$2,{0,0.4,0.45,0.5,0.55,0.6,0.65,0.7,0.75,0.8,1},{"F","D","C","C+","B-","B","B+","A-","A","A+"}))))</f>
        <v/>
      </c>
      <c r="J612" s="1" t="str">
        <f>IF(COUNT($A612)=0,"",IF(H612="","--",IF(H612="3E","3E",LOOKUP(H612/J$2,{0,0.4,0.45,0.5,0.55,0.6,0.65,0.7,0.75,0.8,1},{0,2,2.25,2.5,2.75,3,3.25,3.5,3.75,4}))))</f>
        <v/>
      </c>
      <c r="K612" s="2" t="str">
        <f>IF(COUNT($A612)=0,"",IF($A612&lt;&gt;DRAFT!$B614,"ERR",IF(DRAFT!AJ614="3E","3E",IF(COUNT(DRAFT!AF614,DRAFT!AJ614)&gt;0,DRAFT!AK614,""))))</f>
        <v/>
      </c>
      <c r="L612" s="2" t="str">
        <f>IF(COUNT($A612)=0,"",IF(K612="3E","3E",IF(K612="","I",LOOKUP(K612/M$2,{0,0.4,0.45,0.5,0.55,0.6,0.65,0.7,0.75,0.8,1},{"F","D","C","C+","B-","B","B+","A-","A","A+"}))))</f>
        <v/>
      </c>
      <c r="M612" s="1" t="str">
        <f>IF(COUNT($A612)=0,"",IF(K612="","--",IF(K612="3E","3E",LOOKUP(K612/M$2,{0,0.4,0.45,0.5,0.55,0.6,0.65,0.7,0.75,0.8,1},{0,2,2.25,2.5,2.75,3,3.25,3.5,3.75,4}))))</f>
        <v/>
      </c>
      <c r="N612" s="2" t="str">
        <f>IF(COUNT($A612)=0,"",IF($A612&lt;&gt;DRAFT!$B614,"ERR",IF(DRAFT!AS614="3E","3E",IF(COUNT(DRAFT!AO614,DRAFT!AS614)&gt;0,DRAFT!AT614,""))))</f>
        <v/>
      </c>
      <c r="O612" s="2" t="str">
        <f>IF(COUNT($A612)=0,"",IF(N612="3E","3E",IF(N612="","I",LOOKUP(N612/P$2,{0,0.4,0.45,0.5,0.55,0.6,0.65,0.7,0.75,0.8,1},{"F","D","C","C+","B-","B","B+","A-","A","A+"}))))</f>
        <v/>
      </c>
      <c r="P612" s="1" t="str">
        <f>IF(COUNT($A612)=0,"",IF(N612="","--",IF(N612="3E","3E",LOOKUP(N612/P$2,{0,0.4,0.45,0.5,0.55,0.6,0.65,0.7,0.75,0.8,1},{0,2,2.25,2.5,2.75,3,3.25,3.5,3.75,4}))))</f>
        <v/>
      </c>
      <c r="Q612" s="2" t="str">
        <f>IF(COUNT($A612)=0,"",IF($A612&lt;&gt;DRAFT!$B614,"ERR",IF(DRAFT!BB614="3E","3E",IF(COUNT(DRAFT!AX614,DRAFT!BB614)&gt;0,DRAFT!BC614,""))))</f>
        <v/>
      </c>
      <c r="R612" s="2" t="str">
        <f>IF(COUNT($A612)=0,"",IF(Q612="3E","3E",IF(Q612="","I",LOOKUP(Q612/S$2,{0,0.4,0.45,0.5,0.55,0.6,0.65,0.7,0.75,0.8,1},{"F","D","C","C+","B-","B","B+","A-","A","A+"}))))</f>
        <v/>
      </c>
      <c r="S612" s="1" t="str">
        <f>IF(COUNT($A612)=0,"",IF(Q612="","--",IF(Q612="3E","3E",LOOKUP(Q612/S$2,{0,0.4,0.45,0.5,0.55,0.6,0.65,0.7,0.75,0.8,1},{0,2,2.25,2.5,2.75,3,3.25,3.5,3.75,4}))))</f>
        <v/>
      </c>
      <c r="T612" s="2" t="str">
        <f>IF(COUNT($A612)=0,"",IF($A612&lt;&gt;DRAFT!$B614,"ERR",IF(DRAFT!BK614="3E","3E",IF(COUNT(DRAFT!BG614,DRAFT!BK614)&gt;0,DRAFT!BL614,""))))</f>
        <v/>
      </c>
      <c r="U612" s="2" t="str">
        <f>IF(COUNT($A612)=0,"",IF(T612="3E","3E",IF(T612="","I",LOOKUP(T612/V$2,{0,0.4,0.45,0.5,0.55,0.6,0.65,0.7,0.75,0.8,1},{"F","D","C","C+","B-","B","B+","A-","A","A+"}))))</f>
        <v/>
      </c>
      <c r="V612" s="1" t="str">
        <f>IF(COUNT($A612)=0,"",IF(T612="","--",IF(T612="3E","3E",LOOKUP(T612/V$2,{0,0.4,0.45,0.5,0.55,0.6,0.65,0.7,0.75,0.8,1},{0,2,2.25,2.5,2.75,3,3.25,3.5,3.75,4}))))</f>
        <v/>
      </c>
      <c r="W612" s="2" t="str">
        <f>IF(COUNT($A612)=0,"",IF($A612&lt;&gt;DRAFT!$B614,"ERR",IF(DRAFT!BT614="3E","3E",IF(COUNT(DRAFT!BP614,DRAFT!BT614)&gt;0,DRAFT!BU614,""))))</f>
        <v/>
      </c>
      <c r="X612" s="2" t="str">
        <f>IF(COUNT($A612)=0,"",IF(W612="3E","3E",IF(W612="","I",LOOKUP(W612/Y$2,{0,0.4,0.45,0.5,0.55,0.6,0.65,0.7,0.75,0.8,1},{"F","D","C","C+","B-","B","B+","A-","A","A+"}))))</f>
        <v/>
      </c>
      <c r="Y612" s="1" t="str">
        <f>IF(COUNT($A612)=0,"",IF(W612="","--",IF(W612="3E","3E",LOOKUP(W612/Y$2,{0,0.4,0.45,0.5,0.55,0.6,0.65,0.7,0.75,0.8,1},{0,2,2.25,2.5,2.75,3,3.25,3.5,3.75,4}))))</f>
        <v/>
      </c>
      <c r="Z612" s="2" t="str">
        <f>IF(COUNT($A612)=0,"",IF($A612&lt;&gt;DRAFT!$B614,"ERR",IF(DRAFT!CC614="3E","3E",IF(COUNT(DRAFT!BY614,DRAFT!CC614)&gt;0,DRAFT!CD614,""))))</f>
        <v/>
      </c>
      <c r="AA612" s="2" t="str">
        <f>IF(COUNT($A612)=0,"",IF(Z612="3E","3E",IF(Z612="","I",LOOKUP(Z612/AB$2,{0,0.4,0.45,0.5,0.55,0.6,0.65,0.7,0.75,0.8,1},{"F","D","C","C+","B-","B","B+","A-","A","A+"}))))</f>
        <v/>
      </c>
      <c r="AB612" s="1" t="str">
        <f>IF(COUNT($A612)=0,"",IF(Z612="","--",IF(Z612="3E","3E",LOOKUP(Z612/AB$2,{0,0.4,0.45,0.5,0.55,0.6,0.65,0.7,0.75,0.8,1},{0,2,2.25,2.5,2.75,3,3.25,3.5,3.75,4}))))</f>
        <v/>
      </c>
      <c r="AC612" s="2" t="str">
        <f>IF(COUNT($A612)=0,"",IF($A612&lt;&gt;DRAFT!$B614,"ERR",IF(DRAFT!CF614&gt;0,DRAFT!CF614,"")))</f>
        <v/>
      </c>
      <c r="AD612" s="2" t="str">
        <f>IF(COUNT($A612)=0,"",IF(AC612="3E","3E",IF(AC612="","I",LOOKUP(AC612/AE$2,{0,0.4,0.45,0.5,0.55,0.6,0.65,0.7,0.75,0.8,1},{"F","D","C","C+","B-","B","B+","A-","A","A+"}))))</f>
        <v/>
      </c>
      <c r="AE612" s="1" t="str">
        <f>IF(COUNT($A612)=0,"",IF(AC612="","--",IF(AC612="3E","3E",LOOKUP(AC612/AE$2,{0,0.4,0.45,0.5,0.55,0.6,0.65,0.7,0.75,0.8,1},{0,2,2.25,2.5,2.75,3,3.25,3.5,3.75,4}))))</f>
        <v/>
      </c>
      <c r="AF612" s="2" t="str">
        <f>IF(COUNT($A612)=0,"",IF($A612&lt;&gt;DRAFT!$B614,"ERR",IF(DRAFT!CI614&gt;0,DRAFT!CK614,"")))</f>
        <v/>
      </c>
      <c r="AG612" s="2" t="str">
        <f>IF(COUNT($A612)=0,"",IF(AF612="3E","3E",IF(AF612="","I",LOOKUP(AF612/AH$2,{0,0.4,0.45,0.5,0.55,0.6,0.65,0.7,0.75,0.8,1},{"F","D","C","C+","B-","B","B+","A-","A","A+"}))))</f>
        <v/>
      </c>
      <c r="AH612" s="1" t="str">
        <f>IF(COUNT($A612)=0,"",IF(AF612="","--",IF(AF612="3E","3E",LOOKUP(AF612/AH$2,{0,0.4,0.45,0.5,0.55,0.6,0.65,0.7,0.75,0.8,1},{0,2,2.25,2.5,2.75,3,3.25,3.5,3.75,4}))))</f>
        <v/>
      </c>
      <c r="AI612" s="2" t="str">
        <f>IF($A612&lt;&gt;DRAFT!$B614,"ERR",IF(OR(COUNT($A612)=0,COUNT(DRAFT!CL614:CN614,DRAFT!CP614:CR614)=0),"",CEILING(SUM(DRAFT!CO614,DRAFT!CS614,DRAFT!CT614),1)))</f>
        <v/>
      </c>
      <c r="AJ612" s="2" t="str">
        <f>IF(COUNT($A612)=0,"",IF(AI612="3E","3E",IF(AI612="","I",LOOKUP(AI612/AK$2,{0,0.4,0.45,0.5,0.55,0.6,0.65,0.7,0.75,0.8,1},{"F","D","C","C+","B-","B","B+","A-","A","A+"}))))</f>
        <v/>
      </c>
      <c r="AK612" s="1" t="str">
        <f>IF(COUNT($A612)=0,"",IF(AI612="","--",IF(AI612="3E","3E",LOOKUP(AI612/AK$2,{0,0.4,0.45,0.5,0.55,0.6,0.65,0.7,0.75,0.8,1},{0,2,2.25,2.5,2.75,3,3.25,3.5,3.75,4}))))</f>
        <v/>
      </c>
      <c r="AL612" s="4" t="str">
        <f>IF(OR(COUNT($A612)=0,COUNT(B612:AK612)=0),"",IF(COUNTIF(B612:AK612,"3E")&gt;0,"3E",IF(DRAFT!$A614="R",TRUNC(SUMPRODUCT(RGP,RCP)/TCP,3),TRUNC((SUMPRODUCT(--(IMDGP&gt;0)*IMDGP,IMCP)+CEILING(DRAFT!$DB614*42,0.25))/TCP,3))))</f>
        <v/>
      </c>
      <c r="AM612" s="2" t="str">
        <f>IF(OR(COUNT($A612)=0,COUNT(B612:AK612)=0),"",IF(COUNTIF(B612:AK612,"3E")&gt;0,"3E",IF(DRAFT!$A614="R",SUMPRODUCT(--(RGP&gt;=2),RCP),SUMPRODUCT(--(IMDGP&gt;0),--(IMGP=0),IMCP)+DRAFT!$DC614)))</f>
        <v/>
      </c>
      <c r="AN612" s="67" t="str">
        <f>IF(AL612="3E","3E",IF(COUNT($A612)=0,"",IF(COUNT(AI612)=0,"--",ROUND(((CEILING(DRAFT!$CV614*38,0.25)+CEILING(DRAFT!$CX614*38,0.25)+CEILING(DRAFT!$CZ614*42,0.25)+CEILING($AL612*42,0.25))/160),2))))</f>
        <v/>
      </c>
      <c r="AO612" s="2" t="str">
        <f>IF(AN612="3E","3E",IF(COUNT($A612)=0,"",IF(COUNT(AN612)=0,"I",LOOKUP(AN612,{0,2,2.25,2.5,2.75,3,3.25,3.5,3.75,4},{"F","D","C","C+","B-","B","B+","A-","A","A+"}))))</f>
        <v/>
      </c>
      <c r="AP612" s="2" t="str">
        <f>IF(AN612="3E","3E",IF(OR(COUNT(A612)=0,COUNT(AN612)=0),"",DRAFT!CW614+DRAFT!CY614+DRAFT!DA614+N(TABULATION!AM612)))</f>
        <v/>
      </c>
      <c r="AQ612" s="2" t="str">
        <f>IF(OR(COUNT($A612)=0,COUNT(B612:AK612)=0),"",IF(COUNTIF(B612:AM612,"3E")&gt;0,"3E",IF(AND(DRAFT!$A614="IM",OR($AL612&gt;DRAFT!$DB614,$AM612&gt;DRAFT!$DC614)),"IMPROVED",IF(AND(DRAFT!$A614="IM",$AL612&lt;=DRAFT!$DB614,$AM612&lt;=DRAFT!$DC614),"NOT IMPROVED",IF(AND(DRAFT!CU614="S",AH612&gt;=2,AK612&gt;=2,AN612&gt;=2.5,AP612&gt;=144),"PASS","FAIL")))))</f>
        <v/>
      </c>
      <c r="AR612" s="2" t="str">
        <f t="shared" si="18"/>
        <v/>
      </c>
      <c r="AS612" s="2" t="str">
        <f t="shared" si="19"/>
        <v/>
      </c>
    </row>
    <row r="613" spans="1:45" ht="18.95" customHeight="1" x14ac:dyDescent="0.25">
      <c r="A613" s="3" t="str">
        <f>IF(DRAFT!$B615="","",DRAFT!$B615)</f>
        <v/>
      </c>
      <c r="B613" s="2" t="str">
        <f>IF(COUNT($A613)=0,"",IF($A613&lt;&gt;DRAFT!$B615,"ERR",IF(DRAFT!I615="3E","3E",IF(COUNT(DRAFT!E615,DRAFT!I615)&gt;0,DRAFT!J615,""))))</f>
        <v/>
      </c>
      <c r="C613" s="2" t="str">
        <f>IF(COUNT($A613)=0,"",IF(B613="3E","3E",IF(B613="","I",LOOKUP(B613/D$2,{0,0.4,0.45,0.5,0.55,0.6,0.65,0.7,0.75,0.8,1},{"F","D","C","C+","B-","B","B+","A-","A","A+"}))))</f>
        <v/>
      </c>
      <c r="D613" s="1" t="str">
        <f>IF(COUNT($A613)=0,"",IF(B613="","--",IF(B613="3E","3E",LOOKUP(B613/D$2,{0,0.4,0.45,0.5,0.55,0.6,0.65,0.7,0.75,0.8,1},{0,2,2.25,2.5,2.75,3,3.25,3.5,3.75,4}))))</f>
        <v/>
      </c>
      <c r="E613" s="2" t="str">
        <f>IF(COUNT($A613)=0,"",IF($A613&lt;&gt;DRAFT!$B615,"ERR",IF(DRAFT!R615="3E","3E",IF(COUNT(DRAFT!N615,DRAFT!R615)&gt;0,DRAFT!S615,""))))</f>
        <v/>
      </c>
      <c r="F613" s="2" t="str">
        <f>IF(COUNT($A613)=0,"",IF(E613="3E","3E",IF(E613="","I",LOOKUP(E613/G$2,{0,0.4,0.45,0.5,0.55,0.6,0.65,0.7,0.75,0.8,1},{"F","D","C","C+","B-","B","B+","A-","A","A+"}))))</f>
        <v/>
      </c>
      <c r="G613" s="1" t="str">
        <f>IF(COUNT($A613)=0,"",IF(E613="","--",IF(E613="3E","3E",LOOKUP(E613/G$2,{0,0.4,0.45,0.5,0.55,0.6,0.65,0.7,0.75,0.8,1},{0,2,2.25,2.5,2.75,3,3.25,3.5,3.75,4}))))</f>
        <v/>
      </c>
      <c r="H613" s="2" t="str">
        <f>IF(COUNT($A613)=0,"",IF($A613&lt;&gt;DRAFT!$B615,"ERR",IF(DRAFT!AA615="3E","3E",IF(COUNT(DRAFT!W615,DRAFT!AA615)&gt;0,DRAFT!AB615,""))))</f>
        <v/>
      </c>
      <c r="I613" s="2" t="str">
        <f>IF(COUNT($A613)=0,"",IF(H613="3E","3E",IF(H613="","I",LOOKUP(H613/J$2,{0,0.4,0.45,0.5,0.55,0.6,0.65,0.7,0.75,0.8,1},{"F","D","C","C+","B-","B","B+","A-","A","A+"}))))</f>
        <v/>
      </c>
      <c r="J613" s="1" t="str">
        <f>IF(COUNT($A613)=0,"",IF(H613="","--",IF(H613="3E","3E",LOOKUP(H613/J$2,{0,0.4,0.45,0.5,0.55,0.6,0.65,0.7,0.75,0.8,1},{0,2,2.25,2.5,2.75,3,3.25,3.5,3.75,4}))))</f>
        <v/>
      </c>
      <c r="K613" s="2" t="str">
        <f>IF(COUNT($A613)=0,"",IF($A613&lt;&gt;DRAFT!$B615,"ERR",IF(DRAFT!AJ615="3E","3E",IF(COUNT(DRAFT!AF615,DRAFT!AJ615)&gt;0,DRAFT!AK615,""))))</f>
        <v/>
      </c>
      <c r="L613" s="2" t="str">
        <f>IF(COUNT($A613)=0,"",IF(K613="3E","3E",IF(K613="","I",LOOKUP(K613/M$2,{0,0.4,0.45,0.5,0.55,0.6,0.65,0.7,0.75,0.8,1},{"F","D","C","C+","B-","B","B+","A-","A","A+"}))))</f>
        <v/>
      </c>
      <c r="M613" s="1" t="str">
        <f>IF(COUNT($A613)=0,"",IF(K613="","--",IF(K613="3E","3E",LOOKUP(K613/M$2,{0,0.4,0.45,0.5,0.55,0.6,0.65,0.7,0.75,0.8,1},{0,2,2.25,2.5,2.75,3,3.25,3.5,3.75,4}))))</f>
        <v/>
      </c>
      <c r="N613" s="2" t="str">
        <f>IF(COUNT($A613)=0,"",IF($A613&lt;&gt;DRAFT!$B615,"ERR",IF(DRAFT!AS615="3E","3E",IF(COUNT(DRAFT!AO615,DRAFT!AS615)&gt;0,DRAFT!AT615,""))))</f>
        <v/>
      </c>
      <c r="O613" s="2" t="str">
        <f>IF(COUNT($A613)=0,"",IF(N613="3E","3E",IF(N613="","I",LOOKUP(N613/P$2,{0,0.4,0.45,0.5,0.55,0.6,0.65,0.7,0.75,0.8,1},{"F","D","C","C+","B-","B","B+","A-","A","A+"}))))</f>
        <v/>
      </c>
      <c r="P613" s="1" t="str">
        <f>IF(COUNT($A613)=0,"",IF(N613="","--",IF(N613="3E","3E",LOOKUP(N613/P$2,{0,0.4,0.45,0.5,0.55,0.6,0.65,0.7,0.75,0.8,1},{0,2,2.25,2.5,2.75,3,3.25,3.5,3.75,4}))))</f>
        <v/>
      </c>
      <c r="Q613" s="2" t="str">
        <f>IF(COUNT($A613)=0,"",IF($A613&lt;&gt;DRAFT!$B615,"ERR",IF(DRAFT!BB615="3E","3E",IF(COUNT(DRAFT!AX615,DRAFT!BB615)&gt;0,DRAFT!BC615,""))))</f>
        <v/>
      </c>
      <c r="R613" s="2" t="str">
        <f>IF(COUNT($A613)=0,"",IF(Q613="3E","3E",IF(Q613="","I",LOOKUP(Q613/S$2,{0,0.4,0.45,0.5,0.55,0.6,0.65,0.7,0.75,0.8,1},{"F","D","C","C+","B-","B","B+","A-","A","A+"}))))</f>
        <v/>
      </c>
      <c r="S613" s="1" t="str">
        <f>IF(COUNT($A613)=0,"",IF(Q613="","--",IF(Q613="3E","3E",LOOKUP(Q613/S$2,{0,0.4,0.45,0.5,0.55,0.6,0.65,0.7,0.75,0.8,1},{0,2,2.25,2.5,2.75,3,3.25,3.5,3.75,4}))))</f>
        <v/>
      </c>
      <c r="T613" s="2" t="str">
        <f>IF(COUNT($A613)=0,"",IF($A613&lt;&gt;DRAFT!$B615,"ERR",IF(DRAFT!BK615="3E","3E",IF(COUNT(DRAFT!BG615,DRAFT!BK615)&gt;0,DRAFT!BL615,""))))</f>
        <v/>
      </c>
      <c r="U613" s="2" t="str">
        <f>IF(COUNT($A613)=0,"",IF(T613="3E","3E",IF(T613="","I",LOOKUP(T613/V$2,{0,0.4,0.45,0.5,0.55,0.6,0.65,0.7,0.75,0.8,1},{"F","D","C","C+","B-","B","B+","A-","A","A+"}))))</f>
        <v/>
      </c>
      <c r="V613" s="1" t="str">
        <f>IF(COUNT($A613)=0,"",IF(T613="","--",IF(T613="3E","3E",LOOKUP(T613/V$2,{0,0.4,0.45,0.5,0.55,0.6,0.65,0.7,0.75,0.8,1},{0,2,2.25,2.5,2.75,3,3.25,3.5,3.75,4}))))</f>
        <v/>
      </c>
      <c r="W613" s="2" t="str">
        <f>IF(COUNT($A613)=0,"",IF($A613&lt;&gt;DRAFT!$B615,"ERR",IF(DRAFT!BT615="3E","3E",IF(COUNT(DRAFT!BP615,DRAFT!BT615)&gt;0,DRAFT!BU615,""))))</f>
        <v/>
      </c>
      <c r="X613" s="2" t="str">
        <f>IF(COUNT($A613)=0,"",IF(W613="3E","3E",IF(W613="","I",LOOKUP(W613/Y$2,{0,0.4,0.45,0.5,0.55,0.6,0.65,0.7,0.75,0.8,1},{"F","D","C","C+","B-","B","B+","A-","A","A+"}))))</f>
        <v/>
      </c>
      <c r="Y613" s="1" t="str">
        <f>IF(COUNT($A613)=0,"",IF(W613="","--",IF(W613="3E","3E",LOOKUP(W613/Y$2,{0,0.4,0.45,0.5,0.55,0.6,0.65,0.7,0.75,0.8,1},{0,2,2.25,2.5,2.75,3,3.25,3.5,3.75,4}))))</f>
        <v/>
      </c>
      <c r="Z613" s="2" t="str">
        <f>IF(COUNT($A613)=0,"",IF($A613&lt;&gt;DRAFT!$B615,"ERR",IF(DRAFT!CC615="3E","3E",IF(COUNT(DRAFT!BY615,DRAFT!CC615)&gt;0,DRAFT!CD615,""))))</f>
        <v/>
      </c>
      <c r="AA613" s="2" t="str">
        <f>IF(COUNT($A613)=0,"",IF(Z613="3E","3E",IF(Z613="","I",LOOKUP(Z613/AB$2,{0,0.4,0.45,0.5,0.55,0.6,0.65,0.7,0.75,0.8,1},{"F","D","C","C+","B-","B","B+","A-","A","A+"}))))</f>
        <v/>
      </c>
      <c r="AB613" s="1" t="str">
        <f>IF(COUNT($A613)=0,"",IF(Z613="","--",IF(Z613="3E","3E",LOOKUP(Z613/AB$2,{0,0.4,0.45,0.5,0.55,0.6,0.65,0.7,0.75,0.8,1},{0,2,2.25,2.5,2.75,3,3.25,3.5,3.75,4}))))</f>
        <v/>
      </c>
      <c r="AC613" s="2" t="str">
        <f>IF(COUNT($A613)=0,"",IF($A613&lt;&gt;DRAFT!$B615,"ERR",IF(DRAFT!CF615&gt;0,DRAFT!CF615,"")))</f>
        <v/>
      </c>
      <c r="AD613" s="2" t="str">
        <f>IF(COUNT($A613)=0,"",IF(AC613="3E","3E",IF(AC613="","I",LOOKUP(AC613/AE$2,{0,0.4,0.45,0.5,0.55,0.6,0.65,0.7,0.75,0.8,1},{"F","D","C","C+","B-","B","B+","A-","A","A+"}))))</f>
        <v/>
      </c>
      <c r="AE613" s="1" t="str">
        <f>IF(COUNT($A613)=0,"",IF(AC613="","--",IF(AC613="3E","3E",LOOKUP(AC613/AE$2,{0,0.4,0.45,0.5,0.55,0.6,0.65,0.7,0.75,0.8,1},{0,2,2.25,2.5,2.75,3,3.25,3.5,3.75,4}))))</f>
        <v/>
      </c>
      <c r="AF613" s="2" t="str">
        <f>IF(COUNT($A613)=0,"",IF($A613&lt;&gt;DRAFT!$B615,"ERR",IF(DRAFT!CI615&gt;0,DRAFT!CK615,"")))</f>
        <v/>
      </c>
      <c r="AG613" s="2" t="str">
        <f>IF(COUNT($A613)=0,"",IF(AF613="3E","3E",IF(AF613="","I",LOOKUP(AF613/AH$2,{0,0.4,0.45,0.5,0.55,0.6,0.65,0.7,0.75,0.8,1},{"F","D","C","C+","B-","B","B+","A-","A","A+"}))))</f>
        <v/>
      </c>
      <c r="AH613" s="1" t="str">
        <f>IF(COUNT($A613)=0,"",IF(AF613="","--",IF(AF613="3E","3E",LOOKUP(AF613/AH$2,{0,0.4,0.45,0.5,0.55,0.6,0.65,0.7,0.75,0.8,1},{0,2,2.25,2.5,2.75,3,3.25,3.5,3.75,4}))))</f>
        <v/>
      </c>
      <c r="AI613" s="2" t="str">
        <f>IF($A613&lt;&gt;DRAFT!$B615,"ERR",IF(OR(COUNT($A613)=0,COUNT(DRAFT!CL615:CN615,DRAFT!CP615:CR615)=0),"",CEILING(SUM(DRAFT!CO615,DRAFT!CS615,DRAFT!CT615),1)))</f>
        <v/>
      </c>
      <c r="AJ613" s="2" t="str">
        <f>IF(COUNT($A613)=0,"",IF(AI613="3E","3E",IF(AI613="","I",LOOKUP(AI613/AK$2,{0,0.4,0.45,0.5,0.55,0.6,0.65,0.7,0.75,0.8,1},{"F","D","C","C+","B-","B","B+","A-","A","A+"}))))</f>
        <v/>
      </c>
      <c r="AK613" s="1" t="str">
        <f>IF(COUNT($A613)=0,"",IF(AI613="","--",IF(AI613="3E","3E",LOOKUP(AI613/AK$2,{0,0.4,0.45,0.5,0.55,0.6,0.65,0.7,0.75,0.8,1},{0,2,2.25,2.5,2.75,3,3.25,3.5,3.75,4}))))</f>
        <v/>
      </c>
      <c r="AL613" s="4" t="str">
        <f>IF(OR(COUNT($A613)=0,COUNT(B613:AK613)=0),"",IF(COUNTIF(B613:AK613,"3E")&gt;0,"3E",IF(DRAFT!$A615="R",TRUNC(SUMPRODUCT(RGP,RCP)/TCP,3),TRUNC((SUMPRODUCT(--(IMDGP&gt;0)*IMDGP,IMCP)+CEILING(DRAFT!$DB615*42,0.25))/TCP,3))))</f>
        <v/>
      </c>
      <c r="AM613" s="2" t="str">
        <f>IF(OR(COUNT($A613)=0,COUNT(B613:AK613)=0),"",IF(COUNTIF(B613:AK613,"3E")&gt;0,"3E",IF(DRAFT!$A615="R",SUMPRODUCT(--(RGP&gt;=2),RCP),SUMPRODUCT(--(IMDGP&gt;0),--(IMGP=0),IMCP)+DRAFT!$DC615)))</f>
        <v/>
      </c>
      <c r="AN613" s="67" t="str">
        <f>IF(AL613="3E","3E",IF(COUNT($A613)=0,"",IF(COUNT(AI613)=0,"--",ROUND(((CEILING(DRAFT!$CV615*38,0.25)+CEILING(DRAFT!$CX615*38,0.25)+CEILING(DRAFT!$CZ615*42,0.25)+CEILING($AL613*42,0.25))/160),2))))</f>
        <v/>
      </c>
      <c r="AO613" s="2" t="str">
        <f>IF(AN613="3E","3E",IF(COUNT($A613)=0,"",IF(COUNT(AN613)=0,"I",LOOKUP(AN613,{0,2,2.25,2.5,2.75,3,3.25,3.5,3.75,4},{"F","D","C","C+","B-","B","B+","A-","A","A+"}))))</f>
        <v/>
      </c>
      <c r="AP613" s="2" t="str">
        <f>IF(AN613="3E","3E",IF(OR(COUNT(A613)=0,COUNT(AN613)=0),"",DRAFT!CW615+DRAFT!CY615+DRAFT!DA615+N(TABULATION!AM613)))</f>
        <v/>
      </c>
      <c r="AQ613" s="2" t="str">
        <f>IF(OR(COUNT($A613)=0,COUNT(B613:AK613)=0),"",IF(COUNTIF(B613:AM613,"3E")&gt;0,"3E",IF(AND(DRAFT!$A615="IM",OR($AL613&gt;DRAFT!$DB615,$AM613&gt;DRAFT!$DC615)),"IMPROVED",IF(AND(DRAFT!$A615="IM",$AL613&lt;=DRAFT!$DB615,$AM613&lt;=DRAFT!$DC615),"NOT IMPROVED",IF(AND(DRAFT!CU615="S",AH613&gt;=2,AK613&gt;=2,AN613&gt;=2.5,AP613&gt;=144),"PASS","FAIL")))))</f>
        <v/>
      </c>
      <c r="AR613" s="2" t="str">
        <f t="shared" si="18"/>
        <v/>
      </c>
      <c r="AS613" s="2" t="str">
        <f t="shared" si="19"/>
        <v/>
      </c>
    </row>
    <row r="614" spans="1:45" ht="18.95" customHeight="1" x14ac:dyDescent="0.25">
      <c r="A614" s="3" t="str">
        <f>IF(DRAFT!$B616="","",DRAFT!$B616)</f>
        <v/>
      </c>
      <c r="B614" s="2" t="str">
        <f>IF(COUNT($A614)=0,"",IF($A614&lt;&gt;DRAFT!$B616,"ERR",IF(DRAFT!I616="3E","3E",IF(COUNT(DRAFT!E616,DRAFT!I616)&gt;0,DRAFT!J616,""))))</f>
        <v/>
      </c>
      <c r="C614" s="2" t="str">
        <f>IF(COUNT($A614)=0,"",IF(B614="3E","3E",IF(B614="","I",LOOKUP(B614/D$2,{0,0.4,0.45,0.5,0.55,0.6,0.65,0.7,0.75,0.8,1},{"F","D","C","C+","B-","B","B+","A-","A","A+"}))))</f>
        <v/>
      </c>
      <c r="D614" s="1" t="str">
        <f>IF(COUNT($A614)=0,"",IF(B614="","--",IF(B614="3E","3E",LOOKUP(B614/D$2,{0,0.4,0.45,0.5,0.55,0.6,0.65,0.7,0.75,0.8,1},{0,2,2.25,2.5,2.75,3,3.25,3.5,3.75,4}))))</f>
        <v/>
      </c>
      <c r="E614" s="2" t="str">
        <f>IF(COUNT($A614)=0,"",IF($A614&lt;&gt;DRAFT!$B616,"ERR",IF(DRAFT!R616="3E","3E",IF(COUNT(DRAFT!N616,DRAFT!R616)&gt;0,DRAFT!S616,""))))</f>
        <v/>
      </c>
      <c r="F614" s="2" t="str">
        <f>IF(COUNT($A614)=0,"",IF(E614="3E","3E",IF(E614="","I",LOOKUP(E614/G$2,{0,0.4,0.45,0.5,0.55,0.6,0.65,0.7,0.75,0.8,1},{"F","D","C","C+","B-","B","B+","A-","A","A+"}))))</f>
        <v/>
      </c>
      <c r="G614" s="1" t="str">
        <f>IF(COUNT($A614)=0,"",IF(E614="","--",IF(E614="3E","3E",LOOKUP(E614/G$2,{0,0.4,0.45,0.5,0.55,0.6,0.65,0.7,0.75,0.8,1},{0,2,2.25,2.5,2.75,3,3.25,3.5,3.75,4}))))</f>
        <v/>
      </c>
      <c r="H614" s="2" t="str">
        <f>IF(COUNT($A614)=0,"",IF($A614&lt;&gt;DRAFT!$B616,"ERR",IF(DRAFT!AA616="3E","3E",IF(COUNT(DRAFT!W616,DRAFT!AA616)&gt;0,DRAFT!AB616,""))))</f>
        <v/>
      </c>
      <c r="I614" s="2" t="str">
        <f>IF(COUNT($A614)=0,"",IF(H614="3E","3E",IF(H614="","I",LOOKUP(H614/J$2,{0,0.4,0.45,0.5,0.55,0.6,0.65,0.7,0.75,0.8,1},{"F","D","C","C+","B-","B","B+","A-","A","A+"}))))</f>
        <v/>
      </c>
      <c r="J614" s="1" t="str">
        <f>IF(COUNT($A614)=0,"",IF(H614="","--",IF(H614="3E","3E",LOOKUP(H614/J$2,{0,0.4,0.45,0.5,0.55,0.6,0.65,0.7,0.75,0.8,1},{0,2,2.25,2.5,2.75,3,3.25,3.5,3.75,4}))))</f>
        <v/>
      </c>
      <c r="K614" s="2" t="str">
        <f>IF(COUNT($A614)=0,"",IF($A614&lt;&gt;DRAFT!$B616,"ERR",IF(DRAFT!AJ616="3E","3E",IF(COUNT(DRAFT!AF616,DRAFT!AJ616)&gt;0,DRAFT!AK616,""))))</f>
        <v/>
      </c>
      <c r="L614" s="2" t="str">
        <f>IF(COUNT($A614)=0,"",IF(K614="3E","3E",IF(K614="","I",LOOKUP(K614/M$2,{0,0.4,0.45,0.5,0.55,0.6,0.65,0.7,0.75,0.8,1},{"F","D","C","C+","B-","B","B+","A-","A","A+"}))))</f>
        <v/>
      </c>
      <c r="M614" s="1" t="str">
        <f>IF(COUNT($A614)=0,"",IF(K614="","--",IF(K614="3E","3E",LOOKUP(K614/M$2,{0,0.4,0.45,0.5,0.55,0.6,0.65,0.7,0.75,0.8,1},{0,2,2.25,2.5,2.75,3,3.25,3.5,3.75,4}))))</f>
        <v/>
      </c>
      <c r="N614" s="2" t="str">
        <f>IF(COUNT($A614)=0,"",IF($A614&lt;&gt;DRAFT!$B616,"ERR",IF(DRAFT!AS616="3E","3E",IF(COUNT(DRAFT!AO616,DRAFT!AS616)&gt;0,DRAFT!AT616,""))))</f>
        <v/>
      </c>
      <c r="O614" s="2" t="str">
        <f>IF(COUNT($A614)=0,"",IF(N614="3E","3E",IF(N614="","I",LOOKUP(N614/P$2,{0,0.4,0.45,0.5,0.55,0.6,0.65,0.7,0.75,0.8,1},{"F","D","C","C+","B-","B","B+","A-","A","A+"}))))</f>
        <v/>
      </c>
      <c r="P614" s="1" t="str">
        <f>IF(COUNT($A614)=0,"",IF(N614="","--",IF(N614="3E","3E",LOOKUP(N614/P$2,{0,0.4,0.45,0.5,0.55,0.6,0.65,0.7,0.75,0.8,1},{0,2,2.25,2.5,2.75,3,3.25,3.5,3.75,4}))))</f>
        <v/>
      </c>
      <c r="Q614" s="2" t="str">
        <f>IF(COUNT($A614)=0,"",IF($A614&lt;&gt;DRAFT!$B616,"ERR",IF(DRAFT!BB616="3E","3E",IF(COUNT(DRAFT!AX616,DRAFT!BB616)&gt;0,DRAFT!BC616,""))))</f>
        <v/>
      </c>
      <c r="R614" s="2" t="str">
        <f>IF(COUNT($A614)=0,"",IF(Q614="3E","3E",IF(Q614="","I",LOOKUP(Q614/S$2,{0,0.4,0.45,0.5,0.55,0.6,0.65,0.7,0.75,0.8,1},{"F","D","C","C+","B-","B","B+","A-","A","A+"}))))</f>
        <v/>
      </c>
      <c r="S614" s="1" t="str">
        <f>IF(COUNT($A614)=0,"",IF(Q614="","--",IF(Q614="3E","3E",LOOKUP(Q614/S$2,{0,0.4,0.45,0.5,0.55,0.6,0.65,0.7,0.75,0.8,1},{0,2,2.25,2.5,2.75,3,3.25,3.5,3.75,4}))))</f>
        <v/>
      </c>
      <c r="T614" s="2" t="str">
        <f>IF(COUNT($A614)=0,"",IF($A614&lt;&gt;DRAFT!$B616,"ERR",IF(DRAFT!BK616="3E","3E",IF(COUNT(DRAFT!BG616,DRAFT!BK616)&gt;0,DRAFT!BL616,""))))</f>
        <v/>
      </c>
      <c r="U614" s="2" t="str">
        <f>IF(COUNT($A614)=0,"",IF(T614="3E","3E",IF(T614="","I",LOOKUP(T614/V$2,{0,0.4,0.45,0.5,0.55,0.6,0.65,0.7,0.75,0.8,1},{"F","D","C","C+","B-","B","B+","A-","A","A+"}))))</f>
        <v/>
      </c>
      <c r="V614" s="1" t="str">
        <f>IF(COUNT($A614)=0,"",IF(T614="","--",IF(T614="3E","3E",LOOKUP(T614/V$2,{0,0.4,0.45,0.5,0.55,0.6,0.65,0.7,0.75,0.8,1},{0,2,2.25,2.5,2.75,3,3.25,3.5,3.75,4}))))</f>
        <v/>
      </c>
      <c r="W614" s="2" t="str">
        <f>IF(COUNT($A614)=0,"",IF($A614&lt;&gt;DRAFT!$B616,"ERR",IF(DRAFT!BT616="3E","3E",IF(COUNT(DRAFT!BP616,DRAFT!BT616)&gt;0,DRAFT!BU616,""))))</f>
        <v/>
      </c>
      <c r="X614" s="2" t="str">
        <f>IF(COUNT($A614)=0,"",IF(W614="3E","3E",IF(W614="","I",LOOKUP(W614/Y$2,{0,0.4,0.45,0.5,0.55,0.6,0.65,0.7,0.75,0.8,1},{"F","D","C","C+","B-","B","B+","A-","A","A+"}))))</f>
        <v/>
      </c>
      <c r="Y614" s="1" t="str">
        <f>IF(COUNT($A614)=0,"",IF(W614="","--",IF(W614="3E","3E",LOOKUP(W614/Y$2,{0,0.4,0.45,0.5,0.55,0.6,0.65,0.7,0.75,0.8,1},{0,2,2.25,2.5,2.75,3,3.25,3.5,3.75,4}))))</f>
        <v/>
      </c>
      <c r="Z614" s="2" t="str">
        <f>IF(COUNT($A614)=0,"",IF($A614&lt;&gt;DRAFT!$B616,"ERR",IF(DRAFT!CC616="3E","3E",IF(COUNT(DRAFT!BY616,DRAFT!CC616)&gt;0,DRAFT!CD616,""))))</f>
        <v/>
      </c>
      <c r="AA614" s="2" t="str">
        <f>IF(COUNT($A614)=0,"",IF(Z614="3E","3E",IF(Z614="","I",LOOKUP(Z614/AB$2,{0,0.4,0.45,0.5,0.55,0.6,0.65,0.7,0.75,0.8,1},{"F","D","C","C+","B-","B","B+","A-","A","A+"}))))</f>
        <v/>
      </c>
      <c r="AB614" s="1" t="str">
        <f>IF(COUNT($A614)=0,"",IF(Z614="","--",IF(Z614="3E","3E",LOOKUP(Z614/AB$2,{0,0.4,0.45,0.5,0.55,0.6,0.65,0.7,0.75,0.8,1},{0,2,2.25,2.5,2.75,3,3.25,3.5,3.75,4}))))</f>
        <v/>
      </c>
      <c r="AC614" s="2" t="str">
        <f>IF(COUNT($A614)=0,"",IF($A614&lt;&gt;DRAFT!$B616,"ERR",IF(DRAFT!CF616&gt;0,DRAFT!CF616,"")))</f>
        <v/>
      </c>
      <c r="AD614" s="2" t="str">
        <f>IF(COUNT($A614)=0,"",IF(AC614="3E","3E",IF(AC614="","I",LOOKUP(AC614/AE$2,{0,0.4,0.45,0.5,0.55,0.6,0.65,0.7,0.75,0.8,1},{"F","D","C","C+","B-","B","B+","A-","A","A+"}))))</f>
        <v/>
      </c>
      <c r="AE614" s="1" t="str">
        <f>IF(COUNT($A614)=0,"",IF(AC614="","--",IF(AC614="3E","3E",LOOKUP(AC614/AE$2,{0,0.4,0.45,0.5,0.55,0.6,0.65,0.7,0.75,0.8,1},{0,2,2.25,2.5,2.75,3,3.25,3.5,3.75,4}))))</f>
        <v/>
      </c>
      <c r="AF614" s="2" t="str">
        <f>IF(COUNT($A614)=0,"",IF($A614&lt;&gt;DRAFT!$B616,"ERR",IF(DRAFT!CI616&gt;0,DRAFT!CK616,"")))</f>
        <v/>
      </c>
      <c r="AG614" s="2" t="str">
        <f>IF(COUNT($A614)=0,"",IF(AF614="3E","3E",IF(AF614="","I",LOOKUP(AF614/AH$2,{0,0.4,0.45,0.5,0.55,0.6,0.65,0.7,0.75,0.8,1},{"F","D","C","C+","B-","B","B+","A-","A","A+"}))))</f>
        <v/>
      </c>
      <c r="AH614" s="1" t="str">
        <f>IF(COUNT($A614)=0,"",IF(AF614="","--",IF(AF614="3E","3E",LOOKUP(AF614/AH$2,{0,0.4,0.45,0.5,0.55,0.6,0.65,0.7,0.75,0.8,1},{0,2,2.25,2.5,2.75,3,3.25,3.5,3.75,4}))))</f>
        <v/>
      </c>
      <c r="AI614" s="2" t="str">
        <f>IF($A614&lt;&gt;DRAFT!$B616,"ERR",IF(OR(COUNT($A614)=0,COUNT(DRAFT!CL616:CN616,DRAFT!CP616:CR616)=0),"",CEILING(SUM(DRAFT!CO616,DRAFT!CS616,DRAFT!CT616),1)))</f>
        <v/>
      </c>
      <c r="AJ614" s="2" t="str">
        <f>IF(COUNT($A614)=0,"",IF(AI614="3E","3E",IF(AI614="","I",LOOKUP(AI614/AK$2,{0,0.4,0.45,0.5,0.55,0.6,0.65,0.7,0.75,0.8,1},{"F","D","C","C+","B-","B","B+","A-","A","A+"}))))</f>
        <v/>
      </c>
      <c r="AK614" s="1" t="str">
        <f>IF(COUNT($A614)=0,"",IF(AI614="","--",IF(AI614="3E","3E",LOOKUP(AI614/AK$2,{0,0.4,0.45,0.5,0.55,0.6,0.65,0.7,0.75,0.8,1},{0,2,2.25,2.5,2.75,3,3.25,3.5,3.75,4}))))</f>
        <v/>
      </c>
      <c r="AL614" s="4" t="str">
        <f>IF(OR(COUNT($A614)=0,COUNT(B614:AK614)=0),"",IF(COUNTIF(B614:AK614,"3E")&gt;0,"3E",IF(DRAFT!$A616="R",TRUNC(SUMPRODUCT(RGP,RCP)/TCP,3),TRUNC((SUMPRODUCT(--(IMDGP&gt;0)*IMDGP,IMCP)+CEILING(DRAFT!$DB616*42,0.25))/TCP,3))))</f>
        <v/>
      </c>
      <c r="AM614" s="2" t="str">
        <f>IF(OR(COUNT($A614)=0,COUNT(B614:AK614)=0),"",IF(COUNTIF(B614:AK614,"3E")&gt;0,"3E",IF(DRAFT!$A616="R",SUMPRODUCT(--(RGP&gt;=2),RCP),SUMPRODUCT(--(IMDGP&gt;0),--(IMGP=0),IMCP)+DRAFT!$DC616)))</f>
        <v/>
      </c>
      <c r="AN614" s="67" t="str">
        <f>IF(AL614="3E","3E",IF(COUNT($A614)=0,"",IF(COUNT(AI614)=0,"--",ROUND(((CEILING(DRAFT!$CV616*38,0.25)+CEILING(DRAFT!$CX616*38,0.25)+CEILING(DRAFT!$CZ616*42,0.25)+CEILING($AL614*42,0.25))/160),2))))</f>
        <v/>
      </c>
      <c r="AO614" s="2" t="str">
        <f>IF(AN614="3E","3E",IF(COUNT($A614)=0,"",IF(COUNT(AN614)=0,"I",LOOKUP(AN614,{0,2,2.25,2.5,2.75,3,3.25,3.5,3.75,4},{"F","D","C","C+","B-","B","B+","A-","A","A+"}))))</f>
        <v/>
      </c>
      <c r="AP614" s="2" t="str">
        <f>IF(AN614="3E","3E",IF(OR(COUNT(A614)=0,COUNT(AN614)=0),"",DRAFT!CW616+DRAFT!CY616+DRAFT!DA616+N(TABULATION!AM614)))</f>
        <v/>
      </c>
      <c r="AQ614" s="2" t="str">
        <f>IF(OR(COUNT($A614)=0,COUNT(B614:AK614)=0),"",IF(COUNTIF(B614:AM614,"3E")&gt;0,"3E",IF(AND(DRAFT!$A616="IM",OR($AL614&gt;DRAFT!$DB616,$AM614&gt;DRAFT!$DC616)),"IMPROVED",IF(AND(DRAFT!$A616="IM",$AL614&lt;=DRAFT!$DB616,$AM614&lt;=DRAFT!$DC616),"NOT IMPROVED",IF(AND(DRAFT!CU616="S",AH614&gt;=2,AK614&gt;=2,AN614&gt;=2.5,AP614&gt;=144),"PASS","FAIL")))))</f>
        <v/>
      </c>
      <c r="AR614" s="2" t="str">
        <f t="shared" si="18"/>
        <v/>
      </c>
      <c r="AS614" s="2" t="str">
        <f t="shared" si="19"/>
        <v/>
      </c>
    </row>
    <row r="615" spans="1:45" ht="18.95" customHeight="1" x14ac:dyDescent="0.25">
      <c r="A615" s="3" t="str">
        <f>IF(DRAFT!$B617="","",DRAFT!$B617)</f>
        <v/>
      </c>
      <c r="B615" s="2" t="str">
        <f>IF(COUNT($A615)=0,"",IF($A615&lt;&gt;DRAFT!$B617,"ERR",IF(DRAFT!I617="3E","3E",IF(COUNT(DRAFT!E617,DRAFT!I617)&gt;0,DRAFT!J617,""))))</f>
        <v/>
      </c>
      <c r="C615" s="2" t="str">
        <f>IF(COUNT($A615)=0,"",IF(B615="3E","3E",IF(B615="","I",LOOKUP(B615/D$2,{0,0.4,0.45,0.5,0.55,0.6,0.65,0.7,0.75,0.8,1},{"F","D","C","C+","B-","B","B+","A-","A","A+"}))))</f>
        <v/>
      </c>
      <c r="D615" s="1" t="str">
        <f>IF(COUNT($A615)=0,"",IF(B615="","--",IF(B615="3E","3E",LOOKUP(B615/D$2,{0,0.4,0.45,0.5,0.55,0.6,0.65,0.7,0.75,0.8,1},{0,2,2.25,2.5,2.75,3,3.25,3.5,3.75,4}))))</f>
        <v/>
      </c>
      <c r="E615" s="2" t="str">
        <f>IF(COUNT($A615)=0,"",IF($A615&lt;&gt;DRAFT!$B617,"ERR",IF(DRAFT!R617="3E","3E",IF(COUNT(DRAFT!N617,DRAFT!R617)&gt;0,DRAFT!S617,""))))</f>
        <v/>
      </c>
      <c r="F615" s="2" t="str">
        <f>IF(COUNT($A615)=0,"",IF(E615="3E","3E",IF(E615="","I",LOOKUP(E615/G$2,{0,0.4,0.45,0.5,0.55,0.6,0.65,0.7,0.75,0.8,1},{"F","D","C","C+","B-","B","B+","A-","A","A+"}))))</f>
        <v/>
      </c>
      <c r="G615" s="1" t="str">
        <f>IF(COUNT($A615)=0,"",IF(E615="","--",IF(E615="3E","3E",LOOKUP(E615/G$2,{0,0.4,0.45,0.5,0.55,0.6,0.65,0.7,0.75,0.8,1},{0,2,2.25,2.5,2.75,3,3.25,3.5,3.75,4}))))</f>
        <v/>
      </c>
      <c r="H615" s="2" t="str">
        <f>IF(COUNT($A615)=0,"",IF($A615&lt;&gt;DRAFT!$B617,"ERR",IF(DRAFT!AA617="3E","3E",IF(COUNT(DRAFT!W617,DRAFT!AA617)&gt;0,DRAFT!AB617,""))))</f>
        <v/>
      </c>
      <c r="I615" s="2" t="str">
        <f>IF(COUNT($A615)=0,"",IF(H615="3E","3E",IF(H615="","I",LOOKUP(H615/J$2,{0,0.4,0.45,0.5,0.55,0.6,0.65,0.7,0.75,0.8,1},{"F","D","C","C+","B-","B","B+","A-","A","A+"}))))</f>
        <v/>
      </c>
      <c r="J615" s="1" t="str">
        <f>IF(COUNT($A615)=0,"",IF(H615="","--",IF(H615="3E","3E",LOOKUP(H615/J$2,{0,0.4,0.45,0.5,0.55,0.6,0.65,0.7,0.75,0.8,1},{0,2,2.25,2.5,2.75,3,3.25,3.5,3.75,4}))))</f>
        <v/>
      </c>
      <c r="K615" s="2" t="str">
        <f>IF(COUNT($A615)=0,"",IF($A615&lt;&gt;DRAFT!$B617,"ERR",IF(DRAFT!AJ617="3E","3E",IF(COUNT(DRAFT!AF617,DRAFT!AJ617)&gt;0,DRAFT!AK617,""))))</f>
        <v/>
      </c>
      <c r="L615" s="2" t="str">
        <f>IF(COUNT($A615)=0,"",IF(K615="3E","3E",IF(K615="","I",LOOKUP(K615/M$2,{0,0.4,0.45,0.5,0.55,0.6,0.65,0.7,0.75,0.8,1},{"F","D","C","C+","B-","B","B+","A-","A","A+"}))))</f>
        <v/>
      </c>
      <c r="M615" s="1" t="str">
        <f>IF(COUNT($A615)=0,"",IF(K615="","--",IF(K615="3E","3E",LOOKUP(K615/M$2,{0,0.4,0.45,0.5,0.55,0.6,0.65,0.7,0.75,0.8,1},{0,2,2.25,2.5,2.75,3,3.25,3.5,3.75,4}))))</f>
        <v/>
      </c>
      <c r="N615" s="2" t="str">
        <f>IF(COUNT($A615)=0,"",IF($A615&lt;&gt;DRAFT!$B617,"ERR",IF(DRAFT!AS617="3E","3E",IF(COUNT(DRAFT!AO617,DRAFT!AS617)&gt;0,DRAFT!AT617,""))))</f>
        <v/>
      </c>
      <c r="O615" s="2" t="str">
        <f>IF(COUNT($A615)=0,"",IF(N615="3E","3E",IF(N615="","I",LOOKUP(N615/P$2,{0,0.4,0.45,0.5,0.55,0.6,0.65,0.7,0.75,0.8,1},{"F","D","C","C+","B-","B","B+","A-","A","A+"}))))</f>
        <v/>
      </c>
      <c r="P615" s="1" t="str">
        <f>IF(COUNT($A615)=0,"",IF(N615="","--",IF(N615="3E","3E",LOOKUP(N615/P$2,{0,0.4,0.45,0.5,0.55,0.6,0.65,0.7,0.75,0.8,1},{0,2,2.25,2.5,2.75,3,3.25,3.5,3.75,4}))))</f>
        <v/>
      </c>
      <c r="Q615" s="2" t="str">
        <f>IF(COUNT($A615)=0,"",IF($A615&lt;&gt;DRAFT!$B617,"ERR",IF(DRAFT!BB617="3E","3E",IF(COUNT(DRAFT!AX617,DRAFT!BB617)&gt;0,DRAFT!BC617,""))))</f>
        <v/>
      </c>
      <c r="R615" s="2" t="str">
        <f>IF(COUNT($A615)=0,"",IF(Q615="3E","3E",IF(Q615="","I",LOOKUP(Q615/S$2,{0,0.4,0.45,0.5,0.55,0.6,0.65,0.7,0.75,0.8,1},{"F","D","C","C+","B-","B","B+","A-","A","A+"}))))</f>
        <v/>
      </c>
      <c r="S615" s="1" t="str">
        <f>IF(COUNT($A615)=0,"",IF(Q615="","--",IF(Q615="3E","3E",LOOKUP(Q615/S$2,{0,0.4,0.45,0.5,0.55,0.6,0.65,0.7,0.75,0.8,1},{0,2,2.25,2.5,2.75,3,3.25,3.5,3.75,4}))))</f>
        <v/>
      </c>
      <c r="T615" s="2" t="str">
        <f>IF(COUNT($A615)=0,"",IF($A615&lt;&gt;DRAFT!$B617,"ERR",IF(DRAFT!BK617="3E","3E",IF(COUNT(DRAFT!BG617,DRAFT!BK617)&gt;0,DRAFT!BL617,""))))</f>
        <v/>
      </c>
      <c r="U615" s="2" t="str">
        <f>IF(COUNT($A615)=0,"",IF(T615="3E","3E",IF(T615="","I",LOOKUP(T615/V$2,{0,0.4,0.45,0.5,0.55,0.6,0.65,0.7,0.75,0.8,1},{"F","D","C","C+","B-","B","B+","A-","A","A+"}))))</f>
        <v/>
      </c>
      <c r="V615" s="1" t="str">
        <f>IF(COUNT($A615)=0,"",IF(T615="","--",IF(T615="3E","3E",LOOKUP(T615/V$2,{0,0.4,0.45,0.5,0.55,0.6,0.65,0.7,0.75,0.8,1},{0,2,2.25,2.5,2.75,3,3.25,3.5,3.75,4}))))</f>
        <v/>
      </c>
      <c r="W615" s="2" t="str">
        <f>IF(COUNT($A615)=0,"",IF($A615&lt;&gt;DRAFT!$B617,"ERR",IF(DRAFT!BT617="3E","3E",IF(COUNT(DRAFT!BP617,DRAFT!BT617)&gt;0,DRAFT!BU617,""))))</f>
        <v/>
      </c>
      <c r="X615" s="2" t="str">
        <f>IF(COUNT($A615)=0,"",IF(W615="3E","3E",IF(W615="","I",LOOKUP(W615/Y$2,{0,0.4,0.45,0.5,0.55,0.6,0.65,0.7,0.75,0.8,1},{"F","D","C","C+","B-","B","B+","A-","A","A+"}))))</f>
        <v/>
      </c>
      <c r="Y615" s="1" t="str">
        <f>IF(COUNT($A615)=0,"",IF(W615="","--",IF(W615="3E","3E",LOOKUP(W615/Y$2,{0,0.4,0.45,0.5,0.55,0.6,0.65,0.7,0.75,0.8,1},{0,2,2.25,2.5,2.75,3,3.25,3.5,3.75,4}))))</f>
        <v/>
      </c>
      <c r="Z615" s="2" t="str">
        <f>IF(COUNT($A615)=0,"",IF($A615&lt;&gt;DRAFT!$B617,"ERR",IF(DRAFT!CC617="3E","3E",IF(COUNT(DRAFT!BY617,DRAFT!CC617)&gt;0,DRAFT!CD617,""))))</f>
        <v/>
      </c>
      <c r="AA615" s="2" t="str">
        <f>IF(COUNT($A615)=0,"",IF(Z615="3E","3E",IF(Z615="","I",LOOKUP(Z615/AB$2,{0,0.4,0.45,0.5,0.55,0.6,0.65,0.7,0.75,0.8,1},{"F","D","C","C+","B-","B","B+","A-","A","A+"}))))</f>
        <v/>
      </c>
      <c r="AB615" s="1" t="str">
        <f>IF(COUNT($A615)=0,"",IF(Z615="","--",IF(Z615="3E","3E",LOOKUP(Z615/AB$2,{0,0.4,0.45,0.5,0.55,0.6,0.65,0.7,0.75,0.8,1},{0,2,2.25,2.5,2.75,3,3.25,3.5,3.75,4}))))</f>
        <v/>
      </c>
      <c r="AC615" s="2" t="str">
        <f>IF(COUNT($A615)=0,"",IF($A615&lt;&gt;DRAFT!$B617,"ERR",IF(DRAFT!CF617&gt;0,DRAFT!CF617,"")))</f>
        <v/>
      </c>
      <c r="AD615" s="2" t="str">
        <f>IF(COUNT($A615)=0,"",IF(AC615="3E","3E",IF(AC615="","I",LOOKUP(AC615/AE$2,{0,0.4,0.45,0.5,0.55,0.6,0.65,0.7,0.75,0.8,1},{"F","D","C","C+","B-","B","B+","A-","A","A+"}))))</f>
        <v/>
      </c>
      <c r="AE615" s="1" t="str">
        <f>IF(COUNT($A615)=0,"",IF(AC615="","--",IF(AC615="3E","3E",LOOKUP(AC615/AE$2,{0,0.4,0.45,0.5,0.55,0.6,0.65,0.7,0.75,0.8,1},{0,2,2.25,2.5,2.75,3,3.25,3.5,3.75,4}))))</f>
        <v/>
      </c>
      <c r="AF615" s="2" t="str">
        <f>IF(COUNT($A615)=0,"",IF($A615&lt;&gt;DRAFT!$B617,"ERR",IF(DRAFT!CI617&gt;0,DRAFT!CK617,"")))</f>
        <v/>
      </c>
      <c r="AG615" s="2" t="str">
        <f>IF(COUNT($A615)=0,"",IF(AF615="3E","3E",IF(AF615="","I",LOOKUP(AF615/AH$2,{0,0.4,0.45,0.5,0.55,0.6,0.65,0.7,0.75,0.8,1},{"F","D","C","C+","B-","B","B+","A-","A","A+"}))))</f>
        <v/>
      </c>
      <c r="AH615" s="1" t="str">
        <f>IF(COUNT($A615)=0,"",IF(AF615="","--",IF(AF615="3E","3E",LOOKUP(AF615/AH$2,{0,0.4,0.45,0.5,0.55,0.6,0.65,0.7,0.75,0.8,1},{0,2,2.25,2.5,2.75,3,3.25,3.5,3.75,4}))))</f>
        <v/>
      </c>
      <c r="AI615" s="2" t="str">
        <f>IF($A615&lt;&gt;DRAFT!$B617,"ERR",IF(OR(COUNT($A615)=0,COUNT(DRAFT!CL617:CN617,DRAFT!CP617:CR617)=0),"",CEILING(SUM(DRAFT!CO617,DRAFT!CS617,DRAFT!CT617),1)))</f>
        <v/>
      </c>
      <c r="AJ615" s="2" t="str">
        <f>IF(COUNT($A615)=0,"",IF(AI615="3E","3E",IF(AI615="","I",LOOKUP(AI615/AK$2,{0,0.4,0.45,0.5,0.55,0.6,0.65,0.7,0.75,0.8,1},{"F","D","C","C+","B-","B","B+","A-","A","A+"}))))</f>
        <v/>
      </c>
      <c r="AK615" s="1" t="str">
        <f>IF(COUNT($A615)=0,"",IF(AI615="","--",IF(AI615="3E","3E",LOOKUP(AI615/AK$2,{0,0.4,0.45,0.5,0.55,0.6,0.65,0.7,0.75,0.8,1},{0,2,2.25,2.5,2.75,3,3.25,3.5,3.75,4}))))</f>
        <v/>
      </c>
      <c r="AL615" s="4" t="str">
        <f>IF(OR(COUNT($A615)=0,COUNT(B615:AK615)=0),"",IF(COUNTIF(B615:AK615,"3E")&gt;0,"3E",IF(DRAFT!$A617="R",TRUNC(SUMPRODUCT(RGP,RCP)/TCP,3),TRUNC((SUMPRODUCT(--(IMDGP&gt;0)*IMDGP,IMCP)+CEILING(DRAFT!$DB617*42,0.25))/TCP,3))))</f>
        <v/>
      </c>
      <c r="AM615" s="2" t="str">
        <f>IF(OR(COUNT($A615)=0,COUNT(B615:AK615)=0),"",IF(COUNTIF(B615:AK615,"3E")&gt;0,"3E",IF(DRAFT!$A617="R",SUMPRODUCT(--(RGP&gt;=2),RCP),SUMPRODUCT(--(IMDGP&gt;0),--(IMGP=0),IMCP)+DRAFT!$DC617)))</f>
        <v/>
      </c>
      <c r="AN615" s="67" t="str">
        <f>IF(AL615="3E","3E",IF(COUNT($A615)=0,"",IF(COUNT(AI615)=0,"--",ROUND(((CEILING(DRAFT!$CV617*38,0.25)+CEILING(DRAFT!$CX617*38,0.25)+CEILING(DRAFT!$CZ617*42,0.25)+CEILING($AL615*42,0.25))/160),2))))</f>
        <v/>
      </c>
      <c r="AO615" s="2" t="str">
        <f>IF(AN615="3E","3E",IF(COUNT($A615)=0,"",IF(COUNT(AN615)=0,"I",LOOKUP(AN615,{0,2,2.25,2.5,2.75,3,3.25,3.5,3.75,4},{"F","D","C","C+","B-","B","B+","A-","A","A+"}))))</f>
        <v/>
      </c>
      <c r="AP615" s="2" t="str">
        <f>IF(AN615="3E","3E",IF(OR(COUNT(A615)=0,COUNT(AN615)=0),"",DRAFT!CW617+DRAFT!CY617+DRAFT!DA617+N(TABULATION!AM615)))</f>
        <v/>
      </c>
      <c r="AQ615" s="2" t="str">
        <f>IF(OR(COUNT($A615)=0,COUNT(B615:AK615)=0),"",IF(COUNTIF(B615:AM615,"3E")&gt;0,"3E",IF(AND(DRAFT!$A617="IM",OR($AL615&gt;DRAFT!$DB617,$AM615&gt;DRAFT!$DC617)),"IMPROVED",IF(AND(DRAFT!$A617="IM",$AL615&lt;=DRAFT!$DB617,$AM615&lt;=DRAFT!$DC617),"NOT IMPROVED",IF(AND(DRAFT!CU617="S",AH615&gt;=2,AK615&gt;=2,AN615&gt;=2.5,AP615&gt;=144),"PASS","FAIL")))))</f>
        <v/>
      </c>
      <c r="AR615" s="2" t="str">
        <f t="shared" si="18"/>
        <v/>
      </c>
      <c r="AS615" s="2" t="str">
        <f t="shared" si="19"/>
        <v/>
      </c>
    </row>
    <row r="616" spans="1:45" ht="18.95" customHeight="1" x14ac:dyDescent="0.25">
      <c r="A616" s="3" t="str">
        <f>IF(DRAFT!$B618="","",DRAFT!$B618)</f>
        <v/>
      </c>
      <c r="B616" s="2" t="str">
        <f>IF(COUNT($A616)=0,"",IF($A616&lt;&gt;DRAFT!$B618,"ERR",IF(DRAFT!I618="3E","3E",IF(COUNT(DRAFT!E618,DRAFT!I618)&gt;0,DRAFT!J618,""))))</f>
        <v/>
      </c>
      <c r="C616" s="2" t="str">
        <f>IF(COUNT($A616)=0,"",IF(B616="3E","3E",IF(B616="","I",LOOKUP(B616/D$2,{0,0.4,0.45,0.5,0.55,0.6,0.65,0.7,0.75,0.8,1},{"F","D","C","C+","B-","B","B+","A-","A","A+"}))))</f>
        <v/>
      </c>
      <c r="D616" s="1" t="str">
        <f>IF(COUNT($A616)=0,"",IF(B616="","--",IF(B616="3E","3E",LOOKUP(B616/D$2,{0,0.4,0.45,0.5,0.55,0.6,0.65,0.7,0.75,0.8,1},{0,2,2.25,2.5,2.75,3,3.25,3.5,3.75,4}))))</f>
        <v/>
      </c>
      <c r="E616" s="2" t="str">
        <f>IF(COUNT($A616)=0,"",IF($A616&lt;&gt;DRAFT!$B618,"ERR",IF(DRAFT!R618="3E","3E",IF(COUNT(DRAFT!N618,DRAFT!R618)&gt;0,DRAFT!S618,""))))</f>
        <v/>
      </c>
      <c r="F616" s="2" t="str">
        <f>IF(COUNT($A616)=0,"",IF(E616="3E","3E",IF(E616="","I",LOOKUP(E616/G$2,{0,0.4,0.45,0.5,0.55,0.6,0.65,0.7,0.75,0.8,1},{"F","D","C","C+","B-","B","B+","A-","A","A+"}))))</f>
        <v/>
      </c>
      <c r="G616" s="1" t="str">
        <f>IF(COUNT($A616)=0,"",IF(E616="","--",IF(E616="3E","3E",LOOKUP(E616/G$2,{0,0.4,0.45,0.5,0.55,0.6,0.65,0.7,0.75,0.8,1},{0,2,2.25,2.5,2.75,3,3.25,3.5,3.75,4}))))</f>
        <v/>
      </c>
      <c r="H616" s="2" t="str">
        <f>IF(COUNT($A616)=0,"",IF($A616&lt;&gt;DRAFT!$B618,"ERR",IF(DRAFT!AA618="3E","3E",IF(COUNT(DRAFT!W618,DRAFT!AA618)&gt;0,DRAFT!AB618,""))))</f>
        <v/>
      </c>
      <c r="I616" s="2" t="str">
        <f>IF(COUNT($A616)=0,"",IF(H616="3E","3E",IF(H616="","I",LOOKUP(H616/J$2,{0,0.4,0.45,0.5,0.55,0.6,0.65,0.7,0.75,0.8,1},{"F","D","C","C+","B-","B","B+","A-","A","A+"}))))</f>
        <v/>
      </c>
      <c r="J616" s="1" t="str">
        <f>IF(COUNT($A616)=0,"",IF(H616="","--",IF(H616="3E","3E",LOOKUP(H616/J$2,{0,0.4,0.45,0.5,0.55,0.6,0.65,0.7,0.75,0.8,1},{0,2,2.25,2.5,2.75,3,3.25,3.5,3.75,4}))))</f>
        <v/>
      </c>
      <c r="K616" s="2" t="str">
        <f>IF(COUNT($A616)=0,"",IF($A616&lt;&gt;DRAFT!$B618,"ERR",IF(DRAFT!AJ618="3E","3E",IF(COUNT(DRAFT!AF618,DRAFT!AJ618)&gt;0,DRAFT!AK618,""))))</f>
        <v/>
      </c>
      <c r="L616" s="2" t="str">
        <f>IF(COUNT($A616)=0,"",IF(K616="3E","3E",IF(K616="","I",LOOKUP(K616/M$2,{0,0.4,0.45,0.5,0.55,0.6,0.65,0.7,0.75,0.8,1},{"F","D","C","C+","B-","B","B+","A-","A","A+"}))))</f>
        <v/>
      </c>
      <c r="M616" s="1" t="str">
        <f>IF(COUNT($A616)=0,"",IF(K616="","--",IF(K616="3E","3E",LOOKUP(K616/M$2,{0,0.4,0.45,0.5,0.55,0.6,0.65,0.7,0.75,0.8,1},{0,2,2.25,2.5,2.75,3,3.25,3.5,3.75,4}))))</f>
        <v/>
      </c>
      <c r="N616" s="2" t="str">
        <f>IF(COUNT($A616)=0,"",IF($A616&lt;&gt;DRAFT!$B618,"ERR",IF(DRAFT!AS618="3E","3E",IF(COUNT(DRAFT!AO618,DRAFT!AS618)&gt;0,DRAFT!AT618,""))))</f>
        <v/>
      </c>
      <c r="O616" s="2" t="str">
        <f>IF(COUNT($A616)=0,"",IF(N616="3E","3E",IF(N616="","I",LOOKUP(N616/P$2,{0,0.4,0.45,0.5,0.55,0.6,0.65,0.7,0.75,0.8,1},{"F","D","C","C+","B-","B","B+","A-","A","A+"}))))</f>
        <v/>
      </c>
      <c r="P616" s="1" t="str">
        <f>IF(COUNT($A616)=0,"",IF(N616="","--",IF(N616="3E","3E",LOOKUP(N616/P$2,{0,0.4,0.45,0.5,0.55,0.6,0.65,0.7,0.75,0.8,1},{0,2,2.25,2.5,2.75,3,3.25,3.5,3.75,4}))))</f>
        <v/>
      </c>
      <c r="Q616" s="2" t="str">
        <f>IF(COUNT($A616)=0,"",IF($A616&lt;&gt;DRAFT!$B618,"ERR",IF(DRAFT!BB618="3E","3E",IF(COUNT(DRAFT!AX618,DRAFT!BB618)&gt;0,DRAFT!BC618,""))))</f>
        <v/>
      </c>
      <c r="R616" s="2" t="str">
        <f>IF(COUNT($A616)=0,"",IF(Q616="3E","3E",IF(Q616="","I",LOOKUP(Q616/S$2,{0,0.4,0.45,0.5,0.55,0.6,0.65,0.7,0.75,0.8,1},{"F","D","C","C+","B-","B","B+","A-","A","A+"}))))</f>
        <v/>
      </c>
      <c r="S616" s="1" t="str">
        <f>IF(COUNT($A616)=0,"",IF(Q616="","--",IF(Q616="3E","3E",LOOKUP(Q616/S$2,{0,0.4,0.45,0.5,0.55,0.6,0.65,0.7,0.75,0.8,1},{0,2,2.25,2.5,2.75,3,3.25,3.5,3.75,4}))))</f>
        <v/>
      </c>
      <c r="T616" s="2" t="str">
        <f>IF(COUNT($A616)=0,"",IF($A616&lt;&gt;DRAFT!$B618,"ERR",IF(DRAFT!BK618="3E","3E",IF(COUNT(DRAFT!BG618,DRAFT!BK618)&gt;0,DRAFT!BL618,""))))</f>
        <v/>
      </c>
      <c r="U616" s="2" t="str">
        <f>IF(COUNT($A616)=0,"",IF(T616="3E","3E",IF(T616="","I",LOOKUP(T616/V$2,{0,0.4,0.45,0.5,0.55,0.6,0.65,0.7,0.75,0.8,1},{"F","D","C","C+","B-","B","B+","A-","A","A+"}))))</f>
        <v/>
      </c>
      <c r="V616" s="1" t="str">
        <f>IF(COUNT($A616)=0,"",IF(T616="","--",IF(T616="3E","3E",LOOKUP(T616/V$2,{0,0.4,0.45,0.5,0.55,0.6,0.65,0.7,0.75,0.8,1},{0,2,2.25,2.5,2.75,3,3.25,3.5,3.75,4}))))</f>
        <v/>
      </c>
      <c r="W616" s="2" t="str">
        <f>IF(COUNT($A616)=0,"",IF($A616&lt;&gt;DRAFT!$B618,"ERR",IF(DRAFT!BT618="3E","3E",IF(COUNT(DRAFT!BP618,DRAFT!BT618)&gt;0,DRAFT!BU618,""))))</f>
        <v/>
      </c>
      <c r="X616" s="2" t="str">
        <f>IF(COUNT($A616)=0,"",IF(W616="3E","3E",IF(W616="","I",LOOKUP(W616/Y$2,{0,0.4,0.45,0.5,0.55,0.6,0.65,0.7,0.75,0.8,1},{"F","D","C","C+","B-","B","B+","A-","A","A+"}))))</f>
        <v/>
      </c>
      <c r="Y616" s="1" t="str">
        <f>IF(COUNT($A616)=0,"",IF(W616="","--",IF(W616="3E","3E",LOOKUP(W616/Y$2,{0,0.4,0.45,0.5,0.55,0.6,0.65,0.7,0.75,0.8,1},{0,2,2.25,2.5,2.75,3,3.25,3.5,3.75,4}))))</f>
        <v/>
      </c>
      <c r="Z616" s="2" t="str">
        <f>IF(COUNT($A616)=0,"",IF($A616&lt;&gt;DRAFT!$B618,"ERR",IF(DRAFT!CC618="3E","3E",IF(COUNT(DRAFT!BY618,DRAFT!CC618)&gt;0,DRAFT!CD618,""))))</f>
        <v/>
      </c>
      <c r="AA616" s="2" t="str">
        <f>IF(COUNT($A616)=0,"",IF(Z616="3E","3E",IF(Z616="","I",LOOKUP(Z616/AB$2,{0,0.4,0.45,0.5,0.55,0.6,0.65,0.7,0.75,0.8,1},{"F","D","C","C+","B-","B","B+","A-","A","A+"}))))</f>
        <v/>
      </c>
      <c r="AB616" s="1" t="str">
        <f>IF(COUNT($A616)=0,"",IF(Z616="","--",IF(Z616="3E","3E",LOOKUP(Z616/AB$2,{0,0.4,0.45,0.5,0.55,0.6,0.65,0.7,0.75,0.8,1},{0,2,2.25,2.5,2.75,3,3.25,3.5,3.75,4}))))</f>
        <v/>
      </c>
      <c r="AC616" s="2" t="str">
        <f>IF(COUNT($A616)=0,"",IF($A616&lt;&gt;DRAFT!$B618,"ERR",IF(DRAFT!CF618&gt;0,DRAFT!CF618,"")))</f>
        <v/>
      </c>
      <c r="AD616" s="2" t="str">
        <f>IF(COUNT($A616)=0,"",IF(AC616="3E","3E",IF(AC616="","I",LOOKUP(AC616/AE$2,{0,0.4,0.45,0.5,0.55,0.6,0.65,0.7,0.75,0.8,1},{"F","D","C","C+","B-","B","B+","A-","A","A+"}))))</f>
        <v/>
      </c>
      <c r="AE616" s="1" t="str">
        <f>IF(COUNT($A616)=0,"",IF(AC616="","--",IF(AC616="3E","3E",LOOKUP(AC616/AE$2,{0,0.4,0.45,0.5,0.55,0.6,0.65,0.7,0.75,0.8,1},{0,2,2.25,2.5,2.75,3,3.25,3.5,3.75,4}))))</f>
        <v/>
      </c>
      <c r="AF616" s="2" t="str">
        <f>IF(COUNT($A616)=0,"",IF($A616&lt;&gt;DRAFT!$B618,"ERR",IF(DRAFT!CI618&gt;0,DRAFT!CK618,"")))</f>
        <v/>
      </c>
      <c r="AG616" s="2" t="str">
        <f>IF(COUNT($A616)=0,"",IF(AF616="3E","3E",IF(AF616="","I",LOOKUP(AF616/AH$2,{0,0.4,0.45,0.5,0.55,0.6,0.65,0.7,0.75,0.8,1},{"F","D","C","C+","B-","B","B+","A-","A","A+"}))))</f>
        <v/>
      </c>
      <c r="AH616" s="1" t="str">
        <f>IF(COUNT($A616)=0,"",IF(AF616="","--",IF(AF616="3E","3E",LOOKUP(AF616/AH$2,{0,0.4,0.45,0.5,0.55,0.6,0.65,0.7,0.75,0.8,1},{0,2,2.25,2.5,2.75,3,3.25,3.5,3.75,4}))))</f>
        <v/>
      </c>
      <c r="AI616" s="2" t="str">
        <f>IF($A616&lt;&gt;DRAFT!$B618,"ERR",IF(OR(COUNT($A616)=0,COUNT(DRAFT!CL618:CN618,DRAFT!CP618:CR618)=0),"",CEILING(SUM(DRAFT!CO618,DRAFT!CS618,DRAFT!CT618),1)))</f>
        <v/>
      </c>
      <c r="AJ616" s="2" t="str">
        <f>IF(COUNT($A616)=0,"",IF(AI616="3E","3E",IF(AI616="","I",LOOKUP(AI616/AK$2,{0,0.4,0.45,0.5,0.55,0.6,0.65,0.7,0.75,0.8,1},{"F","D","C","C+","B-","B","B+","A-","A","A+"}))))</f>
        <v/>
      </c>
      <c r="AK616" s="1" t="str">
        <f>IF(COUNT($A616)=0,"",IF(AI616="","--",IF(AI616="3E","3E",LOOKUP(AI616/AK$2,{0,0.4,0.45,0.5,0.55,0.6,0.65,0.7,0.75,0.8,1},{0,2,2.25,2.5,2.75,3,3.25,3.5,3.75,4}))))</f>
        <v/>
      </c>
      <c r="AL616" s="4" t="str">
        <f>IF(OR(COUNT($A616)=0,COUNT(B616:AK616)=0),"",IF(COUNTIF(B616:AK616,"3E")&gt;0,"3E",IF(DRAFT!$A618="R",TRUNC(SUMPRODUCT(RGP,RCP)/TCP,3),TRUNC((SUMPRODUCT(--(IMDGP&gt;0)*IMDGP,IMCP)+CEILING(DRAFT!$DB618*42,0.25))/TCP,3))))</f>
        <v/>
      </c>
      <c r="AM616" s="2" t="str">
        <f>IF(OR(COUNT($A616)=0,COUNT(B616:AK616)=0),"",IF(COUNTIF(B616:AK616,"3E")&gt;0,"3E",IF(DRAFT!$A618="R",SUMPRODUCT(--(RGP&gt;=2),RCP),SUMPRODUCT(--(IMDGP&gt;0),--(IMGP=0),IMCP)+DRAFT!$DC618)))</f>
        <v/>
      </c>
      <c r="AN616" s="67" t="str">
        <f>IF(AL616="3E","3E",IF(COUNT($A616)=0,"",IF(COUNT(AI616)=0,"--",ROUND(((CEILING(DRAFT!$CV618*38,0.25)+CEILING(DRAFT!$CX618*38,0.25)+CEILING(DRAFT!$CZ618*42,0.25)+CEILING($AL616*42,0.25))/160),2))))</f>
        <v/>
      </c>
      <c r="AO616" s="2" t="str">
        <f>IF(AN616="3E","3E",IF(COUNT($A616)=0,"",IF(COUNT(AN616)=0,"I",LOOKUP(AN616,{0,2,2.25,2.5,2.75,3,3.25,3.5,3.75,4},{"F","D","C","C+","B-","B","B+","A-","A","A+"}))))</f>
        <v/>
      </c>
      <c r="AP616" s="2" t="str">
        <f>IF(AN616="3E","3E",IF(OR(COUNT(A616)=0,COUNT(AN616)=0),"",DRAFT!CW618+DRAFT!CY618+DRAFT!DA618+N(TABULATION!AM616)))</f>
        <v/>
      </c>
      <c r="AQ616" s="2" t="str">
        <f>IF(OR(COUNT($A616)=0,COUNT(B616:AK616)=0),"",IF(COUNTIF(B616:AM616,"3E")&gt;0,"3E",IF(AND(DRAFT!$A618="IM",OR($AL616&gt;DRAFT!$DB618,$AM616&gt;DRAFT!$DC618)),"IMPROVED",IF(AND(DRAFT!$A618="IM",$AL616&lt;=DRAFT!$DB618,$AM616&lt;=DRAFT!$DC618),"NOT IMPROVED",IF(AND(DRAFT!CU618="S",AH616&gt;=2,AK616&gt;=2,AN616&gt;=2.5,AP616&gt;=144),"PASS","FAIL")))))</f>
        <v/>
      </c>
      <c r="AR616" s="2" t="str">
        <f t="shared" si="18"/>
        <v/>
      </c>
      <c r="AS616" s="2" t="str">
        <f t="shared" si="19"/>
        <v/>
      </c>
    </row>
    <row r="617" spans="1:45" ht="18.95" customHeight="1" x14ac:dyDescent="0.25">
      <c r="A617" s="3" t="str">
        <f>IF(DRAFT!$B619="","",DRAFT!$B619)</f>
        <v/>
      </c>
      <c r="B617" s="2" t="str">
        <f>IF(COUNT($A617)=0,"",IF($A617&lt;&gt;DRAFT!$B619,"ERR",IF(DRAFT!I619="3E","3E",IF(COUNT(DRAFT!E619,DRAFT!I619)&gt;0,DRAFT!J619,""))))</f>
        <v/>
      </c>
      <c r="C617" s="2" t="str">
        <f>IF(COUNT($A617)=0,"",IF(B617="3E","3E",IF(B617="","I",LOOKUP(B617/D$2,{0,0.4,0.45,0.5,0.55,0.6,0.65,0.7,0.75,0.8,1},{"F","D","C","C+","B-","B","B+","A-","A","A+"}))))</f>
        <v/>
      </c>
      <c r="D617" s="1" t="str">
        <f>IF(COUNT($A617)=0,"",IF(B617="","--",IF(B617="3E","3E",LOOKUP(B617/D$2,{0,0.4,0.45,0.5,0.55,0.6,0.65,0.7,0.75,0.8,1},{0,2,2.25,2.5,2.75,3,3.25,3.5,3.75,4}))))</f>
        <v/>
      </c>
      <c r="E617" s="2" t="str">
        <f>IF(COUNT($A617)=0,"",IF($A617&lt;&gt;DRAFT!$B619,"ERR",IF(DRAFT!R619="3E","3E",IF(COUNT(DRAFT!N619,DRAFT!R619)&gt;0,DRAFT!S619,""))))</f>
        <v/>
      </c>
      <c r="F617" s="2" t="str">
        <f>IF(COUNT($A617)=0,"",IF(E617="3E","3E",IF(E617="","I",LOOKUP(E617/G$2,{0,0.4,0.45,0.5,0.55,0.6,0.65,0.7,0.75,0.8,1},{"F","D","C","C+","B-","B","B+","A-","A","A+"}))))</f>
        <v/>
      </c>
      <c r="G617" s="1" t="str">
        <f>IF(COUNT($A617)=0,"",IF(E617="","--",IF(E617="3E","3E",LOOKUP(E617/G$2,{0,0.4,0.45,0.5,0.55,0.6,0.65,0.7,0.75,0.8,1},{0,2,2.25,2.5,2.75,3,3.25,3.5,3.75,4}))))</f>
        <v/>
      </c>
      <c r="H617" s="2" t="str">
        <f>IF(COUNT($A617)=0,"",IF($A617&lt;&gt;DRAFT!$B619,"ERR",IF(DRAFT!AA619="3E","3E",IF(COUNT(DRAFT!W619,DRAFT!AA619)&gt;0,DRAFT!AB619,""))))</f>
        <v/>
      </c>
      <c r="I617" s="2" t="str">
        <f>IF(COUNT($A617)=0,"",IF(H617="3E","3E",IF(H617="","I",LOOKUP(H617/J$2,{0,0.4,0.45,0.5,0.55,0.6,0.65,0.7,0.75,0.8,1},{"F","D","C","C+","B-","B","B+","A-","A","A+"}))))</f>
        <v/>
      </c>
      <c r="J617" s="1" t="str">
        <f>IF(COUNT($A617)=0,"",IF(H617="","--",IF(H617="3E","3E",LOOKUP(H617/J$2,{0,0.4,0.45,0.5,0.55,0.6,0.65,0.7,0.75,0.8,1},{0,2,2.25,2.5,2.75,3,3.25,3.5,3.75,4}))))</f>
        <v/>
      </c>
      <c r="K617" s="2" t="str">
        <f>IF(COUNT($A617)=0,"",IF($A617&lt;&gt;DRAFT!$B619,"ERR",IF(DRAFT!AJ619="3E","3E",IF(COUNT(DRAFT!AF619,DRAFT!AJ619)&gt;0,DRAFT!AK619,""))))</f>
        <v/>
      </c>
      <c r="L617" s="2" t="str">
        <f>IF(COUNT($A617)=0,"",IF(K617="3E","3E",IF(K617="","I",LOOKUP(K617/M$2,{0,0.4,0.45,0.5,0.55,0.6,0.65,0.7,0.75,0.8,1},{"F","D","C","C+","B-","B","B+","A-","A","A+"}))))</f>
        <v/>
      </c>
      <c r="M617" s="1" t="str">
        <f>IF(COUNT($A617)=0,"",IF(K617="","--",IF(K617="3E","3E",LOOKUP(K617/M$2,{0,0.4,0.45,0.5,0.55,0.6,0.65,0.7,0.75,0.8,1},{0,2,2.25,2.5,2.75,3,3.25,3.5,3.75,4}))))</f>
        <v/>
      </c>
      <c r="N617" s="2" t="str">
        <f>IF(COUNT($A617)=0,"",IF($A617&lt;&gt;DRAFT!$B619,"ERR",IF(DRAFT!AS619="3E","3E",IF(COUNT(DRAFT!AO619,DRAFT!AS619)&gt;0,DRAFT!AT619,""))))</f>
        <v/>
      </c>
      <c r="O617" s="2" t="str">
        <f>IF(COUNT($A617)=0,"",IF(N617="3E","3E",IF(N617="","I",LOOKUP(N617/P$2,{0,0.4,0.45,0.5,0.55,0.6,0.65,0.7,0.75,0.8,1},{"F","D","C","C+","B-","B","B+","A-","A","A+"}))))</f>
        <v/>
      </c>
      <c r="P617" s="1" t="str">
        <f>IF(COUNT($A617)=0,"",IF(N617="","--",IF(N617="3E","3E",LOOKUP(N617/P$2,{0,0.4,0.45,0.5,0.55,0.6,0.65,0.7,0.75,0.8,1},{0,2,2.25,2.5,2.75,3,3.25,3.5,3.75,4}))))</f>
        <v/>
      </c>
      <c r="Q617" s="2" t="str">
        <f>IF(COUNT($A617)=0,"",IF($A617&lt;&gt;DRAFT!$B619,"ERR",IF(DRAFT!BB619="3E","3E",IF(COUNT(DRAFT!AX619,DRAFT!BB619)&gt;0,DRAFT!BC619,""))))</f>
        <v/>
      </c>
      <c r="R617" s="2" t="str">
        <f>IF(COUNT($A617)=0,"",IF(Q617="3E","3E",IF(Q617="","I",LOOKUP(Q617/S$2,{0,0.4,0.45,0.5,0.55,0.6,0.65,0.7,0.75,0.8,1},{"F","D","C","C+","B-","B","B+","A-","A","A+"}))))</f>
        <v/>
      </c>
      <c r="S617" s="1" t="str">
        <f>IF(COUNT($A617)=0,"",IF(Q617="","--",IF(Q617="3E","3E",LOOKUP(Q617/S$2,{0,0.4,0.45,0.5,0.55,0.6,0.65,0.7,0.75,0.8,1},{0,2,2.25,2.5,2.75,3,3.25,3.5,3.75,4}))))</f>
        <v/>
      </c>
      <c r="T617" s="2" t="str">
        <f>IF(COUNT($A617)=0,"",IF($A617&lt;&gt;DRAFT!$B619,"ERR",IF(DRAFT!BK619="3E","3E",IF(COUNT(DRAFT!BG619,DRAFT!BK619)&gt;0,DRAFT!BL619,""))))</f>
        <v/>
      </c>
      <c r="U617" s="2" t="str">
        <f>IF(COUNT($A617)=0,"",IF(T617="3E","3E",IF(T617="","I",LOOKUP(T617/V$2,{0,0.4,0.45,0.5,0.55,0.6,0.65,0.7,0.75,0.8,1},{"F","D","C","C+","B-","B","B+","A-","A","A+"}))))</f>
        <v/>
      </c>
      <c r="V617" s="1" t="str">
        <f>IF(COUNT($A617)=0,"",IF(T617="","--",IF(T617="3E","3E",LOOKUP(T617/V$2,{0,0.4,0.45,0.5,0.55,0.6,0.65,0.7,0.75,0.8,1},{0,2,2.25,2.5,2.75,3,3.25,3.5,3.75,4}))))</f>
        <v/>
      </c>
      <c r="W617" s="2" t="str">
        <f>IF(COUNT($A617)=0,"",IF($A617&lt;&gt;DRAFT!$B619,"ERR",IF(DRAFT!BT619="3E","3E",IF(COUNT(DRAFT!BP619,DRAFT!BT619)&gt;0,DRAFT!BU619,""))))</f>
        <v/>
      </c>
      <c r="X617" s="2" t="str">
        <f>IF(COUNT($A617)=0,"",IF(W617="3E","3E",IF(W617="","I",LOOKUP(W617/Y$2,{0,0.4,0.45,0.5,0.55,0.6,0.65,0.7,0.75,0.8,1},{"F","D","C","C+","B-","B","B+","A-","A","A+"}))))</f>
        <v/>
      </c>
      <c r="Y617" s="1" t="str">
        <f>IF(COUNT($A617)=0,"",IF(W617="","--",IF(W617="3E","3E",LOOKUP(W617/Y$2,{0,0.4,0.45,0.5,0.55,0.6,0.65,0.7,0.75,0.8,1},{0,2,2.25,2.5,2.75,3,3.25,3.5,3.75,4}))))</f>
        <v/>
      </c>
      <c r="Z617" s="2" t="str">
        <f>IF(COUNT($A617)=0,"",IF($A617&lt;&gt;DRAFT!$B619,"ERR",IF(DRAFT!CC619="3E","3E",IF(COUNT(DRAFT!BY619,DRAFT!CC619)&gt;0,DRAFT!CD619,""))))</f>
        <v/>
      </c>
      <c r="AA617" s="2" t="str">
        <f>IF(COUNT($A617)=0,"",IF(Z617="3E","3E",IF(Z617="","I",LOOKUP(Z617/AB$2,{0,0.4,0.45,0.5,0.55,0.6,0.65,0.7,0.75,0.8,1},{"F","D","C","C+","B-","B","B+","A-","A","A+"}))))</f>
        <v/>
      </c>
      <c r="AB617" s="1" t="str">
        <f>IF(COUNT($A617)=0,"",IF(Z617="","--",IF(Z617="3E","3E",LOOKUP(Z617/AB$2,{0,0.4,0.45,0.5,0.55,0.6,0.65,0.7,0.75,0.8,1},{0,2,2.25,2.5,2.75,3,3.25,3.5,3.75,4}))))</f>
        <v/>
      </c>
      <c r="AC617" s="2" t="str">
        <f>IF(COUNT($A617)=0,"",IF($A617&lt;&gt;DRAFT!$B619,"ERR",IF(DRAFT!CF619&gt;0,DRAFT!CF619,"")))</f>
        <v/>
      </c>
      <c r="AD617" s="2" t="str">
        <f>IF(COUNT($A617)=0,"",IF(AC617="3E","3E",IF(AC617="","I",LOOKUP(AC617/AE$2,{0,0.4,0.45,0.5,0.55,0.6,0.65,0.7,0.75,0.8,1},{"F","D","C","C+","B-","B","B+","A-","A","A+"}))))</f>
        <v/>
      </c>
      <c r="AE617" s="1" t="str">
        <f>IF(COUNT($A617)=0,"",IF(AC617="","--",IF(AC617="3E","3E",LOOKUP(AC617/AE$2,{0,0.4,0.45,0.5,0.55,0.6,0.65,0.7,0.75,0.8,1},{0,2,2.25,2.5,2.75,3,3.25,3.5,3.75,4}))))</f>
        <v/>
      </c>
      <c r="AF617" s="2" t="str">
        <f>IF(COUNT($A617)=0,"",IF($A617&lt;&gt;DRAFT!$B619,"ERR",IF(DRAFT!CI619&gt;0,DRAFT!CK619,"")))</f>
        <v/>
      </c>
      <c r="AG617" s="2" t="str">
        <f>IF(COUNT($A617)=0,"",IF(AF617="3E","3E",IF(AF617="","I",LOOKUP(AF617/AH$2,{0,0.4,0.45,0.5,0.55,0.6,0.65,0.7,0.75,0.8,1},{"F","D","C","C+","B-","B","B+","A-","A","A+"}))))</f>
        <v/>
      </c>
      <c r="AH617" s="1" t="str">
        <f>IF(COUNT($A617)=0,"",IF(AF617="","--",IF(AF617="3E","3E",LOOKUP(AF617/AH$2,{0,0.4,0.45,0.5,0.55,0.6,0.65,0.7,0.75,0.8,1},{0,2,2.25,2.5,2.75,3,3.25,3.5,3.75,4}))))</f>
        <v/>
      </c>
      <c r="AI617" s="2" t="str">
        <f>IF($A617&lt;&gt;DRAFT!$B619,"ERR",IF(OR(COUNT($A617)=0,COUNT(DRAFT!CL619:CN619,DRAFT!CP619:CR619)=0),"",CEILING(SUM(DRAFT!CO619,DRAFT!CS619,DRAFT!CT619),1)))</f>
        <v/>
      </c>
      <c r="AJ617" s="2" t="str">
        <f>IF(COUNT($A617)=0,"",IF(AI617="3E","3E",IF(AI617="","I",LOOKUP(AI617/AK$2,{0,0.4,0.45,0.5,0.55,0.6,0.65,0.7,0.75,0.8,1},{"F","D","C","C+","B-","B","B+","A-","A","A+"}))))</f>
        <v/>
      </c>
      <c r="AK617" s="1" t="str">
        <f>IF(COUNT($A617)=0,"",IF(AI617="","--",IF(AI617="3E","3E",LOOKUP(AI617/AK$2,{0,0.4,0.45,0.5,0.55,0.6,0.65,0.7,0.75,0.8,1},{0,2,2.25,2.5,2.75,3,3.25,3.5,3.75,4}))))</f>
        <v/>
      </c>
      <c r="AL617" s="4" t="str">
        <f>IF(OR(COUNT($A617)=0,COUNT(B617:AK617)=0),"",IF(COUNTIF(B617:AK617,"3E")&gt;0,"3E",IF(DRAFT!$A619="R",TRUNC(SUMPRODUCT(RGP,RCP)/TCP,3),TRUNC((SUMPRODUCT(--(IMDGP&gt;0)*IMDGP,IMCP)+CEILING(DRAFT!$DB619*42,0.25))/TCP,3))))</f>
        <v/>
      </c>
      <c r="AM617" s="2" t="str">
        <f>IF(OR(COUNT($A617)=0,COUNT(B617:AK617)=0),"",IF(COUNTIF(B617:AK617,"3E")&gt;0,"3E",IF(DRAFT!$A619="R",SUMPRODUCT(--(RGP&gt;=2),RCP),SUMPRODUCT(--(IMDGP&gt;0),--(IMGP=0),IMCP)+DRAFT!$DC619)))</f>
        <v/>
      </c>
      <c r="AN617" s="67" t="str">
        <f>IF(AL617="3E","3E",IF(COUNT($A617)=0,"",IF(COUNT(AI617)=0,"--",ROUND(((CEILING(DRAFT!$CV619*38,0.25)+CEILING(DRAFT!$CX619*38,0.25)+CEILING(DRAFT!$CZ619*42,0.25)+CEILING($AL617*42,0.25))/160),2))))</f>
        <v/>
      </c>
      <c r="AO617" s="2" t="str">
        <f>IF(AN617="3E","3E",IF(COUNT($A617)=0,"",IF(COUNT(AN617)=0,"I",LOOKUP(AN617,{0,2,2.25,2.5,2.75,3,3.25,3.5,3.75,4},{"F","D","C","C+","B-","B","B+","A-","A","A+"}))))</f>
        <v/>
      </c>
      <c r="AP617" s="2" t="str">
        <f>IF(AN617="3E","3E",IF(OR(COUNT(A617)=0,COUNT(AN617)=0),"",DRAFT!CW619+DRAFT!CY619+DRAFT!DA619+N(TABULATION!AM617)))</f>
        <v/>
      </c>
      <c r="AQ617" s="2" t="str">
        <f>IF(OR(COUNT($A617)=0,COUNT(B617:AK617)=0),"",IF(COUNTIF(B617:AM617,"3E")&gt;0,"3E",IF(AND(DRAFT!$A619="IM",OR($AL617&gt;DRAFT!$DB619,$AM617&gt;DRAFT!$DC619)),"IMPROVED",IF(AND(DRAFT!$A619="IM",$AL617&lt;=DRAFT!$DB619,$AM617&lt;=DRAFT!$DC619),"NOT IMPROVED",IF(AND(DRAFT!CU619="S",AH617&gt;=2,AK617&gt;=2,AN617&gt;=2.5,AP617&gt;=144),"PASS","FAIL")))))</f>
        <v/>
      </c>
      <c r="AR617" s="2" t="str">
        <f t="shared" si="18"/>
        <v/>
      </c>
      <c r="AS617" s="2" t="str">
        <f t="shared" si="19"/>
        <v/>
      </c>
    </row>
    <row r="618" spans="1:45" ht="18.95" customHeight="1" x14ac:dyDescent="0.25">
      <c r="A618" s="3" t="str">
        <f>IF(DRAFT!$B620="","",DRAFT!$B620)</f>
        <v/>
      </c>
      <c r="B618" s="2" t="str">
        <f>IF(COUNT($A618)=0,"",IF($A618&lt;&gt;DRAFT!$B620,"ERR",IF(DRAFT!I620="3E","3E",IF(COUNT(DRAFT!E620,DRAFT!I620)&gt;0,DRAFT!J620,""))))</f>
        <v/>
      </c>
      <c r="C618" s="2" t="str">
        <f>IF(COUNT($A618)=0,"",IF(B618="3E","3E",IF(B618="","I",LOOKUP(B618/D$2,{0,0.4,0.45,0.5,0.55,0.6,0.65,0.7,0.75,0.8,1},{"F","D","C","C+","B-","B","B+","A-","A","A+"}))))</f>
        <v/>
      </c>
      <c r="D618" s="1" t="str">
        <f>IF(COUNT($A618)=0,"",IF(B618="","--",IF(B618="3E","3E",LOOKUP(B618/D$2,{0,0.4,0.45,0.5,0.55,0.6,0.65,0.7,0.75,0.8,1},{0,2,2.25,2.5,2.75,3,3.25,3.5,3.75,4}))))</f>
        <v/>
      </c>
      <c r="E618" s="2" t="str">
        <f>IF(COUNT($A618)=0,"",IF($A618&lt;&gt;DRAFT!$B620,"ERR",IF(DRAFT!R620="3E","3E",IF(COUNT(DRAFT!N620,DRAFT!R620)&gt;0,DRAFT!S620,""))))</f>
        <v/>
      </c>
      <c r="F618" s="2" t="str">
        <f>IF(COUNT($A618)=0,"",IF(E618="3E","3E",IF(E618="","I",LOOKUP(E618/G$2,{0,0.4,0.45,0.5,0.55,0.6,0.65,0.7,0.75,0.8,1},{"F","D","C","C+","B-","B","B+","A-","A","A+"}))))</f>
        <v/>
      </c>
      <c r="G618" s="1" t="str">
        <f>IF(COUNT($A618)=0,"",IF(E618="","--",IF(E618="3E","3E",LOOKUP(E618/G$2,{0,0.4,0.45,0.5,0.55,0.6,0.65,0.7,0.75,0.8,1},{0,2,2.25,2.5,2.75,3,3.25,3.5,3.75,4}))))</f>
        <v/>
      </c>
      <c r="H618" s="2" t="str">
        <f>IF(COUNT($A618)=0,"",IF($A618&lt;&gt;DRAFT!$B620,"ERR",IF(DRAFT!AA620="3E","3E",IF(COUNT(DRAFT!W620,DRAFT!AA620)&gt;0,DRAFT!AB620,""))))</f>
        <v/>
      </c>
      <c r="I618" s="2" t="str">
        <f>IF(COUNT($A618)=0,"",IF(H618="3E","3E",IF(H618="","I",LOOKUP(H618/J$2,{0,0.4,0.45,0.5,0.55,0.6,0.65,0.7,0.75,0.8,1},{"F","D","C","C+","B-","B","B+","A-","A","A+"}))))</f>
        <v/>
      </c>
      <c r="J618" s="1" t="str">
        <f>IF(COUNT($A618)=0,"",IF(H618="","--",IF(H618="3E","3E",LOOKUP(H618/J$2,{0,0.4,0.45,0.5,0.55,0.6,0.65,0.7,0.75,0.8,1},{0,2,2.25,2.5,2.75,3,3.25,3.5,3.75,4}))))</f>
        <v/>
      </c>
      <c r="K618" s="2" t="str">
        <f>IF(COUNT($A618)=0,"",IF($A618&lt;&gt;DRAFT!$B620,"ERR",IF(DRAFT!AJ620="3E","3E",IF(COUNT(DRAFT!AF620,DRAFT!AJ620)&gt;0,DRAFT!AK620,""))))</f>
        <v/>
      </c>
      <c r="L618" s="2" t="str">
        <f>IF(COUNT($A618)=0,"",IF(K618="3E","3E",IF(K618="","I",LOOKUP(K618/M$2,{0,0.4,0.45,0.5,0.55,0.6,0.65,0.7,0.75,0.8,1},{"F","D","C","C+","B-","B","B+","A-","A","A+"}))))</f>
        <v/>
      </c>
      <c r="M618" s="1" t="str">
        <f>IF(COUNT($A618)=0,"",IF(K618="","--",IF(K618="3E","3E",LOOKUP(K618/M$2,{0,0.4,0.45,0.5,0.55,0.6,0.65,0.7,0.75,0.8,1},{0,2,2.25,2.5,2.75,3,3.25,3.5,3.75,4}))))</f>
        <v/>
      </c>
      <c r="N618" s="2" t="str">
        <f>IF(COUNT($A618)=0,"",IF($A618&lt;&gt;DRAFT!$B620,"ERR",IF(DRAFT!AS620="3E","3E",IF(COUNT(DRAFT!AO620,DRAFT!AS620)&gt;0,DRAFT!AT620,""))))</f>
        <v/>
      </c>
      <c r="O618" s="2" t="str">
        <f>IF(COUNT($A618)=0,"",IF(N618="3E","3E",IF(N618="","I",LOOKUP(N618/P$2,{0,0.4,0.45,0.5,0.55,0.6,0.65,0.7,0.75,0.8,1},{"F","D","C","C+","B-","B","B+","A-","A","A+"}))))</f>
        <v/>
      </c>
      <c r="P618" s="1" t="str">
        <f>IF(COUNT($A618)=0,"",IF(N618="","--",IF(N618="3E","3E",LOOKUP(N618/P$2,{0,0.4,0.45,0.5,0.55,0.6,0.65,0.7,0.75,0.8,1},{0,2,2.25,2.5,2.75,3,3.25,3.5,3.75,4}))))</f>
        <v/>
      </c>
      <c r="Q618" s="2" t="str">
        <f>IF(COUNT($A618)=0,"",IF($A618&lt;&gt;DRAFT!$B620,"ERR",IF(DRAFT!BB620="3E","3E",IF(COUNT(DRAFT!AX620,DRAFT!BB620)&gt;0,DRAFT!BC620,""))))</f>
        <v/>
      </c>
      <c r="R618" s="2" t="str">
        <f>IF(COUNT($A618)=0,"",IF(Q618="3E","3E",IF(Q618="","I",LOOKUP(Q618/S$2,{0,0.4,0.45,0.5,0.55,0.6,0.65,0.7,0.75,0.8,1},{"F","D","C","C+","B-","B","B+","A-","A","A+"}))))</f>
        <v/>
      </c>
      <c r="S618" s="1" t="str">
        <f>IF(COUNT($A618)=0,"",IF(Q618="","--",IF(Q618="3E","3E",LOOKUP(Q618/S$2,{0,0.4,0.45,0.5,0.55,0.6,0.65,0.7,0.75,0.8,1},{0,2,2.25,2.5,2.75,3,3.25,3.5,3.75,4}))))</f>
        <v/>
      </c>
      <c r="T618" s="2" t="str">
        <f>IF(COUNT($A618)=0,"",IF($A618&lt;&gt;DRAFT!$B620,"ERR",IF(DRAFT!BK620="3E","3E",IF(COUNT(DRAFT!BG620,DRAFT!BK620)&gt;0,DRAFT!BL620,""))))</f>
        <v/>
      </c>
      <c r="U618" s="2" t="str">
        <f>IF(COUNT($A618)=0,"",IF(T618="3E","3E",IF(T618="","I",LOOKUP(T618/V$2,{0,0.4,0.45,0.5,0.55,0.6,0.65,0.7,0.75,0.8,1},{"F","D","C","C+","B-","B","B+","A-","A","A+"}))))</f>
        <v/>
      </c>
      <c r="V618" s="1" t="str">
        <f>IF(COUNT($A618)=0,"",IF(T618="","--",IF(T618="3E","3E",LOOKUP(T618/V$2,{0,0.4,0.45,0.5,0.55,0.6,0.65,0.7,0.75,0.8,1},{0,2,2.25,2.5,2.75,3,3.25,3.5,3.75,4}))))</f>
        <v/>
      </c>
      <c r="W618" s="2" t="str">
        <f>IF(COUNT($A618)=0,"",IF($A618&lt;&gt;DRAFT!$B620,"ERR",IF(DRAFT!BT620="3E","3E",IF(COUNT(DRAFT!BP620,DRAFT!BT620)&gt;0,DRAFT!BU620,""))))</f>
        <v/>
      </c>
      <c r="X618" s="2" t="str">
        <f>IF(COUNT($A618)=0,"",IF(W618="3E","3E",IF(W618="","I",LOOKUP(W618/Y$2,{0,0.4,0.45,0.5,0.55,0.6,0.65,0.7,0.75,0.8,1},{"F","D","C","C+","B-","B","B+","A-","A","A+"}))))</f>
        <v/>
      </c>
      <c r="Y618" s="1" t="str">
        <f>IF(COUNT($A618)=0,"",IF(W618="","--",IF(W618="3E","3E",LOOKUP(W618/Y$2,{0,0.4,0.45,0.5,0.55,0.6,0.65,0.7,0.75,0.8,1},{0,2,2.25,2.5,2.75,3,3.25,3.5,3.75,4}))))</f>
        <v/>
      </c>
      <c r="Z618" s="2" t="str">
        <f>IF(COUNT($A618)=0,"",IF($A618&lt;&gt;DRAFT!$B620,"ERR",IF(DRAFT!CC620="3E","3E",IF(COUNT(DRAFT!BY620,DRAFT!CC620)&gt;0,DRAFT!CD620,""))))</f>
        <v/>
      </c>
      <c r="AA618" s="2" t="str">
        <f>IF(COUNT($A618)=0,"",IF(Z618="3E","3E",IF(Z618="","I",LOOKUP(Z618/AB$2,{0,0.4,0.45,0.5,0.55,0.6,0.65,0.7,0.75,0.8,1},{"F","D","C","C+","B-","B","B+","A-","A","A+"}))))</f>
        <v/>
      </c>
      <c r="AB618" s="1" t="str">
        <f>IF(COUNT($A618)=0,"",IF(Z618="","--",IF(Z618="3E","3E",LOOKUP(Z618/AB$2,{0,0.4,0.45,0.5,0.55,0.6,0.65,0.7,0.75,0.8,1},{0,2,2.25,2.5,2.75,3,3.25,3.5,3.75,4}))))</f>
        <v/>
      </c>
      <c r="AC618" s="2" t="str">
        <f>IF(COUNT($A618)=0,"",IF($A618&lt;&gt;DRAFT!$B620,"ERR",IF(DRAFT!CF620&gt;0,DRAFT!CF620,"")))</f>
        <v/>
      </c>
      <c r="AD618" s="2" t="str">
        <f>IF(COUNT($A618)=0,"",IF(AC618="3E","3E",IF(AC618="","I",LOOKUP(AC618/AE$2,{0,0.4,0.45,0.5,0.55,0.6,0.65,0.7,0.75,0.8,1},{"F","D","C","C+","B-","B","B+","A-","A","A+"}))))</f>
        <v/>
      </c>
      <c r="AE618" s="1" t="str">
        <f>IF(COUNT($A618)=0,"",IF(AC618="","--",IF(AC618="3E","3E",LOOKUP(AC618/AE$2,{0,0.4,0.45,0.5,0.55,0.6,0.65,0.7,0.75,0.8,1},{0,2,2.25,2.5,2.75,3,3.25,3.5,3.75,4}))))</f>
        <v/>
      </c>
      <c r="AF618" s="2" t="str">
        <f>IF(COUNT($A618)=0,"",IF($A618&lt;&gt;DRAFT!$B620,"ERR",IF(DRAFT!CI620&gt;0,DRAFT!CK620,"")))</f>
        <v/>
      </c>
      <c r="AG618" s="2" t="str">
        <f>IF(COUNT($A618)=0,"",IF(AF618="3E","3E",IF(AF618="","I",LOOKUP(AF618/AH$2,{0,0.4,0.45,0.5,0.55,0.6,0.65,0.7,0.75,0.8,1},{"F","D","C","C+","B-","B","B+","A-","A","A+"}))))</f>
        <v/>
      </c>
      <c r="AH618" s="1" t="str">
        <f>IF(COUNT($A618)=0,"",IF(AF618="","--",IF(AF618="3E","3E",LOOKUP(AF618/AH$2,{0,0.4,0.45,0.5,0.55,0.6,0.65,0.7,0.75,0.8,1},{0,2,2.25,2.5,2.75,3,3.25,3.5,3.75,4}))))</f>
        <v/>
      </c>
      <c r="AI618" s="2" t="str">
        <f>IF($A618&lt;&gt;DRAFT!$B620,"ERR",IF(OR(COUNT($A618)=0,COUNT(DRAFT!CL620:CN620,DRAFT!CP620:CR620)=0),"",CEILING(SUM(DRAFT!CO620,DRAFT!CS620,DRAFT!CT620),1)))</f>
        <v/>
      </c>
      <c r="AJ618" s="2" t="str">
        <f>IF(COUNT($A618)=0,"",IF(AI618="3E","3E",IF(AI618="","I",LOOKUP(AI618/AK$2,{0,0.4,0.45,0.5,0.55,0.6,0.65,0.7,0.75,0.8,1},{"F","D","C","C+","B-","B","B+","A-","A","A+"}))))</f>
        <v/>
      </c>
      <c r="AK618" s="1" t="str">
        <f>IF(COUNT($A618)=0,"",IF(AI618="","--",IF(AI618="3E","3E",LOOKUP(AI618/AK$2,{0,0.4,0.45,0.5,0.55,0.6,0.65,0.7,0.75,0.8,1},{0,2,2.25,2.5,2.75,3,3.25,3.5,3.75,4}))))</f>
        <v/>
      </c>
      <c r="AL618" s="4" t="str">
        <f>IF(OR(COUNT($A618)=0,COUNT(B618:AK618)=0),"",IF(COUNTIF(B618:AK618,"3E")&gt;0,"3E",IF(DRAFT!$A620="R",TRUNC(SUMPRODUCT(RGP,RCP)/TCP,3),TRUNC((SUMPRODUCT(--(IMDGP&gt;0)*IMDGP,IMCP)+CEILING(DRAFT!$DB620*42,0.25))/TCP,3))))</f>
        <v/>
      </c>
      <c r="AM618" s="2" t="str">
        <f>IF(OR(COUNT($A618)=0,COUNT(B618:AK618)=0),"",IF(COUNTIF(B618:AK618,"3E")&gt;0,"3E",IF(DRAFT!$A620="R",SUMPRODUCT(--(RGP&gt;=2),RCP),SUMPRODUCT(--(IMDGP&gt;0),--(IMGP=0),IMCP)+DRAFT!$DC620)))</f>
        <v/>
      </c>
      <c r="AN618" s="67" t="str">
        <f>IF(AL618="3E","3E",IF(COUNT($A618)=0,"",IF(COUNT(AI618)=0,"--",ROUND(((CEILING(DRAFT!$CV620*38,0.25)+CEILING(DRAFT!$CX620*38,0.25)+CEILING(DRAFT!$CZ620*42,0.25)+CEILING($AL618*42,0.25))/160),2))))</f>
        <v/>
      </c>
      <c r="AO618" s="2" t="str">
        <f>IF(AN618="3E","3E",IF(COUNT($A618)=0,"",IF(COUNT(AN618)=0,"I",LOOKUP(AN618,{0,2,2.25,2.5,2.75,3,3.25,3.5,3.75,4},{"F","D","C","C+","B-","B","B+","A-","A","A+"}))))</f>
        <v/>
      </c>
      <c r="AP618" s="2" t="str">
        <f>IF(AN618="3E","3E",IF(OR(COUNT(A618)=0,COUNT(AN618)=0),"",DRAFT!CW620+DRAFT!CY620+DRAFT!DA620+N(TABULATION!AM618)))</f>
        <v/>
      </c>
      <c r="AQ618" s="2" t="str">
        <f>IF(OR(COUNT($A618)=0,COUNT(B618:AK618)=0),"",IF(COUNTIF(B618:AM618,"3E")&gt;0,"3E",IF(AND(DRAFT!$A620="IM",OR($AL618&gt;DRAFT!$DB620,$AM618&gt;DRAFT!$DC620)),"IMPROVED",IF(AND(DRAFT!$A620="IM",$AL618&lt;=DRAFT!$DB620,$AM618&lt;=DRAFT!$DC620),"NOT IMPROVED",IF(AND(DRAFT!CU620="S",AH618&gt;=2,AK618&gt;=2,AN618&gt;=2.5,AP618&gt;=144),"PASS","FAIL")))))</f>
        <v/>
      </c>
      <c r="AR618" s="2" t="str">
        <f t="shared" si="18"/>
        <v/>
      </c>
      <c r="AS618" s="2" t="str">
        <f t="shared" si="19"/>
        <v/>
      </c>
    </row>
    <row r="619" spans="1:45" ht="18.95" customHeight="1" x14ac:dyDescent="0.25">
      <c r="A619" s="3" t="str">
        <f>IF(DRAFT!$B621="","",DRAFT!$B621)</f>
        <v/>
      </c>
      <c r="B619" s="2" t="str">
        <f>IF(COUNT($A619)=0,"",IF($A619&lt;&gt;DRAFT!$B621,"ERR",IF(DRAFT!I621="3E","3E",IF(COUNT(DRAFT!E621,DRAFT!I621)&gt;0,DRAFT!J621,""))))</f>
        <v/>
      </c>
      <c r="C619" s="2" t="str">
        <f>IF(COUNT($A619)=0,"",IF(B619="3E","3E",IF(B619="","I",LOOKUP(B619/D$2,{0,0.4,0.45,0.5,0.55,0.6,0.65,0.7,0.75,0.8,1},{"F","D","C","C+","B-","B","B+","A-","A","A+"}))))</f>
        <v/>
      </c>
      <c r="D619" s="1" t="str">
        <f>IF(COUNT($A619)=0,"",IF(B619="","--",IF(B619="3E","3E",LOOKUP(B619/D$2,{0,0.4,0.45,0.5,0.55,0.6,0.65,0.7,0.75,0.8,1},{0,2,2.25,2.5,2.75,3,3.25,3.5,3.75,4}))))</f>
        <v/>
      </c>
      <c r="E619" s="2" t="str">
        <f>IF(COUNT($A619)=0,"",IF($A619&lt;&gt;DRAFT!$B621,"ERR",IF(DRAFT!R621="3E","3E",IF(COUNT(DRAFT!N621,DRAFT!R621)&gt;0,DRAFT!S621,""))))</f>
        <v/>
      </c>
      <c r="F619" s="2" t="str">
        <f>IF(COUNT($A619)=0,"",IF(E619="3E","3E",IF(E619="","I",LOOKUP(E619/G$2,{0,0.4,0.45,0.5,0.55,0.6,0.65,0.7,0.75,0.8,1},{"F","D","C","C+","B-","B","B+","A-","A","A+"}))))</f>
        <v/>
      </c>
      <c r="G619" s="1" t="str">
        <f>IF(COUNT($A619)=0,"",IF(E619="","--",IF(E619="3E","3E",LOOKUP(E619/G$2,{0,0.4,0.45,0.5,0.55,0.6,0.65,0.7,0.75,0.8,1},{0,2,2.25,2.5,2.75,3,3.25,3.5,3.75,4}))))</f>
        <v/>
      </c>
      <c r="H619" s="2" t="str">
        <f>IF(COUNT($A619)=0,"",IF($A619&lt;&gt;DRAFT!$B621,"ERR",IF(DRAFT!AA621="3E","3E",IF(COUNT(DRAFT!W621,DRAFT!AA621)&gt;0,DRAFT!AB621,""))))</f>
        <v/>
      </c>
      <c r="I619" s="2" t="str">
        <f>IF(COUNT($A619)=0,"",IF(H619="3E","3E",IF(H619="","I",LOOKUP(H619/J$2,{0,0.4,0.45,0.5,0.55,0.6,0.65,0.7,0.75,0.8,1},{"F","D","C","C+","B-","B","B+","A-","A","A+"}))))</f>
        <v/>
      </c>
      <c r="J619" s="1" t="str">
        <f>IF(COUNT($A619)=0,"",IF(H619="","--",IF(H619="3E","3E",LOOKUP(H619/J$2,{0,0.4,0.45,0.5,0.55,0.6,0.65,0.7,0.75,0.8,1},{0,2,2.25,2.5,2.75,3,3.25,3.5,3.75,4}))))</f>
        <v/>
      </c>
      <c r="K619" s="2" t="str">
        <f>IF(COUNT($A619)=0,"",IF($A619&lt;&gt;DRAFT!$B621,"ERR",IF(DRAFT!AJ621="3E","3E",IF(COUNT(DRAFT!AF621,DRAFT!AJ621)&gt;0,DRAFT!AK621,""))))</f>
        <v/>
      </c>
      <c r="L619" s="2" t="str">
        <f>IF(COUNT($A619)=0,"",IF(K619="3E","3E",IF(K619="","I",LOOKUP(K619/M$2,{0,0.4,0.45,0.5,0.55,0.6,0.65,0.7,0.75,0.8,1},{"F","D","C","C+","B-","B","B+","A-","A","A+"}))))</f>
        <v/>
      </c>
      <c r="M619" s="1" t="str">
        <f>IF(COUNT($A619)=0,"",IF(K619="","--",IF(K619="3E","3E",LOOKUP(K619/M$2,{0,0.4,0.45,0.5,0.55,0.6,0.65,0.7,0.75,0.8,1},{0,2,2.25,2.5,2.75,3,3.25,3.5,3.75,4}))))</f>
        <v/>
      </c>
      <c r="N619" s="2" t="str">
        <f>IF(COUNT($A619)=0,"",IF($A619&lt;&gt;DRAFT!$B621,"ERR",IF(DRAFT!AS621="3E","3E",IF(COUNT(DRAFT!AO621,DRAFT!AS621)&gt;0,DRAFT!AT621,""))))</f>
        <v/>
      </c>
      <c r="O619" s="2" t="str">
        <f>IF(COUNT($A619)=0,"",IF(N619="3E","3E",IF(N619="","I",LOOKUP(N619/P$2,{0,0.4,0.45,0.5,0.55,0.6,0.65,0.7,0.75,0.8,1},{"F","D","C","C+","B-","B","B+","A-","A","A+"}))))</f>
        <v/>
      </c>
      <c r="P619" s="1" t="str">
        <f>IF(COUNT($A619)=0,"",IF(N619="","--",IF(N619="3E","3E",LOOKUP(N619/P$2,{0,0.4,0.45,0.5,0.55,0.6,0.65,0.7,0.75,0.8,1},{0,2,2.25,2.5,2.75,3,3.25,3.5,3.75,4}))))</f>
        <v/>
      </c>
      <c r="Q619" s="2" t="str">
        <f>IF(COUNT($A619)=0,"",IF($A619&lt;&gt;DRAFT!$B621,"ERR",IF(DRAFT!BB621="3E","3E",IF(COUNT(DRAFT!AX621,DRAFT!BB621)&gt;0,DRAFT!BC621,""))))</f>
        <v/>
      </c>
      <c r="R619" s="2" t="str">
        <f>IF(COUNT($A619)=0,"",IF(Q619="3E","3E",IF(Q619="","I",LOOKUP(Q619/S$2,{0,0.4,0.45,0.5,0.55,0.6,0.65,0.7,0.75,0.8,1},{"F","D","C","C+","B-","B","B+","A-","A","A+"}))))</f>
        <v/>
      </c>
      <c r="S619" s="1" t="str">
        <f>IF(COUNT($A619)=0,"",IF(Q619="","--",IF(Q619="3E","3E",LOOKUP(Q619/S$2,{0,0.4,0.45,0.5,0.55,0.6,0.65,0.7,0.75,0.8,1},{0,2,2.25,2.5,2.75,3,3.25,3.5,3.75,4}))))</f>
        <v/>
      </c>
      <c r="T619" s="2" t="str">
        <f>IF(COUNT($A619)=0,"",IF($A619&lt;&gt;DRAFT!$B621,"ERR",IF(DRAFT!BK621="3E","3E",IF(COUNT(DRAFT!BG621,DRAFT!BK621)&gt;0,DRAFT!BL621,""))))</f>
        <v/>
      </c>
      <c r="U619" s="2" t="str">
        <f>IF(COUNT($A619)=0,"",IF(T619="3E","3E",IF(T619="","I",LOOKUP(T619/V$2,{0,0.4,0.45,0.5,0.55,0.6,0.65,0.7,0.75,0.8,1},{"F","D","C","C+","B-","B","B+","A-","A","A+"}))))</f>
        <v/>
      </c>
      <c r="V619" s="1" t="str">
        <f>IF(COUNT($A619)=0,"",IF(T619="","--",IF(T619="3E","3E",LOOKUP(T619/V$2,{0,0.4,0.45,0.5,0.55,0.6,0.65,0.7,0.75,0.8,1},{0,2,2.25,2.5,2.75,3,3.25,3.5,3.75,4}))))</f>
        <v/>
      </c>
      <c r="W619" s="2" t="str">
        <f>IF(COUNT($A619)=0,"",IF($A619&lt;&gt;DRAFT!$B621,"ERR",IF(DRAFT!BT621="3E","3E",IF(COUNT(DRAFT!BP621,DRAFT!BT621)&gt;0,DRAFT!BU621,""))))</f>
        <v/>
      </c>
      <c r="X619" s="2" t="str">
        <f>IF(COUNT($A619)=0,"",IF(W619="3E","3E",IF(W619="","I",LOOKUP(W619/Y$2,{0,0.4,0.45,0.5,0.55,0.6,0.65,0.7,0.75,0.8,1},{"F","D","C","C+","B-","B","B+","A-","A","A+"}))))</f>
        <v/>
      </c>
      <c r="Y619" s="1" t="str">
        <f>IF(COUNT($A619)=0,"",IF(W619="","--",IF(W619="3E","3E",LOOKUP(W619/Y$2,{0,0.4,0.45,0.5,0.55,0.6,0.65,0.7,0.75,0.8,1},{0,2,2.25,2.5,2.75,3,3.25,3.5,3.75,4}))))</f>
        <v/>
      </c>
      <c r="Z619" s="2" t="str">
        <f>IF(COUNT($A619)=0,"",IF($A619&lt;&gt;DRAFT!$B621,"ERR",IF(DRAFT!CC621="3E","3E",IF(COUNT(DRAFT!BY621,DRAFT!CC621)&gt;0,DRAFT!CD621,""))))</f>
        <v/>
      </c>
      <c r="AA619" s="2" t="str">
        <f>IF(COUNT($A619)=0,"",IF(Z619="3E","3E",IF(Z619="","I",LOOKUP(Z619/AB$2,{0,0.4,0.45,0.5,0.55,0.6,0.65,0.7,0.75,0.8,1},{"F","D","C","C+","B-","B","B+","A-","A","A+"}))))</f>
        <v/>
      </c>
      <c r="AB619" s="1" t="str">
        <f>IF(COUNT($A619)=0,"",IF(Z619="","--",IF(Z619="3E","3E",LOOKUP(Z619/AB$2,{0,0.4,0.45,0.5,0.55,0.6,0.65,0.7,0.75,0.8,1},{0,2,2.25,2.5,2.75,3,3.25,3.5,3.75,4}))))</f>
        <v/>
      </c>
      <c r="AC619" s="2" t="str">
        <f>IF(COUNT($A619)=0,"",IF($A619&lt;&gt;DRAFT!$B621,"ERR",IF(DRAFT!CF621&gt;0,DRAFT!CF621,"")))</f>
        <v/>
      </c>
      <c r="AD619" s="2" t="str">
        <f>IF(COUNT($A619)=0,"",IF(AC619="3E","3E",IF(AC619="","I",LOOKUP(AC619/AE$2,{0,0.4,0.45,0.5,0.55,0.6,0.65,0.7,0.75,0.8,1},{"F","D","C","C+","B-","B","B+","A-","A","A+"}))))</f>
        <v/>
      </c>
      <c r="AE619" s="1" t="str">
        <f>IF(COUNT($A619)=0,"",IF(AC619="","--",IF(AC619="3E","3E",LOOKUP(AC619/AE$2,{0,0.4,0.45,0.5,0.55,0.6,0.65,0.7,0.75,0.8,1},{0,2,2.25,2.5,2.75,3,3.25,3.5,3.75,4}))))</f>
        <v/>
      </c>
      <c r="AF619" s="2" t="str">
        <f>IF(COUNT($A619)=0,"",IF($A619&lt;&gt;DRAFT!$B621,"ERR",IF(DRAFT!CI621&gt;0,DRAFT!CK621,"")))</f>
        <v/>
      </c>
      <c r="AG619" s="2" t="str">
        <f>IF(COUNT($A619)=0,"",IF(AF619="3E","3E",IF(AF619="","I",LOOKUP(AF619/AH$2,{0,0.4,0.45,0.5,0.55,0.6,0.65,0.7,0.75,0.8,1},{"F","D","C","C+","B-","B","B+","A-","A","A+"}))))</f>
        <v/>
      </c>
      <c r="AH619" s="1" t="str">
        <f>IF(COUNT($A619)=0,"",IF(AF619="","--",IF(AF619="3E","3E",LOOKUP(AF619/AH$2,{0,0.4,0.45,0.5,0.55,0.6,0.65,0.7,0.75,0.8,1},{0,2,2.25,2.5,2.75,3,3.25,3.5,3.75,4}))))</f>
        <v/>
      </c>
      <c r="AI619" s="2" t="str">
        <f>IF($A619&lt;&gt;DRAFT!$B621,"ERR",IF(OR(COUNT($A619)=0,COUNT(DRAFT!CL621:CN621,DRAFT!CP621:CR621)=0),"",CEILING(SUM(DRAFT!CO621,DRAFT!CS621,DRAFT!CT621),1)))</f>
        <v/>
      </c>
      <c r="AJ619" s="2" t="str">
        <f>IF(COUNT($A619)=0,"",IF(AI619="3E","3E",IF(AI619="","I",LOOKUP(AI619/AK$2,{0,0.4,0.45,0.5,0.55,0.6,0.65,0.7,0.75,0.8,1},{"F","D","C","C+","B-","B","B+","A-","A","A+"}))))</f>
        <v/>
      </c>
      <c r="AK619" s="1" t="str">
        <f>IF(COUNT($A619)=0,"",IF(AI619="","--",IF(AI619="3E","3E",LOOKUP(AI619/AK$2,{0,0.4,0.45,0.5,0.55,0.6,0.65,0.7,0.75,0.8,1},{0,2,2.25,2.5,2.75,3,3.25,3.5,3.75,4}))))</f>
        <v/>
      </c>
      <c r="AL619" s="4" t="str">
        <f>IF(OR(COUNT($A619)=0,COUNT(B619:AK619)=0),"",IF(COUNTIF(B619:AK619,"3E")&gt;0,"3E",IF(DRAFT!$A621="R",TRUNC(SUMPRODUCT(RGP,RCP)/TCP,3),TRUNC((SUMPRODUCT(--(IMDGP&gt;0)*IMDGP,IMCP)+CEILING(DRAFT!$DB621*42,0.25))/TCP,3))))</f>
        <v/>
      </c>
      <c r="AM619" s="2" t="str">
        <f>IF(OR(COUNT($A619)=0,COUNT(B619:AK619)=0),"",IF(COUNTIF(B619:AK619,"3E")&gt;0,"3E",IF(DRAFT!$A621="R",SUMPRODUCT(--(RGP&gt;=2),RCP),SUMPRODUCT(--(IMDGP&gt;0),--(IMGP=0),IMCP)+DRAFT!$DC621)))</f>
        <v/>
      </c>
      <c r="AN619" s="67" t="str">
        <f>IF(AL619="3E","3E",IF(COUNT($A619)=0,"",IF(COUNT(AI619)=0,"--",ROUND(((CEILING(DRAFT!$CV621*38,0.25)+CEILING(DRAFT!$CX621*38,0.25)+CEILING(DRAFT!$CZ621*42,0.25)+CEILING($AL619*42,0.25))/160),2))))</f>
        <v/>
      </c>
      <c r="AO619" s="2" t="str">
        <f>IF(AN619="3E","3E",IF(COUNT($A619)=0,"",IF(COUNT(AN619)=0,"I",LOOKUP(AN619,{0,2,2.25,2.5,2.75,3,3.25,3.5,3.75,4},{"F","D","C","C+","B-","B","B+","A-","A","A+"}))))</f>
        <v/>
      </c>
      <c r="AP619" s="2" t="str">
        <f>IF(AN619="3E","3E",IF(OR(COUNT(A619)=0,COUNT(AN619)=0),"",DRAFT!CW621+DRAFT!CY621+DRAFT!DA621+N(TABULATION!AM619)))</f>
        <v/>
      </c>
      <c r="AQ619" s="2" t="str">
        <f>IF(OR(COUNT($A619)=0,COUNT(B619:AK619)=0),"",IF(COUNTIF(B619:AM619,"3E")&gt;0,"3E",IF(AND(DRAFT!$A621="IM",OR($AL619&gt;DRAFT!$DB621,$AM619&gt;DRAFT!$DC621)),"IMPROVED",IF(AND(DRAFT!$A621="IM",$AL619&lt;=DRAFT!$DB621,$AM619&lt;=DRAFT!$DC621),"NOT IMPROVED",IF(AND(DRAFT!CU621="S",AH619&gt;=2,AK619&gt;=2,AN619&gt;=2.5,AP619&gt;=144),"PASS","FAIL")))))</f>
        <v/>
      </c>
      <c r="AR619" s="2" t="str">
        <f t="shared" si="18"/>
        <v/>
      </c>
      <c r="AS619" s="2" t="str">
        <f t="shared" si="19"/>
        <v/>
      </c>
    </row>
    <row r="620" spans="1:45" ht="18.95" customHeight="1" x14ac:dyDescent="0.25">
      <c r="A620" s="3" t="str">
        <f>IF(DRAFT!$B622="","",DRAFT!$B622)</f>
        <v/>
      </c>
      <c r="B620" s="2" t="str">
        <f>IF(COUNT($A620)=0,"",IF($A620&lt;&gt;DRAFT!$B622,"ERR",IF(DRAFT!I622="3E","3E",IF(COUNT(DRAFT!E622,DRAFT!I622)&gt;0,DRAFT!J622,""))))</f>
        <v/>
      </c>
      <c r="C620" s="2" t="str">
        <f>IF(COUNT($A620)=0,"",IF(B620="3E","3E",IF(B620="","I",LOOKUP(B620/D$2,{0,0.4,0.45,0.5,0.55,0.6,0.65,0.7,0.75,0.8,1},{"F","D","C","C+","B-","B","B+","A-","A","A+"}))))</f>
        <v/>
      </c>
      <c r="D620" s="1" t="str">
        <f>IF(COUNT($A620)=0,"",IF(B620="","--",IF(B620="3E","3E",LOOKUP(B620/D$2,{0,0.4,0.45,0.5,0.55,0.6,0.65,0.7,0.75,0.8,1},{0,2,2.25,2.5,2.75,3,3.25,3.5,3.75,4}))))</f>
        <v/>
      </c>
      <c r="E620" s="2" t="str">
        <f>IF(COUNT($A620)=0,"",IF($A620&lt;&gt;DRAFT!$B622,"ERR",IF(DRAFT!R622="3E","3E",IF(COUNT(DRAFT!N622,DRAFT!R622)&gt;0,DRAFT!S622,""))))</f>
        <v/>
      </c>
      <c r="F620" s="2" t="str">
        <f>IF(COUNT($A620)=0,"",IF(E620="3E","3E",IF(E620="","I",LOOKUP(E620/G$2,{0,0.4,0.45,0.5,0.55,0.6,0.65,0.7,0.75,0.8,1},{"F","D","C","C+","B-","B","B+","A-","A","A+"}))))</f>
        <v/>
      </c>
      <c r="G620" s="1" t="str">
        <f>IF(COUNT($A620)=0,"",IF(E620="","--",IF(E620="3E","3E",LOOKUP(E620/G$2,{0,0.4,0.45,0.5,0.55,0.6,0.65,0.7,0.75,0.8,1},{0,2,2.25,2.5,2.75,3,3.25,3.5,3.75,4}))))</f>
        <v/>
      </c>
      <c r="H620" s="2" t="str">
        <f>IF(COUNT($A620)=0,"",IF($A620&lt;&gt;DRAFT!$B622,"ERR",IF(DRAFT!AA622="3E","3E",IF(COUNT(DRAFT!W622,DRAFT!AA622)&gt;0,DRAFT!AB622,""))))</f>
        <v/>
      </c>
      <c r="I620" s="2" t="str">
        <f>IF(COUNT($A620)=0,"",IF(H620="3E","3E",IF(H620="","I",LOOKUP(H620/J$2,{0,0.4,0.45,0.5,0.55,0.6,0.65,0.7,0.75,0.8,1},{"F","D","C","C+","B-","B","B+","A-","A","A+"}))))</f>
        <v/>
      </c>
      <c r="J620" s="1" t="str">
        <f>IF(COUNT($A620)=0,"",IF(H620="","--",IF(H620="3E","3E",LOOKUP(H620/J$2,{0,0.4,0.45,0.5,0.55,0.6,0.65,0.7,0.75,0.8,1},{0,2,2.25,2.5,2.75,3,3.25,3.5,3.75,4}))))</f>
        <v/>
      </c>
      <c r="K620" s="2" t="str">
        <f>IF(COUNT($A620)=0,"",IF($A620&lt;&gt;DRAFT!$B622,"ERR",IF(DRAFT!AJ622="3E","3E",IF(COUNT(DRAFT!AF622,DRAFT!AJ622)&gt;0,DRAFT!AK622,""))))</f>
        <v/>
      </c>
      <c r="L620" s="2" t="str">
        <f>IF(COUNT($A620)=0,"",IF(K620="3E","3E",IF(K620="","I",LOOKUP(K620/M$2,{0,0.4,0.45,0.5,0.55,0.6,0.65,0.7,0.75,0.8,1},{"F","D","C","C+","B-","B","B+","A-","A","A+"}))))</f>
        <v/>
      </c>
      <c r="M620" s="1" t="str">
        <f>IF(COUNT($A620)=0,"",IF(K620="","--",IF(K620="3E","3E",LOOKUP(K620/M$2,{0,0.4,0.45,0.5,0.55,0.6,0.65,0.7,0.75,0.8,1},{0,2,2.25,2.5,2.75,3,3.25,3.5,3.75,4}))))</f>
        <v/>
      </c>
      <c r="N620" s="2" t="str">
        <f>IF(COUNT($A620)=0,"",IF($A620&lt;&gt;DRAFT!$B622,"ERR",IF(DRAFT!AS622="3E","3E",IF(COUNT(DRAFT!AO622,DRAFT!AS622)&gt;0,DRAFT!AT622,""))))</f>
        <v/>
      </c>
      <c r="O620" s="2" t="str">
        <f>IF(COUNT($A620)=0,"",IF(N620="3E","3E",IF(N620="","I",LOOKUP(N620/P$2,{0,0.4,0.45,0.5,0.55,0.6,0.65,0.7,0.75,0.8,1},{"F","D","C","C+","B-","B","B+","A-","A","A+"}))))</f>
        <v/>
      </c>
      <c r="P620" s="1" t="str">
        <f>IF(COUNT($A620)=0,"",IF(N620="","--",IF(N620="3E","3E",LOOKUP(N620/P$2,{0,0.4,0.45,0.5,0.55,0.6,0.65,0.7,0.75,0.8,1},{0,2,2.25,2.5,2.75,3,3.25,3.5,3.75,4}))))</f>
        <v/>
      </c>
      <c r="Q620" s="2" t="str">
        <f>IF(COUNT($A620)=0,"",IF($A620&lt;&gt;DRAFT!$B622,"ERR",IF(DRAFT!BB622="3E","3E",IF(COUNT(DRAFT!AX622,DRAFT!BB622)&gt;0,DRAFT!BC622,""))))</f>
        <v/>
      </c>
      <c r="R620" s="2" t="str">
        <f>IF(COUNT($A620)=0,"",IF(Q620="3E","3E",IF(Q620="","I",LOOKUP(Q620/S$2,{0,0.4,0.45,0.5,0.55,0.6,0.65,0.7,0.75,0.8,1},{"F","D","C","C+","B-","B","B+","A-","A","A+"}))))</f>
        <v/>
      </c>
      <c r="S620" s="1" t="str">
        <f>IF(COUNT($A620)=0,"",IF(Q620="","--",IF(Q620="3E","3E",LOOKUP(Q620/S$2,{0,0.4,0.45,0.5,0.55,0.6,0.65,0.7,0.75,0.8,1},{0,2,2.25,2.5,2.75,3,3.25,3.5,3.75,4}))))</f>
        <v/>
      </c>
      <c r="T620" s="2" t="str">
        <f>IF(COUNT($A620)=0,"",IF($A620&lt;&gt;DRAFT!$B622,"ERR",IF(DRAFT!BK622="3E","3E",IF(COUNT(DRAFT!BG622,DRAFT!BK622)&gt;0,DRAFT!BL622,""))))</f>
        <v/>
      </c>
      <c r="U620" s="2" t="str">
        <f>IF(COUNT($A620)=0,"",IF(T620="3E","3E",IF(T620="","I",LOOKUP(T620/V$2,{0,0.4,0.45,0.5,0.55,0.6,0.65,0.7,0.75,0.8,1},{"F","D","C","C+","B-","B","B+","A-","A","A+"}))))</f>
        <v/>
      </c>
      <c r="V620" s="1" t="str">
        <f>IF(COUNT($A620)=0,"",IF(T620="","--",IF(T620="3E","3E",LOOKUP(T620/V$2,{0,0.4,0.45,0.5,0.55,0.6,0.65,0.7,0.75,0.8,1},{0,2,2.25,2.5,2.75,3,3.25,3.5,3.75,4}))))</f>
        <v/>
      </c>
      <c r="W620" s="2" t="str">
        <f>IF(COUNT($A620)=0,"",IF($A620&lt;&gt;DRAFT!$B622,"ERR",IF(DRAFT!BT622="3E","3E",IF(COUNT(DRAFT!BP622,DRAFT!BT622)&gt;0,DRAFT!BU622,""))))</f>
        <v/>
      </c>
      <c r="X620" s="2" t="str">
        <f>IF(COUNT($A620)=0,"",IF(W620="3E","3E",IF(W620="","I",LOOKUP(W620/Y$2,{0,0.4,0.45,0.5,0.55,0.6,0.65,0.7,0.75,0.8,1},{"F","D","C","C+","B-","B","B+","A-","A","A+"}))))</f>
        <v/>
      </c>
      <c r="Y620" s="1" t="str">
        <f>IF(COUNT($A620)=0,"",IF(W620="","--",IF(W620="3E","3E",LOOKUP(W620/Y$2,{0,0.4,0.45,0.5,0.55,0.6,0.65,0.7,0.75,0.8,1},{0,2,2.25,2.5,2.75,3,3.25,3.5,3.75,4}))))</f>
        <v/>
      </c>
      <c r="Z620" s="2" t="str">
        <f>IF(COUNT($A620)=0,"",IF($A620&lt;&gt;DRAFT!$B622,"ERR",IF(DRAFT!CC622="3E","3E",IF(COUNT(DRAFT!BY622,DRAFT!CC622)&gt;0,DRAFT!CD622,""))))</f>
        <v/>
      </c>
      <c r="AA620" s="2" t="str">
        <f>IF(COUNT($A620)=0,"",IF(Z620="3E","3E",IF(Z620="","I",LOOKUP(Z620/AB$2,{0,0.4,0.45,0.5,0.55,0.6,0.65,0.7,0.75,0.8,1},{"F","D","C","C+","B-","B","B+","A-","A","A+"}))))</f>
        <v/>
      </c>
      <c r="AB620" s="1" t="str">
        <f>IF(COUNT($A620)=0,"",IF(Z620="","--",IF(Z620="3E","3E",LOOKUP(Z620/AB$2,{0,0.4,0.45,0.5,0.55,0.6,0.65,0.7,0.75,0.8,1},{0,2,2.25,2.5,2.75,3,3.25,3.5,3.75,4}))))</f>
        <v/>
      </c>
      <c r="AC620" s="2" t="str">
        <f>IF(COUNT($A620)=0,"",IF($A620&lt;&gt;DRAFT!$B622,"ERR",IF(DRAFT!CF622&gt;0,DRAFT!CF622,"")))</f>
        <v/>
      </c>
      <c r="AD620" s="2" t="str">
        <f>IF(COUNT($A620)=0,"",IF(AC620="3E","3E",IF(AC620="","I",LOOKUP(AC620/AE$2,{0,0.4,0.45,0.5,0.55,0.6,0.65,0.7,0.75,0.8,1},{"F","D","C","C+","B-","B","B+","A-","A","A+"}))))</f>
        <v/>
      </c>
      <c r="AE620" s="1" t="str">
        <f>IF(COUNT($A620)=0,"",IF(AC620="","--",IF(AC620="3E","3E",LOOKUP(AC620/AE$2,{0,0.4,0.45,0.5,0.55,0.6,0.65,0.7,0.75,0.8,1},{0,2,2.25,2.5,2.75,3,3.25,3.5,3.75,4}))))</f>
        <v/>
      </c>
      <c r="AF620" s="2" t="str">
        <f>IF(COUNT($A620)=0,"",IF($A620&lt;&gt;DRAFT!$B622,"ERR",IF(DRAFT!CI622&gt;0,DRAFT!CK622,"")))</f>
        <v/>
      </c>
      <c r="AG620" s="2" t="str">
        <f>IF(COUNT($A620)=0,"",IF(AF620="3E","3E",IF(AF620="","I",LOOKUP(AF620/AH$2,{0,0.4,0.45,0.5,0.55,0.6,0.65,0.7,0.75,0.8,1},{"F","D","C","C+","B-","B","B+","A-","A","A+"}))))</f>
        <v/>
      </c>
      <c r="AH620" s="1" t="str">
        <f>IF(COUNT($A620)=0,"",IF(AF620="","--",IF(AF620="3E","3E",LOOKUP(AF620/AH$2,{0,0.4,0.45,0.5,0.55,0.6,0.65,0.7,0.75,0.8,1},{0,2,2.25,2.5,2.75,3,3.25,3.5,3.75,4}))))</f>
        <v/>
      </c>
      <c r="AI620" s="2" t="str">
        <f>IF($A620&lt;&gt;DRAFT!$B622,"ERR",IF(OR(COUNT($A620)=0,COUNT(DRAFT!CL622:CN622,DRAFT!CP622:CR622)=0),"",CEILING(SUM(DRAFT!CO622,DRAFT!CS622,DRAFT!CT622),1)))</f>
        <v/>
      </c>
      <c r="AJ620" s="2" t="str">
        <f>IF(COUNT($A620)=0,"",IF(AI620="3E","3E",IF(AI620="","I",LOOKUP(AI620/AK$2,{0,0.4,0.45,0.5,0.55,0.6,0.65,0.7,0.75,0.8,1},{"F","D","C","C+","B-","B","B+","A-","A","A+"}))))</f>
        <v/>
      </c>
      <c r="AK620" s="1" t="str">
        <f>IF(COUNT($A620)=0,"",IF(AI620="","--",IF(AI620="3E","3E",LOOKUP(AI620/AK$2,{0,0.4,0.45,0.5,0.55,0.6,0.65,0.7,0.75,0.8,1},{0,2,2.25,2.5,2.75,3,3.25,3.5,3.75,4}))))</f>
        <v/>
      </c>
      <c r="AL620" s="4" t="str">
        <f>IF(OR(COUNT($A620)=0,COUNT(B620:AK620)=0),"",IF(COUNTIF(B620:AK620,"3E")&gt;0,"3E",IF(DRAFT!$A622="R",TRUNC(SUMPRODUCT(RGP,RCP)/TCP,3),TRUNC((SUMPRODUCT(--(IMDGP&gt;0)*IMDGP,IMCP)+CEILING(DRAFT!$DB622*42,0.25))/TCP,3))))</f>
        <v/>
      </c>
      <c r="AM620" s="2" t="str">
        <f>IF(OR(COUNT($A620)=0,COUNT(B620:AK620)=0),"",IF(COUNTIF(B620:AK620,"3E")&gt;0,"3E",IF(DRAFT!$A622="R",SUMPRODUCT(--(RGP&gt;=2),RCP),SUMPRODUCT(--(IMDGP&gt;0),--(IMGP=0),IMCP)+DRAFT!$DC622)))</f>
        <v/>
      </c>
      <c r="AN620" s="67" t="str">
        <f>IF(AL620="3E","3E",IF(COUNT($A620)=0,"",IF(COUNT(AI620)=0,"--",ROUND(((CEILING(DRAFT!$CV622*38,0.25)+CEILING(DRAFT!$CX622*38,0.25)+CEILING(DRAFT!$CZ622*42,0.25)+CEILING($AL620*42,0.25))/160),2))))</f>
        <v/>
      </c>
      <c r="AO620" s="2" t="str">
        <f>IF(AN620="3E","3E",IF(COUNT($A620)=0,"",IF(COUNT(AN620)=0,"I",LOOKUP(AN620,{0,2,2.25,2.5,2.75,3,3.25,3.5,3.75,4},{"F","D","C","C+","B-","B","B+","A-","A","A+"}))))</f>
        <v/>
      </c>
      <c r="AP620" s="2" t="str">
        <f>IF(AN620="3E","3E",IF(OR(COUNT(A620)=0,COUNT(AN620)=0),"",DRAFT!CW622+DRAFT!CY622+DRAFT!DA622+N(TABULATION!AM620)))</f>
        <v/>
      </c>
      <c r="AQ620" s="2" t="str">
        <f>IF(OR(COUNT($A620)=0,COUNT(B620:AK620)=0),"",IF(COUNTIF(B620:AM620,"3E")&gt;0,"3E",IF(AND(DRAFT!$A622="IM",OR($AL620&gt;DRAFT!$DB622,$AM620&gt;DRAFT!$DC622)),"IMPROVED",IF(AND(DRAFT!$A622="IM",$AL620&lt;=DRAFT!$DB622,$AM620&lt;=DRAFT!$DC622),"NOT IMPROVED",IF(AND(DRAFT!CU622="S",AH620&gt;=2,AK620&gt;=2,AN620&gt;=2.5,AP620&gt;=144),"PASS","FAIL")))))</f>
        <v/>
      </c>
      <c r="AR620" s="2" t="str">
        <f t="shared" si="18"/>
        <v/>
      </c>
      <c r="AS620" s="2" t="str">
        <f t="shared" si="19"/>
        <v/>
      </c>
    </row>
    <row r="621" spans="1:45" ht="18.95" customHeight="1" x14ac:dyDescent="0.25">
      <c r="A621" s="3" t="str">
        <f>IF(DRAFT!$B623="","",DRAFT!$B623)</f>
        <v/>
      </c>
      <c r="B621" s="2" t="str">
        <f>IF(COUNT($A621)=0,"",IF($A621&lt;&gt;DRAFT!$B623,"ERR",IF(DRAFT!I623="3E","3E",IF(COUNT(DRAFT!E623,DRAFT!I623)&gt;0,DRAFT!J623,""))))</f>
        <v/>
      </c>
      <c r="C621" s="2" t="str">
        <f>IF(COUNT($A621)=0,"",IF(B621="3E","3E",IF(B621="","I",LOOKUP(B621/D$2,{0,0.4,0.45,0.5,0.55,0.6,0.65,0.7,0.75,0.8,1},{"F","D","C","C+","B-","B","B+","A-","A","A+"}))))</f>
        <v/>
      </c>
      <c r="D621" s="1" t="str">
        <f>IF(COUNT($A621)=0,"",IF(B621="","--",IF(B621="3E","3E",LOOKUP(B621/D$2,{0,0.4,0.45,0.5,0.55,0.6,0.65,0.7,0.75,0.8,1},{0,2,2.25,2.5,2.75,3,3.25,3.5,3.75,4}))))</f>
        <v/>
      </c>
      <c r="E621" s="2" t="str">
        <f>IF(COUNT($A621)=0,"",IF($A621&lt;&gt;DRAFT!$B623,"ERR",IF(DRAFT!R623="3E","3E",IF(COUNT(DRAFT!N623,DRAFT!R623)&gt;0,DRAFT!S623,""))))</f>
        <v/>
      </c>
      <c r="F621" s="2" t="str">
        <f>IF(COUNT($A621)=0,"",IF(E621="3E","3E",IF(E621="","I",LOOKUP(E621/G$2,{0,0.4,0.45,0.5,0.55,0.6,0.65,0.7,0.75,0.8,1},{"F","D","C","C+","B-","B","B+","A-","A","A+"}))))</f>
        <v/>
      </c>
      <c r="G621" s="1" t="str">
        <f>IF(COUNT($A621)=0,"",IF(E621="","--",IF(E621="3E","3E",LOOKUP(E621/G$2,{0,0.4,0.45,0.5,0.55,0.6,0.65,0.7,0.75,0.8,1},{0,2,2.25,2.5,2.75,3,3.25,3.5,3.75,4}))))</f>
        <v/>
      </c>
      <c r="H621" s="2" t="str">
        <f>IF(COUNT($A621)=0,"",IF($A621&lt;&gt;DRAFT!$B623,"ERR",IF(DRAFT!AA623="3E","3E",IF(COUNT(DRAFT!W623,DRAFT!AA623)&gt;0,DRAFT!AB623,""))))</f>
        <v/>
      </c>
      <c r="I621" s="2" t="str">
        <f>IF(COUNT($A621)=0,"",IF(H621="3E","3E",IF(H621="","I",LOOKUP(H621/J$2,{0,0.4,0.45,0.5,0.55,0.6,0.65,0.7,0.75,0.8,1},{"F","D","C","C+","B-","B","B+","A-","A","A+"}))))</f>
        <v/>
      </c>
      <c r="J621" s="1" t="str">
        <f>IF(COUNT($A621)=0,"",IF(H621="","--",IF(H621="3E","3E",LOOKUP(H621/J$2,{0,0.4,0.45,0.5,0.55,0.6,0.65,0.7,0.75,0.8,1},{0,2,2.25,2.5,2.75,3,3.25,3.5,3.75,4}))))</f>
        <v/>
      </c>
      <c r="K621" s="2" t="str">
        <f>IF(COUNT($A621)=0,"",IF($A621&lt;&gt;DRAFT!$B623,"ERR",IF(DRAFT!AJ623="3E","3E",IF(COUNT(DRAFT!AF623,DRAFT!AJ623)&gt;0,DRAFT!AK623,""))))</f>
        <v/>
      </c>
      <c r="L621" s="2" t="str">
        <f>IF(COUNT($A621)=0,"",IF(K621="3E","3E",IF(K621="","I",LOOKUP(K621/M$2,{0,0.4,0.45,0.5,0.55,0.6,0.65,0.7,0.75,0.8,1},{"F","D","C","C+","B-","B","B+","A-","A","A+"}))))</f>
        <v/>
      </c>
      <c r="M621" s="1" t="str">
        <f>IF(COUNT($A621)=0,"",IF(K621="","--",IF(K621="3E","3E",LOOKUP(K621/M$2,{0,0.4,0.45,0.5,0.55,0.6,0.65,0.7,0.75,0.8,1},{0,2,2.25,2.5,2.75,3,3.25,3.5,3.75,4}))))</f>
        <v/>
      </c>
      <c r="N621" s="2" t="str">
        <f>IF(COUNT($A621)=0,"",IF($A621&lt;&gt;DRAFT!$B623,"ERR",IF(DRAFT!AS623="3E","3E",IF(COUNT(DRAFT!AO623,DRAFT!AS623)&gt;0,DRAFT!AT623,""))))</f>
        <v/>
      </c>
      <c r="O621" s="2" t="str">
        <f>IF(COUNT($A621)=0,"",IF(N621="3E","3E",IF(N621="","I",LOOKUP(N621/P$2,{0,0.4,0.45,0.5,0.55,0.6,0.65,0.7,0.75,0.8,1},{"F","D","C","C+","B-","B","B+","A-","A","A+"}))))</f>
        <v/>
      </c>
      <c r="P621" s="1" t="str">
        <f>IF(COUNT($A621)=0,"",IF(N621="","--",IF(N621="3E","3E",LOOKUP(N621/P$2,{0,0.4,0.45,0.5,0.55,0.6,0.65,0.7,0.75,0.8,1},{0,2,2.25,2.5,2.75,3,3.25,3.5,3.75,4}))))</f>
        <v/>
      </c>
      <c r="Q621" s="2" t="str">
        <f>IF(COUNT($A621)=0,"",IF($A621&lt;&gt;DRAFT!$B623,"ERR",IF(DRAFT!BB623="3E","3E",IF(COUNT(DRAFT!AX623,DRAFT!BB623)&gt;0,DRAFT!BC623,""))))</f>
        <v/>
      </c>
      <c r="R621" s="2" t="str">
        <f>IF(COUNT($A621)=0,"",IF(Q621="3E","3E",IF(Q621="","I",LOOKUP(Q621/S$2,{0,0.4,0.45,0.5,0.55,0.6,0.65,0.7,0.75,0.8,1},{"F","D","C","C+","B-","B","B+","A-","A","A+"}))))</f>
        <v/>
      </c>
      <c r="S621" s="1" t="str">
        <f>IF(COUNT($A621)=0,"",IF(Q621="","--",IF(Q621="3E","3E",LOOKUP(Q621/S$2,{0,0.4,0.45,0.5,0.55,0.6,0.65,0.7,0.75,0.8,1},{0,2,2.25,2.5,2.75,3,3.25,3.5,3.75,4}))))</f>
        <v/>
      </c>
      <c r="T621" s="2" t="str">
        <f>IF(COUNT($A621)=0,"",IF($A621&lt;&gt;DRAFT!$B623,"ERR",IF(DRAFT!BK623="3E","3E",IF(COUNT(DRAFT!BG623,DRAFT!BK623)&gt;0,DRAFT!BL623,""))))</f>
        <v/>
      </c>
      <c r="U621" s="2" t="str">
        <f>IF(COUNT($A621)=0,"",IF(T621="3E","3E",IF(T621="","I",LOOKUP(T621/V$2,{0,0.4,0.45,0.5,0.55,0.6,0.65,0.7,0.75,0.8,1},{"F","D","C","C+","B-","B","B+","A-","A","A+"}))))</f>
        <v/>
      </c>
      <c r="V621" s="1" t="str">
        <f>IF(COUNT($A621)=0,"",IF(T621="","--",IF(T621="3E","3E",LOOKUP(T621/V$2,{0,0.4,0.45,0.5,0.55,0.6,0.65,0.7,0.75,0.8,1},{0,2,2.25,2.5,2.75,3,3.25,3.5,3.75,4}))))</f>
        <v/>
      </c>
      <c r="W621" s="2" t="str">
        <f>IF(COUNT($A621)=0,"",IF($A621&lt;&gt;DRAFT!$B623,"ERR",IF(DRAFT!BT623="3E","3E",IF(COUNT(DRAFT!BP623,DRAFT!BT623)&gt;0,DRAFT!BU623,""))))</f>
        <v/>
      </c>
      <c r="X621" s="2" t="str">
        <f>IF(COUNT($A621)=0,"",IF(W621="3E","3E",IF(W621="","I",LOOKUP(W621/Y$2,{0,0.4,0.45,0.5,0.55,0.6,0.65,0.7,0.75,0.8,1},{"F","D","C","C+","B-","B","B+","A-","A","A+"}))))</f>
        <v/>
      </c>
      <c r="Y621" s="1" t="str">
        <f>IF(COUNT($A621)=0,"",IF(W621="","--",IF(W621="3E","3E",LOOKUP(W621/Y$2,{0,0.4,0.45,0.5,0.55,0.6,0.65,0.7,0.75,0.8,1},{0,2,2.25,2.5,2.75,3,3.25,3.5,3.75,4}))))</f>
        <v/>
      </c>
      <c r="Z621" s="2" t="str">
        <f>IF(COUNT($A621)=0,"",IF($A621&lt;&gt;DRAFT!$B623,"ERR",IF(DRAFT!CC623="3E","3E",IF(COUNT(DRAFT!BY623,DRAFT!CC623)&gt;0,DRAFT!CD623,""))))</f>
        <v/>
      </c>
      <c r="AA621" s="2" t="str">
        <f>IF(COUNT($A621)=0,"",IF(Z621="3E","3E",IF(Z621="","I",LOOKUP(Z621/AB$2,{0,0.4,0.45,0.5,0.55,0.6,0.65,0.7,0.75,0.8,1},{"F","D","C","C+","B-","B","B+","A-","A","A+"}))))</f>
        <v/>
      </c>
      <c r="AB621" s="1" t="str">
        <f>IF(COUNT($A621)=0,"",IF(Z621="","--",IF(Z621="3E","3E",LOOKUP(Z621/AB$2,{0,0.4,0.45,0.5,0.55,0.6,0.65,0.7,0.75,0.8,1},{0,2,2.25,2.5,2.75,3,3.25,3.5,3.75,4}))))</f>
        <v/>
      </c>
      <c r="AC621" s="2" t="str">
        <f>IF(COUNT($A621)=0,"",IF($A621&lt;&gt;DRAFT!$B623,"ERR",IF(DRAFT!CF623&gt;0,DRAFT!CF623,"")))</f>
        <v/>
      </c>
      <c r="AD621" s="2" t="str">
        <f>IF(COUNT($A621)=0,"",IF(AC621="3E","3E",IF(AC621="","I",LOOKUP(AC621/AE$2,{0,0.4,0.45,0.5,0.55,0.6,0.65,0.7,0.75,0.8,1},{"F","D","C","C+","B-","B","B+","A-","A","A+"}))))</f>
        <v/>
      </c>
      <c r="AE621" s="1" t="str">
        <f>IF(COUNT($A621)=0,"",IF(AC621="","--",IF(AC621="3E","3E",LOOKUP(AC621/AE$2,{0,0.4,0.45,0.5,0.55,0.6,0.65,0.7,0.75,0.8,1},{0,2,2.25,2.5,2.75,3,3.25,3.5,3.75,4}))))</f>
        <v/>
      </c>
      <c r="AF621" s="2" t="str">
        <f>IF(COUNT($A621)=0,"",IF($A621&lt;&gt;DRAFT!$B623,"ERR",IF(DRAFT!CI623&gt;0,DRAFT!CK623,"")))</f>
        <v/>
      </c>
      <c r="AG621" s="2" t="str">
        <f>IF(COUNT($A621)=0,"",IF(AF621="3E","3E",IF(AF621="","I",LOOKUP(AF621/AH$2,{0,0.4,0.45,0.5,0.55,0.6,0.65,0.7,0.75,0.8,1},{"F","D","C","C+","B-","B","B+","A-","A","A+"}))))</f>
        <v/>
      </c>
      <c r="AH621" s="1" t="str">
        <f>IF(COUNT($A621)=0,"",IF(AF621="","--",IF(AF621="3E","3E",LOOKUP(AF621/AH$2,{0,0.4,0.45,0.5,0.55,0.6,0.65,0.7,0.75,0.8,1},{0,2,2.25,2.5,2.75,3,3.25,3.5,3.75,4}))))</f>
        <v/>
      </c>
      <c r="AI621" s="2" t="str">
        <f>IF($A621&lt;&gt;DRAFT!$B623,"ERR",IF(OR(COUNT($A621)=0,COUNT(DRAFT!CL623:CN623,DRAFT!CP623:CR623)=0),"",CEILING(SUM(DRAFT!CO623,DRAFT!CS623,DRAFT!CT623),1)))</f>
        <v/>
      </c>
      <c r="AJ621" s="2" t="str">
        <f>IF(COUNT($A621)=0,"",IF(AI621="3E","3E",IF(AI621="","I",LOOKUP(AI621/AK$2,{0,0.4,0.45,0.5,0.55,0.6,0.65,0.7,0.75,0.8,1},{"F","D","C","C+","B-","B","B+","A-","A","A+"}))))</f>
        <v/>
      </c>
      <c r="AK621" s="1" t="str">
        <f>IF(COUNT($A621)=0,"",IF(AI621="","--",IF(AI621="3E","3E",LOOKUP(AI621/AK$2,{0,0.4,0.45,0.5,0.55,0.6,0.65,0.7,0.75,0.8,1},{0,2,2.25,2.5,2.75,3,3.25,3.5,3.75,4}))))</f>
        <v/>
      </c>
      <c r="AL621" s="4" t="str">
        <f>IF(OR(COUNT($A621)=0,COUNT(B621:AK621)=0),"",IF(COUNTIF(B621:AK621,"3E")&gt;0,"3E",IF(DRAFT!$A623="R",TRUNC(SUMPRODUCT(RGP,RCP)/TCP,3),TRUNC((SUMPRODUCT(--(IMDGP&gt;0)*IMDGP,IMCP)+CEILING(DRAFT!$DB623*42,0.25))/TCP,3))))</f>
        <v/>
      </c>
      <c r="AM621" s="2" t="str">
        <f>IF(OR(COUNT($A621)=0,COUNT(B621:AK621)=0),"",IF(COUNTIF(B621:AK621,"3E")&gt;0,"3E",IF(DRAFT!$A623="R",SUMPRODUCT(--(RGP&gt;=2),RCP),SUMPRODUCT(--(IMDGP&gt;0),--(IMGP=0),IMCP)+DRAFT!$DC623)))</f>
        <v/>
      </c>
      <c r="AN621" s="67" t="str">
        <f>IF(AL621="3E","3E",IF(COUNT($A621)=0,"",IF(COUNT(AI621)=0,"--",ROUND(((CEILING(DRAFT!$CV623*38,0.25)+CEILING(DRAFT!$CX623*38,0.25)+CEILING(DRAFT!$CZ623*42,0.25)+CEILING($AL621*42,0.25))/160),2))))</f>
        <v/>
      </c>
      <c r="AO621" s="2" t="str">
        <f>IF(AN621="3E","3E",IF(COUNT($A621)=0,"",IF(COUNT(AN621)=0,"I",LOOKUP(AN621,{0,2,2.25,2.5,2.75,3,3.25,3.5,3.75,4},{"F","D","C","C+","B-","B","B+","A-","A","A+"}))))</f>
        <v/>
      </c>
      <c r="AP621" s="2" t="str">
        <f>IF(AN621="3E","3E",IF(OR(COUNT(A621)=0,COUNT(AN621)=0),"",DRAFT!CW623+DRAFT!CY623+DRAFT!DA623+N(TABULATION!AM621)))</f>
        <v/>
      </c>
      <c r="AQ621" s="2" t="str">
        <f>IF(OR(COUNT($A621)=0,COUNT(B621:AK621)=0),"",IF(COUNTIF(B621:AM621,"3E")&gt;0,"3E",IF(AND(DRAFT!$A623="IM",OR($AL621&gt;DRAFT!$DB623,$AM621&gt;DRAFT!$DC623)),"IMPROVED",IF(AND(DRAFT!$A623="IM",$AL621&lt;=DRAFT!$DB623,$AM621&lt;=DRAFT!$DC623),"NOT IMPROVED",IF(AND(DRAFT!CU623="S",AH621&gt;=2,AK621&gt;=2,AN621&gt;=2.5,AP621&gt;=144),"PASS","FAIL")))))</f>
        <v/>
      </c>
      <c r="AR621" s="2" t="str">
        <f t="shared" si="18"/>
        <v/>
      </c>
      <c r="AS621" s="2" t="str">
        <f t="shared" si="19"/>
        <v/>
      </c>
    </row>
    <row r="622" spans="1:45" ht="18.95" customHeight="1" x14ac:dyDescent="0.25">
      <c r="A622" s="3" t="str">
        <f>IF(DRAFT!$B624="","",DRAFT!$B624)</f>
        <v/>
      </c>
      <c r="B622" s="2" t="str">
        <f>IF(COUNT($A622)=0,"",IF($A622&lt;&gt;DRAFT!$B624,"ERR",IF(DRAFT!I624="3E","3E",IF(COUNT(DRAFT!E624,DRAFT!I624)&gt;0,DRAFT!J624,""))))</f>
        <v/>
      </c>
      <c r="C622" s="2" t="str">
        <f>IF(COUNT($A622)=0,"",IF(B622="3E","3E",IF(B622="","I",LOOKUP(B622/D$2,{0,0.4,0.45,0.5,0.55,0.6,0.65,0.7,0.75,0.8,1},{"F","D","C","C+","B-","B","B+","A-","A","A+"}))))</f>
        <v/>
      </c>
      <c r="D622" s="1" t="str">
        <f>IF(COUNT($A622)=0,"",IF(B622="","--",IF(B622="3E","3E",LOOKUP(B622/D$2,{0,0.4,0.45,0.5,0.55,0.6,0.65,0.7,0.75,0.8,1},{0,2,2.25,2.5,2.75,3,3.25,3.5,3.75,4}))))</f>
        <v/>
      </c>
      <c r="E622" s="2" t="str">
        <f>IF(COUNT($A622)=0,"",IF($A622&lt;&gt;DRAFT!$B624,"ERR",IF(DRAFT!R624="3E","3E",IF(COUNT(DRAFT!N624,DRAFT!R624)&gt;0,DRAFT!S624,""))))</f>
        <v/>
      </c>
      <c r="F622" s="2" t="str">
        <f>IF(COUNT($A622)=0,"",IF(E622="3E","3E",IF(E622="","I",LOOKUP(E622/G$2,{0,0.4,0.45,0.5,0.55,0.6,0.65,0.7,0.75,0.8,1},{"F","D","C","C+","B-","B","B+","A-","A","A+"}))))</f>
        <v/>
      </c>
      <c r="G622" s="1" t="str">
        <f>IF(COUNT($A622)=0,"",IF(E622="","--",IF(E622="3E","3E",LOOKUP(E622/G$2,{0,0.4,0.45,0.5,0.55,0.6,0.65,0.7,0.75,0.8,1},{0,2,2.25,2.5,2.75,3,3.25,3.5,3.75,4}))))</f>
        <v/>
      </c>
      <c r="H622" s="2" t="str">
        <f>IF(COUNT($A622)=0,"",IF($A622&lt;&gt;DRAFT!$B624,"ERR",IF(DRAFT!AA624="3E","3E",IF(COUNT(DRAFT!W624,DRAFT!AA624)&gt;0,DRAFT!AB624,""))))</f>
        <v/>
      </c>
      <c r="I622" s="2" t="str">
        <f>IF(COUNT($A622)=0,"",IF(H622="3E","3E",IF(H622="","I",LOOKUP(H622/J$2,{0,0.4,0.45,0.5,0.55,0.6,0.65,0.7,0.75,0.8,1},{"F","D","C","C+","B-","B","B+","A-","A","A+"}))))</f>
        <v/>
      </c>
      <c r="J622" s="1" t="str">
        <f>IF(COUNT($A622)=0,"",IF(H622="","--",IF(H622="3E","3E",LOOKUP(H622/J$2,{0,0.4,0.45,0.5,0.55,0.6,0.65,0.7,0.75,0.8,1},{0,2,2.25,2.5,2.75,3,3.25,3.5,3.75,4}))))</f>
        <v/>
      </c>
      <c r="K622" s="2" t="str">
        <f>IF(COUNT($A622)=0,"",IF($A622&lt;&gt;DRAFT!$B624,"ERR",IF(DRAFT!AJ624="3E","3E",IF(COUNT(DRAFT!AF624,DRAFT!AJ624)&gt;0,DRAFT!AK624,""))))</f>
        <v/>
      </c>
      <c r="L622" s="2" t="str">
        <f>IF(COUNT($A622)=0,"",IF(K622="3E","3E",IF(K622="","I",LOOKUP(K622/M$2,{0,0.4,0.45,0.5,0.55,0.6,0.65,0.7,0.75,0.8,1},{"F","D","C","C+","B-","B","B+","A-","A","A+"}))))</f>
        <v/>
      </c>
      <c r="M622" s="1" t="str">
        <f>IF(COUNT($A622)=0,"",IF(K622="","--",IF(K622="3E","3E",LOOKUP(K622/M$2,{0,0.4,0.45,0.5,0.55,0.6,0.65,0.7,0.75,0.8,1},{0,2,2.25,2.5,2.75,3,3.25,3.5,3.75,4}))))</f>
        <v/>
      </c>
      <c r="N622" s="2" t="str">
        <f>IF(COUNT($A622)=0,"",IF($A622&lt;&gt;DRAFT!$B624,"ERR",IF(DRAFT!AS624="3E","3E",IF(COUNT(DRAFT!AO624,DRAFT!AS624)&gt;0,DRAFT!AT624,""))))</f>
        <v/>
      </c>
      <c r="O622" s="2" t="str">
        <f>IF(COUNT($A622)=0,"",IF(N622="3E","3E",IF(N622="","I",LOOKUP(N622/P$2,{0,0.4,0.45,0.5,0.55,0.6,0.65,0.7,0.75,0.8,1},{"F","D","C","C+","B-","B","B+","A-","A","A+"}))))</f>
        <v/>
      </c>
      <c r="P622" s="1" t="str">
        <f>IF(COUNT($A622)=0,"",IF(N622="","--",IF(N622="3E","3E",LOOKUP(N622/P$2,{0,0.4,0.45,0.5,0.55,0.6,0.65,0.7,0.75,0.8,1},{0,2,2.25,2.5,2.75,3,3.25,3.5,3.75,4}))))</f>
        <v/>
      </c>
      <c r="Q622" s="2" t="str">
        <f>IF(COUNT($A622)=0,"",IF($A622&lt;&gt;DRAFT!$B624,"ERR",IF(DRAFT!BB624="3E","3E",IF(COUNT(DRAFT!AX624,DRAFT!BB624)&gt;0,DRAFT!BC624,""))))</f>
        <v/>
      </c>
      <c r="R622" s="2" t="str">
        <f>IF(COUNT($A622)=0,"",IF(Q622="3E","3E",IF(Q622="","I",LOOKUP(Q622/S$2,{0,0.4,0.45,0.5,0.55,0.6,0.65,0.7,0.75,0.8,1},{"F","D","C","C+","B-","B","B+","A-","A","A+"}))))</f>
        <v/>
      </c>
      <c r="S622" s="1" t="str">
        <f>IF(COUNT($A622)=0,"",IF(Q622="","--",IF(Q622="3E","3E",LOOKUP(Q622/S$2,{0,0.4,0.45,0.5,0.55,0.6,0.65,0.7,0.75,0.8,1},{0,2,2.25,2.5,2.75,3,3.25,3.5,3.75,4}))))</f>
        <v/>
      </c>
      <c r="T622" s="2" t="str">
        <f>IF(COUNT($A622)=0,"",IF($A622&lt;&gt;DRAFT!$B624,"ERR",IF(DRAFT!BK624="3E","3E",IF(COUNT(DRAFT!BG624,DRAFT!BK624)&gt;0,DRAFT!BL624,""))))</f>
        <v/>
      </c>
      <c r="U622" s="2" t="str">
        <f>IF(COUNT($A622)=0,"",IF(T622="3E","3E",IF(T622="","I",LOOKUP(T622/V$2,{0,0.4,0.45,0.5,0.55,0.6,0.65,0.7,0.75,0.8,1},{"F","D","C","C+","B-","B","B+","A-","A","A+"}))))</f>
        <v/>
      </c>
      <c r="V622" s="1" t="str">
        <f>IF(COUNT($A622)=0,"",IF(T622="","--",IF(T622="3E","3E",LOOKUP(T622/V$2,{0,0.4,0.45,0.5,0.55,0.6,0.65,0.7,0.75,0.8,1},{0,2,2.25,2.5,2.75,3,3.25,3.5,3.75,4}))))</f>
        <v/>
      </c>
      <c r="W622" s="2" t="str">
        <f>IF(COUNT($A622)=0,"",IF($A622&lt;&gt;DRAFT!$B624,"ERR",IF(DRAFT!BT624="3E","3E",IF(COUNT(DRAFT!BP624,DRAFT!BT624)&gt;0,DRAFT!BU624,""))))</f>
        <v/>
      </c>
      <c r="X622" s="2" t="str">
        <f>IF(COUNT($A622)=0,"",IF(W622="3E","3E",IF(W622="","I",LOOKUP(W622/Y$2,{0,0.4,0.45,0.5,0.55,0.6,0.65,0.7,0.75,0.8,1},{"F","D","C","C+","B-","B","B+","A-","A","A+"}))))</f>
        <v/>
      </c>
      <c r="Y622" s="1" t="str">
        <f>IF(COUNT($A622)=0,"",IF(W622="","--",IF(W622="3E","3E",LOOKUP(W622/Y$2,{0,0.4,0.45,0.5,0.55,0.6,0.65,0.7,0.75,0.8,1},{0,2,2.25,2.5,2.75,3,3.25,3.5,3.75,4}))))</f>
        <v/>
      </c>
      <c r="Z622" s="2" t="str">
        <f>IF(COUNT($A622)=0,"",IF($A622&lt;&gt;DRAFT!$B624,"ERR",IF(DRAFT!CC624="3E","3E",IF(COUNT(DRAFT!BY624,DRAFT!CC624)&gt;0,DRAFT!CD624,""))))</f>
        <v/>
      </c>
      <c r="AA622" s="2" t="str">
        <f>IF(COUNT($A622)=0,"",IF(Z622="3E","3E",IF(Z622="","I",LOOKUP(Z622/AB$2,{0,0.4,0.45,0.5,0.55,0.6,0.65,0.7,0.75,0.8,1},{"F","D","C","C+","B-","B","B+","A-","A","A+"}))))</f>
        <v/>
      </c>
      <c r="AB622" s="1" t="str">
        <f>IF(COUNT($A622)=0,"",IF(Z622="","--",IF(Z622="3E","3E",LOOKUP(Z622/AB$2,{0,0.4,0.45,0.5,0.55,0.6,0.65,0.7,0.75,0.8,1},{0,2,2.25,2.5,2.75,3,3.25,3.5,3.75,4}))))</f>
        <v/>
      </c>
      <c r="AC622" s="2" t="str">
        <f>IF(COUNT($A622)=0,"",IF($A622&lt;&gt;DRAFT!$B624,"ERR",IF(DRAFT!CF624&gt;0,DRAFT!CF624,"")))</f>
        <v/>
      </c>
      <c r="AD622" s="2" t="str">
        <f>IF(COUNT($A622)=0,"",IF(AC622="3E","3E",IF(AC622="","I",LOOKUP(AC622/AE$2,{0,0.4,0.45,0.5,0.55,0.6,0.65,0.7,0.75,0.8,1},{"F","D","C","C+","B-","B","B+","A-","A","A+"}))))</f>
        <v/>
      </c>
      <c r="AE622" s="1" t="str">
        <f>IF(COUNT($A622)=0,"",IF(AC622="","--",IF(AC622="3E","3E",LOOKUP(AC622/AE$2,{0,0.4,0.45,0.5,0.55,0.6,0.65,0.7,0.75,0.8,1},{0,2,2.25,2.5,2.75,3,3.25,3.5,3.75,4}))))</f>
        <v/>
      </c>
      <c r="AF622" s="2" t="str">
        <f>IF(COUNT($A622)=0,"",IF($A622&lt;&gt;DRAFT!$B624,"ERR",IF(DRAFT!CI624&gt;0,DRAFT!CK624,"")))</f>
        <v/>
      </c>
      <c r="AG622" s="2" t="str">
        <f>IF(COUNT($A622)=0,"",IF(AF622="3E","3E",IF(AF622="","I",LOOKUP(AF622/AH$2,{0,0.4,0.45,0.5,0.55,0.6,0.65,0.7,0.75,0.8,1},{"F","D","C","C+","B-","B","B+","A-","A","A+"}))))</f>
        <v/>
      </c>
      <c r="AH622" s="1" t="str">
        <f>IF(COUNT($A622)=0,"",IF(AF622="","--",IF(AF622="3E","3E",LOOKUP(AF622/AH$2,{0,0.4,0.45,0.5,0.55,0.6,0.65,0.7,0.75,0.8,1},{0,2,2.25,2.5,2.75,3,3.25,3.5,3.75,4}))))</f>
        <v/>
      </c>
      <c r="AI622" s="2" t="str">
        <f>IF($A622&lt;&gt;DRAFT!$B624,"ERR",IF(OR(COUNT($A622)=0,COUNT(DRAFT!CL624:CN624,DRAFT!CP624:CR624)=0),"",CEILING(SUM(DRAFT!CO624,DRAFT!CS624,DRAFT!CT624),1)))</f>
        <v/>
      </c>
      <c r="AJ622" s="2" t="str">
        <f>IF(COUNT($A622)=0,"",IF(AI622="3E","3E",IF(AI622="","I",LOOKUP(AI622/AK$2,{0,0.4,0.45,0.5,0.55,0.6,0.65,0.7,0.75,0.8,1},{"F","D","C","C+","B-","B","B+","A-","A","A+"}))))</f>
        <v/>
      </c>
      <c r="AK622" s="1" t="str">
        <f>IF(COUNT($A622)=0,"",IF(AI622="","--",IF(AI622="3E","3E",LOOKUP(AI622/AK$2,{0,0.4,0.45,0.5,0.55,0.6,0.65,0.7,0.75,0.8,1},{0,2,2.25,2.5,2.75,3,3.25,3.5,3.75,4}))))</f>
        <v/>
      </c>
      <c r="AL622" s="4" t="str">
        <f>IF(OR(COUNT($A622)=0,COUNT(B622:AK622)=0),"",IF(COUNTIF(B622:AK622,"3E")&gt;0,"3E",IF(DRAFT!$A624="R",TRUNC(SUMPRODUCT(RGP,RCP)/TCP,3),TRUNC((SUMPRODUCT(--(IMDGP&gt;0)*IMDGP,IMCP)+CEILING(DRAFT!$DB624*42,0.25))/TCP,3))))</f>
        <v/>
      </c>
      <c r="AM622" s="2" t="str">
        <f>IF(OR(COUNT($A622)=0,COUNT(B622:AK622)=0),"",IF(COUNTIF(B622:AK622,"3E")&gt;0,"3E",IF(DRAFT!$A624="R",SUMPRODUCT(--(RGP&gt;=2),RCP),SUMPRODUCT(--(IMDGP&gt;0),--(IMGP=0),IMCP)+DRAFT!$DC624)))</f>
        <v/>
      </c>
      <c r="AN622" s="67" t="str">
        <f>IF(AL622="3E","3E",IF(COUNT($A622)=0,"",IF(COUNT(AI622)=0,"--",ROUND(((CEILING(DRAFT!$CV624*38,0.25)+CEILING(DRAFT!$CX624*38,0.25)+CEILING(DRAFT!$CZ624*42,0.25)+CEILING($AL622*42,0.25))/160),2))))</f>
        <v/>
      </c>
      <c r="AO622" s="2" t="str">
        <f>IF(AN622="3E","3E",IF(COUNT($A622)=0,"",IF(COUNT(AN622)=0,"I",LOOKUP(AN622,{0,2,2.25,2.5,2.75,3,3.25,3.5,3.75,4},{"F","D","C","C+","B-","B","B+","A-","A","A+"}))))</f>
        <v/>
      </c>
      <c r="AP622" s="2" t="str">
        <f>IF(AN622="3E","3E",IF(OR(COUNT(A622)=0,COUNT(AN622)=0),"",DRAFT!CW624+DRAFT!CY624+DRAFT!DA624+N(TABULATION!AM622)))</f>
        <v/>
      </c>
      <c r="AQ622" s="2" t="str">
        <f>IF(OR(COUNT($A622)=0,COUNT(B622:AK622)=0),"",IF(COUNTIF(B622:AM622,"3E")&gt;0,"3E",IF(AND(DRAFT!$A624="IM",OR($AL622&gt;DRAFT!$DB624,$AM622&gt;DRAFT!$DC624)),"IMPROVED",IF(AND(DRAFT!$A624="IM",$AL622&lt;=DRAFT!$DB624,$AM622&lt;=DRAFT!$DC624),"NOT IMPROVED",IF(AND(DRAFT!CU624="S",AH622&gt;=2,AK622&gt;=2,AN622&gt;=2.5,AP622&gt;=144),"PASS","FAIL")))))</f>
        <v/>
      </c>
      <c r="AR622" s="2" t="str">
        <f t="shared" si="18"/>
        <v/>
      </c>
      <c r="AS622" s="2" t="str">
        <f t="shared" si="19"/>
        <v/>
      </c>
    </row>
    <row r="623" spans="1:45" ht="18.95" customHeight="1" x14ac:dyDescent="0.25">
      <c r="A623" s="3" t="str">
        <f>IF(DRAFT!$B625="","",DRAFT!$B625)</f>
        <v/>
      </c>
      <c r="B623" s="2" t="str">
        <f>IF(COUNT($A623)=0,"",IF($A623&lt;&gt;DRAFT!$B625,"ERR",IF(DRAFT!I625="3E","3E",IF(COUNT(DRAFT!E625,DRAFT!I625)&gt;0,DRAFT!J625,""))))</f>
        <v/>
      </c>
      <c r="C623" s="2" t="str">
        <f>IF(COUNT($A623)=0,"",IF(B623="3E","3E",IF(B623="","I",LOOKUP(B623/D$2,{0,0.4,0.45,0.5,0.55,0.6,0.65,0.7,0.75,0.8,1},{"F","D","C","C+","B-","B","B+","A-","A","A+"}))))</f>
        <v/>
      </c>
      <c r="D623" s="1" t="str">
        <f>IF(COUNT($A623)=0,"",IF(B623="","--",IF(B623="3E","3E",LOOKUP(B623/D$2,{0,0.4,0.45,0.5,0.55,0.6,0.65,0.7,0.75,0.8,1},{0,2,2.25,2.5,2.75,3,3.25,3.5,3.75,4}))))</f>
        <v/>
      </c>
      <c r="E623" s="2" t="str">
        <f>IF(COUNT($A623)=0,"",IF($A623&lt;&gt;DRAFT!$B625,"ERR",IF(DRAFT!R625="3E","3E",IF(COUNT(DRAFT!N625,DRAFT!R625)&gt;0,DRAFT!S625,""))))</f>
        <v/>
      </c>
      <c r="F623" s="2" t="str">
        <f>IF(COUNT($A623)=0,"",IF(E623="3E","3E",IF(E623="","I",LOOKUP(E623/G$2,{0,0.4,0.45,0.5,0.55,0.6,0.65,0.7,0.75,0.8,1},{"F","D","C","C+","B-","B","B+","A-","A","A+"}))))</f>
        <v/>
      </c>
      <c r="G623" s="1" t="str">
        <f>IF(COUNT($A623)=0,"",IF(E623="","--",IF(E623="3E","3E",LOOKUP(E623/G$2,{0,0.4,0.45,0.5,0.55,0.6,0.65,0.7,0.75,0.8,1},{0,2,2.25,2.5,2.75,3,3.25,3.5,3.75,4}))))</f>
        <v/>
      </c>
      <c r="H623" s="2" t="str">
        <f>IF(COUNT($A623)=0,"",IF($A623&lt;&gt;DRAFT!$B625,"ERR",IF(DRAFT!AA625="3E","3E",IF(COUNT(DRAFT!W625,DRAFT!AA625)&gt;0,DRAFT!AB625,""))))</f>
        <v/>
      </c>
      <c r="I623" s="2" t="str">
        <f>IF(COUNT($A623)=0,"",IF(H623="3E","3E",IF(H623="","I",LOOKUP(H623/J$2,{0,0.4,0.45,0.5,0.55,0.6,0.65,0.7,0.75,0.8,1},{"F","D","C","C+","B-","B","B+","A-","A","A+"}))))</f>
        <v/>
      </c>
      <c r="J623" s="1" t="str">
        <f>IF(COUNT($A623)=0,"",IF(H623="","--",IF(H623="3E","3E",LOOKUP(H623/J$2,{0,0.4,0.45,0.5,0.55,0.6,0.65,0.7,0.75,0.8,1},{0,2,2.25,2.5,2.75,3,3.25,3.5,3.75,4}))))</f>
        <v/>
      </c>
      <c r="K623" s="2" t="str">
        <f>IF(COUNT($A623)=0,"",IF($A623&lt;&gt;DRAFT!$B625,"ERR",IF(DRAFT!AJ625="3E","3E",IF(COUNT(DRAFT!AF625,DRAFT!AJ625)&gt;0,DRAFT!AK625,""))))</f>
        <v/>
      </c>
      <c r="L623" s="2" t="str">
        <f>IF(COUNT($A623)=0,"",IF(K623="3E","3E",IF(K623="","I",LOOKUP(K623/M$2,{0,0.4,0.45,0.5,0.55,0.6,0.65,0.7,0.75,0.8,1},{"F","D","C","C+","B-","B","B+","A-","A","A+"}))))</f>
        <v/>
      </c>
      <c r="M623" s="1" t="str">
        <f>IF(COUNT($A623)=0,"",IF(K623="","--",IF(K623="3E","3E",LOOKUP(K623/M$2,{0,0.4,0.45,0.5,0.55,0.6,0.65,0.7,0.75,0.8,1},{0,2,2.25,2.5,2.75,3,3.25,3.5,3.75,4}))))</f>
        <v/>
      </c>
      <c r="N623" s="2" t="str">
        <f>IF(COUNT($A623)=0,"",IF($A623&lt;&gt;DRAFT!$B625,"ERR",IF(DRAFT!AS625="3E","3E",IF(COUNT(DRAFT!AO625,DRAFT!AS625)&gt;0,DRAFT!AT625,""))))</f>
        <v/>
      </c>
      <c r="O623" s="2" t="str">
        <f>IF(COUNT($A623)=0,"",IF(N623="3E","3E",IF(N623="","I",LOOKUP(N623/P$2,{0,0.4,0.45,0.5,0.55,0.6,0.65,0.7,0.75,0.8,1},{"F","D","C","C+","B-","B","B+","A-","A","A+"}))))</f>
        <v/>
      </c>
      <c r="P623" s="1" t="str">
        <f>IF(COUNT($A623)=0,"",IF(N623="","--",IF(N623="3E","3E",LOOKUP(N623/P$2,{0,0.4,0.45,0.5,0.55,0.6,0.65,0.7,0.75,0.8,1},{0,2,2.25,2.5,2.75,3,3.25,3.5,3.75,4}))))</f>
        <v/>
      </c>
      <c r="Q623" s="2" t="str">
        <f>IF(COUNT($A623)=0,"",IF($A623&lt;&gt;DRAFT!$B625,"ERR",IF(DRAFT!BB625="3E","3E",IF(COUNT(DRAFT!AX625,DRAFT!BB625)&gt;0,DRAFT!BC625,""))))</f>
        <v/>
      </c>
      <c r="R623" s="2" t="str">
        <f>IF(COUNT($A623)=0,"",IF(Q623="3E","3E",IF(Q623="","I",LOOKUP(Q623/S$2,{0,0.4,0.45,0.5,0.55,0.6,0.65,0.7,0.75,0.8,1},{"F","D","C","C+","B-","B","B+","A-","A","A+"}))))</f>
        <v/>
      </c>
      <c r="S623" s="1" t="str">
        <f>IF(COUNT($A623)=0,"",IF(Q623="","--",IF(Q623="3E","3E",LOOKUP(Q623/S$2,{0,0.4,0.45,0.5,0.55,0.6,0.65,0.7,0.75,0.8,1},{0,2,2.25,2.5,2.75,3,3.25,3.5,3.75,4}))))</f>
        <v/>
      </c>
      <c r="T623" s="2" t="str">
        <f>IF(COUNT($A623)=0,"",IF($A623&lt;&gt;DRAFT!$B625,"ERR",IF(DRAFT!BK625="3E","3E",IF(COUNT(DRAFT!BG625,DRAFT!BK625)&gt;0,DRAFT!BL625,""))))</f>
        <v/>
      </c>
      <c r="U623" s="2" t="str">
        <f>IF(COUNT($A623)=0,"",IF(T623="3E","3E",IF(T623="","I",LOOKUP(T623/V$2,{0,0.4,0.45,0.5,0.55,0.6,0.65,0.7,0.75,0.8,1},{"F","D","C","C+","B-","B","B+","A-","A","A+"}))))</f>
        <v/>
      </c>
      <c r="V623" s="1" t="str">
        <f>IF(COUNT($A623)=0,"",IF(T623="","--",IF(T623="3E","3E",LOOKUP(T623/V$2,{0,0.4,0.45,0.5,0.55,0.6,0.65,0.7,0.75,0.8,1},{0,2,2.25,2.5,2.75,3,3.25,3.5,3.75,4}))))</f>
        <v/>
      </c>
      <c r="W623" s="2" t="str">
        <f>IF(COUNT($A623)=0,"",IF($A623&lt;&gt;DRAFT!$B625,"ERR",IF(DRAFT!BT625="3E","3E",IF(COUNT(DRAFT!BP625,DRAFT!BT625)&gt;0,DRAFT!BU625,""))))</f>
        <v/>
      </c>
      <c r="X623" s="2" t="str">
        <f>IF(COUNT($A623)=0,"",IF(W623="3E","3E",IF(W623="","I",LOOKUP(W623/Y$2,{0,0.4,0.45,0.5,0.55,0.6,0.65,0.7,0.75,0.8,1},{"F","D","C","C+","B-","B","B+","A-","A","A+"}))))</f>
        <v/>
      </c>
      <c r="Y623" s="1" t="str">
        <f>IF(COUNT($A623)=0,"",IF(W623="","--",IF(W623="3E","3E",LOOKUP(W623/Y$2,{0,0.4,0.45,0.5,0.55,0.6,0.65,0.7,0.75,0.8,1},{0,2,2.25,2.5,2.75,3,3.25,3.5,3.75,4}))))</f>
        <v/>
      </c>
      <c r="Z623" s="2" t="str">
        <f>IF(COUNT($A623)=0,"",IF($A623&lt;&gt;DRAFT!$B625,"ERR",IF(DRAFT!CC625="3E","3E",IF(COUNT(DRAFT!BY625,DRAFT!CC625)&gt;0,DRAFT!CD625,""))))</f>
        <v/>
      </c>
      <c r="AA623" s="2" t="str">
        <f>IF(COUNT($A623)=0,"",IF(Z623="3E","3E",IF(Z623="","I",LOOKUP(Z623/AB$2,{0,0.4,0.45,0.5,0.55,0.6,0.65,0.7,0.75,0.8,1},{"F","D","C","C+","B-","B","B+","A-","A","A+"}))))</f>
        <v/>
      </c>
      <c r="AB623" s="1" t="str">
        <f>IF(COUNT($A623)=0,"",IF(Z623="","--",IF(Z623="3E","3E",LOOKUP(Z623/AB$2,{0,0.4,0.45,0.5,0.55,0.6,0.65,0.7,0.75,0.8,1},{0,2,2.25,2.5,2.75,3,3.25,3.5,3.75,4}))))</f>
        <v/>
      </c>
      <c r="AC623" s="2" t="str">
        <f>IF(COUNT($A623)=0,"",IF($A623&lt;&gt;DRAFT!$B625,"ERR",IF(DRAFT!CF625&gt;0,DRAFT!CF625,"")))</f>
        <v/>
      </c>
      <c r="AD623" s="2" t="str">
        <f>IF(COUNT($A623)=0,"",IF(AC623="3E","3E",IF(AC623="","I",LOOKUP(AC623/AE$2,{0,0.4,0.45,0.5,0.55,0.6,0.65,0.7,0.75,0.8,1},{"F","D","C","C+","B-","B","B+","A-","A","A+"}))))</f>
        <v/>
      </c>
      <c r="AE623" s="1" t="str">
        <f>IF(COUNT($A623)=0,"",IF(AC623="","--",IF(AC623="3E","3E",LOOKUP(AC623/AE$2,{0,0.4,0.45,0.5,0.55,0.6,0.65,0.7,0.75,0.8,1},{0,2,2.25,2.5,2.75,3,3.25,3.5,3.75,4}))))</f>
        <v/>
      </c>
      <c r="AF623" s="2" t="str">
        <f>IF(COUNT($A623)=0,"",IF($A623&lt;&gt;DRAFT!$B625,"ERR",IF(DRAFT!CI625&gt;0,DRAFT!CK625,"")))</f>
        <v/>
      </c>
      <c r="AG623" s="2" t="str">
        <f>IF(COUNT($A623)=0,"",IF(AF623="3E","3E",IF(AF623="","I",LOOKUP(AF623/AH$2,{0,0.4,0.45,0.5,0.55,0.6,0.65,0.7,0.75,0.8,1},{"F","D","C","C+","B-","B","B+","A-","A","A+"}))))</f>
        <v/>
      </c>
      <c r="AH623" s="1" t="str">
        <f>IF(COUNT($A623)=0,"",IF(AF623="","--",IF(AF623="3E","3E",LOOKUP(AF623/AH$2,{0,0.4,0.45,0.5,0.55,0.6,0.65,0.7,0.75,0.8,1},{0,2,2.25,2.5,2.75,3,3.25,3.5,3.75,4}))))</f>
        <v/>
      </c>
      <c r="AI623" s="2" t="str">
        <f>IF($A623&lt;&gt;DRAFT!$B625,"ERR",IF(OR(COUNT($A623)=0,COUNT(DRAFT!CL625:CN625,DRAFT!CP625:CR625)=0),"",CEILING(SUM(DRAFT!CO625,DRAFT!CS625,DRAFT!CT625),1)))</f>
        <v/>
      </c>
      <c r="AJ623" s="2" t="str">
        <f>IF(COUNT($A623)=0,"",IF(AI623="3E","3E",IF(AI623="","I",LOOKUP(AI623/AK$2,{0,0.4,0.45,0.5,0.55,0.6,0.65,0.7,0.75,0.8,1},{"F","D","C","C+","B-","B","B+","A-","A","A+"}))))</f>
        <v/>
      </c>
      <c r="AK623" s="1" t="str">
        <f>IF(COUNT($A623)=0,"",IF(AI623="","--",IF(AI623="3E","3E",LOOKUP(AI623/AK$2,{0,0.4,0.45,0.5,0.55,0.6,0.65,0.7,0.75,0.8,1},{0,2,2.25,2.5,2.75,3,3.25,3.5,3.75,4}))))</f>
        <v/>
      </c>
      <c r="AL623" s="4" t="str">
        <f>IF(OR(COUNT($A623)=0,COUNT(B623:AK623)=0),"",IF(COUNTIF(B623:AK623,"3E")&gt;0,"3E",IF(DRAFT!$A625="R",TRUNC(SUMPRODUCT(RGP,RCP)/TCP,3),TRUNC((SUMPRODUCT(--(IMDGP&gt;0)*IMDGP,IMCP)+CEILING(DRAFT!$DB625*42,0.25))/TCP,3))))</f>
        <v/>
      </c>
      <c r="AM623" s="2" t="str">
        <f>IF(OR(COUNT($A623)=0,COUNT(B623:AK623)=0),"",IF(COUNTIF(B623:AK623,"3E")&gt;0,"3E",IF(DRAFT!$A625="R",SUMPRODUCT(--(RGP&gt;=2),RCP),SUMPRODUCT(--(IMDGP&gt;0),--(IMGP=0),IMCP)+DRAFT!$DC625)))</f>
        <v/>
      </c>
      <c r="AN623" s="67" t="str">
        <f>IF(AL623="3E","3E",IF(COUNT($A623)=0,"",IF(COUNT(AI623)=0,"--",ROUND(((CEILING(DRAFT!$CV625*38,0.25)+CEILING(DRAFT!$CX625*38,0.25)+CEILING(DRAFT!$CZ625*42,0.25)+CEILING($AL623*42,0.25))/160),2))))</f>
        <v/>
      </c>
      <c r="AO623" s="2" t="str">
        <f>IF(AN623="3E","3E",IF(COUNT($A623)=0,"",IF(COUNT(AN623)=0,"I",LOOKUP(AN623,{0,2,2.25,2.5,2.75,3,3.25,3.5,3.75,4},{"F","D","C","C+","B-","B","B+","A-","A","A+"}))))</f>
        <v/>
      </c>
      <c r="AP623" s="2" t="str">
        <f>IF(AN623="3E","3E",IF(OR(COUNT(A623)=0,COUNT(AN623)=0),"",DRAFT!CW625+DRAFT!CY625+DRAFT!DA625+N(TABULATION!AM623)))</f>
        <v/>
      </c>
      <c r="AQ623" s="2" t="str">
        <f>IF(OR(COUNT($A623)=0,COUNT(B623:AK623)=0),"",IF(COUNTIF(B623:AM623,"3E")&gt;0,"3E",IF(AND(DRAFT!$A625="IM",OR($AL623&gt;DRAFT!$DB625,$AM623&gt;DRAFT!$DC625)),"IMPROVED",IF(AND(DRAFT!$A625="IM",$AL623&lt;=DRAFT!$DB625,$AM623&lt;=DRAFT!$DC625),"NOT IMPROVED",IF(AND(DRAFT!CU625="S",AH623&gt;=2,AK623&gt;=2,AN623&gt;=2.5,AP623&gt;=144),"PASS","FAIL")))))</f>
        <v/>
      </c>
      <c r="AR623" s="2" t="str">
        <f t="shared" si="18"/>
        <v/>
      </c>
      <c r="AS623" s="2" t="str">
        <f t="shared" si="19"/>
        <v/>
      </c>
    </row>
    <row r="624" spans="1:45" ht="18.95" customHeight="1" x14ac:dyDescent="0.25">
      <c r="A624" s="3" t="str">
        <f>IF(DRAFT!$B626="","",DRAFT!$B626)</f>
        <v/>
      </c>
      <c r="B624" s="2" t="str">
        <f>IF(COUNT($A624)=0,"",IF($A624&lt;&gt;DRAFT!$B626,"ERR",IF(DRAFT!I626="3E","3E",IF(COUNT(DRAFT!E626,DRAFT!I626)&gt;0,DRAFT!J626,""))))</f>
        <v/>
      </c>
      <c r="C624" s="2" t="str">
        <f>IF(COUNT($A624)=0,"",IF(B624="3E","3E",IF(B624="","I",LOOKUP(B624/D$2,{0,0.4,0.45,0.5,0.55,0.6,0.65,0.7,0.75,0.8,1},{"F","D","C","C+","B-","B","B+","A-","A","A+"}))))</f>
        <v/>
      </c>
      <c r="D624" s="1" t="str">
        <f>IF(COUNT($A624)=0,"",IF(B624="","--",IF(B624="3E","3E",LOOKUP(B624/D$2,{0,0.4,0.45,0.5,0.55,0.6,0.65,0.7,0.75,0.8,1},{0,2,2.25,2.5,2.75,3,3.25,3.5,3.75,4}))))</f>
        <v/>
      </c>
      <c r="E624" s="2" t="str">
        <f>IF(COUNT($A624)=0,"",IF($A624&lt;&gt;DRAFT!$B626,"ERR",IF(DRAFT!R626="3E","3E",IF(COUNT(DRAFT!N626,DRAFT!R626)&gt;0,DRAFT!S626,""))))</f>
        <v/>
      </c>
      <c r="F624" s="2" t="str">
        <f>IF(COUNT($A624)=0,"",IF(E624="3E","3E",IF(E624="","I",LOOKUP(E624/G$2,{0,0.4,0.45,0.5,0.55,0.6,0.65,0.7,0.75,0.8,1},{"F","D","C","C+","B-","B","B+","A-","A","A+"}))))</f>
        <v/>
      </c>
      <c r="G624" s="1" t="str">
        <f>IF(COUNT($A624)=0,"",IF(E624="","--",IF(E624="3E","3E",LOOKUP(E624/G$2,{0,0.4,0.45,0.5,0.55,0.6,0.65,0.7,0.75,0.8,1},{0,2,2.25,2.5,2.75,3,3.25,3.5,3.75,4}))))</f>
        <v/>
      </c>
      <c r="H624" s="2" t="str">
        <f>IF(COUNT($A624)=0,"",IF($A624&lt;&gt;DRAFT!$B626,"ERR",IF(DRAFT!AA626="3E","3E",IF(COUNT(DRAFT!W626,DRAFT!AA626)&gt;0,DRAFT!AB626,""))))</f>
        <v/>
      </c>
      <c r="I624" s="2" t="str">
        <f>IF(COUNT($A624)=0,"",IF(H624="3E","3E",IF(H624="","I",LOOKUP(H624/J$2,{0,0.4,0.45,0.5,0.55,0.6,0.65,0.7,0.75,0.8,1},{"F","D","C","C+","B-","B","B+","A-","A","A+"}))))</f>
        <v/>
      </c>
      <c r="J624" s="1" t="str">
        <f>IF(COUNT($A624)=0,"",IF(H624="","--",IF(H624="3E","3E",LOOKUP(H624/J$2,{0,0.4,0.45,0.5,0.55,0.6,0.65,0.7,0.75,0.8,1},{0,2,2.25,2.5,2.75,3,3.25,3.5,3.75,4}))))</f>
        <v/>
      </c>
      <c r="K624" s="2" t="str">
        <f>IF(COUNT($A624)=0,"",IF($A624&lt;&gt;DRAFT!$B626,"ERR",IF(DRAFT!AJ626="3E","3E",IF(COUNT(DRAFT!AF626,DRAFT!AJ626)&gt;0,DRAFT!AK626,""))))</f>
        <v/>
      </c>
      <c r="L624" s="2" t="str">
        <f>IF(COUNT($A624)=0,"",IF(K624="3E","3E",IF(K624="","I",LOOKUP(K624/M$2,{0,0.4,0.45,0.5,0.55,0.6,0.65,0.7,0.75,0.8,1},{"F","D","C","C+","B-","B","B+","A-","A","A+"}))))</f>
        <v/>
      </c>
      <c r="M624" s="1" t="str">
        <f>IF(COUNT($A624)=0,"",IF(K624="","--",IF(K624="3E","3E",LOOKUP(K624/M$2,{0,0.4,0.45,0.5,0.55,0.6,0.65,0.7,0.75,0.8,1},{0,2,2.25,2.5,2.75,3,3.25,3.5,3.75,4}))))</f>
        <v/>
      </c>
      <c r="N624" s="2" t="str">
        <f>IF(COUNT($A624)=0,"",IF($A624&lt;&gt;DRAFT!$B626,"ERR",IF(DRAFT!AS626="3E","3E",IF(COUNT(DRAFT!AO626,DRAFT!AS626)&gt;0,DRAFT!AT626,""))))</f>
        <v/>
      </c>
      <c r="O624" s="2" t="str">
        <f>IF(COUNT($A624)=0,"",IF(N624="3E","3E",IF(N624="","I",LOOKUP(N624/P$2,{0,0.4,0.45,0.5,0.55,0.6,0.65,0.7,0.75,0.8,1},{"F","D","C","C+","B-","B","B+","A-","A","A+"}))))</f>
        <v/>
      </c>
      <c r="P624" s="1" t="str">
        <f>IF(COUNT($A624)=0,"",IF(N624="","--",IF(N624="3E","3E",LOOKUP(N624/P$2,{0,0.4,0.45,0.5,0.55,0.6,0.65,0.7,0.75,0.8,1},{0,2,2.25,2.5,2.75,3,3.25,3.5,3.75,4}))))</f>
        <v/>
      </c>
      <c r="Q624" s="2" t="str">
        <f>IF(COUNT($A624)=0,"",IF($A624&lt;&gt;DRAFT!$B626,"ERR",IF(DRAFT!BB626="3E","3E",IF(COUNT(DRAFT!AX626,DRAFT!BB626)&gt;0,DRAFT!BC626,""))))</f>
        <v/>
      </c>
      <c r="R624" s="2" t="str">
        <f>IF(COUNT($A624)=0,"",IF(Q624="3E","3E",IF(Q624="","I",LOOKUP(Q624/S$2,{0,0.4,0.45,0.5,0.55,0.6,0.65,0.7,0.75,0.8,1},{"F","D","C","C+","B-","B","B+","A-","A","A+"}))))</f>
        <v/>
      </c>
      <c r="S624" s="1" t="str">
        <f>IF(COUNT($A624)=0,"",IF(Q624="","--",IF(Q624="3E","3E",LOOKUP(Q624/S$2,{0,0.4,0.45,0.5,0.55,0.6,0.65,0.7,0.75,0.8,1},{0,2,2.25,2.5,2.75,3,3.25,3.5,3.75,4}))))</f>
        <v/>
      </c>
      <c r="T624" s="2" t="str">
        <f>IF(COUNT($A624)=0,"",IF($A624&lt;&gt;DRAFT!$B626,"ERR",IF(DRAFT!BK626="3E","3E",IF(COUNT(DRAFT!BG626,DRAFT!BK626)&gt;0,DRAFT!BL626,""))))</f>
        <v/>
      </c>
      <c r="U624" s="2" t="str">
        <f>IF(COUNT($A624)=0,"",IF(T624="3E","3E",IF(T624="","I",LOOKUP(T624/V$2,{0,0.4,0.45,0.5,0.55,0.6,0.65,0.7,0.75,0.8,1},{"F","D","C","C+","B-","B","B+","A-","A","A+"}))))</f>
        <v/>
      </c>
      <c r="V624" s="1" t="str">
        <f>IF(COUNT($A624)=0,"",IF(T624="","--",IF(T624="3E","3E",LOOKUP(T624/V$2,{0,0.4,0.45,0.5,0.55,0.6,0.65,0.7,0.75,0.8,1},{0,2,2.25,2.5,2.75,3,3.25,3.5,3.75,4}))))</f>
        <v/>
      </c>
      <c r="W624" s="2" t="str">
        <f>IF(COUNT($A624)=0,"",IF($A624&lt;&gt;DRAFT!$B626,"ERR",IF(DRAFT!BT626="3E","3E",IF(COUNT(DRAFT!BP626,DRAFT!BT626)&gt;0,DRAFT!BU626,""))))</f>
        <v/>
      </c>
      <c r="X624" s="2" t="str">
        <f>IF(COUNT($A624)=0,"",IF(W624="3E","3E",IF(W624="","I",LOOKUP(W624/Y$2,{0,0.4,0.45,0.5,0.55,0.6,0.65,0.7,0.75,0.8,1},{"F","D","C","C+","B-","B","B+","A-","A","A+"}))))</f>
        <v/>
      </c>
      <c r="Y624" s="1" t="str">
        <f>IF(COUNT($A624)=0,"",IF(W624="","--",IF(W624="3E","3E",LOOKUP(W624/Y$2,{0,0.4,0.45,0.5,0.55,0.6,0.65,0.7,0.75,0.8,1},{0,2,2.25,2.5,2.75,3,3.25,3.5,3.75,4}))))</f>
        <v/>
      </c>
      <c r="Z624" s="2" t="str">
        <f>IF(COUNT($A624)=0,"",IF($A624&lt;&gt;DRAFT!$B626,"ERR",IF(DRAFT!CC626="3E","3E",IF(COUNT(DRAFT!BY626,DRAFT!CC626)&gt;0,DRAFT!CD626,""))))</f>
        <v/>
      </c>
      <c r="AA624" s="2" t="str">
        <f>IF(COUNT($A624)=0,"",IF(Z624="3E","3E",IF(Z624="","I",LOOKUP(Z624/AB$2,{0,0.4,0.45,0.5,0.55,0.6,0.65,0.7,0.75,0.8,1},{"F","D","C","C+","B-","B","B+","A-","A","A+"}))))</f>
        <v/>
      </c>
      <c r="AB624" s="1" t="str">
        <f>IF(COUNT($A624)=0,"",IF(Z624="","--",IF(Z624="3E","3E",LOOKUP(Z624/AB$2,{0,0.4,0.45,0.5,0.55,0.6,0.65,0.7,0.75,0.8,1},{0,2,2.25,2.5,2.75,3,3.25,3.5,3.75,4}))))</f>
        <v/>
      </c>
      <c r="AC624" s="2" t="str">
        <f>IF(COUNT($A624)=0,"",IF($A624&lt;&gt;DRAFT!$B626,"ERR",IF(DRAFT!CF626&gt;0,DRAFT!CF626,"")))</f>
        <v/>
      </c>
      <c r="AD624" s="2" t="str">
        <f>IF(COUNT($A624)=0,"",IF(AC624="3E","3E",IF(AC624="","I",LOOKUP(AC624/AE$2,{0,0.4,0.45,0.5,0.55,0.6,0.65,0.7,0.75,0.8,1},{"F","D","C","C+","B-","B","B+","A-","A","A+"}))))</f>
        <v/>
      </c>
      <c r="AE624" s="1" t="str">
        <f>IF(COUNT($A624)=0,"",IF(AC624="","--",IF(AC624="3E","3E",LOOKUP(AC624/AE$2,{0,0.4,0.45,0.5,0.55,0.6,0.65,0.7,0.75,0.8,1},{0,2,2.25,2.5,2.75,3,3.25,3.5,3.75,4}))))</f>
        <v/>
      </c>
      <c r="AF624" s="2" t="str">
        <f>IF(COUNT($A624)=0,"",IF($A624&lt;&gt;DRAFT!$B626,"ERR",IF(DRAFT!CI626&gt;0,DRAFT!CK626,"")))</f>
        <v/>
      </c>
      <c r="AG624" s="2" t="str">
        <f>IF(COUNT($A624)=0,"",IF(AF624="3E","3E",IF(AF624="","I",LOOKUP(AF624/AH$2,{0,0.4,0.45,0.5,0.55,0.6,0.65,0.7,0.75,0.8,1},{"F","D","C","C+","B-","B","B+","A-","A","A+"}))))</f>
        <v/>
      </c>
      <c r="AH624" s="1" t="str">
        <f>IF(COUNT($A624)=0,"",IF(AF624="","--",IF(AF624="3E","3E",LOOKUP(AF624/AH$2,{0,0.4,0.45,0.5,0.55,0.6,0.65,0.7,0.75,0.8,1},{0,2,2.25,2.5,2.75,3,3.25,3.5,3.75,4}))))</f>
        <v/>
      </c>
      <c r="AI624" s="2" t="str">
        <f>IF($A624&lt;&gt;DRAFT!$B626,"ERR",IF(OR(COUNT($A624)=0,COUNT(DRAFT!CL626:CN626,DRAFT!CP626:CR626)=0),"",CEILING(SUM(DRAFT!CO626,DRAFT!CS626,DRAFT!CT626),1)))</f>
        <v/>
      </c>
      <c r="AJ624" s="2" t="str">
        <f>IF(COUNT($A624)=0,"",IF(AI624="3E","3E",IF(AI624="","I",LOOKUP(AI624/AK$2,{0,0.4,0.45,0.5,0.55,0.6,0.65,0.7,0.75,0.8,1},{"F","D","C","C+","B-","B","B+","A-","A","A+"}))))</f>
        <v/>
      </c>
      <c r="AK624" s="1" t="str">
        <f>IF(COUNT($A624)=0,"",IF(AI624="","--",IF(AI624="3E","3E",LOOKUP(AI624/AK$2,{0,0.4,0.45,0.5,0.55,0.6,0.65,0.7,0.75,0.8,1},{0,2,2.25,2.5,2.75,3,3.25,3.5,3.75,4}))))</f>
        <v/>
      </c>
      <c r="AL624" s="4" t="str">
        <f>IF(OR(COUNT($A624)=0,COUNT(B624:AK624)=0),"",IF(COUNTIF(B624:AK624,"3E")&gt;0,"3E",IF(DRAFT!$A626="R",TRUNC(SUMPRODUCT(RGP,RCP)/TCP,3),TRUNC((SUMPRODUCT(--(IMDGP&gt;0)*IMDGP,IMCP)+CEILING(DRAFT!$DB626*42,0.25))/TCP,3))))</f>
        <v/>
      </c>
      <c r="AM624" s="2" t="str">
        <f>IF(OR(COUNT($A624)=0,COUNT(B624:AK624)=0),"",IF(COUNTIF(B624:AK624,"3E")&gt;0,"3E",IF(DRAFT!$A626="R",SUMPRODUCT(--(RGP&gt;=2),RCP),SUMPRODUCT(--(IMDGP&gt;0),--(IMGP=0),IMCP)+DRAFT!$DC626)))</f>
        <v/>
      </c>
      <c r="AN624" s="67" t="str">
        <f>IF(AL624="3E","3E",IF(COUNT($A624)=0,"",IF(COUNT(AI624)=0,"--",ROUND(((CEILING(DRAFT!$CV626*38,0.25)+CEILING(DRAFT!$CX626*38,0.25)+CEILING(DRAFT!$CZ626*42,0.25)+CEILING($AL624*42,0.25))/160),2))))</f>
        <v/>
      </c>
      <c r="AO624" s="2" t="str">
        <f>IF(AN624="3E","3E",IF(COUNT($A624)=0,"",IF(COUNT(AN624)=0,"I",LOOKUP(AN624,{0,2,2.25,2.5,2.75,3,3.25,3.5,3.75,4},{"F","D","C","C+","B-","B","B+","A-","A","A+"}))))</f>
        <v/>
      </c>
      <c r="AP624" s="2" t="str">
        <f>IF(AN624="3E","3E",IF(OR(COUNT(A624)=0,COUNT(AN624)=0),"",DRAFT!CW626+DRAFT!CY626+DRAFT!DA626+N(TABULATION!AM624)))</f>
        <v/>
      </c>
      <c r="AQ624" s="2" t="str">
        <f>IF(OR(COUNT($A624)=0,COUNT(B624:AK624)=0),"",IF(COUNTIF(B624:AM624,"3E")&gt;0,"3E",IF(AND(DRAFT!$A626="IM",OR($AL624&gt;DRAFT!$DB626,$AM624&gt;DRAFT!$DC626)),"IMPROVED",IF(AND(DRAFT!$A626="IM",$AL624&lt;=DRAFT!$DB626,$AM624&lt;=DRAFT!$DC626),"NOT IMPROVED",IF(AND(DRAFT!CU626="S",AH624&gt;=2,AK624&gt;=2,AN624&gt;=2.5,AP624&gt;=144),"PASS","FAIL")))))</f>
        <v/>
      </c>
      <c r="AR624" s="2" t="str">
        <f t="shared" si="18"/>
        <v/>
      </c>
      <c r="AS624" s="2" t="str">
        <f t="shared" si="19"/>
        <v/>
      </c>
    </row>
    <row r="625" spans="1:45" ht="18.95" customHeight="1" x14ac:dyDescent="0.25">
      <c r="A625" s="3" t="str">
        <f>IF(DRAFT!$B627="","",DRAFT!$B627)</f>
        <v/>
      </c>
      <c r="B625" s="2" t="str">
        <f>IF(COUNT($A625)=0,"",IF($A625&lt;&gt;DRAFT!$B627,"ERR",IF(DRAFT!I627="3E","3E",IF(COUNT(DRAFT!E627,DRAFT!I627)&gt;0,DRAFT!J627,""))))</f>
        <v/>
      </c>
      <c r="C625" s="2" t="str">
        <f>IF(COUNT($A625)=0,"",IF(B625="3E","3E",IF(B625="","I",LOOKUP(B625/D$2,{0,0.4,0.45,0.5,0.55,0.6,0.65,0.7,0.75,0.8,1},{"F","D","C","C+","B-","B","B+","A-","A","A+"}))))</f>
        <v/>
      </c>
      <c r="D625" s="1" t="str">
        <f>IF(COUNT($A625)=0,"",IF(B625="","--",IF(B625="3E","3E",LOOKUP(B625/D$2,{0,0.4,0.45,0.5,0.55,0.6,0.65,0.7,0.75,0.8,1},{0,2,2.25,2.5,2.75,3,3.25,3.5,3.75,4}))))</f>
        <v/>
      </c>
      <c r="E625" s="2" t="str">
        <f>IF(COUNT($A625)=0,"",IF($A625&lt;&gt;DRAFT!$B627,"ERR",IF(DRAFT!R627="3E","3E",IF(COUNT(DRAFT!N627,DRAFT!R627)&gt;0,DRAFT!S627,""))))</f>
        <v/>
      </c>
      <c r="F625" s="2" t="str">
        <f>IF(COUNT($A625)=0,"",IF(E625="3E","3E",IF(E625="","I",LOOKUP(E625/G$2,{0,0.4,0.45,0.5,0.55,0.6,0.65,0.7,0.75,0.8,1},{"F","D","C","C+","B-","B","B+","A-","A","A+"}))))</f>
        <v/>
      </c>
      <c r="G625" s="1" t="str">
        <f>IF(COUNT($A625)=0,"",IF(E625="","--",IF(E625="3E","3E",LOOKUP(E625/G$2,{0,0.4,0.45,0.5,0.55,0.6,0.65,0.7,0.75,0.8,1},{0,2,2.25,2.5,2.75,3,3.25,3.5,3.75,4}))))</f>
        <v/>
      </c>
      <c r="H625" s="2" t="str">
        <f>IF(COUNT($A625)=0,"",IF($A625&lt;&gt;DRAFT!$B627,"ERR",IF(DRAFT!AA627="3E","3E",IF(COUNT(DRAFT!W627,DRAFT!AA627)&gt;0,DRAFT!AB627,""))))</f>
        <v/>
      </c>
      <c r="I625" s="2" t="str">
        <f>IF(COUNT($A625)=0,"",IF(H625="3E","3E",IF(H625="","I",LOOKUP(H625/J$2,{0,0.4,0.45,0.5,0.55,0.6,0.65,0.7,0.75,0.8,1},{"F","D","C","C+","B-","B","B+","A-","A","A+"}))))</f>
        <v/>
      </c>
      <c r="J625" s="1" t="str">
        <f>IF(COUNT($A625)=0,"",IF(H625="","--",IF(H625="3E","3E",LOOKUP(H625/J$2,{0,0.4,0.45,0.5,0.55,0.6,0.65,0.7,0.75,0.8,1},{0,2,2.25,2.5,2.75,3,3.25,3.5,3.75,4}))))</f>
        <v/>
      </c>
      <c r="K625" s="2" t="str">
        <f>IF(COUNT($A625)=0,"",IF($A625&lt;&gt;DRAFT!$B627,"ERR",IF(DRAFT!AJ627="3E","3E",IF(COUNT(DRAFT!AF627,DRAFT!AJ627)&gt;0,DRAFT!AK627,""))))</f>
        <v/>
      </c>
      <c r="L625" s="2" t="str">
        <f>IF(COUNT($A625)=0,"",IF(K625="3E","3E",IF(K625="","I",LOOKUP(K625/M$2,{0,0.4,0.45,0.5,0.55,0.6,0.65,0.7,0.75,0.8,1},{"F","D","C","C+","B-","B","B+","A-","A","A+"}))))</f>
        <v/>
      </c>
      <c r="M625" s="1" t="str">
        <f>IF(COUNT($A625)=0,"",IF(K625="","--",IF(K625="3E","3E",LOOKUP(K625/M$2,{0,0.4,0.45,0.5,0.55,0.6,0.65,0.7,0.75,0.8,1},{0,2,2.25,2.5,2.75,3,3.25,3.5,3.75,4}))))</f>
        <v/>
      </c>
      <c r="N625" s="2" t="str">
        <f>IF(COUNT($A625)=0,"",IF($A625&lt;&gt;DRAFT!$B627,"ERR",IF(DRAFT!AS627="3E","3E",IF(COUNT(DRAFT!AO627,DRAFT!AS627)&gt;0,DRAFT!AT627,""))))</f>
        <v/>
      </c>
      <c r="O625" s="2" t="str">
        <f>IF(COUNT($A625)=0,"",IF(N625="3E","3E",IF(N625="","I",LOOKUP(N625/P$2,{0,0.4,0.45,0.5,0.55,0.6,0.65,0.7,0.75,0.8,1},{"F","D","C","C+","B-","B","B+","A-","A","A+"}))))</f>
        <v/>
      </c>
      <c r="P625" s="1" t="str">
        <f>IF(COUNT($A625)=0,"",IF(N625="","--",IF(N625="3E","3E",LOOKUP(N625/P$2,{0,0.4,0.45,0.5,0.55,0.6,0.65,0.7,0.75,0.8,1},{0,2,2.25,2.5,2.75,3,3.25,3.5,3.75,4}))))</f>
        <v/>
      </c>
      <c r="Q625" s="2" t="str">
        <f>IF(COUNT($A625)=0,"",IF($A625&lt;&gt;DRAFT!$B627,"ERR",IF(DRAFT!BB627="3E","3E",IF(COUNT(DRAFT!AX627,DRAFT!BB627)&gt;0,DRAFT!BC627,""))))</f>
        <v/>
      </c>
      <c r="R625" s="2" t="str">
        <f>IF(COUNT($A625)=0,"",IF(Q625="3E","3E",IF(Q625="","I",LOOKUP(Q625/S$2,{0,0.4,0.45,0.5,0.55,0.6,0.65,0.7,0.75,0.8,1},{"F","D","C","C+","B-","B","B+","A-","A","A+"}))))</f>
        <v/>
      </c>
      <c r="S625" s="1" t="str">
        <f>IF(COUNT($A625)=0,"",IF(Q625="","--",IF(Q625="3E","3E",LOOKUP(Q625/S$2,{0,0.4,0.45,0.5,0.55,0.6,0.65,0.7,0.75,0.8,1},{0,2,2.25,2.5,2.75,3,3.25,3.5,3.75,4}))))</f>
        <v/>
      </c>
      <c r="T625" s="2" t="str">
        <f>IF(COUNT($A625)=0,"",IF($A625&lt;&gt;DRAFT!$B627,"ERR",IF(DRAFT!BK627="3E","3E",IF(COUNT(DRAFT!BG627,DRAFT!BK627)&gt;0,DRAFT!BL627,""))))</f>
        <v/>
      </c>
      <c r="U625" s="2" t="str">
        <f>IF(COUNT($A625)=0,"",IF(T625="3E","3E",IF(T625="","I",LOOKUP(T625/V$2,{0,0.4,0.45,0.5,0.55,0.6,0.65,0.7,0.75,0.8,1},{"F","D","C","C+","B-","B","B+","A-","A","A+"}))))</f>
        <v/>
      </c>
      <c r="V625" s="1" t="str">
        <f>IF(COUNT($A625)=0,"",IF(T625="","--",IF(T625="3E","3E",LOOKUP(T625/V$2,{0,0.4,0.45,0.5,0.55,0.6,0.65,0.7,0.75,0.8,1},{0,2,2.25,2.5,2.75,3,3.25,3.5,3.75,4}))))</f>
        <v/>
      </c>
      <c r="W625" s="2" t="str">
        <f>IF(COUNT($A625)=0,"",IF($A625&lt;&gt;DRAFT!$B627,"ERR",IF(DRAFT!BT627="3E","3E",IF(COUNT(DRAFT!BP627,DRAFT!BT627)&gt;0,DRAFT!BU627,""))))</f>
        <v/>
      </c>
      <c r="X625" s="2" t="str">
        <f>IF(COUNT($A625)=0,"",IF(W625="3E","3E",IF(W625="","I",LOOKUP(W625/Y$2,{0,0.4,0.45,0.5,0.55,0.6,0.65,0.7,0.75,0.8,1},{"F","D","C","C+","B-","B","B+","A-","A","A+"}))))</f>
        <v/>
      </c>
      <c r="Y625" s="1" t="str">
        <f>IF(COUNT($A625)=0,"",IF(W625="","--",IF(W625="3E","3E",LOOKUP(W625/Y$2,{0,0.4,0.45,0.5,0.55,0.6,0.65,0.7,0.75,0.8,1},{0,2,2.25,2.5,2.75,3,3.25,3.5,3.75,4}))))</f>
        <v/>
      </c>
      <c r="Z625" s="2" t="str">
        <f>IF(COUNT($A625)=0,"",IF($A625&lt;&gt;DRAFT!$B627,"ERR",IF(DRAFT!CC627="3E","3E",IF(COUNT(DRAFT!BY627,DRAFT!CC627)&gt;0,DRAFT!CD627,""))))</f>
        <v/>
      </c>
      <c r="AA625" s="2" t="str">
        <f>IF(COUNT($A625)=0,"",IF(Z625="3E","3E",IF(Z625="","I",LOOKUP(Z625/AB$2,{0,0.4,0.45,0.5,0.55,0.6,0.65,0.7,0.75,0.8,1},{"F","D","C","C+","B-","B","B+","A-","A","A+"}))))</f>
        <v/>
      </c>
      <c r="AB625" s="1" t="str">
        <f>IF(COUNT($A625)=0,"",IF(Z625="","--",IF(Z625="3E","3E",LOOKUP(Z625/AB$2,{0,0.4,0.45,0.5,0.55,0.6,0.65,0.7,0.75,0.8,1},{0,2,2.25,2.5,2.75,3,3.25,3.5,3.75,4}))))</f>
        <v/>
      </c>
      <c r="AC625" s="2" t="str">
        <f>IF(COUNT($A625)=0,"",IF($A625&lt;&gt;DRAFT!$B627,"ERR",IF(DRAFT!CF627&gt;0,DRAFT!CF627,"")))</f>
        <v/>
      </c>
      <c r="AD625" s="2" t="str">
        <f>IF(COUNT($A625)=0,"",IF(AC625="3E","3E",IF(AC625="","I",LOOKUP(AC625/AE$2,{0,0.4,0.45,0.5,0.55,0.6,0.65,0.7,0.75,0.8,1},{"F","D","C","C+","B-","B","B+","A-","A","A+"}))))</f>
        <v/>
      </c>
      <c r="AE625" s="1" t="str">
        <f>IF(COUNT($A625)=0,"",IF(AC625="","--",IF(AC625="3E","3E",LOOKUP(AC625/AE$2,{0,0.4,0.45,0.5,0.55,0.6,0.65,0.7,0.75,0.8,1},{0,2,2.25,2.5,2.75,3,3.25,3.5,3.75,4}))))</f>
        <v/>
      </c>
      <c r="AF625" s="2" t="str">
        <f>IF(COUNT($A625)=0,"",IF($A625&lt;&gt;DRAFT!$B627,"ERR",IF(DRAFT!CI627&gt;0,DRAFT!CK627,"")))</f>
        <v/>
      </c>
      <c r="AG625" s="2" t="str">
        <f>IF(COUNT($A625)=0,"",IF(AF625="3E","3E",IF(AF625="","I",LOOKUP(AF625/AH$2,{0,0.4,0.45,0.5,0.55,0.6,0.65,0.7,0.75,0.8,1},{"F","D","C","C+","B-","B","B+","A-","A","A+"}))))</f>
        <v/>
      </c>
      <c r="AH625" s="1" t="str">
        <f>IF(COUNT($A625)=0,"",IF(AF625="","--",IF(AF625="3E","3E",LOOKUP(AF625/AH$2,{0,0.4,0.45,0.5,0.55,0.6,0.65,0.7,0.75,0.8,1},{0,2,2.25,2.5,2.75,3,3.25,3.5,3.75,4}))))</f>
        <v/>
      </c>
      <c r="AI625" s="2" t="str">
        <f>IF($A625&lt;&gt;DRAFT!$B627,"ERR",IF(OR(COUNT($A625)=0,COUNT(DRAFT!CL627:CN627,DRAFT!CP627:CR627)=0),"",CEILING(SUM(DRAFT!CO627,DRAFT!CS627,DRAFT!CT627),1)))</f>
        <v/>
      </c>
      <c r="AJ625" s="2" t="str">
        <f>IF(COUNT($A625)=0,"",IF(AI625="3E","3E",IF(AI625="","I",LOOKUP(AI625/AK$2,{0,0.4,0.45,0.5,0.55,0.6,0.65,0.7,0.75,0.8,1},{"F","D","C","C+","B-","B","B+","A-","A","A+"}))))</f>
        <v/>
      </c>
      <c r="AK625" s="1" t="str">
        <f>IF(COUNT($A625)=0,"",IF(AI625="","--",IF(AI625="3E","3E",LOOKUP(AI625/AK$2,{0,0.4,0.45,0.5,0.55,0.6,0.65,0.7,0.75,0.8,1},{0,2,2.25,2.5,2.75,3,3.25,3.5,3.75,4}))))</f>
        <v/>
      </c>
      <c r="AL625" s="4" t="str">
        <f>IF(OR(COUNT($A625)=0,COUNT(B625:AK625)=0),"",IF(COUNTIF(B625:AK625,"3E")&gt;0,"3E",IF(DRAFT!$A627="R",TRUNC(SUMPRODUCT(RGP,RCP)/TCP,3),TRUNC((SUMPRODUCT(--(IMDGP&gt;0)*IMDGP,IMCP)+CEILING(DRAFT!$DB627*42,0.25))/TCP,3))))</f>
        <v/>
      </c>
      <c r="AM625" s="2" t="str">
        <f>IF(OR(COUNT($A625)=0,COUNT(B625:AK625)=0),"",IF(COUNTIF(B625:AK625,"3E")&gt;0,"3E",IF(DRAFT!$A627="R",SUMPRODUCT(--(RGP&gt;=2),RCP),SUMPRODUCT(--(IMDGP&gt;0),--(IMGP=0),IMCP)+DRAFT!$DC627)))</f>
        <v/>
      </c>
      <c r="AN625" s="67" t="str">
        <f>IF(AL625="3E","3E",IF(COUNT($A625)=0,"",IF(COUNT(AI625)=0,"--",ROUND(((CEILING(DRAFT!$CV627*38,0.25)+CEILING(DRAFT!$CX627*38,0.25)+CEILING(DRAFT!$CZ627*42,0.25)+CEILING($AL625*42,0.25))/160),2))))</f>
        <v/>
      </c>
      <c r="AO625" s="2" t="str">
        <f>IF(AN625="3E","3E",IF(COUNT($A625)=0,"",IF(COUNT(AN625)=0,"I",LOOKUP(AN625,{0,2,2.25,2.5,2.75,3,3.25,3.5,3.75,4},{"F","D","C","C+","B-","B","B+","A-","A","A+"}))))</f>
        <v/>
      </c>
      <c r="AP625" s="2" t="str">
        <f>IF(AN625="3E","3E",IF(OR(COUNT(A625)=0,COUNT(AN625)=0),"",DRAFT!CW627+DRAFT!CY627+DRAFT!DA627+N(TABULATION!AM625)))</f>
        <v/>
      </c>
      <c r="AQ625" s="2" t="str">
        <f>IF(OR(COUNT($A625)=0,COUNT(B625:AK625)=0),"",IF(COUNTIF(B625:AM625,"3E")&gt;0,"3E",IF(AND(DRAFT!$A627="IM",OR($AL625&gt;DRAFT!$DB627,$AM625&gt;DRAFT!$DC627)),"IMPROVED",IF(AND(DRAFT!$A627="IM",$AL625&lt;=DRAFT!$DB627,$AM625&lt;=DRAFT!$DC627),"NOT IMPROVED",IF(AND(DRAFT!CU627="S",AH625&gt;=2,AK625&gt;=2,AN625&gt;=2.5,AP625&gt;=144),"PASS","FAIL")))))</f>
        <v/>
      </c>
      <c r="AR625" s="2" t="str">
        <f t="shared" si="18"/>
        <v/>
      </c>
      <c r="AS625" s="2" t="str">
        <f t="shared" si="19"/>
        <v/>
      </c>
    </row>
    <row r="626" spans="1:45" ht="18.95" customHeight="1" x14ac:dyDescent="0.25">
      <c r="A626" s="3" t="str">
        <f>IF(DRAFT!$B628="","",DRAFT!$B628)</f>
        <v/>
      </c>
      <c r="B626" s="2" t="str">
        <f>IF(COUNT($A626)=0,"",IF($A626&lt;&gt;DRAFT!$B628,"ERR",IF(DRAFT!I628="3E","3E",IF(COUNT(DRAFT!E628,DRAFT!I628)&gt;0,DRAFT!J628,""))))</f>
        <v/>
      </c>
      <c r="C626" s="2" t="str">
        <f>IF(COUNT($A626)=0,"",IF(B626="3E","3E",IF(B626="","I",LOOKUP(B626/D$2,{0,0.4,0.45,0.5,0.55,0.6,0.65,0.7,0.75,0.8,1},{"F","D","C","C+","B-","B","B+","A-","A","A+"}))))</f>
        <v/>
      </c>
      <c r="D626" s="1" t="str">
        <f>IF(COUNT($A626)=0,"",IF(B626="","--",IF(B626="3E","3E",LOOKUP(B626/D$2,{0,0.4,0.45,0.5,0.55,0.6,0.65,0.7,0.75,0.8,1},{0,2,2.25,2.5,2.75,3,3.25,3.5,3.75,4}))))</f>
        <v/>
      </c>
      <c r="E626" s="2" t="str">
        <f>IF(COUNT($A626)=0,"",IF($A626&lt;&gt;DRAFT!$B628,"ERR",IF(DRAFT!R628="3E","3E",IF(COUNT(DRAFT!N628,DRAFT!R628)&gt;0,DRAFT!S628,""))))</f>
        <v/>
      </c>
      <c r="F626" s="2" t="str">
        <f>IF(COUNT($A626)=0,"",IF(E626="3E","3E",IF(E626="","I",LOOKUP(E626/G$2,{0,0.4,0.45,0.5,0.55,0.6,0.65,0.7,0.75,0.8,1},{"F","D","C","C+","B-","B","B+","A-","A","A+"}))))</f>
        <v/>
      </c>
      <c r="G626" s="1" t="str">
        <f>IF(COUNT($A626)=0,"",IF(E626="","--",IF(E626="3E","3E",LOOKUP(E626/G$2,{0,0.4,0.45,0.5,0.55,0.6,0.65,0.7,0.75,0.8,1},{0,2,2.25,2.5,2.75,3,3.25,3.5,3.75,4}))))</f>
        <v/>
      </c>
      <c r="H626" s="2" t="str">
        <f>IF(COUNT($A626)=0,"",IF($A626&lt;&gt;DRAFT!$B628,"ERR",IF(DRAFT!AA628="3E","3E",IF(COUNT(DRAFT!W628,DRAFT!AA628)&gt;0,DRAFT!AB628,""))))</f>
        <v/>
      </c>
      <c r="I626" s="2" t="str">
        <f>IF(COUNT($A626)=0,"",IF(H626="3E","3E",IF(H626="","I",LOOKUP(H626/J$2,{0,0.4,0.45,0.5,0.55,0.6,0.65,0.7,0.75,0.8,1},{"F","D","C","C+","B-","B","B+","A-","A","A+"}))))</f>
        <v/>
      </c>
      <c r="J626" s="1" t="str">
        <f>IF(COUNT($A626)=0,"",IF(H626="","--",IF(H626="3E","3E",LOOKUP(H626/J$2,{0,0.4,0.45,0.5,0.55,0.6,0.65,0.7,0.75,0.8,1},{0,2,2.25,2.5,2.75,3,3.25,3.5,3.75,4}))))</f>
        <v/>
      </c>
      <c r="K626" s="2" t="str">
        <f>IF(COUNT($A626)=0,"",IF($A626&lt;&gt;DRAFT!$B628,"ERR",IF(DRAFT!AJ628="3E","3E",IF(COUNT(DRAFT!AF628,DRAFT!AJ628)&gt;0,DRAFT!AK628,""))))</f>
        <v/>
      </c>
      <c r="L626" s="2" t="str">
        <f>IF(COUNT($A626)=0,"",IF(K626="3E","3E",IF(K626="","I",LOOKUP(K626/M$2,{0,0.4,0.45,0.5,0.55,0.6,0.65,0.7,0.75,0.8,1},{"F","D","C","C+","B-","B","B+","A-","A","A+"}))))</f>
        <v/>
      </c>
      <c r="M626" s="1" t="str">
        <f>IF(COUNT($A626)=0,"",IF(K626="","--",IF(K626="3E","3E",LOOKUP(K626/M$2,{0,0.4,0.45,0.5,0.55,0.6,0.65,0.7,0.75,0.8,1},{0,2,2.25,2.5,2.75,3,3.25,3.5,3.75,4}))))</f>
        <v/>
      </c>
      <c r="N626" s="2" t="str">
        <f>IF(COUNT($A626)=0,"",IF($A626&lt;&gt;DRAFT!$B628,"ERR",IF(DRAFT!AS628="3E","3E",IF(COUNT(DRAFT!AO628,DRAFT!AS628)&gt;0,DRAFT!AT628,""))))</f>
        <v/>
      </c>
      <c r="O626" s="2" t="str">
        <f>IF(COUNT($A626)=0,"",IF(N626="3E","3E",IF(N626="","I",LOOKUP(N626/P$2,{0,0.4,0.45,0.5,0.55,0.6,0.65,0.7,0.75,0.8,1},{"F","D","C","C+","B-","B","B+","A-","A","A+"}))))</f>
        <v/>
      </c>
      <c r="P626" s="1" t="str">
        <f>IF(COUNT($A626)=0,"",IF(N626="","--",IF(N626="3E","3E",LOOKUP(N626/P$2,{0,0.4,0.45,0.5,0.55,0.6,0.65,0.7,0.75,0.8,1},{0,2,2.25,2.5,2.75,3,3.25,3.5,3.75,4}))))</f>
        <v/>
      </c>
      <c r="Q626" s="2" t="str">
        <f>IF(COUNT($A626)=0,"",IF($A626&lt;&gt;DRAFT!$B628,"ERR",IF(DRAFT!BB628="3E","3E",IF(COUNT(DRAFT!AX628,DRAFT!BB628)&gt;0,DRAFT!BC628,""))))</f>
        <v/>
      </c>
      <c r="R626" s="2" t="str">
        <f>IF(COUNT($A626)=0,"",IF(Q626="3E","3E",IF(Q626="","I",LOOKUP(Q626/S$2,{0,0.4,0.45,0.5,0.55,0.6,0.65,0.7,0.75,0.8,1},{"F","D","C","C+","B-","B","B+","A-","A","A+"}))))</f>
        <v/>
      </c>
      <c r="S626" s="1" t="str">
        <f>IF(COUNT($A626)=0,"",IF(Q626="","--",IF(Q626="3E","3E",LOOKUP(Q626/S$2,{0,0.4,0.45,0.5,0.55,0.6,0.65,0.7,0.75,0.8,1},{0,2,2.25,2.5,2.75,3,3.25,3.5,3.75,4}))))</f>
        <v/>
      </c>
      <c r="T626" s="2" t="str">
        <f>IF(COUNT($A626)=0,"",IF($A626&lt;&gt;DRAFT!$B628,"ERR",IF(DRAFT!BK628="3E","3E",IF(COUNT(DRAFT!BG628,DRAFT!BK628)&gt;0,DRAFT!BL628,""))))</f>
        <v/>
      </c>
      <c r="U626" s="2" t="str">
        <f>IF(COUNT($A626)=0,"",IF(T626="3E","3E",IF(T626="","I",LOOKUP(T626/V$2,{0,0.4,0.45,0.5,0.55,0.6,0.65,0.7,0.75,0.8,1},{"F","D","C","C+","B-","B","B+","A-","A","A+"}))))</f>
        <v/>
      </c>
      <c r="V626" s="1" t="str">
        <f>IF(COUNT($A626)=0,"",IF(T626="","--",IF(T626="3E","3E",LOOKUP(T626/V$2,{0,0.4,0.45,0.5,0.55,0.6,0.65,0.7,0.75,0.8,1},{0,2,2.25,2.5,2.75,3,3.25,3.5,3.75,4}))))</f>
        <v/>
      </c>
      <c r="W626" s="2" t="str">
        <f>IF(COUNT($A626)=0,"",IF($A626&lt;&gt;DRAFT!$B628,"ERR",IF(DRAFT!BT628="3E","3E",IF(COUNT(DRAFT!BP628,DRAFT!BT628)&gt;0,DRAFT!BU628,""))))</f>
        <v/>
      </c>
      <c r="X626" s="2" t="str">
        <f>IF(COUNT($A626)=0,"",IF(W626="3E","3E",IF(W626="","I",LOOKUP(W626/Y$2,{0,0.4,0.45,0.5,0.55,0.6,0.65,0.7,0.75,0.8,1},{"F","D","C","C+","B-","B","B+","A-","A","A+"}))))</f>
        <v/>
      </c>
      <c r="Y626" s="1" t="str">
        <f>IF(COUNT($A626)=0,"",IF(W626="","--",IF(W626="3E","3E",LOOKUP(W626/Y$2,{0,0.4,0.45,0.5,0.55,0.6,0.65,0.7,0.75,0.8,1},{0,2,2.25,2.5,2.75,3,3.25,3.5,3.75,4}))))</f>
        <v/>
      </c>
      <c r="Z626" s="2" t="str">
        <f>IF(COUNT($A626)=0,"",IF($A626&lt;&gt;DRAFT!$B628,"ERR",IF(DRAFT!CC628="3E","3E",IF(COUNT(DRAFT!BY628,DRAFT!CC628)&gt;0,DRAFT!CD628,""))))</f>
        <v/>
      </c>
      <c r="AA626" s="2" t="str">
        <f>IF(COUNT($A626)=0,"",IF(Z626="3E","3E",IF(Z626="","I",LOOKUP(Z626/AB$2,{0,0.4,0.45,0.5,0.55,0.6,0.65,0.7,0.75,0.8,1},{"F","D","C","C+","B-","B","B+","A-","A","A+"}))))</f>
        <v/>
      </c>
      <c r="AB626" s="1" t="str">
        <f>IF(COUNT($A626)=0,"",IF(Z626="","--",IF(Z626="3E","3E",LOOKUP(Z626/AB$2,{0,0.4,0.45,0.5,0.55,0.6,0.65,0.7,0.75,0.8,1},{0,2,2.25,2.5,2.75,3,3.25,3.5,3.75,4}))))</f>
        <v/>
      </c>
      <c r="AC626" s="2" t="str">
        <f>IF(COUNT($A626)=0,"",IF($A626&lt;&gt;DRAFT!$B628,"ERR",IF(DRAFT!CF628&gt;0,DRAFT!CF628,"")))</f>
        <v/>
      </c>
      <c r="AD626" s="2" t="str">
        <f>IF(COUNT($A626)=0,"",IF(AC626="3E","3E",IF(AC626="","I",LOOKUP(AC626/AE$2,{0,0.4,0.45,0.5,0.55,0.6,0.65,0.7,0.75,0.8,1},{"F","D","C","C+","B-","B","B+","A-","A","A+"}))))</f>
        <v/>
      </c>
      <c r="AE626" s="1" t="str">
        <f>IF(COUNT($A626)=0,"",IF(AC626="","--",IF(AC626="3E","3E",LOOKUP(AC626/AE$2,{0,0.4,0.45,0.5,0.55,0.6,0.65,0.7,0.75,0.8,1},{0,2,2.25,2.5,2.75,3,3.25,3.5,3.75,4}))))</f>
        <v/>
      </c>
      <c r="AF626" s="2" t="str">
        <f>IF(COUNT($A626)=0,"",IF($A626&lt;&gt;DRAFT!$B628,"ERR",IF(DRAFT!CI628&gt;0,DRAFT!CK628,"")))</f>
        <v/>
      </c>
      <c r="AG626" s="2" t="str">
        <f>IF(COUNT($A626)=0,"",IF(AF626="3E","3E",IF(AF626="","I",LOOKUP(AF626/AH$2,{0,0.4,0.45,0.5,0.55,0.6,0.65,0.7,0.75,0.8,1},{"F","D","C","C+","B-","B","B+","A-","A","A+"}))))</f>
        <v/>
      </c>
      <c r="AH626" s="1" t="str">
        <f>IF(COUNT($A626)=0,"",IF(AF626="","--",IF(AF626="3E","3E",LOOKUP(AF626/AH$2,{0,0.4,0.45,0.5,0.55,0.6,0.65,0.7,0.75,0.8,1},{0,2,2.25,2.5,2.75,3,3.25,3.5,3.75,4}))))</f>
        <v/>
      </c>
      <c r="AI626" s="2" t="str">
        <f>IF($A626&lt;&gt;DRAFT!$B628,"ERR",IF(OR(COUNT($A626)=0,COUNT(DRAFT!CL628:CN628,DRAFT!CP628:CR628)=0),"",CEILING(SUM(DRAFT!CO628,DRAFT!CS628,DRAFT!CT628),1)))</f>
        <v/>
      </c>
      <c r="AJ626" s="2" t="str">
        <f>IF(COUNT($A626)=0,"",IF(AI626="3E","3E",IF(AI626="","I",LOOKUP(AI626/AK$2,{0,0.4,0.45,0.5,0.55,0.6,0.65,0.7,0.75,0.8,1},{"F","D","C","C+","B-","B","B+","A-","A","A+"}))))</f>
        <v/>
      </c>
      <c r="AK626" s="1" t="str">
        <f>IF(COUNT($A626)=0,"",IF(AI626="","--",IF(AI626="3E","3E",LOOKUP(AI626/AK$2,{0,0.4,0.45,0.5,0.55,0.6,0.65,0.7,0.75,0.8,1},{0,2,2.25,2.5,2.75,3,3.25,3.5,3.75,4}))))</f>
        <v/>
      </c>
      <c r="AL626" s="4" t="str">
        <f>IF(OR(COUNT($A626)=0,COUNT(B626:AK626)=0),"",IF(COUNTIF(B626:AK626,"3E")&gt;0,"3E",IF(DRAFT!$A628="R",TRUNC(SUMPRODUCT(RGP,RCP)/TCP,3),TRUNC((SUMPRODUCT(--(IMDGP&gt;0)*IMDGP,IMCP)+CEILING(DRAFT!$DB628*42,0.25))/TCP,3))))</f>
        <v/>
      </c>
      <c r="AM626" s="2" t="str">
        <f>IF(OR(COUNT($A626)=0,COUNT(B626:AK626)=0),"",IF(COUNTIF(B626:AK626,"3E")&gt;0,"3E",IF(DRAFT!$A628="R",SUMPRODUCT(--(RGP&gt;=2),RCP),SUMPRODUCT(--(IMDGP&gt;0),--(IMGP=0),IMCP)+DRAFT!$DC628)))</f>
        <v/>
      </c>
      <c r="AN626" s="67" t="str">
        <f>IF(AL626="3E","3E",IF(COUNT($A626)=0,"",IF(COUNT(AI626)=0,"--",ROUND(((CEILING(DRAFT!$CV628*38,0.25)+CEILING(DRAFT!$CX628*38,0.25)+CEILING(DRAFT!$CZ628*42,0.25)+CEILING($AL626*42,0.25))/160),2))))</f>
        <v/>
      </c>
      <c r="AO626" s="2" t="str">
        <f>IF(AN626="3E","3E",IF(COUNT($A626)=0,"",IF(COUNT(AN626)=0,"I",LOOKUP(AN626,{0,2,2.25,2.5,2.75,3,3.25,3.5,3.75,4},{"F","D","C","C+","B-","B","B+","A-","A","A+"}))))</f>
        <v/>
      </c>
      <c r="AP626" s="2" t="str">
        <f>IF(AN626="3E","3E",IF(OR(COUNT(A626)=0,COUNT(AN626)=0),"",DRAFT!CW628+DRAFT!CY628+DRAFT!DA628+N(TABULATION!AM626)))</f>
        <v/>
      </c>
      <c r="AQ626" s="2" t="str">
        <f>IF(OR(COUNT($A626)=0,COUNT(B626:AK626)=0),"",IF(COUNTIF(B626:AM626,"3E")&gt;0,"3E",IF(AND(DRAFT!$A628="IM",OR($AL626&gt;DRAFT!$DB628,$AM626&gt;DRAFT!$DC628)),"IMPROVED",IF(AND(DRAFT!$A628="IM",$AL626&lt;=DRAFT!$DB628,$AM626&lt;=DRAFT!$DC628),"NOT IMPROVED",IF(AND(DRAFT!CU628="S",AH626&gt;=2,AK626&gt;=2,AN626&gt;=2.5,AP626&gt;=144),"PASS","FAIL")))))</f>
        <v/>
      </c>
      <c r="AR626" s="2" t="str">
        <f t="shared" si="18"/>
        <v/>
      </c>
      <c r="AS626" s="2" t="str">
        <f t="shared" si="19"/>
        <v/>
      </c>
    </row>
    <row r="627" spans="1:45" ht="18.95" customHeight="1" x14ac:dyDescent="0.25">
      <c r="A627" s="3" t="str">
        <f>IF(DRAFT!$B629="","",DRAFT!$B629)</f>
        <v/>
      </c>
      <c r="B627" s="2" t="str">
        <f>IF(COUNT($A627)=0,"",IF($A627&lt;&gt;DRAFT!$B629,"ERR",IF(DRAFT!I629="3E","3E",IF(COUNT(DRAFT!E629,DRAFT!I629)&gt;0,DRAFT!J629,""))))</f>
        <v/>
      </c>
      <c r="C627" s="2" t="str">
        <f>IF(COUNT($A627)=0,"",IF(B627="3E","3E",IF(B627="","I",LOOKUP(B627/D$2,{0,0.4,0.45,0.5,0.55,0.6,0.65,0.7,0.75,0.8,1},{"F","D","C","C+","B-","B","B+","A-","A","A+"}))))</f>
        <v/>
      </c>
      <c r="D627" s="1" t="str">
        <f>IF(COUNT($A627)=0,"",IF(B627="","--",IF(B627="3E","3E",LOOKUP(B627/D$2,{0,0.4,0.45,0.5,0.55,0.6,0.65,0.7,0.75,0.8,1},{0,2,2.25,2.5,2.75,3,3.25,3.5,3.75,4}))))</f>
        <v/>
      </c>
      <c r="E627" s="2" t="str">
        <f>IF(COUNT($A627)=0,"",IF($A627&lt;&gt;DRAFT!$B629,"ERR",IF(DRAFT!R629="3E","3E",IF(COUNT(DRAFT!N629,DRAFT!R629)&gt;0,DRAFT!S629,""))))</f>
        <v/>
      </c>
      <c r="F627" s="2" t="str">
        <f>IF(COUNT($A627)=0,"",IF(E627="3E","3E",IF(E627="","I",LOOKUP(E627/G$2,{0,0.4,0.45,0.5,0.55,0.6,0.65,0.7,0.75,0.8,1},{"F","D","C","C+","B-","B","B+","A-","A","A+"}))))</f>
        <v/>
      </c>
      <c r="G627" s="1" t="str">
        <f>IF(COUNT($A627)=0,"",IF(E627="","--",IF(E627="3E","3E",LOOKUP(E627/G$2,{0,0.4,0.45,0.5,0.55,0.6,0.65,0.7,0.75,0.8,1},{0,2,2.25,2.5,2.75,3,3.25,3.5,3.75,4}))))</f>
        <v/>
      </c>
      <c r="H627" s="2" t="str">
        <f>IF(COUNT($A627)=0,"",IF($A627&lt;&gt;DRAFT!$B629,"ERR",IF(DRAFT!AA629="3E","3E",IF(COUNT(DRAFT!W629,DRAFT!AA629)&gt;0,DRAFT!AB629,""))))</f>
        <v/>
      </c>
      <c r="I627" s="2" t="str">
        <f>IF(COUNT($A627)=0,"",IF(H627="3E","3E",IF(H627="","I",LOOKUP(H627/J$2,{0,0.4,0.45,0.5,0.55,0.6,0.65,0.7,0.75,0.8,1},{"F","D","C","C+","B-","B","B+","A-","A","A+"}))))</f>
        <v/>
      </c>
      <c r="J627" s="1" t="str">
        <f>IF(COUNT($A627)=0,"",IF(H627="","--",IF(H627="3E","3E",LOOKUP(H627/J$2,{0,0.4,0.45,0.5,0.55,0.6,0.65,0.7,0.75,0.8,1},{0,2,2.25,2.5,2.75,3,3.25,3.5,3.75,4}))))</f>
        <v/>
      </c>
      <c r="K627" s="2" t="str">
        <f>IF(COUNT($A627)=0,"",IF($A627&lt;&gt;DRAFT!$B629,"ERR",IF(DRAFT!AJ629="3E","3E",IF(COUNT(DRAFT!AF629,DRAFT!AJ629)&gt;0,DRAFT!AK629,""))))</f>
        <v/>
      </c>
      <c r="L627" s="2" t="str">
        <f>IF(COUNT($A627)=0,"",IF(K627="3E","3E",IF(K627="","I",LOOKUP(K627/M$2,{0,0.4,0.45,0.5,0.55,0.6,0.65,0.7,0.75,0.8,1},{"F","D","C","C+","B-","B","B+","A-","A","A+"}))))</f>
        <v/>
      </c>
      <c r="M627" s="1" t="str">
        <f>IF(COUNT($A627)=0,"",IF(K627="","--",IF(K627="3E","3E",LOOKUP(K627/M$2,{0,0.4,0.45,0.5,0.55,0.6,0.65,0.7,0.75,0.8,1},{0,2,2.25,2.5,2.75,3,3.25,3.5,3.75,4}))))</f>
        <v/>
      </c>
      <c r="N627" s="2" t="str">
        <f>IF(COUNT($A627)=0,"",IF($A627&lt;&gt;DRAFT!$B629,"ERR",IF(DRAFT!AS629="3E","3E",IF(COUNT(DRAFT!AO629,DRAFT!AS629)&gt;0,DRAFT!AT629,""))))</f>
        <v/>
      </c>
      <c r="O627" s="2" t="str">
        <f>IF(COUNT($A627)=0,"",IF(N627="3E","3E",IF(N627="","I",LOOKUP(N627/P$2,{0,0.4,0.45,0.5,0.55,0.6,0.65,0.7,0.75,0.8,1},{"F","D","C","C+","B-","B","B+","A-","A","A+"}))))</f>
        <v/>
      </c>
      <c r="P627" s="1" t="str">
        <f>IF(COUNT($A627)=0,"",IF(N627="","--",IF(N627="3E","3E",LOOKUP(N627/P$2,{0,0.4,0.45,0.5,0.55,0.6,0.65,0.7,0.75,0.8,1},{0,2,2.25,2.5,2.75,3,3.25,3.5,3.75,4}))))</f>
        <v/>
      </c>
      <c r="Q627" s="2" t="str">
        <f>IF(COUNT($A627)=0,"",IF($A627&lt;&gt;DRAFT!$B629,"ERR",IF(DRAFT!BB629="3E","3E",IF(COUNT(DRAFT!AX629,DRAFT!BB629)&gt;0,DRAFT!BC629,""))))</f>
        <v/>
      </c>
      <c r="R627" s="2" t="str">
        <f>IF(COUNT($A627)=0,"",IF(Q627="3E","3E",IF(Q627="","I",LOOKUP(Q627/S$2,{0,0.4,0.45,0.5,0.55,0.6,0.65,0.7,0.75,0.8,1},{"F","D","C","C+","B-","B","B+","A-","A","A+"}))))</f>
        <v/>
      </c>
      <c r="S627" s="1" t="str">
        <f>IF(COUNT($A627)=0,"",IF(Q627="","--",IF(Q627="3E","3E",LOOKUP(Q627/S$2,{0,0.4,0.45,0.5,0.55,0.6,0.65,0.7,0.75,0.8,1},{0,2,2.25,2.5,2.75,3,3.25,3.5,3.75,4}))))</f>
        <v/>
      </c>
      <c r="T627" s="2" t="str">
        <f>IF(COUNT($A627)=0,"",IF($A627&lt;&gt;DRAFT!$B629,"ERR",IF(DRAFT!BK629="3E","3E",IF(COUNT(DRAFT!BG629,DRAFT!BK629)&gt;0,DRAFT!BL629,""))))</f>
        <v/>
      </c>
      <c r="U627" s="2" t="str">
        <f>IF(COUNT($A627)=0,"",IF(T627="3E","3E",IF(T627="","I",LOOKUP(T627/V$2,{0,0.4,0.45,0.5,0.55,0.6,0.65,0.7,0.75,0.8,1},{"F","D","C","C+","B-","B","B+","A-","A","A+"}))))</f>
        <v/>
      </c>
      <c r="V627" s="1" t="str">
        <f>IF(COUNT($A627)=0,"",IF(T627="","--",IF(T627="3E","3E",LOOKUP(T627/V$2,{0,0.4,0.45,0.5,0.55,0.6,0.65,0.7,0.75,0.8,1},{0,2,2.25,2.5,2.75,3,3.25,3.5,3.75,4}))))</f>
        <v/>
      </c>
      <c r="W627" s="2" t="str">
        <f>IF(COUNT($A627)=0,"",IF($A627&lt;&gt;DRAFT!$B629,"ERR",IF(DRAFT!BT629="3E","3E",IF(COUNT(DRAFT!BP629,DRAFT!BT629)&gt;0,DRAFT!BU629,""))))</f>
        <v/>
      </c>
      <c r="X627" s="2" t="str">
        <f>IF(COUNT($A627)=0,"",IF(W627="3E","3E",IF(W627="","I",LOOKUP(W627/Y$2,{0,0.4,0.45,0.5,0.55,0.6,0.65,0.7,0.75,0.8,1},{"F","D","C","C+","B-","B","B+","A-","A","A+"}))))</f>
        <v/>
      </c>
      <c r="Y627" s="1" t="str">
        <f>IF(COUNT($A627)=0,"",IF(W627="","--",IF(W627="3E","3E",LOOKUP(W627/Y$2,{0,0.4,0.45,0.5,0.55,0.6,0.65,0.7,0.75,0.8,1},{0,2,2.25,2.5,2.75,3,3.25,3.5,3.75,4}))))</f>
        <v/>
      </c>
      <c r="Z627" s="2" t="str">
        <f>IF(COUNT($A627)=0,"",IF($A627&lt;&gt;DRAFT!$B629,"ERR",IF(DRAFT!CC629="3E","3E",IF(COUNT(DRAFT!BY629,DRAFT!CC629)&gt;0,DRAFT!CD629,""))))</f>
        <v/>
      </c>
      <c r="AA627" s="2" t="str">
        <f>IF(COUNT($A627)=0,"",IF(Z627="3E","3E",IF(Z627="","I",LOOKUP(Z627/AB$2,{0,0.4,0.45,0.5,0.55,0.6,0.65,0.7,0.75,0.8,1},{"F","D","C","C+","B-","B","B+","A-","A","A+"}))))</f>
        <v/>
      </c>
      <c r="AB627" s="1" t="str">
        <f>IF(COUNT($A627)=0,"",IF(Z627="","--",IF(Z627="3E","3E",LOOKUP(Z627/AB$2,{0,0.4,0.45,0.5,0.55,0.6,0.65,0.7,0.75,0.8,1},{0,2,2.25,2.5,2.75,3,3.25,3.5,3.75,4}))))</f>
        <v/>
      </c>
      <c r="AC627" s="2" t="str">
        <f>IF(COUNT($A627)=0,"",IF($A627&lt;&gt;DRAFT!$B629,"ERR",IF(DRAFT!CF629&gt;0,DRAFT!CF629,"")))</f>
        <v/>
      </c>
      <c r="AD627" s="2" t="str">
        <f>IF(COUNT($A627)=0,"",IF(AC627="3E","3E",IF(AC627="","I",LOOKUP(AC627/AE$2,{0,0.4,0.45,0.5,0.55,0.6,0.65,0.7,0.75,0.8,1},{"F","D","C","C+","B-","B","B+","A-","A","A+"}))))</f>
        <v/>
      </c>
      <c r="AE627" s="1" t="str">
        <f>IF(COUNT($A627)=0,"",IF(AC627="","--",IF(AC627="3E","3E",LOOKUP(AC627/AE$2,{0,0.4,0.45,0.5,0.55,0.6,0.65,0.7,0.75,0.8,1},{0,2,2.25,2.5,2.75,3,3.25,3.5,3.75,4}))))</f>
        <v/>
      </c>
      <c r="AF627" s="2" t="str">
        <f>IF(COUNT($A627)=0,"",IF($A627&lt;&gt;DRAFT!$B629,"ERR",IF(DRAFT!CI629&gt;0,DRAFT!CK629,"")))</f>
        <v/>
      </c>
      <c r="AG627" s="2" t="str">
        <f>IF(COUNT($A627)=0,"",IF(AF627="3E","3E",IF(AF627="","I",LOOKUP(AF627/AH$2,{0,0.4,0.45,0.5,0.55,0.6,0.65,0.7,0.75,0.8,1},{"F","D","C","C+","B-","B","B+","A-","A","A+"}))))</f>
        <v/>
      </c>
      <c r="AH627" s="1" t="str">
        <f>IF(COUNT($A627)=0,"",IF(AF627="","--",IF(AF627="3E","3E",LOOKUP(AF627/AH$2,{0,0.4,0.45,0.5,0.55,0.6,0.65,0.7,0.75,0.8,1},{0,2,2.25,2.5,2.75,3,3.25,3.5,3.75,4}))))</f>
        <v/>
      </c>
      <c r="AI627" s="2" t="str">
        <f>IF($A627&lt;&gt;DRAFT!$B629,"ERR",IF(OR(COUNT($A627)=0,COUNT(DRAFT!CL629:CN629,DRAFT!CP629:CR629)=0),"",CEILING(SUM(DRAFT!CO629,DRAFT!CS629,DRAFT!CT629),1)))</f>
        <v/>
      </c>
      <c r="AJ627" s="2" t="str">
        <f>IF(COUNT($A627)=0,"",IF(AI627="3E","3E",IF(AI627="","I",LOOKUP(AI627/AK$2,{0,0.4,0.45,0.5,0.55,0.6,0.65,0.7,0.75,0.8,1},{"F","D","C","C+","B-","B","B+","A-","A","A+"}))))</f>
        <v/>
      </c>
      <c r="AK627" s="1" t="str">
        <f>IF(COUNT($A627)=0,"",IF(AI627="","--",IF(AI627="3E","3E",LOOKUP(AI627/AK$2,{0,0.4,0.45,0.5,0.55,0.6,0.65,0.7,0.75,0.8,1},{0,2,2.25,2.5,2.75,3,3.25,3.5,3.75,4}))))</f>
        <v/>
      </c>
      <c r="AL627" s="4" t="str">
        <f>IF(OR(COUNT($A627)=0,COUNT(B627:AK627)=0),"",IF(COUNTIF(B627:AK627,"3E")&gt;0,"3E",IF(DRAFT!$A629="R",TRUNC(SUMPRODUCT(RGP,RCP)/TCP,3),TRUNC((SUMPRODUCT(--(IMDGP&gt;0)*IMDGP,IMCP)+CEILING(DRAFT!$DB629*42,0.25))/TCP,3))))</f>
        <v/>
      </c>
      <c r="AM627" s="2" t="str">
        <f>IF(OR(COUNT($A627)=0,COUNT(B627:AK627)=0),"",IF(COUNTIF(B627:AK627,"3E")&gt;0,"3E",IF(DRAFT!$A629="R",SUMPRODUCT(--(RGP&gt;=2),RCP),SUMPRODUCT(--(IMDGP&gt;0),--(IMGP=0),IMCP)+DRAFT!$DC629)))</f>
        <v/>
      </c>
      <c r="AN627" s="67" t="str">
        <f>IF(AL627="3E","3E",IF(COUNT($A627)=0,"",IF(COUNT(AI627)=0,"--",ROUND(((CEILING(DRAFT!$CV629*38,0.25)+CEILING(DRAFT!$CX629*38,0.25)+CEILING(DRAFT!$CZ629*42,0.25)+CEILING($AL627*42,0.25))/160),2))))</f>
        <v/>
      </c>
      <c r="AO627" s="2" t="str">
        <f>IF(AN627="3E","3E",IF(COUNT($A627)=0,"",IF(COUNT(AN627)=0,"I",LOOKUP(AN627,{0,2,2.25,2.5,2.75,3,3.25,3.5,3.75,4},{"F","D","C","C+","B-","B","B+","A-","A","A+"}))))</f>
        <v/>
      </c>
      <c r="AP627" s="2" t="str">
        <f>IF(AN627="3E","3E",IF(OR(COUNT(A627)=0,COUNT(AN627)=0),"",DRAFT!CW629+DRAFT!CY629+DRAFT!DA629+N(TABULATION!AM627)))</f>
        <v/>
      </c>
      <c r="AQ627" s="2" t="str">
        <f>IF(OR(COUNT($A627)=0,COUNT(B627:AK627)=0),"",IF(COUNTIF(B627:AM627,"3E")&gt;0,"3E",IF(AND(DRAFT!$A629="IM",OR($AL627&gt;DRAFT!$DB629,$AM627&gt;DRAFT!$DC629)),"IMPROVED",IF(AND(DRAFT!$A629="IM",$AL627&lt;=DRAFT!$DB629,$AM627&lt;=DRAFT!$DC629),"NOT IMPROVED",IF(AND(DRAFT!CU629="S",AH627&gt;=2,AK627&gt;=2,AN627&gt;=2.5,AP627&gt;=144),"PASS","FAIL")))))</f>
        <v/>
      </c>
      <c r="AR627" s="2" t="str">
        <f t="shared" si="18"/>
        <v/>
      </c>
      <c r="AS627" s="2" t="str">
        <f t="shared" si="19"/>
        <v/>
      </c>
    </row>
    <row r="628" spans="1:45" ht="18.95" customHeight="1" x14ac:dyDescent="0.25">
      <c r="A628" s="3" t="str">
        <f>IF(DRAFT!$B630="","",DRAFT!$B630)</f>
        <v/>
      </c>
      <c r="B628" s="2" t="str">
        <f>IF(COUNT($A628)=0,"",IF($A628&lt;&gt;DRAFT!$B630,"ERR",IF(DRAFT!I630="3E","3E",IF(COUNT(DRAFT!E630,DRAFT!I630)&gt;0,DRAFT!J630,""))))</f>
        <v/>
      </c>
      <c r="C628" s="2" t="str">
        <f>IF(COUNT($A628)=0,"",IF(B628="3E","3E",IF(B628="","I",LOOKUP(B628/D$2,{0,0.4,0.45,0.5,0.55,0.6,0.65,0.7,0.75,0.8,1},{"F","D","C","C+","B-","B","B+","A-","A","A+"}))))</f>
        <v/>
      </c>
      <c r="D628" s="1" t="str">
        <f>IF(COUNT($A628)=0,"",IF(B628="","--",IF(B628="3E","3E",LOOKUP(B628/D$2,{0,0.4,0.45,0.5,0.55,0.6,0.65,0.7,0.75,0.8,1},{0,2,2.25,2.5,2.75,3,3.25,3.5,3.75,4}))))</f>
        <v/>
      </c>
      <c r="E628" s="2" t="str">
        <f>IF(COUNT($A628)=0,"",IF($A628&lt;&gt;DRAFT!$B630,"ERR",IF(DRAFT!R630="3E","3E",IF(COUNT(DRAFT!N630,DRAFT!R630)&gt;0,DRAFT!S630,""))))</f>
        <v/>
      </c>
      <c r="F628" s="2" t="str">
        <f>IF(COUNT($A628)=0,"",IF(E628="3E","3E",IF(E628="","I",LOOKUP(E628/G$2,{0,0.4,0.45,0.5,0.55,0.6,0.65,0.7,0.75,0.8,1},{"F","D","C","C+","B-","B","B+","A-","A","A+"}))))</f>
        <v/>
      </c>
      <c r="G628" s="1" t="str">
        <f>IF(COUNT($A628)=0,"",IF(E628="","--",IF(E628="3E","3E",LOOKUP(E628/G$2,{0,0.4,0.45,0.5,0.55,0.6,0.65,0.7,0.75,0.8,1},{0,2,2.25,2.5,2.75,3,3.25,3.5,3.75,4}))))</f>
        <v/>
      </c>
      <c r="H628" s="2" t="str">
        <f>IF(COUNT($A628)=0,"",IF($A628&lt;&gt;DRAFT!$B630,"ERR",IF(DRAFT!AA630="3E","3E",IF(COUNT(DRAFT!W630,DRAFT!AA630)&gt;0,DRAFT!AB630,""))))</f>
        <v/>
      </c>
      <c r="I628" s="2" t="str">
        <f>IF(COUNT($A628)=0,"",IF(H628="3E","3E",IF(H628="","I",LOOKUP(H628/J$2,{0,0.4,0.45,0.5,0.55,0.6,0.65,0.7,0.75,0.8,1},{"F","D","C","C+","B-","B","B+","A-","A","A+"}))))</f>
        <v/>
      </c>
      <c r="J628" s="1" t="str">
        <f>IF(COUNT($A628)=0,"",IF(H628="","--",IF(H628="3E","3E",LOOKUP(H628/J$2,{0,0.4,0.45,0.5,0.55,0.6,0.65,0.7,0.75,0.8,1},{0,2,2.25,2.5,2.75,3,3.25,3.5,3.75,4}))))</f>
        <v/>
      </c>
      <c r="K628" s="2" t="str">
        <f>IF(COUNT($A628)=0,"",IF($A628&lt;&gt;DRAFT!$B630,"ERR",IF(DRAFT!AJ630="3E","3E",IF(COUNT(DRAFT!AF630,DRAFT!AJ630)&gt;0,DRAFT!AK630,""))))</f>
        <v/>
      </c>
      <c r="L628" s="2" t="str">
        <f>IF(COUNT($A628)=0,"",IF(K628="3E","3E",IF(K628="","I",LOOKUP(K628/M$2,{0,0.4,0.45,0.5,0.55,0.6,0.65,0.7,0.75,0.8,1},{"F","D","C","C+","B-","B","B+","A-","A","A+"}))))</f>
        <v/>
      </c>
      <c r="M628" s="1" t="str">
        <f>IF(COUNT($A628)=0,"",IF(K628="","--",IF(K628="3E","3E",LOOKUP(K628/M$2,{0,0.4,0.45,0.5,0.55,0.6,0.65,0.7,0.75,0.8,1},{0,2,2.25,2.5,2.75,3,3.25,3.5,3.75,4}))))</f>
        <v/>
      </c>
      <c r="N628" s="2" t="str">
        <f>IF(COUNT($A628)=0,"",IF($A628&lt;&gt;DRAFT!$B630,"ERR",IF(DRAFT!AS630="3E","3E",IF(COUNT(DRAFT!AO630,DRAFT!AS630)&gt;0,DRAFT!AT630,""))))</f>
        <v/>
      </c>
      <c r="O628" s="2" t="str">
        <f>IF(COUNT($A628)=0,"",IF(N628="3E","3E",IF(N628="","I",LOOKUP(N628/P$2,{0,0.4,0.45,0.5,0.55,0.6,0.65,0.7,0.75,0.8,1},{"F","D","C","C+","B-","B","B+","A-","A","A+"}))))</f>
        <v/>
      </c>
      <c r="P628" s="1" t="str">
        <f>IF(COUNT($A628)=0,"",IF(N628="","--",IF(N628="3E","3E",LOOKUP(N628/P$2,{0,0.4,0.45,0.5,0.55,0.6,0.65,0.7,0.75,0.8,1},{0,2,2.25,2.5,2.75,3,3.25,3.5,3.75,4}))))</f>
        <v/>
      </c>
      <c r="Q628" s="2" t="str">
        <f>IF(COUNT($A628)=0,"",IF($A628&lt;&gt;DRAFT!$B630,"ERR",IF(DRAFT!BB630="3E","3E",IF(COUNT(DRAFT!AX630,DRAFT!BB630)&gt;0,DRAFT!BC630,""))))</f>
        <v/>
      </c>
      <c r="R628" s="2" t="str">
        <f>IF(COUNT($A628)=0,"",IF(Q628="3E","3E",IF(Q628="","I",LOOKUP(Q628/S$2,{0,0.4,0.45,0.5,0.55,0.6,0.65,0.7,0.75,0.8,1},{"F","D","C","C+","B-","B","B+","A-","A","A+"}))))</f>
        <v/>
      </c>
      <c r="S628" s="1" t="str">
        <f>IF(COUNT($A628)=0,"",IF(Q628="","--",IF(Q628="3E","3E",LOOKUP(Q628/S$2,{0,0.4,0.45,0.5,0.55,0.6,0.65,0.7,0.75,0.8,1},{0,2,2.25,2.5,2.75,3,3.25,3.5,3.75,4}))))</f>
        <v/>
      </c>
      <c r="T628" s="2" t="str">
        <f>IF(COUNT($A628)=0,"",IF($A628&lt;&gt;DRAFT!$B630,"ERR",IF(DRAFT!BK630="3E","3E",IF(COUNT(DRAFT!BG630,DRAFT!BK630)&gt;0,DRAFT!BL630,""))))</f>
        <v/>
      </c>
      <c r="U628" s="2" t="str">
        <f>IF(COUNT($A628)=0,"",IF(T628="3E","3E",IF(T628="","I",LOOKUP(T628/V$2,{0,0.4,0.45,0.5,0.55,0.6,0.65,0.7,0.75,0.8,1},{"F","D","C","C+","B-","B","B+","A-","A","A+"}))))</f>
        <v/>
      </c>
      <c r="V628" s="1" t="str">
        <f>IF(COUNT($A628)=0,"",IF(T628="","--",IF(T628="3E","3E",LOOKUP(T628/V$2,{0,0.4,0.45,0.5,0.55,0.6,0.65,0.7,0.75,0.8,1},{0,2,2.25,2.5,2.75,3,3.25,3.5,3.75,4}))))</f>
        <v/>
      </c>
      <c r="W628" s="2" t="str">
        <f>IF(COUNT($A628)=0,"",IF($A628&lt;&gt;DRAFT!$B630,"ERR",IF(DRAFT!BT630="3E","3E",IF(COUNT(DRAFT!BP630,DRAFT!BT630)&gt;0,DRAFT!BU630,""))))</f>
        <v/>
      </c>
      <c r="X628" s="2" t="str">
        <f>IF(COUNT($A628)=0,"",IF(W628="3E","3E",IF(W628="","I",LOOKUP(W628/Y$2,{0,0.4,0.45,0.5,0.55,0.6,0.65,0.7,0.75,0.8,1},{"F","D","C","C+","B-","B","B+","A-","A","A+"}))))</f>
        <v/>
      </c>
      <c r="Y628" s="1" t="str">
        <f>IF(COUNT($A628)=0,"",IF(W628="","--",IF(W628="3E","3E",LOOKUP(W628/Y$2,{0,0.4,0.45,0.5,0.55,0.6,0.65,0.7,0.75,0.8,1},{0,2,2.25,2.5,2.75,3,3.25,3.5,3.75,4}))))</f>
        <v/>
      </c>
      <c r="Z628" s="2" t="str">
        <f>IF(COUNT($A628)=0,"",IF($A628&lt;&gt;DRAFT!$B630,"ERR",IF(DRAFT!CC630="3E","3E",IF(COUNT(DRAFT!BY630,DRAFT!CC630)&gt;0,DRAFT!CD630,""))))</f>
        <v/>
      </c>
      <c r="AA628" s="2" t="str">
        <f>IF(COUNT($A628)=0,"",IF(Z628="3E","3E",IF(Z628="","I",LOOKUP(Z628/AB$2,{0,0.4,0.45,0.5,0.55,0.6,0.65,0.7,0.75,0.8,1},{"F","D","C","C+","B-","B","B+","A-","A","A+"}))))</f>
        <v/>
      </c>
      <c r="AB628" s="1" t="str">
        <f>IF(COUNT($A628)=0,"",IF(Z628="","--",IF(Z628="3E","3E",LOOKUP(Z628/AB$2,{0,0.4,0.45,0.5,0.55,0.6,0.65,0.7,0.75,0.8,1},{0,2,2.25,2.5,2.75,3,3.25,3.5,3.75,4}))))</f>
        <v/>
      </c>
      <c r="AC628" s="2" t="str">
        <f>IF(COUNT($A628)=0,"",IF($A628&lt;&gt;DRAFT!$B630,"ERR",IF(DRAFT!CF630&gt;0,DRAFT!CF630,"")))</f>
        <v/>
      </c>
      <c r="AD628" s="2" t="str">
        <f>IF(COUNT($A628)=0,"",IF(AC628="3E","3E",IF(AC628="","I",LOOKUP(AC628/AE$2,{0,0.4,0.45,0.5,0.55,0.6,0.65,0.7,0.75,0.8,1},{"F","D","C","C+","B-","B","B+","A-","A","A+"}))))</f>
        <v/>
      </c>
      <c r="AE628" s="1" t="str">
        <f>IF(COUNT($A628)=0,"",IF(AC628="","--",IF(AC628="3E","3E",LOOKUP(AC628/AE$2,{0,0.4,0.45,0.5,0.55,0.6,0.65,0.7,0.75,0.8,1},{0,2,2.25,2.5,2.75,3,3.25,3.5,3.75,4}))))</f>
        <v/>
      </c>
      <c r="AF628" s="2" t="str">
        <f>IF(COUNT($A628)=0,"",IF($A628&lt;&gt;DRAFT!$B630,"ERR",IF(DRAFT!CI630&gt;0,DRAFT!CK630,"")))</f>
        <v/>
      </c>
      <c r="AG628" s="2" t="str">
        <f>IF(COUNT($A628)=0,"",IF(AF628="3E","3E",IF(AF628="","I",LOOKUP(AF628/AH$2,{0,0.4,0.45,0.5,0.55,0.6,0.65,0.7,0.75,0.8,1},{"F","D","C","C+","B-","B","B+","A-","A","A+"}))))</f>
        <v/>
      </c>
      <c r="AH628" s="1" t="str">
        <f>IF(COUNT($A628)=0,"",IF(AF628="","--",IF(AF628="3E","3E",LOOKUP(AF628/AH$2,{0,0.4,0.45,0.5,0.55,0.6,0.65,0.7,0.75,0.8,1},{0,2,2.25,2.5,2.75,3,3.25,3.5,3.75,4}))))</f>
        <v/>
      </c>
      <c r="AI628" s="2" t="str">
        <f>IF($A628&lt;&gt;DRAFT!$B630,"ERR",IF(OR(COUNT($A628)=0,COUNT(DRAFT!CL630:CN630,DRAFT!CP630:CR630)=0),"",CEILING(SUM(DRAFT!CO630,DRAFT!CS630,DRAFT!CT630),1)))</f>
        <v/>
      </c>
      <c r="AJ628" s="2" t="str">
        <f>IF(COUNT($A628)=0,"",IF(AI628="3E","3E",IF(AI628="","I",LOOKUP(AI628/AK$2,{0,0.4,0.45,0.5,0.55,0.6,0.65,0.7,0.75,0.8,1},{"F","D","C","C+","B-","B","B+","A-","A","A+"}))))</f>
        <v/>
      </c>
      <c r="AK628" s="1" t="str">
        <f>IF(COUNT($A628)=0,"",IF(AI628="","--",IF(AI628="3E","3E",LOOKUP(AI628/AK$2,{0,0.4,0.45,0.5,0.55,0.6,0.65,0.7,0.75,0.8,1},{0,2,2.25,2.5,2.75,3,3.25,3.5,3.75,4}))))</f>
        <v/>
      </c>
      <c r="AL628" s="4" t="str">
        <f>IF(OR(COUNT($A628)=0,COUNT(B628:AK628)=0),"",IF(COUNTIF(B628:AK628,"3E")&gt;0,"3E",IF(DRAFT!$A630="R",TRUNC(SUMPRODUCT(RGP,RCP)/TCP,3),TRUNC((SUMPRODUCT(--(IMDGP&gt;0)*IMDGP,IMCP)+CEILING(DRAFT!$DB630*42,0.25))/TCP,3))))</f>
        <v/>
      </c>
      <c r="AM628" s="2" t="str">
        <f>IF(OR(COUNT($A628)=0,COUNT(B628:AK628)=0),"",IF(COUNTIF(B628:AK628,"3E")&gt;0,"3E",IF(DRAFT!$A630="R",SUMPRODUCT(--(RGP&gt;=2),RCP),SUMPRODUCT(--(IMDGP&gt;0),--(IMGP=0),IMCP)+DRAFT!$DC630)))</f>
        <v/>
      </c>
      <c r="AN628" s="67" t="str">
        <f>IF(AL628="3E","3E",IF(COUNT($A628)=0,"",IF(COUNT(AI628)=0,"--",ROUND(((CEILING(DRAFT!$CV630*38,0.25)+CEILING(DRAFT!$CX630*38,0.25)+CEILING(DRAFT!$CZ630*42,0.25)+CEILING($AL628*42,0.25))/160),2))))</f>
        <v/>
      </c>
      <c r="AO628" s="2" t="str">
        <f>IF(AN628="3E","3E",IF(COUNT($A628)=0,"",IF(COUNT(AN628)=0,"I",LOOKUP(AN628,{0,2,2.25,2.5,2.75,3,3.25,3.5,3.75,4},{"F","D","C","C+","B-","B","B+","A-","A","A+"}))))</f>
        <v/>
      </c>
      <c r="AP628" s="2" t="str">
        <f>IF(AN628="3E","3E",IF(OR(COUNT(A628)=0,COUNT(AN628)=0),"",DRAFT!CW630+DRAFT!CY630+DRAFT!DA630+N(TABULATION!AM628)))</f>
        <v/>
      </c>
      <c r="AQ628" s="2" t="str">
        <f>IF(OR(COUNT($A628)=0,COUNT(B628:AK628)=0),"",IF(COUNTIF(B628:AM628,"3E")&gt;0,"3E",IF(AND(DRAFT!$A630="IM",OR($AL628&gt;DRAFT!$DB630,$AM628&gt;DRAFT!$DC630)),"IMPROVED",IF(AND(DRAFT!$A630="IM",$AL628&lt;=DRAFT!$DB630,$AM628&lt;=DRAFT!$DC630),"NOT IMPROVED",IF(AND(DRAFT!CU630="S",AH628&gt;=2,AK628&gt;=2,AN628&gt;=2.5,AP628&gt;=144),"PASS","FAIL")))))</f>
        <v/>
      </c>
      <c r="AR628" s="2" t="str">
        <f t="shared" si="18"/>
        <v/>
      </c>
      <c r="AS628" s="2" t="str">
        <f t="shared" si="19"/>
        <v/>
      </c>
    </row>
    <row r="629" spans="1:45" ht="18.95" customHeight="1" x14ac:dyDescent="0.25">
      <c r="A629" s="3" t="str">
        <f>IF(DRAFT!$B631="","",DRAFT!$B631)</f>
        <v/>
      </c>
      <c r="B629" s="2" t="str">
        <f>IF(COUNT($A629)=0,"",IF($A629&lt;&gt;DRAFT!$B631,"ERR",IF(DRAFT!I631="3E","3E",IF(COUNT(DRAFT!E631,DRAFT!I631)&gt;0,DRAFT!J631,""))))</f>
        <v/>
      </c>
      <c r="C629" s="2" t="str">
        <f>IF(COUNT($A629)=0,"",IF(B629="3E","3E",IF(B629="","I",LOOKUP(B629/D$2,{0,0.4,0.45,0.5,0.55,0.6,0.65,0.7,0.75,0.8,1},{"F","D","C","C+","B-","B","B+","A-","A","A+"}))))</f>
        <v/>
      </c>
      <c r="D629" s="1" t="str">
        <f>IF(COUNT($A629)=0,"",IF(B629="","--",IF(B629="3E","3E",LOOKUP(B629/D$2,{0,0.4,0.45,0.5,0.55,0.6,0.65,0.7,0.75,0.8,1},{0,2,2.25,2.5,2.75,3,3.25,3.5,3.75,4}))))</f>
        <v/>
      </c>
      <c r="E629" s="2" t="str">
        <f>IF(COUNT($A629)=0,"",IF($A629&lt;&gt;DRAFT!$B631,"ERR",IF(DRAFT!R631="3E","3E",IF(COUNT(DRAFT!N631,DRAFT!R631)&gt;0,DRAFT!S631,""))))</f>
        <v/>
      </c>
      <c r="F629" s="2" t="str">
        <f>IF(COUNT($A629)=0,"",IF(E629="3E","3E",IF(E629="","I",LOOKUP(E629/G$2,{0,0.4,0.45,0.5,0.55,0.6,0.65,0.7,0.75,0.8,1},{"F","D","C","C+","B-","B","B+","A-","A","A+"}))))</f>
        <v/>
      </c>
      <c r="G629" s="1" t="str">
        <f>IF(COUNT($A629)=0,"",IF(E629="","--",IF(E629="3E","3E",LOOKUP(E629/G$2,{0,0.4,0.45,0.5,0.55,0.6,0.65,0.7,0.75,0.8,1},{0,2,2.25,2.5,2.75,3,3.25,3.5,3.75,4}))))</f>
        <v/>
      </c>
      <c r="H629" s="2" t="str">
        <f>IF(COUNT($A629)=0,"",IF($A629&lt;&gt;DRAFT!$B631,"ERR",IF(DRAFT!AA631="3E","3E",IF(COUNT(DRAFT!W631,DRAFT!AA631)&gt;0,DRAFT!AB631,""))))</f>
        <v/>
      </c>
      <c r="I629" s="2" t="str">
        <f>IF(COUNT($A629)=0,"",IF(H629="3E","3E",IF(H629="","I",LOOKUP(H629/J$2,{0,0.4,0.45,0.5,0.55,0.6,0.65,0.7,0.75,0.8,1},{"F","D","C","C+","B-","B","B+","A-","A","A+"}))))</f>
        <v/>
      </c>
      <c r="J629" s="1" t="str">
        <f>IF(COUNT($A629)=0,"",IF(H629="","--",IF(H629="3E","3E",LOOKUP(H629/J$2,{0,0.4,0.45,0.5,0.55,0.6,0.65,0.7,0.75,0.8,1},{0,2,2.25,2.5,2.75,3,3.25,3.5,3.75,4}))))</f>
        <v/>
      </c>
      <c r="K629" s="2" t="str">
        <f>IF(COUNT($A629)=0,"",IF($A629&lt;&gt;DRAFT!$B631,"ERR",IF(DRAFT!AJ631="3E","3E",IF(COUNT(DRAFT!AF631,DRAFT!AJ631)&gt;0,DRAFT!AK631,""))))</f>
        <v/>
      </c>
      <c r="L629" s="2" t="str">
        <f>IF(COUNT($A629)=0,"",IF(K629="3E","3E",IF(K629="","I",LOOKUP(K629/M$2,{0,0.4,0.45,0.5,0.55,0.6,0.65,0.7,0.75,0.8,1},{"F","D","C","C+","B-","B","B+","A-","A","A+"}))))</f>
        <v/>
      </c>
      <c r="M629" s="1" t="str">
        <f>IF(COUNT($A629)=0,"",IF(K629="","--",IF(K629="3E","3E",LOOKUP(K629/M$2,{0,0.4,0.45,0.5,0.55,0.6,0.65,0.7,0.75,0.8,1},{0,2,2.25,2.5,2.75,3,3.25,3.5,3.75,4}))))</f>
        <v/>
      </c>
      <c r="N629" s="2" t="str">
        <f>IF(COUNT($A629)=0,"",IF($A629&lt;&gt;DRAFT!$B631,"ERR",IF(DRAFT!AS631="3E","3E",IF(COUNT(DRAFT!AO631,DRAFT!AS631)&gt;0,DRAFT!AT631,""))))</f>
        <v/>
      </c>
      <c r="O629" s="2" t="str">
        <f>IF(COUNT($A629)=0,"",IF(N629="3E","3E",IF(N629="","I",LOOKUP(N629/P$2,{0,0.4,0.45,0.5,0.55,0.6,0.65,0.7,0.75,0.8,1},{"F","D","C","C+","B-","B","B+","A-","A","A+"}))))</f>
        <v/>
      </c>
      <c r="P629" s="1" t="str">
        <f>IF(COUNT($A629)=0,"",IF(N629="","--",IF(N629="3E","3E",LOOKUP(N629/P$2,{0,0.4,0.45,0.5,0.55,0.6,0.65,0.7,0.75,0.8,1},{0,2,2.25,2.5,2.75,3,3.25,3.5,3.75,4}))))</f>
        <v/>
      </c>
      <c r="Q629" s="2" t="str">
        <f>IF(COUNT($A629)=0,"",IF($A629&lt;&gt;DRAFT!$B631,"ERR",IF(DRAFT!BB631="3E","3E",IF(COUNT(DRAFT!AX631,DRAFT!BB631)&gt;0,DRAFT!BC631,""))))</f>
        <v/>
      </c>
      <c r="R629" s="2" t="str">
        <f>IF(COUNT($A629)=0,"",IF(Q629="3E","3E",IF(Q629="","I",LOOKUP(Q629/S$2,{0,0.4,0.45,0.5,0.55,0.6,0.65,0.7,0.75,0.8,1},{"F","D","C","C+","B-","B","B+","A-","A","A+"}))))</f>
        <v/>
      </c>
      <c r="S629" s="1" t="str">
        <f>IF(COUNT($A629)=0,"",IF(Q629="","--",IF(Q629="3E","3E",LOOKUP(Q629/S$2,{0,0.4,0.45,0.5,0.55,0.6,0.65,0.7,0.75,0.8,1},{0,2,2.25,2.5,2.75,3,3.25,3.5,3.75,4}))))</f>
        <v/>
      </c>
      <c r="T629" s="2" t="str">
        <f>IF(COUNT($A629)=0,"",IF($A629&lt;&gt;DRAFT!$B631,"ERR",IF(DRAFT!BK631="3E","3E",IF(COUNT(DRAFT!BG631,DRAFT!BK631)&gt;0,DRAFT!BL631,""))))</f>
        <v/>
      </c>
      <c r="U629" s="2" t="str">
        <f>IF(COUNT($A629)=0,"",IF(T629="3E","3E",IF(T629="","I",LOOKUP(T629/V$2,{0,0.4,0.45,0.5,0.55,0.6,0.65,0.7,0.75,0.8,1},{"F","D","C","C+","B-","B","B+","A-","A","A+"}))))</f>
        <v/>
      </c>
      <c r="V629" s="1" t="str">
        <f>IF(COUNT($A629)=0,"",IF(T629="","--",IF(T629="3E","3E",LOOKUP(T629/V$2,{0,0.4,0.45,0.5,0.55,0.6,0.65,0.7,0.75,0.8,1},{0,2,2.25,2.5,2.75,3,3.25,3.5,3.75,4}))))</f>
        <v/>
      </c>
      <c r="W629" s="2" t="str">
        <f>IF(COUNT($A629)=0,"",IF($A629&lt;&gt;DRAFT!$B631,"ERR",IF(DRAFT!BT631="3E","3E",IF(COUNT(DRAFT!BP631,DRAFT!BT631)&gt;0,DRAFT!BU631,""))))</f>
        <v/>
      </c>
      <c r="X629" s="2" t="str">
        <f>IF(COUNT($A629)=0,"",IF(W629="3E","3E",IF(W629="","I",LOOKUP(W629/Y$2,{0,0.4,0.45,0.5,0.55,0.6,0.65,0.7,0.75,0.8,1},{"F","D","C","C+","B-","B","B+","A-","A","A+"}))))</f>
        <v/>
      </c>
      <c r="Y629" s="1" t="str">
        <f>IF(COUNT($A629)=0,"",IF(W629="","--",IF(W629="3E","3E",LOOKUP(W629/Y$2,{0,0.4,0.45,0.5,0.55,0.6,0.65,0.7,0.75,0.8,1},{0,2,2.25,2.5,2.75,3,3.25,3.5,3.75,4}))))</f>
        <v/>
      </c>
      <c r="Z629" s="2" t="str">
        <f>IF(COUNT($A629)=0,"",IF($A629&lt;&gt;DRAFT!$B631,"ERR",IF(DRAFT!CC631="3E","3E",IF(COUNT(DRAFT!BY631,DRAFT!CC631)&gt;0,DRAFT!CD631,""))))</f>
        <v/>
      </c>
      <c r="AA629" s="2" t="str">
        <f>IF(COUNT($A629)=0,"",IF(Z629="3E","3E",IF(Z629="","I",LOOKUP(Z629/AB$2,{0,0.4,0.45,0.5,0.55,0.6,0.65,0.7,0.75,0.8,1},{"F","D","C","C+","B-","B","B+","A-","A","A+"}))))</f>
        <v/>
      </c>
      <c r="AB629" s="1" t="str">
        <f>IF(COUNT($A629)=0,"",IF(Z629="","--",IF(Z629="3E","3E",LOOKUP(Z629/AB$2,{0,0.4,0.45,0.5,0.55,0.6,0.65,0.7,0.75,0.8,1},{0,2,2.25,2.5,2.75,3,3.25,3.5,3.75,4}))))</f>
        <v/>
      </c>
      <c r="AC629" s="2" t="str">
        <f>IF(COUNT($A629)=0,"",IF($A629&lt;&gt;DRAFT!$B631,"ERR",IF(DRAFT!CF631&gt;0,DRAFT!CF631,"")))</f>
        <v/>
      </c>
      <c r="AD629" s="2" t="str">
        <f>IF(COUNT($A629)=0,"",IF(AC629="3E","3E",IF(AC629="","I",LOOKUP(AC629/AE$2,{0,0.4,0.45,0.5,0.55,0.6,0.65,0.7,0.75,0.8,1},{"F","D","C","C+","B-","B","B+","A-","A","A+"}))))</f>
        <v/>
      </c>
      <c r="AE629" s="1" t="str">
        <f>IF(COUNT($A629)=0,"",IF(AC629="","--",IF(AC629="3E","3E",LOOKUP(AC629/AE$2,{0,0.4,0.45,0.5,0.55,0.6,0.65,0.7,0.75,0.8,1},{0,2,2.25,2.5,2.75,3,3.25,3.5,3.75,4}))))</f>
        <v/>
      </c>
      <c r="AF629" s="2" t="str">
        <f>IF(COUNT($A629)=0,"",IF($A629&lt;&gt;DRAFT!$B631,"ERR",IF(DRAFT!CI631&gt;0,DRAFT!CK631,"")))</f>
        <v/>
      </c>
      <c r="AG629" s="2" t="str">
        <f>IF(COUNT($A629)=0,"",IF(AF629="3E","3E",IF(AF629="","I",LOOKUP(AF629/AH$2,{0,0.4,0.45,0.5,0.55,0.6,0.65,0.7,0.75,0.8,1},{"F","D","C","C+","B-","B","B+","A-","A","A+"}))))</f>
        <v/>
      </c>
      <c r="AH629" s="1" t="str">
        <f>IF(COUNT($A629)=0,"",IF(AF629="","--",IF(AF629="3E","3E",LOOKUP(AF629/AH$2,{0,0.4,0.45,0.5,0.55,0.6,0.65,0.7,0.75,0.8,1},{0,2,2.25,2.5,2.75,3,3.25,3.5,3.75,4}))))</f>
        <v/>
      </c>
      <c r="AI629" s="2" t="str">
        <f>IF($A629&lt;&gt;DRAFT!$B631,"ERR",IF(OR(COUNT($A629)=0,COUNT(DRAFT!CL631:CN631,DRAFT!CP631:CR631)=0),"",CEILING(SUM(DRAFT!CO631,DRAFT!CS631,DRAFT!CT631),1)))</f>
        <v/>
      </c>
      <c r="AJ629" s="2" t="str">
        <f>IF(COUNT($A629)=0,"",IF(AI629="3E","3E",IF(AI629="","I",LOOKUP(AI629/AK$2,{0,0.4,0.45,0.5,0.55,0.6,0.65,0.7,0.75,0.8,1},{"F","D","C","C+","B-","B","B+","A-","A","A+"}))))</f>
        <v/>
      </c>
      <c r="AK629" s="1" t="str">
        <f>IF(COUNT($A629)=0,"",IF(AI629="","--",IF(AI629="3E","3E",LOOKUP(AI629/AK$2,{0,0.4,0.45,0.5,0.55,0.6,0.65,0.7,0.75,0.8,1},{0,2,2.25,2.5,2.75,3,3.25,3.5,3.75,4}))))</f>
        <v/>
      </c>
      <c r="AL629" s="4" t="str">
        <f>IF(OR(COUNT($A629)=0,COUNT(B629:AK629)=0),"",IF(COUNTIF(B629:AK629,"3E")&gt;0,"3E",IF(DRAFT!$A631="R",TRUNC(SUMPRODUCT(RGP,RCP)/TCP,3),TRUNC((SUMPRODUCT(--(IMDGP&gt;0)*IMDGP,IMCP)+CEILING(DRAFT!$DB631*42,0.25))/TCP,3))))</f>
        <v/>
      </c>
      <c r="AM629" s="2" t="str">
        <f>IF(OR(COUNT($A629)=0,COUNT(B629:AK629)=0),"",IF(COUNTIF(B629:AK629,"3E")&gt;0,"3E",IF(DRAFT!$A631="R",SUMPRODUCT(--(RGP&gt;=2),RCP),SUMPRODUCT(--(IMDGP&gt;0),--(IMGP=0),IMCP)+DRAFT!$DC631)))</f>
        <v/>
      </c>
      <c r="AN629" s="67" t="str">
        <f>IF(AL629="3E","3E",IF(COUNT($A629)=0,"",IF(COUNT(AI629)=0,"--",ROUND(((CEILING(DRAFT!$CV631*38,0.25)+CEILING(DRAFT!$CX631*38,0.25)+CEILING(DRAFT!$CZ631*42,0.25)+CEILING($AL629*42,0.25))/160),2))))</f>
        <v/>
      </c>
      <c r="AO629" s="2" t="str">
        <f>IF(AN629="3E","3E",IF(COUNT($A629)=0,"",IF(COUNT(AN629)=0,"I",LOOKUP(AN629,{0,2,2.25,2.5,2.75,3,3.25,3.5,3.75,4},{"F","D","C","C+","B-","B","B+","A-","A","A+"}))))</f>
        <v/>
      </c>
      <c r="AP629" s="2" t="str">
        <f>IF(AN629="3E","3E",IF(OR(COUNT(A629)=0,COUNT(AN629)=0),"",DRAFT!CW631+DRAFT!CY631+DRAFT!DA631+N(TABULATION!AM629)))</f>
        <v/>
      </c>
      <c r="AQ629" s="2" t="str">
        <f>IF(OR(COUNT($A629)=0,COUNT(B629:AK629)=0),"",IF(COUNTIF(B629:AM629,"3E")&gt;0,"3E",IF(AND(DRAFT!$A631="IM",OR($AL629&gt;DRAFT!$DB631,$AM629&gt;DRAFT!$DC631)),"IMPROVED",IF(AND(DRAFT!$A631="IM",$AL629&lt;=DRAFT!$DB631,$AM629&lt;=DRAFT!$DC631),"NOT IMPROVED",IF(AND(DRAFT!CU631="S",AH629&gt;=2,AK629&gt;=2,AN629&gt;=2.5,AP629&gt;=144),"PASS","FAIL")))))</f>
        <v/>
      </c>
      <c r="AR629" s="2" t="str">
        <f t="shared" si="18"/>
        <v/>
      </c>
      <c r="AS629" s="2" t="str">
        <f t="shared" si="19"/>
        <v/>
      </c>
    </row>
    <row r="630" spans="1:45" ht="18.95" customHeight="1" x14ac:dyDescent="0.25">
      <c r="A630" s="3" t="str">
        <f>IF(DRAFT!$B632="","",DRAFT!$B632)</f>
        <v/>
      </c>
      <c r="B630" s="2" t="str">
        <f>IF(COUNT($A630)=0,"",IF($A630&lt;&gt;DRAFT!$B632,"ERR",IF(DRAFT!I632="3E","3E",IF(COUNT(DRAFT!E632,DRAFT!I632)&gt;0,DRAFT!J632,""))))</f>
        <v/>
      </c>
      <c r="C630" s="2" t="str">
        <f>IF(COUNT($A630)=0,"",IF(B630="3E","3E",IF(B630="","I",LOOKUP(B630/D$2,{0,0.4,0.45,0.5,0.55,0.6,0.65,0.7,0.75,0.8,1},{"F","D","C","C+","B-","B","B+","A-","A","A+"}))))</f>
        <v/>
      </c>
      <c r="D630" s="1" t="str">
        <f>IF(COUNT($A630)=0,"",IF(B630="","--",IF(B630="3E","3E",LOOKUP(B630/D$2,{0,0.4,0.45,0.5,0.55,0.6,0.65,0.7,0.75,0.8,1},{0,2,2.25,2.5,2.75,3,3.25,3.5,3.75,4}))))</f>
        <v/>
      </c>
      <c r="E630" s="2" t="str">
        <f>IF(COUNT($A630)=0,"",IF($A630&lt;&gt;DRAFT!$B632,"ERR",IF(DRAFT!R632="3E","3E",IF(COUNT(DRAFT!N632,DRAFT!R632)&gt;0,DRAFT!S632,""))))</f>
        <v/>
      </c>
      <c r="F630" s="2" t="str">
        <f>IF(COUNT($A630)=0,"",IF(E630="3E","3E",IF(E630="","I",LOOKUP(E630/G$2,{0,0.4,0.45,0.5,0.55,0.6,0.65,0.7,0.75,0.8,1},{"F","D","C","C+","B-","B","B+","A-","A","A+"}))))</f>
        <v/>
      </c>
      <c r="G630" s="1" t="str">
        <f>IF(COUNT($A630)=0,"",IF(E630="","--",IF(E630="3E","3E",LOOKUP(E630/G$2,{0,0.4,0.45,0.5,0.55,0.6,0.65,0.7,0.75,0.8,1},{0,2,2.25,2.5,2.75,3,3.25,3.5,3.75,4}))))</f>
        <v/>
      </c>
      <c r="H630" s="2" t="str">
        <f>IF(COUNT($A630)=0,"",IF($A630&lt;&gt;DRAFT!$B632,"ERR",IF(DRAFT!AA632="3E","3E",IF(COUNT(DRAFT!W632,DRAFT!AA632)&gt;0,DRAFT!AB632,""))))</f>
        <v/>
      </c>
      <c r="I630" s="2" t="str">
        <f>IF(COUNT($A630)=0,"",IF(H630="3E","3E",IF(H630="","I",LOOKUP(H630/J$2,{0,0.4,0.45,0.5,0.55,0.6,0.65,0.7,0.75,0.8,1},{"F","D","C","C+","B-","B","B+","A-","A","A+"}))))</f>
        <v/>
      </c>
      <c r="J630" s="1" t="str">
        <f>IF(COUNT($A630)=0,"",IF(H630="","--",IF(H630="3E","3E",LOOKUP(H630/J$2,{0,0.4,0.45,0.5,0.55,0.6,0.65,0.7,0.75,0.8,1},{0,2,2.25,2.5,2.75,3,3.25,3.5,3.75,4}))))</f>
        <v/>
      </c>
      <c r="K630" s="2" t="str">
        <f>IF(COUNT($A630)=0,"",IF($A630&lt;&gt;DRAFT!$B632,"ERR",IF(DRAFT!AJ632="3E","3E",IF(COUNT(DRAFT!AF632,DRAFT!AJ632)&gt;0,DRAFT!AK632,""))))</f>
        <v/>
      </c>
      <c r="L630" s="2" t="str">
        <f>IF(COUNT($A630)=0,"",IF(K630="3E","3E",IF(K630="","I",LOOKUP(K630/M$2,{0,0.4,0.45,0.5,0.55,0.6,0.65,0.7,0.75,0.8,1},{"F","D","C","C+","B-","B","B+","A-","A","A+"}))))</f>
        <v/>
      </c>
      <c r="M630" s="1" t="str">
        <f>IF(COUNT($A630)=0,"",IF(K630="","--",IF(K630="3E","3E",LOOKUP(K630/M$2,{0,0.4,0.45,0.5,0.55,0.6,0.65,0.7,0.75,0.8,1},{0,2,2.25,2.5,2.75,3,3.25,3.5,3.75,4}))))</f>
        <v/>
      </c>
      <c r="N630" s="2" t="str">
        <f>IF(COUNT($A630)=0,"",IF($A630&lt;&gt;DRAFT!$B632,"ERR",IF(DRAFT!AS632="3E","3E",IF(COUNT(DRAFT!AO632,DRAFT!AS632)&gt;0,DRAFT!AT632,""))))</f>
        <v/>
      </c>
      <c r="O630" s="2" t="str">
        <f>IF(COUNT($A630)=0,"",IF(N630="3E","3E",IF(N630="","I",LOOKUP(N630/P$2,{0,0.4,0.45,0.5,0.55,0.6,0.65,0.7,0.75,0.8,1},{"F","D","C","C+","B-","B","B+","A-","A","A+"}))))</f>
        <v/>
      </c>
      <c r="P630" s="1" t="str">
        <f>IF(COUNT($A630)=0,"",IF(N630="","--",IF(N630="3E","3E",LOOKUP(N630/P$2,{0,0.4,0.45,0.5,0.55,0.6,0.65,0.7,0.75,0.8,1},{0,2,2.25,2.5,2.75,3,3.25,3.5,3.75,4}))))</f>
        <v/>
      </c>
      <c r="Q630" s="2" t="str">
        <f>IF(COUNT($A630)=0,"",IF($A630&lt;&gt;DRAFT!$B632,"ERR",IF(DRAFT!BB632="3E","3E",IF(COUNT(DRAFT!AX632,DRAFT!BB632)&gt;0,DRAFT!BC632,""))))</f>
        <v/>
      </c>
      <c r="R630" s="2" t="str">
        <f>IF(COUNT($A630)=0,"",IF(Q630="3E","3E",IF(Q630="","I",LOOKUP(Q630/S$2,{0,0.4,0.45,0.5,0.55,0.6,0.65,0.7,0.75,0.8,1},{"F","D","C","C+","B-","B","B+","A-","A","A+"}))))</f>
        <v/>
      </c>
      <c r="S630" s="1" t="str">
        <f>IF(COUNT($A630)=0,"",IF(Q630="","--",IF(Q630="3E","3E",LOOKUP(Q630/S$2,{0,0.4,0.45,0.5,0.55,0.6,0.65,0.7,0.75,0.8,1},{0,2,2.25,2.5,2.75,3,3.25,3.5,3.75,4}))))</f>
        <v/>
      </c>
      <c r="T630" s="2" t="str">
        <f>IF(COUNT($A630)=0,"",IF($A630&lt;&gt;DRAFT!$B632,"ERR",IF(DRAFT!BK632="3E","3E",IF(COUNT(DRAFT!BG632,DRAFT!BK632)&gt;0,DRAFT!BL632,""))))</f>
        <v/>
      </c>
      <c r="U630" s="2" t="str">
        <f>IF(COUNT($A630)=0,"",IF(T630="3E","3E",IF(T630="","I",LOOKUP(T630/V$2,{0,0.4,0.45,0.5,0.55,0.6,0.65,0.7,0.75,0.8,1},{"F","D","C","C+","B-","B","B+","A-","A","A+"}))))</f>
        <v/>
      </c>
      <c r="V630" s="1" t="str">
        <f>IF(COUNT($A630)=0,"",IF(T630="","--",IF(T630="3E","3E",LOOKUP(T630/V$2,{0,0.4,0.45,0.5,0.55,0.6,0.65,0.7,0.75,0.8,1},{0,2,2.25,2.5,2.75,3,3.25,3.5,3.75,4}))))</f>
        <v/>
      </c>
      <c r="W630" s="2" t="str">
        <f>IF(COUNT($A630)=0,"",IF($A630&lt;&gt;DRAFT!$B632,"ERR",IF(DRAFT!BT632="3E","3E",IF(COUNT(DRAFT!BP632,DRAFT!BT632)&gt;0,DRAFT!BU632,""))))</f>
        <v/>
      </c>
      <c r="X630" s="2" t="str">
        <f>IF(COUNT($A630)=0,"",IF(W630="3E","3E",IF(W630="","I",LOOKUP(W630/Y$2,{0,0.4,0.45,0.5,0.55,0.6,0.65,0.7,0.75,0.8,1},{"F","D","C","C+","B-","B","B+","A-","A","A+"}))))</f>
        <v/>
      </c>
      <c r="Y630" s="1" t="str">
        <f>IF(COUNT($A630)=0,"",IF(W630="","--",IF(W630="3E","3E",LOOKUP(W630/Y$2,{0,0.4,0.45,0.5,0.55,0.6,0.65,0.7,0.75,0.8,1},{0,2,2.25,2.5,2.75,3,3.25,3.5,3.75,4}))))</f>
        <v/>
      </c>
      <c r="Z630" s="2" t="str">
        <f>IF(COUNT($A630)=0,"",IF($A630&lt;&gt;DRAFT!$B632,"ERR",IF(DRAFT!CC632="3E","3E",IF(COUNT(DRAFT!BY632,DRAFT!CC632)&gt;0,DRAFT!CD632,""))))</f>
        <v/>
      </c>
      <c r="AA630" s="2" t="str">
        <f>IF(COUNT($A630)=0,"",IF(Z630="3E","3E",IF(Z630="","I",LOOKUP(Z630/AB$2,{0,0.4,0.45,0.5,0.55,0.6,0.65,0.7,0.75,0.8,1},{"F","D","C","C+","B-","B","B+","A-","A","A+"}))))</f>
        <v/>
      </c>
      <c r="AB630" s="1" t="str">
        <f>IF(COUNT($A630)=0,"",IF(Z630="","--",IF(Z630="3E","3E",LOOKUP(Z630/AB$2,{0,0.4,0.45,0.5,0.55,0.6,0.65,0.7,0.75,0.8,1},{0,2,2.25,2.5,2.75,3,3.25,3.5,3.75,4}))))</f>
        <v/>
      </c>
      <c r="AC630" s="2" t="str">
        <f>IF(COUNT($A630)=0,"",IF($A630&lt;&gt;DRAFT!$B632,"ERR",IF(DRAFT!CF632&gt;0,DRAFT!CF632,"")))</f>
        <v/>
      </c>
      <c r="AD630" s="2" t="str">
        <f>IF(COUNT($A630)=0,"",IF(AC630="3E","3E",IF(AC630="","I",LOOKUP(AC630/AE$2,{0,0.4,0.45,0.5,0.55,0.6,0.65,0.7,0.75,0.8,1},{"F","D","C","C+","B-","B","B+","A-","A","A+"}))))</f>
        <v/>
      </c>
      <c r="AE630" s="1" t="str">
        <f>IF(COUNT($A630)=0,"",IF(AC630="","--",IF(AC630="3E","3E",LOOKUP(AC630/AE$2,{0,0.4,0.45,0.5,0.55,0.6,0.65,0.7,0.75,0.8,1},{0,2,2.25,2.5,2.75,3,3.25,3.5,3.75,4}))))</f>
        <v/>
      </c>
      <c r="AF630" s="2" t="str">
        <f>IF(COUNT($A630)=0,"",IF($A630&lt;&gt;DRAFT!$B632,"ERR",IF(DRAFT!CI632&gt;0,DRAFT!CK632,"")))</f>
        <v/>
      </c>
      <c r="AG630" s="2" t="str">
        <f>IF(COUNT($A630)=0,"",IF(AF630="3E","3E",IF(AF630="","I",LOOKUP(AF630/AH$2,{0,0.4,0.45,0.5,0.55,0.6,0.65,0.7,0.75,0.8,1},{"F","D","C","C+","B-","B","B+","A-","A","A+"}))))</f>
        <v/>
      </c>
      <c r="AH630" s="1" t="str">
        <f>IF(COUNT($A630)=0,"",IF(AF630="","--",IF(AF630="3E","3E",LOOKUP(AF630/AH$2,{0,0.4,0.45,0.5,0.55,0.6,0.65,0.7,0.75,0.8,1},{0,2,2.25,2.5,2.75,3,3.25,3.5,3.75,4}))))</f>
        <v/>
      </c>
      <c r="AI630" s="2" t="str">
        <f>IF($A630&lt;&gt;DRAFT!$B632,"ERR",IF(OR(COUNT($A630)=0,COUNT(DRAFT!CL632:CN632,DRAFT!CP632:CR632)=0),"",CEILING(SUM(DRAFT!CO632,DRAFT!CS632,DRAFT!CT632),1)))</f>
        <v/>
      </c>
      <c r="AJ630" s="2" t="str">
        <f>IF(COUNT($A630)=0,"",IF(AI630="3E","3E",IF(AI630="","I",LOOKUP(AI630/AK$2,{0,0.4,0.45,0.5,0.55,0.6,0.65,0.7,0.75,0.8,1},{"F","D","C","C+","B-","B","B+","A-","A","A+"}))))</f>
        <v/>
      </c>
      <c r="AK630" s="1" t="str">
        <f>IF(COUNT($A630)=0,"",IF(AI630="","--",IF(AI630="3E","3E",LOOKUP(AI630/AK$2,{0,0.4,0.45,0.5,0.55,0.6,0.65,0.7,0.75,0.8,1},{0,2,2.25,2.5,2.75,3,3.25,3.5,3.75,4}))))</f>
        <v/>
      </c>
      <c r="AL630" s="4" t="str">
        <f>IF(OR(COUNT($A630)=0,COUNT(B630:AK630)=0),"",IF(COUNTIF(B630:AK630,"3E")&gt;0,"3E",IF(DRAFT!$A632="R",TRUNC(SUMPRODUCT(RGP,RCP)/TCP,3),TRUNC((SUMPRODUCT(--(IMDGP&gt;0)*IMDGP,IMCP)+CEILING(DRAFT!$DB632*42,0.25))/TCP,3))))</f>
        <v/>
      </c>
      <c r="AM630" s="2" t="str">
        <f>IF(OR(COUNT($A630)=0,COUNT(B630:AK630)=0),"",IF(COUNTIF(B630:AK630,"3E")&gt;0,"3E",IF(DRAFT!$A632="R",SUMPRODUCT(--(RGP&gt;=2),RCP),SUMPRODUCT(--(IMDGP&gt;0),--(IMGP=0),IMCP)+DRAFT!$DC632)))</f>
        <v/>
      </c>
      <c r="AN630" s="67" t="str">
        <f>IF(AL630="3E","3E",IF(COUNT($A630)=0,"",IF(COUNT(AI630)=0,"--",ROUND(((CEILING(DRAFT!$CV632*38,0.25)+CEILING(DRAFT!$CX632*38,0.25)+CEILING(DRAFT!$CZ632*42,0.25)+CEILING($AL630*42,0.25))/160),2))))</f>
        <v/>
      </c>
      <c r="AO630" s="2" t="str">
        <f>IF(AN630="3E","3E",IF(COUNT($A630)=0,"",IF(COUNT(AN630)=0,"I",LOOKUP(AN630,{0,2,2.25,2.5,2.75,3,3.25,3.5,3.75,4},{"F","D","C","C+","B-","B","B+","A-","A","A+"}))))</f>
        <v/>
      </c>
      <c r="AP630" s="2" t="str">
        <f>IF(AN630="3E","3E",IF(OR(COUNT(A630)=0,COUNT(AN630)=0),"",DRAFT!CW632+DRAFT!CY632+DRAFT!DA632+N(TABULATION!AM630)))</f>
        <v/>
      </c>
      <c r="AQ630" s="2" t="str">
        <f>IF(OR(COUNT($A630)=0,COUNT(B630:AK630)=0),"",IF(COUNTIF(B630:AM630,"3E")&gt;0,"3E",IF(AND(DRAFT!$A632="IM",OR($AL630&gt;DRAFT!$DB632,$AM630&gt;DRAFT!$DC632)),"IMPROVED",IF(AND(DRAFT!$A632="IM",$AL630&lt;=DRAFT!$DB632,$AM630&lt;=DRAFT!$DC632),"NOT IMPROVED",IF(AND(DRAFT!CU632="S",AH630&gt;=2,AK630&gt;=2,AN630&gt;=2.5,AP630&gt;=144),"PASS","FAIL")))))</f>
        <v/>
      </c>
      <c r="AR630" s="2" t="str">
        <f t="shared" si="18"/>
        <v/>
      </c>
      <c r="AS630" s="2" t="str">
        <f t="shared" si="19"/>
        <v/>
      </c>
    </row>
    <row r="631" spans="1:45" ht="18.95" customHeight="1" x14ac:dyDescent="0.25">
      <c r="A631" s="3" t="str">
        <f>IF(DRAFT!$B633="","",DRAFT!$B633)</f>
        <v/>
      </c>
      <c r="B631" s="2" t="str">
        <f>IF(COUNT($A631)=0,"",IF($A631&lt;&gt;DRAFT!$B633,"ERR",IF(DRAFT!I633="3E","3E",IF(COUNT(DRAFT!E633,DRAFT!I633)&gt;0,DRAFT!J633,""))))</f>
        <v/>
      </c>
      <c r="C631" s="2" t="str">
        <f>IF(COUNT($A631)=0,"",IF(B631="3E","3E",IF(B631="","I",LOOKUP(B631/D$2,{0,0.4,0.45,0.5,0.55,0.6,0.65,0.7,0.75,0.8,1},{"F","D","C","C+","B-","B","B+","A-","A","A+"}))))</f>
        <v/>
      </c>
      <c r="D631" s="1" t="str">
        <f>IF(COUNT($A631)=0,"",IF(B631="","--",IF(B631="3E","3E",LOOKUP(B631/D$2,{0,0.4,0.45,0.5,0.55,0.6,0.65,0.7,0.75,0.8,1},{0,2,2.25,2.5,2.75,3,3.25,3.5,3.75,4}))))</f>
        <v/>
      </c>
      <c r="E631" s="2" t="str">
        <f>IF(COUNT($A631)=0,"",IF($A631&lt;&gt;DRAFT!$B633,"ERR",IF(DRAFT!R633="3E","3E",IF(COUNT(DRAFT!N633,DRAFT!R633)&gt;0,DRAFT!S633,""))))</f>
        <v/>
      </c>
      <c r="F631" s="2" t="str">
        <f>IF(COUNT($A631)=0,"",IF(E631="3E","3E",IF(E631="","I",LOOKUP(E631/G$2,{0,0.4,0.45,0.5,0.55,0.6,0.65,0.7,0.75,0.8,1},{"F","D","C","C+","B-","B","B+","A-","A","A+"}))))</f>
        <v/>
      </c>
      <c r="G631" s="1" t="str">
        <f>IF(COUNT($A631)=0,"",IF(E631="","--",IF(E631="3E","3E",LOOKUP(E631/G$2,{0,0.4,0.45,0.5,0.55,0.6,0.65,0.7,0.75,0.8,1},{0,2,2.25,2.5,2.75,3,3.25,3.5,3.75,4}))))</f>
        <v/>
      </c>
      <c r="H631" s="2" t="str">
        <f>IF(COUNT($A631)=0,"",IF($A631&lt;&gt;DRAFT!$B633,"ERR",IF(DRAFT!AA633="3E","3E",IF(COUNT(DRAFT!W633,DRAFT!AA633)&gt;0,DRAFT!AB633,""))))</f>
        <v/>
      </c>
      <c r="I631" s="2" t="str">
        <f>IF(COUNT($A631)=0,"",IF(H631="3E","3E",IF(H631="","I",LOOKUP(H631/J$2,{0,0.4,0.45,0.5,0.55,0.6,0.65,0.7,0.75,0.8,1},{"F","D","C","C+","B-","B","B+","A-","A","A+"}))))</f>
        <v/>
      </c>
      <c r="J631" s="1" t="str">
        <f>IF(COUNT($A631)=0,"",IF(H631="","--",IF(H631="3E","3E",LOOKUP(H631/J$2,{0,0.4,0.45,0.5,0.55,0.6,0.65,0.7,0.75,0.8,1},{0,2,2.25,2.5,2.75,3,3.25,3.5,3.75,4}))))</f>
        <v/>
      </c>
      <c r="K631" s="2" t="str">
        <f>IF(COUNT($A631)=0,"",IF($A631&lt;&gt;DRAFT!$B633,"ERR",IF(DRAFT!AJ633="3E","3E",IF(COUNT(DRAFT!AF633,DRAFT!AJ633)&gt;0,DRAFT!AK633,""))))</f>
        <v/>
      </c>
      <c r="L631" s="2" t="str">
        <f>IF(COUNT($A631)=0,"",IF(K631="3E","3E",IF(K631="","I",LOOKUP(K631/M$2,{0,0.4,0.45,0.5,0.55,0.6,0.65,0.7,0.75,0.8,1},{"F","D","C","C+","B-","B","B+","A-","A","A+"}))))</f>
        <v/>
      </c>
      <c r="M631" s="1" t="str">
        <f>IF(COUNT($A631)=0,"",IF(K631="","--",IF(K631="3E","3E",LOOKUP(K631/M$2,{0,0.4,0.45,0.5,0.55,0.6,0.65,0.7,0.75,0.8,1},{0,2,2.25,2.5,2.75,3,3.25,3.5,3.75,4}))))</f>
        <v/>
      </c>
      <c r="N631" s="2" t="str">
        <f>IF(COUNT($A631)=0,"",IF($A631&lt;&gt;DRAFT!$B633,"ERR",IF(DRAFT!AS633="3E","3E",IF(COUNT(DRAFT!AO633,DRAFT!AS633)&gt;0,DRAFT!AT633,""))))</f>
        <v/>
      </c>
      <c r="O631" s="2" t="str">
        <f>IF(COUNT($A631)=0,"",IF(N631="3E","3E",IF(N631="","I",LOOKUP(N631/P$2,{0,0.4,0.45,0.5,0.55,0.6,0.65,0.7,0.75,0.8,1},{"F","D","C","C+","B-","B","B+","A-","A","A+"}))))</f>
        <v/>
      </c>
      <c r="P631" s="1" t="str">
        <f>IF(COUNT($A631)=0,"",IF(N631="","--",IF(N631="3E","3E",LOOKUP(N631/P$2,{0,0.4,0.45,0.5,0.55,0.6,0.65,0.7,0.75,0.8,1},{0,2,2.25,2.5,2.75,3,3.25,3.5,3.75,4}))))</f>
        <v/>
      </c>
      <c r="Q631" s="2" t="str">
        <f>IF(COUNT($A631)=0,"",IF($A631&lt;&gt;DRAFT!$B633,"ERR",IF(DRAFT!BB633="3E","3E",IF(COUNT(DRAFT!AX633,DRAFT!BB633)&gt;0,DRAFT!BC633,""))))</f>
        <v/>
      </c>
      <c r="R631" s="2" t="str">
        <f>IF(COUNT($A631)=0,"",IF(Q631="3E","3E",IF(Q631="","I",LOOKUP(Q631/S$2,{0,0.4,0.45,0.5,0.55,0.6,0.65,0.7,0.75,0.8,1},{"F","D","C","C+","B-","B","B+","A-","A","A+"}))))</f>
        <v/>
      </c>
      <c r="S631" s="1" t="str">
        <f>IF(COUNT($A631)=0,"",IF(Q631="","--",IF(Q631="3E","3E",LOOKUP(Q631/S$2,{0,0.4,0.45,0.5,0.55,0.6,0.65,0.7,0.75,0.8,1},{0,2,2.25,2.5,2.75,3,3.25,3.5,3.75,4}))))</f>
        <v/>
      </c>
      <c r="T631" s="2" t="str">
        <f>IF(COUNT($A631)=0,"",IF($A631&lt;&gt;DRAFT!$B633,"ERR",IF(DRAFT!BK633="3E","3E",IF(COUNT(DRAFT!BG633,DRAFT!BK633)&gt;0,DRAFT!BL633,""))))</f>
        <v/>
      </c>
      <c r="U631" s="2" t="str">
        <f>IF(COUNT($A631)=0,"",IF(T631="3E","3E",IF(T631="","I",LOOKUP(T631/V$2,{0,0.4,0.45,0.5,0.55,0.6,0.65,0.7,0.75,0.8,1},{"F","D","C","C+","B-","B","B+","A-","A","A+"}))))</f>
        <v/>
      </c>
      <c r="V631" s="1" t="str">
        <f>IF(COUNT($A631)=0,"",IF(T631="","--",IF(T631="3E","3E",LOOKUP(T631/V$2,{0,0.4,0.45,0.5,0.55,0.6,0.65,0.7,0.75,0.8,1},{0,2,2.25,2.5,2.75,3,3.25,3.5,3.75,4}))))</f>
        <v/>
      </c>
      <c r="W631" s="2" t="str">
        <f>IF(COUNT($A631)=0,"",IF($A631&lt;&gt;DRAFT!$B633,"ERR",IF(DRAFT!BT633="3E","3E",IF(COUNT(DRAFT!BP633,DRAFT!BT633)&gt;0,DRAFT!BU633,""))))</f>
        <v/>
      </c>
      <c r="X631" s="2" t="str">
        <f>IF(COUNT($A631)=0,"",IF(W631="3E","3E",IF(W631="","I",LOOKUP(W631/Y$2,{0,0.4,0.45,0.5,0.55,0.6,0.65,0.7,0.75,0.8,1},{"F","D","C","C+","B-","B","B+","A-","A","A+"}))))</f>
        <v/>
      </c>
      <c r="Y631" s="1" t="str">
        <f>IF(COUNT($A631)=0,"",IF(W631="","--",IF(W631="3E","3E",LOOKUP(W631/Y$2,{0,0.4,0.45,0.5,0.55,0.6,0.65,0.7,0.75,0.8,1},{0,2,2.25,2.5,2.75,3,3.25,3.5,3.75,4}))))</f>
        <v/>
      </c>
      <c r="Z631" s="2" t="str">
        <f>IF(COUNT($A631)=0,"",IF($A631&lt;&gt;DRAFT!$B633,"ERR",IF(DRAFT!CC633="3E","3E",IF(COUNT(DRAFT!BY633,DRAFT!CC633)&gt;0,DRAFT!CD633,""))))</f>
        <v/>
      </c>
      <c r="AA631" s="2" t="str">
        <f>IF(COUNT($A631)=0,"",IF(Z631="3E","3E",IF(Z631="","I",LOOKUP(Z631/AB$2,{0,0.4,0.45,0.5,0.55,0.6,0.65,0.7,0.75,0.8,1},{"F","D","C","C+","B-","B","B+","A-","A","A+"}))))</f>
        <v/>
      </c>
      <c r="AB631" s="1" t="str">
        <f>IF(COUNT($A631)=0,"",IF(Z631="","--",IF(Z631="3E","3E",LOOKUP(Z631/AB$2,{0,0.4,0.45,0.5,0.55,0.6,0.65,0.7,0.75,0.8,1},{0,2,2.25,2.5,2.75,3,3.25,3.5,3.75,4}))))</f>
        <v/>
      </c>
      <c r="AC631" s="2" t="str">
        <f>IF(COUNT($A631)=0,"",IF($A631&lt;&gt;DRAFT!$B633,"ERR",IF(DRAFT!CF633&gt;0,DRAFT!CF633,"")))</f>
        <v/>
      </c>
      <c r="AD631" s="2" t="str">
        <f>IF(COUNT($A631)=0,"",IF(AC631="3E","3E",IF(AC631="","I",LOOKUP(AC631/AE$2,{0,0.4,0.45,0.5,0.55,0.6,0.65,0.7,0.75,0.8,1},{"F","D","C","C+","B-","B","B+","A-","A","A+"}))))</f>
        <v/>
      </c>
      <c r="AE631" s="1" t="str">
        <f>IF(COUNT($A631)=0,"",IF(AC631="","--",IF(AC631="3E","3E",LOOKUP(AC631/AE$2,{0,0.4,0.45,0.5,0.55,0.6,0.65,0.7,0.75,0.8,1},{0,2,2.25,2.5,2.75,3,3.25,3.5,3.75,4}))))</f>
        <v/>
      </c>
      <c r="AF631" s="2" t="str">
        <f>IF(COUNT($A631)=0,"",IF($A631&lt;&gt;DRAFT!$B633,"ERR",IF(DRAFT!CI633&gt;0,DRAFT!CK633,"")))</f>
        <v/>
      </c>
      <c r="AG631" s="2" t="str">
        <f>IF(COUNT($A631)=0,"",IF(AF631="3E","3E",IF(AF631="","I",LOOKUP(AF631/AH$2,{0,0.4,0.45,0.5,0.55,0.6,0.65,0.7,0.75,0.8,1},{"F","D","C","C+","B-","B","B+","A-","A","A+"}))))</f>
        <v/>
      </c>
      <c r="AH631" s="1" t="str">
        <f>IF(COUNT($A631)=0,"",IF(AF631="","--",IF(AF631="3E","3E",LOOKUP(AF631/AH$2,{0,0.4,0.45,0.5,0.55,0.6,0.65,0.7,0.75,0.8,1},{0,2,2.25,2.5,2.75,3,3.25,3.5,3.75,4}))))</f>
        <v/>
      </c>
      <c r="AI631" s="2" t="str">
        <f>IF($A631&lt;&gt;DRAFT!$B633,"ERR",IF(OR(COUNT($A631)=0,COUNT(DRAFT!CL633:CN633,DRAFT!CP633:CR633)=0),"",CEILING(SUM(DRAFT!CO633,DRAFT!CS633,DRAFT!CT633),1)))</f>
        <v/>
      </c>
      <c r="AJ631" s="2" t="str">
        <f>IF(COUNT($A631)=0,"",IF(AI631="3E","3E",IF(AI631="","I",LOOKUP(AI631/AK$2,{0,0.4,0.45,0.5,0.55,0.6,0.65,0.7,0.75,0.8,1},{"F","D","C","C+","B-","B","B+","A-","A","A+"}))))</f>
        <v/>
      </c>
      <c r="AK631" s="1" t="str">
        <f>IF(COUNT($A631)=0,"",IF(AI631="","--",IF(AI631="3E","3E",LOOKUP(AI631/AK$2,{0,0.4,0.45,0.5,0.55,0.6,0.65,0.7,0.75,0.8,1},{0,2,2.25,2.5,2.75,3,3.25,3.5,3.75,4}))))</f>
        <v/>
      </c>
      <c r="AL631" s="4" t="str">
        <f>IF(OR(COUNT($A631)=0,COUNT(B631:AK631)=0),"",IF(COUNTIF(B631:AK631,"3E")&gt;0,"3E",IF(DRAFT!$A633="R",TRUNC(SUMPRODUCT(RGP,RCP)/TCP,3),TRUNC((SUMPRODUCT(--(IMDGP&gt;0)*IMDGP,IMCP)+CEILING(DRAFT!$DB633*42,0.25))/TCP,3))))</f>
        <v/>
      </c>
      <c r="AM631" s="2" t="str">
        <f>IF(OR(COUNT($A631)=0,COUNT(B631:AK631)=0),"",IF(COUNTIF(B631:AK631,"3E")&gt;0,"3E",IF(DRAFT!$A633="R",SUMPRODUCT(--(RGP&gt;=2),RCP),SUMPRODUCT(--(IMDGP&gt;0),--(IMGP=0),IMCP)+DRAFT!$DC633)))</f>
        <v/>
      </c>
      <c r="AN631" s="67" t="str">
        <f>IF(AL631="3E","3E",IF(COUNT($A631)=0,"",IF(COUNT(AI631)=0,"--",ROUND(((CEILING(DRAFT!$CV633*38,0.25)+CEILING(DRAFT!$CX633*38,0.25)+CEILING(DRAFT!$CZ633*42,0.25)+CEILING($AL631*42,0.25))/160),2))))</f>
        <v/>
      </c>
      <c r="AO631" s="2" t="str">
        <f>IF(AN631="3E","3E",IF(COUNT($A631)=0,"",IF(COUNT(AN631)=0,"I",LOOKUP(AN631,{0,2,2.25,2.5,2.75,3,3.25,3.5,3.75,4},{"F","D","C","C+","B-","B","B+","A-","A","A+"}))))</f>
        <v/>
      </c>
      <c r="AP631" s="2" t="str">
        <f>IF(AN631="3E","3E",IF(OR(COUNT(A631)=0,COUNT(AN631)=0),"",DRAFT!CW633+DRAFT!CY633+DRAFT!DA633+N(TABULATION!AM631)))</f>
        <v/>
      </c>
      <c r="AQ631" s="2" t="str">
        <f>IF(OR(COUNT($A631)=0,COUNT(B631:AK631)=0),"",IF(COUNTIF(B631:AM631,"3E")&gt;0,"3E",IF(AND(DRAFT!$A633="IM",OR($AL631&gt;DRAFT!$DB633,$AM631&gt;DRAFT!$DC633)),"IMPROVED",IF(AND(DRAFT!$A633="IM",$AL631&lt;=DRAFT!$DB633,$AM631&lt;=DRAFT!$DC633),"NOT IMPROVED",IF(AND(DRAFT!CU633="S",AH631&gt;=2,AK631&gt;=2,AN631&gt;=2.5,AP631&gt;=144),"PASS","FAIL")))))</f>
        <v/>
      </c>
      <c r="AR631" s="2" t="str">
        <f t="shared" si="18"/>
        <v/>
      </c>
      <c r="AS631" s="2" t="str">
        <f t="shared" si="19"/>
        <v/>
      </c>
    </row>
    <row r="632" spans="1:45" ht="18.95" customHeight="1" x14ac:dyDescent="0.25">
      <c r="A632" s="3" t="str">
        <f>IF(DRAFT!$B634="","",DRAFT!$B634)</f>
        <v/>
      </c>
      <c r="B632" s="2" t="str">
        <f>IF(COUNT($A632)=0,"",IF($A632&lt;&gt;DRAFT!$B634,"ERR",IF(DRAFT!I634="3E","3E",IF(COUNT(DRAFT!E634,DRAFT!I634)&gt;0,DRAFT!J634,""))))</f>
        <v/>
      </c>
      <c r="C632" s="2" t="str">
        <f>IF(COUNT($A632)=0,"",IF(B632="3E","3E",IF(B632="","I",LOOKUP(B632/D$2,{0,0.4,0.45,0.5,0.55,0.6,0.65,0.7,0.75,0.8,1},{"F","D","C","C+","B-","B","B+","A-","A","A+"}))))</f>
        <v/>
      </c>
      <c r="D632" s="1" t="str">
        <f>IF(COUNT($A632)=0,"",IF(B632="","--",IF(B632="3E","3E",LOOKUP(B632/D$2,{0,0.4,0.45,0.5,0.55,0.6,0.65,0.7,0.75,0.8,1},{0,2,2.25,2.5,2.75,3,3.25,3.5,3.75,4}))))</f>
        <v/>
      </c>
      <c r="E632" s="2" t="str">
        <f>IF(COUNT($A632)=0,"",IF($A632&lt;&gt;DRAFT!$B634,"ERR",IF(DRAFT!R634="3E","3E",IF(COUNT(DRAFT!N634,DRAFT!R634)&gt;0,DRAFT!S634,""))))</f>
        <v/>
      </c>
      <c r="F632" s="2" t="str">
        <f>IF(COUNT($A632)=0,"",IF(E632="3E","3E",IF(E632="","I",LOOKUP(E632/G$2,{0,0.4,0.45,0.5,0.55,0.6,0.65,0.7,0.75,0.8,1},{"F","D","C","C+","B-","B","B+","A-","A","A+"}))))</f>
        <v/>
      </c>
      <c r="G632" s="1" t="str">
        <f>IF(COUNT($A632)=0,"",IF(E632="","--",IF(E632="3E","3E",LOOKUP(E632/G$2,{0,0.4,0.45,0.5,0.55,0.6,0.65,0.7,0.75,0.8,1},{0,2,2.25,2.5,2.75,3,3.25,3.5,3.75,4}))))</f>
        <v/>
      </c>
      <c r="H632" s="2" t="str">
        <f>IF(COUNT($A632)=0,"",IF($A632&lt;&gt;DRAFT!$B634,"ERR",IF(DRAFT!AA634="3E","3E",IF(COUNT(DRAFT!W634,DRAFT!AA634)&gt;0,DRAFT!AB634,""))))</f>
        <v/>
      </c>
      <c r="I632" s="2" t="str">
        <f>IF(COUNT($A632)=0,"",IF(H632="3E","3E",IF(H632="","I",LOOKUP(H632/J$2,{0,0.4,0.45,0.5,0.55,0.6,0.65,0.7,0.75,0.8,1},{"F","D","C","C+","B-","B","B+","A-","A","A+"}))))</f>
        <v/>
      </c>
      <c r="J632" s="1" t="str">
        <f>IF(COUNT($A632)=0,"",IF(H632="","--",IF(H632="3E","3E",LOOKUP(H632/J$2,{0,0.4,0.45,0.5,0.55,0.6,0.65,0.7,0.75,0.8,1},{0,2,2.25,2.5,2.75,3,3.25,3.5,3.75,4}))))</f>
        <v/>
      </c>
      <c r="K632" s="2" t="str">
        <f>IF(COUNT($A632)=0,"",IF($A632&lt;&gt;DRAFT!$B634,"ERR",IF(DRAFT!AJ634="3E","3E",IF(COUNT(DRAFT!AF634,DRAFT!AJ634)&gt;0,DRAFT!AK634,""))))</f>
        <v/>
      </c>
      <c r="L632" s="2" t="str">
        <f>IF(COUNT($A632)=0,"",IF(K632="3E","3E",IF(K632="","I",LOOKUP(K632/M$2,{0,0.4,0.45,0.5,0.55,0.6,0.65,0.7,0.75,0.8,1},{"F","D","C","C+","B-","B","B+","A-","A","A+"}))))</f>
        <v/>
      </c>
      <c r="M632" s="1" t="str">
        <f>IF(COUNT($A632)=0,"",IF(K632="","--",IF(K632="3E","3E",LOOKUP(K632/M$2,{0,0.4,0.45,0.5,0.55,0.6,0.65,0.7,0.75,0.8,1},{0,2,2.25,2.5,2.75,3,3.25,3.5,3.75,4}))))</f>
        <v/>
      </c>
      <c r="N632" s="2" t="str">
        <f>IF(COUNT($A632)=0,"",IF($A632&lt;&gt;DRAFT!$B634,"ERR",IF(DRAFT!AS634="3E","3E",IF(COUNT(DRAFT!AO634,DRAFT!AS634)&gt;0,DRAFT!AT634,""))))</f>
        <v/>
      </c>
      <c r="O632" s="2" t="str">
        <f>IF(COUNT($A632)=0,"",IF(N632="3E","3E",IF(N632="","I",LOOKUP(N632/P$2,{0,0.4,0.45,0.5,0.55,0.6,0.65,0.7,0.75,0.8,1},{"F","D","C","C+","B-","B","B+","A-","A","A+"}))))</f>
        <v/>
      </c>
      <c r="P632" s="1" t="str">
        <f>IF(COUNT($A632)=0,"",IF(N632="","--",IF(N632="3E","3E",LOOKUP(N632/P$2,{0,0.4,0.45,0.5,0.55,0.6,0.65,0.7,0.75,0.8,1},{0,2,2.25,2.5,2.75,3,3.25,3.5,3.75,4}))))</f>
        <v/>
      </c>
      <c r="Q632" s="2" t="str">
        <f>IF(COUNT($A632)=0,"",IF($A632&lt;&gt;DRAFT!$B634,"ERR",IF(DRAFT!BB634="3E","3E",IF(COUNT(DRAFT!AX634,DRAFT!BB634)&gt;0,DRAFT!BC634,""))))</f>
        <v/>
      </c>
      <c r="R632" s="2" t="str">
        <f>IF(COUNT($A632)=0,"",IF(Q632="3E","3E",IF(Q632="","I",LOOKUP(Q632/S$2,{0,0.4,0.45,0.5,0.55,0.6,0.65,0.7,0.75,0.8,1},{"F","D","C","C+","B-","B","B+","A-","A","A+"}))))</f>
        <v/>
      </c>
      <c r="S632" s="1" t="str">
        <f>IF(COUNT($A632)=0,"",IF(Q632="","--",IF(Q632="3E","3E",LOOKUP(Q632/S$2,{0,0.4,0.45,0.5,0.55,0.6,0.65,0.7,0.75,0.8,1},{0,2,2.25,2.5,2.75,3,3.25,3.5,3.75,4}))))</f>
        <v/>
      </c>
      <c r="T632" s="2" t="str">
        <f>IF(COUNT($A632)=0,"",IF($A632&lt;&gt;DRAFT!$B634,"ERR",IF(DRAFT!BK634="3E","3E",IF(COUNT(DRAFT!BG634,DRAFT!BK634)&gt;0,DRAFT!BL634,""))))</f>
        <v/>
      </c>
      <c r="U632" s="2" t="str">
        <f>IF(COUNT($A632)=0,"",IF(T632="3E","3E",IF(T632="","I",LOOKUP(T632/V$2,{0,0.4,0.45,0.5,0.55,0.6,0.65,0.7,0.75,0.8,1},{"F","D","C","C+","B-","B","B+","A-","A","A+"}))))</f>
        <v/>
      </c>
      <c r="V632" s="1" t="str">
        <f>IF(COUNT($A632)=0,"",IF(T632="","--",IF(T632="3E","3E",LOOKUP(T632/V$2,{0,0.4,0.45,0.5,0.55,0.6,0.65,0.7,0.75,0.8,1},{0,2,2.25,2.5,2.75,3,3.25,3.5,3.75,4}))))</f>
        <v/>
      </c>
      <c r="W632" s="2" t="str">
        <f>IF(COUNT($A632)=0,"",IF($A632&lt;&gt;DRAFT!$B634,"ERR",IF(DRAFT!BT634="3E","3E",IF(COUNT(DRAFT!BP634,DRAFT!BT634)&gt;0,DRAFT!BU634,""))))</f>
        <v/>
      </c>
      <c r="X632" s="2" t="str">
        <f>IF(COUNT($A632)=0,"",IF(W632="3E","3E",IF(W632="","I",LOOKUP(W632/Y$2,{0,0.4,0.45,0.5,0.55,0.6,0.65,0.7,0.75,0.8,1},{"F","D","C","C+","B-","B","B+","A-","A","A+"}))))</f>
        <v/>
      </c>
      <c r="Y632" s="1" t="str">
        <f>IF(COUNT($A632)=0,"",IF(W632="","--",IF(W632="3E","3E",LOOKUP(W632/Y$2,{0,0.4,0.45,0.5,0.55,0.6,0.65,0.7,0.75,0.8,1},{0,2,2.25,2.5,2.75,3,3.25,3.5,3.75,4}))))</f>
        <v/>
      </c>
      <c r="Z632" s="2" t="str">
        <f>IF(COUNT($A632)=0,"",IF($A632&lt;&gt;DRAFT!$B634,"ERR",IF(DRAFT!CC634="3E","3E",IF(COUNT(DRAFT!BY634,DRAFT!CC634)&gt;0,DRAFT!CD634,""))))</f>
        <v/>
      </c>
      <c r="AA632" s="2" t="str">
        <f>IF(COUNT($A632)=0,"",IF(Z632="3E","3E",IF(Z632="","I",LOOKUP(Z632/AB$2,{0,0.4,0.45,0.5,0.55,0.6,0.65,0.7,0.75,0.8,1},{"F","D","C","C+","B-","B","B+","A-","A","A+"}))))</f>
        <v/>
      </c>
      <c r="AB632" s="1" t="str">
        <f>IF(COUNT($A632)=0,"",IF(Z632="","--",IF(Z632="3E","3E",LOOKUP(Z632/AB$2,{0,0.4,0.45,0.5,0.55,0.6,0.65,0.7,0.75,0.8,1},{0,2,2.25,2.5,2.75,3,3.25,3.5,3.75,4}))))</f>
        <v/>
      </c>
      <c r="AC632" s="2" t="str">
        <f>IF(COUNT($A632)=0,"",IF($A632&lt;&gt;DRAFT!$B634,"ERR",IF(DRAFT!CF634&gt;0,DRAFT!CF634,"")))</f>
        <v/>
      </c>
      <c r="AD632" s="2" t="str">
        <f>IF(COUNT($A632)=0,"",IF(AC632="3E","3E",IF(AC632="","I",LOOKUP(AC632/AE$2,{0,0.4,0.45,0.5,0.55,0.6,0.65,0.7,0.75,0.8,1},{"F","D","C","C+","B-","B","B+","A-","A","A+"}))))</f>
        <v/>
      </c>
      <c r="AE632" s="1" t="str">
        <f>IF(COUNT($A632)=0,"",IF(AC632="","--",IF(AC632="3E","3E",LOOKUP(AC632/AE$2,{0,0.4,0.45,0.5,0.55,0.6,0.65,0.7,0.75,0.8,1},{0,2,2.25,2.5,2.75,3,3.25,3.5,3.75,4}))))</f>
        <v/>
      </c>
      <c r="AF632" s="2" t="str">
        <f>IF(COUNT($A632)=0,"",IF($A632&lt;&gt;DRAFT!$B634,"ERR",IF(DRAFT!CI634&gt;0,DRAFT!CK634,"")))</f>
        <v/>
      </c>
      <c r="AG632" s="2" t="str">
        <f>IF(COUNT($A632)=0,"",IF(AF632="3E","3E",IF(AF632="","I",LOOKUP(AF632/AH$2,{0,0.4,0.45,0.5,0.55,0.6,0.65,0.7,0.75,0.8,1},{"F","D","C","C+","B-","B","B+","A-","A","A+"}))))</f>
        <v/>
      </c>
      <c r="AH632" s="1" t="str">
        <f>IF(COUNT($A632)=0,"",IF(AF632="","--",IF(AF632="3E","3E",LOOKUP(AF632/AH$2,{0,0.4,0.45,0.5,0.55,0.6,0.65,0.7,0.75,0.8,1},{0,2,2.25,2.5,2.75,3,3.25,3.5,3.75,4}))))</f>
        <v/>
      </c>
      <c r="AI632" s="2" t="str">
        <f>IF($A632&lt;&gt;DRAFT!$B634,"ERR",IF(OR(COUNT($A632)=0,COUNT(DRAFT!CL634:CN634,DRAFT!CP634:CR634)=0),"",CEILING(SUM(DRAFT!CO634,DRAFT!CS634,DRAFT!CT634),1)))</f>
        <v/>
      </c>
      <c r="AJ632" s="2" t="str">
        <f>IF(COUNT($A632)=0,"",IF(AI632="3E","3E",IF(AI632="","I",LOOKUP(AI632/AK$2,{0,0.4,0.45,0.5,0.55,0.6,0.65,0.7,0.75,0.8,1},{"F","D","C","C+","B-","B","B+","A-","A","A+"}))))</f>
        <v/>
      </c>
      <c r="AK632" s="1" t="str">
        <f>IF(COUNT($A632)=0,"",IF(AI632="","--",IF(AI632="3E","3E",LOOKUP(AI632/AK$2,{0,0.4,0.45,0.5,0.55,0.6,0.65,0.7,0.75,0.8,1},{0,2,2.25,2.5,2.75,3,3.25,3.5,3.75,4}))))</f>
        <v/>
      </c>
      <c r="AL632" s="4" t="str">
        <f>IF(OR(COUNT($A632)=0,COUNT(B632:AK632)=0),"",IF(COUNTIF(B632:AK632,"3E")&gt;0,"3E",IF(DRAFT!$A634="R",TRUNC(SUMPRODUCT(RGP,RCP)/TCP,3),TRUNC((SUMPRODUCT(--(IMDGP&gt;0)*IMDGP,IMCP)+CEILING(DRAFT!$DB634*42,0.25))/TCP,3))))</f>
        <v/>
      </c>
      <c r="AM632" s="2" t="str">
        <f>IF(OR(COUNT($A632)=0,COUNT(B632:AK632)=0),"",IF(COUNTIF(B632:AK632,"3E")&gt;0,"3E",IF(DRAFT!$A634="R",SUMPRODUCT(--(RGP&gt;=2),RCP),SUMPRODUCT(--(IMDGP&gt;0),--(IMGP=0),IMCP)+DRAFT!$DC634)))</f>
        <v/>
      </c>
      <c r="AN632" s="67" t="str">
        <f>IF(AL632="3E","3E",IF(COUNT($A632)=0,"",IF(COUNT(AI632)=0,"--",ROUND(((CEILING(DRAFT!$CV634*38,0.25)+CEILING(DRAFT!$CX634*38,0.25)+CEILING(DRAFT!$CZ634*42,0.25)+CEILING($AL632*42,0.25))/160),2))))</f>
        <v/>
      </c>
      <c r="AO632" s="2" t="str">
        <f>IF(AN632="3E","3E",IF(COUNT($A632)=0,"",IF(COUNT(AN632)=0,"I",LOOKUP(AN632,{0,2,2.25,2.5,2.75,3,3.25,3.5,3.75,4},{"F","D","C","C+","B-","B","B+","A-","A","A+"}))))</f>
        <v/>
      </c>
      <c r="AP632" s="2" t="str">
        <f>IF(AN632="3E","3E",IF(OR(COUNT(A632)=0,COUNT(AN632)=0),"",DRAFT!CW634+DRAFT!CY634+DRAFT!DA634+N(TABULATION!AM632)))</f>
        <v/>
      </c>
      <c r="AQ632" s="2" t="str">
        <f>IF(OR(COUNT($A632)=0,COUNT(B632:AK632)=0),"",IF(COUNTIF(B632:AM632,"3E")&gt;0,"3E",IF(AND(DRAFT!$A634="IM",OR($AL632&gt;DRAFT!$DB634,$AM632&gt;DRAFT!$DC634)),"IMPROVED",IF(AND(DRAFT!$A634="IM",$AL632&lt;=DRAFT!$DB634,$AM632&lt;=DRAFT!$DC634),"NOT IMPROVED",IF(AND(DRAFT!CU634="S",AH632&gt;=2,AK632&gt;=2,AN632&gt;=2.5,AP632&gt;=144),"PASS","FAIL")))))</f>
        <v/>
      </c>
      <c r="AR632" s="2" t="str">
        <f t="shared" si="18"/>
        <v/>
      </c>
      <c r="AS632" s="2" t="str">
        <f t="shared" si="19"/>
        <v/>
      </c>
    </row>
    <row r="633" spans="1:45" ht="18.95" customHeight="1" x14ac:dyDescent="0.25">
      <c r="A633" s="3" t="str">
        <f>IF(DRAFT!$B635="","",DRAFT!$B635)</f>
        <v/>
      </c>
      <c r="B633" s="2" t="str">
        <f>IF(COUNT($A633)=0,"",IF($A633&lt;&gt;DRAFT!$B635,"ERR",IF(DRAFT!I635="3E","3E",IF(COUNT(DRAFT!E635,DRAFT!I635)&gt;0,DRAFT!J635,""))))</f>
        <v/>
      </c>
      <c r="C633" s="2" t="str">
        <f>IF(COUNT($A633)=0,"",IF(B633="3E","3E",IF(B633="","I",LOOKUP(B633/D$2,{0,0.4,0.45,0.5,0.55,0.6,0.65,0.7,0.75,0.8,1},{"F","D","C","C+","B-","B","B+","A-","A","A+"}))))</f>
        <v/>
      </c>
      <c r="D633" s="1" t="str">
        <f>IF(COUNT($A633)=0,"",IF(B633="","--",IF(B633="3E","3E",LOOKUP(B633/D$2,{0,0.4,0.45,0.5,0.55,0.6,0.65,0.7,0.75,0.8,1},{0,2,2.25,2.5,2.75,3,3.25,3.5,3.75,4}))))</f>
        <v/>
      </c>
      <c r="E633" s="2" t="str">
        <f>IF(COUNT($A633)=0,"",IF($A633&lt;&gt;DRAFT!$B635,"ERR",IF(DRAFT!R635="3E","3E",IF(COUNT(DRAFT!N635,DRAFT!R635)&gt;0,DRAFT!S635,""))))</f>
        <v/>
      </c>
      <c r="F633" s="2" t="str">
        <f>IF(COUNT($A633)=0,"",IF(E633="3E","3E",IF(E633="","I",LOOKUP(E633/G$2,{0,0.4,0.45,0.5,0.55,0.6,0.65,0.7,0.75,0.8,1},{"F","D","C","C+","B-","B","B+","A-","A","A+"}))))</f>
        <v/>
      </c>
      <c r="G633" s="1" t="str">
        <f>IF(COUNT($A633)=0,"",IF(E633="","--",IF(E633="3E","3E",LOOKUP(E633/G$2,{0,0.4,0.45,0.5,0.55,0.6,0.65,0.7,0.75,0.8,1},{0,2,2.25,2.5,2.75,3,3.25,3.5,3.75,4}))))</f>
        <v/>
      </c>
      <c r="H633" s="2" t="str">
        <f>IF(COUNT($A633)=0,"",IF($A633&lt;&gt;DRAFT!$B635,"ERR",IF(DRAFT!AA635="3E","3E",IF(COUNT(DRAFT!W635,DRAFT!AA635)&gt;0,DRAFT!AB635,""))))</f>
        <v/>
      </c>
      <c r="I633" s="2" t="str">
        <f>IF(COUNT($A633)=0,"",IF(H633="3E","3E",IF(H633="","I",LOOKUP(H633/J$2,{0,0.4,0.45,0.5,0.55,0.6,0.65,0.7,0.75,0.8,1},{"F","D","C","C+","B-","B","B+","A-","A","A+"}))))</f>
        <v/>
      </c>
      <c r="J633" s="1" t="str">
        <f>IF(COUNT($A633)=0,"",IF(H633="","--",IF(H633="3E","3E",LOOKUP(H633/J$2,{0,0.4,0.45,0.5,0.55,0.6,0.65,0.7,0.75,0.8,1},{0,2,2.25,2.5,2.75,3,3.25,3.5,3.75,4}))))</f>
        <v/>
      </c>
      <c r="K633" s="2" t="str">
        <f>IF(COUNT($A633)=0,"",IF($A633&lt;&gt;DRAFT!$B635,"ERR",IF(DRAFT!AJ635="3E","3E",IF(COUNT(DRAFT!AF635,DRAFT!AJ635)&gt;0,DRAFT!AK635,""))))</f>
        <v/>
      </c>
      <c r="L633" s="2" t="str">
        <f>IF(COUNT($A633)=0,"",IF(K633="3E","3E",IF(K633="","I",LOOKUP(K633/M$2,{0,0.4,0.45,0.5,0.55,0.6,0.65,0.7,0.75,0.8,1},{"F","D","C","C+","B-","B","B+","A-","A","A+"}))))</f>
        <v/>
      </c>
      <c r="M633" s="1" t="str">
        <f>IF(COUNT($A633)=0,"",IF(K633="","--",IF(K633="3E","3E",LOOKUP(K633/M$2,{0,0.4,0.45,0.5,0.55,0.6,0.65,0.7,0.75,0.8,1},{0,2,2.25,2.5,2.75,3,3.25,3.5,3.75,4}))))</f>
        <v/>
      </c>
      <c r="N633" s="2" t="str">
        <f>IF(COUNT($A633)=0,"",IF($A633&lt;&gt;DRAFT!$B635,"ERR",IF(DRAFT!AS635="3E","3E",IF(COUNT(DRAFT!AO635,DRAFT!AS635)&gt;0,DRAFT!AT635,""))))</f>
        <v/>
      </c>
      <c r="O633" s="2" t="str">
        <f>IF(COUNT($A633)=0,"",IF(N633="3E","3E",IF(N633="","I",LOOKUP(N633/P$2,{0,0.4,0.45,0.5,0.55,0.6,0.65,0.7,0.75,0.8,1},{"F","D","C","C+","B-","B","B+","A-","A","A+"}))))</f>
        <v/>
      </c>
      <c r="P633" s="1" t="str">
        <f>IF(COUNT($A633)=0,"",IF(N633="","--",IF(N633="3E","3E",LOOKUP(N633/P$2,{0,0.4,0.45,0.5,0.55,0.6,0.65,0.7,0.75,0.8,1},{0,2,2.25,2.5,2.75,3,3.25,3.5,3.75,4}))))</f>
        <v/>
      </c>
      <c r="Q633" s="2" t="str">
        <f>IF(COUNT($A633)=0,"",IF($A633&lt;&gt;DRAFT!$B635,"ERR",IF(DRAFT!BB635="3E","3E",IF(COUNT(DRAFT!AX635,DRAFT!BB635)&gt;0,DRAFT!BC635,""))))</f>
        <v/>
      </c>
      <c r="R633" s="2" t="str">
        <f>IF(COUNT($A633)=0,"",IF(Q633="3E","3E",IF(Q633="","I",LOOKUP(Q633/S$2,{0,0.4,0.45,0.5,0.55,0.6,0.65,0.7,0.75,0.8,1},{"F","D","C","C+","B-","B","B+","A-","A","A+"}))))</f>
        <v/>
      </c>
      <c r="S633" s="1" t="str">
        <f>IF(COUNT($A633)=0,"",IF(Q633="","--",IF(Q633="3E","3E",LOOKUP(Q633/S$2,{0,0.4,0.45,0.5,0.55,0.6,0.65,0.7,0.75,0.8,1},{0,2,2.25,2.5,2.75,3,3.25,3.5,3.75,4}))))</f>
        <v/>
      </c>
      <c r="T633" s="2" t="str">
        <f>IF(COUNT($A633)=0,"",IF($A633&lt;&gt;DRAFT!$B635,"ERR",IF(DRAFT!BK635="3E","3E",IF(COUNT(DRAFT!BG635,DRAFT!BK635)&gt;0,DRAFT!BL635,""))))</f>
        <v/>
      </c>
      <c r="U633" s="2" t="str">
        <f>IF(COUNT($A633)=0,"",IF(T633="3E","3E",IF(T633="","I",LOOKUP(T633/V$2,{0,0.4,0.45,0.5,0.55,0.6,0.65,0.7,0.75,0.8,1},{"F","D","C","C+","B-","B","B+","A-","A","A+"}))))</f>
        <v/>
      </c>
      <c r="V633" s="1" t="str">
        <f>IF(COUNT($A633)=0,"",IF(T633="","--",IF(T633="3E","3E",LOOKUP(T633/V$2,{0,0.4,0.45,0.5,0.55,0.6,0.65,0.7,0.75,0.8,1},{0,2,2.25,2.5,2.75,3,3.25,3.5,3.75,4}))))</f>
        <v/>
      </c>
      <c r="W633" s="2" t="str">
        <f>IF(COUNT($A633)=0,"",IF($A633&lt;&gt;DRAFT!$B635,"ERR",IF(DRAFT!BT635="3E","3E",IF(COUNT(DRAFT!BP635,DRAFT!BT635)&gt;0,DRAFT!BU635,""))))</f>
        <v/>
      </c>
      <c r="X633" s="2" t="str">
        <f>IF(COUNT($A633)=0,"",IF(W633="3E","3E",IF(W633="","I",LOOKUP(W633/Y$2,{0,0.4,0.45,0.5,0.55,0.6,0.65,0.7,0.75,0.8,1},{"F","D","C","C+","B-","B","B+","A-","A","A+"}))))</f>
        <v/>
      </c>
      <c r="Y633" s="1" t="str">
        <f>IF(COUNT($A633)=0,"",IF(W633="","--",IF(W633="3E","3E",LOOKUP(W633/Y$2,{0,0.4,0.45,0.5,0.55,0.6,0.65,0.7,0.75,0.8,1},{0,2,2.25,2.5,2.75,3,3.25,3.5,3.75,4}))))</f>
        <v/>
      </c>
      <c r="Z633" s="2" t="str">
        <f>IF(COUNT($A633)=0,"",IF($A633&lt;&gt;DRAFT!$B635,"ERR",IF(DRAFT!CC635="3E","3E",IF(COUNT(DRAFT!BY635,DRAFT!CC635)&gt;0,DRAFT!CD635,""))))</f>
        <v/>
      </c>
      <c r="AA633" s="2" t="str">
        <f>IF(COUNT($A633)=0,"",IF(Z633="3E","3E",IF(Z633="","I",LOOKUP(Z633/AB$2,{0,0.4,0.45,0.5,0.55,0.6,0.65,0.7,0.75,0.8,1},{"F","D","C","C+","B-","B","B+","A-","A","A+"}))))</f>
        <v/>
      </c>
      <c r="AB633" s="1" t="str">
        <f>IF(COUNT($A633)=0,"",IF(Z633="","--",IF(Z633="3E","3E",LOOKUP(Z633/AB$2,{0,0.4,0.45,0.5,0.55,0.6,0.65,0.7,0.75,0.8,1},{0,2,2.25,2.5,2.75,3,3.25,3.5,3.75,4}))))</f>
        <v/>
      </c>
      <c r="AC633" s="2" t="str">
        <f>IF(COUNT($A633)=0,"",IF($A633&lt;&gt;DRAFT!$B635,"ERR",IF(DRAFT!CF635&gt;0,DRAFT!CF635,"")))</f>
        <v/>
      </c>
      <c r="AD633" s="2" t="str">
        <f>IF(COUNT($A633)=0,"",IF(AC633="3E","3E",IF(AC633="","I",LOOKUP(AC633/AE$2,{0,0.4,0.45,0.5,0.55,0.6,0.65,0.7,0.75,0.8,1},{"F","D","C","C+","B-","B","B+","A-","A","A+"}))))</f>
        <v/>
      </c>
      <c r="AE633" s="1" t="str">
        <f>IF(COUNT($A633)=0,"",IF(AC633="","--",IF(AC633="3E","3E",LOOKUP(AC633/AE$2,{0,0.4,0.45,0.5,0.55,0.6,0.65,0.7,0.75,0.8,1},{0,2,2.25,2.5,2.75,3,3.25,3.5,3.75,4}))))</f>
        <v/>
      </c>
      <c r="AF633" s="2" t="str">
        <f>IF(COUNT($A633)=0,"",IF($A633&lt;&gt;DRAFT!$B635,"ERR",IF(DRAFT!CI635&gt;0,DRAFT!CK635,"")))</f>
        <v/>
      </c>
      <c r="AG633" s="2" t="str">
        <f>IF(COUNT($A633)=0,"",IF(AF633="3E","3E",IF(AF633="","I",LOOKUP(AF633/AH$2,{0,0.4,0.45,0.5,0.55,0.6,0.65,0.7,0.75,0.8,1},{"F","D","C","C+","B-","B","B+","A-","A","A+"}))))</f>
        <v/>
      </c>
      <c r="AH633" s="1" t="str">
        <f>IF(COUNT($A633)=0,"",IF(AF633="","--",IF(AF633="3E","3E",LOOKUP(AF633/AH$2,{0,0.4,0.45,0.5,0.55,0.6,0.65,0.7,0.75,0.8,1},{0,2,2.25,2.5,2.75,3,3.25,3.5,3.75,4}))))</f>
        <v/>
      </c>
      <c r="AI633" s="2" t="str">
        <f>IF($A633&lt;&gt;DRAFT!$B635,"ERR",IF(OR(COUNT($A633)=0,COUNT(DRAFT!CL635:CN635,DRAFT!CP635:CR635)=0),"",CEILING(SUM(DRAFT!CO635,DRAFT!CS635,DRAFT!CT635),1)))</f>
        <v/>
      </c>
      <c r="AJ633" s="2" t="str">
        <f>IF(COUNT($A633)=0,"",IF(AI633="3E","3E",IF(AI633="","I",LOOKUP(AI633/AK$2,{0,0.4,0.45,0.5,0.55,0.6,0.65,0.7,0.75,0.8,1},{"F","D","C","C+","B-","B","B+","A-","A","A+"}))))</f>
        <v/>
      </c>
      <c r="AK633" s="1" t="str">
        <f>IF(COUNT($A633)=0,"",IF(AI633="","--",IF(AI633="3E","3E",LOOKUP(AI633/AK$2,{0,0.4,0.45,0.5,0.55,0.6,0.65,0.7,0.75,0.8,1},{0,2,2.25,2.5,2.75,3,3.25,3.5,3.75,4}))))</f>
        <v/>
      </c>
      <c r="AL633" s="4" t="str">
        <f>IF(OR(COUNT($A633)=0,COUNT(B633:AK633)=0),"",IF(COUNTIF(B633:AK633,"3E")&gt;0,"3E",IF(DRAFT!$A635="R",TRUNC(SUMPRODUCT(RGP,RCP)/TCP,3),TRUNC((SUMPRODUCT(--(IMDGP&gt;0)*IMDGP,IMCP)+CEILING(DRAFT!$DB635*42,0.25))/TCP,3))))</f>
        <v/>
      </c>
      <c r="AM633" s="2" t="str">
        <f>IF(OR(COUNT($A633)=0,COUNT(B633:AK633)=0),"",IF(COUNTIF(B633:AK633,"3E")&gt;0,"3E",IF(DRAFT!$A635="R",SUMPRODUCT(--(RGP&gt;=2),RCP),SUMPRODUCT(--(IMDGP&gt;0),--(IMGP=0),IMCP)+DRAFT!$DC635)))</f>
        <v/>
      </c>
      <c r="AN633" s="67" t="str">
        <f>IF(AL633="3E","3E",IF(COUNT($A633)=0,"",IF(COUNT(AI633)=0,"--",ROUND(((CEILING(DRAFT!$CV635*38,0.25)+CEILING(DRAFT!$CX635*38,0.25)+CEILING(DRAFT!$CZ635*42,0.25)+CEILING($AL633*42,0.25))/160),2))))</f>
        <v/>
      </c>
      <c r="AO633" s="2" t="str">
        <f>IF(AN633="3E","3E",IF(COUNT($A633)=0,"",IF(COUNT(AN633)=0,"I",LOOKUP(AN633,{0,2,2.25,2.5,2.75,3,3.25,3.5,3.75,4},{"F","D","C","C+","B-","B","B+","A-","A","A+"}))))</f>
        <v/>
      </c>
      <c r="AP633" s="2" t="str">
        <f>IF(AN633="3E","3E",IF(OR(COUNT(A633)=0,COUNT(AN633)=0),"",DRAFT!CW635+DRAFT!CY635+DRAFT!DA635+N(TABULATION!AM633)))</f>
        <v/>
      </c>
      <c r="AQ633" s="2" t="str">
        <f>IF(OR(COUNT($A633)=0,COUNT(B633:AK633)=0),"",IF(COUNTIF(B633:AM633,"3E")&gt;0,"3E",IF(AND(DRAFT!$A635="IM",OR($AL633&gt;DRAFT!$DB635,$AM633&gt;DRAFT!$DC635)),"IMPROVED",IF(AND(DRAFT!$A635="IM",$AL633&lt;=DRAFT!$DB635,$AM633&lt;=DRAFT!$DC635),"NOT IMPROVED",IF(AND(DRAFT!CU635="S",AH633&gt;=2,AK633&gt;=2,AN633&gt;=2.5,AP633&gt;=144),"PASS","FAIL")))))</f>
        <v/>
      </c>
      <c r="AR633" s="2" t="str">
        <f t="shared" si="18"/>
        <v/>
      </c>
      <c r="AS633" s="2" t="str">
        <f t="shared" si="19"/>
        <v/>
      </c>
    </row>
    <row r="634" spans="1:45" ht="18.95" customHeight="1" x14ac:dyDescent="0.25">
      <c r="A634" s="3" t="str">
        <f>IF(DRAFT!$B636="","",DRAFT!$B636)</f>
        <v/>
      </c>
      <c r="B634" s="2" t="str">
        <f>IF(COUNT($A634)=0,"",IF($A634&lt;&gt;DRAFT!$B636,"ERR",IF(DRAFT!I636="3E","3E",IF(COUNT(DRAFT!E636,DRAFT!I636)&gt;0,DRAFT!J636,""))))</f>
        <v/>
      </c>
      <c r="C634" s="2" t="str">
        <f>IF(COUNT($A634)=0,"",IF(B634="3E","3E",IF(B634="","I",LOOKUP(B634/D$2,{0,0.4,0.45,0.5,0.55,0.6,0.65,0.7,0.75,0.8,1},{"F","D","C","C+","B-","B","B+","A-","A","A+"}))))</f>
        <v/>
      </c>
      <c r="D634" s="1" t="str">
        <f>IF(COUNT($A634)=0,"",IF(B634="","--",IF(B634="3E","3E",LOOKUP(B634/D$2,{0,0.4,0.45,0.5,0.55,0.6,0.65,0.7,0.75,0.8,1},{0,2,2.25,2.5,2.75,3,3.25,3.5,3.75,4}))))</f>
        <v/>
      </c>
      <c r="E634" s="2" t="str">
        <f>IF(COUNT($A634)=0,"",IF($A634&lt;&gt;DRAFT!$B636,"ERR",IF(DRAFT!R636="3E","3E",IF(COUNT(DRAFT!N636,DRAFT!R636)&gt;0,DRAFT!S636,""))))</f>
        <v/>
      </c>
      <c r="F634" s="2" t="str">
        <f>IF(COUNT($A634)=0,"",IF(E634="3E","3E",IF(E634="","I",LOOKUP(E634/G$2,{0,0.4,0.45,0.5,0.55,0.6,0.65,0.7,0.75,0.8,1},{"F","D","C","C+","B-","B","B+","A-","A","A+"}))))</f>
        <v/>
      </c>
      <c r="G634" s="1" t="str">
        <f>IF(COUNT($A634)=0,"",IF(E634="","--",IF(E634="3E","3E",LOOKUP(E634/G$2,{0,0.4,0.45,0.5,0.55,0.6,0.65,0.7,0.75,0.8,1},{0,2,2.25,2.5,2.75,3,3.25,3.5,3.75,4}))))</f>
        <v/>
      </c>
      <c r="H634" s="2" t="str">
        <f>IF(COUNT($A634)=0,"",IF($A634&lt;&gt;DRAFT!$B636,"ERR",IF(DRAFT!AA636="3E","3E",IF(COUNT(DRAFT!W636,DRAFT!AA636)&gt;0,DRAFT!AB636,""))))</f>
        <v/>
      </c>
      <c r="I634" s="2" t="str">
        <f>IF(COUNT($A634)=0,"",IF(H634="3E","3E",IF(H634="","I",LOOKUP(H634/J$2,{0,0.4,0.45,0.5,0.55,0.6,0.65,0.7,0.75,0.8,1},{"F","D","C","C+","B-","B","B+","A-","A","A+"}))))</f>
        <v/>
      </c>
      <c r="J634" s="1" t="str">
        <f>IF(COUNT($A634)=0,"",IF(H634="","--",IF(H634="3E","3E",LOOKUP(H634/J$2,{0,0.4,0.45,0.5,0.55,0.6,0.65,0.7,0.75,0.8,1},{0,2,2.25,2.5,2.75,3,3.25,3.5,3.75,4}))))</f>
        <v/>
      </c>
      <c r="K634" s="2" t="str">
        <f>IF(COUNT($A634)=0,"",IF($A634&lt;&gt;DRAFT!$B636,"ERR",IF(DRAFT!AJ636="3E","3E",IF(COUNT(DRAFT!AF636,DRAFT!AJ636)&gt;0,DRAFT!AK636,""))))</f>
        <v/>
      </c>
      <c r="L634" s="2" t="str">
        <f>IF(COUNT($A634)=0,"",IF(K634="3E","3E",IF(K634="","I",LOOKUP(K634/M$2,{0,0.4,0.45,0.5,0.55,0.6,0.65,0.7,0.75,0.8,1},{"F","D","C","C+","B-","B","B+","A-","A","A+"}))))</f>
        <v/>
      </c>
      <c r="M634" s="1" t="str">
        <f>IF(COUNT($A634)=0,"",IF(K634="","--",IF(K634="3E","3E",LOOKUP(K634/M$2,{0,0.4,0.45,0.5,0.55,0.6,0.65,0.7,0.75,0.8,1},{0,2,2.25,2.5,2.75,3,3.25,3.5,3.75,4}))))</f>
        <v/>
      </c>
      <c r="N634" s="2" t="str">
        <f>IF(COUNT($A634)=0,"",IF($A634&lt;&gt;DRAFT!$B636,"ERR",IF(DRAFT!AS636="3E","3E",IF(COUNT(DRAFT!AO636,DRAFT!AS636)&gt;0,DRAFT!AT636,""))))</f>
        <v/>
      </c>
      <c r="O634" s="2" t="str">
        <f>IF(COUNT($A634)=0,"",IF(N634="3E","3E",IF(N634="","I",LOOKUP(N634/P$2,{0,0.4,0.45,0.5,0.55,0.6,0.65,0.7,0.75,0.8,1},{"F","D","C","C+","B-","B","B+","A-","A","A+"}))))</f>
        <v/>
      </c>
      <c r="P634" s="1" t="str">
        <f>IF(COUNT($A634)=0,"",IF(N634="","--",IF(N634="3E","3E",LOOKUP(N634/P$2,{0,0.4,0.45,0.5,0.55,0.6,0.65,0.7,0.75,0.8,1},{0,2,2.25,2.5,2.75,3,3.25,3.5,3.75,4}))))</f>
        <v/>
      </c>
      <c r="Q634" s="2" t="str">
        <f>IF(COUNT($A634)=0,"",IF($A634&lt;&gt;DRAFT!$B636,"ERR",IF(DRAFT!BB636="3E","3E",IF(COUNT(DRAFT!AX636,DRAFT!BB636)&gt;0,DRAFT!BC636,""))))</f>
        <v/>
      </c>
      <c r="R634" s="2" t="str">
        <f>IF(COUNT($A634)=0,"",IF(Q634="3E","3E",IF(Q634="","I",LOOKUP(Q634/S$2,{0,0.4,0.45,0.5,0.55,0.6,0.65,0.7,0.75,0.8,1},{"F","D","C","C+","B-","B","B+","A-","A","A+"}))))</f>
        <v/>
      </c>
      <c r="S634" s="1" t="str">
        <f>IF(COUNT($A634)=0,"",IF(Q634="","--",IF(Q634="3E","3E",LOOKUP(Q634/S$2,{0,0.4,0.45,0.5,0.55,0.6,0.65,0.7,0.75,0.8,1},{0,2,2.25,2.5,2.75,3,3.25,3.5,3.75,4}))))</f>
        <v/>
      </c>
      <c r="T634" s="2" t="str">
        <f>IF(COUNT($A634)=0,"",IF($A634&lt;&gt;DRAFT!$B636,"ERR",IF(DRAFT!BK636="3E","3E",IF(COUNT(DRAFT!BG636,DRAFT!BK636)&gt;0,DRAFT!BL636,""))))</f>
        <v/>
      </c>
      <c r="U634" s="2" t="str">
        <f>IF(COUNT($A634)=0,"",IF(T634="3E","3E",IF(T634="","I",LOOKUP(T634/V$2,{0,0.4,0.45,0.5,0.55,0.6,0.65,0.7,0.75,0.8,1},{"F","D","C","C+","B-","B","B+","A-","A","A+"}))))</f>
        <v/>
      </c>
      <c r="V634" s="1" t="str">
        <f>IF(COUNT($A634)=0,"",IF(T634="","--",IF(T634="3E","3E",LOOKUP(T634/V$2,{0,0.4,0.45,0.5,0.55,0.6,0.65,0.7,0.75,0.8,1},{0,2,2.25,2.5,2.75,3,3.25,3.5,3.75,4}))))</f>
        <v/>
      </c>
      <c r="W634" s="2" t="str">
        <f>IF(COUNT($A634)=0,"",IF($A634&lt;&gt;DRAFT!$B636,"ERR",IF(DRAFT!BT636="3E","3E",IF(COUNT(DRAFT!BP636,DRAFT!BT636)&gt;0,DRAFT!BU636,""))))</f>
        <v/>
      </c>
      <c r="X634" s="2" t="str">
        <f>IF(COUNT($A634)=0,"",IF(W634="3E","3E",IF(W634="","I",LOOKUP(W634/Y$2,{0,0.4,0.45,0.5,0.55,0.6,0.65,0.7,0.75,0.8,1},{"F","D","C","C+","B-","B","B+","A-","A","A+"}))))</f>
        <v/>
      </c>
      <c r="Y634" s="1" t="str">
        <f>IF(COUNT($A634)=0,"",IF(W634="","--",IF(W634="3E","3E",LOOKUP(W634/Y$2,{0,0.4,0.45,0.5,0.55,0.6,0.65,0.7,0.75,0.8,1},{0,2,2.25,2.5,2.75,3,3.25,3.5,3.75,4}))))</f>
        <v/>
      </c>
      <c r="Z634" s="2" t="str">
        <f>IF(COUNT($A634)=0,"",IF($A634&lt;&gt;DRAFT!$B636,"ERR",IF(DRAFT!CC636="3E","3E",IF(COUNT(DRAFT!BY636,DRAFT!CC636)&gt;0,DRAFT!CD636,""))))</f>
        <v/>
      </c>
      <c r="AA634" s="2" t="str">
        <f>IF(COUNT($A634)=0,"",IF(Z634="3E","3E",IF(Z634="","I",LOOKUP(Z634/AB$2,{0,0.4,0.45,0.5,0.55,0.6,0.65,0.7,0.75,0.8,1},{"F","D","C","C+","B-","B","B+","A-","A","A+"}))))</f>
        <v/>
      </c>
      <c r="AB634" s="1" t="str">
        <f>IF(COUNT($A634)=0,"",IF(Z634="","--",IF(Z634="3E","3E",LOOKUP(Z634/AB$2,{0,0.4,0.45,0.5,0.55,0.6,0.65,0.7,0.75,0.8,1},{0,2,2.25,2.5,2.75,3,3.25,3.5,3.75,4}))))</f>
        <v/>
      </c>
      <c r="AC634" s="2" t="str">
        <f>IF(COUNT($A634)=0,"",IF($A634&lt;&gt;DRAFT!$B636,"ERR",IF(DRAFT!CF636&gt;0,DRAFT!CF636,"")))</f>
        <v/>
      </c>
      <c r="AD634" s="2" t="str">
        <f>IF(COUNT($A634)=0,"",IF(AC634="3E","3E",IF(AC634="","I",LOOKUP(AC634/AE$2,{0,0.4,0.45,0.5,0.55,0.6,0.65,0.7,0.75,0.8,1},{"F","D","C","C+","B-","B","B+","A-","A","A+"}))))</f>
        <v/>
      </c>
      <c r="AE634" s="1" t="str">
        <f>IF(COUNT($A634)=0,"",IF(AC634="","--",IF(AC634="3E","3E",LOOKUP(AC634/AE$2,{0,0.4,0.45,0.5,0.55,0.6,0.65,0.7,0.75,0.8,1},{0,2,2.25,2.5,2.75,3,3.25,3.5,3.75,4}))))</f>
        <v/>
      </c>
      <c r="AF634" s="2" t="str">
        <f>IF(COUNT($A634)=0,"",IF($A634&lt;&gt;DRAFT!$B636,"ERR",IF(DRAFT!CI636&gt;0,DRAFT!CK636,"")))</f>
        <v/>
      </c>
      <c r="AG634" s="2" t="str">
        <f>IF(COUNT($A634)=0,"",IF(AF634="3E","3E",IF(AF634="","I",LOOKUP(AF634/AH$2,{0,0.4,0.45,0.5,0.55,0.6,0.65,0.7,0.75,0.8,1},{"F","D","C","C+","B-","B","B+","A-","A","A+"}))))</f>
        <v/>
      </c>
      <c r="AH634" s="1" t="str">
        <f>IF(COUNT($A634)=0,"",IF(AF634="","--",IF(AF634="3E","3E",LOOKUP(AF634/AH$2,{0,0.4,0.45,0.5,0.55,0.6,0.65,0.7,0.75,0.8,1},{0,2,2.25,2.5,2.75,3,3.25,3.5,3.75,4}))))</f>
        <v/>
      </c>
      <c r="AI634" s="2" t="str">
        <f>IF($A634&lt;&gt;DRAFT!$B636,"ERR",IF(OR(COUNT($A634)=0,COUNT(DRAFT!CL636:CN636,DRAFT!CP636:CR636)=0),"",CEILING(SUM(DRAFT!CO636,DRAFT!CS636,DRAFT!CT636),1)))</f>
        <v/>
      </c>
      <c r="AJ634" s="2" t="str">
        <f>IF(COUNT($A634)=0,"",IF(AI634="3E","3E",IF(AI634="","I",LOOKUP(AI634/AK$2,{0,0.4,0.45,0.5,0.55,0.6,0.65,0.7,0.75,0.8,1},{"F","D","C","C+","B-","B","B+","A-","A","A+"}))))</f>
        <v/>
      </c>
      <c r="AK634" s="1" t="str">
        <f>IF(COUNT($A634)=0,"",IF(AI634="","--",IF(AI634="3E","3E",LOOKUP(AI634/AK$2,{0,0.4,0.45,0.5,0.55,0.6,0.65,0.7,0.75,0.8,1},{0,2,2.25,2.5,2.75,3,3.25,3.5,3.75,4}))))</f>
        <v/>
      </c>
      <c r="AL634" s="4" t="str">
        <f>IF(OR(COUNT($A634)=0,COUNT(B634:AK634)=0),"",IF(COUNTIF(B634:AK634,"3E")&gt;0,"3E",IF(DRAFT!$A636="R",TRUNC(SUMPRODUCT(RGP,RCP)/TCP,3),TRUNC((SUMPRODUCT(--(IMDGP&gt;0)*IMDGP,IMCP)+CEILING(DRAFT!$DB636*42,0.25))/TCP,3))))</f>
        <v/>
      </c>
      <c r="AM634" s="2" t="str">
        <f>IF(OR(COUNT($A634)=0,COUNT(B634:AK634)=0),"",IF(COUNTIF(B634:AK634,"3E")&gt;0,"3E",IF(DRAFT!$A636="R",SUMPRODUCT(--(RGP&gt;=2),RCP),SUMPRODUCT(--(IMDGP&gt;0),--(IMGP=0),IMCP)+DRAFT!$DC636)))</f>
        <v/>
      </c>
      <c r="AN634" s="67" t="str">
        <f>IF(AL634="3E","3E",IF(COUNT($A634)=0,"",IF(COUNT(AI634)=0,"--",ROUND(((CEILING(DRAFT!$CV636*38,0.25)+CEILING(DRAFT!$CX636*38,0.25)+CEILING(DRAFT!$CZ636*42,0.25)+CEILING($AL634*42,0.25))/160),2))))</f>
        <v/>
      </c>
      <c r="AO634" s="2" t="str">
        <f>IF(AN634="3E","3E",IF(COUNT($A634)=0,"",IF(COUNT(AN634)=0,"I",LOOKUP(AN634,{0,2,2.25,2.5,2.75,3,3.25,3.5,3.75,4},{"F","D","C","C+","B-","B","B+","A-","A","A+"}))))</f>
        <v/>
      </c>
      <c r="AP634" s="2" t="str">
        <f>IF(AN634="3E","3E",IF(OR(COUNT(A634)=0,COUNT(AN634)=0),"",DRAFT!CW636+DRAFT!CY636+DRAFT!DA636+N(TABULATION!AM634)))</f>
        <v/>
      </c>
      <c r="AQ634" s="2" t="str">
        <f>IF(OR(COUNT($A634)=0,COUNT(B634:AK634)=0),"",IF(COUNTIF(B634:AM634,"3E")&gt;0,"3E",IF(AND(DRAFT!$A636="IM",OR($AL634&gt;DRAFT!$DB636,$AM634&gt;DRAFT!$DC636)),"IMPROVED",IF(AND(DRAFT!$A636="IM",$AL634&lt;=DRAFT!$DB636,$AM634&lt;=DRAFT!$DC636),"NOT IMPROVED",IF(AND(DRAFT!CU636="S",AH634&gt;=2,AK634&gt;=2,AN634&gt;=2.5,AP634&gt;=144),"PASS","FAIL")))))</f>
        <v/>
      </c>
      <c r="AR634" s="2" t="str">
        <f t="shared" si="18"/>
        <v/>
      </c>
      <c r="AS634" s="2" t="str">
        <f t="shared" si="19"/>
        <v/>
      </c>
    </row>
    <row r="635" spans="1:45" ht="18.95" customHeight="1" x14ac:dyDescent="0.25">
      <c r="A635" s="3" t="str">
        <f>IF(DRAFT!$B637="","",DRAFT!$B637)</f>
        <v/>
      </c>
      <c r="B635" s="2" t="str">
        <f>IF(COUNT($A635)=0,"",IF($A635&lt;&gt;DRAFT!$B637,"ERR",IF(DRAFT!I637="3E","3E",IF(COUNT(DRAFT!E637,DRAFT!I637)&gt;0,DRAFT!J637,""))))</f>
        <v/>
      </c>
      <c r="C635" s="2" t="str">
        <f>IF(COUNT($A635)=0,"",IF(B635="3E","3E",IF(B635="","I",LOOKUP(B635/D$2,{0,0.4,0.45,0.5,0.55,0.6,0.65,0.7,0.75,0.8,1},{"F","D","C","C+","B-","B","B+","A-","A","A+"}))))</f>
        <v/>
      </c>
      <c r="D635" s="1" t="str">
        <f>IF(COUNT($A635)=0,"",IF(B635="","--",IF(B635="3E","3E",LOOKUP(B635/D$2,{0,0.4,0.45,0.5,0.55,0.6,0.65,0.7,0.75,0.8,1},{0,2,2.25,2.5,2.75,3,3.25,3.5,3.75,4}))))</f>
        <v/>
      </c>
      <c r="E635" s="2" t="str">
        <f>IF(COUNT($A635)=0,"",IF($A635&lt;&gt;DRAFT!$B637,"ERR",IF(DRAFT!R637="3E","3E",IF(COUNT(DRAFT!N637,DRAFT!R637)&gt;0,DRAFT!S637,""))))</f>
        <v/>
      </c>
      <c r="F635" s="2" t="str">
        <f>IF(COUNT($A635)=0,"",IF(E635="3E","3E",IF(E635="","I",LOOKUP(E635/G$2,{0,0.4,0.45,0.5,0.55,0.6,0.65,0.7,0.75,0.8,1},{"F","D","C","C+","B-","B","B+","A-","A","A+"}))))</f>
        <v/>
      </c>
      <c r="G635" s="1" t="str">
        <f>IF(COUNT($A635)=0,"",IF(E635="","--",IF(E635="3E","3E",LOOKUP(E635/G$2,{0,0.4,0.45,0.5,0.55,0.6,0.65,0.7,0.75,0.8,1},{0,2,2.25,2.5,2.75,3,3.25,3.5,3.75,4}))))</f>
        <v/>
      </c>
      <c r="H635" s="2" t="str">
        <f>IF(COUNT($A635)=0,"",IF($A635&lt;&gt;DRAFT!$B637,"ERR",IF(DRAFT!AA637="3E","3E",IF(COUNT(DRAFT!W637,DRAFT!AA637)&gt;0,DRAFT!AB637,""))))</f>
        <v/>
      </c>
      <c r="I635" s="2" t="str">
        <f>IF(COUNT($A635)=0,"",IF(H635="3E","3E",IF(H635="","I",LOOKUP(H635/J$2,{0,0.4,0.45,0.5,0.55,0.6,0.65,0.7,0.75,0.8,1},{"F","D","C","C+","B-","B","B+","A-","A","A+"}))))</f>
        <v/>
      </c>
      <c r="J635" s="1" t="str">
        <f>IF(COUNT($A635)=0,"",IF(H635="","--",IF(H635="3E","3E",LOOKUP(H635/J$2,{0,0.4,0.45,0.5,0.55,0.6,0.65,0.7,0.75,0.8,1},{0,2,2.25,2.5,2.75,3,3.25,3.5,3.75,4}))))</f>
        <v/>
      </c>
      <c r="K635" s="2" t="str">
        <f>IF(COUNT($A635)=0,"",IF($A635&lt;&gt;DRAFT!$B637,"ERR",IF(DRAFT!AJ637="3E","3E",IF(COUNT(DRAFT!AF637,DRAFT!AJ637)&gt;0,DRAFT!AK637,""))))</f>
        <v/>
      </c>
      <c r="L635" s="2" t="str">
        <f>IF(COUNT($A635)=0,"",IF(K635="3E","3E",IF(K635="","I",LOOKUP(K635/M$2,{0,0.4,0.45,0.5,0.55,0.6,0.65,0.7,0.75,0.8,1},{"F","D","C","C+","B-","B","B+","A-","A","A+"}))))</f>
        <v/>
      </c>
      <c r="M635" s="1" t="str">
        <f>IF(COUNT($A635)=0,"",IF(K635="","--",IF(K635="3E","3E",LOOKUP(K635/M$2,{0,0.4,0.45,0.5,0.55,0.6,0.65,0.7,0.75,0.8,1},{0,2,2.25,2.5,2.75,3,3.25,3.5,3.75,4}))))</f>
        <v/>
      </c>
      <c r="N635" s="2" t="str">
        <f>IF(COUNT($A635)=0,"",IF($A635&lt;&gt;DRAFT!$B637,"ERR",IF(DRAFT!AS637="3E","3E",IF(COUNT(DRAFT!AO637,DRAFT!AS637)&gt;0,DRAFT!AT637,""))))</f>
        <v/>
      </c>
      <c r="O635" s="2" t="str">
        <f>IF(COUNT($A635)=0,"",IF(N635="3E","3E",IF(N635="","I",LOOKUP(N635/P$2,{0,0.4,0.45,0.5,0.55,0.6,0.65,0.7,0.75,0.8,1},{"F","D","C","C+","B-","B","B+","A-","A","A+"}))))</f>
        <v/>
      </c>
      <c r="P635" s="1" t="str">
        <f>IF(COUNT($A635)=0,"",IF(N635="","--",IF(N635="3E","3E",LOOKUP(N635/P$2,{0,0.4,0.45,0.5,0.55,0.6,0.65,0.7,0.75,0.8,1},{0,2,2.25,2.5,2.75,3,3.25,3.5,3.75,4}))))</f>
        <v/>
      </c>
      <c r="Q635" s="2" t="str">
        <f>IF(COUNT($A635)=0,"",IF($A635&lt;&gt;DRAFT!$B637,"ERR",IF(DRAFT!BB637="3E","3E",IF(COUNT(DRAFT!AX637,DRAFT!BB637)&gt;0,DRAFT!BC637,""))))</f>
        <v/>
      </c>
      <c r="R635" s="2" t="str">
        <f>IF(COUNT($A635)=0,"",IF(Q635="3E","3E",IF(Q635="","I",LOOKUP(Q635/S$2,{0,0.4,0.45,0.5,0.55,0.6,0.65,0.7,0.75,0.8,1},{"F","D","C","C+","B-","B","B+","A-","A","A+"}))))</f>
        <v/>
      </c>
      <c r="S635" s="1" t="str">
        <f>IF(COUNT($A635)=0,"",IF(Q635="","--",IF(Q635="3E","3E",LOOKUP(Q635/S$2,{0,0.4,0.45,0.5,0.55,0.6,0.65,0.7,0.75,0.8,1},{0,2,2.25,2.5,2.75,3,3.25,3.5,3.75,4}))))</f>
        <v/>
      </c>
      <c r="T635" s="2" t="str">
        <f>IF(COUNT($A635)=0,"",IF($A635&lt;&gt;DRAFT!$B637,"ERR",IF(DRAFT!BK637="3E","3E",IF(COUNT(DRAFT!BG637,DRAFT!BK637)&gt;0,DRAFT!BL637,""))))</f>
        <v/>
      </c>
      <c r="U635" s="2" t="str">
        <f>IF(COUNT($A635)=0,"",IF(T635="3E","3E",IF(T635="","I",LOOKUP(T635/V$2,{0,0.4,0.45,0.5,0.55,0.6,0.65,0.7,0.75,0.8,1},{"F","D","C","C+","B-","B","B+","A-","A","A+"}))))</f>
        <v/>
      </c>
      <c r="V635" s="1" t="str">
        <f>IF(COUNT($A635)=0,"",IF(T635="","--",IF(T635="3E","3E",LOOKUP(T635/V$2,{0,0.4,0.45,0.5,0.55,0.6,0.65,0.7,0.75,0.8,1},{0,2,2.25,2.5,2.75,3,3.25,3.5,3.75,4}))))</f>
        <v/>
      </c>
      <c r="W635" s="2" t="str">
        <f>IF(COUNT($A635)=0,"",IF($A635&lt;&gt;DRAFT!$B637,"ERR",IF(DRAFT!BT637="3E","3E",IF(COUNT(DRAFT!BP637,DRAFT!BT637)&gt;0,DRAFT!BU637,""))))</f>
        <v/>
      </c>
      <c r="X635" s="2" t="str">
        <f>IF(COUNT($A635)=0,"",IF(W635="3E","3E",IF(W635="","I",LOOKUP(W635/Y$2,{0,0.4,0.45,0.5,0.55,0.6,0.65,0.7,0.75,0.8,1},{"F","D","C","C+","B-","B","B+","A-","A","A+"}))))</f>
        <v/>
      </c>
      <c r="Y635" s="1" t="str">
        <f>IF(COUNT($A635)=0,"",IF(W635="","--",IF(W635="3E","3E",LOOKUP(W635/Y$2,{0,0.4,0.45,0.5,0.55,0.6,0.65,0.7,0.75,0.8,1},{0,2,2.25,2.5,2.75,3,3.25,3.5,3.75,4}))))</f>
        <v/>
      </c>
      <c r="Z635" s="2" t="str">
        <f>IF(COUNT($A635)=0,"",IF($A635&lt;&gt;DRAFT!$B637,"ERR",IF(DRAFT!CC637="3E","3E",IF(COUNT(DRAFT!BY637,DRAFT!CC637)&gt;0,DRAFT!CD637,""))))</f>
        <v/>
      </c>
      <c r="AA635" s="2" t="str">
        <f>IF(COUNT($A635)=0,"",IF(Z635="3E","3E",IF(Z635="","I",LOOKUP(Z635/AB$2,{0,0.4,0.45,0.5,0.55,0.6,0.65,0.7,0.75,0.8,1},{"F","D","C","C+","B-","B","B+","A-","A","A+"}))))</f>
        <v/>
      </c>
      <c r="AB635" s="1" t="str">
        <f>IF(COUNT($A635)=0,"",IF(Z635="","--",IF(Z635="3E","3E",LOOKUP(Z635/AB$2,{0,0.4,0.45,0.5,0.55,0.6,0.65,0.7,0.75,0.8,1},{0,2,2.25,2.5,2.75,3,3.25,3.5,3.75,4}))))</f>
        <v/>
      </c>
      <c r="AC635" s="2" t="str">
        <f>IF(COUNT($A635)=0,"",IF($A635&lt;&gt;DRAFT!$B637,"ERR",IF(DRAFT!CF637&gt;0,DRAFT!CF637,"")))</f>
        <v/>
      </c>
      <c r="AD635" s="2" t="str">
        <f>IF(COUNT($A635)=0,"",IF(AC635="3E","3E",IF(AC635="","I",LOOKUP(AC635/AE$2,{0,0.4,0.45,0.5,0.55,0.6,0.65,0.7,0.75,0.8,1},{"F","D","C","C+","B-","B","B+","A-","A","A+"}))))</f>
        <v/>
      </c>
      <c r="AE635" s="1" t="str">
        <f>IF(COUNT($A635)=0,"",IF(AC635="","--",IF(AC635="3E","3E",LOOKUP(AC635/AE$2,{0,0.4,0.45,0.5,0.55,0.6,0.65,0.7,0.75,0.8,1},{0,2,2.25,2.5,2.75,3,3.25,3.5,3.75,4}))))</f>
        <v/>
      </c>
      <c r="AF635" s="2" t="str">
        <f>IF(COUNT($A635)=0,"",IF($A635&lt;&gt;DRAFT!$B637,"ERR",IF(DRAFT!CI637&gt;0,DRAFT!CK637,"")))</f>
        <v/>
      </c>
      <c r="AG635" s="2" t="str">
        <f>IF(COUNT($A635)=0,"",IF(AF635="3E","3E",IF(AF635="","I",LOOKUP(AF635/AH$2,{0,0.4,0.45,0.5,0.55,0.6,0.65,0.7,0.75,0.8,1},{"F","D","C","C+","B-","B","B+","A-","A","A+"}))))</f>
        <v/>
      </c>
      <c r="AH635" s="1" t="str">
        <f>IF(COUNT($A635)=0,"",IF(AF635="","--",IF(AF635="3E","3E",LOOKUP(AF635/AH$2,{0,0.4,0.45,0.5,0.55,0.6,0.65,0.7,0.75,0.8,1},{0,2,2.25,2.5,2.75,3,3.25,3.5,3.75,4}))))</f>
        <v/>
      </c>
      <c r="AI635" s="2" t="str">
        <f>IF($A635&lt;&gt;DRAFT!$B637,"ERR",IF(OR(COUNT($A635)=0,COUNT(DRAFT!CL637:CN637,DRAFT!CP637:CR637)=0),"",CEILING(SUM(DRAFT!CO637,DRAFT!CS637,DRAFT!CT637),1)))</f>
        <v/>
      </c>
      <c r="AJ635" s="2" t="str">
        <f>IF(COUNT($A635)=0,"",IF(AI635="3E","3E",IF(AI635="","I",LOOKUP(AI635/AK$2,{0,0.4,0.45,0.5,0.55,0.6,0.65,0.7,0.75,0.8,1},{"F","D","C","C+","B-","B","B+","A-","A","A+"}))))</f>
        <v/>
      </c>
      <c r="AK635" s="1" t="str">
        <f>IF(COUNT($A635)=0,"",IF(AI635="","--",IF(AI635="3E","3E",LOOKUP(AI635/AK$2,{0,0.4,0.45,0.5,0.55,0.6,0.65,0.7,0.75,0.8,1},{0,2,2.25,2.5,2.75,3,3.25,3.5,3.75,4}))))</f>
        <v/>
      </c>
      <c r="AL635" s="4" t="str">
        <f>IF(OR(COUNT($A635)=0,COUNT(B635:AK635)=0),"",IF(COUNTIF(B635:AK635,"3E")&gt;0,"3E",IF(DRAFT!$A637="R",TRUNC(SUMPRODUCT(RGP,RCP)/TCP,3),TRUNC((SUMPRODUCT(--(IMDGP&gt;0)*IMDGP,IMCP)+CEILING(DRAFT!$DB637*42,0.25))/TCP,3))))</f>
        <v/>
      </c>
      <c r="AM635" s="2" t="str">
        <f>IF(OR(COUNT($A635)=0,COUNT(B635:AK635)=0),"",IF(COUNTIF(B635:AK635,"3E")&gt;0,"3E",IF(DRAFT!$A637="R",SUMPRODUCT(--(RGP&gt;=2),RCP),SUMPRODUCT(--(IMDGP&gt;0),--(IMGP=0),IMCP)+DRAFT!$DC637)))</f>
        <v/>
      </c>
      <c r="AN635" s="67" t="str">
        <f>IF(AL635="3E","3E",IF(COUNT($A635)=0,"",IF(COUNT(AI635)=0,"--",ROUND(((CEILING(DRAFT!$CV637*38,0.25)+CEILING(DRAFT!$CX637*38,0.25)+CEILING(DRAFT!$CZ637*42,0.25)+CEILING($AL635*42,0.25))/160),2))))</f>
        <v/>
      </c>
      <c r="AO635" s="2" t="str">
        <f>IF(AN635="3E","3E",IF(COUNT($A635)=0,"",IF(COUNT(AN635)=0,"I",LOOKUP(AN635,{0,2,2.25,2.5,2.75,3,3.25,3.5,3.75,4},{"F","D","C","C+","B-","B","B+","A-","A","A+"}))))</f>
        <v/>
      </c>
      <c r="AP635" s="2" t="str">
        <f>IF(AN635="3E","3E",IF(OR(COUNT(A635)=0,COUNT(AN635)=0),"",DRAFT!CW637+DRAFT!CY637+DRAFT!DA637+N(TABULATION!AM635)))</f>
        <v/>
      </c>
      <c r="AQ635" s="2" t="str">
        <f>IF(OR(COUNT($A635)=0,COUNT(B635:AK635)=0),"",IF(COUNTIF(B635:AM635,"3E")&gt;0,"3E",IF(AND(DRAFT!$A637="IM",OR($AL635&gt;DRAFT!$DB637,$AM635&gt;DRAFT!$DC637)),"IMPROVED",IF(AND(DRAFT!$A637="IM",$AL635&lt;=DRAFT!$DB637,$AM635&lt;=DRAFT!$DC637),"NOT IMPROVED",IF(AND(DRAFT!CU637="S",AH635&gt;=2,AK635&gt;=2,AN635&gt;=2.5,AP635&gt;=144),"PASS","FAIL")))))</f>
        <v/>
      </c>
      <c r="AR635" s="2" t="str">
        <f t="shared" si="18"/>
        <v/>
      </c>
      <c r="AS635" s="2" t="str">
        <f t="shared" si="19"/>
        <v/>
      </c>
    </row>
    <row r="636" spans="1:45" ht="18.95" customHeight="1" x14ac:dyDescent="0.25">
      <c r="A636" s="3" t="str">
        <f>IF(DRAFT!$B638="","",DRAFT!$B638)</f>
        <v/>
      </c>
      <c r="B636" s="2" t="str">
        <f>IF(COUNT($A636)=0,"",IF($A636&lt;&gt;DRAFT!$B638,"ERR",IF(DRAFT!I638="3E","3E",IF(COUNT(DRAFT!E638,DRAFT!I638)&gt;0,DRAFT!J638,""))))</f>
        <v/>
      </c>
      <c r="C636" s="2" t="str">
        <f>IF(COUNT($A636)=0,"",IF(B636="3E","3E",IF(B636="","I",LOOKUP(B636/D$2,{0,0.4,0.45,0.5,0.55,0.6,0.65,0.7,0.75,0.8,1},{"F","D","C","C+","B-","B","B+","A-","A","A+"}))))</f>
        <v/>
      </c>
      <c r="D636" s="1" t="str">
        <f>IF(COUNT($A636)=0,"",IF(B636="","--",IF(B636="3E","3E",LOOKUP(B636/D$2,{0,0.4,0.45,0.5,0.55,0.6,0.65,0.7,0.75,0.8,1},{0,2,2.25,2.5,2.75,3,3.25,3.5,3.75,4}))))</f>
        <v/>
      </c>
      <c r="E636" s="2" t="str">
        <f>IF(COUNT($A636)=0,"",IF($A636&lt;&gt;DRAFT!$B638,"ERR",IF(DRAFT!R638="3E","3E",IF(COUNT(DRAFT!N638,DRAFT!R638)&gt;0,DRAFT!S638,""))))</f>
        <v/>
      </c>
      <c r="F636" s="2" t="str">
        <f>IF(COUNT($A636)=0,"",IF(E636="3E","3E",IF(E636="","I",LOOKUP(E636/G$2,{0,0.4,0.45,0.5,0.55,0.6,0.65,0.7,0.75,0.8,1},{"F","D","C","C+","B-","B","B+","A-","A","A+"}))))</f>
        <v/>
      </c>
      <c r="G636" s="1" t="str">
        <f>IF(COUNT($A636)=0,"",IF(E636="","--",IF(E636="3E","3E",LOOKUP(E636/G$2,{0,0.4,0.45,0.5,0.55,0.6,0.65,0.7,0.75,0.8,1},{0,2,2.25,2.5,2.75,3,3.25,3.5,3.75,4}))))</f>
        <v/>
      </c>
      <c r="H636" s="2" t="str">
        <f>IF(COUNT($A636)=0,"",IF($A636&lt;&gt;DRAFT!$B638,"ERR",IF(DRAFT!AA638="3E","3E",IF(COUNT(DRAFT!W638,DRAFT!AA638)&gt;0,DRAFT!AB638,""))))</f>
        <v/>
      </c>
      <c r="I636" s="2" t="str">
        <f>IF(COUNT($A636)=0,"",IF(H636="3E","3E",IF(H636="","I",LOOKUP(H636/J$2,{0,0.4,0.45,0.5,0.55,0.6,0.65,0.7,0.75,0.8,1},{"F","D","C","C+","B-","B","B+","A-","A","A+"}))))</f>
        <v/>
      </c>
      <c r="J636" s="1" t="str">
        <f>IF(COUNT($A636)=0,"",IF(H636="","--",IF(H636="3E","3E",LOOKUP(H636/J$2,{0,0.4,0.45,0.5,0.55,0.6,0.65,0.7,0.75,0.8,1},{0,2,2.25,2.5,2.75,3,3.25,3.5,3.75,4}))))</f>
        <v/>
      </c>
      <c r="K636" s="2" t="str">
        <f>IF(COUNT($A636)=0,"",IF($A636&lt;&gt;DRAFT!$B638,"ERR",IF(DRAFT!AJ638="3E","3E",IF(COUNT(DRAFT!AF638,DRAFT!AJ638)&gt;0,DRAFT!AK638,""))))</f>
        <v/>
      </c>
      <c r="L636" s="2" t="str">
        <f>IF(COUNT($A636)=0,"",IF(K636="3E","3E",IF(K636="","I",LOOKUP(K636/M$2,{0,0.4,0.45,0.5,0.55,0.6,0.65,0.7,0.75,0.8,1},{"F","D","C","C+","B-","B","B+","A-","A","A+"}))))</f>
        <v/>
      </c>
      <c r="M636" s="1" t="str">
        <f>IF(COUNT($A636)=0,"",IF(K636="","--",IF(K636="3E","3E",LOOKUP(K636/M$2,{0,0.4,0.45,0.5,0.55,0.6,0.65,0.7,0.75,0.8,1},{0,2,2.25,2.5,2.75,3,3.25,3.5,3.75,4}))))</f>
        <v/>
      </c>
      <c r="N636" s="2" t="str">
        <f>IF(COUNT($A636)=0,"",IF($A636&lt;&gt;DRAFT!$B638,"ERR",IF(DRAFT!AS638="3E","3E",IF(COUNT(DRAFT!AO638,DRAFT!AS638)&gt;0,DRAFT!AT638,""))))</f>
        <v/>
      </c>
      <c r="O636" s="2" t="str">
        <f>IF(COUNT($A636)=0,"",IF(N636="3E","3E",IF(N636="","I",LOOKUP(N636/P$2,{0,0.4,0.45,0.5,0.55,0.6,0.65,0.7,0.75,0.8,1},{"F","D","C","C+","B-","B","B+","A-","A","A+"}))))</f>
        <v/>
      </c>
      <c r="P636" s="1" t="str">
        <f>IF(COUNT($A636)=0,"",IF(N636="","--",IF(N636="3E","3E",LOOKUP(N636/P$2,{0,0.4,0.45,0.5,0.55,0.6,0.65,0.7,0.75,0.8,1},{0,2,2.25,2.5,2.75,3,3.25,3.5,3.75,4}))))</f>
        <v/>
      </c>
      <c r="Q636" s="2" t="str">
        <f>IF(COUNT($A636)=0,"",IF($A636&lt;&gt;DRAFT!$B638,"ERR",IF(DRAFT!BB638="3E","3E",IF(COUNT(DRAFT!AX638,DRAFT!BB638)&gt;0,DRAFT!BC638,""))))</f>
        <v/>
      </c>
      <c r="R636" s="2" t="str">
        <f>IF(COUNT($A636)=0,"",IF(Q636="3E","3E",IF(Q636="","I",LOOKUP(Q636/S$2,{0,0.4,0.45,0.5,0.55,0.6,0.65,0.7,0.75,0.8,1},{"F","D","C","C+","B-","B","B+","A-","A","A+"}))))</f>
        <v/>
      </c>
      <c r="S636" s="1" t="str">
        <f>IF(COUNT($A636)=0,"",IF(Q636="","--",IF(Q636="3E","3E",LOOKUP(Q636/S$2,{0,0.4,0.45,0.5,0.55,0.6,0.65,0.7,0.75,0.8,1},{0,2,2.25,2.5,2.75,3,3.25,3.5,3.75,4}))))</f>
        <v/>
      </c>
      <c r="T636" s="2" t="str">
        <f>IF(COUNT($A636)=0,"",IF($A636&lt;&gt;DRAFT!$B638,"ERR",IF(DRAFT!BK638="3E","3E",IF(COUNT(DRAFT!BG638,DRAFT!BK638)&gt;0,DRAFT!BL638,""))))</f>
        <v/>
      </c>
      <c r="U636" s="2" t="str">
        <f>IF(COUNT($A636)=0,"",IF(T636="3E","3E",IF(T636="","I",LOOKUP(T636/V$2,{0,0.4,0.45,0.5,0.55,0.6,0.65,0.7,0.75,0.8,1},{"F","D","C","C+","B-","B","B+","A-","A","A+"}))))</f>
        <v/>
      </c>
      <c r="V636" s="1" t="str">
        <f>IF(COUNT($A636)=0,"",IF(T636="","--",IF(T636="3E","3E",LOOKUP(T636/V$2,{0,0.4,0.45,0.5,0.55,0.6,0.65,0.7,0.75,0.8,1},{0,2,2.25,2.5,2.75,3,3.25,3.5,3.75,4}))))</f>
        <v/>
      </c>
      <c r="W636" s="2" t="str">
        <f>IF(COUNT($A636)=0,"",IF($A636&lt;&gt;DRAFT!$B638,"ERR",IF(DRAFT!BT638="3E","3E",IF(COUNT(DRAFT!BP638,DRAFT!BT638)&gt;0,DRAFT!BU638,""))))</f>
        <v/>
      </c>
      <c r="X636" s="2" t="str">
        <f>IF(COUNT($A636)=0,"",IF(W636="3E","3E",IF(W636="","I",LOOKUP(W636/Y$2,{0,0.4,0.45,0.5,0.55,0.6,0.65,0.7,0.75,0.8,1},{"F","D","C","C+","B-","B","B+","A-","A","A+"}))))</f>
        <v/>
      </c>
      <c r="Y636" s="1" t="str">
        <f>IF(COUNT($A636)=0,"",IF(W636="","--",IF(W636="3E","3E",LOOKUP(W636/Y$2,{0,0.4,0.45,0.5,0.55,0.6,0.65,0.7,0.75,0.8,1},{0,2,2.25,2.5,2.75,3,3.25,3.5,3.75,4}))))</f>
        <v/>
      </c>
      <c r="Z636" s="2" t="str">
        <f>IF(COUNT($A636)=0,"",IF($A636&lt;&gt;DRAFT!$B638,"ERR",IF(DRAFT!CC638="3E","3E",IF(COUNT(DRAFT!BY638,DRAFT!CC638)&gt;0,DRAFT!CD638,""))))</f>
        <v/>
      </c>
      <c r="AA636" s="2" t="str">
        <f>IF(COUNT($A636)=0,"",IF(Z636="3E","3E",IF(Z636="","I",LOOKUP(Z636/AB$2,{0,0.4,0.45,0.5,0.55,0.6,0.65,0.7,0.75,0.8,1},{"F","D","C","C+","B-","B","B+","A-","A","A+"}))))</f>
        <v/>
      </c>
      <c r="AB636" s="1" t="str">
        <f>IF(COUNT($A636)=0,"",IF(Z636="","--",IF(Z636="3E","3E",LOOKUP(Z636/AB$2,{0,0.4,0.45,0.5,0.55,0.6,0.65,0.7,0.75,0.8,1},{0,2,2.25,2.5,2.75,3,3.25,3.5,3.75,4}))))</f>
        <v/>
      </c>
      <c r="AC636" s="2" t="str">
        <f>IF(COUNT($A636)=0,"",IF($A636&lt;&gt;DRAFT!$B638,"ERR",IF(DRAFT!CF638&gt;0,DRAFT!CF638,"")))</f>
        <v/>
      </c>
      <c r="AD636" s="2" t="str">
        <f>IF(COUNT($A636)=0,"",IF(AC636="3E","3E",IF(AC636="","I",LOOKUP(AC636/AE$2,{0,0.4,0.45,0.5,0.55,0.6,0.65,0.7,0.75,0.8,1},{"F","D","C","C+","B-","B","B+","A-","A","A+"}))))</f>
        <v/>
      </c>
      <c r="AE636" s="1" t="str">
        <f>IF(COUNT($A636)=0,"",IF(AC636="","--",IF(AC636="3E","3E",LOOKUP(AC636/AE$2,{0,0.4,0.45,0.5,0.55,0.6,0.65,0.7,0.75,0.8,1},{0,2,2.25,2.5,2.75,3,3.25,3.5,3.75,4}))))</f>
        <v/>
      </c>
      <c r="AF636" s="2" t="str">
        <f>IF(COUNT($A636)=0,"",IF($A636&lt;&gt;DRAFT!$B638,"ERR",IF(DRAFT!CI638&gt;0,DRAFT!CK638,"")))</f>
        <v/>
      </c>
      <c r="AG636" s="2" t="str">
        <f>IF(COUNT($A636)=0,"",IF(AF636="3E","3E",IF(AF636="","I",LOOKUP(AF636/AH$2,{0,0.4,0.45,0.5,0.55,0.6,0.65,0.7,0.75,0.8,1},{"F","D","C","C+","B-","B","B+","A-","A","A+"}))))</f>
        <v/>
      </c>
      <c r="AH636" s="1" t="str">
        <f>IF(COUNT($A636)=0,"",IF(AF636="","--",IF(AF636="3E","3E",LOOKUP(AF636/AH$2,{0,0.4,0.45,0.5,0.55,0.6,0.65,0.7,0.75,0.8,1},{0,2,2.25,2.5,2.75,3,3.25,3.5,3.75,4}))))</f>
        <v/>
      </c>
      <c r="AI636" s="2" t="str">
        <f>IF($A636&lt;&gt;DRAFT!$B638,"ERR",IF(OR(COUNT($A636)=0,COUNT(DRAFT!CL638:CN638,DRAFT!CP638:CR638)=0),"",CEILING(SUM(DRAFT!CO638,DRAFT!CS638,DRAFT!CT638),1)))</f>
        <v/>
      </c>
      <c r="AJ636" s="2" t="str">
        <f>IF(COUNT($A636)=0,"",IF(AI636="3E","3E",IF(AI636="","I",LOOKUP(AI636/AK$2,{0,0.4,0.45,0.5,0.55,0.6,0.65,0.7,0.75,0.8,1},{"F","D","C","C+","B-","B","B+","A-","A","A+"}))))</f>
        <v/>
      </c>
      <c r="AK636" s="1" t="str">
        <f>IF(COUNT($A636)=0,"",IF(AI636="","--",IF(AI636="3E","3E",LOOKUP(AI636/AK$2,{0,0.4,0.45,0.5,0.55,0.6,0.65,0.7,0.75,0.8,1},{0,2,2.25,2.5,2.75,3,3.25,3.5,3.75,4}))))</f>
        <v/>
      </c>
      <c r="AL636" s="4" t="str">
        <f>IF(OR(COUNT($A636)=0,COUNT(B636:AK636)=0),"",IF(COUNTIF(B636:AK636,"3E")&gt;0,"3E",IF(DRAFT!$A638="R",TRUNC(SUMPRODUCT(RGP,RCP)/TCP,3),TRUNC((SUMPRODUCT(--(IMDGP&gt;0)*IMDGP,IMCP)+CEILING(DRAFT!$DB638*42,0.25))/TCP,3))))</f>
        <v/>
      </c>
      <c r="AM636" s="2" t="str">
        <f>IF(OR(COUNT($A636)=0,COUNT(B636:AK636)=0),"",IF(COUNTIF(B636:AK636,"3E")&gt;0,"3E",IF(DRAFT!$A638="R",SUMPRODUCT(--(RGP&gt;=2),RCP),SUMPRODUCT(--(IMDGP&gt;0),--(IMGP=0),IMCP)+DRAFT!$DC638)))</f>
        <v/>
      </c>
      <c r="AN636" s="67" t="str">
        <f>IF(AL636="3E","3E",IF(COUNT($A636)=0,"",IF(COUNT(AI636)=0,"--",ROUND(((CEILING(DRAFT!$CV638*38,0.25)+CEILING(DRAFT!$CX638*38,0.25)+CEILING(DRAFT!$CZ638*42,0.25)+CEILING($AL636*42,0.25))/160),2))))</f>
        <v/>
      </c>
      <c r="AO636" s="2" t="str">
        <f>IF(AN636="3E","3E",IF(COUNT($A636)=0,"",IF(COUNT(AN636)=0,"I",LOOKUP(AN636,{0,2,2.25,2.5,2.75,3,3.25,3.5,3.75,4},{"F","D","C","C+","B-","B","B+","A-","A","A+"}))))</f>
        <v/>
      </c>
      <c r="AP636" s="2" t="str">
        <f>IF(AN636="3E","3E",IF(OR(COUNT(A636)=0,COUNT(AN636)=0),"",DRAFT!CW638+DRAFT!CY638+DRAFT!DA638+N(TABULATION!AM636)))</f>
        <v/>
      </c>
      <c r="AQ636" s="2" t="str">
        <f>IF(OR(COUNT($A636)=0,COUNT(B636:AK636)=0),"",IF(COUNTIF(B636:AM636,"3E")&gt;0,"3E",IF(AND(DRAFT!$A638="IM",OR($AL636&gt;DRAFT!$DB638,$AM636&gt;DRAFT!$DC638)),"IMPROVED",IF(AND(DRAFT!$A638="IM",$AL636&lt;=DRAFT!$DB638,$AM636&lt;=DRAFT!$DC638),"NOT IMPROVED",IF(AND(DRAFT!CU638="S",AH636&gt;=2,AK636&gt;=2,AN636&gt;=2.5,AP636&gt;=144),"PASS","FAIL")))))</f>
        <v/>
      </c>
      <c r="AR636" s="2" t="str">
        <f t="shared" si="18"/>
        <v/>
      </c>
      <c r="AS636" s="2" t="str">
        <f t="shared" si="19"/>
        <v/>
      </c>
    </row>
    <row r="637" spans="1:45" ht="18.95" customHeight="1" x14ac:dyDescent="0.25">
      <c r="A637" s="3" t="str">
        <f>IF(DRAFT!$B639="","",DRAFT!$B639)</f>
        <v/>
      </c>
      <c r="B637" s="2" t="str">
        <f>IF(COUNT($A637)=0,"",IF($A637&lt;&gt;DRAFT!$B639,"ERR",IF(DRAFT!I639="3E","3E",IF(COUNT(DRAFT!E639,DRAFT!I639)&gt;0,DRAFT!J639,""))))</f>
        <v/>
      </c>
      <c r="C637" s="2" t="str">
        <f>IF(COUNT($A637)=0,"",IF(B637="3E","3E",IF(B637="","I",LOOKUP(B637/D$2,{0,0.4,0.45,0.5,0.55,0.6,0.65,0.7,0.75,0.8,1},{"F","D","C","C+","B-","B","B+","A-","A","A+"}))))</f>
        <v/>
      </c>
      <c r="D637" s="1" t="str">
        <f>IF(COUNT($A637)=0,"",IF(B637="","--",IF(B637="3E","3E",LOOKUP(B637/D$2,{0,0.4,0.45,0.5,0.55,0.6,0.65,0.7,0.75,0.8,1},{0,2,2.25,2.5,2.75,3,3.25,3.5,3.75,4}))))</f>
        <v/>
      </c>
      <c r="E637" s="2" t="str">
        <f>IF(COUNT($A637)=0,"",IF($A637&lt;&gt;DRAFT!$B639,"ERR",IF(DRAFT!R639="3E","3E",IF(COUNT(DRAFT!N639,DRAFT!R639)&gt;0,DRAFT!S639,""))))</f>
        <v/>
      </c>
      <c r="F637" s="2" t="str">
        <f>IF(COUNT($A637)=0,"",IF(E637="3E","3E",IF(E637="","I",LOOKUP(E637/G$2,{0,0.4,0.45,0.5,0.55,0.6,0.65,0.7,0.75,0.8,1},{"F","D","C","C+","B-","B","B+","A-","A","A+"}))))</f>
        <v/>
      </c>
      <c r="G637" s="1" t="str">
        <f>IF(COUNT($A637)=0,"",IF(E637="","--",IF(E637="3E","3E",LOOKUP(E637/G$2,{0,0.4,0.45,0.5,0.55,0.6,0.65,0.7,0.75,0.8,1},{0,2,2.25,2.5,2.75,3,3.25,3.5,3.75,4}))))</f>
        <v/>
      </c>
      <c r="H637" s="2" t="str">
        <f>IF(COUNT($A637)=0,"",IF($A637&lt;&gt;DRAFT!$B639,"ERR",IF(DRAFT!AA639="3E","3E",IF(COUNT(DRAFT!W639,DRAFT!AA639)&gt;0,DRAFT!AB639,""))))</f>
        <v/>
      </c>
      <c r="I637" s="2" t="str">
        <f>IF(COUNT($A637)=0,"",IF(H637="3E","3E",IF(H637="","I",LOOKUP(H637/J$2,{0,0.4,0.45,0.5,0.55,0.6,0.65,0.7,0.75,0.8,1},{"F","D","C","C+","B-","B","B+","A-","A","A+"}))))</f>
        <v/>
      </c>
      <c r="J637" s="1" t="str">
        <f>IF(COUNT($A637)=0,"",IF(H637="","--",IF(H637="3E","3E",LOOKUP(H637/J$2,{0,0.4,0.45,0.5,0.55,0.6,0.65,0.7,0.75,0.8,1},{0,2,2.25,2.5,2.75,3,3.25,3.5,3.75,4}))))</f>
        <v/>
      </c>
      <c r="K637" s="2" t="str">
        <f>IF(COUNT($A637)=0,"",IF($A637&lt;&gt;DRAFT!$B639,"ERR",IF(DRAFT!AJ639="3E","3E",IF(COUNT(DRAFT!AF639,DRAFT!AJ639)&gt;0,DRAFT!AK639,""))))</f>
        <v/>
      </c>
      <c r="L637" s="2" t="str">
        <f>IF(COUNT($A637)=0,"",IF(K637="3E","3E",IF(K637="","I",LOOKUP(K637/M$2,{0,0.4,0.45,0.5,0.55,0.6,0.65,0.7,0.75,0.8,1},{"F","D","C","C+","B-","B","B+","A-","A","A+"}))))</f>
        <v/>
      </c>
      <c r="M637" s="1" t="str">
        <f>IF(COUNT($A637)=0,"",IF(K637="","--",IF(K637="3E","3E",LOOKUP(K637/M$2,{0,0.4,0.45,0.5,0.55,0.6,0.65,0.7,0.75,0.8,1},{0,2,2.25,2.5,2.75,3,3.25,3.5,3.75,4}))))</f>
        <v/>
      </c>
      <c r="N637" s="2" t="str">
        <f>IF(COUNT($A637)=0,"",IF($A637&lt;&gt;DRAFT!$B639,"ERR",IF(DRAFT!AS639="3E","3E",IF(COUNT(DRAFT!AO639,DRAFT!AS639)&gt;0,DRAFT!AT639,""))))</f>
        <v/>
      </c>
      <c r="O637" s="2" t="str">
        <f>IF(COUNT($A637)=0,"",IF(N637="3E","3E",IF(N637="","I",LOOKUP(N637/P$2,{0,0.4,0.45,0.5,0.55,0.6,0.65,0.7,0.75,0.8,1},{"F","D","C","C+","B-","B","B+","A-","A","A+"}))))</f>
        <v/>
      </c>
      <c r="P637" s="1" t="str">
        <f>IF(COUNT($A637)=0,"",IF(N637="","--",IF(N637="3E","3E",LOOKUP(N637/P$2,{0,0.4,0.45,0.5,0.55,0.6,0.65,0.7,0.75,0.8,1},{0,2,2.25,2.5,2.75,3,3.25,3.5,3.75,4}))))</f>
        <v/>
      </c>
      <c r="Q637" s="2" t="str">
        <f>IF(COUNT($A637)=0,"",IF($A637&lt;&gt;DRAFT!$B639,"ERR",IF(DRAFT!BB639="3E","3E",IF(COUNT(DRAFT!AX639,DRAFT!BB639)&gt;0,DRAFT!BC639,""))))</f>
        <v/>
      </c>
      <c r="R637" s="2" t="str">
        <f>IF(COUNT($A637)=0,"",IF(Q637="3E","3E",IF(Q637="","I",LOOKUP(Q637/S$2,{0,0.4,0.45,0.5,0.55,0.6,0.65,0.7,0.75,0.8,1},{"F","D","C","C+","B-","B","B+","A-","A","A+"}))))</f>
        <v/>
      </c>
      <c r="S637" s="1" t="str">
        <f>IF(COUNT($A637)=0,"",IF(Q637="","--",IF(Q637="3E","3E",LOOKUP(Q637/S$2,{0,0.4,0.45,0.5,0.55,0.6,0.65,0.7,0.75,0.8,1},{0,2,2.25,2.5,2.75,3,3.25,3.5,3.75,4}))))</f>
        <v/>
      </c>
      <c r="T637" s="2" t="str">
        <f>IF(COUNT($A637)=0,"",IF($A637&lt;&gt;DRAFT!$B639,"ERR",IF(DRAFT!BK639="3E","3E",IF(COUNT(DRAFT!BG639,DRAFT!BK639)&gt;0,DRAFT!BL639,""))))</f>
        <v/>
      </c>
      <c r="U637" s="2" t="str">
        <f>IF(COUNT($A637)=0,"",IF(T637="3E","3E",IF(T637="","I",LOOKUP(T637/V$2,{0,0.4,0.45,0.5,0.55,0.6,0.65,0.7,0.75,0.8,1},{"F","D","C","C+","B-","B","B+","A-","A","A+"}))))</f>
        <v/>
      </c>
      <c r="V637" s="1" t="str">
        <f>IF(COUNT($A637)=0,"",IF(T637="","--",IF(T637="3E","3E",LOOKUP(T637/V$2,{0,0.4,0.45,0.5,0.55,0.6,0.65,0.7,0.75,0.8,1},{0,2,2.25,2.5,2.75,3,3.25,3.5,3.75,4}))))</f>
        <v/>
      </c>
      <c r="W637" s="2" t="str">
        <f>IF(COUNT($A637)=0,"",IF($A637&lt;&gt;DRAFT!$B639,"ERR",IF(DRAFT!BT639="3E","3E",IF(COUNT(DRAFT!BP639,DRAFT!BT639)&gt;0,DRAFT!BU639,""))))</f>
        <v/>
      </c>
      <c r="X637" s="2" t="str">
        <f>IF(COUNT($A637)=0,"",IF(W637="3E","3E",IF(W637="","I",LOOKUP(W637/Y$2,{0,0.4,0.45,0.5,0.55,0.6,0.65,0.7,0.75,0.8,1},{"F","D","C","C+","B-","B","B+","A-","A","A+"}))))</f>
        <v/>
      </c>
      <c r="Y637" s="1" t="str">
        <f>IF(COUNT($A637)=0,"",IF(W637="","--",IF(W637="3E","3E",LOOKUP(W637/Y$2,{0,0.4,0.45,0.5,0.55,0.6,0.65,0.7,0.75,0.8,1},{0,2,2.25,2.5,2.75,3,3.25,3.5,3.75,4}))))</f>
        <v/>
      </c>
      <c r="Z637" s="2" t="str">
        <f>IF(COUNT($A637)=0,"",IF($A637&lt;&gt;DRAFT!$B639,"ERR",IF(DRAFT!CC639="3E","3E",IF(COUNT(DRAFT!BY639,DRAFT!CC639)&gt;0,DRAFT!CD639,""))))</f>
        <v/>
      </c>
      <c r="AA637" s="2" t="str">
        <f>IF(COUNT($A637)=0,"",IF(Z637="3E","3E",IF(Z637="","I",LOOKUP(Z637/AB$2,{0,0.4,0.45,0.5,0.55,0.6,0.65,0.7,0.75,0.8,1},{"F","D","C","C+","B-","B","B+","A-","A","A+"}))))</f>
        <v/>
      </c>
      <c r="AB637" s="1" t="str">
        <f>IF(COUNT($A637)=0,"",IF(Z637="","--",IF(Z637="3E","3E",LOOKUP(Z637/AB$2,{0,0.4,0.45,0.5,0.55,0.6,0.65,0.7,0.75,0.8,1},{0,2,2.25,2.5,2.75,3,3.25,3.5,3.75,4}))))</f>
        <v/>
      </c>
      <c r="AC637" s="2" t="str">
        <f>IF(COUNT($A637)=0,"",IF($A637&lt;&gt;DRAFT!$B639,"ERR",IF(DRAFT!CF639&gt;0,DRAFT!CF639,"")))</f>
        <v/>
      </c>
      <c r="AD637" s="2" t="str">
        <f>IF(COUNT($A637)=0,"",IF(AC637="3E","3E",IF(AC637="","I",LOOKUP(AC637/AE$2,{0,0.4,0.45,0.5,0.55,0.6,0.65,0.7,0.75,0.8,1},{"F","D","C","C+","B-","B","B+","A-","A","A+"}))))</f>
        <v/>
      </c>
      <c r="AE637" s="1" t="str">
        <f>IF(COUNT($A637)=0,"",IF(AC637="","--",IF(AC637="3E","3E",LOOKUP(AC637/AE$2,{0,0.4,0.45,0.5,0.55,0.6,0.65,0.7,0.75,0.8,1},{0,2,2.25,2.5,2.75,3,3.25,3.5,3.75,4}))))</f>
        <v/>
      </c>
      <c r="AF637" s="2" t="str">
        <f>IF(COUNT($A637)=0,"",IF($A637&lt;&gt;DRAFT!$B639,"ERR",IF(DRAFT!CI639&gt;0,DRAFT!CK639,"")))</f>
        <v/>
      </c>
      <c r="AG637" s="2" t="str">
        <f>IF(COUNT($A637)=0,"",IF(AF637="3E","3E",IF(AF637="","I",LOOKUP(AF637/AH$2,{0,0.4,0.45,0.5,0.55,0.6,0.65,0.7,0.75,0.8,1},{"F","D","C","C+","B-","B","B+","A-","A","A+"}))))</f>
        <v/>
      </c>
      <c r="AH637" s="1" t="str">
        <f>IF(COUNT($A637)=0,"",IF(AF637="","--",IF(AF637="3E","3E",LOOKUP(AF637/AH$2,{0,0.4,0.45,0.5,0.55,0.6,0.65,0.7,0.75,0.8,1},{0,2,2.25,2.5,2.75,3,3.25,3.5,3.75,4}))))</f>
        <v/>
      </c>
      <c r="AI637" s="2" t="str">
        <f>IF($A637&lt;&gt;DRAFT!$B639,"ERR",IF(OR(COUNT($A637)=0,COUNT(DRAFT!CL639:CN639,DRAFT!CP639:CR639)=0),"",CEILING(SUM(DRAFT!CO639,DRAFT!CS639,DRAFT!CT639),1)))</f>
        <v/>
      </c>
      <c r="AJ637" s="2" t="str">
        <f>IF(COUNT($A637)=0,"",IF(AI637="3E","3E",IF(AI637="","I",LOOKUP(AI637/AK$2,{0,0.4,0.45,0.5,0.55,0.6,0.65,0.7,0.75,0.8,1},{"F","D","C","C+","B-","B","B+","A-","A","A+"}))))</f>
        <v/>
      </c>
      <c r="AK637" s="1" t="str">
        <f>IF(COUNT($A637)=0,"",IF(AI637="","--",IF(AI637="3E","3E",LOOKUP(AI637/AK$2,{0,0.4,0.45,0.5,0.55,0.6,0.65,0.7,0.75,0.8,1},{0,2,2.25,2.5,2.75,3,3.25,3.5,3.75,4}))))</f>
        <v/>
      </c>
      <c r="AL637" s="4" t="str">
        <f>IF(OR(COUNT($A637)=0,COUNT(B637:AK637)=0),"",IF(COUNTIF(B637:AK637,"3E")&gt;0,"3E",IF(DRAFT!$A639="R",TRUNC(SUMPRODUCT(RGP,RCP)/TCP,3),TRUNC((SUMPRODUCT(--(IMDGP&gt;0)*IMDGP,IMCP)+CEILING(DRAFT!$DB639*42,0.25))/TCP,3))))</f>
        <v/>
      </c>
      <c r="AM637" s="2" t="str">
        <f>IF(OR(COUNT($A637)=0,COUNT(B637:AK637)=0),"",IF(COUNTIF(B637:AK637,"3E")&gt;0,"3E",IF(DRAFT!$A639="R",SUMPRODUCT(--(RGP&gt;=2),RCP),SUMPRODUCT(--(IMDGP&gt;0),--(IMGP=0),IMCP)+DRAFT!$DC639)))</f>
        <v/>
      </c>
      <c r="AN637" s="67" t="str">
        <f>IF(AL637="3E","3E",IF(COUNT($A637)=0,"",IF(COUNT(AI637)=0,"--",ROUND(((CEILING(DRAFT!$CV639*38,0.25)+CEILING(DRAFT!$CX639*38,0.25)+CEILING(DRAFT!$CZ639*42,0.25)+CEILING($AL637*42,0.25))/160),2))))</f>
        <v/>
      </c>
      <c r="AO637" s="2" t="str">
        <f>IF(AN637="3E","3E",IF(COUNT($A637)=0,"",IF(COUNT(AN637)=0,"I",LOOKUP(AN637,{0,2,2.25,2.5,2.75,3,3.25,3.5,3.75,4},{"F","D","C","C+","B-","B","B+","A-","A","A+"}))))</f>
        <v/>
      </c>
      <c r="AP637" s="2" t="str">
        <f>IF(AN637="3E","3E",IF(OR(COUNT(A637)=0,COUNT(AN637)=0),"",DRAFT!CW639+DRAFT!CY639+DRAFT!DA639+N(TABULATION!AM637)))</f>
        <v/>
      </c>
      <c r="AQ637" s="2" t="str">
        <f>IF(OR(COUNT($A637)=0,COUNT(B637:AK637)=0),"",IF(COUNTIF(B637:AM637,"3E")&gt;0,"3E",IF(AND(DRAFT!$A639="IM",OR($AL637&gt;DRAFT!$DB639,$AM637&gt;DRAFT!$DC639)),"IMPROVED",IF(AND(DRAFT!$A639="IM",$AL637&lt;=DRAFT!$DB639,$AM637&lt;=DRAFT!$DC639),"NOT IMPROVED",IF(AND(DRAFT!CU639="S",AH637&gt;=2,AK637&gt;=2,AN637&gt;=2.5,AP637&gt;=144),"PASS","FAIL")))))</f>
        <v/>
      </c>
      <c r="AR637" s="2" t="str">
        <f t="shared" si="18"/>
        <v/>
      </c>
      <c r="AS637" s="2" t="str">
        <f t="shared" si="19"/>
        <v/>
      </c>
    </row>
    <row r="638" spans="1:45" ht="18.95" customHeight="1" x14ac:dyDescent="0.25">
      <c r="A638" s="3" t="str">
        <f>IF(DRAFT!$B640="","",DRAFT!$B640)</f>
        <v/>
      </c>
      <c r="B638" s="2" t="str">
        <f>IF(COUNT($A638)=0,"",IF($A638&lt;&gt;DRAFT!$B640,"ERR",IF(DRAFT!I640="3E","3E",IF(COUNT(DRAFT!E640,DRAFT!I640)&gt;0,DRAFT!J640,""))))</f>
        <v/>
      </c>
      <c r="C638" s="2" t="str">
        <f>IF(COUNT($A638)=0,"",IF(B638="3E","3E",IF(B638="","I",LOOKUP(B638/D$2,{0,0.4,0.45,0.5,0.55,0.6,0.65,0.7,0.75,0.8,1},{"F","D","C","C+","B-","B","B+","A-","A","A+"}))))</f>
        <v/>
      </c>
      <c r="D638" s="1" t="str">
        <f>IF(COUNT($A638)=0,"",IF(B638="","--",IF(B638="3E","3E",LOOKUP(B638/D$2,{0,0.4,0.45,0.5,0.55,0.6,0.65,0.7,0.75,0.8,1},{0,2,2.25,2.5,2.75,3,3.25,3.5,3.75,4}))))</f>
        <v/>
      </c>
      <c r="E638" s="2" t="str">
        <f>IF(COUNT($A638)=0,"",IF($A638&lt;&gt;DRAFT!$B640,"ERR",IF(DRAFT!R640="3E","3E",IF(COUNT(DRAFT!N640,DRAFT!R640)&gt;0,DRAFT!S640,""))))</f>
        <v/>
      </c>
      <c r="F638" s="2" t="str">
        <f>IF(COUNT($A638)=0,"",IF(E638="3E","3E",IF(E638="","I",LOOKUP(E638/G$2,{0,0.4,0.45,0.5,0.55,0.6,0.65,0.7,0.75,0.8,1},{"F","D","C","C+","B-","B","B+","A-","A","A+"}))))</f>
        <v/>
      </c>
      <c r="G638" s="1" t="str">
        <f>IF(COUNT($A638)=0,"",IF(E638="","--",IF(E638="3E","3E",LOOKUP(E638/G$2,{0,0.4,0.45,0.5,0.55,0.6,0.65,0.7,0.75,0.8,1},{0,2,2.25,2.5,2.75,3,3.25,3.5,3.75,4}))))</f>
        <v/>
      </c>
      <c r="H638" s="2" t="str">
        <f>IF(COUNT($A638)=0,"",IF($A638&lt;&gt;DRAFT!$B640,"ERR",IF(DRAFT!AA640="3E","3E",IF(COUNT(DRAFT!W640,DRAFT!AA640)&gt;0,DRAFT!AB640,""))))</f>
        <v/>
      </c>
      <c r="I638" s="2" t="str">
        <f>IF(COUNT($A638)=0,"",IF(H638="3E","3E",IF(H638="","I",LOOKUP(H638/J$2,{0,0.4,0.45,0.5,0.55,0.6,0.65,0.7,0.75,0.8,1},{"F","D","C","C+","B-","B","B+","A-","A","A+"}))))</f>
        <v/>
      </c>
      <c r="J638" s="1" t="str">
        <f>IF(COUNT($A638)=0,"",IF(H638="","--",IF(H638="3E","3E",LOOKUP(H638/J$2,{0,0.4,0.45,0.5,0.55,0.6,0.65,0.7,0.75,0.8,1},{0,2,2.25,2.5,2.75,3,3.25,3.5,3.75,4}))))</f>
        <v/>
      </c>
      <c r="K638" s="2" t="str">
        <f>IF(COUNT($A638)=0,"",IF($A638&lt;&gt;DRAFT!$B640,"ERR",IF(DRAFT!AJ640="3E","3E",IF(COUNT(DRAFT!AF640,DRAFT!AJ640)&gt;0,DRAFT!AK640,""))))</f>
        <v/>
      </c>
      <c r="L638" s="2" t="str">
        <f>IF(COUNT($A638)=0,"",IF(K638="3E","3E",IF(K638="","I",LOOKUP(K638/M$2,{0,0.4,0.45,0.5,0.55,0.6,0.65,0.7,0.75,0.8,1},{"F","D","C","C+","B-","B","B+","A-","A","A+"}))))</f>
        <v/>
      </c>
      <c r="M638" s="1" t="str">
        <f>IF(COUNT($A638)=0,"",IF(K638="","--",IF(K638="3E","3E",LOOKUP(K638/M$2,{0,0.4,0.45,0.5,0.55,0.6,0.65,0.7,0.75,0.8,1},{0,2,2.25,2.5,2.75,3,3.25,3.5,3.75,4}))))</f>
        <v/>
      </c>
      <c r="N638" s="2" t="str">
        <f>IF(COUNT($A638)=0,"",IF($A638&lt;&gt;DRAFT!$B640,"ERR",IF(DRAFT!AS640="3E","3E",IF(COUNT(DRAFT!AO640,DRAFT!AS640)&gt;0,DRAFT!AT640,""))))</f>
        <v/>
      </c>
      <c r="O638" s="2" t="str">
        <f>IF(COUNT($A638)=0,"",IF(N638="3E","3E",IF(N638="","I",LOOKUP(N638/P$2,{0,0.4,0.45,0.5,0.55,0.6,0.65,0.7,0.75,0.8,1},{"F","D","C","C+","B-","B","B+","A-","A","A+"}))))</f>
        <v/>
      </c>
      <c r="P638" s="1" t="str">
        <f>IF(COUNT($A638)=0,"",IF(N638="","--",IF(N638="3E","3E",LOOKUP(N638/P$2,{0,0.4,0.45,0.5,0.55,0.6,0.65,0.7,0.75,0.8,1},{0,2,2.25,2.5,2.75,3,3.25,3.5,3.75,4}))))</f>
        <v/>
      </c>
      <c r="Q638" s="2" t="str">
        <f>IF(COUNT($A638)=0,"",IF($A638&lt;&gt;DRAFT!$B640,"ERR",IF(DRAFT!BB640="3E","3E",IF(COUNT(DRAFT!AX640,DRAFT!BB640)&gt;0,DRAFT!BC640,""))))</f>
        <v/>
      </c>
      <c r="R638" s="2" t="str">
        <f>IF(COUNT($A638)=0,"",IF(Q638="3E","3E",IF(Q638="","I",LOOKUP(Q638/S$2,{0,0.4,0.45,0.5,0.55,0.6,0.65,0.7,0.75,0.8,1},{"F","D","C","C+","B-","B","B+","A-","A","A+"}))))</f>
        <v/>
      </c>
      <c r="S638" s="1" t="str">
        <f>IF(COUNT($A638)=0,"",IF(Q638="","--",IF(Q638="3E","3E",LOOKUP(Q638/S$2,{0,0.4,0.45,0.5,0.55,0.6,0.65,0.7,0.75,0.8,1},{0,2,2.25,2.5,2.75,3,3.25,3.5,3.75,4}))))</f>
        <v/>
      </c>
      <c r="T638" s="2" t="str">
        <f>IF(COUNT($A638)=0,"",IF($A638&lt;&gt;DRAFT!$B640,"ERR",IF(DRAFT!BK640="3E","3E",IF(COUNT(DRAFT!BG640,DRAFT!BK640)&gt;0,DRAFT!BL640,""))))</f>
        <v/>
      </c>
      <c r="U638" s="2" t="str">
        <f>IF(COUNT($A638)=0,"",IF(T638="3E","3E",IF(T638="","I",LOOKUP(T638/V$2,{0,0.4,0.45,0.5,0.55,0.6,0.65,0.7,0.75,0.8,1},{"F","D","C","C+","B-","B","B+","A-","A","A+"}))))</f>
        <v/>
      </c>
      <c r="V638" s="1" t="str">
        <f>IF(COUNT($A638)=0,"",IF(T638="","--",IF(T638="3E","3E",LOOKUP(T638/V$2,{0,0.4,0.45,0.5,0.55,0.6,0.65,0.7,0.75,0.8,1},{0,2,2.25,2.5,2.75,3,3.25,3.5,3.75,4}))))</f>
        <v/>
      </c>
      <c r="W638" s="2" t="str">
        <f>IF(COUNT($A638)=0,"",IF($A638&lt;&gt;DRAFT!$B640,"ERR",IF(DRAFT!BT640="3E","3E",IF(COUNT(DRAFT!BP640,DRAFT!BT640)&gt;0,DRAFT!BU640,""))))</f>
        <v/>
      </c>
      <c r="X638" s="2" t="str">
        <f>IF(COUNT($A638)=0,"",IF(W638="3E","3E",IF(W638="","I",LOOKUP(W638/Y$2,{0,0.4,0.45,0.5,0.55,0.6,0.65,0.7,0.75,0.8,1},{"F","D","C","C+","B-","B","B+","A-","A","A+"}))))</f>
        <v/>
      </c>
      <c r="Y638" s="1" t="str">
        <f>IF(COUNT($A638)=0,"",IF(W638="","--",IF(W638="3E","3E",LOOKUP(W638/Y$2,{0,0.4,0.45,0.5,0.55,0.6,0.65,0.7,0.75,0.8,1},{0,2,2.25,2.5,2.75,3,3.25,3.5,3.75,4}))))</f>
        <v/>
      </c>
      <c r="Z638" s="2" t="str">
        <f>IF(COUNT($A638)=0,"",IF($A638&lt;&gt;DRAFT!$B640,"ERR",IF(DRAFT!CC640="3E","3E",IF(COUNT(DRAFT!BY640,DRAFT!CC640)&gt;0,DRAFT!CD640,""))))</f>
        <v/>
      </c>
      <c r="AA638" s="2" t="str">
        <f>IF(COUNT($A638)=0,"",IF(Z638="3E","3E",IF(Z638="","I",LOOKUP(Z638/AB$2,{0,0.4,0.45,0.5,0.55,0.6,0.65,0.7,0.75,0.8,1},{"F","D","C","C+","B-","B","B+","A-","A","A+"}))))</f>
        <v/>
      </c>
      <c r="AB638" s="1" t="str">
        <f>IF(COUNT($A638)=0,"",IF(Z638="","--",IF(Z638="3E","3E",LOOKUP(Z638/AB$2,{0,0.4,0.45,0.5,0.55,0.6,0.65,0.7,0.75,0.8,1},{0,2,2.25,2.5,2.75,3,3.25,3.5,3.75,4}))))</f>
        <v/>
      </c>
      <c r="AC638" s="2" t="str">
        <f>IF(COUNT($A638)=0,"",IF($A638&lt;&gt;DRAFT!$B640,"ERR",IF(DRAFT!CF640&gt;0,DRAFT!CF640,"")))</f>
        <v/>
      </c>
      <c r="AD638" s="2" t="str">
        <f>IF(COUNT($A638)=0,"",IF(AC638="3E","3E",IF(AC638="","I",LOOKUP(AC638/AE$2,{0,0.4,0.45,0.5,0.55,0.6,0.65,0.7,0.75,0.8,1},{"F","D","C","C+","B-","B","B+","A-","A","A+"}))))</f>
        <v/>
      </c>
      <c r="AE638" s="1" t="str">
        <f>IF(COUNT($A638)=0,"",IF(AC638="","--",IF(AC638="3E","3E",LOOKUP(AC638/AE$2,{0,0.4,0.45,0.5,0.55,0.6,0.65,0.7,0.75,0.8,1},{0,2,2.25,2.5,2.75,3,3.25,3.5,3.75,4}))))</f>
        <v/>
      </c>
      <c r="AF638" s="2" t="str">
        <f>IF(COUNT($A638)=0,"",IF($A638&lt;&gt;DRAFT!$B640,"ERR",IF(DRAFT!CI640&gt;0,DRAFT!CK640,"")))</f>
        <v/>
      </c>
      <c r="AG638" s="2" t="str">
        <f>IF(COUNT($A638)=0,"",IF(AF638="3E","3E",IF(AF638="","I",LOOKUP(AF638/AH$2,{0,0.4,0.45,0.5,0.55,0.6,0.65,0.7,0.75,0.8,1},{"F","D","C","C+","B-","B","B+","A-","A","A+"}))))</f>
        <v/>
      </c>
      <c r="AH638" s="1" t="str">
        <f>IF(COUNT($A638)=0,"",IF(AF638="","--",IF(AF638="3E","3E",LOOKUP(AF638/AH$2,{0,0.4,0.45,0.5,0.55,0.6,0.65,0.7,0.75,0.8,1},{0,2,2.25,2.5,2.75,3,3.25,3.5,3.75,4}))))</f>
        <v/>
      </c>
      <c r="AI638" s="2" t="str">
        <f>IF($A638&lt;&gt;DRAFT!$B640,"ERR",IF(OR(COUNT($A638)=0,COUNT(DRAFT!CL640:CN640,DRAFT!CP640:CR640)=0),"",CEILING(SUM(DRAFT!CO640,DRAFT!CS640,DRAFT!CT640),1)))</f>
        <v/>
      </c>
      <c r="AJ638" s="2" t="str">
        <f>IF(COUNT($A638)=0,"",IF(AI638="3E","3E",IF(AI638="","I",LOOKUP(AI638/AK$2,{0,0.4,0.45,0.5,0.55,0.6,0.65,0.7,0.75,0.8,1},{"F","D","C","C+","B-","B","B+","A-","A","A+"}))))</f>
        <v/>
      </c>
      <c r="AK638" s="1" t="str">
        <f>IF(COUNT($A638)=0,"",IF(AI638="","--",IF(AI638="3E","3E",LOOKUP(AI638/AK$2,{0,0.4,0.45,0.5,0.55,0.6,0.65,0.7,0.75,0.8,1},{0,2,2.25,2.5,2.75,3,3.25,3.5,3.75,4}))))</f>
        <v/>
      </c>
      <c r="AL638" s="4" t="str">
        <f>IF(OR(COUNT($A638)=0,COUNT(B638:AK638)=0),"",IF(COUNTIF(B638:AK638,"3E")&gt;0,"3E",IF(DRAFT!$A640="R",TRUNC(SUMPRODUCT(RGP,RCP)/TCP,3),TRUNC((SUMPRODUCT(--(IMDGP&gt;0)*IMDGP,IMCP)+CEILING(DRAFT!$DB640*42,0.25))/TCP,3))))</f>
        <v/>
      </c>
      <c r="AM638" s="2" t="str">
        <f>IF(OR(COUNT($A638)=0,COUNT(B638:AK638)=0),"",IF(COUNTIF(B638:AK638,"3E")&gt;0,"3E",IF(DRAFT!$A640="R",SUMPRODUCT(--(RGP&gt;=2),RCP),SUMPRODUCT(--(IMDGP&gt;0),--(IMGP=0),IMCP)+DRAFT!$DC640)))</f>
        <v/>
      </c>
      <c r="AN638" s="67" t="str">
        <f>IF(AL638="3E","3E",IF(COUNT($A638)=0,"",IF(COUNT(AI638)=0,"--",ROUND(((CEILING(DRAFT!$CV640*38,0.25)+CEILING(DRAFT!$CX640*38,0.25)+CEILING(DRAFT!$CZ640*42,0.25)+CEILING($AL638*42,0.25))/160),2))))</f>
        <v/>
      </c>
      <c r="AO638" s="2" t="str">
        <f>IF(AN638="3E","3E",IF(COUNT($A638)=0,"",IF(COUNT(AN638)=0,"I",LOOKUP(AN638,{0,2,2.25,2.5,2.75,3,3.25,3.5,3.75,4},{"F","D","C","C+","B-","B","B+","A-","A","A+"}))))</f>
        <v/>
      </c>
      <c r="AP638" s="2" t="str">
        <f>IF(AN638="3E","3E",IF(OR(COUNT(A638)=0,COUNT(AN638)=0),"",DRAFT!CW640+DRAFT!CY640+DRAFT!DA640+N(TABULATION!AM638)))</f>
        <v/>
      </c>
      <c r="AQ638" s="2" t="str">
        <f>IF(OR(COUNT($A638)=0,COUNT(B638:AK638)=0),"",IF(COUNTIF(B638:AM638,"3E")&gt;0,"3E",IF(AND(DRAFT!$A640="IM",OR($AL638&gt;DRAFT!$DB640,$AM638&gt;DRAFT!$DC640)),"IMPROVED",IF(AND(DRAFT!$A640="IM",$AL638&lt;=DRAFT!$DB640,$AM638&lt;=DRAFT!$DC640),"NOT IMPROVED",IF(AND(DRAFT!CU640="S",AH638&gt;=2,AK638&gt;=2,AN638&gt;=2.5,AP638&gt;=144),"PASS","FAIL")))))</f>
        <v/>
      </c>
      <c r="AR638" s="2" t="str">
        <f t="shared" si="18"/>
        <v/>
      </c>
      <c r="AS638" s="2" t="str">
        <f t="shared" si="19"/>
        <v/>
      </c>
    </row>
    <row r="639" spans="1:45" ht="18.95" customHeight="1" x14ac:dyDescent="0.25">
      <c r="A639" s="3" t="str">
        <f>IF(DRAFT!$B641="","",DRAFT!$B641)</f>
        <v/>
      </c>
      <c r="B639" s="2" t="str">
        <f>IF(COUNT($A639)=0,"",IF($A639&lt;&gt;DRAFT!$B641,"ERR",IF(DRAFT!I641="3E","3E",IF(COUNT(DRAFT!E641,DRAFT!I641)&gt;0,DRAFT!J641,""))))</f>
        <v/>
      </c>
      <c r="C639" s="2" t="str">
        <f>IF(COUNT($A639)=0,"",IF(B639="3E","3E",IF(B639="","I",LOOKUP(B639/D$2,{0,0.4,0.45,0.5,0.55,0.6,0.65,0.7,0.75,0.8,1},{"F","D","C","C+","B-","B","B+","A-","A","A+"}))))</f>
        <v/>
      </c>
      <c r="D639" s="1" t="str">
        <f>IF(COUNT($A639)=0,"",IF(B639="","--",IF(B639="3E","3E",LOOKUP(B639/D$2,{0,0.4,0.45,0.5,0.55,0.6,0.65,0.7,0.75,0.8,1},{0,2,2.25,2.5,2.75,3,3.25,3.5,3.75,4}))))</f>
        <v/>
      </c>
      <c r="E639" s="2" t="str">
        <f>IF(COUNT($A639)=0,"",IF($A639&lt;&gt;DRAFT!$B641,"ERR",IF(DRAFT!R641="3E","3E",IF(COUNT(DRAFT!N641,DRAFT!R641)&gt;0,DRAFT!S641,""))))</f>
        <v/>
      </c>
      <c r="F639" s="2" t="str">
        <f>IF(COUNT($A639)=0,"",IF(E639="3E","3E",IF(E639="","I",LOOKUP(E639/G$2,{0,0.4,0.45,0.5,0.55,0.6,0.65,0.7,0.75,0.8,1},{"F","D","C","C+","B-","B","B+","A-","A","A+"}))))</f>
        <v/>
      </c>
      <c r="G639" s="1" t="str">
        <f>IF(COUNT($A639)=0,"",IF(E639="","--",IF(E639="3E","3E",LOOKUP(E639/G$2,{0,0.4,0.45,0.5,0.55,0.6,0.65,0.7,0.75,0.8,1},{0,2,2.25,2.5,2.75,3,3.25,3.5,3.75,4}))))</f>
        <v/>
      </c>
      <c r="H639" s="2" t="str">
        <f>IF(COUNT($A639)=0,"",IF($A639&lt;&gt;DRAFT!$B641,"ERR",IF(DRAFT!AA641="3E","3E",IF(COUNT(DRAFT!W641,DRAFT!AA641)&gt;0,DRAFT!AB641,""))))</f>
        <v/>
      </c>
      <c r="I639" s="2" t="str">
        <f>IF(COUNT($A639)=0,"",IF(H639="3E","3E",IF(H639="","I",LOOKUP(H639/J$2,{0,0.4,0.45,0.5,0.55,0.6,0.65,0.7,0.75,0.8,1},{"F","D","C","C+","B-","B","B+","A-","A","A+"}))))</f>
        <v/>
      </c>
      <c r="J639" s="1" t="str">
        <f>IF(COUNT($A639)=0,"",IF(H639="","--",IF(H639="3E","3E",LOOKUP(H639/J$2,{0,0.4,0.45,0.5,0.55,0.6,0.65,0.7,0.75,0.8,1},{0,2,2.25,2.5,2.75,3,3.25,3.5,3.75,4}))))</f>
        <v/>
      </c>
      <c r="K639" s="2" t="str">
        <f>IF(COUNT($A639)=0,"",IF($A639&lt;&gt;DRAFT!$B641,"ERR",IF(DRAFT!AJ641="3E","3E",IF(COUNT(DRAFT!AF641,DRAFT!AJ641)&gt;0,DRAFT!AK641,""))))</f>
        <v/>
      </c>
      <c r="L639" s="2" t="str">
        <f>IF(COUNT($A639)=0,"",IF(K639="3E","3E",IF(K639="","I",LOOKUP(K639/M$2,{0,0.4,0.45,0.5,0.55,0.6,0.65,0.7,0.75,0.8,1},{"F","D","C","C+","B-","B","B+","A-","A","A+"}))))</f>
        <v/>
      </c>
      <c r="M639" s="1" t="str">
        <f>IF(COUNT($A639)=0,"",IF(K639="","--",IF(K639="3E","3E",LOOKUP(K639/M$2,{0,0.4,0.45,0.5,0.55,0.6,0.65,0.7,0.75,0.8,1},{0,2,2.25,2.5,2.75,3,3.25,3.5,3.75,4}))))</f>
        <v/>
      </c>
      <c r="N639" s="2" t="str">
        <f>IF(COUNT($A639)=0,"",IF($A639&lt;&gt;DRAFT!$B641,"ERR",IF(DRAFT!AS641="3E","3E",IF(COUNT(DRAFT!AO641,DRAFT!AS641)&gt;0,DRAFT!AT641,""))))</f>
        <v/>
      </c>
      <c r="O639" s="2" t="str">
        <f>IF(COUNT($A639)=0,"",IF(N639="3E","3E",IF(N639="","I",LOOKUP(N639/P$2,{0,0.4,0.45,0.5,0.55,0.6,0.65,0.7,0.75,0.8,1},{"F","D","C","C+","B-","B","B+","A-","A","A+"}))))</f>
        <v/>
      </c>
      <c r="P639" s="1" t="str">
        <f>IF(COUNT($A639)=0,"",IF(N639="","--",IF(N639="3E","3E",LOOKUP(N639/P$2,{0,0.4,0.45,0.5,0.55,0.6,0.65,0.7,0.75,0.8,1},{0,2,2.25,2.5,2.75,3,3.25,3.5,3.75,4}))))</f>
        <v/>
      </c>
      <c r="Q639" s="2" t="str">
        <f>IF(COUNT($A639)=0,"",IF($A639&lt;&gt;DRAFT!$B641,"ERR",IF(DRAFT!BB641="3E","3E",IF(COUNT(DRAFT!AX641,DRAFT!BB641)&gt;0,DRAFT!BC641,""))))</f>
        <v/>
      </c>
      <c r="R639" s="2" t="str">
        <f>IF(COUNT($A639)=0,"",IF(Q639="3E","3E",IF(Q639="","I",LOOKUP(Q639/S$2,{0,0.4,0.45,0.5,0.55,0.6,0.65,0.7,0.75,0.8,1},{"F","D","C","C+","B-","B","B+","A-","A","A+"}))))</f>
        <v/>
      </c>
      <c r="S639" s="1" t="str">
        <f>IF(COUNT($A639)=0,"",IF(Q639="","--",IF(Q639="3E","3E",LOOKUP(Q639/S$2,{0,0.4,0.45,0.5,0.55,0.6,0.65,0.7,0.75,0.8,1},{0,2,2.25,2.5,2.75,3,3.25,3.5,3.75,4}))))</f>
        <v/>
      </c>
      <c r="T639" s="2" t="str">
        <f>IF(COUNT($A639)=0,"",IF($A639&lt;&gt;DRAFT!$B641,"ERR",IF(DRAFT!BK641="3E","3E",IF(COUNT(DRAFT!BG641,DRAFT!BK641)&gt;0,DRAFT!BL641,""))))</f>
        <v/>
      </c>
      <c r="U639" s="2" t="str">
        <f>IF(COUNT($A639)=0,"",IF(T639="3E","3E",IF(T639="","I",LOOKUP(T639/V$2,{0,0.4,0.45,0.5,0.55,0.6,0.65,0.7,0.75,0.8,1},{"F","D","C","C+","B-","B","B+","A-","A","A+"}))))</f>
        <v/>
      </c>
      <c r="V639" s="1" t="str">
        <f>IF(COUNT($A639)=0,"",IF(T639="","--",IF(T639="3E","3E",LOOKUP(T639/V$2,{0,0.4,0.45,0.5,0.55,0.6,0.65,0.7,0.75,0.8,1},{0,2,2.25,2.5,2.75,3,3.25,3.5,3.75,4}))))</f>
        <v/>
      </c>
      <c r="W639" s="2" t="str">
        <f>IF(COUNT($A639)=0,"",IF($A639&lt;&gt;DRAFT!$B641,"ERR",IF(DRAFT!BT641="3E","3E",IF(COUNT(DRAFT!BP641,DRAFT!BT641)&gt;0,DRAFT!BU641,""))))</f>
        <v/>
      </c>
      <c r="X639" s="2" t="str">
        <f>IF(COUNT($A639)=0,"",IF(W639="3E","3E",IF(W639="","I",LOOKUP(W639/Y$2,{0,0.4,0.45,0.5,0.55,0.6,0.65,0.7,0.75,0.8,1},{"F","D","C","C+","B-","B","B+","A-","A","A+"}))))</f>
        <v/>
      </c>
      <c r="Y639" s="1" t="str">
        <f>IF(COUNT($A639)=0,"",IF(W639="","--",IF(W639="3E","3E",LOOKUP(W639/Y$2,{0,0.4,0.45,0.5,0.55,0.6,0.65,0.7,0.75,0.8,1},{0,2,2.25,2.5,2.75,3,3.25,3.5,3.75,4}))))</f>
        <v/>
      </c>
      <c r="Z639" s="2" t="str">
        <f>IF(COUNT($A639)=0,"",IF($A639&lt;&gt;DRAFT!$B641,"ERR",IF(DRAFT!CC641="3E","3E",IF(COUNT(DRAFT!BY641,DRAFT!CC641)&gt;0,DRAFT!CD641,""))))</f>
        <v/>
      </c>
      <c r="AA639" s="2" t="str">
        <f>IF(COUNT($A639)=0,"",IF(Z639="3E","3E",IF(Z639="","I",LOOKUP(Z639/AB$2,{0,0.4,0.45,0.5,0.55,0.6,0.65,0.7,0.75,0.8,1},{"F","D","C","C+","B-","B","B+","A-","A","A+"}))))</f>
        <v/>
      </c>
      <c r="AB639" s="1" t="str">
        <f>IF(COUNT($A639)=0,"",IF(Z639="","--",IF(Z639="3E","3E",LOOKUP(Z639/AB$2,{0,0.4,0.45,0.5,0.55,0.6,0.65,0.7,0.75,0.8,1},{0,2,2.25,2.5,2.75,3,3.25,3.5,3.75,4}))))</f>
        <v/>
      </c>
      <c r="AC639" s="2" t="str">
        <f>IF(COUNT($A639)=0,"",IF($A639&lt;&gt;DRAFT!$B641,"ERR",IF(DRAFT!CF641&gt;0,DRAFT!CF641,"")))</f>
        <v/>
      </c>
      <c r="AD639" s="2" t="str">
        <f>IF(COUNT($A639)=0,"",IF(AC639="3E","3E",IF(AC639="","I",LOOKUP(AC639/AE$2,{0,0.4,0.45,0.5,0.55,0.6,0.65,0.7,0.75,0.8,1},{"F","D","C","C+","B-","B","B+","A-","A","A+"}))))</f>
        <v/>
      </c>
      <c r="AE639" s="1" t="str">
        <f>IF(COUNT($A639)=0,"",IF(AC639="","--",IF(AC639="3E","3E",LOOKUP(AC639/AE$2,{0,0.4,0.45,0.5,0.55,0.6,0.65,0.7,0.75,0.8,1},{0,2,2.25,2.5,2.75,3,3.25,3.5,3.75,4}))))</f>
        <v/>
      </c>
      <c r="AF639" s="2" t="str">
        <f>IF(COUNT($A639)=0,"",IF($A639&lt;&gt;DRAFT!$B641,"ERR",IF(DRAFT!CI641&gt;0,DRAFT!CK641,"")))</f>
        <v/>
      </c>
      <c r="AG639" s="2" t="str">
        <f>IF(COUNT($A639)=0,"",IF(AF639="3E","3E",IF(AF639="","I",LOOKUP(AF639/AH$2,{0,0.4,0.45,0.5,0.55,0.6,0.65,0.7,0.75,0.8,1},{"F","D","C","C+","B-","B","B+","A-","A","A+"}))))</f>
        <v/>
      </c>
      <c r="AH639" s="1" t="str">
        <f>IF(COUNT($A639)=0,"",IF(AF639="","--",IF(AF639="3E","3E",LOOKUP(AF639/AH$2,{0,0.4,0.45,0.5,0.55,0.6,0.65,0.7,0.75,0.8,1},{0,2,2.25,2.5,2.75,3,3.25,3.5,3.75,4}))))</f>
        <v/>
      </c>
      <c r="AI639" s="2" t="str">
        <f>IF($A639&lt;&gt;DRAFT!$B641,"ERR",IF(OR(COUNT($A639)=0,COUNT(DRAFT!CL641:CN641,DRAFT!CP641:CR641)=0),"",CEILING(SUM(DRAFT!CO641,DRAFT!CS641,DRAFT!CT641),1)))</f>
        <v/>
      </c>
      <c r="AJ639" s="2" t="str">
        <f>IF(COUNT($A639)=0,"",IF(AI639="3E","3E",IF(AI639="","I",LOOKUP(AI639/AK$2,{0,0.4,0.45,0.5,0.55,0.6,0.65,0.7,0.75,0.8,1},{"F","D","C","C+","B-","B","B+","A-","A","A+"}))))</f>
        <v/>
      </c>
      <c r="AK639" s="1" t="str">
        <f>IF(COUNT($A639)=0,"",IF(AI639="","--",IF(AI639="3E","3E",LOOKUP(AI639/AK$2,{0,0.4,0.45,0.5,0.55,0.6,0.65,0.7,0.75,0.8,1},{0,2,2.25,2.5,2.75,3,3.25,3.5,3.75,4}))))</f>
        <v/>
      </c>
      <c r="AL639" s="4" t="str">
        <f>IF(OR(COUNT($A639)=0,COUNT(B639:AK639)=0),"",IF(COUNTIF(B639:AK639,"3E")&gt;0,"3E",IF(DRAFT!$A641="R",TRUNC(SUMPRODUCT(RGP,RCP)/TCP,3),TRUNC((SUMPRODUCT(--(IMDGP&gt;0)*IMDGP,IMCP)+CEILING(DRAFT!$DB641*42,0.25))/TCP,3))))</f>
        <v/>
      </c>
      <c r="AM639" s="2" t="str">
        <f>IF(OR(COUNT($A639)=0,COUNT(B639:AK639)=0),"",IF(COUNTIF(B639:AK639,"3E")&gt;0,"3E",IF(DRAFT!$A641="R",SUMPRODUCT(--(RGP&gt;=2),RCP),SUMPRODUCT(--(IMDGP&gt;0),--(IMGP=0),IMCP)+DRAFT!$DC641)))</f>
        <v/>
      </c>
      <c r="AN639" s="67" t="str">
        <f>IF(AL639="3E","3E",IF(COUNT($A639)=0,"",IF(COUNT(AI639)=0,"--",ROUND(((CEILING(DRAFT!$CV641*38,0.25)+CEILING(DRAFT!$CX641*38,0.25)+CEILING(DRAFT!$CZ641*42,0.25)+CEILING($AL639*42,0.25))/160),2))))</f>
        <v/>
      </c>
      <c r="AO639" s="2" t="str">
        <f>IF(AN639="3E","3E",IF(COUNT($A639)=0,"",IF(COUNT(AN639)=0,"I",LOOKUP(AN639,{0,2,2.25,2.5,2.75,3,3.25,3.5,3.75,4},{"F","D","C","C+","B-","B","B+","A-","A","A+"}))))</f>
        <v/>
      </c>
      <c r="AP639" s="2" t="str">
        <f>IF(AN639="3E","3E",IF(OR(COUNT(A639)=0,COUNT(AN639)=0),"",DRAFT!CW641+DRAFT!CY641+DRAFT!DA641+N(TABULATION!AM639)))</f>
        <v/>
      </c>
      <c r="AQ639" s="2" t="str">
        <f>IF(OR(COUNT($A639)=0,COUNT(B639:AK639)=0),"",IF(COUNTIF(B639:AM639,"3E")&gt;0,"3E",IF(AND(DRAFT!$A641="IM",OR($AL639&gt;DRAFT!$DB641,$AM639&gt;DRAFT!$DC641)),"IMPROVED",IF(AND(DRAFT!$A641="IM",$AL639&lt;=DRAFT!$DB641,$AM639&lt;=DRAFT!$DC641),"NOT IMPROVED",IF(AND(DRAFT!CU641="S",AH639&gt;=2,AK639&gt;=2,AN639&gt;=2.5,AP639&gt;=144),"PASS","FAIL")))))</f>
        <v/>
      </c>
      <c r="AR639" s="2" t="str">
        <f t="shared" si="18"/>
        <v/>
      </c>
      <c r="AS639" s="2" t="str">
        <f t="shared" si="19"/>
        <v/>
      </c>
    </row>
    <row r="640" spans="1:45" ht="18.95" customHeight="1" x14ac:dyDescent="0.25">
      <c r="A640" s="3" t="str">
        <f>IF(DRAFT!$B642="","",DRAFT!$B642)</f>
        <v/>
      </c>
      <c r="B640" s="2" t="str">
        <f>IF(COUNT($A640)=0,"",IF($A640&lt;&gt;DRAFT!$B642,"ERR",IF(DRAFT!I642="3E","3E",IF(COUNT(DRAFT!E642,DRAFT!I642)&gt;0,DRAFT!J642,""))))</f>
        <v/>
      </c>
      <c r="C640" s="2" t="str">
        <f>IF(COUNT($A640)=0,"",IF(B640="3E","3E",IF(B640="","I",LOOKUP(B640/D$2,{0,0.4,0.45,0.5,0.55,0.6,0.65,0.7,0.75,0.8,1},{"F","D","C","C+","B-","B","B+","A-","A","A+"}))))</f>
        <v/>
      </c>
      <c r="D640" s="1" t="str">
        <f>IF(COUNT($A640)=0,"",IF(B640="","--",IF(B640="3E","3E",LOOKUP(B640/D$2,{0,0.4,0.45,0.5,0.55,0.6,0.65,0.7,0.75,0.8,1},{0,2,2.25,2.5,2.75,3,3.25,3.5,3.75,4}))))</f>
        <v/>
      </c>
      <c r="E640" s="2" t="str">
        <f>IF(COUNT($A640)=0,"",IF($A640&lt;&gt;DRAFT!$B642,"ERR",IF(DRAFT!R642="3E","3E",IF(COUNT(DRAFT!N642,DRAFT!R642)&gt;0,DRAFT!S642,""))))</f>
        <v/>
      </c>
      <c r="F640" s="2" t="str">
        <f>IF(COUNT($A640)=0,"",IF(E640="3E","3E",IF(E640="","I",LOOKUP(E640/G$2,{0,0.4,0.45,0.5,0.55,0.6,0.65,0.7,0.75,0.8,1},{"F","D","C","C+","B-","B","B+","A-","A","A+"}))))</f>
        <v/>
      </c>
      <c r="G640" s="1" t="str">
        <f>IF(COUNT($A640)=0,"",IF(E640="","--",IF(E640="3E","3E",LOOKUP(E640/G$2,{0,0.4,0.45,0.5,0.55,0.6,0.65,0.7,0.75,0.8,1},{0,2,2.25,2.5,2.75,3,3.25,3.5,3.75,4}))))</f>
        <v/>
      </c>
      <c r="H640" s="2" t="str">
        <f>IF(COUNT($A640)=0,"",IF($A640&lt;&gt;DRAFT!$B642,"ERR",IF(DRAFT!AA642="3E","3E",IF(COUNT(DRAFT!W642,DRAFT!AA642)&gt;0,DRAFT!AB642,""))))</f>
        <v/>
      </c>
      <c r="I640" s="2" t="str">
        <f>IF(COUNT($A640)=0,"",IF(H640="3E","3E",IF(H640="","I",LOOKUP(H640/J$2,{0,0.4,0.45,0.5,0.55,0.6,0.65,0.7,0.75,0.8,1},{"F","D","C","C+","B-","B","B+","A-","A","A+"}))))</f>
        <v/>
      </c>
      <c r="J640" s="1" t="str">
        <f>IF(COUNT($A640)=0,"",IF(H640="","--",IF(H640="3E","3E",LOOKUP(H640/J$2,{0,0.4,0.45,0.5,0.55,0.6,0.65,0.7,0.75,0.8,1},{0,2,2.25,2.5,2.75,3,3.25,3.5,3.75,4}))))</f>
        <v/>
      </c>
      <c r="K640" s="2" t="str">
        <f>IF(COUNT($A640)=0,"",IF($A640&lt;&gt;DRAFT!$B642,"ERR",IF(DRAFT!AJ642="3E","3E",IF(COUNT(DRAFT!AF642,DRAFT!AJ642)&gt;0,DRAFT!AK642,""))))</f>
        <v/>
      </c>
      <c r="L640" s="2" t="str">
        <f>IF(COUNT($A640)=0,"",IF(K640="3E","3E",IF(K640="","I",LOOKUP(K640/M$2,{0,0.4,0.45,0.5,0.55,0.6,0.65,0.7,0.75,0.8,1},{"F","D","C","C+","B-","B","B+","A-","A","A+"}))))</f>
        <v/>
      </c>
      <c r="M640" s="1" t="str">
        <f>IF(COUNT($A640)=0,"",IF(K640="","--",IF(K640="3E","3E",LOOKUP(K640/M$2,{0,0.4,0.45,0.5,0.55,0.6,0.65,0.7,0.75,0.8,1},{0,2,2.25,2.5,2.75,3,3.25,3.5,3.75,4}))))</f>
        <v/>
      </c>
      <c r="N640" s="2" t="str">
        <f>IF(COUNT($A640)=0,"",IF($A640&lt;&gt;DRAFT!$B642,"ERR",IF(DRAFT!AS642="3E","3E",IF(COUNT(DRAFT!AO642,DRAFT!AS642)&gt;0,DRAFT!AT642,""))))</f>
        <v/>
      </c>
      <c r="O640" s="2" t="str">
        <f>IF(COUNT($A640)=0,"",IF(N640="3E","3E",IF(N640="","I",LOOKUP(N640/P$2,{0,0.4,0.45,0.5,0.55,0.6,0.65,0.7,0.75,0.8,1},{"F","D","C","C+","B-","B","B+","A-","A","A+"}))))</f>
        <v/>
      </c>
      <c r="P640" s="1" t="str">
        <f>IF(COUNT($A640)=0,"",IF(N640="","--",IF(N640="3E","3E",LOOKUP(N640/P$2,{0,0.4,0.45,0.5,0.55,0.6,0.65,0.7,0.75,0.8,1},{0,2,2.25,2.5,2.75,3,3.25,3.5,3.75,4}))))</f>
        <v/>
      </c>
      <c r="Q640" s="2" t="str">
        <f>IF(COUNT($A640)=0,"",IF($A640&lt;&gt;DRAFT!$B642,"ERR",IF(DRAFT!BB642="3E","3E",IF(COUNT(DRAFT!AX642,DRAFT!BB642)&gt;0,DRAFT!BC642,""))))</f>
        <v/>
      </c>
      <c r="R640" s="2" t="str">
        <f>IF(COUNT($A640)=0,"",IF(Q640="3E","3E",IF(Q640="","I",LOOKUP(Q640/S$2,{0,0.4,0.45,0.5,0.55,0.6,0.65,0.7,0.75,0.8,1},{"F","D","C","C+","B-","B","B+","A-","A","A+"}))))</f>
        <v/>
      </c>
      <c r="S640" s="1" t="str">
        <f>IF(COUNT($A640)=0,"",IF(Q640="","--",IF(Q640="3E","3E",LOOKUP(Q640/S$2,{0,0.4,0.45,0.5,0.55,0.6,0.65,0.7,0.75,0.8,1},{0,2,2.25,2.5,2.75,3,3.25,3.5,3.75,4}))))</f>
        <v/>
      </c>
      <c r="T640" s="2" t="str">
        <f>IF(COUNT($A640)=0,"",IF($A640&lt;&gt;DRAFT!$B642,"ERR",IF(DRAFT!BK642="3E","3E",IF(COUNT(DRAFT!BG642,DRAFT!BK642)&gt;0,DRAFT!BL642,""))))</f>
        <v/>
      </c>
      <c r="U640" s="2" t="str">
        <f>IF(COUNT($A640)=0,"",IF(T640="3E","3E",IF(T640="","I",LOOKUP(T640/V$2,{0,0.4,0.45,0.5,0.55,0.6,0.65,0.7,0.75,0.8,1},{"F","D","C","C+","B-","B","B+","A-","A","A+"}))))</f>
        <v/>
      </c>
      <c r="V640" s="1" t="str">
        <f>IF(COUNT($A640)=0,"",IF(T640="","--",IF(T640="3E","3E",LOOKUP(T640/V$2,{0,0.4,0.45,0.5,0.55,0.6,0.65,0.7,0.75,0.8,1},{0,2,2.25,2.5,2.75,3,3.25,3.5,3.75,4}))))</f>
        <v/>
      </c>
      <c r="W640" s="2" t="str">
        <f>IF(COUNT($A640)=0,"",IF($A640&lt;&gt;DRAFT!$B642,"ERR",IF(DRAFT!BT642="3E","3E",IF(COUNT(DRAFT!BP642,DRAFT!BT642)&gt;0,DRAFT!BU642,""))))</f>
        <v/>
      </c>
      <c r="X640" s="2" t="str">
        <f>IF(COUNT($A640)=0,"",IF(W640="3E","3E",IF(W640="","I",LOOKUP(W640/Y$2,{0,0.4,0.45,0.5,0.55,0.6,0.65,0.7,0.75,0.8,1},{"F","D","C","C+","B-","B","B+","A-","A","A+"}))))</f>
        <v/>
      </c>
      <c r="Y640" s="1" t="str">
        <f>IF(COUNT($A640)=0,"",IF(W640="","--",IF(W640="3E","3E",LOOKUP(W640/Y$2,{0,0.4,0.45,0.5,0.55,0.6,0.65,0.7,0.75,0.8,1},{0,2,2.25,2.5,2.75,3,3.25,3.5,3.75,4}))))</f>
        <v/>
      </c>
      <c r="Z640" s="2" t="str">
        <f>IF(COUNT($A640)=0,"",IF($A640&lt;&gt;DRAFT!$B642,"ERR",IF(DRAFT!CC642="3E","3E",IF(COUNT(DRAFT!BY642,DRAFT!CC642)&gt;0,DRAFT!CD642,""))))</f>
        <v/>
      </c>
      <c r="AA640" s="2" t="str">
        <f>IF(COUNT($A640)=0,"",IF(Z640="3E","3E",IF(Z640="","I",LOOKUP(Z640/AB$2,{0,0.4,0.45,0.5,0.55,0.6,0.65,0.7,0.75,0.8,1},{"F","D","C","C+","B-","B","B+","A-","A","A+"}))))</f>
        <v/>
      </c>
      <c r="AB640" s="1" t="str">
        <f>IF(COUNT($A640)=0,"",IF(Z640="","--",IF(Z640="3E","3E",LOOKUP(Z640/AB$2,{0,0.4,0.45,0.5,0.55,0.6,0.65,0.7,0.75,0.8,1},{0,2,2.25,2.5,2.75,3,3.25,3.5,3.75,4}))))</f>
        <v/>
      </c>
      <c r="AC640" s="2" t="str">
        <f>IF(COUNT($A640)=0,"",IF($A640&lt;&gt;DRAFT!$B642,"ERR",IF(DRAFT!CF642&gt;0,DRAFT!CF642,"")))</f>
        <v/>
      </c>
      <c r="AD640" s="2" t="str">
        <f>IF(COUNT($A640)=0,"",IF(AC640="3E","3E",IF(AC640="","I",LOOKUP(AC640/AE$2,{0,0.4,0.45,0.5,0.55,0.6,0.65,0.7,0.75,0.8,1},{"F","D","C","C+","B-","B","B+","A-","A","A+"}))))</f>
        <v/>
      </c>
      <c r="AE640" s="1" t="str">
        <f>IF(COUNT($A640)=0,"",IF(AC640="","--",IF(AC640="3E","3E",LOOKUP(AC640/AE$2,{0,0.4,0.45,0.5,0.55,0.6,0.65,0.7,0.75,0.8,1},{0,2,2.25,2.5,2.75,3,3.25,3.5,3.75,4}))))</f>
        <v/>
      </c>
      <c r="AF640" s="2" t="str">
        <f>IF(COUNT($A640)=0,"",IF($A640&lt;&gt;DRAFT!$B642,"ERR",IF(DRAFT!CI642&gt;0,DRAFT!CK642,"")))</f>
        <v/>
      </c>
      <c r="AG640" s="2" t="str">
        <f>IF(COUNT($A640)=0,"",IF(AF640="3E","3E",IF(AF640="","I",LOOKUP(AF640/AH$2,{0,0.4,0.45,0.5,0.55,0.6,0.65,0.7,0.75,0.8,1},{"F","D","C","C+","B-","B","B+","A-","A","A+"}))))</f>
        <v/>
      </c>
      <c r="AH640" s="1" t="str">
        <f>IF(COUNT($A640)=0,"",IF(AF640="","--",IF(AF640="3E","3E",LOOKUP(AF640/AH$2,{0,0.4,0.45,0.5,0.55,0.6,0.65,0.7,0.75,0.8,1},{0,2,2.25,2.5,2.75,3,3.25,3.5,3.75,4}))))</f>
        <v/>
      </c>
      <c r="AI640" s="2" t="str">
        <f>IF($A640&lt;&gt;DRAFT!$B642,"ERR",IF(OR(COUNT($A640)=0,COUNT(DRAFT!CL642:CN642,DRAFT!CP642:CR642)=0),"",CEILING(SUM(DRAFT!CO642,DRAFT!CS642,DRAFT!CT642),1)))</f>
        <v/>
      </c>
      <c r="AJ640" s="2" t="str">
        <f>IF(COUNT($A640)=0,"",IF(AI640="3E","3E",IF(AI640="","I",LOOKUP(AI640/AK$2,{0,0.4,0.45,0.5,0.55,0.6,0.65,0.7,0.75,0.8,1},{"F","D","C","C+","B-","B","B+","A-","A","A+"}))))</f>
        <v/>
      </c>
      <c r="AK640" s="1" t="str">
        <f>IF(COUNT($A640)=0,"",IF(AI640="","--",IF(AI640="3E","3E",LOOKUP(AI640/AK$2,{0,0.4,0.45,0.5,0.55,0.6,0.65,0.7,0.75,0.8,1},{0,2,2.25,2.5,2.75,3,3.25,3.5,3.75,4}))))</f>
        <v/>
      </c>
      <c r="AL640" s="4" t="str">
        <f>IF(OR(COUNT($A640)=0,COUNT(B640:AK640)=0),"",IF(COUNTIF(B640:AK640,"3E")&gt;0,"3E",IF(DRAFT!$A642="R",TRUNC(SUMPRODUCT(RGP,RCP)/TCP,3),TRUNC((SUMPRODUCT(--(IMDGP&gt;0)*IMDGP,IMCP)+CEILING(DRAFT!$DB642*42,0.25))/TCP,3))))</f>
        <v/>
      </c>
      <c r="AM640" s="2" t="str">
        <f>IF(OR(COUNT($A640)=0,COUNT(B640:AK640)=0),"",IF(COUNTIF(B640:AK640,"3E")&gt;0,"3E",IF(DRAFT!$A642="R",SUMPRODUCT(--(RGP&gt;=2),RCP),SUMPRODUCT(--(IMDGP&gt;0),--(IMGP=0),IMCP)+DRAFT!$DC642)))</f>
        <v/>
      </c>
      <c r="AN640" s="67" t="str">
        <f>IF(AL640="3E","3E",IF(COUNT($A640)=0,"",IF(COUNT(AI640)=0,"--",ROUND(((CEILING(DRAFT!$CV642*38,0.25)+CEILING(DRAFT!$CX642*38,0.25)+CEILING(DRAFT!$CZ642*42,0.25)+CEILING($AL640*42,0.25))/160),2))))</f>
        <v/>
      </c>
      <c r="AO640" s="2" t="str">
        <f>IF(AN640="3E","3E",IF(COUNT($A640)=0,"",IF(COUNT(AN640)=0,"I",LOOKUP(AN640,{0,2,2.25,2.5,2.75,3,3.25,3.5,3.75,4},{"F","D","C","C+","B-","B","B+","A-","A","A+"}))))</f>
        <v/>
      </c>
      <c r="AP640" s="2" t="str">
        <f>IF(AN640="3E","3E",IF(OR(COUNT(A640)=0,COUNT(AN640)=0),"",DRAFT!CW642+DRAFT!CY642+DRAFT!DA642+N(TABULATION!AM640)))</f>
        <v/>
      </c>
      <c r="AQ640" s="2" t="str">
        <f>IF(OR(COUNT($A640)=0,COUNT(B640:AK640)=0),"",IF(COUNTIF(B640:AM640,"3E")&gt;0,"3E",IF(AND(DRAFT!$A642="IM",OR($AL640&gt;DRAFT!$DB642,$AM640&gt;DRAFT!$DC642)),"IMPROVED",IF(AND(DRAFT!$A642="IM",$AL640&lt;=DRAFT!$DB642,$AM640&lt;=DRAFT!$DC642),"NOT IMPROVED",IF(AND(DRAFT!CU642="S",AH640&gt;=2,AK640&gt;=2,AN640&gt;=2.5,AP640&gt;=144),"PASS","FAIL")))))</f>
        <v/>
      </c>
      <c r="AR640" s="2" t="str">
        <f t="shared" si="18"/>
        <v/>
      </c>
      <c r="AS640" s="2" t="str">
        <f t="shared" si="19"/>
        <v/>
      </c>
    </row>
    <row r="641" spans="1:45" ht="18.95" customHeight="1" x14ac:dyDescent="0.25">
      <c r="A641" s="3" t="str">
        <f>IF(DRAFT!$B643="","",DRAFT!$B643)</f>
        <v/>
      </c>
      <c r="B641" s="2" t="str">
        <f>IF(COUNT($A641)=0,"",IF($A641&lt;&gt;DRAFT!$B643,"ERR",IF(DRAFT!I643="3E","3E",IF(COUNT(DRAFT!E643,DRAFT!I643)&gt;0,DRAFT!J643,""))))</f>
        <v/>
      </c>
      <c r="C641" s="2" t="str">
        <f>IF(COUNT($A641)=0,"",IF(B641="3E","3E",IF(B641="","I",LOOKUP(B641/D$2,{0,0.4,0.45,0.5,0.55,0.6,0.65,0.7,0.75,0.8,1},{"F","D","C","C+","B-","B","B+","A-","A","A+"}))))</f>
        <v/>
      </c>
      <c r="D641" s="1" t="str">
        <f>IF(COUNT($A641)=0,"",IF(B641="","--",IF(B641="3E","3E",LOOKUP(B641/D$2,{0,0.4,0.45,0.5,0.55,0.6,0.65,0.7,0.75,0.8,1},{0,2,2.25,2.5,2.75,3,3.25,3.5,3.75,4}))))</f>
        <v/>
      </c>
      <c r="E641" s="2" t="str">
        <f>IF(COUNT($A641)=0,"",IF($A641&lt;&gt;DRAFT!$B643,"ERR",IF(DRAFT!R643="3E","3E",IF(COUNT(DRAFT!N643,DRAFT!R643)&gt;0,DRAFT!S643,""))))</f>
        <v/>
      </c>
      <c r="F641" s="2" t="str">
        <f>IF(COUNT($A641)=0,"",IF(E641="3E","3E",IF(E641="","I",LOOKUP(E641/G$2,{0,0.4,0.45,0.5,0.55,0.6,0.65,0.7,0.75,0.8,1},{"F","D","C","C+","B-","B","B+","A-","A","A+"}))))</f>
        <v/>
      </c>
      <c r="G641" s="1" t="str">
        <f>IF(COUNT($A641)=0,"",IF(E641="","--",IF(E641="3E","3E",LOOKUP(E641/G$2,{0,0.4,0.45,0.5,0.55,0.6,0.65,0.7,0.75,0.8,1},{0,2,2.25,2.5,2.75,3,3.25,3.5,3.75,4}))))</f>
        <v/>
      </c>
      <c r="H641" s="2" t="str">
        <f>IF(COUNT($A641)=0,"",IF($A641&lt;&gt;DRAFT!$B643,"ERR",IF(DRAFT!AA643="3E","3E",IF(COUNT(DRAFT!W643,DRAFT!AA643)&gt;0,DRAFT!AB643,""))))</f>
        <v/>
      </c>
      <c r="I641" s="2" t="str">
        <f>IF(COUNT($A641)=0,"",IF(H641="3E","3E",IF(H641="","I",LOOKUP(H641/J$2,{0,0.4,0.45,0.5,0.55,0.6,0.65,0.7,0.75,0.8,1},{"F","D","C","C+","B-","B","B+","A-","A","A+"}))))</f>
        <v/>
      </c>
      <c r="J641" s="1" t="str">
        <f>IF(COUNT($A641)=0,"",IF(H641="","--",IF(H641="3E","3E",LOOKUP(H641/J$2,{0,0.4,0.45,0.5,0.55,0.6,0.65,0.7,0.75,0.8,1},{0,2,2.25,2.5,2.75,3,3.25,3.5,3.75,4}))))</f>
        <v/>
      </c>
      <c r="K641" s="2" t="str">
        <f>IF(COUNT($A641)=0,"",IF($A641&lt;&gt;DRAFT!$B643,"ERR",IF(DRAFT!AJ643="3E","3E",IF(COUNT(DRAFT!AF643,DRAFT!AJ643)&gt;0,DRAFT!AK643,""))))</f>
        <v/>
      </c>
      <c r="L641" s="2" t="str">
        <f>IF(COUNT($A641)=0,"",IF(K641="3E","3E",IF(K641="","I",LOOKUP(K641/M$2,{0,0.4,0.45,0.5,0.55,0.6,0.65,0.7,0.75,0.8,1},{"F","D","C","C+","B-","B","B+","A-","A","A+"}))))</f>
        <v/>
      </c>
      <c r="M641" s="1" t="str">
        <f>IF(COUNT($A641)=0,"",IF(K641="","--",IF(K641="3E","3E",LOOKUP(K641/M$2,{0,0.4,0.45,0.5,0.55,0.6,0.65,0.7,0.75,0.8,1},{0,2,2.25,2.5,2.75,3,3.25,3.5,3.75,4}))))</f>
        <v/>
      </c>
      <c r="N641" s="2" t="str">
        <f>IF(COUNT($A641)=0,"",IF($A641&lt;&gt;DRAFT!$B643,"ERR",IF(DRAFT!AS643="3E","3E",IF(COUNT(DRAFT!AO643,DRAFT!AS643)&gt;0,DRAFT!AT643,""))))</f>
        <v/>
      </c>
      <c r="O641" s="2" t="str">
        <f>IF(COUNT($A641)=0,"",IF(N641="3E","3E",IF(N641="","I",LOOKUP(N641/P$2,{0,0.4,0.45,0.5,0.55,0.6,0.65,0.7,0.75,0.8,1},{"F","D","C","C+","B-","B","B+","A-","A","A+"}))))</f>
        <v/>
      </c>
      <c r="P641" s="1" t="str">
        <f>IF(COUNT($A641)=0,"",IF(N641="","--",IF(N641="3E","3E",LOOKUP(N641/P$2,{0,0.4,0.45,0.5,0.55,0.6,0.65,0.7,0.75,0.8,1},{0,2,2.25,2.5,2.75,3,3.25,3.5,3.75,4}))))</f>
        <v/>
      </c>
      <c r="Q641" s="2" t="str">
        <f>IF(COUNT($A641)=0,"",IF($A641&lt;&gt;DRAFT!$B643,"ERR",IF(DRAFT!BB643="3E","3E",IF(COUNT(DRAFT!AX643,DRAFT!BB643)&gt;0,DRAFT!BC643,""))))</f>
        <v/>
      </c>
      <c r="R641" s="2" t="str">
        <f>IF(COUNT($A641)=0,"",IF(Q641="3E","3E",IF(Q641="","I",LOOKUP(Q641/S$2,{0,0.4,0.45,0.5,0.55,0.6,0.65,0.7,0.75,0.8,1},{"F","D","C","C+","B-","B","B+","A-","A","A+"}))))</f>
        <v/>
      </c>
      <c r="S641" s="1" t="str">
        <f>IF(COUNT($A641)=0,"",IF(Q641="","--",IF(Q641="3E","3E",LOOKUP(Q641/S$2,{0,0.4,0.45,0.5,0.55,0.6,0.65,0.7,0.75,0.8,1},{0,2,2.25,2.5,2.75,3,3.25,3.5,3.75,4}))))</f>
        <v/>
      </c>
      <c r="T641" s="2" t="str">
        <f>IF(COUNT($A641)=0,"",IF($A641&lt;&gt;DRAFT!$B643,"ERR",IF(DRAFT!BK643="3E","3E",IF(COUNT(DRAFT!BG643,DRAFT!BK643)&gt;0,DRAFT!BL643,""))))</f>
        <v/>
      </c>
      <c r="U641" s="2" t="str">
        <f>IF(COUNT($A641)=0,"",IF(T641="3E","3E",IF(T641="","I",LOOKUP(T641/V$2,{0,0.4,0.45,0.5,0.55,0.6,0.65,0.7,0.75,0.8,1},{"F","D","C","C+","B-","B","B+","A-","A","A+"}))))</f>
        <v/>
      </c>
      <c r="V641" s="1" t="str">
        <f>IF(COUNT($A641)=0,"",IF(T641="","--",IF(T641="3E","3E",LOOKUP(T641/V$2,{0,0.4,0.45,0.5,0.55,0.6,0.65,0.7,0.75,0.8,1},{0,2,2.25,2.5,2.75,3,3.25,3.5,3.75,4}))))</f>
        <v/>
      </c>
      <c r="W641" s="2" t="str">
        <f>IF(COUNT($A641)=0,"",IF($A641&lt;&gt;DRAFT!$B643,"ERR",IF(DRAFT!BT643="3E","3E",IF(COUNT(DRAFT!BP643,DRAFT!BT643)&gt;0,DRAFT!BU643,""))))</f>
        <v/>
      </c>
      <c r="X641" s="2" t="str">
        <f>IF(COUNT($A641)=0,"",IF(W641="3E","3E",IF(W641="","I",LOOKUP(W641/Y$2,{0,0.4,0.45,0.5,0.55,0.6,0.65,0.7,0.75,0.8,1},{"F","D","C","C+","B-","B","B+","A-","A","A+"}))))</f>
        <v/>
      </c>
      <c r="Y641" s="1" t="str">
        <f>IF(COUNT($A641)=0,"",IF(W641="","--",IF(W641="3E","3E",LOOKUP(W641/Y$2,{0,0.4,0.45,0.5,0.55,0.6,0.65,0.7,0.75,0.8,1},{0,2,2.25,2.5,2.75,3,3.25,3.5,3.75,4}))))</f>
        <v/>
      </c>
      <c r="Z641" s="2" t="str">
        <f>IF(COUNT($A641)=0,"",IF($A641&lt;&gt;DRAFT!$B643,"ERR",IF(DRAFT!CC643="3E","3E",IF(COUNT(DRAFT!BY643,DRAFT!CC643)&gt;0,DRAFT!CD643,""))))</f>
        <v/>
      </c>
      <c r="AA641" s="2" t="str">
        <f>IF(COUNT($A641)=0,"",IF(Z641="3E","3E",IF(Z641="","I",LOOKUP(Z641/AB$2,{0,0.4,0.45,0.5,0.55,0.6,0.65,0.7,0.75,0.8,1},{"F","D","C","C+","B-","B","B+","A-","A","A+"}))))</f>
        <v/>
      </c>
      <c r="AB641" s="1" t="str">
        <f>IF(COUNT($A641)=0,"",IF(Z641="","--",IF(Z641="3E","3E",LOOKUP(Z641/AB$2,{0,0.4,0.45,0.5,0.55,0.6,0.65,0.7,0.75,0.8,1},{0,2,2.25,2.5,2.75,3,3.25,3.5,3.75,4}))))</f>
        <v/>
      </c>
      <c r="AC641" s="2" t="str">
        <f>IF(COUNT($A641)=0,"",IF($A641&lt;&gt;DRAFT!$B643,"ERR",IF(DRAFT!CF643&gt;0,DRAFT!CF643,"")))</f>
        <v/>
      </c>
      <c r="AD641" s="2" t="str">
        <f>IF(COUNT($A641)=0,"",IF(AC641="3E","3E",IF(AC641="","I",LOOKUP(AC641/AE$2,{0,0.4,0.45,0.5,0.55,0.6,0.65,0.7,0.75,0.8,1},{"F","D","C","C+","B-","B","B+","A-","A","A+"}))))</f>
        <v/>
      </c>
      <c r="AE641" s="1" t="str">
        <f>IF(COUNT($A641)=0,"",IF(AC641="","--",IF(AC641="3E","3E",LOOKUP(AC641/AE$2,{0,0.4,0.45,0.5,0.55,0.6,0.65,0.7,0.75,0.8,1},{0,2,2.25,2.5,2.75,3,3.25,3.5,3.75,4}))))</f>
        <v/>
      </c>
      <c r="AF641" s="2" t="str">
        <f>IF(COUNT($A641)=0,"",IF($A641&lt;&gt;DRAFT!$B643,"ERR",IF(DRAFT!CI643&gt;0,DRAFT!CK643,"")))</f>
        <v/>
      </c>
      <c r="AG641" s="2" t="str">
        <f>IF(COUNT($A641)=0,"",IF(AF641="3E","3E",IF(AF641="","I",LOOKUP(AF641/AH$2,{0,0.4,0.45,0.5,0.55,0.6,0.65,0.7,0.75,0.8,1},{"F","D","C","C+","B-","B","B+","A-","A","A+"}))))</f>
        <v/>
      </c>
      <c r="AH641" s="1" t="str">
        <f>IF(COUNT($A641)=0,"",IF(AF641="","--",IF(AF641="3E","3E",LOOKUP(AF641/AH$2,{0,0.4,0.45,0.5,0.55,0.6,0.65,0.7,0.75,0.8,1},{0,2,2.25,2.5,2.75,3,3.25,3.5,3.75,4}))))</f>
        <v/>
      </c>
      <c r="AI641" s="2" t="str">
        <f>IF($A641&lt;&gt;DRAFT!$B643,"ERR",IF(OR(COUNT($A641)=0,COUNT(DRAFT!CL643:CN643,DRAFT!CP643:CR643)=0),"",CEILING(SUM(DRAFT!CO643,DRAFT!CS643,DRAFT!CT643),1)))</f>
        <v/>
      </c>
      <c r="AJ641" s="2" t="str">
        <f>IF(COUNT($A641)=0,"",IF(AI641="3E","3E",IF(AI641="","I",LOOKUP(AI641/AK$2,{0,0.4,0.45,0.5,0.55,0.6,0.65,0.7,0.75,0.8,1},{"F","D","C","C+","B-","B","B+","A-","A","A+"}))))</f>
        <v/>
      </c>
      <c r="AK641" s="1" t="str">
        <f>IF(COUNT($A641)=0,"",IF(AI641="","--",IF(AI641="3E","3E",LOOKUP(AI641/AK$2,{0,0.4,0.45,0.5,0.55,0.6,0.65,0.7,0.75,0.8,1},{0,2,2.25,2.5,2.75,3,3.25,3.5,3.75,4}))))</f>
        <v/>
      </c>
      <c r="AL641" s="4" t="str">
        <f>IF(OR(COUNT($A641)=0,COUNT(B641:AK641)=0),"",IF(COUNTIF(B641:AK641,"3E")&gt;0,"3E",IF(DRAFT!$A643="R",TRUNC(SUMPRODUCT(RGP,RCP)/TCP,3),TRUNC((SUMPRODUCT(--(IMDGP&gt;0)*IMDGP,IMCP)+CEILING(DRAFT!$DB643*42,0.25))/TCP,3))))</f>
        <v/>
      </c>
      <c r="AM641" s="2" t="str">
        <f>IF(OR(COUNT($A641)=0,COUNT(B641:AK641)=0),"",IF(COUNTIF(B641:AK641,"3E")&gt;0,"3E",IF(DRAFT!$A643="R",SUMPRODUCT(--(RGP&gt;=2),RCP),SUMPRODUCT(--(IMDGP&gt;0),--(IMGP=0),IMCP)+DRAFT!$DC643)))</f>
        <v/>
      </c>
      <c r="AN641" s="67" t="str">
        <f>IF(AL641="3E","3E",IF(COUNT($A641)=0,"",IF(COUNT(AI641)=0,"--",ROUND(((CEILING(DRAFT!$CV643*38,0.25)+CEILING(DRAFT!$CX643*38,0.25)+CEILING(DRAFT!$CZ643*42,0.25)+CEILING($AL641*42,0.25))/160),2))))</f>
        <v/>
      </c>
      <c r="AO641" s="2" t="str">
        <f>IF(AN641="3E","3E",IF(COUNT($A641)=0,"",IF(COUNT(AN641)=0,"I",LOOKUP(AN641,{0,2,2.25,2.5,2.75,3,3.25,3.5,3.75,4},{"F","D","C","C+","B-","B","B+","A-","A","A+"}))))</f>
        <v/>
      </c>
      <c r="AP641" s="2" t="str">
        <f>IF(AN641="3E","3E",IF(OR(COUNT(A641)=0,COUNT(AN641)=0),"",DRAFT!CW643+DRAFT!CY643+DRAFT!DA643+N(TABULATION!AM641)))</f>
        <v/>
      </c>
      <c r="AQ641" s="2" t="str">
        <f>IF(OR(COUNT($A641)=0,COUNT(B641:AK641)=0),"",IF(COUNTIF(B641:AM641,"3E")&gt;0,"3E",IF(AND(DRAFT!$A643="IM",OR($AL641&gt;DRAFT!$DB643,$AM641&gt;DRAFT!$DC643)),"IMPROVED",IF(AND(DRAFT!$A643="IM",$AL641&lt;=DRAFT!$DB643,$AM641&lt;=DRAFT!$DC643),"NOT IMPROVED",IF(AND(DRAFT!CU643="S",AH641&gt;=2,AK641&gt;=2,AN641&gt;=2.5,AP641&gt;=144),"PASS","FAIL")))))</f>
        <v/>
      </c>
      <c r="AR641" s="2" t="str">
        <f t="shared" si="18"/>
        <v/>
      </c>
      <c r="AS641" s="2" t="str">
        <f t="shared" si="19"/>
        <v/>
      </c>
    </row>
    <row r="642" spans="1:45" ht="18.95" customHeight="1" x14ac:dyDescent="0.25">
      <c r="A642" s="3" t="str">
        <f>IF(DRAFT!$B644="","",DRAFT!$B644)</f>
        <v/>
      </c>
      <c r="B642" s="2" t="str">
        <f>IF(COUNT($A642)=0,"",IF($A642&lt;&gt;DRAFT!$B644,"ERR",IF(DRAFT!I644="3E","3E",IF(COUNT(DRAFT!E644,DRAFT!I644)&gt;0,DRAFT!J644,""))))</f>
        <v/>
      </c>
      <c r="C642" s="2" t="str">
        <f>IF(COUNT($A642)=0,"",IF(B642="3E","3E",IF(B642="","I",LOOKUP(B642/D$2,{0,0.4,0.45,0.5,0.55,0.6,0.65,0.7,0.75,0.8,1},{"F","D","C","C+","B-","B","B+","A-","A","A+"}))))</f>
        <v/>
      </c>
      <c r="D642" s="1" t="str">
        <f>IF(COUNT($A642)=0,"",IF(B642="","--",IF(B642="3E","3E",LOOKUP(B642/D$2,{0,0.4,0.45,0.5,0.55,0.6,0.65,0.7,0.75,0.8,1},{0,2,2.25,2.5,2.75,3,3.25,3.5,3.75,4}))))</f>
        <v/>
      </c>
      <c r="E642" s="2" t="str">
        <f>IF(COUNT($A642)=0,"",IF($A642&lt;&gt;DRAFT!$B644,"ERR",IF(DRAFT!R644="3E","3E",IF(COUNT(DRAFT!N644,DRAFT!R644)&gt;0,DRAFT!S644,""))))</f>
        <v/>
      </c>
      <c r="F642" s="2" t="str">
        <f>IF(COUNT($A642)=0,"",IF(E642="3E","3E",IF(E642="","I",LOOKUP(E642/G$2,{0,0.4,0.45,0.5,0.55,0.6,0.65,0.7,0.75,0.8,1},{"F","D","C","C+","B-","B","B+","A-","A","A+"}))))</f>
        <v/>
      </c>
      <c r="G642" s="1" t="str">
        <f>IF(COUNT($A642)=0,"",IF(E642="","--",IF(E642="3E","3E",LOOKUP(E642/G$2,{0,0.4,0.45,0.5,0.55,0.6,0.65,0.7,0.75,0.8,1},{0,2,2.25,2.5,2.75,3,3.25,3.5,3.75,4}))))</f>
        <v/>
      </c>
      <c r="H642" s="2" t="str">
        <f>IF(COUNT($A642)=0,"",IF($A642&lt;&gt;DRAFT!$B644,"ERR",IF(DRAFT!AA644="3E","3E",IF(COUNT(DRAFT!W644,DRAFT!AA644)&gt;0,DRAFT!AB644,""))))</f>
        <v/>
      </c>
      <c r="I642" s="2" t="str">
        <f>IF(COUNT($A642)=0,"",IF(H642="3E","3E",IF(H642="","I",LOOKUP(H642/J$2,{0,0.4,0.45,0.5,0.55,0.6,0.65,0.7,0.75,0.8,1},{"F","D","C","C+","B-","B","B+","A-","A","A+"}))))</f>
        <v/>
      </c>
      <c r="J642" s="1" t="str">
        <f>IF(COUNT($A642)=0,"",IF(H642="","--",IF(H642="3E","3E",LOOKUP(H642/J$2,{0,0.4,0.45,0.5,0.55,0.6,0.65,0.7,0.75,0.8,1},{0,2,2.25,2.5,2.75,3,3.25,3.5,3.75,4}))))</f>
        <v/>
      </c>
      <c r="K642" s="2" t="str">
        <f>IF(COUNT($A642)=0,"",IF($A642&lt;&gt;DRAFT!$B644,"ERR",IF(DRAFT!AJ644="3E","3E",IF(COUNT(DRAFT!AF644,DRAFT!AJ644)&gt;0,DRAFT!AK644,""))))</f>
        <v/>
      </c>
      <c r="L642" s="2" t="str">
        <f>IF(COUNT($A642)=0,"",IF(K642="3E","3E",IF(K642="","I",LOOKUP(K642/M$2,{0,0.4,0.45,0.5,0.55,0.6,0.65,0.7,0.75,0.8,1},{"F","D","C","C+","B-","B","B+","A-","A","A+"}))))</f>
        <v/>
      </c>
      <c r="M642" s="1" t="str">
        <f>IF(COUNT($A642)=0,"",IF(K642="","--",IF(K642="3E","3E",LOOKUP(K642/M$2,{0,0.4,0.45,0.5,0.55,0.6,0.65,0.7,0.75,0.8,1},{0,2,2.25,2.5,2.75,3,3.25,3.5,3.75,4}))))</f>
        <v/>
      </c>
      <c r="N642" s="2" t="str">
        <f>IF(COUNT($A642)=0,"",IF($A642&lt;&gt;DRAFT!$B644,"ERR",IF(DRAFT!AS644="3E","3E",IF(COUNT(DRAFT!AO644,DRAFT!AS644)&gt;0,DRAFT!AT644,""))))</f>
        <v/>
      </c>
      <c r="O642" s="2" t="str">
        <f>IF(COUNT($A642)=0,"",IF(N642="3E","3E",IF(N642="","I",LOOKUP(N642/P$2,{0,0.4,0.45,0.5,0.55,0.6,0.65,0.7,0.75,0.8,1},{"F","D","C","C+","B-","B","B+","A-","A","A+"}))))</f>
        <v/>
      </c>
      <c r="P642" s="1" t="str">
        <f>IF(COUNT($A642)=0,"",IF(N642="","--",IF(N642="3E","3E",LOOKUP(N642/P$2,{0,0.4,0.45,0.5,0.55,0.6,0.65,0.7,0.75,0.8,1},{0,2,2.25,2.5,2.75,3,3.25,3.5,3.75,4}))))</f>
        <v/>
      </c>
      <c r="Q642" s="2" t="str">
        <f>IF(COUNT($A642)=0,"",IF($A642&lt;&gt;DRAFT!$B644,"ERR",IF(DRAFT!BB644="3E","3E",IF(COUNT(DRAFT!AX644,DRAFT!BB644)&gt;0,DRAFT!BC644,""))))</f>
        <v/>
      </c>
      <c r="R642" s="2" t="str">
        <f>IF(COUNT($A642)=0,"",IF(Q642="3E","3E",IF(Q642="","I",LOOKUP(Q642/S$2,{0,0.4,0.45,0.5,0.55,0.6,0.65,0.7,0.75,0.8,1},{"F","D","C","C+","B-","B","B+","A-","A","A+"}))))</f>
        <v/>
      </c>
      <c r="S642" s="1" t="str">
        <f>IF(COUNT($A642)=0,"",IF(Q642="","--",IF(Q642="3E","3E",LOOKUP(Q642/S$2,{0,0.4,0.45,0.5,0.55,0.6,0.65,0.7,0.75,0.8,1},{0,2,2.25,2.5,2.75,3,3.25,3.5,3.75,4}))))</f>
        <v/>
      </c>
      <c r="T642" s="2" t="str">
        <f>IF(COUNT($A642)=0,"",IF($A642&lt;&gt;DRAFT!$B644,"ERR",IF(DRAFT!BK644="3E","3E",IF(COUNT(DRAFT!BG644,DRAFT!BK644)&gt;0,DRAFT!BL644,""))))</f>
        <v/>
      </c>
      <c r="U642" s="2" t="str">
        <f>IF(COUNT($A642)=0,"",IF(T642="3E","3E",IF(T642="","I",LOOKUP(T642/V$2,{0,0.4,0.45,0.5,0.55,0.6,0.65,0.7,0.75,0.8,1},{"F","D","C","C+","B-","B","B+","A-","A","A+"}))))</f>
        <v/>
      </c>
      <c r="V642" s="1" t="str">
        <f>IF(COUNT($A642)=0,"",IF(T642="","--",IF(T642="3E","3E",LOOKUP(T642/V$2,{0,0.4,0.45,0.5,0.55,0.6,0.65,0.7,0.75,0.8,1},{0,2,2.25,2.5,2.75,3,3.25,3.5,3.75,4}))))</f>
        <v/>
      </c>
      <c r="W642" s="2" t="str">
        <f>IF(COUNT($A642)=0,"",IF($A642&lt;&gt;DRAFT!$B644,"ERR",IF(DRAFT!BT644="3E","3E",IF(COUNT(DRAFT!BP644,DRAFT!BT644)&gt;0,DRAFT!BU644,""))))</f>
        <v/>
      </c>
      <c r="X642" s="2" t="str">
        <f>IF(COUNT($A642)=0,"",IF(W642="3E","3E",IF(W642="","I",LOOKUP(W642/Y$2,{0,0.4,0.45,0.5,0.55,0.6,0.65,0.7,0.75,0.8,1},{"F","D","C","C+","B-","B","B+","A-","A","A+"}))))</f>
        <v/>
      </c>
      <c r="Y642" s="1" t="str">
        <f>IF(COUNT($A642)=0,"",IF(W642="","--",IF(W642="3E","3E",LOOKUP(W642/Y$2,{0,0.4,0.45,0.5,0.55,0.6,0.65,0.7,0.75,0.8,1},{0,2,2.25,2.5,2.75,3,3.25,3.5,3.75,4}))))</f>
        <v/>
      </c>
      <c r="Z642" s="2" t="str">
        <f>IF(COUNT($A642)=0,"",IF($A642&lt;&gt;DRAFT!$B644,"ERR",IF(DRAFT!CC644="3E","3E",IF(COUNT(DRAFT!BY644,DRAFT!CC644)&gt;0,DRAFT!CD644,""))))</f>
        <v/>
      </c>
      <c r="AA642" s="2" t="str">
        <f>IF(COUNT($A642)=0,"",IF(Z642="3E","3E",IF(Z642="","I",LOOKUP(Z642/AB$2,{0,0.4,0.45,0.5,0.55,0.6,0.65,0.7,0.75,0.8,1},{"F","D","C","C+","B-","B","B+","A-","A","A+"}))))</f>
        <v/>
      </c>
      <c r="AB642" s="1" t="str">
        <f>IF(COUNT($A642)=0,"",IF(Z642="","--",IF(Z642="3E","3E",LOOKUP(Z642/AB$2,{0,0.4,0.45,0.5,0.55,0.6,0.65,0.7,0.75,0.8,1},{0,2,2.25,2.5,2.75,3,3.25,3.5,3.75,4}))))</f>
        <v/>
      </c>
      <c r="AC642" s="2" t="str">
        <f>IF(COUNT($A642)=0,"",IF($A642&lt;&gt;DRAFT!$B644,"ERR",IF(DRAFT!CF644&gt;0,DRAFT!CF644,"")))</f>
        <v/>
      </c>
      <c r="AD642" s="2" t="str">
        <f>IF(COUNT($A642)=0,"",IF(AC642="3E","3E",IF(AC642="","I",LOOKUP(AC642/AE$2,{0,0.4,0.45,0.5,0.55,0.6,0.65,0.7,0.75,0.8,1},{"F","D","C","C+","B-","B","B+","A-","A","A+"}))))</f>
        <v/>
      </c>
      <c r="AE642" s="1" t="str">
        <f>IF(COUNT($A642)=0,"",IF(AC642="","--",IF(AC642="3E","3E",LOOKUP(AC642/AE$2,{0,0.4,0.45,0.5,0.55,0.6,0.65,0.7,0.75,0.8,1},{0,2,2.25,2.5,2.75,3,3.25,3.5,3.75,4}))))</f>
        <v/>
      </c>
      <c r="AF642" s="2" t="str">
        <f>IF(COUNT($A642)=0,"",IF($A642&lt;&gt;DRAFT!$B644,"ERR",IF(DRAFT!CI644&gt;0,DRAFT!CK644,"")))</f>
        <v/>
      </c>
      <c r="AG642" s="2" t="str">
        <f>IF(COUNT($A642)=0,"",IF(AF642="3E","3E",IF(AF642="","I",LOOKUP(AF642/AH$2,{0,0.4,0.45,0.5,0.55,0.6,0.65,0.7,0.75,0.8,1},{"F","D","C","C+","B-","B","B+","A-","A","A+"}))))</f>
        <v/>
      </c>
      <c r="AH642" s="1" t="str">
        <f>IF(COUNT($A642)=0,"",IF(AF642="","--",IF(AF642="3E","3E",LOOKUP(AF642/AH$2,{0,0.4,0.45,0.5,0.55,0.6,0.65,0.7,0.75,0.8,1},{0,2,2.25,2.5,2.75,3,3.25,3.5,3.75,4}))))</f>
        <v/>
      </c>
      <c r="AI642" s="2" t="str">
        <f>IF($A642&lt;&gt;DRAFT!$B644,"ERR",IF(OR(COUNT($A642)=0,COUNT(DRAFT!CL644:CN644,DRAFT!CP644:CR644)=0),"",CEILING(SUM(DRAFT!CO644,DRAFT!CS644,DRAFT!CT644),1)))</f>
        <v/>
      </c>
      <c r="AJ642" s="2" t="str">
        <f>IF(COUNT($A642)=0,"",IF(AI642="3E","3E",IF(AI642="","I",LOOKUP(AI642/AK$2,{0,0.4,0.45,0.5,0.55,0.6,0.65,0.7,0.75,0.8,1},{"F","D","C","C+","B-","B","B+","A-","A","A+"}))))</f>
        <v/>
      </c>
      <c r="AK642" s="1" t="str">
        <f>IF(COUNT($A642)=0,"",IF(AI642="","--",IF(AI642="3E","3E",LOOKUP(AI642/AK$2,{0,0.4,0.45,0.5,0.55,0.6,0.65,0.7,0.75,0.8,1},{0,2,2.25,2.5,2.75,3,3.25,3.5,3.75,4}))))</f>
        <v/>
      </c>
      <c r="AL642" s="4" t="str">
        <f>IF(OR(COUNT($A642)=0,COUNT(B642:AK642)=0),"",IF(COUNTIF(B642:AK642,"3E")&gt;0,"3E",IF(DRAFT!$A644="R",TRUNC(SUMPRODUCT(RGP,RCP)/TCP,3),TRUNC((SUMPRODUCT(--(IMDGP&gt;0)*IMDGP,IMCP)+CEILING(DRAFT!$DB644*42,0.25))/TCP,3))))</f>
        <v/>
      </c>
      <c r="AM642" s="2" t="str">
        <f>IF(OR(COUNT($A642)=0,COUNT(B642:AK642)=0),"",IF(COUNTIF(B642:AK642,"3E")&gt;0,"3E",IF(DRAFT!$A644="R",SUMPRODUCT(--(RGP&gt;=2),RCP),SUMPRODUCT(--(IMDGP&gt;0),--(IMGP=0),IMCP)+DRAFT!$DC644)))</f>
        <v/>
      </c>
      <c r="AN642" s="67" t="str">
        <f>IF(AL642="3E","3E",IF(COUNT($A642)=0,"",IF(COUNT(AI642)=0,"--",ROUND(((CEILING(DRAFT!$CV644*38,0.25)+CEILING(DRAFT!$CX644*38,0.25)+CEILING(DRAFT!$CZ644*42,0.25)+CEILING($AL642*42,0.25))/160),2))))</f>
        <v/>
      </c>
      <c r="AO642" s="2" t="str">
        <f>IF(AN642="3E","3E",IF(COUNT($A642)=0,"",IF(COUNT(AN642)=0,"I",LOOKUP(AN642,{0,2,2.25,2.5,2.75,3,3.25,3.5,3.75,4},{"F","D","C","C+","B-","B","B+","A-","A","A+"}))))</f>
        <v/>
      </c>
      <c r="AP642" s="2" t="str">
        <f>IF(AN642="3E","3E",IF(OR(COUNT(A642)=0,COUNT(AN642)=0),"",DRAFT!CW644+DRAFT!CY644+DRAFT!DA644+N(TABULATION!AM642)))</f>
        <v/>
      </c>
      <c r="AQ642" s="2" t="str">
        <f>IF(OR(COUNT($A642)=0,COUNT(B642:AK642)=0),"",IF(COUNTIF(B642:AM642,"3E")&gt;0,"3E",IF(AND(DRAFT!$A644="IM",OR($AL642&gt;DRAFT!$DB644,$AM642&gt;DRAFT!$DC644)),"IMPROVED",IF(AND(DRAFT!$A644="IM",$AL642&lt;=DRAFT!$DB644,$AM642&lt;=DRAFT!$DC644),"NOT IMPROVED",IF(AND(DRAFT!CU644="S",AH642&gt;=2,AK642&gt;=2,AN642&gt;=2.5,AP642&gt;=144),"PASS","FAIL")))))</f>
        <v/>
      </c>
      <c r="AR642" s="2" t="str">
        <f t="shared" si="18"/>
        <v/>
      </c>
      <c r="AS642" s="2" t="str">
        <f t="shared" si="19"/>
        <v/>
      </c>
    </row>
    <row r="643" spans="1:45" ht="18.95" customHeight="1" x14ac:dyDescent="0.25">
      <c r="A643" s="3" t="str">
        <f>IF(DRAFT!$B645="","",DRAFT!$B645)</f>
        <v/>
      </c>
      <c r="B643" s="2" t="str">
        <f>IF(COUNT($A643)=0,"",IF($A643&lt;&gt;DRAFT!$B645,"ERR",IF(DRAFT!I645="3E","3E",IF(COUNT(DRAFT!E645,DRAFT!I645)&gt;0,DRAFT!J645,""))))</f>
        <v/>
      </c>
      <c r="C643" s="2" t="str">
        <f>IF(COUNT($A643)=0,"",IF(B643="3E","3E",IF(B643="","I",LOOKUP(B643/D$2,{0,0.4,0.45,0.5,0.55,0.6,0.65,0.7,0.75,0.8,1},{"F","D","C","C+","B-","B","B+","A-","A","A+"}))))</f>
        <v/>
      </c>
      <c r="D643" s="1" t="str">
        <f>IF(COUNT($A643)=0,"",IF(B643="","--",IF(B643="3E","3E",LOOKUP(B643/D$2,{0,0.4,0.45,0.5,0.55,0.6,0.65,0.7,0.75,0.8,1},{0,2,2.25,2.5,2.75,3,3.25,3.5,3.75,4}))))</f>
        <v/>
      </c>
      <c r="E643" s="2" t="str">
        <f>IF(COUNT($A643)=0,"",IF($A643&lt;&gt;DRAFT!$B645,"ERR",IF(DRAFT!R645="3E","3E",IF(COUNT(DRAFT!N645,DRAFT!R645)&gt;0,DRAFT!S645,""))))</f>
        <v/>
      </c>
      <c r="F643" s="2" t="str">
        <f>IF(COUNT($A643)=0,"",IF(E643="3E","3E",IF(E643="","I",LOOKUP(E643/G$2,{0,0.4,0.45,0.5,0.55,0.6,0.65,0.7,0.75,0.8,1},{"F","D","C","C+","B-","B","B+","A-","A","A+"}))))</f>
        <v/>
      </c>
      <c r="G643" s="1" t="str">
        <f>IF(COUNT($A643)=0,"",IF(E643="","--",IF(E643="3E","3E",LOOKUP(E643/G$2,{0,0.4,0.45,0.5,0.55,0.6,0.65,0.7,0.75,0.8,1},{0,2,2.25,2.5,2.75,3,3.25,3.5,3.75,4}))))</f>
        <v/>
      </c>
      <c r="H643" s="2" t="str">
        <f>IF(COUNT($A643)=0,"",IF($A643&lt;&gt;DRAFT!$B645,"ERR",IF(DRAFT!AA645="3E","3E",IF(COUNT(DRAFT!W645,DRAFT!AA645)&gt;0,DRAFT!AB645,""))))</f>
        <v/>
      </c>
      <c r="I643" s="2" t="str">
        <f>IF(COUNT($A643)=0,"",IF(H643="3E","3E",IF(H643="","I",LOOKUP(H643/J$2,{0,0.4,0.45,0.5,0.55,0.6,0.65,0.7,0.75,0.8,1},{"F","D","C","C+","B-","B","B+","A-","A","A+"}))))</f>
        <v/>
      </c>
      <c r="J643" s="1" t="str">
        <f>IF(COUNT($A643)=0,"",IF(H643="","--",IF(H643="3E","3E",LOOKUP(H643/J$2,{0,0.4,0.45,0.5,0.55,0.6,0.65,0.7,0.75,0.8,1},{0,2,2.25,2.5,2.75,3,3.25,3.5,3.75,4}))))</f>
        <v/>
      </c>
      <c r="K643" s="2" t="str">
        <f>IF(COUNT($A643)=0,"",IF($A643&lt;&gt;DRAFT!$B645,"ERR",IF(DRAFT!AJ645="3E","3E",IF(COUNT(DRAFT!AF645,DRAFT!AJ645)&gt;0,DRAFT!AK645,""))))</f>
        <v/>
      </c>
      <c r="L643" s="2" t="str">
        <f>IF(COUNT($A643)=0,"",IF(K643="3E","3E",IF(K643="","I",LOOKUP(K643/M$2,{0,0.4,0.45,0.5,0.55,0.6,0.65,0.7,0.75,0.8,1},{"F","D","C","C+","B-","B","B+","A-","A","A+"}))))</f>
        <v/>
      </c>
      <c r="M643" s="1" t="str">
        <f>IF(COUNT($A643)=0,"",IF(K643="","--",IF(K643="3E","3E",LOOKUP(K643/M$2,{0,0.4,0.45,0.5,0.55,0.6,0.65,0.7,0.75,0.8,1},{0,2,2.25,2.5,2.75,3,3.25,3.5,3.75,4}))))</f>
        <v/>
      </c>
      <c r="N643" s="2" t="str">
        <f>IF(COUNT($A643)=0,"",IF($A643&lt;&gt;DRAFT!$B645,"ERR",IF(DRAFT!AS645="3E","3E",IF(COUNT(DRAFT!AO645,DRAFT!AS645)&gt;0,DRAFT!AT645,""))))</f>
        <v/>
      </c>
      <c r="O643" s="2" t="str">
        <f>IF(COUNT($A643)=0,"",IF(N643="3E","3E",IF(N643="","I",LOOKUP(N643/P$2,{0,0.4,0.45,0.5,0.55,0.6,0.65,0.7,0.75,0.8,1},{"F","D","C","C+","B-","B","B+","A-","A","A+"}))))</f>
        <v/>
      </c>
      <c r="P643" s="1" t="str">
        <f>IF(COUNT($A643)=0,"",IF(N643="","--",IF(N643="3E","3E",LOOKUP(N643/P$2,{0,0.4,0.45,0.5,0.55,0.6,0.65,0.7,0.75,0.8,1},{0,2,2.25,2.5,2.75,3,3.25,3.5,3.75,4}))))</f>
        <v/>
      </c>
      <c r="Q643" s="2" t="str">
        <f>IF(COUNT($A643)=0,"",IF($A643&lt;&gt;DRAFT!$B645,"ERR",IF(DRAFT!BB645="3E","3E",IF(COUNT(DRAFT!AX645,DRAFT!BB645)&gt;0,DRAFT!BC645,""))))</f>
        <v/>
      </c>
      <c r="R643" s="2" t="str">
        <f>IF(COUNT($A643)=0,"",IF(Q643="3E","3E",IF(Q643="","I",LOOKUP(Q643/S$2,{0,0.4,0.45,0.5,0.55,0.6,0.65,0.7,0.75,0.8,1},{"F","D","C","C+","B-","B","B+","A-","A","A+"}))))</f>
        <v/>
      </c>
      <c r="S643" s="1" t="str">
        <f>IF(COUNT($A643)=0,"",IF(Q643="","--",IF(Q643="3E","3E",LOOKUP(Q643/S$2,{0,0.4,0.45,0.5,0.55,0.6,0.65,0.7,0.75,0.8,1},{0,2,2.25,2.5,2.75,3,3.25,3.5,3.75,4}))))</f>
        <v/>
      </c>
      <c r="T643" s="2" t="str">
        <f>IF(COUNT($A643)=0,"",IF($A643&lt;&gt;DRAFT!$B645,"ERR",IF(DRAFT!BK645="3E","3E",IF(COUNT(DRAFT!BG645,DRAFT!BK645)&gt;0,DRAFT!BL645,""))))</f>
        <v/>
      </c>
      <c r="U643" s="2" t="str">
        <f>IF(COUNT($A643)=0,"",IF(T643="3E","3E",IF(T643="","I",LOOKUP(T643/V$2,{0,0.4,0.45,0.5,0.55,0.6,0.65,0.7,0.75,0.8,1},{"F","D","C","C+","B-","B","B+","A-","A","A+"}))))</f>
        <v/>
      </c>
      <c r="V643" s="1" t="str">
        <f>IF(COUNT($A643)=0,"",IF(T643="","--",IF(T643="3E","3E",LOOKUP(T643/V$2,{0,0.4,0.45,0.5,0.55,0.6,0.65,0.7,0.75,0.8,1},{0,2,2.25,2.5,2.75,3,3.25,3.5,3.75,4}))))</f>
        <v/>
      </c>
      <c r="W643" s="2" t="str">
        <f>IF(COUNT($A643)=0,"",IF($A643&lt;&gt;DRAFT!$B645,"ERR",IF(DRAFT!BT645="3E","3E",IF(COUNT(DRAFT!BP645,DRAFT!BT645)&gt;0,DRAFT!BU645,""))))</f>
        <v/>
      </c>
      <c r="X643" s="2" t="str">
        <f>IF(COUNT($A643)=0,"",IF(W643="3E","3E",IF(W643="","I",LOOKUP(W643/Y$2,{0,0.4,0.45,0.5,0.55,0.6,0.65,0.7,0.75,0.8,1},{"F","D","C","C+","B-","B","B+","A-","A","A+"}))))</f>
        <v/>
      </c>
      <c r="Y643" s="1" t="str">
        <f>IF(COUNT($A643)=0,"",IF(W643="","--",IF(W643="3E","3E",LOOKUP(W643/Y$2,{0,0.4,0.45,0.5,0.55,0.6,0.65,0.7,0.75,0.8,1},{0,2,2.25,2.5,2.75,3,3.25,3.5,3.75,4}))))</f>
        <v/>
      </c>
      <c r="Z643" s="2" t="str">
        <f>IF(COUNT($A643)=0,"",IF($A643&lt;&gt;DRAFT!$B645,"ERR",IF(DRAFT!CC645="3E","3E",IF(COUNT(DRAFT!BY645,DRAFT!CC645)&gt;0,DRAFT!CD645,""))))</f>
        <v/>
      </c>
      <c r="AA643" s="2" t="str">
        <f>IF(COUNT($A643)=0,"",IF(Z643="3E","3E",IF(Z643="","I",LOOKUP(Z643/AB$2,{0,0.4,0.45,0.5,0.55,0.6,0.65,0.7,0.75,0.8,1},{"F","D","C","C+","B-","B","B+","A-","A","A+"}))))</f>
        <v/>
      </c>
      <c r="AB643" s="1" t="str">
        <f>IF(COUNT($A643)=0,"",IF(Z643="","--",IF(Z643="3E","3E",LOOKUP(Z643/AB$2,{0,0.4,0.45,0.5,0.55,0.6,0.65,0.7,0.75,0.8,1},{0,2,2.25,2.5,2.75,3,3.25,3.5,3.75,4}))))</f>
        <v/>
      </c>
      <c r="AC643" s="2" t="str">
        <f>IF(COUNT($A643)=0,"",IF($A643&lt;&gt;DRAFT!$B645,"ERR",IF(DRAFT!CF645&gt;0,DRAFT!CF645,"")))</f>
        <v/>
      </c>
      <c r="AD643" s="2" t="str">
        <f>IF(COUNT($A643)=0,"",IF(AC643="3E","3E",IF(AC643="","I",LOOKUP(AC643/AE$2,{0,0.4,0.45,0.5,0.55,0.6,0.65,0.7,0.75,0.8,1},{"F","D","C","C+","B-","B","B+","A-","A","A+"}))))</f>
        <v/>
      </c>
      <c r="AE643" s="1" t="str">
        <f>IF(COUNT($A643)=0,"",IF(AC643="","--",IF(AC643="3E","3E",LOOKUP(AC643/AE$2,{0,0.4,0.45,0.5,0.55,0.6,0.65,0.7,0.75,0.8,1},{0,2,2.25,2.5,2.75,3,3.25,3.5,3.75,4}))))</f>
        <v/>
      </c>
      <c r="AF643" s="2" t="str">
        <f>IF(COUNT($A643)=0,"",IF($A643&lt;&gt;DRAFT!$B645,"ERR",IF(DRAFT!CI645&gt;0,DRAFT!CK645,"")))</f>
        <v/>
      </c>
      <c r="AG643" s="2" t="str">
        <f>IF(COUNT($A643)=0,"",IF(AF643="3E","3E",IF(AF643="","I",LOOKUP(AF643/AH$2,{0,0.4,0.45,0.5,0.55,0.6,0.65,0.7,0.75,0.8,1},{"F","D","C","C+","B-","B","B+","A-","A","A+"}))))</f>
        <v/>
      </c>
      <c r="AH643" s="1" t="str">
        <f>IF(COUNT($A643)=0,"",IF(AF643="","--",IF(AF643="3E","3E",LOOKUP(AF643/AH$2,{0,0.4,0.45,0.5,0.55,0.6,0.65,0.7,0.75,0.8,1},{0,2,2.25,2.5,2.75,3,3.25,3.5,3.75,4}))))</f>
        <v/>
      </c>
      <c r="AI643" s="2" t="str">
        <f>IF($A643&lt;&gt;DRAFT!$B645,"ERR",IF(OR(COUNT($A643)=0,COUNT(DRAFT!CL645:CN645,DRAFT!CP645:CR645)=0),"",CEILING(SUM(DRAFT!CO645,DRAFT!CS645,DRAFT!CT645),1)))</f>
        <v/>
      </c>
      <c r="AJ643" s="2" t="str">
        <f>IF(COUNT($A643)=0,"",IF(AI643="3E","3E",IF(AI643="","I",LOOKUP(AI643/AK$2,{0,0.4,0.45,0.5,0.55,0.6,0.65,0.7,0.75,0.8,1},{"F","D","C","C+","B-","B","B+","A-","A","A+"}))))</f>
        <v/>
      </c>
      <c r="AK643" s="1" t="str">
        <f>IF(COUNT($A643)=0,"",IF(AI643="","--",IF(AI643="3E","3E",LOOKUP(AI643/AK$2,{0,0.4,0.45,0.5,0.55,0.6,0.65,0.7,0.75,0.8,1},{0,2,2.25,2.5,2.75,3,3.25,3.5,3.75,4}))))</f>
        <v/>
      </c>
      <c r="AL643" s="4" t="str">
        <f>IF(OR(COUNT($A643)=0,COUNT(B643:AK643)=0),"",IF(COUNTIF(B643:AK643,"3E")&gt;0,"3E",IF(DRAFT!$A645="R",TRUNC(SUMPRODUCT(RGP,RCP)/TCP,3),TRUNC((SUMPRODUCT(--(IMDGP&gt;0)*IMDGP,IMCP)+CEILING(DRAFT!$DB645*42,0.25))/TCP,3))))</f>
        <v/>
      </c>
      <c r="AM643" s="2" t="str">
        <f>IF(OR(COUNT($A643)=0,COUNT(B643:AK643)=0),"",IF(COUNTIF(B643:AK643,"3E")&gt;0,"3E",IF(DRAFT!$A645="R",SUMPRODUCT(--(RGP&gt;=2),RCP),SUMPRODUCT(--(IMDGP&gt;0),--(IMGP=0),IMCP)+DRAFT!$DC645)))</f>
        <v/>
      </c>
      <c r="AN643" s="67" t="str">
        <f>IF(AL643="3E","3E",IF(COUNT($A643)=0,"",IF(COUNT(AI643)=0,"--",ROUND(((CEILING(DRAFT!$CV645*38,0.25)+CEILING(DRAFT!$CX645*38,0.25)+CEILING(DRAFT!$CZ645*42,0.25)+CEILING($AL643*42,0.25))/160),2))))</f>
        <v/>
      </c>
      <c r="AO643" s="2" t="str">
        <f>IF(AN643="3E","3E",IF(COUNT($A643)=0,"",IF(COUNT(AN643)=0,"I",LOOKUP(AN643,{0,2,2.25,2.5,2.75,3,3.25,3.5,3.75,4},{"F","D","C","C+","B-","B","B+","A-","A","A+"}))))</f>
        <v/>
      </c>
      <c r="AP643" s="2" t="str">
        <f>IF(AN643="3E","3E",IF(OR(COUNT(A643)=0,COUNT(AN643)=0),"",DRAFT!CW645+DRAFT!CY645+DRAFT!DA645+N(TABULATION!AM643)))</f>
        <v/>
      </c>
      <c r="AQ643" s="2" t="str">
        <f>IF(OR(COUNT($A643)=0,COUNT(B643:AK643)=0),"",IF(COUNTIF(B643:AM643,"3E")&gt;0,"3E",IF(AND(DRAFT!$A645="IM",OR($AL643&gt;DRAFT!$DB645,$AM643&gt;DRAFT!$DC645)),"IMPROVED",IF(AND(DRAFT!$A645="IM",$AL643&lt;=DRAFT!$DB645,$AM643&lt;=DRAFT!$DC645),"NOT IMPROVED",IF(AND(DRAFT!CU645="S",AH643&gt;=2,AK643&gt;=2,AN643&gt;=2.5,AP643&gt;=144),"PASS","FAIL")))))</f>
        <v/>
      </c>
      <c r="AR643" s="2" t="str">
        <f t="shared" si="18"/>
        <v/>
      </c>
      <c r="AS643" s="2" t="str">
        <f t="shared" si="19"/>
        <v/>
      </c>
    </row>
    <row r="644" spans="1:45" ht="18.95" customHeight="1" x14ac:dyDescent="0.25">
      <c r="A644" s="3" t="str">
        <f>IF(DRAFT!$B646="","",DRAFT!$B646)</f>
        <v/>
      </c>
      <c r="B644" s="2" t="str">
        <f>IF(COUNT($A644)=0,"",IF($A644&lt;&gt;DRAFT!$B646,"ERR",IF(DRAFT!I646="3E","3E",IF(COUNT(DRAFT!E646,DRAFT!I646)&gt;0,DRAFT!J646,""))))</f>
        <v/>
      </c>
      <c r="C644" s="2" t="str">
        <f>IF(COUNT($A644)=0,"",IF(B644="3E","3E",IF(B644="","I",LOOKUP(B644/D$2,{0,0.4,0.45,0.5,0.55,0.6,0.65,0.7,0.75,0.8,1},{"F","D","C","C+","B-","B","B+","A-","A","A+"}))))</f>
        <v/>
      </c>
      <c r="D644" s="1" t="str">
        <f>IF(COUNT($A644)=0,"",IF(B644="","--",IF(B644="3E","3E",LOOKUP(B644/D$2,{0,0.4,0.45,0.5,0.55,0.6,0.65,0.7,0.75,0.8,1},{0,2,2.25,2.5,2.75,3,3.25,3.5,3.75,4}))))</f>
        <v/>
      </c>
      <c r="E644" s="2" t="str">
        <f>IF(COUNT($A644)=0,"",IF($A644&lt;&gt;DRAFT!$B646,"ERR",IF(DRAFT!R646="3E","3E",IF(COUNT(DRAFT!N646,DRAFT!R646)&gt;0,DRAFT!S646,""))))</f>
        <v/>
      </c>
      <c r="F644" s="2" t="str">
        <f>IF(COUNT($A644)=0,"",IF(E644="3E","3E",IF(E644="","I",LOOKUP(E644/G$2,{0,0.4,0.45,0.5,0.55,0.6,0.65,0.7,0.75,0.8,1},{"F","D","C","C+","B-","B","B+","A-","A","A+"}))))</f>
        <v/>
      </c>
      <c r="G644" s="1" t="str">
        <f>IF(COUNT($A644)=0,"",IF(E644="","--",IF(E644="3E","3E",LOOKUP(E644/G$2,{0,0.4,0.45,0.5,0.55,0.6,0.65,0.7,0.75,0.8,1},{0,2,2.25,2.5,2.75,3,3.25,3.5,3.75,4}))))</f>
        <v/>
      </c>
      <c r="H644" s="2" t="str">
        <f>IF(COUNT($A644)=0,"",IF($A644&lt;&gt;DRAFT!$B646,"ERR",IF(DRAFT!AA646="3E","3E",IF(COUNT(DRAFT!W646,DRAFT!AA646)&gt;0,DRAFT!AB646,""))))</f>
        <v/>
      </c>
      <c r="I644" s="2" t="str">
        <f>IF(COUNT($A644)=0,"",IF(H644="3E","3E",IF(H644="","I",LOOKUP(H644/J$2,{0,0.4,0.45,0.5,0.55,0.6,0.65,0.7,0.75,0.8,1},{"F","D","C","C+","B-","B","B+","A-","A","A+"}))))</f>
        <v/>
      </c>
      <c r="J644" s="1" t="str">
        <f>IF(COUNT($A644)=0,"",IF(H644="","--",IF(H644="3E","3E",LOOKUP(H644/J$2,{0,0.4,0.45,0.5,0.55,0.6,0.65,0.7,0.75,0.8,1},{0,2,2.25,2.5,2.75,3,3.25,3.5,3.75,4}))))</f>
        <v/>
      </c>
      <c r="K644" s="2" t="str">
        <f>IF(COUNT($A644)=0,"",IF($A644&lt;&gt;DRAFT!$B646,"ERR",IF(DRAFT!AJ646="3E","3E",IF(COUNT(DRAFT!AF646,DRAFT!AJ646)&gt;0,DRAFT!AK646,""))))</f>
        <v/>
      </c>
      <c r="L644" s="2" t="str">
        <f>IF(COUNT($A644)=0,"",IF(K644="3E","3E",IF(K644="","I",LOOKUP(K644/M$2,{0,0.4,0.45,0.5,0.55,0.6,0.65,0.7,0.75,0.8,1},{"F","D","C","C+","B-","B","B+","A-","A","A+"}))))</f>
        <v/>
      </c>
      <c r="M644" s="1" t="str">
        <f>IF(COUNT($A644)=0,"",IF(K644="","--",IF(K644="3E","3E",LOOKUP(K644/M$2,{0,0.4,0.45,0.5,0.55,0.6,0.65,0.7,0.75,0.8,1},{0,2,2.25,2.5,2.75,3,3.25,3.5,3.75,4}))))</f>
        <v/>
      </c>
      <c r="N644" s="2" t="str">
        <f>IF(COUNT($A644)=0,"",IF($A644&lt;&gt;DRAFT!$B646,"ERR",IF(DRAFT!AS646="3E","3E",IF(COUNT(DRAFT!AO646,DRAFT!AS646)&gt;0,DRAFT!AT646,""))))</f>
        <v/>
      </c>
      <c r="O644" s="2" t="str">
        <f>IF(COUNT($A644)=0,"",IF(N644="3E","3E",IF(N644="","I",LOOKUP(N644/P$2,{0,0.4,0.45,0.5,0.55,0.6,0.65,0.7,0.75,0.8,1},{"F","D","C","C+","B-","B","B+","A-","A","A+"}))))</f>
        <v/>
      </c>
      <c r="P644" s="1" t="str">
        <f>IF(COUNT($A644)=0,"",IF(N644="","--",IF(N644="3E","3E",LOOKUP(N644/P$2,{0,0.4,0.45,0.5,0.55,0.6,0.65,0.7,0.75,0.8,1},{0,2,2.25,2.5,2.75,3,3.25,3.5,3.75,4}))))</f>
        <v/>
      </c>
      <c r="Q644" s="2" t="str">
        <f>IF(COUNT($A644)=0,"",IF($A644&lt;&gt;DRAFT!$B646,"ERR",IF(DRAFT!BB646="3E","3E",IF(COUNT(DRAFT!AX646,DRAFT!BB646)&gt;0,DRAFT!BC646,""))))</f>
        <v/>
      </c>
      <c r="R644" s="2" t="str">
        <f>IF(COUNT($A644)=0,"",IF(Q644="3E","3E",IF(Q644="","I",LOOKUP(Q644/S$2,{0,0.4,0.45,0.5,0.55,0.6,0.65,0.7,0.75,0.8,1},{"F","D","C","C+","B-","B","B+","A-","A","A+"}))))</f>
        <v/>
      </c>
      <c r="S644" s="1" t="str">
        <f>IF(COUNT($A644)=0,"",IF(Q644="","--",IF(Q644="3E","3E",LOOKUP(Q644/S$2,{0,0.4,0.45,0.5,0.55,0.6,0.65,0.7,0.75,0.8,1},{0,2,2.25,2.5,2.75,3,3.25,3.5,3.75,4}))))</f>
        <v/>
      </c>
      <c r="T644" s="2" t="str">
        <f>IF(COUNT($A644)=0,"",IF($A644&lt;&gt;DRAFT!$B646,"ERR",IF(DRAFT!BK646="3E","3E",IF(COUNT(DRAFT!BG646,DRAFT!BK646)&gt;0,DRAFT!BL646,""))))</f>
        <v/>
      </c>
      <c r="U644" s="2" t="str">
        <f>IF(COUNT($A644)=0,"",IF(T644="3E","3E",IF(T644="","I",LOOKUP(T644/V$2,{0,0.4,0.45,0.5,0.55,0.6,0.65,0.7,0.75,0.8,1},{"F","D","C","C+","B-","B","B+","A-","A","A+"}))))</f>
        <v/>
      </c>
      <c r="V644" s="1" t="str">
        <f>IF(COUNT($A644)=0,"",IF(T644="","--",IF(T644="3E","3E",LOOKUP(T644/V$2,{0,0.4,0.45,0.5,0.55,0.6,0.65,0.7,0.75,0.8,1},{0,2,2.25,2.5,2.75,3,3.25,3.5,3.75,4}))))</f>
        <v/>
      </c>
      <c r="W644" s="2" t="str">
        <f>IF(COUNT($A644)=0,"",IF($A644&lt;&gt;DRAFT!$B646,"ERR",IF(DRAFT!BT646="3E","3E",IF(COUNT(DRAFT!BP646,DRAFT!BT646)&gt;0,DRAFT!BU646,""))))</f>
        <v/>
      </c>
      <c r="X644" s="2" t="str">
        <f>IF(COUNT($A644)=0,"",IF(W644="3E","3E",IF(W644="","I",LOOKUP(W644/Y$2,{0,0.4,0.45,0.5,0.55,0.6,0.65,0.7,0.75,0.8,1},{"F","D","C","C+","B-","B","B+","A-","A","A+"}))))</f>
        <v/>
      </c>
      <c r="Y644" s="1" t="str">
        <f>IF(COUNT($A644)=0,"",IF(W644="","--",IF(W644="3E","3E",LOOKUP(W644/Y$2,{0,0.4,0.45,0.5,0.55,0.6,0.65,0.7,0.75,0.8,1},{0,2,2.25,2.5,2.75,3,3.25,3.5,3.75,4}))))</f>
        <v/>
      </c>
      <c r="Z644" s="2" t="str">
        <f>IF(COUNT($A644)=0,"",IF($A644&lt;&gt;DRAFT!$B646,"ERR",IF(DRAFT!CC646="3E","3E",IF(COUNT(DRAFT!BY646,DRAFT!CC646)&gt;0,DRAFT!CD646,""))))</f>
        <v/>
      </c>
      <c r="AA644" s="2" t="str">
        <f>IF(COUNT($A644)=0,"",IF(Z644="3E","3E",IF(Z644="","I",LOOKUP(Z644/AB$2,{0,0.4,0.45,0.5,0.55,0.6,0.65,0.7,0.75,0.8,1},{"F","D","C","C+","B-","B","B+","A-","A","A+"}))))</f>
        <v/>
      </c>
      <c r="AB644" s="1" t="str">
        <f>IF(COUNT($A644)=0,"",IF(Z644="","--",IF(Z644="3E","3E",LOOKUP(Z644/AB$2,{0,0.4,0.45,0.5,0.55,0.6,0.65,0.7,0.75,0.8,1},{0,2,2.25,2.5,2.75,3,3.25,3.5,3.75,4}))))</f>
        <v/>
      </c>
      <c r="AC644" s="2" t="str">
        <f>IF(COUNT($A644)=0,"",IF($A644&lt;&gt;DRAFT!$B646,"ERR",IF(DRAFT!CF646&gt;0,DRAFT!CF646,"")))</f>
        <v/>
      </c>
      <c r="AD644" s="2" t="str">
        <f>IF(COUNT($A644)=0,"",IF(AC644="3E","3E",IF(AC644="","I",LOOKUP(AC644/AE$2,{0,0.4,0.45,0.5,0.55,0.6,0.65,0.7,0.75,0.8,1},{"F","D","C","C+","B-","B","B+","A-","A","A+"}))))</f>
        <v/>
      </c>
      <c r="AE644" s="1" t="str">
        <f>IF(COUNT($A644)=0,"",IF(AC644="","--",IF(AC644="3E","3E",LOOKUP(AC644/AE$2,{0,0.4,0.45,0.5,0.55,0.6,0.65,0.7,0.75,0.8,1},{0,2,2.25,2.5,2.75,3,3.25,3.5,3.75,4}))))</f>
        <v/>
      </c>
      <c r="AF644" s="2" t="str">
        <f>IF(COUNT($A644)=0,"",IF($A644&lt;&gt;DRAFT!$B646,"ERR",IF(DRAFT!CI646&gt;0,DRAFT!CK646,"")))</f>
        <v/>
      </c>
      <c r="AG644" s="2" t="str">
        <f>IF(COUNT($A644)=0,"",IF(AF644="3E","3E",IF(AF644="","I",LOOKUP(AF644/AH$2,{0,0.4,0.45,0.5,0.55,0.6,0.65,0.7,0.75,0.8,1},{"F","D","C","C+","B-","B","B+","A-","A","A+"}))))</f>
        <v/>
      </c>
      <c r="AH644" s="1" t="str">
        <f>IF(COUNT($A644)=0,"",IF(AF644="","--",IF(AF644="3E","3E",LOOKUP(AF644/AH$2,{0,0.4,0.45,0.5,0.55,0.6,0.65,0.7,0.75,0.8,1},{0,2,2.25,2.5,2.75,3,3.25,3.5,3.75,4}))))</f>
        <v/>
      </c>
      <c r="AI644" s="2" t="str">
        <f>IF($A644&lt;&gt;DRAFT!$B646,"ERR",IF(OR(COUNT($A644)=0,COUNT(DRAFT!CL646:CN646,DRAFT!CP646:CR646)=0),"",CEILING(SUM(DRAFT!CO646,DRAFT!CS646,DRAFT!CT646),1)))</f>
        <v/>
      </c>
      <c r="AJ644" s="2" t="str">
        <f>IF(COUNT($A644)=0,"",IF(AI644="3E","3E",IF(AI644="","I",LOOKUP(AI644/AK$2,{0,0.4,0.45,0.5,0.55,0.6,0.65,0.7,0.75,0.8,1},{"F","D","C","C+","B-","B","B+","A-","A","A+"}))))</f>
        <v/>
      </c>
      <c r="AK644" s="1" t="str">
        <f>IF(COUNT($A644)=0,"",IF(AI644="","--",IF(AI644="3E","3E",LOOKUP(AI644/AK$2,{0,0.4,0.45,0.5,0.55,0.6,0.65,0.7,0.75,0.8,1},{0,2,2.25,2.5,2.75,3,3.25,3.5,3.75,4}))))</f>
        <v/>
      </c>
      <c r="AL644" s="4" t="str">
        <f>IF(OR(COUNT($A644)=0,COUNT(B644:AK644)=0),"",IF(COUNTIF(B644:AK644,"3E")&gt;0,"3E",IF(DRAFT!$A646="R",TRUNC(SUMPRODUCT(RGP,RCP)/TCP,3),TRUNC((SUMPRODUCT(--(IMDGP&gt;0)*IMDGP,IMCP)+CEILING(DRAFT!$DB646*42,0.25))/TCP,3))))</f>
        <v/>
      </c>
      <c r="AM644" s="2" t="str">
        <f>IF(OR(COUNT($A644)=0,COUNT(B644:AK644)=0),"",IF(COUNTIF(B644:AK644,"3E")&gt;0,"3E",IF(DRAFT!$A646="R",SUMPRODUCT(--(RGP&gt;=2),RCP),SUMPRODUCT(--(IMDGP&gt;0),--(IMGP=0),IMCP)+DRAFT!$DC646)))</f>
        <v/>
      </c>
      <c r="AN644" s="67" t="str">
        <f>IF(AL644="3E","3E",IF(COUNT($A644)=0,"",IF(COUNT(AI644)=0,"--",ROUND(((CEILING(DRAFT!$CV646*38,0.25)+CEILING(DRAFT!$CX646*38,0.25)+CEILING(DRAFT!$CZ646*42,0.25)+CEILING($AL644*42,0.25))/160),2))))</f>
        <v/>
      </c>
      <c r="AO644" s="2" t="str">
        <f>IF(AN644="3E","3E",IF(COUNT($A644)=0,"",IF(COUNT(AN644)=0,"I",LOOKUP(AN644,{0,2,2.25,2.5,2.75,3,3.25,3.5,3.75,4},{"F","D","C","C+","B-","B","B+","A-","A","A+"}))))</f>
        <v/>
      </c>
      <c r="AP644" s="2" t="str">
        <f>IF(AN644="3E","3E",IF(OR(COUNT(A644)=0,COUNT(AN644)=0),"",DRAFT!CW646+DRAFT!CY646+DRAFT!DA646+N(TABULATION!AM644)))</f>
        <v/>
      </c>
      <c r="AQ644" s="2" t="str">
        <f>IF(OR(COUNT($A644)=0,COUNT(B644:AK644)=0),"",IF(COUNTIF(B644:AM644,"3E")&gt;0,"3E",IF(AND(DRAFT!$A646="IM",OR($AL644&gt;DRAFT!$DB646,$AM644&gt;DRAFT!$DC646)),"IMPROVED",IF(AND(DRAFT!$A646="IM",$AL644&lt;=DRAFT!$DB646,$AM644&lt;=DRAFT!$DC646),"NOT IMPROVED",IF(AND(DRAFT!CU646="S",AH644&gt;=2,AK644&gt;=2,AN644&gt;=2.5,AP644&gt;=144),"PASS","FAIL")))))</f>
        <v/>
      </c>
      <c r="AR644" s="2" t="str">
        <f t="shared" si="18"/>
        <v/>
      </c>
      <c r="AS644" s="2" t="str">
        <f t="shared" si="19"/>
        <v/>
      </c>
    </row>
    <row r="645" spans="1:45" ht="18.95" customHeight="1" x14ac:dyDescent="0.25">
      <c r="A645" s="3" t="str">
        <f>IF(DRAFT!$B647="","",DRAFT!$B647)</f>
        <v/>
      </c>
      <c r="B645" s="2" t="str">
        <f>IF(COUNT($A645)=0,"",IF($A645&lt;&gt;DRAFT!$B647,"ERR",IF(DRAFT!I647="3E","3E",IF(COUNT(DRAFT!E647,DRAFT!I647)&gt;0,DRAFT!J647,""))))</f>
        <v/>
      </c>
      <c r="C645" s="2" t="str">
        <f>IF(COUNT($A645)=0,"",IF(B645="3E","3E",IF(B645="","I",LOOKUP(B645/D$2,{0,0.4,0.45,0.5,0.55,0.6,0.65,0.7,0.75,0.8,1},{"F","D","C","C+","B-","B","B+","A-","A","A+"}))))</f>
        <v/>
      </c>
      <c r="D645" s="1" t="str">
        <f>IF(COUNT($A645)=0,"",IF(B645="","--",IF(B645="3E","3E",LOOKUP(B645/D$2,{0,0.4,0.45,0.5,0.55,0.6,0.65,0.7,0.75,0.8,1},{0,2,2.25,2.5,2.75,3,3.25,3.5,3.75,4}))))</f>
        <v/>
      </c>
      <c r="E645" s="2" t="str">
        <f>IF(COUNT($A645)=0,"",IF($A645&lt;&gt;DRAFT!$B647,"ERR",IF(DRAFT!R647="3E","3E",IF(COUNT(DRAFT!N647,DRAFT!R647)&gt;0,DRAFT!S647,""))))</f>
        <v/>
      </c>
      <c r="F645" s="2" t="str">
        <f>IF(COUNT($A645)=0,"",IF(E645="3E","3E",IF(E645="","I",LOOKUP(E645/G$2,{0,0.4,0.45,0.5,0.55,0.6,0.65,0.7,0.75,0.8,1},{"F","D","C","C+","B-","B","B+","A-","A","A+"}))))</f>
        <v/>
      </c>
      <c r="G645" s="1" t="str">
        <f>IF(COUNT($A645)=0,"",IF(E645="","--",IF(E645="3E","3E",LOOKUP(E645/G$2,{0,0.4,0.45,0.5,0.55,0.6,0.65,0.7,0.75,0.8,1},{0,2,2.25,2.5,2.75,3,3.25,3.5,3.75,4}))))</f>
        <v/>
      </c>
      <c r="H645" s="2" t="str">
        <f>IF(COUNT($A645)=0,"",IF($A645&lt;&gt;DRAFT!$B647,"ERR",IF(DRAFT!AA647="3E","3E",IF(COUNT(DRAFT!W647,DRAFT!AA647)&gt;0,DRAFT!AB647,""))))</f>
        <v/>
      </c>
      <c r="I645" s="2" t="str">
        <f>IF(COUNT($A645)=0,"",IF(H645="3E","3E",IF(H645="","I",LOOKUP(H645/J$2,{0,0.4,0.45,0.5,0.55,0.6,0.65,0.7,0.75,0.8,1},{"F","D","C","C+","B-","B","B+","A-","A","A+"}))))</f>
        <v/>
      </c>
      <c r="J645" s="1" t="str">
        <f>IF(COUNT($A645)=0,"",IF(H645="","--",IF(H645="3E","3E",LOOKUP(H645/J$2,{0,0.4,0.45,0.5,0.55,0.6,0.65,0.7,0.75,0.8,1},{0,2,2.25,2.5,2.75,3,3.25,3.5,3.75,4}))))</f>
        <v/>
      </c>
      <c r="K645" s="2" t="str">
        <f>IF(COUNT($A645)=0,"",IF($A645&lt;&gt;DRAFT!$B647,"ERR",IF(DRAFT!AJ647="3E","3E",IF(COUNT(DRAFT!AF647,DRAFT!AJ647)&gt;0,DRAFT!AK647,""))))</f>
        <v/>
      </c>
      <c r="L645" s="2" t="str">
        <f>IF(COUNT($A645)=0,"",IF(K645="3E","3E",IF(K645="","I",LOOKUP(K645/M$2,{0,0.4,0.45,0.5,0.55,0.6,0.65,0.7,0.75,0.8,1},{"F","D","C","C+","B-","B","B+","A-","A","A+"}))))</f>
        <v/>
      </c>
      <c r="M645" s="1" t="str">
        <f>IF(COUNT($A645)=0,"",IF(K645="","--",IF(K645="3E","3E",LOOKUP(K645/M$2,{0,0.4,0.45,0.5,0.55,0.6,0.65,0.7,0.75,0.8,1},{0,2,2.25,2.5,2.75,3,3.25,3.5,3.75,4}))))</f>
        <v/>
      </c>
      <c r="N645" s="2" t="str">
        <f>IF(COUNT($A645)=0,"",IF($A645&lt;&gt;DRAFT!$B647,"ERR",IF(DRAFT!AS647="3E","3E",IF(COUNT(DRAFT!AO647,DRAFT!AS647)&gt;0,DRAFT!AT647,""))))</f>
        <v/>
      </c>
      <c r="O645" s="2" t="str">
        <f>IF(COUNT($A645)=0,"",IF(N645="3E","3E",IF(N645="","I",LOOKUP(N645/P$2,{0,0.4,0.45,0.5,0.55,0.6,0.65,0.7,0.75,0.8,1},{"F","D","C","C+","B-","B","B+","A-","A","A+"}))))</f>
        <v/>
      </c>
      <c r="P645" s="1" t="str">
        <f>IF(COUNT($A645)=0,"",IF(N645="","--",IF(N645="3E","3E",LOOKUP(N645/P$2,{0,0.4,0.45,0.5,0.55,0.6,0.65,0.7,0.75,0.8,1},{0,2,2.25,2.5,2.75,3,3.25,3.5,3.75,4}))))</f>
        <v/>
      </c>
      <c r="Q645" s="2" t="str">
        <f>IF(COUNT($A645)=0,"",IF($A645&lt;&gt;DRAFT!$B647,"ERR",IF(DRAFT!BB647="3E","3E",IF(COUNT(DRAFT!AX647,DRAFT!BB647)&gt;0,DRAFT!BC647,""))))</f>
        <v/>
      </c>
      <c r="R645" s="2" t="str">
        <f>IF(COUNT($A645)=0,"",IF(Q645="3E","3E",IF(Q645="","I",LOOKUP(Q645/S$2,{0,0.4,0.45,0.5,0.55,0.6,0.65,0.7,0.75,0.8,1},{"F","D","C","C+","B-","B","B+","A-","A","A+"}))))</f>
        <v/>
      </c>
      <c r="S645" s="1" t="str">
        <f>IF(COUNT($A645)=0,"",IF(Q645="","--",IF(Q645="3E","3E",LOOKUP(Q645/S$2,{0,0.4,0.45,0.5,0.55,0.6,0.65,0.7,0.75,0.8,1},{0,2,2.25,2.5,2.75,3,3.25,3.5,3.75,4}))))</f>
        <v/>
      </c>
      <c r="T645" s="2" t="str">
        <f>IF(COUNT($A645)=0,"",IF($A645&lt;&gt;DRAFT!$B647,"ERR",IF(DRAFT!BK647="3E","3E",IF(COUNT(DRAFT!BG647,DRAFT!BK647)&gt;0,DRAFT!BL647,""))))</f>
        <v/>
      </c>
      <c r="U645" s="2" t="str">
        <f>IF(COUNT($A645)=0,"",IF(T645="3E","3E",IF(T645="","I",LOOKUP(T645/V$2,{0,0.4,0.45,0.5,0.55,0.6,0.65,0.7,0.75,0.8,1},{"F","D","C","C+","B-","B","B+","A-","A","A+"}))))</f>
        <v/>
      </c>
      <c r="V645" s="1" t="str">
        <f>IF(COUNT($A645)=0,"",IF(T645="","--",IF(T645="3E","3E",LOOKUP(T645/V$2,{0,0.4,0.45,0.5,0.55,0.6,0.65,0.7,0.75,0.8,1},{0,2,2.25,2.5,2.75,3,3.25,3.5,3.75,4}))))</f>
        <v/>
      </c>
      <c r="W645" s="2" t="str">
        <f>IF(COUNT($A645)=0,"",IF($A645&lt;&gt;DRAFT!$B647,"ERR",IF(DRAFT!BT647="3E","3E",IF(COUNT(DRAFT!BP647,DRAFT!BT647)&gt;0,DRAFT!BU647,""))))</f>
        <v/>
      </c>
      <c r="X645" s="2" t="str">
        <f>IF(COUNT($A645)=0,"",IF(W645="3E","3E",IF(W645="","I",LOOKUP(W645/Y$2,{0,0.4,0.45,0.5,0.55,0.6,0.65,0.7,0.75,0.8,1},{"F","D","C","C+","B-","B","B+","A-","A","A+"}))))</f>
        <v/>
      </c>
      <c r="Y645" s="1" t="str">
        <f>IF(COUNT($A645)=0,"",IF(W645="","--",IF(W645="3E","3E",LOOKUP(W645/Y$2,{0,0.4,0.45,0.5,0.55,0.6,0.65,0.7,0.75,0.8,1},{0,2,2.25,2.5,2.75,3,3.25,3.5,3.75,4}))))</f>
        <v/>
      </c>
      <c r="Z645" s="2" t="str">
        <f>IF(COUNT($A645)=0,"",IF($A645&lt;&gt;DRAFT!$B647,"ERR",IF(DRAFT!CC647="3E","3E",IF(COUNT(DRAFT!BY647,DRAFT!CC647)&gt;0,DRAFT!CD647,""))))</f>
        <v/>
      </c>
      <c r="AA645" s="2" t="str">
        <f>IF(COUNT($A645)=0,"",IF(Z645="3E","3E",IF(Z645="","I",LOOKUP(Z645/AB$2,{0,0.4,0.45,0.5,0.55,0.6,0.65,0.7,0.75,0.8,1},{"F","D","C","C+","B-","B","B+","A-","A","A+"}))))</f>
        <v/>
      </c>
      <c r="AB645" s="1" t="str">
        <f>IF(COUNT($A645)=0,"",IF(Z645="","--",IF(Z645="3E","3E",LOOKUP(Z645/AB$2,{0,0.4,0.45,0.5,0.55,0.6,0.65,0.7,0.75,0.8,1},{0,2,2.25,2.5,2.75,3,3.25,3.5,3.75,4}))))</f>
        <v/>
      </c>
      <c r="AC645" s="2" t="str">
        <f>IF(COUNT($A645)=0,"",IF($A645&lt;&gt;DRAFT!$B647,"ERR",IF(DRAFT!CF647&gt;0,DRAFT!CF647,"")))</f>
        <v/>
      </c>
      <c r="AD645" s="2" t="str">
        <f>IF(COUNT($A645)=0,"",IF(AC645="3E","3E",IF(AC645="","I",LOOKUP(AC645/AE$2,{0,0.4,0.45,0.5,0.55,0.6,0.65,0.7,0.75,0.8,1},{"F","D","C","C+","B-","B","B+","A-","A","A+"}))))</f>
        <v/>
      </c>
      <c r="AE645" s="1" t="str">
        <f>IF(COUNT($A645)=0,"",IF(AC645="","--",IF(AC645="3E","3E",LOOKUP(AC645/AE$2,{0,0.4,0.45,0.5,0.55,0.6,0.65,0.7,0.75,0.8,1},{0,2,2.25,2.5,2.75,3,3.25,3.5,3.75,4}))))</f>
        <v/>
      </c>
      <c r="AF645" s="2" t="str">
        <f>IF(COUNT($A645)=0,"",IF($A645&lt;&gt;DRAFT!$B647,"ERR",IF(DRAFT!CI647&gt;0,DRAFT!CK647,"")))</f>
        <v/>
      </c>
      <c r="AG645" s="2" t="str">
        <f>IF(COUNT($A645)=0,"",IF(AF645="3E","3E",IF(AF645="","I",LOOKUP(AF645/AH$2,{0,0.4,0.45,0.5,0.55,0.6,0.65,0.7,0.75,0.8,1},{"F","D","C","C+","B-","B","B+","A-","A","A+"}))))</f>
        <v/>
      </c>
      <c r="AH645" s="1" t="str">
        <f>IF(COUNT($A645)=0,"",IF(AF645="","--",IF(AF645="3E","3E",LOOKUP(AF645/AH$2,{0,0.4,0.45,0.5,0.55,0.6,0.65,0.7,0.75,0.8,1},{0,2,2.25,2.5,2.75,3,3.25,3.5,3.75,4}))))</f>
        <v/>
      </c>
      <c r="AI645" s="2" t="str">
        <f>IF($A645&lt;&gt;DRAFT!$B647,"ERR",IF(OR(COUNT($A645)=0,COUNT(DRAFT!CL647:CN647,DRAFT!CP647:CR647)=0),"",CEILING(SUM(DRAFT!CO647,DRAFT!CS647,DRAFT!CT647),1)))</f>
        <v/>
      </c>
      <c r="AJ645" s="2" t="str">
        <f>IF(COUNT($A645)=0,"",IF(AI645="3E","3E",IF(AI645="","I",LOOKUP(AI645/AK$2,{0,0.4,0.45,0.5,0.55,0.6,0.65,0.7,0.75,0.8,1},{"F","D","C","C+","B-","B","B+","A-","A","A+"}))))</f>
        <v/>
      </c>
      <c r="AK645" s="1" t="str">
        <f>IF(COUNT($A645)=0,"",IF(AI645="","--",IF(AI645="3E","3E",LOOKUP(AI645/AK$2,{0,0.4,0.45,0.5,0.55,0.6,0.65,0.7,0.75,0.8,1},{0,2,2.25,2.5,2.75,3,3.25,3.5,3.75,4}))))</f>
        <v/>
      </c>
      <c r="AL645" s="4" t="str">
        <f>IF(OR(COUNT($A645)=0,COUNT(B645:AK645)=0),"",IF(COUNTIF(B645:AK645,"3E")&gt;0,"3E",IF(DRAFT!$A647="R",TRUNC(SUMPRODUCT(RGP,RCP)/TCP,3),TRUNC((SUMPRODUCT(--(IMDGP&gt;0)*IMDGP,IMCP)+CEILING(DRAFT!$DB647*42,0.25))/TCP,3))))</f>
        <v/>
      </c>
      <c r="AM645" s="2" t="str">
        <f>IF(OR(COUNT($A645)=0,COUNT(B645:AK645)=0),"",IF(COUNTIF(B645:AK645,"3E")&gt;0,"3E",IF(DRAFT!$A647="R",SUMPRODUCT(--(RGP&gt;=2),RCP),SUMPRODUCT(--(IMDGP&gt;0),--(IMGP=0),IMCP)+DRAFT!$DC647)))</f>
        <v/>
      </c>
      <c r="AN645" s="67" t="str">
        <f>IF(AL645="3E","3E",IF(COUNT($A645)=0,"",IF(COUNT(AI645)=0,"--",ROUND(((CEILING(DRAFT!$CV647*38,0.25)+CEILING(DRAFT!$CX647*38,0.25)+CEILING(DRAFT!$CZ647*42,0.25)+CEILING($AL645*42,0.25))/160),2))))</f>
        <v/>
      </c>
      <c r="AO645" s="2" t="str">
        <f>IF(AN645="3E","3E",IF(COUNT($A645)=0,"",IF(COUNT(AN645)=0,"I",LOOKUP(AN645,{0,2,2.25,2.5,2.75,3,3.25,3.5,3.75,4},{"F","D","C","C+","B-","B","B+","A-","A","A+"}))))</f>
        <v/>
      </c>
      <c r="AP645" s="2" t="str">
        <f>IF(AN645="3E","3E",IF(OR(COUNT(A645)=0,COUNT(AN645)=0),"",DRAFT!CW647+DRAFT!CY647+DRAFT!DA647+N(TABULATION!AM645)))</f>
        <v/>
      </c>
      <c r="AQ645" s="2" t="str">
        <f>IF(OR(COUNT($A645)=0,COUNT(B645:AK645)=0),"",IF(COUNTIF(B645:AM645,"3E")&gt;0,"3E",IF(AND(DRAFT!$A647="IM",OR($AL645&gt;DRAFT!$DB647,$AM645&gt;DRAFT!$DC647)),"IMPROVED",IF(AND(DRAFT!$A647="IM",$AL645&lt;=DRAFT!$DB647,$AM645&lt;=DRAFT!$DC647),"NOT IMPROVED",IF(AND(DRAFT!CU647="S",AH645&gt;=2,AK645&gt;=2,AN645&gt;=2.5,AP645&gt;=144),"PASS","FAIL")))))</f>
        <v/>
      </c>
      <c r="AR645" s="2" t="str">
        <f t="shared" si="18"/>
        <v/>
      </c>
      <c r="AS645" s="2" t="str">
        <f t="shared" si="19"/>
        <v/>
      </c>
    </row>
    <row r="646" spans="1:45" ht="18.95" customHeight="1" x14ac:dyDescent="0.25">
      <c r="A646" s="3" t="str">
        <f>IF(DRAFT!$B648="","",DRAFT!$B648)</f>
        <v/>
      </c>
      <c r="B646" s="2" t="str">
        <f>IF(COUNT($A646)=0,"",IF($A646&lt;&gt;DRAFT!$B648,"ERR",IF(DRAFT!I648="3E","3E",IF(COUNT(DRAFT!E648,DRAFT!I648)&gt;0,DRAFT!J648,""))))</f>
        <v/>
      </c>
      <c r="C646" s="2" t="str">
        <f>IF(COUNT($A646)=0,"",IF(B646="3E","3E",IF(B646="","I",LOOKUP(B646/D$2,{0,0.4,0.45,0.5,0.55,0.6,0.65,0.7,0.75,0.8,1},{"F","D","C","C+","B-","B","B+","A-","A","A+"}))))</f>
        <v/>
      </c>
      <c r="D646" s="1" t="str">
        <f>IF(COUNT($A646)=0,"",IF(B646="","--",IF(B646="3E","3E",LOOKUP(B646/D$2,{0,0.4,0.45,0.5,0.55,0.6,0.65,0.7,0.75,0.8,1},{0,2,2.25,2.5,2.75,3,3.25,3.5,3.75,4}))))</f>
        <v/>
      </c>
      <c r="E646" s="2" t="str">
        <f>IF(COUNT($A646)=0,"",IF($A646&lt;&gt;DRAFT!$B648,"ERR",IF(DRAFT!R648="3E","3E",IF(COUNT(DRAFT!N648,DRAFT!R648)&gt;0,DRAFT!S648,""))))</f>
        <v/>
      </c>
      <c r="F646" s="2" t="str">
        <f>IF(COUNT($A646)=0,"",IF(E646="3E","3E",IF(E646="","I",LOOKUP(E646/G$2,{0,0.4,0.45,0.5,0.55,0.6,0.65,0.7,0.75,0.8,1},{"F","D","C","C+","B-","B","B+","A-","A","A+"}))))</f>
        <v/>
      </c>
      <c r="G646" s="1" t="str">
        <f>IF(COUNT($A646)=0,"",IF(E646="","--",IF(E646="3E","3E",LOOKUP(E646/G$2,{0,0.4,0.45,0.5,0.55,0.6,0.65,0.7,0.75,0.8,1},{0,2,2.25,2.5,2.75,3,3.25,3.5,3.75,4}))))</f>
        <v/>
      </c>
      <c r="H646" s="2" t="str">
        <f>IF(COUNT($A646)=0,"",IF($A646&lt;&gt;DRAFT!$B648,"ERR",IF(DRAFT!AA648="3E","3E",IF(COUNT(DRAFT!W648,DRAFT!AA648)&gt;0,DRAFT!AB648,""))))</f>
        <v/>
      </c>
      <c r="I646" s="2" t="str">
        <f>IF(COUNT($A646)=0,"",IF(H646="3E","3E",IF(H646="","I",LOOKUP(H646/J$2,{0,0.4,0.45,0.5,0.55,0.6,0.65,0.7,0.75,0.8,1},{"F","D","C","C+","B-","B","B+","A-","A","A+"}))))</f>
        <v/>
      </c>
      <c r="J646" s="1" t="str">
        <f>IF(COUNT($A646)=0,"",IF(H646="","--",IF(H646="3E","3E",LOOKUP(H646/J$2,{0,0.4,0.45,0.5,0.55,0.6,0.65,0.7,0.75,0.8,1},{0,2,2.25,2.5,2.75,3,3.25,3.5,3.75,4}))))</f>
        <v/>
      </c>
      <c r="K646" s="2" t="str">
        <f>IF(COUNT($A646)=0,"",IF($A646&lt;&gt;DRAFT!$B648,"ERR",IF(DRAFT!AJ648="3E","3E",IF(COUNT(DRAFT!AF648,DRAFT!AJ648)&gt;0,DRAFT!AK648,""))))</f>
        <v/>
      </c>
      <c r="L646" s="2" t="str">
        <f>IF(COUNT($A646)=0,"",IF(K646="3E","3E",IF(K646="","I",LOOKUP(K646/M$2,{0,0.4,0.45,0.5,0.55,0.6,0.65,0.7,0.75,0.8,1},{"F","D","C","C+","B-","B","B+","A-","A","A+"}))))</f>
        <v/>
      </c>
      <c r="M646" s="1" t="str">
        <f>IF(COUNT($A646)=0,"",IF(K646="","--",IF(K646="3E","3E",LOOKUP(K646/M$2,{0,0.4,0.45,0.5,0.55,0.6,0.65,0.7,0.75,0.8,1},{0,2,2.25,2.5,2.75,3,3.25,3.5,3.75,4}))))</f>
        <v/>
      </c>
      <c r="N646" s="2" t="str">
        <f>IF(COUNT($A646)=0,"",IF($A646&lt;&gt;DRAFT!$B648,"ERR",IF(DRAFT!AS648="3E","3E",IF(COUNT(DRAFT!AO648,DRAFT!AS648)&gt;0,DRAFT!AT648,""))))</f>
        <v/>
      </c>
      <c r="O646" s="2" t="str">
        <f>IF(COUNT($A646)=0,"",IF(N646="3E","3E",IF(N646="","I",LOOKUP(N646/P$2,{0,0.4,0.45,0.5,0.55,0.6,0.65,0.7,0.75,0.8,1},{"F","D","C","C+","B-","B","B+","A-","A","A+"}))))</f>
        <v/>
      </c>
      <c r="P646" s="1" t="str">
        <f>IF(COUNT($A646)=0,"",IF(N646="","--",IF(N646="3E","3E",LOOKUP(N646/P$2,{0,0.4,0.45,0.5,0.55,0.6,0.65,0.7,0.75,0.8,1},{0,2,2.25,2.5,2.75,3,3.25,3.5,3.75,4}))))</f>
        <v/>
      </c>
      <c r="Q646" s="2" t="str">
        <f>IF(COUNT($A646)=0,"",IF($A646&lt;&gt;DRAFT!$B648,"ERR",IF(DRAFT!BB648="3E","3E",IF(COUNT(DRAFT!AX648,DRAFT!BB648)&gt;0,DRAFT!BC648,""))))</f>
        <v/>
      </c>
      <c r="R646" s="2" t="str">
        <f>IF(COUNT($A646)=0,"",IF(Q646="3E","3E",IF(Q646="","I",LOOKUP(Q646/S$2,{0,0.4,0.45,0.5,0.55,0.6,0.65,0.7,0.75,0.8,1},{"F","D","C","C+","B-","B","B+","A-","A","A+"}))))</f>
        <v/>
      </c>
      <c r="S646" s="1" t="str">
        <f>IF(COUNT($A646)=0,"",IF(Q646="","--",IF(Q646="3E","3E",LOOKUP(Q646/S$2,{0,0.4,0.45,0.5,0.55,0.6,0.65,0.7,0.75,0.8,1},{0,2,2.25,2.5,2.75,3,3.25,3.5,3.75,4}))))</f>
        <v/>
      </c>
      <c r="T646" s="2" t="str">
        <f>IF(COUNT($A646)=0,"",IF($A646&lt;&gt;DRAFT!$B648,"ERR",IF(DRAFT!BK648="3E","3E",IF(COUNT(DRAFT!BG648,DRAFT!BK648)&gt;0,DRAFT!BL648,""))))</f>
        <v/>
      </c>
      <c r="U646" s="2" t="str">
        <f>IF(COUNT($A646)=0,"",IF(T646="3E","3E",IF(T646="","I",LOOKUP(T646/V$2,{0,0.4,0.45,0.5,0.55,0.6,0.65,0.7,0.75,0.8,1},{"F","D","C","C+","B-","B","B+","A-","A","A+"}))))</f>
        <v/>
      </c>
      <c r="V646" s="1" t="str">
        <f>IF(COUNT($A646)=0,"",IF(T646="","--",IF(T646="3E","3E",LOOKUP(T646/V$2,{0,0.4,0.45,0.5,0.55,0.6,0.65,0.7,0.75,0.8,1},{0,2,2.25,2.5,2.75,3,3.25,3.5,3.75,4}))))</f>
        <v/>
      </c>
      <c r="W646" s="2" t="str">
        <f>IF(COUNT($A646)=0,"",IF($A646&lt;&gt;DRAFT!$B648,"ERR",IF(DRAFT!BT648="3E","3E",IF(COUNT(DRAFT!BP648,DRAFT!BT648)&gt;0,DRAFT!BU648,""))))</f>
        <v/>
      </c>
      <c r="X646" s="2" t="str">
        <f>IF(COUNT($A646)=0,"",IF(W646="3E","3E",IF(W646="","I",LOOKUP(W646/Y$2,{0,0.4,0.45,0.5,0.55,0.6,0.65,0.7,0.75,0.8,1},{"F","D","C","C+","B-","B","B+","A-","A","A+"}))))</f>
        <v/>
      </c>
      <c r="Y646" s="1" t="str">
        <f>IF(COUNT($A646)=0,"",IF(W646="","--",IF(W646="3E","3E",LOOKUP(W646/Y$2,{0,0.4,0.45,0.5,0.55,0.6,0.65,0.7,0.75,0.8,1},{0,2,2.25,2.5,2.75,3,3.25,3.5,3.75,4}))))</f>
        <v/>
      </c>
      <c r="Z646" s="2" t="str">
        <f>IF(COUNT($A646)=0,"",IF($A646&lt;&gt;DRAFT!$B648,"ERR",IF(DRAFT!CC648="3E","3E",IF(COUNT(DRAFT!BY648,DRAFT!CC648)&gt;0,DRAFT!CD648,""))))</f>
        <v/>
      </c>
      <c r="AA646" s="2" t="str">
        <f>IF(COUNT($A646)=0,"",IF(Z646="3E","3E",IF(Z646="","I",LOOKUP(Z646/AB$2,{0,0.4,0.45,0.5,0.55,0.6,0.65,0.7,0.75,0.8,1},{"F","D","C","C+","B-","B","B+","A-","A","A+"}))))</f>
        <v/>
      </c>
      <c r="AB646" s="1" t="str">
        <f>IF(COUNT($A646)=0,"",IF(Z646="","--",IF(Z646="3E","3E",LOOKUP(Z646/AB$2,{0,0.4,0.45,0.5,0.55,0.6,0.65,0.7,0.75,0.8,1},{0,2,2.25,2.5,2.75,3,3.25,3.5,3.75,4}))))</f>
        <v/>
      </c>
      <c r="AC646" s="2" t="str">
        <f>IF(COUNT($A646)=0,"",IF($A646&lt;&gt;DRAFT!$B648,"ERR",IF(DRAFT!CF648&gt;0,DRAFT!CF648,"")))</f>
        <v/>
      </c>
      <c r="AD646" s="2" t="str">
        <f>IF(COUNT($A646)=0,"",IF(AC646="3E","3E",IF(AC646="","I",LOOKUP(AC646/AE$2,{0,0.4,0.45,0.5,0.55,0.6,0.65,0.7,0.75,0.8,1},{"F","D","C","C+","B-","B","B+","A-","A","A+"}))))</f>
        <v/>
      </c>
      <c r="AE646" s="1" t="str">
        <f>IF(COUNT($A646)=0,"",IF(AC646="","--",IF(AC646="3E","3E",LOOKUP(AC646/AE$2,{0,0.4,0.45,0.5,0.55,0.6,0.65,0.7,0.75,0.8,1},{0,2,2.25,2.5,2.75,3,3.25,3.5,3.75,4}))))</f>
        <v/>
      </c>
      <c r="AF646" s="2" t="str">
        <f>IF(COUNT($A646)=0,"",IF($A646&lt;&gt;DRAFT!$B648,"ERR",IF(DRAFT!CI648&gt;0,DRAFT!CK648,"")))</f>
        <v/>
      </c>
      <c r="AG646" s="2" t="str">
        <f>IF(COUNT($A646)=0,"",IF(AF646="3E","3E",IF(AF646="","I",LOOKUP(AF646/AH$2,{0,0.4,0.45,0.5,0.55,0.6,0.65,0.7,0.75,0.8,1},{"F","D","C","C+","B-","B","B+","A-","A","A+"}))))</f>
        <v/>
      </c>
      <c r="AH646" s="1" t="str">
        <f>IF(COUNT($A646)=0,"",IF(AF646="","--",IF(AF646="3E","3E",LOOKUP(AF646/AH$2,{0,0.4,0.45,0.5,0.55,0.6,0.65,0.7,0.75,0.8,1},{0,2,2.25,2.5,2.75,3,3.25,3.5,3.75,4}))))</f>
        <v/>
      </c>
      <c r="AI646" s="2" t="str">
        <f>IF($A646&lt;&gt;DRAFT!$B648,"ERR",IF(OR(COUNT($A646)=0,COUNT(DRAFT!CL648:CN648,DRAFT!CP648:CR648)=0),"",CEILING(SUM(DRAFT!CO648,DRAFT!CS648,DRAFT!CT648),1)))</f>
        <v/>
      </c>
      <c r="AJ646" s="2" t="str">
        <f>IF(COUNT($A646)=0,"",IF(AI646="3E","3E",IF(AI646="","I",LOOKUP(AI646/AK$2,{0,0.4,0.45,0.5,0.55,0.6,0.65,0.7,0.75,0.8,1},{"F","D","C","C+","B-","B","B+","A-","A","A+"}))))</f>
        <v/>
      </c>
      <c r="AK646" s="1" t="str">
        <f>IF(COUNT($A646)=0,"",IF(AI646="","--",IF(AI646="3E","3E",LOOKUP(AI646/AK$2,{0,0.4,0.45,0.5,0.55,0.6,0.65,0.7,0.75,0.8,1},{0,2,2.25,2.5,2.75,3,3.25,3.5,3.75,4}))))</f>
        <v/>
      </c>
      <c r="AL646" s="4" t="str">
        <f>IF(OR(COUNT($A646)=0,COUNT(B646:AK646)=0),"",IF(COUNTIF(B646:AK646,"3E")&gt;0,"3E",IF(DRAFT!$A648="R",TRUNC(SUMPRODUCT(RGP,RCP)/TCP,3),TRUNC((SUMPRODUCT(--(IMDGP&gt;0)*IMDGP,IMCP)+CEILING(DRAFT!$DB648*42,0.25))/TCP,3))))</f>
        <v/>
      </c>
      <c r="AM646" s="2" t="str">
        <f>IF(OR(COUNT($A646)=0,COUNT(B646:AK646)=0),"",IF(COUNTIF(B646:AK646,"3E")&gt;0,"3E",IF(DRAFT!$A648="R",SUMPRODUCT(--(RGP&gt;=2),RCP),SUMPRODUCT(--(IMDGP&gt;0),--(IMGP=0),IMCP)+DRAFT!$DC648)))</f>
        <v/>
      </c>
      <c r="AN646" s="67" t="str">
        <f>IF(AL646="3E","3E",IF(COUNT($A646)=0,"",IF(COUNT(AI646)=0,"--",ROUND(((CEILING(DRAFT!$CV648*38,0.25)+CEILING(DRAFT!$CX648*38,0.25)+CEILING(DRAFT!$CZ648*42,0.25)+CEILING($AL646*42,0.25))/160),2))))</f>
        <v/>
      </c>
      <c r="AO646" s="2" t="str">
        <f>IF(AN646="3E","3E",IF(COUNT($A646)=0,"",IF(COUNT(AN646)=0,"I",LOOKUP(AN646,{0,2,2.25,2.5,2.75,3,3.25,3.5,3.75,4},{"F","D","C","C+","B-","B","B+","A-","A","A+"}))))</f>
        <v/>
      </c>
      <c r="AP646" s="2" t="str">
        <f>IF(AN646="3E","3E",IF(OR(COUNT(A646)=0,COUNT(AN646)=0),"",DRAFT!CW648+DRAFT!CY648+DRAFT!DA648+N(TABULATION!AM646)))</f>
        <v/>
      </c>
      <c r="AQ646" s="2" t="str">
        <f>IF(OR(COUNT($A646)=0,COUNT(B646:AK646)=0),"",IF(COUNTIF(B646:AM646,"3E")&gt;0,"3E",IF(AND(DRAFT!$A648="IM",OR($AL646&gt;DRAFT!$DB648,$AM646&gt;DRAFT!$DC648)),"IMPROVED",IF(AND(DRAFT!$A648="IM",$AL646&lt;=DRAFT!$DB648,$AM646&lt;=DRAFT!$DC648),"NOT IMPROVED",IF(AND(DRAFT!CU648="S",AH646&gt;=2,AK646&gt;=2,AN646&gt;=2.5,AP646&gt;=144),"PASS","FAIL")))))</f>
        <v/>
      </c>
      <c r="AR646" s="2" t="str">
        <f t="shared" ref="AR646:AR709" si="20">IF(COUNT($A646)=0,"",IF(AQ646="3E","3E",IF(AQ646="PASS",CONCATENATE(IF(N(D646)&lt;2,"411F,",""),IF(N(G646)&lt;2,"412F,",""),IF(N(J646)&lt;2,"413F,",""),IF(N(M646)&lt;2,"421F,",""),IF(N(P646)&lt;2,"422F,",""),IF(N(S646)&lt;2,"423F,",""),IF(N(V646)&lt;2,"431F,",""),IF(N(Y646)&lt;2,"432F,",""),IF(N(AB646)&lt;2,"433F,","")),"")))</f>
        <v/>
      </c>
      <c r="AS646" s="2" t="str">
        <f t="shared" ref="AS646:AS709" si="21">IF(OR(COUNT($A646)=0,COUNT(AF646)=0,COUNT(AI646)=0),"",IF($AL646="3E","3E",RANK(AN646,$AN$5:$AN$200,0)))</f>
        <v/>
      </c>
    </row>
    <row r="647" spans="1:45" ht="18.95" customHeight="1" x14ac:dyDescent="0.25">
      <c r="A647" s="3" t="str">
        <f>IF(DRAFT!$B649="","",DRAFT!$B649)</f>
        <v/>
      </c>
      <c r="B647" s="2" t="str">
        <f>IF(COUNT($A647)=0,"",IF($A647&lt;&gt;DRAFT!$B649,"ERR",IF(DRAFT!I649="3E","3E",IF(COUNT(DRAFT!E649,DRAFT!I649)&gt;0,DRAFT!J649,""))))</f>
        <v/>
      </c>
      <c r="C647" s="2" t="str">
        <f>IF(COUNT($A647)=0,"",IF(B647="3E","3E",IF(B647="","I",LOOKUP(B647/D$2,{0,0.4,0.45,0.5,0.55,0.6,0.65,0.7,0.75,0.8,1},{"F","D","C","C+","B-","B","B+","A-","A","A+"}))))</f>
        <v/>
      </c>
      <c r="D647" s="1" t="str">
        <f>IF(COUNT($A647)=0,"",IF(B647="","--",IF(B647="3E","3E",LOOKUP(B647/D$2,{0,0.4,0.45,0.5,0.55,0.6,0.65,0.7,0.75,0.8,1},{0,2,2.25,2.5,2.75,3,3.25,3.5,3.75,4}))))</f>
        <v/>
      </c>
      <c r="E647" s="2" t="str">
        <f>IF(COUNT($A647)=0,"",IF($A647&lt;&gt;DRAFT!$B649,"ERR",IF(DRAFT!R649="3E","3E",IF(COUNT(DRAFT!N649,DRAFT!R649)&gt;0,DRAFT!S649,""))))</f>
        <v/>
      </c>
      <c r="F647" s="2" t="str">
        <f>IF(COUNT($A647)=0,"",IF(E647="3E","3E",IF(E647="","I",LOOKUP(E647/G$2,{0,0.4,0.45,0.5,0.55,0.6,0.65,0.7,0.75,0.8,1},{"F","D","C","C+","B-","B","B+","A-","A","A+"}))))</f>
        <v/>
      </c>
      <c r="G647" s="1" t="str">
        <f>IF(COUNT($A647)=0,"",IF(E647="","--",IF(E647="3E","3E",LOOKUP(E647/G$2,{0,0.4,0.45,0.5,0.55,0.6,0.65,0.7,0.75,0.8,1},{0,2,2.25,2.5,2.75,3,3.25,3.5,3.75,4}))))</f>
        <v/>
      </c>
      <c r="H647" s="2" t="str">
        <f>IF(COUNT($A647)=0,"",IF($A647&lt;&gt;DRAFT!$B649,"ERR",IF(DRAFT!AA649="3E","3E",IF(COUNT(DRAFT!W649,DRAFT!AA649)&gt;0,DRAFT!AB649,""))))</f>
        <v/>
      </c>
      <c r="I647" s="2" t="str">
        <f>IF(COUNT($A647)=0,"",IF(H647="3E","3E",IF(H647="","I",LOOKUP(H647/J$2,{0,0.4,0.45,0.5,0.55,0.6,0.65,0.7,0.75,0.8,1},{"F","D","C","C+","B-","B","B+","A-","A","A+"}))))</f>
        <v/>
      </c>
      <c r="J647" s="1" t="str">
        <f>IF(COUNT($A647)=0,"",IF(H647="","--",IF(H647="3E","3E",LOOKUP(H647/J$2,{0,0.4,0.45,0.5,0.55,0.6,0.65,0.7,0.75,0.8,1},{0,2,2.25,2.5,2.75,3,3.25,3.5,3.75,4}))))</f>
        <v/>
      </c>
      <c r="K647" s="2" t="str">
        <f>IF(COUNT($A647)=0,"",IF($A647&lt;&gt;DRAFT!$B649,"ERR",IF(DRAFT!AJ649="3E","3E",IF(COUNT(DRAFT!AF649,DRAFT!AJ649)&gt;0,DRAFT!AK649,""))))</f>
        <v/>
      </c>
      <c r="L647" s="2" t="str">
        <f>IF(COUNT($A647)=0,"",IF(K647="3E","3E",IF(K647="","I",LOOKUP(K647/M$2,{0,0.4,0.45,0.5,0.55,0.6,0.65,0.7,0.75,0.8,1},{"F","D","C","C+","B-","B","B+","A-","A","A+"}))))</f>
        <v/>
      </c>
      <c r="M647" s="1" t="str">
        <f>IF(COUNT($A647)=0,"",IF(K647="","--",IF(K647="3E","3E",LOOKUP(K647/M$2,{0,0.4,0.45,0.5,0.55,0.6,0.65,0.7,0.75,0.8,1},{0,2,2.25,2.5,2.75,3,3.25,3.5,3.75,4}))))</f>
        <v/>
      </c>
      <c r="N647" s="2" t="str">
        <f>IF(COUNT($A647)=0,"",IF($A647&lt;&gt;DRAFT!$B649,"ERR",IF(DRAFT!AS649="3E","3E",IF(COUNT(DRAFT!AO649,DRAFT!AS649)&gt;0,DRAFT!AT649,""))))</f>
        <v/>
      </c>
      <c r="O647" s="2" t="str">
        <f>IF(COUNT($A647)=0,"",IF(N647="3E","3E",IF(N647="","I",LOOKUP(N647/P$2,{0,0.4,0.45,0.5,0.55,0.6,0.65,0.7,0.75,0.8,1},{"F","D","C","C+","B-","B","B+","A-","A","A+"}))))</f>
        <v/>
      </c>
      <c r="P647" s="1" t="str">
        <f>IF(COUNT($A647)=0,"",IF(N647="","--",IF(N647="3E","3E",LOOKUP(N647/P$2,{0,0.4,0.45,0.5,0.55,0.6,0.65,0.7,0.75,0.8,1},{0,2,2.25,2.5,2.75,3,3.25,3.5,3.75,4}))))</f>
        <v/>
      </c>
      <c r="Q647" s="2" t="str">
        <f>IF(COUNT($A647)=0,"",IF($A647&lt;&gt;DRAFT!$B649,"ERR",IF(DRAFT!BB649="3E","3E",IF(COUNT(DRAFT!AX649,DRAFT!BB649)&gt;0,DRAFT!BC649,""))))</f>
        <v/>
      </c>
      <c r="R647" s="2" t="str">
        <f>IF(COUNT($A647)=0,"",IF(Q647="3E","3E",IF(Q647="","I",LOOKUP(Q647/S$2,{0,0.4,0.45,0.5,0.55,0.6,0.65,0.7,0.75,0.8,1},{"F","D","C","C+","B-","B","B+","A-","A","A+"}))))</f>
        <v/>
      </c>
      <c r="S647" s="1" t="str">
        <f>IF(COUNT($A647)=0,"",IF(Q647="","--",IF(Q647="3E","3E",LOOKUP(Q647/S$2,{0,0.4,0.45,0.5,0.55,0.6,0.65,0.7,0.75,0.8,1},{0,2,2.25,2.5,2.75,3,3.25,3.5,3.75,4}))))</f>
        <v/>
      </c>
      <c r="T647" s="2" t="str">
        <f>IF(COUNT($A647)=0,"",IF($A647&lt;&gt;DRAFT!$B649,"ERR",IF(DRAFT!BK649="3E","3E",IF(COUNT(DRAFT!BG649,DRAFT!BK649)&gt;0,DRAFT!BL649,""))))</f>
        <v/>
      </c>
      <c r="U647" s="2" t="str">
        <f>IF(COUNT($A647)=0,"",IF(T647="3E","3E",IF(T647="","I",LOOKUP(T647/V$2,{0,0.4,0.45,0.5,0.55,0.6,0.65,0.7,0.75,0.8,1},{"F","D","C","C+","B-","B","B+","A-","A","A+"}))))</f>
        <v/>
      </c>
      <c r="V647" s="1" t="str">
        <f>IF(COUNT($A647)=0,"",IF(T647="","--",IF(T647="3E","3E",LOOKUP(T647/V$2,{0,0.4,0.45,0.5,0.55,0.6,0.65,0.7,0.75,0.8,1},{0,2,2.25,2.5,2.75,3,3.25,3.5,3.75,4}))))</f>
        <v/>
      </c>
      <c r="W647" s="2" t="str">
        <f>IF(COUNT($A647)=0,"",IF($A647&lt;&gt;DRAFT!$B649,"ERR",IF(DRAFT!BT649="3E","3E",IF(COUNT(DRAFT!BP649,DRAFT!BT649)&gt;0,DRAFT!BU649,""))))</f>
        <v/>
      </c>
      <c r="X647" s="2" t="str">
        <f>IF(COUNT($A647)=0,"",IF(W647="3E","3E",IF(W647="","I",LOOKUP(W647/Y$2,{0,0.4,0.45,0.5,0.55,0.6,0.65,0.7,0.75,0.8,1},{"F","D","C","C+","B-","B","B+","A-","A","A+"}))))</f>
        <v/>
      </c>
      <c r="Y647" s="1" t="str">
        <f>IF(COUNT($A647)=0,"",IF(W647="","--",IF(W647="3E","3E",LOOKUP(W647/Y$2,{0,0.4,0.45,0.5,0.55,0.6,0.65,0.7,0.75,0.8,1},{0,2,2.25,2.5,2.75,3,3.25,3.5,3.75,4}))))</f>
        <v/>
      </c>
      <c r="Z647" s="2" t="str">
        <f>IF(COUNT($A647)=0,"",IF($A647&lt;&gt;DRAFT!$B649,"ERR",IF(DRAFT!CC649="3E","3E",IF(COUNT(DRAFT!BY649,DRAFT!CC649)&gt;0,DRAFT!CD649,""))))</f>
        <v/>
      </c>
      <c r="AA647" s="2" t="str">
        <f>IF(COUNT($A647)=0,"",IF(Z647="3E","3E",IF(Z647="","I",LOOKUP(Z647/AB$2,{0,0.4,0.45,0.5,0.55,0.6,0.65,0.7,0.75,0.8,1},{"F","D","C","C+","B-","B","B+","A-","A","A+"}))))</f>
        <v/>
      </c>
      <c r="AB647" s="1" t="str">
        <f>IF(COUNT($A647)=0,"",IF(Z647="","--",IF(Z647="3E","3E",LOOKUP(Z647/AB$2,{0,0.4,0.45,0.5,0.55,0.6,0.65,0.7,0.75,0.8,1},{0,2,2.25,2.5,2.75,3,3.25,3.5,3.75,4}))))</f>
        <v/>
      </c>
      <c r="AC647" s="2" t="str">
        <f>IF(COUNT($A647)=0,"",IF($A647&lt;&gt;DRAFT!$B649,"ERR",IF(DRAFT!CF649&gt;0,DRAFT!CF649,"")))</f>
        <v/>
      </c>
      <c r="AD647" s="2" t="str">
        <f>IF(COUNT($A647)=0,"",IF(AC647="3E","3E",IF(AC647="","I",LOOKUP(AC647/AE$2,{0,0.4,0.45,0.5,0.55,0.6,0.65,0.7,0.75,0.8,1},{"F","D","C","C+","B-","B","B+","A-","A","A+"}))))</f>
        <v/>
      </c>
      <c r="AE647" s="1" t="str">
        <f>IF(COUNT($A647)=0,"",IF(AC647="","--",IF(AC647="3E","3E",LOOKUP(AC647/AE$2,{0,0.4,0.45,0.5,0.55,0.6,0.65,0.7,0.75,0.8,1},{0,2,2.25,2.5,2.75,3,3.25,3.5,3.75,4}))))</f>
        <v/>
      </c>
      <c r="AF647" s="2" t="str">
        <f>IF(COUNT($A647)=0,"",IF($A647&lt;&gt;DRAFT!$B649,"ERR",IF(DRAFT!CI649&gt;0,DRAFT!CK649,"")))</f>
        <v/>
      </c>
      <c r="AG647" s="2" t="str">
        <f>IF(COUNT($A647)=0,"",IF(AF647="3E","3E",IF(AF647="","I",LOOKUP(AF647/AH$2,{0,0.4,0.45,0.5,0.55,0.6,0.65,0.7,0.75,0.8,1},{"F","D","C","C+","B-","B","B+","A-","A","A+"}))))</f>
        <v/>
      </c>
      <c r="AH647" s="1" t="str">
        <f>IF(COUNT($A647)=0,"",IF(AF647="","--",IF(AF647="3E","3E",LOOKUP(AF647/AH$2,{0,0.4,0.45,0.5,0.55,0.6,0.65,0.7,0.75,0.8,1},{0,2,2.25,2.5,2.75,3,3.25,3.5,3.75,4}))))</f>
        <v/>
      </c>
      <c r="AI647" s="2" t="str">
        <f>IF($A647&lt;&gt;DRAFT!$B649,"ERR",IF(OR(COUNT($A647)=0,COUNT(DRAFT!CL649:CN649,DRAFT!CP649:CR649)=0),"",CEILING(SUM(DRAFT!CO649,DRAFT!CS649,DRAFT!CT649),1)))</f>
        <v/>
      </c>
      <c r="AJ647" s="2" t="str">
        <f>IF(COUNT($A647)=0,"",IF(AI647="3E","3E",IF(AI647="","I",LOOKUP(AI647/AK$2,{0,0.4,0.45,0.5,0.55,0.6,0.65,0.7,0.75,0.8,1},{"F","D","C","C+","B-","B","B+","A-","A","A+"}))))</f>
        <v/>
      </c>
      <c r="AK647" s="1" t="str">
        <f>IF(COUNT($A647)=0,"",IF(AI647="","--",IF(AI647="3E","3E",LOOKUP(AI647/AK$2,{0,0.4,0.45,0.5,0.55,0.6,0.65,0.7,0.75,0.8,1},{0,2,2.25,2.5,2.75,3,3.25,3.5,3.75,4}))))</f>
        <v/>
      </c>
      <c r="AL647" s="4" t="str">
        <f>IF(OR(COUNT($A647)=0,COUNT(B647:AK647)=0),"",IF(COUNTIF(B647:AK647,"3E")&gt;0,"3E",IF(DRAFT!$A649="R",TRUNC(SUMPRODUCT(RGP,RCP)/TCP,3),TRUNC((SUMPRODUCT(--(IMDGP&gt;0)*IMDGP,IMCP)+CEILING(DRAFT!$DB649*42,0.25))/TCP,3))))</f>
        <v/>
      </c>
      <c r="AM647" s="2" t="str">
        <f>IF(OR(COUNT($A647)=0,COUNT(B647:AK647)=0),"",IF(COUNTIF(B647:AK647,"3E")&gt;0,"3E",IF(DRAFT!$A649="R",SUMPRODUCT(--(RGP&gt;=2),RCP),SUMPRODUCT(--(IMDGP&gt;0),--(IMGP=0),IMCP)+DRAFT!$DC649)))</f>
        <v/>
      </c>
      <c r="AN647" s="67" t="str">
        <f>IF(AL647="3E","3E",IF(COUNT($A647)=0,"",IF(COUNT(AI647)=0,"--",ROUND(((CEILING(DRAFT!$CV649*38,0.25)+CEILING(DRAFT!$CX649*38,0.25)+CEILING(DRAFT!$CZ649*42,0.25)+CEILING($AL647*42,0.25))/160),2))))</f>
        <v/>
      </c>
      <c r="AO647" s="2" t="str">
        <f>IF(AN647="3E","3E",IF(COUNT($A647)=0,"",IF(COUNT(AN647)=0,"I",LOOKUP(AN647,{0,2,2.25,2.5,2.75,3,3.25,3.5,3.75,4},{"F","D","C","C+","B-","B","B+","A-","A","A+"}))))</f>
        <v/>
      </c>
      <c r="AP647" s="2" t="str">
        <f>IF(AN647="3E","3E",IF(OR(COUNT(A647)=0,COUNT(AN647)=0),"",DRAFT!CW649+DRAFT!CY649+DRAFT!DA649+N(TABULATION!AM647)))</f>
        <v/>
      </c>
      <c r="AQ647" s="2" t="str">
        <f>IF(OR(COUNT($A647)=0,COUNT(B647:AK647)=0),"",IF(COUNTIF(B647:AM647,"3E")&gt;0,"3E",IF(AND(DRAFT!$A649="IM",OR($AL647&gt;DRAFT!$DB649,$AM647&gt;DRAFT!$DC649)),"IMPROVED",IF(AND(DRAFT!$A649="IM",$AL647&lt;=DRAFT!$DB649,$AM647&lt;=DRAFT!$DC649),"NOT IMPROVED",IF(AND(DRAFT!CU649="S",AH647&gt;=2,AK647&gt;=2,AN647&gt;=2.5,AP647&gt;=144),"PASS","FAIL")))))</f>
        <v/>
      </c>
      <c r="AR647" s="2" t="str">
        <f t="shared" si="20"/>
        <v/>
      </c>
      <c r="AS647" s="2" t="str">
        <f t="shared" si="21"/>
        <v/>
      </c>
    </row>
    <row r="648" spans="1:45" ht="18.95" customHeight="1" x14ac:dyDescent="0.25">
      <c r="A648" s="3" t="str">
        <f>IF(DRAFT!$B650="","",DRAFT!$B650)</f>
        <v/>
      </c>
      <c r="B648" s="2" t="str">
        <f>IF(COUNT($A648)=0,"",IF($A648&lt;&gt;DRAFT!$B650,"ERR",IF(DRAFT!I650="3E","3E",IF(COUNT(DRAFT!E650,DRAFT!I650)&gt;0,DRAFT!J650,""))))</f>
        <v/>
      </c>
      <c r="C648" s="2" t="str">
        <f>IF(COUNT($A648)=0,"",IF(B648="3E","3E",IF(B648="","I",LOOKUP(B648/D$2,{0,0.4,0.45,0.5,0.55,0.6,0.65,0.7,0.75,0.8,1},{"F","D","C","C+","B-","B","B+","A-","A","A+"}))))</f>
        <v/>
      </c>
      <c r="D648" s="1" t="str">
        <f>IF(COUNT($A648)=0,"",IF(B648="","--",IF(B648="3E","3E",LOOKUP(B648/D$2,{0,0.4,0.45,0.5,0.55,0.6,0.65,0.7,0.75,0.8,1},{0,2,2.25,2.5,2.75,3,3.25,3.5,3.75,4}))))</f>
        <v/>
      </c>
      <c r="E648" s="2" t="str">
        <f>IF(COUNT($A648)=0,"",IF($A648&lt;&gt;DRAFT!$B650,"ERR",IF(DRAFT!R650="3E","3E",IF(COUNT(DRAFT!N650,DRAFT!R650)&gt;0,DRAFT!S650,""))))</f>
        <v/>
      </c>
      <c r="F648" s="2" t="str">
        <f>IF(COUNT($A648)=0,"",IF(E648="3E","3E",IF(E648="","I",LOOKUP(E648/G$2,{0,0.4,0.45,0.5,0.55,0.6,0.65,0.7,0.75,0.8,1},{"F","D","C","C+","B-","B","B+","A-","A","A+"}))))</f>
        <v/>
      </c>
      <c r="G648" s="1" t="str">
        <f>IF(COUNT($A648)=0,"",IF(E648="","--",IF(E648="3E","3E",LOOKUP(E648/G$2,{0,0.4,0.45,0.5,0.55,0.6,0.65,0.7,0.75,0.8,1},{0,2,2.25,2.5,2.75,3,3.25,3.5,3.75,4}))))</f>
        <v/>
      </c>
      <c r="H648" s="2" t="str">
        <f>IF(COUNT($A648)=0,"",IF($A648&lt;&gt;DRAFT!$B650,"ERR",IF(DRAFT!AA650="3E","3E",IF(COUNT(DRAFT!W650,DRAFT!AA650)&gt;0,DRAFT!AB650,""))))</f>
        <v/>
      </c>
      <c r="I648" s="2" t="str">
        <f>IF(COUNT($A648)=0,"",IF(H648="3E","3E",IF(H648="","I",LOOKUP(H648/J$2,{0,0.4,0.45,0.5,0.55,0.6,0.65,0.7,0.75,0.8,1},{"F","D","C","C+","B-","B","B+","A-","A","A+"}))))</f>
        <v/>
      </c>
      <c r="J648" s="1" t="str">
        <f>IF(COUNT($A648)=0,"",IF(H648="","--",IF(H648="3E","3E",LOOKUP(H648/J$2,{0,0.4,0.45,0.5,0.55,0.6,0.65,0.7,0.75,0.8,1},{0,2,2.25,2.5,2.75,3,3.25,3.5,3.75,4}))))</f>
        <v/>
      </c>
      <c r="K648" s="2" t="str">
        <f>IF(COUNT($A648)=0,"",IF($A648&lt;&gt;DRAFT!$B650,"ERR",IF(DRAFT!AJ650="3E","3E",IF(COUNT(DRAFT!AF650,DRAFT!AJ650)&gt;0,DRAFT!AK650,""))))</f>
        <v/>
      </c>
      <c r="L648" s="2" t="str">
        <f>IF(COUNT($A648)=0,"",IF(K648="3E","3E",IF(K648="","I",LOOKUP(K648/M$2,{0,0.4,0.45,0.5,0.55,0.6,0.65,0.7,0.75,0.8,1},{"F","D","C","C+","B-","B","B+","A-","A","A+"}))))</f>
        <v/>
      </c>
      <c r="M648" s="1" t="str">
        <f>IF(COUNT($A648)=0,"",IF(K648="","--",IF(K648="3E","3E",LOOKUP(K648/M$2,{0,0.4,0.45,0.5,0.55,0.6,0.65,0.7,0.75,0.8,1},{0,2,2.25,2.5,2.75,3,3.25,3.5,3.75,4}))))</f>
        <v/>
      </c>
      <c r="N648" s="2" t="str">
        <f>IF(COUNT($A648)=0,"",IF($A648&lt;&gt;DRAFT!$B650,"ERR",IF(DRAFT!AS650="3E","3E",IF(COUNT(DRAFT!AO650,DRAFT!AS650)&gt;0,DRAFT!AT650,""))))</f>
        <v/>
      </c>
      <c r="O648" s="2" t="str">
        <f>IF(COUNT($A648)=0,"",IF(N648="3E","3E",IF(N648="","I",LOOKUP(N648/P$2,{0,0.4,0.45,0.5,0.55,0.6,0.65,0.7,0.75,0.8,1},{"F","D","C","C+","B-","B","B+","A-","A","A+"}))))</f>
        <v/>
      </c>
      <c r="P648" s="1" t="str">
        <f>IF(COUNT($A648)=0,"",IF(N648="","--",IF(N648="3E","3E",LOOKUP(N648/P$2,{0,0.4,0.45,0.5,0.55,0.6,0.65,0.7,0.75,0.8,1},{0,2,2.25,2.5,2.75,3,3.25,3.5,3.75,4}))))</f>
        <v/>
      </c>
      <c r="Q648" s="2" t="str">
        <f>IF(COUNT($A648)=0,"",IF($A648&lt;&gt;DRAFT!$B650,"ERR",IF(DRAFT!BB650="3E","3E",IF(COUNT(DRAFT!AX650,DRAFT!BB650)&gt;0,DRAFT!BC650,""))))</f>
        <v/>
      </c>
      <c r="R648" s="2" t="str">
        <f>IF(COUNT($A648)=0,"",IF(Q648="3E","3E",IF(Q648="","I",LOOKUP(Q648/S$2,{0,0.4,0.45,0.5,0.55,0.6,0.65,0.7,0.75,0.8,1},{"F","D","C","C+","B-","B","B+","A-","A","A+"}))))</f>
        <v/>
      </c>
      <c r="S648" s="1" t="str">
        <f>IF(COUNT($A648)=0,"",IF(Q648="","--",IF(Q648="3E","3E",LOOKUP(Q648/S$2,{0,0.4,0.45,0.5,0.55,0.6,0.65,0.7,0.75,0.8,1},{0,2,2.25,2.5,2.75,3,3.25,3.5,3.75,4}))))</f>
        <v/>
      </c>
      <c r="T648" s="2" t="str">
        <f>IF(COUNT($A648)=0,"",IF($A648&lt;&gt;DRAFT!$B650,"ERR",IF(DRAFT!BK650="3E","3E",IF(COUNT(DRAFT!BG650,DRAFT!BK650)&gt;0,DRAFT!BL650,""))))</f>
        <v/>
      </c>
      <c r="U648" s="2" t="str">
        <f>IF(COUNT($A648)=0,"",IF(T648="3E","3E",IF(T648="","I",LOOKUP(T648/V$2,{0,0.4,0.45,0.5,0.55,0.6,0.65,0.7,0.75,0.8,1},{"F","D","C","C+","B-","B","B+","A-","A","A+"}))))</f>
        <v/>
      </c>
      <c r="V648" s="1" t="str">
        <f>IF(COUNT($A648)=0,"",IF(T648="","--",IF(T648="3E","3E",LOOKUP(T648/V$2,{0,0.4,0.45,0.5,0.55,0.6,0.65,0.7,0.75,0.8,1},{0,2,2.25,2.5,2.75,3,3.25,3.5,3.75,4}))))</f>
        <v/>
      </c>
      <c r="W648" s="2" t="str">
        <f>IF(COUNT($A648)=0,"",IF($A648&lt;&gt;DRAFT!$B650,"ERR",IF(DRAFT!BT650="3E","3E",IF(COUNT(DRAFT!BP650,DRAFT!BT650)&gt;0,DRAFT!BU650,""))))</f>
        <v/>
      </c>
      <c r="X648" s="2" t="str">
        <f>IF(COUNT($A648)=0,"",IF(W648="3E","3E",IF(W648="","I",LOOKUP(W648/Y$2,{0,0.4,0.45,0.5,0.55,0.6,0.65,0.7,0.75,0.8,1},{"F","D","C","C+","B-","B","B+","A-","A","A+"}))))</f>
        <v/>
      </c>
      <c r="Y648" s="1" t="str">
        <f>IF(COUNT($A648)=0,"",IF(W648="","--",IF(W648="3E","3E",LOOKUP(W648/Y$2,{0,0.4,0.45,0.5,0.55,0.6,0.65,0.7,0.75,0.8,1},{0,2,2.25,2.5,2.75,3,3.25,3.5,3.75,4}))))</f>
        <v/>
      </c>
      <c r="Z648" s="2" t="str">
        <f>IF(COUNT($A648)=0,"",IF($A648&lt;&gt;DRAFT!$B650,"ERR",IF(DRAFT!CC650="3E","3E",IF(COUNT(DRAFT!BY650,DRAFT!CC650)&gt;0,DRAFT!CD650,""))))</f>
        <v/>
      </c>
      <c r="AA648" s="2" t="str">
        <f>IF(COUNT($A648)=0,"",IF(Z648="3E","3E",IF(Z648="","I",LOOKUP(Z648/AB$2,{0,0.4,0.45,0.5,0.55,0.6,0.65,0.7,0.75,0.8,1},{"F","D","C","C+","B-","B","B+","A-","A","A+"}))))</f>
        <v/>
      </c>
      <c r="AB648" s="1" t="str">
        <f>IF(COUNT($A648)=0,"",IF(Z648="","--",IF(Z648="3E","3E",LOOKUP(Z648/AB$2,{0,0.4,0.45,0.5,0.55,0.6,0.65,0.7,0.75,0.8,1},{0,2,2.25,2.5,2.75,3,3.25,3.5,3.75,4}))))</f>
        <v/>
      </c>
      <c r="AC648" s="2" t="str">
        <f>IF(COUNT($A648)=0,"",IF($A648&lt;&gt;DRAFT!$B650,"ERR",IF(DRAFT!CF650&gt;0,DRAFT!CF650,"")))</f>
        <v/>
      </c>
      <c r="AD648" s="2" t="str">
        <f>IF(COUNT($A648)=0,"",IF(AC648="3E","3E",IF(AC648="","I",LOOKUP(AC648/AE$2,{0,0.4,0.45,0.5,0.55,0.6,0.65,0.7,0.75,0.8,1},{"F","D","C","C+","B-","B","B+","A-","A","A+"}))))</f>
        <v/>
      </c>
      <c r="AE648" s="1" t="str">
        <f>IF(COUNT($A648)=0,"",IF(AC648="","--",IF(AC648="3E","3E",LOOKUP(AC648/AE$2,{0,0.4,0.45,0.5,0.55,0.6,0.65,0.7,0.75,0.8,1},{0,2,2.25,2.5,2.75,3,3.25,3.5,3.75,4}))))</f>
        <v/>
      </c>
      <c r="AF648" s="2" t="str">
        <f>IF(COUNT($A648)=0,"",IF($A648&lt;&gt;DRAFT!$B650,"ERR",IF(DRAFT!CI650&gt;0,DRAFT!CK650,"")))</f>
        <v/>
      </c>
      <c r="AG648" s="2" t="str">
        <f>IF(COUNT($A648)=0,"",IF(AF648="3E","3E",IF(AF648="","I",LOOKUP(AF648/AH$2,{0,0.4,0.45,0.5,0.55,0.6,0.65,0.7,0.75,0.8,1},{"F","D","C","C+","B-","B","B+","A-","A","A+"}))))</f>
        <v/>
      </c>
      <c r="AH648" s="1" t="str">
        <f>IF(COUNT($A648)=0,"",IF(AF648="","--",IF(AF648="3E","3E",LOOKUP(AF648/AH$2,{0,0.4,0.45,0.5,0.55,0.6,0.65,0.7,0.75,0.8,1},{0,2,2.25,2.5,2.75,3,3.25,3.5,3.75,4}))))</f>
        <v/>
      </c>
      <c r="AI648" s="2" t="str">
        <f>IF($A648&lt;&gt;DRAFT!$B650,"ERR",IF(OR(COUNT($A648)=0,COUNT(DRAFT!CL650:CN650,DRAFT!CP650:CR650)=0),"",CEILING(SUM(DRAFT!CO650,DRAFT!CS650,DRAFT!CT650),1)))</f>
        <v/>
      </c>
      <c r="AJ648" s="2" t="str">
        <f>IF(COUNT($A648)=0,"",IF(AI648="3E","3E",IF(AI648="","I",LOOKUP(AI648/AK$2,{0,0.4,0.45,0.5,0.55,0.6,0.65,0.7,0.75,0.8,1},{"F","D","C","C+","B-","B","B+","A-","A","A+"}))))</f>
        <v/>
      </c>
      <c r="AK648" s="1" t="str">
        <f>IF(COUNT($A648)=0,"",IF(AI648="","--",IF(AI648="3E","3E",LOOKUP(AI648/AK$2,{0,0.4,0.45,0.5,0.55,0.6,0.65,0.7,0.75,0.8,1},{0,2,2.25,2.5,2.75,3,3.25,3.5,3.75,4}))))</f>
        <v/>
      </c>
      <c r="AL648" s="4" t="str">
        <f>IF(OR(COUNT($A648)=0,COUNT(B648:AK648)=0),"",IF(COUNTIF(B648:AK648,"3E")&gt;0,"3E",IF(DRAFT!$A650="R",TRUNC(SUMPRODUCT(RGP,RCP)/TCP,3),TRUNC((SUMPRODUCT(--(IMDGP&gt;0)*IMDGP,IMCP)+CEILING(DRAFT!$DB650*42,0.25))/TCP,3))))</f>
        <v/>
      </c>
      <c r="AM648" s="2" t="str">
        <f>IF(OR(COUNT($A648)=0,COUNT(B648:AK648)=0),"",IF(COUNTIF(B648:AK648,"3E")&gt;0,"3E",IF(DRAFT!$A650="R",SUMPRODUCT(--(RGP&gt;=2),RCP),SUMPRODUCT(--(IMDGP&gt;0),--(IMGP=0),IMCP)+DRAFT!$DC650)))</f>
        <v/>
      </c>
      <c r="AN648" s="67" t="str">
        <f>IF(AL648="3E","3E",IF(COUNT($A648)=0,"",IF(COUNT(AI648)=0,"--",ROUND(((CEILING(DRAFT!$CV650*38,0.25)+CEILING(DRAFT!$CX650*38,0.25)+CEILING(DRAFT!$CZ650*42,0.25)+CEILING($AL648*42,0.25))/160),2))))</f>
        <v/>
      </c>
      <c r="AO648" s="2" t="str">
        <f>IF(AN648="3E","3E",IF(COUNT($A648)=0,"",IF(COUNT(AN648)=0,"I",LOOKUP(AN648,{0,2,2.25,2.5,2.75,3,3.25,3.5,3.75,4},{"F","D","C","C+","B-","B","B+","A-","A","A+"}))))</f>
        <v/>
      </c>
      <c r="AP648" s="2" t="str">
        <f>IF(AN648="3E","3E",IF(OR(COUNT(A648)=0,COUNT(AN648)=0),"",DRAFT!CW650+DRAFT!CY650+DRAFT!DA650+N(TABULATION!AM648)))</f>
        <v/>
      </c>
      <c r="AQ648" s="2" t="str">
        <f>IF(OR(COUNT($A648)=0,COUNT(B648:AK648)=0),"",IF(COUNTIF(B648:AM648,"3E")&gt;0,"3E",IF(AND(DRAFT!$A650="IM",OR($AL648&gt;DRAFT!$DB650,$AM648&gt;DRAFT!$DC650)),"IMPROVED",IF(AND(DRAFT!$A650="IM",$AL648&lt;=DRAFT!$DB650,$AM648&lt;=DRAFT!$DC650),"NOT IMPROVED",IF(AND(DRAFT!CU650="S",AH648&gt;=2,AK648&gt;=2,AN648&gt;=2.5,AP648&gt;=144),"PASS","FAIL")))))</f>
        <v/>
      </c>
      <c r="AR648" s="2" t="str">
        <f t="shared" si="20"/>
        <v/>
      </c>
      <c r="AS648" s="2" t="str">
        <f t="shared" si="21"/>
        <v/>
      </c>
    </row>
    <row r="649" spans="1:45" ht="18.95" customHeight="1" x14ac:dyDescent="0.25">
      <c r="A649" s="3" t="str">
        <f>IF(DRAFT!$B651="","",DRAFT!$B651)</f>
        <v/>
      </c>
      <c r="B649" s="2" t="str">
        <f>IF(COUNT($A649)=0,"",IF($A649&lt;&gt;DRAFT!$B651,"ERR",IF(DRAFT!I651="3E","3E",IF(COUNT(DRAFT!E651,DRAFT!I651)&gt;0,DRAFT!J651,""))))</f>
        <v/>
      </c>
      <c r="C649" s="2" t="str">
        <f>IF(COUNT($A649)=0,"",IF(B649="3E","3E",IF(B649="","I",LOOKUP(B649/D$2,{0,0.4,0.45,0.5,0.55,0.6,0.65,0.7,0.75,0.8,1},{"F","D","C","C+","B-","B","B+","A-","A","A+"}))))</f>
        <v/>
      </c>
      <c r="D649" s="1" t="str">
        <f>IF(COUNT($A649)=0,"",IF(B649="","--",IF(B649="3E","3E",LOOKUP(B649/D$2,{0,0.4,0.45,0.5,0.55,0.6,0.65,0.7,0.75,0.8,1},{0,2,2.25,2.5,2.75,3,3.25,3.5,3.75,4}))))</f>
        <v/>
      </c>
      <c r="E649" s="2" t="str">
        <f>IF(COUNT($A649)=0,"",IF($A649&lt;&gt;DRAFT!$B651,"ERR",IF(DRAFT!R651="3E","3E",IF(COUNT(DRAFT!N651,DRAFT!R651)&gt;0,DRAFT!S651,""))))</f>
        <v/>
      </c>
      <c r="F649" s="2" t="str">
        <f>IF(COUNT($A649)=0,"",IF(E649="3E","3E",IF(E649="","I",LOOKUP(E649/G$2,{0,0.4,0.45,0.5,0.55,0.6,0.65,0.7,0.75,0.8,1},{"F","D","C","C+","B-","B","B+","A-","A","A+"}))))</f>
        <v/>
      </c>
      <c r="G649" s="1" t="str">
        <f>IF(COUNT($A649)=0,"",IF(E649="","--",IF(E649="3E","3E",LOOKUP(E649/G$2,{0,0.4,0.45,0.5,0.55,0.6,0.65,0.7,0.75,0.8,1},{0,2,2.25,2.5,2.75,3,3.25,3.5,3.75,4}))))</f>
        <v/>
      </c>
      <c r="H649" s="2" t="str">
        <f>IF(COUNT($A649)=0,"",IF($A649&lt;&gt;DRAFT!$B651,"ERR",IF(DRAFT!AA651="3E","3E",IF(COUNT(DRAFT!W651,DRAFT!AA651)&gt;0,DRAFT!AB651,""))))</f>
        <v/>
      </c>
      <c r="I649" s="2" t="str">
        <f>IF(COUNT($A649)=0,"",IF(H649="3E","3E",IF(H649="","I",LOOKUP(H649/J$2,{0,0.4,0.45,0.5,0.55,0.6,0.65,0.7,0.75,0.8,1},{"F","D","C","C+","B-","B","B+","A-","A","A+"}))))</f>
        <v/>
      </c>
      <c r="J649" s="1" t="str">
        <f>IF(COUNT($A649)=0,"",IF(H649="","--",IF(H649="3E","3E",LOOKUP(H649/J$2,{0,0.4,0.45,0.5,0.55,0.6,0.65,0.7,0.75,0.8,1},{0,2,2.25,2.5,2.75,3,3.25,3.5,3.75,4}))))</f>
        <v/>
      </c>
      <c r="K649" s="2" t="str">
        <f>IF(COUNT($A649)=0,"",IF($A649&lt;&gt;DRAFT!$B651,"ERR",IF(DRAFT!AJ651="3E","3E",IF(COUNT(DRAFT!AF651,DRAFT!AJ651)&gt;0,DRAFT!AK651,""))))</f>
        <v/>
      </c>
      <c r="L649" s="2" t="str">
        <f>IF(COUNT($A649)=0,"",IF(K649="3E","3E",IF(K649="","I",LOOKUP(K649/M$2,{0,0.4,0.45,0.5,0.55,0.6,0.65,0.7,0.75,0.8,1},{"F","D","C","C+","B-","B","B+","A-","A","A+"}))))</f>
        <v/>
      </c>
      <c r="M649" s="1" t="str">
        <f>IF(COUNT($A649)=0,"",IF(K649="","--",IF(K649="3E","3E",LOOKUP(K649/M$2,{0,0.4,0.45,0.5,0.55,0.6,0.65,0.7,0.75,0.8,1},{0,2,2.25,2.5,2.75,3,3.25,3.5,3.75,4}))))</f>
        <v/>
      </c>
      <c r="N649" s="2" t="str">
        <f>IF(COUNT($A649)=0,"",IF($A649&lt;&gt;DRAFT!$B651,"ERR",IF(DRAFT!AS651="3E","3E",IF(COUNT(DRAFT!AO651,DRAFT!AS651)&gt;0,DRAFT!AT651,""))))</f>
        <v/>
      </c>
      <c r="O649" s="2" t="str">
        <f>IF(COUNT($A649)=0,"",IF(N649="3E","3E",IF(N649="","I",LOOKUP(N649/P$2,{0,0.4,0.45,0.5,0.55,0.6,0.65,0.7,0.75,0.8,1},{"F","D","C","C+","B-","B","B+","A-","A","A+"}))))</f>
        <v/>
      </c>
      <c r="P649" s="1" t="str">
        <f>IF(COUNT($A649)=0,"",IF(N649="","--",IF(N649="3E","3E",LOOKUP(N649/P$2,{0,0.4,0.45,0.5,0.55,0.6,0.65,0.7,0.75,0.8,1},{0,2,2.25,2.5,2.75,3,3.25,3.5,3.75,4}))))</f>
        <v/>
      </c>
      <c r="Q649" s="2" t="str">
        <f>IF(COUNT($A649)=0,"",IF($A649&lt;&gt;DRAFT!$B651,"ERR",IF(DRAFT!BB651="3E","3E",IF(COUNT(DRAFT!AX651,DRAFT!BB651)&gt;0,DRAFT!BC651,""))))</f>
        <v/>
      </c>
      <c r="R649" s="2" t="str">
        <f>IF(COUNT($A649)=0,"",IF(Q649="3E","3E",IF(Q649="","I",LOOKUP(Q649/S$2,{0,0.4,0.45,0.5,0.55,0.6,0.65,0.7,0.75,0.8,1},{"F","D","C","C+","B-","B","B+","A-","A","A+"}))))</f>
        <v/>
      </c>
      <c r="S649" s="1" t="str">
        <f>IF(COUNT($A649)=0,"",IF(Q649="","--",IF(Q649="3E","3E",LOOKUP(Q649/S$2,{0,0.4,0.45,0.5,0.55,0.6,0.65,0.7,0.75,0.8,1},{0,2,2.25,2.5,2.75,3,3.25,3.5,3.75,4}))))</f>
        <v/>
      </c>
      <c r="T649" s="2" t="str">
        <f>IF(COUNT($A649)=0,"",IF($A649&lt;&gt;DRAFT!$B651,"ERR",IF(DRAFT!BK651="3E","3E",IF(COUNT(DRAFT!BG651,DRAFT!BK651)&gt;0,DRAFT!BL651,""))))</f>
        <v/>
      </c>
      <c r="U649" s="2" t="str">
        <f>IF(COUNT($A649)=0,"",IF(T649="3E","3E",IF(T649="","I",LOOKUP(T649/V$2,{0,0.4,0.45,0.5,0.55,0.6,0.65,0.7,0.75,0.8,1},{"F","D","C","C+","B-","B","B+","A-","A","A+"}))))</f>
        <v/>
      </c>
      <c r="V649" s="1" t="str">
        <f>IF(COUNT($A649)=0,"",IF(T649="","--",IF(T649="3E","3E",LOOKUP(T649/V$2,{0,0.4,0.45,0.5,0.55,0.6,0.65,0.7,0.75,0.8,1},{0,2,2.25,2.5,2.75,3,3.25,3.5,3.75,4}))))</f>
        <v/>
      </c>
      <c r="W649" s="2" t="str">
        <f>IF(COUNT($A649)=0,"",IF($A649&lt;&gt;DRAFT!$B651,"ERR",IF(DRAFT!BT651="3E","3E",IF(COUNT(DRAFT!BP651,DRAFT!BT651)&gt;0,DRAFT!BU651,""))))</f>
        <v/>
      </c>
      <c r="X649" s="2" t="str">
        <f>IF(COUNT($A649)=0,"",IF(W649="3E","3E",IF(W649="","I",LOOKUP(W649/Y$2,{0,0.4,0.45,0.5,0.55,0.6,0.65,0.7,0.75,0.8,1},{"F","D","C","C+","B-","B","B+","A-","A","A+"}))))</f>
        <v/>
      </c>
      <c r="Y649" s="1" t="str">
        <f>IF(COUNT($A649)=0,"",IF(W649="","--",IF(W649="3E","3E",LOOKUP(W649/Y$2,{0,0.4,0.45,0.5,0.55,0.6,0.65,0.7,0.75,0.8,1},{0,2,2.25,2.5,2.75,3,3.25,3.5,3.75,4}))))</f>
        <v/>
      </c>
      <c r="Z649" s="2" t="str">
        <f>IF(COUNT($A649)=0,"",IF($A649&lt;&gt;DRAFT!$B651,"ERR",IF(DRAFT!CC651="3E","3E",IF(COUNT(DRAFT!BY651,DRAFT!CC651)&gt;0,DRAFT!CD651,""))))</f>
        <v/>
      </c>
      <c r="AA649" s="2" t="str">
        <f>IF(COUNT($A649)=0,"",IF(Z649="3E","3E",IF(Z649="","I",LOOKUP(Z649/AB$2,{0,0.4,0.45,0.5,0.55,0.6,0.65,0.7,0.75,0.8,1},{"F","D","C","C+","B-","B","B+","A-","A","A+"}))))</f>
        <v/>
      </c>
      <c r="AB649" s="1" t="str">
        <f>IF(COUNT($A649)=0,"",IF(Z649="","--",IF(Z649="3E","3E",LOOKUP(Z649/AB$2,{0,0.4,0.45,0.5,0.55,0.6,0.65,0.7,0.75,0.8,1},{0,2,2.25,2.5,2.75,3,3.25,3.5,3.75,4}))))</f>
        <v/>
      </c>
      <c r="AC649" s="2" t="str">
        <f>IF(COUNT($A649)=0,"",IF($A649&lt;&gt;DRAFT!$B651,"ERR",IF(DRAFT!CF651&gt;0,DRAFT!CF651,"")))</f>
        <v/>
      </c>
      <c r="AD649" s="2" t="str">
        <f>IF(COUNT($A649)=0,"",IF(AC649="3E","3E",IF(AC649="","I",LOOKUP(AC649/AE$2,{0,0.4,0.45,0.5,0.55,0.6,0.65,0.7,0.75,0.8,1},{"F","D","C","C+","B-","B","B+","A-","A","A+"}))))</f>
        <v/>
      </c>
      <c r="AE649" s="1" t="str">
        <f>IF(COUNT($A649)=0,"",IF(AC649="","--",IF(AC649="3E","3E",LOOKUP(AC649/AE$2,{0,0.4,0.45,0.5,0.55,0.6,0.65,0.7,0.75,0.8,1},{0,2,2.25,2.5,2.75,3,3.25,3.5,3.75,4}))))</f>
        <v/>
      </c>
      <c r="AF649" s="2" t="str">
        <f>IF(COUNT($A649)=0,"",IF($A649&lt;&gt;DRAFT!$B651,"ERR",IF(DRAFT!CI651&gt;0,DRAFT!CK651,"")))</f>
        <v/>
      </c>
      <c r="AG649" s="2" t="str">
        <f>IF(COUNT($A649)=0,"",IF(AF649="3E","3E",IF(AF649="","I",LOOKUP(AF649/AH$2,{0,0.4,0.45,0.5,0.55,0.6,0.65,0.7,0.75,0.8,1},{"F","D","C","C+","B-","B","B+","A-","A","A+"}))))</f>
        <v/>
      </c>
      <c r="AH649" s="1" t="str">
        <f>IF(COUNT($A649)=0,"",IF(AF649="","--",IF(AF649="3E","3E",LOOKUP(AF649/AH$2,{0,0.4,0.45,0.5,0.55,0.6,0.65,0.7,0.75,0.8,1},{0,2,2.25,2.5,2.75,3,3.25,3.5,3.75,4}))))</f>
        <v/>
      </c>
      <c r="AI649" s="2" t="str">
        <f>IF($A649&lt;&gt;DRAFT!$B651,"ERR",IF(OR(COUNT($A649)=0,COUNT(DRAFT!CL651:CN651,DRAFT!CP651:CR651)=0),"",CEILING(SUM(DRAFT!CO651,DRAFT!CS651,DRAFT!CT651),1)))</f>
        <v/>
      </c>
      <c r="AJ649" s="2" t="str">
        <f>IF(COUNT($A649)=0,"",IF(AI649="3E","3E",IF(AI649="","I",LOOKUP(AI649/AK$2,{0,0.4,0.45,0.5,0.55,0.6,0.65,0.7,0.75,0.8,1},{"F","D","C","C+","B-","B","B+","A-","A","A+"}))))</f>
        <v/>
      </c>
      <c r="AK649" s="1" t="str">
        <f>IF(COUNT($A649)=0,"",IF(AI649="","--",IF(AI649="3E","3E",LOOKUP(AI649/AK$2,{0,0.4,0.45,0.5,0.55,0.6,0.65,0.7,0.75,0.8,1},{0,2,2.25,2.5,2.75,3,3.25,3.5,3.75,4}))))</f>
        <v/>
      </c>
      <c r="AL649" s="4" t="str">
        <f>IF(OR(COUNT($A649)=0,COUNT(B649:AK649)=0),"",IF(COUNTIF(B649:AK649,"3E")&gt;0,"3E",IF(DRAFT!$A651="R",TRUNC(SUMPRODUCT(RGP,RCP)/TCP,3),TRUNC((SUMPRODUCT(--(IMDGP&gt;0)*IMDGP,IMCP)+CEILING(DRAFT!$DB651*42,0.25))/TCP,3))))</f>
        <v/>
      </c>
      <c r="AM649" s="2" t="str">
        <f>IF(OR(COUNT($A649)=0,COUNT(B649:AK649)=0),"",IF(COUNTIF(B649:AK649,"3E")&gt;0,"3E",IF(DRAFT!$A651="R",SUMPRODUCT(--(RGP&gt;=2),RCP),SUMPRODUCT(--(IMDGP&gt;0),--(IMGP=0),IMCP)+DRAFT!$DC651)))</f>
        <v/>
      </c>
      <c r="AN649" s="67" t="str">
        <f>IF(AL649="3E","3E",IF(COUNT($A649)=0,"",IF(COUNT(AI649)=0,"--",ROUND(((CEILING(DRAFT!$CV651*38,0.25)+CEILING(DRAFT!$CX651*38,0.25)+CEILING(DRAFT!$CZ651*42,0.25)+CEILING($AL649*42,0.25))/160),2))))</f>
        <v/>
      </c>
      <c r="AO649" s="2" t="str">
        <f>IF(AN649="3E","3E",IF(COUNT($A649)=0,"",IF(COUNT(AN649)=0,"I",LOOKUP(AN649,{0,2,2.25,2.5,2.75,3,3.25,3.5,3.75,4},{"F","D","C","C+","B-","B","B+","A-","A","A+"}))))</f>
        <v/>
      </c>
      <c r="AP649" s="2" t="str">
        <f>IF(AN649="3E","3E",IF(OR(COUNT(A649)=0,COUNT(AN649)=0),"",DRAFT!CW651+DRAFT!CY651+DRAFT!DA651+N(TABULATION!AM649)))</f>
        <v/>
      </c>
      <c r="AQ649" s="2" t="str">
        <f>IF(OR(COUNT($A649)=0,COUNT(B649:AK649)=0),"",IF(COUNTIF(B649:AM649,"3E")&gt;0,"3E",IF(AND(DRAFT!$A651="IM",OR($AL649&gt;DRAFT!$DB651,$AM649&gt;DRAFT!$DC651)),"IMPROVED",IF(AND(DRAFT!$A651="IM",$AL649&lt;=DRAFT!$DB651,$AM649&lt;=DRAFT!$DC651),"NOT IMPROVED",IF(AND(DRAFT!CU651="S",AH649&gt;=2,AK649&gt;=2,AN649&gt;=2.5,AP649&gt;=144),"PASS","FAIL")))))</f>
        <v/>
      </c>
      <c r="AR649" s="2" t="str">
        <f t="shared" si="20"/>
        <v/>
      </c>
      <c r="AS649" s="2" t="str">
        <f t="shared" si="21"/>
        <v/>
      </c>
    </row>
    <row r="650" spans="1:45" ht="18.95" customHeight="1" x14ac:dyDescent="0.25">
      <c r="A650" s="3" t="str">
        <f>IF(DRAFT!$B652="","",DRAFT!$B652)</f>
        <v/>
      </c>
      <c r="B650" s="2" t="str">
        <f>IF(COUNT($A650)=0,"",IF($A650&lt;&gt;DRAFT!$B652,"ERR",IF(DRAFT!I652="3E","3E",IF(COUNT(DRAFT!E652,DRAFT!I652)&gt;0,DRAFT!J652,""))))</f>
        <v/>
      </c>
      <c r="C650" s="2" t="str">
        <f>IF(COUNT($A650)=0,"",IF(B650="3E","3E",IF(B650="","I",LOOKUP(B650/D$2,{0,0.4,0.45,0.5,0.55,0.6,0.65,0.7,0.75,0.8,1},{"F","D","C","C+","B-","B","B+","A-","A","A+"}))))</f>
        <v/>
      </c>
      <c r="D650" s="1" t="str">
        <f>IF(COUNT($A650)=0,"",IF(B650="","--",IF(B650="3E","3E",LOOKUP(B650/D$2,{0,0.4,0.45,0.5,0.55,0.6,0.65,0.7,0.75,0.8,1},{0,2,2.25,2.5,2.75,3,3.25,3.5,3.75,4}))))</f>
        <v/>
      </c>
      <c r="E650" s="2" t="str">
        <f>IF(COUNT($A650)=0,"",IF($A650&lt;&gt;DRAFT!$B652,"ERR",IF(DRAFT!R652="3E","3E",IF(COUNT(DRAFT!N652,DRAFT!R652)&gt;0,DRAFT!S652,""))))</f>
        <v/>
      </c>
      <c r="F650" s="2" t="str">
        <f>IF(COUNT($A650)=0,"",IF(E650="3E","3E",IF(E650="","I",LOOKUP(E650/G$2,{0,0.4,0.45,0.5,0.55,0.6,0.65,0.7,0.75,0.8,1},{"F","D","C","C+","B-","B","B+","A-","A","A+"}))))</f>
        <v/>
      </c>
      <c r="G650" s="1" t="str">
        <f>IF(COUNT($A650)=0,"",IF(E650="","--",IF(E650="3E","3E",LOOKUP(E650/G$2,{0,0.4,0.45,0.5,0.55,0.6,0.65,0.7,0.75,0.8,1},{0,2,2.25,2.5,2.75,3,3.25,3.5,3.75,4}))))</f>
        <v/>
      </c>
      <c r="H650" s="2" t="str">
        <f>IF(COUNT($A650)=0,"",IF($A650&lt;&gt;DRAFT!$B652,"ERR",IF(DRAFT!AA652="3E","3E",IF(COUNT(DRAFT!W652,DRAFT!AA652)&gt;0,DRAFT!AB652,""))))</f>
        <v/>
      </c>
      <c r="I650" s="2" t="str">
        <f>IF(COUNT($A650)=0,"",IF(H650="3E","3E",IF(H650="","I",LOOKUP(H650/J$2,{0,0.4,0.45,0.5,0.55,0.6,0.65,0.7,0.75,0.8,1},{"F","D","C","C+","B-","B","B+","A-","A","A+"}))))</f>
        <v/>
      </c>
      <c r="J650" s="1" t="str">
        <f>IF(COUNT($A650)=0,"",IF(H650="","--",IF(H650="3E","3E",LOOKUP(H650/J$2,{0,0.4,0.45,0.5,0.55,0.6,0.65,0.7,0.75,0.8,1},{0,2,2.25,2.5,2.75,3,3.25,3.5,3.75,4}))))</f>
        <v/>
      </c>
      <c r="K650" s="2" t="str">
        <f>IF(COUNT($A650)=0,"",IF($A650&lt;&gt;DRAFT!$B652,"ERR",IF(DRAFT!AJ652="3E","3E",IF(COUNT(DRAFT!AF652,DRAFT!AJ652)&gt;0,DRAFT!AK652,""))))</f>
        <v/>
      </c>
      <c r="L650" s="2" t="str">
        <f>IF(COUNT($A650)=0,"",IF(K650="3E","3E",IF(K650="","I",LOOKUP(K650/M$2,{0,0.4,0.45,0.5,0.55,0.6,0.65,0.7,0.75,0.8,1},{"F","D","C","C+","B-","B","B+","A-","A","A+"}))))</f>
        <v/>
      </c>
      <c r="M650" s="1" t="str">
        <f>IF(COUNT($A650)=0,"",IF(K650="","--",IF(K650="3E","3E",LOOKUP(K650/M$2,{0,0.4,0.45,0.5,0.55,0.6,0.65,0.7,0.75,0.8,1},{0,2,2.25,2.5,2.75,3,3.25,3.5,3.75,4}))))</f>
        <v/>
      </c>
      <c r="N650" s="2" t="str">
        <f>IF(COUNT($A650)=0,"",IF($A650&lt;&gt;DRAFT!$B652,"ERR",IF(DRAFT!AS652="3E","3E",IF(COUNT(DRAFT!AO652,DRAFT!AS652)&gt;0,DRAFT!AT652,""))))</f>
        <v/>
      </c>
      <c r="O650" s="2" t="str">
        <f>IF(COUNT($A650)=0,"",IF(N650="3E","3E",IF(N650="","I",LOOKUP(N650/P$2,{0,0.4,0.45,0.5,0.55,0.6,0.65,0.7,0.75,0.8,1},{"F","D","C","C+","B-","B","B+","A-","A","A+"}))))</f>
        <v/>
      </c>
      <c r="P650" s="1" t="str">
        <f>IF(COUNT($A650)=0,"",IF(N650="","--",IF(N650="3E","3E",LOOKUP(N650/P$2,{0,0.4,0.45,0.5,0.55,0.6,0.65,0.7,0.75,0.8,1},{0,2,2.25,2.5,2.75,3,3.25,3.5,3.75,4}))))</f>
        <v/>
      </c>
      <c r="Q650" s="2" t="str">
        <f>IF(COUNT($A650)=0,"",IF($A650&lt;&gt;DRAFT!$B652,"ERR",IF(DRAFT!BB652="3E","3E",IF(COUNT(DRAFT!AX652,DRAFT!BB652)&gt;0,DRAFT!BC652,""))))</f>
        <v/>
      </c>
      <c r="R650" s="2" t="str">
        <f>IF(COUNT($A650)=0,"",IF(Q650="3E","3E",IF(Q650="","I",LOOKUP(Q650/S$2,{0,0.4,0.45,0.5,0.55,0.6,0.65,0.7,0.75,0.8,1},{"F","D","C","C+","B-","B","B+","A-","A","A+"}))))</f>
        <v/>
      </c>
      <c r="S650" s="1" t="str">
        <f>IF(COUNT($A650)=0,"",IF(Q650="","--",IF(Q650="3E","3E",LOOKUP(Q650/S$2,{0,0.4,0.45,0.5,0.55,0.6,0.65,0.7,0.75,0.8,1},{0,2,2.25,2.5,2.75,3,3.25,3.5,3.75,4}))))</f>
        <v/>
      </c>
      <c r="T650" s="2" t="str">
        <f>IF(COUNT($A650)=0,"",IF($A650&lt;&gt;DRAFT!$B652,"ERR",IF(DRAFT!BK652="3E","3E",IF(COUNT(DRAFT!BG652,DRAFT!BK652)&gt;0,DRAFT!BL652,""))))</f>
        <v/>
      </c>
      <c r="U650" s="2" t="str">
        <f>IF(COUNT($A650)=0,"",IF(T650="3E","3E",IF(T650="","I",LOOKUP(T650/V$2,{0,0.4,0.45,0.5,0.55,0.6,0.65,0.7,0.75,0.8,1},{"F","D","C","C+","B-","B","B+","A-","A","A+"}))))</f>
        <v/>
      </c>
      <c r="V650" s="1" t="str">
        <f>IF(COUNT($A650)=0,"",IF(T650="","--",IF(T650="3E","3E",LOOKUP(T650/V$2,{0,0.4,0.45,0.5,0.55,0.6,0.65,0.7,0.75,0.8,1},{0,2,2.25,2.5,2.75,3,3.25,3.5,3.75,4}))))</f>
        <v/>
      </c>
      <c r="W650" s="2" t="str">
        <f>IF(COUNT($A650)=0,"",IF($A650&lt;&gt;DRAFT!$B652,"ERR",IF(DRAFT!BT652="3E","3E",IF(COUNT(DRAFT!BP652,DRAFT!BT652)&gt;0,DRAFT!BU652,""))))</f>
        <v/>
      </c>
      <c r="X650" s="2" t="str">
        <f>IF(COUNT($A650)=0,"",IF(W650="3E","3E",IF(W650="","I",LOOKUP(W650/Y$2,{0,0.4,0.45,0.5,0.55,0.6,0.65,0.7,0.75,0.8,1},{"F","D","C","C+","B-","B","B+","A-","A","A+"}))))</f>
        <v/>
      </c>
      <c r="Y650" s="1" t="str">
        <f>IF(COUNT($A650)=0,"",IF(W650="","--",IF(W650="3E","3E",LOOKUP(W650/Y$2,{0,0.4,0.45,0.5,0.55,0.6,0.65,0.7,0.75,0.8,1},{0,2,2.25,2.5,2.75,3,3.25,3.5,3.75,4}))))</f>
        <v/>
      </c>
      <c r="Z650" s="2" t="str">
        <f>IF(COUNT($A650)=0,"",IF($A650&lt;&gt;DRAFT!$B652,"ERR",IF(DRAFT!CC652="3E","3E",IF(COUNT(DRAFT!BY652,DRAFT!CC652)&gt;0,DRAFT!CD652,""))))</f>
        <v/>
      </c>
      <c r="AA650" s="2" t="str">
        <f>IF(COUNT($A650)=0,"",IF(Z650="3E","3E",IF(Z650="","I",LOOKUP(Z650/AB$2,{0,0.4,0.45,0.5,0.55,0.6,0.65,0.7,0.75,0.8,1},{"F","D","C","C+","B-","B","B+","A-","A","A+"}))))</f>
        <v/>
      </c>
      <c r="AB650" s="1" t="str">
        <f>IF(COUNT($A650)=0,"",IF(Z650="","--",IF(Z650="3E","3E",LOOKUP(Z650/AB$2,{0,0.4,0.45,0.5,0.55,0.6,0.65,0.7,0.75,0.8,1},{0,2,2.25,2.5,2.75,3,3.25,3.5,3.75,4}))))</f>
        <v/>
      </c>
      <c r="AC650" s="2" t="str">
        <f>IF(COUNT($A650)=0,"",IF($A650&lt;&gt;DRAFT!$B652,"ERR",IF(DRAFT!CF652&gt;0,DRAFT!CF652,"")))</f>
        <v/>
      </c>
      <c r="AD650" s="2" t="str">
        <f>IF(COUNT($A650)=0,"",IF(AC650="3E","3E",IF(AC650="","I",LOOKUP(AC650/AE$2,{0,0.4,0.45,0.5,0.55,0.6,0.65,0.7,0.75,0.8,1},{"F","D","C","C+","B-","B","B+","A-","A","A+"}))))</f>
        <v/>
      </c>
      <c r="AE650" s="1" t="str">
        <f>IF(COUNT($A650)=0,"",IF(AC650="","--",IF(AC650="3E","3E",LOOKUP(AC650/AE$2,{0,0.4,0.45,0.5,0.55,0.6,0.65,0.7,0.75,0.8,1},{0,2,2.25,2.5,2.75,3,3.25,3.5,3.75,4}))))</f>
        <v/>
      </c>
      <c r="AF650" s="2" t="str">
        <f>IF(COUNT($A650)=0,"",IF($A650&lt;&gt;DRAFT!$B652,"ERR",IF(DRAFT!CI652&gt;0,DRAFT!CK652,"")))</f>
        <v/>
      </c>
      <c r="AG650" s="2" t="str">
        <f>IF(COUNT($A650)=0,"",IF(AF650="3E","3E",IF(AF650="","I",LOOKUP(AF650/AH$2,{0,0.4,0.45,0.5,0.55,0.6,0.65,0.7,0.75,0.8,1},{"F","D","C","C+","B-","B","B+","A-","A","A+"}))))</f>
        <v/>
      </c>
      <c r="AH650" s="1" t="str">
        <f>IF(COUNT($A650)=0,"",IF(AF650="","--",IF(AF650="3E","3E",LOOKUP(AF650/AH$2,{0,0.4,0.45,0.5,0.55,0.6,0.65,0.7,0.75,0.8,1},{0,2,2.25,2.5,2.75,3,3.25,3.5,3.75,4}))))</f>
        <v/>
      </c>
      <c r="AI650" s="2" t="str">
        <f>IF($A650&lt;&gt;DRAFT!$B652,"ERR",IF(OR(COUNT($A650)=0,COUNT(DRAFT!CL652:CN652,DRAFT!CP652:CR652)=0),"",CEILING(SUM(DRAFT!CO652,DRAFT!CS652,DRAFT!CT652),1)))</f>
        <v/>
      </c>
      <c r="AJ650" s="2" t="str">
        <f>IF(COUNT($A650)=0,"",IF(AI650="3E","3E",IF(AI650="","I",LOOKUP(AI650/AK$2,{0,0.4,0.45,0.5,0.55,0.6,0.65,0.7,0.75,0.8,1},{"F","D","C","C+","B-","B","B+","A-","A","A+"}))))</f>
        <v/>
      </c>
      <c r="AK650" s="1" t="str">
        <f>IF(COUNT($A650)=0,"",IF(AI650="","--",IF(AI650="3E","3E",LOOKUP(AI650/AK$2,{0,0.4,0.45,0.5,0.55,0.6,0.65,0.7,0.75,0.8,1},{0,2,2.25,2.5,2.75,3,3.25,3.5,3.75,4}))))</f>
        <v/>
      </c>
      <c r="AL650" s="4" t="str">
        <f>IF(OR(COUNT($A650)=0,COUNT(B650:AK650)=0),"",IF(COUNTIF(B650:AK650,"3E")&gt;0,"3E",IF(DRAFT!$A652="R",TRUNC(SUMPRODUCT(RGP,RCP)/TCP,3),TRUNC((SUMPRODUCT(--(IMDGP&gt;0)*IMDGP,IMCP)+CEILING(DRAFT!$DB652*42,0.25))/TCP,3))))</f>
        <v/>
      </c>
      <c r="AM650" s="2" t="str">
        <f>IF(OR(COUNT($A650)=0,COUNT(B650:AK650)=0),"",IF(COUNTIF(B650:AK650,"3E")&gt;0,"3E",IF(DRAFT!$A652="R",SUMPRODUCT(--(RGP&gt;=2),RCP),SUMPRODUCT(--(IMDGP&gt;0),--(IMGP=0),IMCP)+DRAFT!$DC652)))</f>
        <v/>
      </c>
      <c r="AN650" s="67" t="str">
        <f>IF(AL650="3E","3E",IF(COUNT($A650)=0,"",IF(COUNT(AI650)=0,"--",ROUND(((CEILING(DRAFT!$CV652*38,0.25)+CEILING(DRAFT!$CX652*38,0.25)+CEILING(DRAFT!$CZ652*42,0.25)+CEILING($AL650*42,0.25))/160),2))))</f>
        <v/>
      </c>
      <c r="AO650" s="2" t="str">
        <f>IF(AN650="3E","3E",IF(COUNT($A650)=0,"",IF(COUNT(AN650)=0,"I",LOOKUP(AN650,{0,2,2.25,2.5,2.75,3,3.25,3.5,3.75,4},{"F","D","C","C+","B-","B","B+","A-","A","A+"}))))</f>
        <v/>
      </c>
      <c r="AP650" s="2" t="str">
        <f>IF(AN650="3E","3E",IF(OR(COUNT(A650)=0,COUNT(AN650)=0),"",DRAFT!CW652+DRAFT!CY652+DRAFT!DA652+N(TABULATION!AM650)))</f>
        <v/>
      </c>
      <c r="AQ650" s="2" t="str">
        <f>IF(OR(COUNT($A650)=0,COUNT(B650:AK650)=0),"",IF(COUNTIF(B650:AM650,"3E")&gt;0,"3E",IF(AND(DRAFT!$A652="IM",OR($AL650&gt;DRAFT!$DB652,$AM650&gt;DRAFT!$DC652)),"IMPROVED",IF(AND(DRAFT!$A652="IM",$AL650&lt;=DRAFT!$DB652,$AM650&lt;=DRAFT!$DC652),"NOT IMPROVED",IF(AND(DRAFT!CU652="S",AH650&gt;=2,AK650&gt;=2,AN650&gt;=2.5,AP650&gt;=144),"PASS","FAIL")))))</f>
        <v/>
      </c>
      <c r="AR650" s="2" t="str">
        <f t="shared" si="20"/>
        <v/>
      </c>
      <c r="AS650" s="2" t="str">
        <f t="shared" si="21"/>
        <v/>
      </c>
    </row>
    <row r="651" spans="1:45" ht="18.95" customHeight="1" x14ac:dyDescent="0.25">
      <c r="A651" s="3" t="str">
        <f>IF(DRAFT!$B653="","",DRAFT!$B653)</f>
        <v/>
      </c>
      <c r="B651" s="2" t="str">
        <f>IF(COUNT($A651)=0,"",IF($A651&lt;&gt;DRAFT!$B653,"ERR",IF(DRAFT!I653="3E","3E",IF(COUNT(DRAFT!E653,DRAFT!I653)&gt;0,DRAFT!J653,""))))</f>
        <v/>
      </c>
      <c r="C651" s="2" t="str">
        <f>IF(COUNT($A651)=0,"",IF(B651="3E","3E",IF(B651="","I",LOOKUP(B651/D$2,{0,0.4,0.45,0.5,0.55,0.6,0.65,0.7,0.75,0.8,1},{"F","D","C","C+","B-","B","B+","A-","A","A+"}))))</f>
        <v/>
      </c>
      <c r="D651" s="1" t="str">
        <f>IF(COUNT($A651)=0,"",IF(B651="","--",IF(B651="3E","3E",LOOKUP(B651/D$2,{0,0.4,0.45,0.5,0.55,0.6,0.65,0.7,0.75,0.8,1},{0,2,2.25,2.5,2.75,3,3.25,3.5,3.75,4}))))</f>
        <v/>
      </c>
      <c r="E651" s="2" t="str">
        <f>IF(COUNT($A651)=0,"",IF($A651&lt;&gt;DRAFT!$B653,"ERR",IF(DRAFT!R653="3E","3E",IF(COUNT(DRAFT!N653,DRAFT!R653)&gt;0,DRAFT!S653,""))))</f>
        <v/>
      </c>
      <c r="F651" s="2" t="str">
        <f>IF(COUNT($A651)=0,"",IF(E651="3E","3E",IF(E651="","I",LOOKUP(E651/G$2,{0,0.4,0.45,0.5,0.55,0.6,0.65,0.7,0.75,0.8,1},{"F","D","C","C+","B-","B","B+","A-","A","A+"}))))</f>
        <v/>
      </c>
      <c r="G651" s="1" t="str">
        <f>IF(COUNT($A651)=0,"",IF(E651="","--",IF(E651="3E","3E",LOOKUP(E651/G$2,{0,0.4,0.45,0.5,0.55,0.6,0.65,0.7,0.75,0.8,1},{0,2,2.25,2.5,2.75,3,3.25,3.5,3.75,4}))))</f>
        <v/>
      </c>
      <c r="H651" s="2" t="str">
        <f>IF(COUNT($A651)=0,"",IF($A651&lt;&gt;DRAFT!$B653,"ERR",IF(DRAFT!AA653="3E","3E",IF(COUNT(DRAFT!W653,DRAFT!AA653)&gt;0,DRAFT!AB653,""))))</f>
        <v/>
      </c>
      <c r="I651" s="2" t="str">
        <f>IF(COUNT($A651)=0,"",IF(H651="3E","3E",IF(H651="","I",LOOKUP(H651/J$2,{0,0.4,0.45,0.5,0.55,0.6,0.65,0.7,0.75,0.8,1},{"F","D","C","C+","B-","B","B+","A-","A","A+"}))))</f>
        <v/>
      </c>
      <c r="J651" s="1" t="str">
        <f>IF(COUNT($A651)=0,"",IF(H651="","--",IF(H651="3E","3E",LOOKUP(H651/J$2,{0,0.4,0.45,0.5,0.55,0.6,0.65,0.7,0.75,0.8,1},{0,2,2.25,2.5,2.75,3,3.25,3.5,3.75,4}))))</f>
        <v/>
      </c>
      <c r="K651" s="2" t="str">
        <f>IF(COUNT($A651)=0,"",IF($A651&lt;&gt;DRAFT!$B653,"ERR",IF(DRAFT!AJ653="3E","3E",IF(COUNT(DRAFT!AF653,DRAFT!AJ653)&gt;0,DRAFT!AK653,""))))</f>
        <v/>
      </c>
      <c r="L651" s="2" t="str">
        <f>IF(COUNT($A651)=0,"",IF(K651="3E","3E",IF(K651="","I",LOOKUP(K651/M$2,{0,0.4,0.45,0.5,0.55,0.6,0.65,0.7,0.75,0.8,1},{"F","D","C","C+","B-","B","B+","A-","A","A+"}))))</f>
        <v/>
      </c>
      <c r="M651" s="1" t="str">
        <f>IF(COUNT($A651)=0,"",IF(K651="","--",IF(K651="3E","3E",LOOKUP(K651/M$2,{0,0.4,0.45,0.5,0.55,0.6,0.65,0.7,0.75,0.8,1},{0,2,2.25,2.5,2.75,3,3.25,3.5,3.75,4}))))</f>
        <v/>
      </c>
      <c r="N651" s="2" t="str">
        <f>IF(COUNT($A651)=0,"",IF($A651&lt;&gt;DRAFT!$B653,"ERR",IF(DRAFT!AS653="3E","3E",IF(COUNT(DRAFT!AO653,DRAFT!AS653)&gt;0,DRAFT!AT653,""))))</f>
        <v/>
      </c>
      <c r="O651" s="2" t="str">
        <f>IF(COUNT($A651)=0,"",IF(N651="3E","3E",IF(N651="","I",LOOKUP(N651/P$2,{0,0.4,0.45,0.5,0.55,0.6,0.65,0.7,0.75,0.8,1},{"F","D","C","C+","B-","B","B+","A-","A","A+"}))))</f>
        <v/>
      </c>
      <c r="P651" s="1" t="str">
        <f>IF(COUNT($A651)=0,"",IF(N651="","--",IF(N651="3E","3E",LOOKUP(N651/P$2,{0,0.4,0.45,0.5,0.55,0.6,0.65,0.7,0.75,0.8,1},{0,2,2.25,2.5,2.75,3,3.25,3.5,3.75,4}))))</f>
        <v/>
      </c>
      <c r="Q651" s="2" t="str">
        <f>IF(COUNT($A651)=0,"",IF($A651&lt;&gt;DRAFT!$B653,"ERR",IF(DRAFT!BB653="3E","3E",IF(COUNT(DRAFT!AX653,DRAFT!BB653)&gt;0,DRAFT!BC653,""))))</f>
        <v/>
      </c>
      <c r="R651" s="2" t="str">
        <f>IF(COUNT($A651)=0,"",IF(Q651="3E","3E",IF(Q651="","I",LOOKUP(Q651/S$2,{0,0.4,0.45,0.5,0.55,0.6,0.65,0.7,0.75,0.8,1},{"F","D","C","C+","B-","B","B+","A-","A","A+"}))))</f>
        <v/>
      </c>
      <c r="S651" s="1" t="str">
        <f>IF(COUNT($A651)=0,"",IF(Q651="","--",IF(Q651="3E","3E",LOOKUP(Q651/S$2,{0,0.4,0.45,0.5,0.55,0.6,0.65,0.7,0.75,0.8,1},{0,2,2.25,2.5,2.75,3,3.25,3.5,3.75,4}))))</f>
        <v/>
      </c>
      <c r="T651" s="2" t="str">
        <f>IF(COUNT($A651)=0,"",IF($A651&lt;&gt;DRAFT!$B653,"ERR",IF(DRAFT!BK653="3E","3E",IF(COUNT(DRAFT!BG653,DRAFT!BK653)&gt;0,DRAFT!BL653,""))))</f>
        <v/>
      </c>
      <c r="U651" s="2" t="str">
        <f>IF(COUNT($A651)=0,"",IF(T651="3E","3E",IF(T651="","I",LOOKUP(T651/V$2,{0,0.4,0.45,0.5,0.55,0.6,0.65,0.7,0.75,0.8,1},{"F","D","C","C+","B-","B","B+","A-","A","A+"}))))</f>
        <v/>
      </c>
      <c r="V651" s="1" t="str">
        <f>IF(COUNT($A651)=0,"",IF(T651="","--",IF(T651="3E","3E",LOOKUP(T651/V$2,{0,0.4,0.45,0.5,0.55,0.6,0.65,0.7,0.75,0.8,1},{0,2,2.25,2.5,2.75,3,3.25,3.5,3.75,4}))))</f>
        <v/>
      </c>
      <c r="W651" s="2" t="str">
        <f>IF(COUNT($A651)=0,"",IF($A651&lt;&gt;DRAFT!$B653,"ERR",IF(DRAFT!BT653="3E","3E",IF(COUNT(DRAFT!BP653,DRAFT!BT653)&gt;0,DRAFT!BU653,""))))</f>
        <v/>
      </c>
      <c r="X651" s="2" t="str">
        <f>IF(COUNT($A651)=0,"",IF(W651="3E","3E",IF(W651="","I",LOOKUP(W651/Y$2,{0,0.4,0.45,0.5,0.55,0.6,0.65,0.7,0.75,0.8,1},{"F","D","C","C+","B-","B","B+","A-","A","A+"}))))</f>
        <v/>
      </c>
      <c r="Y651" s="1" t="str">
        <f>IF(COUNT($A651)=0,"",IF(W651="","--",IF(W651="3E","3E",LOOKUP(W651/Y$2,{0,0.4,0.45,0.5,0.55,0.6,0.65,0.7,0.75,0.8,1},{0,2,2.25,2.5,2.75,3,3.25,3.5,3.75,4}))))</f>
        <v/>
      </c>
      <c r="Z651" s="2" t="str">
        <f>IF(COUNT($A651)=0,"",IF($A651&lt;&gt;DRAFT!$B653,"ERR",IF(DRAFT!CC653="3E","3E",IF(COUNT(DRAFT!BY653,DRAFT!CC653)&gt;0,DRAFT!CD653,""))))</f>
        <v/>
      </c>
      <c r="AA651" s="2" t="str">
        <f>IF(COUNT($A651)=0,"",IF(Z651="3E","3E",IF(Z651="","I",LOOKUP(Z651/AB$2,{0,0.4,0.45,0.5,0.55,0.6,0.65,0.7,0.75,0.8,1},{"F","D","C","C+","B-","B","B+","A-","A","A+"}))))</f>
        <v/>
      </c>
      <c r="AB651" s="1" t="str">
        <f>IF(COUNT($A651)=0,"",IF(Z651="","--",IF(Z651="3E","3E",LOOKUP(Z651/AB$2,{0,0.4,0.45,0.5,0.55,0.6,0.65,0.7,0.75,0.8,1},{0,2,2.25,2.5,2.75,3,3.25,3.5,3.75,4}))))</f>
        <v/>
      </c>
      <c r="AC651" s="2" t="str">
        <f>IF(COUNT($A651)=0,"",IF($A651&lt;&gt;DRAFT!$B653,"ERR",IF(DRAFT!CF653&gt;0,DRAFT!CF653,"")))</f>
        <v/>
      </c>
      <c r="AD651" s="2" t="str">
        <f>IF(COUNT($A651)=0,"",IF(AC651="3E","3E",IF(AC651="","I",LOOKUP(AC651/AE$2,{0,0.4,0.45,0.5,0.55,0.6,0.65,0.7,0.75,0.8,1},{"F","D","C","C+","B-","B","B+","A-","A","A+"}))))</f>
        <v/>
      </c>
      <c r="AE651" s="1" t="str">
        <f>IF(COUNT($A651)=0,"",IF(AC651="","--",IF(AC651="3E","3E",LOOKUP(AC651/AE$2,{0,0.4,0.45,0.5,0.55,0.6,0.65,0.7,0.75,0.8,1},{0,2,2.25,2.5,2.75,3,3.25,3.5,3.75,4}))))</f>
        <v/>
      </c>
      <c r="AF651" s="2" t="str">
        <f>IF(COUNT($A651)=0,"",IF($A651&lt;&gt;DRAFT!$B653,"ERR",IF(DRAFT!CI653&gt;0,DRAFT!CK653,"")))</f>
        <v/>
      </c>
      <c r="AG651" s="2" t="str">
        <f>IF(COUNT($A651)=0,"",IF(AF651="3E","3E",IF(AF651="","I",LOOKUP(AF651/AH$2,{0,0.4,0.45,0.5,0.55,0.6,0.65,0.7,0.75,0.8,1},{"F","D","C","C+","B-","B","B+","A-","A","A+"}))))</f>
        <v/>
      </c>
      <c r="AH651" s="1" t="str">
        <f>IF(COUNT($A651)=0,"",IF(AF651="","--",IF(AF651="3E","3E",LOOKUP(AF651/AH$2,{0,0.4,0.45,0.5,0.55,0.6,0.65,0.7,0.75,0.8,1},{0,2,2.25,2.5,2.75,3,3.25,3.5,3.75,4}))))</f>
        <v/>
      </c>
      <c r="AI651" s="2" t="str">
        <f>IF($A651&lt;&gt;DRAFT!$B653,"ERR",IF(OR(COUNT($A651)=0,COUNT(DRAFT!CL653:CN653,DRAFT!CP653:CR653)=0),"",CEILING(SUM(DRAFT!CO653,DRAFT!CS653,DRAFT!CT653),1)))</f>
        <v/>
      </c>
      <c r="AJ651" s="2" t="str">
        <f>IF(COUNT($A651)=0,"",IF(AI651="3E","3E",IF(AI651="","I",LOOKUP(AI651/AK$2,{0,0.4,0.45,0.5,0.55,0.6,0.65,0.7,0.75,0.8,1},{"F","D","C","C+","B-","B","B+","A-","A","A+"}))))</f>
        <v/>
      </c>
      <c r="AK651" s="1" t="str">
        <f>IF(COUNT($A651)=0,"",IF(AI651="","--",IF(AI651="3E","3E",LOOKUP(AI651/AK$2,{0,0.4,0.45,0.5,0.55,0.6,0.65,0.7,0.75,0.8,1},{0,2,2.25,2.5,2.75,3,3.25,3.5,3.75,4}))))</f>
        <v/>
      </c>
      <c r="AL651" s="4" t="str">
        <f>IF(OR(COUNT($A651)=0,COUNT(B651:AK651)=0),"",IF(COUNTIF(B651:AK651,"3E")&gt;0,"3E",IF(DRAFT!$A653="R",TRUNC(SUMPRODUCT(RGP,RCP)/TCP,3),TRUNC((SUMPRODUCT(--(IMDGP&gt;0)*IMDGP,IMCP)+CEILING(DRAFT!$DB653*42,0.25))/TCP,3))))</f>
        <v/>
      </c>
      <c r="AM651" s="2" t="str">
        <f>IF(OR(COUNT($A651)=0,COUNT(B651:AK651)=0),"",IF(COUNTIF(B651:AK651,"3E")&gt;0,"3E",IF(DRAFT!$A653="R",SUMPRODUCT(--(RGP&gt;=2),RCP),SUMPRODUCT(--(IMDGP&gt;0),--(IMGP=0),IMCP)+DRAFT!$DC653)))</f>
        <v/>
      </c>
      <c r="AN651" s="67" t="str">
        <f>IF(AL651="3E","3E",IF(COUNT($A651)=0,"",IF(COUNT(AI651)=0,"--",ROUND(((CEILING(DRAFT!$CV653*38,0.25)+CEILING(DRAFT!$CX653*38,0.25)+CEILING(DRAFT!$CZ653*42,0.25)+CEILING($AL651*42,0.25))/160),2))))</f>
        <v/>
      </c>
      <c r="AO651" s="2" t="str">
        <f>IF(AN651="3E","3E",IF(COUNT($A651)=0,"",IF(COUNT(AN651)=0,"I",LOOKUP(AN651,{0,2,2.25,2.5,2.75,3,3.25,3.5,3.75,4},{"F","D","C","C+","B-","B","B+","A-","A","A+"}))))</f>
        <v/>
      </c>
      <c r="AP651" s="2" t="str">
        <f>IF(AN651="3E","3E",IF(OR(COUNT(A651)=0,COUNT(AN651)=0),"",DRAFT!CW653+DRAFT!CY653+DRAFT!DA653+N(TABULATION!AM651)))</f>
        <v/>
      </c>
      <c r="AQ651" s="2" t="str">
        <f>IF(OR(COUNT($A651)=0,COUNT(B651:AK651)=0),"",IF(COUNTIF(B651:AM651,"3E")&gt;0,"3E",IF(AND(DRAFT!$A653="IM",OR($AL651&gt;DRAFT!$DB653,$AM651&gt;DRAFT!$DC653)),"IMPROVED",IF(AND(DRAFT!$A653="IM",$AL651&lt;=DRAFT!$DB653,$AM651&lt;=DRAFT!$DC653),"NOT IMPROVED",IF(AND(DRAFT!CU653="S",AH651&gt;=2,AK651&gt;=2,AN651&gt;=2.5,AP651&gt;=144),"PASS","FAIL")))))</f>
        <v/>
      </c>
      <c r="AR651" s="2" t="str">
        <f t="shared" si="20"/>
        <v/>
      </c>
      <c r="AS651" s="2" t="str">
        <f t="shared" si="21"/>
        <v/>
      </c>
    </row>
    <row r="652" spans="1:45" ht="18.95" customHeight="1" x14ac:dyDescent="0.25">
      <c r="A652" s="3" t="str">
        <f>IF(DRAFT!$B654="","",DRAFT!$B654)</f>
        <v/>
      </c>
      <c r="B652" s="2" t="str">
        <f>IF(COUNT($A652)=0,"",IF($A652&lt;&gt;DRAFT!$B654,"ERR",IF(DRAFT!I654="3E","3E",IF(COUNT(DRAFT!E654,DRAFT!I654)&gt;0,DRAFT!J654,""))))</f>
        <v/>
      </c>
      <c r="C652" s="2" t="str">
        <f>IF(COUNT($A652)=0,"",IF(B652="3E","3E",IF(B652="","I",LOOKUP(B652/D$2,{0,0.4,0.45,0.5,0.55,0.6,0.65,0.7,0.75,0.8,1},{"F","D","C","C+","B-","B","B+","A-","A","A+"}))))</f>
        <v/>
      </c>
      <c r="D652" s="1" t="str">
        <f>IF(COUNT($A652)=0,"",IF(B652="","--",IF(B652="3E","3E",LOOKUP(B652/D$2,{0,0.4,0.45,0.5,0.55,0.6,0.65,0.7,0.75,0.8,1},{0,2,2.25,2.5,2.75,3,3.25,3.5,3.75,4}))))</f>
        <v/>
      </c>
      <c r="E652" s="2" t="str">
        <f>IF(COUNT($A652)=0,"",IF($A652&lt;&gt;DRAFT!$B654,"ERR",IF(DRAFT!R654="3E","3E",IF(COUNT(DRAFT!N654,DRAFT!R654)&gt;0,DRAFT!S654,""))))</f>
        <v/>
      </c>
      <c r="F652" s="2" t="str">
        <f>IF(COUNT($A652)=0,"",IF(E652="3E","3E",IF(E652="","I",LOOKUP(E652/G$2,{0,0.4,0.45,0.5,0.55,0.6,0.65,0.7,0.75,0.8,1},{"F","D","C","C+","B-","B","B+","A-","A","A+"}))))</f>
        <v/>
      </c>
      <c r="G652" s="1" t="str">
        <f>IF(COUNT($A652)=0,"",IF(E652="","--",IF(E652="3E","3E",LOOKUP(E652/G$2,{0,0.4,0.45,0.5,0.55,0.6,0.65,0.7,0.75,0.8,1},{0,2,2.25,2.5,2.75,3,3.25,3.5,3.75,4}))))</f>
        <v/>
      </c>
      <c r="H652" s="2" t="str">
        <f>IF(COUNT($A652)=0,"",IF($A652&lt;&gt;DRAFT!$B654,"ERR",IF(DRAFT!AA654="3E","3E",IF(COUNT(DRAFT!W654,DRAFT!AA654)&gt;0,DRAFT!AB654,""))))</f>
        <v/>
      </c>
      <c r="I652" s="2" t="str">
        <f>IF(COUNT($A652)=0,"",IF(H652="3E","3E",IF(H652="","I",LOOKUP(H652/J$2,{0,0.4,0.45,0.5,0.55,0.6,0.65,0.7,0.75,0.8,1},{"F","D","C","C+","B-","B","B+","A-","A","A+"}))))</f>
        <v/>
      </c>
      <c r="J652" s="1" t="str">
        <f>IF(COUNT($A652)=0,"",IF(H652="","--",IF(H652="3E","3E",LOOKUP(H652/J$2,{0,0.4,0.45,0.5,0.55,0.6,0.65,0.7,0.75,0.8,1},{0,2,2.25,2.5,2.75,3,3.25,3.5,3.75,4}))))</f>
        <v/>
      </c>
      <c r="K652" s="2" t="str">
        <f>IF(COUNT($A652)=0,"",IF($A652&lt;&gt;DRAFT!$B654,"ERR",IF(DRAFT!AJ654="3E","3E",IF(COUNT(DRAFT!AF654,DRAFT!AJ654)&gt;0,DRAFT!AK654,""))))</f>
        <v/>
      </c>
      <c r="L652" s="2" t="str">
        <f>IF(COUNT($A652)=0,"",IF(K652="3E","3E",IF(K652="","I",LOOKUP(K652/M$2,{0,0.4,0.45,0.5,0.55,0.6,0.65,0.7,0.75,0.8,1},{"F","D","C","C+","B-","B","B+","A-","A","A+"}))))</f>
        <v/>
      </c>
      <c r="M652" s="1" t="str">
        <f>IF(COUNT($A652)=0,"",IF(K652="","--",IF(K652="3E","3E",LOOKUP(K652/M$2,{0,0.4,0.45,0.5,0.55,0.6,0.65,0.7,0.75,0.8,1},{0,2,2.25,2.5,2.75,3,3.25,3.5,3.75,4}))))</f>
        <v/>
      </c>
      <c r="N652" s="2" t="str">
        <f>IF(COUNT($A652)=0,"",IF($A652&lt;&gt;DRAFT!$B654,"ERR",IF(DRAFT!AS654="3E","3E",IF(COUNT(DRAFT!AO654,DRAFT!AS654)&gt;0,DRAFT!AT654,""))))</f>
        <v/>
      </c>
      <c r="O652" s="2" t="str">
        <f>IF(COUNT($A652)=0,"",IF(N652="3E","3E",IF(N652="","I",LOOKUP(N652/P$2,{0,0.4,0.45,0.5,0.55,0.6,0.65,0.7,0.75,0.8,1},{"F","D","C","C+","B-","B","B+","A-","A","A+"}))))</f>
        <v/>
      </c>
      <c r="P652" s="1" t="str">
        <f>IF(COUNT($A652)=0,"",IF(N652="","--",IF(N652="3E","3E",LOOKUP(N652/P$2,{0,0.4,0.45,0.5,0.55,0.6,0.65,0.7,0.75,0.8,1},{0,2,2.25,2.5,2.75,3,3.25,3.5,3.75,4}))))</f>
        <v/>
      </c>
      <c r="Q652" s="2" t="str">
        <f>IF(COUNT($A652)=0,"",IF($A652&lt;&gt;DRAFT!$B654,"ERR",IF(DRAFT!BB654="3E","3E",IF(COUNT(DRAFT!AX654,DRAFT!BB654)&gt;0,DRAFT!BC654,""))))</f>
        <v/>
      </c>
      <c r="R652" s="2" t="str">
        <f>IF(COUNT($A652)=0,"",IF(Q652="3E","3E",IF(Q652="","I",LOOKUP(Q652/S$2,{0,0.4,0.45,0.5,0.55,0.6,0.65,0.7,0.75,0.8,1},{"F","D","C","C+","B-","B","B+","A-","A","A+"}))))</f>
        <v/>
      </c>
      <c r="S652" s="1" t="str">
        <f>IF(COUNT($A652)=0,"",IF(Q652="","--",IF(Q652="3E","3E",LOOKUP(Q652/S$2,{0,0.4,0.45,0.5,0.55,0.6,0.65,0.7,0.75,0.8,1},{0,2,2.25,2.5,2.75,3,3.25,3.5,3.75,4}))))</f>
        <v/>
      </c>
      <c r="T652" s="2" t="str">
        <f>IF(COUNT($A652)=0,"",IF($A652&lt;&gt;DRAFT!$B654,"ERR",IF(DRAFT!BK654="3E","3E",IF(COUNT(DRAFT!BG654,DRAFT!BK654)&gt;0,DRAFT!BL654,""))))</f>
        <v/>
      </c>
      <c r="U652" s="2" t="str">
        <f>IF(COUNT($A652)=0,"",IF(T652="3E","3E",IF(T652="","I",LOOKUP(T652/V$2,{0,0.4,0.45,0.5,0.55,0.6,0.65,0.7,0.75,0.8,1},{"F","D","C","C+","B-","B","B+","A-","A","A+"}))))</f>
        <v/>
      </c>
      <c r="V652" s="1" t="str">
        <f>IF(COUNT($A652)=0,"",IF(T652="","--",IF(T652="3E","3E",LOOKUP(T652/V$2,{0,0.4,0.45,0.5,0.55,0.6,0.65,0.7,0.75,0.8,1},{0,2,2.25,2.5,2.75,3,3.25,3.5,3.75,4}))))</f>
        <v/>
      </c>
      <c r="W652" s="2" t="str">
        <f>IF(COUNT($A652)=0,"",IF($A652&lt;&gt;DRAFT!$B654,"ERR",IF(DRAFT!BT654="3E","3E",IF(COUNT(DRAFT!BP654,DRAFT!BT654)&gt;0,DRAFT!BU654,""))))</f>
        <v/>
      </c>
      <c r="X652" s="2" t="str">
        <f>IF(COUNT($A652)=0,"",IF(W652="3E","3E",IF(W652="","I",LOOKUP(W652/Y$2,{0,0.4,0.45,0.5,0.55,0.6,0.65,0.7,0.75,0.8,1},{"F","D","C","C+","B-","B","B+","A-","A","A+"}))))</f>
        <v/>
      </c>
      <c r="Y652" s="1" t="str">
        <f>IF(COUNT($A652)=0,"",IF(W652="","--",IF(W652="3E","3E",LOOKUP(W652/Y$2,{0,0.4,0.45,0.5,0.55,0.6,0.65,0.7,0.75,0.8,1},{0,2,2.25,2.5,2.75,3,3.25,3.5,3.75,4}))))</f>
        <v/>
      </c>
      <c r="Z652" s="2" t="str">
        <f>IF(COUNT($A652)=0,"",IF($A652&lt;&gt;DRAFT!$B654,"ERR",IF(DRAFT!CC654="3E","3E",IF(COUNT(DRAFT!BY654,DRAFT!CC654)&gt;0,DRAFT!CD654,""))))</f>
        <v/>
      </c>
      <c r="AA652" s="2" t="str">
        <f>IF(COUNT($A652)=0,"",IF(Z652="3E","3E",IF(Z652="","I",LOOKUP(Z652/AB$2,{0,0.4,0.45,0.5,0.55,0.6,0.65,0.7,0.75,0.8,1},{"F","D","C","C+","B-","B","B+","A-","A","A+"}))))</f>
        <v/>
      </c>
      <c r="AB652" s="1" t="str">
        <f>IF(COUNT($A652)=0,"",IF(Z652="","--",IF(Z652="3E","3E",LOOKUP(Z652/AB$2,{0,0.4,0.45,0.5,0.55,0.6,0.65,0.7,0.75,0.8,1},{0,2,2.25,2.5,2.75,3,3.25,3.5,3.75,4}))))</f>
        <v/>
      </c>
      <c r="AC652" s="2" t="str">
        <f>IF(COUNT($A652)=0,"",IF($A652&lt;&gt;DRAFT!$B654,"ERR",IF(DRAFT!CF654&gt;0,DRAFT!CF654,"")))</f>
        <v/>
      </c>
      <c r="AD652" s="2" t="str">
        <f>IF(COUNT($A652)=0,"",IF(AC652="3E","3E",IF(AC652="","I",LOOKUP(AC652/AE$2,{0,0.4,0.45,0.5,0.55,0.6,0.65,0.7,0.75,0.8,1},{"F","D","C","C+","B-","B","B+","A-","A","A+"}))))</f>
        <v/>
      </c>
      <c r="AE652" s="1" t="str">
        <f>IF(COUNT($A652)=0,"",IF(AC652="","--",IF(AC652="3E","3E",LOOKUP(AC652/AE$2,{0,0.4,0.45,0.5,0.55,0.6,0.65,0.7,0.75,0.8,1},{0,2,2.25,2.5,2.75,3,3.25,3.5,3.75,4}))))</f>
        <v/>
      </c>
      <c r="AF652" s="2" t="str">
        <f>IF(COUNT($A652)=0,"",IF($A652&lt;&gt;DRAFT!$B654,"ERR",IF(DRAFT!CI654&gt;0,DRAFT!CK654,"")))</f>
        <v/>
      </c>
      <c r="AG652" s="2" t="str">
        <f>IF(COUNT($A652)=0,"",IF(AF652="3E","3E",IF(AF652="","I",LOOKUP(AF652/AH$2,{0,0.4,0.45,0.5,0.55,0.6,0.65,0.7,0.75,0.8,1},{"F","D","C","C+","B-","B","B+","A-","A","A+"}))))</f>
        <v/>
      </c>
      <c r="AH652" s="1" t="str">
        <f>IF(COUNT($A652)=0,"",IF(AF652="","--",IF(AF652="3E","3E",LOOKUP(AF652/AH$2,{0,0.4,0.45,0.5,0.55,0.6,0.65,0.7,0.75,0.8,1},{0,2,2.25,2.5,2.75,3,3.25,3.5,3.75,4}))))</f>
        <v/>
      </c>
      <c r="AI652" s="2" t="str">
        <f>IF($A652&lt;&gt;DRAFT!$B654,"ERR",IF(OR(COUNT($A652)=0,COUNT(DRAFT!CL654:CN654,DRAFT!CP654:CR654)=0),"",CEILING(SUM(DRAFT!CO654,DRAFT!CS654,DRAFT!CT654),1)))</f>
        <v/>
      </c>
      <c r="AJ652" s="2" t="str">
        <f>IF(COUNT($A652)=0,"",IF(AI652="3E","3E",IF(AI652="","I",LOOKUP(AI652/AK$2,{0,0.4,0.45,0.5,0.55,0.6,0.65,0.7,0.75,0.8,1},{"F","D","C","C+","B-","B","B+","A-","A","A+"}))))</f>
        <v/>
      </c>
      <c r="AK652" s="1" t="str">
        <f>IF(COUNT($A652)=0,"",IF(AI652="","--",IF(AI652="3E","3E",LOOKUP(AI652/AK$2,{0,0.4,0.45,0.5,0.55,0.6,0.65,0.7,0.75,0.8,1},{0,2,2.25,2.5,2.75,3,3.25,3.5,3.75,4}))))</f>
        <v/>
      </c>
      <c r="AL652" s="4" t="str">
        <f>IF(OR(COUNT($A652)=0,COUNT(B652:AK652)=0),"",IF(COUNTIF(B652:AK652,"3E")&gt;0,"3E",IF(DRAFT!$A654="R",TRUNC(SUMPRODUCT(RGP,RCP)/TCP,3),TRUNC((SUMPRODUCT(--(IMDGP&gt;0)*IMDGP,IMCP)+CEILING(DRAFT!$DB654*42,0.25))/TCP,3))))</f>
        <v/>
      </c>
      <c r="AM652" s="2" t="str">
        <f>IF(OR(COUNT($A652)=0,COUNT(B652:AK652)=0),"",IF(COUNTIF(B652:AK652,"3E")&gt;0,"3E",IF(DRAFT!$A654="R",SUMPRODUCT(--(RGP&gt;=2),RCP),SUMPRODUCT(--(IMDGP&gt;0),--(IMGP=0),IMCP)+DRAFT!$DC654)))</f>
        <v/>
      </c>
      <c r="AN652" s="67" t="str">
        <f>IF(AL652="3E","3E",IF(COUNT($A652)=0,"",IF(COUNT(AI652)=0,"--",ROUND(((CEILING(DRAFT!$CV654*38,0.25)+CEILING(DRAFT!$CX654*38,0.25)+CEILING(DRAFT!$CZ654*42,0.25)+CEILING($AL652*42,0.25))/160),2))))</f>
        <v/>
      </c>
      <c r="AO652" s="2" t="str">
        <f>IF(AN652="3E","3E",IF(COUNT($A652)=0,"",IF(COUNT(AN652)=0,"I",LOOKUP(AN652,{0,2,2.25,2.5,2.75,3,3.25,3.5,3.75,4},{"F","D","C","C+","B-","B","B+","A-","A","A+"}))))</f>
        <v/>
      </c>
      <c r="AP652" s="2" t="str">
        <f>IF(AN652="3E","3E",IF(OR(COUNT(A652)=0,COUNT(AN652)=0),"",DRAFT!CW654+DRAFT!CY654+DRAFT!DA654+N(TABULATION!AM652)))</f>
        <v/>
      </c>
      <c r="AQ652" s="2" t="str">
        <f>IF(OR(COUNT($A652)=0,COUNT(B652:AK652)=0),"",IF(COUNTIF(B652:AM652,"3E")&gt;0,"3E",IF(AND(DRAFT!$A654="IM",OR($AL652&gt;DRAFT!$DB654,$AM652&gt;DRAFT!$DC654)),"IMPROVED",IF(AND(DRAFT!$A654="IM",$AL652&lt;=DRAFT!$DB654,$AM652&lt;=DRAFT!$DC654),"NOT IMPROVED",IF(AND(DRAFT!CU654="S",AH652&gt;=2,AK652&gt;=2,AN652&gt;=2.5,AP652&gt;=144),"PASS","FAIL")))))</f>
        <v/>
      </c>
      <c r="AR652" s="2" t="str">
        <f t="shared" si="20"/>
        <v/>
      </c>
      <c r="AS652" s="2" t="str">
        <f t="shared" si="21"/>
        <v/>
      </c>
    </row>
    <row r="653" spans="1:45" ht="18.95" customHeight="1" x14ac:dyDescent="0.25">
      <c r="A653" s="3" t="str">
        <f>IF(DRAFT!$B655="","",DRAFT!$B655)</f>
        <v/>
      </c>
      <c r="B653" s="2" t="str">
        <f>IF(COUNT($A653)=0,"",IF($A653&lt;&gt;DRAFT!$B655,"ERR",IF(DRAFT!I655="3E","3E",IF(COUNT(DRAFT!E655,DRAFT!I655)&gt;0,DRAFT!J655,""))))</f>
        <v/>
      </c>
      <c r="C653" s="2" t="str">
        <f>IF(COUNT($A653)=0,"",IF(B653="3E","3E",IF(B653="","I",LOOKUP(B653/D$2,{0,0.4,0.45,0.5,0.55,0.6,0.65,0.7,0.75,0.8,1},{"F","D","C","C+","B-","B","B+","A-","A","A+"}))))</f>
        <v/>
      </c>
      <c r="D653" s="1" t="str">
        <f>IF(COUNT($A653)=0,"",IF(B653="","--",IF(B653="3E","3E",LOOKUP(B653/D$2,{0,0.4,0.45,0.5,0.55,0.6,0.65,0.7,0.75,0.8,1},{0,2,2.25,2.5,2.75,3,3.25,3.5,3.75,4}))))</f>
        <v/>
      </c>
      <c r="E653" s="2" t="str">
        <f>IF(COUNT($A653)=0,"",IF($A653&lt;&gt;DRAFT!$B655,"ERR",IF(DRAFT!R655="3E","3E",IF(COUNT(DRAFT!N655,DRAFT!R655)&gt;0,DRAFT!S655,""))))</f>
        <v/>
      </c>
      <c r="F653" s="2" t="str">
        <f>IF(COUNT($A653)=0,"",IF(E653="3E","3E",IF(E653="","I",LOOKUP(E653/G$2,{0,0.4,0.45,0.5,0.55,0.6,0.65,0.7,0.75,0.8,1},{"F","D","C","C+","B-","B","B+","A-","A","A+"}))))</f>
        <v/>
      </c>
      <c r="G653" s="1" t="str">
        <f>IF(COUNT($A653)=0,"",IF(E653="","--",IF(E653="3E","3E",LOOKUP(E653/G$2,{0,0.4,0.45,0.5,0.55,0.6,0.65,0.7,0.75,0.8,1},{0,2,2.25,2.5,2.75,3,3.25,3.5,3.75,4}))))</f>
        <v/>
      </c>
      <c r="H653" s="2" t="str">
        <f>IF(COUNT($A653)=0,"",IF($A653&lt;&gt;DRAFT!$B655,"ERR",IF(DRAFT!AA655="3E","3E",IF(COUNT(DRAFT!W655,DRAFT!AA655)&gt;0,DRAFT!AB655,""))))</f>
        <v/>
      </c>
      <c r="I653" s="2" t="str">
        <f>IF(COUNT($A653)=0,"",IF(H653="3E","3E",IF(H653="","I",LOOKUP(H653/J$2,{0,0.4,0.45,0.5,0.55,0.6,0.65,0.7,0.75,0.8,1},{"F","D","C","C+","B-","B","B+","A-","A","A+"}))))</f>
        <v/>
      </c>
      <c r="J653" s="1" t="str">
        <f>IF(COUNT($A653)=0,"",IF(H653="","--",IF(H653="3E","3E",LOOKUP(H653/J$2,{0,0.4,0.45,0.5,0.55,0.6,0.65,0.7,0.75,0.8,1},{0,2,2.25,2.5,2.75,3,3.25,3.5,3.75,4}))))</f>
        <v/>
      </c>
      <c r="K653" s="2" t="str">
        <f>IF(COUNT($A653)=0,"",IF($A653&lt;&gt;DRAFT!$B655,"ERR",IF(DRAFT!AJ655="3E","3E",IF(COUNT(DRAFT!AF655,DRAFT!AJ655)&gt;0,DRAFT!AK655,""))))</f>
        <v/>
      </c>
      <c r="L653" s="2" t="str">
        <f>IF(COUNT($A653)=0,"",IF(K653="3E","3E",IF(K653="","I",LOOKUP(K653/M$2,{0,0.4,0.45,0.5,0.55,0.6,0.65,0.7,0.75,0.8,1},{"F","D","C","C+","B-","B","B+","A-","A","A+"}))))</f>
        <v/>
      </c>
      <c r="M653" s="1" t="str">
        <f>IF(COUNT($A653)=0,"",IF(K653="","--",IF(K653="3E","3E",LOOKUP(K653/M$2,{0,0.4,0.45,0.5,0.55,0.6,0.65,0.7,0.75,0.8,1},{0,2,2.25,2.5,2.75,3,3.25,3.5,3.75,4}))))</f>
        <v/>
      </c>
      <c r="N653" s="2" t="str">
        <f>IF(COUNT($A653)=0,"",IF($A653&lt;&gt;DRAFT!$B655,"ERR",IF(DRAFT!AS655="3E","3E",IF(COUNT(DRAFT!AO655,DRAFT!AS655)&gt;0,DRAFT!AT655,""))))</f>
        <v/>
      </c>
      <c r="O653" s="2" t="str">
        <f>IF(COUNT($A653)=0,"",IF(N653="3E","3E",IF(N653="","I",LOOKUP(N653/P$2,{0,0.4,0.45,0.5,0.55,0.6,0.65,0.7,0.75,0.8,1},{"F","D","C","C+","B-","B","B+","A-","A","A+"}))))</f>
        <v/>
      </c>
      <c r="P653" s="1" t="str">
        <f>IF(COUNT($A653)=0,"",IF(N653="","--",IF(N653="3E","3E",LOOKUP(N653/P$2,{0,0.4,0.45,0.5,0.55,0.6,0.65,0.7,0.75,0.8,1},{0,2,2.25,2.5,2.75,3,3.25,3.5,3.75,4}))))</f>
        <v/>
      </c>
      <c r="Q653" s="2" t="str">
        <f>IF(COUNT($A653)=0,"",IF($A653&lt;&gt;DRAFT!$B655,"ERR",IF(DRAFT!BB655="3E","3E",IF(COUNT(DRAFT!AX655,DRAFT!BB655)&gt;0,DRAFT!BC655,""))))</f>
        <v/>
      </c>
      <c r="R653" s="2" t="str">
        <f>IF(COUNT($A653)=0,"",IF(Q653="3E","3E",IF(Q653="","I",LOOKUP(Q653/S$2,{0,0.4,0.45,0.5,0.55,0.6,0.65,0.7,0.75,0.8,1},{"F","D","C","C+","B-","B","B+","A-","A","A+"}))))</f>
        <v/>
      </c>
      <c r="S653" s="1" t="str">
        <f>IF(COUNT($A653)=0,"",IF(Q653="","--",IF(Q653="3E","3E",LOOKUP(Q653/S$2,{0,0.4,0.45,0.5,0.55,0.6,0.65,0.7,0.75,0.8,1},{0,2,2.25,2.5,2.75,3,3.25,3.5,3.75,4}))))</f>
        <v/>
      </c>
      <c r="T653" s="2" t="str">
        <f>IF(COUNT($A653)=0,"",IF($A653&lt;&gt;DRAFT!$B655,"ERR",IF(DRAFT!BK655="3E","3E",IF(COUNT(DRAFT!BG655,DRAFT!BK655)&gt;0,DRAFT!BL655,""))))</f>
        <v/>
      </c>
      <c r="U653" s="2" t="str">
        <f>IF(COUNT($A653)=0,"",IF(T653="3E","3E",IF(T653="","I",LOOKUP(T653/V$2,{0,0.4,0.45,0.5,0.55,0.6,0.65,0.7,0.75,0.8,1},{"F","D","C","C+","B-","B","B+","A-","A","A+"}))))</f>
        <v/>
      </c>
      <c r="V653" s="1" t="str">
        <f>IF(COUNT($A653)=0,"",IF(T653="","--",IF(T653="3E","3E",LOOKUP(T653/V$2,{0,0.4,0.45,0.5,0.55,0.6,0.65,0.7,0.75,0.8,1},{0,2,2.25,2.5,2.75,3,3.25,3.5,3.75,4}))))</f>
        <v/>
      </c>
      <c r="W653" s="2" t="str">
        <f>IF(COUNT($A653)=0,"",IF($A653&lt;&gt;DRAFT!$B655,"ERR",IF(DRAFT!BT655="3E","3E",IF(COUNT(DRAFT!BP655,DRAFT!BT655)&gt;0,DRAFT!BU655,""))))</f>
        <v/>
      </c>
      <c r="X653" s="2" t="str">
        <f>IF(COUNT($A653)=0,"",IF(W653="3E","3E",IF(W653="","I",LOOKUP(W653/Y$2,{0,0.4,0.45,0.5,0.55,0.6,0.65,0.7,0.75,0.8,1},{"F","D","C","C+","B-","B","B+","A-","A","A+"}))))</f>
        <v/>
      </c>
      <c r="Y653" s="1" t="str">
        <f>IF(COUNT($A653)=0,"",IF(W653="","--",IF(W653="3E","3E",LOOKUP(W653/Y$2,{0,0.4,0.45,0.5,0.55,0.6,0.65,0.7,0.75,0.8,1},{0,2,2.25,2.5,2.75,3,3.25,3.5,3.75,4}))))</f>
        <v/>
      </c>
      <c r="Z653" s="2" t="str">
        <f>IF(COUNT($A653)=0,"",IF($A653&lt;&gt;DRAFT!$B655,"ERR",IF(DRAFT!CC655="3E","3E",IF(COUNT(DRAFT!BY655,DRAFT!CC655)&gt;0,DRAFT!CD655,""))))</f>
        <v/>
      </c>
      <c r="AA653" s="2" t="str">
        <f>IF(COUNT($A653)=0,"",IF(Z653="3E","3E",IF(Z653="","I",LOOKUP(Z653/AB$2,{0,0.4,0.45,0.5,0.55,0.6,0.65,0.7,0.75,0.8,1},{"F","D","C","C+","B-","B","B+","A-","A","A+"}))))</f>
        <v/>
      </c>
      <c r="AB653" s="1" t="str">
        <f>IF(COUNT($A653)=0,"",IF(Z653="","--",IF(Z653="3E","3E",LOOKUP(Z653/AB$2,{0,0.4,0.45,0.5,0.55,0.6,0.65,0.7,0.75,0.8,1},{0,2,2.25,2.5,2.75,3,3.25,3.5,3.75,4}))))</f>
        <v/>
      </c>
      <c r="AC653" s="2" t="str">
        <f>IF(COUNT($A653)=0,"",IF($A653&lt;&gt;DRAFT!$B655,"ERR",IF(DRAFT!CF655&gt;0,DRAFT!CF655,"")))</f>
        <v/>
      </c>
      <c r="AD653" s="2" t="str">
        <f>IF(COUNT($A653)=0,"",IF(AC653="3E","3E",IF(AC653="","I",LOOKUP(AC653/AE$2,{0,0.4,0.45,0.5,0.55,0.6,0.65,0.7,0.75,0.8,1},{"F","D","C","C+","B-","B","B+","A-","A","A+"}))))</f>
        <v/>
      </c>
      <c r="AE653" s="1" t="str">
        <f>IF(COUNT($A653)=0,"",IF(AC653="","--",IF(AC653="3E","3E",LOOKUP(AC653/AE$2,{0,0.4,0.45,0.5,0.55,0.6,0.65,0.7,0.75,0.8,1},{0,2,2.25,2.5,2.75,3,3.25,3.5,3.75,4}))))</f>
        <v/>
      </c>
      <c r="AF653" s="2" t="str">
        <f>IF(COUNT($A653)=0,"",IF($A653&lt;&gt;DRAFT!$B655,"ERR",IF(DRAFT!CI655&gt;0,DRAFT!CK655,"")))</f>
        <v/>
      </c>
      <c r="AG653" s="2" t="str">
        <f>IF(COUNT($A653)=0,"",IF(AF653="3E","3E",IF(AF653="","I",LOOKUP(AF653/AH$2,{0,0.4,0.45,0.5,0.55,0.6,0.65,0.7,0.75,0.8,1},{"F","D","C","C+","B-","B","B+","A-","A","A+"}))))</f>
        <v/>
      </c>
      <c r="AH653" s="1" t="str">
        <f>IF(COUNT($A653)=0,"",IF(AF653="","--",IF(AF653="3E","3E",LOOKUP(AF653/AH$2,{0,0.4,0.45,0.5,0.55,0.6,0.65,0.7,0.75,0.8,1},{0,2,2.25,2.5,2.75,3,3.25,3.5,3.75,4}))))</f>
        <v/>
      </c>
      <c r="AI653" s="2" t="str">
        <f>IF($A653&lt;&gt;DRAFT!$B655,"ERR",IF(OR(COUNT($A653)=0,COUNT(DRAFT!CL655:CN655,DRAFT!CP655:CR655)=0),"",CEILING(SUM(DRAFT!CO655,DRAFT!CS655,DRAFT!CT655),1)))</f>
        <v/>
      </c>
      <c r="AJ653" s="2" t="str">
        <f>IF(COUNT($A653)=0,"",IF(AI653="3E","3E",IF(AI653="","I",LOOKUP(AI653/AK$2,{0,0.4,0.45,0.5,0.55,0.6,0.65,0.7,0.75,0.8,1},{"F","D","C","C+","B-","B","B+","A-","A","A+"}))))</f>
        <v/>
      </c>
      <c r="AK653" s="1" t="str">
        <f>IF(COUNT($A653)=0,"",IF(AI653="","--",IF(AI653="3E","3E",LOOKUP(AI653/AK$2,{0,0.4,0.45,0.5,0.55,0.6,0.65,0.7,0.75,0.8,1},{0,2,2.25,2.5,2.75,3,3.25,3.5,3.75,4}))))</f>
        <v/>
      </c>
      <c r="AL653" s="4" t="str">
        <f>IF(OR(COUNT($A653)=0,COUNT(B653:AK653)=0),"",IF(COUNTIF(B653:AK653,"3E")&gt;0,"3E",IF(DRAFT!$A655="R",TRUNC(SUMPRODUCT(RGP,RCP)/TCP,3),TRUNC((SUMPRODUCT(--(IMDGP&gt;0)*IMDGP,IMCP)+CEILING(DRAFT!$DB655*42,0.25))/TCP,3))))</f>
        <v/>
      </c>
      <c r="AM653" s="2" t="str">
        <f>IF(OR(COUNT($A653)=0,COUNT(B653:AK653)=0),"",IF(COUNTIF(B653:AK653,"3E")&gt;0,"3E",IF(DRAFT!$A655="R",SUMPRODUCT(--(RGP&gt;=2),RCP),SUMPRODUCT(--(IMDGP&gt;0),--(IMGP=0),IMCP)+DRAFT!$DC655)))</f>
        <v/>
      </c>
      <c r="AN653" s="67" t="str">
        <f>IF(AL653="3E","3E",IF(COUNT($A653)=0,"",IF(COUNT(AI653)=0,"--",ROUND(((CEILING(DRAFT!$CV655*38,0.25)+CEILING(DRAFT!$CX655*38,0.25)+CEILING(DRAFT!$CZ655*42,0.25)+CEILING($AL653*42,0.25))/160),2))))</f>
        <v/>
      </c>
      <c r="AO653" s="2" t="str">
        <f>IF(AN653="3E","3E",IF(COUNT($A653)=0,"",IF(COUNT(AN653)=0,"I",LOOKUP(AN653,{0,2,2.25,2.5,2.75,3,3.25,3.5,3.75,4},{"F","D","C","C+","B-","B","B+","A-","A","A+"}))))</f>
        <v/>
      </c>
      <c r="AP653" s="2" t="str">
        <f>IF(AN653="3E","3E",IF(OR(COUNT(A653)=0,COUNT(AN653)=0),"",DRAFT!CW655+DRAFT!CY655+DRAFT!DA655+N(TABULATION!AM653)))</f>
        <v/>
      </c>
      <c r="AQ653" s="2" t="str">
        <f>IF(OR(COUNT($A653)=0,COUNT(B653:AK653)=0),"",IF(COUNTIF(B653:AM653,"3E")&gt;0,"3E",IF(AND(DRAFT!$A655="IM",OR($AL653&gt;DRAFT!$DB655,$AM653&gt;DRAFT!$DC655)),"IMPROVED",IF(AND(DRAFT!$A655="IM",$AL653&lt;=DRAFT!$DB655,$AM653&lt;=DRAFT!$DC655),"NOT IMPROVED",IF(AND(DRAFT!CU655="S",AH653&gt;=2,AK653&gt;=2,AN653&gt;=2.5,AP653&gt;=144),"PASS","FAIL")))))</f>
        <v/>
      </c>
      <c r="AR653" s="2" t="str">
        <f t="shared" si="20"/>
        <v/>
      </c>
      <c r="AS653" s="2" t="str">
        <f t="shared" si="21"/>
        <v/>
      </c>
    </row>
    <row r="654" spans="1:45" ht="18.95" customHeight="1" x14ac:dyDescent="0.25">
      <c r="A654" s="3" t="str">
        <f>IF(DRAFT!$B656="","",DRAFT!$B656)</f>
        <v/>
      </c>
      <c r="B654" s="2" t="str">
        <f>IF(COUNT($A654)=0,"",IF($A654&lt;&gt;DRAFT!$B656,"ERR",IF(DRAFT!I656="3E","3E",IF(COUNT(DRAFT!E656,DRAFT!I656)&gt;0,DRAFT!J656,""))))</f>
        <v/>
      </c>
      <c r="C654" s="2" t="str">
        <f>IF(COUNT($A654)=0,"",IF(B654="3E","3E",IF(B654="","I",LOOKUP(B654/D$2,{0,0.4,0.45,0.5,0.55,0.6,0.65,0.7,0.75,0.8,1},{"F","D","C","C+","B-","B","B+","A-","A","A+"}))))</f>
        <v/>
      </c>
      <c r="D654" s="1" t="str">
        <f>IF(COUNT($A654)=0,"",IF(B654="","--",IF(B654="3E","3E",LOOKUP(B654/D$2,{0,0.4,0.45,0.5,0.55,0.6,0.65,0.7,0.75,0.8,1},{0,2,2.25,2.5,2.75,3,3.25,3.5,3.75,4}))))</f>
        <v/>
      </c>
      <c r="E654" s="2" t="str">
        <f>IF(COUNT($A654)=0,"",IF($A654&lt;&gt;DRAFT!$B656,"ERR",IF(DRAFT!R656="3E","3E",IF(COUNT(DRAFT!N656,DRAFT!R656)&gt;0,DRAFT!S656,""))))</f>
        <v/>
      </c>
      <c r="F654" s="2" t="str">
        <f>IF(COUNT($A654)=0,"",IF(E654="3E","3E",IF(E654="","I",LOOKUP(E654/G$2,{0,0.4,0.45,0.5,0.55,0.6,0.65,0.7,0.75,0.8,1},{"F","D","C","C+","B-","B","B+","A-","A","A+"}))))</f>
        <v/>
      </c>
      <c r="G654" s="1" t="str">
        <f>IF(COUNT($A654)=0,"",IF(E654="","--",IF(E654="3E","3E",LOOKUP(E654/G$2,{0,0.4,0.45,0.5,0.55,0.6,0.65,0.7,0.75,0.8,1},{0,2,2.25,2.5,2.75,3,3.25,3.5,3.75,4}))))</f>
        <v/>
      </c>
      <c r="H654" s="2" t="str">
        <f>IF(COUNT($A654)=0,"",IF($A654&lt;&gt;DRAFT!$B656,"ERR",IF(DRAFT!AA656="3E","3E",IF(COUNT(DRAFT!W656,DRAFT!AA656)&gt;0,DRAFT!AB656,""))))</f>
        <v/>
      </c>
      <c r="I654" s="2" t="str">
        <f>IF(COUNT($A654)=0,"",IF(H654="3E","3E",IF(H654="","I",LOOKUP(H654/J$2,{0,0.4,0.45,0.5,0.55,0.6,0.65,0.7,0.75,0.8,1},{"F","D","C","C+","B-","B","B+","A-","A","A+"}))))</f>
        <v/>
      </c>
      <c r="J654" s="1" t="str">
        <f>IF(COUNT($A654)=0,"",IF(H654="","--",IF(H654="3E","3E",LOOKUP(H654/J$2,{0,0.4,0.45,0.5,0.55,0.6,0.65,0.7,0.75,0.8,1},{0,2,2.25,2.5,2.75,3,3.25,3.5,3.75,4}))))</f>
        <v/>
      </c>
      <c r="K654" s="2" t="str">
        <f>IF(COUNT($A654)=0,"",IF($A654&lt;&gt;DRAFT!$B656,"ERR",IF(DRAFT!AJ656="3E","3E",IF(COUNT(DRAFT!AF656,DRAFT!AJ656)&gt;0,DRAFT!AK656,""))))</f>
        <v/>
      </c>
      <c r="L654" s="2" t="str">
        <f>IF(COUNT($A654)=0,"",IF(K654="3E","3E",IF(K654="","I",LOOKUP(K654/M$2,{0,0.4,0.45,0.5,0.55,0.6,0.65,0.7,0.75,0.8,1},{"F","D","C","C+","B-","B","B+","A-","A","A+"}))))</f>
        <v/>
      </c>
      <c r="M654" s="1" t="str">
        <f>IF(COUNT($A654)=0,"",IF(K654="","--",IF(K654="3E","3E",LOOKUP(K654/M$2,{0,0.4,0.45,0.5,0.55,0.6,0.65,0.7,0.75,0.8,1},{0,2,2.25,2.5,2.75,3,3.25,3.5,3.75,4}))))</f>
        <v/>
      </c>
      <c r="N654" s="2" t="str">
        <f>IF(COUNT($A654)=0,"",IF($A654&lt;&gt;DRAFT!$B656,"ERR",IF(DRAFT!AS656="3E","3E",IF(COUNT(DRAFT!AO656,DRAFT!AS656)&gt;0,DRAFT!AT656,""))))</f>
        <v/>
      </c>
      <c r="O654" s="2" t="str">
        <f>IF(COUNT($A654)=0,"",IF(N654="3E","3E",IF(N654="","I",LOOKUP(N654/P$2,{0,0.4,0.45,0.5,0.55,0.6,0.65,0.7,0.75,0.8,1},{"F","D","C","C+","B-","B","B+","A-","A","A+"}))))</f>
        <v/>
      </c>
      <c r="P654" s="1" t="str">
        <f>IF(COUNT($A654)=0,"",IF(N654="","--",IF(N654="3E","3E",LOOKUP(N654/P$2,{0,0.4,0.45,0.5,0.55,0.6,0.65,0.7,0.75,0.8,1},{0,2,2.25,2.5,2.75,3,3.25,3.5,3.75,4}))))</f>
        <v/>
      </c>
      <c r="Q654" s="2" t="str">
        <f>IF(COUNT($A654)=0,"",IF($A654&lt;&gt;DRAFT!$B656,"ERR",IF(DRAFT!BB656="3E","3E",IF(COUNT(DRAFT!AX656,DRAFT!BB656)&gt;0,DRAFT!BC656,""))))</f>
        <v/>
      </c>
      <c r="R654" s="2" t="str">
        <f>IF(COUNT($A654)=0,"",IF(Q654="3E","3E",IF(Q654="","I",LOOKUP(Q654/S$2,{0,0.4,0.45,0.5,0.55,0.6,0.65,0.7,0.75,0.8,1},{"F","D","C","C+","B-","B","B+","A-","A","A+"}))))</f>
        <v/>
      </c>
      <c r="S654" s="1" t="str">
        <f>IF(COUNT($A654)=0,"",IF(Q654="","--",IF(Q654="3E","3E",LOOKUP(Q654/S$2,{0,0.4,0.45,0.5,0.55,0.6,0.65,0.7,0.75,0.8,1},{0,2,2.25,2.5,2.75,3,3.25,3.5,3.75,4}))))</f>
        <v/>
      </c>
      <c r="T654" s="2" t="str">
        <f>IF(COUNT($A654)=0,"",IF($A654&lt;&gt;DRAFT!$B656,"ERR",IF(DRAFT!BK656="3E","3E",IF(COUNT(DRAFT!BG656,DRAFT!BK656)&gt;0,DRAFT!BL656,""))))</f>
        <v/>
      </c>
      <c r="U654" s="2" t="str">
        <f>IF(COUNT($A654)=0,"",IF(T654="3E","3E",IF(T654="","I",LOOKUP(T654/V$2,{0,0.4,0.45,0.5,0.55,0.6,0.65,0.7,0.75,0.8,1},{"F","D","C","C+","B-","B","B+","A-","A","A+"}))))</f>
        <v/>
      </c>
      <c r="V654" s="1" t="str">
        <f>IF(COUNT($A654)=0,"",IF(T654="","--",IF(T654="3E","3E",LOOKUP(T654/V$2,{0,0.4,0.45,0.5,0.55,0.6,0.65,0.7,0.75,0.8,1},{0,2,2.25,2.5,2.75,3,3.25,3.5,3.75,4}))))</f>
        <v/>
      </c>
      <c r="W654" s="2" t="str">
        <f>IF(COUNT($A654)=0,"",IF($A654&lt;&gt;DRAFT!$B656,"ERR",IF(DRAFT!BT656="3E","3E",IF(COUNT(DRAFT!BP656,DRAFT!BT656)&gt;0,DRAFT!BU656,""))))</f>
        <v/>
      </c>
      <c r="X654" s="2" t="str">
        <f>IF(COUNT($A654)=0,"",IF(W654="3E","3E",IF(W654="","I",LOOKUP(W654/Y$2,{0,0.4,0.45,0.5,0.55,0.6,0.65,0.7,0.75,0.8,1},{"F","D","C","C+","B-","B","B+","A-","A","A+"}))))</f>
        <v/>
      </c>
      <c r="Y654" s="1" t="str">
        <f>IF(COUNT($A654)=0,"",IF(W654="","--",IF(W654="3E","3E",LOOKUP(W654/Y$2,{0,0.4,0.45,0.5,0.55,0.6,0.65,0.7,0.75,0.8,1},{0,2,2.25,2.5,2.75,3,3.25,3.5,3.75,4}))))</f>
        <v/>
      </c>
      <c r="Z654" s="2" t="str">
        <f>IF(COUNT($A654)=0,"",IF($A654&lt;&gt;DRAFT!$B656,"ERR",IF(DRAFT!CC656="3E","3E",IF(COUNT(DRAFT!BY656,DRAFT!CC656)&gt;0,DRAFT!CD656,""))))</f>
        <v/>
      </c>
      <c r="AA654" s="2" t="str">
        <f>IF(COUNT($A654)=0,"",IF(Z654="3E","3E",IF(Z654="","I",LOOKUP(Z654/AB$2,{0,0.4,0.45,0.5,0.55,0.6,0.65,0.7,0.75,0.8,1},{"F","D","C","C+","B-","B","B+","A-","A","A+"}))))</f>
        <v/>
      </c>
      <c r="AB654" s="1" t="str">
        <f>IF(COUNT($A654)=0,"",IF(Z654="","--",IF(Z654="3E","3E",LOOKUP(Z654/AB$2,{0,0.4,0.45,0.5,0.55,0.6,0.65,0.7,0.75,0.8,1},{0,2,2.25,2.5,2.75,3,3.25,3.5,3.75,4}))))</f>
        <v/>
      </c>
      <c r="AC654" s="2" t="str">
        <f>IF(COUNT($A654)=0,"",IF($A654&lt;&gt;DRAFT!$B656,"ERR",IF(DRAFT!CF656&gt;0,DRAFT!CF656,"")))</f>
        <v/>
      </c>
      <c r="AD654" s="2" t="str">
        <f>IF(COUNT($A654)=0,"",IF(AC654="3E","3E",IF(AC654="","I",LOOKUP(AC654/AE$2,{0,0.4,0.45,0.5,0.55,0.6,0.65,0.7,0.75,0.8,1},{"F","D","C","C+","B-","B","B+","A-","A","A+"}))))</f>
        <v/>
      </c>
      <c r="AE654" s="1" t="str">
        <f>IF(COUNT($A654)=0,"",IF(AC654="","--",IF(AC654="3E","3E",LOOKUP(AC654/AE$2,{0,0.4,0.45,0.5,0.55,0.6,0.65,0.7,0.75,0.8,1},{0,2,2.25,2.5,2.75,3,3.25,3.5,3.75,4}))))</f>
        <v/>
      </c>
      <c r="AF654" s="2" t="str">
        <f>IF(COUNT($A654)=0,"",IF($A654&lt;&gt;DRAFT!$B656,"ERR",IF(DRAFT!CI656&gt;0,DRAFT!CK656,"")))</f>
        <v/>
      </c>
      <c r="AG654" s="2" t="str">
        <f>IF(COUNT($A654)=0,"",IF(AF654="3E","3E",IF(AF654="","I",LOOKUP(AF654/AH$2,{0,0.4,0.45,0.5,0.55,0.6,0.65,0.7,0.75,0.8,1},{"F","D","C","C+","B-","B","B+","A-","A","A+"}))))</f>
        <v/>
      </c>
      <c r="AH654" s="1" t="str">
        <f>IF(COUNT($A654)=0,"",IF(AF654="","--",IF(AF654="3E","3E",LOOKUP(AF654/AH$2,{0,0.4,0.45,0.5,0.55,0.6,0.65,0.7,0.75,0.8,1},{0,2,2.25,2.5,2.75,3,3.25,3.5,3.75,4}))))</f>
        <v/>
      </c>
      <c r="AI654" s="2" t="str">
        <f>IF($A654&lt;&gt;DRAFT!$B656,"ERR",IF(OR(COUNT($A654)=0,COUNT(DRAFT!CL656:CN656,DRAFT!CP656:CR656)=0),"",CEILING(SUM(DRAFT!CO656,DRAFT!CS656,DRAFT!CT656),1)))</f>
        <v/>
      </c>
      <c r="AJ654" s="2" t="str">
        <f>IF(COUNT($A654)=0,"",IF(AI654="3E","3E",IF(AI654="","I",LOOKUP(AI654/AK$2,{0,0.4,0.45,0.5,0.55,0.6,0.65,0.7,0.75,0.8,1},{"F","D","C","C+","B-","B","B+","A-","A","A+"}))))</f>
        <v/>
      </c>
      <c r="AK654" s="1" t="str">
        <f>IF(COUNT($A654)=0,"",IF(AI654="","--",IF(AI654="3E","3E",LOOKUP(AI654/AK$2,{0,0.4,0.45,0.5,0.55,0.6,0.65,0.7,0.75,0.8,1},{0,2,2.25,2.5,2.75,3,3.25,3.5,3.75,4}))))</f>
        <v/>
      </c>
      <c r="AL654" s="4" t="str">
        <f>IF(OR(COUNT($A654)=0,COUNT(B654:AK654)=0),"",IF(COUNTIF(B654:AK654,"3E")&gt;0,"3E",IF(DRAFT!$A656="R",TRUNC(SUMPRODUCT(RGP,RCP)/TCP,3),TRUNC((SUMPRODUCT(--(IMDGP&gt;0)*IMDGP,IMCP)+CEILING(DRAFT!$DB656*42,0.25))/TCP,3))))</f>
        <v/>
      </c>
      <c r="AM654" s="2" t="str">
        <f>IF(OR(COUNT($A654)=0,COUNT(B654:AK654)=0),"",IF(COUNTIF(B654:AK654,"3E")&gt;0,"3E",IF(DRAFT!$A656="R",SUMPRODUCT(--(RGP&gt;=2),RCP),SUMPRODUCT(--(IMDGP&gt;0),--(IMGP=0),IMCP)+DRAFT!$DC656)))</f>
        <v/>
      </c>
      <c r="AN654" s="67" t="str">
        <f>IF(AL654="3E","3E",IF(COUNT($A654)=0,"",IF(COUNT(AI654)=0,"--",ROUND(((CEILING(DRAFT!$CV656*38,0.25)+CEILING(DRAFT!$CX656*38,0.25)+CEILING(DRAFT!$CZ656*42,0.25)+CEILING($AL654*42,0.25))/160),2))))</f>
        <v/>
      </c>
      <c r="AO654" s="2" t="str">
        <f>IF(AN654="3E","3E",IF(COUNT($A654)=0,"",IF(COUNT(AN654)=0,"I",LOOKUP(AN654,{0,2,2.25,2.5,2.75,3,3.25,3.5,3.75,4},{"F","D","C","C+","B-","B","B+","A-","A","A+"}))))</f>
        <v/>
      </c>
      <c r="AP654" s="2" t="str">
        <f>IF(AN654="3E","3E",IF(OR(COUNT(A654)=0,COUNT(AN654)=0),"",DRAFT!CW656+DRAFT!CY656+DRAFT!DA656+N(TABULATION!AM654)))</f>
        <v/>
      </c>
      <c r="AQ654" s="2" t="str">
        <f>IF(OR(COUNT($A654)=0,COUNT(B654:AK654)=0),"",IF(COUNTIF(B654:AM654,"3E")&gt;0,"3E",IF(AND(DRAFT!$A656="IM",OR($AL654&gt;DRAFT!$DB656,$AM654&gt;DRAFT!$DC656)),"IMPROVED",IF(AND(DRAFT!$A656="IM",$AL654&lt;=DRAFT!$DB656,$AM654&lt;=DRAFT!$DC656),"NOT IMPROVED",IF(AND(DRAFT!CU656="S",AH654&gt;=2,AK654&gt;=2,AN654&gt;=2.5,AP654&gt;=144),"PASS","FAIL")))))</f>
        <v/>
      </c>
      <c r="AR654" s="2" t="str">
        <f t="shared" si="20"/>
        <v/>
      </c>
      <c r="AS654" s="2" t="str">
        <f t="shared" si="21"/>
        <v/>
      </c>
    </row>
    <row r="655" spans="1:45" ht="18.95" customHeight="1" x14ac:dyDescent="0.25">
      <c r="A655" s="3" t="str">
        <f>IF(DRAFT!$B657="","",DRAFT!$B657)</f>
        <v/>
      </c>
      <c r="B655" s="2" t="str">
        <f>IF(COUNT($A655)=0,"",IF($A655&lt;&gt;DRAFT!$B657,"ERR",IF(DRAFT!I657="3E","3E",IF(COUNT(DRAFT!E657,DRAFT!I657)&gt;0,DRAFT!J657,""))))</f>
        <v/>
      </c>
      <c r="C655" s="2" t="str">
        <f>IF(COUNT($A655)=0,"",IF(B655="3E","3E",IF(B655="","I",LOOKUP(B655/D$2,{0,0.4,0.45,0.5,0.55,0.6,0.65,0.7,0.75,0.8,1},{"F","D","C","C+","B-","B","B+","A-","A","A+"}))))</f>
        <v/>
      </c>
      <c r="D655" s="1" t="str">
        <f>IF(COUNT($A655)=0,"",IF(B655="","--",IF(B655="3E","3E",LOOKUP(B655/D$2,{0,0.4,0.45,0.5,0.55,0.6,0.65,0.7,0.75,0.8,1},{0,2,2.25,2.5,2.75,3,3.25,3.5,3.75,4}))))</f>
        <v/>
      </c>
      <c r="E655" s="2" t="str">
        <f>IF(COUNT($A655)=0,"",IF($A655&lt;&gt;DRAFT!$B657,"ERR",IF(DRAFT!R657="3E","3E",IF(COUNT(DRAFT!N657,DRAFT!R657)&gt;0,DRAFT!S657,""))))</f>
        <v/>
      </c>
      <c r="F655" s="2" t="str">
        <f>IF(COUNT($A655)=0,"",IF(E655="3E","3E",IF(E655="","I",LOOKUP(E655/G$2,{0,0.4,0.45,0.5,0.55,0.6,0.65,0.7,0.75,0.8,1},{"F","D","C","C+","B-","B","B+","A-","A","A+"}))))</f>
        <v/>
      </c>
      <c r="G655" s="1" t="str">
        <f>IF(COUNT($A655)=0,"",IF(E655="","--",IF(E655="3E","3E",LOOKUP(E655/G$2,{0,0.4,0.45,0.5,0.55,0.6,0.65,0.7,0.75,0.8,1},{0,2,2.25,2.5,2.75,3,3.25,3.5,3.75,4}))))</f>
        <v/>
      </c>
      <c r="H655" s="2" t="str">
        <f>IF(COUNT($A655)=0,"",IF($A655&lt;&gt;DRAFT!$B657,"ERR",IF(DRAFT!AA657="3E","3E",IF(COUNT(DRAFT!W657,DRAFT!AA657)&gt;0,DRAFT!AB657,""))))</f>
        <v/>
      </c>
      <c r="I655" s="2" t="str">
        <f>IF(COUNT($A655)=0,"",IF(H655="3E","3E",IF(H655="","I",LOOKUP(H655/J$2,{0,0.4,0.45,0.5,0.55,0.6,0.65,0.7,0.75,0.8,1},{"F","D","C","C+","B-","B","B+","A-","A","A+"}))))</f>
        <v/>
      </c>
      <c r="J655" s="1" t="str">
        <f>IF(COUNT($A655)=0,"",IF(H655="","--",IF(H655="3E","3E",LOOKUP(H655/J$2,{0,0.4,0.45,0.5,0.55,0.6,0.65,0.7,0.75,0.8,1},{0,2,2.25,2.5,2.75,3,3.25,3.5,3.75,4}))))</f>
        <v/>
      </c>
      <c r="K655" s="2" t="str">
        <f>IF(COUNT($A655)=0,"",IF($A655&lt;&gt;DRAFT!$B657,"ERR",IF(DRAFT!AJ657="3E","3E",IF(COUNT(DRAFT!AF657,DRAFT!AJ657)&gt;0,DRAFT!AK657,""))))</f>
        <v/>
      </c>
      <c r="L655" s="2" t="str">
        <f>IF(COUNT($A655)=0,"",IF(K655="3E","3E",IF(K655="","I",LOOKUP(K655/M$2,{0,0.4,0.45,0.5,0.55,0.6,0.65,0.7,0.75,0.8,1},{"F","D","C","C+","B-","B","B+","A-","A","A+"}))))</f>
        <v/>
      </c>
      <c r="M655" s="1" t="str">
        <f>IF(COUNT($A655)=0,"",IF(K655="","--",IF(K655="3E","3E",LOOKUP(K655/M$2,{0,0.4,0.45,0.5,0.55,0.6,0.65,0.7,0.75,0.8,1},{0,2,2.25,2.5,2.75,3,3.25,3.5,3.75,4}))))</f>
        <v/>
      </c>
      <c r="N655" s="2" t="str">
        <f>IF(COUNT($A655)=0,"",IF($A655&lt;&gt;DRAFT!$B657,"ERR",IF(DRAFT!AS657="3E","3E",IF(COUNT(DRAFT!AO657,DRAFT!AS657)&gt;0,DRAFT!AT657,""))))</f>
        <v/>
      </c>
      <c r="O655" s="2" t="str">
        <f>IF(COUNT($A655)=0,"",IF(N655="3E","3E",IF(N655="","I",LOOKUP(N655/P$2,{0,0.4,0.45,0.5,0.55,0.6,0.65,0.7,0.75,0.8,1},{"F","D","C","C+","B-","B","B+","A-","A","A+"}))))</f>
        <v/>
      </c>
      <c r="P655" s="1" t="str">
        <f>IF(COUNT($A655)=0,"",IF(N655="","--",IF(N655="3E","3E",LOOKUP(N655/P$2,{0,0.4,0.45,0.5,0.55,0.6,0.65,0.7,0.75,0.8,1},{0,2,2.25,2.5,2.75,3,3.25,3.5,3.75,4}))))</f>
        <v/>
      </c>
      <c r="Q655" s="2" t="str">
        <f>IF(COUNT($A655)=0,"",IF($A655&lt;&gt;DRAFT!$B657,"ERR",IF(DRAFT!BB657="3E","3E",IF(COUNT(DRAFT!AX657,DRAFT!BB657)&gt;0,DRAFT!BC657,""))))</f>
        <v/>
      </c>
      <c r="R655" s="2" t="str">
        <f>IF(COUNT($A655)=0,"",IF(Q655="3E","3E",IF(Q655="","I",LOOKUP(Q655/S$2,{0,0.4,0.45,0.5,0.55,0.6,0.65,0.7,0.75,0.8,1},{"F","D","C","C+","B-","B","B+","A-","A","A+"}))))</f>
        <v/>
      </c>
      <c r="S655" s="1" t="str">
        <f>IF(COUNT($A655)=0,"",IF(Q655="","--",IF(Q655="3E","3E",LOOKUP(Q655/S$2,{0,0.4,0.45,0.5,0.55,0.6,0.65,0.7,0.75,0.8,1},{0,2,2.25,2.5,2.75,3,3.25,3.5,3.75,4}))))</f>
        <v/>
      </c>
      <c r="T655" s="2" t="str">
        <f>IF(COUNT($A655)=0,"",IF($A655&lt;&gt;DRAFT!$B657,"ERR",IF(DRAFT!BK657="3E","3E",IF(COUNT(DRAFT!BG657,DRAFT!BK657)&gt;0,DRAFT!BL657,""))))</f>
        <v/>
      </c>
      <c r="U655" s="2" t="str">
        <f>IF(COUNT($A655)=0,"",IF(T655="3E","3E",IF(T655="","I",LOOKUP(T655/V$2,{0,0.4,0.45,0.5,0.55,0.6,0.65,0.7,0.75,0.8,1},{"F","D","C","C+","B-","B","B+","A-","A","A+"}))))</f>
        <v/>
      </c>
      <c r="V655" s="1" t="str">
        <f>IF(COUNT($A655)=0,"",IF(T655="","--",IF(T655="3E","3E",LOOKUP(T655/V$2,{0,0.4,0.45,0.5,0.55,0.6,0.65,0.7,0.75,0.8,1},{0,2,2.25,2.5,2.75,3,3.25,3.5,3.75,4}))))</f>
        <v/>
      </c>
      <c r="W655" s="2" t="str">
        <f>IF(COUNT($A655)=0,"",IF($A655&lt;&gt;DRAFT!$B657,"ERR",IF(DRAFT!BT657="3E","3E",IF(COUNT(DRAFT!BP657,DRAFT!BT657)&gt;0,DRAFT!BU657,""))))</f>
        <v/>
      </c>
      <c r="X655" s="2" t="str">
        <f>IF(COUNT($A655)=0,"",IF(W655="3E","3E",IF(W655="","I",LOOKUP(W655/Y$2,{0,0.4,0.45,0.5,0.55,0.6,0.65,0.7,0.75,0.8,1},{"F","D","C","C+","B-","B","B+","A-","A","A+"}))))</f>
        <v/>
      </c>
      <c r="Y655" s="1" t="str">
        <f>IF(COUNT($A655)=0,"",IF(W655="","--",IF(W655="3E","3E",LOOKUP(W655/Y$2,{0,0.4,0.45,0.5,0.55,0.6,0.65,0.7,0.75,0.8,1},{0,2,2.25,2.5,2.75,3,3.25,3.5,3.75,4}))))</f>
        <v/>
      </c>
      <c r="Z655" s="2" t="str">
        <f>IF(COUNT($A655)=0,"",IF($A655&lt;&gt;DRAFT!$B657,"ERR",IF(DRAFT!CC657="3E","3E",IF(COUNT(DRAFT!BY657,DRAFT!CC657)&gt;0,DRAFT!CD657,""))))</f>
        <v/>
      </c>
      <c r="AA655" s="2" t="str">
        <f>IF(COUNT($A655)=0,"",IF(Z655="3E","3E",IF(Z655="","I",LOOKUP(Z655/AB$2,{0,0.4,0.45,0.5,0.55,0.6,0.65,0.7,0.75,0.8,1},{"F","D","C","C+","B-","B","B+","A-","A","A+"}))))</f>
        <v/>
      </c>
      <c r="AB655" s="1" t="str">
        <f>IF(COUNT($A655)=0,"",IF(Z655="","--",IF(Z655="3E","3E",LOOKUP(Z655/AB$2,{0,0.4,0.45,0.5,0.55,0.6,0.65,0.7,0.75,0.8,1},{0,2,2.25,2.5,2.75,3,3.25,3.5,3.75,4}))))</f>
        <v/>
      </c>
      <c r="AC655" s="2" t="str">
        <f>IF(COUNT($A655)=0,"",IF($A655&lt;&gt;DRAFT!$B657,"ERR",IF(DRAFT!CF657&gt;0,DRAFT!CF657,"")))</f>
        <v/>
      </c>
      <c r="AD655" s="2" t="str">
        <f>IF(COUNT($A655)=0,"",IF(AC655="3E","3E",IF(AC655="","I",LOOKUP(AC655/AE$2,{0,0.4,0.45,0.5,0.55,0.6,0.65,0.7,0.75,0.8,1},{"F","D","C","C+","B-","B","B+","A-","A","A+"}))))</f>
        <v/>
      </c>
      <c r="AE655" s="1" t="str">
        <f>IF(COUNT($A655)=0,"",IF(AC655="","--",IF(AC655="3E","3E",LOOKUP(AC655/AE$2,{0,0.4,0.45,0.5,0.55,0.6,0.65,0.7,0.75,0.8,1},{0,2,2.25,2.5,2.75,3,3.25,3.5,3.75,4}))))</f>
        <v/>
      </c>
      <c r="AF655" s="2" t="str">
        <f>IF(COUNT($A655)=0,"",IF($A655&lt;&gt;DRAFT!$B657,"ERR",IF(DRAFT!CI657&gt;0,DRAFT!CK657,"")))</f>
        <v/>
      </c>
      <c r="AG655" s="2" t="str">
        <f>IF(COUNT($A655)=0,"",IF(AF655="3E","3E",IF(AF655="","I",LOOKUP(AF655/AH$2,{0,0.4,0.45,0.5,0.55,0.6,0.65,0.7,0.75,0.8,1},{"F","D","C","C+","B-","B","B+","A-","A","A+"}))))</f>
        <v/>
      </c>
      <c r="AH655" s="1" t="str">
        <f>IF(COUNT($A655)=0,"",IF(AF655="","--",IF(AF655="3E","3E",LOOKUP(AF655/AH$2,{0,0.4,0.45,0.5,0.55,0.6,0.65,0.7,0.75,0.8,1},{0,2,2.25,2.5,2.75,3,3.25,3.5,3.75,4}))))</f>
        <v/>
      </c>
      <c r="AI655" s="2" t="str">
        <f>IF($A655&lt;&gt;DRAFT!$B657,"ERR",IF(OR(COUNT($A655)=0,COUNT(DRAFT!CL657:CN657,DRAFT!CP657:CR657)=0),"",CEILING(SUM(DRAFT!CO657,DRAFT!CS657,DRAFT!CT657),1)))</f>
        <v/>
      </c>
      <c r="AJ655" s="2" t="str">
        <f>IF(COUNT($A655)=0,"",IF(AI655="3E","3E",IF(AI655="","I",LOOKUP(AI655/AK$2,{0,0.4,0.45,0.5,0.55,0.6,0.65,0.7,0.75,0.8,1},{"F","D","C","C+","B-","B","B+","A-","A","A+"}))))</f>
        <v/>
      </c>
      <c r="AK655" s="1" t="str">
        <f>IF(COUNT($A655)=0,"",IF(AI655="","--",IF(AI655="3E","3E",LOOKUP(AI655/AK$2,{0,0.4,0.45,0.5,0.55,0.6,0.65,0.7,0.75,0.8,1},{0,2,2.25,2.5,2.75,3,3.25,3.5,3.75,4}))))</f>
        <v/>
      </c>
      <c r="AL655" s="4" t="str">
        <f>IF(OR(COUNT($A655)=0,COUNT(B655:AK655)=0),"",IF(COUNTIF(B655:AK655,"3E")&gt;0,"3E",IF(DRAFT!$A657="R",TRUNC(SUMPRODUCT(RGP,RCP)/TCP,3),TRUNC((SUMPRODUCT(--(IMDGP&gt;0)*IMDGP,IMCP)+CEILING(DRAFT!$DB657*42,0.25))/TCP,3))))</f>
        <v/>
      </c>
      <c r="AM655" s="2" t="str">
        <f>IF(OR(COUNT($A655)=0,COUNT(B655:AK655)=0),"",IF(COUNTIF(B655:AK655,"3E")&gt;0,"3E",IF(DRAFT!$A657="R",SUMPRODUCT(--(RGP&gt;=2),RCP),SUMPRODUCT(--(IMDGP&gt;0),--(IMGP=0),IMCP)+DRAFT!$DC657)))</f>
        <v/>
      </c>
      <c r="AN655" s="67" t="str">
        <f>IF(AL655="3E","3E",IF(COUNT($A655)=0,"",IF(COUNT(AI655)=0,"--",ROUND(((CEILING(DRAFT!$CV657*38,0.25)+CEILING(DRAFT!$CX657*38,0.25)+CEILING(DRAFT!$CZ657*42,0.25)+CEILING($AL655*42,0.25))/160),2))))</f>
        <v/>
      </c>
      <c r="AO655" s="2" t="str">
        <f>IF(AN655="3E","3E",IF(COUNT($A655)=0,"",IF(COUNT(AN655)=0,"I",LOOKUP(AN655,{0,2,2.25,2.5,2.75,3,3.25,3.5,3.75,4},{"F","D","C","C+","B-","B","B+","A-","A","A+"}))))</f>
        <v/>
      </c>
      <c r="AP655" s="2" t="str">
        <f>IF(AN655="3E","3E",IF(OR(COUNT(A655)=0,COUNT(AN655)=0),"",DRAFT!CW657+DRAFT!CY657+DRAFT!DA657+N(TABULATION!AM655)))</f>
        <v/>
      </c>
      <c r="AQ655" s="2" t="str">
        <f>IF(OR(COUNT($A655)=0,COUNT(B655:AK655)=0),"",IF(COUNTIF(B655:AM655,"3E")&gt;0,"3E",IF(AND(DRAFT!$A657="IM",OR($AL655&gt;DRAFT!$DB657,$AM655&gt;DRAFT!$DC657)),"IMPROVED",IF(AND(DRAFT!$A657="IM",$AL655&lt;=DRAFT!$DB657,$AM655&lt;=DRAFT!$DC657),"NOT IMPROVED",IF(AND(DRAFT!CU657="S",AH655&gt;=2,AK655&gt;=2,AN655&gt;=2.5,AP655&gt;=144),"PASS","FAIL")))))</f>
        <v/>
      </c>
      <c r="AR655" s="2" t="str">
        <f t="shared" si="20"/>
        <v/>
      </c>
      <c r="AS655" s="2" t="str">
        <f t="shared" si="21"/>
        <v/>
      </c>
    </row>
    <row r="656" spans="1:45" ht="18.95" customHeight="1" x14ac:dyDescent="0.25">
      <c r="A656" s="3" t="str">
        <f>IF(DRAFT!$B658="","",DRAFT!$B658)</f>
        <v/>
      </c>
      <c r="B656" s="2" t="str">
        <f>IF(COUNT($A656)=0,"",IF($A656&lt;&gt;DRAFT!$B658,"ERR",IF(DRAFT!I658="3E","3E",IF(COUNT(DRAFT!E658,DRAFT!I658)&gt;0,DRAFT!J658,""))))</f>
        <v/>
      </c>
      <c r="C656" s="2" t="str">
        <f>IF(COUNT($A656)=0,"",IF(B656="3E","3E",IF(B656="","I",LOOKUP(B656/D$2,{0,0.4,0.45,0.5,0.55,0.6,0.65,0.7,0.75,0.8,1},{"F","D","C","C+","B-","B","B+","A-","A","A+"}))))</f>
        <v/>
      </c>
      <c r="D656" s="1" t="str">
        <f>IF(COUNT($A656)=0,"",IF(B656="","--",IF(B656="3E","3E",LOOKUP(B656/D$2,{0,0.4,0.45,0.5,0.55,0.6,0.65,0.7,0.75,0.8,1},{0,2,2.25,2.5,2.75,3,3.25,3.5,3.75,4}))))</f>
        <v/>
      </c>
      <c r="E656" s="2" t="str">
        <f>IF(COUNT($A656)=0,"",IF($A656&lt;&gt;DRAFT!$B658,"ERR",IF(DRAFT!R658="3E","3E",IF(COUNT(DRAFT!N658,DRAFT!R658)&gt;0,DRAFT!S658,""))))</f>
        <v/>
      </c>
      <c r="F656" s="2" t="str">
        <f>IF(COUNT($A656)=0,"",IF(E656="3E","3E",IF(E656="","I",LOOKUP(E656/G$2,{0,0.4,0.45,0.5,0.55,0.6,0.65,0.7,0.75,0.8,1},{"F","D","C","C+","B-","B","B+","A-","A","A+"}))))</f>
        <v/>
      </c>
      <c r="G656" s="1" t="str">
        <f>IF(COUNT($A656)=0,"",IF(E656="","--",IF(E656="3E","3E",LOOKUP(E656/G$2,{0,0.4,0.45,0.5,0.55,0.6,0.65,0.7,0.75,0.8,1},{0,2,2.25,2.5,2.75,3,3.25,3.5,3.75,4}))))</f>
        <v/>
      </c>
      <c r="H656" s="2" t="str">
        <f>IF(COUNT($A656)=0,"",IF($A656&lt;&gt;DRAFT!$B658,"ERR",IF(DRAFT!AA658="3E","3E",IF(COUNT(DRAFT!W658,DRAFT!AA658)&gt;0,DRAFT!AB658,""))))</f>
        <v/>
      </c>
      <c r="I656" s="2" t="str">
        <f>IF(COUNT($A656)=0,"",IF(H656="3E","3E",IF(H656="","I",LOOKUP(H656/J$2,{0,0.4,0.45,0.5,0.55,0.6,0.65,0.7,0.75,0.8,1},{"F","D","C","C+","B-","B","B+","A-","A","A+"}))))</f>
        <v/>
      </c>
      <c r="J656" s="1" t="str">
        <f>IF(COUNT($A656)=0,"",IF(H656="","--",IF(H656="3E","3E",LOOKUP(H656/J$2,{0,0.4,0.45,0.5,0.55,0.6,0.65,0.7,0.75,0.8,1},{0,2,2.25,2.5,2.75,3,3.25,3.5,3.75,4}))))</f>
        <v/>
      </c>
      <c r="K656" s="2" t="str">
        <f>IF(COUNT($A656)=0,"",IF($A656&lt;&gt;DRAFT!$B658,"ERR",IF(DRAFT!AJ658="3E","3E",IF(COUNT(DRAFT!AF658,DRAFT!AJ658)&gt;0,DRAFT!AK658,""))))</f>
        <v/>
      </c>
      <c r="L656" s="2" t="str">
        <f>IF(COUNT($A656)=0,"",IF(K656="3E","3E",IF(K656="","I",LOOKUP(K656/M$2,{0,0.4,0.45,0.5,0.55,0.6,0.65,0.7,0.75,0.8,1},{"F","D","C","C+","B-","B","B+","A-","A","A+"}))))</f>
        <v/>
      </c>
      <c r="M656" s="1" t="str">
        <f>IF(COUNT($A656)=0,"",IF(K656="","--",IF(K656="3E","3E",LOOKUP(K656/M$2,{0,0.4,0.45,0.5,0.55,0.6,0.65,0.7,0.75,0.8,1},{0,2,2.25,2.5,2.75,3,3.25,3.5,3.75,4}))))</f>
        <v/>
      </c>
      <c r="N656" s="2" t="str">
        <f>IF(COUNT($A656)=0,"",IF($A656&lt;&gt;DRAFT!$B658,"ERR",IF(DRAFT!AS658="3E","3E",IF(COUNT(DRAFT!AO658,DRAFT!AS658)&gt;0,DRAFT!AT658,""))))</f>
        <v/>
      </c>
      <c r="O656" s="2" t="str">
        <f>IF(COUNT($A656)=0,"",IF(N656="3E","3E",IF(N656="","I",LOOKUP(N656/P$2,{0,0.4,0.45,0.5,0.55,0.6,0.65,0.7,0.75,0.8,1},{"F","D","C","C+","B-","B","B+","A-","A","A+"}))))</f>
        <v/>
      </c>
      <c r="P656" s="1" t="str">
        <f>IF(COUNT($A656)=0,"",IF(N656="","--",IF(N656="3E","3E",LOOKUP(N656/P$2,{0,0.4,0.45,0.5,0.55,0.6,0.65,0.7,0.75,0.8,1},{0,2,2.25,2.5,2.75,3,3.25,3.5,3.75,4}))))</f>
        <v/>
      </c>
      <c r="Q656" s="2" t="str">
        <f>IF(COUNT($A656)=0,"",IF($A656&lt;&gt;DRAFT!$B658,"ERR",IF(DRAFT!BB658="3E","3E",IF(COUNT(DRAFT!AX658,DRAFT!BB658)&gt;0,DRAFT!BC658,""))))</f>
        <v/>
      </c>
      <c r="R656" s="2" t="str">
        <f>IF(COUNT($A656)=0,"",IF(Q656="3E","3E",IF(Q656="","I",LOOKUP(Q656/S$2,{0,0.4,0.45,0.5,0.55,0.6,0.65,0.7,0.75,0.8,1},{"F","D","C","C+","B-","B","B+","A-","A","A+"}))))</f>
        <v/>
      </c>
      <c r="S656" s="1" t="str">
        <f>IF(COUNT($A656)=0,"",IF(Q656="","--",IF(Q656="3E","3E",LOOKUP(Q656/S$2,{0,0.4,0.45,0.5,0.55,0.6,0.65,0.7,0.75,0.8,1},{0,2,2.25,2.5,2.75,3,3.25,3.5,3.75,4}))))</f>
        <v/>
      </c>
      <c r="T656" s="2" t="str">
        <f>IF(COUNT($A656)=0,"",IF($A656&lt;&gt;DRAFT!$B658,"ERR",IF(DRAFT!BK658="3E","3E",IF(COUNT(DRAFT!BG658,DRAFT!BK658)&gt;0,DRAFT!BL658,""))))</f>
        <v/>
      </c>
      <c r="U656" s="2" t="str">
        <f>IF(COUNT($A656)=0,"",IF(T656="3E","3E",IF(T656="","I",LOOKUP(T656/V$2,{0,0.4,0.45,0.5,0.55,0.6,0.65,0.7,0.75,0.8,1},{"F","D","C","C+","B-","B","B+","A-","A","A+"}))))</f>
        <v/>
      </c>
      <c r="V656" s="1" t="str">
        <f>IF(COUNT($A656)=0,"",IF(T656="","--",IF(T656="3E","3E",LOOKUP(T656/V$2,{0,0.4,0.45,0.5,0.55,0.6,0.65,0.7,0.75,0.8,1},{0,2,2.25,2.5,2.75,3,3.25,3.5,3.75,4}))))</f>
        <v/>
      </c>
      <c r="W656" s="2" t="str">
        <f>IF(COUNT($A656)=0,"",IF($A656&lt;&gt;DRAFT!$B658,"ERR",IF(DRAFT!BT658="3E","3E",IF(COUNT(DRAFT!BP658,DRAFT!BT658)&gt;0,DRAFT!BU658,""))))</f>
        <v/>
      </c>
      <c r="X656" s="2" t="str">
        <f>IF(COUNT($A656)=0,"",IF(W656="3E","3E",IF(W656="","I",LOOKUP(W656/Y$2,{0,0.4,0.45,0.5,0.55,0.6,0.65,0.7,0.75,0.8,1},{"F","D","C","C+","B-","B","B+","A-","A","A+"}))))</f>
        <v/>
      </c>
      <c r="Y656" s="1" t="str">
        <f>IF(COUNT($A656)=0,"",IF(W656="","--",IF(W656="3E","3E",LOOKUP(W656/Y$2,{0,0.4,0.45,0.5,0.55,0.6,0.65,0.7,0.75,0.8,1},{0,2,2.25,2.5,2.75,3,3.25,3.5,3.75,4}))))</f>
        <v/>
      </c>
      <c r="Z656" s="2" t="str">
        <f>IF(COUNT($A656)=0,"",IF($A656&lt;&gt;DRAFT!$B658,"ERR",IF(DRAFT!CC658="3E","3E",IF(COUNT(DRAFT!BY658,DRAFT!CC658)&gt;0,DRAFT!CD658,""))))</f>
        <v/>
      </c>
      <c r="AA656" s="2" t="str">
        <f>IF(COUNT($A656)=0,"",IF(Z656="3E","3E",IF(Z656="","I",LOOKUP(Z656/AB$2,{0,0.4,0.45,0.5,0.55,0.6,0.65,0.7,0.75,0.8,1},{"F","D","C","C+","B-","B","B+","A-","A","A+"}))))</f>
        <v/>
      </c>
      <c r="AB656" s="1" t="str">
        <f>IF(COUNT($A656)=0,"",IF(Z656="","--",IF(Z656="3E","3E",LOOKUP(Z656/AB$2,{0,0.4,0.45,0.5,0.55,0.6,0.65,0.7,0.75,0.8,1},{0,2,2.25,2.5,2.75,3,3.25,3.5,3.75,4}))))</f>
        <v/>
      </c>
      <c r="AC656" s="2" t="str">
        <f>IF(COUNT($A656)=0,"",IF($A656&lt;&gt;DRAFT!$B658,"ERR",IF(DRAFT!CF658&gt;0,DRAFT!CF658,"")))</f>
        <v/>
      </c>
      <c r="AD656" s="2" t="str">
        <f>IF(COUNT($A656)=0,"",IF(AC656="3E","3E",IF(AC656="","I",LOOKUP(AC656/AE$2,{0,0.4,0.45,0.5,0.55,0.6,0.65,0.7,0.75,0.8,1},{"F","D","C","C+","B-","B","B+","A-","A","A+"}))))</f>
        <v/>
      </c>
      <c r="AE656" s="1" t="str">
        <f>IF(COUNT($A656)=0,"",IF(AC656="","--",IF(AC656="3E","3E",LOOKUP(AC656/AE$2,{0,0.4,0.45,0.5,0.55,0.6,0.65,0.7,0.75,0.8,1},{0,2,2.25,2.5,2.75,3,3.25,3.5,3.75,4}))))</f>
        <v/>
      </c>
      <c r="AF656" s="2" t="str">
        <f>IF(COUNT($A656)=0,"",IF($A656&lt;&gt;DRAFT!$B658,"ERR",IF(DRAFT!CI658&gt;0,DRAFT!CK658,"")))</f>
        <v/>
      </c>
      <c r="AG656" s="2" t="str">
        <f>IF(COUNT($A656)=0,"",IF(AF656="3E","3E",IF(AF656="","I",LOOKUP(AF656/AH$2,{0,0.4,0.45,0.5,0.55,0.6,0.65,0.7,0.75,0.8,1},{"F","D","C","C+","B-","B","B+","A-","A","A+"}))))</f>
        <v/>
      </c>
      <c r="AH656" s="1" t="str">
        <f>IF(COUNT($A656)=0,"",IF(AF656="","--",IF(AF656="3E","3E",LOOKUP(AF656/AH$2,{0,0.4,0.45,0.5,0.55,0.6,0.65,0.7,0.75,0.8,1},{0,2,2.25,2.5,2.75,3,3.25,3.5,3.75,4}))))</f>
        <v/>
      </c>
      <c r="AI656" s="2" t="str">
        <f>IF($A656&lt;&gt;DRAFT!$B658,"ERR",IF(OR(COUNT($A656)=0,COUNT(DRAFT!CL658:CN658,DRAFT!CP658:CR658)=0),"",CEILING(SUM(DRAFT!CO658,DRAFT!CS658,DRAFT!CT658),1)))</f>
        <v/>
      </c>
      <c r="AJ656" s="2" t="str">
        <f>IF(COUNT($A656)=0,"",IF(AI656="3E","3E",IF(AI656="","I",LOOKUP(AI656/AK$2,{0,0.4,0.45,0.5,0.55,0.6,0.65,0.7,0.75,0.8,1},{"F","D","C","C+","B-","B","B+","A-","A","A+"}))))</f>
        <v/>
      </c>
      <c r="AK656" s="1" t="str">
        <f>IF(COUNT($A656)=0,"",IF(AI656="","--",IF(AI656="3E","3E",LOOKUP(AI656/AK$2,{0,0.4,0.45,0.5,0.55,0.6,0.65,0.7,0.75,0.8,1},{0,2,2.25,2.5,2.75,3,3.25,3.5,3.75,4}))))</f>
        <v/>
      </c>
      <c r="AL656" s="4" t="str">
        <f>IF(OR(COUNT($A656)=0,COUNT(B656:AK656)=0),"",IF(COUNTIF(B656:AK656,"3E")&gt;0,"3E",IF(DRAFT!$A658="R",TRUNC(SUMPRODUCT(RGP,RCP)/TCP,3),TRUNC((SUMPRODUCT(--(IMDGP&gt;0)*IMDGP,IMCP)+CEILING(DRAFT!$DB658*42,0.25))/TCP,3))))</f>
        <v/>
      </c>
      <c r="AM656" s="2" t="str">
        <f>IF(OR(COUNT($A656)=0,COUNT(B656:AK656)=0),"",IF(COUNTIF(B656:AK656,"3E")&gt;0,"3E",IF(DRAFT!$A658="R",SUMPRODUCT(--(RGP&gt;=2),RCP),SUMPRODUCT(--(IMDGP&gt;0),--(IMGP=0),IMCP)+DRAFT!$DC658)))</f>
        <v/>
      </c>
      <c r="AN656" s="67" t="str">
        <f>IF(AL656="3E","3E",IF(COUNT($A656)=0,"",IF(COUNT(AI656)=0,"--",ROUND(((CEILING(DRAFT!$CV658*38,0.25)+CEILING(DRAFT!$CX658*38,0.25)+CEILING(DRAFT!$CZ658*42,0.25)+CEILING($AL656*42,0.25))/160),2))))</f>
        <v/>
      </c>
      <c r="AO656" s="2" t="str">
        <f>IF(AN656="3E","3E",IF(COUNT($A656)=0,"",IF(COUNT(AN656)=0,"I",LOOKUP(AN656,{0,2,2.25,2.5,2.75,3,3.25,3.5,3.75,4},{"F","D","C","C+","B-","B","B+","A-","A","A+"}))))</f>
        <v/>
      </c>
      <c r="AP656" s="2" t="str">
        <f>IF(AN656="3E","3E",IF(OR(COUNT(A656)=0,COUNT(AN656)=0),"",DRAFT!CW658+DRAFT!CY658+DRAFT!DA658+N(TABULATION!AM656)))</f>
        <v/>
      </c>
      <c r="AQ656" s="2" t="str">
        <f>IF(OR(COUNT($A656)=0,COUNT(B656:AK656)=0),"",IF(COUNTIF(B656:AM656,"3E")&gt;0,"3E",IF(AND(DRAFT!$A658="IM",OR($AL656&gt;DRAFT!$DB658,$AM656&gt;DRAFT!$DC658)),"IMPROVED",IF(AND(DRAFT!$A658="IM",$AL656&lt;=DRAFT!$DB658,$AM656&lt;=DRAFT!$DC658),"NOT IMPROVED",IF(AND(DRAFT!CU658="S",AH656&gt;=2,AK656&gt;=2,AN656&gt;=2.5,AP656&gt;=144),"PASS","FAIL")))))</f>
        <v/>
      </c>
      <c r="AR656" s="2" t="str">
        <f t="shared" si="20"/>
        <v/>
      </c>
      <c r="AS656" s="2" t="str">
        <f t="shared" si="21"/>
        <v/>
      </c>
    </row>
    <row r="657" spans="1:45" ht="18.95" customHeight="1" x14ac:dyDescent="0.25">
      <c r="A657" s="3" t="str">
        <f>IF(DRAFT!$B659="","",DRAFT!$B659)</f>
        <v/>
      </c>
      <c r="B657" s="2" t="str">
        <f>IF(COUNT($A657)=0,"",IF($A657&lt;&gt;DRAFT!$B659,"ERR",IF(DRAFT!I659="3E","3E",IF(COUNT(DRAFT!E659,DRAFT!I659)&gt;0,DRAFT!J659,""))))</f>
        <v/>
      </c>
      <c r="C657" s="2" t="str">
        <f>IF(COUNT($A657)=0,"",IF(B657="3E","3E",IF(B657="","I",LOOKUP(B657/D$2,{0,0.4,0.45,0.5,0.55,0.6,0.65,0.7,0.75,0.8,1},{"F","D","C","C+","B-","B","B+","A-","A","A+"}))))</f>
        <v/>
      </c>
      <c r="D657" s="1" t="str">
        <f>IF(COUNT($A657)=0,"",IF(B657="","--",IF(B657="3E","3E",LOOKUP(B657/D$2,{0,0.4,0.45,0.5,0.55,0.6,0.65,0.7,0.75,0.8,1},{0,2,2.25,2.5,2.75,3,3.25,3.5,3.75,4}))))</f>
        <v/>
      </c>
      <c r="E657" s="2" t="str">
        <f>IF(COUNT($A657)=0,"",IF($A657&lt;&gt;DRAFT!$B659,"ERR",IF(DRAFT!R659="3E","3E",IF(COUNT(DRAFT!N659,DRAFT!R659)&gt;0,DRAFT!S659,""))))</f>
        <v/>
      </c>
      <c r="F657" s="2" t="str">
        <f>IF(COUNT($A657)=0,"",IF(E657="3E","3E",IF(E657="","I",LOOKUP(E657/G$2,{0,0.4,0.45,0.5,0.55,0.6,0.65,0.7,0.75,0.8,1},{"F","D","C","C+","B-","B","B+","A-","A","A+"}))))</f>
        <v/>
      </c>
      <c r="G657" s="1" t="str">
        <f>IF(COUNT($A657)=0,"",IF(E657="","--",IF(E657="3E","3E",LOOKUP(E657/G$2,{0,0.4,0.45,0.5,0.55,0.6,0.65,0.7,0.75,0.8,1},{0,2,2.25,2.5,2.75,3,3.25,3.5,3.75,4}))))</f>
        <v/>
      </c>
      <c r="H657" s="2" t="str">
        <f>IF(COUNT($A657)=0,"",IF($A657&lt;&gt;DRAFT!$B659,"ERR",IF(DRAFT!AA659="3E","3E",IF(COUNT(DRAFT!W659,DRAFT!AA659)&gt;0,DRAFT!AB659,""))))</f>
        <v/>
      </c>
      <c r="I657" s="2" t="str">
        <f>IF(COUNT($A657)=0,"",IF(H657="3E","3E",IF(H657="","I",LOOKUP(H657/J$2,{0,0.4,0.45,0.5,0.55,0.6,0.65,0.7,0.75,0.8,1},{"F","D","C","C+","B-","B","B+","A-","A","A+"}))))</f>
        <v/>
      </c>
      <c r="J657" s="1" t="str">
        <f>IF(COUNT($A657)=0,"",IF(H657="","--",IF(H657="3E","3E",LOOKUP(H657/J$2,{0,0.4,0.45,0.5,0.55,0.6,0.65,0.7,0.75,0.8,1},{0,2,2.25,2.5,2.75,3,3.25,3.5,3.75,4}))))</f>
        <v/>
      </c>
      <c r="K657" s="2" t="str">
        <f>IF(COUNT($A657)=0,"",IF($A657&lt;&gt;DRAFT!$B659,"ERR",IF(DRAFT!AJ659="3E","3E",IF(COUNT(DRAFT!AF659,DRAFT!AJ659)&gt;0,DRAFT!AK659,""))))</f>
        <v/>
      </c>
      <c r="L657" s="2" t="str">
        <f>IF(COUNT($A657)=0,"",IF(K657="3E","3E",IF(K657="","I",LOOKUP(K657/M$2,{0,0.4,0.45,0.5,0.55,0.6,0.65,0.7,0.75,0.8,1},{"F","D","C","C+","B-","B","B+","A-","A","A+"}))))</f>
        <v/>
      </c>
      <c r="M657" s="1" t="str">
        <f>IF(COUNT($A657)=0,"",IF(K657="","--",IF(K657="3E","3E",LOOKUP(K657/M$2,{0,0.4,0.45,0.5,0.55,0.6,0.65,0.7,0.75,0.8,1},{0,2,2.25,2.5,2.75,3,3.25,3.5,3.75,4}))))</f>
        <v/>
      </c>
      <c r="N657" s="2" t="str">
        <f>IF(COUNT($A657)=0,"",IF($A657&lt;&gt;DRAFT!$B659,"ERR",IF(DRAFT!AS659="3E","3E",IF(COUNT(DRAFT!AO659,DRAFT!AS659)&gt;0,DRAFT!AT659,""))))</f>
        <v/>
      </c>
      <c r="O657" s="2" t="str">
        <f>IF(COUNT($A657)=0,"",IF(N657="3E","3E",IF(N657="","I",LOOKUP(N657/P$2,{0,0.4,0.45,0.5,0.55,0.6,0.65,0.7,0.75,0.8,1},{"F","D","C","C+","B-","B","B+","A-","A","A+"}))))</f>
        <v/>
      </c>
      <c r="P657" s="1" t="str">
        <f>IF(COUNT($A657)=0,"",IF(N657="","--",IF(N657="3E","3E",LOOKUP(N657/P$2,{0,0.4,0.45,0.5,0.55,0.6,0.65,0.7,0.75,0.8,1},{0,2,2.25,2.5,2.75,3,3.25,3.5,3.75,4}))))</f>
        <v/>
      </c>
      <c r="Q657" s="2" t="str">
        <f>IF(COUNT($A657)=0,"",IF($A657&lt;&gt;DRAFT!$B659,"ERR",IF(DRAFT!BB659="3E","3E",IF(COUNT(DRAFT!AX659,DRAFT!BB659)&gt;0,DRAFT!BC659,""))))</f>
        <v/>
      </c>
      <c r="R657" s="2" t="str">
        <f>IF(COUNT($A657)=0,"",IF(Q657="3E","3E",IF(Q657="","I",LOOKUP(Q657/S$2,{0,0.4,0.45,0.5,0.55,0.6,0.65,0.7,0.75,0.8,1},{"F","D","C","C+","B-","B","B+","A-","A","A+"}))))</f>
        <v/>
      </c>
      <c r="S657" s="1" t="str">
        <f>IF(COUNT($A657)=0,"",IF(Q657="","--",IF(Q657="3E","3E",LOOKUP(Q657/S$2,{0,0.4,0.45,0.5,0.55,0.6,0.65,0.7,0.75,0.8,1},{0,2,2.25,2.5,2.75,3,3.25,3.5,3.75,4}))))</f>
        <v/>
      </c>
      <c r="T657" s="2" t="str">
        <f>IF(COUNT($A657)=0,"",IF($A657&lt;&gt;DRAFT!$B659,"ERR",IF(DRAFT!BK659="3E","3E",IF(COUNT(DRAFT!BG659,DRAFT!BK659)&gt;0,DRAFT!BL659,""))))</f>
        <v/>
      </c>
      <c r="U657" s="2" t="str">
        <f>IF(COUNT($A657)=0,"",IF(T657="3E","3E",IF(T657="","I",LOOKUP(T657/V$2,{0,0.4,0.45,0.5,0.55,0.6,0.65,0.7,0.75,0.8,1},{"F","D","C","C+","B-","B","B+","A-","A","A+"}))))</f>
        <v/>
      </c>
      <c r="V657" s="1" t="str">
        <f>IF(COUNT($A657)=0,"",IF(T657="","--",IF(T657="3E","3E",LOOKUP(T657/V$2,{0,0.4,0.45,0.5,0.55,0.6,0.65,0.7,0.75,0.8,1},{0,2,2.25,2.5,2.75,3,3.25,3.5,3.75,4}))))</f>
        <v/>
      </c>
      <c r="W657" s="2" t="str">
        <f>IF(COUNT($A657)=0,"",IF($A657&lt;&gt;DRAFT!$B659,"ERR",IF(DRAFT!BT659="3E","3E",IF(COUNT(DRAFT!BP659,DRAFT!BT659)&gt;0,DRAFT!BU659,""))))</f>
        <v/>
      </c>
      <c r="X657" s="2" t="str">
        <f>IF(COUNT($A657)=0,"",IF(W657="3E","3E",IF(W657="","I",LOOKUP(W657/Y$2,{0,0.4,0.45,0.5,0.55,0.6,0.65,0.7,0.75,0.8,1},{"F","D","C","C+","B-","B","B+","A-","A","A+"}))))</f>
        <v/>
      </c>
      <c r="Y657" s="1" t="str">
        <f>IF(COUNT($A657)=0,"",IF(W657="","--",IF(W657="3E","3E",LOOKUP(W657/Y$2,{0,0.4,0.45,0.5,0.55,0.6,0.65,0.7,0.75,0.8,1},{0,2,2.25,2.5,2.75,3,3.25,3.5,3.75,4}))))</f>
        <v/>
      </c>
      <c r="Z657" s="2" t="str">
        <f>IF(COUNT($A657)=0,"",IF($A657&lt;&gt;DRAFT!$B659,"ERR",IF(DRAFT!CC659="3E","3E",IF(COUNT(DRAFT!BY659,DRAFT!CC659)&gt;0,DRAFT!CD659,""))))</f>
        <v/>
      </c>
      <c r="AA657" s="2" t="str">
        <f>IF(COUNT($A657)=0,"",IF(Z657="3E","3E",IF(Z657="","I",LOOKUP(Z657/AB$2,{0,0.4,0.45,0.5,0.55,0.6,0.65,0.7,0.75,0.8,1},{"F","D","C","C+","B-","B","B+","A-","A","A+"}))))</f>
        <v/>
      </c>
      <c r="AB657" s="1" t="str">
        <f>IF(COUNT($A657)=0,"",IF(Z657="","--",IF(Z657="3E","3E",LOOKUP(Z657/AB$2,{0,0.4,0.45,0.5,0.55,0.6,0.65,0.7,0.75,0.8,1},{0,2,2.25,2.5,2.75,3,3.25,3.5,3.75,4}))))</f>
        <v/>
      </c>
      <c r="AC657" s="2" t="str">
        <f>IF(COUNT($A657)=0,"",IF($A657&lt;&gt;DRAFT!$B659,"ERR",IF(DRAFT!CF659&gt;0,DRAFT!CF659,"")))</f>
        <v/>
      </c>
      <c r="AD657" s="2" t="str">
        <f>IF(COUNT($A657)=0,"",IF(AC657="3E","3E",IF(AC657="","I",LOOKUP(AC657/AE$2,{0,0.4,0.45,0.5,0.55,0.6,0.65,0.7,0.75,0.8,1},{"F","D","C","C+","B-","B","B+","A-","A","A+"}))))</f>
        <v/>
      </c>
      <c r="AE657" s="1" t="str">
        <f>IF(COUNT($A657)=0,"",IF(AC657="","--",IF(AC657="3E","3E",LOOKUP(AC657/AE$2,{0,0.4,0.45,0.5,0.55,0.6,0.65,0.7,0.75,0.8,1},{0,2,2.25,2.5,2.75,3,3.25,3.5,3.75,4}))))</f>
        <v/>
      </c>
      <c r="AF657" s="2" t="str">
        <f>IF(COUNT($A657)=0,"",IF($A657&lt;&gt;DRAFT!$B659,"ERR",IF(DRAFT!CI659&gt;0,DRAFT!CK659,"")))</f>
        <v/>
      </c>
      <c r="AG657" s="2" t="str">
        <f>IF(COUNT($A657)=0,"",IF(AF657="3E","3E",IF(AF657="","I",LOOKUP(AF657/AH$2,{0,0.4,0.45,0.5,0.55,0.6,0.65,0.7,0.75,0.8,1},{"F","D","C","C+","B-","B","B+","A-","A","A+"}))))</f>
        <v/>
      </c>
      <c r="AH657" s="1" t="str">
        <f>IF(COUNT($A657)=0,"",IF(AF657="","--",IF(AF657="3E","3E",LOOKUP(AF657/AH$2,{0,0.4,0.45,0.5,0.55,0.6,0.65,0.7,0.75,0.8,1},{0,2,2.25,2.5,2.75,3,3.25,3.5,3.75,4}))))</f>
        <v/>
      </c>
      <c r="AI657" s="2" t="str">
        <f>IF($A657&lt;&gt;DRAFT!$B659,"ERR",IF(OR(COUNT($A657)=0,COUNT(DRAFT!CL659:CN659,DRAFT!CP659:CR659)=0),"",CEILING(SUM(DRAFT!CO659,DRAFT!CS659,DRAFT!CT659),1)))</f>
        <v/>
      </c>
      <c r="AJ657" s="2" t="str">
        <f>IF(COUNT($A657)=0,"",IF(AI657="3E","3E",IF(AI657="","I",LOOKUP(AI657/AK$2,{0,0.4,0.45,0.5,0.55,0.6,0.65,0.7,0.75,0.8,1},{"F","D","C","C+","B-","B","B+","A-","A","A+"}))))</f>
        <v/>
      </c>
      <c r="AK657" s="1" t="str">
        <f>IF(COUNT($A657)=0,"",IF(AI657="","--",IF(AI657="3E","3E",LOOKUP(AI657/AK$2,{0,0.4,0.45,0.5,0.55,0.6,0.65,0.7,0.75,0.8,1},{0,2,2.25,2.5,2.75,3,3.25,3.5,3.75,4}))))</f>
        <v/>
      </c>
      <c r="AL657" s="4" t="str">
        <f>IF(OR(COUNT($A657)=0,COUNT(B657:AK657)=0),"",IF(COUNTIF(B657:AK657,"3E")&gt;0,"3E",IF(DRAFT!$A659="R",TRUNC(SUMPRODUCT(RGP,RCP)/TCP,3),TRUNC((SUMPRODUCT(--(IMDGP&gt;0)*IMDGP,IMCP)+CEILING(DRAFT!$DB659*42,0.25))/TCP,3))))</f>
        <v/>
      </c>
      <c r="AM657" s="2" t="str">
        <f>IF(OR(COUNT($A657)=0,COUNT(B657:AK657)=0),"",IF(COUNTIF(B657:AK657,"3E")&gt;0,"3E",IF(DRAFT!$A659="R",SUMPRODUCT(--(RGP&gt;=2),RCP),SUMPRODUCT(--(IMDGP&gt;0),--(IMGP=0),IMCP)+DRAFT!$DC659)))</f>
        <v/>
      </c>
      <c r="AN657" s="67" t="str">
        <f>IF(AL657="3E","3E",IF(COUNT($A657)=0,"",IF(COUNT(AI657)=0,"--",ROUND(((CEILING(DRAFT!$CV659*38,0.25)+CEILING(DRAFT!$CX659*38,0.25)+CEILING(DRAFT!$CZ659*42,0.25)+CEILING($AL657*42,0.25))/160),2))))</f>
        <v/>
      </c>
      <c r="AO657" s="2" t="str">
        <f>IF(AN657="3E","3E",IF(COUNT($A657)=0,"",IF(COUNT(AN657)=0,"I",LOOKUP(AN657,{0,2,2.25,2.5,2.75,3,3.25,3.5,3.75,4},{"F","D","C","C+","B-","B","B+","A-","A","A+"}))))</f>
        <v/>
      </c>
      <c r="AP657" s="2" t="str">
        <f>IF(AN657="3E","3E",IF(OR(COUNT(A657)=0,COUNT(AN657)=0),"",DRAFT!CW659+DRAFT!CY659+DRAFT!DA659+N(TABULATION!AM657)))</f>
        <v/>
      </c>
      <c r="AQ657" s="2" t="str">
        <f>IF(OR(COUNT($A657)=0,COUNT(B657:AK657)=0),"",IF(COUNTIF(B657:AM657,"3E")&gt;0,"3E",IF(AND(DRAFT!$A659="IM",OR($AL657&gt;DRAFT!$DB659,$AM657&gt;DRAFT!$DC659)),"IMPROVED",IF(AND(DRAFT!$A659="IM",$AL657&lt;=DRAFT!$DB659,$AM657&lt;=DRAFT!$DC659),"NOT IMPROVED",IF(AND(DRAFT!CU659="S",AH657&gt;=2,AK657&gt;=2,AN657&gt;=2.5,AP657&gt;=144),"PASS","FAIL")))))</f>
        <v/>
      </c>
      <c r="AR657" s="2" t="str">
        <f t="shared" si="20"/>
        <v/>
      </c>
      <c r="AS657" s="2" t="str">
        <f t="shared" si="21"/>
        <v/>
      </c>
    </row>
    <row r="658" spans="1:45" ht="18.95" customHeight="1" x14ac:dyDescent="0.25">
      <c r="A658" s="3" t="str">
        <f>IF(DRAFT!$B660="","",DRAFT!$B660)</f>
        <v/>
      </c>
      <c r="B658" s="2" t="str">
        <f>IF(COUNT($A658)=0,"",IF($A658&lt;&gt;DRAFT!$B660,"ERR",IF(DRAFT!I660="3E","3E",IF(COUNT(DRAFT!E660,DRAFT!I660)&gt;0,DRAFT!J660,""))))</f>
        <v/>
      </c>
      <c r="C658" s="2" t="str">
        <f>IF(COUNT($A658)=0,"",IF(B658="3E","3E",IF(B658="","I",LOOKUP(B658/D$2,{0,0.4,0.45,0.5,0.55,0.6,0.65,0.7,0.75,0.8,1},{"F","D","C","C+","B-","B","B+","A-","A","A+"}))))</f>
        <v/>
      </c>
      <c r="D658" s="1" t="str">
        <f>IF(COUNT($A658)=0,"",IF(B658="","--",IF(B658="3E","3E",LOOKUP(B658/D$2,{0,0.4,0.45,0.5,0.55,0.6,0.65,0.7,0.75,0.8,1},{0,2,2.25,2.5,2.75,3,3.25,3.5,3.75,4}))))</f>
        <v/>
      </c>
      <c r="E658" s="2" t="str">
        <f>IF(COUNT($A658)=0,"",IF($A658&lt;&gt;DRAFT!$B660,"ERR",IF(DRAFT!R660="3E","3E",IF(COUNT(DRAFT!N660,DRAFT!R660)&gt;0,DRAFT!S660,""))))</f>
        <v/>
      </c>
      <c r="F658" s="2" t="str">
        <f>IF(COUNT($A658)=0,"",IF(E658="3E","3E",IF(E658="","I",LOOKUP(E658/G$2,{0,0.4,0.45,0.5,0.55,0.6,0.65,0.7,0.75,0.8,1},{"F","D","C","C+","B-","B","B+","A-","A","A+"}))))</f>
        <v/>
      </c>
      <c r="G658" s="1" t="str">
        <f>IF(COUNT($A658)=0,"",IF(E658="","--",IF(E658="3E","3E",LOOKUP(E658/G$2,{0,0.4,0.45,0.5,0.55,0.6,0.65,0.7,0.75,0.8,1},{0,2,2.25,2.5,2.75,3,3.25,3.5,3.75,4}))))</f>
        <v/>
      </c>
      <c r="H658" s="2" t="str">
        <f>IF(COUNT($A658)=0,"",IF($A658&lt;&gt;DRAFT!$B660,"ERR",IF(DRAFT!AA660="3E","3E",IF(COUNT(DRAFT!W660,DRAFT!AA660)&gt;0,DRAFT!AB660,""))))</f>
        <v/>
      </c>
      <c r="I658" s="2" t="str">
        <f>IF(COUNT($A658)=0,"",IF(H658="3E","3E",IF(H658="","I",LOOKUP(H658/J$2,{0,0.4,0.45,0.5,0.55,0.6,0.65,0.7,0.75,0.8,1},{"F","D","C","C+","B-","B","B+","A-","A","A+"}))))</f>
        <v/>
      </c>
      <c r="J658" s="1" t="str">
        <f>IF(COUNT($A658)=0,"",IF(H658="","--",IF(H658="3E","3E",LOOKUP(H658/J$2,{0,0.4,0.45,0.5,0.55,0.6,0.65,0.7,0.75,0.8,1},{0,2,2.25,2.5,2.75,3,3.25,3.5,3.75,4}))))</f>
        <v/>
      </c>
      <c r="K658" s="2" t="str">
        <f>IF(COUNT($A658)=0,"",IF($A658&lt;&gt;DRAFT!$B660,"ERR",IF(DRAFT!AJ660="3E","3E",IF(COUNT(DRAFT!AF660,DRAFT!AJ660)&gt;0,DRAFT!AK660,""))))</f>
        <v/>
      </c>
      <c r="L658" s="2" t="str">
        <f>IF(COUNT($A658)=0,"",IF(K658="3E","3E",IF(K658="","I",LOOKUP(K658/M$2,{0,0.4,0.45,0.5,0.55,0.6,0.65,0.7,0.75,0.8,1},{"F","D","C","C+","B-","B","B+","A-","A","A+"}))))</f>
        <v/>
      </c>
      <c r="M658" s="1" t="str">
        <f>IF(COUNT($A658)=0,"",IF(K658="","--",IF(K658="3E","3E",LOOKUP(K658/M$2,{0,0.4,0.45,0.5,0.55,0.6,0.65,0.7,0.75,0.8,1},{0,2,2.25,2.5,2.75,3,3.25,3.5,3.75,4}))))</f>
        <v/>
      </c>
      <c r="N658" s="2" t="str">
        <f>IF(COUNT($A658)=0,"",IF($A658&lt;&gt;DRAFT!$B660,"ERR",IF(DRAFT!AS660="3E","3E",IF(COUNT(DRAFT!AO660,DRAFT!AS660)&gt;0,DRAFT!AT660,""))))</f>
        <v/>
      </c>
      <c r="O658" s="2" t="str">
        <f>IF(COUNT($A658)=0,"",IF(N658="3E","3E",IF(N658="","I",LOOKUP(N658/P$2,{0,0.4,0.45,0.5,0.55,0.6,0.65,0.7,0.75,0.8,1},{"F","D","C","C+","B-","B","B+","A-","A","A+"}))))</f>
        <v/>
      </c>
      <c r="P658" s="1" t="str">
        <f>IF(COUNT($A658)=0,"",IF(N658="","--",IF(N658="3E","3E",LOOKUP(N658/P$2,{0,0.4,0.45,0.5,0.55,0.6,0.65,0.7,0.75,0.8,1},{0,2,2.25,2.5,2.75,3,3.25,3.5,3.75,4}))))</f>
        <v/>
      </c>
      <c r="Q658" s="2" t="str">
        <f>IF(COUNT($A658)=0,"",IF($A658&lt;&gt;DRAFT!$B660,"ERR",IF(DRAFT!BB660="3E","3E",IF(COUNT(DRAFT!AX660,DRAFT!BB660)&gt;0,DRAFT!BC660,""))))</f>
        <v/>
      </c>
      <c r="R658" s="2" t="str">
        <f>IF(COUNT($A658)=0,"",IF(Q658="3E","3E",IF(Q658="","I",LOOKUP(Q658/S$2,{0,0.4,0.45,0.5,0.55,0.6,0.65,0.7,0.75,0.8,1},{"F","D","C","C+","B-","B","B+","A-","A","A+"}))))</f>
        <v/>
      </c>
      <c r="S658" s="1" t="str">
        <f>IF(COUNT($A658)=0,"",IF(Q658="","--",IF(Q658="3E","3E",LOOKUP(Q658/S$2,{0,0.4,0.45,0.5,0.55,0.6,0.65,0.7,0.75,0.8,1},{0,2,2.25,2.5,2.75,3,3.25,3.5,3.75,4}))))</f>
        <v/>
      </c>
      <c r="T658" s="2" t="str">
        <f>IF(COUNT($A658)=0,"",IF($A658&lt;&gt;DRAFT!$B660,"ERR",IF(DRAFT!BK660="3E","3E",IF(COUNT(DRAFT!BG660,DRAFT!BK660)&gt;0,DRAFT!BL660,""))))</f>
        <v/>
      </c>
      <c r="U658" s="2" t="str">
        <f>IF(COUNT($A658)=0,"",IF(T658="3E","3E",IF(T658="","I",LOOKUP(T658/V$2,{0,0.4,0.45,0.5,0.55,0.6,0.65,0.7,0.75,0.8,1},{"F","D","C","C+","B-","B","B+","A-","A","A+"}))))</f>
        <v/>
      </c>
      <c r="V658" s="1" t="str">
        <f>IF(COUNT($A658)=0,"",IF(T658="","--",IF(T658="3E","3E",LOOKUP(T658/V$2,{0,0.4,0.45,0.5,0.55,0.6,0.65,0.7,0.75,0.8,1},{0,2,2.25,2.5,2.75,3,3.25,3.5,3.75,4}))))</f>
        <v/>
      </c>
      <c r="W658" s="2" t="str">
        <f>IF(COUNT($A658)=0,"",IF($A658&lt;&gt;DRAFT!$B660,"ERR",IF(DRAFT!BT660="3E","3E",IF(COUNT(DRAFT!BP660,DRAFT!BT660)&gt;0,DRAFT!BU660,""))))</f>
        <v/>
      </c>
      <c r="X658" s="2" t="str">
        <f>IF(COUNT($A658)=0,"",IF(W658="3E","3E",IF(W658="","I",LOOKUP(W658/Y$2,{0,0.4,0.45,0.5,0.55,0.6,0.65,0.7,0.75,0.8,1},{"F","D","C","C+","B-","B","B+","A-","A","A+"}))))</f>
        <v/>
      </c>
      <c r="Y658" s="1" t="str">
        <f>IF(COUNT($A658)=0,"",IF(W658="","--",IF(W658="3E","3E",LOOKUP(W658/Y$2,{0,0.4,0.45,0.5,0.55,0.6,0.65,0.7,0.75,0.8,1},{0,2,2.25,2.5,2.75,3,3.25,3.5,3.75,4}))))</f>
        <v/>
      </c>
      <c r="Z658" s="2" t="str">
        <f>IF(COUNT($A658)=0,"",IF($A658&lt;&gt;DRAFT!$B660,"ERR",IF(DRAFT!CC660="3E","3E",IF(COUNT(DRAFT!BY660,DRAFT!CC660)&gt;0,DRAFT!CD660,""))))</f>
        <v/>
      </c>
      <c r="AA658" s="2" t="str">
        <f>IF(COUNT($A658)=0,"",IF(Z658="3E","3E",IF(Z658="","I",LOOKUP(Z658/AB$2,{0,0.4,0.45,0.5,0.55,0.6,0.65,0.7,0.75,0.8,1},{"F","D","C","C+","B-","B","B+","A-","A","A+"}))))</f>
        <v/>
      </c>
      <c r="AB658" s="1" t="str">
        <f>IF(COUNT($A658)=0,"",IF(Z658="","--",IF(Z658="3E","3E",LOOKUP(Z658/AB$2,{0,0.4,0.45,0.5,0.55,0.6,0.65,0.7,0.75,0.8,1},{0,2,2.25,2.5,2.75,3,3.25,3.5,3.75,4}))))</f>
        <v/>
      </c>
      <c r="AC658" s="2" t="str">
        <f>IF(COUNT($A658)=0,"",IF($A658&lt;&gt;DRAFT!$B660,"ERR",IF(DRAFT!CF660&gt;0,DRAFT!CF660,"")))</f>
        <v/>
      </c>
      <c r="AD658" s="2" t="str">
        <f>IF(COUNT($A658)=0,"",IF(AC658="3E","3E",IF(AC658="","I",LOOKUP(AC658/AE$2,{0,0.4,0.45,0.5,0.55,0.6,0.65,0.7,0.75,0.8,1},{"F","D","C","C+","B-","B","B+","A-","A","A+"}))))</f>
        <v/>
      </c>
      <c r="AE658" s="1" t="str">
        <f>IF(COUNT($A658)=0,"",IF(AC658="","--",IF(AC658="3E","3E",LOOKUP(AC658/AE$2,{0,0.4,0.45,0.5,0.55,0.6,0.65,0.7,0.75,0.8,1},{0,2,2.25,2.5,2.75,3,3.25,3.5,3.75,4}))))</f>
        <v/>
      </c>
      <c r="AF658" s="2" t="str">
        <f>IF(COUNT($A658)=0,"",IF($A658&lt;&gt;DRAFT!$B660,"ERR",IF(DRAFT!CI660&gt;0,DRAFT!CK660,"")))</f>
        <v/>
      </c>
      <c r="AG658" s="2" t="str">
        <f>IF(COUNT($A658)=0,"",IF(AF658="3E","3E",IF(AF658="","I",LOOKUP(AF658/AH$2,{0,0.4,0.45,0.5,0.55,0.6,0.65,0.7,0.75,0.8,1},{"F","D","C","C+","B-","B","B+","A-","A","A+"}))))</f>
        <v/>
      </c>
      <c r="AH658" s="1" t="str">
        <f>IF(COUNT($A658)=0,"",IF(AF658="","--",IF(AF658="3E","3E",LOOKUP(AF658/AH$2,{0,0.4,0.45,0.5,0.55,0.6,0.65,0.7,0.75,0.8,1},{0,2,2.25,2.5,2.75,3,3.25,3.5,3.75,4}))))</f>
        <v/>
      </c>
      <c r="AI658" s="2" t="str">
        <f>IF($A658&lt;&gt;DRAFT!$B660,"ERR",IF(OR(COUNT($A658)=0,COUNT(DRAFT!CL660:CN660,DRAFT!CP660:CR660)=0),"",CEILING(SUM(DRAFT!CO660,DRAFT!CS660,DRAFT!CT660),1)))</f>
        <v/>
      </c>
      <c r="AJ658" s="2" t="str">
        <f>IF(COUNT($A658)=0,"",IF(AI658="3E","3E",IF(AI658="","I",LOOKUP(AI658/AK$2,{0,0.4,0.45,0.5,0.55,0.6,0.65,0.7,0.75,0.8,1},{"F","D","C","C+","B-","B","B+","A-","A","A+"}))))</f>
        <v/>
      </c>
      <c r="AK658" s="1" t="str">
        <f>IF(COUNT($A658)=0,"",IF(AI658="","--",IF(AI658="3E","3E",LOOKUP(AI658/AK$2,{0,0.4,0.45,0.5,0.55,0.6,0.65,0.7,0.75,0.8,1},{0,2,2.25,2.5,2.75,3,3.25,3.5,3.75,4}))))</f>
        <v/>
      </c>
      <c r="AL658" s="4" t="str">
        <f>IF(OR(COUNT($A658)=0,COUNT(B658:AK658)=0),"",IF(COUNTIF(B658:AK658,"3E")&gt;0,"3E",IF(DRAFT!$A660="R",TRUNC(SUMPRODUCT(RGP,RCP)/TCP,3),TRUNC((SUMPRODUCT(--(IMDGP&gt;0)*IMDGP,IMCP)+CEILING(DRAFT!$DB660*42,0.25))/TCP,3))))</f>
        <v/>
      </c>
      <c r="AM658" s="2" t="str">
        <f>IF(OR(COUNT($A658)=0,COUNT(B658:AK658)=0),"",IF(COUNTIF(B658:AK658,"3E")&gt;0,"3E",IF(DRAFT!$A660="R",SUMPRODUCT(--(RGP&gt;=2),RCP),SUMPRODUCT(--(IMDGP&gt;0),--(IMGP=0),IMCP)+DRAFT!$DC660)))</f>
        <v/>
      </c>
      <c r="AN658" s="67" t="str">
        <f>IF(AL658="3E","3E",IF(COUNT($A658)=0,"",IF(COUNT(AI658)=0,"--",ROUND(((CEILING(DRAFT!$CV660*38,0.25)+CEILING(DRAFT!$CX660*38,0.25)+CEILING(DRAFT!$CZ660*42,0.25)+CEILING($AL658*42,0.25))/160),2))))</f>
        <v/>
      </c>
      <c r="AO658" s="2" t="str">
        <f>IF(AN658="3E","3E",IF(COUNT($A658)=0,"",IF(COUNT(AN658)=0,"I",LOOKUP(AN658,{0,2,2.25,2.5,2.75,3,3.25,3.5,3.75,4},{"F","D","C","C+","B-","B","B+","A-","A","A+"}))))</f>
        <v/>
      </c>
      <c r="AP658" s="2" t="str">
        <f>IF(AN658="3E","3E",IF(OR(COUNT(A658)=0,COUNT(AN658)=0),"",DRAFT!CW660+DRAFT!CY660+DRAFT!DA660+N(TABULATION!AM658)))</f>
        <v/>
      </c>
      <c r="AQ658" s="2" t="str">
        <f>IF(OR(COUNT($A658)=0,COUNT(B658:AK658)=0),"",IF(COUNTIF(B658:AM658,"3E")&gt;0,"3E",IF(AND(DRAFT!$A660="IM",OR($AL658&gt;DRAFT!$DB660,$AM658&gt;DRAFT!$DC660)),"IMPROVED",IF(AND(DRAFT!$A660="IM",$AL658&lt;=DRAFT!$DB660,$AM658&lt;=DRAFT!$DC660),"NOT IMPROVED",IF(AND(DRAFT!CU660="S",AH658&gt;=2,AK658&gt;=2,AN658&gt;=2.5,AP658&gt;=144),"PASS","FAIL")))))</f>
        <v/>
      </c>
      <c r="AR658" s="2" t="str">
        <f t="shared" si="20"/>
        <v/>
      </c>
      <c r="AS658" s="2" t="str">
        <f t="shared" si="21"/>
        <v/>
      </c>
    </row>
    <row r="659" spans="1:45" ht="18.95" customHeight="1" x14ac:dyDescent="0.25">
      <c r="A659" s="3" t="str">
        <f>IF(DRAFT!$B661="","",DRAFT!$B661)</f>
        <v/>
      </c>
      <c r="B659" s="2" t="str">
        <f>IF(COUNT($A659)=0,"",IF($A659&lt;&gt;DRAFT!$B661,"ERR",IF(DRAFT!I661="3E","3E",IF(COUNT(DRAFT!E661,DRAFT!I661)&gt;0,DRAFT!J661,""))))</f>
        <v/>
      </c>
      <c r="C659" s="2" t="str">
        <f>IF(COUNT($A659)=0,"",IF(B659="3E","3E",IF(B659="","I",LOOKUP(B659/D$2,{0,0.4,0.45,0.5,0.55,0.6,0.65,0.7,0.75,0.8,1},{"F","D","C","C+","B-","B","B+","A-","A","A+"}))))</f>
        <v/>
      </c>
      <c r="D659" s="1" t="str">
        <f>IF(COUNT($A659)=0,"",IF(B659="","--",IF(B659="3E","3E",LOOKUP(B659/D$2,{0,0.4,0.45,0.5,0.55,0.6,0.65,0.7,0.75,0.8,1},{0,2,2.25,2.5,2.75,3,3.25,3.5,3.75,4}))))</f>
        <v/>
      </c>
      <c r="E659" s="2" t="str">
        <f>IF(COUNT($A659)=0,"",IF($A659&lt;&gt;DRAFT!$B661,"ERR",IF(DRAFT!R661="3E","3E",IF(COUNT(DRAFT!N661,DRAFT!R661)&gt;0,DRAFT!S661,""))))</f>
        <v/>
      </c>
      <c r="F659" s="2" t="str">
        <f>IF(COUNT($A659)=0,"",IF(E659="3E","3E",IF(E659="","I",LOOKUP(E659/G$2,{0,0.4,0.45,0.5,0.55,0.6,0.65,0.7,0.75,0.8,1},{"F","D","C","C+","B-","B","B+","A-","A","A+"}))))</f>
        <v/>
      </c>
      <c r="G659" s="1" t="str">
        <f>IF(COUNT($A659)=0,"",IF(E659="","--",IF(E659="3E","3E",LOOKUP(E659/G$2,{0,0.4,0.45,0.5,0.55,0.6,0.65,0.7,0.75,0.8,1},{0,2,2.25,2.5,2.75,3,3.25,3.5,3.75,4}))))</f>
        <v/>
      </c>
      <c r="H659" s="2" t="str">
        <f>IF(COUNT($A659)=0,"",IF($A659&lt;&gt;DRAFT!$B661,"ERR",IF(DRAFT!AA661="3E","3E",IF(COUNT(DRAFT!W661,DRAFT!AA661)&gt;0,DRAFT!AB661,""))))</f>
        <v/>
      </c>
      <c r="I659" s="2" t="str">
        <f>IF(COUNT($A659)=0,"",IF(H659="3E","3E",IF(H659="","I",LOOKUP(H659/J$2,{0,0.4,0.45,0.5,0.55,0.6,0.65,0.7,0.75,0.8,1},{"F","D","C","C+","B-","B","B+","A-","A","A+"}))))</f>
        <v/>
      </c>
      <c r="J659" s="1" t="str">
        <f>IF(COUNT($A659)=0,"",IF(H659="","--",IF(H659="3E","3E",LOOKUP(H659/J$2,{0,0.4,0.45,0.5,0.55,0.6,0.65,0.7,0.75,0.8,1},{0,2,2.25,2.5,2.75,3,3.25,3.5,3.75,4}))))</f>
        <v/>
      </c>
      <c r="K659" s="2" t="str">
        <f>IF(COUNT($A659)=0,"",IF($A659&lt;&gt;DRAFT!$B661,"ERR",IF(DRAFT!AJ661="3E","3E",IF(COUNT(DRAFT!AF661,DRAFT!AJ661)&gt;0,DRAFT!AK661,""))))</f>
        <v/>
      </c>
      <c r="L659" s="2" t="str">
        <f>IF(COUNT($A659)=0,"",IF(K659="3E","3E",IF(K659="","I",LOOKUP(K659/M$2,{0,0.4,0.45,0.5,0.55,0.6,0.65,0.7,0.75,0.8,1},{"F","D","C","C+","B-","B","B+","A-","A","A+"}))))</f>
        <v/>
      </c>
      <c r="M659" s="1" t="str">
        <f>IF(COUNT($A659)=0,"",IF(K659="","--",IF(K659="3E","3E",LOOKUP(K659/M$2,{0,0.4,0.45,0.5,0.55,0.6,0.65,0.7,0.75,0.8,1},{0,2,2.25,2.5,2.75,3,3.25,3.5,3.75,4}))))</f>
        <v/>
      </c>
      <c r="N659" s="2" t="str">
        <f>IF(COUNT($A659)=0,"",IF($A659&lt;&gt;DRAFT!$B661,"ERR",IF(DRAFT!AS661="3E","3E",IF(COUNT(DRAFT!AO661,DRAFT!AS661)&gt;0,DRAFT!AT661,""))))</f>
        <v/>
      </c>
      <c r="O659" s="2" t="str">
        <f>IF(COUNT($A659)=0,"",IF(N659="3E","3E",IF(N659="","I",LOOKUP(N659/P$2,{0,0.4,0.45,0.5,0.55,0.6,0.65,0.7,0.75,0.8,1},{"F","D","C","C+","B-","B","B+","A-","A","A+"}))))</f>
        <v/>
      </c>
      <c r="P659" s="1" t="str">
        <f>IF(COUNT($A659)=0,"",IF(N659="","--",IF(N659="3E","3E",LOOKUP(N659/P$2,{0,0.4,0.45,0.5,0.55,0.6,0.65,0.7,0.75,0.8,1},{0,2,2.25,2.5,2.75,3,3.25,3.5,3.75,4}))))</f>
        <v/>
      </c>
      <c r="Q659" s="2" t="str">
        <f>IF(COUNT($A659)=0,"",IF($A659&lt;&gt;DRAFT!$B661,"ERR",IF(DRAFT!BB661="3E","3E",IF(COUNT(DRAFT!AX661,DRAFT!BB661)&gt;0,DRAFT!BC661,""))))</f>
        <v/>
      </c>
      <c r="R659" s="2" t="str">
        <f>IF(COUNT($A659)=0,"",IF(Q659="3E","3E",IF(Q659="","I",LOOKUP(Q659/S$2,{0,0.4,0.45,0.5,0.55,0.6,0.65,0.7,0.75,0.8,1},{"F","D","C","C+","B-","B","B+","A-","A","A+"}))))</f>
        <v/>
      </c>
      <c r="S659" s="1" t="str">
        <f>IF(COUNT($A659)=0,"",IF(Q659="","--",IF(Q659="3E","3E",LOOKUP(Q659/S$2,{0,0.4,0.45,0.5,0.55,0.6,0.65,0.7,0.75,0.8,1},{0,2,2.25,2.5,2.75,3,3.25,3.5,3.75,4}))))</f>
        <v/>
      </c>
      <c r="T659" s="2" t="str">
        <f>IF(COUNT($A659)=0,"",IF($A659&lt;&gt;DRAFT!$B661,"ERR",IF(DRAFT!BK661="3E","3E",IF(COUNT(DRAFT!BG661,DRAFT!BK661)&gt;0,DRAFT!BL661,""))))</f>
        <v/>
      </c>
      <c r="U659" s="2" t="str">
        <f>IF(COUNT($A659)=0,"",IF(T659="3E","3E",IF(T659="","I",LOOKUP(T659/V$2,{0,0.4,0.45,0.5,0.55,0.6,0.65,0.7,0.75,0.8,1},{"F","D","C","C+","B-","B","B+","A-","A","A+"}))))</f>
        <v/>
      </c>
      <c r="V659" s="1" t="str">
        <f>IF(COUNT($A659)=0,"",IF(T659="","--",IF(T659="3E","3E",LOOKUP(T659/V$2,{0,0.4,0.45,0.5,0.55,0.6,0.65,0.7,0.75,0.8,1},{0,2,2.25,2.5,2.75,3,3.25,3.5,3.75,4}))))</f>
        <v/>
      </c>
      <c r="W659" s="2" t="str">
        <f>IF(COUNT($A659)=0,"",IF($A659&lt;&gt;DRAFT!$B661,"ERR",IF(DRAFT!BT661="3E","3E",IF(COUNT(DRAFT!BP661,DRAFT!BT661)&gt;0,DRAFT!BU661,""))))</f>
        <v/>
      </c>
      <c r="X659" s="2" t="str">
        <f>IF(COUNT($A659)=0,"",IF(W659="3E","3E",IF(W659="","I",LOOKUP(W659/Y$2,{0,0.4,0.45,0.5,0.55,0.6,0.65,0.7,0.75,0.8,1},{"F","D","C","C+","B-","B","B+","A-","A","A+"}))))</f>
        <v/>
      </c>
      <c r="Y659" s="1" t="str">
        <f>IF(COUNT($A659)=0,"",IF(W659="","--",IF(W659="3E","3E",LOOKUP(W659/Y$2,{0,0.4,0.45,0.5,0.55,0.6,0.65,0.7,0.75,0.8,1},{0,2,2.25,2.5,2.75,3,3.25,3.5,3.75,4}))))</f>
        <v/>
      </c>
      <c r="Z659" s="2" t="str">
        <f>IF(COUNT($A659)=0,"",IF($A659&lt;&gt;DRAFT!$B661,"ERR",IF(DRAFT!CC661="3E","3E",IF(COUNT(DRAFT!BY661,DRAFT!CC661)&gt;0,DRAFT!CD661,""))))</f>
        <v/>
      </c>
      <c r="AA659" s="2" t="str">
        <f>IF(COUNT($A659)=0,"",IF(Z659="3E","3E",IF(Z659="","I",LOOKUP(Z659/AB$2,{0,0.4,0.45,0.5,0.55,0.6,0.65,0.7,0.75,0.8,1},{"F","D","C","C+","B-","B","B+","A-","A","A+"}))))</f>
        <v/>
      </c>
      <c r="AB659" s="1" t="str">
        <f>IF(COUNT($A659)=0,"",IF(Z659="","--",IF(Z659="3E","3E",LOOKUP(Z659/AB$2,{0,0.4,0.45,0.5,0.55,0.6,0.65,0.7,0.75,0.8,1},{0,2,2.25,2.5,2.75,3,3.25,3.5,3.75,4}))))</f>
        <v/>
      </c>
      <c r="AC659" s="2" t="str">
        <f>IF(COUNT($A659)=0,"",IF($A659&lt;&gt;DRAFT!$B661,"ERR",IF(DRAFT!CF661&gt;0,DRAFT!CF661,"")))</f>
        <v/>
      </c>
      <c r="AD659" s="2" t="str">
        <f>IF(COUNT($A659)=0,"",IF(AC659="3E","3E",IF(AC659="","I",LOOKUP(AC659/AE$2,{0,0.4,0.45,0.5,0.55,0.6,0.65,0.7,0.75,0.8,1},{"F","D","C","C+","B-","B","B+","A-","A","A+"}))))</f>
        <v/>
      </c>
      <c r="AE659" s="1" t="str">
        <f>IF(COUNT($A659)=0,"",IF(AC659="","--",IF(AC659="3E","3E",LOOKUP(AC659/AE$2,{0,0.4,0.45,0.5,0.55,0.6,0.65,0.7,0.75,0.8,1},{0,2,2.25,2.5,2.75,3,3.25,3.5,3.75,4}))))</f>
        <v/>
      </c>
      <c r="AF659" s="2" t="str">
        <f>IF(COUNT($A659)=0,"",IF($A659&lt;&gt;DRAFT!$B661,"ERR",IF(DRAFT!CI661&gt;0,DRAFT!CK661,"")))</f>
        <v/>
      </c>
      <c r="AG659" s="2" t="str">
        <f>IF(COUNT($A659)=0,"",IF(AF659="3E","3E",IF(AF659="","I",LOOKUP(AF659/AH$2,{0,0.4,0.45,0.5,0.55,0.6,0.65,0.7,0.75,0.8,1},{"F","D","C","C+","B-","B","B+","A-","A","A+"}))))</f>
        <v/>
      </c>
      <c r="AH659" s="1" t="str">
        <f>IF(COUNT($A659)=0,"",IF(AF659="","--",IF(AF659="3E","3E",LOOKUP(AF659/AH$2,{0,0.4,0.45,0.5,0.55,0.6,0.65,0.7,0.75,0.8,1},{0,2,2.25,2.5,2.75,3,3.25,3.5,3.75,4}))))</f>
        <v/>
      </c>
      <c r="AI659" s="2" t="str">
        <f>IF($A659&lt;&gt;DRAFT!$B661,"ERR",IF(OR(COUNT($A659)=0,COUNT(DRAFT!CL661:CN661,DRAFT!CP661:CR661)=0),"",CEILING(SUM(DRAFT!CO661,DRAFT!CS661,DRAFT!CT661),1)))</f>
        <v/>
      </c>
      <c r="AJ659" s="2" t="str">
        <f>IF(COUNT($A659)=0,"",IF(AI659="3E","3E",IF(AI659="","I",LOOKUP(AI659/AK$2,{0,0.4,0.45,0.5,0.55,0.6,0.65,0.7,0.75,0.8,1},{"F","D","C","C+","B-","B","B+","A-","A","A+"}))))</f>
        <v/>
      </c>
      <c r="AK659" s="1" t="str">
        <f>IF(COUNT($A659)=0,"",IF(AI659="","--",IF(AI659="3E","3E",LOOKUP(AI659/AK$2,{0,0.4,0.45,0.5,0.55,0.6,0.65,0.7,0.75,0.8,1},{0,2,2.25,2.5,2.75,3,3.25,3.5,3.75,4}))))</f>
        <v/>
      </c>
      <c r="AL659" s="4" t="str">
        <f>IF(OR(COUNT($A659)=0,COUNT(B659:AK659)=0),"",IF(COUNTIF(B659:AK659,"3E")&gt;0,"3E",IF(DRAFT!$A661="R",TRUNC(SUMPRODUCT(RGP,RCP)/TCP,3),TRUNC((SUMPRODUCT(--(IMDGP&gt;0)*IMDGP,IMCP)+CEILING(DRAFT!$DB661*42,0.25))/TCP,3))))</f>
        <v/>
      </c>
      <c r="AM659" s="2" t="str">
        <f>IF(OR(COUNT($A659)=0,COUNT(B659:AK659)=0),"",IF(COUNTIF(B659:AK659,"3E")&gt;0,"3E",IF(DRAFT!$A661="R",SUMPRODUCT(--(RGP&gt;=2),RCP),SUMPRODUCT(--(IMDGP&gt;0),--(IMGP=0),IMCP)+DRAFT!$DC661)))</f>
        <v/>
      </c>
      <c r="AN659" s="67" t="str">
        <f>IF(AL659="3E","3E",IF(COUNT($A659)=0,"",IF(COUNT(AI659)=0,"--",ROUND(((CEILING(DRAFT!$CV661*38,0.25)+CEILING(DRAFT!$CX661*38,0.25)+CEILING(DRAFT!$CZ661*42,0.25)+CEILING($AL659*42,0.25))/160),2))))</f>
        <v/>
      </c>
      <c r="AO659" s="2" t="str">
        <f>IF(AN659="3E","3E",IF(COUNT($A659)=0,"",IF(COUNT(AN659)=0,"I",LOOKUP(AN659,{0,2,2.25,2.5,2.75,3,3.25,3.5,3.75,4},{"F","D","C","C+","B-","B","B+","A-","A","A+"}))))</f>
        <v/>
      </c>
      <c r="AP659" s="2" t="str">
        <f>IF(AN659="3E","3E",IF(OR(COUNT(A659)=0,COUNT(AN659)=0),"",DRAFT!CW661+DRAFT!CY661+DRAFT!DA661+N(TABULATION!AM659)))</f>
        <v/>
      </c>
      <c r="AQ659" s="2" t="str">
        <f>IF(OR(COUNT($A659)=0,COUNT(B659:AK659)=0),"",IF(COUNTIF(B659:AM659,"3E")&gt;0,"3E",IF(AND(DRAFT!$A661="IM",OR($AL659&gt;DRAFT!$DB661,$AM659&gt;DRAFT!$DC661)),"IMPROVED",IF(AND(DRAFT!$A661="IM",$AL659&lt;=DRAFT!$DB661,$AM659&lt;=DRAFT!$DC661),"NOT IMPROVED",IF(AND(DRAFT!CU661="S",AH659&gt;=2,AK659&gt;=2,AN659&gt;=2.5,AP659&gt;=144),"PASS","FAIL")))))</f>
        <v/>
      </c>
      <c r="AR659" s="2" t="str">
        <f t="shared" si="20"/>
        <v/>
      </c>
      <c r="AS659" s="2" t="str">
        <f t="shared" si="21"/>
        <v/>
      </c>
    </row>
    <row r="660" spans="1:45" ht="18.95" customHeight="1" x14ac:dyDescent="0.25">
      <c r="A660" s="3" t="str">
        <f>IF(DRAFT!$B662="","",DRAFT!$B662)</f>
        <v/>
      </c>
      <c r="B660" s="2" t="str">
        <f>IF(COUNT($A660)=0,"",IF($A660&lt;&gt;DRAFT!$B662,"ERR",IF(DRAFT!I662="3E","3E",IF(COUNT(DRAFT!E662,DRAFT!I662)&gt;0,DRAFT!J662,""))))</f>
        <v/>
      </c>
      <c r="C660" s="2" t="str">
        <f>IF(COUNT($A660)=0,"",IF(B660="3E","3E",IF(B660="","I",LOOKUP(B660/D$2,{0,0.4,0.45,0.5,0.55,0.6,0.65,0.7,0.75,0.8,1},{"F","D","C","C+","B-","B","B+","A-","A","A+"}))))</f>
        <v/>
      </c>
      <c r="D660" s="1" t="str">
        <f>IF(COUNT($A660)=0,"",IF(B660="","--",IF(B660="3E","3E",LOOKUP(B660/D$2,{0,0.4,0.45,0.5,0.55,0.6,0.65,0.7,0.75,0.8,1},{0,2,2.25,2.5,2.75,3,3.25,3.5,3.75,4}))))</f>
        <v/>
      </c>
      <c r="E660" s="2" t="str">
        <f>IF(COUNT($A660)=0,"",IF($A660&lt;&gt;DRAFT!$B662,"ERR",IF(DRAFT!R662="3E","3E",IF(COUNT(DRAFT!N662,DRAFT!R662)&gt;0,DRAFT!S662,""))))</f>
        <v/>
      </c>
      <c r="F660" s="2" t="str">
        <f>IF(COUNT($A660)=0,"",IF(E660="3E","3E",IF(E660="","I",LOOKUP(E660/G$2,{0,0.4,0.45,0.5,0.55,0.6,0.65,0.7,0.75,0.8,1},{"F","D","C","C+","B-","B","B+","A-","A","A+"}))))</f>
        <v/>
      </c>
      <c r="G660" s="1" t="str">
        <f>IF(COUNT($A660)=0,"",IF(E660="","--",IF(E660="3E","3E",LOOKUP(E660/G$2,{0,0.4,0.45,0.5,0.55,0.6,0.65,0.7,0.75,0.8,1},{0,2,2.25,2.5,2.75,3,3.25,3.5,3.75,4}))))</f>
        <v/>
      </c>
      <c r="H660" s="2" t="str">
        <f>IF(COUNT($A660)=0,"",IF($A660&lt;&gt;DRAFT!$B662,"ERR",IF(DRAFT!AA662="3E","3E",IF(COUNT(DRAFT!W662,DRAFT!AA662)&gt;0,DRAFT!AB662,""))))</f>
        <v/>
      </c>
      <c r="I660" s="2" t="str">
        <f>IF(COUNT($A660)=0,"",IF(H660="3E","3E",IF(H660="","I",LOOKUP(H660/J$2,{0,0.4,0.45,0.5,0.55,0.6,0.65,0.7,0.75,0.8,1},{"F","D","C","C+","B-","B","B+","A-","A","A+"}))))</f>
        <v/>
      </c>
      <c r="J660" s="1" t="str">
        <f>IF(COUNT($A660)=0,"",IF(H660="","--",IF(H660="3E","3E",LOOKUP(H660/J$2,{0,0.4,0.45,0.5,0.55,0.6,0.65,0.7,0.75,0.8,1},{0,2,2.25,2.5,2.75,3,3.25,3.5,3.75,4}))))</f>
        <v/>
      </c>
      <c r="K660" s="2" t="str">
        <f>IF(COUNT($A660)=0,"",IF($A660&lt;&gt;DRAFT!$B662,"ERR",IF(DRAFT!AJ662="3E","3E",IF(COUNT(DRAFT!AF662,DRAFT!AJ662)&gt;0,DRAFT!AK662,""))))</f>
        <v/>
      </c>
      <c r="L660" s="2" t="str">
        <f>IF(COUNT($A660)=0,"",IF(K660="3E","3E",IF(K660="","I",LOOKUP(K660/M$2,{0,0.4,0.45,0.5,0.55,0.6,0.65,0.7,0.75,0.8,1},{"F","D","C","C+","B-","B","B+","A-","A","A+"}))))</f>
        <v/>
      </c>
      <c r="M660" s="1" t="str">
        <f>IF(COUNT($A660)=0,"",IF(K660="","--",IF(K660="3E","3E",LOOKUP(K660/M$2,{0,0.4,0.45,0.5,0.55,0.6,0.65,0.7,0.75,0.8,1},{0,2,2.25,2.5,2.75,3,3.25,3.5,3.75,4}))))</f>
        <v/>
      </c>
      <c r="N660" s="2" t="str">
        <f>IF(COUNT($A660)=0,"",IF($A660&lt;&gt;DRAFT!$B662,"ERR",IF(DRAFT!AS662="3E","3E",IF(COUNT(DRAFT!AO662,DRAFT!AS662)&gt;0,DRAFT!AT662,""))))</f>
        <v/>
      </c>
      <c r="O660" s="2" t="str">
        <f>IF(COUNT($A660)=0,"",IF(N660="3E","3E",IF(N660="","I",LOOKUP(N660/P$2,{0,0.4,0.45,0.5,0.55,0.6,0.65,0.7,0.75,0.8,1},{"F","D","C","C+","B-","B","B+","A-","A","A+"}))))</f>
        <v/>
      </c>
      <c r="P660" s="1" t="str">
        <f>IF(COUNT($A660)=0,"",IF(N660="","--",IF(N660="3E","3E",LOOKUP(N660/P$2,{0,0.4,0.45,0.5,0.55,0.6,0.65,0.7,0.75,0.8,1},{0,2,2.25,2.5,2.75,3,3.25,3.5,3.75,4}))))</f>
        <v/>
      </c>
      <c r="Q660" s="2" t="str">
        <f>IF(COUNT($A660)=0,"",IF($A660&lt;&gt;DRAFT!$B662,"ERR",IF(DRAFT!BB662="3E","3E",IF(COUNT(DRAFT!AX662,DRAFT!BB662)&gt;0,DRAFT!BC662,""))))</f>
        <v/>
      </c>
      <c r="R660" s="2" t="str">
        <f>IF(COUNT($A660)=0,"",IF(Q660="3E","3E",IF(Q660="","I",LOOKUP(Q660/S$2,{0,0.4,0.45,0.5,0.55,0.6,0.65,0.7,0.75,0.8,1},{"F","D","C","C+","B-","B","B+","A-","A","A+"}))))</f>
        <v/>
      </c>
      <c r="S660" s="1" t="str">
        <f>IF(COUNT($A660)=0,"",IF(Q660="","--",IF(Q660="3E","3E",LOOKUP(Q660/S$2,{0,0.4,0.45,0.5,0.55,0.6,0.65,0.7,0.75,0.8,1},{0,2,2.25,2.5,2.75,3,3.25,3.5,3.75,4}))))</f>
        <v/>
      </c>
      <c r="T660" s="2" t="str">
        <f>IF(COUNT($A660)=0,"",IF($A660&lt;&gt;DRAFT!$B662,"ERR",IF(DRAFT!BK662="3E","3E",IF(COUNT(DRAFT!BG662,DRAFT!BK662)&gt;0,DRAFT!BL662,""))))</f>
        <v/>
      </c>
      <c r="U660" s="2" t="str">
        <f>IF(COUNT($A660)=0,"",IF(T660="3E","3E",IF(T660="","I",LOOKUP(T660/V$2,{0,0.4,0.45,0.5,0.55,0.6,0.65,0.7,0.75,0.8,1},{"F","D","C","C+","B-","B","B+","A-","A","A+"}))))</f>
        <v/>
      </c>
      <c r="V660" s="1" t="str">
        <f>IF(COUNT($A660)=0,"",IF(T660="","--",IF(T660="3E","3E",LOOKUP(T660/V$2,{0,0.4,0.45,0.5,0.55,0.6,0.65,0.7,0.75,0.8,1},{0,2,2.25,2.5,2.75,3,3.25,3.5,3.75,4}))))</f>
        <v/>
      </c>
      <c r="W660" s="2" t="str">
        <f>IF(COUNT($A660)=0,"",IF($A660&lt;&gt;DRAFT!$B662,"ERR",IF(DRAFT!BT662="3E","3E",IF(COUNT(DRAFT!BP662,DRAFT!BT662)&gt;0,DRAFT!BU662,""))))</f>
        <v/>
      </c>
      <c r="X660" s="2" t="str">
        <f>IF(COUNT($A660)=0,"",IF(W660="3E","3E",IF(W660="","I",LOOKUP(W660/Y$2,{0,0.4,0.45,0.5,0.55,0.6,0.65,0.7,0.75,0.8,1},{"F","D","C","C+","B-","B","B+","A-","A","A+"}))))</f>
        <v/>
      </c>
      <c r="Y660" s="1" t="str">
        <f>IF(COUNT($A660)=0,"",IF(W660="","--",IF(W660="3E","3E",LOOKUP(W660/Y$2,{0,0.4,0.45,0.5,0.55,0.6,0.65,0.7,0.75,0.8,1},{0,2,2.25,2.5,2.75,3,3.25,3.5,3.75,4}))))</f>
        <v/>
      </c>
      <c r="Z660" s="2" t="str">
        <f>IF(COUNT($A660)=0,"",IF($A660&lt;&gt;DRAFT!$B662,"ERR",IF(DRAFT!CC662="3E","3E",IF(COUNT(DRAFT!BY662,DRAFT!CC662)&gt;0,DRAFT!CD662,""))))</f>
        <v/>
      </c>
      <c r="AA660" s="2" t="str">
        <f>IF(COUNT($A660)=0,"",IF(Z660="3E","3E",IF(Z660="","I",LOOKUP(Z660/AB$2,{0,0.4,0.45,0.5,0.55,0.6,0.65,0.7,0.75,0.8,1},{"F","D","C","C+","B-","B","B+","A-","A","A+"}))))</f>
        <v/>
      </c>
      <c r="AB660" s="1" t="str">
        <f>IF(COUNT($A660)=0,"",IF(Z660="","--",IF(Z660="3E","3E",LOOKUP(Z660/AB$2,{0,0.4,0.45,0.5,0.55,0.6,0.65,0.7,0.75,0.8,1},{0,2,2.25,2.5,2.75,3,3.25,3.5,3.75,4}))))</f>
        <v/>
      </c>
      <c r="AC660" s="2" t="str">
        <f>IF(COUNT($A660)=0,"",IF($A660&lt;&gt;DRAFT!$B662,"ERR",IF(DRAFT!CF662&gt;0,DRAFT!CF662,"")))</f>
        <v/>
      </c>
      <c r="AD660" s="2" t="str">
        <f>IF(COUNT($A660)=0,"",IF(AC660="3E","3E",IF(AC660="","I",LOOKUP(AC660/AE$2,{0,0.4,0.45,0.5,0.55,0.6,0.65,0.7,0.75,0.8,1},{"F","D","C","C+","B-","B","B+","A-","A","A+"}))))</f>
        <v/>
      </c>
      <c r="AE660" s="1" t="str">
        <f>IF(COUNT($A660)=0,"",IF(AC660="","--",IF(AC660="3E","3E",LOOKUP(AC660/AE$2,{0,0.4,0.45,0.5,0.55,0.6,0.65,0.7,0.75,0.8,1},{0,2,2.25,2.5,2.75,3,3.25,3.5,3.75,4}))))</f>
        <v/>
      </c>
      <c r="AF660" s="2" t="str">
        <f>IF(COUNT($A660)=0,"",IF($A660&lt;&gt;DRAFT!$B662,"ERR",IF(DRAFT!CI662&gt;0,DRAFT!CK662,"")))</f>
        <v/>
      </c>
      <c r="AG660" s="2" t="str">
        <f>IF(COUNT($A660)=0,"",IF(AF660="3E","3E",IF(AF660="","I",LOOKUP(AF660/AH$2,{0,0.4,0.45,0.5,0.55,0.6,0.65,0.7,0.75,0.8,1},{"F","D","C","C+","B-","B","B+","A-","A","A+"}))))</f>
        <v/>
      </c>
      <c r="AH660" s="1" t="str">
        <f>IF(COUNT($A660)=0,"",IF(AF660="","--",IF(AF660="3E","3E",LOOKUP(AF660/AH$2,{0,0.4,0.45,0.5,0.55,0.6,0.65,0.7,0.75,0.8,1},{0,2,2.25,2.5,2.75,3,3.25,3.5,3.75,4}))))</f>
        <v/>
      </c>
      <c r="AI660" s="2" t="str">
        <f>IF($A660&lt;&gt;DRAFT!$B662,"ERR",IF(OR(COUNT($A660)=0,COUNT(DRAFT!CL662:CN662,DRAFT!CP662:CR662)=0),"",CEILING(SUM(DRAFT!CO662,DRAFT!CS662,DRAFT!CT662),1)))</f>
        <v/>
      </c>
      <c r="AJ660" s="2" t="str">
        <f>IF(COUNT($A660)=0,"",IF(AI660="3E","3E",IF(AI660="","I",LOOKUP(AI660/AK$2,{0,0.4,0.45,0.5,0.55,0.6,0.65,0.7,0.75,0.8,1},{"F","D","C","C+","B-","B","B+","A-","A","A+"}))))</f>
        <v/>
      </c>
      <c r="AK660" s="1" t="str">
        <f>IF(COUNT($A660)=0,"",IF(AI660="","--",IF(AI660="3E","3E",LOOKUP(AI660/AK$2,{0,0.4,0.45,0.5,0.55,0.6,0.65,0.7,0.75,0.8,1},{0,2,2.25,2.5,2.75,3,3.25,3.5,3.75,4}))))</f>
        <v/>
      </c>
      <c r="AL660" s="4" t="str">
        <f>IF(OR(COUNT($A660)=0,COUNT(B660:AK660)=0),"",IF(COUNTIF(B660:AK660,"3E")&gt;0,"3E",IF(DRAFT!$A662="R",TRUNC(SUMPRODUCT(RGP,RCP)/TCP,3),TRUNC((SUMPRODUCT(--(IMDGP&gt;0)*IMDGP,IMCP)+CEILING(DRAFT!$DB662*42,0.25))/TCP,3))))</f>
        <v/>
      </c>
      <c r="AM660" s="2" t="str">
        <f>IF(OR(COUNT($A660)=0,COUNT(B660:AK660)=0),"",IF(COUNTIF(B660:AK660,"3E")&gt;0,"3E",IF(DRAFT!$A662="R",SUMPRODUCT(--(RGP&gt;=2),RCP),SUMPRODUCT(--(IMDGP&gt;0),--(IMGP=0),IMCP)+DRAFT!$DC662)))</f>
        <v/>
      </c>
      <c r="AN660" s="67" t="str">
        <f>IF(AL660="3E","3E",IF(COUNT($A660)=0,"",IF(COUNT(AI660)=0,"--",ROUND(((CEILING(DRAFT!$CV662*38,0.25)+CEILING(DRAFT!$CX662*38,0.25)+CEILING(DRAFT!$CZ662*42,0.25)+CEILING($AL660*42,0.25))/160),2))))</f>
        <v/>
      </c>
      <c r="AO660" s="2" t="str">
        <f>IF(AN660="3E","3E",IF(COUNT($A660)=0,"",IF(COUNT(AN660)=0,"I",LOOKUP(AN660,{0,2,2.25,2.5,2.75,3,3.25,3.5,3.75,4},{"F","D","C","C+","B-","B","B+","A-","A","A+"}))))</f>
        <v/>
      </c>
      <c r="AP660" s="2" t="str">
        <f>IF(AN660="3E","3E",IF(OR(COUNT(A660)=0,COUNT(AN660)=0),"",DRAFT!CW662+DRAFT!CY662+DRAFT!DA662+N(TABULATION!AM660)))</f>
        <v/>
      </c>
      <c r="AQ660" s="2" t="str">
        <f>IF(OR(COUNT($A660)=0,COUNT(B660:AK660)=0),"",IF(COUNTIF(B660:AM660,"3E")&gt;0,"3E",IF(AND(DRAFT!$A662="IM",OR($AL660&gt;DRAFT!$DB662,$AM660&gt;DRAFT!$DC662)),"IMPROVED",IF(AND(DRAFT!$A662="IM",$AL660&lt;=DRAFT!$DB662,$AM660&lt;=DRAFT!$DC662),"NOT IMPROVED",IF(AND(DRAFT!CU662="S",AH660&gt;=2,AK660&gt;=2,AN660&gt;=2.5,AP660&gt;=144),"PASS","FAIL")))))</f>
        <v/>
      </c>
      <c r="AR660" s="2" t="str">
        <f t="shared" si="20"/>
        <v/>
      </c>
      <c r="AS660" s="2" t="str">
        <f t="shared" si="21"/>
        <v/>
      </c>
    </row>
    <row r="661" spans="1:45" ht="18.95" customHeight="1" x14ac:dyDescent="0.25">
      <c r="A661" s="3" t="str">
        <f>IF(DRAFT!$B663="","",DRAFT!$B663)</f>
        <v/>
      </c>
      <c r="B661" s="2" t="str">
        <f>IF(COUNT($A661)=0,"",IF($A661&lt;&gt;DRAFT!$B663,"ERR",IF(DRAFT!I663="3E","3E",IF(COUNT(DRAFT!E663,DRAFT!I663)&gt;0,DRAFT!J663,""))))</f>
        <v/>
      </c>
      <c r="C661" s="2" t="str">
        <f>IF(COUNT($A661)=0,"",IF(B661="3E","3E",IF(B661="","I",LOOKUP(B661/D$2,{0,0.4,0.45,0.5,0.55,0.6,0.65,0.7,0.75,0.8,1},{"F","D","C","C+","B-","B","B+","A-","A","A+"}))))</f>
        <v/>
      </c>
      <c r="D661" s="1" t="str">
        <f>IF(COUNT($A661)=0,"",IF(B661="","--",IF(B661="3E","3E",LOOKUP(B661/D$2,{0,0.4,0.45,0.5,0.55,0.6,0.65,0.7,0.75,0.8,1},{0,2,2.25,2.5,2.75,3,3.25,3.5,3.75,4}))))</f>
        <v/>
      </c>
      <c r="E661" s="2" t="str">
        <f>IF(COUNT($A661)=0,"",IF($A661&lt;&gt;DRAFT!$B663,"ERR",IF(DRAFT!R663="3E","3E",IF(COUNT(DRAFT!N663,DRAFT!R663)&gt;0,DRAFT!S663,""))))</f>
        <v/>
      </c>
      <c r="F661" s="2" t="str">
        <f>IF(COUNT($A661)=0,"",IF(E661="3E","3E",IF(E661="","I",LOOKUP(E661/G$2,{0,0.4,0.45,0.5,0.55,0.6,0.65,0.7,0.75,0.8,1},{"F","D","C","C+","B-","B","B+","A-","A","A+"}))))</f>
        <v/>
      </c>
      <c r="G661" s="1" t="str">
        <f>IF(COUNT($A661)=0,"",IF(E661="","--",IF(E661="3E","3E",LOOKUP(E661/G$2,{0,0.4,0.45,0.5,0.55,0.6,0.65,0.7,0.75,0.8,1},{0,2,2.25,2.5,2.75,3,3.25,3.5,3.75,4}))))</f>
        <v/>
      </c>
      <c r="H661" s="2" t="str">
        <f>IF(COUNT($A661)=0,"",IF($A661&lt;&gt;DRAFT!$B663,"ERR",IF(DRAFT!AA663="3E","3E",IF(COUNT(DRAFT!W663,DRAFT!AA663)&gt;0,DRAFT!AB663,""))))</f>
        <v/>
      </c>
      <c r="I661" s="2" t="str">
        <f>IF(COUNT($A661)=0,"",IF(H661="3E","3E",IF(H661="","I",LOOKUP(H661/J$2,{0,0.4,0.45,0.5,0.55,0.6,0.65,0.7,0.75,0.8,1},{"F","D","C","C+","B-","B","B+","A-","A","A+"}))))</f>
        <v/>
      </c>
      <c r="J661" s="1" t="str">
        <f>IF(COUNT($A661)=0,"",IF(H661="","--",IF(H661="3E","3E",LOOKUP(H661/J$2,{0,0.4,0.45,0.5,0.55,0.6,0.65,0.7,0.75,0.8,1},{0,2,2.25,2.5,2.75,3,3.25,3.5,3.75,4}))))</f>
        <v/>
      </c>
      <c r="K661" s="2" t="str">
        <f>IF(COUNT($A661)=0,"",IF($A661&lt;&gt;DRAFT!$B663,"ERR",IF(DRAFT!AJ663="3E","3E",IF(COUNT(DRAFT!AF663,DRAFT!AJ663)&gt;0,DRAFT!AK663,""))))</f>
        <v/>
      </c>
      <c r="L661" s="2" t="str">
        <f>IF(COUNT($A661)=0,"",IF(K661="3E","3E",IF(K661="","I",LOOKUP(K661/M$2,{0,0.4,0.45,0.5,0.55,0.6,0.65,0.7,0.75,0.8,1},{"F","D","C","C+","B-","B","B+","A-","A","A+"}))))</f>
        <v/>
      </c>
      <c r="M661" s="1" t="str">
        <f>IF(COUNT($A661)=0,"",IF(K661="","--",IF(K661="3E","3E",LOOKUP(K661/M$2,{0,0.4,0.45,0.5,0.55,0.6,0.65,0.7,0.75,0.8,1},{0,2,2.25,2.5,2.75,3,3.25,3.5,3.75,4}))))</f>
        <v/>
      </c>
      <c r="N661" s="2" t="str">
        <f>IF(COUNT($A661)=0,"",IF($A661&lt;&gt;DRAFT!$B663,"ERR",IF(DRAFT!AS663="3E","3E",IF(COUNT(DRAFT!AO663,DRAFT!AS663)&gt;0,DRAFT!AT663,""))))</f>
        <v/>
      </c>
      <c r="O661" s="2" t="str">
        <f>IF(COUNT($A661)=0,"",IF(N661="3E","3E",IF(N661="","I",LOOKUP(N661/P$2,{0,0.4,0.45,0.5,0.55,0.6,0.65,0.7,0.75,0.8,1},{"F","D","C","C+","B-","B","B+","A-","A","A+"}))))</f>
        <v/>
      </c>
      <c r="P661" s="1" t="str">
        <f>IF(COUNT($A661)=0,"",IF(N661="","--",IF(N661="3E","3E",LOOKUP(N661/P$2,{0,0.4,0.45,0.5,0.55,0.6,0.65,0.7,0.75,0.8,1},{0,2,2.25,2.5,2.75,3,3.25,3.5,3.75,4}))))</f>
        <v/>
      </c>
      <c r="Q661" s="2" t="str">
        <f>IF(COUNT($A661)=0,"",IF($A661&lt;&gt;DRAFT!$B663,"ERR",IF(DRAFT!BB663="3E","3E",IF(COUNT(DRAFT!AX663,DRAFT!BB663)&gt;0,DRAFT!BC663,""))))</f>
        <v/>
      </c>
      <c r="R661" s="2" t="str">
        <f>IF(COUNT($A661)=0,"",IF(Q661="3E","3E",IF(Q661="","I",LOOKUP(Q661/S$2,{0,0.4,0.45,0.5,0.55,0.6,0.65,0.7,0.75,0.8,1},{"F","D","C","C+","B-","B","B+","A-","A","A+"}))))</f>
        <v/>
      </c>
      <c r="S661" s="1" t="str">
        <f>IF(COUNT($A661)=0,"",IF(Q661="","--",IF(Q661="3E","3E",LOOKUP(Q661/S$2,{0,0.4,0.45,0.5,0.55,0.6,0.65,0.7,0.75,0.8,1},{0,2,2.25,2.5,2.75,3,3.25,3.5,3.75,4}))))</f>
        <v/>
      </c>
      <c r="T661" s="2" t="str">
        <f>IF(COUNT($A661)=0,"",IF($A661&lt;&gt;DRAFT!$B663,"ERR",IF(DRAFT!BK663="3E","3E",IF(COUNT(DRAFT!BG663,DRAFT!BK663)&gt;0,DRAFT!BL663,""))))</f>
        <v/>
      </c>
      <c r="U661" s="2" t="str">
        <f>IF(COUNT($A661)=0,"",IF(T661="3E","3E",IF(T661="","I",LOOKUP(T661/V$2,{0,0.4,0.45,0.5,0.55,0.6,0.65,0.7,0.75,0.8,1},{"F","D","C","C+","B-","B","B+","A-","A","A+"}))))</f>
        <v/>
      </c>
      <c r="V661" s="1" t="str">
        <f>IF(COUNT($A661)=0,"",IF(T661="","--",IF(T661="3E","3E",LOOKUP(T661/V$2,{0,0.4,0.45,0.5,0.55,0.6,0.65,0.7,0.75,0.8,1},{0,2,2.25,2.5,2.75,3,3.25,3.5,3.75,4}))))</f>
        <v/>
      </c>
      <c r="W661" s="2" t="str">
        <f>IF(COUNT($A661)=0,"",IF($A661&lt;&gt;DRAFT!$B663,"ERR",IF(DRAFT!BT663="3E","3E",IF(COUNT(DRAFT!BP663,DRAFT!BT663)&gt;0,DRAFT!BU663,""))))</f>
        <v/>
      </c>
      <c r="X661" s="2" t="str">
        <f>IF(COUNT($A661)=0,"",IF(W661="3E","3E",IF(W661="","I",LOOKUP(W661/Y$2,{0,0.4,0.45,0.5,0.55,0.6,0.65,0.7,0.75,0.8,1},{"F","D","C","C+","B-","B","B+","A-","A","A+"}))))</f>
        <v/>
      </c>
      <c r="Y661" s="1" t="str">
        <f>IF(COUNT($A661)=0,"",IF(W661="","--",IF(W661="3E","3E",LOOKUP(W661/Y$2,{0,0.4,0.45,0.5,0.55,0.6,0.65,0.7,0.75,0.8,1},{0,2,2.25,2.5,2.75,3,3.25,3.5,3.75,4}))))</f>
        <v/>
      </c>
      <c r="Z661" s="2" t="str">
        <f>IF(COUNT($A661)=0,"",IF($A661&lt;&gt;DRAFT!$B663,"ERR",IF(DRAFT!CC663="3E","3E",IF(COUNT(DRAFT!BY663,DRAFT!CC663)&gt;0,DRAFT!CD663,""))))</f>
        <v/>
      </c>
      <c r="AA661" s="2" t="str">
        <f>IF(COUNT($A661)=0,"",IF(Z661="3E","3E",IF(Z661="","I",LOOKUP(Z661/AB$2,{0,0.4,0.45,0.5,0.55,0.6,0.65,0.7,0.75,0.8,1},{"F","D","C","C+","B-","B","B+","A-","A","A+"}))))</f>
        <v/>
      </c>
      <c r="AB661" s="1" t="str">
        <f>IF(COUNT($A661)=0,"",IF(Z661="","--",IF(Z661="3E","3E",LOOKUP(Z661/AB$2,{0,0.4,0.45,0.5,0.55,0.6,0.65,0.7,0.75,0.8,1},{0,2,2.25,2.5,2.75,3,3.25,3.5,3.75,4}))))</f>
        <v/>
      </c>
      <c r="AC661" s="2" t="str">
        <f>IF(COUNT($A661)=0,"",IF($A661&lt;&gt;DRAFT!$B663,"ERR",IF(DRAFT!CF663&gt;0,DRAFT!CF663,"")))</f>
        <v/>
      </c>
      <c r="AD661" s="2" t="str">
        <f>IF(COUNT($A661)=0,"",IF(AC661="3E","3E",IF(AC661="","I",LOOKUP(AC661/AE$2,{0,0.4,0.45,0.5,0.55,0.6,0.65,0.7,0.75,0.8,1},{"F","D","C","C+","B-","B","B+","A-","A","A+"}))))</f>
        <v/>
      </c>
      <c r="AE661" s="1" t="str">
        <f>IF(COUNT($A661)=0,"",IF(AC661="","--",IF(AC661="3E","3E",LOOKUP(AC661/AE$2,{0,0.4,0.45,0.5,0.55,0.6,0.65,0.7,0.75,0.8,1},{0,2,2.25,2.5,2.75,3,3.25,3.5,3.75,4}))))</f>
        <v/>
      </c>
      <c r="AF661" s="2" t="str">
        <f>IF(COUNT($A661)=0,"",IF($A661&lt;&gt;DRAFT!$B663,"ERR",IF(DRAFT!CI663&gt;0,DRAFT!CK663,"")))</f>
        <v/>
      </c>
      <c r="AG661" s="2" t="str">
        <f>IF(COUNT($A661)=0,"",IF(AF661="3E","3E",IF(AF661="","I",LOOKUP(AF661/AH$2,{0,0.4,0.45,0.5,0.55,0.6,0.65,0.7,0.75,0.8,1},{"F","D","C","C+","B-","B","B+","A-","A","A+"}))))</f>
        <v/>
      </c>
      <c r="AH661" s="1" t="str">
        <f>IF(COUNT($A661)=0,"",IF(AF661="","--",IF(AF661="3E","3E",LOOKUP(AF661/AH$2,{0,0.4,0.45,0.5,0.55,0.6,0.65,0.7,0.75,0.8,1},{0,2,2.25,2.5,2.75,3,3.25,3.5,3.75,4}))))</f>
        <v/>
      </c>
      <c r="AI661" s="2" t="str">
        <f>IF($A661&lt;&gt;DRAFT!$B663,"ERR",IF(OR(COUNT($A661)=0,COUNT(DRAFT!CL663:CN663,DRAFT!CP663:CR663)=0),"",CEILING(SUM(DRAFT!CO663,DRAFT!CS663,DRAFT!CT663),1)))</f>
        <v/>
      </c>
      <c r="AJ661" s="2" t="str">
        <f>IF(COUNT($A661)=0,"",IF(AI661="3E","3E",IF(AI661="","I",LOOKUP(AI661/AK$2,{0,0.4,0.45,0.5,0.55,0.6,0.65,0.7,0.75,0.8,1},{"F","D","C","C+","B-","B","B+","A-","A","A+"}))))</f>
        <v/>
      </c>
      <c r="AK661" s="1" t="str">
        <f>IF(COUNT($A661)=0,"",IF(AI661="","--",IF(AI661="3E","3E",LOOKUP(AI661/AK$2,{0,0.4,0.45,0.5,0.55,0.6,0.65,0.7,0.75,0.8,1},{0,2,2.25,2.5,2.75,3,3.25,3.5,3.75,4}))))</f>
        <v/>
      </c>
      <c r="AL661" s="4" t="str">
        <f>IF(OR(COUNT($A661)=0,COUNT(B661:AK661)=0),"",IF(COUNTIF(B661:AK661,"3E")&gt;0,"3E",IF(DRAFT!$A663="R",TRUNC(SUMPRODUCT(RGP,RCP)/TCP,3),TRUNC((SUMPRODUCT(--(IMDGP&gt;0)*IMDGP,IMCP)+CEILING(DRAFT!$DB663*42,0.25))/TCP,3))))</f>
        <v/>
      </c>
      <c r="AM661" s="2" t="str">
        <f>IF(OR(COUNT($A661)=0,COUNT(B661:AK661)=0),"",IF(COUNTIF(B661:AK661,"3E")&gt;0,"3E",IF(DRAFT!$A663="R",SUMPRODUCT(--(RGP&gt;=2),RCP),SUMPRODUCT(--(IMDGP&gt;0),--(IMGP=0),IMCP)+DRAFT!$DC663)))</f>
        <v/>
      </c>
      <c r="AN661" s="67" t="str">
        <f>IF(AL661="3E","3E",IF(COUNT($A661)=0,"",IF(COUNT(AI661)=0,"--",ROUND(((CEILING(DRAFT!$CV663*38,0.25)+CEILING(DRAFT!$CX663*38,0.25)+CEILING(DRAFT!$CZ663*42,0.25)+CEILING($AL661*42,0.25))/160),2))))</f>
        <v/>
      </c>
      <c r="AO661" s="2" t="str">
        <f>IF(AN661="3E","3E",IF(COUNT($A661)=0,"",IF(COUNT(AN661)=0,"I",LOOKUP(AN661,{0,2,2.25,2.5,2.75,3,3.25,3.5,3.75,4},{"F","D","C","C+","B-","B","B+","A-","A","A+"}))))</f>
        <v/>
      </c>
      <c r="AP661" s="2" t="str">
        <f>IF(AN661="3E","3E",IF(OR(COUNT(A661)=0,COUNT(AN661)=0),"",DRAFT!CW663+DRAFT!CY663+DRAFT!DA663+N(TABULATION!AM661)))</f>
        <v/>
      </c>
      <c r="AQ661" s="2" t="str">
        <f>IF(OR(COUNT($A661)=0,COUNT(B661:AK661)=0),"",IF(COUNTIF(B661:AM661,"3E")&gt;0,"3E",IF(AND(DRAFT!$A663="IM",OR($AL661&gt;DRAFT!$DB663,$AM661&gt;DRAFT!$DC663)),"IMPROVED",IF(AND(DRAFT!$A663="IM",$AL661&lt;=DRAFT!$DB663,$AM661&lt;=DRAFT!$DC663),"NOT IMPROVED",IF(AND(DRAFT!CU663="S",AH661&gt;=2,AK661&gt;=2,AN661&gt;=2.5,AP661&gt;=144),"PASS","FAIL")))))</f>
        <v/>
      </c>
      <c r="AR661" s="2" t="str">
        <f t="shared" si="20"/>
        <v/>
      </c>
      <c r="AS661" s="2" t="str">
        <f t="shared" si="21"/>
        <v/>
      </c>
    </row>
    <row r="662" spans="1:45" ht="18.95" customHeight="1" x14ac:dyDescent="0.25">
      <c r="A662" s="3" t="str">
        <f>IF(DRAFT!$B664="","",DRAFT!$B664)</f>
        <v/>
      </c>
      <c r="B662" s="2" t="str">
        <f>IF(COUNT($A662)=0,"",IF($A662&lt;&gt;DRAFT!$B664,"ERR",IF(DRAFT!I664="3E","3E",IF(COUNT(DRAFT!E664,DRAFT!I664)&gt;0,DRAFT!J664,""))))</f>
        <v/>
      </c>
      <c r="C662" s="2" t="str">
        <f>IF(COUNT($A662)=0,"",IF(B662="3E","3E",IF(B662="","I",LOOKUP(B662/D$2,{0,0.4,0.45,0.5,0.55,0.6,0.65,0.7,0.75,0.8,1},{"F","D","C","C+","B-","B","B+","A-","A","A+"}))))</f>
        <v/>
      </c>
      <c r="D662" s="1" t="str">
        <f>IF(COUNT($A662)=0,"",IF(B662="","--",IF(B662="3E","3E",LOOKUP(B662/D$2,{0,0.4,0.45,0.5,0.55,0.6,0.65,0.7,0.75,0.8,1},{0,2,2.25,2.5,2.75,3,3.25,3.5,3.75,4}))))</f>
        <v/>
      </c>
      <c r="E662" s="2" t="str">
        <f>IF(COUNT($A662)=0,"",IF($A662&lt;&gt;DRAFT!$B664,"ERR",IF(DRAFT!R664="3E","3E",IF(COUNT(DRAFT!N664,DRAFT!R664)&gt;0,DRAFT!S664,""))))</f>
        <v/>
      </c>
      <c r="F662" s="2" t="str">
        <f>IF(COUNT($A662)=0,"",IF(E662="3E","3E",IF(E662="","I",LOOKUP(E662/G$2,{0,0.4,0.45,0.5,0.55,0.6,0.65,0.7,0.75,0.8,1},{"F","D","C","C+","B-","B","B+","A-","A","A+"}))))</f>
        <v/>
      </c>
      <c r="G662" s="1" t="str">
        <f>IF(COUNT($A662)=0,"",IF(E662="","--",IF(E662="3E","3E",LOOKUP(E662/G$2,{0,0.4,0.45,0.5,0.55,0.6,0.65,0.7,0.75,0.8,1},{0,2,2.25,2.5,2.75,3,3.25,3.5,3.75,4}))))</f>
        <v/>
      </c>
      <c r="H662" s="2" t="str">
        <f>IF(COUNT($A662)=0,"",IF($A662&lt;&gt;DRAFT!$B664,"ERR",IF(DRAFT!AA664="3E","3E",IF(COUNT(DRAFT!W664,DRAFT!AA664)&gt;0,DRAFT!AB664,""))))</f>
        <v/>
      </c>
      <c r="I662" s="2" t="str">
        <f>IF(COUNT($A662)=0,"",IF(H662="3E","3E",IF(H662="","I",LOOKUP(H662/J$2,{0,0.4,0.45,0.5,0.55,0.6,0.65,0.7,0.75,0.8,1},{"F","D","C","C+","B-","B","B+","A-","A","A+"}))))</f>
        <v/>
      </c>
      <c r="J662" s="1" t="str">
        <f>IF(COUNT($A662)=0,"",IF(H662="","--",IF(H662="3E","3E",LOOKUP(H662/J$2,{0,0.4,0.45,0.5,0.55,0.6,0.65,0.7,0.75,0.8,1},{0,2,2.25,2.5,2.75,3,3.25,3.5,3.75,4}))))</f>
        <v/>
      </c>
      <c r="K662" s="2" t="str">
        <f>IF(COUNT($A662)=0,"",IF($A662&lt;&gt;DRAFT!$B664,"ERR",IF(DRAFT!AJ664="3E","3E",IF(COUNT(DRAFT!AF664,DRAFT!AJ664)&gt;0,DRAFT!AK664,""))))</f>
        <v/>
      </c>
      <c r="L662" s="2" t="str">
        <f>IF(COUNT($A662)=0,"",IF(K662="3E","3E",IF(K662="","I",LOOKUP(K662/M$2,{0,0.4,0.45,0.5,0.55,0.6,0.65,0.7,0.75,0.8,1},{"F","D","C","C+","B-","B","B+","A-","A","A+"}))))</f>
        <v/>
      </c>
      <c r="M662" s="1" t="str">
        <f>IF(COUNT($A662)=0,"",IF(K662="","--",IF(K662="3E","3E",LOOKUP(K662/M$2,{0,0.4,0.45,0.5,0.55,0.6,0.65,0.7,0.75,0.8,1},{0,2,2.25,2.5,2.75,3,3.25,3.5,3.75,4}))))</f>
        <v/>
      </c>
      <c r="N662" s="2" t="str">
        <f>IF(COUNT($A662)=0,"",IF($A662&lt;&gt;DRAFT!$B664,"ERR",IF(DRAFT!AS664="3E","3E",IF(COUNT(DRAFT!AO664,DRAFT!AS664)&gt;0,DRAFT!AT664,""))))</f>
        <v/>
      </c>
      <c r="O662" s="2" t="str">
        <f>IF(COUNT($A662)=0,"",IF(N662="3E","3E",IF(N662="","I",LOOKUP(N662/P$2,{0,0.4,0.45,0.5,0.55,0.6,0.65,0.7,0.75,0.8,1},{"F","D","C","C+","B-","B","B+","A-","A","A+"}))))</f>
        <v/>
      </c>
      <c r="P662" s="1" t="str">
        <f>IF(COUNT($A662)=0,"",IF(N662="","--",IF(N662="3E","3E",LOOKUP(N662/P$2,{0,0.4,0.45,0.5,0.55,0.6,0.65,0.7,0.75,0.8,1},{0,2,2.25,2.5,2.75,3,3.25,3.5,3.75,4}))))</f>
        <v/>
      </c>
      <c r="Q662" s="2" t="str">
        <f>IF(COUNT($A662)=0,"",IF($A662&lt;&gt;DRAFT!$B664,"ERR",IF(DRAFT!BB664="3E","3E",IF(COUNT(DRAFT!AX664,DRAFT!BB664)&gt;0,DRAFT!BC664,""))))</f>
        <v/>
      </c>
      <c r="R662" s="2" t="str">
        <f>IF(COUNT($A662)=0,"",IF(Q662="3E","3E",IF(Q662="","I",LOOKUP(Q662/S$2,{0,0.4,0.45,0.5,0.55,0.6,0.65,0.7,0.75,0.8,1},{"F","D","C","C+","B-","B","B+","A-","A","A+"}))))</f>
        <v/>
      </c>
      <c r="S662" s="1" t="str">
        <f>IF(COUNT($A662)=0,"",IF(Q662="","--",IF(Q662="3E","3E",LOOKUP(Q662/S$2,{0,0.4,0.45,0.5,0.55,0.6,0.65,0.7,0.75,0.8,1},{0,2,2.25,2.5,2.75,3,3.25,3.5,3.75,4}))))</f>
        <v/>
      </c>
      <c r="T662" s="2" t="str">
        <f>IF(COUNT($A662)=0,"",IF($A662&lt;&gt;DRAFT!$B664,"ERR",IF(DRAFT!BK664="3E","3E",IF(COUNT(DRAFT!BG664,DRAFT!BK664)&gt;0,DRAFT!BL664,""))))</f>
        <v/>
      </c>
      <c r="U662" s="2" t="str">
        <f>IF(COUNT($A662)=0,"",IF(T662="3E","3E",IF(T662="","I",LOOKUP(T662/V$2,{0,0.4,0.45,0.5,0.55,0.6,0.65,0.7,0.75,0.8,1},{"F","D","C","C+","B-","B","B+","A-","A","A+"}))))</f>
        <v/>
      </c>
      <c r="V662" s="1" t="str">
        <f>IF(COUNT($A662)=0,"",IF(T662="","--",IF(T662="3E","3E",LOOKUP(T662/V$2,{0,0.4,0.45,0.5,0.55,0.6,0.65,0.7,0.75,0.8,1},{0,2,2.25,2.5,2.75,3,3.25,3.5,3.75,4}))))</f>
        <v/>
      </c>
      <c r="W662" s="2" t="str">
        <f>IF(COUNT($A662)=0,"",IF($A662&lt;&gt;DRAFT!$B664,"ERR",IF(DRAFT!BT664="3E","3E",IF(COUNT(DRAFT!BP664,DRAFT!BT664)&gt;0,DRAFT!BU664,""))))</f>
        <v/>
      </c>
      <c r="X662" s="2" t="str">
        <f>IF(COUNT($A662)=0,"",IF(W662="3E","3E",IF(W662="","I",LOOKUP(W662/Y$2,{0,0.4,0.45,0.5,0.55,0.6,0.65,0.7,0.75,0.8,1},{"F","D","C","C+","B-","B","B+","A-","A","A+"}))))</f>
        <v/>
      </c>
      <c r="Y662" s="1" t="str">
        <f>IF(COUNT($A662)=0,"",IF(W662="","--",IF(W662="3E","3E",LOOKUP(W662/Y$2,{0,0.4,0.45,0.5,0.55,0.6,0.65,0.7,0.75,0.8,1},{0,2,2.25,2.5,2.75,3,3.25,3.5,3.75,4}))))</f>
        <v/>
      </c>
      <c r="Z662" s="2" t="str">
        <f>IF(COUNT($A662)=0,"",IF($A662&lt;&gt;DRAFT!$B664,"ERR",IF(DRAFT!CC664="3E","3E",IF(COUNT(DRAFT!BY664,DRAFT!CC664)&gt;0,DRAFT!CD664,""))))</f>
        <v/>
      </c>
      <c r="AA662" s="2" t="str">
        <f>IF(COUNT($A662)=0,"",IF(Z662="3E","3E",IF(Z662="","I",LOOKUP(Z662/AB$2,{0,0.4,0.45,0.5,0.55,0.6,0.65,0.7,0.75,0.8,1},{"F","D","C","C+","B-","B","B+","A-","A","A+"}))))</f>
        <v/>
      </c>
      <c r="AB662" s="1" t="str">
        <f>IF(COUNT($A662)=0,"",IF(Z662="","--",IF(Z662="3E","3E",LOOKUP(Z662/AB$2,{0,0.4,0.45,0.5,0.55,0.6,0.65,0.7,0.75,0.8,1},{0,2,2.25,2.5,2.75,3,3.25,3.5,3.75,4}))))</f>
        <v/>
      </c>
      <c r="AC662" s="2" t="str">
        <f>IF(COUNT($A662)=0,"",IF($A662&lt;&gt;DRAFT!$B664,"ERR",IF(DRAFT!CF664&gt;0,DRAFT!CF664,"")))</f>
        <v/>
      </c>
      <c r="AD662" s="2" t="str">
        <f>IF(COUNT($A662)=0,"",IF(AC662="3E","3E",IF(AC662="","I",LOOKUP(AC662/AE$2,{0,0.4,0.45,0.5,0.55,0.6,0.65,0.7,0.75,0.8,1},{"F","D","C","C+","B-","B","B+","A-","A","A+"}))))</f>
        <v/>
      </c>
      <c r="AE662" s="1" t="str">
        <f>IF(COUNT($A662)=0,"",IF(AC662="","--",IF(AC662="3E","3E",LOOKUP(AC662/AE$2,{0,0.4,0.45,0.5,0.55,0.6,0.65,0.7,0.75,0.8,1},{0,2,2.25,2.5,2.75,3,3.25,3.5,3.75,4}))))</f>
        <v/>
      </c>
      <c r="AF662" s="2" t="str">
        <f>IF(COUNT($A662)=0,"",IF($A662&lt;&gt;DRAFT!$B664,"ERR",IF(DRAFT!CI664&gt;0,DRAFT!CK664,"")))</f>
        <v/>
      </c>
      <c r="AG662" s="2" t="str">
        <f>IF(COUNT($A662)=0,"",IF(AF662="3E","3E",IF(AF662="","I",LOOKUP(AF662/AH$2,{0,0.4,0.45,0.5,0.55,0.6,0.65,0.7,0.75,0.8,1},{"F","D","C","C+","B-","B","B+","A-","A","A+"}))))</f>
        <v/>
      </c>
      <c r="AH662" s="1" t="str">
        <f>IF(COUNT($A662)=0,"",IF(AF662="","--",IF(AF662="3E","3E",LOOKUP(AF662/AH$2,{0,0.4,0.45,0.5,0.55,0.6,0.65,0.7,0.75,0.8,1},{0,2,2.25,2.5,2.75,3,3.25,3.5,3.75,4}))))</f>
        <v/>
      </c>
      <c r="AI662" s="2" t="str">
        <f>IF($A662&lt;&gt;DRAFT!$B664,"ERR",IF(OR(COUNT($A662)=0,COUNT(DRAFT!CL664:CN664,DRAFT!CP664:CR664)=0),"",CEILING(SUM(DRAFT!CO664,DRAFT!CS664,DRAFT!CT664),1)))</f>
        <v/>
      </c>
      <c r="AJ662" s="2" t="str">
        <f>IF(COUNT($A662)=0,"",IF(AI662="3E","3E",IF(AI662="","I",LOOKUP(AI662/AK$2,{0,0.4,0.45,0.5,0.55,0.6,0.65,0.7,0.75,0.8,1},{"F","D","C","C+","B-","B","B+","A-","A","A+"}))))</f>
        <v/>
      </c>
      <c r="AK662" s="1" t="str">
        <f>IF(COUNT($A662)=0,"",IF(AI662="","--",IF(AI662="3E","3E",LOOKUP(AI662/AK$2,{0,0.4,0.45,0.5,0.55,0.6,0.65,0.7,0.75,0.8,1},{0,2,2.25,2.5,2.75,3,3.25,3.5,3.75,4}))))</f>
        <v/>
      </c>
      <c r="AL662" s="4" t="str">
        <f>IF(OR(COUNT($A662)=0,COUNT(B662:AK662)=0),"",IF(COUNTIF(B662:AK662,"3E")&gt;0,"3E",IF(DRAFT!$A664="R",TRUNC(SUMPRODUCT(RGP,RCP)/TCP,3),TRUNC((SUMPRODUCT(--(IMDGP&gt;0)*IMDGP,IMCP)+CEILING(DRAFT!$DB664*42,0.25))/TCP,3))))</f>
        <v/>
      </c>
      <c r="AM662" s="2" t="str">
        <f>IF(OR(COUNT($A662)=0,COUNT(B662:AK662)=0),"",IF(COUNTIF(B662:AK662,"3E")&gt;0,"3E",IF(DRAFT!$A664="R",SUMPRODUCT(--(RGP&gt;=2),RCP),SUMPRODUCT(--(IMDGP&gt;0),--(IMGP=0),IMCP)+DRAFT!$DC664)))</f>
        <v/>
      </c>
      <c r="AN662" s="67" t="str">
        <f>IF(AL662="3E","3E",IF(COUNT($A662)=0,"",IF(COUNT(AI662)=0,"--",ROUND(((CEILING(DRAFT!$CV664*38,0.25)+CEILING(DRAFT!$CX664*38,0.25)+CEILING(DRAFT!$CZ664*42,0.25)+CEILING($AL662*42,0.25))/160),2))))</f>
        <v/>
      </c>
      <c r="AO662" s="2" t="str">
        <f>IF(AN662="3E","3E",IF(COUNT($A662)=0,"",IF(COUNT(AN662)=0,"I",LOOKUP(AN662,{0,2,2.25,2.5,2.75,3,3.25,3.5,3.75,4},{"F","D","C","C+","B-","B","B+","A-","A","A+"}))))</f>
        <v/>
      </c>
      <c r="AP662" s="2" t="str">
        <f>IF(AN662="3E","3E",IF(OR(COUNT(A662)=0,COUNT(AN662)=0),"",DRAFT!CW664+DRAFT!CY664+DRAFT!DA664+N(TABULATION!AM662)))</f>
        <v/>
      </c>
      <c r="AQ662" s="2" t="str">
        <f>IF(OR(COUNT($A662)=0,COUNT(B662:AK662)=0),"",IF(COUNTIF(B662:AM662,"3E")&gt;0,"3E",IF(AND(DRAFT!$A664="IM",OR($AL662&gt;DRAFT!$DB664,$AM662&gt;DRAFT!$DC664)),"IMPROVED",IF(AND(DRAFT!$A664="IM",$AL662&lt;=DRAFT!$DB664,$AM662&lt;=DRAFT!$DC664),"NOT IMPROVED",IF(AND(DRAFT!CU664="S",AH662&gt;=2,AK662&gt;=2,AN662&gt;=2.5,AP662&gt;=144),"PASS","FAIL")))))</f>
        <v/>
      </c>
      <c r="AR662" s="2" t="str">
        <f t="shared" si="20"/>
        <v/>
      </c>
      <c r="AS662" s="2" t="str">
        <f t="shared" si="21"/>
        <v/>
      </c>
    </row>
    <row r="663" spans="1:45" ht="18.95" customHeight="1" x14ac:dyDescent="0.25">
      <c r="A663" s="3" t="str">
        <f>IF(DRAFT!$B665="","",DRAFT!$B665)</f>
        <v/>
      </c>
      <c r="B663" s="2" t="str">
        <f>IF(COUNT($A663)=0,"",IF($A663&lt;&gt;DRAFT!$B665,"ERR",IF(DRAFT!I665="3E","3E",IF(COUNT(DRAFT!E665,DRAFT!I665)&gt;0,DRAFT!J665,""))))</f>
        <v/>
      </c>
      <c r="C663" s="2" t="str">
        <f>IF(COUNT($A663)=0,"",IF(B663="3E","3E",IF(B663="","I",LOOKUP(B663/D$2,{0,0.4,0.45,0.5,0.55,0.6,0.65,0.7,0.75,0.8,1},{"F","D","C","C+","B-","B","B+","A-","A","A+"}))))</f>
        <v/>
      </c>
      <c r="D663" s="1" t="str">
        <f>IF(COUNT($A663)=0,"",IF(B663="","--",IF(B663="3E","3E",LOOKUP(B663/D$2,{0,0.4,0.45,0.5,0.55,0.6,0.65,0.7,0.75,0.8,1},{0,2,2.25,2.5,2.75,3,3.25,3.5,3.75,4}))))</f>
        <v/>
      </c>
      <c r="E663" s="2" t="str">
        <f>IF(COUNT($A663)=0,"",IF($A663&lt;&gt;DRAFT!$B665,"ERR",IF(DRAFT!R665="3E","3E",IF(COUNT(DRAFT!N665,DRAFT!R665)&gt;0,DRAFT!S665,""))))</f>
        <v/>
      </c>
      <c r="F663" s="2" t="str">
        <f>IF(COUNT($A663)=0,"",IF(E663="3E","3E",IF(E663="","I",LOOKUP(E663/G$2,{0,0.4,0.45,0.5,0.55,0.6,0.65,0.7,0.75,0.8,1},{"F","D","C","C+","B-","B","B+","A-","A","A+"}))))</f>
        <v/>
      </c>
      <c r="G663" s="1" t="str">
        <f>IF(COUNT($A663)=0,"",IF(E663="","--",IF(E663="3E","3E",LOOKUP(E663/G$2,{0,0.4,0.45,0.5,0.55,0.6,0.65,0.7,0.75,0.8,1},{0,2,2.25,2.5,2.75,3,3.25,3.5,3.75,4}))))</f>
        <v/>
      </c>
      <c r="H663" s="2" t="str">
        <f>IF(COUNT($A663)=0,"",IF($A663&lt;&gt;DRAFT!$B665,"ERR",IF(DRAFT!AA665="3E","3E",IF(COUNT(DRAFT!W665,DRAFT!AA665)&gt;0,DRAFT!AB665,""))))</f>
        <v/>
      </c>
      <c r="I663" s="2" t="str">
        <f>IF(COUNT($A663)=0,"",IF(H663="3E","3E",IF(H663="","I",LOOKUP(H663/J$2,{0,0.4,0.45,0.5,0.55,0.6,0.65,0.7,0.75,0.8,1},{"F","D","C","C+","B-","B","B+","A-","A","A+"}))))</f>
        <v/>
      </c>
      <c r="J663" s="1" t="str">
        <f>IF(COUNT($A663)=0,"",IF(H663="","--",IF(H663="3E","3E",LOOKUP(H663/J$2,{0,0.4,0.45,0.5,0.55,0.6,0.65,0.7,0.75,0.8,1},{0,2,2.25,2.5,2.75,3,3.25,3.5,3.75,4}))))</f>
        <v/>
      </c>
      <c r="K663" s="2" t="str">
        <f>IF(COUNT($A663)=0,"",IF($A663&lt;&gt;DRAFT!$B665,"ERR",IF(DRAFT!AJ665="3E","3E",IF(COUNT(DRAFT!AF665,DRAFT!AJ665)&gt;0,DRAFT!AK665,""))))</f>
        <v/>
      </c>
      <c r="L663" s="2" t="str">
        <f>IF(COUNT($A663)=0,"",IF(K663="3E","3E",IF(K663="","I",LOOKUP(K663/M$2,{0,0.4,0.45,0.5,0.55,0.6,0.65,0.7,0.75,0.8,1},{"F","D","C","C+","B-","B","B+","A-","A","A+"}))))</f>
        <v/>
      </c>
      <c r="M663" s="1" t="str">
        <f>IF(COUNT($A663)=0,"",IF(K663="","--",IF(K663="3E","3E",LOOKUP(K663/M$2,{0,0.4,0.45,0.5,0.55,0.6,0.65,0.7,0.75,0.8,1},{0,2,2.25,2.5,2.75,3,3.25,3.5,3.75,4}))))</f>
        <v/>
      </c>
      <c r="N663" s="2" t="str">
        <f>IF(COUNT($A663)=0,"",IF($A663&lt;&gt;DRAFT!$B665,"ERR",IF(DRAFT!AS665="3E","3E",IF(COUNT(DRAFT!AO665,DRAFT!AS665)&gt;0,DRAFT!AT665,""))))</f>
        <v/>
      </c>
      <c r="O663" s="2" t="str">
        <f>IF(COUNT($A663)=0,"",IF(N663="3E","3E",IF(N663="","I",LOOKUP(N663/P$2,{0,0.4,0.45,0.5,0.55,0.6,0.65,0.7,0.75,0.8,1},{"F","D","C","C+","B-","B","B+","A-","A","A+"}))))</f>
        <v/>
      </c>
      <c r="P663" s="1" t="str">
        <f>IF(COUNT($A663)=0,"",IF(N663="","--",IF(N663="3E","3E",LOOKUP(N663/P$2,{0,0.4,0.45,0.5,0.55,0.6,0.65,0.7,0.75,0.8,1},{0,2,2.25,2.5,2.75,3,3.25,3.5,3.75,4}))))</f>
        <v/>
      </c>
      <c r="Q663" s="2" t="str">
        <f>IF(COUNT($A663)=0,"",IF($A663&lt;&gt;DRAFT!$B665,"ERR",IF(DRAFT!BB665="3E","3E",IF(COUNT(DRAFT!AX665,DRAFT!BB665)&gt;0,DRAFT!BC665,""))))</f>
        <v/>
      </c>
      <c r="R663" s="2" t="str">
        <f>IF(COUNT($A663)=0,"",IF(Q663="3E","3E",IF(Q663="","I",LOOKUP(Q663/S$2,{0,0.4,0.45,0.5,0.55,0.6,0.65,0.7,0.75,0.8,1},{"F","D","C","C+","B-","B","B+","A-","A","A+"}))))</f>
        <v/>
      </c>
      <c r="S663" s="1" t="str">
        <f>IF(COUNT($A663)=0,"",IF(Q663="","--",IF(Q663="3E","3E",LOOKUP(Q663/S$2,{0,0.4,0.45,0.5,0.55,0.6,0.65,0.7,0.75,0.8,1},{0,2,2.25,2.5,2.75,3,3.25,3.5,3.75,4}))))</f>
        <v/>
      </c>
      <c r="T663" s="2" t="str">
        <f>IF(COUNT($A663)=0,"",IF($A663&lt;&gt;DRAFT!$B665,"ERR",IF(DRAFT!BK665="3E","3E",IF(COUNT(DRAFT!BG665,DRAFT!BK665)&gt;0,DRAFT!BL665,""))))</f>
        <v/>
      </c>
      <c r="U663" s="2" t="str">
        <f>IF(COUNT($A663)=0,"",IF(T663="3E","3E",IF(T663="","I",LOOKUP(T663/V$2,{0,0.4,0.45,0.5,0.55,0.6,0.65,0.7,0.75,0.8,1},{"F","D","C","C+","B-","B","B+","A-","A","A+"}))))</f>
        <v/>
      </c>
      <c r="V663" s="1" t="str">
        <f>IF(COUNT($A663)=0,"",IF(T663="","--",IF(T663="3E","3E",LOOKUP(T663/V$2,{0,0.4,0.45,0.5,0.55,0.6,0.65,0.7,0.75,0.8,1},{0,2,2.25,2.5,2.75,3,3.25,3.5,3.75,4}))))</f>
        <v/>
      </c>
      <c r="W663" s="2" t="str">
        <f>IF(COUNT($A663)=0,"",IF($A663&lt;&gt;DRAFT!$B665,"ERR",IF(DRAFT!BT665="3E","3E",IF(COUNT(DRAFT!BP665,DRAFT!BT665)&gt;0,DRAFT!BU665,""))))</f>
        <v/>
      </c>
      <c r="X663" s="2" t="str">
        <f>IF(COUNT($A663)=0,"",IF(W663="3E","3E",IF(W663="","I",LOOKUP(W663/Y$2,{0,0.4,0.45,0.5,0.55,0.6,0.65,0.7,0.75,0.8,1},{"F","D","C","C+","B-","B","B+","A-","A","A+"}))))</f>
        <v/>
      </c>
      <c r="Y663" s="1" t="str">
        <f>IF(COUNT($A663)=0,"",IF(W663="","--",IF(W663="3E","3E",LOOKUP(W663/Y$2,{0,0.4,0.45,0.5,0.55,0.6,0.65,0.7,0.75,0.8,1},{0,2,2.25,2.5,2.75,3,3.25,3.5,3.75,4}))))</f>
        <v/>
      </c>
      <c r="Z663" s="2" t="str">
        <f>IF(COUNT($A663)=0,"",IF($A663&lt;&gt;DRAFT!$B665,"ERR",IF(DRAFT!CC665="3E","3E",IF(COUNT(DRAFT!BY665,DRAFT!CC665)&gt;0,DRAFT!CD665,""))))</f>
        <v/>
      </c>
      <c r="AA663" s="2" t="str">
        <f>IF(COUNT($A663)=0,"",IF(Z663="3E","3E",IF(Z663="","I",LOOKUP(Z663/AB$2,{0,0.4,0.45,0.5,0.55,0.6,0.65,0.7,0.75,0.8,1},{"F","D","C","C+","B-","B","B+","A-","A","A+"}))))</f>
        <v/>
      </c>
      <c r="AB663" s="1" t="str">
        <f>IF(COUNT($A663)=0,"",IF(Z663="","--",IF(Z663="3E","3E",LOOKUP(Z663/AB$2,{0,0.4,0.45,0.5,0.55,0.6,0.65,0.7,0.75,0.8,1},{0,2,2.25,2.5,2.75,3,3.25,3.5,3.75,4}))))</f>
        <v/>
      </c>
      <c r="AC663" s="2" t="str">
        <f>IF(COUNT($A663)=0,"",IF($A663&lt;&gt;DRAFT!$B665,"ERR",IF(DRAFT!CF665&gt;0,DRAFT!CF665,"")))</f>
        <v/>
      </c>
      <c r="AD663" s="2" t="str">
        <f>IF(COUNT($A663)=0,"",IF(AC663="3E","3E",IF(AC663="","I",LOOKUP(AC663/AE$2,{0,0.4,0.45,0.5,0.55,0.6,0.65,0.7,0.75,0.8,1},{"F","D","C","C+","B-","B","B+","A-","A","A+"}))))</f>
        <v/>
      </c>
      <c r="AE663" s="1" t="str">
        <f>IF(COUNT($A663)=0,"",IF(AC663="","--",IF(AC663="3E","3E",LOOKUP(AC663/AE$2,{0,0.4,0.45,0.5,0.55,0.6,0.65,0.7,0.75,0.8,1},{0,2,2.25,2.5,2.75,3,3.25,3.5,3.75,4}))))</f>
        <v/>
      </c>
      <c r="AF663" s="2" t="str">
        <f>IF(COUNT($A663)=0,"",IF($A663&lt;&gt;DRAFT!$B665,"ERR",IF(DRAFT!CI665&gt;0,DRAFT!CK665,"")))</f>
        <v/>
      </c>
      <c r="AG663" s="2" t="str">
        <f>IF(COUNT($A663)=0,"",IF(AF663="3E","3E",IF(AF663="","I",LOOKUP(AF663/AH$2,{0,0.4,0.45,0.5,0.55,0.6,0.65,0.7,0.75,0.8,1},{"F","D","C","C+","B-","B","B+","A-","A","A+"}))))</f>
        <v/>
      </c>
      <c r="AH663" s="1" t="str">
        <f>IF(COUNT($A663)=0,"",IF(AF663="","--",IF(AF663="3E","3E",LOOKUP(AF663/AH$2,{0,0.4,0.45,0.5,0.55,0.6,0.65,0.7,0.75,0.8,1},{0,2,2.25,2.5,2.75,3,3.25,3.5,3.75,4}))))</f>
        <v/>
      </c>
      <c r="AI663" s="2" t="str">
        <f>IF($A663&lt;&gt;DRAFT!$B665,"ERR",IF(OR(COUNT($A663)=0,COUNT(DRAFT!CL665:CN665,DRAFT!CP665:CR665)=0),"",CEILING(SUM(DRAFT!CO665,DRAFT!CS665,DRAFT!CT665),1)))</f>
        <v/>
      </c>
      <c r="AJ663" s="2" t="str">
        <f>IF(COUNT($A663)=0,"",IF(AI663="3E","3E",IF(AI663="","I",LOOKUP(AI663/AK$2,{0,0.4,0.45,0.5,0.55,0.6,0.65,0.7,0.75,0.8,1},{"F","D","C","C+","B-","B","B+","A-","A","A+"}))))</f>
        <v/>
      </c>
      <c r="AK663" s="1" t="str">
        <f>IF(COUNT($A663)=0,"",IF(AI663="","--",IF(AI663="3E","3E",LOOKUP(AI663/AK$2,{0,0.4,0.45,0.5,0.55,0.6,0.65,0.7,0.75,0.8,1},{0,2,2.25,2.5,2.75,3,3.25,3.5,3.75,4}))))</f>
        <v/>
      </c>
      <c r="AL663" s="4" t="str">
        <f>IF(OR(COUNT($A663)=0,COUNT(B663:AK663)=0),"",IF(COUNTIF(B663:AK663,"3E")&gt;0,"3E",IF(DRAFT!$A665="R",TRUNC(SUMPRODUCT(RGP,RCP)/TCP,3),TRUNC((SUMPRODUCT(--(IMDGP&gt;0)*IMDGP,IMCP)+CEILING(DRAFT!$DB665*42,0.25))/TCP,3))))</f>
        <v/>
      </c>
      <c r="AM663" s="2" t="str">
        <f>IF(OR(COUNT($A663)=0,COUNT(B663:AK663)=0),"",IF(COUNTIF(B663:AK663,"3E")&gt;0,"3E",IF(DRAFT!$A665="R",SUMPRODUCT(--(RGP&gt;=2),RCP),SUMPRODUCT(--(IMDGP&gt;0),--(IMGP=0),IMCP)+DRAFT!$DC665)))</f>
        <v/>
      </c>
      <c r="AN663" s="67" t="str">
        <f>IF(AL663="3E","3E",IF(COUNT($A663)=0,"",IF(COUNT(AI663)=0,"--",ROUND(((CEILING(DRAFT!$CV665*38,0.25)+CEILING(DRAFT!$CX665*38,0.25)+CEILING(DRAFT!$CZ665*42,0.25)+CEILING($AL663*42,0.25))/160),2))))</f>
        <v/>
      </c>
      <c r="AO663" s="2" t="str">
        <f>IF(AN663="3E","3E",IF(COUNT($A663)=0,"",IF(COUNT(AN663)=0,"I",LOOKUP(AN663,{0,2,2.25,2.5,2.75,3,3.25,3.5,3.75,4},{"F","D","C","C+","B-","B","B+","A-","A","A+"}))))</f>
        <v/>
      </c>
      <c r="AP663" s="2" t="str">
        <f>IF(AN663="3E","3E",IF(OR(COUNT(A663)=0,COUNT(AN663)=0),"",DRAFT!CW665+DRAFT!CY665+DRAFT!DA665+N(TABULATION!AM663)))</f>
        <v/>
      </c>
      <c r="AQ663" s="2" t="str">
        <f>IF(OR(COUNT($A663)=0,COUNT(B663:AK663)=0),"",IF(COUNTIF(B663:AM663,"3E")&gt;0,"3E",IF(AND(DRAFT!$A665="IM",OR($AL663&gt;DRAFT!$DB665,$AM663&gt;DRAFT!$DC665)),"IMPROVED",IF(AND(DRAFT!$A665="IM",$AL663&lt;=DRAFT!$DB665,$AM663&lt;=DRAFT!$DC665),"NOT IMPROVED",IF(AND(DRAFT!CU665="S",AH663&gt;=2,AK663&gt;=2,AN663&gt;=2.5,AP663&gt;=144),"PASS","FAIL")))))</f>
        <v/>
      </c>
      <c r="AR663" s="2" t="str">
        <f t="shared" si="20"/>
        <v/>
      </c>
      <c r="AS663" s="2" t="str">
        <f t="shared" si="21"/>
        <v/>
      </c>
    </row>
    <row r="664" spans="1:45" ht="18.95" customHeight="1" x14ac:dyDescent="0.25">
      <c r="A664" s="3" t="str">
        <f>IF(DRAFT!$B666="","",DRAFT!$B666)</f>
        <v/>
      </c>
      <c r="B664" s="2" t="str">
        <f>IF(COUNT($A664)=0,"",IF($A664&lt;&gt;DRAFT!$B666,"ERR",IF(DRAFT!I666="3E","3E",IF(COUNT(DRAFT!E666,DRAFT!I666)&gt;0,DRAFT!J666,""))))</f>
        <v/>
      </c>
      <c r="C664" s="2" t="str">
        <f>IF(COUNT($A664)=0,"",IF(B664="3E","3E",IF(B664="","I",LOOKUP(B664/D$2,{0,0.4,0.45,0.5,0.55,0.6,0.65,0.7,0.75,0.8,1},{"F","D","C","C+","B-","B","B+","A-","A","A+"}))))</f>
        <v/>
      </c>
      <c r="D664" s="1" t="str">
        <f>IF(COUNT($A664)=0,"",IF(B664="","--",IF(B664="3E","3E",LOOKUP(B664/D$2,{0,0.4,0.45,0.5,0.55,0.6,0.65,0.7,0.75,0.8,1},{0,2,2.25,2.5,2.75,3,3.25,3.5,3.75,4}))))</f>
        <v/>
      </c>
      <c r="E664" s="2" t="str">
        <f>IF(COUNT($A664)=0,"",IF($A664&lt;&gt;DRAFT!$B666,"ERR",IF(DRAFT!R666="3E","3E",IF(COUNT(DRAFT!N666,DRAFT!R666)&gt;0,DRAFT!S666,""))))</f>
        <v/>
      </c>
      <c r="F664" s="2" t="str">
        <f>IF(COUNT($A664)=0,"",IF(E664="3E","3E",IF(E664="","I",LOOKUP(E664/G$2,{0,0.4,0.45,0.5,0.55,0.6,0.65,0.7,0.75,0.8,1},{"F","D","C","C+","B-","B","B+","A-","A","A+"}))))</f>
        <v/>
      </c>
      <c r="G664" s="1" t="str">
        <f>IF(COUNT($A664)=0,"",IF(E664="","--",IF(E664="3E","3E",LOOKUP(E664/G$2,{0,0.4,0.45,0.5,0.55,0.6,0.65,0.7,0.75,0.8,1},{0,2,2.25,2.5,2.75,3,3.25,3.5,3.75,4}))))</f>
        <v/>
      </c>
      <c r="H664" s="2" t="str">
        <f>IF(COUNT($A664)=0,"",IF($A664&lt;&gt;DRAFT!$B666,"ERR",IF(DRAFT!AA666="3E","3E",IF(COUNT(DRAFT!W666,DRAFT!AA666)&gt;0,DRAFT!AB666,""))))</f>
        <v/>
      </c>
      <c r="I664" s="2" t="str">
        <f>IF(COUNT($A664)=0,"",IF(H664="3E","3E",IF(H664="","I",LOOKUP(H664/J$2,{0,0.4,0.45,0.5,0.55,0.6,0.65,0.7,0.75,0.8,1},{"F","D","C","C+","B-","B","B+","A-","A","A+"}))))</f>
        <v/>
      </c>
      <c r="J664" s="1" t="str">
        <f>IF(COUNT($A664)=0,"",IF(H664="","--",IF(H664="3E","3E",LOOKUP(H664/J$2,{0,0.4,0.45,0.5,0.55,0.6,0.65,0.7,0.75,0.8,1},{0,2,2.25,2.5,2.75,3,3.25,3.5,3.75,4}))))</f>
        <v/>
      </c>
      <c r="K664" s="2" t="str">
        <f>IF(COUNT($A664)=0,"",IF($A664&lt;&gt;DRAFT!$B666,"ERR",IF(DRAFT!AJ666="3E","3E",IF(COUNT(DRAFT!AF666,DRAFT!AJ666)&gt;0,DRAFT!AK666,""))))</f>
        <v/>
      </c>
      <c r="L664" s="2" t="str">
        <f>IF(COUNT($A664)=0,"",IF(K664="3E","3E",IF(K664="","I",LOOKUP(K664/M$2,{0,0.4,0.45,0.5,0.55,0.6,0.65,0.7,0.75,0.8,1},{"F","D","C","C+","B-","B","B+","A-","A","A+"}))))</f>
        <v/>
      </c>
      <c r="M664" s="1" t="str">
        <f>IF(COUNT($A664)=0,"",IF(K664="","--",IF(K664="3E","3E",LOOKUP(K664/M$2,{0,0.4,0.45,0.5,0.55,0.6,0.65,0.7,0.75,0.8,1},{0,2,2.25,2.5,2.75,3,3.25,3.5,3.75,4}))))</f>
        <v/>
      </c>
      <c r="N664" s="2" t="str">
        <f>IF(COUNT($A664)=0,"",IF($A664&lt;&gt;DRAFT!$B666,"ERR",IF(DRAFT!AS666="3E","3E",IF(COUNT(DRAFT!AO666,DRAFT!AS666)&gt;0,DRAFT!AT666,""))))</f>
        <v/>
      </c>
      <c r="O664" s="2" t="str">
        <f>IF(COUNT($A664)=0,"",IF(N664="3E","3E",IF(N664="","I",LOOKUP(N664/P$2,{0,0.4,0.45,0.5,0.55,0.6,0.65,0.7,0.75,0.8,1},{"F","D","C","C+","B-","B","B+","A-","A","A+"}))))</f>
        <v/>
      </c>
      <c r="P664" s="1" t="str">
        <f>IF(COUNT($A664)=0,"",IF(N664="","--",IF(N664="3E","3E",LOOKUP(N664/P$2,{0,0.4,0.45,0.5,0.55,0.6,0.65,0.7,0.75,0.8,1},{0,2,2.25,2.5,2.75,3,3.25,3.5,3.75,4}))))</f>
        <v/>
      </c>
      <c r="Q664" s="2" t="str">
        <f>IF(COUNT($A664)=0,"",IF($A664&lt;&gt;DRAFT!$B666,"ERR",IF(DRAFT!BB666="3E","3E",IF(COUNT(DRAFT!AX666,DRAFT!BB666)&gt;0,DRAFT!BC666,""))))</f>
        <v/>
      </c>
      <c r="R664" s="2" t="str">
        <f>IF(COUNT($A664)=0,"",IF(Q664="3E","3E",IF(Q664="","I",LOOKUP(Q664/S$2,{0,0.4,0.45,0.5,0.55,0.6,0.65,0.7,0.75,0.8,1},{"F","D","C","C+","B-","B","B+","A-","A","A+"}))))</f>
        <v/>
      </c>
      <c r="S664" s="1" t="str">
        <f>IF(COUNT($A664)=0,"",IF(Q664="","--",IF(Q664="3E","3E",LOOKUP(Q664/S$2,{0,0.4,0.45,0.5,0.55,0.6,0.65,0.7,0.75,0.8,1},{0,2,2.25,2.5,2.75,3,3.25,3.5,3.75,4}))))</f>
        <v/>
      </c>
      <c r="T664" s="2" t="str">
        <f>IF(COUNT($A664)=0,"",IF($A664&lt;&gt;DRAFT!$B666,"ERR",IF(DRAFT!BK666="3E","3E",IF(COUNT(DRAFT!BG666,DRAFT!BK666)&gt;0,DRAFT!BL666,""))))</f>
        <v/>
      </c>
      <c r="U664" s="2" t="str">
        <f>IF(COUNT($A664)=0,"",IF(T664="3E","3E",IF(T664="","I",LOOKUP(T664/V$2,{0,0.4,0.45,0.5,0.55,0.6,0.65,0.7,0.75,0.8,1},{"F","D","C","C+","B-","B","B+","A-","A","A+"}))))</f>
        <v/>
      </c>
      <c r="V664" s="1" t="str">
        <f>IF(COUNT($A664)=0,"",IF(T664="","--",IF(T664="3E","3E",LOOKUP(T664/V$2,{0,0.4,0.45,0.5,0.55,0.6,0.65,0.7,0.75,0.8,1},{0,2,2.25,2.5,2.75,3,3.25,3.5,3.75,4}))))</f>
        <v/>
      </c>
      <c r="W664" s="2" t="str">
        <f>IF(COUNT($A664)=0,"",IF($A664&lt;&gt;DRAFT!$B666,"ERR",IF(DRAFT!BT666="3E","3E",IF(COUNT(DRAFT!BP666,DRAFT!BT666)&gt;0,DRAFT!BU666,""))))</f>
        <v/>
      </c>
      <c r="X664" s="2" t="str">
        <f>IF(COUNT($A664)=0,"",IF(W664="3E","3E",IF(W664="","I",LOOKUP(W664/Y$2,{0,0.4,0.45,0.5,0.55,0.6,0.65,0.7,0.75,0.8,1},{"F","D","C","C+","B-","B","B+","A-","A","A+"}))))</f>
        <v/>
      </c>
      <c r="Y664" s="1" t="str">
        <f>IF(COUNT($A664)=0,"",IF(W664="","--",IF(W664="3E","3E",LOOKUP(W664/Y$2,{0,0.4,0.45,0.5,0.55,0.6,0.65,0.7,0.75,0.8,1},{0,2,2.25,2.5,2.75,3,3.25,3.5,3.75,4}))))</f>
        <v/>
      </c>
      <c r="Z664" s="2" t="str">
        <f>IF(COUNT($A664)=0,"",IF($A664&lt;&gt;DRAFT!$B666,"ERR",IF(DRAFT!CC666="3E","3E",IF(COUNT(DRAFT!BY666,DRAFT!CC666)&gt;0,DRAFT!CD666,""))))</f>
        <v/>
      </c>
      <c r="AA664" s="2" t="str">
        <f>IF(COUNT($A664)=0,"",IF(Z664="3E","3E",IF(Z664="","I",LOOKUP(Z664/AB$2,{0,0.4,0.45,0.5,0.55,0.6,0.65,0.7,0.75,0.8,1},{"F","D","C","C+","B-","B","B+","A-","A","A+"}))))</f>
        <v/>
      </c>
      <c r="AB664" s="1" t="str">
        <f>IF(COUNT($A664)=0,"",IF(Z664="","--",IF(Z664="3E","3E",LOOKUP(Z664/AB$2,{0,0.4,0.45,0.5,0.55,0.6,0.65,0.7,0.75,0.8,1},{0,2,2.25,2.5,2.75,3,3.25,3.5,3.75,4}))))</f>
        <v/>
      </c>
      <c r="AC664" s="2" t="str">
        <f>IF(COUNT($A664)=0,"",IF($A664&lt;&gt;DRAFT!$B666,"ERR",IF(DRAFT!CF666&gt;0,DRAFT!CF666,"")))</f>
        <v/>
      </c>
      <c r="AD664" s="2" t="str">
        <f>IF(COUNT($A664)=0,"",IF(AC664="3E","3E",IF(AC664="","I",LOOKUP(AC664/AE$2,{0,0.4,0.45,0.5,0.55,0.6,0.65,0.7,0.75,0.8,1},{"F","D","C","C+","B-","B","B+","A-","A","A+"}))))</f>
        <v/>
      </c>
      <c r="AE664" s="1" t="str">
        <f>IF(COUNT($A664)=0,"",IF(AC664="","--",IF(AC664="3E","3E",LOOKUP(AC664/AE$2,{0,0.4,0.45,0.5,0.55,0.6,0.65,0.7,0.75,0.8,1},{0,2,2.25,2.5,2.75,3,3.25,3.5,3.75,4}))))</f>
        <v/>
      </c>
      <c r="AF664" s="2" t="str">
        <f>IF(COUNT($A664)=0,"",IF($A664&lt;&gt;DRAFT!$B666,"ERR",IF(DRAFT!CI666&gt;0,DRAFT!CK666,"")))</f>
        <v/>
      </c>
      <c r="AG664" s="2" t="str">
        <f>IF(COUNT($A664)=0,"",IF(AF664="3E","3E",IF(AF664="","I",LOOKUP(AF664/AH$2,{0,0.4,0.45,0.5,0.55,0.6,0.65,0.7,0.75,0.8,1},{"F","D","C","C+","B-","B","B+","A-","A","A+"}))))</f>
        <v/>
      </c>
      <c r="AH664" s="1" t="str">
        <f>IF(COUNT($A664)=0,"",IF(AF664="","--",IF(AF664="3E","3E",LOOKUP(AF664/AH$2,{0,0.4,0.45,0.5,0.55,0.6,0.65,0.7,0.75,0.8,1},{0,2,2.25,2.5,2.75,3,3.25,3.5,3.75,4}))))</f>
        <v/>
      </c>
      <c r="AI664" s="2" t="str">
        <f>IF($A664&lt;&gt;DRAFT!$B666,"ERR",IF(OR(COUNT($A664)=0,COUNT(DRAFT!CL666:CN666,DRAFT!CP666:CR666)=0),"",CEILING(SUM(DRAFT!CO666,DRAFT!CS666,DRAFT!CT666),1)))</f>
        <v/>
      </c>
      <c r="AJ664" s="2" t="str">
        <f>IF(COUNT($A664)=0,"",IF(AI664="3E","3E",IF(AI664="","I",LOOKUP(AI664/AK$2,{0,0.4,0.45,0.5,0.55,0.6,0.65,0.7,0.75,0.8,1},{"F","D","C","C+","B-","B","B+","A-","A","A+"}))))</f>
        <v/>
      </c>
      <c r="AK664" s="1" t="str">
        <f>IF(COUNT($A664)=0,"",IF(AI664="","--",IF(AI664="3E","3E",LOOKUP(AI664/AK$2,{0,0.4,0.45,0.5,0.55,0.6,0.65,0.7,0.75,0.8,1},{0,2,2.25,2.5,2.75,3,3.25,3.5,3.75,4}))))</f>
        <v/>
      </c>
      <c r="AL664" s="4" t="str">
        <f>IF(OR(COUNT($A664)=0,COUNT(B664:AK664)=0),"",IF(COUNTIF(B664:AK664,"3E")&gt;0,"3E",IF(DRAFT!$A666="R",TRUNC(SUMPRODUCT(RGP,RCP)/TCP,3),TRUNC((SUMPRODUCT(--(IMDGP&gt;0)*IMDGP,IMCP)+CEILING(DRAFT!$DB666*42,0.25))/TCP,3))))</f>
        <v/>
      </c>
      <c r="AM664" s="2" t="str">
        <f>IF(OR(COUNT($A664)=0,COUNT(B664:AK664)=0),"",IF(COUNTIF(B664:AK664,"3E")&gt;0,"3E",IF(DRAFT!$A666="R",SUMPRODUCT(--(RGP&gt;=2),RCP),SUMPRODUCT(--(IMDGP&gt;0),--(IMGP=0),IMCP)+DRAFT!$DC666)))</f>
        <v/>
      </c>
      <c r="AN664" s="67" t="str">
        <f>IF(AL664="3E","3E",IF(COUNT($A664)=0,"",IF(COUNT(AI664)=0,"--",ROUND(((CEILING(DRAFT!$CV666*38,0.25)+CEILING(DRAFT!$CX666*38,0.25)+CEILING(DRAFT!$CZ666*42,0.25)+CEILING($AL664*42,0.25))/160),2))))</f>
        <v/>
      </c>
      <c r="AO664" s="2" t="str">
        <f>IF(AN664="3E","3E",IF(COUNT($A664)=0,"",IF(COUNT(AN664)=0,"I",LOOKUP(AN664,{0,2,2.25,2.5,2.75,3,3.25,3.5,3.75,4},{"F","D","C","C+","B-","B","B+","A-","A","A+"}))))</f>
        <v/>
      </c>
      <c r="AP664" s="2" t="str">
        <f>IF(AN664="3E","3E",IF(OR(COUNT(A664)=0,COUNT(AN664)=0),"",DRAFT!CW666+DRAFT!CY666+DRAFT!DA666+N(TABULATION!AM664)))</f>
        <v/>
      </c>
      <c r="AQ664" s="2" t="str">
        <f>IF(OR(COUNT($A664)=0,COUNT(B664:AK664)=0),"",IF(COUNTIF(B664:AM664,"3E")&gt;0,"3E",IF(AND(DRAFT!$A666="IM",OR($AL664&gt;DRAFT!$DB666,$AM664&gt;DRAFT!$DC666)),"IMPROVED",IF(AND(DRAFT!$A666="IM",$AL664&lt;=DRAFT!$DB666,$AM664&lt;=DRAFT!$DC666),"NOT IMPROVED",IF(AND(DRAFT!CU666="S",AH664&gt;=2,AK664&gt;=2,AN664&gt;=2.5,AP664&gt;=144),"PASS","FAIL")))))</f>
        <v/>
      </c>
      <c r="AR664" s="2" t="str">
        <f t="shared" si="20"/>
        <v/>
      </c>
      <c r="AS664" s="2" t="str">
        <f t="shared" si="21"/>
        <v/>
      </c>
    </row>
    <row r="665" spans="1:45" ht="18.95" customHeight="1" x14ac:dyDescent="0.25">
      <c r="A665" s="3" t="str">
        <f>IF(DRAFT!$B667="","",DRAFT!$B667)</f>
        <v/>
      </c>
      <c r="B665" s="2" t="str">
        <f>IF(COUNT($A665)=0,"",IF($A665&lt;&gt;DRAFT!$B667,"ERR",IF(DRAFT!I667="3E","3E",IF(COUNT(DRAFT!E667,DRAFT!I667)&gt;0,DRAFT!J667,""))))</f>
        <v/>
      </c>
      <c r="C665" s="2" t="str">
        <f>IF(COUNT($A665)=0,"",IF(B665="3E","3E",IF(B665="","I",LOOKUP(B665/D$2,{0,0.4,0.45,0.5,0.55,0.6,0.65,0.7,0.75,0.8,1},{"F","D","C","C+","B-","B","B+","A-","A","A+"}))))</f>
        <v/>
      </c>
      <c r="D665" s="1" t="str">
        <f>IF(COUNT($A665)=0,"",IF(B665="","--",IF(B665="3E","3E",LOOKUP(B665/D$2,{0,0.4,0.45,0.5,0.55,0.6,0.65,0.7,0.75,0.8,1},{0,2,2.25,2.5,2.75,3,3.25,3.5,3.75,4}))))</f>
        <v/>
      </c>
      <c r="E665" s="2" t="str">
        <f>IF(COUNT($A665)=0,"",IF($A665&lt;&gt;DRAFT!$B667,"ERR",IF(DRAFT!R667="3E","3E",IF(COUNT(DRAFT!N667,DRAFT!R667)&gt;0,DRAFT!S667,""))))</f>
        <v/>
      </c>
      <c r="F665" s="2" t="str">
        <f>IF(COUNT($A665)=0,"",IF(E665="3E","3E",IF(E665="","I",LOOKUP(E665/G$2,{0,0.4,0.45,0.5,0.55,0.6,0.65,0.7,0.75,0.8,1},{"F","D","C","C+","B-","B","B+","A-","A","A+"}))))</f>
        <v/>
      </c>
      <c r="G665" s="1" t="str">
        <f>IF(COUNT($A665)=0,"",IF(E665="","--",IF(E665="3E","3E",LOOKUP(E665/G$2,{0,0.4,0.45,0.5,0.55,0.6,0.65,0.7,0.75,0.8,1},{0,2,2.25,2.5,2.75,3,3.25,3.5,3.75,4}))))</f>
        <v/>
      </c>
      <c r="H665" s="2" t="str">
        <f>IF(COUNT($A665)=0,"",IF($A665&lt;&gt;DRAFT!$B667,"ERR",IF(DRAFT!AA667="3E","3E",IF(COUNT(DRAFT!W667,DRAFT!AA667)&gt;0,DRAFT!AB667,""))))</f>
        <v/>
      </c>
      <c r="I665" s="2" t="str">
        <f>IF(COUNT($A665)=0,"",IF(H665="3E","3E",IF(H665="","I",LOOKUP(H665/J$2,{0,0.4,0.45,0.5,0.55,0.6,0.65,0.7,0.75,0.8,1},{"F","D","C","C+","B-","B","B+","A-","A","A+"}))))</f>
        <v/>
      </c>
      <c r="J665" s="1" t="str">
        <f>IF(COUNT($A665)=0,"",IF(H665="","--",IF(H665="3E","3E",LOOKUP(H665/J$2,{0,0.4,0.45,0.5,0.55,0.6,0.65,0.7,0.75,0.8,1},{0,2,2.25,2.5,2.75,3,3.25,3.5,3.75,4}))))</f>
        <v/>
      </c>
      <c r="K665" s="2" t="str">
        <f>IF(COUNT($A665)=0,"",IF($A665&lt;&gt;DRAFT!$B667,"ERR",IF(DRAFT!AJ667="3E","3E",IF(COUNT(DRAFT!AF667,DRAFT!AJ667)&gt;0,DRAFT!AK667,""))))</f>
        <v/>
      </c>
      <c r="L665" s="2" t="str">
        <f>IF(COUNT($A665)=0,"",IF(K665="3E","3E",IF(K665="","I",LOOKUP(K665/M$2,{0,0.4,0.45,0.5,0.55,0.6,0.65,0.7,0.75,0.8,1},{"F","D","C","C+","B-","B","B+","A-","A","A+"}))))</f>
        <v/>
      </c>
      <c r="M665" s="1" t="str">
        <f>IF(COUNT($A665)=0,"",IF(K665="","--",IF(K665="3E","3E",LOOKUP(K665/M$2,{0,0.4,0.45,0.5,0.55,0.6,0.65,0.7,0.75,0.8,1},{0,2,2.25,2.5,2.75,3,3.25,3.5,3.75,4}))))</f>
        <v/>
      </c>
      <c r="N665" s="2" t="str">
        <f>IF(COUNT($A665)=0,"",IF($A665&lt;&gt;DRAFT!$B667,"ERR",IF(DRAFT!AS667="3E","3E",IF(COUNT(DRAFT!AO667,DRAFT!AS667)&gt;0,DRAFT!AT667,""))))</f>
        <v/>
      </c>
      <c r="O665" s="2" t="str">
        <f>IF(COUNT($A665)=0,"",IF(N665="3E","3E",IF(N665="","I",LOOKUP(N665/P$2,{0,0.4,0.45,0.5,0.55,0.6,0.65,0.7,0.75,0.8,1},{"F","D","C","C+","B-","B","B+","A-","A","A+"}))))</f>
        <v/>
      </c>
      <c r="P665" s="1" t="str">
        <f>IF(COUNT($A665)=0,"",IF(N665="","--",IF(N665="3E","3E",LOOKUP(N665/P$2,{0,0.4,0.45,0.5,0.55,0.6,0.65,0.7,0.75,0.8,1},{0,2,2.25,2.5,2.75,3,3.25,3.5,3.75,4}))))</f>
        <v/>
      </c>
      <c r="Q665" s="2" t="str">
        <f>IF(COUNT($A665)=0,"",IF($A665&lt;&gt;DRAFT!$B667,"ERR",IF(DRAFT!BB667="3E","3E",IF(COUNT(DRAFT!AX667,DRAFT!BB667)&gt;0,DRAFT!BC667,""))))</f>
        <v/>
      </c>
      <c r="R665" s="2" t="str">
        <f>IF(COUNT($A665)=0,"",IF(Q665="3E","3E",IF(Q665="","I",LOOKUP(Q665/S$2,{0,0.4,0.45,0.5,0.55,0.6,0.65,0.7,0.75,0.8,1},{"F","D","C","C+","B-","B","B+","A-","A","A+"}))))</f>
        <v/>
      </c>
      <c r="S665" s="1" t="str">
        <f>IF(COUNT($A665)=0,"",IF(Q665="","--",IF(Q665="3E","3E",LOOKUP(Q665/S$2,{0,0.4,0.45,0.5,0.55,0.6,0.65,0.7,0.75,0.8,1},{0,2,2.25,2.5,2.75,3,3.25,3.5,3.75,4}))))</f>
        <v/>
      </c>
      <c r="T665" s="2" t="str">
        <f>IF(COUNT($A665)=0,"",IF($A665&lt;&gt;DRAFT!$B667,"ERR",IF(DRAFT!BK667="3E","3E",IF(COUNT(DRAFT!BG667,DRAFT!BK667)&gt;0,DRAFT!BL667,""))))</f>
        <v/>
      </c>
      <c r="U665" s="2" t="str">
        <f>IF(COUNT($A665)=0,"",IF(T665="3E","3E",IF(T665="","I",LOOKUP(T665/V$2,{0,0.4,0.45,0.5,0.55,0.6,0.65,0.7,0.75,0.8,1},{"F","D","C","C+","B-","B","B+","A-","A","A+"}))))</f>
        <v/>
      </c>
      <c r="V665" s="1" t="str">
        <f>IF(COUNT($A665)=0,"",IF(T665="","--",IF(T665="3E","3E",LOOKUP(T665/V$2,{0,0.4,0.45,0.5,0.55,0.6,0.65,0.7,0.75,0.8,1},{0,2,2.25,2.5,2.75,3,3.25,3.5,3.75,4}))))</f>
        <v/>
      </c>
      <c r="W665" s="2" t="str">
        <f>IF(COUNT($A665)=0,"",IF($A665&lt;&gt;DRAFT!$B667,"ERR",IF(DRAFT!BT667="3E","3E",IF(COUNT(DRAFT!BP667,DRAFT!BT667)&gt;0,DRAFT!BU667,""))))</f>
        <v/>
      </c>
      <c r="X665" s="2" t="str">
        <f>IF(COUNT($A665)=0,"",IF(W665="3E","3E",IF(W665="","I",LOOKUP(W665/Y$2,{0,0.4,0.45,0.5,0.55,0.6,0.65,0.7,0.75,0.8,1},{"F","D","C","C+","B-","B","B+","A-","A","A+"}))))</f>
        <v/>
      </c>
      <c r="Y665" s="1" t="str">
        <f>IF(COUNT($A665)=0,"",IF(W665="","--",IF(W665="3E","3E",LOOKUP(W665/Y$2,{0,0.4,0.45,0.5,0.55,0.6,0.65,0.7,0.75,0.8,1},{0,2,2.25,2.5,2.75,3,3.25,3.5,3.75,4}))))</f>
        <v/>
      </c>
      <c r="Z665" s="2" t="str">
        <f>IF(COUNT($A665)=0,"",IF($A665&lt;&gt;DRAFT!$B667,"ERR",IF(DRAFT!CC667="3E","3E",IF(COUNT(DRAFT!BY667,DRAFT!CC667)&gt;0,DRAFT!CD667,""))))</f>
        <v/>
      </c>
      <c r="AA665" s="2" t="str">
        <f>IF(COUNT($A665)=0,"",IF(Z665="3E","3E",IF(Z665="","I",LOOKUP(Z665/AB$2,{0,0.4,0.45,0.5,0.55,0.6,0.65,0.7,0.75,0.8,1},{"F","D","C","C+","B-","B","B+","A-","A","A+"}))))</f>
        <v/>
      </c>
      <c r="AB665" s="1" t="str">
        <f>IF(COUNT($A665)=0,"",IF(Z665="","--",IF(Z665="3E","3E",LOOKUP(Z665/AB$2,{0,0.4,0.45,0.5,0.55,0.6,0.65,0.7,0.75,0.8,1},{0,2,2.25,2.5,2.75,3,3.25,3.5,3.75,4}))))</f>
        <v/>
      </c>
      <c r="AC665" s="2" t="str">
        <f>IF(COUNT($A665)=0,"",IF($A665&lt;&gt;DRAFT!$B667,"ERR",IF(DRAFT!CF667&gt;0,DRAFT!CF667,"")))</f>
        <v/>
      </c>
      <c r="AD665" s="2" t="str">
        <f>IF(COUNT($A665)=0,"",IF(AC665="3E","3E",IF(AC665="","I",LOOKUP(AC665/AE$2,{0,0.4,0.45,0.5,0.55,0.6,0.65,0.7,0.75,0.8,1},{"F","D","C","C+","B-","B","B+","A-","A","A+"}))))</f>
        <v/>
      </c>
      <c r="AE665" s="1" t="str">
        <f>IF(COUNT($A665)=0,"",IF(AC665="","--",IF(AC665="3E","3E",LOOKUP(AC665/AE$2,{0,0.4,0.45,0.5,0.55,0.6,0.65,0.7,0.75,0.8,1},{0,2,2.25,2.5,2.75,3,3.25,3.5,3.75,4}))))</f>
        <v/>
      </c>
      <c r="AF665" s="2" t="str">
        <f>IF(COUNT($A665)=0,"",IF($A665&lt;&gt;DRAFT!$B667,"ERR",IF(DRAFT!CI667&gt;0,DRAFT!CK667,"")))</f>
        <v/>
      </c>
      <c r="AG665" s="2" t="str">
        <f>IF(COUNT($A665)=0,"",IF(AF665="3E","3E",IF(AF665="","I",LOOKUP(AF665/AH$2,{0,0.4,0.45,0.5,0.55,0.6,0.65,0.7,0.75,0.8,1},{"F","D","C","C+","B-","B","B+","A-","A","A+"}))))</f>
        <v/>
      </c>
      <c r="AH665" s="1" t="str">
        <f>IF(COUNT($A665)=0,"",IF(AF665="","--",IF(AF665="3E","3E",LOOKUP(AF665/AH$2,{0,0.4,0.45,0.5,0.55,0.6,0.65,0.7,0.75,0.8,1},{0,2,2.25,2.5,2.75,3,3.25,3.5,3.75,4}))))</f>
        <v/>
      </c>
      <c r="AI665" s="2" t="str">
        <f>IF($A665&lt;&gt;DRAFT!$B667,"ERR",IF(OR(COUNT($A665)=0,COUNT(DRAFT!CL667:CN667,DRAFT!CP667:CR667)=0),"",CEILING(SUM(DRAFT!CO667,DRAFT!CS667,DRAFT!CT667),1)))</f>
        <v/>
      </c>
      <c r="AJ665" s="2" t="str">
        <f>IF(COUNT($A665)=0,"",IF(AI665="3E","3E",IF(AI665="","I",LOOKUP(AI665/AK$2,{0,0.4,0.45,0.5,0.55,0.6,0.65,0.7,0.75,0.8,1},{"F","D","C","C+","B-","B","B+","A-","A","A+"}))))</f>
        <v/>
      </c>
      <c r="AK665" s="1" t="str">
        <f>IF(COUNT($A665)=0,"",IF(AI665="","--",IF(AI665="3E","3E",LOOKUP(AI665/AK$2,{0,0.4,0.45,0.5,0.55,0.6,0.65,0.7,0.75,0.8,1},{0,2,2.25,2.5,2.75,3,3.25,3.5,3.75,4}))))</f>
        <v/>
      </c>
      <c r="AL665" s="4" t="str">
        <f>IF(OR(COUNT($A665)=0,COUNT(B665:AK665)=0),"",IF(COUNTIF(B665:AK665,"3E")&gt;0,"3E",IF(DRAFT!$A667="R",TRUNC(SUMPRODUCT(RGP,RCP)/TCP,3),TRUNC((SUMPRODUCT(--(IMDGP&gt;0)*IMDGP,IMCP)+CEILING(DRAFT!$DB667*42,0.25))/TCP,3))))</f>
        <v/>
      </c>
      <c r="AM665" s="2" t="str">
        <f>IF(OR(COUNT($A665)=0,COUNT(B665:AK665)=0),"",IF(COUNTIF(B665:AK665,"3E")&gt;0,"3E",IF(DRAFT!$A667="R",SUMPRODUCT(--(RGP&gt;=2),RCP),SUMPRODUCT(--(IMDGP&gt;0),--(IMGP=0),IMCP)+DRAFT!$DC667)))</f>
        <v/>
      </c>
      <c r="AN665" s="67" t="str">
        <f>IF(AL665="3E","3E",IF(COUNT($A665)=0,"",IF(COUNT(AI665)=0,"--",ROUND(((CEILING(DRAFT!$CV667*38,0.25)+CEILING(DRAFT!$CX667*38,0.25)+CEILING(DRAFT!$CZ667*42,0.25)+CEILING($AL665*42,0.25))/160),2))))</f>
        <v/>
      </c>
      <c r="AO665" s="2" t="str">
        <f>IF(AN665="3E","3E",IF(COUNT($A665)=0,"",IF(COUNT(AN665)=0,"I",LOOKUP(AN665,{0,2,2.25,2.5,2.75,3,3.25,3.5,3.75,4},{"F","D","C","C+","B-","B","B+","A-","A","A+"}))))</f>
        <v/>
      </c>
      <c r="AP665" s="2" t="str">
        <f>IF(AN665="3E","3E",IF(OR(COUNT(A665)=0,COUNT(AN665)=0),"",DRAFT!CW667+DRAFT!CY667+DRAFT!DA667+N(TABULATION!AM665)))</f>
        <v/>
      </c>
      <c r="AQ665" s="2" t="str">
        <f>IF(OR(COUNT($A665)=0,COUNT(B665:AK665)=0),"",IF(COUNTIF(B665:AM665,"3E")&gt;0,"3E",IF(AND(DRAFT!$A667="IM",OR($AL665&gt;DRAFT!$DB667,$AM665&gt;DRAFT!$DC667)),"IMPROVED",IF(AND(DRAFT!$A667="IM",$AL665&lt;=DRAFT!$DB667,$AM665&lt;=DRAFT!$DC667),"NOT IMPROVED",IF(AND(DRAFT!CU667="S",AH665&gt;=2,AK665&gt;=2,AN665&gt;=2.5,AP665&gt;=144),"PASS","FAIL")))))</f>
        <v/>
      </c>
      <c r="AR665" s="2" t="str">
        <f t="shared" si="20"/>
        <v/>
      </c>
      <c r="AS665" s="2" t="str">
        <f t="shared" si="21"/>
        <v/>
      </c>
    </row>
    <row r="666" spans="1:45" ht="18.95" customHeight="1" x14ac:dyDescent="0.25">
      <c r="A666" s="3" t="str">
        <f>IF(DRAFT!$B668="","",DRAFT!$B668)</f>
        <v/>
      </c>
      <c r="B666" s="2" t="str">
        <f>IF(COUNT($A666)=0,"",IF($A666&lt;&gt;DRAFT!$B668,"ERR",IF(DRAFT!I668="3E","3E",IF(COUNT(DRAFT!E668,DRAFT!I668)&gt;0,DRAFT!J668,""))))</f>
        <v/>
      </c>
      <c r="C666" s="2" t="str">
        <f>IF(COUNT($A666)=0,"",IF(B666="3E","3E",IF(B666="","I",LOOKUP(B666/D$2,{0,0.4,0.45,0.5,0.55,0.6,0.65,0.7,0.75,0.8,1},{"F","D","C","C+","B-","B","B+","A-","A","A+"}))))</f>
        <v/>
      </c>
      <c r="D666" s="1" t="str">
        <f>IF(COUNT($A666)=0,"",IF(B666="","--",IF(B666="3E","3E",LOOKUP(B666/D$2,{0,0.4,0.45,0.5,0.55,0.6,0.65,0.7,0.75,0.8,1},{0,2,2.25,2.5,2.75,3,3.25,3.5,3.75,4}))))</f>
        <v/>
      </c>
      <c r="E666" s="2" t="str">
        <f>IF(COUNT($A666)=0,"",IF($A666&lt;&gt;DRAFT!$B668,"ERR",IF(DRAFT!R668="3E","3E",IF(COUNT(DRAFT!N668,DRAFT!R668)&gt;0,DRAFT!S668,""))))</f>
        <v/>
      </c>
      <c r="F666" s="2" t="str">
        <f>IF(COUNT($A666)=0,"",IF(E666="3E","3E",IF(E666="","I",LOOKUP(E666/G$2,{0,0.4,0.45,0.5,0.55,0.6,0.65,0.7,0.75,0.8,1},{"F","D","C","C+","B-","B","B+","A-","A","A+"}))))</f>
        <v/>
      </c>
      <c r="G666" s="1" t="str">
        <f>IF(COUNT($A666)=0,"",IF(E666="","--",IF(E666="3E","3E",LOOKUP(E666/G$2,{0,0.4,0.45,0.5,0.55,0.6,0.65,0.7,0.75,0.8,1},{0,2,2.25,2.5,2.75,3,3.25,3.5,3.75,4}))))</f>
        <v/>
      </c>
      <c r="H666" s="2" t="str">
        <f>IF(COUNT($A666)=0,"",IF($A666&lt;&gt;DRAFT!$B668,"ERR",IF(DRAFT!AA668="3E","3E",IF(COUNT(DRAFT!W668,DRAFT!AA668)&gt;0,DRAFT!AB668,""))))</f>
        <v/>
      </c>
      <c r="I666" s="2" t="str">
        <f>IF(COUNT($A666)=0,"",IF(H666="3E","3E",IF(H666="","I",LOOKUP(H666/J$2,{0,0.4,0.45,0.5,0.55,0.6,0.65,0.7,0.75,0.8,1},{"F","D","C","C+","B-","B","B+","A-","A","A+"}))))</f>
        <v/>
      </c>
      <c r="J666" s="1" t="str">
        <f>IF(COUNT($A666)=0,"",IF(H666="","--",IF(H666="3E","3E",LOOKUP(H666/J$2,{0,0.4,0.45,0.5,0.55,0.6,0.65,0.7,0.75,0.8,1},{0,2,2.25,2.5,2.75,3,3.25,3.5,3.75,4}))))</f>
        <v/>
      </c>
      <c r="K666" s="2" t="str">
        <f>IF(COUNT($A666)=0,"",IF($A666&lt;&gt;DRAFT!$B668,"ERR",IF(DRAFT!AJ668="3E","3E",IF(COUNT(DRAFT!AF668,DRAFT!AJ668)&gt;0,DRAFT!AK668,""))))</f>
        <v/>
      </c>
      <c r="L666" s="2" t="str">
        <f>IF(COUNT($A666)=0,"",IF(K666="3E","3E",IF(K666="","I",LOOKUP(K666/M$2,{0,0.4,0.45,0.5,0.55,0.6,0.65,0.7,0.75,0.8,1},{"F","D","C","C+","B-","B","B+","A-","A","A+"}))))</f>
        <v/>
      </c>
      <c r="M666" s="1" t="str">
        <f>IF(COUNT($A666)=0,"",IF(K666="","--",IF(K666="3E","3E",LOOKUP(K666/M$2,{0,0.4,0.45,0.5,0.55,0.6,0.65,0.7,0.75,0.8,1},{0,2,2.25,2.5,2.75,3,3.25,3.5,3.75,4}))))</f>
        <v/>
      </c>
      <c r="N666" s="2" t="str">
        <f>IF(COUNT($A666)=0,"",IF($A666&lt;&gt;DRAFT!$B668,"ERR",IF(DRAFT!AS668="3E","3E",IF(COUNT(DRAFT!AO668,DRAFT!AS668)&gt;0,DRAFT!AT668,""))))</f>
        <v/>
      </c>
      <c r="O666" s="2" t="str">
        <f>IF(COUNT($A666)=0,"",IF(N666="3E","3E",IF(N666="","I",LOOKUP(N666/P$2,{0,0.4,0.45,0.5,0.55,0.6,0.65,0.7,0.75,0.8,1},{"F","D","C","C+","B-","B","B+","A-","A","A+"}))))</f>
        <v/>
      </c>
      <c r="P666" s="1" t="str">
        <f>IF(COUNT($A666)=0,"",IF(N666="","--",IF(N666="3E","3E",LOOKUP(N666/P$2,{0,0.4,0.45,0.5,0.55,0.6,0.65,0.7,0.75,0.8,1},{0,2,2.25,2.5,2.75,3,3.25,3.5,3.75,4}))))</f>
        <v/>
      </c>
      <c r="Q666" s="2" t="str">
        <f>IF(COUNT($A666)=0,"",IF($A666&lt;&gt;DRAFT!$B668,"ERR",IF(DRAFT!BB668="3E","3E",IF(COUNT(DRAFT!AX668,DRAFT!BB668)&gt;0,DRAFT!BC668,""))))</f>
        <v/>
      </c>
      <c r="R666" s="2" t="str">
        <f>IF(COUNT($A666)=0,"",IF(Q666="3E","3E",IF(Q666="","I",LOOKUP(Q666/S$2,{0,0.4,0.45,0.5,0.55,0.6,0.65,0.7,0.75,0.8,1},{"F","D","C","C+","B-","B","B+","A-","A","A+"}))))</f>
        <v/>
      </c>
      <c r="S666" s="1" t="str">
        <f>IF(COUNT($A666)=0,"",IF(Q666="","--",IF(Q666="3E","3E",LOOKUP(Q666/S$2,{0,0.4,0.45,0.5,0.55,0.6,0.65,0.7,0.75,0.8,1},{0,2,2.25,2.5,2.75,3,3.25,3.5,3.75,4}))))</f>
        <v/>
      </c>
      <c r="T666" s="2" t="str">
        <f>IF(COUNT($A666)=0,"",IF($A666&lt;&gt;DRAFT!$B668,"ERR",IF(DRAFT!BK668="3E","3E",IF(COUNT(DRAFT!BG668,DRAFT!BK668)&gt;0,DRAFT!BL668,""))))</f>
        <v/>
      </c>
      <c r="U666" s="2" t="str">
        <f>IF(COUNT($A666)=0,"",IF(T666="3E","3E",IF(T666="","I",LOOKUP(T666/V$2,{0,0.4,0.45,0.5,0.55,0.6,0.65,0.7,0.75,0.8,1},{"F","D","C","C+","B-","B","B+","A-","A","A+"}))))</f>
        <v/>
      </c>
      <c r="V666" s="1" t="str">
        <f>IF(COUNT($A666)=0,"",IF(T666="","--",IF(T666="3E","3E",LOOKUP(T666/V$2,{0,0.4,0.45,0.5,0.55,0.6,0.65,0.7,0.75,0.8,1},{0,2,2.25,2.5,2.75,3,3.25,3.5,3.75,4}))))</f>
        <v/>
      </c>
      <c r="W666" s="2" t="str">
        <f>IF(COUNT($A666)=0,"",IF($A666&lt;&gt;DRAFT!$B668,"ERR",IF(DRAFT!BT668="3E","3E",IF(COUNT(DRAFT!BP668,DRAFT!BT668)&gt;0,DRAFT!BU668,""))))</f>
        <v/>
      </c>
      <c r="X666" s="2" t="str">
        <f>IF(COUNT($A666)=0,"",IF(W666="3E","3E",IF(W666="","I",LOOKUP(W666/Y$2,{0,0.4,0.45,0.5,0.55,0.6,0.65,0.7,0.75,0.8,1},{"F","D","C","C+","B-","B","B+","A-","A","A+"}))))</f>
        <v/>
      </c>
      <c r="Y666" s="1" t="str">
        <f>IF(COUNT($A666)=0,"",IF(W666="","--",IF(W666="3E","3E",LOOKUP(W666/Y$2,{0,0.4,0.45,0.5,0.55,0.6,0.65,0.7,0.75,0.8,1},{0,2,2.25,2.5,2.75,3,3.25,3.5,3.75,4}))))</f>
        <v/>
      </c>
      <c r="Z666" s="2" t="str">
        <f>IF(COUNT($A666)=0,"",IF($A666&lt;&gt;DRAFT!$B668,"ERR",IF(DRAFT!CC668="3E","3E",IF(COUNT(DRAFT!BY668,DRAFT!CC668)&gt;0,DRAFT!CD668,""))))</f>
        <v/>
      </c>
      <c r="AA666" s="2" t="str">
        <f>IF(COUNT($A666)=0,"",IF(Z666="3E","3E",IF(Z666="","I",LOOKUP(Z666/AB$2,{0,0.4,0.45,0.5,0.55,0.6,0.65,0.7,0.75,0.8,1},{"F","D","C","C+","B-","B","B+","A-","A","A+"}))))</f>
        <v/>
      </c>
      <c r="AB666" s="1" t="str">
        <f>IF(COUNT($A666)=0,"",IF(Z666="","--",IF(Z666="3E","3E",LOOKUP(Z666/AB$2,{0,0.4,0.45,0.5,0.55,0.6,0.65,0.7,0.75,0.8,1},{0,2,2.25,2.5,2.75,3,3.25,3.5,3.75,4}))))</f>
        <v/>
      </c>
      <c r="AC666" s="2" t="str">
        <f>IF(COUNT($A666)=0,"",IF($A666&lt;&gt;DRAFT!$B668,"ERR",IF(DRAFT!CF668&gt;0,DRAFT!CF668,"")))</f>
        <v/>
      </c>
      <c r="AD666" s="2" t="str">
        <f>IF(COUNT($A666)=0,"",IF(AC666="3E","3E",IF(AC666="","I",LOOKUP(AC666/AE$2,{0,0.4,0.45,0.5,0.55,0.6,0.65,0.7,0.75,0.8,1},{"F","D","C","C+","B-","B","B+","A-","A","A+"}))))</f>
        <v/>
      </c>
      <c r="AE666" s="1" t="str">
        <f>IF(COUNT($A666)=0,"",IF(AC666="","--",IF(AC666="3E","3E",LOOKUP(AC666/AE$2,{0,0.4,0.45,0.5,0.55,0.6,0.65,0.7,0.75,0.8,1},{0,2,2.25,2.5,2.75,3,3.25,3.5,3.75,4}))))</f>
        <v/>
      </c>
      <c r="AF666" s="2" t="str">
        <f>IF(COUNT($A666)=0,"",IF($A666&lt;&gt;DRAFT!$B668,"ERR",IF(DRAFT!CI668&gt;0,DRAFT!CK668,"")))</f>
        <v/>
      </c>
      <c r="AG666" s="2" t="str">
        <f>IF(COUNT($A666)=0,"",IF(AF666="3E","3E",IF(AF666="","I",LOOKUP(AF666/AH$2,{0,0.4,0.45,0.5,0.55,0.6,0.65,0.7,0.75,0.8,1},{"F","D","C","C+","B-","B","B+","A-","A","A+"}))))</f>
        <v/>
      </c>
      <c r="AH666" s="1" t="str">
        <f>IF(COUNT($A666)=0,"",IF(AF666="","--",IF(AF666="3E","3E",LOOKUP(AF666/AH$2,{0,0.4,0.45,0.5,0.55,0.6,0.65,0.7,0.75,0.8,1},{0,2,2.25,2.5,2.75,3,3.25,3.5,3.75,4}))))</f>
        <v/>
      </c>
      <c r="AI666" s="2" t="str">
        <f>IF($A666&lt;&gt;DRAFT!$B668,"ERR",IF(OR(COUNT($A666)=0,COUNT(DRAFT!CL668:CN668,DRAFT!CP668:CR668)=0),"",CEILING(SUM(DRAFT!CO668,DRAFT!CS668,DRAFT!CT668),1)))</f>
        <v/>
      </c>
      <c r="AJ666" s="2" t="str">
        <f>IF(COUNT($A666)=0,"",IF(AI666="3E","3E",IF(AI666="","I",LOOKUP(AI666/AK$2,{0,0.4,0.45,0.5,0.55,0.6,0.65,0.7,0.75,0.8,1},{"F","D","C","C+","B-","B","B+","A-","A","A+"}))))</f>
        <v/>
      </c>
      <c r="AK666" s="1" t="str">
        <f>IF(COUNT($A666)=0,"",IF(AI666="","--",IF(AI666="3E","3E",LOOKUP(AI666/AK$2,{0,0.4,0.45,0.5,0.55,0.6,0.65,0.7,0.75,0.8,1},{0,2,2.25,2.5,2.75,3,3.25,3.5,3.75,4}))))</f>
        <v/>
      </c>
      <c r="AL666" s="4" t="str">
        <f>IF(OR(COUNT($A666)=0,COUNT(B666:AK666)=0),"",IF(COUNTIF(B666:AK666,"3E")&gt;0,"3E",IF(DRAFT!$A668="R",TRUNC(SUMPRODUCT(RGP,RCP)/TCP,3),TRUNC((SUMPRODUCT(--(IMDGP&gt;0)*IMDGP,IMCP)+CEILING(DRAFT!$DB668*42,0.25))/TCP,3))))</f>
        <v/>
      </c>
      <c r="AM666" s="2" t="str">
        <f>IF(OR(COUNT($A666)=0,COUNT(B666:AK666)=0),"",IF(COUNTIF(B666:AK666,"3E")&gt;0,"3E",IF(DRAFT!$A668="R",SUMPRODUCT(--(RGP&gt;=2),RCP),SUMPRODUCT(--(IMDGP&gt;0),--(IMGP=0),IMCP)+DRAFT!$DC668)))</f>
        <v/>
      </c>
      <c r="AN666" s="67" t="str">
        <f>IF(AL666="3E","3E",IF(COUNT($A666)=0,"",IF(COUNT(AI666)=0,"--",ROUND(((CEILING(DRAFT!$CV668*38,0.25)+CEILING(DRAFT!$CX668*38,0.25)+CEILING(DRAFT!$CZ668*42,0.25)+CEILING($AL666*42,0.25))/160),2))))</f>
        <v/>
      </c>
      <c r="AO666" s="2" t="str">
        <f>IF(AN666="3E","3E",IF(COUNT($A666)=0,"",IF(COUNT(AN666)=0,"I",LOOKUP(AN666,{0,2,2.25,2.5,2.75,3,3.25,3.5,3.75,4},{"F","D","C","C+","B-","B","B+","A-","A","A+"}))))</f>
        <v/>
      </c>
      <c r="AP666" s="2" t="str">
        <f>IF(AN666="3E","3E",IF(OR(COUNT(A666)=0,COUNT(AN666)=0),"",DRAFT!CW668+DRAFT!CY668+DRAFT!DA668+N(TABULATION!AM666)))</f>
        <v/>
      </c>
      <c r="AQ666" s="2" t="str">
        <f>IF(OR(COUNT($A666)=0,COUNT(B666:AK666)=0),"",IF(COUNTIF(B666:AM666,"3E")&gt;0,"3E",IF(AND(DRAFT!$A668="IM",OR($AL666&gt;DRAFT!$DB668,$AM666&gt;DRAFT!$DC668)),"IMPROVED",IF(AND(DRAFT!$A668="IM",$AL666&lt;=DRAFT!$DB668,$AM666&lt;=DRAFT!$DC668),"NOT IMPROVED",IF(AND(DRAFT!CU668="S",AH666&gt;=2,AK666&gt;=2,AN666&gt;=2.5,AP666&gt;=144),"PASS","FAIL")))))</f>
        <v/>
      </c>
      <c r="AR666" s="2" t="str">
        <f t="shared" si="20"/>
        <v/>
      </c>
      <c r="AS666" s="2" t="str">
        <f t="shared" si="21"/>
        <v/>
      </c>
    </row>
    <row r="667" spans="1:45" ht="18.95" customHeight="1" x14ac:dyDescent="0.25">
      <c r="A667" s="3" t="str">
        <f>IF(DRAFT!$B669="","",DRAFT!$B669)</f>
        <v/>
      </c>
      <c r="B667" s="2" t="str">
        <f>IF(COUNT($A667)=0,"",IF($A667&lt;&gt;DRAFT!$B669,"ERR",IF(DRAFT!I669="3E","3E",IF(COUNT(DRAFT!E669,DRAFT!I669)&gt;0,DRAFT!J669,""))))</f>
        <v/>
      </c>
      <c r="C667" s="2" t="str">
        <f>IF(COUNT($A667)=0,"",IF(B667="3E","3E",IF(B667="","I",LOOKUP(B667/D$2,{0,0.4,0.45,0.5,0.55,0.6,0.65,0.7,0.75,0.8,1},{"F","D","C","C+","B-","B","B+","A-","A","A+"}))))</f>
        <v/>
      </c>
      <c r="D667" s="1" t="str">
        <f>IF(COUNT($A667)=0,"",IF(B667="","--",IF(B667="3E","3E",LOOKUP(B667/D$2,{0,0.4,0.45,0.5,0.55,0.6,0.65,0.7,0.75,0.8,1},{0,2,2.25,2.5,2.75,3,3.25,3.5,3.75,4}))))</f>
        <v/>
      </c>
      <c r="E667" s="2" t="str">
        <f>IF(COUNT($A667)=0,"",IF($A667&lt;&gt;DRAFT!$B669,"ERR",IF(DRAFT!R669="3E","3E",IF(COUNT(DRAFT!N669,DRAFT!R669)&gt;0,DRAFT!S669,""))))</f>
        <v/>
      </c>
      <c r="F667" s="2" t="str">
        <f>IF(COUNT($A667)=0,"",IF(E667="3E","3E",IF(E667="","I",LOOKUP(E667/G$2,{0,0.4,0.45,0.5,0.55,0.6,0.65,0.7,0.75,0.8,1},{"F","D","C","C+","B-","B","B+","A-","A","A+"}))))</f>
        <v/>
      </c>
      <c r="G667" s="1" t="str">
        <f>IF(COUNT($A667)=0,"",IF(E667="","--",IF(E667="3E","3E",LOOKUP(E667/G$2,{0,0.4,0.45,0.5,0.55,0.6,0.65,0.7,0.75,0.8,1},{0,2,2.25,2.5,2.75,3,3.25,3.5,3.75,4}))))</f>
        <v/>
      </c>
      <c r="H667" s="2" t="str">
        <f>IF(COUNT($A667)=0,"",IF($A667&lt;&gt;DRAFT!$B669,"ERR",IF(DRAFT!AA669="3E","3E",IF(COUNT(DRAFT!W669,DRAFT!AA669)&gt;0,DRAFT!AB669,""))))</f>
        <v/>
      </c>
      <c r="I667" s="2" t="str">
        <f>IF(COUNT($A667)=0,"",IF(H667="3E","3E",IF(H667="","I",LOOKUP(H667/J$2,{0,0.4,0.45,0.5,0.55,0.6,0.65,0.7,0.75,0.8,1},{"F","D","C","C+","B-","B","B+","A-","A","A+"}))))</f>
        <v/>
      </c>
      <c r="J667" s="1" t="str">
        <f>IF(COUNT($A667)=0,"",IF(H667="","--",IF(H667="3E","3E",LOOKUP(H667/J$2,{0,0.4,0.45,0.5,0.55,0.6,0.65,0.7,0.75,0.8,1},{0,2,2.25,2.5,2.75,3,3.25,3.5,3.75,4}))))</f>
        <v/>
      </c>
      <c r="K667" s="2" t="str">
        <f>IF(COUNT($A667)=0,"",IF($A667&lt;&gt;DRAFT!$B669,"ERR",IF(DRAFT!AJ669="3E","3E",IF(COUNT(DRAFT!AF669,DRAFT!AJ669)&gt;0,DRAFT!AK669,""))))</f>
        <v/>
      </c>
      <c r="L667" s="2" t="str">
        <f>IF(COUNT($A667)=0,"",IF(K667="3E","3E",IF(K667="","I",LOOKUP(K667/M$2,{0,0.4,0.45,0.5,0.55,0.6,0.65,0.7,0.75,0.8,1},{"F","D","C","C+","B-","B","B+","A-","A","A+"}))))</f>
        <v/>
      </c>
      <c r="M667" s="1" t="str">
        <f>IF(COUNT($A667)=0,"",IF(K667="","--",IF(K667="3E","3E",LOOKUP(K667/M$2,{0,0.4,0.45,0.5,0.55,0.6,0.65,0.7,0.75,0.8,1},{0,2,2.25,2.5,2.75,3,3.25,3.5,3.75,4}))))</f>
        <v/>
      </c>
      <c r="N667" s="2" t="str">
        <f>IF(COUNT($A667)=0,"",IF($A667&lt;&gt;DRAFT!$B669,"ERR",IF(DRAFT!AS669="3E","3E",IF(COUNT(DRAFT!AO669,DRAFT!AS669)&gt;0,DRAFT!AT669,""))))</f>
        <v/>
      </c>
      <c r="O667" s="2" t="str">
        <f>IF(COUNT($A667)=0,"",IF(N667="3E","3E",IF(N667="","I",LOOKUP(N667/P$2,{0,0.4,0.45,0.5,0.55,0.6,0.65,0.7,0.75,0.8,1},{"F","D","C","C+","B-","B","B+","A-","A","A+"}))))</f>
        <v/>
      </c>
      <c r="P667" s="1" t="str">
        <f>IF(COUNT($A667)=0,"",IF(N667="","--",IF(N667="3E","3E",LOOKUP(N667/P$2,{0,0.4,0.45,0.5,0.55,0.6,0.65,0.7,0.75,0.8,1},{0,2,2.25,2.5,2.75,3,3.25,3.5,3.75,4}))))</f>
        <v/>
      </c>
      <c r="Q667" s="2" t="str">
        <f>IF(COUNT($A667)=0,"",IF($A667&lt;&gt;DRAFT!$B669,"ERR",IF(DRAFT!BB669="3E","3E",IF(COUNT(DRAFT!AX669,DRAFT!BB669)&gt;0,DRAFT!BC669,""))))</f>
        <v/>
      </c>
      <c r="R667" s="2" t="str">
        <f>IF(COUNT($A667)=0,"",IF(Q667="3E","3E",IF(Q667="","I",LOOKUP(Q667/S$2,{0,0.4,0.45,0.5,0.55,0.6,0.65,0.7,0.75,0.8,1},{"F","D","C","C+","B-","B","B+","A-","A","A+"}))))</f>
        <v/>
      </c>
      <c r="S667" s="1" t="str">
        <f>IF(COUNT($A667)=0,"",IF(Q667="","--",IF(Q667="3E","3E",LOOKUP(Q667/S$2,{0,0.4,0.45,0.5,0.55,0.6,0.65,0.7,0.75,0.8,1},{0,2,2.25,2.5,2.75,3,3.25,3.5,3.75,4}))))</f>
        <v/>
      </c>
      <c r="T667" s="2" t="str">
        <f>IF(COUNT($A667)=0,"",IF($A667&lt;&gt;DRAFT!$B669,"ERR",IF(DRAFT!BK669="3E","3E",IF(COUNT(DRAFT!BG669,DRAFT!BK669)&gt;0,DRAFT!BL669,""))))</f>
        <v/>
      </c>
      <c r="U667" s="2" t="str">
        <f>IF(COUNT($A667)=0,"",IF(T667="3E","3E",IF(T667="","I",LOOKUP(T667/V$2,{0,0.4,0.45,0.5,0.55,0.6,0.65,0.7,0.75,0.8,1},{"F","D","C","C+","B-","B","B+","A-","A","A+"}))))</f>
        <v/>
      </c>
      <c r="V667" s="1" t="str">
        <f>IF(COUNT($A667)=0,"",IF(T667="","--",IF(T667="3E","3E",LOOKUP(T667/V$2,{0,0.4,0.45,0.5,0.55,0.6,0.65,0.7,0.75,0.8,1},{0,2,2.25,2.5,2.75,3,3.25,3.5,3.75,4}))))</f>
        <v/>
      </c>
      <c r="W667" s="2" t="str">
        <f>IF(COUNT($A667)=0,"",IF($A667&lt;&gt;DRAFT!$B669,"ERR",IF(DRAFT!BT669="3E","3E",IF(COUNT(DRAFT!BP669,DRAFT!BT669)&gt;0,DRAFT!BU669,""))))</f>
        <v/>
      </c>
      <c r="X667" s="2" t="str">
        <f>IF(COUNT($A667)=0,"",IF(W667="3E","3E",IF(W667="","I",LOOKUP(W667/Y$2,{0,0.4,0.45,0.5,0.55,0.6,0.65,0.7,0.75,0.8,1},{"F","D","C","C+","B-","B","B+","A-","A","A+"}))))</f>
        <v/>
      </c>
      <c r="Y667" s="1" t="str">
        <f>IF(COUNT($A667)=0,"",IF(W667="","--",IF(W667="3E","3E",LOOKUP(W667/Y$2,{0,0.4,0.45,0.5,0.55,0.6,0.65,0.7,0.75,0.8,1},{0,2,2.25,2.5,2.75,3,3.25,3.5,3.75,4}))))</f>
        <v/>
      </c>
      <c r="Z667" s="2" t="str">
        <f>IF(COUNT($A667)=0,"",IF($A667&lt;&gt;DRAFT!$B669,"ERR",IF(DRAFT!CC669="3E","3E",IF(COUNT(DRAFT!BY669,DRAFT!CC669)&gt;0,DRAFT!CD669,""))))</f>
        <v/>
      </c>
      <c r="AA667" s="2" t="str">
        <f>IF(COUNT($A667)=0,"",IF(Z667="3E","3E",IF(Z667="","I",LOOKUP(Z667/AB$2,{0,0.4,0.45,0.5,0.55,0.6,0.65,0.7,0.75,0.8,1},{"F","D","C","C+","B-","B","B+","A-","A","A+"}))))</f>
        <v/>
      </c>
      <c r="AB667" s="1" t="str">
        <f>IF(COUNT($A667)=0,"",IF(Z667="","--",IF(Z667="3E","3E",LOOKUP(Z667/AB$2,{0,0.4,0.45,0.5,0.55,0.6,0.65,0.7,0.75,0.8,1},{0,2,2.25,2.5,2.75,3,3.25,3.5,3.75,4}))))</f>
        <v/>
      </c>
      <c r="AC667" s="2" t="str">
        <f>IF(COUNT($A667)=0,"",IF($A667&lt;&gt;DRAFT!$B669,"ERR",IF(DRAFT!CF669&gt;0,DRAFT!CF669,"")))</f>
        <v/>
      </c>
      <c r="AD667" s="2" t="str">
        <f>IF(COUNT($A667)=0,"",IF(AC667="3E","3E",IF(AC667="","I",LOOKUP(AC667/AE$2,{0,0.4,0.45,0.5,0.55,0.6,0.65,0.7,0.75,0.8,1},{"F","D","C","C+","B-","B","B+","A-","A","A+"}))))</f>
        <v/>
      </c>
      <c r="AE667" s="1" t="str">
        <f>IF(COUNT($A667)=0,"",IF(AC667="","--",IF(AC667="3E","3E",LOOKUP(AC667/AE$2,{0,0.4,0.45,0.5,0.55,0.6,0.65,0.7,0.75,0.8,1},{0,2,2.25,2.5,2.75,3,3.25,3.5,3.75,4}))))</f>
        <v/>
      </c>
      <c r="AF667" s="2" t="str">
        <f>IF(COUNT($A667)=0,"",IF($A667&lt;&gt;DRAFT!$B669,"ERR",IF(DRAFT!CI669&gt;0,DRAFT!CK669,"")))</f>
        <v/>
      </c>
      <c r="AG667" s="2" t="str">
        <f>IF(COUNT($A667)=0,"",IF(AF667="3E","3E",IF(AF667="","I",LOOKUP(AF667/AH$2,{0,0.4,0.45,0.5,0.55,0.6,0.65,0.7,0.75,0.8,1},{"F","D","C","C+","B-","B","B+","A-","A","A+"}))))</f>
        <v/>
      </c>
      <c r="AH667" s="1" t="str">
        <f>IF(COUNT($A667)=0,"",IF(AF667="","--",IF(AF667="3E","3E",LOOKUP(AF667/AH$2,{0,0.4,0.45,0.5,0.55,0.6,0.65,0.7,0.75,0.8,1},{0,2,2.25,2.5,2.75,3,3.25,3.5,3.75,4}))))</f>
        <v/>
      </c>
      <c r="AI667" s="2" t="str">
        <f>IF($A667&lt;&gt;DRAFT!$B669,"ERR",IF(OR(COUNT($A667)=0,COUNT(DRAFT!CL669:CN669,DRAFT!CP669:CR669)=0),"",CEILING(SUM(DRAFT!CO669,DRAFT!CS669,DRAFT!CT669),1)))</f>
        <v/>
      </c>
      <c r="AJ667" s="2" t="str">
        <f>IF(COUNT($A667)=0,"",IF(AI667="3E","3E",IF(AI667="","I",LOOKUP(AI667/AK$2,{0,0.4,0.45,0.5,0.55,0.6,0.65,0.7,0.75,0.8,1},{"F","D","C","C+","B-","B","B+","A-","A","A+"}))))</f>
        <v/>
      </c>
      <c r="AK667" s="1" t="str">
        <f>IF(COUNT($A667)=0,"",IF(AI667="","--",IF(AI667="3E","3E",LOOKUP(AI667/AK$2,{0,0.4,0.45,0.5,0.55,0.6,0.65,0.7,0.75,0.8,1},{0,2,2.25,2.5,2.75,3,3.25,3.5,3.75,4}))))</f>
        <v/>
      </c>
      <c r="AL667" s="4" t="str">
        <f>IF(OR(COUNT($A667)=0,COUNT(B667:AK667)=0),"",IF(COUNTIF(B667:AK667,"3E")&gt;0,"3E",IF(DRAFT!$A669="R",TRUNC(SUMPRODUCT(RGP,RCP)/TCP,3),TRUNC((SUMPRODUCT(--(IMDGP&gt;0)*IMDGP,IMCP)+CEILING(DRAFT!$DB669*42,0.25))/TCP,3))))</f>
        <v/>
      </c>
      <c r="AM667" s="2" t="str">
        <f>IF(OR(COUNT($A667)=0,COUNT(B667:AK667)=0),"",IF(COUNTIF(B667:AK667,"3E")&gt;0,"3E",IF(DRAFT!$A669="R",SUMPRODUCT(--(RGP&gt;=2),RCP),SUMPRODUCT(--(IMDGP&gt;0),--(IMGP=0),IMCP)+DRAFT!$DC669)))</f>
        <v/>
      </c>
      <c r="AN667" s="67" t="str">
        <f>IF(AL667="3E","3E",IF(COUNT($A667)=0,"",IF(COUNT(AI667)=0,"--",ROUND(((CEILING(DRAFT!$CV669*38,0.25)+CEILING(DRAFT!$CX669*38,0.25)+CEILING(DRAFT!$CZ669*42,0.25)+CEILING($AL667*42,0.25))/160),2))))</f>
        <v/>
      </c>
      <c r="AO667" s="2" t="str">
        <f>IF(AN667="3E","3E",IF(COUNT($A667)=0,"",IF(COUNT(AN667)=0,"I",LOOKUP(AN667,{0,2,2.25,2.5,2.75,3,3.25,3.5,3.75,4},{"F","D","C","C+","B-","B","B+","A-","A","A+"}))))</f>
        <v/>
      </c>
      <c r="AP667" s="2" t="str">
        <f>IF(AN667="3E","3E",IF(OR(COUNT(A667)=0,COUNT(AN667)=0),"",DRAFT!CW669+DRAFT!CY669+DRAFT!DA669+N(TABULATION!AM667)))</f>
        <v/>
      </c>
      <c r="AQ667" s="2" t="str">
        <f>IF(OR(COUNT($A667)=0,COUNT(B667:AK667)=0),"",IF(COUNTIF(B667:AM667,"3E")&gt;0,"3E",IF(AND(DRAFT!$A669="IM",OR($AL667&gt;DRAFT!$DB669,$AM667&gt;DRAFT!$DC669)),"IMPROVED",IF(AND(DRAFT!$A669="IM",$AL667&lt;=DRAFT!$DB669,$AM667&lt;=DRAFT!$DC669),"NOT IMPROVED",IF(AND(DRAFT!CU669="S",AH667&gt;=2,AK667&gt;=2,AN667&gt;=2.5,AP667&gt;=144),"PASS","FAIL")))))</f>
        <v/>
      </c>
      <c r="AR667" s="2" t="str">
        <f t="shared" si="20"/>
        <v/>
      </c>
      <c r="AS667" s="2" t="str">
        <f t="shared" si="21"/>
        <v/>
      </c>
    </row>
    <row r="668" spans="1:45" ht="18.95" customHeight="1" x14ac:dyDescent="0.25">
      <c r="A668" s="3" t="str">
        <f>IF(DRAFT!$B670="","",DRAFT!$B670)</f>
        <v/>
      </c>
      <c r="B668" s="2" t="str">
        <f>IF(COUNT($A668)=0,"",IF($A668&lt;&gt;DRAFT!$B670,"ERR",IF(DRAFT!I670="3E","3E",IF(COUNT(DRAFT!E670,DRAFT!I670)&gt;0,DRAFT!J670,""))))</f>
        <v/>
      </c>
      <c r="C668" s="2" t="str">
        <f>IF(COUNT($A668)=0,"",IF(B668="3E","3E",IF(B668="","I",LOOKUP(B668/D$2,{0,0.4,0.45,0.5,0.55,0.6,0.65,0.7,0.75,0.8,1},{"F","D","C","C+","B-","B","B+","A-","A","A+"}))))</f>
        <v/>
      </c>
      <c r="D668" s="1" t="str">
        <f>IF(COUNT($A668)=0,"",IF(B668="","--",IF(B668="3E","3E",LOOKUP(B668/D$2,{0,0.4,0.45,0.5,0.55,0.6,0.65,0.7,0.75,0.8,1},{0,2,2.25,2.5,2.75,3,3.25,3.5,3.75,4}))))</f>
        <v/>
      </c>
      <c r="E668" s="2" t="str">
        <f>IF(COUNT($A668)=0,"",IF($A668&lt;&gt;DRAFT!$B670,"ERR",IF(DRAFT!R670="3E","3E",IF(COUNT(DRAFT!N670,DRAFT!R670)&gt;0,DRAFT!S670,""))))</f>
        <v/>
      </c>
      <c r="F668" s="2" t="str">
        <f>IF(COUNT($A668)=0,"",IF(E668="3E","3E",IF(E668="","I",LOOKUP(E668/G$2,{0,0.4,0.45,0.5,0.55,0.6,0.65,0.7,0.75,0.8,1},{"F","D","C","C+","B-","B","B+","A-","A","A+"}))))</f>
        <v/>
      </c>
      <c r="G668" s="1" t="str">
        <f>IF(COUNT($A668)=0,"",IF(E668="","--",IF(E668="3E","3E",LOOKUP(E668/G$2,{0,0.4,0.45,0.5,0.55,0.6,0.65,0.7,0.75,0.8,1},{0,2,2.25,2.5,2.75,3,3.25,3.5,3.75,4}))))</f>
        <v/>
      </c>
      <c r="H668" s="2" t="str">
        <f>IF(COUNT($A668)=0,"",IF($A668&lt;&gt;DRAFT!$B670,"ERR",IF(DRAFT!AA670="3E","3E",IF(COUNT(DRAFT!W670,DRAFT!AA670)&gt;0,DRAFT!AB670,""))))</f>
        <v/>
      </c>
      <c r="I668" s="2" t="str">
        <f>IF(COUNT($A668)=0,"",IF(H668="3E","3E",IF(H668="","I",LOOKUP(H668/J$2,{0,0.4,0.45,0.5,0.55,0.6,0.65,0.7,0.75,0.8,1},{"F","D","C","C+","B-","B","B+","A-","A","A+"}))))</f>
        <v/>
      </c>
      <c r="J668" s="1" t="str">
        <f>IF(COUNT($A668)=0,"",IF(H668="","--",IF(H668="3E","3E",LOOKUP(H668/J$2,{0,0.4,0.45,0.5,0.55,0.6,0.65,0.7,0.75,0.8,1},{0,2,2.25,2.5,2.75,3,3.25,3.5,3.75,4}))))</f>
        <v/>
      </c>
      <c r="K668" s="2" t="str">
        <f>IF(COUNT($A668)=0,"",IF($A668&lt;&gt;DRAFT!$B670,"ERR",IF(DRAFT!AJ670="3E","3E",IF(COUNT(DRAFT!AF670,DRAFT!AJ670)&gt;0,DRAFT!AK670,""))))</f>
        <v/>
      </c>
      <c r="L668" s="2" t="str">
        <f>IF(COUNT($A668)=0,"",IF(K668="3E","3E",IF(K668="","I",LOOKUP(K668/M$2,{0,0.4,0.45,0.5,0.55,0.6,0.65,0.7,0.75,0.8,1},{"F","D","C","C+","B-","B","B+","A-","A","A+"}))))</f>
        <v/>
      </c>
      <c r="M668" s="1" t="str">
        <f>IF(COUNT($A668)=0,"",IF(K668="","--",IF(K668="3E","3E",LOOKUP(K668/M$2,{0,0.4,0.45,0.5,0.55,0.6,0.65,0.7,0.75,0.8,1},{0,2,2.25,2.5,2.75,3,3.25,3.5,3.75,4}))))</f>
        <v/>
      </c>
      <c r="N668" s="2" t="str">
        <f>IF(COUNT($A668)=0,"",IF($A668&lt;&gt;DRAFT!$B670,"ERR",IF(DRAFT!AS670="3E","3E",IF(COUNT(DRAFT!AO670,DRAFT!AS670)&gt;0,DRAFT!AT670,""))))</f>
        <v/>
      </c>
      <c r="O668" s="2" t="str">
        <f>IF(COUNT($A668)=0,"",IF(N668="3E","3E",IF(N668="","I",LOOKUP(N668/P$2,{0,0.4,0.45,0.5,0.55,0.6,0.65,0.7,0.75,0.8,1},{"F","D","C","C+","B-","B","B+","A-","A","A+"}))))</f>
        <v/>
      </c>
      <c r="P668" s="1" t="str">
        <f>IF(COUNT($A668)=0,"",IF(N668="","--",IF(N668="3E","3E",LOOKUP(N668/P$2,{0,0.4,0.45,0.5,0.55,0.6,0.65,0.7,0.75,0.8,1},{0,2,2.25,2.5,2.75,3,3.25,3.5,3.75,4}))))</f>
        <v/>
      </c>
      <c r="Q668" s="2" t="str">
        <f>IF(COUNT($A668)=0,"",IF($A668&lt;&gt;DRAFT!$B670,"ERR",IF(DRAFT!BB670="3E","3E",IF(COUNT(DRAFT!AX670,DRAFT!BB670)&gt;0,DRAFT!BC670,""))))</f>
        <v/>
      </c>
      <c r="R668" s="2" t="str">
        <f>IF(COUNT($A668)=0,"",IF(Q668="3E","3E",IF(Q668="","I",LOOKUP(Q668/S$2,{0,0.4,0.45,0.5,0.55,0.6,0.65,0.7,0.75,0.8,1},{"F","D","C","C+","B-","B","B+","A-","A","A+"}))))</f>
        <v/>
      </c>
      <c r="S668" s="1" t="str">
        <f>IF(COUNT($A668)=0,"",IF(Q668="","--",IF(Q668="3E","3E",LOOKUP(Q668/S$2,{0,0.4,0.45,0.5,0.55,0.6,0.65,0.7,0.75,0.8,1},{0,2,2.25,2.5,2.75,3,3.25,3.5,3.75,4}))))</f>
        <v/>
      </c>
      <c r="T668" s="2" t="str">
        <f>IF(COUNT($A668)=0,"",IF($A668&lt;&gt;DRAFT!$B670,"ERR",IF(DRAFT!BK670="3E","3E",IF(COUNT(DRAFT!BG670,DRAFT!BK670)&gt;0,DRAFT!BL670,""))))</f>
        <v/>
      </c>
      <c r="U668" s="2" t="str">
        <f>IF(COUNT($A668)=0,"",IF(T668="3E","3E",IF(T668="","I",LOOKUP(T668/V$2,{0,0.4,0.45,0.5,0.55,0.6,0.65,0.7,0.75,0.8,1},{"F","D","C","C+","B-","B","B+","A-","A","A+"}))))</f>
        <v/>
      </c>
      <c r="V668" s="1" t="str">
        <f>IF(COUNT($A668)=0,"",IF(T668="","--",IF(T668="3E","3E",LOOKUP(T668/V$2,{0,0.4,0.45,0.5,0.55,0.6,0.65,0.7,0.75,0.8,1},{0,2,2.25,2.5,2.75,3,3.25,3.5,3.75,4}))))</f>
        <v/>
      </c>
      <c r="W668" s="2" t="str">
        <f>IF(COUNT($A668)=0,"",IF($A668&lt;&gt;DRAFT!$B670,"ERR",IF(DRAFT!BT670="3E","3E",IF(COUNT(DRAFT!BP670,DRAFT!BT670)&gt;0,DRAFT!BU670,""))))</f>
        <v/>
      </c>
      <c r="X668" s="2" t="str">
        <f>IF(COUNT($A668)=0,"",IF(W668="3E","3E",IF(W668="","I",LOOKUP(W668/Y$2,{0,0.4,0.45,0.5,0.55,0.6,0.65,0.7,0.75,0.8,1},{"F","D","C","C+","B-","B","B+","A-","A","A+"}))))</f>
        <v/>
      </c>
      <c r="Y668" s="1" t="str">
        <f>IF(COUNT($A668)=0,"",IF(W668="","--",IF(W668="3E","3E",LOOKUP(W668/Y$2,{0,0.4,0.45,0.5,0.55,0.6,0.65,0.7,0.75,0.8,1},{0,2,2.25,2.5,2.75,3,3.25,3.5,3.75,4}))))</f>
        <v/>
      </c>
      <c r="Z668" s="2" t="str">
        <f>IF(COUNT($A668)=0,"",IF($A668&lt;&gt;DRAFT!$B670,"ERR",IF(DRAFT!CC670="3E","3E",IF(COUNT(DRAFT!BY670,DRAFT!CC670)&gt;0,DRAFT!CD670,""))))</f>
        <v/>
      </c>
      <c r="AA668" s="2" t="str">
        <f>IF(COUNT($A668)=0,"",IF(Z668="3E","3E",IF(Z668="","I",LOOKUP(Z668/AB$2,{0,0.4,0.45,0.5,0.55,0.6,0.65,0.7,0.75,0.8,1},{"F","D","C","C+","B-","B","B+","A-","A","A+"}))))</f>
        <v/>
      </c>
      <c r="AB668" s="1" t="str">
        <f>IF(COUNT($A668)=0,"",IF(Z668="","--",IF(Z668="3E","3E",LOOKUP(Z668/AB$2,{0,0.4,0.45,0.5,0.55,0.6,0.65,0.7,0.75,0.8,1},{0,2,2.25,2.5,2.75,3,3.25,3.5,3.75,4}))))</f>
        <v/>
      </c>
      <c r="AC668" s="2" t="str">
        <f>IF(COUNT($A668)=0,"",IF($A668&lt;&gt;DRAFT!$B670,"ERR",IF(DRAFT!CF670&gt;0,DRAFT!CF670,"")))</f>
        <v/>
      </c>
      <c r="AD668" s="2" t="str">
        <f>IF(COUNT($A668)=0,"",IF(AC668="3E","3E",IF(AC668="","I",LOOKUP(AC668/AE$2,{0,0.4,0.45,0.5,0.55,0.6,0.65,0.7,0.75,0.8,1},{"F","D","C","C+","B-","B","B+","A-","A","A+"}))))</f>
        <v/>
      </c>
      <c r="AE668" s="1" t="str">
        <f>IF(COUNT($A668)=0,"",IF(AC668="","--",IF(AC668="3E","3E",LOOKUP(AC668/AE$2,{0,0.4,0.45,0.5,0.55,0.6,0.65,0.7,0.75,0.8,1},{0,2,2.25,2.5,2.75,3,3.25,3.5,3.75,4}))))</f>
        <v/>
      </c>
      <c r="AF668" s="2" t="str">
        <f>IF(COUNT($A668)=0,"",IF($A668&lt;&gt;DRAFT!$B670,"ERR",IF(DRAFT!CI670&gt;0,DRAFT!CK670,"")))</f>
        <v/>
      </c>
      <c r="AG668" s="2" t="str">
        <f>IF(COUNT($A668)=0,"",IF(AF668="3E","3E",IF(AF668="","I",LOOKUP(AF668/AH$2,{0,0.4,0.45,0.5,0.55,0.6,0.65,0.7,0.75,0.8,1},{"F","D","C","C+","B-","B","B+","A-","A","A+"}))))</f>
        <v/>
      </c>
      <c r="AH668" s="1" t="str">
        <f>IF(COUNT($A668)=0,"",IF(AF668="","--",IF(AF668="3E","3E",LOOKUP(AF668/AH$2,{0,0.4,0.45,0.5,0.55,0.6,0.65,0.7,0.75,0.8,1},{0,2,2.25,2.5,2.75,3,3.25,3.5,3.75,4}))))</f>
        <v/>
      </c>
      <c r="AI668" s="2" t="str">
        <f>IF($A668&lt;&gt;DRAFT!$B670,"ERR",IF(OR(COUNT($A668)=0,COUNT(DRAFT!CL670:CN670,DRAFT!CP670:CR670)=0),"",CEILING(SUM(DRAFT!CO670,DRAFT!CS670,DRAFT!CT670),1)))</f>
        <v/>
      </c>
      <c r="AJ668" s="2" t="str">
        <f>IF(COUNT($A668)=0,"",IF(AI668="3E","3E",IF(AI668="","I",LOOKUP(AI668/AK$2,{0,0.4,0.45,0.5,0.55,0.6,0.65,0.7,0.75,0.8,1},{"F","D","C","C+","B-","B","B+","A-","A","A+"}))))</f>
        <v/>
      </c>
      <c r="AK668" s="1" t="str">
        <f>IF(COUNT($A668)=0,"",IF(AI668="","--",IF(AI668="3E","3E",LOOKUP(AI668/AK$2,{0,0.4,0.45,0.5,0.55,0.6,0.65,0.7,0.75,0.8,1},{0,2,2.25,2.5,2.75,3,3.25,3.5,3.75,4}))))</f>
        <v/>
      </c>
      <c r="AL668" s="4" t="str">
        <f>IF(OR(COUNT($A668)=0,COUNT(B668:AK668)=0),"",IF(COUNTIF(B668:AK668,"3E")&gt;0,"3E",IF(DRAFT!$A670="R",TRUNC(SUMPRODUCT(RGP,RCP)/TCP,3),TRUNC((SUMPRODUCT(--(IMDGP&gt;0)*IMDGP,IMCP)+CEILING(DRAFT!$DB670*42,0.25))/TCP,3))))</f>
        <v/>
      </c>
      <c r="AM668" s="2" t="str">
        <f>IF(OR(COUNT($A668)=0,COUNT(B668:AK668)=0),"",IF(COUNTIF(B668:AK668,"3E")&gt;0,"3E",IF(DRAFT!$A670="R",SUMPRODUCT(--(RGP&gt;=2),RCP),SUMPRODUCT(--(IMDGP&gt;0),--(IMGP=0),IMCP)+DRAFT!$DC670)))</f>
        <v/>
      </c>
      <c r="AN668" s="67" t="str">
        <f>IF(AL668="3E","3E",IF(COUNT($A668)=0,"",IF(COUNT(AI668)=0,"--",ROUND(((CEILING(DRAFT!$CV670*38,0.25)+CEILING(DRAFT!$CX670*38,0.25)+CEILING(DRAFT!$CZ670*42,0.25)+CEILING($AL668*42,0.25))/160),2))))</f>
        <v/>
      </c>
      <c r="AO668" s="2" t="str">
        <f>IF(AN668="3E","3E",IF(COUNT($A668)=0,"",IF(COUNT(AN668)=0,"I",LOOKUP(AN668,{0,2,2.25,2.5,2.75,3,3.25,3.5,3.75,4},{"F","D","C","C+","B-","B","B+","A-","A","A+"}))))</f>
        <v/>
      </c>
      <c r="AP668" s="2" t="str">
        <f>IF(AN668="3E","3E",IF(OR(COUNT(A668)=0,COUNT(AN668)=0),"",DRAFT!CW670+DRAFT!CY670+DRAFT!DA670+N(TABULATION!AM668)))</f>
        <v/>
      </c>
      <c r="AQ668" s="2" t="str">
        <f>IF(OR(COUNT($A668)=0,COUNT(B668:AK668)=0),"",IF(COUNTIF(B668:AM668,"3E")&gt;0,"3E",IF(AND(DRAFT!$A670="IM",OR($AL668&gt;DRAFT!$DB670,$AM668&gt;DRAFT!$DC670)),"IMPROVED",IF(AND(DRAFT!$A670="IM",$AL668&lt;=DRAFT!$DB670,$AM668&lt;=DRAFT!$DC670),"NOT IMPROVED",IF(AND(DRAFT!CU670="S",AH668&gt;=2,AK668&gt;=2,AN668&gt;=2.5,AP668&gt;=144),"PASS","FAIL")))))</f>
        <v/>
      </c>
      <c r="AR668" s="2" t="str">
        <f t="shared" si="20"/>
        <v/>
      </c>
      <c r="AS668" s="2" t="str">
        <f t="shared" si="21"/>
        <v/>
      </c>
    </row>
    <row r="669" spans="1:45" ht="18.95" customHeight="1" x14ac:dyDescent="0.25">
      <c r="A669" s="3" t="str">
        <f>IF(DRAFT!$B671="","",DRAFT!$B671)</f>
        <v/>
      </c>
      <c r="B669" s="2" t="str">
        <f>IF(COUNT($A669)=0,"",IF($A669&lt;&gt;DRAFT!$B671,"ERR",IF(DRAFT!I671="3E","3E",IF(COUNT(DRAFT!E671,DRAFT!I671)&gt;0,DRAFT!J671,""))))</f>
        <v/>
      </c>
      <c r="C669" s="2" t="str">
        <f>IF(COUNT($A669)=0,"",IF(B669="3E","3E",IF(B669="","I",LOOKUP(B669/D$2,{0,0.4,0.45,0.5,0.55,0.6,0.65,0.7,0.75,0.8,1},{"F","D","C","C+","B-","B","B+","A-","A","A+"}))))</f>
        <v/>
      </c>
      <c r="D669" s="1" t="str">
        <f>IF(COUNT($A669)=0,"",IF(B669="","--",IF(B669="3E","3E",LOOKUP(B669/D$2,{0,0.4,0.45,0.5,0.55,0.6,0.65,0.7,0.75,0.8,1},{0,2,2.25,2.5,2.75,3,3.25,3.5,3.75,4}))))</f>
        <v/>
      </c>
      <c r="E669" s="2" t="str">
        <f>IF(COUNT($A669)=0,"",IF($A669&lt;&gt;DRAFT!$B671,"ERR",IF(DRAFT!R671="3E","3E",IF(COUNT(DRAFT!N671,DRAFT!R671)&gt;0,DRAFT!S671,""))))</f>
        <v/>
      </c>
      <c r="F669" s="2" t="str">
        <f>IF(COUNT($A669)=0,"",IF(E669="3E","3E",IF(E669="","I",LOOKUP(E669/G$2,{0,0.4,0.45,0.5,0.55,0.6,0.65,0.7,0.75,0.8,1},{"F","D","C","C+","B-","B","B+","A-","A","A+"}))))</f>
        <v/>
      </c>
      <c r="G669" s="1" t="str">
        <f>IF(COUNT($A669)=0,"",IF(E669="","--",IF(E669="3E","3E",LOOKUP(E669/G$2,{0,0.4,0.45,0.5,0.55,0.6,0.65,0.7,0.75,0.8,1},{0,2,2.25,2.5,2.75,3,3.25,3.5,3.75,4}))))</f>
        <v/>
      </c>
      <c r="H669" s="2" t="str">
        <f>IF(COUNT($A669)=0,"",IF($A669&lt;&gt;DRAFT!$B671,"ERR",IF(DRAFT!AA671="3E","3E",IF(COUNT(DRAFT!W671,DRAFT!AA671)&gt;0,DRAFT!AB671,""))))</f>
        <v/>
      </c>
      <c r="I669" s="2" t="str">
        <f>IF(COUNT($A669)=0,"",IF(H669="3E","3E",IF(H669="","I",LOOKUP(H669/J$2,{0,0.4,0.45,0.5,0.55,0.6,0.65,0.7,0.75,0.8,1},{"F","D","C","C+","B-","B","B+","A-","A","A+"}))))</f>
        <v/>
      </c>
      <c r="J669" s="1" t="str">
        <f>IF(COUNT($A669)=0,"",IF(H669="","--",IF(H669="3E","3E",LOOKUP(H669/J$2,{0,0.4,0.45,0.5,0.55,0.6,0.65,0.7,0.75,0.8,1},{0,2,2.25,2.5,2.75,3,3.25,3.5,3.75,4}))))</f>
        <v/>
      </c>
      <c r="K669" s="2" t="str">
        <f>IF(COUNT($A669)=0,"",IF($A669&lt;&gt;DRAFT!$B671,"ERR",IF(DRAFT!AJ671="3E","3E",IF(COUNT(DRAFT!AF671,DRAFT!AJ671)&gt;0,DRAFT!AK671,""))))</f>
        <v/>
      </c>
      <c r="L669" s="2" t="str">
        <f>IF(COUNT($A669)=0,"",IF(K669="3E","3E",IF(K669="","I",LOOKUP(K669/M$2,{0,0.4,0.45,0.5,0.55,0.6,0.65,0.7,0.75,0.8,1},{"F","D","C","C+","B-","B","B+","A-","A","A+"}))))</f>
        <v/>
      </c>
      <c r="M669" s="1" t="str">
        <f>IF(COUNT($A669)=0,"",IF(K669="","--",IF(K669="3E","3E",LOOKUP(K669/M$2,{0,0.4,0.45,0.5,0.55,0.6,0.65,0.7,0.75,0.8,1},{0,2,2.25,2.5,2.75,3,3.25,3.5,3.75,4}))))</f>
        <v/>
      </c>
      <c r="N669" s="2" t="str">
        <f>IF(COUNT($A669)=0,"",IF($A669&lt;&gt;DRAFT!$B671,"ERR",IF(DRAFT!AS671="3E","3E",IF(COUNT(DRAFT!AO671,DRAFT!AS671)&gt;0,DRAFT!AT671,""))))</f>
        <v/>
      </c>
      <c r="O669" s="2" t="str">
        <f>IF(COUNT($A669)=0,"",IF(N669="3E","3E",IF(N669="","I",LOOKUP(N669/P$2,{0,0.4,0.45,0.5,0.55,0.6,0.65,0.7,0.75,0.8,1},{"F","D","C","C+","B-","B","B+","A-","A","A+"}))))</f>
        <v/>
      </c>
      <c r="P669" s="1" t="str">
        <f>IF(COUNT($A669)=0,"",IF(N669="","--",IF(N669="3E","3E",LOOKUP(N669/P$2,{0,0.4,0.45,0.5,0.55,0.6,0.65,0.7,0.75,0.8,1},{0,2,2.25,2.5,2.75,3,3.25,3.5,3.75,4}))))</f>
        <v/>
      </c>
      <c r="Q669" s="2" t="str">
        <f>IF(COUNT($A669)=0,"",IF($A669&lt;&gt;DRAFT!$B671,"ERR",IF(DRAFT!BB671="3E","3E",IF(COUNT(DRAFT!AX671,DRAFT!BB671)&gt;0,DRAFT!BC671,""))))</f>
        <v/>
      </c>
      <c r="R669" s="2" t="str">
        <f>IF(COUNT($A669)=0,"",IF(Q669="3E","3E",IF(Q669="","I",LOOKUP(Q669/S$2,{0,0.4,0.45,0.5,0.55,0.6,0.65,0.7,0.75,0.8,1},{"F","D","C","C+","B-","B","B+","A-","A","A+"}))))</f>
        <v/>
      </c>
      <c r="S669" s="1" t="str">
        <f>IF(COUNT($A669)=0,"",IF(Q669="","--",IF(Q669="3E","3E",LOOKUP(Q669/S$2,{0,0.4,0.45,0.5,0.55,0.6,0.65,0.7,0.75,0.8,1},{0,2,2.25,2.5,2.75,3,3.25,3.5,3.75,4}))))</f>
        <v/>
      </c>
      <c r="T669" s="2" t="str">
        <f>IF(COUNT($A669)=0,"",IF($A669&lt;&gt;DRAFT!$B671,"ERR",IF(DRAFT!BK671="3E","3E",IF(COUNT(DRAFT!BG671,DRAFT!BK671)&gt;0,DRAFT!BL671,""))))</f>
        <v/>
      </c>
      <c r="U669" s="2" t="str">
        <f>IF(COUNT($A669)=0,"",IF(T669="3E","3E",IF(T669="","I",LOOKUP(T669/V$2,{0,0.4,0.45,0.5,0.55,0.6,0.65,0.7,0.75,0.8,1},{"F","D","C","C+","B-","B","B+","A-","A","A+"}))))</f>
        <v/>
      </c>
      <c r="V669" s="1" t="str">
        <f>IF(COUNT($A669)=0,"",IF(T669="","--",IF(T669="3E","3E",LOOKUP(T669/V$2,{0,0.4,0.45,0.5,0.55,0.6,0.65,0.7,0.75,0.8,1},{0,2,2.25,2.5,2.75,3,3.25,3.5,3.75,4}))))</f>
        <v/>
      </c>
      <c r="W669" s="2" t="str">
        <f>IF(COUNT($A669)=0,"",IF($A669&lt;&gt;DRAFT!$B671,"ERR",IF(DRAFT!BT671="3E","3E",IF(COUNT(DRAFT!BP671,DRAFT!BT671)&gt;0,DRAFT!BU671,""))))</f>
        <v/>
      </c>
      <c r="X669" s="2" t="str">
        <f>IF(COUNT($A669)=0,"",IF(W669="3E","3E",IF(W669="","I",LOOKUP(W669/Y$2,{0,0.4,0.45,0.5,0.55,0.6,0.65,0.7,0.75,0.8,1},{"F","D","C","C+","B-","B","B+","A-","A","A+"}))))</f>
        <v/>
      </c>
      <c r="Y669" s="1" t="str">
        <f>IF(COUNT($A669)=0,"",IF(W669="","--",IF(W669="3E","3E",LOOKUP(W669/Y$2,{0,0.4,0.45,0.5,0.55,0.6,0.65,0.7,0.75,0.8,1},{0,2,2.25,2.5,2.75,3,3.25,3.5,3.75,4}))))</f>
        <v/>
      </c>
      <c r="Z669" s="2" t="str">
        <f>IF(COUNT($A669)=0,"",IF($A669&lt;&gt;DRAFT!$B671,"ERR",IF(DRAFT!CC671="3E","3E",IF(COUNT(DRAFT!BY671,DRAFT!CC671)&gt;0,DRAFT!CD671,""))))</f>
        <v/>
      </c>
      <c r="AA669" s="2" t="str">
        <f>IF(COUNT($A669)=0,"",IF(Z669="3E","3E",IF(Z669="","I",LOOKUP(Z669/AB$2,{0,0.4,0.45,0.5,0.55,0.6,0.65,0.7,0.75,0.8,1},{"F","D","C","C+","B-","B","B+","A-","A","A+"}))))</f>
        <v/>
      </c>
      <c r="AB669" s="1" t="str">
        <f>IF(COUNT($A669)=0,"",IF(Z669="","--",IF(Z669="3E","3E",LOOKUP(Z669/AB$2,{0,0.4,0.45,0.5,0.55,0.6,0.65,0.7,0.75,0.8,1},{0,2,2.25,2.5,2.75,3,3.25,3.5,3.75,4}))))</f>
        <v/>
      </c>
      <c r="AC669" s="2" t="str">
        <f>IF(COUNT($A669)=0,"",IF($A669&lt;&gt;DRAFT!$B671,"ERR",IF(DRAFT!CF671&gt;0,DRAFT!CF671,"")))</f>
        <v/>
      </c>
      <c r="AD669" s="2" t="str">
        <f>IF(COUNT($A669)=0,"",IF(AC669="3E","3E",IF(AC669="","I",LOOKUP(AC669/AE$2,{0,0.4,0.45,0.5,0.55,0.6,0.65,0.7,0.75,0.8,1},{"F","D","C","C+","B-","B","B+","A-","A","A+"}))))</f>
        <v/>
      </c>
      <c r="AE669" s="1" t="str">
        <f>IF(COUNT($A669)=0,"",IF(AC669="","--",IF(AC669="3E","3E",LOOKUP(AC669/AE$2,{0,0.4,0.45,0.5,0.55,0.6,0.65,0.7,0.75,0.8,1},{0,2,2.25,2.5,2.75,3,3.25,3.5,3.75,4}))))</f>
        <v/>
      </c>
      <c r="AF669" s="2" t="str">
        <f>IF(COUNT($A669)=0,"",IF($A669&lt;&gt;DRAFT!$B671,"ERR",IF(DRAFT!CI671&gt;0,DRAFT!CK671,"")))</f>
        <v/>
      </c>
      <c r="AG669" s="2" t="str">
        <f>IF(COUNT($A669)=0,"",IF(AF669="3E","3E",IF(AF669="","I",LOOKUP(AF669/AH$2,{0,0.4,0.45,0.5,0.55,0.6,0.65,0.7,0.75,0.8,1},{"F","D","C","C+","B-","B","B+","A-","A","A+"}))))</f>
        <v/>
      </c>
      <c r="AH669" s="1" t="str">
        <f>IF(COUNT($A669)=0,"",IF(AF669="","--",IF(AF669="3E","3E",LOOKUP(AF669/AH$2,{0,0.4,0.45,0.5,0.55,0.6,0.65,0.7,0.75,0.8,1},{0,2,2.25,2.5,2.75,3,3.25,3.5,3.75,4}))))</f>
        <v/>
      </c>
      <c r="AI669" s="2" t="str">
        <f>IF($A669&lt;&gt;DRAFT!$B671,"ERR",IF(OR(COUNT($A669)=0,COUNT(DRAFT!CL671:CN671,DRAFT!CP671:CR671)=0),"",CEILING(SUM(DRAFT!CO671,DRAFT!CS671,DRAFT!CT671),1)))</f>
        <v/>
      </c>
      <c r="AJ669" s="2" t="str">
        <f>IF(COUNT($A669)=0,"",IF(AI669="3E","3E",IF(AI669="","I",LOOKUP(AI669/AK$2,{0,0.4,0.45,0.5,0.55,0.6,0.65,0.7,0.75,0.8,1},{"F","D","C","C+","B-","B","B+","A-","A","A+"}))))</f>
        <v/>
      </c>
      <c r="AK669" s="1" t="str">
        <f>IF(COUNT($A669)=0,"",IF(AI669="","--",IF(AI669="3E","3E",LOOKUP(AI669/AK$2,{0,0.4,0.45,0.5,0.55,0.6,0.65,0.7,0.75,0.8,1},{0,2,2.25,2.5,2.75,3,3.25,3.5,3.75,4}))))</f>
        <v/>
      </c>
      <c r="AL669" s="4" t="str">
        <f>IF(OR(COUNT($A669)=0,COUNT(B669:AK669)=0),"",IF(COUNTIF(B669:AK669,"3E")&gt;0,"3E",IF(DRAFT!$A671="R",TRUNC(SUMPRODUCT(RGP,RCP)/TCP,3),TRUNC((SUMPRODUCT(--(IMDGP&gt;0)*IMDGP,IMCP)+CEILING(DRAFT!$DB671*42,0.25))/TCP,3))))</f>
        <v/>
      </c>
      <c r="AM669" s="2" t="str">
        <f>IF(OR(COUNT($A669)=0,COUNT(B669:AK669)=0),"",IF(COUNTIF(B669:AK669,"3E")&gt;0,"3E",IF(DRAFT!$A671="R",SUMPRODUCT(--(RGP&gt;=2),RCP),SUMPRODUCT(--(IMDGP&gt;0),--(IMGP=0),IMCP)+DRAFT!$DC671)))</f>
        <v/>
      </c>
      <c r="AN669" s="67" t="str">
        <f>IF(AL669="3E","3E",IF(COUNT($A669)=0,"",IF(COUNT(AI669)=0,"--",ROUND(((CEILING(DRAFT!$CV671*38,0.25)+CEILING(DRAFT!$CX671*38,0.25)+CEILING(DRAFT!$CZ671*42,0.25)+CEILING($AL669*42,0.25))/160),2))))</f>
        <v/>
      </c>
      <c r="AO669" s="2" t="str">
        <f>IF(AN669="3E","3E",IF(COUNT($A669)=0,"",IF(COUNT(AN669)=0,"I",LOOKUP(AN669,{0,2,2.25,2.5,2.75,3,3.25,3.5,3.75,4},{"F","D","C","C+","B-","B","B+","A-","A","A+"}))))</f>
        <v/>
      </c>
      <c r="AP669" s="2" t="str">
        <f>IF(AN669="3E","3E",IF(OR(COUNT(A669)=0,COUNT(AN669)=0),"",DRAFT!CW671+DRAFT!CY671+DRAFT!DA671+N(TABULATION!AM669)))</f>
        <v/>
      </c>
      <c r="AQ669" s="2" t="str">
        <f>IF(OR(COUNT($A669)=0,COUNT(B669:AK669)=0),"",IF(COUNTIF(B669:AM669,"3E")&gt;0,"3E",IF(AND(DRAFT!$A671="IM",OR($AL669&gt;DRAFT!$DB671,$AM669&gt;DRAFT!$DC671)),"IMPROVED",IF(AND(DRAFT!$A671="IM",$AL669&lt;=DRAFT!$DB671,$AM669&lt;=DRAFT!$DC671),"NOT IMPROVED",IF(AND(DRAFT!CU671="S",AH669&gt;=2,AK669&gt;=2,AN669&gt;=2.5,AP669&gt;=144),"PASS","FAIL")))))</f>
        <v/>
      </c>
      <c r="AR669" s="2" t="str">
        <f t="shared" si="20"/>
        <v/>
      </c>
      <c r="AS669" s="2" t="str">
        <f t="shared" si="21"/>
        <v/>
      </c>
    </row>
    <row r="670" spans="1:45" ht="18.95" customHeight="1" x14ac:dyDescent="0.25">
      <c r="A670" s="3" t="str">
        <f>IF(DRAFT!$B672="","",DRAFT!$B672)</f>
        <v/>
      </c>
      <c r="B670" s="2" t="str">
        <f>IF(COUNT($A670)=0,"",IF($A670&lt;&gt;DRAFT!$B672,"ERR",IF(DRAFT!I672="3E","3E",IF(COUNT(DRAFT!E672,DRAFT!I672)&gt;0,DRAFT!J672,""))))</f>
        <v/>
      </c>
      <c r="C670" s="2" t="str">
        <f>IF(COUNT($A670)=0,"",IF(B670="3E","3E",IF(B670="","I",LOOKUP(B670/D$2,{0,0.4,0.45,0.5,0.55,0.6,0.65,0.7,0.75,0.8,1},{"F","D","C","C+","B-","B","B+","A-","A","A+"}))))</f>
        <v/>
      </c>
      <c r="D670" s="1" t="str">
        <f>IF(COUNT($A670)=0,"",IF(B670="","--",IF(B670="3E","3E",LOOKUP(B670/D$2,{0,0.4,0.45,0.5,0.55,0.6,0.65,0.7,0.75,0.8,1},{0,2,2.25,2.5,2.75,3,3.25,3.5,3.75,4}))))</f>
        <v/>
      </c>
      <c r="E670" s="2" t="str">
        <f>IF(COUNT($A670)=0,"",IF($A670&lt;&gt;DRAFT!$B672,"ERR",IF(DRAFT!R672="3E","3E",IF(COUNT(DRAFT!N672,DRAFT!R672)&gt;0,DRAFT!S672,""))))</f>
        <v/>
      </c>
      <c r="F670" s="2" t="str">
        <f>IF(COUNT($A670)=0,"",IF(E670="3E","3E",IF(E670="","I",LOOKUP(E670/G$2,{0,0.4,0.45,0.5,0.55,0.6,0.65,0.7,0.75,0.8,1},{"F","D","C","C+","B-","B","B+","A-","A","A+"}))))</f>
        <v/>
      </c>
      <c r="G670" s="1" t="str">
        <f>IF(COUNT($A670)=0,"",IF(E670="","--",IF(E670="3E","3E",LOOKUP(E670/G$2,{0,0.4,0.45,0.5,0.55,0.6,0.65,0.7,0.75,0.8,1},{0,2,2.25,2.5,2.75,3,3.25,3.5,3.75,4}))))</f>
        <v/>
      </c>
      <c r="H670" s="2" t="str">
        <f>IF(COUNT($A670)=0,"",IF($A670&lt;&gt;DRAFT!$B672,"ERR",IF(DRAFT!AA672="3E","3E",IF(COUNT(DRAFT!W672,DRAFT!AA672)&gt;0,DRAFT!AB672,""))))</f>
        <v/>
      </c>
      <c r="I670" s="2" t="str">
        <f>IF(COUNT($A670)=0,"",IF(H670="3E","3E",IF(H670="","I",LOOKUP(H670/J$2,{0,0.4,0.45,0.5,0.55,0.6,0.65,0.7,0.75,0.8,1},{"F","D","C","C+","B-","B","B+","A-","A","A+"}))))</f>
        <v/>
      </c>
      <c r="J670" s="1" t="str">
        <f>IF(COUNT($A670)=0,"",IF(H670="","--",IF(H670="3E","3E",LOOKUP(H670/J$2,{0,0.4,0.45,0.5,0.55,0.6,0.65,0.7,0.75,0.8,1},{0,2,2.25,2.5,2.75,3,3.25,3.5,3.75,4}))))</f>
        <v/>
      </c>
      <c r="K670" s="2" t="str">
        <f>IF(COUNT($A670)=0,"",IF($A670&lt;&gt;DRAFT!$B672,"ERR",IF(DRAFT!AJ672="3E","3E",IF(COUNT(DRAFT!AF672,DRAFT!AJ672)&gt;0,DRAFT!AK672,""))))</f>
        <v/>
      </c>
      <c r="L670" s="2" t="str">
        <f>IF(COUNT($A670)=0,"",IF(K670="3E","3E",IF(K670="","I",LOOKUP(K670/M$2,{0,0.4,0.45,0.5,0.55,0.6,0.65,0.7,0.75,0.8,1},{"F","D","C","C+","B-","B","B+","A-","A","A+"}))))</f>
        <v/>
      </c>
      <c r="M670" s="1" t="str">
        <f>IF(COUNT($A670)=0,"",IF(K670="","--",IF(K670="3E","3E",LOOKUP(K670/M$2,{0,0.4,0.45,0.5,0.55,0.6,0.65,0.7,0.75,0.8,1},{0,2,2.25,2.5,2.75,3,3.25,3.5,3.75,4}))))</f>
        <v/>
      </c>
      <c r="N670" s="2" t="str">
        <f>IF(COUNT($A670)=0,"",IF($A670&lt;&gt;DRAFT!$B672,"ERR",IF(DRAFT!AS672="3E","3E",IF(COUNT(DRAFT!AO672,DRAFT!AS672)&gt;0,DRAFT!AT672,""))))</f>
        <v/>
      </c>
      <c r="O670" s="2" t="str">
        <f>IF(COUNT($A670)=0,"",IF(N670="3E","3E",IF(N670="","I",LOOKUP(N670/P$2,{0,0.4,0.45,0.5,0.55,0.6,0.65,0.7,0.75,0.8,1},{"F","D","C","C+","B-","B","B+","A-","A","A+"}))))</f>
        <v/>
      </c>
      <c r="P670" s="1" t="str">
        <f>IF(COUNT($A670)=0,"",IF(N670="","--",IF(N670="3E","3E",LOOKUP(N670/P$2,{0,0.4,0.45,0.5,0.55,0.6,0.65,0.7,0.75,0.8,1},{0,2,2.25,2.5,2.75,3,3.25,3.5,3.75,4}))))</f>
        <v/>
      </c>
      <c r="Q670" s="2" t="str">
        <f>IF(COUNT($A670)=0,"",IF($A670&lt;&gt;DRAFT!$B672,"ERR",IF(DRAFT!BB672="3E","3E",IF(COUNT(DRAFT!AX672,DRAFT!BB672)&gt;0,DRAFT!BC672,""))))</f>
        <v/>
      </c>
      <c r="R670" s="2" t="str">
        <f>IF(COUNT($A670)=0,"",IF(Q670="3E","3E",IF(Q670="","I",LOOKUP(Q670/S$2,{0,0.4,0.45,0.5,0.55,0.6,0.65,0.7,0.75,0.8,1},{"F","D","C","C+","B-","B","B+","A-","A","A+"}))))</f>
        <v/>
      </c>
      <c r="S670" s="1" t="str">
        <f>IF(COUNT($A670)=0,"",IF(Q670="","--",IF(Q670="3E","3E",LOOKUP(Q670/S$2,{0,0.4,0.45,0.5,0.55,0.6,0.65,0.7,0.75,0.8,1},{0,2,2.25,2.5,2.75,3,3.25,3.5,3.75,4}))))</f>
        <v/>
      </c>
      <c r="T670" s="2" t="str">
        <f>IF(COUNT($A670)=0,"",IF($A670&lt;&gt;DRAFT!$B672,"ERR",IF(DRAFT!BK672="3E","3E",IF(COUNT(DRAFT!BG672,DRAFT!BK672)&gt;0,DRAFT!BL672,""))))</f>
        <v/>
      </c>
      <c r="U670" s="2" t="str">
        <f>IF(COUNT($A670)=0,"",IF(T670="3E","3E",IF(T670="","I",LOOKUP(T670/V$2,{0,0.4,0.45,0.5,0.55,0.6,0.65,0.7,0.75,0.8,1},{"F","D","C","C+","B-","B","B+","A-","A","A+"}))))</f>
        <v/>
      </c>
      <c r="V670" s="1" t="str">
        <f>IF(COUNT($A670)=0,"",IF(T670="","--",IF(T670="3E","3E",LOOKUP(T670/V$2,{0,0.4,0.45,0.5,0.55,0.6,0.65,0.7,0.75,0.8,1},{0,2,2.25,2.5,2.75,3,3.25,3.5,3.75,4}))))</f>
        <v/>
      </c>
      <c r="W670" s="2" t="str">
        <f>IF(COUNT($A670)=0,"",IF($A670&lt;&gt;DRAFT!$B672,"ERR",IF(DRAFT!BT672="3E","3E",IF(COUNT(DRAFT!BP672,DRAFT!BT672)&gt;0,DRAFT!BU672,""))))</f>
        <v/>
      </c>
      <c r="X670" s="2" t="str">
        <f>IF(COUNT($A670)=0,"",IF(W670="3E","3E",IF(W670="","I",LOOKUP(W670/Y$2,{0,0.4,0.45,0.5,0.55,0.6,0.65,0.7,0.75,0.8,1},{"F","D","C","C+","B-","B","B+","A-","A","A+"}))))</f>
        <v/>
      </c>
      <c r="Y670" s="1" t="str">
        <f>IF(COUNT($A670)=0,"",IF(W670="","--",IF(W670="3E","3E",LOOKUP(W670/Y$2,{0,0.4,0.45,0.5,0.55,0.6,0.65,0.7,0.75,0.8,1},{0,2,2.25,2.5,2.75,3,3.25,3.5,3.75,4}))))</f>
        <v/>
      </c>
      <c r="Z670" s="2" t="str">
        <f>IF(COUNT($A670)=0,"",IF($A670&lt;&gt;DRAFT!$B672,"ERR",IF(DRAFT!CC672="3E","3E",IF(COUNT(DRAFT!BY672,DRAFT!CC672)&gt;0,DRAFT!CD672,""))))</f>
        <v/>
      </c>
      <c r="AA670" s="2" t="str">
        <f>IF(COUNT($A670)=0,"",IF(Z670="3E","3E",IF(Z670="","I",LOOKUP(Z670/AB$2,{0,0.4,0.45,0.5,0.55,0.6,0.65,0.7,0.75,0.8,1},{"F","D","C","C+","B-","B","B+","A-","A","A+"}))))</f>
        <v/>
      </c>
      <c r="AB670" s="1" t="str">
        <f>IF(COUNT($A670)=0,"",IF(Z670="","--",IF(Z670="3E","3E",LOOKUP(Z670/AB$2,{0,0.4,0.45,0.5,0.55,0.6,0.65,0.7,0.75,0.8,1},{0,2,2.25,2.5,2.75,3,3.25,3.5,3.75,4}))))</f>
        <v/>
      </c>
      <c r="AC670" s="2" t="str">
        <f>IF(COUNT($A670)=0,"",IF($A670&lt;&gt;DRAFT!$B672,"ERR",IF(DRAFT!CF672&gt;0,DRAFT!CF672,"")))</f>
        <v/>
      </c>
      <c r="AD670" s="2" t="str">
        <f>IF(COUNT($A670)=0,"",IF(AC670="3E","3E",IF(AC670="","I",LOOKUP(AC670/AE$2,{0,0.4,0.45,0.5,0.55,0.6,0.65,0.7,0.75,0.8,1},{"F","D","C","C+","B-","B","B+","A-","A","A+"}))))</f>
        <v/>
      </c>
      <c r="AE670" s="1" t="str">
        <f>IF(COUNT($A670)=0,"",IF(AC670="","--",IF(AC670="3E","3E",LOOKUP(AC670/AE$2,{0,0.4,0.45,0.5,0.55,0.6,0.65,0.7,0.75,0.8,1},{0,2,2.25,2.5,2.75,3,3.25,3.5,3.75,4}))))</f>
        <v/>
      </c>
      <c r="AF670" s="2" t="str">
        <f>IF(COUNT($A670)=0,"",IF($A670&lt;&gt;DRAFT!$B672,"ERR",IF(DRAFT!CI672&gt;0,DRAFT!CK672,"")))</f>
        <v/>
      </c>
      <c r="AG670" s="2" t="str">
        <f>IF(COUNT($A670)=0,"",IF(AF670="3E","3E",IF(AF670="","I",LOOKUP(AF670/AH$2,{0,0.4,0.45,0.5,0.55,0.6,0.65,0.7,0.75,0.8,1},{"F","D","C","C+","B-","B","B+","A-","A","A+"}))))</f>
        <v/>
      </c>
      <c r="AH670" s="1" t="str">
        <f>IF(COUNT($A670)=0,"",IF(AF670="","--",IF(AF670="3E","3E",LOOKUP(AF670/AH$2,{0,0.4,0.45,0.5,0.55,0.6,0.65,0.7,0.75,0.8,1},{0,2,2.25,2.5,2.75,3,3.25,3.5,3.75,4}))))</f>
        <v/>
      </c>
      <c r="AI670" s="2" t="str">
        <f>IF($A670&lt;&gt;DRAFT!$B672,"ERR",IF(OR(COUNT($A670)=0,COUNT(DRAFT!CL672:CN672,DRAFT!CP672:CR672)=0),"",CEILING(SUM(DRAFT!CO672,DRAFT!CS672,DRAFT!CT672),1)))</f>
        <v/>
      </c>
      <c r="AJ670" s="2" t="str">
        <f>IF(COUNT($A670)=0,"",IF(AI670="3E","3E",IF(AI670="","I",LOOKUP(AI670/AK$2,{0,0.4,0.45,0.5,0.55,0.6,0.65,0.7,0.75,0.8,1},{"F","D","C","C+","B-","B","B+","A-","A","A+"}))))</f>
        <v/>
      </c>
      <c r="AK670" s="1" t="str">
        <f>IF(COUNT($A670)=0,"",IF(AI670="","--",IF(AI670="3E","3E",LOOKUP(AI670/AK$2,{0,0.4,0.45,0.5,0.55,0.6,0.65,0.7,0.75,0.8,1},{0,2,2.25,2.5,2.75,3,3.25,3.5,3.75,4}))))</f>
        <v/>
      </c>
      <c r="AL670" s="4" t="str">
        <f>IF(OR(COUNT($A670)=0,COUNT(B670:AK670)=0),"",IF(COUNTIF(B670:AK670,"3E")&gt;0,"3E",IF(DRAFT!$A672="R",TRUNC(SUMPRODUCT(RGP,RCP)/TCP,3),TRUNC((SUMPRODUCT(--(IMDGP&gt;0)*IMDGP,IMCP)+CEILING(DRAFT!$DB672*42,0.25))/TCP,3))))</f>
        <v/>
      </c>
      <c r="AM670" s="2" t="str">
        <f>IF(OR(COUNT($A670)=0,COUNT(B670:AK670)=0),"",IF(COUNTIF(B670:AK670,"3E")&gt;0,"3E",IF(DRAFT!$A672="R",SUMPRODUCT(--(RGP&gt;=2),RCP),SUMPRODUCT(--(IMDGP&gt;0),--(IMGP=0),IMCP)+DRAFT!$DC672)))</f>
        <v/>
      </c>
      <c r="AN670" s="67" t="str">
        <f>IF(AL670="3E","3E",IF(COUNT($A670)=0,"",IF(COUNT(AI670)=0,"--",ROUND(((CEILING(DRAFT!$CV672*38,0.25)+CEILING(DRAFT!$CX672*38,0.25)+CEILING(DRAFT!$CZ672*42,0.25)+CEILING($AL670*42,0.25))/160),2))))</f>
        <v/>
      </c>
      <c r="AO670" s="2" t="str">
        <f>IF(AN670="3E","3E",IF(COUNT($A670)=0,"",IF(COUNT(AN670)=0,"I",LOOKUP(AN670,{0,2,2.25,2.5,2.75,3,3.25,3.5,3.75,4},{"F","D","C","C+","B-","B","B+","A-","A","A+"}))))</f>
        <v/>
      </c>
      <c r="AP670" s="2" t="str">
        <f>IF(AN670="3E","3E",IF(OR(COUNT(A670)=0,COUNT(AN670)=0),"",DRAFT!CW672+DRAFT!CY672+DRAFT!DA672+N(TABULATION!AM670)))</f>
        <v/>
      </c>
      <c r="AQ670" s="2" t="str">
        <f>IF(OR(COUNT($A670)=0,COUNT(B670:AK670)=0),"",IF(COUNTIF(B670:AM670,"3E")&gt;0,"3E",IF(AND(DRAFT!$A672="IM",OR($AL670&gt;DRAFT!$DB672,$AM670&gt;DRAFT!$DC672)),"IMPROVED",IF(AND(DRAFT!$A672="IM",$AL670&lt;=DRAFT!$DB672,$AM670&lt;=DRAFT!$DC672),"NOT IMPROVED",IF(AND(DRAFT!CU672="S",AH670&gt;=2,AK670&gt;=2,AN670&gt;=2.5,AP670&gt;=144),"PASS","FAIL")))))</f>
        <v/>
      </c>
      <c r="AR670" s="2" t="str">
        <f t="shared" si="20"/>
        <v/>
      </c>
      <c r="AS670" s="2" t="str">
        <f t="shared" si="21"/>
        <v/>
      </c>
    </row>
    <row r="671" spans="1:45" ht="18.95" customHeight="1" x14ac:dyDescent="0.25">
      <c r="A671" s="3" t="str">
        <f>IF(DRAFT!$B673="","",DRAFT!$B673)</f>
        <v/>
      </c>
      <c r="B671" s="2" t="str">
        <f>IF(COUNT($A671)=0,"",IF($A671&lt;&gt;DRAFT!$B673,"ERR",IF(DRAFT!I673="3E","3E",IF(COUNT(DRAFT!E673,DRAFT!I673)&gt;0,DRAFT!J673,""))))</f>
        <v/>
      </c>
      <c r="C671" s="2" t="str">
        <f>IF(COUNT($A671)=0,"",IF(B671="3E","3E",IF(B671="","I",LOOKUP(B671/D$2,{0,0.4,0.45,0.5,0.55,0.6,0.65,0.7,0.75,0.8,1},{"F","D","C","C+","B-","B","B+","A-","A","A+"}))))</f>
        <v/>
      </c>
      <c r="D671" s="1" t="str">
        <f>IF(COUNT($A671)=0,"",IF(B671="","--",IF(B671="3E","3E",LOOKUP(B671/D$2,{0,0.4,0.45,0.5,0.55,0.6,0.65,0.7,0.75,0.8,1},{0,2,2.25,2.5,2.75,3,3.25,3.5,3.75,4}))))</f>
        <v/>
      </c>
      <c r="E671" s="2" t="str">
        <f>IF(COUNT($A671)=0,"",IF($A671&lt;&gt;DRAFT!$B673,"ERR",IF(DRAFT!R673="3E","3E",IF(COUNT(DRAFT!N673,DRAFT!R673)&gt;0,DRAFT!S673,""))))</f>
        <v/>
      </c>
      <c r="F671" s="2" t="str">
        <f>IF(COUNT($A671)=0,"",IF(E671="3E","3E",IF(E671="","I",LOOKUP(E671/G$2,{0,0.4,0.45,0.5,0.55,0.6,0.65,0.7,0.75,0.8,1},{"F","D","C","C+","B-","B","B+","A-","A","A+"}))))</f>
        <v/>
      </c>
      <c r="G671" s="1" t="str">
        <f>IF(COUNT($A671)=0,"",IF(E671="","--",IF(E671="3E","3E",LOOKUP(E671/G$2,{0,0.4,0.45,0.5,0.55,0.6,0.65,0.7,0.75,0.8,1},{0,2,2.25,2.5,2.75,3,3.25,3.5,3.75,4}))))</f>
        <v/>
      </c>
      <c r="H671" s="2" t="str">
        <f>IF(COUNT($A671)=0,"",IF($A671&lt;&gt;DRAFT!$B673,"ERR",IF(DRAFT!AA673="3E","3E",IF(COUNT(DRAFT!W673,DRAFT!AA673)&gt;0,DRAFT!AB673,""))))</f>
        <v/>
      </c>
      <c r="I671" s="2" t="str">
        <f>IF(COUNT($A671)=0,"",IF(H671="3E","3E",IF(H671="","I",LOOKUP(H671/J$2,{0,0.4,0.45,0.5,0.55,0.6,0.65,0.7,0.75,0.8,1},{"F","D","C","C+","B-","B","B+","A-","A","A+"}))))</f>
        <v/>
      </c>
      <c r="J671" s="1" t="str">
        <f>IF(COUNT($A671)=0,"",IF(H671="","--",IF(H671="3E","3E",LOOKUP(H671/J$2,{0,0.4,0.45,0.5,0.55,0.6,0.65,0.7,0.75,0.8,1},{0,2,2.25,2.5,2.75,3,3.25,3.5,3.75,4}))))</f>
        <v/>
      </c>
      <c r="K671" s="2" t="str">
        <f>IF(COUNT($A671)=0,"",IF($A671&lt;&gt;DRAFT!$B673,"ERR",IF(DRAFT!AJ673="3E","3E",IF(COUNT(DRAFT!AF673,DRAFT!AJ673)&gt;0,DRAFT!AK673,""))))</f>
        <v/>
      </c>
      <c r="L671" s="2" t="str">
        <f>IF(COUNT($A671)=0,"",IF(K671="3E","3E",IF(K671="","I",LOOKUP(K671/M$2,{0,0.4,0.45,0.5,0.55,0.6,0.65,0.7,0.75,0.8,1},{"F","D","C","C+","B-","B","B+","A-","A","A+"}))))</f>
        <v/>
      </c>
      <c r="M671" s="1" t="str">
        <f>IF(COUNT($A671)=0,"",IF(K671="","--",IF(K671="3E","3E",LOOKUP(K671/M$2,{0,0.4,0.45,0.5,0.55,0.6,0.65,0.7,0.75,0.8,1},{0,2,2.25,2.5,2.75,3,3.25,3.5,3.75,4}))))</f>
        <v/>
      </c>
      <c r="N671" s="2" t="str">
        <f>IF(COUNT($A671)=0,"",IF($A671&lt;&gt;DRAFT!$B673,"ERR",IF(DRAFT!AS673="3E","3E",IF(COUNT(DRAFT!AO673,DRAFT!AS673)&gt;0,DRAFT!AT673,""))))</f>
        <v/>
      </c>
      <c r="O671" s="2" t="str">
        <f>IF(COUNT($A671)=0,"",IF(N671="3E","3E",IF(N671="","I",LOOKUP(N671/P$2,{0,0.4,0.45,0.5,0.55,0.6,0.65,0.7,0.75,0.8,1},{"F","D","C","C+","B-","B","B+","A-","A","A+"}))))</f>
        <v/>
      </c>
      <c r="P671" s="1" t="str">
        <f>IF(COUNT($A671)=0,"",IF(N671="","--",IF(N671="3E","3E",LOOKUP(N671/P$2,{0,0.4,0.45,0.5,0.55,0.6,0.65,0.7,0.75,0.8,1},{0,2,2.25,2.5,2.75,3,3.25,3.5,3.75,4}))))</f>
        <v/>
      </c>
      <c r="Q671" s="2" t="str">
        <f>IF(COUNT($A671)=0,"",IF($A671&lt;&gt;DRAFT!$B673,"ERR",IF(DRAFT!BB673="3E","3E",IF(COUNT(DRAFT!AX673,DRAFT!BB673)&gt;0,DRAFT!BC673,""))))</f>
        <v/>
      </c>
      <c r="R671" s="2" t="str">
        <f>IF(COUNT($A671)=0,"",IF(Q671="3E","3E",IF(Q671="","I",LOOKUP(Q671/S$2,{0,0.4,0.45,0.5,0.55,0.6,0.65,0.7,0.75,0.8,1},{"F","D","C","C+","B-","B","B+","A-","A","A+"}))))</f>
        <v/>
      </c>
      <c r="S671" s="1" t="str">
        <f>IF(COUNT($A671)=0,"",IF(Q671="","--",IF(Q671="3E","3E",LOOKUP(Q671/S$2,{0,0.4,0.45,0.5,0.55,0.6,0.65,0.7,0.75,0.8,1},{0,2,2.25,2.5,2.75,3,3.25,3.5,3.75,4}))))</f>
        <v/>
      </c>
      <c r="T671" s="2" t="str">
        <f>IF(COUNT($A671)=0,"",IF($A671&lt;&gt;DRAFT!$B673,"ERR",IF(DRAFT!BK673="3E","3E",IF(COUNT(DRAFT!BG673,DRAFT!BK673)&gt;0,DRAFT!BL673,""))))</f>
        <v/>
      </c>
      <c r="U671" s="2" t="str">
        <f>IF(COUNT($A671)=0,"",IF(T671="3E","3E",IF(T671="","I",LOOKUP(T671/V$2,{0,0.4,0.45,0.5,0.55,0.6,0.65,0.7,0.75,0.8,1},{"F","D","C","C+","B-","B","B+","A-","A","A+"}))))</f>
        <v/>
      </c>
      <c r="V671" s="1" t="str">
        <f>IF(COUNT($A671)=0,"",IF(T671="","--",IF(T671="3E","3E",LOOKUP(T671/V$2,{0,0.4,0.45,0.5,0.55,0.6,0.65,0.7,0.75,0.8,1},{0,2,2.25,2.5,2.75,3,3.25,3.5,3.75,4}))))</f>
        <v/>
      </c>
      <c r="W671" s="2" t="str">
        <f>IF(COUNT($A671)=0,"",IF($A671&lt;&gt;DRAFT!$B673,"ERR",IF(DRAFT!BT673="3E","3E",IF(COUNT(DRAFT!BP673,DRAFT!BT673)&gt;0,DRAFT!BU673,""))))</f>
        <v/>
      </c>
      <c r="X671" s="2" t="str">
        <f>IF(COUNT($A671)=0,"",IF(W671="3E","3E",IF(W671="","I",LOOKUP(W671/Y$2,{0,0.4,0.45,0.5,0.55,0.6,0.65,0.7,0.75,0.8,1},{"F","D","C","C+","B-","B","B+","A-","A","A+"}))))</f>
        <v/>
      </c>
      <c r="Y671" s="1" t="str">
        <f>IF(COUNT($A671)=0,"",IF(W671="","--",IF(W671="3E","3E",LOOKUP(W671/Y$2,{0,0.4,0.45,0.5,0.55,0.6,0.65,0.7,0.75,0.8,1},{0,2,2.25,2.5,2.75,3,3.25,3.5,3.75,4}))))</f>
        <v/>
      </c>
      <c r="Z671" s="2" t="str">
        <f>IF(COUNT($A671)=0,"",IF($A671&lt;&gt;DRAFT!$B673,"ERR",IF(DRAFT!CC673="3E","3E",IF(COUNT(DRAFT!BY673,DRAFT!CC673)&gt;0,DRAFT!CD673,""))))</f>
        <v/>
      </c>
      <c r="AA671" s="2" t="str">
        <f>IF(COUNT($A671)=0,"",IF(Z671="3E","3E",IF(Z671="","I",LOOKUP(Z671/AB$2,{0,0.4,0.45,0.5,0.55,0.6,0.65,0.7,0.75,0.8,1},{"F","D","C","C+","B-","B","B+","A-","A","A+"}))))</f>
        <v/>
      </c>
      <c r="AB671" s="1" t="str">
        <f>IF(COUNT($A671)=0,"",IF(Z671="","--",IF(Z671="3E","3E",LOOKUP(Z671/AB$2,{0,0.4,0.45,0.5,0.55,0.6,0.65,0.7,0.75,0.8,1},{0,2,2.25,2.5,2.75,3,3.25,3.5,3.75,4}))))</f>
        <v/>
      </c>
      <c r="AC671" s="2" t="str">
        <f>IF(COUNT($A671)=0,"",IF($A671&lt;&gt;DRAFT!$B673,"ERR",IF(DRAFT!CF673&gt;0,DRAFT!CF673,"")))</f>
        <v/>
      </c>
      <c r="AD671" s="2" t="str">
        <f>IF(COUNT($A671)=0,"",IF(AC671="3E","3E",IF(AC671="","I",LOOKUP(AC671/AE$2,{0,0.4,0.45,0.5,0.55,0.6,0.65,0.7,0.75,0.8,1},{"F","D","C","C+","B-","B","B+","A-","A","A+"}))))</f>
        <v/>
      </c>
      <c r="AE671" s="1" t="str">
        <f>IF(COUNT($A671)=0,"",IF(AC671="","--",IF(AC671="3E","3E",LOOKUP(AC671/AE$2,{0,0.4,0.45,0.5,0.55,0.6,0.65,0.7,0.75,0.8,1},{0,2,2.25,2.5,2.75,3,3.25,3.5,3.75,4}))))</f>
        <v/>
      </c>
      <c r="AF671" s="2" t="str">
        <f>IF(COUNT($A671)=0,"",IF($A671&lt;&gt;DRAFT!$B673,"ERR",IF(DRAFT!CI673&gt;0,DRAFT!CK673,"")))</f>
        <v/>
      </c>
      <c r="AG671" s="2" t="str">
        <f>IF(COUNT($A671)=0,"",IF(AF671="3E","3E",IF(AF671="","I",LOOKUP(AF671/AH$2,{0,0.4,0.45,0.5,0.55,0.6,0.65,0.7,0.75,0.8,1},{"F","D","C","C+","B-","B","B+","A-","A","A+"}))))</f>
        <v/>
      </c>
      <c r="AH671" s="1" t="str">
        <f>IF(COUNT($A671)=0,"",IF(AF671="","--",IF(AF671="3E","3E",LOOKUP(AF671/AH$2,{0,0.4,0.45,0.5,0.55,0.6,0.65,0.7,0.75,0.8,1},{0,2,2.25,2.5,2.75,3,3.25,3.5,3.75,4}))))</f>
        <v/>
      </c>
      <c r="AI671" s="2" t="str">
        <f>IF($A671&lt;&gt;DRAFT!$B673,"ERR",IF(OR(COUNT($A671)=0,COUNT(DRAFT!CL673:CN673,DRAFT!CP673:CR673)=0),"",CEILING(SUM(DRAFT!CO673,DRAFT!CS673,DRAFT!CT673),1)))</f>
        <v/>
      </c>
      <c r="AJ671" s="2" t="str">
        <f>IF(COUNT($A671)=0,"",IF(AI671="3E","3E",IF(AI671="","I",LOOKUP(AI671/AK$2,{0,0.4,0.45,0.5,0.55,0.6,0.65,0.7,0.75,0.8,1},{"F","D","C","C+","B-","B","B+","A-","A","A+"}))))</f>
        <v/>
      </c>
      <c r="AK671" s="1" t="str">
        <f>IF(COUNT($A671)=0,"",IF(AI671="","--",IF(AI671="3E","3E",LOOKUP(AI671/AK$2,{0,0.4,0.45,0.5,0.55,0.6,0.65,0.7,0.75,0.8,1},{0,2,2.25,2.5,2.75,3,3.25,3.5,3.75,4}))))</f>
        <v/>
      </c>
      <c r="AL671" s="4" t="str">
        <f>IF(OR(COUNT($A671)=0,COUNT(B671:AK671)=0),"",IF(COUNTIF(B671:AK671,"3E")&gt;0,"3E",IF(DRAFT!$A673="R",TRUNC(SUMPRODUCT(RGP,RCP)/TCP,3),TRUNC((SUMPRODUCT(--(IMDGP&gt;0)*IMDGP,IMCP)+CEILING(DRAFT!$DB673*42,0.25))/TCP,3))))</f>
        <v/>
      </c>
      <c r="AM671" s="2" t="str">
        <f>IF(OR(COUNT($A671)=0,COUNT(B671:AK671)=0),"",IF(COUNTIF(B671:AK671,"3E")&gt;0,"3E",IF(DRAFT!$A673="R",SUMPRODUCT(--(RGP&gt;=2),RCP),SUMPRODUCT(--(IMDGP&gt;0),--(IMGP=0),IMCP)+DRAFT!$DC673)))</f>
        <v/>
      </c>
      <c r="AN671" s="67" t="str">
        <f>IF(AL671="3E","3E",IF(COUNT($A671)=0,"",IF(COUNT(AI671)=0,"--",ROUND(((CEILING(DRAFT!$CV673*38,0.25)+CEILING(DRAFT!$CX673*38,0.25)+CEILING(DRAFT!$CZ673*42,0.25)+CEILING($AL671*42,0.25))/160),2))))</f>
        <v/>
      </c>
      <c r="AO671" s="2" t="str">
        <f>IF(AN671="3E","3E",IF(COUNT($A671)=0,"",IF(COUNT(AN671)=0,"I",LOOKUP(AN671,{0,2,2.25,2.5,2.75,3,3.25,3.5,3.75,4},{"F","D","C","C+","B-","B","B+","A-","A","A+"}))))</f>
        <v/>
      </c>
      <c r="AP671" s="2" t="str">
        <f>IF(AN671="3E","3E",IF(OR(COUNT(A671)=0,COUNT(AN671)=0),"",DRAFT!CW673+DRAFT!CY673+DRAFT!DA673+N(TABULATION!AM671)))</f>
        <v/>
      </c>
      <c r="AQ671" s="2" t="str">
        <f>IF(OR(COUNT($A671)=0,COUNT(B671:AK671)=0),"",IF(COUNTIF(B671:AM671,"3E")&gt;0,"3E",IF(AND(DRAFT!$A673="IM",OR($AL671&gt;DRAFT!$DB673,$AM671&gt;DRAFT!$DC673)),"IMPROVED",IF(AND(DRAFT!$A673="IM",$AL671&lt;=DRAFT!$DB673,$AM671&lt;=DRAFT!$DC673),"NOT IMPROVED",IF(AND(DRAFT!CU673="S",AH671&gt;=2,AK671&gt;=2,AN671&gt;=2.5,AP671&gt;=144),"PASS","FAIL")))))</f>
        <v/>
      </c>
      <c r="AR671" s="2" t="str">
        <f t="shared" si="20"/>
        <v/>
      </c>
      <c r="AS671" s="2" t="str">
        <f t="shared" si="21"/>
        <v/>
      </c>
    </row>
    <row r="672" spans="1:45" ht="18.95" customHeight="1" x14ac:dyDescent="0.25">
      <c r="A672" s="3" t="str">
        <f>IF(DRAFT!$B674="","",DRAFT!$B674)</f>
        <v/>
      </c>
      <c r="B672" s="2" t="str">
        <f>IF(COUNT($A672)=0,"",IF($A672&lt;&gt;DRAFT!$B674,"ERR",IF(DRAFT!I674="3E","3E",IF(COUNT(DRAFT!E674,DRAFT!I674)&gt;0,DRAFT!J674,""))))</f>
        <v/>
      </c>
      <c r="C672" s="2" t="str">
        <f>IF(COUNT($A672)=0,"",IF(B672="3E","3E",IF(B672="","I",LOOKUP(B672/D$2,{0,0.4,0.45,0.5,0.55,0.6,0.65,0.7,0.75,0.8,1},{"F","D","C","C+","B-","B","B+","A-","A","A+"}))))</f>
        <v/>
      </c>
      <c r="D672" s="1" t="str">
        <f>IF(COUNT($A672)=0,"",IF(B672="","--",IF(B672="3E","3E",LOOKUP(B672/D$2,{0,0.4,0.45,0.5,0.55,0.6,0.65,0.7,0.75,0.8,1},{0,2,2.25,2.5,2.75,3,3.25,3.5,3.75,4}))))</f>
        <v/>
      </c>
      <c r="E672" s="2" t="str">
        <f>IF(COUNT($A672)=0,"",IF($A672&lt;&gt;DRAFT!$B674,"ERR",IF(DRAFT!R674="3E","3E",IF(COUNT(DRAFT!N674,DRAFT!R674)&gt;0,DRAFT!S674,""))))</f>
        <v/>
      </c>
      <c r="F672" s="2" t="str">
        <f>IF(COUNT($A672)=0,"",IF(E672="3E","3E",IF(E672="","I",LOOKUP(E672/G$2,{0,0.4,0.45,0.5,0.55,0.6,0.65,0.7,0.75,0.8,1},{"F","D","C","C+","B-","B","B+","A-","A","A+"}))))</f>
        <v/>
      </c>
      <c r="G672" s="1" t="str">
        <f>IF(COUNT($A672)=0,"",IF(E672="","--",IF(E672="3E","3E",LOOKUP(E672/G$2,{0,0.4,0.45,0.5,0.55,0.6,0.65,0.7,0.75,0.8,1},{0,2,2.25,2.5,2.75,3,3.25,3.5,3.75,4}))))</f>
        <v/>
      </c>
      <c r="H672" s="2" t="str">
        <f>IF(COUNT($A672)=0,"",IF($A672&lt;&gt;DRAFT!$B674,"ERR",IF(DRAFT!AA674="3E","3E",IF(COUNT(DRAFT!W674,DRAFT!AA674)&gt;0,DRAFT!AB674,""))))</f>
        <v/>
      </c>
      <c r="I672" s="2" t="str">
        <f>IF(COUNT($A672)=0,"",IF(H672="3E","3E",IF(H672="","I",LOOKUP(H672/J$2,{0,0.4,0.45,0.5,0.55,0.6,0.65,0.7,0.75,0.8,1},{"F","D","C","C+","B-","B","B+","A-","A","A+"}))))</f>
        <v/>
      </c>
      <c r="J672" s="1" t="str">
        <f>IF(COUNT($A672)=0,"",IF(H672="","--",IF(H672="3E","3E",LOOKUP(H672/J$2,{0,0.4,0.45,0.5,0.55,0.6,0.65,0.7,0.75,0.8,1},{0,2,2.25,2.5,2.75,3,3.25,3.5,3.75,4}))))</f>
        <v/>
      </c>
      <c r="K672" s="2" t="str">
        <f>IF(COUNT($A672)=0,"",IF($A672&lt;&gt;DRAFT!$B674,"ERR",IF(DRAFT!AJ674="3E","3E",IF(COUNT(DRAFT!AF674,DRAFT!AJ674)&gt;0,DRAFT!AK674,""))))</f>
        <v/>
      </c>
      <c r="L672" s="2" t="str">
        <f>IF(COUNT($A672)=0,"",IF(K672="3E","3E",IF(K672="","I",LOOKUP(K672/M$2,{0,0.4,0.45,0.5,0.55,0.6,0.65,0.7,0.75,0.8,1},{"F","D","C","C+","B-","B","B+","A-","A","A+"}))))</f>
        <v/>
      </c>
      <c r="M672" s="1" t="str">
        <f>IF(COUNT($A672)=0,"",IF(K672="","--",IF(K672="3E","3E",LOOKUP(K672/M$2,{0,0.4,0.45,0.5,0.55,0.6,0.65,0.7,0.75,0.8,1},{0,2,2.25,2.5,2.75,3,3.25,3.5,3.75,4}))))</f>
        <v/>
      </c>
      <c r="N672" s="2" t="str">
        <f>IF(COUNT($A672)=0,"",IF($A672&lt;&gt;DRAFT!$B674,"ERR",IF(DRAFT!AS674="3E","3E",IF(COUNT(DRAFT!AO674,DRAFT!AS674)&gt;0,DRAFT!AT674,""))))</f>
        <v/>
      </c>
      <c r="O672" s="2" t="str">
        <f>IF(COUNT($A672)=0,"",IF(N672="3E","3E",IF(N672="","I",LOOKUP(N672/P$2,{0,0.4,0.45,0.5,0.55,0.6,0.65,0.7,0.75,0.8,1},{"F","D","C","C+","B-","B","B+","A-","A","A+"}))))</f>
        <v/>
      </c>
      <c r="P672" s="1" t="str">
        <f>IF(COUNT($A672)=0,"",IF(N672="","--",IF(N672="3E","3E",LOOKUP(N672/P$2,{0,0.4,0.45,0.5,0.55,0.6,0.65,0.7,0.75,0.8,1},{0,2,2.25,2.5,2.75,3,3.25,3.5,3.75,4}))))</f>
        <v/>
      </c>
      <c r="Q672" s="2" t="str">
        <f>IF(COUNT($A672)=0,"",IF($A672&lt;&gt;DRAFT!$B674,"ERR",IF(DRAFT!BB674="3E","3E",IF(COUNT(DRAFT!AX674,DRAFT!BB674)&gt;0,DRAFT!BC674,""))))</f>
        <v/>
      </c>
      <c r="R672" s="2" t="str">
        <f>IF(COUNT($A672)=0,"",IF(Q672="3E","3E",IF(Q672="","I",LOOKUP(Q672/S$2,{0,0.4,0.45,0.5,0.55,0.6,0.65,0.7,0.75,0.8,1},{"F","D","C","C+","B-","B","B+","A-","A","A+"}))))</f>
        <v/>
      </c>
      <c r="S672" s="1" t="str">
        <f>IF(COUNT($A672)=0,"",IF(Q672="","--",IF(Q672="3E","3E",LOOKUP(Q672/S$2,{0,0.4,0.45,0.5,0.55,0.6,0.65,0.7,0.75,0.8,1},{0,2,2.25,2.5,2.75,3,3.25,3.5,3.75,4}))))</f>
        <v/>
      </c>
      <c r="T672" s="2" t="str">
        <f>IF(COUNT($A672)=0,"",IF($A672&lt;&gt;DRAFT!$B674,"ERR",IF(DRAFT!BK674="3E","3E",IF(COUNT(DRAFT!BG674,DRAFT!BK674)&gt;0,DRAFT!BL674,""))))</f>
        <v/>
      </c>
      <c r="U672" s="2" t="str">
        <f>IF(COUNT($A672)=0,"",IF(T672="3E","3E",IF(T672="","I",LOOKUP(T672/V$2,{0,0.4,0.45,0.5,0.55,0.6,0.65,0.7,0.75,0.8,1},{"F","D","C","C+","B-","B","B+","A-","A","A+"}))))</f>
        <v/>
      </c>
      <c r="V672" s="1" t="str">
        <f>IF(COUNT($A672)=0,"",IF(T672="","--",IF(T672="3E","3E",LOOKUP(T672/V$2,{0,0.4,0.45,0.5,0.55,0.6,0.65,0.7,0.75,0.8,1},{0,2,2.25,2.5,2.75,3,3.25,3.5,3.75,4}))))</f>
        <v/>
      </c>
      <c r="W672" s="2" t="str">
        <f>IF(COUNT($A672)=0,"",IF($A672&lt;&gt;DRAFT!$B674,"ERR",IF(DRAFT!BT674="3E","3E",IF(COUNT(DRAFT!BP674,DRAFT!BT674)&gt;0,DRAFT!BU674,""))))</f>
        <v/>
      </c>
      <c r="X672" s="2" t="str">
        <f>IF(COUNT($A672)=0,"",IF(W672="3E","3E",IF(W672="","I",LOOKUP(W672/Y$2,{0,0.4,0.45,0.5,0.55,0.6,0.65,0.7,0.75,0.8,1},{"F","D","C","C+","B-","B","B+","A-","A","A+"}))))</f>
        <v/>
      </c>
      <c r="Y672" s="1" t="str">
        <f>IF(COUNT($A672)=0,"",IF(W672="","--",IF(W672="3E","3E",LOOKUP(W672/Y$2,{0,0.4,0.45,0.5,0.55,0.6,0.65,0.7,0.75,0.8,1},{0,2,2.25,2.5,2.75,3,3.25,3.5,3.75,4}))))</f>
        <v/>
      </c>
      <c r="Z672" s="2" t="str">
        <f>IF(COUNT($A672)=0,"",IF($A672&lt;&gt;DRAFT!$B674,"ERR",IF(DRAFT!CC674="3E","3E",IF(COUNT(DRAFT!BY674,DRAFT!CC674)&gt;0,DRAFT!CD674,""))))</f>
        <v/>
      </c>
      <c r="AA672" s="2" t="str">
        <f>IF(COUNT($A672)=0,"",IF(Z672="3E","3E",IF(Z672="","I",LOOKUP(Z672/AB$2,{0,0.4,0.45,0.5,0.55,0.6,0.65,0.7,0.75,0.8,1},{"F","D","C","C+","B-","B","B+","A-","A","A+"}))))</f>
        <v/>
      </c>
      <c r="AB672" s="1" t="str">
        <f>IF(COUNT($A672)=0,"",IF(Z672="","--",IF(Z672="3E","3E",LOOKUP(Z672/AB$2,{0,0.4,0.45,0.5,0.55,0.6,0.65,0.7,0.75,0.8,1},{0,2,2.25,2.5,2.75,3,3.25,3.5,3.75,4}))))</f>
        <v/>
      </c>
      <c r="AC672" s="2" t="str">
        <f>IF(COUNT($A672)=0,"",IF($A672&lt;&gt;DRAFT!$B674,"ERR",IF(DRAFT!CF674&gt;0,DRAFT!CF674,"")))</f>
        <v/>
      </c>
      <c r="AD672" s="2" t="str">
        <f>IF(COUNT($A672)=0,"",IF(AC672="3E","3E",IF(AC672="","I",LOOKUP(AC672/AE$2,{0,0.4,0.45,0.5,0.55,0.6,0.65,0.7,0.75,0.8,1},{"F","D","C","C+","B-","B","B+","A-","A","A+"}))))</f>
        <v/>
      </c>
      <c r="AE672" s="1" t="str">
        <f>IF(COUNT($A672)=0,"",IF(AC672="","--",IF(AC672="3E","3E",LOOKUP(AC672/AE$2,{0,0.4,0.45,0.5,0.55,0.6,0.65,0.7,0.75,0.8,1},{0,2,2.25,2.5,2.75,3,3.25,3.5,3.75,4}))))</f>
        <v/>
      </c>
      <c r="AF672" s="2" t="str">
        <f>IF(COUNT($A672)=0,"",IF($A672&lt;&gt;DRAFT!$B674,"ERR",IF(DRAFT!CI674&gt;0,DRAFT!CK674,"")))</f>
        <v/>
      </c>
      <c r="AG672" s="2" t="str">
        <f>IF(COUNT($A672)=0,"",IF(AF672="3E","3E",IF(AF672="","I",LOOKUP(AF672/AH$2,{0,0.4,0.45,0.5,0.55,0.6,0.65,0.7,0.75,0.8,1},{"F","D","C","C+","B-","B","B+","A-","A","A+"}))))</f>
        <v/>
      </c>
      <c r="AH672" s="1" t="str">
        <f>IF(COUNT($A672)=0,"",IF(AF672="","--",IF(AF672="3E","3E",LOOKUP(AF672/AH$2,{0,0.4,0.45,0.5,0.55,0.6,0.65,0.7,0.75,0.8,1},{0,2,2.25,2.5,2.75,3,3.25,3.5,3.75,4}))))</f>
        <v/>
      </c>
      <c r="AI672" s="2" t="str">
        <f>IF($A672&lt;&gt;DRAFT!$B674,"ERR",IF(OR(COUNT($A672)=0,COUNT(DRAFT!CL674:CN674,DRAFT!CP674:CR674)=0),"",CEILING(SUM(DRAFT!CO674,DRAFT!CS674,DRAFT!CT674),1)))</f>
        <v/>
      </c>
      <c r="AJ672" s="2" t="str">
        <f>IF(COUNT($A672)=0,"",IF(AI672="3E","3E",IF(AI672="","I",LOOKUP(AI672/AK$2,{0,0.4,0.45,0.5,0.55,0.6,0.65,0.7,0.75,0.8,1},{"F","D","C","C+","B-","B","B+","A-","A","A+"}))))</f>
        <v/>
      </c>
      <c r="AK672" s="1" t="str">
        <f>IF(COUNT($A672)=0,"",IF(AI672="","--",IF(AI672="3E","3E",LOOKUP(AI672/AK$2,{0,0.4,0.45,0.5,0.55,0.6,0.65,0.7,0.75,0.8,1},{0,2,2.25,2.5,2.75,3,3.25,3.5,3.75,4}))))</f>
        <v/>
      </c>
      <c r="AL672" s="4" t="str">
        <f>IF(OR(COUNT($A672)=0,COUNT(B672:AK672)=0),"",IF(COUNTIF(B672:AK672,"3E")&gt;0,"3E",IF(DRAFT!$A674="R",TRUNC(SUMPRODUCT(RGP,RCP)/TCP,3),TRUNC((SUMPRODUCT(--(IMDGP&gt;0)*IMDGP,IMCP)+CEILING(DRAFT!$DB674*42,0.25))/TCP,3))))</f>
        <v/>
      </c>
      <c r="AM672" s="2" t="str">
        <f>IF(OR(COUNT($A672)=0,COUNT(B672:AK672)=0),"",IF(COUNTIF(B672:AK672,"3E")&gt;0,"3E",IF(DRAFT!$A674="R",SUMPRODUCT(--(RGP&gt;=2),RCP),SUMPRODUCT(--(IMDGP&gt;0),--(IMGP=0),IMCP)+DRAFT!$DC674)))</f>
        <v/>
      </c>
      <c r="AN672" s="67" t="str">
        <f>IF(AL672="3E","3E",IF(COUNT($A672)=0,"",IF(COUNT(AI672)=0,"--",ROUND(((CEILING(DRAFT!$CV674*38,0.25)+CEILING(DRAFT!$CX674*38,0.25)+CEILING(DRAFT!$CZ674*42,0.25)+CEILING($AL672*42,0.25))/160),2))))</f>
        <v/>
      </c>
      <c r="AO672" s="2" t="str">
        <f>IF(AN672="3E","3E",IF(COUNT($A672)=0,"",IF(COUNT(AN672)=0,"I",LOOKUP(AN672,{0,2,2.25,2.5,2.75,3,3.25,3.5,3.75,4},{"F","D","C","C+","B-","B","B+","A-","A","A+"}))))</f>
        <v/>
      </c>
      <c r="AP672" s="2" t="str">
        <f>IF(AN672="3E","3E",IF(OR(COUNT(A672)=0,COUNT(AN672)=0),"",DRAFT!CW674+DRAFT!CY674+DRAFT!DA674+N(TABULATION!AM672)))</f>
        <v/>
      </c>
      <c r="AQ672" s="2" t="str">
        <f>IF(OR(COUNT($A672)=0,COUNT(B672:AK672)=0),"",IF(COUNTIF(B672:AM672,"3E")&gt;0,"3E",IF(AND(DRAFT!$A674="IM",OR($AL672&gt;DRAFT!$DB674,$AM672&gt;DRAFT!$DC674)),"IMPROVED",IF(AND(DRAFT!$A674="IM",$AL672&lt;=DRAFT!$DB674,$AM672&lt;=DRAFT!$DC674),"NOT IMPROVED",IF(AND(DRAFT!CU674="S",AH672&gt;=2,AK672&gt;=2,AN672&gt;=2.5,AP672&gt;=144),"PASS","FAIL")))))</f>
        <v/>
      </c>
      <c r="AR672" s="2" t="str">
        <f t="shared" si="20"/>
        <v/>
      </c>
      <c r="AS672" s="2" t="str">
        <f t="shared" si="21"/>
        <v/>
      </c>
    </row>
    <row r="673" spans="1:45" ht="18.95" customHeight="1" x14ac:dyDescent="0.25">
      <c r="A673" s="3" t="str">
        <f>IF(DRAFT!$B675="","",DRAFT!$B675)</f>
        <v/>
      </c>
      <c r="B673" s="2" t="str">
        <f>IF(COUNT($A673)=0,"",IF($A673&lt;&gt;DRAFT!$B675,"ERR",IF(DRAFT!I675="3E","3E",IF(COUNT(DRAFT!E675,DRAFT!I675)&gt;0,DRAFT!J675,""))))</f>
        <v/>
      </c>
      <c r="C673" s="2" t="str">
        <f>IF(COUNT($A673)=0,"",IF(B673="3E","3E",IF(B673="","I",LOOKUP(B673/D$2,{0,0.4,0.45,0.5,0.55,0.6,0.65,0.7,0.75,0.8,1},{"F","D","C","C+","B-","B","B+","A-","A","A+"}))))</f>
        <v/>
      </c>
      <c r="D673" s="1" t="str">
        <f>IF(COUNT($A673)=0,"",IF(B673="","--",IF(B673="3E","3E",LOOKUP(B673/D$2,{0,0.4,0.45,0.5,0.55,0.6,0.65,0.7,0.75,0.8,1},{0,2,2.25,2.5,2.75,3,3.25,3.5,3.75,4}))))</f>
        <v/>
      </c>
      <c r="E673" s="2" t="str">
        <f>IF(COUNT($A673)=0,"",IF($A673&lt;&gt;DRAFT!$B675,"ERR",IF(DRAFT!R675="3E","3E",IF(COUNT(DRAFT!N675,DRAFT!R675)&gt;0,DRAFT!S675,""))))</f>
        <v/>
      </c>
      <c r="F673" s="2" t="str">
        <f>IF(COUNT($A673)=0,"",IF(E673="3E","3E",IF(E673="","I",LOOKUP(E673/G$2,{0,0.4,0.45,0.5,0.55,0.6,0.65,0.7,0.75,0.8,1},{"F","D","C","C+","B-","B","B+","A-","A","A+"}))))</f>
        <v/>
      </c>
      <c r="G673" s="1" t="str">
        <f>IF(COUNT($A673)=0,"",IF(E673="","--",IF(E673="3E","3E",LOOKUP(E673/G$2,{0,0.4,0.45,0.5,0.55,0.6,0.65,0.7,0.75,0.8,1},{0,2,2.25,2.5,2.75,3,3.25,3.5,3.75,4}))))</f>
        <v/>
      </c>
      <c r="H673" s="2" t="str">
        <f>IF(COUNT($A673)=0,"",IF($A673&lt;&gt;DRAFT!$B675,"ERR",IF(DRAFT!AA675="3E","3E",IF(COUNT(DRAFT!W675,DRAFT!AA675)&gt;0,DRAFT!AB675,""))))</f>
        <v/>
      </c>
      <c r="I673" s="2" t="str">
        <f>IF(COUNT($A673)=0,"",IF(H673="3E","3E",IF(H673="","I",LOOKUP(H673/J$2,{0,0.4,0.45,0.5,0.55,0.6,0.65,0.7,0.75,0.8,1},{"F","D","C","C+","B-","B","B+","A-","A","A+"}))))</f>
        <v/>
      </c>
      <c r="J673" s="1" t="str">
        <f>IF(COUNT($A673)=0,"",IF(H673="","--",IF(H673="3E","3E",LOOKUP(H673/J$2,{0,0.4,0.45,0.5,0.55,0.6,0.65,0.7,0.75,0.8,1},{0,2,2.25,2.5,2.75,3,3.25,3.5,3.75,4}))))</f>
        <v/>
      </c>
      <c r="K673" s="2" t="str">
        <f>IF(COUNT($A673)=0,"",IF($A673&lt;&gt;DRAFT!$B675,"ERR",IF(DRAFT!AJ675="3E","3E",IF(COUNT(DRAFT!AF675,DRAFT!AJ675)&gt;0,DRAFT!AK675,""))))</f>
        <v/>
      </c>
      <c r="L673" s="2" t="str">
        <f>IF(COUNT($A673)=0,"",IF(K673="3E","3E",IF(K673="","I",LOOKUP(K673/M$2,{0,0.4,0.45,0.5,0.55,0.6,0.65,0.7,0.75,0.8,1},{"F","D","C","C+","B-","B","B+","A-","A","A+"}))))</f>
        <v/>
      </c>
      <c r="M673" s="1" t="str">
        <f>IF(COUNT($A673)=0,"",IF(K673="","--",IF(K673="3E","3E",LOOKUP(K673/M$2,{0,0.4,0.45,0.5,0.55,0.6,0.65,0.7,0.75,0.8,1},{0,2,2.25,2.5,2.75,3,3.25,3.5,3.75,4}))))</f>
        <v/>
      </c>
      <c r="N673" s="2" t="str">
        <f>IF(COUNT($A673)=0,"",IF($A673&lt;&gt;DRAFT!$B675,"ERR",IF(DRAFT!AS675="3E","3E",IF(COUNT(DRAFT!AO675,DRAFT!AS675)&gt;0,DRAFT!AT675,""))))</f>
        <v/>
      </c>
      <c r="O673" s="2" t="str">
        <f>IF(COUNT($A673)=0,"",IF(N673="3E","3E",IF(N673="","I",LOOKUP(N673/P$2,{0,0.4,0.45,0.5,0.55,0.6,0.65,0.7,0.75,0.8,1},{"F","D","C","C+","B-","B","B+","A-","A","A+"}))))</f>
        <v/>
      </c>
      <c r="P673" s="1" t="str">
        <f>IF(COUNT($A673)=0,"",IF(N673="","--",IF(N673="3E","3E",LOOKUP(N673/P$2,{0,0.4,0.45,0.5,0.55,0.6,0.65,0.7,0.75,0.8,1},{0,2,2.25,2.5,2.75,3,3.25,3.5,3.75,4}))))</f>
        <v/>
      </c>
      <c r="Q673" s="2" t="str">
        <f>IF(COUNT($A673)=0,"",IF($A673&lt;&gt;DRAFT!$B675,"ERR",IF(DRAFT!BB675="3E","3E",IF(COUNT(DRAFT!AX675,DRAFT!BB675)&gt;0,DRAFT!BC675,""))))</f>
        <v/>
      </c>
      <c r="R673" s="2" t="str">
        <f>IF(COUNT($A673)=0,"",IF(Q673="3E","3E",IF(Q673="","I",LOOKUP(Q673/S$2,{0,0.4,0.45,0.5,0.55,0.6,0.65,0.7,0.75,0.8,1},{"F","D","C","C+","B-","B","B+","A-","A","A+"}))))</f>
        <v/>
      </c>
      <c r="S673" s="1" t="str">
        <f>IF(COUNT($A673)=0,"",IF(Q673="","--",IF(Q673="3E","3E",LOOKUP(Q673/S$2,{0,0.4,0.45,0.5,0.55,0.6,0.65,0.7,0.75,0.8,1},{0,2,2.25,2.5,2.75,3,3.25,3.5,3.75,4}))))</f>
        <v/>
      </c>
      <c r="T673" s="2" t="str">
        <f>IF(COUNT($A673)=0,"",IF($A673&lt;&gt;DRAFT!$B675,"ERR",IF(DRAFT!BK675="3E","3E",IF(COUNT(DRAFT!BG675,DRAFT!BK675)&gt;0,DRAFT!BL675,""))))</f>
        <v/>
      </c>
      <c r="U673" s="2" t="str">
        <f>IF(COUNT($A673)=0,"",IF(T673="3E","3E",IF(T673="","I",LOOKUP(T673/V$2,{0,0.4,0.45,0.5,0.55,0.6,0.65,0.7,0.75,0.8,1},{"F","D","C","C+","B-","B","B+","A-","A","A+"}))))</f>
        <v/>
      </c>
      <c r="V673" s="1" t="str">
        <f>IF(COUNT($A673)=0,"",IF(T673="","--",IF(T673="3E","3E",LOOKUP(T673/V$2,{0,0.4,0.45,0.5,0.55,0.6,0.65,0.7,0.75,0.8,1},{0,2,2.25,2.5,2.75,3,3.25,3.5,3.75,4}))))</f>
        <v/>
      </c>
      <c r="W673" s="2" t="str">
        <f>IF(COUNT($A673)=0,"",IF($A673&lt;&gt;DRAFT!$B675,"ERR",IF(DRAFT!BT675="3E","3E",IF(COUNT(DRAFT!BP675,DRAFT!BT675)&gt;0,DRAFT!BU675,""))))</f>
        <v/>
      </c>
      <c r="X673" s="2" t="str">
        <f>IF(COUNT($A673)=0,"",IF(W673="3E","3E",IF(W673="","I",LOOKUP(W673/Y$2,{0,0.4,0.45,0.5,0.55,0.6,0.65,0.7,0.75,0.8,1},{"F","D","C","C+","B-","B","B+","A-","A","A+"}))))</f>
        <v/>
      </c>
      <c r="Y673" s="1" t="str">
        <f>IF(COUNT($A673)=0,"",IF(W673="","--",IF(W673="3E","3E",LOOKUP(W673/Y$2,{0,0.4,0.45,0.5,0.55,0.6,0.65,0.7,0.75,0.8,1},{0,2,2.25,2.5,2.75,3,3.25,3.5,3.75,4}))))</f>
        <v/>
      </c>
      <c r="Z673" s="2" t="str">
        <f>IF(COUNT($A673)=0,"",IF($A673&lt;&gt;DRAFT!$B675,"ERR",IF(DRAFT!CC675="3E","3E",IF(COUNT(DRAFT!BY675,DRAFT!CC675)&gt;0,DRAFT!CD675,""))))</f>
        <v/>
      </c>
      <c r="AA673" s="2" t="str">
        <f>IF(COUNT($A673)=0,"",IF(Z673="3E","3E",IF(Z673="","I",LOOKUP(Z673/AB$2,{0,0.4,0.45,0.5,0.55,0.6,0.65,0.7,0.75,0.8,1},{"F","D","C","C+","B-","B","B+","A-","A","A+"}))))</f>
        <v/>
      </c>
      <c r="AB673" s="1" t="str">
        <f>IF(COUNT($A673)=0,"",IF(Z673="","--",IF(Z673="3E","3E",LOOKUP(Z673/AB$2,{0,0.4,0.45,0.5,0.55,0.6,0.65,0.7,0.75,0.8,1},{0,2,2.25,2.5,2.75,3,3.25,3.5,3.75,4}))))</f>
        <v/>
      </c>
      <c r="AC673" s="2" t="str">
        <f>IF(COUNT($A673)=0,"",IF($A673&lt;&gt;DRAFT!$B675,"ERR",IF(DRAFT!CF675&gt;0,DRAFT!CF675,"")))</f>
        <v/>
      </c>
      <c r="AD673" s="2" t="str">
        <f>IF(COUNT($A673)=0,"",IF(AC673="3E","3E",IF(AC673="","I",LOOKUP(AC673/AE$2,{0,0.4,0.45,0.5,0.55,0.6,0.65,0.7,0.75,0.8,1},{"F","D","C","C+","B-","B","B+","A-","A","A+"}))))</f>
        <v/>
      </c>
      <c r="AE673" s="1" t="str">
        <f>IF(COUNT($A673)=0,"",IF(AC673="","--",IF(AC673="3E","3E",LOOKUP(AC673/AE$2,{0,0.4,0.45,0.5,0.55,0.6,0.65,0.7,0.75,0.8,1},{0,2,2.25,2.5,2.75,3,3.25,3.5,3.75,4}))))</f>
        <v/>
      </c>
      <c r="AF673" s="2" t="str">
        <f>IF(COUNT($A673)=0,"",IF($A673&lt;&gt;DRAFT!$B675,"ERR",IF(DRAFT!CI675&gt;0,DRAFT!CK675,"")))</f>
        <v/>
      </c>
      <c r="AG673" s="2" t="str">
        <f>IF(COUNT($A673)=0,"",IF(AF673="3E","3E",IF(AF673="","I",LOOKUP(AF673/AH$2,{0,0.4,0.45,0.5,0.55,0.6,0.65,0.7,0.75,0.8,1},{"F","D","C","C+","B-","B","B+","A-","A","A+"}))))</f>
        <v/>
      </c>
      <c r="AH673" s="1" t="str">
        <f>IF(COUNT($A673)=0,"",IF(AF673="","--",IF(AF673="3E","3E",LOOKUP(AF673/AH$2,{0,0.4,0.45,0.5,0.55,0.6,0.65,0.7,0.75,0.8,1},{0,2,2.25,2.5,2.75,3,3.25,3.5,3.75,4}))))</f>
        <v/>
      </c>
      <c r="AI673" s="2" t="str">
        <f>IF($A673&lt;&gt;DRAFT!$B675,"ERR",IF(OR(COUNT($A673)=0,COUNT(DRAFT!CL675:CN675,DRAFT!CP675:CR675)=0),"",CEILING(SUM(DRAFT!CO675,DRAFT!CS675,DRAFT!CT675),1)))</f>
        <v/>
      </c>
      <c r="AJ673" s="2" t="str">
        <f>IF(COUNT($A673)=0,"",IF(AI673="3E","3E",IF(AI673="","I",LOOKUP(AI673/AK$2,{0,0.4,0.45,0.5,0.55,0.6,0.65,0.7,0.75,0.8,1},{"F","D","C","C+","B-","B","B+","A-","A","A+"}))))</f>
        <v/>
      </c>
      <c r="AK673" s="1" t="str">
        <f>IF(COUNT($A673)=0,"",IF(AI673="","--",IF(AI673="3E","3E",LOOKUP(AI673/AK$2,{0,0.4,0.45,0.5,0.55,0.6,0.65,0.7,0.75,0.8,1},{0,2,2.25,2.5,2.75,3,3.25,3.5,3.75,4}))))</f>
        <v/>
      </c>
      <c r="AL673" s="4" t="str">
        <f>IF(OR(COUNT($A673)=0,COUNT(B673:AK673)=0),"",IF(COUNTIF(B673:AK673,"3E")&gt;0,"3E",IF(DRAFT!$A675="R",TRUNC(SUMPRODUCT(RGP,RCP)/TCP,3),TRUNC((SUMPRODUCT(--(IMDGP&gt;0)*IMDGP,IMCP)+CEILING(DRAFT!$DB675*42,0.25))/TCP,3))))</f>
        <v/>
      </c>
      <c r="AM673" s="2" t="str">
        <f>IF(OR(COUNT($A673)=0,COUNT(B673:AK673)=0),"",IF(COUNTIF(B673:AK673,"3E")&gt;0,"3E",IF(DRAFT!$A675="R",SUMPRODUCT(--(RGP&gt;=2),RCP),SUMPRODUCT(--(IMDGP&gt;0),--(IMGP=0),IMCP)+DRAFT!$DC675)))</f>
        <v/>
      </c>
      <c r="AN673" s="67" t="str">
        <f>IF(AL673="3E","3E",IF(COUNT($A673)=0,"",IF(COUNT(AI673)=0,"--",ROUND(((CEILING(DRAFT!$CV675*38,0.25)+CEILING(DRAFT!$CX675*38,0.25)+CEILING(DRAFT!$CZ675*42,0.25)+CEILING($AL673*42,0.25))/160),2))))</f>
        <v/>
      </c>
      <c r="AO673" s="2" t="str">
        <f>IF(AN673="3E","3E",IF(COUNT($A673)=0,"",IF(COUNT(AN673)=0,"I",LOOKUP(AN673,{0,2,2.25,2.5,2.75,3,3.25,3.5,3.75,4},{"F","D","C","C+","B-","B","B+","A-","A","A+"}))))</f>
        <v/>
      </c>
      <c r="AP673" s="2" t="str">
        <f>IF(AN673="3E","3E",IF(OR(COUNT(A673)=0,COUNT(AN673)=0),"",DRAFT!CW675+DRAFT!CY675+DRAFT!DA675+N(TABULATION!AM673)))</f>
        <v/>
      </c>
      <c r="AQ673" s="2" t="str">
        <f>IF(OR(COUNT($A673)=0,COUNT(B673:AK673)=0),"",IF(COUNTIF(B673:AM673,"3E")&gt;0,"3E",IF(AND(DRAFT!$A675="IM",OR($AL673&gt;DRAFT!$DB675,$AM673&gt;DRAFT!$DC675)),"IMPROVED",IF(AND(DRAFT!$A675="IM",$AL673&lt;=DRAFT!$DB675,$AM673&lt;=DRAFT!$DC675),"NOT IMPROVED",IF(AND(DRAFT!CU675="S",AH673&gt;=2,AK673&gt;=2,AN673&gt;=2.5,AP673&gt;=144),"PASS","FAIL")))))</f>
        <v/>
      </c>
      <c r="AR673" s="2" t="str">
        <f t="shared" si="20"/>
        <v/>
      </c>
      <c r="AS673" s="2" t="str">
        <f t="shared" si="21"/>
        <v/>
      </c>
    </row>
    <row r="674" spans="1:45" ht="18.95" customHeight="1" x14ac:dyDescent="0.25">
      <c r="A674" s="3" t="str">
        <f>IF(DRAFT!$B676="","",DRAFT!$B676)</f>
        <v/>
      </c>
      <c r="B674" s="2" t="str">
        <f>IF(COUNT($A674)=0,"",IF($A674&lt;&gt;DRAFT!$B676,"ERR",IF(DRAFT!I676="3E","3E",IF(COUNT(DRAFT!E676,DRAFT!I676)&gt;0,DRAFT!J676,""))))</f>
        <v/>
      </c>
      <c r="C674" s="2" t="str">
        <f>IF(COUNT($A674)=0,"",IF(B674="3E","3E",IF(B674="","I",LOOKUP(B674/D$2,{0,0.4,0.45,0.5,0.55,0.6,0.65,0.7,0.75,0.8,1},{"F","D","C","C+","B-","B","B+","A-","A","A+"}))))</f>
        <v/>
      </c>
      <c r="D674" s="1" t="str">
        <f>IF(COUNT($A674)=0,"",IF(B674="","--",IF(B674="3E","3E",LOOKUP(B674/D$2,{0,0.4,0.45,0.5,0.55,0.6,0.65,0.7,0.75,0.8,1},{0,2,2.25,2.5,2.75,3,3.25,3.5,3.75,4}))))</f>
        <v/>
      </c>
      <c r="E674" s="2" t="str">
        <f>IF(COUNT($A674)=0,"",IF($A674&lt;&gt;DRAFT!$B676,"ERR",IF(DRAFT!R676="3E","3E",IF(COUNT(DRAFT!N676,DRAFT!R676)&gt;0,DRAFT!S676,""))))</f>
        <v/>
      </c>
      <c r="F674" s="2" t="str">
        <f>IF(COUNT($A674)=0,"",IF(E674="3E","3E",IF(E674="","I",LOOKUP(E674/G$2,{0,0.4,0.45,0.5,0.55,0.6,0.65,0.7,0.75,0.8,1},{"F","D","C","C+","B-","B","B+","A-","A","A+"}))))</f>
        <v/>
      </c>
      <c r="G674" s="1" t="str">
        <f>IF(COUNT($A674)=0,"",IF(E674="","--",IF(E674="3E","3E",LOOKUP(E674/G$2,{0,0.4,0.45,0.5,0.55,0.6,0.65,0.7,0.75,0.8,1},{0,2,2.25,2.5,2.75,3,3.25,3.5,3.75,4}))))</f>
        <v/>
      </c>
      <c r="H674" s="2" t="str">
        <f>IF(COUNT($A674)=0,"",IF($A674&lt;&gt;DRAFT!$B676,"ERR",IF(DRAFT!AA676="3E","3E",IF(COUNT(DRAFT!W676,DRAFT!AA676)&gt;0,DRAFT!AB676,""))))</f>
        <v/>
      </c>
      <c r="I674" s="2" t="str">
        <f>IF(COUNT($A674)=0,"",IF(H674="3E","3E",IF(H674="","I",LOOKUP(H674/J$2,{0,0.4,0.45,0.5,0.55,0.6,0.65,0.7,0.75,0.8,1},{"F","D","C","C+","B-","B","B+","A-","A","A+"}))))</f>
        <v/>
      </c>
      <c r="J674" s="1" t="str">
        <f>IF(COUNT($A674)=0,"",IF(H674="","--",IF(H674="3E","3E",LOOKUP(H674/J$2,{0,0.4,0.45,0.5,0.55,0.6,0.65,0.7,0.75,0.8,1},{0,2,2.25,2.5,2.75,3,3.25,3.5,3.75,4}))))</f>
        <v/>
      </c>
      <c r="K674" s="2" t="str">
        <f>IF(COUNT($A674)=0,"",IF($A674&lt;&gt;DRAFT!$B676,"ERR",IF(DRAFT!AJ676="3E","3E",IF(COUNT(DRAFT!AF676,DRAFT!AJ676)&gt;0,DRAFT!AK676,""))))</f>
        <v/>
      </c>
      <c r="L674" s="2" t="str">
        <f>IF(COUNT($A674)=0,"",IF(K674="3E","3E",IF(K674="","I",LOOKUP(K674/M$2,{0,0.4,0.45,0.5,0.55,0.6,0.65,0.7,0.75,0.8,1},{"F","D","C","C+","B-","B","B+","A-","A","A+"}))))</f>
        <v/>
      </c>
      <c r="M674" s="1" t="str">
        <f>IF(COUNT($A674)=0,"",IF(K674="","--",IF(K674="3E","3E",LOOKUP(K674/M$2,{0,0.4,0.45,0.5,0.55,0.6,0.65,0.7,0.75,0.8,1},{0,2,2.25,2.5,2.75,3,3.25,3.5,3.75,4}))))</f>
        <v/>
      </c>
      <c r="N674" s="2" t="str">
        <f>IF(COUNT($A674)=0,"",IF($A674&lt;&gt;DRAFT!$B676,"ERR",IF(DRAFT!AS676="3E","3E",IF(COUNT(DRAFT!AO676,DRAFT!AS676)&gt;0,DRAFT!AT676,""))))</f>
        <v/>
      </c>
      <c r="O674" s="2" t="str">
        <f>IF(COUNT($A674)=0,"",IF(N674="3E","3E",IF(N674="","I",LOOKUP(N674/P$2,{0,0.4,0.45,0.5,0.55,0.6,0.65,0.7,0.75,0.8,1},{"F","D","C","C+","B-","B","B+","A-","A","A+"}))))</f>
        <v/>
      </c>
      <c r="P674" s="1" t="str">
        <f>IF(COUNT($A674)=0,"",IF(N674="","--",IF(N674="3E","3E",LOOKUP(N674/P$2,{0,0.4,0.45,0.5,0.55,0.6,0.65,0.7,0.75,0.8,1},{0,2,2.25,2.5,2.75,3,3.25,3.5,3.75,4}))))</f>
        <v/>
      </c>
      <c r="Q674" s="2" t="str">
        <f>IF(COUNT($A674)=0,"",IF($A674&lt;&gt;DRAFT!$B676,"ERR",IF(DRAFT!BB676="3E","3E",IF(COUNT(DRAFT!AX676,DRAFT!BB676)&gt;0,DRAFT!BC676,""))))</f>
        <v/>
      </c>
      <c r="R674" s="2" t="str">
        <f>IF(COUNT($A674)=0,"",IF(Q674="3E","3E",IF(Q674="","I",LOOKUP(Q674/S$2,{0,0.4,0.45,0.5,0.55,0.6,0.65,0.7,0.75,0.8,1},{"F","D","C","C+","B-","B","B+","A-","A","A+"}))))</f>
        <v/>
      </c>
      <c r="S674" s="1" t="str">
        <f>IF(COUNT($A674)=0,"",IF(Q674="","--",IF(Q674="3E","3E",LOOKUP(Q674/S$2,{0,0.4,0.45,0.5,0.55,0.6,0.65,0.7,0.75,0.8,1},{0,2,2.25,2.5,2.75,3,3.25,3.5,3.75,4}))))</f>
        <v/>
      </c>
      <c r="T674" s="2" t="str">
        <f>IF(COUNT($A674)=0,"",IF($A674&lt;&gt;DRAFT!$B676,"ERR",IF(DRAFT!BK676="3E","3E",IF(COUNT(DRAFT!BG676,DRAFT!BK676)&gt;0,DRAFT!BL676,""))))</f>
        <v/>
      </c>
      <c r="U674" s="2" t="str">
        <f>IF(COUNT($A674)=0,"",IF(T674="3E","3E",IF(T674="","I",LOOKUP(T674/V$2,{0,0.4,0.45,0.5,0.55,0.6,0.65,0.7,0.75,0.8,1},{"F","D","C","C+","B-","B","B+","A-","A","A+"}))))</f>
        <v/>
      </c>
      <c r="V674" s="1" t="str">
        <f>IF(COUNT($A674)=0,"",IF(T674="","--",IF(T674="3E","3E",LOOKUP(T674/V$2,{0,0.4,0.45,0.5,0.55,0.6,0.65,0.7,0.75,0.8,1},{0,2,2.25,2.5,2.75,3,3.25,3.5,3.75,4}))))</f>
        <v/>
      </c>
      <c r="W674" s="2" t="str">
        <f>IF(COUNT($A674)=0,"",IF($A674&lt;&gt;DRAFT!$B676,"ERR",IF(DRAFT!BT676="3E","3E",IF(COUNT(DRAFT!BP676,DRAFT!BT676)&gt;0,DRAFT!BU676,""))))</f>
        <v/>
      </c>
      <c r="X674" s="2" t="str">
        <f>IF(COUNT($A674)=0,"",IF(W674="3E","3E",IF(W674="","I",LOOKUP(W674/Y$2,{0,0.4,0.45,0.5,0.55,0.6,0.65,0.7,0.75,0.8,1},{"F","D","C","C+","B-","B","B+","A-","A","A+"}))))</f>
        <v/>
      </c>
      <c r="Y674" s="1" t="str">
        <f>IF(COUNT($A674)=0,"",IF(W674="","--",IF(W674="3E","3E",LOOKUP(W674/Y$2,{0,0.4,0.45,0.5,0.55,0.6,0.65,0.7,0.75,0.8,1},{0,2,2.25,2.5,2.75,3,3.25,3.5,3.75,4}))))</f>
        <v/>
      </c>
      <c r="Z674" s="2" t="str">
        <f>IF(COUNT($A674)=0,"",IF($A674&lt;&gt;DRAFT!$B676,"ERR",IF(DRAFT!CC676="3E","3E",IF(COUNT(DRAFT!BY676,DRAFT!CC676)&gt;0,DRAFT!CD676,""))))</f>
        <v/>
      </c>
      <c r="AA674" s="2" t="str">
        <f>IF(COUNT($A674)=0,"",IF(Z674="3E","3E",IF(Z674="","I",LOOKUP(Z674/AB$2,{0,0.4,0.45,0.5,0.55,0.6,0.65,0.7,0.75,0.8,1},{"F","D","C","C+","B-","B","B+","A-","A","A+"}))))</f>
        <v/>
      </c>
      <c r="AB674" s="1" t="str">
        <f>IF(COUNT($A674)=0,"",IF(Z674="","--",IF(Z674="3E","3E",LOOKUP(Z674/AB$2,{0,0.4,0.45,0.5,0.55,0.6,0.65,0.7,0.75,0.8,1},{0,2,2.25,2.5,2.75,3,3.25,3.5,3.75,4}))))</f>
        <v/>
      </c>
      <c r="AC674" s="2" t="str">
        <f>IF(COUNT($A674)=0,"",IF($A674&lt;&gt;DRAFT!$B676,"ERR",IF(DRAFT!CF676&gt;0,DRAFT!CF676,"")))</f>
        <v/>
      </c>
      <c r="AD674" s="2" t="str">
        <f>IF(COUNT($A674)=0,"",IF(AC674="3E","3E",IF(AC674="","I",LOOKUP(AC674/AE$2,{0,0.4,0.45,0.5,0.55,0.6,0.65,0.7,0.75,0.8,1},{"F","D","C","C+","B-","B","B+","A-","A","A+"}))))</f>
        <v/>
      </c>
      <c r="AE674" s="1" t="str">
        <f>IF(COUNT($A674)=0,"",IF(AC674="","--",IF(AC674="3E","3E",LOOKUP(AC674/AE$2,{0,0.4,0.45,0.5,0.55,0.6,0.65,0.7,0.75,0.8,1},{0,2,2.25,2.5,2.75,3,3.25,3.5,3.75,4}))))</f>
        <v/>
      </c>
      <c r="AF674" s="2" t="str">
        <f>IF(COUNT($A674)=0,"",IF($A674&lt;&gt;DRAFT!$B676,"ERR",IF(DRAFT!CI676&gt;0,DRAFT!CK676,"")))</f>
        <v/>
      </c>
      <c r="AG674" s="2" t="str">
        <f>IF(COUNT($A674)=0,"",IF(AF674="3E","3E",IF(AF674="","I",LOOKUP(AF674/AH$2,{0,0.4,0.45,0.5,0.55,0.6,0.65,0.7,0.75,0.8,1},{"F","D","C","C+","B-","B","B+","A-","A","A+"}))))</f>
        <v/>
      </c>
      <c r="AH674" s="1" t="str">
        <f>IF(COUNT($A674)=0,"",IF(AF674="","--",IF(AF674="3E","3E",LOOKUP(AF674/AH$2,{0,0.4,0.45,0.5,0.55,0.6,0.65,0.7,0.75,0.8,1},{0,2,2.25,2.5,2.75,3,3.25,3.5,3.75,4}))))</f>
        <v/>
      </c>
      <c r="AI674" s="2" t="str">
        <f>IF($A674&lt;&gt;DRAFT!$B676,"ERR",IF(OR(COUNT($A674)=0,COUNT(DRAFT!CL676:CN676,DRAFT!CP676:CR676)=0),"",CEILING(SUM(DRAFT!CO676,DRAFT!CS676,DRAFT!CT676),1)))</f>
        <v/>
      </c>
      <c r="AJ674" s="2" t="str">
        <f>IF(COUNT($A674)=0,"",IF(AI674="3E","3E",IF(AI674="","I",LOOKUP(AI674/AK$2,{0,0.4,0.45,0.5,0.55,0.6,0.65,0.7,0.75,0.8,1},{"F","D","C","C+","B-","B","B+","A-","A","A+"}))))</f>
        <v/>
      </c>
      <c r="AK674" s="1" t="str">
        <f>IF(COUNT($A674)=0,"",IF(AI674="","--",IF(AI674="3E","3E",LOOKUP(AI674/AK$2,{0,0.4,0.45,0.5,0.55,0.6,0.65,0.7,0.75,0.8,1},{0,2,2.25,2.5,2.75,3,3.25,3.5,3.75,4}))))</f>
        <v/>
      </c>
      <c r="AL674" s="4" t="str">
        <f>IF(OR(COUNT($A674)=0,COUNT(B674:AK674)=0),"",IF(COUNTIF(B674:AK674,"3E")&gt;0,"3E",IF(DRAFT!$A676="R",TRUNC(SUMPRODUCT(RGP,RCP)/TCP,3),TRUNC((SUMPRODUCT(--(IMDGP&gt;0)*IMDGP,IMCP)+CEILING(DRAFT!$DB676*42,0.25))/TCP,3))))</f>
        <v/>
      </c>
      <c r="AM674" s="2" t="str">
        <f>IF(OR(COUNT($A674)=0,COUNT(B674:AK674)=0),"",IF(COUNTIF(B674:AK674,"3E")&gt;0,"3E",IF(DRAFT!$A676="R",SUMPRODUCT(--(RGP&gt;=2),RCP),SUMPRODUCT(--(IMDGP&gt;0),--(IMGP=0),IMCP)+DRAFT!$DC676)))</f>
        <v/>
      </c>
      <c r="AN674" s="67" t="str">
        <f>IF(AL674="3E","3E",IF(COUNT($A674)=0,"",IF(COUNT(AI674)=0,"--",ROUND(((CEILING(DRAFT!$CV676*38,0.25)+CEILING(DRAFT!$CX676*38,0.25)+CEILING(DRAFT!$CZ676*42,0.25)+CEILING($AL674*42,0.25))/160),2))))</f>
        <v/>
      </c>
      <c r="AO674" s="2" t="str">
        <f>IF(AN674="3E","3E",IF(COUNT($A674)=0,"",IF(COUNT(AN674)=0,"I",LOOKUP(AN674,{0,2,2.25,2.5,2.75,3,3.25,3.5,3.75,4},{"F","D","C","C+","B-","B","B+","A-","A","A+"}))))</f>
        <v/>
      </c>
      <c r="AP674" s="2" t="str">
        <f>IF(AN674="3E","3E",IF(OR(COUNT(A674)=0,COUNT(AN674)=0),"",DRAFT!CW676+DRAFT!CY676+DRAFT!DA676+N(TABULATION!AM674)))</f>
        <v/>
      </c>
      <c r="AQ674" s="2" t="str">
        <f>IF(OR(COUNT($A674)=0,COUNT(B674:AK674)=0),"",IF(COUNTIF(B674:AM674,"3E")&gt;0,"3E",IF(AND(DRAFT!$A676="IM",OR($AL674&gt;DRAFT!$DB676,$AM674&gt;DRAFT!$DC676)),"IMPROVED",IF(AND(DRAFT!$A676="IM",$AL674&lt;=DRAFT!$DB676,$AM674&lt;=DRAFT!$DC676),"NOT IMPROVED",IF(AND(DRAFT!CU676="S",AH674&gt;=2,AK674&gt;=2,AN674&gt;=2.5,AP674&gt;=144),"PASS","FAIL")))))</f>
        <v/>
      </c>
      <c r="AR674" s="2" t="str">
        <f t="shared" si="20"/>
        <v/>
      </c>
      <c r="AS674" s="2" t="str">
        <f t="shared" si="21"/>
        <v/>
      </c>
    </row>
    <row r="675" spans="1:45" ht="18.95" customHeight="1" x14ac:dyDescent="0.25">
      <c r="A675" s="3" t="str">
        <f>IF(DRAFT!$B677="","",DRAFT!$B677)</f>
        <v/>
      </c>
      <c r="B675" s="2" t="str">
        <f>IF(COUNT($A675)=0,"",IF($A675&lt;&gt;DRAFT!$B677,"ERR",IF(DRAFT!I677="3E","3E",IF(COUNT(DRAFT!E677,DRAFT!I677)&gt;0,DRAFT!J677,""))))</f>
        <v/>
      </c>
      <c r="C675" s="2" t="str">
        <f>IF(COUNT($A675)=0,"",IF(B675="3E","3E",IF(B675="","I",LOOKUP(B675/D$2,{0,0.4,0.45,0.5,0.55,0.6,0.65,0.7,0.75,0.8,1},{"F","D","C","C+","B-","B","B+","A-","A","A+"}))))</f>
        <v/>
      </c>
      <c r="D675" s="1" t="str">
        <f>IF(COUNT($A675)=0,"",IF(B675="","--",IF(B675="3E","3E",LOOKUP(B675/D$2,{0,0.4,0.45,0.5,0.55,0.6,0.65,0.7,0.75,0.8,1},{0,2,2.25,2.5,2.75,3,3.25,3.5,3.75,4}))))</f>
        <v/>
      </c>
      <c r="E675" s="2" t="str">
        <f>IF(COUNT($A675)=0,"",IF($A675&lt;&gt;DRAFT!$B677,"ERR",IF(DRAFT!R677="3E","3E",IF(COUNT(DRAFT!N677,DRAFT!R677)&gt;0,DRAFT!S677,""))))</f>
        <v/>
      </c>
      <c r="F675" s="2" t="str">
        <f>IF(COUNT($A675)=0,"",IF(E675="3E","3E",IF(E675="","I",LOOKUP(E675/G$2,{0,0.4,0.45,0.5,0.55,0.6,0.65,0.7,0.75,0.8,1},{"F","D","C","C+","B-","B","B+","A-","A","A+"}))))</f>
        <v/>
      </c>
      <c r="G675" s="1" t="str">
        <f>IF(COUNT($A675)=0,"",IF(E675="","--",IF(E675="3E","3E",LOOKUP(E675/G$2,{0,0.4,0.45,0.5,0.55,0.6,0.65,0.7,0.75,0.8,1},{0,2,2.25,2.5,2.75,3,3.25,3.5,3.75,4}))))</f>
        <v/>
      </c>
      <c r="H675" s="2" t="str">
        <f>IF(COUNT($A675)=0,"",IF($A675&lt;&gt;DRAFT!$B677,"ERR",IF(DRAFT!AA677="3E","3E",IF(COUNT(DRAFT!W677,DRAFT!AA677)&gt;0,DRAFT!AB677,""))))</f>
        <v/>
      </c>
      <c r="I675" s="2" t="str">
        <f>IF(COUNT($A675)=0,"",IF(H675="3E","3E",IF(H675="","I",LOOKUP(H675/J$2,{0,0.4,0.45,0.5,0.55,0.6,0.65,0.7,0.75,0.8,1},{"F","D","C","C+","B-","B","B+","A-","A","A+"}))))</f>
        <v/>
      </c>
      <c r="J675" s="1" t="str">
        <f>IF(COUNT($A675)=0,"",IF(H675="","--",IF(H675="3E","3E",LOOKUP(H675/J$2,{0,0.4,0.45,0.5,0.55,0.6,0.65,0.7,0.75,0.8,1},{0,2,2.25,2.5,2.75,3,3.25,3.5,3.75,4}))))</f>
        <v/>
      </c>
      <c r="K675" s="2" t="str">
        <f>IF(COUNT($A675)=0,"",IF($A675&lt;&gt;DRAFT!$B677,"ERR",IF(DRAFT!AJ677="3E","3E",IF(COUNT(DRAFT!AF677,DRAFT!AJ677)&gt;0,DRAFT!AK677,""))))</f>
        <v/>
      </c>
      <c r="L675" s="2" t="str">
        <f>IF(COUNT($A675)=0,"",IF(K675="3E","3E",IF(K675="","I",LOOKUP(K675/M$2,{0,0.4,0.45,0.5,0.55,0.6,0.65,0.7,0.75,0.8,1},{"F","D","C","C+","B-","B","B+","A-","A","A+"}))))</f>
        <v/>
      </c>
      <c r="M675" s="1" t="str">
        <f>IF(COUNT($A675)=0,"",IF(K675="","--",IF(K675="3E","3E",LOOKUP(K675/M$2,{0,0.4,0.45,0.5,0.55,0.6,0.65,0.7,0.75,0.8,1},{0,2,2.25,2.5,2.75,3,3.25,3.5,3.75,4}))))</f>
        <v/>
      </c>
      <c r="N675" s="2" t="str">
        <f>IF(COUNT($A675)=0,"",IF($A675&lt;&gt;DRAFT!$B677,"ERR",IF(DRAFT!AS677="3E","3E",IF(COUNT(DRAFT!AO677,DRAFT!AS677)&gt;0,DRAFT!AT677,""))))</f>
        <v/>
      </c>
      <c r="O675" s="2" t="str">
        <f>IF(COUNT($A675)=0,"",IF(N675="3E","3E",IF(N675="","I",LOOKUP(N675/P$2,{0,0.4,0.45,0.5,0.55,0.6,0.65,0.7,0.75,0.8,1},{"F","D","C","C+","B-","B","B+","A-","A","A+"}))))</f>
        <v/>
      </c>
      <c r="P675" s="1" t="str">
        <f>IF(COUNT($A675)=0,"",IF(N675="","--",IF(N675="3E","3E",LOOKUP(N675/P$2,{0,0.4,0.45,0.5,0.55,0.6,0.65,0.7,0.75,0.8,1},{0,2,2.25,2.5,2.75,3,3.25,3.5,3.75,4}))))</f>
        <v/>
      </c>
      <c r="Q675" s="2" t="str">
        <f>IF(COUNT($A675)=0,"",IF($A675&lt;&gt;DRAFT!$B677,"ERR",IF(DRAFT!BB677="3E","3E",IF(COUNT(DRAFT!AX677,DRAFT!BB677)&gt;0,DRAFT!BC677,""))))</f>
        <v/>
      </c>
      <c r="R675" s="2" t="str">
        <f>IF(COUNT($A675)=0,"",IF(Q675="3E","3E",IF(Q675="","I",LOOKUP(Q675/S$2,{0,0.4,0.45,0.5,0.55,0.6,0.65,0.7,0.75,0.8,1},{"F","D","C","C+","B-","B","B+","A-","A","A+"}))))</f>
        <v/>
      </c>
      <c r="S675" s="1" t="str">
        <f>IF(COUNT($A675)=0,"",IF(Q675="","--",IF(Q675="3E","3E",LOOKUP(Q675/S$2,{0,0.4,0.45,0.5,0.55,0.6,0.65,0.7,0.75,0.8,1},{0,2,2.25,2.5,2.75,3,3.25,3.5,3.75,4}))))</f>
        <v/>
      </c>
      <c r="T675" s="2" t="str">
        <f>IF(COUNT($A675)=0,"",IF($A675&lt;&gt;DRAFT!$B677,"ERR",IF(DRAFT!BK677="3E","3E",IF(COUNT(DRAFT!BG677,DRAFT!BK677)&gt;0,DRAFT!BL677,""))))</f>
        <v/>
      </c>
      <c r="U675" s="2" t="str">
        <f>IF(COUNT($A675)=0,"",IF(T675="3E","3E",IF(T675="","I",LOOKUP(T675/V$2,{0,0.4,0.45,0.5,0.55,0.6,0.65,0.7,0.75,0.8,1},{"F","D","C","C+","B-","B","B+","A-","A","A+"}))))</f>
        <v/>
      </c>
      <c r="V675" s="1" t="str">
        <f>IF(COUNT($A675)=0,"",IF(T675="","--",IF(T675="3E","3E",LOOKUP(T675/V$2,{0,0.4,0.45,0.5,0.55,0.6,0.65,0.7,0.75,0.8,1},{0,2,2.25,2.5,2.75,3,3.25,3.5,3.75,4}))))</f>
        <v/>
      </c>
      <c r="W675" s="2" t="str">
        <f>IF(COUNT($A675)=0,"",IF($A675&lt;&gt;DRAFT!$B677,"ERR",IF(DRAFT!BT677="3E","3E",IF(COUNT(DRAFT!BP677,DRAFT!BT677)&gt;0,DRAFT!BU677,""))))</f>
        <v/>
      </c>
      <c r="X675" s="2" t="str">
        <f>IF(COUNT($A675)=0,"",IF(W675="3E","3E",IF(W675="","I",LOOKUP(W675/Y$2,{0,0.4,0.45,0.5,0.55,0.6,0.65,0.7,0.75,0.8,1},{"F","D","C","C+","B-","B","B+","A-","A","A+"}))))</f>
        <v/>
      </c>
      <c r="Y675" s="1" t="str">
        <f>IF(COUNT($A675)=0,"",IF(W675="","--",IF(W675="3E","3E",LOOKUP(W675/Y$2,{0,0.4,0.45,0.5,0.55,0.6,0.65,0.7,0.75,0.8,1},{0,2,2.25,2.5,2.75,3,3.25,3.5,3.75,4}))))</f>
        <v/>
      </c>
      <c r="Z675" s="2" t="str">
        <f>IF(COUNT($A675)=0,"",IF($A675&lt;&gt;DRAFT!$B677,"ERR",IF(DRAFT!CC677="3E","3E",IF(COUNT(DRAFT!BY677,DRAFT!CC677)&gt;0,DRAFT!CD677,""))))</f>
        <v/>
      </c>
      <c r="AA675" s="2" t="str">
        <f>IF(COUNT($A675)=0,"",IF(Z675="3E","3E",IF(Z675="","I",LOOKUP(Z675/AB$2,{0,0.4,0.45,0.5,0.55,0.6,0.65,0.7,0.75,0.8,1},{"F","D","C","C+","B-","B","B+","A-","A","A+"}))))</f>
        <v/>
      </c>
      <c r="AB675" s="1" t="str">
        <f>IF(COUNT($A675)=0,"",IF(Z675="","--",IF(Z675="3E","3E",LOOKUP(Z675/AB$2,{0,0.4,0.45,0.5,0.55,0.6,0.65,0.7,0.75,0.8,1},{0,2,2.25,2.5,2.75,3,3.25,3.5,3.75,4}))))</f>
        <v/>
      </c>
      <c r="AC675" s="2" t="str">
        <f>IF(COUNT($A675)=0,"",IF($A675&lt;&gt;DRAFT!$B677,"ERR",IF(DRAFT!CF677&gt;0,DRAFT!CF677,"")))</f>
        <v/>
      </c>
      <c r="AD675" s="2" t="str">
        <f>IF(COUNT($A675)=0,"",IF(AC675="3E","3E",IF(AC675="","I",LOOKUP(AC675/AE$2,{0,0.4,0.45,0.5,0.55,0.6,0.65,0.7,0.75,0.8,1},{"F","D","C","C+","B-","B","B+","A-","A","A+"}))))</f>
        <v/>
      </c>
      <c r="AE675" s="1" t="str">
        <f>IF(COUNT($A675)=0,"",IF(AC675="","--",IF(AC675="3E","3E",LOOKUP(AC675/AE$2,{0,0.4,0.45,0.5,0.55,0.6,0.65,0.7,0.75,0.8,1},{0,2,2.25,2.5,2.75,3,3.25,3.5,3.75,4}))))</f>
        <v/>
      </c>
      <c r="AF675" s="2" t="str">
        <f>IF(COUNT($A675)=0,"",IF($A675&lt;&gt;DRAFT!$B677,"ERR",IF(DRAFT!CI677&gt;0,DRAFT!CK677,"")))</f>
        <v/>
      </c>
      <c r="AG675" s="2" t="str">
        <f>IF(COUNT($A675)=0,"",IF(AF675="3E","3E",IF(AF675="","I",LOOKUP(AF675/AH$2,{0,0.4,0.45,0.5,0.55,0.6,0.65,0.7,0.75,0.8,1},{"F","D","C","C+","B-","B","B+","A-","A","A+"}))))</f>
        <v/>
      </c>
      <c r="AH675" s="1" t="str">
        <f>IF(COUNT($A675)=0,"",IF(AF675="","--",IF(AF675="3E","3E",LOOKUP(AF675/AH$2,{0,0.4,0.45,0.5,0.55,0.6,0.65,0.7,0.75,0.8,1},{0,2,2.25,2.5,2.75,3,3.25,3.5,3.75,4}))))</f>
        <v/>
      </c>
      <c r="AI675" s="2" t="str">
        <f>IF($A675&lt;&gt;DRAFT!$B677,"ERR",IF(OR(COUNT($A675)=0,COUNT(DRAFT!CL677:CN677,DRAFT!CP677:CR677)=0),"",CEILING(SUM(DRAFT!CO677,DRAFT!CS677,DRAFT!CT677),1)))</f>
        <v/>
      </c>
      <c r="AJ675" s="2" t="str">
        <f>IF(COUNT($A675)=0,"",IF(AI675="3E","3E",IF(AI675="","I",LOOKUP(AI675/AK$2,{0,0.4,0.45,0.5,0.55,0.6,0.65,0.7,0.75,0.8,1},{"F","D","C","C+","B-","B","B+","A-","A","A+"}))))</f>
        <v/>
      </c>
      <c r="AK675" s="1" t="str">
        <f>IF(COUNT($A675)=0,"",IF(AI675="","--",IF(AI675="3E","3E",LOOKUP(AI675/AK$2,{0,0.4,0.45,0.5,0.55,0.6,0.65,0.7,0.75,0.8,1},{0,2,2.25,2.5,2.75,3,3.25,3.5,3.75,4}))))</f>
        <v/>
      </c>
      <c r="AL675" s="4" t="str">
        <f>IF(OR(COUNT($A675)=0,COUNT(B675:AK675)=0),"",IF(COUNTIF(B675:AK675,"3E")&gt;0,"3E",IF(DRAFT!$A677="R",TRUNC(SUMPRODUCT(RGP,RCP)/TCP,3),TRUNC((SUMPRODUCT(--(IMDGP&gt;0)*IMDGP,IMCP)+CEILING(DRAFT!$DB677*42,0.25))/TCP,3))))</f>
        <v/>
      </c>
      <c r="AM675" s="2" t="str">
        <f>IF(OR(COUNT($A675)=0,COUNT(B675:AK675)=0),"",IF(COUNTIF(B675:AK675,"3E")&gt;0,"3E",IF(DRAFT!$A677="R",SUMPRODUCT(--(RGP&gt;=2),RCP),SUMPRODUCT(--(IMDGP&gt;0),--(IMGP=0),IMCP)+DRAFT!$DC677)))</f>
        <v/>
      </c>
      <c r="AN675" s="67" t="str">
        <f>IF(AL675="3E","3E",IF(COUNT($A675)=0,"",IF(COUNT(AI675)=0,"--",ROUND(((CEILING(DRAFT!$CV677*38,0.25)+CEILING(DRAFT!$CX677*38,0.25)+CEILING(DRAFT!$CZ677*42,0.25)+CEILING($AL675*42,0.25))/160),2))))</f>
        <v/>
      </c>
      <c r="AO675" s="2" t="str">
        <f>IF(AN675="3E","3E",IF(COUNT($A675)=0,"",IF(COUNT(AN675)=0,"I",LOOKUP(AN675,{0,2,2.25,2.5,2.75,3,3.25,3.5,3.75,4},{"F","D","C","C+","B-","B","B+","A-","A","A+"}))))</f>
        <v/>
      </c>
      <c r="AP675" s="2" t="str">
        <f>IF(AN675="3E","3E",IF(OR(COUNT(A675)=0,COUNT(AN675)=0),"",DRAFT!CW677+DRAFT!CY677+DRAFT!DA677+N(TABULATION!AM675)))</f>
        <v/>
      </c>
      <c r="AQ675" s="2" t="str">
        <f>IF(OR(COUNT($A675)=0,COUNT(B675:AK675)=0),"",IF(COUNTIF(B675:AM675,"3E")&gt;0,"3E",IF(AND(DRAFT!$A677="IM",OR($AL675&gt;DRAFT!$DB677,$AM675&gt;DRAFT!$DC677)),"IMPROVED",IF(AND(DRAFT!$A677="IM",$AL675&lt;=DRAFT!$DB677,$AM675&lt;=DRAFT!$DC677),"NOT IMPROVED",IF(AND(DRAFT!CU677="S",AH675&gt;=2,AK675&gt;=2,AN675&gt;=2.5,AP675&gt;=144),"PASS","FAIL")))))</f>
        <v/>
      </c>
      <c r="AR675" s="2" t="str">
        <f t="shared" si="20"/>
        <v/>
      </c>
      <c r="AS675" s="2" t="str">
        <f t="shared" si="21"/>
        <v/>
      </c>
    </row>
    <row r="676" spans="1:45" ht="18.95" customHeight="1" x14ac:dyDescent="0.25">
      <c r="A676" s="3" t="str">
        <f>IF(DRAFT!$B678="","",DRAFT!$B678)</f>
        <v/>
      </c>
      <c r="B676" s="2" t="str">
        <f>IF(COUNT($A676)=0,"",IF($A676&lt;&gt;DRAFT!$B678,"ERR",IF(DRAFT!I678="3E","3E",IF(COUNT(DRAFT!E678,DRAFT!I678)&gt;0,DRAFT!J678,""))))</f>
        <v/>
      </c>
      <c r="C676" s="2" t="str">
        <f>IF(COUNT($A676)=0,"",IF(B676="3E","3E",IF(B676="","I",LOOKUP(B676/D$2,{0,0.4,0.45,0.5,0.55,0.6,0.65,0.7,0.75,0.8,1},{"F","D","C","C+","B-","B","B+","A-","A","A+"}))))</f>
        <v/>
      </c>
      <c r="D676" s="1" t="str">
        <f>IF(COUNT($A676)=0,"",IF(B676="","--",IF(B676="3E","3E",LOOKUP(B676/D$2,{0,0.4,0.45,0.5,0.55,0.6,0.65,0.7,0.75,0.8,1},{0,2,2.25,2.5,2.75,3,3.25,3.5,3.75,4}))))</f>
        <v/>
      </c>
      <c r="E676" s="2" t="str">
        <f>IF(COUNT($A676)=0,"",IF($A676&lt;&gt;DRAFT!$B678,"ERR",IF(DRAFT!R678="3E","3E",IF(COUNT(DRAFT!N678,DRAFT!R678)&gt;0,DRAFT!S678,""))))</f>
        <v/>
      </c>
      <c r="F676" s="2" t="str">
        <f>IF(COUNT($A676)=0,"",IF(E676="3E","3E",IF(E676="","I",LOOKUP(E676/G$2,{0,0.4,0.45,0.5,0.55,0.6,0.65,0.7,0.75,0.8,1},{"F","D","C","C+","B-","B","B+","A-","A","A+"}))))</f>
        <v/>
      </c>
      <c r="G676" s="1" t="str">
        <f>IF(COUNT($A676)=0,"",IF(E676="","--",IF(E676="3E","3E",LOOKUP(E676/G$2,{0,0.4,0.45,0.5,0.55,0.6,0.65,0.7,0.75,0.8,1},{0,2,2.25,2.5,2.75,3,3.25,3.5,3.75,4}))))</f>
        <v/>
      </c>
      <c r="H676" s="2" t="str">
        <f>IF(COUNT($A676)=0,"",IF($A676&lt;&gt;DRAFT!$B678,"ERR",IF(DRAFT!AA678="3E","3E",IF(COUNT(DRAFT!W678,DRAFT!AA678)&gt;0,DRAFT!AB678,""))))</f>
        <v/>
      </c>
      <c r="I676" s="2" t="str">
        <f>IF(COUNT($A676)=0,"",IF(H676="3E","3E",IF(H676="","I",LOOKUP(H676/J$2,{0,0.4,0.45,0.5,0.55,0.6,0.65,0.7,0.75,0.8,1},{"F","D","C","C+","B-","B","B+","A-","A","A+"}))))</f>
        <v/>
      </c>
      <c r="J676" s="1" t="str">
        <f>IF(COUNT($A676)=0,"",IF(H676="","--",IF(H676="3E","3E",LOOKUP(H676/J$2,{0,0.4,0.45,0.5,0.55,0.6,0.65,0.7,0.75,0.8,1},{0,2,2.25,2.5,2.75,3,3.25,3.5,3.75,4}))))</f>
        <v/>
      </c>
      <c r="K676" s="2" t="str">
        <f>IF(COUNT($A676)=0,"",IF($A676&lt;&gt;DRAFT!$B678,"ERR",IF(DRAFT!AJ678="3E","3E",IF(COUNT(DRAFT!AF678,DRAFT!AJ678)&gt;0,DRAFT!AK678,""))))</f>
        <v/>
      </c>
      <c r="L676" s="2" t="str">
        <f>IF(COUNT($A676)=0,"",IF(K676="3E","3E",IF(K676="","I",LOOKUP(K676/M$2,{0,0.4,0.45,0.5,0.55,0.6,0.65,0.7,0.75,0.8,1},{"F","D","C","C+","B-","B","B+","A-","A","A+"}))))</f>
        <v/>
      </c>
      <c r="M676" s="1" t="str">
        <f>IF(COUNT($A676)=0,"",IF(K676="","--",IF(K676="3E","3E",LOOKUP(K676/M$2,{0,0.4,0.45,0.5,0.55,0.6,0.65,0.7,0.75,0.8,1},{0,2,2.25,2.5,2.75,3,3.25,3.5,3.75,4}))))</f>
        <v/>
      </c>
      <c r="N676" s="2" t="str">
        <f>IF(COUNT($A676)=0,"",IF($A676&lt;&gt;DRAFT!$B678,"ERR",IF(DRAFT!AS678="3E","3E",IF(COUNT(DRAFT!AO678,DRAFT!AS678)&gt;0,DRAFT!AT678,""))))</f>
        <v/>
      </c>
      <c r="O676" s="2" t="str">
        <f>IF(COUNT($A676)=0,"",IF(N676="3E","3E",IF(N676="","I",LOOKUP(N676/P$2,{0,0.4,0.45,0.5,0.55,0.6,0.65,0.7,0.75,0.8,1},{"F","D","C","C+","B-","B","B+","A-","A","A+"}))))</f>
        <v/>
      </c>
      <c r="P676" s="1" t="str">
        <f>IF(COUNT($A676)=0,"",IF(N676="","--",IF(N676="3E","3E",LOOKUP(N676/P$2,{0,0.4,0.45,0.5,0.55,0.6,0.65,0.7,0.75,0.8,1},{0,2,2.25,2.5,2.75,3,3.25,3.5,3.75,4}))))</f>
        <v/>
      </c>
      <c r="Q676" s="2" t="str">
        <f>IF(COUNT($A676)=0,"",IF($A676&lt;&gt;DRAFT!$B678,"ERR",IF(DRAFT!BB678="3E","3E",IF(COUNT(DRAFT!AX678,DRAFT!BB678)&gt;0,DRAFT!BC678,""))))</f>
        <v/>
      </c>
      <c r="R676" s="2" t="str">
        <f>IF(COUNT($A676)=0,"",IF(Q676="3E","3E",IF(Q676="","I",LOOKUP(Q676/S$2,{0,0.4,0.45,0.5,0.55,0.6,0.65,0.7,0.75,0.8,1},{"F","D","C","C+","B-","B","B+","A-","A","A+"}))))</f>
        <v/>
      </c>
      <c r="S676" s="1" t="str">
        <f>IF(COUNT($A676)=0,"",IF(Q676="","--",IF(Q676="3E","3E",LOOKUP(Q676/S$2,{0,0.4,0.45,0.5,0.55,0.6,0.65,0.7,0.75,0.8,1},{0,2,2.25,2.5,2.75,3,3.25,3.5,3.75,4}))))</f>
        <v/>
      </c>
      <c r="T676" s="2" t="str">
        <f>IF(COUNT($A676)=0,"",IF($A676&lt;&gt;DRAFT!$B678,"ERR",IF(DRAFT!BK678="3E","3E",IF(COUNT(DRAFT!BG678,DRAFT!BK678)&gt;0,DRAFT!BL678,""))))</f>
        <v/>
      </c>
      <c r="U676" s="2" t="str">
        <f>IF(COUNT($A676)=0,"",IF(T676="3E","3E",IF(T676="","I",LOOKUP(T676/V$2,{0,0.4,0.45,0.5,0.55,0.6,0.65,0.7,0.75,0.8,1},{"F","D","C","C+","B-","B","B+","A-","A","A+"}))))</f>
        <v/>
      </c>
      <c r="V676" s="1" t="str">
        <f>IF(COUNT($A676)=0,"",IF(T676="","--",IF(T676="3E","3E",LOOKUP(T676/V$2,{0,0.4,0.45,0.5,0.55,0.6,0.65,0.7,0.75,0.8,1},{0,2,2.25,2.5,2.75,3,3.25,3.5,3.75,4}))))</f>
        <v/>
      </c>
      <c r="W676" s="2" t="str">
        <f>IF(COUNT($A676)=0,"",IF($A676&lt;&gt;DRAFT!$B678,"ERR",IF(DRAFT!BT678="3E","3E",IF(COUNT(DRAFT!BP678,DRAFT!BT678)&gt;0,DRAFT!BU678,""))))</f>
        <v/>
      </c>
      <c r="X676" s="2" t="str">
        <f>IF(COUNT($A676)=0,"",IF(W676="3E","3E",IF(W676="","I",LOOKUP(W676/Y$2,{0,0.4,0.45,0.5,0.55,0.6,0.65,0.7,0.75,0.8,1},{"F","D","C","C+","B-","B","B+","A-","A","A+"}))))</f>
        <v/>
      </c>
      <c r="Y676" s="1" t="str">
        <f>IF(COUNT($A676)=0,"",IF(W676="","--",IF(W676="3E","3E",LOOKUP(W676/Y$2,{0,0.4,0.45,0.5,0.55,0.6,0.65,0.7,0.75,0.8,1},{0,2,2.25,2.5,2.75,3,3.25,3.5,3.75,4}))))</f>
        <v/>
      </c>
      <c r="Z676" s="2" t="str">
        <f>IF(COUNT($A676)=0,"",IF($A676&lt;&gt;DRAFT!$B678,"ERR",IF(DRAFT!CC678="3E","3E",IF(COUNT(DRAFT!BY678,DRAFT!CC678)&gt;0,DRAFT!CD678,""))))</f>
        <v/>
      </c>
      <c r="AA676" s="2" t="str">
        <f>IF(COUNT($A676)=0,"",IF(Z676="3E","3E",IF(Z676="","I",LOOKUP(Z676/AB$2,{0,0.4,0.45,0.5,0.55,0.6,0.65,0.7,0.75,0.8,1},{"F","D","C","C+","B-","B","B+","A-","A","A+"}))))</f>
        <v/>
      </c>
      <c r="AB676" s="1" t="str">
        <f>IF(COUNT($A676)=0,"",IF(Z676="","--",IF(Z676="3E","3E",LOOKUP(Z676/AB$2,{0,0.4,0.45,0.5,0.55,0.6,0.65,0.7,0.75,0.8,1},{0,2,2.25,2.5,2.75,3,3.25,3.5,3.75,4}))))</f>
        <v/>
      </c>
      <c r="AC676" s="2" t="str">
        <f>IF(COUNT($A676)=0,"",IF($A676&lt;&gt;DRAFT!$B678,"ERR",IF(DRAFT!CF678&gt;0,DRAFT!CF678,"")))</f>
        <v/>
      </c>
      <c r="AD676" s="2" t="str">
        <f>IF(COUNT($A676)=0,"",IF(AC676="3E","3E",IF(AC676="","I",LOOKUP(AC676/AE$2,{0,0.4,0.45,0.5,0.55,0.6,0.65,0.7,0.75,0.8,1},{"F","D","C","C+","B-","B","B+","A-","A","A+"}))))</f>
        <v/>
      </c>
      <c r="AE676" s="1" t="str">
        <f>IF(COUNT($A676)=0,"",IF(AC676="","--",IF(AC676="3E","3E",LOOKUP(AC676/AE$2,{0,0.4,0.45,0.5,0.55,0.6,0.65,0.7,0.75,0.8,1},{0,2,2.25,2.5,2.75,3,3.25,3.5,3.75,4}))))</f>
        <v/>
      </c>
      <c r="AF676" s="2" t="str">
        <f>IF(COUNT($A676)=0,"",IF($A676&lt;&gt;DRAFT!$B678,"ERR",IF(DRAFT!CI678&gt;0,DRAFT!CK678,"")))</f>
        <v/>
      </c>
      <c r="AG676" s="2" t="str">
        <f>IF(COUNT($A676)=0,"",IF(AF676="3E","3E",IF(AF676="","I",LOOKUP(AF676/AH$2,{0,0.4,0.45,0.5,0.55,0.6,0.65,0.7,0.75,0.8,1},{"F","D","C","C+","B-","B","B+","A-","A","A+"}))))</f>
        <v/>
      </c>
      <c r="AH676" s="1" t="str">
        <f>IF(COUNT($A676)=0,"",IF(AF676="","--",IF(AF676="3E","3E",LOOKUP(AF676/AH$2,{0,0.4,0.45,0.5,0.55,0.6,0.65,0.7,0.75,0.8,1},{0,2,2.25,2.5,2.75,3,3.25,3.5,3.75,4}))))</f>
        <v/>
      </c>
      <c r="AI676" s="2" t="str">
        <f>IF($A676&lt;&gt;DRAFT!$B678,"ERR",IF(OR(COUNT($A676)=0,COUNT(DRAFT!CL678:CN678,DRAFT!CP678:CR678)=0),"",CEILING(SUM(DRAFT!CO678,DRAFT!CS678,DRAFT!CT678),1)))</f>
        <v/>
      </c>
      <c r="AJ676" s="2" t="str">
        <f>IF(COUNT($A676)=0,"",IF(AI676="3E","3E",IF(AI676="","I",LOOKUP(AI676/AK$2,{0,0.4,0.45,0.5,0.55,0.6,0.65,0.7,0.75,0.8,1},{"F","D","C","C+","B-","B","B+","A-","A","A+"}))))</f>
        <v/>
      </c>
      <c r="AK676" s="1" t="str">
        <f>IF(COUNT($A676)=0,"",IF(AI676="","--",IF(AI676="3E","3E",LOOKUP(AI676/AK$2,{0,0.4,0.45,0.5,0.55,0.6,0.65,0.7,0.75,0.8,1},{0,2,2.25,2.5,2.75,3,3.25,3.5,3.75,4}))))</f>
        <v/>
      </c>
      <c r="AL676" s="4" t="str">
        <f>IF(OR(COUNT($A676)=0,COUNT(B676:AK676)=0),"",IF(COUNTIF(B676:AK676,"3E")&gt;0,"3E",IF(DRAFT!$A678="R",TRUNC(SUMPRODUCT(RGP,RCP)/TCP,3),TRUNC((SUMPRODUCT(--(IMDGP&gt;0)*IMDGP,IMCP)+CEILING(DRAFT!$DB678*42,0.25))/TCP,3))))</f>
        <v/>
      </c>
      <c r="AM676" s="2" t="str">
        <f>IF(OR(COUNT($A676)=0,COUNT(B676:AK676)=0),"",IF(COUNTIF(B676:AK676,"3E")&gt;0,"3E",IF(DRAFT!$A678="R",SUMPRODUCT(--(RGP&gt;=2),RCP),SUMPRODUCT(--(IMDGP&gt;0),--(IMGP=0),IMCP)+DRAFT!$DC678)))</f>
        <v/>
      </c>
      <c r="AN676" s="67" t="str">
        <f>IF(AL676="3E","3E",IF(COUNT($A676)=0,"",IF(COUNT(AI676)=0,"--",ROUND(((CEILING(DRAFT!$CV678*38,0.25)+CEILING(DRAFT!$CX678*38,0.25)+CEILING(DRAFT!$CZ678*42,0.25)+CEILING($AL676*42,0.25))/160),2))))</f>
        <v/>
      </c>
      <c r="AO676" s="2" t="str">
        <f>IF(AN676="3E","3E",IF(COUNT($A676)=0,"",IF(COUNT(AN676)=0,"I",LOOKUP(AN676,{0,2,2.25,2.5,2.75,3,3.25,3.5,3.75,4},{"F","D","C","C+","B-","B","B+","A-","A","A+"}))))</f>
        <v/>
      </c>
      <c r="AP676" s="2" t="str">
        <f>IF(AN676="3E","3E",IF(OR(COUNT(A676)=0,COUNT(AN676)=0),"",DRAFT!CW678+DRAFT!CY678+DRAFT!DA678+N(TABULATION!AM676)))</f>
        <v/>
      </c>
      <c r="AQ676" s="2" t="str">
        <f>IF(OR(COUNT($A676)=0,COUNT(B676:AK676)=0),"",IF(COUNTIF(B676:AM676,"3E")&gt;0,"3E",IF(AND(DRAFT!$A678="IM",OR($AL676&gt;DRAFT!$DB678,$AM676&gt;DRAFT!$DC678)),"IMPROVED",IF(AND(DRAFT!$A678="IM",$AL676&lt;=DRAFT!$DB678,$AM676&lt;=DRAFT!$DC678),"NOT IMPROVED",IF(AND(DRAFT!CU678="S",AH676&gt;=2,AK676&gt;=2,AN676&gt;=2.5,AP676&gt;=144),"PASS","FAIL")))))</f>
        <v/>
      </c>
      <c r="AR676" s="2" t="str">
        <f t="shared" si="20"/>
        <v/>
      </c>
      <c r="AS676" s="2" t="str">
        <f t="shared" si="21"/>
        <v/>
      </c>
    </row>
    <row r="677" spans="1:45" ht="18.95" customHeight="1" x14ac:dyDescent="0.25">
      <c r="A677" s="3" t="str">
        <f>IF(DRAFT!$B679="","",DRAFT!$B679)</f>
        <v/>
      </c>
      <c r="B677" s="2" t="str">
        <f>IF(COUNT($A677)=0,"",IF($A677&lt;&gt;DRAFT!$B679,"ERR",IF(DRAFT!I679="3E","3E",IF(COUNT(DRAFT!E679,DRAFT!I679)&gt;0,DRAFT!J679,""))))</f>
        <v/>
      </c>
      <c r="C677" s="2" t="str">
        <f>IF(COUNT($A677)=0,"",IF(B677="3E","3E",IF(B677="","I",LOOKUP(B677/D$2,{0,0.4,0.45,0.5,0.55,0.6,0.65,0.7,0.75,0.8,1},{"F","D","C","C+","B-","B","B+","A-","A","A+"}))))</f>
        <v/>
      </c>
      <c r="D677" s="1" t="str">
        <f>IF(COUNT($A677)=0,"",IF(B677="","--",IF(B677="3E","3E",LOOKUP(B677/D$2,{0,0.4,0.45,0.5,0.55,0.6,0.65,0.7,0.75,0.8,1},{0,2,2.25,2.5,2.75,3,3.25,3.5,3.75,4}))))</f>
        <v/>
      </c>
      <c r="E677" s="2" t="str">
        <f>IF(COUNT($A677)=0,"",IF($A677&lt;&gt;DRAFT!$B679,"ERR",IF(DRAFT!R679="3E","3E",IF(COUNT(DRAFT!N679,DRAFT!R679)&gt;0,DRAFT!S679,""))))</f>
        <v/>
      </c>
      <c r="F677" s="2" t="str">
        <f>IF(COUNT($A677)=0,"",IF(E677="3E","3E",IF(E677="","I",LOOKUP(E677/G$2,{0,0.4,0.45,0.5,0.55,0.6,0.65,0.7,0.75,0.8,1},{"F","D","C","C+","B-","B","B+","A-","A","A+"}))))</f>
        <v/>
      </c>
      <c r="G677" s="1" t="str">
        <f>IF(COUNT($A677)=0,"",IF(E677="","--",IF(E677="3E","3E",LOOKUP(E677/G$2,{0,0.4,0.45,0.5,0.55,0.6,0.65,0.7,0.75,0.8,1},{0,2,2.25,2.5,2.75,3,3.25,3.5,3.75,4}))))</f>
        <v/>
      </c>
      <c r="H677" s="2" t="str">
        <f>IF(COUNT($A677)=0,"",IF($A677&lt;&gt;DRAFT!$B679,"ERR",IF(DRAFT!AA679="3E","3E",IF(COUNT(DRAFT!W679,DRAFT!AA679)&gt;0,DRAFT!AB679,""))))</f>
        <v/>
      </c>
      <c r="I677" s="2" t="str">
        <f>IF(COUNT($A677)=0,"",IF(H677="3E","3E",IF(H677="","I",LOOKUP(H677/J$2,{0,0.4,0.45,0.5,0.55,0.6,0.65,0.7,0.75,0.8,1},{"F","D","C","C+","B-","B","B+","A-","A","A+"}))))</f>
        <v/>
      </c>
      <c r="J677" s="1" t="str">
        <f>IF(COUNT($A677)=0,"",IF(H677="","--",IF(H677="3E","3E",LOOKUP(H677/J$2,{0,0.4,0.45,0.5,0.55,0.6,0.65,0.7,0.75,0.8,1},{0,2,2.25,2.5,2.75,3,3.25,3.5,3.75,4}))))</f>
        <v/>
      </c>
      <c r="K677" s="2" t="str">
        <f>IF(COUNT($A677)=0,"",IF($A677&lt;&gt;DRAFT!$B679,"ERR",IF(DRAFT!AJ679="3E","3E",IF(COUNT(DRAFT!AF679,DRAFT!AJ679)&gt;0,DRAFT!AK679,""))))</f>
        <v/>
      </c>
      <c r="L677" s="2" t="str">
        <f>IF(COUNT($A677)=0,"",IF(K677="3E","3E",IF(K677="","I",LOOKUP(K677/M$2,{0,0.4,0.45,0.5,0.55,0.6,0.65,0.7,0.75,0.8,1},{"F","D","C","C+","B-","B","B+","A-","A","A+"}))))</f>
        <v/>
      </c>
      <c r="M677" s="1" t="str">
        <f>IF(COUNT($A677)=0,"",IF(K677="","--",IF(K677="3E","3E",LOOKUP(K677/M$2,{0,0.4,0.45,0.5,0.55,0.6,0.65,0.7,0.75,0.8,1},{0,2,2.25,2.5,2.75,3,3.25,3.5,3.75,4}))))</f>
        <v/>
      </c>
      <c r="N677" s="2" t="str">
        <f>IF(COUNT($A677)=0,"",IF($A677&lt;&gt;DRAFT!$B679,"ERR",IF(DRAFT!AS679="3E","3E",IF(COUNT(DRAFT!AO679,DRAFT!AS679)&gt;0,DRAFT!AT679,""))))</f>
        <v/>
      </c>
      <c r="O677" s="2" t="str">
        <f>IF(COUNT($A677)=0,"",IF(N677="3E","3E",IF(N677="","I",LOOKUP(N677/P$2,{0,0.4,0.45,0.5,0.55,0.6,0.65,0.7,0.75,0.8,1},{"F","D","C","C+","B-","B","B+","A-","A","A+"}))))</f>
        <v/>
      </c>
      <c r="P677" s="1" t="str">
        <f>IF(COUNT($A677)=0,"",IF(N677="","--",IF(N677="3E","3E",LOOKUP(N677/P$2,{0,0.4,0.45,0.5,0.55,0.6,0.65,0.7,0.75,0.8,1},{0,2,2.25,2.5,2.75,3,3.25,3.5,3.75,4}))))</f>
        <v/>
      </c>
      <c r="Q677" s="2" t="str">
        <f>IF(COUNT($A677)=0,"",IF($A677&lt;&gt;DRAFT!$B679,"ERR",IF(DRAFT!BB679="3E","3E",IF(COUNT(DRAFT!AX679,DRAFT!BB679)&gt;0,DRAFT!BC679,""))))</f>
        <v/>
      </c>
      <c r="R677" s="2" t="str">
        <f>IF(COUNT($A677)=0,"",IF(Q677="3E","3E",IF(Q677="","I",LOOKUP(Q677/S$2,{0,0.4,0.45,0.5,0.55,0.6,0.65,0.7,0.75,0.8,1},{"F","D","C","C+","B-","B","B+","A-","A","A+"}))))</f>
        <v/>
      </c>
      <c r="S677" s="1" t="str">
        <f>IF(COUNT($A677)=0,"",IF(Q677="","--",IF(Q677="3E","3E",LOOKUP(Q677/S$2,{0,0.4,0.45,0.5,0.55,0.6,0.65,0.7,0.75,0.8,1},{0,2,2.25,2.5,2.75,3,3.25,3.5,3.75,4}))))</f>
        <v/>
      </c>
      <c r="T677" s="2" t="str">
        <f>IF(COUNT($A677)=0,"",IF($A677&lt;&gt;DRAFT!$B679,"ERR",IF(DRAFT!BK679="3E","3E",IF(COUNT(DRAFT!BG679,DRAFT!BK679)&gt;0,DRAFT!BL679,""))))</f>
        <v/>
      </c>
      <c r="U677" s="2" t="str">
        <f>IF(COUNT($A677)=0,"",IF(T677="3E","3E",IF(T677="","I",LOOKUP(T677/V$2,{0,0.4,0.45,0.5,0.55,0.6,0.65,0.7,0.75,0.8,1},{"F","D","C","C+","B-","B","B+","A-","A","A+"}))))</f>
        <v/>
      </c>
      <c r="V677" s="1" t="str">
        <f>IF(COUNT($A677)=0,"",IF(T677="","--",IF(T677="3E","3E",LOOKUP(T677/V$2,{0,0.4,0.45,0.5,0.55,0.6,0.65,0.7,0.75,0.8,1},{0,2,2.25,2.5,2.75,3,3.25,3.5,3.75,4}))))</f>
        <v/>
      </c>
      <c r="W677" s="2" t="str">
        <f>IF(COUNT($A677)=0,"",IF($A677&lt;&gt;DRAFT!$B679,"ERR",IF(DRAFT!BT679="3E","3E",IF(COUNT(DRAFT!BP679,DRAFT!BT679)&gt;0,DRAFT!BU679,""))))</f>
        <v/>
      </c>
      <c r="X677" s="2" t="str">
        <f>IF(COUNT($A677)=0,"",IF(W677="3E","3E",IF(W677="","I",LOOKUP(W677/Y$2,{0,0.4,0.45,0.5,0.55,0.6,0.65,0.7,0.75,0.8,1},{"F","D","C","C+","B-","B","B+","A-","A","A+"}))))</f>
        <v/>
      </c>
      <c r="Y677" s="1" t="str">
        <f>IF(COUNT($A677)=0,"",IF(W677="","--",IF(W677="3E","3E",LOOKUP(W677/Y$2,{0,0.4,0.45,0.5,0.55,0.6,0.65,0.7,0.75,0.8,1},{0,2,2.25,2.5,2.75,3,3.25,3.5,3.75,4}))))</f>
        <v/>
      </c>
      <c r="Z677" s="2" t="str">
        <f>IF(COUNT($A677)=0,"",IF($A677&lt;&gt;DRAFT!$B679,"ERR",IF(DRAFT!CC679="3E","3E",IF(COUNT(DRAFT!BY679,DRAFT!CC679)&gt;0,DRAFT!CD679,""))))</f>
        <v/>
      </c>
      <c r="AA677" s="2" t="str">
        <f>IF(COUNT($A677)=0,"",IF(Z677="3E","3E",IF(Z677="","I",LOOKUP(Z677/AB$2,{0,0.4,0.45,0.5,0.55,0.6,0.65,0.7,0.75,0.8,1},{"F","D","C","C+","B-","B","B+","A-","A","A+"}))))</f>
        <v/>
      </c>
      <c r="AB677" s="1" t="str">
        <f>IF(COUNT($A677)=0,"",IF(Z677="","--",IF(Z677="3E","3E",LOOKUP(Z677/AB$2,{0,0.4,0.45,0.5,0.55,0.6,0.65,0.7,0.75,0.8,1},{0,2,2.25,2.5,2.75,3,3.25,3.5,3.75,4}))))</f>
        <v/>
      </c>
      <c r="AC677" s="2" t="str">
        <f>IF(COUNT($A677)=0,"",IF($A677&lt;&gt;DRAFT!$B679,"ERR",IF(DRAFT!CF679&gt;0,DRAFT!CF679,"")))</f>
        <v/>
      </c>
      <c r="AD677" s="2" t="str">
        <f>IF(COUNT($A677)=0,"",IF(AC677="3E","3E",IF(AC677="","I",LOOKUP(AC677/AE$2,{0,0.4,0.45,0.5,0.55,0.6,0.65,0.7,0.75,0.8,1},{"F","D","C","C+","B-","B","B+","A-","A","A+"}))))</f>
        <v/>
      </c>
      <c r="AE677" s="1" t="str">
        <f>IF(COUNT($A677)=0,"",IF(AC677="","--",IF(AC677="3E","3E",LOOKUP(AC677/AE$2,{0,0.4,0.45,0.5,0.55,0.6,0.65,0.7,0.75,0.8,1},{0,2,2.25,2.5,2.75,3,3.25,3.5,3.75,4}))))</f>
        <v/>
      </c>
      <c r="AF677" s="2" t="str">
        <f>IF(COUNT($A677)=0,"",IF($A677&lt;&gt;DRAFT!$B679,"ERR",IF(DRAFT!CI679&gt;0,DRAFT!CK679,"")))</f>
        <v/>
      </c>
      <c r="AG677" s="2" t="str">
        <f>IF(COUNT($A677)=0,"",IF(AF677="3E","3E",IF(AF677="","I",LOOKUP(AF677/AH$2,{0,0.4,0.45,0.5,0.55,0.6,0.65,0.7,0.75,0.8,1},{"F","D","C","C+","B-","B","B+","A-","A","A+"}))))</f>
        <v/>
      </c>
      <c r="AH677" s="1" t="str">
        <f>IF(COUNT($A677)=0,"",IF(AF677="","--",IF(AF677="3E","3E",LOOKUP(AF677/AH$2,{0,0.4,0.45,0.5,0.55,0.6,0.65,0.7,0.75,0.8,1},{0,2,2.25,2.5,2.75,3,3.25,3.5,3.75,4}))))</f>
        <v/>
      </c>
      <c r="AI677" s="2" t="str">
        <f>IF($A677&lt;&gt;DRAFT!$B679,"ERR",IF(OR(COUNT($A677)=0,COUNT(DRAFT!CL679:CN679,DRAFT!CP679:CR679)=0),"",CEILING(SUM(DRAFT!CO679,DRAFT!CS679,DRAFT!CT679),1)))</f>
        <v/>
      </c>
      <c r="AJ677" s="2" t="str">
        <f>IF(COUNT($A677)=0,"",IF(AI677="3E","3E",IF(AI677="","I",LOOKUP(AI677/AK$2,{0,0.4,0.45,0.5,0.55,0.6,0.65,0.7,0.75,0.8,1},{"F","D","C","C+","B-","B","B+","A-","A","A+"}))))</f>
        <v/>
      </c>
      <c r="AK677" s="1" t="str">
        <f>IF(COUNT($A677)=0,"",IF(AI677="","--",IF(AI677="3E","3E",LOOKUP(AI677/AK$2,{0,0.4,0.45,0.5,0.55,0.6,0.65,0.7,0.75,0.8,1},{0,2,2.25,2.5,2.75,3,3.25,3.5,3.75,4}))))</f>
        <v/>
      </c>
      <c r="AL677" s="4" t="str">
        <f>IF(OR(COUNT($A677)=0,COUNT(B677:AK677)=0),"",IF(COUNTIF(B677:AK677,"3E")&gt;0,"3E",IF(DRAFT!$A679="R",TRUNC(SUMPRODUCT(RGP,RCP)/TCP,3),TRUNC((SUMPRODUCT(--(IMDGP&gt;0)*IMDGP,IMCP)+CEILING(DRAFT!$DB679*42,0.25))/TCP,3))))</f>
        <v/>
      </c>
      <c r="AM677" s="2" t="str">
        <f>IF(OR(COUNT($A677)=0,COUNT(B677:AK677)=0),"",IF(COUNTIF(B677:AK677,"3E")&gt;0,"3E",IF(DRAFT!$A679="R",SUMPRODUCT(--(RGP&gt;=2),RCP),SUMPRODUCT(--(IMDGP&gt;0),--(IMGP=0),IMCP)+DRAFT!$DC679)))</f>
        <v/>
      </c>
      <c r="AN677" s="67" t="str">
        <f>IF(AL677="3E","3E",IF(COUNT($A677)=0,"",IF(COUNT(AI677)=0,"--",ROUND(((CEILING(DRAFT!$CV679*38,0.25)+CEILING(DRAFT!$CX679*38,0.25)+CEILING(DRAFT!$CZ679*42,0.25)+CEILING($AL677*42,0.25))/160),2))))</f>
        <v/>
      </c>
      <c r="AO677" s="2" t="str">
        <f>IF(AN677="3E","3E",IF(COUNT($A677)=0,"",IF(COUNT(AN677)=0,"I",LOOKUP(AN677,{0,2,2.25,2.5,2.75,3,3.25,3.5,3.75,4},{"F","D","C","C+","B-","B","B+","A-","A","A+"}))))</f>
        <v/>
      </c>
      <c r="AP677" s="2" t="str">
        <f>IF(AN677="3E","3E",IF(OR(COUNT(A677)=0,COUNT(AN677)=0),"",DRAFT!CW679+DRAFT!CY679+DRAFT!DA679+N(TABULATION!AM677)))</f>
        <v/>
      </c>
      <c r="AQ677" s="2" t="str">
        <f>IF(OR(COUNT($A677)=0,COUNT(B677:AK677)=0),"",IF(COUNTIF(B677:AM677,"3E")&gt;0,"3E",IF(AND(DRAFT!$A679="IM",OR($AL677&gt;DRAFT!$DB679,$AM677&gt;DRAFT!$DC679)),"IMPROVED",IF(AND(DRAFT!$A679="IM",$AL677&lt;=DRAFT!$DB679,$AM677&lt;=DRAFT!$DC679),"NOT IMPROVED",IF(AND(DRAFT!CU679="S",AH677&gt;=2,AK677&gt;=2,AN677&gt;=2.5,AP677&gt;=144),"PASS","FAIL")))))</f>
        <v/>
      </c>
      <c r="AR677" s="2" t="str">
        <f t="shared" si="20"/>
        <v/>
      </c>
      <c r="AS677" s="2" t="str">
        <f t="shared" si="21"/>
        <v/>
      </c>
    </row>
    <row r="678" spans="1:45" ht="18.95" customHeight="1" x14ac:dyDescent="0.25">
      <c r="A678" s="3" t="str">
        <f>IF(DRAFT!$B680="","",DRAFT!$B680)</f>
        <v/>
      </c>
      <c r="B678" s="2" t="str">
        <f>IF(COUNT($A678)=0,"",IF($A678&lt;&gt;DRAFT!$B680,"ERR",IF(DRAFT!I680="3E","3E",IF(COUNT(DRAFT!E680,DRAFT!I680)&gt;0,DRAFT!J680,""))))</f>
        <v/>
      </c>
      <c r="C678" s="2" t="str">
        <f>IF(COUNT($A678)=0,"",IF(B678="3E","3E",IF(B678="","I",LOOKUP(B678/D$2,{0,0.4,0.45,0.5,0.55,0.6,0.65,0.7,0.75,0.8,1},{"F","D","C","C+","B-","B","B+","A-","A","A+"}))))</f>
        <v/>
      </c>
      <c r="D678" s="1" t="str">
        <f>IF(COUNT($A678)=0,"",IF(B678="","--",IF(B678="3E","3E",LOOKUP(B678/D$2,{0,0.4,0.45,0.5,0.55,0.6,0.65,0.7,0.75,0.8,1},{0,2,2.25,2.5,2.75,3,3.25,3.5,3.75,4}))))</f>
        <v/>
      </c>
      <c r="E678" s="2" t="str">
        <f>IF(COUNT($A678)=0,"",IF($A678&lt;&gt;DRAFT!$B680,"ERR",IF(DRAFT!R680="3E","3E",IF(COUNT(DRAFT!N680,DRAFT!R680)&gt;0,DRAFT!S680,""))))</f>
        <v/>
      </c>
      <c r="F678" s="2" t="str">
        <f>IF(COUNT($A678)=0,"",IF(E678="3E","3E",IF(E678="","I",LOOKUP(E678/G$2,{0,0.4,0.45,0.5,0.55,0.6,0.65,0.7,0.75,0.8,1},{"F","D","C","C+","B-","B","B+","A-","A","A+"}))))</f>
        <v/>
      </c>
      <c r="G678" s="1" t="str">
        <f>IF(COUNT($A678)=0,"",IF(E678="","--",IF(E678="3E","3E",LOOKUP(E678/G$2,{0,0.4,0.45,0.5,0.55,0.6,0.65,0.7,0.75,0.8,1},{0,2,2.25,2.5,2.75,3,3.25,3.5,3.75,4}))))</f>
        <v/>
      </c>
      <c r="H678" s="2" t="str">
        <f>IF(COUNT($A678)=0,"",IF($A678&lt;&gt;DRAFT!$B680,"ERR",IF(DRAFT!AA680="3E","3E",IF(COUNT(DRAFT!W680,DRAFT!AA680)&gt;0,DRAFT!AB680,""))))</f>
        <v/>
      </c>
      <c r="I678" s="2" t="str">
        <f>IF(COUNT($A678)=0,"",IF(H678="3E","3E",IF(H678="","I",LOOKUP(H678/J$2,{0,0.4,0.45,0.5,0.55,0.6,0.65,0.7,0.75,0.8,1},{"F","D","C","C+","B-","B","B+","A-","A","A+"}))))</f>
        <v/>
      </c>
      <c r="J678" s="1" t="str">
        <f>IF(COUNT($A678)=0,"",IF(H678="","--",IF(H678="3E","3E",LOOKUP(H678/J$2,{0,0.4,0.45,0.5,0.55,0.6,0.65,0.7,0.75,0.8,1},{0,2,2.25,2.5,2.75,3,3.25,3.5,3.75,4}))))</f>
        <v/>
      </c>
      <c r="K678" s="2" t="str">
        <f>IF(COUNT($A678)=0,"",IF($A678&lt;&gt;DRAFT!$B680,"ERR",IF(DRAFT!AJ680="3E","3E",IF(COUNT(DRAFT!AF680,DRAFT!AJ680)&gt;0,DRAFT!AK680,""))))</f>
        <v/>
      </c>
      <c r="L678" s="2" t="str">
        <f>IF(COUNT($A678)=0,"",IF(K678="3E","3E",IF(K678="","I",LOOKUP(K678/M$2,{0,0.4,0.45,0.5,0.55,0.6,0.65,0.7,0.75,0.8,1},{"F","D","C","C+","B-","B","B+","A-","A","A+"}))))</f>
        <v/>
      </c>
      <c r="M678" s="1" t="str">
        <f>IF(COUNT($A678)=0,"",IF(K678="","--",IF(K678="3E","3E",LOOKUP(K678/M$2,{0,0.4,0.45,0.5,0.55,0.6,0.65,0.7,0.75,0.8,1},{0,2,2.25,2.5,2.75,3,3.25,3.5,3.75,4}))))</f>
        <v/>
      </c>
      <c r="N678" s="2" t="str">
        <f>IF(COUNT($A678)=0,"",IF($A678&lt;&gt;DRAFT!$B680,"ERR",IF(DRAFT!AS680="3E","3E",IF(COUNT(DRAFT!AO680,DRAFT!AS680)&gt;0,DRAFT!AT680,""))))</f>
        <v/>
      </c>
      <c r="O678" s="2" t="str">
        <f>IF(COUNT($A678)=0,"",IF(N678="3E","3E",IF(N678="","I",LOOKUP(N678/P$2,{0,0.4,0.45,0.5,0.55,0.6,0.65,0.7,0.75,0.8,1},{"F","D","C","C+","B-","B","B+","A-","A","A+"}))))</f>
        <v/>
      </c>
      <c r="P678" s="1" t="str">
        <f>IF(COUNT($A678)=0,"",IF(N678="","--",IF(N678="3E","3E",LOOKUP(N678/P$2,{0,0.4,0.45,0.5,0.55,0.6,0.65,0.7,0.75,0.8,1},{0,2,2.25,2.5,2.75,3,3.25,3.5,3.75,4}))))</f>
        <v/>
      </c>
      <c r="Q678" s="2" t="str">
        <f>IF(COUNT($A678)=0,"",IF($A678&lt;&gt;DRAFT!$B680,"ERR",IF(DRAFT!BB680="3E","3E",IF(COUNT(DRAFT!AX680,DRAFT!BB680)&gt;0,DRAFT!BC680,""))))</f>
        <v/>
      </c>
      <c r="R678" s="2" t="str">
        <f>IF(COUNT($A678)=0,"",IF(Q678="3E","3E",IF(Q678="","I",LOOKUP(Q678/S$2,{0,0.4,0.45,0.5,0.55,0.6,0.65,0.7,0.75,0.8,1},{"F","D","C","C+","B-","B","B+","A-","A","A+"}))))</f>
        <v/>
      </c>
      <c r="S678" s="1" t="str">
        <f>IF(COUNT($A678)=0,"",IF(Q678="","--",IF(Q678="3E","3E",LOOKUP(Q678/S$2,{0,0.4,0.45,0.5,0.55,0.6,0.65,0.7,0.75,0.8,1},{0,2,2.25,2.5,2.75,3,3.25,3.5,3.75,4}))))</f>
        <v/>
      </c>
      <c r="T678" s="2" t="str">
        <f>IF(COUNT($A678)=0,"",IF($A678&lt;&gt;DRAFT!$B680,"ERR",IF(DRAFT!BK680="3E","3E",IF(COUNT(DRAFT!BG680,DRAFT!BK680)&gt;0,DRAFT!BL680,""))))</f>
        <v/>
      </c>
      <c r="U678" s="2" t="str">
        <f>IF(COUNT($A678)=0,"",IF(T678="3E","3E",IF(T678="","I",LOOKUP(T678/V$2,{0,0.4,0.45,0.5,0.55,0.6,0.65,0.7,0.75,0.8,1},{"F","D","C","C+","B-","B","B+","A-","A","A+"}))))</f>
        <v/>
      </c>
      <c r="V678" s="1" t="str">
        <f>IF(COUNT($A678)=0,"",IF(T678="","--",IF(T678="3E","3E",LOOKUP(T678/V$2,{0,0.4,0.45,0.5,0.55,0.6,0.65,0.7,0.75,0.8,1},{0,2,2.25,2.5,2.75,3,3.25,3.5,3.75,4}))))</f>
        <v/>
      </c>
      <c r="W678" s="2" t="str">
        <f>IF(COUNT($A678)=0,"",IF($A678&lt;&gt;DRAFT!$B680,"ERR",IF(DRAFT!BT680="3E","3E",IF(COUNT(DRAFT!BP680,DRAFT!BT680)&gt;0,DRAFT!BU680,""))))</f>
        <v/>
      </c>
      <c r="X678" s="2" t="str">
        <f>IF(COUNT($A678)=0,"",IF(W678="3E","3E",IF(W678="","I",LOOKUP(W678/Y$2,{0,0.4,0.45,0.5,0.55,0.6,0.65,0.7,0.75,0.8,1},{"F","D","C","C+","B-","B","B+","A-","A","A+"}))))</f>
        <v/>
      </c>
      <c r="Y678" s="1" t="str">
        <f>IF(COUNT($A678)=0,"",IF(W678="","--",IF(W678="3E","3E",LOOKUP(W678/Y$2,{0,0.4,0.45,0.5,0.55,0.6,0.65,0.7,0.75,0.8,1},{0,2,2.25,2.5,2.75,3,3.25,3.5,3.75,4}))))</f>
        <v/>
      </c>
      <c r="Z678" s="2" t="str">
        <f>IF(COUNT($A678)=0,"",IF($A678&lt;&gt;DRAFT!$B680,"ERR",IF(DRAFT!CC680="3E","3E",IF(COUNT(DRAFT!BY680,DRAFT!CC680)&gt;0,DRAFT!CD680,""))))</f>
        <v/>
      </c>
      <c r="AA678" s="2" t="str">
        <f>IF(COUNT($A678)=0,"",IF(Z678="3E","3E",IF(Z678="","I",LOOKUP(Z678/AB$2,{0,0.4,0.45,0.5,0.55,0.6,0.65,0.7,0.75,0.8,1},{"F","D","C","C+","B-","B","B+","A-","A","A+"}))))</f>
        <v/>
      </c>
      <c r="AB678" s="1" t="str">
        <f>IF(COUNT($A678)=0,"",IF(Z678="","--",IF(Z678="3E","3E",LOOKUP(Z678/AB$2,{0,0.4,0.45,0.5,0.55,0.6,0.65,0.7,0.75,0.8,1},{0,2,2.25,2.5,2.75,3,3.25,3.5,3.75,4}))))</f>
        <v/>
      </c>
      <c r="AC678" s="2" t="str">
        <f>IF(COUNT($A678)=0,"",IF($A678&lt;&gt;DRAFT!$B680,"ERR",IF(DRAFT!CF680&gt;0,DRAFT!CF680,"")))</f>
        <v/>
      </c>
      <c r="AD678" s="2" t="str">
        <f>IF(COUNT($A678)=0,"",IF(AC678="3E","3E",IF(AC678="","I",LOOKUP(AC678/AE$2,{0,0.4,0.45,0.5,0.55,0.6,0.65,0.7,0.75,0.8,1},{"F","D","C","C+","B-","B","B+","A-","A","A+"}))))</f>
        <v/>
      </c>
      <c r="AE678" s="1" t="str">
        <f>IF(COUNT($A678)=0,"",IF(AC678="","--",IF(AC678="3E","3E",LOOKUP(AC678/AE$2,{0,0.4,0.45,0.5,0.55,0.6,0.65,0.7,0.75,0.8,1},{0,2,2.25,2.5,2.75,3,3.25,3.5,3.75,4}))))</f>
        <v/>
      </c>
      <c r="AF678" s="2" t="str">
        <f>IF(COUNT($A678)=0,"",IF($A678&lt;&gt;DRAFT!$B680,"ERR",IF(DRAFT!CI680&gt;0,DRAFT!CK680,"")))</f>
        <v/>
      </c>
      <c r="AG678" s="2" t="str">
        <f>IF(COUNT($A678)=0,"",IF(AF678="3E","3E",IF(AF678="","I",LOOKUP(AF678/AH$2,{0,0.4,0.45,0.5,0.55,0.6,0.65,0.7,0.75,0.8,1},{"F","D","C","C+","B-","B","B+","A-","A","A+"}))))</f>
        <v/>
      </c>
      <c r="AH678" s="1" t="str">
        <f>IF(COUNT($A678)=0,"",IF(AF678="","--",IF(AF678="3E","3E",LOOKUP(AF678/AH$2,{0,0.4,0.45,0.5,0.55,0.6,0.65,0.7,0.75,0.8,1},{0,2,2.25,2.5,2.75,3,3.25,3.5,3.75,4}))))</f>
        <v/>
      </c>
      <c r="AI678" s="2" t="str">
        <f>IF($A678&lt;&gt;DRAFT!$B680,"ERR",IF(OR(COUNT($A678)=0,COUNT(DRAFT!CL680:CN680,DRAFT!CP680:CR680)=0),"",CEILING(SUM(DRAFT!CO680,DRAFT!CS680,DRAFT!CT680),1)))</f>
        <v/>
      </c>
      <c r="AJ678" s="2" t="str">
        <f>IF(COUNT($A678)=0,"",IF(AI678="3E","3E",IF(AI678="","I",LOOKUP(AI678/AK$2,{0,0.4,0.45,0.5,0.55,0.6,0.65,0.7,0.75,0.8,1},{"F","D","C","C+","B-","B","B+","A-","A","A+"}))))</f>
        <v/>
      </c>
      <c r="AK678" s="1" t="str">
        <f>IF(COUNT($A678)=0,"",IF(AI678="","--",IF(AI678="3E","3E",LOOKUP(AI678/AK$2,{0,0.4,0.45,0.5,0.55,0.6,0.65,0.7,0.75,0.8,1},{0,2,2.25,2.5,2.75,3,3.25,3.5,3.75,4}))))</f>
        <v/>
      </c>
      <c r="AL678" s="4" t="str">
        <f>IF(OR(COUNT($A678)=0,COUNT(B678:AK678)=0),"",IF(COUNTIF(B678:AK678,"3E")&gt;0,"3E",IF(DRAFT!$A680="R",TRUNC(SUMPRODUCT(RGP,RCP)/TCP,3),TRUNC((SUMPRODUCT(--(IMDGP&gt;0)*IMDGP,IMCP)+CEILING(DRAFT!$DB680*42,0.25))/TCP,3))))</f>
        <v/>
      </c>
      <c r="AM678" s="2" t="str">
        <f>IF(OR(COUNT($A678)=0,COUNT(B678:AK678)=0),"",IF(COUNTIF(B678:AK678,"3E")&gt;0,"3E",IF(DRAFT!$A680="R",SUMPRODUCT(--(RGP&gt;=2),RCP),SUMPRODUCT(--(IMDGP&gt;0),--(IMGP=0),IMCP)+DRAFT!$DC680)))</f>
        <v/>
      </c>
      <c r="AN678" s="67" t="str">
        <f>IF(AL678="3E","3E",IF(COUNT($A678)=0,"",IF(COUNT(AI678)=0,"--",ROUND(((CEILING(DRAFT!$CV680*38,0.25)+CEILING(DRAFT!$CX680*38,0.25)+CEILING(DRAFT!$CZ680*42,0.25)+CEILING($AL678*42,0.25))/160),2))))</f>
        <v/>
      </c>
      <c r="AO678" s="2" t="str">
        <f>IF(AN678="3E","3E",IF(COUNT($A678)=0,"",IF(COUNT(AN678)=0,"I",LOOKUP(AN678,{0,2,2.25,2.5,2.75,3,3.25,3.5,3.75,4},{"F","D","C","C+","B-","B","B+","A-","A","A+"}))))</f>
        <v/>
      </c>
      <c r="AP678" s="2" t="str">
        <f>IF(AN678="3E","3E",IF(OR(COUNT(A678)=0,COUNT(AN678)=0),"",DRAFT!CW680+DRAFT!CY680+DRAFT!DA680+N(TABULATION!AM678)))</f>
        <v/>
      </c>
      <c r="AQ678" s="2" t="str">
        <f>IF(OR(COUNT($A678)=0,COUNT(B678:AK678)=0),"",IF(COUNTIF(B678:AM678,"3E")&gt;0,"3E",IF(AND(DRAFT!$A680="IM",OR($AL678&gt;DRAFT!$DB680,$AM678&gt;DRAFT!$DC680)),"IMPROVED",IF(AND(DRAFT!$A680="IM",$AL678&lt;=DRAFT!$DB680,$AM678&lt;=DRAFT!$DC680),"NOT IMPROVED",IF(AND(DRAFT!CU680="S",AH678&gt;=2,AK678&gt;=2,AN678&gt;=2.5,AP678&gt;=144),"PASS","FAIL")))))</f>
        <v/>
      </c>
      <c r="AR678" s="2" t="str">
        <f t="shared" si="20"/>
        <v/>
      </c>
      <c r="AS678" s="2" t="str">
        <f t="shared" si="21"/>
        <v/>
      </c>
    </row>
    <row r="679" spans="1:45" ht="18.95" customHeight="1" x14ac:dyDescent="0.25">
      <c r="A679" s="3" t="str">
        <f>IF(DRAFT!$B681="","",DRAFT!$B681)</f>
        <v/>
      </c>
      <c r="B679" s="2" t="str">
        <f>IF(COUNT($A679)=0,"",IF($A679&lt;&gt;DRAFT!$B681,"ERR",IF(DRAFT!I681="3E","3E",IF(COUNT(DRAFT!E681,DRAFT!I681)&gt;0,DRAFT!J681,""))))</f>
        <v/>
      </c>
      <c r="C679" s="2" t="str">
        <f>IF(COUNT($A679)=0,"",IF(B679="3E","3E",IF(B679="","I",LOOKUP(B679/D$2,{0,0.4,0.45,0.5,0.55,0.6,0.65,0.7,0.75,0.8,1},{"F","D","C","C+","B-","B","B+","A-","A","A+"}))))</f>
        <v/>
      </c>
      <c r="D679" s="1" t="str">
        <f>IF(COUNT($A679)=0,"",IF(B679="","--",IF(B679="3E","3E",LOOKUP(B679/D$2,{0,0.4,0.45,0.5,0.55,0.6,0.65,0.7,0.75,0.8,1},{0,2,2.25,2.5,2.75,3,3.25,3.5,3.75,4}))))</f>
        <v/>
      </c>
      <c r="E679" s="2" t="str">
        <f>IF(COUNT($A679)=0,"",IF($A679&lt;&gt;DRAFT!$B681,"ERR",IF(DRAFT!R681="3E","3E",IF(COUNT(DRAFT!N681,DRAFT!R681)&gt;0,DRAFT!S681,""))))</f>
        <v/>
      </c>
      <c r="F679" s="2" t="str">
        <f>IF(COUNT($A679)=0,"",IF(E679="3E","3E",IF(E679="","I",LOOKUP(E679/G$2,{0,0.4,0.45,0.5,0.55,0.6,0.65,0.7,0.75,0.8,1},{"F","D","C","C+","B-","B","B+","A-","A","A+"}))))</f>
        <v/>
      </c>
      <c r="G679" s="1" t="str">
        <f>IF(COUNT($A679)=0,"",IF(E679="","--",IF(E679="3E","3E",LOOKUP(E679/G$2,{0,0.4,0.45,0.5,0.55,0.6,0.65,0.7,0.75,0.8,1},{0,2,2.25,2.5,2.75,3,3.25,3.5,3.75,4}))))</f>
        <v/>
      </c>
      <c r="H679" s="2" t="str">
        <f>IF(COUNT($A679)=0,"",IF($A679&lt;&gt;DRAFT!$B681,"ERR",IF(DRAFT!AA681="3E","3E",IF(COUNT(DRAFT!W681,DRAFT!AA681)&gt;0,DRAFT!AB681,""))))</f>
        <v/>
      </c>
      <c r="I679" s="2" t="str">
        <f>IF(COUNT($A679)=0,"",IF(H679="3E","3E",IF(H679="","I",LOOKUP(H679/J$2,{0,0.4,0.45,0.5,0.55,0.6,0.65,0.7,0.75,0.8,1},{"F","D","C","C+","B-","B","B+","A-","A","A+"}))))</f>
        <v/>
      </c>
      <c r="J679" s="1" t="str">
        <f>IF(COUNT($A679)=0,"",IF(H679="","--",IF(H679="3E","3E",LOOKUP(H679/J$2,{0,0.4,0.45,0.5,0.55,0.6,0.65,0.7,0.75,0.8,1},{0,2,2.25,2.5,2.75,3,3.25,3.5,3.75,4}))))</f>
        <v/>
      </c>
      <c r="K679" s="2" t="str">
        <f>IF(COUNT($A679)=0,"",IF($A679&lt;&gt;DRAFT!$B681,"ERR",IF(DRAFT!AJ681="3E","3E",IF(COUNT(DRAFT!AF681,DRAFT!AJ681)&gt;0,DRAFT!AK681,""))))</f>
        <v/>
      </c>
      <c r="L679" s="2" t="str">
        <f>IF(COUNT($A679)=0,"",IF(K679="3E","3E",IF(K679="","I",LOOKUP(K679/M$2,{0,0.4,0.45,0.5,0.55,0.6,0.65,0.7,0.75,0.8,1},{"F","D","C","C+","B-","B","B+","A-","A","A+"}))))</f>
        <v/>
      </c>
      <c r="M679" s="1" t="str">
        <f>IF(COUNT($A679)=0,"",IF(K679="","--",IF(K679="3E","3E",LOOKUP(K679/M$2,{0,0.4,0.45,0.5,0.55,0.6,0.65,0.7,0.75,0.8,1},{0,2,2.25,2.5,2.75,3,3.25,3.5,3.75,4}))))</f>
        <v/>
      </c>
      <c r="N679" s="2" t="str">
        <f>IF(COUNT($A679)=0,"",IF($A679&lt;&gt;DRAFT!$B681,"ERR",IF(DRAFT!AS681="3E","3E",IF(COUNT(DRAFT!AO681,DRAFT!AS681)&gt;0,DRAFT!AT681,""))))</f>
        <v/>
      </c>
      <c r="O679" s="2" t="str">
        <f>IF(COUNT($A679)=0,"",IF(N679="3E","3E",IF(N679="","I",LOOKUP(N679/P$2,{0,0.4,0.45,0.5,0.55,0.6,0.65,0.7,0.75,0.8,1},{"F","D","C","C+","B-","B","B+","A-","A","A+"}))))</f>
        <v/>
      </c>
      <c r="P679" s="1" t="str">
        <f>IF(COUNT($A679)=0,"",IF(N679="","--",IF(N679="3E","3E",LOOKUP(N679/P$2,{0,0.4,0.45,0.5,0.55,0.6,0.65,0.7,0.75,0.8,1},{0,2,2.25,2.5,2.75,3,3.25,3.5,3.75,4}))))</f>
        <v/>
      </c>
      <c r="Q679" s="2" t="str">
        <f>IF(COUNT($A679)=0,"",IF($A679&lt;&gt;DRAFT!$B681,"ERR",IF(DRAFT!BB681="3E","3E",IF(COUNT(DRAFT!AX681,DRAFT!BB681)&gt;0,DRAFT!BC681,""))))</f>
        <v/>
      </c>
      <c r="R679" s="2" t="str">
        <f>IF(COUNT($A679)=0,"",IF(Q679="3E","3E",IF(Q679="","I",LOOKUP(Q679/S$2,{0,0.4,0.45,0.5,0.55,0.6,0.65,0.7,0.75,0.8,1},{"F","D","C","C+","B-","B","B+","A-","A","A+"}))))</f>
        <v/>
      </c>
      <c r="S679" s="1" t="str">
        <f>IF(COUNT($A679)=0,"",IF(Q679="","--",IF(Q679="3E","3E",LOOKUP(Q679/S$2,{0,0.4,0.45,0.5,0.55,0.6,0.65,0.7,0.75,0.8,1},{0,2,2.25,2.5,2.75,3,3.25,3.5,3.75,4}))))</f>
        <v/>
      </c>
      <c r="T679" s="2" t="str">
        <f>IF(COUNT($A679)=0,"",IF($A679&lt;&gt;DRAFT!$B681,"ERR",IF(DRAFT!BK681="3E","3E",IF(COUNT(DRAFT!BG681,DRAFT!BK681)&gt;0,DRAFT!BL681,""))))</f>
        <v/>
      </c>
      <c r="U679" s="2" t="str">
        <f>IF(COUNT($A679)=0,"",IF(T679="3E","3E",IF(T679="","I",LOOKUP(T679/V$2,{0,0.4,0.45,0.5,0.55,0.6,0.65,0.7,0.75,0.8,1},{"F","D","C","C+","B-","B","B+","A-","A","A+"}))))</f>
        <v/>
      </c>
      <c r="V679" s="1" t="str">
        <f>IF(COUNT($A679)=0,"",IF(T679="","--",IF(T679="3E","3E",LOOKUP(T679/V$2,{0,0.4,0.45,0.5,0.55,0.6,0.65,0.7,0.75,0.8,1},{0,2,2.25,2.5,2.75,3,3.25,3.5,3.75,4}))))</f>
        <v/>
      </c>
      <c r="W679" s="2" t="str">
        <f>IF(COUNT($A679)=0,"",IF($A679&lt;&gt;DRAFT!$B681,"ERR",IF(DRAFT!BT681="3E","3E",IF(COUNT(DRAFT!BP681,DRAFT!BT681)&gt;0,DRAFT!BU681,""))))</f>
        <v/>
      </c>
      <c r="X679" s="2" t="str">
        <f>IF(COUNT($A679)=0,"",IF(W679="3E","3E",IF(W679="","I",LOOKUP(W679/Y$2,{0,0.4,0.45,0.5,0.55,0.6,0.65,0.7,0.75,0.8,1},{"F","D","C","C+","B-","B","B+","A-","A","A+"}))))</f>
        <v/>
      </c>
      <c r="Y679" s="1" t="str">
        <f>IF(COUNT($A679)=0,"",IF(W679="","--",IF(W679="3E","3E",LOOKUP(W679/Y$2,{0,0.4,0.45,0.5,0.55,0.6,0.65,0.7,0.75,0.8,1},{0,2,2.25,2.5,2.75,3,3.25,3.5,3.75,4}))))</f>
        <v/>
      </c>
      <c r="Z679" s="2" t="str">
        <f>IF(COUNT($A679)=0,"",IF($A679&lt;&gt;DRAFT!$B681,"ERR",IF(DRAFT!CC681="3E","3E",IF(COUNT(DRAFT!BY681,DRAFT!CC681)&gt;0,DRAFT!CD681,""))))</f>
        <v/>
      </c>
      <c r="AA679" s="2" t="str">
        <f>IF(COUNT($A679)=0,"",IF(Z679="3E","3E",IF(Z679="","I",LOOKUP(Z679/AB$2,{0,0.4,0.45,0.5,0.55,0.6,0.65,0.7,0.75,0.8,1},{"F","D","C","C+","B-","B","B+","A-","A","A+"}))))</f>
        <v/>
      </c>
      <c r="AB679" s="1" t="str">
        <f>IF(COUNT($A679)=0,"",IF(Z679="","--",IF(Z679="3E","3E",LOOKUP(Z679/AB$2,{0,0.4,0.45,0.5,0.55,0.6,0.65,0.7,0.75,0.8,1},{0,2,2.25,2.5,2.75,3,3.25,3.5,3.75,4}))))</f>
        <v/>
      </c>
      <c r="AC679" s="2" t="str">
        <f>IF(COUNT($A679)=0,"",IF($A679&lt;&gt;DRAFT!$B681,"ERR",IF(DRAFT!CF681&gt;0,DRAFT!CF681,"")))</f>
        <v/>
      </c>
      <c r="AD679" s="2" t="str">
        <f>IF(COUNT($A679)=0,"",IF(AC679="3E","3E",IF(AC679="","I",LOOKUP(AC679/AE$2,{0,0.4,0.45,0.5,0.55,0.6,0.65,0.7,0.75,0.8,1},{"F","D","C","C+","B-","B","B+","A-","A","A+"}))))</f>
        <v/>
      </c>
      <c r="AE679" s="1" t="str">
        <f>IF(COUNT($A679)=0,"",IF(AC679="","--",IF(AC679="3E","3E",LOOKUP(AC679/AE$2,{0,0.4,0.45,0.5,0.55,0.6,0.65,0.7,0.75,0.8,1},{0,2,2.25,2.5,2.75,3,3.25,3.5,3.75,4}))))</f>
        <v/>
      </c>
      <c r="AF679" s="2" t="str">
        <f>IF(COUNT($A679)=0,"",IF($A679&lt;&gt;DRAFT!$B681,"ERR",IF(DRAFT!CI681&gt;0,DRAFT!CK681,"")))</f>
        <v/>
      </c>
      <c r="AG679" s="2" t="str">
        <f>IF(COUNT($A679)=0,"",IF(AF679="3E","3E",IF(AF679="","I",LOOKUP(AF679/AH$2,{0,0.4,0.45,0.5,0.55,0.6,0.65,0.7,0.75,0.8,1},{"F","D","C","C+","B-","B","B+","A-","A","A+"}))))</f>
        <v/>
      </c>
      <c r="AH679" s="1" t="str">
        <f>IF(COUNT($A679)=0,"",IF(AF679="","--",IF(AF679="3E","3E",LOOKUP(AF679/AH$2,{0,0.4,0.45,0.5,0.55,0.6,0.65,0.7,0.75,0.8,1},{0,2,2.25,2.5,2.75,3,3.25,3.5,3.75,4}))))</f>
        <v/>
      </c>
      <c r="AI679" s="2" t="str">
        <f>IF($A679&lt;&gt;DRAFT!$B681,"ERR",IF(OR(COUNT($A679)=0,COUNT(DRAFT!CL681:CN681,DRAFT!CP681:CR681)=0),"",CEILING(SUM(DRAFT!CO681,DRAFT!CS681,DRAFT!CT681),1)))</f>
        <v/>
      </c>
      <c r="AJ679" s="2" t="str">
        <f>IF(COUNT($A679)=0,"",IF(AI679="3E","3E",IF(AI679="","I",LOOKUP(AI679/AK$2,{0,0.4,0.45,0.5,0.55,0.6,0.65,0.7,0.75,0.8,1},{"F","D","C","C+","B-","B","B+","A-","A","A+"}))))</f>
        <v/>
      </c>
      <c r="AK679" s="1" t="str">
        <f>IF(COUNT($A679)=0,"",IF(AI679="","--",IF(AI679="3E","3E",LOOKUP(AI679/AK$2,{0,0.4,0.45,0.5,0.55,0.6,0.65,0.7,0.75,0.8,1},{0,2,2.25,2.5,2.75,3,3.25,3.5,3.75,4}))))</f>
        <v/>
      </c>
      <c r="AL679" s="4" t="str">
        <f>IF(OR(COUNT($A679)=0,COUNT(B679:AK679)=0),"",IF(COUNTIF(B679:AK679,"3E")&gt;0,"3E",IF(DRAFT!$A681="R",TRUNC(SUMPRODUCT(RGP,RCP)/TCP,3),TRUNC((SUMPRODUCT(--(IMDGP&gt;0)*IMDGP,IMCP)+CEILING(DRAFT!$DB681*42,0.25))/TCP,3))))</f>
        <v/>
      </c>
      <c r="AM679" s="2" t="str">
        <f>IF(OR(COUNT($A679)=0,COUNT(B679:AK679)=0),"",IF(COUNTIF(B679:AK679,"3E")&gt;0,"3E",IF(DRAFT!$A681="R",SUMPRODUCT(--(RGP&gt;=2),RCP),SUMPRODUCT(--(IMDGP&gt;0),--(IMGP=0),IMCP)+DRAFT!$DC681)))</f>
        <v/>
      </c>
      <c r="AN679" s="67" t="str">
        <f>IF(AL679="3E","3E",IF(COUNT($A679)=0,"",IF(COUNT(AI679)=0,"--",ROUND(((CEILING(DRAFT!$CV681*38,0.25)+CEILING(DRAFT!$CX681*38,0.25)+CEILING(DRAFT!$CZ681*42,0.25)+CEILING($AL679*42,0.25))/160),2))))</f>
        <v/>
      </c>
      <c r="AO679" s="2" t="str">
        <f>IF(AN679="3E","3E",IF(COUNT($A679)=0,"",IF(COUNT(AN679)=0,"I",LOOKUP(AN679,{0,2,2.25,2.5,2.75,3,3.25,3.5,3.75,4},{"F","D","C","C+","B-","B","B+","A-","A","A+"}))))</f>
        <v/>
      </c>
      <c r="AP679" s="2" t="str">
        <f>IF(AN679="3E","3E",IF(OR(COUNT(A679)=0,COUNT(AN679)=0),"",DRAFT!CW681+DRAFT!CY681+DRAFT!DA681+N(TABULATION!AM679)))</f>
        <v/>
      </c>
      <c r="AQ679" s="2" t="str">
        <f>IF(OR(COUNT($A679)=0,COUNT(B679:AK679)=0),"",IF(COUNTIF(B679:AM679,"3E")&gt;0,"3E",IF(AND(DRAFT!$A681="IM",OR($AL679&gt;DRAFT!$DB681,$AM679&gt;DRAFT!$DC681)),"IMPROVED",IF(AND(DRAFT!$A681="IM",$AL679&lt;=DRAFT!$DB681,$AM679&lt;=DRAFT!$DC681),"NOT IMPROVED",IF(AND(DRAFT!CU681="S",AH679&gt;=2,AK679&gt;=2,AN679&gt;=2.5,AP679&gt;=144),"PASS","FAIL")))))</f>
        <v/>
      </c>
      <c r="AR679" s="2" t="str">
        <f t="shared" si="20"/>
        <v/>
      </c>
      <c r="AS679" s="2" t="str">
        <f t="shared" si="21"/>
        <v/>
      </c>
    </row>
    <row r="680" spans="1:45" ht="18.95" customHeight="1" x14ac:dyDescent="0.25">
      <c r="A680" s="3" t="str">
        <f>IF(DRAFT!$B682="","",DRAFT!$B682)</f>
        <v/>
      </c>
      <c r="B680" s="2" t="str">
        <f>IF(COUNT($A680)=0,"",IF($A680&lt;&gt;DRAFT!$B682,"ERR",IF(DRAFT!I682="3E","3E",IF(COUNT(DRAFT!E682,DRAFT!I682)&gt;0,DRAFT!J682,""))))</f>
        <v/>
      </c>
      <c r="C680" s="2" t="str">
        <f>IF(COUNT($A680)=0,"",IF(B680="3E","3E",IF(B680="","I",LOOKUP(B680/D$2,{0,0.4,0.45,0.5,0.55,0.6,0.65,0.7,0.75,0.8,1},{"F","D","C","C+","B-","B","B+","A-","A","A+"}))))</f>
        <v/>
      </c>
      <c r="D680" s="1" t="str">
        <f>IF(COUNT($A680)=0,"",IF(B680="","--",IF(B680="3E","3E",LOOKUP(B680/D$2,{0,0.4,0.45,0.5,0.55,0.6,0.65,0.7,0.75,0.8,1},{0,2,2.25,2.5,2.75,3,3.25,3.5,3.75,4}))))</f>
        <v/>
      </c>
      <c r="E680" s="2" t="str">
        <f>IF(COUNT($A680)=0,"",IF($A680&lt;&gt;DRAFT!$B682,"ERR",IF(DRAFT!R682="3E","3E",IF(COUNT(DRAFT!N682,DRAFT!R682)&gt;0,DRAFT!S682,""))))</f>
        <v/>
      </c>
      <c r="F680" s="2" t="str">
        <f>IF(COUNT($A680)=0,"",IF(E680="3E","3E",IF(E680="","I",LOOKUP(E680/G$2,{0,0.4,0.45,0.5,0.55,0.6,0.65,0.7,0.75,0.8,1},{"F","D","C","C+","B-","B","B+","A-","A","A+"}))))</f>
        <v/>
      </c>
      <c r="G680" s="1" t="str">
        <f>IF(COUNT($A680)=0,"",IF(E680="","--",IF(E680="3E","3E",LOOKUP(E680/G$2,{0,0.4,0.45,0.5,0.55,0.6,0.65,0.7,0.75,0.8,1},{0,2,2.25,2.5,2.75,3,3.25,3.5,3.75,4}))))</f>
        <v/>
      </c>
      <c r="H680" s="2" t="str">
        <f>IF(COUNT($A680)=0,"",IF($A680&lt;&gt;DRAFT!$B682,"ERR",IF(DRAFT!AA682="3E","3E",IF(COUNT(DRAFT!W682,DRAFT!AA682)&gt;0,DRAFT!AB682,""))))</f>
        <v/>
      </c>
      <c r="I680" s="2" t="str">
        <f>IF(COUNT($A680)=0,"",IF(H680="3E","3E",IF(H680="","I",LOOKUP(H680/J$2,{0,0.4,0.45,0.5,0.55,0.6,0.65,0.7,0.75,0.8,1},{"F","D","C","C+","B-","B","B+","A-","A","A+"}))))</f>
        <v/>
      </c>
      <c r="J680" s="1" t="str">
        <f>IF(COUNT($A680)=0,"",IF(H680="","--",IF(H680="3E","3E",LOOKUP(H680/J$2,{0,0.4,0.45,0.5,0.55,0.6,0.65,0.7,0.75,0.8,1},{0,2,2.25,2.5,2.75,3,3.25,3.5,3.75,4}))))</f>
        <v/>
      </c>
      <c r="K680" s="2" t="str">
        <f>IF(COUNT($A680)=0,"",IF($A680&lt;&gt;DRAFT!$B682,"ERR",IF(DRAFT!AJ682="3E","3E",IF(COUNT(DRAFT!AF682,DRAFT!AJ682)&gt;0,DRAFT!AK682,""))))</f>
        <v/>
      </c>
      <c r="L680" s="2" t="str">
        <f>IF(COUNT($A680)=0,"",IF(K680="3E","3E",IF(K680="","I",LOOKUP(K680/M$2,{0,0.4,0.45,0.5,0.55,0.6,0.65,0.7,0.75,0.8,1},{"F","D","C","C+","B-","B","B+","A-","A","A+"}))))</f>
        <v/>
      </c>
      <c r="M680" s="1" t="str">
        <f>IF(COUNT($A680)=0,"",IF(K680="","--",IF(K680="3E","3E",LOOKUP(K680/M$2,{0,0.4,0.45,0.5,0.55,0.6,0.65,0.7,0.75,0.8,1},{0,2,2.25,2.5,2.75,3,3.25,3.5,3.75,4}))))</f>
        <v/>
      </c>
      <c r="N680" s="2" t="str">
        <f>IF(COUNT($A680)=0,"",IF($A680&lt;&gt;DRAFT!$B682,"ERR",IF(DRAFT!AS682="3E","3E",IF(COUNT(DRAFT!AO682,DRAFT!AS682)&gt;0,DRAFT!AT682,""))))</f>
        <v/>
      </c>
      <c r="O680" s="2" t="str">
        <f>IF(COUNT($A680)=0,"",IF(N680="3E","3E",IF(N680="","I",LOOKUP(N680/P$2,{0,0.4,0.45,0.5,0.55,0.6,0.65,0.7,0.75,0.8,1},{"F","D","C","C+","B-","B","B+","A-","A","A+"}))))</f>
        <v/>
      </c>
      <c r="P680" s="1" t="str">
        <f>IF(COUNT($A680)=0,"",IF(N680="","--",IF(N680="3E","3E",LOOKUP(N680/P$2,{0,0.4,0.45,0.5,0.55,0.6,0.65,0.7,0.75,0.8,1},{0,2,2.25,2.5,2.75,3,3.25,3.5,3.75,4}))))</f>
        <v/>
      </c>
      <c r="Q680" s="2" t="str">
        <f>IF(COUNT($A680)=0,"",IF($A680&lt;&gt;DRAFT!$B682,"ERR",IF(DRAFT!BB682="3E","3E",IF(COUNT(DRAFT!AX682,DRAFT!BB682)&gt;0,DRAFT!BC682,""))))</f>
        <v/>
      </c>
      <c r="R680" s="2" t="str">
        <f>IF(COUNT($A680)=0,"",IF(Q680="3E","3E",IF(Q680="","I",LOOKUP(Q680/S$2,{0,0.4,0.45,0.5,0.55,0.6,0.65,0.7,0.75,0.8,1},{"F","D","C","C+","B-","B","B+","A-","A","A+"}))))</f>
        <v/>
      </c>
      <c r="S680" s="1" t="str">
        <f>IF(COUNT($A680)=0,"",IF(Q680="","--",IF(Q680="3E","3E",LOOKUP(Q680/S$2,{0,0.4,0.45,0.5,0.55,0.6,0.65,0.7,0.75,0.8,1},{0,2,2.25,2.5,2.75,3,3.25,3.5,3.75,4}))))</f>
        <v/>
      </c>
      <c r="T680" s="2" t="str">
        <f>IF(COUNT($A680)=0,"",IF($A680&lt;&gt;DRAFT!$B682,"ERR",IF(DRAFT!BK682="3E","3E",IF(COUNT(DRAFT!BG682,DRAFT!BK682)&gt;0,DRAFT!BL682,""))))</f>
        <v/>
      </c>
      <c r="U680" s="2" t="str">
        <f>IF(COUNT($A680)=0,"",IF(T680="3E","3E",IF(T680="","I",LOOKUP(T680/V$2,{0,0.4,0.45,0.5,0.55,0.6,0.65,0.7,0.75,0.8,1},{"F","D","C","C+","B-","B","B+","A-","A","A+"}))))</f>
        <v/>
      </c>
      <c r="V680" s="1" t="str">
        <f>IF(COUNT($A680)=0,"",IF(T680="","--",IF(T680="3E","3E",LOOKUP(T680/V$2,{0,0.4,0.45,0.5,0.55,0.6,0.65,0.7,0.75,0.8,1},{0,2,2.25,2.5,2.75,3,3.25,3.5,3.75,4}))))</f>
        <v/>
      </c>
      <c r="W680" s="2" t="str">
        <f>IF(COUNT($A680)=0,"",IF($A680&lt;&gt;DRAFT!$B682,"ERR",IF(DRAFT!BT682="3E","3E",IF(COUNT(DRAFT!BP682,DRAFT!BT682)&gt;0,DRAFT!BU682,""))))</f>
        <v/>
      </c>
      <c r="X680" s="2" t="str">
        <f>IF(COUNT($A680)=0,"",IF(W680="3E","3E",IF(W680="","I",LOOKUP(W680/Y$2,{0,0.4,0.45,0.5,0.55,0.6,0.65,0.7,0.75,0.8,1},{"F","D","C","C+","B-","B","B+","A-","A","A+"}))))</f>
        <v/>
      </c>
      <c r="Y680" s="1" t="str">
        <f>IF(COUNT($A680)=0,"",IF(W680="","--",IF(W680="3E","3E",LOOKUP(W680/Y$2,{0,0.4,0.45,0.5,0.55,0.6,0.65,0.7,0.75,0.8,1},{0,2,2.25,2.5,2.75,3,3.25,3.5,3.75,4}))))</f>
        <v/>
      </c>
      <c r="Z680" s="2" t="str">
        <f>IF(COUNT($A680)=0,"",IF($A680&lt;&gt;DRAFT!$B682,"ERR",IF(DRAFT!CC682="3E","3E",IF(COUNT(DRAFT!BY682,DRAFT!CC682)&gt;0,DRAFT!CD682,""))))</f>
        <v/>
      </c>
      <c r="AA680" s="2" t="str">
        <f>IF(COUNT($A680)=0,"",IF(Z680="3E","3E",IF(Z680="","I",LOOKUP(Z680/AB$2,{0,0.4,0.45,0.5,0.55,0.6,0.65,0.7,0.75,0.8,1},{"F","D","C","C+","B-","B","B+","A-","A","A+"}))))</f>
        <v/>
      </c>
      <c r="AB680" s="1" t="str">
        <f>IF(COUNT($A680)=0,"",IF(Z680="","--",IF(Z680="3E","3E",LOOKUP(Z680/AB$2,{0,0.4,0.45,0.5,0.55,0.6,0.65,0.7,0.75,0.8,1},{0,2,2.25,2.5,2.75,3,3.25,3.5,3.75,4}))))</f>
        <v/>
      </c>
      <c r="AC680" s="2" t="str">
        <f>IF(COUNT($A680)=0,"",IF($A680&lt;&gt;DRAFT!$B682,"ERR",IF(DRAFT!CF682&gt;0,DRAFT!CF682,"")))</f>
        <v/>
      </c>
      <c r="AD680" s="2" t="str">
        <f>IF(COUNT($A680)=0,"",IF(AC680="3E","3E",IF(AC680="","I",LOOKUP(AC680/AE$2,{0,0.4,0.45,0.5,0.55,0.6,0.65,0.7,0.75,0.8,1},{"F","D","C","C+","B-","B","B+","A-","A","A+"}))))</f>
        <v/>
      </c>
      <c r="AE680" s="1" t="str">
        <f>IF(COUNT($A680)=0,"",IF(AC680="","--",IF(AC680="3E","3E",LOOKUP(AC680/AE$2,{0,0.4,0.45,0.5,0.55,0.6,0.65,0.7,0.75,0.8,1},{0,2,2.25,2.5,2.75,3,3.25,3.5,3.75,4}))))</f>
        <v/>
      </c>
      <c r="AF680" s="2" t="str">
        <f>IF(COUNT($A680)=0,"",IF($A680&lt;&gt;DRAFT!$B682,"ERR",IF(DRAFT!CI682&gt;0,DRAFT!CK682,"")))</f>
        <v/>
      </c>
      <c r="AG680" s="2" t="str">
        <f>IF(COUNT($A680)=0,"",IF(AF680="3E","3E",IF(AF680="","I",LOOKUP(AF680/AH$2,{0,0.4,0.45,0.5,0.55,0.6,0.65,0.7,0.75,0.8,1},{"F","D","C","C+","B-","B","B+","A-","A","A+"}))))</f>
        <v/>
      </c>
      <c r="AH680" s="1" t="str">
        <f>IF(COUNT($A680)=0,"",IF(AF680="","--",IF(AF680="3E","3E",LOOKUP(AF680/AH$2,{0,0.4,0.45,0.5,0.55,0.6,0.65,0.7,0.75,0.8,1},{0,2,2.25,2.5,2.75,3,3.25,3.5,3.75,4}))))</f>
        <v/>
      </c>
      <c r="AI680" s="2" t="str">
        <f>IF($A680&lt;&gt;DRAFT!$B682,"ERR",IF(OR(COUNT($A680)=0,COUNT(DRAFT!CL682:CN682,DRAFT!CP682:CR682)=0),"",CEILING(SUM(DRAFT!CO682,DRAFT!CS682,DRAFT!CT682),1)))</f>
        <v/>
      </c>
      <c r="AJ680" s="2" t="str">
        <f>IF(COUNT($A680)=0,"",IF(AI680="3E","3E",IF(AI680="","I",LOOKUP(AI680/AK$2,{0,0.4,0.45,0.5,0.55,0.6,0.65,0.7,0.75,0.8,1},{"F","D","C","C+","B-","B","B+","A-","A","A+"}))))</f>
        <v/>
      </c>
      <c r="AK680" s="1" t="str">
        <f>IF(COUNT($A680)=0,"",IF(AI680="","--",IF(AI680="3E","3E",LOOKUP(AI680/AK$2,{0,0.4,0.45,0.5,0.55,0.6,0.65,0.7,0.75,0.8,1},{0,2,2.25,2.5,2.75,3,3.25,3.5,3.75,4}))))</f>
        <v/>
      </c>
      <c r="AL680" s="4" t="str">
        <f>IF(OR(COUNT($A680)=0,COUNT(B680:AK680)=0),"",IF(COUNTIF(B680:AK680,"3E")&gt;0,"3E",IF(DRAFT!$A682="R",TRUNC(SUMPRODUCT(RGP,RCP)/TCP,3),TRUNC((SUMPRODUCT(--(IMDGP&gt;0)*IMDGP,IMCP)+CEILING(DRAFT!$DB682*42,0.25))/TCP,3))))</f>
        <v/>
      </c>
      <c r="AM680" s="2" t="str">
        <f>IF(OR(COUNT($A680)=0,COUNT(B680:AK680)=0),"",IF(COUNTIF(B680:AK680,"3E")&gt;0,"3E",IF(DRAFT!$A682="R",SUMPRODUCT(--(RGP&gt;=2),RCP),SUMPRODUCT(--(IMDGP&gt;0),--(IMGP=0),IMCP)+DRAFT!$DC682)))</f>
        <v/>
      </c>
      <c r="AN680" s="67" t="str">
        <f>IF(AL680="3E","3E",IF(COUNT($A680)=0,"",IF(COUNT(AI680)=0,"--",ROUND(((CEILING(DRAFT!$CV682*38,0.25)+CEILING(DRAFT!$CX682*38,0.25)+CEILING(DRAFT!$CZ682*42,0.25)+CEILING($AL680*42,0.25))/160),2))))</f>
        <v/>
      </c>
      <c r="AO680" s="2" t="str">
        <f>IF(AN680="3E","3E",IF(COUNT($A680)=0,"",IF(COUNT(AN680)=0,"I",LOOKUP(AN680,{0,2,2.25,2.5,2.75,3,3.25,3.5,3.75,4},{"F","D","C","C+","B-","B","B+","A-","A","A+"}))))</f>
        <v/>
      </c>
      <c r="AP680" s="2" t="str">
        <f>IF(AN680="3E","3E",IF(OR(COUNT(A680)=0,COUNT(AN680)=0),"",DRAFT!CW682+DRAFT!CY682+DRAFT!DA682+N(TABULATION!AM680)))</f>
        <v/>
      </c>
      <c r="AQ680" s="2" t="str">
        <f>IF(OR(COUNT($A680)=0,COUNT(B680:AK680)=0),"",IF(COUNTIF(B680:AM680,"3E")&gt;0,"3E",IF(AND(DRAFT!$A682="IM",OR($AL680&gt;DRAFT!$DB682,$AM680&gt;DRAFT!$DC682)),"IMPROVED",IF(AND(DRAFT!$A682="IM",$AL680&lt;=DRAFT!$DB682,$AM680&lt;=DRAFT!$DC682),"NOT IMPROVED",IF(AND(DRAFT!CU682="S",AH680&gt;=2,AK680&gt;=2,AN680&gt;=2.5,AP680&gt;=144),"PASS","FAIL")))))</f>
        <v/>
      </c>
      <c r="AR680" s="2" t="str">
        <f t="shared" si="20"/>
        <v/>
      </c>
      <c r="AS680" s="2" t="str">
        <f t="shared" si="21"/>
        <v/>
      </c>
    </row>
    <row r="681" spans="1:45" ht="18.95" customHeight="1" x14ac:dyDescent="0.25">
      <c r="A681" s="3" t="str">
        <f>IF(DRAFT!$B683="","",DRAFT!$B683)</f>
        <v/>
      </c>
      <c r="B681" s="2" t="str">
        <f>IF(COUNT($A681)=0,"",IF($A681&lt;&gt;DRAFT!$B683,"ERR",IF(DRAFT!I683="3E","3E",IF(COUNT(DRAFT!E683,DRAFT!I683)&gt;0,DRAFT!J683,""))))</f>
        <v/>
      </c>
      <c r="C681" s="2" t="str">
        <f>IF(COUNT($A681)=0,"",IF(B681="3E","3E",IF(B681="","I",LOOKUP(B681/D$2,{0,0.4,0.45,0.5,0.55,0.6,0.65,0.7,0.75,0.8,1},{"F","D","C","C+","B-","B","B+","A-","A","A+"}))))</f>
        <v/>
      </c>
      <c r="D681" s="1" t="str">
        <f>IF(COUNT($A681)=0,"",IF(B681="","--",IF(B681="3E","3E",LOOKUP(B681/D$2,{0,0.4,0.45,0.5,0.55,0.6,0.65,0.7,0.75,0.8,1},{0,2,2.25,2.5,2.75,3,3.25,3.5,3.75,4}))))</f>
        <v/>
      </c>
      <c r="E681" s="2" t="str">
        <f>IF(COUNT($A681)=0,"",IF($A681&lt;&gt;DRAFT!$B683,"ERR",IF(DRAFT!R683="3E","3E",IF(COUNT(DRAFT!N683,DRAFT!R683)&gt;0,DRAFT!S683,""))))</f>
        <v/>
      </c>
      <c r="F681" s="2" t="str">
        <f>IF(COUNT($A681)=0,"",IF(E681="3E","3E",IF(E681="","I",LOOKUP(E681/G$2,{0,0.4,0.45,0.5,0.55,0.6,0.65,0.7,0.75,0.8,1},{"F","D","C","C+","B-","B","B+","A-","A","A+"}))))</f>
        <v/>
      </c>
      <c r="G681" s="1" t="str">
        <f>IF(COUNT($A681)=0,"",IF(E681="","--",IF(E681="3E","3E",LOOKUP(E681/G$2,{0,0.4,0.45,0.5,0.55,0.6,0.65,0.7,0.75,0.8,1},{0,2,2.25,2.5,2.75,3,3.25,3.5,3.75,4}))))</f>
        <v/>
      </c>
      <c r="H681" s="2" t="str">
        <f>IF(COUNT($A681)=0,"",IF($A681&lt;&gt;DRAFT!$B683,"ERR",IF(DRAFT!AA683="3E","3E",IF(COUNT(DRAFT!W683,DRAFT!AA683)&gt;0,DRAFT!AB683,""))))</f>
        <v/>
      </c>
      <c r="I681" s="2" t="str">
        <f>IF(COUNT($A681)=0,"",IF(H681="3E","3E",IF(H681="","I",LOOKUP(H681/J$2,{0,0.4,0.45,0.5,0.55,0.6,0.65,0.7,0.75,0.8,1},{"F","D","C","C+","B-","B","B+","A-","A","A+"}))))</f>
        <v/>
      </c>
      <c r="J681" s="1" t="str">
        <f>IF(COUNT($A681)=0,"",IF(H681="","--",IF(H681="3E","3E",LOOKUP(H681/J$2,{0,0.4,0.45,0.5,0.55,0.6,0.65,0.7,0.75,0.8,1},{0,2,2.25,2.5,2.75,3,3.25,3.5,3.75,4}))))</f>
        <v/>
      </c>
      <c r="K681" s="2" t="str">
        <f>IF(COUNT($A681)=0,"",IF($A681&lt;&gt;DRAFT!$B683,"ERR",IF(DRAFT!AJ683="3E","3E",IF(COUNT(DRAFT!AF683,DRAFT!AJ683)&gt;0,DRAFT!AK683,""))))</f>
        <v/>
      </c>
      <c r="L681" s="2" t="str">
        <f>IF(COUNT($A681)=0,"",IF(K681="3E","3E",IF(K681="","I",LOOKUP(K681/M$2,{0,0.4,0.45,0.5,0.55,0.6,0.65,0.7,0.75,0.8,1},{"F","D","C","C+","B-","B","B+","A-","A","A+"}))))</f>
        <v/>
      </c>
      <c r="M681" s="1" t="str">
        <f>IF(COUNT($A681)=0,"",IF(K681="","--",IF(K681="3E","3E",LOOKUP(K681/M$2,{0,0.4,0.45,0.5,0.55,0.6,0.65,0.7,0.75,0.8,1},{0,2,2.25,2.5,2.75,3,3.25,3.5,3.75,4}))))</f>
        <v/>
      </c>
      <c r="N681" s="2" t="str">
        <f>IF(COUNT($A681)=0,"",IF($A681&lt;&gt;DRAFT!$B683,"ERR",IF(DRAFT!AS683="3E","3E",IF(COUNT(DRAFT!AO683,DRAFT!AS683)&gt;0,DRAFT!AT683,""))))</f>
        <v/>
      </c>
      <c r="O681" s="2" t="str">
        <f>IF(COUNT($A681)=0,"",IF(N681="3E","3E",IF(N681="","I",LOOKUP(N681/P$2,{0,0.4,0.45,0.5,0.55,0.6,0.65,0.7,0.75,0.8,1},{"F","D","C","C+","B-","B","B+","A-","A","A+"}))))</f>
        <v/>
      </c>
      <c r="P681" s="1" t="str">
        <f>IF(COUNT($A681)=0,"",IF(N681="","--",IF(N681="3E","3E",LOOKUP(N681/P$2,{0,0.4,0.45,0.5,0.55,0.6,0.65,0.7,0.75,0.8,1},{0,2,2.25,2.5,2.75,3,3.25,3.5,3.75,4}))))</f>
        <v/>
      </c>
      <c r="Q681" s="2" t="str">
        <f>IF(COUNT($A681)=0,"",IF($A681&lt;&gt;DRAFT!$B683,"ERR",IF(DRAFT!BB683="3E","3E",IF(COUNT(DRAFT!AX683,DRAFT!BB683)&gt;0,DRAFT!BC683,""))))</f>
        <v/>
      </c>
      <c r="R681" s="2" t="str">
        <f>IF(COUNT($A681)=0,"",IF(Q681="3E","3E",IF(Q681="","I",LOOKUP(Q681/S$2,{0,0.4,0.45,0.5,0.55,0.6,0.65,0.7,0.75,0.8,1},{"F","D","C","C+","B-","B","B+","A-","A","A+"}))))</f>
        <v/>
      </c>
      <c r="S681" s="1" t="str">
        <f>IF(COUNT($A681)=0,"",IF(Q681="","--",IF(Q681="3E","3E",LOOKUP(Q681/S$2,{0,0.4,0.45,0.5,0.55,0.6,0.65,0.7,0.75,0.8,1},{0,2,2.25,2.5,2.75,3,3.25,3.5,3.75,4}))))</f>
        <v/>
      </c>
      <c r="T681" s="2" t="str">
        <f>IF(COUNT($A681)=0,"",IF($A681&lt;&gt;DRAFT!$B683,"ERR",IF(DRAFT!BK683="3E","3E",IF(COUNT(DRAFT!BG683,DRAFT!BK683)&gt;0,DRAFT!BL683,""))))</f>
        <v/>
      </c>
      <c r="U681" s="2" t="str">
        <f>IF(COUNT($A681)=0,"",IF(T681="3E","3E",IF(T681="","I",LOOKUP(T681/V$2,{0,0.4,0.45,0.5,0.55,0.6,0.65,0.7,0.75,0.8,1},{"F","D","C","C+","B-","B","B+","A-","A","A+"}))))</f>
        <v/>
      </c>
      <c r="V681" s="1" t="str">
        <f>IF(COUNT($A681)=0,"",IF(T681="","--",IF(T681="3E","3E",LOOKUP(T681/V$2,{0,0.4,0.45,0.5,0.55,0.6,0.65,0.7,0.75,0.8,1},{0,2,2.25,2.5,2.75,3,3.25,3.5,3.75,4}))))</f>
        <v/>
      </c>
      <c r="W681" s="2" t="str">
        <f>IF(COUNT($A681)=0,"",IF($A681&lt;&gt;DRAFT!$B683,"ERR",IF(DRAFT!BT683="3E","3E",IF(COUNT(DRAFT!BP683,DRAFT!BT683)&gt;0,DRAFT!BU683,""))))</f>
        <v/>
      </c>
      <c r="X681" s="2" t="str">
        <f>IF(COUNT($A681)=0,"",IF(W681="3E","3E",IF(W681="","I",LOOKUP(W681/Y$2,{0,0.4,0.45,0.5,0.55,0.6,0.65,0.7,0.75,0.8,1},{"F","D","C","C+","B-","B","B+","A-","A","A+"}))))</f>
        <v/>
      </c>
      <c r="Y681" s="1" t="str">
        <f>IF(COUNT($A681)=0,"",IF(W681="","--",IF(W681="3E","3E",LOOKUP(W681/Y$2,{0,0.4,0.45,0.5,0.55,0.6,0.65,0.7,0.75,0.8,1},{0,2,2.25,2.5,2.75,3,3.25,3.5,3.75,4}))))</f>
        <v/>
      </c>
      <c r="Z681" s="2" t="str">
        <f>IF(COUNT($A681)=0,"",IF($A681&lt;&gt;DRAFT!$B683,"ERR",IF(DRAFT!CC683="3E","3E",IF(COUNT(DRAFT!BY683,DRAFT!CC683)&gt;0,DRAFT!CD683,""))))</f>
        <v/>
      </c>
      <c r="AA681" s="2" t="str">
        <f>IF(COUNT($A681)=0,"",IF(Z681="3E","3E",IF(Z681="","I",LOOKUP(Z681/AB$2,{0,0.4,0.45,0.5,0.55,0.6,0.65,0.7,0.75,0.8,1},{"F","D","C","C+","B-","B","B+","A-","A","A+"}))))</f>
        <v/>
      </c>
      <c r="AB681" s="1" t="str">
        <f>IF(COUNT($A681)=0,"",IF(Z681="","--",IF(Z681="3E","3E",LOOKUP(Z681/AB$2,{0,0.4,0.45,0.5,0.55,0.6,0.65,0.7,0.75,0.8,1},{0,2,2.25,2.5,2.75,3,3.25,3.5,3.75,4}))))</f>
        <v/>
      </c>
      <c r="AC681" s="2" t="str">
        <f>IF(COUNT($A681)=0,"",IF($A681&lt;&gt;DRAFT!$B683,"ERR",IF(DRAFT!CF683&gt;0,DRAFT!CF683,"")))</f>
        <v/>
      </c>
      <c r="AD681" s="2" t="str">
        <f>IF(COUNT($A681)=0,"",IF(AC681="3E","3E",IF(AC681="","I",LOOKUP(AC681/AE$2,{0,0.4,0.45,0.5,0.55,0.6,0.65,0.7,0.75,0.8,1},{"F","D","C","C+","B-","B","B+","A-","A","A+"}))))</f>
        <v/>
      </c>
      <c r="AE681" s="1" t="str">
        <f>IF(COUNT($A681)=0,"",IF(AC681="","--",IF(AC681="3E","3E",LOOKUP(AC681/AE$2,{0,0.4,0.45,0.5,0.55,0.6,0.65,0.7,0.75,0.8,1},{0,2,2.25,2.5,2.75,3,3.25,3.5,3.75,4}))))</f>
        <v/>
      </c>
      <c r="AF681" s="2" t="str">
        <f>IF(COUNT($A681)=0,"",IF($A681&lt;&gt;DRAFT!$B683,"ERR",IF(DRAFT!CI683&gt;0,DRAFT!CK683,"")))</f>
        <v/>
      </c>
      <c r="AG681" s="2" t="str">
        <f>IF(COUNT($A681)=0,"",IF(AF681="3E","3E",IF(AF681="","I",LOOKUP(AF681/AH$2,{0,0.4,0.45,0.5,0.55,0.6,0.65,0.7,0.75,0.8,1},{"F","D","C","C+","B-","B","B+","A-","A","A+"}))))</f>
        <v/>
      </c>
      <c r="AH681" s="1" t="str">
        <f>IF(COUNT($A681)=0,"",IF(AF681="","--",IF(AF681="3E","3E",LOOKUP(AF681/AH$2,{0,0.4,0.45,0.5,0.55,0.6,0.65,0.7,0.75,0.8,1},{0,2,2.25,2.5,2.75,3,3.25,3.5,3.75,4}))))</f>
        <v/>
      </c>
      <c r="AI681" s="2" t="str">
        <f>IF($A681&lt;&gt;DRAFT!$B683,"ERR",IF(OR(COUNT($A681)=0,COUNT(DRAFT!CL683:CN683,DRAFT!CP683:CR683)=0),"",CEILING(SUM(DRAFT!CO683,DRAFT!CS683,DRAFT!CT683),1)))</f>
        <v/>
      </c>
      <c r="AJ681" s="2" t="str">
        <f>IF(COUNT($A681)=0,"",IF(AI681="3E","3E",IF(AI681="","I",LOOKUP(AI681/AK$2,{0,0.4,0.45,0.5,0.55,0.6,0.65,0.7,0.75,0.8,1},{"F","D","C","C+","B-","B","B+","A-","A","A+"}))))</f>
        <v/>
      </c>
      <c r="AK681" s="1" t="str">
        <f>IF(COUNT($A681)=0,"",IF(AI681="","--",IF(AI681="3E","3E",LOOKUP(AI681/AK$2,{0,0.4,0.45,0.5,0.55,0.6,0.65,0.7,0.75,0.8,1},{0,2,2.25,2.5,2.75,3,3.25,3.5,3.75,4}))))</f>
        <v/>
      </c>
      <c r="AL681" s="4" t="str">
        <f>IF(OR(COUNT($A681)=0,COUNT(B681:AK681)=0),"",IF(COUNTIF(B681:AK681,"3E")&gt;0,"3E",IF(DRAFT!$A683="R",TRUNC(SUMPRODUCT(RGP,RCP)/TCP,3),TRUNC((SUMPRODUCT(--(IMDGP&gt;0)*IMDGP,IMCP)+CEILING(DRAFT!$DB683*42,0.25))/TCP,3))))</f>
        <v/>
      </c>
      <c r="AM681" s="2" t="str">
        <f>IF(OR(COUNT($A681)=0,COUNT(B681:AK681)=0),"",IF(COUNTIF(B681:AK681,"3E")&gt;0,"3E",IF(DRAFT!$A683="R",SUMPRODUCT(--(RGP&gt;=2),RCP),SUMPRODUCT(--(IMDGP&gt;0),--(IMGP=0),IMCP)+DRAFT!$DC683)))</f>
        <v/>
      </c>
      <c r="AN681" s="67" t="str">
        <f>IF(AL681="3E","3E",IF(COUNT($A681)=0,"",IF(COUNT(AI681)=0,"--",ROUND(((CEILING(DRAFT!$CV683*38,0.25)+CEILING(DRAFT!$CX683*38,0.25)+CEILING(DRAFT!$CZ683*42,0.25)+CEILING($AL681*42,0.25))/160),2))))</f>
        <v/>
      </c>
      <c r="AO681" s="2" t="str">
        <f>IF(AN681="3E","3E",IF(COUNT($A681)=0,"",IF(COUNT(AN681)=0,"I",LOOKUP(AN681,{0,2,2.25,2.5,2.75,3,3.25,3.5,3.75,4},{"F","D","C","C+","B-","B","B+","A-","A","A+"}))))</f>
        <v/>
      </c>
      <c r="AP681" s="2" t="str">
        <f>IF(AN681="3E","3E",IF(OR(COUNT(A681)=0,COUNT(AN681)=0),"",DRAFT!CW683+DRAFT!CY683+DRAFT!DA683+N(TABULATION!AM681)))</f>
        <v/>
      </c>
      <c r="AQ681" s="2" t="str">
        <f>IF(OR(COUNT($A681)=0,COUNT(B681:AK681)=0),"",IF(COUNTIF(B681:AM681,"3E")&gt;0,"3E",IF(AND(DRAFT!$A683="IM",OR($AL681&gt;DRAFT!$DB683,$AM681&gt;DRAFT!$DC683)),"IMPROVED",IF(AND(DRAFT!$A683="IM",$AL681&lt;=DRAFT!$DB683,$AM681&lt;=DRAFT!$DC683),"NOT IMPROVED",IF(AND(DRAFT!CU683="S",AH681&gt;=2,AK681&gt;=2,AN681&gt;=2.5,AP681&gt;=144),"PASS","FAIL")))))</f>
        <v/>
      </c>
      <c r="AR681" s="2" t="str">
        <f t="shared" si="20"/>
        <v/>
      </c>
      <c r="AS681" s="2" t="str">
        <f t="shared" si="21"/>
        <v/>
      </c>
    </row>
    <row r="682" spans="1:45" ht="18.95" customHeight="1" x14ac:dyDescent="0.25">
      <c r="A682" s="3" t="str">
        <f>IF(DRAFT!$B684="","",DRAFT!$B684)</f>
        <v/>
      </c>
      <c r="B682" s="2" t="str">
        <f>IF(COUNT($A682)=0,"",IF($A682&lt;&gt;DRAFT!$B684,"ERR",IF(DRAFT!I684="3E","3E",IF(COUNT(DRAFT!E684,DRAFT!I684)&gt;0,DRAFT!J684,""))))</f>
        <v/>
      </c>
      <c r="C682" s="2" t="str">
        <f>IF(COUNT($A682)=0,"",IF(B682="3E","3E",IF(B682="","I",LOOKUP(B682/D$2,{0,0.4,0.45,0.5,0.55,0.6,0.65,0.7,0.75,0.8,1},{"F","D","C","C+","B-","B","B+","A-","A","A+"}))))</f>
        <v/>
      </c>
      <c r="D682" s="1" t="str">
        <f>IF(COUNT($A682)=0,"",IF(B682="","--",IF(B682="3E","3E",LOOKUP(B682/D$2,{0,0.4,0.45,0.5,0.55,0.6,0.65,0.7,0.75,0.8,1},{0,2,2.25,2.5,2.75,3,3.25,3.5,3.75,4}))))</f>
        <v/>
      </c>
      <c r="E682" s="2" t="str">
        <f>IF(COUNT($A682)=0,"",IF($A682&lt;&gt;DRAFT!$B684,"ERR",IF(DRAFT!R684="3E","3E",IF(COUNT(DRAFT!N684,DRAFT!R684)&gt;0,DRAFT!S684,""))))</f>
        <v/>
      </c>
      <c r="F682" s="2" t="str">
        <f>IF(COUNT($A682)=0,"",IF(E682="3E","3E",IF(E682="","I",LOOKUP(E682/G$2,{0,0.4,0.45,0.5,0.55,0.6,0.65,0.7,0.75,0.8,1},{"F","D","C","C+","B-","B","B+","A-","A","A+"}))))</f>
        <v/>
      </c>
      <c r="G682" s="1" t="str">
        <f>IF(COUNT($A682)=0,"",IF(E682="","--",IF(E682="3E","3E",LOOKUP(E682/G$2,{0,0.4,0.45,0.5,0.55,0.6,0.65,0.7,0.75,0.8,1},{0,2,2.25,2.5,2.75,3,3.25,3.5,3.75,4}))))</f>
        <v/>
      </c>
      <c r="H682" s="2" t="str">
        <f>IF(COUNT($A682)=0,"",IF($A682&lt;&gt;DRAFT!$B684,"ERR",IF(DRAFT!AA684="3E","3E",IF(COUNT(DRAFT!W684,DRAFT!AA684)&gt;0,DRAFT!AB684,""))))</f>
        <v/>
      </c>
      <c r="I682" s="2" t="str">
        <f>IF(COUNT($A682)=0,"",IF(H682="3E","3E",IF(H682="","I",LOOKUP(H682/J$2,{0,0.4,0.45,0.5,0.55,0.6,0.65,0.7,0.75,0.8,1},{"F","D","C","C+","B-","B","B+","A-","A","A+"}))))</f>
        <v/>
      </c>
      <c r="J682" s="1" t="str">
        <f>IF(COUNT($A682)=0,"",IF(H682="","--",IF(H682="3E","3E",LOOKUP(H682/J$2,{0,0.4,0.45,0.5,0.55,0.6,0.65,0.7,0.75,0.8,1},{0,2,2.25,2.5,2.75,3,3.25,3.5,3.75,4}))))</f>
        <v/>
      </c>
      <c r="K682" s="2" t="str">
        <f>IF(COUNT($A682)=0,"",IF($A682&lt;&gt;DRAFT!$B684,"ERR",IF(DRAFT!AJ684="3E","3E",IF(COUNT(DRAFT!AF684,DRAFT!AJ684)&gt;0,DRAFT!AK684,""))))</f>
        <v/>
      </c>
      <c r="L682" s="2" t="str">
        <f>IF(COUNT($A682)=0,"",IF(K682="3E","3E",IF(K682="","I",LOOKUP(K682/M$2,{0,0.4,0.45,0.5,0.55,0.6,0.65,0.7,0.75,0.8,1},{"F","D","C","C+","B-","B","B+","A-","A","A+"}))))</f>
        <v/>
      </c>
      <c r="M682" s="1" t="str">
        <f>IF(COUNT($A682)=0,"",IF(K682="","--",IF(K682="3E","3E",LOOKUP(K682/M$2,{0,0.4,0.45,0.5,0.55,0.6,0.65,0.7,0.75,0.8,1},{0,2,2.25,2.5,2.75,3,3.25,3.5,3.75,4}))))</f>
        <v/>
      </c>
      <c r="N682" s="2" t="str">
        <f>IF(COUNT($A682)=0,"",IF($A682&lt;&gt;DRAFT!$B684,"ERR",IF(DRAFT!AS684="3E","3E",IF(COUNT(DRAFT!AO684,DRAFT!AS684)&gt;0,DRAFT!AT684,""))))</f>
        <v/>
      </c>
      <c r="O682" s="2" t="str">
        <f>IF(COUNT($A682)=0,"",IF(N682="3E","3E",IF(N682="","I",LOOKUP(N682/P$2,{0,0.4,0.45,0.5,0.55,0.6,0.65,0.7,0.75,0.8,1},{"F","D","C","C+","B-","B","B+","A-","A","A+"}))))</f>
        <v/>
      </c>
      <c r="P682" s="1" t="str">
        <f>IF(COUNT($A682)=0,"",IF(N682="","--",IF(N682="3E","3E",LOOKUP(N682/P$2,{0,0.4,0.45,0.5,0.55,0.6,0.65,0.7,0.75,0.8,1},{0,2,2.25,2.5,2.75,3,3.25,3.5,3.75,4}))))</f>
        <v/>
      </c>
      <c r="Q682" s="2" t="str">
        <f>IF(COUNT($A682)=0,"",IF($A682&lt;&gt;DRAFT!$B684,"ERR",IF(DRAFT!BB684="3E","3E",IF(COUNT(DRAFT!AX684,DRAFT!BB684)&gt;0,DRAFT!BC684,""))))</f>
        <v/>
      </c>
      <c r="R682" s="2" t="str">
        <f>IF(COUNT($A682)=0,"",IF(Q682="3E","3E",IF(Q682="","I",LOOKUP(Q682/S$2,{0,0.4,0.45,0.5,0.55,0.6,0.65,0.7,0.75,0.8,1},{"F","D","C","C+","B-","B","B+","A-","A","A+"}))))</f>
        <v/>
      </c>
      <c r="S682" s="1" t="str">
        <f>IF(COUNT($A682)=0,"",IF(Q682="","--",IF(Q682="3E","3E",LOOKUP(Q682/S$2,{0,0.4,0.45,0.5,0.55,0.6,0.65,0.7,0.75,0.8,1},{0,2,2.25,2.5,2.75,3,3.25,3.5,3.75,4}))))</f>
        <v/>
      </c>
      <c r="T682" s="2" t="str">
        <f>IF(COUNT($A682)=0,"",IF($A682&lt;&gt;DRAFT!$B684,"ERR",IF(DRAFT!BK684="3E","3E",IF(COUNT(DRAFT!BG684,DRAFT!BK684)&gt;0,DRAFT!BL684,""))))</f>
        <v/>
      </c>
      <c r="U682" s="2" t="str">
        <f>IF(COUNT($A682)=0,"",IF(T682="3E","3E",IF(T682="","I",LOOKUP(T682/V$2,{0,0.4,0.45,0.5,0.55,0.6,0.65,0.7,0.75,0.8,1},{"F","D","C","C+","B-","B","B+","A-","A","A+"}))))</f>
        <v/>
      </c>
      <c r="V682" s="1" t="str">
        <f>IF(COUNT($A682)=0,"",IF(T682="","--",IF(T682="3E","3E",LOOKUP(T682/V$2,{0,0.4,0.45,0.5,0.55,0.6,0.65,0.7,0.75,0.8,1},{0,2,2.25,2.5,2.75,3,3.25,3.5,3.75,4}))))</f>
        <v/>
      </c>
      <c r="W682" s="2" t="str">
        <f>IF(COUNT($A682)=0,"",IF($A682&lt;&gt;DRAFT!$B684,"ERR",IF(DRAFT!BT684="3E","3E",IF(COUNT(DRAFT!BP684,DRAFT!BT684)&gt;0,DRAFT!BU684,""))))</f>
        <v/>
      </c>
      <c r="X682" s="2" t="str">
        <f>IF(COUNT($A682)=0,"",IF(W682="3E","3E",IF(W682="","I",LOOKUP(W682/Y$2,{0,0.4,0.45,0.5,0.55,0.6,0.65,0.7,0.75,0.8,1},{"F","D","C","C+","B-","B","B+","A-","A","A+"}))))</f>
        <v/>
      </c>
      <c r="Y682" s="1" t="str">
        <f>IF(COUNT($A682)=0,"",IF(W682="","--",IF(W682="3E","3E",LOOKUP(W682/Y$2,{0,0.4,0.45,0.5,0.55,0.6,0.65,0.7,0.75,0.8,1},{0,2,2.25,2.5,2.75,3,3.25,3.5,3.75,4}))))</f>
        <v/>
      </c>
      <c r="Z682" s="2" t="str">
        <f>IF(COUNT($A682)=0,"",IF($A682&lt;&gt;DRAFT!$B684,"ERR",IF(DRAFT!CC684="3E","3E",IF(COUNT(DRAFT!BY684,DRAFT!CC684)&gt;0,DRAFT!CD684,""))))</f>
        <v/>
      </c>
      <c r="AA682" s="2" t="str">
        <f>IF(COUNT($A682)=0,"",IF(Z682="3E","3E",IF(Z682="","I",LOOKUP(Z682/AB$2,{0,0.4,0.45,0.5,0.55,0.6,0.65,0.7,0.75,0.8,1},{"F","D","C","C+","B-","B","B+","A-","A","A+"}))))</f>
        <v/>
      </c>
      <c r="AB682" s="1" t="str">
        <f>IF(COUNT($A682)=0,"",IF(Z682="","--",IF(Z682="3E","3E",LOOKUP(Z682/AB$2,{0,0.4,0.45,0.5,0.55,0.6,0.65,0.7,0.75,0.8,1},{0,2,2.25,2.5,2.75,3,3.25,3.5,3.75,4}))))</f>
        <v/>
      </c>
      <c r="AC682" s="2" t="str">
        <f>IF(COUNT($A682)=0,"",IF($A682&lt;&gt;DRAFT!$B684,"ERR",IF(DRAFT!CF684&gt;0,DRAFT!CF684,"")))</f>
        <v/>
      </c>
      <c r="AD682" s="2" t="str">
        <f>IF(COUNT($A682)=0,"",IF(AC682="3E","3E",IF(AC682="","I",LOOKUP(AC682/AE$2,{0,0.4,0.45,0.5,0.55,0.6,0.65,0.7,0.75,0.8,1},{"F","D","C","C+","B-","B","B+","A-","A","A+"}))))</f>
        <v/>
      </c>
      <c r="AE682" s="1" t="str">
        <f>IF(COUNT($A682)=0,"",IF(AC682="","--",IF(AC682="3E","3E",LOOKUP(AC682/AE$2,{0,0.4,0.45,0.5,0.55,0.6,0.65,0.7,0.75,0.8,1},{0,2,2.25,2.5,2.75,3,3.25,3.5,3.75,4}))))</f>
        <v/>
      </c>
      <c r="AF682" s="2" t="str">
        <f>IF(COUNT($A682)=0,"",IF($A682&lt;&gt;DRAFT!$B684,"ERR",IF(DRAFT!CI684&gt;0,DRAFT!CK684,"")))</f>
        <v/>
      </c>
      <c r="AG682" s="2" t="str">
        <f>IF(COUNT($A682)=0,"",IF(AF682="3E","3E",IF(AF682="","I",LOOKUP(AF682/AH$2,{0,0.4,0.45,0.5,0.55,0.6,0.65,0.7,0.75,0.8,1},{"F","D","C","C+","B-","B","B+","A-","A","A+"}))))</f>
        <v/>
      </c>
      <c r="AH682" s="1" t="str">
        <f>IF(COUNT($A682)=0,"",IF(AF682="","--",IF(AF682="3E","3E",LOOKUP(AF682/AH$2,{0,0.4,0.45,0.5,0.55,0.6,0.65,0.7,0.75,0.8,1},{0,2,2.25,2.5,2.75,3,3.25,3.5,3.75,4}))))</f>
        <v/>
      </c>
      <c r="AI682" s="2" t="str">
        <f>IF($A682&lt;&gt;DRAFT!$B684,"ERR",IF(OR(COUNT($A682)=0,COUNT(DRAFT!CL684:CN684,DRAFT!CP684:CR684)=0),"",CEILING(SUM(DRAFT!CO684,DRAFT!CS684,DRAFT!CT684),1)))</f>
        <v/>
      </c>
      <c r="AJ682" s="2" t="str">
        <f>IF(COUNT($A682)=0,"",IF(AI682="3E","3E",IF(AI682="","I",LOOKUP(AI682/AK$2,{0,0.4,0.45,0.5,0.55,0.6,0.65,0.7,0.75,0.8,1},{"F","D","C","C+","B-","B","B+","A-","A","A+"}))))</f>
        <v/>
      </c>
      <c r="AK682" s="1" t="str">
        <f>IF(COUNT($A682)=0,"",IF(AI682="","--",IF(AI682="3E","3E",LOOKUP(AI682/AK$2,{0,0.4,0.45,0.5,0.55,0.6,0.65,0.7,0.75,0.8,1},{0,2,2.25,2.5,2.75,3,3.25,3.5,3.75,4}))))</f>
        <v/>
      </c>
      <c r="AL682" s="4" t="str">
        <f>IF(OR(COUNT($A682)=0,COUNT(B682:AK682)=0),"",IF(COUNTIF(B682:AK682,"3E")&gt;0,"3E",IF(DRAFT!$A684="R",TRUNC(SUMPRODUCT(RGP,RCP)/TCP,3),TRUNC((SUMPRODUCT(--(IMDGP&gt;0)*IMDGP,IMCP)+CEILING(DRAFT!$DB684*42,0.25))/TCP,3))))</f>
        <v/>
      </c>
      <c r="AM682" s="2" t="str">
        <f>IF(OR(COUNT($A682)=0,COUNT(B682:AK682)=0),"",IF(COUNTIF(B682:AK682,"3E")&gt;0,"3E",IF(DRAFT!$A684="R",SUMPRODUCT(--(RGP&gt;=2),RCP),SUMPRODUCT(--(IMDGP&gt;0),--(IMGP=0),IMCP)+DRAFT!$DC684)))</f>
        <v/>
      </c>
      <c r="AN682" s="67" t="str">
        <f>IF(AL682="3E","3E",IF(COUNT($A682)=0,"",IF(COUNT(AI682)=0,"--",ROUND(((CEILING(DRAFT!$CV684*38,0.25)+CEILING(DRAFT!$CX684*38,0.25)+CEILING(DRAFT!$CZ684*42,0.25)+CEILING($AL682*42,0.25))/160),2))))</f>
        <v/>
      </c>
      <c r="AO682" s="2" t="str">
        <f>IF(AN682="3E","3E",IF(COUNT($A682)=0,"",IF(COUNT(AN682)=0,"I",LOOKUP(AN682,{0,2,2.25,2.5,2.75,3,3.25,3.5,3.75,4},{"F","D","C","C+","B-","B","B+","A-","A","A+"}))))</f>
        <v/>
      </c>
      <c r="AP682" s="2" t="str">
        <f>IF(AN682="3E","3E",IF(OR(COUNT(A682)=0,COUNT(AN682)=0),"",DRAFT!CW684+DRAFT!CY684+DRAFT!DA684+N(TABULATION!AM682)))</f>
        <v/>
      </c>
      <c r="AQ682" s="2" t="str">
        <f>IF(OR(COUNT($A682)=0,COUNT(B682:AK682)=0),"",IF(COUNTIF(B682:AM682,"3E")&gt;0,"3E",IF(AND(DRAFT!$A684="IM",OR($AL682&gt;DRAFT!$DB684,$AM682&gt;DRAFT!$DC684)),"IMPROVED",IF(AND(DRAFT!$A684="IM",$AL682&lt;=DRAFT!$DB684,$AM682&lt;=DRAFT!$DC684),"NOT IMPROVED",IF(AND(DRAFT!CU684="S",AH682&gt;=2,AK682&gt;=2,AN682&gt;=2.5,AP682&gt;=144),"PASS","FAIL")))))</f>
        <v/>
      </c>
      <c r="AR682" s="2" t="str">
        <f t="shared" si="20"/>
        <v/>
      </c>
      <c r="AS682" s="2" t="str">
        <f t="shared" si="21"/>
        <v/>
      </c>
    </row>
    <row r="683" spans="1:45" ht="18.95" customHeight="1" x14ac:dyDescent="0.25">
      <c r="A683" s="3" t="str">
        <f>IF(DRAFT!$B685="","",DRAFT!$B685)</f>
        <v/>
      </c>
      <c r="B683" s="2" t="str">
        <f>IF(COUNT($A683)=0,"",IF($A683&lt;&gt;DRAFT!$B685,"ERR",IF(DRAFT!I685="3E","3E",IF(COUNT(DRAFT!E685,DRAFT!I685)&gt;0,DRAFT!J685,""))))</f>
        <v/>
      </c>
      <c r="C683" s="2" t="str">
        <f>IF(COUNT($A683)=0,"",IF(B683="3E","3E",IF(B683="","I",LOOKUP(B683/D$2,{0,0.4,0.45,0.5,0.55,0.6,0.65,0.7,0.75,0.8,1},{"F","D","C","C+","B-","B","B+","A-","A","A+"}))))</f>
        <v/>
      </c>
      <c r="D683" s="1" t="str">
        <f>IF(COUNT($A683)=0,"",IF(B683="","--",IF(B683="3E","3E",LOOKUP(B683/D$2,{0,0.4,0.45,0.5,0.55,0.6,0.65,0.7,0.75,0.8,1},{0,2,2.25,2.5,2.75,3,3.25,3.5,3.75,4}))))</f>
        <v/>
      </c>
      <c r="E683" s="2" t="str">
        <f>IF(COUNT($A683)=0,"",IF($A683&lt;&gt;DRAFT!$B685,"ERR",IF(DRAFT!R685="3E","3E",IF(COUNT(DRAFT!N685,DRAFT!R685)&gt;0,DRAFT!S685,""))))</f>
        <v/>
      </c>
      <c r="F683" s="2" t="str">
        <f>IF(COUNT($A683)=0,"",IF(E683="3E","3E",IF(E683="","I",LOOKUP(E683/G$2,{0,0.4,0.45,0.5,0.55,0.6,0.65,0.7,0.75,0.8,1},{"F","D","C","C+","B-","B","B+","A-","A","A+"}))))</f>
        <v/>
      </c>
      <c r="G683" s="1" t="str">
        <f>IF(COUNT($A683)=0,"",IF(E683="","--",IF(E683="3E","3E",LOOKUP(E683/G$2,{0,0.4,0.45,0.5,0.55,0.6,0.65,0.7,0.75,0.8,1},{0,2,2.25,2.5,2.75,3,3.25,3.5,3.75,4}))))</f>
        <v/>
      </c>
      <c r="H683" s="2" t="str">
        <f>IF(COUNT($A683)=0,"",IF($A683&lt;&gt;DRAFT!$B685,"ERR",IF(DRAFT!AA685="3E","3E",IF(COUNT(DRAFT!W685,DRAFT!AA685)&gt;0,DRAFT!AB685,""))))</f>
        <v/>
      </c>
      <c r="I683" s="2" t="str">
        <f>IF(COUNT($A683)=0,"",IF(H683="3E","3E",IF(H683="","I",LOOKUP(H683/J$2,{0,0.4,0.45,0.5,0.55,0.6,0.65,0.7,0.75,0.8,1},{"F","D","C","C+","B-","B","B+","A-","A","A+"}))))</f>
        <v/>
      </c>
      <c r="J683" s="1" t="str">
        <f>IF(COUNT($A683)=0,"",IF(H683="","--",IF(H683="3E","3E",LOOKUP(H683/J$2,{0,0.4,0.45,0.5,0.55,0.6,0.65,0.7,0.75,0.8,1},{0,2,2.25,2.5,2.75,3,3.25,3.5,3.75,4}))))</f>
        <v/>
      </c>
      <c r="K683" s="2" t="str">
        <f>IF(COUNT($A683)=0,"",IF($A683&lt;&gt;DRAFT!$B685,"ERR",IF(DRAFT!AJ685="3E","3E",IF(COUNT(DRAFT!AF685,DRAFT!AJ685)&gt;0,DRAFT!AK685,""))))</f>
        <v/>
      </c>
      <c r="L683" s="2" t="str">
        <f>IF(COUNT($A683)=0,"",IF(K683="3E","3E",IF(K683="","I",LOOKUP(K683/M$2,{0,0.4,0.45,0.5,0.55,0.6,0.65,0.7,0.75,0.8,1},{"F","D","C","C+","B-","B","B+","A-","A","A+"}))))</f>
        <v/>
      </c>
      <c r="M683" s="1" t="str">
        <f>IF(COUNT($A683)=0,"",IF(K683="","--",IF(K683="3E","3E",LOOKUP(K683/M$2,{0,0.4,0.45,0.5,0.55,0.6,0.65,0.7,0.75,0.8,1},{0,2,2.25,2.5,2.75,3,3.25,3.5,3.75,4}))))</f>
        <v/>
      </c>
      <c r="N683" s="2" t="str">
        <f>IF(COUNT($A683)=0,"",IF($A683&lt;&gt;DRAFT!$B685,"ERR",IF(DRAFT!AS685="3E","3E",IF(COUNT(DRAFT!AO685,DRAFT!AS685)&gt;0,DRAFT!AT685,""))))</f>
        <v/>
      </c>
      <c r="O683" s="2" t="str">
        <f>IF(COUNT($A683)=0,"",IF(N683="3E","3E",IF(N683="","I",LOOKUP(N683/P$2,{0,0.4,0.45,0.5,0.55,0.6,0.65,0.7,0.75,0.8,1},{"F","D","C","C+","B-","B","B+","A-","A","A+"}))))</f>
        <v/>
      </c>
      <c r="P683" s="1" t="str">
        <f>IF(COUNT($A683)=0,"",IF(N683="","--",IF(N683="3E","3E",LOOKUP(N683/P$2,{0,0.4,0.45,0.5,0.55,0.6,0.65,0.7,0.75,0.8,1},{0,2,2.25,2.5,2.75,3,3.25,3.5,3.75,4}))))</f>
        <v/>
      </c>
      <c r="Q683" s="2" t="str">
        <f>IF(COUNT($A683)=0,"",IF($A683&lt;&gt;DRAFT!$B685,"ERR",IF(DRAFT!BB685="3E","3E",IF(COUNT(DRAFT!AX685,DRAFT!BB685)&gt;0,DRAFT!BC685,""))))</f>
        <v/>
      </c>
      <c r="R683" s="2" t="str">
        <f>IF(COUNT($A683)=0,"",IF(Q683="3E","3E",IF(Q683="","I",LOOKUP(Q683/S$2,{0,0.4,0.45,0.5,0.55,0.6,0.65,0.7,0.75,0.8,1},{"F","D","C","C+","B-","B","B+","A-","A","A+"}))))</f>
        <v/>
      </c>
      <c r="S683" s="1" t="str">
        <f>IF(COUNT($A683)=0,"",IF(Q683="","--",IF(Q683="3E","3E",LOOKUP(Q683/S$2,{0,0.4,0.45,0.5,0.55,0.6,0.65,0.7,0.75,0.8,1},{0,2,2.25,2.5,2.75,3,3.25,3.5,3.75,4}))))</f>
        <v/>
      </c>
      <c r="T683" s="2" t="str">
        <f>IF(COUNT($A683)=0,"",IF($A683&lt;&gt;DRAFT!$B685,"ERR",IF(DRAFT!BK685="3E","3E",IF(COUNT(DRAFT!BG685,DRAFT!BK685)&gt;0,DRAFT!BL685,""))))</f>
        <v/>
      </c>
      <c r="U683" s="2" t="str">
        <f>IF(COUNT($A683)=0,"",IF(T683="3E","3E",IF(T683="","I",LOOKUP(T683/V$2,{0,0.4,0.45,0.5,0.55,0.6,0.65,0.7,0.75,0.8,1},{"F","D","C","C+","B-","B","B+","A-","A","A+"}))))</f>
        <v/>
      </c>
      <c r="V683" s="1" t="str">
        <f>IF(COUNT($A683)=0,"",IF(T683="","--",IF(T683="3E","3E",LOOKUP(T683/V$2,{0,0.4,0.45,0.5,0.55,0.6,0.65,0.7,0.75,0.8,1},{0,2,2.25,2.5,2.75,3,3.25,3.5,3.75,4}))))</f>
        <v/>
      </c>
      <c r="W683" s="2" t="str">
        <f>IF(COUNT($A683)=0,"",IF($A683&lt;&gt;DRAFT!$B685,"ERR",IF(DRAFT!BT685="3E","3E",IF(COUNT(DRAFT!BP685,DRAFT!BT685)&gt;0,DRAFT!BU685,""))))</f>
        <v/>
      </c>
      <c r="X683" s="2" t="str">
        <f>IF(COUNT($A683)=0,"",IF(W683="3E","3E",IF(W683="","I",LOOKUP(W683/Y$2,{0,0.4,0.45,0.5,0.55,0.6,0.65,0.7,0.75,0.8,1},{"F","D","C","C+","B-","B","B+","A-","A","A+"}))))</f>
        <v/>
      </c>
      <c r="Y683" s="1" t="str">
        <f>IF(COUNT($A683)=0,"",IF(W683="","--",IF(W683="3E","3E",LOOKUP(W683/Y$2,{0,0.4,0.45,0.5,0.55,0.6,0.65,0.7,0.75,0.8,1},{0,2,2.25,2.5,2.75,3,3.25,3.5,3.75,4}))))</f>
        <v/>
      </c>
      <c r="Z683" s="2" t="str">
        <f>IF(COUNT($A683)=0,"",IF($A683&lt;&gt;DRAFT!$B685,"ERR",IF(DRAFT!CC685="3E","3E",IF(COUNT(DRAFT!BY685,DRAFT!CC685)&gt;0,DRAFT!CD685,""))))</f>
        <v/>
      </c>
      <c r="AA683" s="2" t="str">
        <f>IF(COUNT($A683)=0,"",IF(Z683="3E","3E",IF(Z683="","I",LOOKUP(Z683/AB$2,{0,0.4,0.45,0.5,0.55,0.6,0.65,0.7,0.75,0.8,1},{"F","D","C","C+","B-","B","B+","A-","A","A+"}))))</f>
        <v/>
      </c>
      <c r="AB683" s="1" t="str">
        <f>IF(COUNT($A683)=0,"",IF(Z683="","--",IF(Z683="3E","3E",LOOKUP(Z683/AB$2,{0,0.4,0.45,0.5,0.55,0.6,0.65,0.7,0.75,0.8,1},{0,2,2.25,2.5,2.75,3,3.25,3.5,3.75,4}))))</f>
        <v/>
      </c>
      <c r="AC683" s="2" t="str">
        <f>IF(COUNT($A683)=0,"",IF($A683&lt;&gt;DRAFT!$B685,"ERR",IF(DRAFT!CF685&gt;0,DRAFT!CF685,"")))</f>
        <v/>
      </c>
      <c r="AD683" s="2" t="str">
        <f>IF(COUNT($A683)=0,"",IF(AC683="3E","3E",IF(AC683="","I",LOOKUP(AC683/AE$2,{0,0.4,0.45,0.5,0.55,0.6,0.65,0.7,0.75,0.8,1},{"F","D","C","C+","B-","B","B+","A-","A","A+"}))))</f>
        <v/>
      </c>
      <c r="AE683" s="1" t="str">
        <f>IF(COUNT($A683)=0,"",IF(AC683="","--",IF(AC683="3E","3E",LOOKUP(AC683/AE$2,{0,0.4,0.45,0.5,0.55,0.6,0.65,0.7,0.75,0.8,1},{0,2,2.25,2.5,2.75,3,3.25,3.5,3.75,4}))))</f>
        <v/>
      </c>
      <c r="AF683" s="2" t="str">
        <f>IF(COUNT($A683)=0,"",IF($A683&lt;&gt;DRAFT!$B685,"ERR",IF(DRAFT!CI685&gt;0,DRAFT!CK685,"")))</f>
        <v/>
      </c>
      <c r="AG683" s="2" t="str">
        <f>IF(COUNT($A683)=0,"",IF(AF683="3E","3E",IF(AF683="","I",LOOKUP(AF683/AH$2,{0,0.4,0.45,0.5,0.55,0.6,0.65,0.7,0.75,0.8,1},{"F","D","C","C+","B-","B","B+","A-","A","A+"}))))</f>
        <v/>
      </c>
      <c r="AH683" s="1" t="str">
        <f>IF(COUNT($A683)=0,"",IF(AF683="","--",IF(AF683="3E","3E",LOOKUP(AF683/AH$2,{0,0.4,0.45,0.5,0.55,0.6,0.65,0.7,0.75,0.8,1},{0,2,2.25,2.5,2.75,3,3.25,3.5,3.75,4}))))</f>
        <v/>
      </c>
      <c r="AI683" s="2" t="str">
        <f>IF($A683&lt;&gt;DRAFT!$B685,"ERR",IF(OR(COUNT($A683)=0,COUNT(DRAFT!CL685:CN685,DRAFT!CP685:CR685)=0),"",CEILING(SUM(DRAFT!CO685,DRAFT!CS685,DRAFT!CT685),1)))</f>
        <v/>
      </c>
      <c r="AJ683" s="2" t="str">
        <f>IF(COUNT($A683)=0,"",IF(AI683="3E","3E",IF(AI683="","I",LOOKUP(AI683/AK$2,{0,0.4,0.45,0.5,0.55,0.6,0.65,0.7,0.75,0.8,1},{"F","D","C","C+","B-","B","B+","A-","A","A+"}))))</f>
        <v/>
      </c>
      <c r="AK683" s="1" t="str">
        <f>IF(COUNT($A683)=0,"",IF(AI683="","--",IF(AI683="3E","3E",LOOKUP(AI683/AK$2,{0,0.4,0.45,0.5,0.55,0.6,0.65,0.7,0.75,0.8,1},{0,2,2.25,2.5,2.75,3,3.25,3.5,3.75,4}))))</f>
        <v/>
      </c>
      <c r="AL683" s="4" t="str">
        <f>IF(OR(COUNT($A683)=0,COUNT(B683:AK683)=0),"",IF(COUNTIF(B683:AK683,"3E")&gt;0,"3E",IF(DRAFT!$A685="R",TRUNC(SUMPRODUCT(RGP,RCP)/TCP,3),TRUNC((SUMPRODUCT(--(IMDGP&gt;0)*IMDGP,IMCP)+CEILING(DRAFT!$DB685*42,0.25))/TCP,3))))</f>
        <v/>
      </c>
      <c r="AM683" s="2" t="str">
        <f>IF(OR(COUNT($A683)=0,COUNT(B683:AK683)=0),"",IF(COUNTIF(B683:AK683,"3E")&gt;0,"3E",IF(DRAFT!$A685="R",SUMPRODUCT(--(RGP&gt;=2),RCP),SUMPRODUCT(--(IMDGP&gt;0),--(IMGP=0),IMCP)+DRAFT!$DC685)))</f>
        <v/>
      </c>
      <c r="AN683" s="67" t="str">
        <f>IF(AL683="3E","3E",IF(COUNT($A683)=0,"",IF(COUNT(AI683)=0,"--",ROUND(((CEILING(DRAFT!$CV685*38,0.25)+CEILING(DRAFT!$CX685*38,0.25)+CEILING(DRAFT!$CZ685*42,0.25)+CEILING($AL683*42,0.25))/160),2))))</f>
        <v/>
      </c>
      <c r="AO683" s="2" t="str">
        <f>IF(AN683="3E","3E",IF(COUNT($A683)=0,"",IF(COUNT(AN683)=0,"I",LOOKUP(AN683,{0,2,2.25,2.5,2.75,3,3.25,3.5,3.75,4},{"F","D","C","C+","B-","B","B+","A-","A","A+"}))))</f>
        <v/>
      </c>
      <c r="AP683" s="2" t="str">
        <f>IF(AN683="3E","3E",IF(OR(COUNT(A683)=0,COUNT(AN683)=0),"",DRAFT!CW685+DRAFT!CY685+DRAFT!DA685+N(TABULATION!AM683)))</f>
        <v/>
      </c>
      <c r="AQ683" s="2" t="str">
        <f>IF(OR(COUNT($A683)=0,COUNT(B683:AK683)=0),"",IF(COUNTIF(B683:AM683,"3E")&gt;0,"3E",IF(AND(DRAFT!$A685="IM",OR($AL683&gt;DRAFT!$DB685,$AM683&gt;DRAFT!$DC685)),"IMPROVED",IF(AND(DRAFT!$A685="IM",$AL683&lt;=DRAFT!$DB685,$AM683&lt;=DRAFT!$DC685),"NOT IMPROVED",IF(AND(DRAFT!CU685="S",AH683&gt;=2,AK683&gt;=2,AN683&gt;=2.5,AP683&gt;=144),"PASS","FAIL")))))</f>
        <v/>
      </c>
      <c r="AR683" s="2" t="str">
        <f t="shared" si="20"/>
        <v/>
      </c>
      <c r="AS683" s="2" t="str">
        <f t="shared" si="21"/>
        <v/>
      </c>
    </row>
    <row r="684" spans="1:45" ht="18.95" customHeight="1" x14ac:dyDescent="0.25">
      <c r="A684" s="3" t="str">
        <f>IF(DRAFT!$B686="","",DRAFT!$B686)</f>
        <v/>
      </c>
      <c r="B684" s="2" t="str">
        <f>IF(COUNT($A684)=0,"",IF($A684&lt;&gt;DRAFT!$B686,"ERR",IF(DRAFT!I686="3E","3E",IF(COUNT(DRAFT!E686,DRAFT!I686)&gt;0,DRAFT!J686,""))))</f>
        <v/>
      </c>
      <c r="C684" s="2" t="str">
        <f>IF(COUNT($A684)=0,"",IF(B684="3E","3E",IF(B684="","I",LOOKUP(B684/D$2,{0,0.4,0.45,0.5,0.55,0.6,0.65,0.7,0.75,0.8,1},{"F","D","C","C+","B-","B","B+","A-","A","A+"}))))</f>
        <v/>
      </c>
      <c r="D684" s="1" t="str">
        <f>IF(COUNT($A684)=0,"",IF(B684="","--",IF(B684="3E","3E",LOOKUP(B684/D$2,{0,0.4,0.45,0.5,0.55,0.6,0.65,0.7,0.75,0.8,1},{0,2,2.25,2.5,2.75,3,3.25,3.5,3.75,4}))))</f>
        <v/>
      </c>
      <c r="E684" s="2" t="str">
        <f>IF(COUNT($A684)=0,"",IF($A684&lt;&gt;DRAFT!$B686,"ERR",IF(DRAFT!R686="3E","3E",IF(COUNT(DRAFT!N686,DRAFT!R686)&gt;0,DRAFT!S686,""))))</f>
        <v/>
      </c>
      <c r="F684" s="2" t="str">
        <f>IF(COUNT($A684)=0,"",IF(E684="3E","3E",IF(E684="","I",LOOKUP(E684/G$2,{0,0.4,0.45,0.5,0.55,0.6,0.65,0.7,0.75,0.8,1},{"F","D","C","C+","B-","B","B+","A-","A","A+"}))))</f>
        <v/>
      </c>
      <c r="G684" s="1" t="str">
        <f>IF(COUNT($A684)=0,"",IF(E684="","--",IF(E684="3E","3E",LOOKUP(E684/G$2,{0,0.4,0.45,0.5,0.55,0.6,0.65,0.7,0.75,0.8,1},{0,2,2.25,2.5,2.75,3,3.25,3.5,3.75,4}))))</f>
        <v/>
      </c>
      <c r="H684" s="2" t="str">
        <f>IF(COUNT($A684)=0,"",IF($A684&lt;&gt;DRAFT!$B686,"ERR",IF(DRAFT!AA686="3E","3E",IF(COUNT(DRAFT!W686,DRAFT!AA686)&gt;0,DRAFT!AB686,""))))</f>
        <v/>
      </c>
      <c r="I684" s="2" t="str">
        <f>IF(COUNT($A684)=0,"",IF(H684="3E","3E",IF(H684="","I",LOOKUP(H684/J$2,{0,0.4,0.45,0.5,0.55,0.6,0.65,0.7,0.75,0.8,1},{"F","D","C","C+","B-","B","B+","A-","A","A+"}))))</f>
        <v/>
      </c>
      <c r="J684" s="1" t="str">
        <f>IF(COUNT($A684)=0,"",IF(H684="","--",IF(H684="3E","3E",LOOKUP(H684/J$2,{0,0.4,0.45,0.5,0.55,0.6,0.65,0.7,0.75,0.8,1},{0,2,2.25,2.5,2.75,3,3.25,3.5,3.75,4}))))</f>
        <v/>
      </c>
      <c r="K684" s="2" t="str">
        <f>IF(COUNT($A684)=0,"",IF($A684&lt;&gt;DRAFT!$B686,"ERR",IF(DRAFT!AJ686="3E","3E",IF(COUNT(DRAFT!AF686,DRAFT!AJ686)&gt;0,DRAFT!AK686,""))))</f>
        <v/>
      </c>
      <c r="L684" s="2" t="str">
        <f>IF(COUNT($A684)=0,"",IF(K684="3E","3E",IF(K684="","I",LOOKUP(K684/M$2,{0,0.4,0.45,0.5,0.55,0.6,0.65,0.7,0.75,0.8,1},{"F","D","C","C+","B-","B","B+","A-","A","A+"}))))</f>
        <v/>
      </c>
      <c r="M684" s="1" t="str">
        <f>IF(COUNT($A684)=0,"",IF(K684="","--",IF(K684="3E","3E",LOOKUP(K684/M$2,{0,0.4,0.45,0.5,0.55,0.6,0.65,0.7,0.75,0.8,1},{0,2,2.25,2.5,2.75,3,3.25,3.5,3.75,4}))))</f>
        <v/>
      </c>
      <c r="N684" s="2" t="str">
        <f>IF(COUNT($A684)=0,"",IF($A684&lt;&gt;DRAFT!$B686,"ERR",IF(DRAFT!AS686="3E","3E",IF(COUNT(DRAFT!AO686,DRAFT!AS686)&gt;0,DRAFT!AT686,""))))</f>
        <v/>
      </c>
      <c r="O684" s="2" t="str">
        <f>IF(COUNT($A684)=0,"",IF(N684="3E","3E",IF(N684="","I",LOOKUP(N684/P$2,{0,0.4,0.45,0.5,0.55,0.6,0.65,0.7,0.75,0.8,1},{"F","D","C","C+","B-","B","B+","A-","A","A+"}))))</f>
        <v/>
      </c>
      <c r="P684" s="1" t="str">
        <f>IF(COUNT($A684)=0,"",IF(N684="","--",IF(N684="3E","3E",LOOKUP(N684/P$2,{0,0.4,0.45,0.5,0.55,0.6,0.65,0.7,0.75,0.8,1},{0,2,2.25,2.5,2.75,3,3.25,3.5,3.75,4}))))</f>
        <v/>
      </c>
      <c r="Q684" s="2" t="str">
        <f>IF(COUNT($A684)=0,"",IF($A684&lt;&gt;DRAFT!$B686,"ERR",IF(DRAFT!BB686="3E","3E",IF(COUNT(DRAFT!AX686,DRAFT!BB686)&gt;0,DRAFT!BC686,""))))</f>
        <v/>
      </c>
      <c r="R684" s="2" t="str">
        <f>IF(COUNT($A684)=0,"",IF(Q684="3E","3E",IF(Q684="","I",LOOKUP(Q684/S$2,{0,0.4,0.45,0.5,0.55,0.6,0.65,0.7,0.75,0.8,1},{"F","D","C","C+","B-","B","B+","A-","A","A+"}))))</f>
        <v/>
      </c>
      <c r="S684" s="1" t="str">
        <f>IF(COUNT($A684)=0,"",IF(Q684="","--",IF(Q684="3E","3E",LOOKUP(Q684/S$2,{0,0.4,0.45,0.5,0.55,0.6,0.65,0.7,0.75,0.8,1},{0,2,2.25,2.5,2.75,3,3.25,3.5,3.75,4}))))</f>
        <v/>
      </c>
      <c r="T684" s="2" t="str">
        <f>IF(COUNT($A684)=0,"",IF($A684&lt;&gt;DRAFT!$B686,"ERR",IF(DRAFT!BK686="3E","3E",IF(COUNT(DRAFT!BG686,DRAFT!BK686)&gt;0,DRAFT!BL686,""))))</f>
        <v/>
      </c>
      <c r="U684" s="2" t="str">
        <f>IF(COUNT($A684)=0,"",IF(T684="3E","3E",IF(T684="","I",LOOKUP(T684/V$2,{0,0.4,0.45,0.5,0.55,0.6,0.65,0.7,0.75,0.8,1},{"F","D","C","C+","B-","B","B+","A-","A","A+"}))))</f>
        <v/>
      </c>
      <c r="V684" s="1" t="str">
        <f>IF(COUNT($A684)=0,"",IF(T684="","--",IF(T684="3E","3E",LOOKUP(T684/V$2,{0,0.4,0.45,0.5,0.55,0.6,0.65,0.7,0.75,0.8,1},{0,2,2.25,2.5,2.75,3,3.25,3.5,3.75,4}))))</f>
        <v/>
      </c>
      <c r="W684" s="2" t="str">
        <f>IF(COUNT($A684)=0,"",IF($A684&lt;&gt;DRAFT!$B686,"ERR",IF(DRAFT!BT686="3E","3E",IF(COUNT(DRAFT!BP686,DRAFT!BT686)&gt;0,DRAFT!BU686,""))))</f>
        <v/>
      </c>
      <c r="X684" s="2" t="str">
        <f>IF(COUNT($A684)=0,"",IF(W684="3E","3E",IF(W684="","I",LOOKUP(W684/Y$2,{0,0.4,0.45,0.5,0.55,0.6,0.65,0.7,0.75,0.8,1},{"F","D","C","C+","B-","B","B+","A-","A","A+"}))))</f>
        <v/>
      </c>
      <c r="Y684" s="1" t="str">
        <f>IF(COUNT($A684)=0,"",IF(W684="","--",IF(W684="3E","3E",LOOKUP(W684/Y$2,{0,0.4,0.45,0.5,0.55,0.6,0.65,0.7,0.75,0.8,1},{0,2,2.25,2.5,2.75,3,3.25,3.5,3.75,4}))))</f>
        <v/>
      </c>
      <c r="Z684" s="2" t="str">
        <f>IF(COUNT($A684)=0,"",IF($A684&lt;&gt;DRAFT!$B686,"ERR",IF(DRAFT!CC686="3E","3E",IF(COUNT(DRAFT!BY686,DRAFT!CC686)&gt;0,DRAFT!CD686,""))))</f>
        <v/>
      </c>
      <c r="AA684" s="2" t="str">
        <f>IF(COUNT($A684)=0,"",IF(Z684="3E","3E",IF(Z684="","I",LOOKUP(Z684/AB$2,{0,0.4,0.45,0.5,0.55,0.6,0.65,0.7,0.75,0.8,1},{"F","D","C","C+","B-","B","B+","A-","A","A+"}))))</f>
        <v/>
      </c>
      <c r="AB684" s="1" t="str">
        <f>IF(COUNT($A684)=0,"",IF(Z684="","--",IF(Z684="3E","3E",LOOKUP(Z684/AB$2,{0,0.4,0.45,0.5,0.55,0.6,0.65,0.7,0.75,0.8,1},{0,2,2.25,2.5,2.75,3,3.25,3.5,3.75,4}))))</f>
        <v/>
      </c>
      <c r="AC684" s="2" t="str">
        <f>IF(COUNT($A684)=0,"",IF($A684&lt;&gt;DRAFT!$B686,"ERR",IF(DRAFT!CF686&gt;0,DRAFT!CF686,"")))</f>
        <v/>
      </c>
      <c r="AD684" s="2" t="str">
        <f>IF(COUNT($A684)=0,"",IF(AC684="3E","3E",IF(AC684="","I",LOOKUP(AC684/AE$2,{0,0.4,0.45,0.5,0.55,0.6,0.65,0.7,0.75,0.8,1},{"F","D","C","C+","B-","B","B+","A-","A","A+"}))))</f>
        <v/>
      </c>
      <c r="AE684" s="1" t="str">
        <f>IF(COUNT($A684)=0,"",IF(AC684="","--",IF(AC684="3E","3E",LOOKUP(AC684/AE$2,{0,0.4,0.45,0.5,0.55,0.6,0.65,0.7,0.75,0.8,1},{0,2,2.25,2.5,2.75,3,3.25,3.5,3.75,4}))))</f>
        <v/>
      </c>
      <c r="AF684" s="2" t="str">
        <f>IF(COUNT($A684)=0,"",IF($A684&lt;&gt;DRAFT!$B686,"ERR",IF(DRAFT!CI686&gt;0,DRAFT!CK686,"")))</f>
        <v/>
      </c>
      <c r="AG684" s="2" t="str">
        <f>IF(COUNT($A684)=0,"",IF(AF684="3E","3E",IF(AF684="","I",LOOKUP(AF684/AH$2,{0,0.4,0.45,0.5,0.55,0.6,0.65,0.7,0.75,0.8,1},{"F","D","C","C+","B-","B","B+","A-","A","A+"}))))</f>
        <v/>
      </c>
      <c r="AH684" s="1" t="str">
        <f>IF(COUNT($A684)=0,"",IF(AF684="","--",IF(AF684="3E","3E",LOOKUP(AF684/AH$2,{0,0.4,0.45,0.5,0.55,0.6,0.65,0.7,0.75,0.8,1},{0,2,2.25,2.5,2.75,3,3.25,3.5,3.75,4}))))</f>
        <v/>
      </c>
      <c r="AI684" s="2" t="str">
        <f>IF($A684&lt;&gt;DRAFT!$B686,"ERR",IF(OR(COUNT($A684)=0,COUNT(DRAFT!CL686:CN686,DRAFT!CP686:CR686)=0),"",CEILING(SUM(DRAFT!CO686,DRAFT!CS686,DRAFT!CT686),1)))</f>
        <v/>
      </c>
      <c r="AJ684" s="2" t="str">
        <f>IF(COUNT($A684)=0,"",IF(AI684="3E","3E",IF(AI684="","I",LOOKUP(AI684/AK$2,{0,0.4,0.45,0.5,0.55,0.6,0.65,0.7,0.75,0.8,1},{"F","D","C","C+","B-","B","B+","A-","A","A+"}))))</f>
        <v/>
      </c>
      <c r="AK684" s="1" t="str">
        <f>IF(COUNT($A684)=0,"",IF(AI684="","--",IF(AI684="3E","3E",LOOKUP(AI684/AK$2,{0,0.4,0.45,0.5,0.55,0.6,0.65,0.7,0.75,0.8,1},{0,2,2.25,2.5,2.75,3,3.25,3.5,3.75,4}))))</f>
        <v/>
      </c>
      <c r="AL684" s="4" t="str">
        <f>IF(OR(COUNT($A684)=0,COUNT(B684:AK684)=0),"",IF(COUNTIF(B684:AK684,"3E")&gt;0,"3E",IF(DRAFT!$A686="R",TRUNC(SUMPRODUCT(RGP,RCP)/TCP,3),TRUNC((SUMPRODUCT(--(IMDGP&gt;0)*IMDGP,IMCP)+CEILING(DRAFT!$DB686*42,0.25))/TCP,3))))</f>
        <v/>
      </c>
      <c r="AM684" s="2" t="str">
        <f>IF(OR(COUNT($A684)=0,COUNT(B684:AK684)=0),"",IF(COUNTIF(B684:AK684,"3E")&gt;0,"3E",IF(DRAFT!$A686="R",SUMPRODUCT(--(RGP&gt;=2),RCP),SUMPRODUCT(--(IMDGP&gt;0),--(IMGP=0),IMCP)+DRAFT!$DC686)))</f>
        <v/>
      </c>
      <c r="AN684" s="67" t="str">
        <f>IF(AL684="3E","3E",IF(COUNT($A684)=0,"",IF(COUNT(AI684)=0,"--",ROUND(((CEILING(DRAFT!$CV686*38,0.25)+CEILING(DRAFT!$CX686*38,0.25)+CEILING(DRAFT!$CZ686*42,0.25)+CEILING($AL684*42,0.25))/160),2))))</f>
        <v/>
      </c>
      <c r="AO684" s="2" t="str">
        <f>IF(AN684="3E","3E",IF(COUNT($A684)=0,"",IF(COUNT(AN684)=0,"I",LOOKUP(AN684,{0,2,2.25,2.5,2.75,3,3.25,3.5,3.75,4},{"F","D","C","C+","B-","B","B+","A-","A","A+"}))))</f>
        <v/>
      </c>
      <c r="AP684" s="2" t="str">
        <f>IF(AN684="3E","3E",IF(OR(COUNT(A684)=0,COUNT(AN684)=0),"",DRAFT!CW686+DRAFT!CY686+DRAFT!DA686+N(TABULATION!AM684)))</f>
        <v/>
      </c>
      <c r="AQ684" s="2" t="str">
        <f>IF(OR(COUNT($A684)=0,COUNT(B684:AK684)=0),"",IF(COUNTIF(B684:AM684,"3E")&gt;0,"3E",IF(AND(DRAFT!$A686="IM",OR($AL684&gt;DRAFT!$DB686,$AM684&gt;DRAFT!$DC686)),"IMPROVED",IF(AND(DRAFT!$A686="IM",$AL684&lt;=DRAFT!$DB686,$AM684&lt;=DRAFT!$DC686),"NOT IMPROVED",IF(AND(DRAFT!CU686="S",AH684&gt;=2,AK684&gt;=2,AN684&gt;=2.5,AP684&gt;=144),"PASS","FAIL")))))</f>
        <v/>
      </c>
      <c r="AR684" s="2" t="str">
        <f t="shared" si="20"/>
        <v/>
      </c>
      <c r="AS684" s="2" t="str">
        <f t="shared" si="21"/>
        <v/>
      </c>
    </row>
    <row r="685" spans="1:45" ht="18.95" customHeight="1" x14ac:dyDescent="0.25">
      <c r="A685" s="3" t="str">
        <f>IF(DRAFT!$B687="","",DRAFT!$B687)</f>
        <v/>
      </c>
      <c r="B685" s="2" t="str">
        <f>IF(COUNT($A685)=0,"",IF($A685&lt;&gt;DRAFT!$B687,"ERR",IF(DRAFT!I687="3E","3E",IF(COUNT(DRAFT!E687,DRAFT!I687)&gt;0,DRAFT!J687,""))))</f>
        <v/>
      </c>
      <c r="C685" s="2" t="str">
        <f>IF(COUNT($A685)=0,"",IF(B685="3E","3E",IF(B685="","I",LOOKUP(B685/D$2,{0,0.4,0.45,0.5,0.55,0.6,0.65,0.7,0.75,0.8,1},{"F","D","C","C+","B-","B","B+","A-","A","A+"}))))</f>
        <v/>
      </c>
      <c r="D685" s="1" t="str">
        <f>IF(COUNT($A685)=0,"",IF(B685="","--",IF(B685="3E","3E",LOOKUP(B685/D$2,{0,0.4,0.45,0.5,0.55,0.6,0.65,0.7,0.75,0.8,1},{0,2,2.25,2.5,2.75,3,3.25,3.5,3.75,4}))))</f>
        <v/>
      </c>
      <c r="E685" s="2" t="str">
        <f>IF(COUNT($A685)=0,"",IF($A685&lt;&gt;DRAFT!$B687,"ERR",IF(DRAFT!R687="3E","3E",IF(COUNT(DRAFT!N687,DRAFT!R687)&gt;0,DRAFT!S687,""))))</f>
        <v/>
      </c>
      <c r="F685" s="2" t="str">
        <f>IF(COUNT($A685)=0,"",IF(E685="3E","3E",IF(E685="","I",LOOKUP(E685/G$2,{0,0.4,0.45,0.5,0.55,0.6,0.65,0.7,0.75,0.8,1},{"F","D","C","C+","B-","B","B+","A-","A","A+"}))))</f>
        <v/>
      </c>
      <c r="G685" s="1" t="str">
        <f>IF(COUNT($A685)=0,"",IF(E685="","--",IF(E685="3E","3E",LOOKUP(E685/G$2,{0,0.4,0.45,0.5,0.55,0.6,0.65,0.7,0.75,0.8,1},{0,2,2.25,2.5,2.75,3,3.25,3.5,3.75,4}))))</f>
        <v/>
      </c>
      <c r="H685" s="2" t="str">
        <f>IF(COUNT($A685)=0,"",IF($A685&lt;&gt;DRAFT!$B687,"ERR",IF(DRAFT!AA687="3E","3E",IF(COUNT(DRAFT!W687,DRAFT!AA687)&gt;0,DRAFT!AB687,""))))</f>
        <v/>
      </c>
      <c r="I685" s="2" t="str">
        <f>IF(COUNT($A685)=0,"",IF(H685="3E","3E",IF(H685="","I",LOOKUP(H685/J$2,{0,0.4,0.45,0.5,0.55,0.6,0.65,0.7,0.75,0.8,1},{"F","D","C","C+","B-","B","B+","A-","A","A+"}))))</f>
        <v/>
      </c>
      <c r="J685" s="1" t="str">
        <f>IF(COUNT($A685)=0,"",IF(H685="","--",IF(H685="3E","3E",LOOKUP(H685/J$2,{0,0.4,0.45,0.5,0.55,0.6,0.65,0.7,0.75,0.8,1},{0,2,2.25,2.5,2.75,3,3.25,3.5,3.75,4}))))</f>
        <v/>
      </c>
      <c r="K685" s="2" t="str">
        <f>IF(COUNT($A685)=0,"",IF($A685&lt;&gt;DRAFT!$B687,"ERR",IF(DRAFT!AJ687="3E","3E",IF(COUNT(DRAFT!AF687,DRAFT!AJ687)&gt;0,DRAFT!AK687,""))))</f>
        <v/>
      </c>
      <c r="L685" s="2" t="str">
        <f>IF(COUNT($A685)=0,"",IF(K685="3E","3E",IF(K685="","I",LOOKUP(K685/M$2,{0,0.4,0.45,0.5,0.55,0.6,0.65,0.7,0.75,0.8,1},{"F","D","C","C+","B-","B","B+","A-","A","A+"}))))</f>
        <v/>
      </c>
      <c r="M685" s="1" t="str">
        <f>IF(COUNT($A685)=0,"",IF(K685="","--",IF(K685="3E","3E",LOOKUP(K685/M$2,{0,0.4,0.45,0.5,0.55,0.6,0.65,0.7,0.75,0.8,1},{0,2,2.25,2.5,2.75,3,3.25,3.5,3.75,4}))))</f>
        <v/>
      </c>
      <c r="N685" s="2" t="str">
        <f>IF(COUNT($A685)=0,"",IF($A685&lt;&gt;DRAFT!$B687,"ERR",IF(DRAFT!AS687="3E","3E",IF(COUNT(DRAFT!AO687,DRAFT!AS687)&gt;0,DRAFT!AT687,""))))</f>
        <v/>
      </c>
      <c r="O685" s="2" t="str">
        <f>IF(COUNT($A685)=0,"",IF(N685="3E","3E",IF(N685="","I",LOOKUP(N685/P$2,{0,0.4,0.45,0.5,0.55,0.6,0.65,0.7,0.75,0.8,1},{"F","D","C","C+","B-","B","B+","A-","A","A+"}))))</f>
        <v/>
      </c>
      <c r="P685" s="1" t="str">
        <f>IF(COUNT($A685)=0,"",IF(N685="","--",IF(N685="3E","3E",LOOKUP(N685/P$2,{0,0.4,0.45,0.5,0.55,0.6,0.65,0.7,0.75,0.8,1},{0,2,2.25,2.5,2.75,3,3.25,3.5,3.75,4}))))</f>
        <v/>
      </c>
      <c r="Q685" s="2" t="str">
        <f>IF(COUNT($A685)=0,"",IF($A685&lt;&gt;DRAFT!$B687,"ERR",IF(DRAFT!BB687="3E","3E",IF(COUNT(DRAFT!AX687,DRAFT!BB687)&gt;0,DRAFT!BC687,""))))</f>
        <v/>
      </c>
      <c r="R685" s="2" t="str">
        <f>IF(COUNT($A685)=0,"",IF(Q685="3E","3E",IF(Q685="","I",LOOKUP(Q685/S$2,{0,0.4,0.45,0.5,0.55,0.6,0.65,0.7,0.75,0.8,1},{"F","D","C","C+","B-","B","B+","A-","A","A+"}))))</f>
        <v/>
      </c>
      <c r="S685" s="1" t="str">
        <f>IF(COUNT($A685)=0,"",IF(Q685="","--",IF(Q685="3E","3E",LOOKUP(Q685/S$2,{0,0.4,0.45,0.5,0.55,0.6,0.65,0.7,0.75,0.8,1},{0,2,2.25,2.5,2.75,3,3.25,3.5,3.75,4}))))</f>
        <v/>
      </c>
      <c r="T685" s="2" t="str">
        <f>IF(COUNT($A685)=0,"",IF($A685&lt;&gt;DRAFT!$B687,"ERR",IF(DRAFT!BK687="3E","3E",IF(COUNT(DRAFT!BG687,DRAFT!BK687)&gt;0,DRAFT!BL687,""))))</f>
        <v/>
      </c>
      <c r="U685" s="2" t="str">
        <f>IF(COUNT($A685)=0,"",IF(T685="3E","3E",IF(T685="","I",LOOKUP(T685/V$2,{0,0.4,0.45,0.5,0.55,0.6,0.65,0.7,0.75,0.8,1},{"F","D","C","C+","B-","B","B+","A-","A","A+"}))))</f>
        <v/>
      </c>
      <c r="V685" s="1" t="str">
        <f>IF(COUNT($A685)=0,"",IF(T685="","--",IF(T685="3E","3E",LOOKUP(T685/V$2,{0,0.4,0.45,0.5,0.55,0.6,0.65,0.7,0.75,0.8,1},{0,2,2.25,2.5,2.75,3,3.25,3.5,3.75,4}))))</f>
        <v/>
      </c>
      <c r="W685" s="2" t="str">
        <f>IF(COUNT($A685)=0,"",IF($A685&lt;&gt;DRAFT!$B687,"ERR",IF(DRAFT!BT687="3E","3E",IF(COUNT(DRAFT!BP687,DRAFT!BT687)&gt;0,DRAFT!BU687,""))))</f>
        <v/>
      </c>
      <c r="X685" s="2" t="str">
        <f>IF(COUNT($A685)=0,"",IF(W685="3E","3E",IF(W685="","I",LOOKUP(W685/Y$2,{0,0.4,0.45,0.5,0.55,0.6,0.65,0.7,0.75,0.8,1},{"F","D","C","C+","B-","B","B+","A-","A","A+"}))))</f>
        <v/>
      </c>
      <c r="Y685" s="1" t="str">
        <f>IF(COUNT($A685)=0,"",IF(W685="","--",IF(W685="3E","3E",LOOKUP(W685/Y$2,{0,0.4,0.45,0.5,0.55,0.6,0.65,0.7,0.75,0.8,1},{0,2,2.25,2.5,2.75,3,3.25,3.5,3.75,4}))))</f>
        <v/>
      </c>
      <c r="Z685" s="2" t="str">
        <f>IF(COUNT($A685)=0,"",IF($A685&lt;&gt;DRAFT!$B687,"ERR",IF(DRAFT!CC687="3E","3E",IF(COUNT(DRAFT!BY687,DRAFT!CC687)&gt;0,DRAFT!CD687,""))))</f>
        <v/>
      </c>
      <c r="AA685" s="2" t="str">
        <f>IF(COUNT($A685)=0,"",IF(Z685="3E","3E",IF(Z685="","I",LOOKUP(Z685/AB$2,{0,0.4,0.45,0.5,0.55,0.6,0.65,0.7,0.75,0.8,1},{"F","D","C","C+","B-","B","B+","A-","A","A+"}))))</f>
        <v/>
      </c>
      <c r="AB685" s="1" t="str">
        <f>IF(COUNT($A685)=0,"",IF(Z685="","--",IF(Z685="3E","3E",LOOKUP(Z685/AB$2,{0,0.4,0.45,0.5,0.55,0.6,0.65,0.7,0.75,0.8,1},{0,2,2.25,2.5,2.75,3,3.25,3.5,3.75,4}))))</f>
        <v/>
      </c>
      <c r="AC685" s="2" t="str">
        <f>IF(COUNT($A685)=0,"",IF($A685&lt;&gt;DRAFT!$B687,"ERR",IF(DRAFT!CF687&gt;0,DRAFT!CF687,"")))</f>
        <v/>
      </c>
      <c r="AD685" s="2" t="str">
        <f>IF(COUNT($A685)=0,"",IF(AC685="3E","3E",IF(AC685="","I",LOOKUP(AC685/AE$2,{0,0.4,0.45,0.5,0.55,0.6,0.65,0.7,0.75,0.8,1},{"F","D","C","C+","B-","B","B+","A-","A","A+"}))))</f>
        <v/>
      </c>
      <c r="AE685" s="1" t="str">
        <f>IF(COUNT($A685)=0,"",IF(AC685="","--",IF(AC685="3E","3E",LOOKUP(AC685/AE$2,{0,0.4,0.45,0.5,0.55,0.6,0.65,0.7,0.75,0.8,1},{0,2,2.25,2.5,2.75,3,3.25,3.5,3.75,4}))))</f>
        <v/>
      </c>
      <c r="AF685" s="2" t="str">
        <f>IF(COUNT($A685)=0,"",IF($A685&lt;&gt;DRAFT!$B687,"ERR",IF(DRAFT!CI687&gt;0,DRAFT!CK687,"")))</f>
        <v/>
      </c>
      <c r="AG685" s="2" t="str">
        <f>IF(COUNT($A685)=0,"",IF(AF685="3E","3E",IF(AF685="","I",LOOKUP(AF685/AH$2,{0,0.4,0.45,0.5,0.55,0.6,0.65,0.7,0.75,0.8,1},{"F","D","C","C+","B-","B","B+","A-","A","A+"}))))</f>
        <v/>
      </c>
      <c r="AH685" s="1" t="str">
        <f>IF(COUNT($A685)=0,"",IF(AF685="","--",IF(AF685="3E","3E",LOOKUP(AF685/AH$2,{0,0.4,0.45,0.5,0.55,0.6,0.65,0.7,0.75,0.8,1},{0,2,2.25,2.5,2.75,3,3.25,3.5,3.75,4}))))</f>
        <v/>
      </c>
      <c r="AI685" s="2" t="str">
        <f>IF($A685&lt;&gt;DRAFT!$B687,"ERR",IF(OR(COUNT($A685)=0,COUNT(DRAFT!CL687:CN687,DRAFT!CP687:CR687)=0),"",CEILING(SUM(DRAFT!CO687,DRAFT!CS687,DRAFT!CT687),1)))</f>
        <v/>
      </c>
      <c r="AJ685" s="2" t="str">
        <f>IF(COUNT($A685)=0,"",IF(AI685="3E","3E",IF(AI685="","I",LOOKUP(AI685/AK$2,{0,0.4,0.45,0.5,0.55,0.6,0.65,0.7,0.75,0.8,1},{"F","D","C","C+","B-","B","B+","A-","A","A+"}))))</f>
        <v/>
      </c>
      <c r="AK685" s="1" t="str">
        <f>IF(COUNT($A685)=0,"",IF(AI685="","--",IF(AI685="3E","3E",LOOKUP(AI685/AK$2,{0,0.4,0.45,0.5,0.55,0.6,0.65,0.7,0.75,0.8,1},{0,2,2.25,2.5,2.75,3,3.25,3.5,3.75,4}))))</f>
        <v/>
      </c>
      <c r="AL685" s="4" t="str">
        <f>IF(OR(COUNT($A685)=0,COUNT(B685:AK685)=0),"",IF(COUNTIF(B685:AK685,"3E")&gt;0,"3E",IF(DRAFT!$A687="R",TRUNC(SUMPRODUCT(RGP,RCP)/TCP,3),TRUNC((SUMPRODUCT(--(IMDGP&gt;0)*IMDGP,IMCP)+CEILING(DRAFT!$DB687*42,0.25))/TCP,3))))</f>
        <v/>
      </c>
      <c r="AM685" s="2" t="str">
        <f>IF(OR(COUNT($A685)=0,COUNT(B685:AK685)=0),"",IF(COUNTIF(B685:AK685,"3E")&gt;0,"3E",IF(DRAFT!$A687="R",SUMPRODUCT(--(RGP&gt;=2),RCP),SUMPRODUCT(--(IMDGP&gt;0),--(IMGP=0),IMCP)+DRAFT!$DC687)))</f>
        <v/>
      </c>
      <c r="AN685" s="67" t="str">
        <f>IF(AL685="3E","3E",IF(COUNT($A685)=0,"",IF(COUNT(AI685)=0,"--",ROUND(((CEILING(DRAFT!$CV687*38,0.25)+CEILING(DRAFT!$CX687*38,0.25)+CEILING(DRAFT!$CZ687*42,0.25)+CEILING($AL685*42,0.25))/160),2))))</f>
        <v/>
      </c>
      <c r="AO685" s="2" t="str">
        <f>IF(AN685="3E","3E",IF(COUNT($A685)=0,"",IF(COUNT(AN685)=0,"I",LOOKUP(AN685,{0,2,2.25,2.5,2.75,3,3.25,3.5,3.75,4},{"F","D","C","C+","B-","B","B+","A-","A","A+"}))))</f>
        <v/>
      </c>
      <c r="AP685" s="2" t="str">
        <f>IF(AN685="3E","3E",IF(OR(COUNT(A685)=0,COUNT(AN685)=0),"",DRAFT!CW687+DRAFT!CY687+DRAFT!DA687+N(TABULATION!AM685)))</f>
        <v/>
      </c>
      <c r="AQ685" s="2" t="str">
        <f>IF(OR(COUNT($A685)=0,COUNT(B685:AK685)=0),"",IF(COUNTIF(B685:AM685,"3E")&gt;0,"3E",IF(AND(DRAFT!$A687="IM",OR($AL685&gt;DRAFT!$DB687,$AM685&gt;DRAFT!$DC687)),"IMPROVED",IF(AND(DRAFT!$A687="IM",$AL685&lt;=DRAFT!$DB687,$AM685&lt;=DRAFT!$DC687),"NOT IMPROVED",IF(AND(DRAFT!CU687="S",AH685&gt;=2,AK685&gt;=2,AN685&gt;=2.5,AP685&gt;=144),"PASS","FAIL")))))</f>
        <v/>
      </c>
      <c r="AR685" s="2" t="str">
        <f t="shared" si="20"/>
        <v/>
      </c>
      <c r="AS685" s="2" t="str">
        <f t="shared" si="21"/>
        <v/>
      </c>
    </row>
    <row r="686" spans="1:45" ht="18.95" customHeight="1" x14ac:dyDescent="0.25">
      <c r="A686" s="3" t="str">
        <f>IF(DRAFT!$B688="","",DRAFT!$B688)</f>
        <v/>
      </c>
      <c r="B686" s="2" t="str">
        <f>IF(COUNT($A686)=0,"",IF($A686&lt;&gt;DRAFT!$B688,"ERR",IF(DRAFT!I688="3E","3E",IF(COUNT(DRAFT!E688,DRAFT!I688)&gt;0,DRAFT!J688,""))))</f>
        <v/>
      </c>
      <c r="C686" s="2" t="str">
        <f>IF(COUNT($A686)=0,"",IF(B686="3E","3E",IF(B686="","I",LOOKUP(B686/D$2,{0,0.4,0.45,0.5,0.55,0.6,0.65,0.7,0.75,0.8,1},{"F","D","C","C+","B-","B","B+","A-","A","A+"}))))</f>
        <v/>
      </c>
      <c r="D686" s="1" t="str">
        <f>IF(COUNT($A686)=0,"",IF(B686="","--",IF(B686="3E","3E",LOOKUP(B686/D$2,{0,0.4,0.45,0.5,0.55,0.6,0.65,0.7,0.75,0.8,1},{0,2,2.25,2.5,2.75,3,3.25,3.5,3.75,4}))))</f>
        <v/>
      </c>
      <c r="E686" s="2" t="str">
        <f>IF(COUNT($A686)=0,"",IF($A686&lt;&gt;DRAFT!$B688,"ERR",IF(DRAFT!R688="3E","3E",IF(COUNT(DRAFT!N688,DRAFT!R688)&gt;0,DRAFT!S688,""))))</f>
        <v/>
      </c>
      <c r="F686" s="2" t="str">
        <f>IF(COUNT($A686)=0,"",IF(E686="3E","3E",IF(E686="","I",LOOKUP(E686/G$2,{0,0.4,0.45,0.5,0.55,0.6,0.65,0.7,0.75,0.8,1},{"F","D","C","C+","B-","B","B+","A-","A","A+"}))))</f>
        <v/>
      </c>
      <c r="G686" s="1" t="str">
        <f>IF(COUNT($A686)=0,"",IF(E686="","--",IF(E686="3E","3E",LOOKUP(E686/G$2,{0,0.4,0.45,0.5,0.55,0.6,0.65,0.7,0.75,0.8,1},{0,2,2.25,2.5,2.75,3,3.25,3.5,3.75,4}))))</f>
        <v/>
      </c>
      <c r="H686" s="2" t="str">
        <f>IF(COUNT($A686)=0,"",IF($A686&lt;&gt;DRAFT!$B688,"ERR",IF(DRAFT!AA688="3E","3E",IF(COUNT(DRAFT!W688,DRAFT!AA688)&gt;0,DRAFT!AB688,""))))</f>
        <v/>
      </c>
      <c r="I686" s="2" t="str">
        <f>IF(COUNT($A686)=0,"",IF(H686="3E","3E",IF(H686="","I",LOOKUP(H686/J$2,{0,0.4,0.45,0.5,0.55,0.6,0.65,0.7,0.75,0.8,1},{"F","D","C","C+","B-","B","B+","A-","A","A+"}))))</f>
        <v/>
      </c>
      <c r="J686" s="1" t="str">
        <f>IF(COUNT($A686)=0,"",IF(H686="","--",IF(H686="3E","3E",LOOKUP(H686/J$2,{0,0.4,0.45,0.5,0.55,0.6,0.65,0.7,0.75,0.8,1},{0,2,2.25,2.5,2.75,3,3.25,3.5,3.75,4}))))</f>
        <v/>
      </c>
      <c r="K686" s="2" t="str">
        <f>IF(COUNT($A686)=0,"",IF($A686&lt;&gt;DRAFT!$B688,"ERR",IF(DRAFT!AJ688="3E","3E",IF(COUNT(DRAFT!AF688,DRAFT!AJ688)&gt;0,DRAFT!AK688,""))))</f>
        <v/>
      </c>
      <c r="L686" s="2" t="str">
        <f>IF(COUNT($A686)=0,"",IF(K686="3E","3E",IF(K686="","I",LOOKUP(K686/M$2,{0,0.4,0.45,0.5,0.55,0.6,0.65,0.7,0.75,0.8,1},{"F","D","C","C+","B-","B","B+","A-","A","A+"}))))</f>
        <v/>
      </c>
      <c r="M686" s="1" t="str">
        <f>IF(COUNT($A686)=0,"",IF(K686="","--",IF(K686="3E","3E",LOOKUP(K686/M$2,{0,0.4,0.45,0.5,0.55,0.6,0.65,0.7,0.75,0.8,1},{0,2,2.25,2.5,2.75,3,3.25,3.5,3.75,4}))))</f>
        <v/>
      </c>
      <c r="N686" s="2" t="str">
        <f>IF(COUNT($A686)=0,"",IF($A686&lt;&gt;DRAFT!$B688,"ERR",IF(DRAFT!AS688="3E","3E",IF(COUNT(DRAFT!AO688,DRAFT!AS688)&gt;0,DRAFT!AT688,""))))</f>
        <v/>
      </c>
      <c r="O686" s="2" t="str">
        <f>IF(COUNT($A686)=0,"",IF(N686="3E","3E",IF(N686="","I",LOOKUP(N686/P$2,{0,0.4,0.45,0.5,0.55,0.6,0.65,0.7,0.75,0.8,1},{"F","D","C","C+","B-","B","B+","A-","A","A+"}))))</f>
        <v/>
      </c>
      <c r="P686" s="1" t="str">
        <f>IF(COUNT($A686)=0,"",IF(N686="","--",IF(N686="3E","3E",LOOKUP(N686/P$2,{0,0.4,0.45,0.5,0.55,0.6,0.65,0.7,0.75,0.8,1},{0,2,2.25,2.5,2.75,3,3.25,3.5,3.75,4}))))</f>
        <v/>
      </c>
      <c r="Q686" s="2" t="str">
        <f>IF(COUNT($A686)=0,"",IF($A686&lt;&gt;DRAFT!$B688,"ERR",IF(DRAFT!BB688="3E","3E",IF(COUNT(DRAFT!AX688,DRAFT!BB688)&gt;0,DRAFT!BC688,""))))</f>
        <v/>
      </c>
      <c r="R686" s="2" t="str">
        <f>IF(COUNT($A686)=0,"",IF(Q686="3E","3E",IF(Q686="","I",LOOKUP(Q686/S$2,{0,0.4,0.45,0.5,0.55,0.6,0.65,0.7,0.75,0.8,1},{"F","D","C","C+","B-","B","B+","A-","A","A+"}))))</f>
        <v/>
      </c>
      <c r="S686" s="1" t="str">
        <f>IF(COUNT($A686)=0,"",IF(Q686="","--",IF(Q686="3E","3E",LOOKUP(Q686/S$2,{0,0.4,0.45,0.5,0.55,0.6,0.65,0.7,0.75,0.8,1},{0,2,2.25,2.5,2.75,3,3.25,3.5,3.75,4}))))</f>
        <v/>
      </c>
      <c r="T686" s="2" t="str">
        <f>IF(COUNT($A686)=0,"",IF($A686&lt;&gt;DRAFT!$B688,"ERR",IF(DRAFT!BK688="3E","3E",IF(COUNT(DRAFT!BG688,DRAFT!BK688)&gt;0,DRAFT!BL688,""))))</f>
        <v/>
      </c>
      <c r="U686" s="2" t="str">
        <f>IF(COUNT($A686)=0,"",IF(T686="3E","3E",IF(T686="","I",LOOKUP(T686/V$2,{0,0.4,0.45,0.5,0.55,0.6,0.65,0.7,0.75,0.8,1},{"F","D","C","C+","B-","B","B+","A-","A","A+"}))))</f>
        <v/>
      </c>
      <c r="V686" s="1" t="str">
        <f>IF(COUNT($A686)=0,"",IF(T686="","--",IF(T686="3E","3E",LOOKUP(T686/V$2,{0,0.4,0.45,0.5,0.55,0.6,0.65,0.7,0.75,0.8,1},{0,2,2.25,2.5,2.75,3,3.25,3.5,3.75,4}))))</f>
        <v/>
      </c>
      <c r="W686" s="2" t="str">
        <f>IF(COUNT($A686)=0,"",IF($A686&lt;&gt;DRAFT!$B688,"ERR",IF(DRAFT!BT688="3E","3E",IF(COUNT(DRAFT!BP688,DRAFT!BT688)&gt;0,DRAFT!BU688,""))))</f>
        <v/>
      </c>
      <c r="X686" s="2" t="str">
        <f>IF(COUNT($A686)=0,"",IF(W686="3E","3E",IF(W686="","I",LOOKUP(W686/Y$2,{0,0.4,0.45,0.5,0.55,0.6,0.65,0.7,0.75,0.8,1},{"F","D","C","C+","B-","B","B+","A-","A","A+"}))))</f>
        <v/>
      </c>
      <c r="Y686" s="1" t="str">
        <f>IF(COUNT($A686)=0,"",IF(W686="","--",IF(W686="3E","3E",LOOKUP(W686/Y$2,{0,0.4,0.45,0.5,0.55,0.6,0.65,0.7,0.75,0.8,1},{0,2,2.25,2.5,2.75,3,3.25,3.5,3.75,4}))))</f>
        <v/>
      </c>
      <c r="Z686" s="2" t="str">
        <f>IF(COUNT($A686)=0,"",IF($A686&lt;&gt;DRAFT!$B688,"ERR",IF(DRAFT!CC688="3E","3E",IF(COUNT(DRAFT!BY688,DRAFT!CC688)&gt;0,DRAFT!CD688,""))))</f>
        <v/>
      </c>
      <c r="AA686" s="2" t="str">
        <f>IF(COUNT($A686)=0,"",IF(Z686="3E","3E",IF(Z686="","I",LOOKUP(Z686/AB$2,{0,0.4,0.45,0.5,0.55,0.6,0.65,0.7,0.75,0.8,1},{"F","D","C","C+","B-","B","B+","A-","A","A+"}))))</f>
        <v/>
      </c>
      <c r="AB686" s="1" t="str">
        <f>IF(COUNT($A686)=0,"",IF(Z686="","--",IF(Z686="3E","3E",LOOKUP(Z686/AB$2,{0,0.4,0.45,0.5,0.55,0.6,0.65,0.7,0.75,0.8,1},{0,2,2.25,2.5,2.75,3,3.25,3.5,3.75,4}))))</f>
        <v/>
      </c>
      <c r="AC686" s="2" t="str">
        <f>IF(COUNT($A686)=0,"",IF($A686&lt;&gt;DRAFT!$B688,"ERR",IF(DRAFT!CF688&gt;0,DRAFT!CF688,"")))</f>
        <v/>
      </c>
      <c r="AD686" s="2" t="str">
        <f>IF(COUNT($A686)=0,"",IF(AC686="3E","3E",IF(AC686="","I",LOOKUP(AC686/AE$2,{0,0.4,0.45,0.5,0.55,0.6,0.65,0.7,0.75,0.8,1},{"F","D","C","C+","B-","B","B+","A-","A","A+"}))))</f>
        <v/>
      </c>
      <c r="AE686" s="1" t="str">
        <f>IF(COUNT($A686)=0,"",IF(AC686="","--",IF(AC686="3E","3E",LOOKUP(AC686/AE$2,{0,0.4,0.45,0.5,0.55,0.6,0.65,0.7,0.75,0.8,1},{0,2,2.25,2.5,2.75,3,3.25,3.5,3.75,4}))))</f>
        <v/>
      </c>
      <c r="AF686" s="2" t="str">
        <f>IF(COUNT($A686)=0,"",IF($A686&lt;&gt;DRAFT!$B688,"ERR",IF(DRAFT!CI688&gt;0,DRAFT!CK688,"")))</f>
        <v/>
      </c>
      <c r="AG686" s="2" t="str">
        <f>IF(COUNT($A686)=0,"",IF(AF686="3E","3E",IF(AF686="","I",LOOKUP(AF686/AH$2,{0,0.4,0.45,0.5,0.55,0.6,0.65,0.7,0.75,0.8,1},{"F","D","C","C+","B-","B","B+","A-","A","A+"}))))</f>
        <v/>
      </c>
      <c r="AH686" s="1" t="str">
        <f>IF(COUNT($A686)=0,"",IF(AF686="","--",IF(AF686="3E","3E",LOOKUP(AF686/AH$2,{0,0.4,0.45,0.5,0.55,0.6,0.65,0.7,0.75,0.8,1},{0,2,2.25,2.5,2.75,3,3.25,3.5,3.75,4}))))</f>
        <v/>
      </c>
      <c r="AI686" s="2" t="str">
        <f>IF($A686&lt;&gt;DRAFT!$B688,"ERR",IF(OR(COUNT($A686)=0,COUNT(DRAFT!CL688:CN688,DRAFT!CP688:CR688)=0),"",CEILING(SUM(DRAFT!CO688,DRAFT!CS688,DRAFT!CT688),1)))</f>
        <v/>
      </c>
      <c r="AJ686" s="2" t="str">
        <f>IF(COUNT($A686)=0,"",IF(AI686="3E","3E",IF(AI686="","I",LOOKUP(AI686/AK$2,{0,0.4,0.45,0.5,0.55,0.6,0.65,0.7,0.75,0.8,1},{"F","D","C","C+","B-","B","B+","A-","A","A+"}))))</f>
        <v/>
      </c>
      <c r="AK686" s="1" t="str">
        <f>IF(COUNT($A686)=0,"",IF(AI686="","--",IF(AI686="3E","3E",LOOKUP(AI686/AK$2,{0,0.4,0.45,0.5,0.55,0.6,0.65,0.7,0.75,0.8,1},{0,2,2.25,2.5,2.75,3,3.25,3.5,3.75,4}))))</f>
        <v/>
      </c>
      <c r="AL686" s="4" t="str">
        <f>IF(OR(COUNT($A686)=0,COUNT(B686:AK686)=0),"",IF(COUNTIF(B686:AK686,"3E")&gt;0,"3E",IF(DRAFT!$A688="R",TRUNC(SUMPRODUCT(RGP,RCP)/TCP,3),TRUNC((SUMPRODUCT(--(IMDGP&gt;0)*IMDGP,IMCP)+CEILING(DRAFT!$DB688*42,0.25))/TCP,3))))</f>
        <v/>
      </c>
      <c r="AM686" s="2" t="str">
        <f>IF(OR(COUNT($A686)=0,COUNT(B686:AK686)=0),"",IF(COUNTIF(B686:AK686,"3E")&gt;0,"3E",IF(DRAFT!$A688="R",SUMPRODUCT(--(RGP&gt;=2),RCP),SUMPRODUCT(--(IMDGP&gt;0),--(IMGP=0),IMCP)+DRAFT!$DC688)))</f>
        <v/>
      </c>
      <c r="AN686" s="67" t="str">
        <f>IF(AL686="3E","3E",IF(COUNT($A686)=0,"",IF(COUNT(AI686)=0,"--",ROUND(((CEILING(DRAFT!$CV688*38,0.25)+CEILING(DRAFT!$CX688*38,0.25)+CEILING(DRAFT!$CZ688*42,0.25)+CEILING($AL686*42,0.25))/160),2))))</f>
        <v/>
      </c>
      <c r="AO686" s="2" t="str">
        <f>IF(AN686="3E","3E",IF(COUNT($A686)=0,"",IF(COUNT(AN686)=0,"I",LOOKUP(AN686,{0,2,2.25,2.5,2.75,3,3.25,3.5,3.75,4},{"F","D","C","C+","B-","B","B+","A-","A","A+"}))))</f>
        <v/>
      </c>
      <c r="AP686" s="2" t="str">
        <f>IF(AN686="3E","3E",IF(OR(COUNT(A686)=0,COUNT(AN686)=0),"",DRAFT!CW688+DRAFT!CY688+DRAFT!DA688+N(TABULATION!AM686)))</f>
        <v/>
      </c>
      <c r="AQ686" s="2" t="str">
        <f>IF(OR(COUNT($A686)=0,COUNT(B686:AK686)=0),"",IF(COUNTIF(B686:AM686,"3E")&gt;0,"3E",IF(AND(DRAFT!$A688="IM",OR($AL686&gt;DRAFT!$DB688,$AM686&gt;DRAFT!$DC688)),"IMPROVED",IF(AND(DRAFT!$A688="IM",$AL686&lt;=DRAFT!$DB688,$AM686&lt;=DRAFT!$DC688),"NOT IMPROVED",IF(AND(DRAFT!CU688="S",AH686&gt;=2,AK686&gt;=2,AN686&gt;=2.5,AP686&gt;=144),"PASS","FAIL")))))</f>
        <v/>
      </c>
      <c r="AR686" s="2" t="str">
        <f t="shared" si="20"/>
        <v/>
      </c>
      <c r="AS686" s="2" t="str">
        <f t="shared" si="21"/>
        <v/>
      </c>
    </row>
    <row r="687" spans="1:45" ht="18.95" customHeight="1" x14ac:dyDescent="0.25">
      <c r="A687" s="3" t="str">
        <f>IF(DRAFT!$B689="","",DRAFT!$B689)</f>
        <v/>
      </c>
      <c r="B687" s="2" t="str">
        <f>IF(COUNT($A687)=0,"",IF($A687&lt;&gt;DRAFT!$B689,"ERR",IF(DRAFT!I689="3E","3E",IF(COUNT(DRAFT!E689,DRAFT!I689)&gt;0,DRAFT!J689,""))))</f>
        <v/>
      </c>
      <c r="C687" s="2" t="str">
        <f>IF(COUNT($A687)=0,"",IF(B687="3E","3E",IF(B687="","I",LOOKUP(B687/D$2,{0,0.4,0.45,0.5,0.55,0.6,0.65,0.7,0.75,0.8,1},{"F","D","C","C+","B-","B","B+","A-","A","A+"}))))</f>
        <v/>
      </c>
      <c r="D687" s="1" t="str">
        <f>IF(COUNT($A687)=0,"",IF(B687="","--",IF(B687="3E","3E",LOOKUP(B687/D$2,{0,0.4,0.45,0.5,0.55,0.6,0.65,0.7,0.75,0.8,1},{0,2,2.25,2.5,2.75,3,3.25,3.5,3.75,4}))))</f>
        <v/>
      </c>
      <c r="E687" s="2" t="str">
        <f>IF(COUNT($A687)=0,"",IF($A687&lt;&gt;DRAFT!$B689,"ERR",IF(DRAFT!R689="3E","3E",IF(COUNT(DRAFT!N689,DRAFT!R689)&gt;0,DRAFT!S689,""))))</f>
        <v/>
      </c>
      <c r="F687" s="2" t="str">
        <f>IF(COUNT($A687)=0,"",IF(E687="3E","3E",IF(E687="","I",LOOKUP(E687/G$2,{0,0.4,0.45,0.5,0.55,0.6,0.65,0.7,0.75,0.8,1},{"F","D","C","C+","B-","B","B+","A-","A","A+"}))))</f>
        <v/>
      </c>
      <c r="G687" s="1" t="str">
        <f>IF(COUNT($A687)=0,"",IF(E687="","--",IF(E687="3E","3E",LOOKUP(E687/G$2,{0,0.4,0.45,0.5,0.55,0.6,0.65,0.7,0.75,0.8,1},{0,2,2.25,2.5,2.75,3,3.25,3.5,3.75,4}))))</f>
        <v/>
      </c>
      <c r="H687" s="2" t="str">
        <f>IF(COUNT($A687)=0,"",IF($A687&lt;&gt;DRAFT!$B689,"ERR",IF(DRAFT!AA689="3E","3E",IF(COUNT(DRAFT!W689,DRAFT!AA689)&gt;0,DRAFT!AB689,""))))</f>
        <v/>
      </c>
      <c r="I687" s="2" t="str">
        <f>IF(COUNT($A687)=0,"",IF(H687="3E","3E",IF(H687="","I",LOOKUP(H687/J$2,{0,0.4,0.45,0.5,0.55,0.6,0.65,0.7,0.75,0.8,1},{"F","D","C","C+","B-","B","B+","A-","A","A+"}))))</f>
        <v/>
      </c>
      <c r="J687" s="1" t="str">
        <f>IF(COUNT($A687)=0,"",IF(H687="","--",IF(H687="3E","3E",LOOKUP(H687/J$2,{0,0.4,0.45,0.5,0.55,0.6,0.65,0.7,0.75,0.8,1},{0,2,2.25,2.5,2.75,3,3.25,3.5,3.75,4}))))</f>
        <v/>
      </c>
      <c r="K687" s="2" t="str">
        <f>IF(COUNT($A687)=0,"",IF($A687&lt;&gt;DRAFT!$B689,"ERR",IF(DRAFT!AJ689="3E","3E",IF(COUNT(DRAFT!AF689,DRAFT!AJ689)&gt;0,DRAFT!AK689,""))))</f>
        <v/>
      </c>
      <c r="L687" s="2" t="str">
        <f>IF(COUNT($A687)=0,"",IF(K687="3E","3E",IF(K687="","I",LOOKUP(K687/M$2,{0,0.4,0.45,0.5,0.55,0.6,0.65,0.7,0.75,0.8,1},{"F","D","C","C+","B-","B","B+","A-","A","A+"}))))</f>
        <v/>
      </c>
      <c r="M687" s="1" t="str">
        <f>IF(COUNT($A687)=0,"",IF(K687="","--",IF(K687="3E","3E",LOOKUP(K687/M$2,{0,0.4,0.45,0.5,0.55,0.6,0.65,0.7,0.75,0.8,1},{0,2,2.25,2.5,2.75,3,3.25,3.5,3.75,4}))))</f>
        <v/>
      </c>
      <c r="N687" s="2" t="str">
        <f>IF(COUNT($A687)=0,"",IF($A687&lt;&gt;DRAFT!$B689,"ERR",IF(DRAFT!AS689="3E","3E",IF(COUNT(DRAFT!AO689,DRAFT!AS689)&gt;0,DRAFT!AT689,""))))</f>
        <v/>
      </c>
      <c r="O687" s="2" t="str">
        <f>IF(COUNT($A687)=0,"",IF(N687="3E","3E",IF(N687="","I",LOOKUP(N687/P$2,{0,0.4,0.45,0.5,0.55,0.6,0.65,0.7,0.75,0.8,1},{"F","D","C","C+","B-","B","B+","A-","A","A+"}))))</f>
        <v/>
      </c>
      <c r="P687" s="1" t="str">
        <f>IF(COUNT($A687)=0,"",IF(N687="","--",IF(N687="3E","3E",LOOKUP(N687/P$2,{0,0.4,0.45,0.5,0.55,0.6,0.65,0.7,0.75,0.8,1},{0,2,2.25,2.5,2.75,3,3.25,3.5,3.75,4}))))</f>
        <v/>
      </c>
      <c r="Q687" s="2" t="str">
        <f>IF(COUNT($A687)=0,"",IF($A687&lt;&gt;DRAFT!$B689,"ERR",IF(DRAFT!BB689="3E","3E",IF(COUNT(DRAFT!AX689,DRAFT!BB689)&gt;0,DRAFT!BC689,""))))</f>
        <v/>
      </c>
      <c r="R687" s="2" t="str">
        <f>IF(COUNT($A687)=0,"",IF(Q687="3E","3E",IF(Q687="","I",LOOKUP(Q687/S$2,{0,0.4,0.45,0.5,0.55,0.6,0.65,0.7,0.75,0.8,1},{"F","D","C","C+","B-","B","B+","A-","A","A+"}))))</f>
        <v/>
      </c>
      <c r="S687" s="1" t="str">
        <f>IF(COUNT($A687)=0,"",IF(Q687="","--",IF(Q687="3E","3E",LOOKUP(Q687/S$2,{0,0.4,0.45,0.5,0.55,0.6,0.65,0.7,0.75,0.8,1},{0,2,2.25,2.5,2.75,3,3.25,3.5,3.75,4}))))</f>
        <v/>
      </c>
      <c r="T687" s="2" t="str">
        <f>IF(COUNT($A687)=0,"",IF($A687&lt;&gt;DRAFT!$B689,"ERR",IF(DRAFT!BK689="3E","3E",IF(COUNT(DRAFT!BG689,DRAFT!BK689)&gt;0,DRAFT!BL689,""))))</f>
        <v/>
      </c>
      <c r="U687" s="2" t="str">
        <f>IF(COUNT($A687)=0,"",IF(T687="3E","3E",IF(T687="","I",LOOKUP(T687/V$2,{0,0.4,0.45,0.5,0.55,0.6,0.65,0.7,0.75,0.8,1},{"F","D","C","C+","B-","B","B+","A-","A","A+"}))))</f>
        <v/>
      </c>
      <c r="V687" s="1" t="str">
        <f>IF(COUNT($A687)=0,"",IF(T687="","--",IF(T687="3E","3E",LOOKUP(T687/V$2,{0,0.4,0.45,0.5,0.55,0.6,0.65,0.7,0.75,0.8,1},{0,2,2.25,2.5,2.75,3,3.25,3.5,3.75,4}))))</f>
        <v/>
      </c>
      <c r="W687" s="2" t="str">
        <f>IF(COUNT($A687)=0,"",IF($A687&lt;&gt;DRAFT!$B689,"ERR",IF(DRAFT!BT689="3E","3E",IF(COUNT(DRAFT!BP689,DRAFT!BT689)&gt;0,DRAFT!BU689,""))))</f>
        <v/>
      </c>
      <c r="X687" s="2" t="str">
        <f>IF(COUNT($A687)=0,"",IF(W687="3E","3E",IF(W687="","I",LOOKUP(W687/Y$2,{0,0.4,0.45,0.5,0.55,0.6,0.65,0.7,0.75,0.8,1},{"F","D","C","C+","B-","B","B+","A-","A","A+"}))))</f>
        <v/>
      </c>
      <c r="Y687" s="1" t="str">
        <f>IF(COUNT($A687)=0,"",IF(W687="","--",IF(W687="3E","3E",LOOKUP(W687/Y$2,{0,0.4,0.45,0.5,0.55,0.6,0.65,0.7,0.75,0.8,1},{0,2,2.25,2.5,2.75,3,3.25,3.5,3.75,4}))))</f>
        <v/>
      </c>
      <c r="Z687" s="2" t="str">
        <f>IF(COUNT($A687)=0,"",IF($A687&lt;&gt;DRAFT!$B689,"ERR",IF(DRAFT!CC689="3E","3E",IF(COUNT(DRAFT!BY689,DRAFT!CC689)&gt;0,DRAFT!CD689,""))))</f>
        <v/>
      </c>
      <c r="AA687" s="2" t="str">
        <f>IF(COUNT($A687)=0,"",IF(Z687="3E","3E",IF(Z687="","I",LOOKUP(Z687/AB$2,{0,0.4,0.45,0.5,0.55,0.6,0.65,0.7,0.75,0.8,1},{"F","D","C","C+","B-","B","B+","A-","A","A+"}))))</f>
        <v/>
      </c>
      <c r="AB687" s="1" t="str">
        <f>IF(COUNT($A687)=0,"",IF(Z687="","--",IF(Z687="3E","3E",LOOKUP(Z687/AB$2,{0,0.4,0.45,0.5,0.55,0.6,0.65,0.7,0.75,0.8,1},{0,2,2.25,2.5,2.75,3,3.25,3.5,3.75,4}))))</f>
        <v/>
      </c>
      <c r="AC687" s="2" t="str">
        <f>IF(COUNT($A687)=0,"",IF($A687&lt;&gt;DRAFT!$B689,"ERR",IF(DRAFT!CF689&gt;0,DRAFT!CF689,"")))</f>
        <v/>
      </c>
      <c r="AD687" s="2" t="str">
        <f>IF(COUNT($A687)=0,"",IF(AC687="3E","3E",IF(AC687="","I",LOOKUP(AC687/AE$2,{0,0.4,0.45,0.5,0.55,0.6,0.65,0.7,0.75,0.8,1},{"F","D","C","C+","B-","B","B+","A-","A","A+"}))))</f>
        <v/>
      </c>
      <c r="AE687" s="1" t="str">
        <f>IF(COUNT($A687)=0,"",IF(AC687="","--",IF(AC687="3E","3E",LOOKUP(AC687/AE$2,{0,0.4,0.45,0.5,0.55,0.6,0.65,0.7,0.75,0.8,1},{0,2,2.25,2.5,2.75,3,3.25,3.5,3.75,4}))))</f>
        <v/>
      </c>
      <c r="AF687" s="2" t="str">
        <f>IF(COUNT($A687)=0,"",IF($A687&lt;&gt;DRAFT!$B689,"ERR",IF(DRAFT!CI689&gt;0,DRAFT!CK689,"")))</f>
        <v/>
      </c>
      <c r="AG687" s="2" t="str">
        <f>IF(COUNT($A687)=0,"",IF(AF687="3E","3E",IF(AF687="","I",LOOKUP(AF687/AH$2,{0,0.4,0.45,0.5,0.55,0.6,0.65,0.7,0.75,0.8,1},{"F","D","C","C+","B-","B","B+","A-","A","A+"}))))</f>
        <v/>
      </c>
      <c r="AH687" s="1" t="str">
        <f>IF(COUNT($A687)=0,"",IF(AF687="","--",IF(AF687="3E","3E",LOOKUP(AF687/AH$2,{0,0.4,0.45,0.5,0.55,0.6,0.65,0.7,0.75,0.8,1},{0,2,2.25,2.5,2.75,3,3.25,3.5,3.75,4}))))</f>
        <v/>
      </c>
      <c r="AI687" s="2" t="str">
        <f>IF($A687&lt;&gt;DRAFT!$B689,"ERR",IF(OR(COUNT($A687)=0,COUNT(DRAFT!CL689:CN689,DRAFT!CP689:CR689)=0),"",CEILING(SUM(DRAFT!CO689,DRAFT!CS689,DRAFT!CT689),1)))</f>
        <v/>
      </c>
      <c r="AJ687" s="2" t="str">
        <f>IF(COUNT($A687)=0,"",IF(AI687="3E","3E",IF(AI687="","I",LOOKUP(AI687/AK$2,{0,0.4,0.45,0.5,0.55,0.6,0.65,0.7,0.75,0.8,1},{"F","D","C","C+","B-","B","B+","A-","A","A+"}))))</f>
        <v/>
      </c>
      <c r="AK687" s="1" t="str">
        <f>IF(COUNT($A687)=0,"",IF(AI687="","--",IF(AI687="3E","3E",LOOKUP(AI687/AK$2,{0,0.4,0.45,0.5,0.55,0.6,0.65,0.7,0.75,0.8,1},{0,2,2.25,2.5,2.75,3,3.25,3.5,3.75,4}))))</f>
        <v/>
      </c>
      <c r="AL687" s="4" t="str">
        <f>IF(OR(COUNT($A687)=0,COUNT(B687:AK687)=0),"",IF(COUNTIF(B687:AK687,"3E")&gt;0,"3E",IF(DRAFT!$A689="R",TRUNC(SUMPRODUCT(RGP,RCP)/TCP,3),TRUNC((SUMPRODUCT(--(IMDGP&gt;0)*IMDGP,IMCP)+CEILING(DRAFT!$DB689*42,0.25))/TCP,3))))</f>
        <v/>
      </c>
      <c r="AM687" s="2" t="str">
        <f>IF(OR(COUNT($A687)=0,COUNT(B687:AK687)=0),"",IF(COUNTIF(B687:AK687,"3E")&gt;0,"3E",IF(DRAFT!$A689="R",SUMPRODUCT(--(RGP&gt;=2),RCP),SUMPRODUCT(--(IMDGP&gt;0),--(IMGP=0),IMCP)+DRAFT!$DC689)))</f>
        <v/>
      </c>
      <c r="AN687" s="67" t="str">
        <f>IF(AL687="3E","3E",IF(COUNT($A687)=0,"",IF(COUNT(AI687)=0,"--",ROUND(((CEILING(DRAFT!$CV689*38,0.25)+CEILING(DRAFT!$CX689*38,0.25)+CEILING(DRAFT!$CZ689*42,0.25)+CEILING($AL687*42,0.25))/160),2))))</f>
        <v/>
      </c>
      <c r="AO687" s="2" t="str">
        <f>IF(AN687="3E","3E",IF(COUNT($A687)=0,"",IF(COUNT(AN687)=0,"I",LOOKUP(AN687,{0,2,2.25,2.5,2.75,3,3.25,3.5,3.75,4},{"F","D","C","C+","B-","B","B+","A-","A","A+"}))))</f>
        <v/>
      </c>
      <c r="AP687" s="2" t="str">
        <f>IF(AN687="3E","3E",IF(OR(COUNT(A687)=0,COUNT(AN687)=0),"",DRAFT!CW689+DRAFT!CY689+DRAFT!DA689+N(TABULATION!AM687)))</f>
        <v/>
      </c>
      <c r="AQ687" s="2" t="str">
        <f>IF(OR(COUNT($A687)=0,COUNT(B687:AK687)=0),"",IF(COUNTIF(B687:AM687,"3E")&gt;0,"3E",IF(AND(DRAFT!$A689="IM",OR($AL687&gt;DRAFT!$DB689,$AM687&gt;DRAFT!$DC689)),"IMPROVED",IF(AND(DRAFT!$A689="IM",$AL687&lt;=DRAFT!$DB689,$AM687&lt;=DRAFT!$DC689),"NOT IMPROVED",IF(AND(DRAFT!CU689="S",AH687&gt;=2,AK687&gt;=2,AN687&gt;=2.5,AP687&gt;=144),"PASS","FAIL")))))</f>
        <v/>
      </c>
      <c r="AR687" s="2" t="str">
        <f t="shared" si="20"/>
        <v/>
      </c>
      <c r="AS687" s="2" t="str">
        <f t="shared" si="21"/>
        <v/>
      </c>
    </row>
    <row r="688" spans="1:45" ht="18.95" customHeight="1" x14ac:dyDescent="0.25">
      <c r="A688" s="3" t="str">
        <f>IF(DRAFT!$B690="","",DRAFT!$B690)</f>
        <v/>
      </c>
      <c r="B688" s="2" t="str">
        <f>IF(COUNT($A688)=0,"",IF($A688&lt;&gt;DRAFT!$B690,"ERR",IF(DRAFT!I690="3E","3E",IF(COUNT(DRAFT!E690,DRAFT!I690)&gt;0,DRAFT!J690,""))))</f>
        <v/>
      </c>
      <c r="C688" s="2" t="str">
        <f>IF(COUNT($A688)=0,"",IF(B688="3E","3E",IF(B688="","I",LOOKUP(B688/D$2,{0,0.4,0.45,0.5,0.55,0.6,0.65,0.7,0.75,0.8,1},{"F","D","C","C+","B-","B","B+","A-","A","A+"}))))</f>
        <v/>
      </c>
      <c r="D688" s="1" t="str">
        <f>IF(COUNT($A688)=0,"",IF(B688="","--",IF(B688="3E","3E",LOOKUP(B688/D$2,{0,0.4,0.45,0.5,0.55,0.6,0.65,0.7,0.75,0.8,1},{0,2,2.25,2.5,2.75,3,3.25,3.5,3.75,4}))))</f>
        <v/>
      </c>
      <c r="E688" s="2" t="str">
        <f>IF(COUNT($A688)=0,"",IF($A688&lt;&gt;DRAFT!$B690,"ERR",IF(DRAFT!R690="3E","3E",IF(COUNT(DRAFT!N690,DRAFT!R690)&gt;0,DRAFT!S690,""))))</f>
        <v/>
      </c>
      <c r="F688" s="2" t="str">
        <f>IF(COUNT($A688)=0,"",IF(E688="3E","3E",IF(E688="","I",LOOKUP(E688/G$2,{0,0.4,0.45,0.5,0.55,0.6,0.65,0.7,0.75,0.8,1},{"F","D","C","C+","B-","B","B+","A-","A","A+"}))))</f>
        <v/>
      </c>
      <c r="G688" s="1" t="str">
        <f>IF(COUNT($A688)=0,"",IF(E688="","--",IF(E688="3E","3E",LOOKUP(E688/G$2,{0,0.4,0.45,0.5,0.55,0.6,0.65,0.7,0.75,0.8,1},{0,2,2.25,2.5,2.75,3,3.25,3.5,3.75,4}))))</f>
        <v/>
      </c>
      <c r="H688" s="2" t="str">
        <f>IF(COUNT($A688)=0,"",IF($A688&lt;&gt;DRAFT!$B690,"ERR",IF(DRAFT!AA690="3E","3E",IF(COUNT(DRAFT!W690,DRAFT!AA690)&gt;0,DRAFT!AB690,""))))</f>
        <v/>
      </c>
      <c r="I688" s="2" t="str">
        <f>IF(COUNT($A688)=0,"",IF(H688="3E","3E",IF(H688="","I",LOOKUP(H688/J$2,{0,0.4,0.45,0.5,0.55,0.6,0.65,0.7,0.75,0.8,1},{"F","D","C","C+","B-","B","B+","A-","A","A+"}))))</f>
        <v/>
      </c>
      <c r="J688" s="1" t="str">
        <f>IF(COUNT($A688)=0,"",IF(H688="","--",IF(H688="3E","3E",LOOKUP(H688/J$2,{0,0.4,0.45,0.5,0.55,0.6,0.65,0.7,0.75,0.8,1},{0,2,2.25,2.5,2.75,3,3.25,3.5,3.75,4}))))</f>
        <v/>
      </c>
      <c r="K688" s="2" t="str">
        <f>IF(COUNT($A688)=0,"",IF($A688&lt;&gt;DRAFT!$B690,"ERR",IF(DRAFT!AJ690="3E","3E",IF(COUNT(DRAFT!AF690,DRAFT!AJ690)&gt;0,DRAFT!AK690,""))))</f>
        <v/>
      </c>
      <c r="L688" s="2" t="str">
        <f>IF(COUNT($A688)=0,"",IF(K688="3E","3E",IF(K688="","I",LOOKUP(K688/M$2,{0,0.4,0.45,0.5,0.55,0.6,0.65,0.7,0.75,0.8,1},{"F","D","C","C+","B-","B","B+","A-","A","A+"}))))</f>
        <v/>
      </c>
      <c r="M688" s="1" t="str">
        <f>IF(COUNT($A688)=0,"",IF(K688="","--",IF(K688="3E","3E",LOOKUP(K688/M$2,{0,0.4,0.45,0.5,0.55,0.6,0.65,0.7,0.75,0.8,1},{0,2,2.25,2.5,2.75,3,3.25,3.5,3.75,4}))))</f>
        <v/>
      </c>
      <c r="N688" s="2" t="str">
        <f>IF(COUNT($A688)=0,"",IF($A688&lt;&gt;DRAFT!$B690,"ERR",IF(DRAFT!AS690="3E","3E",IF(COUNT(DRAFT!AO690,DRAFT!AS690)&gt;0,DRAFT!AT690,""))))</f>
        <v/>
      </c>
      <c r="O688" s="2" t="str">
        <f>IF(COUNT($A688)=0,"",IF(N688="3E","3E",IF(N688="","I",LOOKUP(N688/P$2,{0,0.4,0.45,0.5,0.55,0.6,0.65,0.7,0.75,0.8,1},{"F","D","C","C+","B-","B","B+","A-","A","A+"}))))</f>
        <v/>
      </c>
      <c r="P688" s="1" t="str">
        <f>IF(COUNT($A688)=0,"",IF(N688="","--",IF(N688="3E","3E",LOOKUP(N688/P$2,{0,0.4,0.45,0.5,0.55,0.6,0.65,0.7,0.75,0.8,1},{0,2,2.25,2.5,2.75,3,3.25,3.5,3.75,4}))))</f>
        <v/>
      </c>
      <c r="Q688" s="2" t="str">
        <f>IF(COUNT($A688)=0,"",IF($A688&lt;&gt;DRAFT!$B690,"ERR",IF(DRAFT!BB690="3E","3E",IF(COUNT(DRAFT!AX690,DRAFT!BB690)&gt;0,DRAFT!BC690,""))))</f>
        <v/>
      </c>
      <c r="R688" s="2" t="str">
        <f>IF(COUNT($A688)=0,"",IF(Q688="3E","3E",IF(Q688="","I",LOOKUP(Q688/S$2,{0,0.4,0.45,0.5,0.55,0.6,0.65,0.7,0.75,0.8,1},{"F","D","C","C+","B-","B","B+","A-","A","A+"}))))</f>
        <v/>
      </c>
      <c r="S688" s="1" t="str">
        <f>IF(COUNT($A688)=0,"",IF(Q688="","--",IF(Q688="3E","3E",LOOKUP(Q688/S$2,{0,0.4,0.45,0.5,0.55,0.6,0.65,0.7,0.75,0.8,1},{0,2,2.25,2.5,2.75,3,3.25,3.5,3.75,4}))))</f>
        <v/>
      </c>
      <c r="T688" s="2" t="str">
        <f>IF(COUNT($A688)=0,"",IF($A688&lt;&gt;DRAFT!$B690,"ERR",IF(DRAFT!BK690="3E","3E",IF(COUNT(DRAFT!BG690,DRAFT!BK690)&gt;0,DRAFT!BL690,""))))</f>
        <v/>
      </c>
      <c r="U688" s="2" t="str">
        <f>IF(COUNT($A688)=0,"",IF(T688="3E","3E",IF(T688="","I",LOOKUP(T688/V$2,{0,0.4,0.45,0.5,0.55,0.6,0.65,0.7,0.75,0.8,1},{"F","D","C","C+","B-","B","B+","A-","A","A+"}))))</f>
        <v/>
      </c>
      <c r="V688" s="1" t="str">
        <f>IF(COUNT($A688)=0,"",IF(T688="","--",IF(T688="3E","3E",LOOKUP(T688/V$2,{0,0.4,0.45,0.5,0.55,0.6,0.65,0.7,0.75,0.8,1},{0,2,2.25,2.5,2.75,3,3.25,3.5,3.75,4}))))</f>
        <v/>
      </c>
      <c r="W688" s="2" t="str">
        <f>IF(COUNT($A688)=0,"",IF($A688&lt;&gt;DRAFT!$B690,"ERR",IF(DRAFT!BT690="3E","3E",IF(COUNT(DRAFT!BP690,DRAFT!BT690)&gt;0,DRAFT!BU690,""))))</f>
        <v/>
      </c>
      <c r="X688" s="2" t="str">
        <f>IF(COUNT($A688)=0,"",IF(W688="3E","3E",IF(W688="","I",LOOKUP(W688/Y$2,{0,0.4,0.45,0.5,0.55,0.6,0.65,0.7,0.75,0.8,1},{"F","D","C","C+","B-","B","B+","A-","A","A+"}))))</f>
        <v/>
      </c>
      <c r="Y688" s="1" t="str">
        <f>IF(COUNT($A688)=0,"",IF(W688="","--",IF(W688="3E","3E",LOOKUP(W688/Y$2,{0,0.4,0.45,0.5,0.55,0.6,0.65,0.7,0.75,0.8,1},{0,2,2.25,2.5,2.75,3,3.25,3.5,3.75,4}))))</f>
        <v/>
      </c>
      <c r="Z688" s="2" t="str">
        <f>IF(COUNT($A688)=0,"",IF($A688&lt;&gt;DRAFT!$B690,"ERR",IF(DRAFT!CC690="3E","3E",IF(COUNT(DRAFT!BY690,DRAFT!CC690)&gt;0,DRAFT!CD690,""))))</f>
        <v/>
      </c>
      <c r="AA688" s="2" t="str">
        <f>IF(COUNT($A688)=0,"",IF(Z688="3E","3E",IF(Z688="","I",LOOKUP(Z688/AB$2,{0,0.4,0.45,0.5,0.55,0.6,0.65,0.7,0.75,0.8,1},{"F","D","C","C+","B-","B","B+","A-","A","A+"}))))</f>
        <v/>
      </c>
      <c r="AB688" s="1" t="str">
        <f>IF(COUNT($A688)=0,"",IF(Z688="","--",IF(Z688="3E","3E",LOOKUP(Z688/AB$2,{0,0.4,0.45,0.5,0.55,0.6,0.65,0.7,0.75,0.8,1},{0,2,2.25,2.5,2.75,3,3.25,3.5,3.75,4}))))</f>
        <v/>
      </c>
      <c r="AC688" s="2" t="str">
        <f>IF(COUNT($A688)=0,"",IF($A688&lt;&gt;DRAFT!$B690,"ERR",IF(DRAFT!CF690&gt;0,DRAFT!CF690,"")))</f>
        <v/>
      </c>
      <c r="AD688" s="2" t="str">
        <f>IF(COUNT($A688)=0,"",IF(AC688="3E","3E",IF(AC688="","I",LOOKUP(AC688/AE$2,{0,0.4,0.45,0.5,0.55,0.6,0.65,0.7,0.75,0.8,1},{"F","D","C","C+","B-","B","B+","A-","A","A+"}))))</f>
        <v/>
      </c>
      <c r="AE688" s="1" t="str">
        <f>IF(COUNT($A688)=0,"",IF(AC688="","--",IF(AC688="3E","3E",LOOKUP(AC688/AE$2,{0,0.4,0.45,0.5,0.55,0.6,0.65,0.7,0.75,0.8,1},{0,2,2.25,2.5,2.75,3,3.25,3.5,3.75,4}))))</f>
        <v/>
      </c>
      <c r="AF688" s="2" t="str">
        <f>IF(COUNT($A688)=0,"",IF($A688&lt;&gt;DRAFT!$B690,"ERR",IF(DRAFT!CI690&gt;0,DRAFT!CK690,"")))</f>
        <v/>
      </c>
      <c r="AG688" s="2" t="str">
        <f>IF(COUNT($A688)=0,"",IF(AF688="3E","3E",IF(AF688="","I",LOOKUP(AF688/AH$2,{0,0.4,0.45,0.5,0.55,0.6,0.65,0.7,0.75,0.8,1},{"F","D","C","C+","B-","B","B+","A-","A","A+"}))))</f>
        <v/>
      </c>
      <c r="AH688" s="1" t="str">
        <f>IF(COUNT($A688)=0,"",IF(AF688="","--",IF(AF688="3E","3E",LOOKUP(AF688/AH$2,{0,0.4,0.45,0.5,0.55,0.6,0.65,0.7,0.75,0.8,1},{0,2,2.25,2.5,2.75,3,3.25,3.5,3.75,4}))))</f>
        <v/>
      </c>
      <c r="AI688" s="2" t="str">
        <f>IF($A688&lt;&gt;DRAFT!$B690,"ERR",IF(OR(COUNT($A688)=0,COUNT(DRAFT!CL690:CN690,DRAFT!CP690:CR690)=0),"",CEILING(SUM(DRAFT!CO690,DRAFT!CS690,DRAFT!CT690),1)))</f>
        <v/>
      </c>
      <c r="AJ688" s="2" t="str">
        <f>IF(COUNT($A688)=0,"",IF(AI688="3E","3E",IF(AI688="","I",LOOKUP(AI688/AK$2,{0,0.4,0.45,0.5,0.55,0.6,0.65,0.7,0.75,0.8,1},{"F","D","C","C+","B-","B","B+","A-","A","A+"}))))</f>
        <v/>
      </c>
      <c r="AK688" s="1" t="str">
        <f>IF(COUNT($A688)=0,"",IF(AI688="","--",IF(AI688="3E","3E",LOOKUP(AI688/AK$2,{0,0.4,0.45,0.5,0.55,0.6,0.65,0.7,0.75,0.8,1},{0,2,2.25,2.5,2.75,3,3.25,3.5,3.75,4}))))</f>
        <v/>
      </c>
      <c r="AL688" s="4" t="str">
        <f>IF(OR(COUNT($A688)=0,COUNT(B688:AK688)=0),"",IF(COUNTIF(B688:AK688,"3E")&gt;0,"3E",IF(DRAFT!$A690="R",TRUNC(SUMPRODUCT(RGP,RCP)/TCP,3),TRUNC((SUMPRODUCT(--(IMDGP&gt;0)*IMDGP,IMCP)+CEILING(DRAFT!$DB690*42,0.25))/TCP,3))))</f>
        <v/>
      </c>
      <c r="AM688" s="2" t="str">
        <f>IF(OR(COUNT($A688)=0,COUNT(B688:AK688)=0),"",IF(COUNTIF(B688:AK688,"3E")&gt;0,"3E",IF(DRAFT!$A690="R",SUMPRODUCT(--(RGP&gt;=2),RCP),SUMPRODUCT(--(IMDGP&gt;0),--(IMGP=0),IMCP)+DRAFT!$DC690)))</f>
        <v/>
      </c>
      <c r="AN688" s="67" t="str">
        <f>IF(AL688="3E","3E",IF(COUNT($A688)=0,"",IF(COUNT(AI688)=0,"--",ROUND(((CEILING(DRAFT!$CV690*38,0.25)+CEILING(DRAFT!$CX690*38,0.25)+CEILING(DRAFT!$CZ690*42,0.25)+CEILING($AL688*42,0.25))/160),2))))</f>
        <v/>
      </c>
      <c r="AO688" s="2" t="str">
        <f>IF(AN688="3E","3E",IF(COUNT($A688)=0,"",IF(COUNT(AN688)=0,"I",LOOKUP(AN688,{0,2,2.25,2.5,2.75,3,3.25,3.5,3.75,4},{"F","D","C","C+","B-","B","B+","A-","A","A+"}))))</f>
        <v/>
      </c>
      <c r="AP688" s="2" t="str">
        <f>IF(AN688="3E","3E",IF(OR(COUNT(A688)=0,COUNT(AN688)=0),"",DRAFT!CW690+DRAFT!CY690+DRAFT!DA690+N(TABULATION!AM688)))</f>
        <v/>
      </c>
      <c r="AQ688" s="2" t="str">
        <f>IF(OR(COUNT($A688)=0,COUNT(B688:AK688)=0),"",IF(COUNTIF(B688:AM688,"3E")&gt;0,"3E",IF(AND(DRAFT!$A690="IM",OR($AL688&gt;DRAFT!$DB690,$AM688&gt;DRAFT!$DC690)),"IMPROVED",IF(AND(DRAFT!$A690="IM",$AL688&lt;=DRAFT!$DB690,$AM688&lt;=DRAFT!$DC690),"NOT IMPROVED",IF(AND(DRAFT!CU690="S",AH688&gt;=2,AK688&gt;=2,AN688&gt;=2.5,AP688&gt;=144),"PASS","FAIL")))))</f>
        <v/>
      </c>
      <c r="AR688" s="2" t="str">
        <f t="shared" si="20"/>
        <v/>
      </c>
      <c r="AS688" s="2" t="str">
        <f t="shared" si="21"/>
        <v/>
      </c>
    </row>
    <row r="689" spans="1:45" ht="18.95" customHeight="1" x14ac:dyDescent="0.25">
      <c r="A689" s="3" t="str">
        <f>IF(DRAFT!$B691="","",DRAFT!$B691)</f>
        <v/>
      </c>
      <c r="B689" s="2" t="str">
        <f>IF(COUNT($A689)=0,"",IF($A689&lt;&gt;DRAFT!$B691,"ERR",IF(DRAFT!I691="3E","3E",IF(COUNT(DRAFT!E691,DRAFT!I691)&gt;0,DRAFT!J691,""))))</f>
        <v/>
      </c>
      <c r="C689" s="2" t="str">
        <f>IF(COUNT($A689)=0,"",IF(B689="3E","3E",IF(B689="","I",LOOKUP(B689/D$2,{0,0.4,0.45,0.5,0.55,0.6,0.65,0.7,0.75,0.8,1},{"F","D","C","C+","B-","B","B+","A-","A","A+"}))))</f>
        <v/>
      </c>
      <c r="D689" s="1" t="str">
        <f>IF(COUNT($A689)=0,"",IF(B689="","--",IF(B689="3E","3E",LOOKUP(B689/D$2,{0,0.4,0.45,0.5,0.55,0.6,0.65,0.7,0.75,0.8,1},{0,2,2.25,2.5,2.75,3,3.25,3.5,3.75,4}))))</f>
        <v/>
      </c>
      <c r="E689" s="2" t="str">
        <f>IF(COUNT($A689)=0,"",IF($A689&lt;&gt;DRAFT!$B691,"ERR",IF(DRAFT!R691="3E","3E",IF(COUNT(DRAFT!N691,DRAFT!R691)&gt;0,DRAFT!S691,""))))</f>
        <v/>
      </c>
      <c r="F689" s="2" t="str">
        <f>IF(COUNT($A689)=0,"",IF(E689="3E","3E",IF(E689="","I",LOOKUP(E689/G$2,{0,0.4,0.45,0.5,0.55,0.6,0.65,0.7,0.75,0.8,1},{"F","D","C","C+","B-","B","B+","A-","A","A+"}))))</f>
        <v/>
      </c>
      <c r="G689" s="1" t="str">
        <f>IF(COUNT($A689)=0,"",IF(E689="","--",IF(E689="3E","3E",LOOKUP(E689/G$2,{0,0.4,0.45,0.5,0.55,0.6,0.65,0.7,0.75,0.8,1},{0,2,2.25,2.5,2.75,3,3.25,3.5,3.75,4}))))</f>
        <v/>
      </c>
      <c r="H689" s="2" t="str">
        <f>IF(COUNT($A689)=0,"",IF($A689&lt;&gt;DRAFT!$B691,"ERR",IF(DRAFT!AA691="3E","3E",IF(COUNT(DRAFT!W691,DRAFT!AA691)&gt;0,DRAFT!AB691,""))))</f>
        <v/>
      </c>
      <c r="I689" s="2" t="str">
        <f>IF(COUNT($A689)=0,"",IF(H689="3E","3E",IF(H689="","I",LOOKUP(H689/J$2,{0,0.4,0.45,0.5,0.55,0.6,0.65,0.7,0.75,0.8,1},{"F","D","C","C+","B-","B","B+","A-","A","A+"}))))</f>
        <v/>
      </c>
      <c r="J689" s="1" t="str">
        <f>IF(COUNT($A689)=0,"",IF(H689="","--",IF(H689="3E","3E",LOOKUP(H689/J$2,{0,0.4,0.45,0.5,0.55,0.6,0.65,0.7,0.75,0.8,1},{0,2,2.25,2.5,2.75,3,3.25,3.5,3.75,4}))))</f>
        <v/>
      </c>
      <c r="K689" s="2" t="str">
        <f>IF(COUNT($A689)=0,"",IF($A689&lt;&gt;DRAFT!$B691,"ERR",IF(DRAFT!AJ691="3E","3E",IF(COUNT(DRAFT!AF691,DRAFT!AJ691)&gt;0,DRAFT!AK691,""))))</f>
        <v/>
      </c>
      <c r="L689" s="2" t="str">
        <f>IF(COUNT($A689)=0,"",IF(K689="3E","3E",IF(K689="","I",LOOKUP(K689/M$2,{0,0.4,0.45,0.5,0.55,0.6,0.65,0.7,0.75,0.8,1},{"F","D","C","C+","B-","B","B+","A-","A","A+"}))))</f>
        <v/>
      </c>
      <c r="M689" s="1" t="str">
        <f>IF(COUNT($A689)=0,"",IF(K689="","--",IF(K689="3E","3E",LOOKUP(K689/M$2,{0,0.4,0.45,0.5,0.55,0.6,0.65,0.7,0.75,0.8,1},{0,2,2.25,2.5,2.75,3,3.25,3.5,3.75,4}))))</f>
        <v/>
      </c>
      <c r="N689" s="2" t="str">
        <f>IF(COUNT($A689)=0,"",IF($A689&lt;&gt;DRAFT!$B691,"ERR",IF(DRAFT!AS691="3E","3E",IF(COUNT(DRAFT!AO691,DRAFT!AS691)&gt;0,DRAFT!AT691,""))))</f>
        <v/>
      </c>
      <c r="O689" s="2" t="str">
        <f>IF(COUNT($A689)=0,"",IF(N689="3E","3E",IF(N689="","I",LOOKUP(N689/P$2,{0,0.4,0.45,0.5,0.55,0.6,0.65,0.7,0.75,0.8,1},{"F","D","C","C+","B-","B","B+","A-","A","A+"}))))</f>
        <v/>
      </c>
      <c r="P689" s="1" t="str">
        <f>IF(COUNT($A689)=0,"",IF(N689="","--",IF(N689="3E","3E",LOOKUP(N689/P$2,{0,0.4,0.45,0.5,0.55,0.6,0.65,0.7,0.75,0.8,1},{0,2,2.25,2.5,2.75,3,3.25,3.5,3.75,4}))))</f>
        <v/>
      </c>
      <c r="Q689" s="2" t="str">
        <f>IF(COUNT($A689)=0,"",IF($A689&lt;&gt;DRAFT!$B691,"ERR",IF(DRAFT!BB691="3E","3E",IF(COUNT(DRAFT!AX691,DRAFT!BB691)&gt;0,DRAFT!BC691,""))))</f>
        <v/>
      </c>
      <c r="R689" s="2" t="str">
        <f>IF(COUNT($A689)=0,"",IF(Q689="3E","3E",IF(Q689="","I",LOOKUP(Q689/S$2,{0,0.4,0.45,0.5,0.55,0.6,0.65,0.7,0.75,0.8,1},{"F","D","C","C+","B-","B","B+","A-","A","A+"}))))</f>
        <v/>
      </c>
      <c r="S689" s="1" t="str">
        <f>IF(COUNT($A689)=0,"",IF(Q689="","--",IF(Q689="3E","3E",LOOKUP(Q689/S$2,{0,0.4,0.45,0.5,0.55,0.6,0.65,0.7,0.75,0.8,1},{0,2,2.25,2.5,2.75,3,3.25,3.5,3.75,4}))))</f>
        <v/>
      </c>
      <c r="T689" s="2" t="str">
        <f>IF(COUNT($A689)=0,"",IF($A689&lt;&gt;DRAFT!$B691,"ERR",IF(DRAFT!BK691="3E","3E",IF(COUNT(DRAFT!BG691,DRAFT!BK691)&gt;0,DRAFT!BL691,""))))</f>
        <v/>
      </c>
      <c r="U689" s="2" t="str">
        <f>IF(COUNT($A689)=0,"",IF(T689="3E","3E",IF(T689="","I",LOOKUP(T689/V$2,{0,0.4,0.45,0.5,0.55,0.6,0.65,0.7,0.75,0.8,1},{"F","D","C","C+","B-","B","B+","A-","A","A+"}))))</f>
        <v/>
      </c>
      <c r="V689" s="1" t="str">
        <f>IF(COUNT($A689)=0,"",IF(T689="","--",IF(T689="3E","3E",LOOKUP(T689/V$2,{0,0.4,0.45,0.5,0.55,0.6,0.65,0.7,0.75,0.8,1},{0,2,2.25,2.5,2.75,3,3.25,3.5,3.75,4}))))</f>
        <v/>
      </c>
      <c r="W689" s="2" t="str">
        <f>IF(COUNT($A689)=0,"",IF($A689&lt;&gt;DRAFT!$B691,"ERR",IF(DRAFT!BT691="3E","3E",IF(COUNT(DRAFT!BP691,DRAFT!BT691)&gt;0,DRAFT!BU691,""))))</f>
        <v/>
      </c>
      <c r="X689" s="2" t="str">
        <f>IF(COUNT($A689)=0,"",IF(W689="3E","3E",IF(W689="","I",LOOKUP(W689/Y$2,{0,0.4,0.45,0.5,0.55,0.6,0.65,0.7,0.75,0.8,1},{"F","D","C","C+","B-","B","B+","A-","A","A+"}))))</f>
        <v/>
      </c>
      <c r="Y689" s="1" t="str">
        <f>IF(COUNT($A689)=0,"",IF(W689="","--",IF(W689="3E","3E",LOOKUP(W689/Y$2,{0,0.4,0.45,0.5,0.55,0.6,0.65,0.7,0.75,0.8,1},{0,2,2.25,2.5,2.75,3,3.25,3.5,3.75,4}))))</f>
        <v/>
      </c>
      <c r="Z689" s="2" t="str">
        <f>IF(COUNT($A689)=0,"",IF($A689&lt;&gt;DRAFT!$B691,"ERR",IF(DRAFT!CC691="3E","3E",IF(COUNT(DRAFT!BY691,DRAFT!CC691)&gt;0,DRAFT!CD691,""))))</f>
        <v/>
      </c>
      <c r="AA689" s="2" t="str">
        <f>IF(COUNT($A689)=0,"",IF(Z689="3E","3E",IF(Z689="","I",LOOKUP(Z689/AB$2,{0,0.4,0.45,0.5,0.55,0.6,0.65,0.7,0.75,0.8,1},{"F","D","C","C+","B-","B","B+","A-","A","A+"}))))</f>
        <v/>
      </c>
      <c r="AB689" s="1" t="str">
        <f>IF(COUNT($A689)=0,"",IF(Z689="","--",IF(Z689="3E","3E",LOOKUP(Z689/AB$2,{0,0.4,0.45,0.5,0.55,0.6,0.65,0.7,0.75,0.8,1},{0,2,2.25,2.5,2.75,3,3.25,3.5,3.75,4}))))</f>
        <v/>
      </c>
      <c r="AC689" s="2" t="str">
        <f>IF(COUNT($A689)=0,"",IF($A689&lt;&gt;DRAFT!$B691,"ERR",IF(DRAFT!CF691&gt;0,DRAFT!CF691,"")))</f>
        <v/>
      </c>
      <c r="AD689" s="2" t="str">
        <f>IF(COUNT($A689)=0,"",IF(AC689="3E","3E",IF(AC689="","I",LOOKUP(AC689/AE$2,{0,0.4,0.45,0.5,0.55,0.6,0.65,0.7,0.75,0.8,1},{"F","D","C","C+","B-","B","B+","A-","A","A+"}))))</f>
        <v/>
      </c>
      <c r="AE689" s="1" t="str">
        <f>IF(COUNT($A689)=0,"",IF(AC689="","--",IF(AC689="3E","3E",LOOKUP(AC689/AE$2,{0,0.4,0.45,0.5,0.55,0.6,0.65,0.7,0.75,0.8,1},{0,2,2.25,2.5,2.75,3,3.25,3.5,3.75,4}))))</f>
        <v/>
      </c>
      <c r="AF689" s="2" t="str">
        <f>IF(COUNT($A689)=0,"",IF($A689&lt;&gt;DRAFT!$B691,"ERR",IF(DRAFT!CI691&gt;0,DRAFT!CK691,"")))</f>
        <v/>
      </c>
      <c r="AG689" s="2" t="str">
        <f>IF(COUNT($A689)=0,"",IF(AF689="3E","3E",IF(AF689="","I",LOOKUP(AF689/AH$2,{0,0.4,0.45,0.5,0.55,0.6,0.65,0.7,0.75,0.8,1},{"F","D","C","C+","B-","B","B+","A-","A","A+"}))))</f>
        <v/>
      </c>
      <c r="AH689" s="1" t="str">
        <f>IF(COUNT($A689)=0,"",IF(AF689="","--",IF(AF689="3E","3E",LOOKUP(AF689/AH$2,{0,0.4,0.45,0.5,0.55,0.6,0.65,0.7,0.75,0.8,1},{0,2,2.25,2.5,2.75,3,3.25,3.5,3.75,4}))))</f>
        <v/>
      </c>
      <c r="AI689" s="2" t="str">
        <f>IF($A689&lt;&gt;DRAFT!$B691,"ERR",IF(OR(COUNT($A689)=0,COUNT(DRAFT!CL691:CN691,DRAFT!CP691:CR691)=0),"",CEILING(SUM(DRAFT!CO691,DRAFT!CS691,DRAFT!CT691),1)))</f>
        <v/>
      </c>
      <c r="AJ689" s="2" t="str">
        <f>IF(COUNT($A689)=0,"",IF(AI689="3E","3E",IF(AI689="","I",LOOKUP(AI689/AK$2,{0,0.4,0.45,0.5,0.55,0.6,0.65,0.7,0.75,0.8,1},{"F","D","C","C+","B-","B","B+","A-","A","A+"}))))</f>
        <v/>
      </c>
      <c r="AK689" s="1" t="str">
        <f>IF(COUNT($A689)=0,"",IF(AI689="","--",IF(AI689="3E","3E",LOOKUP(AI689/AK$2,{0,0.4,0.45,0.5,0.55,0.6,0.65,0.7,0.75,0.8,1},{0,2,2.25,2.5,2.75,3,3.25,3.5,3.75,4}))))</f>
        <v/>
      </c>
      <c r="AL689" s="4" t="str">
        <f>IF(OR(COUNT($A689)=0,COUNT(B689:AK689)=0),"",IF(COUNTIF(B689:AK689,"3E")&gt;0,"3E",IF(DRAFT!$A691="R",TRUNC(SUMPRODUCT(RGP,RCP)/TCP,3),TRUNC((SUMPRODUCT(--(IMDGP&gt;0)*IMDGP,IMCP)+CEILING(DRAFT!$DB691*42,0.25))/TCP,3))))</f>
        <v/>
      </c>
      <c r="AM689" s="2" t="str">
        <f>IF(OR(COUNT($A689)=0,COUNT(B689:AK689)=0),"",IF(COUNTIF(B689:AK689,"3E")&gt;0,"3E",IF(DRAFT!$A691="R",SUMPRODUCT(--(RGP&gt;=2),RCP),SUMPRODUCT(--(IMDGP&gt;0),--(IMGP=0),IMCP)+DRAFT!$DC691)))</f>
        <v/>
      </c>
      <c r="AN689" s="67" t="str">
        <f>IF(AL689="3E","3E",IF(COUNT($A689)=0,"",IF(COUNT(AI689)=0,"--",ROUND(((CEILING(DRAFT!$CV691*38,0.25)+CEILING(DRAFT!$CX691*38,0.25)+CEILING(DRAFT!$CZ691*42,0.25)+CEILING($AL689*42,0.25))/160),2))))</f>
        <v/>
      </c>
      <c r="AO689" s="2" t="str">
        <f>IF(AN689="3E","3E",IF(COUNT($A689)=0,"",IF(COUNT(AN689)=0,"I",LOOKUP(AN689,{0,2,2.25,2.5,2.75,3,3.25,3.5,3.75,4},{"F","D","C","C+","B-","B","B+","A-","A","A+"}))))</f>
        <v/>
      </c>
      <c r="AP689" s="2" t="str">
        <f>IF(AN689="3E","3E",IF(OR(COUNT(A689)=0,COUNT(AN689)=0),"",DRAFT!CW691+DRAFT!CY691+DRAFT!DA691+N(TABULATION!AM689)))</f>
        <v/>
      </c>
      <c r="AQ689" s="2" t="str">
        <f>IF(OR(COUNT($A689)=0,COUNT(B689:AK689)=0),"",IF(COUNTIF(B689:AM689,"3E")&gt;0,"3E",IF(AND(DRAFT!$A691="IM",OR($AL689&gt;DRAFT!$DB691,$AM689&gt;DRAFT!$DC691)),"IMPROVED",IF(AND(DRAFT!$A691="IM",$AL689&lt;=DRAFT!$DB691,$AM689&lt;=DRAFT!$DC691),"NOT IMPROVED",IF(AND(DRAFT!CU691="S",AH689&gt;=2,AK689&gt;=2,AN689&gt;=2.5,AP689&gt;=144),"PASS","FAIL")))))</f>
        <v/>
      </c>
      <c r="AR689" s="2" t="str">
        <f t="shared" si="20"/>
        <v/>
      </c>
      <c r="AS689" s="2" t="str">
        <f t="shared" si="21"/>
        <v/>
      </c>
    </row>
    <row r="690" spans="1:45" ht="18.95" customHeight="1" x14ac:dyDescent="0.25">
      <c r="A690" s="3" t="str">
        <f>IF(DRAFT!$B692="","",DRAFT!$B692)</f>
        <v/>
      </c>
      <c r="B690" s="2" t="str">
        <f>IF(COUNT($A690)=0,"",IF($A690&lt;&gt;DRAFT!$B692,"ERR",IF(DRAFT!I692="3E","3E",IF(COUNT(DRAFT!E692,DRAFT!I692)&gt;0,DRAFT!J692,""))))</f>
        <v/>
      </c>
      <c r="C690" s="2" t="str">
        <f>IF(COUNT($A690)=0,"",IF(B690="3E","3E",IF(B690="","I",LOOKUP(B690/D$2,{0,0.4,0.45,0.5,0.55,0.6,0.65,0.7,0.75,0.8,1},{"F","D","C","C+","B-","B","B+","A-","A","A+"}))))</f>
        <v/>
      </c>
      <c r="D690" s="1" t="str">
        <f>IF(COUNT($A690)=0,"",IF(B690="","--",IF(B690="3E","3E",LOOKUP(B690/D$2,{0,0.4,0.45,0.5,0.55,0.6,0.65,0.7,0.75,0.8,1},{0,2,2.25,2.5,2.75,3,3.25,3.5,3.75,4}))))</f>
        <v/>
      </c>
      <c r="E690" s="2" t="str">
        <f>IF(COUNT($A690)=0,"",IF($A690&lt;&gt;DRAFT!$B692,"ERR",IF(DRAFT!R692="3E","3E",IF(COUNT(DRAFT!N692,DRAFT!R692)&gt;0,DRAFT!S692,""))))</f>
        <v/>
      </c>
      <c r="F690" s="2" t="str">
        <f>IF(COUNT($A690)=0,"",IF(E690="3E","3E",IF(E690="","I",LOOKUP(E690/G$2,{0,0.4,0.45,0.5,0.55,0.6,0.65,0.7,0.75,0.8,1},{"F","D","C","C+","B-","B","B+","A-","A","A+"}))))</f>
        <v/>
      </c>
      <c r="G690" s="1" t="str">
        <f>IF(COUNT($A690)=0,"",IF(E690="","--",IF(E690="3E","3E",LOOKUP(E690/G$2,{0,0.4,0.45,0.5,0.55,0.6,0.65,0.7,0.75,0.8,1},{0,2,2.25,2.5,2.75,3,3.25,3.5,3.75,4}))))</f>
        <v/>
      </c>
      <c r="H690" s="2" t="str">
        <f>IF(COUNT($A690)=0,"",IF($A690&lt;&gt;DRAFT!$B692,"ERR",IF(DRAFT!AA692="3E","3E",IF(COUNT(DRAFT!W692,DRAFT!AA692)&gt;0,DRAFT!AB692,""))))</f>
        <v/>
      </c>
      <c r="I690" s="2" t="str">
        <f>IF(COUNT($A690)=0,"",IF(H690="3E","3E",IF(H690="","I",LOOKUP(H690/J$2,{0,0.4,0.45,0.5,0.55,0.6,0.65,0.7,0.75,0.8,1},{"F","D","C","C+","B-","B","B+","A-","A","A+"}))))</f>
        <v/>
      </c>
      <c r="J690" s="1" t="str">
        <f>IF(COUNT($A690)=0,"",IF(H690="","--",IF(H690="3E","3E",LOOKUP(H690/J$2,{0,0.4,0.45,0.5,0.55,0.6,0.65,0.7,0.75,0.8,1},{0,2,2.25,2.5,2.75,3,3.25,3.5,3.75,4}))))</f>
        <v/>
      </c>
      <c r="K690" s="2" t="str">
        <f>IF(COUNT($A690)=0,"",IF($A690&lt;&gt;DRAFT!$B692,"ERR",IF(DRAFT!AJ692="3E","3E",IF(COUNT(DRAFT!AF692,DRAFT!AJ692)&gt;0,DRAFT!AK692,""))))</f>
        <v/>
      </c>
      <c r="L690" s="2" t="str">
        <f>IF(COUNT($A690)=0,"",IF(K690="3E","3E",IF(K690="","I",LOOKUP(K690/M$2,{0,0.4,0.45,0.5,0.55,0.6,0.65,0.7,0.75,0.8,1},{"F","D","C","C+","B-","B","B+","A-","A","A+"}))))</f>
        <v/>
      </c>
      <c r="M690" s="1" t="str">
        <f>IF(COUNT($A690)=0,"",IF(K690="","--",IF(K690="3E","3E",LOOKUP(K690/M$2,{0,0.4,0.45,0.5,0.55,0.6,0.65,0.7,0.75,0.8,1},{0,2,2.25,2.5,2.75,3,3.25,3.5,3.75,4}))))</f>
        <v/>
      </c>
      <c r="N690" s="2" t="str">
        <f>IF(COUNT($A690)=0,"",IF($A690&lt;&gt;DRAFT!$B692,"ERR",IF(DRAFT!AS692="3E","3E",IF(COUNT(DRAFT!AO692,DRAFT!AS692)&gt;0,DRAFT!AT692,""))))</f>
        <v/>
      </c>
      <c r="O690" s="2" t="str">
        <f>IF(COUNT($A690)=0,"",IF(N690="3E","3E",IF(N690="","I",LOOKUP(N690/P$2,{0,0.4,0.45,0.5,0.55,0.6,0.65,0.7,0.75,0.8,1},{"F","D","C","C+","B-","B","B+","A-","A","A+"}))))</f>
        <v/>
      </c>
      <c r="P690" s="1" t="str">
        <f>IF(COUNT($A690)=0,"",IF(N690="","--",IF(N690="3E","3E",LOOKUP(N690/P$2,{0,0.4,0.45,0.5,0.55,0.6,0.65,0.7,0.75,0.8,1},{0,2,2.25,2.5,2.75,3,3.25,3.5,3.75,4}))))</f>
        <v/>
      </c>
      <c r="Q690" s="2" t="str">
        <f>IF(COUNT($A690)=0,"",IF($A690&lt;&gt;DRAFT!$B692,"ERR",IF(DRAFT!BB692="3E","3E",IF(COUNT(DRAFT!AX692,DRAFT!BB692)&gt;0,DRAFT!BC692,""))))</f>
        <v/>
      </c>
      <c r="R690" s="2" t="str">
        <f>IF(COUNT($A690)=0,"",IF(Q690="3E","3E",IF(Q690="","I",LOOKUP(Q690/S$2,{0,0.4,0.45,0.5,0.55,0.6,0.65,0.7,0.75,0.8,1},{"F","D","C","C+","B-","B","B+","A-","A","A+"}))))</f>
        <v/>
      </c>
      <c r="S690" s="1" t="str">
        <f>IF(COUNT($A690)=0,"",IF(Q690="","--",IF(Q690="3E","3E",LOOKUP(Q690/S$2,{0,0.4,0.45,0.5,0.55,0.6,0.65,0.7,0.75,0.8,1},{0,2,2.25,2.5,2.75,3,3.25,3.5,3.75,4}))))</f>
        <v/>
      </c>
      <c r="T690" s="2" t="str">
        <f>IF(COUNT($A690)=0,"",IF($A690&lt;&gt;DRAFT!$B692,"ERR",IF(DRAFT!BK692="3E","3E",IF(COUNT(DRAFT!BG692,DRAFT!BK692)&gt;0,DRAFT!BL692,""))))</f>
        <v/>
      </c>
      <c r="U690" s="2" t="str">
        <f>IF(COUNT($A690)=0,"",IF(T690="3E","3E",IF(T690="","I",LOOKUP(T690/V$2,{0,0.4,0.45,0.5,0.55,0.6,0.65,0.7,0.75,0.8,1},{"F","D","C","C+","B-","B","B+","A-","A","A+"}))))</f>
        <v/>
      </c>
      <c r="V690" s="1" t="str">
        <f>IF(COUNT($A690)=0,"",IF(T690="","--",IF(T690="3E","3E",LOOKUP(T690/V$2,{0,0.4,0.45,0.5,0.55,0.6,0.65,0.7,0.75,0.8,1},{0,2,2.25,2.5,2.75,3,3.25,3.5,3.75,4}))))</f>
        <v/>
      </c>
      <c r="W690" s="2" t="str">
        <f>IF(COUNT($A690)=0,"",IF($A690&lt;&gt;DRAFT!$B692,"ERR",IF(DRAFT!BT692="3E","3E",IF(COUNT(DRAFT!BP692,DRAFT!BT692)&gt;0,DRAFT!BU692,""))))</f>
        <v/>
      </c>
      <c r="X690" s="2" t="str">
        <f>IF(COUNT($A690)=0,"",IF(W690="3E","3E",IF(W690="","I",LOOKUP(W690/Y$2,{0,0.4,0.45,0.5,0.55,0.6,0.65,0.7,0.75,0.8,1},{"F","D","C","C+","B-","B","B+","A-","A","A+"}))))</f>
        <v/>
      </c>
      <c r="Y690" s="1" t="str">
        <f>IF(COUNT($A690)=0,"",IF(W690="","--",IF(W690="3E","3E",LOOKUP(W690/Y$2,{0,0.4,0.45,0.5,0.55,0.6,0.65,0.7,0.75,0.8,1},{0,2,2.25,2.5,2.75,3,3.25,3.5,3.75,4}))))</f>
        <v/>
      </c>
      <c r="Z690" s="2" t="str">
        <f>IF(COUNT($A690)=0,"",IF($A690&lt;&gt;DRAFT!$B692,"ERR",IF(DRAFT!CC692="3E","3E",IF(COUNT(DRAFT!BY692,DRAFT!CC692)&gt;0,DRAFT!CD692,""))))</f>
        <v/>
      </c>
      <c r="AA690" s="2" t="str">
        <f>IF(COUNT($A690)=0,"",IF(Z690="3E","3E",IF(Z690="","I",LOOKUP(Z690/AB$2,{0,0.4,0.45,0.5,0.55,0.6,0.65,0.7,0.75,0.8,1},{"F","D","C","C+","B-","B","B+","A-","A","A+"}))))</f>
        <v/>
      </c>
      <c r="AB690" s="1" t="str">
        <f>IF(COUNT($A690)=0,"",IF(Z690="","--",IF(Z690="3E","3E",LOOKUP(Z690/AB$2,{0,0.4,0.45,0.5,0.55,0.6,0.65,0.7,0.75,0.8,1},{0,2,2.25,2.5,2.75,3,3.25,3.5,3.75,4}))))</f>
        <v/>
      </c>
      <c r="AC690" s="2" t="str">
        <f>IF(COUNT($A690)=0,"",IF($A690&lt;&gt;DRAFT!$B692,"ERR",IF(DRAFT!CF692&gt;0,DRAFT!CF692,"")))</f>
        <v/>
      </c>
      <c r="AD690" s="2" t="str">
        <f>IF(COUNT($A690)=0,"",IF(AC690="3E","3E",IF(AC690="","I",LOOKUP(AC690/AE$2,{0,0.4,0.45,0.5,0.55,0.6,0.65,0.7,0.75,0.8,1},{"F","D","C","C+","B-","B","B+","A-","A","A+"}))))</f>
        <v/>
      </c>
      <c r="AE690" s="1" t="str">
        <f>IF(COUNT($A690)=0,"",IF(AC690="","--",IF(AC690="3E","3E",LOOKUP(AC690/AE$2,{0,0.4,0.45,0.5,0.55,0.6,0.65,0.7,0.75,0.8,1},{0,2,2.25,2.5,2.75,3,3.25,3.5,3.75,4}))))</f>
        <v/>
      </c>
      <c r="AF690" s="2" t="str">
        <f>IF(COUNT($A690)=0,"",IF($A690&lt;&gt;DRAFT!$B692,"ERR",IF(DRAFT!CI692&gt;0,DRAFT!CK692,"")))</f>
        <v/>
      </c>
      <c r="AG690" s="2" t="str">
        <f>IF(COUNT($A690)=0,"",IF(AF690="3E","3E",IF(AF690="","I",LOOKUP(AF690/AH$2,{0,0.4,0.45,0.5,0.55,0.6,0.65,0.7,0.75,0.8,1},{"F","D","C","C+","B-","B","B+","A-","A","A+"}))))</f>
        <v/>
      </c>
      <c r="AH690" s="1" t="str">
        <f>IF(COUNT($A690)=0,"",IF(AF690="","--",IF(AF690="3E","3E",LOOKUP(AF690/AH$2,{0,0.4,0.45,0.5,0.55,0.6,0.65,0.7,0.75,0.8,1},{0,2,2.25,2.5,2.75,3,3.25,3.5,3.75,4}))))</f>
        <v/>
      </c>
      <c r="AI690" s="2" t="str">
        <f>IF($A690&lt;&gt;DRAFT!$B692,"ERR",IF(OR(COUNT($A690)=0,COUNT(DRAFT!CL692:CN692,DRAFT!CP692:CR692)=0),"",CEILING(SUM(DRAFT!CO692,DRAFT!CS692,DRAFT!CT692),1)))</f>
        <v/>
      </c>
      <c r="AJ690" s="2" t="str">
        <f>IF(COUNT($A690)=0,"",IF(AI690="3E","3E",IF(AI690="","I",LOOKUP(AI690/AK$2,{0,0.4,0.45,0.5,0.55,0.6,0.65,0.7,0.75,0.8,1},{"F","D","C","C+","B-","B","B+","A-","A","A+"}))))</f>
        <v/>
      </c>
      <c r="AK690" s="1" t="str">
        <f>IF(COUNT($A690)=0,"",IF(AI690="","--",IF(AI690="3E","3E",LOOKUP(AI690/AK$2,{0,0.4,0.45,0.5,0.55,0.6,0.65,0.7,0.75,0.8,1},{0,2,2.25,2.5,2.75,3,3.25,3.5,3.75,4}))))</f>
        <v/>
      </c>
      <c r="AL690" s="4" t="str">
        <f>IF(OR(COUNT($A690)=0,COUNT(B690:AK690)=0),"",IF(COUNTIF(B690:AK690,"3E")&gt;0,"3E",IF(DRAFT!$A692="R",TRUNC(SUMPRODUCT(RGP,RCP)/TCP,3),TRUNC((SUMPRODUCT(--(IMDGP&gt;0)*IMDGP,IMCP)+CEILING(DRAFT!$DB692*42,0.25))/TCP,3))))</f>
        <v/>
      </c>
      <c r="AM690" s="2" t="str">
        <f>IF(OR(COUNT($A690)=0,COUNT(B690:AK690)=0),"",IF(COUNTIF(B690:AK690,"3E")&gt;0,"3E",IF(DRAFT!$A692="R",SUMPRODUCT(--(RGP&gt;=2),RCP),SUMPRODUCT(--(IMDGP&gt;0),--(IMGP=0),IMCP)+DRAFT!$DC692)))</f>
        <v/>
      </c>
      <c r="AN690" s="67" t="str">
        <f>IF(AL690="3E","3E",IF(COUNT($A690)=0,"",IF(COUNT(AI690)=0,"--",ROUND(((CEILING(DRAFT!$CV692*38,0.25)+CEILING(DRAFT!$CX692*38,0.25)+CEILING(DRAFT!$CZ692*42,0.25)+CEILING($AL690*42,0.25))/160),2))))</f>
        <v/>
      </c>
      <c r="AO690" s="2" t="str">
        <f>IF(AN690="3E","3E",IF(COUNT($A690)=0,"",IF(COUNT(AN690)=0,"I",LOOKUP(AN690,{0,2,2.25,2.5,2.75,3,3.25,3.5,3.75,4},{"F","D","C","C+","B-","B","B+","A-","A","A+"}))))</f>
        <v/>
      </c>
      <c r="AP690" s="2" t="str">
        <f>IF(AN690="3E","3E",IF(OR(COUNT(A690)=0,COUNT(AN690)=0),"",DRAFT!CW692+DRAFT!CY692+DRAFT!DA692+N(TABULATION!AM690)))</f>
        <v/>
      </c>
      <c r="AQ690" s="2" t="str">
        <f>IF(OR(COUNT($A690)=0,COUNT(B690:AK690)=0),"",IF(COUNTIF(B690:AM690,"3E")&gt;0,"3E",IF(AND(DRAFT!$A692="IM",OR($AL690&gt;DRAFT!$DB692,$AM690&gt;DRAFT!$DC692)),"IMPROVED",IF(AND(DRAFT!$A692="IM",$AL690&lt;=DRAFT!$DB692,$AM690&lt;=DRAFT!$DC692),"NOT IMPROVED",IF(AND(DRAFT!CU692="S",AH690&gt;=2,AK690&gt;=2,AN690&gt;=2.5,AP690&gt;=144),"PASS","FAIL")))))</f>
        <v/>
      </c>
      <c r="AR690" s="2" t="str">
        <f t="shared" si="20"/>
        <v/>
      </c>
      <c r="AS690" s="2" t="str">
        <f t="shared" si="21"/>
        <v/>
      </c>
    </row>
    <row r="691" spans="1:45" ht="18.95" customHeight="1" x14ac:dyDescent="0.25">
      <c r="A691" s="3" t="str">
        <f>IF(DRAFT!$B693="","",DRAFT!$B693)</f>
        <v/>
      </c>
      <c r="B691" s="2" t="str">
        <f>IF(COUNT($A691)=0,"",IF($A691&lt;&gt;DRAFT!$B693,"ERR",IF(DRAFT!I693="3E","3E",IF(COUNT(DRAFT!E693,DRAFT!I693)&gt;0,DRAFT!J693,""))))</f>
        <v/>
      </c>
      <c r="C691" s="2" t="str">
        <f>IF(COUNT($A691)=0,"",IF(B691="3E","3E",IF(B691="","I",LOOKUP(B691/D$2,{0,0.4,0.45,0.5,0.55,0.6,0.65,0.7,0.75,0.8,1},{"F","D","C","C+","B-","B","B+","A-","A","A+"}))))</f>
        <v/>
      </c>
      <c r="D691" s="1" t="str">
        <f>IF(COUNT($A691)=0,"",IF(B691="","--",IF(B691="3E","3E",LOOKUP(B691/D$2,{0,0.4,0.45,0.5,0.55,0.6,0.65,0.7,0.75,0.8,1},{0,2,2.25,2.5,2.75,3,3.25,3.5,3.75,4}))))</f>
        <v/>
      </c>
      <c r="E691" s="2" t="str">
        <f>IF(COUNT($A691)=0,"",IF($A691&lt;&gt;DRAFT!$B693,"ERR",IF(DRAFT!R693="3E","3E",IF(COUNT(DRAFT!N693,DRAFT!R693)&gt;0,DRAFT!S693,""))))</f>
        <v/>
      </c>
      <c r="F691" s="2" t="str">
        <f>IF(COUNT($A691)=0,"",IF(E691="3E","3E",IF(E691="","I",LOOKUP(E691/G$2,{0,0.4,0.45,0.5,0.55,0.6,0.65,0.7,0.75,0.8,1},{"F","D","C","C+","B-","B","B+","A-","A","A+"}))))</f>
        <v/>
      </c>
      <c r="G691" s="1" t="str">
        <f>IF(COUNT($A691)=0,"",IF(E691="","--",IF(E691="3E","3E",LOOKUP(E691/G$2,{0,0.4,0.45,0.5,0.55,0.6,0.65,0.7,0.75,0.8,1},{0,2,2.25,2.5,2.75,3,3.25,3.5,3.75,4}))))</f>
        <v/>
      </c>
      <c r="H691" s="2" t="str">
        <f>IF(COUNT($A691)=0,"",IF($A691&lt;&gt;DRAFT!$B693,"ERR",IF(DRAFT!AA693="3E","3E",IF(COUNT(DRAFT!W693,DRAFT!AA693)&gt;0,DRAFT!AB693,""))))</f>
        <v/>
      </c>
      <c r="I691" s="2" t="str">
        <f>IF(COUNT($A691)=0,"",IF(H691="3E","3E",IF(H691="","I",LOOKUP(H691/J$2,{0,0.4,0.45,0.5,0.55,0.6,0.65,0.7,0.75,0.8,1},{"F","D","C","C+","B-","B","B+","A-","A","A+"}))))</f>
        <v/>
      </c>
      <c r="J691" s="1" t="str">
        <f>IF(COUNT($A691)=0,"",IF(H691="","--",IF(H691="3E","3E",LOOKUP(H691/J$2,{0,0.4,0.45,0.5,0.55,0.6,0.65,0.7,0.75,0.8,1},{0,2,2.25,2.5,2.75,3,3.25,3.5,3.75,4}))))</f>
        <v/>
      </c>
      <c r="K691" s="2" t="str">
        <f>IF(COUNT($A691)=0,"",IF($A691&lt;&gt;DRAFT!$B693,"ERR",IF(DRAFT!AJ693="3E","3E",IF(COUNT(DRAFT!AF693,DRAFT!AJ693)&gt;0,DRAFT!AK693,""))))</f>
        <v/>
      </c>
      <c r="L691" s="2" t="str">
        <f>IF(COUNT($A691)=0,"",IF(K691="3E","3E",IF(K691="","I",LOOKUP(K691/M$2,{0,0.4,0.45,0.5,0.55,0.6,0.65,0.7,0.75,0.8,1},{"F","D","C","C+","B-","B","B+","A-","A","A+"}))))</f>
        <v/>
      </c>
      <c r="M691" s="1" t="str">
        <f>IF(COUNT($A691)=0,"",IF(K691="","--",IF(K691="3E","3E",LOOKUP(K691/M$2,{0,0.4,0.45,0.5,0.55,0.6,0.65,0.7,0.75,0.8,1},{0,2,2.25,2.5,2.75,3,3.25,3.5,3.75,4}))))</f>
        <v/>
      </c>
      <c r="N691" s="2" t="str">
        <f>IF(COUNT($A691)=0,"",IF($A691&lt;&gt;DRAFT!$B693,"ERR",IF(DRAFT!AS693="3E","3E",IF(COUNT(DRAFT!AO693,DRAFT!AS693)&gt;0,DRAFT!AT693,""))))</f>
        <v/>
      </c>
      <c r="O691" s="2" t="str">
        <f>IF(COUNT($A691)=0,"",IF(N691="3E","3E",IF(N691="","I",LOOKUP(N691/P$2,{0,0.4,0.45,0.5,0.55,0.6,0.65,0.7,0.75,0.8,1},{"F","D","C","C+","B-","B","B+","A-","A","A+"}))))</f>
        <v/>
      </c>
      <c r="P691" s="1" t="str">
        <f>IF(COUNT($A691)=0,"",IF(N691="","--",IF(N691="3E","3E",LOOKUP(N691/P$2,{0,0.4,0.45,0.5,0.55,0.6,0.65,0.7,0.75,0.8,1},{0,2,2.25,2.5,2.75,3,3.25,3.5,3.75,4}))))</f>
        <v/>
      </c>
      <c r="Q691" s="2" t="str">
        <f>IF(COUNT($A691)=0,"",IF($A691&lt;&gt;DRAFT!$B693,"ERR",IF(DRAFT!BB693="3E","3E",IF(COUNT(DRAFT!AX693,DRAFT!BB693)&gt;0,DRAFT!BC693,""))))</f>
        <v/>
      </c>
      <c r="R691" s="2" t="str">
        <f>IF(COUNT($A691)=0,"",IF(Q691="3E","3E",IF(Q691="","I",LOOKUP(Q691/S$2,{0,0.4,0.45,0.5,0.55,0.6,0.65,0.7,0.75,0.8,1},{"F","D","C","C+","B-","B","B+","A-","A","A+"}))))</f>
        <v/>
      </c>
      <c r="S691" s="1" t="str">
        <f>IF(COUNT($A691)=0,"",IF(Q691="","--",IF(Q691="3E","3E",LOOKUP(Q691/S$2,{0,0.4,0.45,0.5,0.55,0.6,0.65,0.7,0.75,0.8,1},{0,2,2.25,2.5,2.75,3,3.25,3.5,3.75,4}))))</f>
        <v/>
      </c>
      <c r="T691" s="2" t="str">
        <f>IF(COUNT($A691)=0,"",IF($A691&lt;&gt;DRAFT!$B693,"ERR",IF(DRAFT!BK693="3E","3E",IF(COUNT(DRAFT!BG693,DRAFT!BK693)&gt;0,DRAFT!BL693,""))))</f>
        <v/>
      </c>
      <c r="U691" s="2" t="str">
        <f>IF(COUNT($A691)=0,"",IF(T691="3E","3E",IF(T691="","I",LOOKUP(T691/V$2,{0,0.4,0.45,0.5,0.55,0.6,0.65,0.7,0.75,0.8,1},{"F","D","C","C+","B-","B","B+","A-","A","A+"}))))</f>
        <v/>
      </c>
      <c r="V691" s="1" t="str">
        <f>IF(COUNT($A691)=0,"",IF(T691="","--",IF(T691="3E","3E",LOOKUP(T691/V$2,{0,0.4,0.45,0.5,0.55,0.6,0.65,0.7,0.75,0.8,1},{0,2,2.25,2.5,2.75,3,3.25,3.5,3.75,4}))))</f>
        <v/>
      </c>
      <c r="W691" s="2" t="str">
        <f>IF(COUNT($A691)=0,"",IF($A691&lt;&gt;DRAFT!$B693,"ERR",IF(DRAFT!BT693="3E","3E",IF(COUNT(DRAFT!BP693,DRAFT!BT693)&gt;0,DRAFT!BU693,""))))</f>
        <v/>
      </c>
      <c r="X691" s="2" t="str">
        <f>IF(COUNT($A691)=0,"",IF(W691="3E","3E",IF(W691="","I",LOOKUP(W691/Y$2,{0,0.4,0.45,0.5,0.55,0.6,0.65,0.7,0.75,0.8,1},{"F","D","C","C+","B-","B","B+","A-","A","A+"}))))</f>
        <v/>
      </c>
      <c r="Y691" s="1" t="str">
        <f>IF(COUNT($A691)=0,"",IF(W691="","--",IF(W691="3E","3E",LOOKUP(W691/Y$2,{0,0.4,0.45,0.5,0.55,0.6,0.65,0.7,0.75,0.8,1},{0,2,2.25,2.5,2.75,3,3.25,3.5,3.75,4}))))</f>
        <v/>
      </c>
      <c r="Z691" s="2" t="str">
        <f>IF(COUNT($A691)=0,"",IF($A691&lt;&gt;DRAFT!$B693,"ERR",IF(DRAFT!CC693="3E","3E",IF(COUNT(DRAFT!BY693,DRAFT!CC693)&gt;0,DRAFT!CD693,""))))</f>
        <v/>
      </c>
      <c r="AA691" s="2" t="str">
        <f>IF(COUNT($A691)=0,"",IF(Z691="3E","3E",IF(Z691="","I",LOOKUP(Z691/AB$2,{0,0.4,0.45,0.5,0.55,0.6,0.65,0.7,0.75,0.8,1},{"F","D","C","C+","B-","B","B+","A-","A","A+"}))))</f>
        <v/>
      </c>
      <c r="AB691" s="1" t="str">
        <f>IF(COUNT($A691)=0,"",IF(Z691="","--",IF(Z691="3E","3E",LOOKUP(Z691/AB$2,{0,0.4,0.45,0.5,0.55,0.6,0.65,0.7,0.75,0.8,1},{0,2,2.25,2.5,2.75,3,3.25,3.5,3.75,4}))))</f>
        <v/>
      </c>
      <c r="AC691" s="2" t="str">
        <f>IF(COUNT($A691)=0,"",IF($A691&lt;&gt;DRAFT!$B693,"ERR",IF(DRAFT!CF693&gt;0,DRAFT!CF693,"")))</f>
        <v/>
      </c>
      <c r="AD691" s="2" t="str">
        <f>IF(COUNT($A691)=0,"",IF(AC691="3E","3E",IF(AC691="","I",LOOKUP(AC691/AE$2,{0,0.4,0.45,0.5,0.55,0.6,0.65,0.7,0.75,0.8,1},{"F","D","C","C+","B-","B","B+","A-","A","A+"}))))</f>
        <v/>
      </c>
      <c r="AE691" s="1" t="str">
        <f>IF(COUNT($A691)=0,"",IF(AC691="","--",IF(AC691="3E","3E",LOOKUP(AC691/AE$2,{0,0.4,0.45,0.5,0.55,0.6,0.65,0.7,0.75,0.8,1},{0,2,2.25,2.5,2.75,3,3.25,3.5,3.75,4}))))</f>
        <v/>
      </c>
      <c r="AF691" s="2" t="str">
        <f>IF(COUNT($A691)=0,"",IF($A691&lt;&gt;DRAFT!$B693,"ERR",IF(DRAFT!CI693&gt;0,DRAFT!CK693,"")))</f>
        <v/>
      </c>
      <c r="AG691" s="2" t="str">
        <f>IF(COUNT($A691)=0,"",IF(AF691="3E","3E",IF(AF691="","I",LOOKUP(AF691/AH$2,{0,0.4,0.45,0.5,0.55,0.6,0.65,0.7,0.75,0.8,1},{"F","D","C","C+","B-","B","B+","A-","A","A+"}))))</f>
        <v/>
      </c>
      <c r="AH691" s="1" t="str">
        <f>IF(COUNT($A691)=0,"",IF(AF691="","--",IF(AF691="3E","3E",LOOKUP(AF691/AH$2,{0,0.4,0.45,0.5,0.55,0.6,0.65,0.7,0.75,0.8,1},{0,2,2.25,2.5,2.75,3,3.25,3.5,3.75,4}))))</f>
        <v/>
      </c>
      <c r="AI691" s="2" t="str">
        <f>IF($A691&lt;&gt;DRAFT!$B693,"ERR",IF(OR(COUNT($A691)=0,COUNT(DRAFT!CL693:CN693,DRAFT!CP693:CR693)=0),"",CEILING(SUM(DRAFT!CO693,DRAFT!CS693,DRAFT!CT693),1)))</f>
        <v/>
      </c>
      <c r="AJ691" s="2" t="str">
        <f>IF(COUNT($A691)=0,"",IF(AI691="3E","3E",IF(AI691="","I",LOOKUP(AI691/AK$2,{0,0.4,0.45,0.5,0.55,0.6,0.65,0.7,0.75,0.8,1},{"F","D","C","C+","B-","B","B+","A-","A","A+"}))))</f>
        <v/>
      </c>
      <c r="AK691" s="1" t="str">
        <f>IF(COUNT($A691)=0,"",IF(AI691="","--",IF(AI691="3E","3E",LOOKUP(AI691/AK$2,{0,0.4,0.45,0.5,0.55,0.6,0.65,0.7,0.75,0.8,1},{0,2,2.25,2.5,2.75,3,3.25,3.5,3.75,4}))))</f>
        <v/>
      </c>
      <c r="AL691" s="4" t="str">
        <f>IF(OR(COUNT($A691)=0,COUNT(B691:AK691)=0),"",IF(COUNTIF(B691:AK691,"3E")&gt;0,"3E",IF(DRAFT!$A693="R",TRUNC(SUMPRODUCT(RGP,RCP)/TCP,3),TRUNC((SUMPRODUCT(--(IMDGP&gt;0)*IMDGP,IMCP)+CEILING(DRAFT!$DB693*42,0.25))/TCP,3))))</f>
        <v/>
      </c>
      <c r="AM691" s="2" t="str">
        <f>IF(OR(COUNT($A691)=0,COUNT(B691:AK691)=0),"",IF(COUNTIF(B691:AK691,"3E")&gt;0,"3E",IF(DRAFT!$A693="R",SUMPRODUCT(--(RGP&gt;=2),RCP),SUMPRODUCT(--(IMDGP&gt;0),--(IMGP=0),IMCP)+DRAFT!$DC693)))</f>
        <v/>
      </c>
      <c r="AN691" s="67" t="str">
        <f>IF(AL691="3E","3E",IF(COUNT($A691)=0,"",IF(COUNT(AI691)=0,"--",ROUND(((CEILING(DRAFT!$CV693*38,0.25)+CEILING(DRAFT!$CX693*38,0.25)+CEILING(DRAFT!$CZ693*42,0.25)+CEILING($AL691*42,0.25))/160),2))))</f>
        <v/>
      </c>
      <c r="AO691" s="2" t="str">
        <f>IF(AN691="3E","3E",IF(COUNT($A691)=0,"",IF(COUNT(AN691)=0,"I",LOOKUP(AN691,{0,2,2.25,2.5,2.75,3,3.25,3.5,3.75,4},{"F","D","C","C+","B-","B","B+","A-","A","A+"}))))</f>
        <v/>
      </c>
      <c r="AP691" s="2" t="str">
        <f>IF(AN691="3E","3E",IF(OR(COUNT(A691)=0,COUNT(AN691)=0),"",DRAFT!CW693+DRAFT!CY693+DRAFT!DA693+N(TABULATION!AM691)))</f>
        <v/>
      </c>
      <c r="AQ691" s="2" t="str">
        <f>IF(OR(COUNT($A691)=0,COUNT(B691:AK691)=0),"",IF(COUNTIF(B691:AM691,"3E")&gt;0,"3E",IF(AND(DRAFT!$A693="IM",OR($AL691&gt;DRAFT!$DB693,$AM691&gt;DRAFT!$DC693)),"IMPROVED",IF(AND(DRAFT!$A693="IM",$AL691&lt;=DRAFT!$DB693,$AM691&lt;=DRAFT!$DC693),"NOT IMPROVED",IF(AND(DRAFT!CU693="S",AH691&gt;=2,AK691&gt;=2,AN691&gt;=2.5,AP691&gt;=144),"PASS","FAIL")))))</f>
        <v/>
      </c>
      <c r="AR691" s="2" t="str">
        <f t="shared" si="20"/>
        <v/>
      </c>
      <c r="AS691" s="2" t="str">
        <f t="shared" si="21"/>
        <v/>
      </c>
    </row>
    <row r="692" spans="1:45" ht="18.95" customHeight="1" x14ac:dyDescent="0.25">
      <c r="A692" s="3" t="str">
        <f>IF(DRAFT!$B694="","",DRAFT!$B694)</f>
        <v/>
      </c>
      <c r="B692" s="2" t="str">
        <f>IF(COUNT($A692)=0,"",IF($A692&lt;&gt;DRAFT!$B694,"ERR",IF(DRAFT!I694="3E","3E",IF(COUNT(DRAFT!E694,DRAFT!I694)&gt;0,DRAFT!J694,""))))</f>
        <v/>
      </c>
      <c r="C692" s="2" t="str">
        <f>IF(COUNT($A692)=0,"",IF(B692="3E","3E",IF(B692="","I",LOOKUP(B692/D$2,{0,0.4,0.45,0.5,0.55,0.6,0.65,0.7,0.75,0.8,1},{"F","D","C","C+","B-","B","B+","A-","A","A+"}))))</f>
        <v/>
      </c>
      <c r="D692" s="1" t="str">
        <f>IF(COUNT($A692)=0,"",IF(B692="","--",IF(B692="3E","3E",LOOKUP(B692/D$2,{0,0.4,0.45,0.5,0.55,0.6,0.65,0.7,0.75,0.8,1},{0,2,2.25,2.5,2.75,3,3.25,3.5,3.75,4}))))</f>
        <v/>
      </c>
      <c r="E692" s="2" t="str">
        <f>IF(COUNT($A692)=0,"",IF($A692&lt;&gt;DRAFT!$B694,"ERR",IF(DRAFT!R694="3E","3E",IF(COUNT(DRAFT!N694,DRAFT!R694)&gt;0,DRAFT!S694,""))))</f>
        <v/>
      </c>
      <c r="F692" s="2" t="str">
        <f>IF(COUNT($A692)=0,"",IF(E692="3E","3E",IF(E692="","I",LOOKUP(E692/G$2,{0,0.4,0.45,0.5,0.55,0.6,0.65,0.7,0.75,0.8,1},{"F","D","C","C+","B-","B","B+","A-","A","A+"}))))</f>
        <v/>
      </c>
      <c r="G692" s="1" t="str">
        <f>IF(COUNT($A692)=0,"",IF(E692="","--",IF(E692="3E","3E",LOOKUP(E692/G$2,{0,0.4,0.45,0.5,0.55,0.6,0.65,0.7,0.75,0.8,1},{0,2,2.25,2.5,2.75,3,3.25,3.5,3.75,4}))))</f>
        <v/>
      </c>
      <c r="H692" s="2" t="str">
        <f>IF(COUNT($A692)=0,"",IF($A692&lt;&gt;DRAFT!$B694,"ERR",IF(DRAFT!AA694="3E","3E",IF(COUNT(DRAFT!W694,DRAFT!AA694)&gt;0,DRAFT!AB694,""))))</f>
        <v/>
      </c>
      <c r="I692" s="2" t="str">
        <f>IF(COUNT($A692)=0,"",IF(H692="3E","3E",IF(H692="","I",LOOKUP(H692/J$2,{0,0.4,0.45,0.5,0.55,0.6,0.65,0.7,0.75,0.8,1},{"F","D","C","C+","B-","B","B+","A-","A","A+"}))))</f>
        <v/>
      </c>
      <c r="J692" s="1" t="str">
        <f>IF(COUNT($A692)=0,"",IF(H692="","--",IF(H692="3E","3E",LOOKUP(H692/J$2,{0,0.4,0.45,0.5,0.55,0.6,0.65,0.7,0.75,0.8,1},{0,2,2.25,2.5,2.75,3,3.25,3.5,3.75,4}))))</f>
        <v/>
      </c>
      <c r="K692" s="2" t="str">
        <f>IF(COUNT($A692)=0,"",IF($A692&lt;&gt;DRAFT!$B694,"ERR",IF(DRAFT!AJ694="3E","3E",IF(COUNT(DRAFT!AF694,DRAFT!AJ694)&gt;0,DRAFT!AK694,""))))</f>
        <v/>
      </c>
      <c r="L692" s="2" t="str">
        <f>IF(COUNT($A692)=0,"",IF(K692="3E","3E",IF(K692="","I",LOOKUP(K692/M$2,{0,0.4,0.45,0.5,0.55,0.6,0.65,0.7,0.75,0.8,1},{"F","D","C","C+","B-","B","B+","A-","A","A+"}))))</f>
        <v/>
      </c>
      <c r="M692" s="1" t="str">
        <f>IF(COUNT($A692)=0,"",IF(K692="","--",IF(K692="3E","3E",LOOKUP(K692/M$2,{0,0.4,0.45,0.5,0.55,0.6,0.65,0.7,0.75,0.8,1},{0,2,2.25,2.5,2.75,3,3.25,3.5,3.75,4}))))</f>
        <v/>
      </c>
      <c r="N692" s="2" t="str">
        <f>IF(COUNT($A692)=0,"",IF($A692&lt;&gt;DRAFT!$B694,"ERR",IF(DRAFT!AS694="3E","3E",IF(COUNT(DRAFT!AO694,DRAFT!AS694)&gt;0,DRAFT!AT694,""))))</f>
        <v/>
      </c>
      <c r="O692" s="2" t="str">
        <f>IF(COUNT($A692)=0,"",IF(N692="3E","3E",IF(N692="","I",LOOKUP(N692/P$2,{0,0.4,0.45,0.5,0.55,0.6,0.65,0.7,0.75,0.8,1},{"F","D","C","C+","B-","B","B+","A-","A","A+"}))))</f>
        <v/>
      </c>
      <c r="P692" s="1" t="str">
        <f>IF(COUNT($A692)=0,"",IF(N692="","--",IF(N692="3E","3E",LOOKUP(N692/P$2,{0,0.4,0.45,0.5,0.55,0.6,0.65,0.7,0.75,0.8,1},{0,2,2.25,2.5,2.75,3,3.25,3.5,3.75,4}))))</f>
        <v/>
      </c>
      <c r="Q692" s="2" t="str">
        <f>IF(COUNT($A692)=0,"",IF($A692&lt;&gt;DRAFT!$B694,"ERR",IF(DRAFT!BB694="3E","3E",IF(COUNT(DRAFT!AX694,DRAFT!BB694)&gt;0,DRAFT!BC694,""))))</f>
        <v/>
      </c>
      <c r="R692" s="2" t="str">
        <f>IF(COUNT($A692)=0,"",IF(Q692="3E","3E",IF(Q692="","I",LOOKUP(Q692/S$2,{0,0.4,0.45,0.5,0.55,0.6,0.65,0.7,0.75,0.8,1},{"F","D","C","C+","B-","B","B+","A-","A","A+"}))))</f>
        <v/>
      </c>
      <c r="S692" s="1" t="str">
        <f>IF(COUNT($A692)=0,"",IF(Q692="","--",IF(Q692="3E","3E",LOOKUP(Q692/S$2,{0,0.4,0.45,0.5,0.55,0.6,0.65,0.7,0.75,0.8,1},{0,2,2.25,2.5,2.75,3,3.25,3.5,3.75,4}))))</f>
        <v/>
      </c>
      <c r="T692" s="2" t="str">
        <f>IF(COUNT($A692)=0,"",IF($A692&lt;&gt;DRAFT!$B694,"ERR",IF(DRAFT!BK694="3E","3E",IF(COUNT(DRAFT!BG694,DRAFT!BK694)&gt;0,DRAFT!BL694,""))))</f>
        <v/>
      </c>
      <c r="U692" s="2" t="str">
        <f>IF(COUNT($A692)=0,"",IF(T692="3E","3E",IF(T692="","I",LOOKUP(T692/V$2,{0,0.4,0.45,0.5,0.55,0.6,0.65,0.7,0.75,0.8,1},{"F","D","C","C+","B-","B","B+","A-","A","A+"}))))</f>
        <v/>
      </c>
      <c r="V692" s="1" t="str">
        <f>IF(COUNT($A692)=0,"",IF(T692="","--",IF(T692="3E","3E",LOOKUP(T692/V$2,{0,0.4,0.45,0.5,0.55,0.6,0.65,0.7,0.75,0.8,1},{0,2,2.25,2.5,2.75,3,3.25,3.5,3.75,4}))))</f>
        <v/>
      </c>
      <c r="W692" s="2" t="str">
        <f>IF(COUNT($A692)=0,"",IF($A692&lt;&gt;DRAFT!$B694,"ERR",IF(DRAFT!BT694="3E","3E",IF(COUNT(DRAFT!BP694,DRAFT!BT694)&gt;0,DRAFT!BU694,""))))</f>
        <v/>
      </c>
      <c r="X692" s="2" t="str">
        <f>IF(COUNT($A692)=0,"",IF(W692="3E","3E",IF(W692="","I",LOOKUP(W692/Y$2,{0,0.4,0.45,0.5,0.55,0.6,0.65,0.7,0.75,0.8,1},{"F","D","C","C+","B-","B","B+","A-","A","A+"}))))</f>
        <v/>
      </c>
      <c r="Y692" s="1" t="str">
        <f>IF(COUNT($A692)=0,"",IF(W692="","--",IF(W692="3E","3E",LOOKUP(W692/Y$2,{0,0.4,0.45,0.5,0.55,0.6,0.65,0.7,0.75,0.8,1},{0,2,2.25,2.5,2.75,3,3.25,3.5,3.75,4}))))</f>
        <v/>
      </c>
      <c r="Z692" s="2" t="str">
        <f>IF(COUNT($A692)=0,"",IF($A692&lt;&gt;DRAFT!$B694,"ERR",IF(DRAFT!CC694="3E","3E",IF(COUNT(DRAFT!BY694,DRAFT!CC694)&gt;0,DRAFT!CD694,""))))</f>
        <v/>
      </c>
      <c r="AA692" s="2" t="str">
        <f>IF(COUNT($A692)=0,"",IF(Z692="3E","3E",IF(Z692="","I",LOOKUP(Z692/AB$2,{0,0.4,0.45,0.5,0.55,0.6,0.65,0.7,0.75,0.8,1},{"F","D","C","C+","B-","B","B+","A-","A","A+"}))))</f>
        <v/>
      </c>
      <c r="AB692" s="1" t="str">
        <f>IF(COUNT($A692)=0,"",IF(Z692="","--",IF(Z692="3E","3E",LOOKUP(Z692/AB$2,{0,0.4,0.45,0.5,0.55,0.6,0.65,0.7,0.75,0.8,1},{0,2,2.25,2.5,2.75,3,3.25,3.5,3.75,4}))))</f>
        <v/>
      </c>
      <c r="AC692" s="2" t="str">
        <f>IF(COUNT($A692)=0,"",IF($A692&lt;&gt;DRAFT!$B694,"ERR",IF(DRAFT!CF694&gt;0,DRAFT!CF694,"")))</f>
        <v/>
      </c>
      <c r="AD692" s="2" t="str">
        <f>IF(COUNT($A692)=0,"",IF(AC692="3E","3E",IF(AC692="","I",LOOKUP(AC692/AE$2,{0,0.4,0.45,0.5,0.55,0.6,0.65,0.7,0.75,0.8,1},{"F","D","C","C+","B-","B","B+","A-","A","A+"}))))</f>
        <v/>
      </c>
      <c r="AE692" s="1" t="str">
        <f>IF(COUNT($A692)=0,"",IF(AC692="","--",IF(AC692="3E","3E",LOOKUP(AC692/AE$2,{0,0.4,0.45,0.5,0.55,0.6,0.65,0.7,0.75,0.8,1},{0,2,2.25,2.5,2.75,3,3.25,3.5,3.75,4}))))</f>
        <v/>
      </c>
      <c r="AF692" s="2" t="str">
        <f>IF(COUNT($A692)=0,"",IF($A692&lt;&gt;DRAFT!$B694,"ERR",IF(DRAFT!CI694&gt;0,DRAFT!CK694,"")))</f>
        <v/>
      </c>
      <c r="AG692" s="2" t="str">
        <f>IF(COUNT($A692)=0,"",IF(AF692="3E","3E",IF(AF692="","I",LOOKUP(AF692/AH$2,{0,0.4,0.45,0.5,0.55,0.6,0.65,0.7,0.75,0.8,1},{"F","D","C","C+","B-","B","B+","A-","A","A+"}))))</f>
        <v/>
      </c>
      <c r="AH692" s="1" t="str">
        <f>IF(COUNT($A692)=0,"",IF(AF692="","--",IF(AF692="3E","3E",LOOKUP(AF692/AH$2,{0,0.4,0.45,0.5,0.55,0.6,0.65,0.7,0.75,0.8,1},{0,2,2.25,2.5,2.75,3,3.25,3.5,3.75,4}))))</f>
        <v/>
      </c>
      <c r="AI692" s="2" t="str">
        <f>IF($A692&lt;&gt;DRAFT!$B694,"ERR",IF(OR(COUNT($A692)=0,COUNT(DRAFT!CL694:CN694,DRAFT!CP694:CR694)=0),"",CEILING(SUM(DRAFT!CO694,DRAFT!CS694,DRAFT!CT694),1)))</f>
        <v/>
      </c>
      <c r="AJ692" s="2" t="str">
        <f>IF(COUNT($A692)=0,"",IF(AI692="3E","3E",IF(AI692="","I",LOOKUP(AI692/AK$2,{0,0.4,0.45,0.5,0.55,0.6,0.65,0.7,0.75,0.8,1},{"F","D","C","C+","B-","B","B+","A-","A","A+"}))))</f>
        <v/>
      </c>
      <c r="AK692" s="1" t="str">
        <f>IF(COUNT($A692)=0,"",IF(AI692="","--",IF(AI692="3E","3E",LOOKUP(AI692/AK$2,{0,0.4,0.45,0.5,0.55,0.6,0.65,0.7,0.75,0.8,1},{0,2,2.25,2.5,2.75,3,3.25,3.5,3.75,4}))))</f>
        <v/>
      </c>
      <c r="AL692" s="4" t="str">
        <f>IF(OR(COUNT($A692)=0,COUNT(B692:AK692)=0),"",IF(COUNTIF(B692:AK692,"3E")&gt;0,"3E",IF(DRAFT!$A694="R",TRUNC(SUMPRODUCT(RGP,RCP)/TCP,3),TRUNC((SUMPRODUCT(--(IMDGP&gt;0)*IMDGP,IMCP)+CEILING(DRAFT!$DB694*42,0.25))/TCP,3))))</f>
        <v/>
      </c>
      <c r="AM692" s="2" t="str">
        <f>IF(OR(COUNT($A692)=0,COUNT(B692:AK692)=0),"",IF(COUNTIF(B692:AK692,"3E")&gt;0,"3E",IF(DRAFT!$A694="R",SUMPRODUCT(--(RGP&gt;=2),RCP),SUMPRODUCT(--(IMDGP&gt;0),--(IMGP=0),IMCP)+DRAFT!$DC694)))</f>
        <v/>
      </c>
      <c r="AN692" s="67" t="str">
        <f>IF(AL692="3E","3E",IF(COUNT($A692)=0,"",IF(COUNT(AI692)=0,"--",ROUND(((CEILING(DRAFT!$CV694*38,0.25)+CEILING(DRAFT!$CX694*38,0.25)+CEILING(DRAFT!$CZ694*42,0.25)+CEILING($AL692*42,0.25))/160),2))))</f>
        <v/>
      </c>
      <c r="AO692" s="2" t="str">
        <f>IF(AN692="3E","3E",IF(COUNT($A692)=0,"",IF(COUNT(AN692)=0,"I",LOOKUP(AN692,{0,2,2.25,2.5,2.75,3,3.25,3.5,3.75,4},{"F","D","C","C+","B-","B","B+","A-","A","A+"}))))</f>
        <v/>
      </c>
      <c r="AP692" s="2" t="str">
        <f>IF(AN692="3E","3E",IF(OR(COUNT(A692)=0,COUNT(AN692)=0),"",DRAFT!CW694+DRAFT!CY694+DRAFT!DA694+N(TABULATION!AM692)))</f>
        <v/>
      </c>
      <c r="AQ692" s="2" t="str">
        <f>IF(OR(COUNT($A692)=0,COUNT(B692:AK692)=0),"",IF(COUNTIF(B692:AM692,"3E")&gt;0,"3E",IF(AND(DRAFT!$A694="IM",OR($AL692&gt;DRAFT!$DB694,$AM692&gt;DRAFT!$DC694)),"IMPROVED",IF(AND(DRAFT!$A694="IM",$AL692&lt;=DRAFT!$DB694,$AM692&lt;=DRAFT!$DC694),"NOT IMPROVED",IF(AND(DRAFT!CU694="S",AH692&gt;=2,AK692&gt;=2,AN692&gt;=2.5,AP692&gt;=144),"PASS","FAIL")))))</f>
        <v/>
      </c>
      <c r="AR692" s="2" t="str">
        <f t="shared" si="20"/>
        <v/>
      </c>
      <c r="AS692" s="2" t="str">
        <f t="shared" si="21"/>
        <v/>
      </c>
    </row>
    <row r="693" spans="1:45" ht="18.95" customHeight="1" x14ac:dyDescent="0.25">
      <c r="A693" s="3" t="str">
        <f>IF(DRAFT!$B695="","",DRAFT!$B695)</f>
        <v/>
      </c>
      <c r="B693" s="2" t="str">
        <f>IF(COUNT($A693)=0,"",IF($A693&lt;&gt;DRAFT!$B695,"ERR",IF(DRAFT!I695="3E","3E",IF(COUNT(DRAFT!E695,DRAFT!I695)&gt;0,DRAFT!J695,""))))</f>
        <v/>
      </c>
      <c r="C693" s="2" t="str">
        <f>IF(COUNT($A693)=0,"",IF(B693="3E","3E",IF(B693="","I",LOOKUP(B693/D$2,{0,0.4,0.45,0.5,0.55,0.6,0.65,0.7,0.75,0.8,1},{"F","D","C","C+","B-","B","B+","A-","A","A+"}))))</f>
        <v/>
      </c>
      <c r="D693" s="1" t="str">
        <f>IF(COUNT($A693)=0,"",IF(B693="","--",IF(B693="3E","3E",LOOKUP(B693/D$2,{0,0.4,0.45,0.5,0.55,0.6,0.65,0.7,0.75,0.8,1},{0,2,2.25,2.5,2.75,3,3.25,3.5,3.75,4}))))</f>
        <v/>
      </c>
      <c r="E693" s="2" t="str">
        <f>IF(COUNT($A693)=0,"",IF($A693&lt;&gt;DRAFT!$B695,"ERR",IF(DRAFT!R695="3E","3E",IF(COUNT(DRAFT!N695,DRAFT!R695)&gt;0,DRAFT!S695,""))))</f>
        <v/>
      </c>
      <c r="F693" s="2" t="str">
        <f>IF(COUNT($A693)=0,"",IF(E693="3E","3E",IF(E693="","I",LOOKUP(E693/G$2,{0,0.4,0.45,0.5,0.55,0.6,0.65,0.7,0.75,0.8,1},{"F","D","C","C+","B-","B","B+","A-","A","A+"}))))</f>
        <v/>
      </c>
      <c r="G693" s="1" t="str">
        <f>IF(COUNT($A693)=0,"",IF(E693="","--",IF(E693="3E","3E",LOOKUP(E693/G$2,{0,0.4,0.45,0.5,0.55,0.6,0.65,0.7,0.75,0.8,1},{0,2,2.25,2.5,2.75,3,3.25,3.5,3.75,4}))))</f>
        <v/>
      </c>
      <c r="H693" s="2" t="str">
        <f>IF(COUNT($A693)=0,"",IF($A693&lt;&gt;DRAFT!$B695,"ERR",IF(DRAFT!AA695="3E","3E",IF(COUNT(DRAFT!W695,DRAFT!AA695)&gt;0,DRAFT!AB695,""))))</f>
        <v/>
      </c>
      <c r="I693" s="2" t="str">
        <f>IF(COUNT($A693)=0,"",IF(H693="3E","3E",IF(H693="","I",LOOKUP(H693/J$2,{0,0.4,0.45,0.5,0.55,0.6,0.65,0.7,0.75,0.8,1},{"F","D","C","C+","B-","B","B+","A-","A","A+"}))))</f>
        <v/>
      </c>
      <c r="J693" s="1" t="str">
        <f>IF(COUNT($A693)=0,"",IF(H693="","--",IF(H693="3E","3E",LOOKUP(H693/J$2,{0,0.4,0.45,0.5,0.55,0.6,0.65,0.7,0.75,0.8,1},{0,2,2.25,2.5,2.75,3,3.25,3.5,3.75,4}))))</f>
        <v/>
      </c>
      <c r="K693" s="2" t="str">
        <f>IF(COUNT($A693)=0,"",IF($A693&lt;&gt;DRAFT!$B695,"ERR",IF(DRAFT!AJ695="3E","3E",IF(COUNT(DRAFT!AF695,DRAFT!AJ695)&gt;0,DRAFT!AK695,""))))</f>
        <v/>
      </c>
      <c r="L693" s="2" t="str">
        <f>IF(COUNT($A693)=0,"",IF(K693="3E","3E",IF(K693="","I",LOOKUP(K693/M$2,{0,0.4,0.45,0.5,0.55,0.6,0.65,0.7,0.75,0.8,1},{"F","D","C","C+","B-","B","B+","A-","A","A+"}))))</f>
        <v/>
      </c>
      <c r="M693" s="1" t="str">
        <f>IF(COUNT($A693)=0,"",IF(K693="","--",IF(K693="3E","3E",LOOKUP(K693/M$2,{0,0.4,0.45,0.5,0.55,0.6,0.65,0.7,0.75,0.8,1},{0,2,2.25,2.5,2.75,3,3.25,3.5,3.75,4}))))</f>
        <v/>
      </c>
      <c r="N693" s="2" t="str">
        <f>IF(COUNT($A693)=0,"",IF($A693&lt;&gt;DRAFT!$B695,"ERR",IF(DRAFT!AS695="3E","3E",IF(COUNT(DRAFT!AO695,DRAFT!AS695)&gt;0,DRAFT!AT695,""))))</f>
        <v/>
      </c>
      <c r="O693" s="2" t="str">
        <f>IF(COUNT($A693)=0,"",IF(N693="3E","3E",IF(N693="","I",LOOKUP(N693/P$2,{0,0.4,0.45,0.5,0.55,0.6,0.65,0.7,0.75,0.8,1},{"F","D","C","C+","B-","B","B+","A-","A","A+"}))))</f>
        <v/>
      </c>
      <c r="P693" s="1" t="str">
        <f>IF(COUNT($A693)=0,"",IF(N693="","--",IF(N693="3E","3E",LOOKUP(N693/P$2,{0,0.4,0.45,0.5,0.55,0.6,0.65,0.7,0.75,0.8,1},{0,2,2.25,2.5,2.75,3,3.25,3.5,3.75,4}))))</f>
        <v/>
      </c>
      <c r="Q693" s="2" t="str">
        <f>IF(COUNT($A693)=0,"",IF($A693&lt;&gt;DRAFT!$B695,"ERR",IF(DRAFT!BB695="3E","3E",IF(COUNT(DRAFT!AX695,DRAFT!BB695)&gt;0,DRAFT!BC695,""))))</f>
        <v/>
      </c>
      <c r="R693" s="2" t="str">
        <f>IF(COUNT($A693)=0,"",IF(Q693="3E","3E",IF(Q693="","I",LOOKUP(Q693/S$2,{0,0.4,0.45,0.5,0.55,0.6,0.65,0.7,0.75,0.8,1},{"F","D","C","C+","B-","B","B+","A-","A","A+"}))))</f>
        <v/>
      </c>
      <c r="S693" s="1" t="str">
        <f>IF(COUNT($A693)=0,"",IF(Q693="","--",IF(Q693="3E","3E",LOOKUP(Q693/S$2,{0,0.4,0.45,0.5,0.55,0.6,0.65,0.7,0.75,0.8,1},{0,2,2.25,2.5,2.75,3,3.25,3.5,3.75,4}))))</f>
        <v/>
      </c>
      <c r="T693" s="2" t="str">
        <f>IF(COUNT($A693)=0,"",IF($A693&lt;&gt;DRAFT!$B695,"ERR",IF(DRAFT!BK695="3E","3E",IF(COUNT(DRAFT!BG695,DRAFT!BK695)&gt;0,DRAFT!BL695,""))))</f>
        <v/>
      </c>
      <c r="U693" s="2" t="str">
        <f>IF(COUNT($A693)=0,"",IF(T693="3E","3E",IF(T693="","I",LOOKUP(T693/V$2,{0,0.4,0.45,0.5,0.55,0.6,0.65,0.7,0.75,0.8,1},{"F","D","C","C+","B-","B","B+","A-","A","A+"}))))</f>
        <v/>
      </c>
      <c r="V693" s="1" t="str">
        <f>IF(COUNT($A693)=0,"",IF(T693="","--",IF(T693="3E","3E",LOOKUP(T693/V$2,{0,0.4,0.45,0.5,0.55,0.6,0.65,0.7,0.75,0.8,1},{0,2,2.25,2.5,2.75,3,3.25,3.5,3.75,4}))))</f>
        <v/>
      </c>
      <c r="W693" s="2" t="str">
        <f>IF(COUNT($A693)=0,"",IF($A693&lt;&gt;DRAFT!$B695,"ERR",IF(DRAFT!BT695="3E","3E",IF(COUNT(DRAFT!BP695,DRAFT!BT695)&gt;0,DRAFT!BU695,""))))</f>
        <v/>
      </c>
      <c r="X693" s="2" t="str">
        <f>IF(COUNT($A693)=0,"",IF(W693="3E","3E",IF(W693="","I",LOOKUP(W693/Y$2,{0,0.4,0.45,0.5,0.55,0.6,0.65,0.7,0.75,0.8,1},{"F","D","C","C+","B-","B","B+","A-","A","A+"}))))</f>
        <v/>
      </c>
      <c r="Y693" s="1" t="str">
        <f>IF(COUNT($A693)=0,"",IF(W693="","--",IF(W693="3E","3E",LOOKUP(W693/Y$2,{0,0.4,0.45,0.5,0.55,0.6,0.65,0.7,0.75,0.8,1},{0,2,2.25,2.5,2.75,3,3.25,3.5,3.75,4}))))</f>
        <v/>
      </c>
      <c r="Z693" s="2" t="str">
        <f>IF(COUNT($A693)=0,"",IF($A693&lt;&gt;DRAFT!$B695,"ERR",IF(DRAFT!CC695="3E","3E",IF(COUNT(DRAFT!BY695,DRAFT!CC695)&gt;0,DRAFT!CD695,""))))</f>
        <v/>
      </c>
      <c r="AA693" s="2" t="str">
        <f>IF(COUNT($A693)=0,"",IF(Z693="3E","3E",IF(Z693="","I",LOOKUP(Z693/AB$2,{0,0.4,0.45,0.5,0.55,0.6,0.65,0.7,0.75,0.8,1},{"F","D","C","C+","B-","B","B+","A-","A","A+"}))))</f>
        <v/>
      </c>
      <c r="AB693" s="1" t="str">
        <f>IF(COUNT($A693)=0,"",IF(Z693="","--",IF(Z693="3E","3E",LOOKUP(Z693/AB$2,{0,0.4,0.45,0.5,0.55,0.6,0.65,0.7,0.75,0.8,1},{0,2,2.25,2.5,2.75,3,3.25,3.5,3.75,4}))))</f>
        <v/>
      </c>
      <c r="AC693" s="2" t="str">
        <f>IF(COUNT($A693)=0,"",IF($A693&lt;&gt;DRAFT!$B695,"ERR",IF(DRAFT!CF695&gt;0,DRAFT!CF695,"")))</f>
        <v/>
      </c>
      <c r="AD693" s="2" t="str">
        <f>IF(COUNT($A693)=0,"",IF(AC693="3E","3E",IF(AC693="","I",LOOKUP(AC693/AE$2,{0,0.4,0.45,0.5,0.55,0.6,0.65,0.7,0.75,0.8,1},{"F","D","C","C+","B-","B","B+","A-","A","A+"}))))</f>
        <v/>
      </c>
      <c r="AE693" s="1" t="str">
        <f>IF(COUNT($A693)=0,"",IF(AC693="","--",IF(AC693="3E","3E",LOOKUP(AC693/AE$2,{0,0.4,0.45,0.5,0.55,0.6,0.65,0.7,0.75,0.8,1},{0,2,2.25,2.5,2.75,3,3.25,3.5,3.75,4}))))</f>
        <v/>
      </c>
      <c r="AF693" s="2" t="str">
        <f>IF(COUNT($A693)=0,"",IF($A693&lt;&gt;DRAFT!$B695,"ERR",IF(DRAFT!CI695&gt;0,DRAFT!CK695,"")))</f>
        <v/>
      </c>
      <c r="AG693" s="2" t="str">
        <f>IF(COUNT($A693)=0,"",IF(AF693="3E","3E",IF(AF693="","I",LOOKUP(AF693/AH$2,{0,0.4,0.45,0.5,0.55,0.6,0.65,0.7,0.75,0.8,1},{"F","D","C","C+","B-","B","B+","A-","A","A+"}))))</f>
        <v/>
      </c>
      <c r="AH693" s="1" t="str">
        <f>IF(COUNT($A693)=0,"",IF(AF693="","--",IF(AF693="3E","3E",LOOKUP(AF693/AH$2,{0,0.4,0.45,0.5,0.55,0.6,0.65,0.7,0.75,0.8,1},{0,2,2.25,2.5,2.75,3,3.25,3.5,3.75,4}))))</f>
        <v/>
      </c>
      <c r="AI693" s="2" t="str">
        <f>IF($A693&lt;&gt;DRAFT!$B695,"ERR",IF(OR(COUNT($A693)=0,COUNT(DRAFT!CL695:CN695,DRAFT!CP695:CR695)=0),"",CEILING(SUM(DRAFT!CO695,DRAFT!CS695,DRAFT!CT695),1)))</f>
        <v/>
      </c>
      <c r="AJ693" s="2" t="str">
        <f>IF(COUNT($A693)=0,"",IF(AI693="3E","3E",IF(AI693="","I",LOOKUP(AI693/AK$2,{0,0.4,0.45,0.5,0.55,0.6,0.65,0.7,0.75,0.8,1},{"F","D","C","C+","B-","B","B+","A-","A","A+"}))))</f>
        <v/>
      </c>
      <c r="AK693" s="1" t="str">
        <f>IF(COUNT($A693)=0,"",IF(AI693="","--",IF(AI693="3E","3E",LOOKUP(AI693/AK$2,{0,0.4,0.45,0.5,0.55,0.6,0.65,0.7,0.75,0.8,1},{0,2,2.25,2.5,2.75,3,3.25,3.5,3.75,4}))))</f>
        <v/>
      </c>
      <c r="AL693" s="4" t="str">
        <f>IF(OR(COUNT($A693)=0,COUNT(B693:AK693)=0),"",IF(COUNTIF(B693:AK693,"3E")&gt;0,"3E",IF(DRAFT!$A695="R",TRUNC(SUMPRODUCT(RGP,RCP)/TCP,3),TRUNC((SUMPRODUCT(--(IMDGP&gt;0)*IMDGP,IMCP)+CEILING(DRAFT!$DB695*42,0.25))/TCP,3))))</f>
        <v/>
      </c>
      <c r="AM693" s="2" t="str">
        <f>IF(OR(COUNT($A693)=0,COUNT(B693:AK693)=0),"",IF(COUNTIF(B693:AK693,"3E")&gt;0,"3E",IF(DRAFT!$A695="R",SUMPRODUCT(--(RGP&gt;=2),RCP),SUMPRODUCT(--(IMDGP&gt;0),--(IMGP=0),IMCP)+DRAFT!$DC695)))</f>
        <v/>
      </c>
      <c r="AN693" s="67" t="str">
        <f>IF(AL693="3E","3E",IF(COUNT($A693)=0,"",IF(COUNT(AI693)=0,"--",ROUND(((CEILING(DRAFT!$CV695*38,0.25)+CEILING(DRAFT!$CX695*38,0.25)+CEILING(DRAFT!$CZ695*42,0.25)+CEILING($AL693*42,0.25))/160),2))))</f>
        <v/>
      </c>
      <c r="AO693" s="2" t="str">
        <f>IF(AN693="3E","3E",IF(COUNT($A693)=0,"",IF(COUNT(AN693)=0,"I",LOOKUP(AN693,{0,2,2.25,2.5,2.75,3,3.25,3.5,3.75,4},{"F","D","C","C+","B-","B","B+","A-","A","A+"}))))</f>
        <v/>
      </c>
      <c r="AP693" s="2" t="str">
        <f>IF(AN693="3E","3E",IF(OR(COUNT(A693)=0,COUNT(AN693)=0),"",DRAFT!CW695+DRAFT!CY695+DRAFT!DA695+N(TABULATION!AM693)))</f>
        <v/>
      </c>
      <c r="AQ693" s="2" t="str">
        <f>IF(OR(COUNT($A693)=0,COUNT(B693:AK693)=0),"",IF(COUNTIF(B693:AM693,"3E")&gt;0,"3E",IF(AND(DRAFT!$A695="IM",OR($AL693&gt;DRAFT!$DB695,$AM693&gt;DRAFT!$DC695)),"IMPROVED",IF(AND(DRAFT!$A695="IM",$AL693&lt;=DRAFT!$DB695,$AM693&lt;=DRAFT!$DC695),"NOT IMPROVED",IF(AND(DRAFT!CU695="S",AH693&gt;=2,AK693&gt;=2,AN693&gt;=2.5,AP693&gt;=144),"PASS","FAIL")))))</f>
        <v/>
      </c>
      <c r="AR693" s="2" t="str">
        <f t="shared" si="20"/>
        <v/>
      </c>
      <c r="AS693" s="2" t="str">
        <f t="shared" si="21"/>
        <v/>
      </c>
    </row>
    <row r="694" spans="1:45" ht="18.95" customHeight="1" x14ac:dyDescent="0.25">
      <c r="A694" s="3" t="str">
        <f>IF(DRAFT!$B696="","",DRAFT!$B696)</f>
        <v/>
      </c>
      <c r="B694" s="2" t="str">
        <f>IF(COUNT($A694)=0,"",IF($A694&lt;&gt;DRAFT!$B696,"ERR",IF(DRAFT!I696="3E","3E",IF(COUNT(DRAFT!E696,DRAFT!I696)&gt;0,DRAFT!J696,""))))</f>
        <v/>
      </c>
      <c r="C694" s="2" t="str">
        <f>IF(COUNT($A694)=0,"",IF(B694="3E","3E",IF(B694="","I",LOOKUP(B694/D$2,{0,0.4,0.45,0.5,0.55,0.6,0.65,0.7,0.75,0.8,1},{"F","D","C","C+","B-","B","B+","A-","A","A+"}))))</f>
        <v/>
      </c>
      <c r="D694" s="1" t="str">
        <f>IF(COUNT($A694)=0,"",IF(B694="","--",IF(B694="3E","3E",LOOKUP(B694/D$2,{0,0.4,0.45,0.5,0.55,0.6,0.65,0.7,0.75,0.8,1},{0,2,2.25,2.5,2.75,3,3.25,3.5,3.75,4}))))</f>
        <v/>
      </c>
      <c r="E694" s="2" t="str">
        <f>IF(COUNT($A694)=0,"",IF($A694&lt;&gt;DRAFT!$B696,"ERR",IF(DRAFT!R696="3E","3E",IF(COUNT(DRAFT!N696,DRAFT!R696)&gt;0,DRAFT!S696,""))))</f>
        <v/>
      </c>
      <c r="F694" s="2" t="str">
        <f>IF(COUNT($A694)=0,"",IF(E694="3E","3E",IF(E694="","I",LOOKUP(E694/G$2,{0,0.4,0.45,0.5,0.55,0.6,0.65,0.7,0.75,0.8,1},{"F","D","C","C+","B-","B","B+","A-","A","A+"}))))</f>
        <v/>
      </c>
      <c r="G694" s="1" t="str">
        <f>IF(COUNT($A694)=0,"",IF(E694="","--",IF(E694="3E","3E",LOOKUP(E694/G$2,{0,0.4,0.45,0.5,0.55,0.6,0.65,0.7,0.75,0.8,1},{0,2,2.25,2.5,2.75,3,3.25,3.5,3.75,4}))))</f>
        <v/>
      </c>
      <c r="H694" s="2" t="str">
        <f>IF(COUNT($A694)=0,"",IF($A694&lt;&gt;DRAFT!$B696,"ERR",IF(DRAFT!AA696="3E","3E",IF(COUNT(DRAFT!W696,DRAFT!AA696)&gt;0,DRAFT!AB696,""))))</f>
        <v/>
      </c>
      <c r="I694" s="2" t="str">
        <f>IF(COUNT($A694)=0,"",IF(H694="3E","3E",IF(H694="","I",LOOKUP(H694/J$2,{0,0.4,0.45,0.5,0.55,0.6,0.65,0.7,0.75,0.8,1},{"F","D","C","C+","B-","B","B+","A-","A","A+"}))))</f>
        <v/>
      </c>
      <c r="J694" s="1" t="str">
        <f>IF(COUNT($A694)=0,"",IF(H694="","--",IF(H694="3E","3E",LOOKUP(H694/J$2,{0,0.4,0.45,0.5,0.55,0.6,0.65,0.7,0.75,0.8,1},{0,2,2.25,2.5,2.75,3,3.25,3.5,3.75,4}))))</f>
        <v/>
      </c>
      <c r="K694" s="2" t="str">
        <f>IF(COUNT($A694)=0,"",IF($A694&lt;&gt;DRAFT!$B696,"ERR",IF(DRAFT!AJ696="3E","3E",IF(COUNT(DRAFT!AF696,DRAFT!AJ696)&gt;0,DRAFT!AK696,""))))</f>
        <v/>
      </c>
      <c r="L694" s="2" t="str">
        <f>IF(COUNT($A694)=0,"",IF(K694="3E","3E",IF(K694="","I",LOOKUP(K694/M$2,{0,0.4,0.45,0.5,0.55,0.6,0.65,0.7,0.75,0.8,1},{"F","D","C","C+","B-","B","B+","A-","A","A+"}))))</f>
        <v/>
      </c>
      <c r="M694" s="1" t="str">
        <f>IF(COUNT($A694)=0,"",IF(K694="","--",IF(K694="3E","3E",LOOKUP(K694/M$2,{0,0.4,0.45,0.5,0.55,0.6,0.65,0.7,0.75,0.8,1},{0,2,2.25,2.5,2.75,3,3.25,3.5,3.75,4}))))</f>
        <v/>
      </c>
      <c r="N694" s="2" t="str">
        <f>IF(COUNT($A694)=0,"",IF($A694&lt;&gt;DRAFT!$B696,"ERR",IF(DRAFT!AS696="3E","3E",IF(COUNT(DRAFT!AO696,DRAFT!AS696)&gt;0,DRAFT!AT696,""))))</f>
        <v/>
      </c>
      <c r="O694" s="2" t="str">
        <f>IF(COUNT($A694)=0,"",IF(N694="3E","3E",IF(N694="","I",LOOKUP(N694/P$2,{0,0.4,0.45,0.5,0.55,0.6,0.65,0.7,0.75,0.8,1},{"F","D","C","C+","B-","B","B+","A-","A","A+"}))))</f>
        <v/>
      </c>
      <c r="P694" s="1" t="str">
        <f>IF(COUNT($A694)=0,"",IF(N694="","--",IF(N694="3E","3E",LOOKUP(N694/P$2,{0,0.4,0.45,0.5,0.55,0.6,0.65,0.7,0.75,0.8,1},{0,2,2.25,2.5,2.75,3,3.25,3.5,3.75,4}))))</f>
        <v/>
      </c>
      <c r="Q694" s="2" t="str">
        <f>IF(COUNT($A694)=0,"",IF($A694&lt;&gt;DRAFT!$B696,"ERR",IF(DRAFT!BB696="3E","3E",IF(COUNT(DRAFT!AX696,DRAFT!BB696)&gt;0,DRAFT!BC696,""))))</f>
        <v/>
      </c>
      <c r="R694" s="2" t="str">
        <f>IF(COUNT($A694)=0,"",IF(Q694="3E","3E",IF(Q694="","I",LOOKUP(Q694/S$2,{0,0.4,0.45,0.5,0.55,0.6,0.65,0.7,0.75,0.8,1},{"F","D","C","C+","B-","B","B+","A-","A","A+"}))))</f>
        <v/>
      </c>
      <c r="S694" s="1" t="str">
        <f>IF(COUNT($A694)=0,"",IF(Q694="","--",IF(Q694="3E","3E",LOOKUP(Q694/S$2,{0,0.4,0.45,0.5,0.55,0.6,0.65,0.7,0.75,0.8,1},{0,2,2.25,2.5,2.75,3,3.25,3.5,3.75,4}))))</f>
        <v/>
      </c>
      <c r="T694" s="2" t="str">
        <f>IF(COUNT($A694)=0,"",IF($A694&lt;&gt;DRAFT!$B696,"ERR",IF(DRAFT!BK696="3E","3E",IF(COUNT(DRAFT!BG696,DRAFT!BK696)&gt;0,DRAFT!BL696,""))))</f>
        <v/>
      </c>
      <c r="U694" s="2" t="str">
        <f>IF(COUNT($A694)=0,"",IF(T694="3E","3E",IF(T694="","I",LOOKUP(T694/V$2,{0,0.4,0.45,0.5,0.55,0.6,0.65,0.7,0.75,0.8,1},{"F","D","C","C+","B-","B","B+","A-","A","A+"}))))</f>
        <v/>
      </c>
      <c r="V694" s="1" t="str">
        <f>IF(COUNT($A694)=0,"",IF(T694="","--",IF(T694="3E","3E",LOOKUP(T694/V$2,{0,0.4,0.45,0.5,0.55,0.6,0.65,0.7,0.75,0.8,1},{0,2,2.25,2.5,2.75,3,3.25,3.5,3.75,4}))))</f>
        <v/>
      </c>
      <c r="W694" s="2" t="str">
        <f>IF(COUNT($A694)=0,"",IF($A694&lt;&gt;DRAFT!$B696,"ERR",IF(DRAFT!BT696="3E","3E",IF(COUNT(DRAFT!BP696,DRAFT!BT696)&gt;0,DRAFT!BU696,""))))</f>
        <v/>
      </c>
      <c r="X694" s="2" t="str">
        <f>IF(COUNT($A694)=0,"",IF(W694="3E","3E",IF(W694="","I",LOOKUP(W694/Y$2,{0,0.4,0.45,0.5,0.55,0.6,0.65,0.7,0.75,0.8,1},{"F","D","C","C+","B-","B","B+","A-","A","A+"}))))</f>
        <v/>
      </c>
      <c r="Y694" s="1" t="str">
        <f>IF(COUNT($A694)=0,"",IF(W694="","--",IF(W694="3E","3E",LOOKUP(W694/Y$2,{0,0.4,0.45,0.5,0.55,0.6,0.65,0.7,0.75,0.8,1},{0,2,2.25,2.5,2.75,3,3.25,3.5,3.75,4}))))</f>
        <v/>
      </c>
      <c r="Z694" s="2" t="str">
        <f>IF(COUNT($A694)=0,"",IF($A694&lt;&gt;DRAFT!$B696,"ERR",IF(DRAFT!CC696="3E","3E",IF(COUNT(DRAFT!BY696,DRAFT!CC696)&gt;0,DRAFT!CD696,""))))</f>
        <v/>
      </c>
      <c r="AA694" s="2" t="str">
        <f>IF(COUNT($A694)=0,"",IF(Z694="3E","3E",IF(Z694="","I",LOOKUP(Z694/AB$2,{0,0.4,0.45,0.5,0.55,0.6,0.65,0.7,0.75,0.8,1},{"F","D","C","C+","B-","B","B+","A-","A","A+"}))))</f>
        <v/>
      </c>
      <c r="AB694" s="1" t="str">
        <f>IF(COUNT($A694)=0,"",IF(Z694="","--",IF(Z694="3E","3E",LOOKUP(Z694/AB$2,{0,0.4,0.45,0.5,0.55,0.6,0.65,0.7,0.75,0.8,1},{0,2,2.25,2.5,2.75,3,3.25,3.5,3.75,4}))))</f>
        <v/>
      </c>
      <c r="AC694" s="2" t="str">
        <f>IF(COUNT($A694)=0,"",IF($A694&lt;&gt;DRAFT!$B696,"ERR",IF(DRAFT!CF696&gt;0,DRAFT!CF696,"")))</f>
        <v/>
      </c>
      <c r="AD694" s="2" t="str">
        <f>IF(COUNT($A694)=0,"",IF(AC694="3E","3E",IF(AC694="","I",LOOKUP(AC694/AE$2,{0,0.4,0.45,0.5,0.55,0.6,0.65,0.7,0.75,0.8,1},{"F","D","C","C+","B-","B","B+","A-","A","A+"}))))</f>
        <v/>
      </c>
      <c r="AE694" s="1" t="str">
        <f>IF(COUNT($A694)=0,"",IF(AC694="","--",IF(AC694="3E","3E",LOOKUP(AC694/AE$2,{0,0.4,0.45,0.5,0.55,0.6,0.65,0.7,0.75,0.8,1},{0,2,2.25,2.5,2.75,3,3.25,3.5,3.75,4}))))</f>
        <v/>
      </c>
      <c r="AF694" s="2" t="str">
        <f>IF(COUNT($A694)=0,"",IF($A694&lt;&gt;DRAFT!$B696,"ERR",IF(DRAFT!CI696&gt;0,DRAFT!CK696,"")))</f>
        <v/>
      </c>
      <c r="AG694" s="2" t="str">
        <f>IF(COUNT($A694)=0,"",IF(AF694="3E","3E",IF(AF694="","I",LOOKUP(AF694/AH$2,{0,0.4,0.45,0.5,0.55,0.6,0.65,0.7,0.75,0.8,1},{"F","D","C","C+","B-","B","B+","A-","A","A+"}))))</f>
        <v/>
      </c>
      <c r="AH694" s="1" t="str">
        <f>IF(COUNT($A694)=0,"",IF(AF694="","--",IF(AF694="3E","3E",LOOKUP(AF694/AH$2,{0,0.4,0.45,0.5,0.55,0.6,0.65,0.7,0.75,0.8,1},{0,2,2.25,2.5,2.75,3,3.25,3.5,3.75,4}))))</f>
        <v/>
      </c>
      <c r="AI694" s="2" t="str">
        <f>IF($A694&lt;&gt;DRAFT!$B696,"ERR",IF(OR(COUNT($A694)=0,COUNT(DRAFT!CL696:CN696,DRAFT!CP696:CR696)=0),"",CEILING(SUM(DRAFT!CO696,DRAFT!CS696,DRAFT!CT696),1)))</f>
        <v/>
      </c>
      <c r="AJ694" s="2" t="str">
        <f>IF(COUNT($A694)=0,"",IF(AI694="3E","3E",IF(AI694="","I",LOOKUP(AI694/AK$2,{0,0.4,0.45,0.5,0.55,0.6,0.65,0.7,0.75,0.8,1},{"F","D","C","C+","B-","B","B+","A-","A","A+"}))))</f>
        <v/>
      </c>
      <c r="AK694" s="1" t="str">
        <f>IF(COUNT($A694)=0,"",IF(AI694="","--",IF(AI694="3E","3E",LOOKUP(AI694/AK$2,{0,0.4,0.45,0.5,0.55,0.6,0.65,0.7,0.75,0.8,1},{0,2,2.25,2.5,2.75,3,3.25,3.5,3.75,4}))))</f>
        <v/>
      </c>
      <c r="AL694" s="4" t="str">
        <f>IF(OR(COUNT($A694)=0,COUNT(B694:AK694)=0),"",IF(COUNTIF(B694:AK694,"3E")&gt;0,"3E",IF(DRAFT!$A696="R",TRUNC(SUMPRODUCT(RGP,RCP)/TCP,3),TRUNC((SUMPRODUCT(--(IMDGP&gt;0)*IMDGP,IMCP)+CEILING(DRAFT!$DB696*42,0.25))/TCP,3))))</f>
        <v/>
      </c>
      <c r="AM694" s="2" t="str">
        <f>IF(OR(COUNT($A694)=0,COUNT(B694:AK694)=0),"",IF(COUNTIF(B694:AK694,"3E")&gt;0,"3E",IF(DRAFT!$A696="R",SUMPRODUCT(--(RGP&gt;=2),RCP),SUMPRODUCT(--(IMDGP&gt;0),--(IMGP=0),IMCP)+DRAFT!$DC696)))</f>
        <v/>
      </c>
      <c r="AN694" s="67" t="str">
        <f>IF(AL694="3E","3E",IF(COUNT($A694)=0,"",IF(COUNT(AI694)=0,"--",ROUND(((CEILING(DRAFT!$CV696*38,0.25)+CEILING(DRAFT!$CX696*38,0.25)+CEILING(DRAFT!$CZ696*42,0.25)+CEILING($AL694*42,0.25))/160),2))))</f>
        <v/>
      </c>
      <c r="AO694" s="2" t="str">
        <f>IF(AN694="3E","3E",IF(COUNT($A694)=0,"",IF(COUNT(AN694)=0,"I",LOOKUP(AN694,{0,2,2.25,2.5,2.75,3,3.25,3.5,3.75,4},{"F","D","C","C+","B-","B","B+","A-","A","A+"}))))</f>
        <v/>
      </c>
      <c r="AP694" s="2" t="str">
        <f>IF(AN694="3E","3E",IF(OR(COUNT(A694)=0,COUNT(AN694)=0),"",DRAFT!CW696+DRAFT!CY696+DRAFT!DA696+N(TABULATION!AM694)))</f>
        <v/>
      </c>
      <c r="AQ694" s="2" t="str">
        <f>IF(OR(COUNT($A694)=0,COUNT(B694:AK694)=0),"",IF(COUNTIF(B694:AM694,"3E")&gt;0,"3E",IF(AND(DRAFT!$A696="IM",OR($AL694&gt;DRAFT!$DB696,$AM694&gt;DRAFT!$DC696)),"IMPROVED",IF(AND(DRAFT!$A696="IM",$AL694&lt;=DRAFT!$DB696,$AM694&lt;=DRAFT!$DC696),"NOT IMPROVED",IF(AND(DRAFT!CU696="S",AH694&gt;=2,AK694&gt;=2,AN694&gt;=2.5,AP694&gt;=144),"PASS","FAIL")))))</f>
        <v/>
      </c>
      <c r="AR694" s="2" t="str">
        <f t="shared" si="20"/>
        <v/>
      </c>
      <c r="AS694" s="2" t="str">
        <f t="shared" si="21"/>
        <v/>
      </c>
    </row>
    <row r="695" spans="1:45" ht="18.95" customHeight="1" x14ac:dyDescent="0.25">
      <c r="A695" s="3" t="str">
        <f>IF(DRAFT!$B697="","",DRAFT!$B697)</f>
        <v/>
      </c>
      <c r="B695" s="2" t="str">
        <f>IF(COUNT($A695)=0,"",IF($A695&lt;&gt;DRAFT!$B697,"ERR",IF(DRAFT!I697="3E","3E",IF(COUNT(DRAFT!E697,DRAFT!I697)&gt;0,DRAFT!J697,""))))</f>
        <v/>
      </c>
      <c r="C695" s="2" t="str">
        <f>IF(COUNT($A695)=0,"",IF(B695="3E","3E",IF(B695="","I",LOOKUP(B695/D$2,{0,0.4,0.45,0.5,0.55,0.6,0.65,0.7,0.75,0.8,1},{"F","D","C","C+","B-","B","B+","A-","A","A+"}))))</f>
        <v/>
      </c>
      <c r="D695" s="1" t="str">
        <f>IF(COUNT($A695)=0,"",IF(B695="","--",IF(B695="3E","3E",LOOKUP(B695/D$2,{0,0.4,0.45,0.5,0.55,0.6,0.65,0.7,0.75,0.8,1},{0,2,2.25,2.5,2.75,3,3.25,3.5,3.75,4}))))</f>
        <v/>
      </c>
      <c r="E695" s="2" t="str">
        <f>IF(COUNT($A695)=0,"",IF($A695&lt;&gt;DRAFT!$B697,"ERR",IF(DRAFT!R697="3E","3E",IF(COUNT(DRAFT!N697,DRAFT!R697)&gt;0,DRAFT!S697,""))))</f>
        <v/>
      </c>
      <c r="F695" s="2" t="str">
        <f>IF(COUNT($A695)=0,"",IF(E695="3E","3E",IF(E695="","I",LOOKUP(E695/G$2,{0,0.4,0.45,0.5,0.55,0.6,0.65,0.7,0.75,0.8,1},{"F","D","C","C+","B-","B","B+","A-","A","A+"}))))</f>
        <v/>
      </c>
      <c r="G695" s="1" t="str">
        <f>IF(COUNT($A695)=0,"",IF(E695="","--",IF(E695="3E","3E",LOOKUP(E695/G$2,{0,0.4,0.45,0.5,0.55,0.6,0.65,0.7,0.75,0.8,1},{0,2,2.25,2.5,2.75,3,3.25,3.5,3.75,4}))))</f>
        <v/>
      </c>
      <c r="H695" s="2" t="str">
        <f>IF(COUNT($A695)=0,"",IF($A695&lt;&gt;DRAFT!$B697,"ERR",IF(DRAFT!AA697="3E","3E",IF(COUNT(DRAFT!W697,DRAFT!AA697)&gt;0,DRAFT!AB697,""))))</f>
        <v/>
      </c>
      <c r="I695" s="2" t="str">
        <f>IF(COUNT($A695)=0,"",IF(H695="3E","3E",IF(H695="","I",LOOKUP(H695/J$2,{0,0.4,0.45,0.5,0.55,0.6,0.65,0.7,0.75,0.8,1},{"F","D","C","C+","B-","B","B+","A-","A","A+"}))))</f>
        <v/>
      </c>
      <c r="J695" s="1" t="str">
        <f>IF(COUNT($A695)=0,"",IF(H695="","--",IF(H695="3E","3E",LOOKUP(H695/J$2,{0,0.4,0.45,0.5,0.55,0.6,0.65,0.7,0.75,0.8,1},{0,2,2.25,2.5,2.75,3,3.25,3.5,3.75,4}))))</f>
        <v/>
      </c>
      <c r="K695" s="2" t="str">
        <f>IF(COUNT($A695)=0,"",IF($A695&lt;&gt;DRAFT!$B697,"ERR",IF(DRAFT!AJ697="3E","3E",IF(COUNT(DRAFT!AF697,DRAFT!AJ697)&gt;0,DRAFT!AK697,""))))</f>
        <v/>
      </c>
      <c r="L695" s="2" t="str">
        <f>IF(COUNT($A695)=0,"",IF(K695="3E","3E",IF(K695="","I",LOOKUP(K695/M$2,{0,0.4,0.45,0.5,0.55,0.6,0.65,0.7,0.75,0.8,1},{"F","D","C","C+","B-","B","B+","A-","A","A+"}))))</f>
        <v/>
      </c>
      <c r="M695" s="1" t="str">
        <f>IF(COUNT($A695)=0,"",IF(K695="","--",IF(K695="3E","3E",LOOKUP(K695/M$2,{0,0.4,0.45,0.5,0.55,0.6,0.65,0.7,0.75,0.8,1},{0,2,2.25,2.5,2.75,3,3.25,3.5,3.75,4}))))</f>
        <v/>
      </c>
      <c r="N695" s="2" t="str">
        <f>IF(COUNT($A695)=0,"",IF($A695&lt;&gt;DRAFT!$B697,"ERR",IF(DRAFT!AS697="3E","3E",IF(COUNT(DRAFT!AO697,DRAFT!AS697)&gt;0,DRAFT!AT697,""))))</f>
        <v/>
      </c>
      <c r="O695" s="2" t="str">
        <f>IF(COUNT($A695)=0,"",IF(N695="3E","3E",IF(N695="","I",LOOKUP(N695/P$2,{0,0.4,0.45,0.5,0.55,0.6,0.65,0.7,0.75,0.8,1},{"F","D","C","C+","B-","B","B+","A-","A","A+"}))))</f>
        <v/>
      </c>
      <c r="P695" s="1" t="str">
        <f>IF(COUNT($A695)=0,"",IF(N695="","--",IF(N695="3E","3E",LOOKUP(N695/P$2,{0,0.4,0.45,0.5,0.55,0.6,0.65,0.7,0.75,0.8,1},{0,2,2.25,2.5,2.75,3,3.25,3.5,3.75,4}))))</f>
        <v/>
      </c>
      <c r="Q695" s="2" t="str">
        <f>IF(COUNT($A695)=0,"",IF($A695&lt;&gt;DRAFT!$B697,"ERR",IF(DRAFT!BB697="3E","3E",IF(COUNT(DRAFT!AX697,DRAFT!BB697)&gt;0,DRAFT!BC697,""))))</f>
        <v/>
      </c>
      <c r="R695" s="2" t="str">
        <f>IF(COUNT($A695)=0,"",IF(Q695="3E","3E",IF(Q695="","I",LOOKUP(Q695/S$2,{0,0.4,0.45,0.5,0.55,0.6,0.65,0.7,0.75,0.8,1},{"F","D","C","C+","B-","B","B+","A-","A","A+"}))))</f>
        <v/>
      </c>
      <c r="S695" s="1" t="str">
        <f>IF(COUNT($A695)=0,"",IF(Q695="","--",IF(Q695="3E","3E",LOOKUP(Q695/S$2,{0,0.4,0.45,0.5,0.55,0.6,0.65,0.7,0.75,0.8,1},{0,2,2.25,2.5,2.75,3,3.25,3.5,3.75,4}))))</f>
        <v/>
      </c>
      <c r="T695" s="2" t="str">
        <f>IF(COUNT($A695)=0,"",IF($A695&lt;&gt;DRAFT!$B697,"ERR",IF(DRAFT!BK697="3E","3E",IF(COUNT(DRAFT!BG697,DRAFT!BK697)&gt;0,DRAFT!BL697,""))))</f>
        <v/>
      </c>
      <c r="U695" s="2" t="str">
        <f>IF(COUNT($A695)=0,"",IF(T695="3E","3E",IF(T695="","I",LOOKUP(T695/V$2,{0,0.4,0.45,0.5,0.55,0.6,0.65,0.7,0.75,0.8,1},{"F","D","C","C+","B-","B","B+","A-","A","A+"}))))</f>
        <v/>
      </c>
      <c r="V695" s="1" t="str">
        <f>IF(COUNT($A695)=0,"",IF(T695="","--",IF(T695="3E","3E",LOOKUP(T695/V$2,{0,0.4,0.45,0.5,0.55,0.6,0.65,0.7,0.75,0.8,1},{0,2,2.25,2.5,2.75,3,3.25,3.5,3.75,4}))))</f>
        <v/>
      </c>
      <c r="W695" s="2" t="str">
        <f>IF(COUNT($A695)=0,"",IF($A695&lt;&gt;DRAFT!$B697,"ERR",IF(DRAFT!BT697="3E","3E",IF(COUNT(DRAFT!BP697,DRAFT!BT697)&gt;0,DRAFT!BU697,""))))</f>
        <v/>
      </c>
      <c r="X695" s="2" t="str">
        <f>IF(COUNT($A695)=0,"",IF(W695="3E","3E",IF(W695="","I",LOOKUP(W695/Y$2,{0,0.4,0.45,0.5,0.55,0.6,0.65,0.7,0.75,0.8,1},{"F","D","C","C+","B-","B","B+","A-","A","A+"}))))</f>
        <v/>
      </c>
      <c r="Y695" s="1" t="str">
        <f>IF(COUNT($A695)=0,"",IF(W695="","--",IF(W695="3E","3E",LOOKUP(W695/Y$2,{0,0.4,0.45,0.5,0.55,0.6,0.65,0.7,0.75,0.8,1},{0,2,2.25,2.5,2.75,3,3.25,3.5,3.75,4}))))</f>
        <v/>
      </c>
      <c r="Z695" s="2" t="str">
        <f>IF(COUNT($A695)=0,"",IF($A695&lt;&gt;DRAFT!$B697,"ERR",IF(DRAFT!CC697="3E","3E",IF(COUNT(DRAFT!BY697,DRAFT!CC697)&gt;0,DRAFT!CD697,""))))</f>
        <v/>
      </c>
      <c r="AA695" s="2" t="str">
        <f>IF(COUNT($A695)=0,"",IF(Z695="3E","3E",IF(Z695="","I",LOOKUP(Z695/AB$2,{0,0.4,0.45,0.5,0.55,0.6,0.65,0.7,0.75,0.8,1},{"F","D","C","C+","B-","B","B+","A-","A","A+"}))))</f>
        <v/>
      </c>
      <c r="AB695" s="1" t="str">
        <f>IF(COUNT($A695)=0,"",IF(Z695="","--",IF(Z695="3E","3E",LOOKUP(Z695/AB$2,{0,0.4,0.45,0.5,0.55,0.6,0.65,0.7,0.75,0.8,1},{0,2,2.25,2.5,2.75,3,3.25,3.5,3.75,4}))))</f>
        <v/>
      </c>
      <c r="AC695" s="2" t="str">
        <f>IF(COUNT($A695)=0,"",IF($A695&lt;&gt;DRAFT!$B697,"ERR",IF(DRAFT!CF697&gt;0,DRAFT!CF697,"")))</f>
        <v/>
      </c>
      <c r="AD695" s="2" t="str">
        <f>IF(COUNT($A695)=0,"",IF(AC695="3E","3E",IF(AC695="","I",LOOKUP(AC695/AE$2,{0,0.4,0.45,0.5,0.55,0.6,0.65,0.7,0.75,0.8,1},{"F","D","C","C+","B-","B","B+","A-","A","A+"}))))</f>
        <v/>
      </c>
      <c r="AE695" s="1" t="str">
        <f>IF(COUNT($A695)=0,"",IF(AC695="","--",IF(AC695="3E","3E",LOOKUP(AC695/AE$2,{0,0.4,0.45,0.5,0.55,0.6,0.65,0.7,0.75,0.8,1},{0,2,2.25,2.5,2.75,3,3.25,3.5,3.75,4}))))</f>
        <v/>
      </c>
      <c r="AF695" s="2" t="str">
        <f>IF(COUNT($A695)=0,"",IF($A695&lt;&gt;DRAFT!$B697,"ERR",IF(DRAFT!CI697&gt;0,DRAFT!CK697,"")))</f>
        <v/>
      </c>
      <c r="AG695" s="2" t="str">
        <f>IF(COUNT($A695)=0,"",IF(AF695="3E","3E",IF(AF695="","I",LOOKUP(AF695/AH$2,{0,0.4,0.45,0.5,0.55,0.6,0.65,0.7,0.75,0.8,1},{"F","D","C","C+","B-","B","B+","A-","A","A+"}))))</f>
        <v/>
      </c>
      <c r="AH695" s="1" t="str">
        <f>IF(COUNT($A695)=0,"",IF(AF695="","--",IF(AF695="3E","3E",LOOKUP(AF695/AH$2,{0,0.4,0.45,0.5,0.55,0.6,0.65,0.7,0.75,0.8,1},{0,2,2.25,2.5,2.75,3,3.25,3.5,3.75,4}))))</f>
        <v/>
      </c>
      <c r="AI695" s="2" t="str">
        <f>IF($A695&lt;&gt;DRAFT!$B697,"ERR",IF(OR(COUNT($A695)=0,COUNT(DRAFT!CL697:CN697,DRAFT!CP697:CR697)=0),"",CEILING(SUM(DRAFT!CO697,DRAFT!CS697,DRAFT!CT697),1)))</f>
        <v/>
      </c>
      <c r="AJ695" s="2" t="str">
        <f>IF(COUNT($A695)=0,"",IF(AI695="3E","3E",IF(AI695="","I",LOOKUP(AI695/AK$2,{0,0.4,0.45,0.5,0.55,0.6,0.65,0.7,0.75,0.8,1},{"F","D","C","C+","B-","B","B+","A-","A","A+"}))))</f>
        <v/>
      </c>
      <c r="AK695" s="1" t="str">
        <f>IF(COUNT($A695)=0,"",IF(AI695="","--",IF(AI695="3E","3E",LOOKUP(AI695/AK$2,{0,0.4,0.45,0.5,0.55,0.6,0.65,0.7,0.75,0.8,1},{0,2,2.25,2.5,2.75,3,3.25,3.5,3.75,4}))))</f>
        <v/>
      </c>
      <c r="AL695" s="4" t="str">
        <f>IF(OR(COUNT($A695)=0,COUNT(B695:AK695)=0),"",IF(COUNTIF(B695:AK695,"3E")&gt;0,"3E",IF(DRAFT!$A697="R",TRUNC(SUMPRODUCT(RGP,RCP)/TCP,3),TRUNC((SUMPRODUCT(--(IMDGP&gt;0)*IMDGP,IMCP)+CEILING(DRAFT!$DB697*42,0.25))/TCP,3))))</f>
        <v/>
      </c>
      <c r="AM695" s="2" t="str">
        <f>IF(OR(COUNT($A695)=0,COUNT(B695:AK695)=0),"",IF(COUNTIF(B695:AK695,"3E")&gt;0,"3E",IF(DRAFT!$A697="R",SUMPRODUCT(--(RGP&gt;=2),RCP),SUMPRODUCT(--(IMDGP&gt;0),--(IMGP=0),IMCP)+DRAFT!$DC697)))</f>
        <v/>
      </c>
      <c r="AN695" s="67" t="str">
        <f>IF(AL695="3E","3E",IF(COUNT($A695)=0,"",IF(COUNT(AI695)=0,"--",ROUND(((CEILING(DRAFT!$CV697*38,0.25)+CEILING(DRAFT!$CX697*38,0.25)+CEILING(DRAFT!$CZ697*42,0.25)+CEILING($AL695*42,0.25))/160),2))))</f>
        <v/>
      </c>
      <c r="AO695" s="2" t="str">
        <f>IF(AN695="3E","3E",IF(COUNT($A695)=0,"",IF(COUNT(AN695)=0,"I",LOOKUP(AN695,{0,2,2.25,2.5,2.75,3,3.25,3.5,3.75,4},{"F","D","C","C+","B-","B","B+","A-","A","A+"}))))</f>
        <v/>
      </c>
      <c r="AP695" s="2" t="str">
        <f>IF(AN695="3E","3E",IF(OR(COUNT(A695)=0,COUNT(AN695)=0),"",DRAFT!CW697+DRAFT!CY697+DRAFT!DA697+N(TABULATION!AM695)))</f>
        <v/>
      </c>
      <c r="AQ695" s="2" t="str">
        <f>IF(OR(COUNT($A695)=0,COUNT(B695:AK695)=0),"",IF(COUNTIF(B695:AM695,"3E")&gt;0,"3E",IF(AND(DRAFT!$A697="IM",OR($AL695&gt;DRAFT!$DB697,$AM695&gt;DRAFT!$DC697)),"IMPROVED",IF(AND(DRAFT!$A697="IM",$AL695&lt;=DRAFT!$DB697,$AM695&lt;=DRAFT!$DC697),"NOT IMPROVED",IF(AND(DRAFT!CU697="S",AH695&gt;=2,AK695&gt;=2,AN695&gt;=2.5,AP695&gt;=144),"PASS","FAIL")))))</f>
        <v/>
      </c>
      <c r="AR695" s="2" t="str">
        <f t="shared" si="20"/>
        <v/>
      </c>
      <c r="AS695" s="2" t="str">
        <f t="shared" si="21"/>
        <v/>
      </c>
    </row>
    <row r="696" spans="1:45" ht="18.95" customHeight="1" x14ac:dyDescent="0.25">
      <c r="A696" s="3" t="str">
        <f>IF(DRAFT!$B698="","",DRAFT!$B698)</f>
        <v/>
      </c>
      <c r="B696" s="2" t="str">
        <f>IF(COUNT($A696)=0,"",IF($A696&lt;&gt;DRAFT!$B698,"ERR",IF(DRAFT!I698="3E","3E",IF(COUNT(DRAFT!E698,DRAFT!I698)&gt;0,DRAFT!J698,""))))</f>
        <v/>
      </c>
      <c r="C696" s="2" t="str">
        <f>IF(COUNT($A696)=0,"",IF(B696="3E","3E",IF(B696="","I",LOOKUP(B696/D$2,{0,0.4,0.45,0.5,0.55,0.6,0.65,0.7,0.75,0.8,1},{"F","D","C","C+","B-","B","B+","A-","A","A+"}))))</f>
        <v/>
      </c>
      <c r="D696" s="1" t="str">
        <f>IF(COUNT($A696)=0,"",IF(B696="","--",IF(B696="3E","3E",LOOKUP(B696/D$2,{0,0.4,0.45,0.5,0.55,0.6,0.65,0.7,0.75,0.8,1},{0,2,2.25,2.5,2.75,3,3.25,3.5,3.75,4}))))</f>
        <v/>
      </c>
      <c r="E696" s="2" t="str">
        <f>IF(COUNT($A696)=0,"",IF($A696&lt;&gt;DRAFT!$B698,"ERR",IF(DRAFT!R698="3E","3E",IF(COUNT(DRAFT!N698,DRAFT!R698)&gt;0,DRAFT!S698,""))))</f>
        <v/>
      </c>
      <c r="F696" s="2" t="str">
        <f>IF(COUNT($A696)=0,"",IF(E696="3E","3E",IF(E696="","I",LOOKUP(E696/G$2,{0,0.4,0.45,0.5,0.55,0.6,0.65,0.7,0.75,0.8,1},{"F","D","C","C+","B-","B","B+","A-","A","A+"}))))</f>
        <v/>
      </c>
      <c r="G696" s="1" t="str">
        <f>IF(COUNT($A696)=0,"",IF(E696="","--",IF(E696="3E","3E",LOOKUP(E696/G$2,{0,0.4,0.45,0.5,0.55,0.6,0.65,0.7,0.75,0.8,1},{0,2,2.25,2.5,2.75,3,3.25,3.5,3.75,4}))))</f>
        <v/>
      </c>
      <c r="H696" s="2" t="str">
        <f>IF(COUNT($A696)=0,"",IF($A696&lt;&gt;DRAFT!$B698,"ERR",IF(DRAFT!AA698="3E","3E",IF(COUNT(DRAFT!W698,DRAFT!AA698)&gt;0,DRAFT!AB698,""))))</f>
        <v/>
      </c>
      <c r="I696" s="2" t="str">
        <f>IF(COUNT($A696)=0,"",IF(H696="3E","3E",IF(H696="","I",LOOKUP(H696/J$2,{0,0.4,0.45,0.5,0.55,0.6,0.65,0.7,0.75,0.8,1},{"F","D","C","C+","B-","B","B+","A-","A","A+"}))))</f>
        <v/>
      </c>
      <c r="J696" s="1" t="str">
        <f>IF(COUNT($A696)=0,"",IF(H696="","--",IF(H696="3E","3E",LOOKUP(H696/J$2,{0,0.4,0.45,0.5,0.55,0.6,0.65,0.7,0.75,0.8,1},{0,2,2.25,2.5,2.75,3,3.25,3.5,3.75,4}))))</f>
        <v/>
      </c>
      <c r="K696" s="2" t="str">
        <f>IF(COUNT($A696)=0,"",IF($A696&lt;&gt;DRAFT!$B698,"ERR",IF(DRAFT!AJ698="3E","3E",IF(COUNT(DRAFT!AF698,DRAFT!AJ698)&gt;0,DRAFT!AK698,""))))</f>
        <v/>
      </c>
      <c r="L696" s="2" t="str">
        <f>IF(COUNT($A696)=0,"",IF(K696="3E","3E",IF(K696="","I",LOOKUP(K696/M$2,{0,0.4,0.45,0.5,0.55,0.6,0.65,0.7,0.75,0.8,1},{"F","D","C","C+","B-","B","B+","A-","A","A+"}))))</f>
        <v/>
      </c>
      <c r="M696" s="1" t="str">
        <f>IF(COUNT($A696)=0,"",IF(K696="","--",IF(K696="3E","3E",LOOKUP(K696/M$2,{0,0.4,0.45,0.5,0.55,0.6,0.65,0.7,0.75,0.8,1},{0,2,2.25,2.5,2.75,3,3.25,3.5,3.75,4}))))</f>
        <v/>
      </c>
      <c r="N696" s="2" t="str">
        <f>IF(COUNT($A696)=0,"",IF($A696&lt;&gt;DRAFT!$B698,"ERR",IF(DRAFT!AS698="3E","3E",IF(COUNT(DRAFT!AO698,DRAFT!AS698)&gt;0,DRAFT!AT698,""))))</f>
        <v/>
      </c>
      <c r="O696" s="2" t="str">
        <f>IF(COUNT($A696)=0,"",IF(N696="3E","3E",IF(N696="","I",LOOKUP(N696/P$2,{0,0.4,0.45,0.5,0.55,0.6,0.65,0.7,0.75,0.8,1},{"F","D","C","C+","B-","B","B+","A-","A","A+"}))))</f>
        <v/>
      </c>
      <c r="P696" s="1" t="str">
        <f>IF(COUNT($A696)=0,"",IF(N696="","--",IF(N696="3E","3E",LOOKUP(N696/P$2,{0,0.4,0.45,0.5,0.55,0.6,0.65,0.7,0.75,0.8,1},{0,2,2.25,2.5,2.75,3,3.25,3.5,3.75,4}))))</f>
        <v/>
      </c>
      <c r="Q696" s="2" t="str">
        <f>IF(COUNT($A696)=0,"",IF($A696&lt;&gt;DRAFT!$B698,"ERR",IF(DRAFT!BB698="3E","3E",IF(COUNT(DRAFT!AX698,DRAFT!BB698)&gt;0,DRAFT!BC698,""))))</f>
        <v/>
      </c>
      <c r="R696" s="2" t="str">
        <f>IF(COUNT($A696)=0,"",IF(Q696="3E","3E",IF(Q696="","I",LOOKUP(Q696/S$2,{0,0.4,0.45,0.5,0.55,0.6,0.65,0.7,0.75,0.8,1},{"F","D","C","C+","B-","B","B+","A-","A","A+"}))))</f>
        <v/>
      </c>
      <c r="S696" s="1" t="str">
        <f>IF(COUNT($A696)=0,"",IF(Q696="","--",IF(Q696="3E","3E",LOOKUP(Q696/S$2,{0,0.4,0.45,0.5,0.55,0.6,0.65,0.7,0.75,0.8,1},{0,2,2.25,2.5,2.75,3,3.25,3.5,3.75,4}))))</f>
        <v/>
      </c>
      <c r="T696" s="2" t="str">
        <f>IF(COUNT($A696)=0,"",IF($A696&lt;&gt;DRAFT!$B698,"ERR",IF(DRAFT!BK698="3E","3E",IF(COUNT(DRAFT!BG698,DRAFT!BK698)&gt;0,DRAFT!BL698,""))))</f>
        <v/>
      </c>
      <c r="U696" s="2" t="str">
        <f>IF(COUNT($A696)=0,"",IF(T696="3E","3E",IF(T696="","I",LOOKUP(T696/V$2,{0,0.4,0.45,0.5,0.55,0.6,0.65,0.7,0.75,0.8,1},{"F","D","C","C+","B-","B","B+","A-","A","A+"}))))</f>
        <v/>
      </c>
      <c r="V696" s="1" t="str">
        <f>IF(COUNT($A696)=0,"",IF(T696="","--",IF(T696="3E","3E",LOOKUP(T696/V$2,{0,0.4,0.45,0.5,0.55,0.6,0.65,0.7,0.75,0.8,1},{0,2,2.25,2.5,2.75,3,3.25,3.5,3.75,4}))))</f>
        <v/>
      </c>
      <c r="W696" s="2" t="str">
        <f>IF(COUNT($A696)=0,"",IF($A696&lt;&gt;DRAFT!$B698,"ERR",IF(DRAFT!BT698="3E","3E",IF(COUNT(DRAFT!BP698,DRAFT!BT698)&gt;0,DRAFT!BU698,""))))</f>
        <v/>
      </c>
      <c r="X696" s="2" t="str">
        <f>IF(COUNT($A696)=0,"",IF(W696="3E","3E",IF(W696="","I",LOOKUP(W696/Y$2,{0,0.4,0.45,0.5,0.55,0.6,0.65,0.7,0.75,0.8,1},{"F","D","C","C+","B-","B","B+","A-","A","A+"}))))</f>
        <v/>
      </c>
      <c r="Y696" s="1" t="str">
        <f>IF(COUNT($A696)=0,"",IF(W696="","--",IF(W696="3E","3E",LOOKUP(W696/Y$2,{0,0.4,0.45,0.5,0.55,0.6,0.65,0.7,0.75,0.8,1},{0,2,2.25,2.5,2.75,3,3.25,3.5,3.75,4}))))</f>
        <v/>
      </c>
      <c r="Z696" s="2" t="str">
        <f>IF(COUNT($A696)=0,"",IF($A696&lt;&gt;DRAFT!$B698,"ERR",IF(DRAFT!CC698="3E","3E",IF(COUNT(DRAFT!BY698,DRAFT!CC698)&gt;0,DRAFT!CD698,""))))</f>
        <v/>
      </c>
      <c r="AA696" s="2" t="str">
        <f>IF(COUNT($A696)=0,"",IF(Z696="3E","3E",IF(Z696="","I",LOOKUP(Z696/AB$2,{0,0.4,0.45,0.5,0.55,0.6,0.65,0.7,0.75,0.8,1},{"F","D","C","C+","B-","B","B+","A-","A","A+"}))))</f>
        <v/>
      </c>
      <c r="AB696" s="1" t="str">
        <f>IF(COUNT($A696)=0,"",IF(Z696="","--",IF(Z696="3E","3E",LOOKUP(Z696/AB$2,{0,0.4,0.45,0.5,0.55,0.6,0.65,0.7,0.75,0.8,1},{0,2,2.25,2.5,2.75,3,3.25,3.5,3.75,4}))))</f>
        <v/>
      </c>
      <c r="AC696" s="2" t="str">
        <f>IF(COUNT($A696)=0,"",IF($A696&lt;&gt;DRAFT!$B698,"ERR",IF(DRAFT!CF698&gt;0,DRAFT!CF698,"")))</f>
        <v/>
      </c>
      <c r="AD696" s="2" t="str">
        <f>IF(COUNT($A696)=0,"",IF(AC696="3E","3E",IF(AC696="","I",LOOKUP(AC696/AE$2,{0,0.4,0.45,0.5,0.55,0.6,0.65,0.7,0.75,0.8,1},{"F","D","C","C+","B-","B","B+","A-","A","A+"}))))</f>
        <v/>
      </c>
      <c r="AE696" s="1" t="str">
        <f>IF(COUNT($A696)=0,"",IF(AC696="","--",IF(AC696="3E","3E",LOOKUP(AC696/AE$2,{0,0.4,0.45,0.5,0.55,0.6,0.65,0.7,0.75,0.8,1},{0,2,2.25,2.5,2.75,3,3.25,3.5,3.75,4}))))</f>
        <v/>
      </c>
      <c r="AF696" s="2" t="str">
        <f>IF(COUNT($A696)=0,"",IF($A696&lt;&gt;DRAFT!$B698,"ERR",IF(DRAFT!CI698&gt;0,DRAFT!CK698,"")))</f>
        <v/>
      </c>
      <c r="AG696" s="2" t="str">
        <f>IF(COUNT($A696)=0,"",IF(AF696="3E","3E",IF(AF696="","I",LOOKUP(AF696/AH$2,{0,0.4,0.45,0.5,0.55,0.6,0.65,0.7,0.75,0.8,1},{"F","D","C","C+","B-","B","B+","A-","A","A+"}))))</f>
        <v/>
      </c>
      <c r="AH696" s="1" t="str">
        <f>IF(COUNT($A696)=0,"",IF(AF696="","--",IF(AF696="3E","3E",LOOKUP(AF696/AH$2,{0,0.4,0.45,0.5,0.55,0.6,0.65,0.7,0.75,0.8,1},{0,2,2.25,2.5,2.75,3,3.25,3.5,3.75,4}))))</f>
        <v/>
      </c>
      <c r="AI696" s="2" t="str">
        <f>IF($A696&lt;&gt;DRAFT!$B698,"ERR",IF(OR(COUNT($A696)=0,COUNT(DRAFT!CL698:CN698,DRAFT!CP698:CR698)=0),"",CEILING(SUM(DRAFT!CO698,DRAFT!CS698,DRAFT!CT698),1)))</f>
        <v/>
      </c>
      <c r="AJ696" s="2" t="str">
        <f>IF(COUNT($A696)=0,"",IF(AI696="3E","3E",IF(AI696="","I",LOOKUP(AI696/AK$2,{0,0.4,0.45,0.5,0.55,0.6,0.65,0.7,0.75,0.8,1},{"F","D","C","C+","B-","B","B+","A-","A","A+"}))))</f>
        <v/>
      </c>
      <c r="AK696" s="1" t="str">
        <f>IF(COUNT($A696)=0,"",IF(AI696="","--",IF(AI696="3E","3E",LOOKUP(AI696/AK$2,{0,0.4,0.45,0.5,0.55,0.6,0.65,0.7,0.75,0.8,1},{0,2,2.25,2.5,2.75,3,3.25,3.5,3.75,4}))))</f>
        <v/>
      </c>
      <c r="AL696" s="4" t="str">
        <f>IF(OR(COUNT($A696)=0,COUNT(B696:AK696)=0),"",IF(COUNTIF(B696:AK696,"3E")&gt;0,"3E",IF(DRAFT!$A698="R",TRUNC(SUMPRODUCT(RGP,RCP)/TCP,3),TRUNC((SUMPRODUCT(--(IMDGP&gt;0)*IMDGP,IMCP)+CEILING(DRAFT!$DB698*42,0.25))/TCP,3))))</f>
        <v/>
      </c>
      <c r="AM696" s="2" t="str">
        <f>IF(OR(COUNT($A696)=0,COUNT(B696:AK696)=0),"",IF(COUNTIF(B696:AK696,"3E")&gt;0,"3E",IF(DRAFT!$A698="R",SUMPRODUCT(--(RGP&gt;=2),RCP),SUMPRODUCT(--(IMDGP&gt;0),--(IMGP=0),IMCP)+DRAFT!$DC698)))</f>
        <v/>
      </c>
      <c r="AN696" s="67" t="str">
        <f>IF(AL696="3E","3E",IF(COUNT($A696)=0,"",IF(COUNT(AI696)=0,"--",ROUND(((CEILING(DRAFT!$CV698*38,0.25)+CEILING(DRAFT!$CX698*38,0.25)+CEILING(DRAFT!$CZ698*42,0.25)+CEILING($AL696*42,0.25))/160),2))))</f>
        <v/>
      </c>
      <c r="AO696" s="2" t="str">
        <f>IF(AN696="3E","3E",IF(COUNT($A696)=0,"",IF(COUNT(AN696)=0,"I",LOOKUP(AN696,{0,2,2.25,2.5,2.75,3,3.25,3.5,3.75,4},{"F","D","C","C+","B-","B","B+","A-","A","A+"}))))</f>
        <v/>
      </c>
      <c r="AP696" s="2" t="str">
        <f>IF(AN696="3E","3E",IF(OR(COUNT(A696)=0,COUNT(AN696)=0),"",DRAFT!CW698+DRAFT!CY698+DRAFT!DA698+N(TABULATION!AM696)))</f>
        <v/>
      </c>
      <c r="AQ696" s="2" t="str">
        <f>IF(OR(COUNT($A696)=0,COUNT(B696:AK696)=0),"",IF(COUNTIF(B696:AM696,"3E")&gt;0,"3E",IF(AND(DRAFT!$A698="IM",OR($AL696&gt;DRAFT!$DB698,$AM696&gt;DRAFT!$DC698)),"IMPROVED",IF(AND(DRAFT!$A698="IM",$AL696&lt;=DRAFT!$DB698,$AM696&lt;=DRAFT!$DC698),"NOT IMPROVED",IF(AND(DRAFT!CU698="S",AH696&gt;=2,AK696&gt;=2,AN696&gt;=2.5,AP696&gt;=144),"PASS","FAIL")))))</f>
        <v/>
      </c>
      <c r="AR696" s="2" t="str">
        <f t="shared" si="20"/>
        <v/>
      </c>
      <c r="AS696" s="2" t="str">
        <f t="shared" si="21"/>
        <v/>
      </c>
    </row>
    <row r="697" spans="1:45" ht="18.95" customHeight="1" x14ac:dyDescent="0.25">
      <c r="A697" s="3" t="str">
        <f>IF(DRAFT!$B699="","",DRAFT!$B699)</f>
        <v/>
      </c>
      <c r="B697" s="2" t="str">
        <f>IF(COUNT($A697)=0,"",IF($A697&lt;&gt;DRAFT!$B699,"ERR",IF(DRAFT!I699="3E","3E",IF(COUNT(DRAFT!E699,DRAFT!I699)&gt;0,DRAFT!J699,""))))</f>
        <v/>
      </c>
      <c r="C697" s="2" t="str">
        <f>IF(COUNT($A697)=0,"",IF(B697="3E","3E",IF(B697="","I",LOOKUP(B697/D$2,{0,0.4,0.45,0.5,0.55,0.6,0.65,0.7,0.75,0.8,1},{"F","D","C","C+","B-","B","B+","A-","A","A+"}))))</f>
        <v/>
      </c>
      <c r="D697" s="1" t="str">
        <f>IF(COUNT($A697)=0,"",IF(B697="","--",IF(B697="3E","3E",LOOKUP(B697/D$2,{0,0.4,0.45,0.5,0.55,0.6,0.65,0.7,0.75,0.8,1},{0,2,2.25,2.5,2.75,3,3.25,3.5,3.75,4}))))</f>
        <v/>
      </c>
      <c r="E697" s="2" t="str">
        <f>IF(COUNT($A697)=0,"",IF($A697&lt;&gt;DRAFT!$B699,"ERR",IF(DRAFT!R699="3E","3E",IF(COUNT(DRAFT!N699,DRAFT!R699)&gt;0,DRAFT!S699,""))))</f>
        <v/>
      </c>
      <c r="F697" s="2" t="str">
        <f>IF(COUNT($A697)=0,"",IF(E697="3E","3E",IF(E697="","I",LOOKUP(E697/G$2,{0,0.4,0.45,0.5,0.55,0.6,0.65,0.7,0.75,0.8,1},{"F","D","C","C+","B-","B","B+","A-","A","A+"}))))</f>
        <v/>
      </c>
      <c r="G697" s="1" t="str">
        <f>IF(COUNT($A697)=0,"",IF(E697="","--",IF(E697="3E","3E",LOOKUP(E697/G$2,{0,0.4,0.45,0.5,0.55,0.6,0.65,0.7,0.75,0.8,1},{0,2,2.25,2.5,2.75,3,3.25,3.5,3.75,4}))))</f>
        <v/>
      </c>
      <c r="H697" s="2" t="str">
        <f>IF(COUNT($A697)=0,"",IF($A697&lt;&gt;DRAFT!$B699,"ERR",IF(DRAFT!AA699="3E","3E",IF(COUNT(DRAFT!W699,DRAFT!AA699)&gt;0,DRAFT!AB699,""))))</f>
        <v/>
      </c>
      <c r="I697" s="2" t="str">
        <f>IF(COUNT($A697)=0,"",IF(H697="3E","3E",IF(H697="","I",LOOKUP(H697/J$2,{0,0.4,0.45,0.5,0.55,0.6,0.65,0.7,0.75,0.8,1},{"F","D","C","C+","B-","B","B+","A-","A","A+"}))))</f>
        <v/>
      </c>
      <c r="J697" s="1" t="str">
        <f>IF(COUNT($A697)=0,"",IF(H697="","--",IF(H697="3E","3E",LOOKUP(H697/J$2,{0,0.4,0.45,0.5,0.55,0.6,0.65,0.7,0.75,0.8,1},{0,2,2.25,2.5,2.75,3,3.25,3.5,3.75,4}))))</f>
        <v/>
      </c>
      <c r="K697" s="2" t="str">
        <f>IF(COUNT($A697)=0,"",IF($A697&lt;&gt;DRAFT!$B699,"ERR",IF(DRAFT!AJ699="3E","3E",IF(COUNT(DRAFT!AF699,DRAFT!AJ699)&gt;0,DRAFT!AK699,""))))</f>
        <v/>
      </c>
      <c r="L697" s="2" t="str">
        <f>IF(COUNT($A697)=0,"",IF(K697="3E","3E",IF(K697="","I",LOOKUP(K697/M$2,{0,0.4,0.45,0.5,0.55,0.6,0.65,0.7,0.75,0.8,1},{"F","D","C","C+","B-","B","B+","A-","A","A+"}))))</f>
        <v/>
      </c>
      <c r="M697" s="1" t="str">
        <f>IF(COUNT($A697)=0,"",IF(K697="","--",IF(K697="3E","3E",LOOKUP(K697/M$2,{0,0.4,0.45,0.5,0.55,0.6,0.65,0.7,0.75,0.8,1},{0,2,2.25,2.5,2.75,3,3.25,3.5,3.75,4}))))</f>
        <v/>
      </c>
      <c r="N697" s="2" t="str">
        <f>IF(COUNT($A697)=0,"",IF($A697&lt;&gt;DRAFT!$B699,"ERR",IF(DRAFT!AS699="3E","3E",IF(COUNT(DRAFT!AO699,DRAFT!AS699)&gt;0,DRAFT!AT699,""))))</f>
        <v/>
      </c>
      <c r="O697" s="2" t="str">
        <f>IF(COUNT($A697)=0,"",IF(N697="3E","3E",IF(N697="","I",LOOKUP(N697/P$2,{0,0.4,0.45,0.5,0.55,0.6,0.65,0.7,0.75,0.8,1},{"F","D","C","C+","B-","B","B+","A-","A","A+"}))))</f>
        <v/>
      </c>
      <c r="P697" s="1" t="str">
        <f>IF(COUNT($A697)=0,"",IF(N697="","--",IF(N697="3E","3E",LOOKUP(N697/P$2,{0,0.4,0.45,0.5,0.55,0.6,0.65,0.7,0.75,0.8,1},{0,2,2.25,2.5,2.75,3,3.25,3.5,3.75,4}))))</f>
        <v/>
      </c>
      <c r="Q697" s="2" t="str">
        <f>IF(COUNT($A697)=0,"",IF($A697&lt;&gt;DRAFT!$B699,"ERR",IF(DRAFT!BB699="3E","3E",IF(COUNT(DRAFT!AX699,DRAFT!BB699)&gt;0,DRAFT!BC699,""))))</f>
        <v/>
      </c>
      <c r="R697" s="2" t="str">
        <f>IF(COUNT($A697)=0,"",IF(Q697="3E","3E",IF(Q697="","I",LOOKUP(Q697/S$2,{0,0.4,0.45,0.5,0.55,0.6,0.65,0.7,0.75,0.8,1},{"F","D","C","C+","B-","B","B+","A-","A","A+"}))))</f>
        <v/>
      </c>
      <c r="S697" s="1" t="str">
        <f>IF(COUNT($A697)=0,"",IF(Q697="","--",IF(Q697="3E","3E",LOOKUP(Q697/S$2,{0,0.4,0.45,0.5,0.55,0.6,0.65,0.7,0.75,0.8,1},{0,2,2.25,2.5,2.75,3,3.25,3.5,3.75,4}))))</f>
        <v/>
      </c>
      <c r="T697" s="2" t="str">
        <f>IF(COUNT($A697)=0,"",IF($A697&lt;&gt;DRAFT!$B699,"ERR",IF(DRAFT!BK699="3E","3E",IF(COUNT(DRAFT!BG699,DRAFT!BK699)&gt;0,DRAFT!BL699,""))))</f>
        <v/>
      </c>
      <c r="U697" s="2" t="str">
        <f>IF(COUNT($A697)=0,"",IF(T697="3E","3E",IF(T697="","I",LOOKUP(T697/V$2,{0,0.4,0.45,0.5,0.55,0.6,0.65,0.7,0.75,0.8,1},{"F","D","C","C+","B-","B","B+","A-","A","A+"}))))</f>
        <v/>
      </c>
      <c r="V697" s="1" t="str">
        <f>IF(COUNT($A697)=0,"",IF(T697="","--",IF(T697="3E","3E",LOOKUP(T697/V$2,{0,0.4,0.45,0.5,0.55,0.6,0.65,0.7,0.75,0.8,1},{0,2,2.25,2.5,2.75,3,3.25,3.5,3.75,4}))))</f>
        <v/>
      </c>
      <c r="W697" s="2" t="str">
        <f>IF(COUNT($A697)=0,"",IF($A697&lt;&gt;DRAFT!$B699,"ERR",IF(DRAFT!BT699="3E","3E",IF(COUNT(DRAFT!BP699,DRAFT!BT699)&gt;0,DRAFT!BU699,""))))</f>
        <v/>
      </c>
      <c r="X697" s="2" t="str">
        <f>IF(COUNT($A697)=0,"",IF(W697="3E","3E",IF(W697="","I",LOOKUP(W697/Y$2,{0,0.4,0.45,0.5,0.55,0.6,0.65,0.7,0.75,0.8,1},{"F","D","C","C+","B-","B","B+","A-","A","A+"}))))</f>
        <v/>
      </c>
      <c r="Y697" s="1" t="str">
        <f>IF(COUNT($A697)=0,"",IF(W697="","--",IF(W697="3E","3E",LOOKUP(W697/Y$2,{0,0.4,0.45,0.5,0.55,0.6,0.65,0.7,0.75,0.8,1},{0,2,2.25,2.5,2.75,3,3.25,3.5,3.75,4}))))</f>
        <v/>
      </c>
      <c r="Z697" s="2" t="str">
        <f>IF(COUNT($A697)=0,"",IF($A697&lt;&gt;DRAFT!$B699,"ERR",IF(DRAFT!CC699="3E","3E",IF(COUNT(DRAFT!BY699,DRAFT!CC699)&gt;0,DRAFT!CD699,""))))</f>
        <v/>
      </c>
      <c r="AA697" s="2" t="str">
        <f>IF(COUNT($A697)=0,"",IF(Z697="3E","3E",IF(Z697="","I",LOOKUP(Z697/AB$2,{0,0.4,0.45,0.5,0.55,0.6,0.65,0.7,0.75,0.8,1},{"F","D","C","C+","B-","B","B+","A-","A","A+"}))))</f>
        <v/>
      </c>
      <c r="AB697" s="1" t="str">
        <f>IF(COUNT($A697)=0,"",IF(Z697="","--",IF(Z697="3E","3E",LOOKUP(Z697/AB$2,{0,0.4,0.45,0.5,0.55,0.6,0.65,0.7,0.75,0.8,1},{0,2,2.25,2.5,2.75,3,3.25,3.5,3.75,4}))))</f>
        <v/>
      </c>
      <c r="AC697" s="2" t="str">
        <f>IF(COUNT($A697)=0,"",IF($A697&lt;&gt;DRAFT!$B699,"ERR",IF(DRAFT!CF699&gt;0,DRAFT!CF699,"")))</f>
        <v/>
      </c>
      <c r="AD697" s="2" t="str">
        <f>IF(COUNT($A697)=0,"",IF(AC697="3E","3E",IF(AC697="","I",LOOKUP(AC697/AE$2,{0,0.4,0.45,0.5,0.55,0.6,0.65,0.7,0.75,0.8,1},{"F","D","C","C+","B-","B","B+","A-","A","A+"}))))</f>
        <v/>
      </c>
      <c r="AE697" s="1" t="str">
        <f>IF(COUNT($A697)=0,"",IF(AC697="","--",IF(AC697="3E","3E",LOOKUP(AC697/AE$2,{0,0.4,0.45,0.5,0.55,0.6,0.65,0.7,0.75,0.8,1},{0,2,2.25,2.5,2.75,3,3.25,3.5,3.75,4}))))</f>
        <v/>
      </c>
      <c r="AF697" s="2" t="str">
        <f>IF(COUNT($A697)=0,"",IF($A697&lt;&gt;DRAFT!$B699,"ERR",IF(DRAFT!CI699&gt;0,DRAFT!CK699,"")))</f>
        <v/>
      </c>
      <c r="AG697" s="2" t="str">
        <f>IF(COUNT($A697)=0,"",IF(AF697="3E","3E",IF(AF697="","I",LOOKUP(AF697/AH$2,{0,0.4,0.45,0.5,0.55,0.6,0.65,0.7,0.75,0.8,1},{"F","D","C","C+","B-","B","B+","A-","A","A+"}))))</f>
        <v/>
      </c>
      <c r="AH697" s="1" t="str">
        <f>IF(COUNT($A697)=0,"",IF(AF697="","--",IF(AF697="3E","3E",LOOKUP(AF697/AH$2,{0,0.4,0.45,0.5,0.55,0.6,0.65,0.7,0.75,0.8,1},{0,2,2.25,2.5,2.75,3,3.25,3.5,3.75,4}))))</f>
        <v/>
      </c>
      <c r="AI697" s="2" t="str">
        <f>IF($A697&lt;&gt;DRAFT!$B699,"ERR",IF(OR(COUNT($A697)=0,COUNT(DRAFT!CL699:CN699,DRAFT!CP699:CR699)=0),"",CEILING(SUM(DRAFT!CO699,DRAFT!CS699,DRAFT!CT699),1)))</f>
        <v/>
      </c>
      <c r="AJ697" s="2" t="str">
        <f>IF(COUNT($A697)=0,"",IF(AI697="3E","3E",IF(AI697="","I",LOOKUP(AI697/AK$2,{0,0.4,0.45,0.5,0.55,0.6,0.65,0.7,0.75,0.8,1},{"F","D","C","C+","B-","B","B+","A-","A","A+"}))))</f>
        <v/>
      </c>
      <c r="AK697" s="1" t="str">
        <f>IF(COUNT($A697)=0,"",IF(AI697="","--",IF(AI697="3E","3E",LOOKUP(AI697/AK$2,{0,0.4,0.45,0.5,0.55,0.6,0.65,0.7,0.75,0.8,1},{0,2,2.25,2.5,2.75,3,3.25,3.5,3.75,4}))))</f>
        <v/>
      </c>
      <c r="AL697" s="4" t="str">
        <f>IF(OR(COUNT($A697)=0,COUNT(B697:AK697)=0),"",IF(COUNTIF(B697:AK697,"3E")&gt;0,"3E",IF(DRAFT!$A699="R",TRUNC(SUMPRODUCT(RGP,RCP)/TCP,3),TRUNC((SUMPRODUCT(--(IMDGP&gt;0)*IMDGP,IMCP)+CEILING(DRAFT!$DB699*42,0.25))/TCP,3))))</f>
        <v/>
      </c>
      <c r="AM697" s="2" t="str">
        <f>IF(OR(COUNT($A697)=0,COUNT(B697:AK697)=0),"",IF(COUNTIF(B697:AK697,"3E")&gt;0,"3E",IF(DRAFT!$A699="R",SUMPRODUCT(--(RGP&gt;=2),RCP),SUMPRODUCT(--(IMDGP&gt;0),--(IMGP=0),IMCP)+DRAFT!$DC699)))</f>
        <v/>
      </c>
      <c r="AN697" s="67" t="str">
        <f>IF(AL697="3E","3E",IF(COUNT($A697)=0,"",IF(COUNT(AI697)=0,"--",ROUND(((CEILING(DRAFT!$CV699*38,0.25)+CEILING(DRAFT!$CX699*38,0.25)+CEILING(DRAFT!$CZ699*42,0.25)+CEILING($AL697*42,0.25))/160),2))))</f>
        <v/>
      </c>
      <c r="AO697" s="2" t="str">
        <f>IF(AN697="3E","3E",IF(COUNT($A697)=0,"",IF(COUNT(AN697)=0,"I",LOOKUP(AN697,{0,2,2.25,2.5,2.75,3,3.25,3.5,3.75,4},{"F","D","C","C+","B-","B","B+","A-","A","A+"}))))</f>
        <v/>
      </c>
      <c r="AP697" s="2" t="str">
        <f>IF(AN697="3E","3E",IF(OR(COUNT(A697)=0,COUNT(AN697)=0),"",DRAFT!CW699+DRAFT!CY699+DRAFT!DA699+N(TABULATION!AM697)))</f>
        <v/>
      </c>
      <c r="AQ697" s="2" t="str">
        <f>IF(OR(COUNT($A697)=0,COUNT(B697:AK697)=0),"",IF(COUNTIF(B697:AM697,"3E")&gt;0,"3E",IF(AND(DRAFT!$A699="IM",OR($AL697&gt;DRAFT!$DB699,$AM697&gt;DRAFT!$DC699)),"IMPROVED",IF(AND(DRAFT!$A699="IM",$AL697&lt;=DRAFT!$DB699,$AM697&lt;=DRAFT!$DC699),"NOT IMPROVED",IF(AND(DRAFT!CU699="S",AH697&gt;=2,AK697&gt;=2,AN697&gt;=2.5,AP697&gt;=144),"PASS","FAIL")))))</f>
        <v/>
      </c>
      <c r="AR697" s="2" t="str">
        <f t="shared" si="20"/>
        <v/>
      </c>
      <c r="AS697" s="2" t="str">
        <f t="shared" si="21"/>
        <v/>
      </c>
    </row>
    <row r="698" spans="1:45" ht="18.95" customHeight="1" x14ac:dyDescent="0.25">
      <c r="A698" s="3" t="str">
        <f>IF(DRAFT!$B700="","",DRAFT!$B700)</f>
        <v/>
      </c>
      <c r="B698" s="2" t="str">
        <f>IF(COUNT($A698)=0,"",IF($A698&lt;&gt;DRAFT!$B700,"ERR",IF(DRAFT!I700="3E","3E",IF(COUNT(DRAFT!E700,DRAFT!I700)&gt;0,DRAFT!J700,""))))</f>
        <v/>
      </c>
      <c r="C698" s="2" t="str">
        <f>IF(COUNT($A698)=0,"",IF(B698="3E","3E",IF(B698="","I",LOOKUP(B698/D$2,{0,0.4,0.45,0.5,0.55,0.6,0.65,0.7,0.75,0.8,1},{"F","D","C","C+","B-","B","B+","A-","A","A+"}))))</f>
        <v/>
      </c>
      <c r="D698" s="1" t="str">
        <f>IF(COUNT($A698)=0,"",IF(B698="","--",IF(B698="3E","3E",LOOKUP(B698/D$2,{0,0.4,0.45,0.5,0.55,0.6,0.65,0.7,0.75,0.8,1},{0,2,2.25,2.5,2.75,3,3.25,3.5,3.75,4}))))</f>
        <v/>
      </c>
      <c r="E698" s="2" t="str">
        <f>IF(COUNT($A698)=0,"",IF($A698&lt;&gt;DRAFT!$B700,"ERR",IF(DRAFT!R700="3E","3E",IF(COUNT(DRAFT!N700,DRAFT!R700)&gt;0,DRAFT!S700,""))))</f>
        <v/>
      </c>
      <c r="F698" s="2" t="str">
        <f>IF(COUNT($A698)=0,"",IF(E698="3E","3E",IF(E698="","I",LOOKUP(E698/G$2,{0,0.4,0.45,0.5,0.55,0.6,0.65,0.7,0.75,0.8,1},{"F","D","C","C+","B-","B","B+","A-","A","A+"}))))</f>
        <v/>
      </c>
      <c r="G698" s="1" t="str">
        <f>IF(COUNT($A698)=0,"",IF(E698="","--",IF(E698="3E","3E",LOOKUP(E698/G$2,{0,0.4,0.45,0.5,0.55,0.6,0.65,0.7,0.75,0.8,1},{0,2,2.25,2.5,2.75,3,3.25,3.5,3.75,4}))))</f>
        <v/>
      </c>
      <c r="H698" s="2" t="str">
        <f>IF(COUNT($A698)=0,"",IF($A698&lt;&gt;DRAFT!$B700,"ERR",IF(DRAFT!AA700="3E","3E",IF(COUNT(DRAFT!W700,DRAFT!AA700)&gt;0,DRAFT!AB700,""))))</f>
        <v/>
      </c>
      <c r="I698" s="2" t="str">
        <f>IF(COUNT($A698)=0,"",IF(H698="3E","3E",IF(H698="","I",LOOKUP(H698/J$2,{0,0.4,0.45,0.5,0.55,0.6,0.65,0.7,0.75,0.8,1},{"F","D","C","C+","B-","B","B+","A-","A","A+"}))))</f>
        <v/>
      </c>
      <c r="J698" s="1" t="str">
        <f>IF(COUNT($A698)=0,"",IF(H698="","--",IF(H698="3E","3E",LOOKUP(H698/J$2,{0,0.4,0.45,0.5,0.55,0.6,0.65,0.7,0.75,0.8,1},{0,2,2.25,2.5,2.75,3,3.25,3.5,3.75,4}))))</f>
        <v/>
      </c>
      <c r="K698" s="2" t="str">
        <f>IF(COUNT($A698)=0,"",IF($A698&lt;&gt;DRAFT!$B700,"ERR",IF(DRAFT!AJ700="3E","3E",IF(COUNT(DRAFT!AF700,DRAFT!AJ700)&gt;0,DRAFT!AK700,""))))</f>
        <v/>
      </c>
      <c r="L698" s="2" t="str">
        <f>IF(COUNT($A698)=0,"",IF(K698="3E","3E",IF(K698="","I",LOOKUP(K698/M$2,{0,0.4,0.45,0.5,0.55,0.6,0.65,0.7,0.75,0.8,1},{"F","D","C","C+","B-","B","B+","A-","A","A+"}))))</f>
        <v/>
      </c>
      <c r="M698" s="1" t="str">
        <f>IF(COUNT($A698)=0,"",IF(K698="","--",IF(K698="3E","3E",LOOKUP(K698/M$2,{0,0.4,0.45,0.5,0.55,0.6,0.65,0.7,0.75,0.8,1},{0,2,2.25,2.5,2.75,3,3.25,3.5,3.75,4}))))</f>
        <v/>
      </c>
      <c r="N698" s="2" t="str">
        <f>IF(COUNT($A698)=0,"",IF($A698&lt;&gt;DRAFT!$B700,"ERR",IF(DRAFT!AS700="3E","3E",IF(COUNT(DRAFT!AO700,DRAFT!AS700)&gt;0,DRAFT!AT700,""))))</f>
        <v/>
      </c>
      <c r="O698" s="2" t="str">
        <f>IF(COUNT($A698)=0,"",IF(N698="3E","3E",IF(N698="","I",LOOKUP(N698/P$2,{0,0.4,0.45,0.5,0.55,0.6,0.65,0.7,0.75,0.8,1},{"F","D","C","C+","B-","B","B+","A-","A","A+"}))))</f>
        <v/>
      </c>
      <c r="P698" s="1" t="str">
        <f>IF(COUNT($A698)=0,"",IF(N698="","--",IF(N698="3E","3E",LOOKUP(N698/P$2,{0,0.4,0.45,0.5,0.55,0.6,0.65,0.7,0.75,0.8,1},{0,2,2.25,2.5,2.75,3,3.25,3.5,3.75,4}))))</f>
        <v/>
      </c>
      <c r="Q698" s="2" t="str">
        <f>IF(COUNT($A698)=0,"",IF($A698&lt;&gt;DRAFT!$B700,"ERR",IF(DRAFT!BB700="3E","3E",IF(COUNT(DRAFT!AX700,DRAFT!BB700)&gt;0,DRAFT!BC700,""))))</f>
        <v/>
      </c>
      <c r="R698" s="2" t="str">
        <f>IF(COUNT($A698)=0,"",IF(Q698="3E","3E",IF(Q698="","I",LOOKUP(Q698/S$2,{0,0.4,0.45,0.5,0.55,0.6,0.65,0.7,0.75,0.8,1},{"F","D","C","C+","B-","B","B+","A-","A","A+"}))))</f>
        <v/>
      </c>
      <c r="S698" s="1" t="str">
        <f>IF(COUNT($A698)=0,"",IF(Q698="","--",IF(Q698="3E","3E",LOOKUP(Q698/S$2,{0,0.4,0.45,0.5,0.55,0.6,0.65,0.7,0.75,0.8,1},{0,2,2.25,2.5,2.75,3,3.25,3.5,3.75,4}))))</f>
        <v/>
      </c>
      <c r="T698" s="2" t="str">
        <f>IF(COUNT($A698)=0,"",IF($A698&lt;&gt;DRAFT!$B700,"ERR",IF(DRAFT!BK700="3E","3E",IF(COUNT(DRAFT!BG700,DRAFT!BK700)&gt;0,DRAFT!BL700,""))))</f>
        <v/>
      </c>
      <c r="U698" s="2" t="str">
        <f>IF(COUNT($A698)=0,"",IF(T698="3E","3E",IF(T698="","I",LOOKUP(T698/V$2,{0,0.4,0.45,0.5,0.55,0.6,0.65,0.7,0.75,0.8,1},{"F","D","C","C+","B-","B","B+","A-","A","A+"}))))</f>
        <v/>
      </c>
      <c r="V698" s="1" t="str">
        <f>IF(COUNT($A698)=0,"",IF(T698="","--",IF(T698="3E","3E",LOOKUP(T698/V$2,{0,0.4,0.45,0.5,0.55,0.6,0.65,0.7,0.75,0.8,1},{0,2,2.25,2.5,2.75,3,3.25,3.5,3.75,4}))))</f>
        <v/>
      </c>
      <c r="W698" s="2" t="str">
        <f>IF(COUNT($A698)=0,"",IF($A698&lt;&gt;DRAFT!$B700,"ERR",IF(DRAFT!BT700="3E","3E",IF(COUNT(DRAFT!BP700,DRAFT!BT700)&gt;0,DRAFT!BU700,""))))</f>
        <v/>
      </c>
      <c r="X698" s="2" t="str">
        <f>IF(COUNT($A698)=0,"",IF(W698="3E","3E",IF(W698="","I",LOOKUP(W698/Y$2,{0,0.4,0.45,0.5,0.55,0.6,0.65,0.7,0.75,0.8,1},{"F","D","C","C+","B-","B","B+","A-","A","A+"}))))</f>
        <v/>
      </c>
      <c r="Y698" s="1" t="str">
        <f>IF(COUNT($A698)=0,"",IF(W698="","--",IF(W698="3E","3E",LOOKUP(W698/Y$2,{0,0.4,0.45,0.5,0.55,0.6,0.65,0.7,0.75,0.8,1},{0,2,2.25,2.5,2.75,3,3.25,3.5,3.75,4}))))</f>
        <v/>
      </c>
      <c r="Z698" s="2" t="str">
        <f>IF(COUNT($A698)=0,"",IF($A698&lt;&gt;DRAFT!$B700,"ERR",IF(DRAFT!CC700="3E","3E",IF(COUNT(DRAFT!BY700,DRAFT!CC700)&gt;0,DRAFT!CD700,""))))</f>
        <v/>
      </c>
      <c r="AA698" s="2" t="str">
        <f>IF(COUNT($A698)=0,"",IF(Z698="3E","3E",IF(Z698="","I",LOOKUP(Z698/AB$2,{0,0.4,0.45,0.5,0.55,0.6,0.65,0.7,0.75,0.8,1},{"F","D","C","C+","B-","B","B+","A-","A","A+"}))))</f>
        <v/>
      </c>
      <c r="AB698" s="1" t="str">
        <f>IF(COUNT($A698)=0,"",IF(Z698="","--",IF(Z698="3E","3E",LOOKUP(Z698/AB$2,{0,0.4,0.45,0.5,0.55,0.6,0.65,0.7,0.75,0.8,1},{0,2,2.25,2.5,2.75,3,3.25,3.5,3.75,4}))))</f>
        <v/>
      </c>
      <c r="AC698" s="2" t="str">
        <f>IF(COUNT($A698)=0,"",IF($A698&lt;&gt;DRAFT!$B700,"ERR",IF(DRAFT!CF700&gt;0,DRAFT!CF700,"")))</f>
        <v/>
      </c>
      <c r="AD698" s="2" t="str">
        <f>IF(COUNT($A698)=0,"",IF(AC698="3E","3E",IF(AC698="","I",LOOKUP(AC698/AE$2,{0,0.4,0.45,0.5,0.55,0.6,0.65,0.7,0.75,0.8,1},{"F","D","C","C+","B-","B","B+","A-","A","A+"}))))</f>
        <v/>
      </c>
      <c r="AE698" s="1" t="str">
        <f>IF(COUNT($A698)=0,"",IF(AC698="","--",IF(AC698="3E","3E",LOOKUP(AC698/AE$2,{0,0.4,0.45,0.5,0.55,0.6,0.65,0.7,0.75,0.8,1},{0,2,2.25,2.5,2.75,3,3.25,3.5,3.75,4}))))</f>
        <v/>
      </c>
      <c r="AF698" s="2" t="str">
        <f>IF(COUNT($A698)=0,"",IF($A698&lt;&gt;DRAFT!$B700,"ERR",IF(DRAFT!CI700&gt;0,DRAFT!CK700,"")))</f>
        <v/>
      </c>
      <c r="AG698" s="2" t="str">
        <f>IF(COUNT($A698)=0,"",IF(AF698="3E","3E",IF(AF698="","I",LOOKUP(AF698/AH$2,{0,0.4,0.45,0.5,0.55,0.6,0.65,0.7,0.75,0.8,1},{"F","D","C","C+","B-","B","B+","A-","A","A+"}))))</f>
        <v/>
      </c>
      <c r="AH698" s="1" t="str">
        <f>IF(COUNT($A698)=0,"",IF(AF698="","--",IF(AF698="3E","3E",LOOKUP(AF698/AH$2,{0,0.4,0.45,0.5,0.55,0.6,0.65,0.7,0.75,0.8,1},{0,2,2.25,2.5,2.75,3,3.25,3.5,3.75,4}))))</f>
        <v/>
      </c>
      <c r="AI698" s="2" t="str">
        <f>IF($A698&lt;&gt;DRAFT!$B700,"ERR",IF(OR(COUNT($A698)=0,COUNT(DRAFT!CL700:CN700,DRAFT!CP700:CR700)=0),"",CEILING(SUM(DRAFT!CO700,DRAFT!CS700,DRAFT!CT700),1)))</f>
        <v/>
      </c>
      <c r="AJ698" s="2" t="str">
        <f>IF(COUNT($A698)=0,"",IF(AI698="3E","3E",IF(AI698="","I",LOOKUP(AI698/AK$2,{0,0.4,0.45,0.5,0.55,0.6,0.65,0.7,0.75,0.8,1},{"F","D","C","C+","B-","B","B+","A-","A","A+"}))))</f>
        <v/>
      </c>
      <c r="AK698" s="1" t="str">
        <f>IF(COUNT($A698)=0,"",IF(AI698="","--",IF(AI698="3E","3E",LOOKUP(AI698/AK$2,{0,0.4,0.45,0.5,0.55,0.6,0.65,0.7,0.75,0.8,1},{0,2,2.25,2.5,2.75,3,3.25,3.5,3.75,4}))))</f>
        <v/>
      </c>
      <c r="AL698" s="4" t="str">
        <f>IF(OR(COUNT($A698)=0,COUNT(B698:AK698)=0),"",IF(COUNTIF(B698:AK698,"3E")&gt;0,"3E",IF(DRAFT!$A700="R",TRUNC(SUMPRODUCT(RGP,RCP)/TCP,3),TRUNC((SUMPRODUCT(--(IMDGP&gt;0)*IMDGP,IMCP)+CEILING(DRAFT!$DB700*42,0.25))/TCP,3))))</f>
        <v/>
      </c>
      <c r="AM698" s="2" t="str">
        <f>IF(OR(COUNT($A698)=0,COUNT(B698:AK698)=0),"",IF(COUNTIF(B698:AK698,"3E")&gt;0,"3E",IF(DRAFT!$A700="R",SUMPRODUCT(--(RGP&gt;=2),RCP),SUMPRODUCT(--(IMDGP&gt;0),--(IMGP=0),IMCP)+DRAFT!$DC700)))</f>
        <v/>
      </c>
      <c r="AN698" s="67" t="str">
        <f>IF(AL698="3E","3E",IF(COUNT($A698)=0,"",IF(COUNT(AI698)=0,"--",ROUND(((CEILING(DRAFT!$CV700*38,0.25)+CEILING(DRAFT!$CX700*38,0.25)+CEILING(DRAFT!$CZ700*42,0.25)+CEILING($AL698*42,0.25))/160),2))))</f>
        <v/>
      </c>
      <c r="AO698" s="2" t="str">
        <f>IF(AN698="3E","3E",IF(COUNT($A698)=0,"",IF(COUNT(AN698)=0,"I",LOOKUP(AN698,{0,2,2.25,2.5,2.75,3,3.25,3.5,3.75,4},{"F","D","C","C+","B-","B","B+","A-","A","A+"}))))</f>
        <v/>
      </c>
      <c r="AP698" s="2" t="str">
        <f>IF(AN698="3E","3E",IF(OR(COUNT(A698)=0,COUNT(AN698)=0),"",DRAFT!CW700+DRAFT!CY700+DRAFT!DA700+N(TABULATION!AM698)))</f>
        <v/>
      </c>
      <c r="AQ698" s="2" t="str">
        <f>IF(OR(COUNT($A698)=0,COUNT(B698:AK698)=0),"",IF(COUNTIF(B698:AM698,"3E")&gt;0,"3E",IF(AND(DRAFT!$A700="IM",OR($AL698&gt;DRAFT!$DB700,$AM698&gt;DRAFT!$DC700)),"IMPROVED",IF(AND(DRAFT!$A700="IM",$AL698&lt;=DRAFT!$DB700,$AM698&lt;=DRAFT!$DC700),"NOT IMPROVED",IF(AND(DRAFT!CU700="S",AH698&gt;=2,AK698&gt;=2,AN698&gt;=2.5,AP698&gt;=144),"PASS","FAIL")))))</f>
        <v/>
      </c>
      <c r="AR698" s="2" t="str">
        <f t="shared" si="20"/>
        <v/>
      </c>
      <c r="AS698" s="2" t="str">
        <f t="shared" si="21"/>
        <v/>
      </c>
    </row>
    <row r="699" spans="1:45" ht="18.95" customHeight="1" x14ac:dyDescent="0.25">
      <c r="A699" s="3" t="str">
        <f>IF(DRAFT!$B701="","",DRAFT!$B701)</f>
        <v/>
      </c>
      <c r="B699" s="2" t="str">
        <f>IF(COUNT($A699)=0,"",IF($A699&lt;&gt;DRAFT!$B701,"ERR",IF(DRAFT!I701="3E","3E",IF(COUNT(DRAFT!E701,DRAFT!I701)&gt;0,DRAFT!J701,""))))</f>
        <v/>
      </c>
      <c r="C699" s="2" t="str">
        <f>IF(COUNT($A699)=0,"",IF(B699="3E","3E",IF(B699="","I",LOOKUP(B699/D$2,{0,0.4,0.45,0.5,0.55,0.6,0.65,0.7,0.75,0.8,1},{"F","D","C","C+","B-","B","B+","A-","A","A+"}))))</f>
        <v/>
      </c>
      <c r="D699" s="1" t="str">
        <f>IF(COUNT($A699)=0,"",IF(B699="","--",IF(B699="3E","3E",LOOKUP(B699/D$2,{0,0.4,0.45,0.5,0.55,0.6,0.65,0.7,0.75,0.8,1},{0,2,2.25,2.5,2.75,3,3.25,3.5,3.75,4}))))</f>
        <v/>
      </c>
      <c r="E699" s="2" t="str">
        <f>IF(COUNT($A699)=0,"",IF($A699&lt;&gt;DRAFT!$B701,"ERR",IF(DRAFT!R701="3E","3E",IF(COUNT(DRAFT!N701,DRAFT!R701)&gt;0,DRAFT!S701,""))))</f>
        <v/>
      </c>
      <c r="F699" s="2" t="str">
        <f>IF(COUNT($A699)=0,"",IF(E699="3E","3E",IF(E699="","I",LOOKUP(E699/G$2,{0,0.4,0.45,0.5,0.55,0.6,0.65,0.7,0.75,0.8,1},{"F","D","C","C+","B-","B","B+","A-","A","A+"}))))</f>
        <v/>
      </c>
      <c r="G699" s="1" t="str">
        <f>IF(COUNT($A699)=0,"",IF(E699="","--",IF(E699="3E","3E",LOOKUP(E699/G$2,{0,0.4,0.45,0.5,0.55,0.6,0.65,0.7,0.75,0.8,1},{0,2,2.25,2.5,2.75,3,3.25,3.5,3.75,4}))))</f>
        <v/>
      </c>
      <c r="H699" s="2" t="str">
        <f>IF(COUNT($A699)=0,"",IF($A699&lt;&gt;DRAFT!$B701,"ERR",IF(DRAFT!AA701="3E","3E",IF(COUNT(DRAFT!W701,DRAFT!AA701)&gt;0,DRAFT!AB701,""))))</f>
        <v/>
      </c>
      <c r="I699" s="2" t="str">
        <f>IF(COUNT($A699)=0,"",IF(H699="3E","3E",IF(H699="","I",LOOKUP(H699/J$2,{0,0.4,0.45,0.5,0.55,0.6,0.65,0.7,0.75,0.8,1},{"F","D","C","C+","B-","B","B+","A-","A","A+"}))))</f>
        <v/>
      </c>
      <c r="J699" s="1" t="str">
        <f>IF(COUNT($A699)=0,"",IF(H699="","--",IF(H699="3E","3E",LOOKUP(H699/J$2,{0,0.4,0.45,0.5,0.55,0.6,0.65,0.7,0.75,0.8,1},{0,2,2.25,2.5,2.75,3,3.25,3.5,3.75,4}))))</f>
        <v/>
      </c>
      <c r="K699" s="2" t="str">
        <f>IF(COUNT($A699)=0,"",IF($A699&lt;&gt;DRAFT!$B701,"ERR",IF(DRAFT!AJ701="3E","3E",IF(COUNT(DRAFT!AF701,DRAFT!AJ701)&gt;0,DRAFT!AK701,""))))</f>
        <v/>
      </c>
      <c r="L699" s="2" t="str">
        <f>IF(COUNT($A699)=0,"",IF(K699="3E","3E",IF(K699="","I",LOOKUP(K699/M$2,{0,0.4,0.45,0.5,0.55,0.6,0.65,0.7,0.75,0.8,1},{"F","D","C","C+","B-","B","B+","A-","A","A+"}))))</f>
        <v/>
      </c>
      <c r="M699" s="1" t="str">
        <f>IF(COUNT($A699)=0,"",IF(K699="","--",IF(K699="3E","3E",LOOKUP(K699/M$2,{0,0.4,0.45,0.5,0.55,0.6,0.65,0.7,0.75,0.8,1},{0,2,2.25,2.5,2.75,3,3.25,3.5,3.75,4}))))</f>
        <v/>
      </c>
      <c r="N699" s="2" t="str">
        <f>IF(COUNT($A699)=0,"",IF($A699&lt;&gt;DRAFT!$B701,"ERR",IF(DRAFT!AS701="3E","3E",IF(COUNT(DRAFT!AO701,DRAFT!AS701)&gt;0,DRAFT!AT701,""))))</f>
        <v/>
      </c>
      <c r="O699" s="2" t="str">
        <f>IF(COUNT($A699)=0,"",IF(N699="3E","3E",IF(N699="","I",LOOKUP(N699/P$2,{0,0.4,0.45,0.5,0.55,0.6,0.65,0.7,0.75,0.8,1},{"F","D","C","C+","B-","B","B+","A-","A","A+"}))))</f>
        <v/>
      </c>
      <c r="P699" s="1" t="str">
        <f>IF(COUNT($A699)=0,"",IF(N699="","--",IF(N699="3E","3E",LOOKUP(N699/P$2,{0,0.4,0.45,0.5,0.55,0.6,0.65,0.7,0.75,0.8,1},{0,2,2.25,2.5,2.75,3,3.25,3.5,3.75,4}))))</f>
        <v/>
      </c>
      <c r="Q699" s="2" t="str">
        <f>IF(COUNT($A699)=0,"",IF($A699&lt;&gt;DRAFT!$B701,"ERR",IF(DRAFT!BB701="3E","3E",IF(COUNT(DRAFT!AX701,DRAFT!BB701)&gt;0,DRAFT!BC701,""))))</f>
        <v/>
      </c>
      <c r="R699" s="2" t="str">
        <f>IF(COUNT($A699)=0,"",IF(Q699="3E","3E",IF(Q699="","I",LOOKUP(Q699/S$2,{0,0.4,0.45,0.5,0.55,0.6,0.65,0.7,0.75,0.8,1},{"F","D","C","C+","B-","B","B+","A-","A","A+"}))))</f>
        <v/>
      </c>
      <c r="S699" s="1" t="str">
        <f>IF(COUNT($A699)=0,"",IF(Q699="","--",IF(Q699="3E","3E",LOOKUP(Q699/S$2,{0,0.4,0.45,0.5,0.55,0.6,0.65,0.7,0.75,0.8,1},{0,2,2.25,2.5,2.75,3,3.25,3.5,3.75,4}))))</f>
        <v/>
      </c>
      <c r="T699" s="2" t="str">
        <f>IF(COUNT($A699)=0,"",IF($A699&lt;&gt;DRAFT!$B701,"ERR",IF(DRAFT!BK701="3E","3E",IF(COUNT(DRAFT!BG701,DRAFT!BK701)&gt;0,DRAFT!BL701,""))))</f>
        <v/>
      </c>
      <c r="U699" s="2" t="str">
        <f>IF(COUNT($A699)=0,"",IF(T699="3E","3E",IF(T699="","I",LOOKUP(T699/V$2,{0,0.4,0.45,0.5,0.55,0.6,0.65,0.7,0.75,0.8,1},{"F","D","C","C+","B-","B","B+","A-","A","A+"}))))</f>
        <v/>
      </c>
      <c r="V699" s="1" t="str">
        <f>IF(COUNT($A699)=0,"",IF(T699="","--",IF(T699="3E","3E",LOOKUP(T699/V$2,{0,0.4,0.45,0.5,0.55,0.6,0.65,0.7,0.75,0.8,1},{0,2,2.25,2.5,2.75,3,3.25,3.5,3.75,4}))))</f>
        <v/>
      </c>
      <c r="W699" s="2" t="str">
        <f>IF(COUNT($A699)=0,"",IF($A699&lt;&gt;DRAFT!$B701,"ERR",IF(DRAFT!BT701="3E","3E",IF(COUNT(DRAFT!BP701,DRAFT!BT701)&gt;0,DRAFT!BU701,""))))</f>
        <v/>
      </c>
      <c r="X699" s="2" t="str">
        <f>IF(COUNT($A699)=0,"",IF(W699="3E","3E",IF(W699="","I",LOOKUP(W699/Y$2,{0,0.4,0.45,0.5,0.55,0.6,0.65,0.7,0.75,0.8,1},{"F","D","C","C+","B-","B","B+","A-","A","A+"}))))</f>
        <v/>
      </c>
      <c r="Y699" s="1" t="str">
        <f>IF(COUNT($A699)=0,"",IF(W699="","--",IF(W699="3E","3E",LOOKUP(W699/Y$2,{0,0.4,0.45,0.5,0.55,0.6,0.65,0.7,0.75,0.8,1},{0,2,2.25,2.5,2.75,3,3.25,3.5,3.75,4}))))</f>
        <v/>
      </c>
      <c r="Z699" s="2" t="str">
        <f>IF(COUNT($A699)=0,"",IF($A699&lt;&gt;DRAFT!$B701,"ERR",IF(DRAFT!CC701="3E","3E",IF(COUNT(DRAFT!BY701,DRAFT!CC701)&gt;0,DRAFT!CD701,""))))</f>
        <v/>
      </c>
      <c r="AA699" s="2" t="str">
        <f>IF(COUNT($A699)=0,"",IF(Z699="3E","3E",IF(Z699="","I",LOOKUP(Z699/AB$2,{0,0.4,0.45,0.5,0.55,0.6,0.65,0.7,0.75,0.8,1},{"F","D","C","C+","B-","B","B+","A-","A","A+"}))))</f>
        <v/>
      </c>
      <c r="AB699" s="1" t="str">
        <f>IF(COUNT($A699)=0,"",IF(Z699="","--",IF(Z699="3E","3E",LOOKUP(Z699/AB$2,{0,0.4,0.45,0.5,0.55,0.6,0.65,0.7,0.75,0.8,1},{0,2,2.25,2.5,2.75,3,3.25,3.5,3.75,4}))))</f>
        <v/>
      </c>
      <c r="AC699" s="2" t="str">
        <f>IF(COUNT($A699)=0,"",IF($A699&lt;&gt;DRAFT!$B701,"ERR",IF(DRAFT!CF701&gt;0,DRAFT!CF701,"")))</f>
        <v/>
      </c>
      <c r="AD699" s="2" t="str">
        <f>IF(COUNT($A699)=0,"",IF(AC699="3E","3E",IF(AC699="","I",LOOKUP(AC699/AE$2,{0,0.4,0.45,0.5,0.55,0.6,0.65,0.7,0.75,0.8,1},{"F","D","C","C+","B-","B","B+","A-","A","A+"}))))</f>
        <v/>
      </c>
      <c r="AE699" s="1" t="str">
        <f>IF(COUNT($A699)=0,"",IF(AC699="","--",IF(AC699="3E","3E",LOOKUP(AC699/AE$2,{0,0.4,0.45,0.5,0.55,0.6,0.65,0.7,0.75,0.8,1},{0,2,2.25,2.5,2.75,3,3.25,3.5,3.75,4}))))</f>
        <v/>
      </c>
      <c r="AF699" s="2" t="str">
        <f>IF(COUNT($A699)=0,"",IF($A699&lt;&gt;DRAFT!$B701,"ERR",IF(DRAFT!CI701&gt;0,DRAFT!CK701,"")))</f>
        <v/>
      </c>
      <c r="AG699" s="2" t="str">
        <f>IF(COUNT($A699)=0,"",IF(AF699="3E","3E",IF(AF699="","I",LOOKUP(AF699/AH$2,{0,0.4,0.45,0.5,0.55,0.6,0.65,0.7,0.75,0.8,1},{"F","D","C","C+","B-","B","B+","A-","A","A+"}))))</f>
        <v/>
      </c>
      <c r="AH699" s="1" t="str">
        <f>IF(COUNT($A699)=0,"",IF(AF699="","--",IF(AF699="3E","3E",LOOKUP(AF699/AH$2,{0,0.4,0.45,0.5,0.55,0.6,0.65,0.7,0.75,0.8,1},{0,2,2.25,2.5,2.75,3,3.25,3.5,3.75,4}))))</f>
        <v/>
      </c>
      <c r="AI699" s="2" t="str">
        <f>IF($A699&lt;&gt;DRAFT!$B701,"ERR",IF(OR(COUNT($A699)=0,COUNT(DRAFT!CL701:CN701,DRAFT!CP701:CR701)=0),"",CEILING(SUM(DRAFT!CO701,DRAFT!CS701,DRAFT!CT701),1)))</f>
        <v/>
      </c>
      <c r="AJ699" s="2" t="str">
        <f>IF(COUNT($A699)=0,"",IF(AI699="3E","3E",IF(AI699="","I",LOOKUP(AI699/AK$2,{0,0.4,0.45,0.5,0.55,0.6,0.65,0.7,0.75,0.8,1},{"F","D","C","C+","B-","B","B+","A-","A","A+"}))))</f>
        <v/>
      </c>
      <c r="AK699" s="1" t="str">
        <f>IF(COUNT($A699)=0,"",IF(AI699="","--",IF(AI699="3E","3E",LOOKUP(AI699/AK$2,{0,0.4,0.45,0.5,0.55,0.6,0.65,0.7,0.75,0.8,1},{0,2,2.25,2.5,2.75,3,3.25,3.5,3.75,4}))))</f>
        <v/>
      </c>
      <c r="AL699" s="4" t="str">
        <f>IF(OR(COUNT($A699)=0,COUNT(B699:AK699)=0),"",IF(COUNTIF(B699:AK699,"3E")&gt;0,"3E",IF(DRAFT!$A701="R",TRUNC(SUMPRODUCT(RGP,RCP)/TCP,3),TRUNC((SUMPRODUCT(--(IMDGP&gt;0)*IMDGP,IMCP)+CEILING(DRAFT!$DB701*42,0.25))/TCP,3))))</f>
        <v/>
      </c>
      <c r="AM699" s="2" t="str">
        <f>IF(OR(COUNT($A699)=0,COUNT(B699:AK699)=0),"",IF(COUNTIF(B699:AK699,"3E")&gt;0,"3E",IF(DRAFT!$A701="R",SUMPRODUCT(--(RGP&gt;=2),RCP),SUMPRODUCT(--(IMDGP&gt;0),--(IMGP=0),IMCP)+DRAFT!$DC701)))</f>
        <v/>
      </c>
      <c r="AN699" s="67" t="str">
        <f>IF(AL699="3E","3E",IF(COUNT($A699)=0,"",IF(COUNT(AI699)=0,"--",ROUND(((CEILING(DRAFT!$CV701*38,0.25)+CEILING(DRAFT!$CX701*38,0.25)+CEILING(DRAFT!$CZ701*42,0.25)+CEILING($AL699*42,0.25))/160),2))))</f>
        <v/>
      </c>
      <c r="AO699" s="2" t="str">
        <f>IF(AN699="3E","3E",IF(COUNT($A699)=0,"",IF(COUNT(AN699)=0,"I",LOOKUP(AN699,{0,2,2.25,2.5,2.75,3,3.25,3.5,3.75,4},{"F","D","C","C+","B-","B","B+","A-","A","A+"}))))</f>
        <v/>
      </c>
      <c r="AP699" s="2" t="str">
        <f>IF(AN699="3E","3E",IF(OR(COUNT(A699)=0,COUNT(AN699)=0),"",DRAFT!CW701+DRAFT!CY701+DRAFT!DA701+N(TABULATION!AM699)))</f>
        <v/>
      </c>
      <c r="AQ699" s="2" t="str">
        <f>IF(OR(COUNT($A699)=0,COUNT(B699:AK699)=0),"",IF(COUNTIF(B699:AM699,"3E")&gt;0,"3E",IF(AND(DRAFT!$A701="IM",OR($AL699&gt;DRAFT!$DB701,$AM699&gt;DRAFT!$DC701)),"IMPROVED",IF(AND(DRAFT!$A701="IM",$AL699&lt;=DRAFT!$DB701,$AM699&lt;=DRAFT!$DC701),"NOT IMPROVED",IF(AND(DRAFT!CU701="S",AH699&gt;=2,AK699&gt;=2,AN699&gt;=2.5,AP699&gt;=144),"PASS","FAIL")))))</f>
        <v/>
      </c>
      <c r="AR699" s="2" t="str">
        <f t="shared" si="20"/>
        <v/>
      </c>
      <c r="AS699" s="2" t="str">
        <f t="shared" si="21"/>
        <v/>
      </c>
    </row>
    <row r="700" spans="1:45" ht="18.95" customHeight="1" x14ac:dyDescent="0.25">
      <c r="A700" s="3" t="str">
        <f>IF(DRAFT!$B702="","",DRAFT!$B702)</f>
        <v/>
      </c>
      <c r="B700" s="2" t="str">
        <f>IF(COUNT($A700)=0,"",IF($A700&lt;&gt;DRAFT!$B702,"ERR",IF(DRAFT!I702="3E","3E",IF(COUNT(DRAFT!E702,DRAFT!I702)&gt;0,DRAFT!J702,""))))</f>
        <v/>
      </c>
      <c r="C700" s="2" t="str">
        <f>IF(COUNT($A700)=0,"",IF(B700="3E","3E",IF(B700="","I",LOOKUP(B700/D$2,{0,0.4,0.45,0.5,0.55,0.6,0.65,0.7,0.75,0.8,1},{"F","D","C","C+","B-","B","B+","A-","A","A+"}))))</f>
        <v/>
      </c>
      <c r="D700" s="1" t="str">
        <f>IF(COUNT($A700)=0,"",IF(B700="","--",IF(B700="3E","3E",LOOKUP(B700/D$2,{0,0.4,0.45,0.5,0.55,0.6,0.65,0.7,0.75,0.8,1},{0,2,2.25,2.5,2.75,3,3.25,3.5,3.75,4}))))</f>
        <v/>
      </c>
      <c r="E700" s="2" t="str">
        <f>IF(COUNT($A700)=0,"",IF($A700&lt;&gt;DRAFT!$B702,"ERR",IF(DRAFT!R702="3E","3E",IF(COUNT(DRAFT!N702,DRAFT!R702)&gt;0,DRAFT!S702,""))))</f>
        <v/>
      </c>
      <c r="F700" s="2" t="str">
        <f>IF(COUNT($A700)=0,"",IF(E700="3E","3E",IF(E700="","I",LOOKUP(E700/G$2,{0,0.4,0.45,0.5,0.55,0.6,0.65,0.7,0.75,0.8,1},{"F","D","C","C+","B-","B","B+","A-","A","A+"}))))</f>
        <v/>
      </c>
      <c r="G700" s="1" t="str">
        <f>IF(COUNT($A700)=0,"",IF(E700="","--",IF(E700="3E","3E",LOOKUP(E700/G$2,{0,0.4,0.45,0.5,0.55,0.6,0.65,0.7,0.75,0.8,1},{0,2,2.25,2.5,2.75,3,3.25,3.5,3.75,4}))))</f>
        <v/>
      </c>
      <c r="H700" s="2" t="str">
        <f>IF(COUNT($A700)=0,"",IF($A700&lt;&gt;DRAFT!$B702,"ERR",IF(DRAFT!AA702="3E","3E",IF(COUNT(DRAFT!W702,DRAFT!AA702)&gt;0,DRAFT!AB702,""))))</f>
        <v/>
      </c>
      <c r="I700" s="2" t="str">
        <f>IF(COUNT($A700)=0,"",IF(H700="3E","3E",IF(H700="","I",LOOKUP(H700/J$2,{0,0.4,0.45,0.5,0.55,0.6,0.65,0.7,0.75,0.8,1},{"F","D","C","C+","B-","B","B+","A-","A","A+"}))))</f>
        <v/>
      </c>
      <c r="J700" s="1" t="str">
        <f>IF(COUNT($A700)=0,"",IF(H700="","--",IF(H700="3E","3E",LOOKUP(H700/J$2,{0,0.4,0.45,0.5,0.55,0.6,0.65,0.7,0.75,0.8,1},{0,2,2.25,2.5,2.75,3,3.25,3.5,3.75,4}))))</f>
        <v/>
      </c>
      <c r="K700" s="2" t="str">
        <f>IF(COUNT($A700)=0,"",IF($A700&lt;&gt;DRAFT!$B702,"ERR",IF(DRAFT!AJ702="3E","3E",IF(COUNT(DRAFT!AF702,DRAFT!AJ702)&gt;0,DRAFT!AK702,""))))</f>
        <v/>
      </c>
      <c r="L700" s="2" t="str">
        <f>IF(COUNT($A700)=0,"",IF(K700="3E","3E",IF(K700="","I",LOOKUP(K700/M$2,{0,0.4,0.45,0.5,0.55,0.6,0.65,0.7,0.75,0.8,1},{"F","D","C","C+","B-","B","B+","A-","A","A+"}))))</f>
        <v/>
      </c>
      <c r="M700" s="1" t="str">
        <f>IF(COUNT($A700)=0,"",IF(K700="","--",IF(K700="3E","3E",LOOKUP(K700/M$2,{0,0.4,0.45,0.5,0.55,0.6,0.65,0.7,0.75,0.8,1},{0,2,2.25,2.5,2.75,3,3.25,3.5,3.75,4}))))</f>
        <v/>
      </c>
      <c r="N700" s="2" t="str">
        <f>IF(COUNT($A700)=0,"",IF($A700&lt;&gt;DRAFT!$B702,"ERR",IF(DRAFT!AS702="3E","3E",IF(COUNT(DRAFT!AO702,DRAFT!AS702)&gt;0,DRAFT!AT702,""))))</f>
        <v/>
      </c>
      <c r="O700" s="2" t="str">
        <f>IF(COUNT($A700)=0,"",IF(N700="3E","3E",IF(N700="","I",LOOKUP(N700/P$2,{0,0.4,0.45,0.5,0.55,0.6,0.65,0.7,0.75,0.8,1},{"F","D","C","C+","B-","B","B+","A-","A","A+"}))))</f>
        <v/>
      </c>
      <c r="P700" s="1" t="str">
        <f>IF(COUNT($A700)=0,"",IF(N700="","--",IF(N700="3E","3E",LOOKUP(N700/P$2,{0,0.4,0.45,0.5,0.55,0.6,0.65,0.7,0.75,0.8,1},{0,2,2.25,2.5,2.75,3,3.25,3.5,3.75,4}))))</f>
        <v/>
      </c>
      <c r="Q700" s="2" t="str">
        <f>IF(COUNT($A700)=0,"",IF($A700&lt;&gt;DRAFT!$B702,"ERR",IF(DRAFT!BB702="3E","3E",IF(COUNT(DRAFT!AX702,DRAFT!BB702)&gt;0,DRAFT!BC702,""))))</f>
        <v/>
      </c>
      <c r="R700" s="2" t="str">
        <f>IF(COUNT($A700)=0,"",IF(Q700="3E","3E",IF(Q700="","I",LOOKUP(Q700/S$2,{0,0.4,0.45,0.5,0.55,0.6,0.65,0.7,0.75,0.8,1},{"F","D","C","C+","B-","B","B+","A-","A","A+"}))))</f>
        <v/>
      </c>
      <c r="S700" s="1" t="str">
        <f>IF(COUNT($A700)=0,"",IF(Q700="","--",IF(Q700="3E","3E",LOOKUP(Q700/S$2,{0,0.4,0.45,0.5,0.55,0.6,0.65,0.7,0.75,0.8,1},{0,2,2.25,2.5,2.75,3,3.25,3.5,3.75,4}))))</f>
        <v/>
      </c>
      <c r="T700" s="2" t="str">
        <f>IF(COUNT($A700)=0,"",IF($A700&lt;&gt;DRAFT!$B702,"ERR",IF(DRAFT!BK702="3E","3E",IF(COUNT(DRAFT!BG702,DRAFT!BK702)&gt;0,DRAFT!BL702,""))))</f>
        <v/>
      </c>
      <c r="U700" s="2" t="str">
        <f>IF(COUNT($A700)=0,"",IF(T700="3E","3E",IF(T700="","I",LOOKUP(T700/V$2,{0,0.4,0.45,0.5,0.55,0.6,0.65,0.7,0.75,0.8,1},{"F","D","C","C+","B-","B","B+","A-","A","A+"}))))</f>
        <v/>
      </c>
      <c r="V700" s="1" t="str">
        <f>IF(COUNT($A700)=0,"",IF(T700="","--",IF(T700="3E","3E",LOOKUP(T700/V$2,{0,0.4,0.45,0.5,0.55,0.6,0.65,0.7,0.75,0.8,1},{0,2,2.25,2.5,2.75,3,3.25,3.5,3.75,4}))))</f>
        <v/>
      </c>
      <c r="W700" s="2" t="str">
        <f>IF(COUNT($A700)=0,"",IF($A700&lt;&gt;DRAFT!$B702,"ERR",IF(DRAFT!BT702="3E","3E",IF(COUNT(DRAFT!BP702,DRAFT!BT702)&gt;0,DRAFT!BU702,""))))</f>
        <v/>
      </c>
      <c r="X700" s="2" t="str">
        <f>IF(COUNT($A700)=0,"",IF(W700="3E","3E",IF(W700="","I",LOOKUP(W700/Y$2,{0,0.4,0.45,0.5,0.55,0.6,0.65,0.7,0.75,0.8,1},{"F","D","C","C+","B-","B","B+","A-","A","A+"}))))</f>
        <v/>
      </c>
      <c r="Y700" s="1" t="str">
        <f>IF(COUNT($A700)=0,"",IF(W700="","--",IF(W700="3E","3E",LOOKUP(W700/Y$2,{0,0.4,0.45,0.5,0.55,0.6,0.65,0.7,0.75,0.8,1},{0,2,2.25,2.5,2.75,3,3.25,3.5,3.75,4}))))</f>
        <v/>
      </c>
      <c r="Z700" s="2" t="str">
        <f>IF(COUNT($A700)=0,"",IF($A700&lt;&gt;DRAFT!$B702,"ERR",IF(DRAFT!CC702="3E","3E",IF(COUNT(DRAFT!BY702,DRAFT!CC702)&gt;0,DRAFT!CD702,""))))</f>
        <v/>
      </c>
      <c r="AA700" s="2" t="str">
        <f>IF(COUNT($A700)=0,"",IF(Z700="3E","3E",IF(Z700="","I",LOOKUP(Z700/AB$2,{0,0.4,0.45,0.5,0.55,0.6,0.65,0.7,0.75,0.8,1},{"F","D","C","C+","B-","B","B+","A-","A","A+"}))))</f>
        <v/>
      </c>
      <c r="AB700" s="1" t="str">
        <f>IF(COUNT($A700)=0,"",IF(Z700="","--",IF(Z700="3E","3E",LOOKUP(Z700/AB$2,{0,0.4,0.45,0.5,0.55,0.6,0.65,0.7,0.75,0.8,1},{0,2,2.25,2.5,2.75,3,3.25,3.5,3.75,4}))))</f>
        <v/>
      </c>
      <c r="AC700" s="2" t="str">
        <f>IF(COUNT($A700)=0,"",IF($A700&lt;&gt;DRAFT!$B702,"ERR",IF(DRAFT!CF702&gt;0,DRAFT!CF702,"")))</f>
        <v/>
      </c>
      <c r="AD700" s="2" t="str">
        <f>IF(COUNT($A700)=0,"",IF(AC700="3E","3E",IF(AC700="","I",LOOKUP(AC700/AE$2,{0,0.4,0.45,0.5,0.55,0.6,0.65,0.7,0.75,0.8,1},{"F","D","C","C+","B-","B","B+","A-","A","A+"}))))</f>
        <v/>
      </c>
      <c r="AE700" s="1" t="str">
        <f>IF(COUNT($A700)=0,"",IF(AC700="","--",IF(AC700="3E","3E",LOOKUP(AC700/AE$2,{0,0.4,0.45,0.5,0.55,0.6,0.65,0.7,0.75,0.8,1},{0,2,2.25,2.5,2.75,3,3.25,3.5,3.75,4}))))</f>
        <v/>
      </c>
      <c r="AF700" s="2" t="str">
        <f>IF(COUNT($A700)=0,"",IF($A700&lt;&gt;DRAFT!$B702,"ERR",IF(DRAFT!CI702&gt;0,DRAFT!CK702,"")))</f>
        <v/>
      </c>
      <c r="AG700" s="2" t="str">
        <f>IF(COUNT($A700)=0,"",IF(AF700="3E","3E",IF(AF700="","I",LOOKUP(AF700/AH$2,{0,0.4,0.45,0.5,0.55,0.6,0.65,0.7,0.75,0.8,1},{"F","D","C","C+","B-","B","B+","A-","A","A+"}))))</f>
        <v/>
      </c>
      <c r="AH700" s="1" t="str">
        <f>IF(COUNT($A700)=0,"",IF(AF700="","--",IF(AF700="3E","3E",LOOKUP(AF700/AH$2,{0,0.4,0.45,0.5,0.55,0.6,0.65,0.7,0.75,0.8,1},{0,2,2.25,2.5,2.75,3,3.25,3.5,3.75,4}))))</f>
        <v/>
      </c>
      <c r="AI700" s="2" t="str">
        <f>IF($A700&lt;&gt;DRAFT!$B702,"ERR",IF(OR(COUNT($A700)=0,COUNT(DRAFT!CL702:CN702,DRAFT!CP702:CR702)=0),"",CEILING(SUM(DRAFT!CO702,DRAFT!CS702,DRAFT!CT702),1)))</f>
        <v/>
      </c>
      <c r="AJ700" s="2" t="str">
        <f>IF(COUNT($A700)=0,"",IF(AI700="3E","3E",IF(AI700="","I",LOOKUP(AI700/AK$2,{0,0.4,0.45,0.5,0.55,0.6,0.65,0.7,0.75,0.8,1},{"F","D","C","C+","B-","B","B+","A-","A","A+"}))))</f>
        <v/>
      </c>
      <c r="AK700" s="1" t="str">
        <f>IF(COUNT($A700)=0,"",IF(AI700="","--",IF(AI700="3E","3E",LOOKUP(AI700/AK$2,{0,0.4,0.45,0.5,0.55,0.6,0.65,0.7,0.75,0.8,1},{0,2,2.25,2.5,2.75,3,3.25,3.5,3.75,4}))))</f>
        <v/>
      </c>
      <c r="AL700" s="4" t="str">
        <f>IF(OR(COUNT($A700)=0,COUNT(B700:AK700)=0),"",IF(COUNTIF(B700:AK700,"3E")&gt;0,"3E",IF(DRAFT!$A702="R",TRUNC(SUMPRODUCT(RGP,RCP)/TCP,3),TRUNC((SUMPRODUCT(--(IMDGP&gt;0)*IMDGP,IMCP)+CEILING(DRAFT!$DB702*42,0.25))/TCP,3))))</f>
        <v/>
      </c>
      <c r="AM700" s="2" t="str">
        <f>IF(OR(COUNT($A700)=0,COUNT(B700:AK700)=0),"",IF(COUNTIF(B700:AK700,"3E")&gt;0,"3E",IF(DRAFT!$A702="R",SUMPRODUCT(--(RGP&gt;=2),RCP),SUMPRODUCT(--(IMDGP&gt;0),--(IMGP=0),IMCP)+DRAFT!$DC702)))</f>
        <v/>
      </c>
      <c r="AN700" s="67" t="str">
        <f>IF(AL700="3E","3E",IF(COUNT($A700)=0,"",IF(COUNT(AI700)=0,"--",ROUND(((CEILING(DRAFT!$CV702*38,0.25)+CEILING(DRAFT!$CX702*38,0.25)+CEILING(DRAFT!$CZ702*42,0.25)+CEILING($AL700*42,0.25))/160),2))))</f>
        <v/>
      </c>
      <c r="AO700" s="2" t="str">
        <f>IF(AN700="3E","3E",IF(COUNT($A700)=0,"",IF(COUNT(AN700)=0,"I",LOOKUP(AN700,{0,2,2.25,2.5,2.75,3,3.25,3.5,3.75,4},{"F","D","C","C+","B-","B","B+","A-","A","A+"}))))</f>
        <v/>
      </c>
      <c r="AP700" s="2" t="str">
        <f>IF(AN700="3E","3E",IF(OR(COUNT(A700)=0,COUNT(AN700)=0),"",DRAFT!CW702+DRAFT!CY702+DRAFT!DA702+N(TABULATION!AM700)))</f>
        <v/>
      </c>
      <c r="AQ700" s="2" t="str">
        <f>IF(OR(COUNT($A700)=0,COUNT(B700:AK700)=0),"",IF(COUNTIF(B700:AM700,"3E")&gt;0,"3E",IF(AND(DRAFT!$A702="IM",OR($AL700&gt;DRAFT!$DB702,$AM700&gt;DRAFT!$DC702)),"IMPROVED",IF(AND(DRAFT!$A702="IM",$AL700&lt;=DRAFT!$DB702,$AM700&lt;=DRAFT!$DC702),"NOT IMPROVED",IF(AND(DRAFT!CU702="S",AH700&gt;=2,AK700&gt;=2,AN700&gt;=2.5,AP700&gt;=144),"PASS","FAIL")))))</f>
        <v/>
      </c>
      <c r="AR700" s="2" t="str">
        <f t="shared" si="20"/>
        <v/>
      </c>
      <c r="AS700" s="2" t="str">
        <f t="shared" si="21"/>
        <v/>
      </c>
    </row>
    <row r="701" spans="1:45" ht="18.95" customHeight="1" x14ac:dyDescent="0.25">
      <c r="A701" s="3" t="str">
        <f>IF(DRAFT!$B703="","",DRAFT!$B703)</f>
        <v/>
      </c>
      <c r="B701" s="2" t="str">
        <f>IF(COUNT($A701)=0,"",IF($A701&lt;&gt;DRAFT!$B703,"ERR",IF(DRAFT!I703="3E","3E",IF(COUNT(DRAFT!E703,DRAFT!I703)&gt;0,DRAFT!J703,""))))</f>
        <v/>
      </c>
      <c r="C701" s="2" t="str">
        <f>IF(COUNT($A701)=0,"",IF(B701="3E","3E",IF(B701="","I",LOOKUP(B701/D$2,{0,0.4,0.45,0.5,0.55,0.6,0.65,0.7,0.75,0.8,1},{"F","D","C","C+","B-","B","B+","A-","A","A+"}))))</f>
        <v/>
      </c>
      <c r="D701" s="1" t="str">
        <f>IF(COUNT($A701)=0,"",IF(B701="","--",IF(B701="3E","3E",LOOKUP(B701/D$2,{0,0.4,0.45,0.5,0.55,0.6,0.65,0.7,0.75,0.8,1},{0,2,2.25,2.5,2.75,3,3.25,3.5,3.75,4}))))</f>
        <v/>
      </c>
      <c r="E701" s="2" t="str">
        <f>IF(COUNT($A701)=0,"",IF($A701&lt;&gt;DRAFT!$B703,"ERR",IF(DRAFT!R703="3E","3E",IF(COUNT(DRAFT!N703,DRAFT!R703)&gt;0,DRAFT!S703,""))))</f>
        <v/>
      </c>
      <c r="F701" s="2" t="str">
        <f>IF(COUNT($A701)=0,"",IF(E701="3E","3E",IF(E701="","I",LOOKUP(E701/G$2,{0,0.4,0.45,0.5,0.55,0.6,0.65,0.7,0.75,0.8,1},{"F","D","C","C+","B-","B","B+","A-","A","A+"}))))</f>
        <v/>
      </c>
      <c r="G701" s="1" t="str">
        <f>IF(COUNT($A701)=0,"",IF(E701="","--",IF(E701="3E","3E",LOOKUP(E701/G$2,{0,0.4,0.45,0.5,0.55,0.6,0.65,0.7,0.75,0.8,1},{0,2,2.25,2.5,2.75,3,3.25,3.5,3.75,4}))))</f>
        <v/>
      </c>
      <c r="H701" s="2" t="str">
        <f>IF(COUNT($A701)=0,"",IF($A701&lt;&gt;DRAFT!$B703,"ERR",IF(DRAFT!AA703="3E","3E",IF(COUNT(DRAFT!W703,DRAFT!AA703)&gt;0,DRAFT!AB703,""))))</f>
        <v/>
      </c>
      <c r="I701" s="2" t="str">
        <f>IF(COUNT($A701)=0,"",IF(H701="3E","3E",IF(H701="","I",LOOKUP(H701/J$2,{0,0.4,0.45,0.5,0.55,0.6,0.65,0.7,0.75,0.8,1},{"F","D","C","C+","B-","B","B+","A-","A","A+"}))))</f>
        <v/>
      </c>
      <c r="J701" s="1" t="str">
        <f>IF(COUNT($A701)=0,"",IF(H701="","--",IF(H701="3E","3E",LOOKUP(H701/J$2,{0,0.4,0.45,0.5,0.55,0.6,0.65,0.7,0.75,0.8,1},{0,2,2.25,2.5,2.75,3,3.25,3.5,3.75,4}))))</f>
        <v/>
      </c>
      <c r="K701" s="2" t="str">
        <f>IF(COUNT($A701)=0,"",IF($A701&lt;&gt;DRAFT!$B703,"ERR",IF(DRAFT!AJ703="3E","3E",IF(COUNT(DRAFT!AF703,DRAFT!AJ703)&gt;0,DRAFT!AK703,""))))</f>
        <v/>
      </c>
      <c r="L701" s="2" t="str">
        <f>IF(COUNT($A701)=0,"",IF(K701="3E","3E",IF(K701="","I",LOOKUP(K701/M$2,{0,0.4,0.45,0.5,0.55,0.6,0.65,0.7,0.75,0.8,1},{"F","D","C","C+","B-","B","B+","A-","A","A+"}))))</f>
        <v/>
      </c>
      <c r="M701" s="1" t="str">
        <f>IF(COUNT($A701)=0,"",IF(K701="","--",IF(K701="3E","3E",LOOKUP(K701/M$2,{0,0.4,0.45,0.5,0.55,0.6,0.65,0.7,0.75,0.8,1},{0,2,2.25,2.5,2.75,3,3.25,3.5,3.75,4}))))</f>
        <v/>
      </c>
      <c r="N701" s="2" t="str">
        <f>IF(COUNT($A701)=0,"",IF($A701&lt;&gt;DRAFT!$B703,"ERR",IF(DRAFT!AS703="3E","3E",IF(COUNT(DRAFT!AO703,DRAFT!AS703)&gt;0,DRAFT!AT703,""))))</f>
        <v/>
      </c>
      <c r="O701" s="2" t="str">
        <f>IF(COUNT($A701)=0,"",IF(N701="3E","3E",IF(N701="","I",LOOKUP(N701/P$2,{0,0.4,0.45,0.5,0.55,0.6,0.65,0.7,0.75,0.8,1},{"F","D","C","C+","B-","B","B+","A-","A","A+"}))))</f>
        <v/>
      </c>
      <c r="P701" s="1" t="str">
        <f>IF(COUNT($A701)=0,"",IF(N701="","--",IF(N701="3E","3E",LOOKUP(N701/P$2,{0,0.4,0.45,0.5,0.55,0.6,0.65,0.7,0.75,0.8,1},{0,2,2.25,2.5,2.75,3,3.25,3.5,3.75,4}))))</f>
        <v/>
      </c>
      <c r="Q701" s="2" t="str">
        <f>IF(COUNT($A701)=0,"",IF($A701&lt;&gt;DRAFT!$B703,"ERR",IF(DRAFT!BB703="3E","3E",IF(COUNT(DRAFT!AX703,DRAFT!BB703)&gt;0,DRAFT!BC703,""))))</f>
        <v/>
      </c>
      <c r="R701" s="2" t="str">
        <f>IF(COUNT($A701)=0,"",IF(Q701="3E","3E",IF(Q701="","I",LOOKUP(Q701/S$2,{0,0.4,0.45,0.5,0.55,0.6,0.65,0.7,0.75,0.8,1},{"F","D","C","C+","B-","B","B+","A-","A","A+"}))))</f>
        <v/>
      </c>
      <c r="S701" s="1" t="str">
        <f>IF(COUNT($A701)=0,"",IF(Q701="","--",IF(Q701="3E","3E",LOOKUP(Q701/S$2,{0,0.4,0.45,0.5,0.55,0.6,0.65,0.7,0.75,0.8,1},{0,2,2.25,2.5,2.75,3,3.25,3.5,3.75,4}))))</f>
        <v/>
      </c>
      <c r="T701" s="2" t="str">
        <f>IF(COUNT($A701)=0,"",IF($A701&lt;&gt;DRAFT!$B703,"ERR",IF(DRAFT!BK703="3E","3E",IF(COUNT(DRAFT!BG703,DRAFT!BK703)&gt;0,DRAFT!BL703,""))))</f>
        <v/>
      </c>
      <c r="U701" s="2" t="str">
        <f>IF(COUNT($A701)=0,"",IF(T701="3E","3E",IF(T701="","I",LOOKUP(T701/V$2,{0,0.4,0.45,0.5,0.55,0.6,0.65,0.7,0.75,0.8,1},{"F","D","C","C+","B-","B","B+","A-","A","A+"}))))</f>
        <v/>
      </c>
      <c r="V701" s="1" t="str">
        <f>IF(COUNT($A701)=0,"",IF(T701="","--",IF(T701="3E","3E",LOOKUP(T701/V$2,{0,0.4,0.45,0.5,0.55,0.6,0.65,0.7,0.75,0.8,1},{0,2,2.25,2.5,2.75,3,3.25,3.5,3.75,4}))))</f>
        <v/>
      </c>
      <c r="W701" s="2" t="str">
        <f>IF(COUNT($A701)=0,"",IF($A701&lt;&gt;DRAFT!$B703,"ERR",IF(DRAFT!BT703="3E","3E",IF(COUNT(DRAFT!BP703,DRAFT!BT703)&gt;0,DRAFT!BU703,""))))</f>
        <v/>
      </c>
      <c r="X701" s="2" t="str">
        <f>IF(COUNT($A701)=0,"",IF(W701="3E","3E",IF(W701="","I",LOOKUP(W701/Y$2,{0,0.4,0.45,0.5,0.55,0.6,0.65,0.7,0.75,0.8,1},{"F","D","C","C+","B-","B","B+","A-","A","A+"}))))</f>
        <v/>
      </c>
      <c r="Y701" s="1" t="str">
        <f>IF(COUNT($A701)=0,"",IF(W701="","--",IF(W701="3E","3E",LOOKUP(W701/Y$2,{0,0.4,0.45,0.5,0.55,0.6,0.65,0.7,0.75,0.8,1},{0,2,2.25,2.5,2.75,3,3.25,3.5,3.75,4}))))</f>
        <v/>
      </c>
      <c r="Z701" s="2" t="str">
        <f>IF(COUNT($A701)=0,"",IF($A701&lt;&gt;DRAFT!$B703,"ERR",IF(DRAFT!CC703="3E","3E",IF(COUNT(DRAFT!BY703,DRAFT!CC703)&gt;0,DRAFT!CD703,""))))</f>
        <v/>
      </c>
      <c r="AA701" s="2" t="str">
        <f>IF(COUNT($A701)=0,"",IF(Z701="3E","3E",IF(Z701="","I",LOOKUP(Z701/AB$2,{0,0.4,0.45,0.5,0.55,0.6,0.65,0.7,0.75,0.8,1},{"F","D","C","C+","B-","B","B+","A-","A","A+"}))))</f>
        <v/>
      </c>
      <c r="AB701" s="1" t="str">
        <f>IF(COUNT($A701)=0,"",IF(Z701="","--",IF(Z701="3E","3E",LOOKUP(Z701/AB$2,{0,0.4,0.45,0.5,0.55,0.6,0.65,0.7,0.75,0.8,1},{0,2,2.25,2.5,2.75,3,3.25,3.5,3.75,4}))))</f>
        <v/>
      </c>
      <c r="AC701" s="2" t="str">
        <f>IF(COUNT($A701)=0,"",IF($A701&lt;&gt;DRAFT!$B703,"ERR",IF(DRAFT!CF703&gt;0,DRAFT!CF703,"")))</f>
        <v/>
      </c>
      <c r="AD701" s="2" t="str">
        <f>IF(COUNT($A701)=0,"",IF(AC701="3E","3E",IF(AC701="","I",LOOKUP(AC701/AE$2,{0,0.4,0.45,0.5,0.55,0.6,0.65,0.7,0.75,0.8,1},{"F","D","C","C+","B-","B","B+","A-","A","A+"}))))</f>
        <v/>
      </c>
      <c r="AE701" s="1" t="str">
        <f>IF(COUNT($A701)=0,"",IF(AC701="","--",IF(AC701="3E","3E",LOOKUP(AC701/AE$2,{0,0.4,0.45,0.5,0.55,0.6,0.65,0.7,0.75,0.8,1},{0,2,2.25,2.5,2.75,3,3.25,3.5,3.75,4}))))</f>
        <v/>
      </c>
      <c r="AF701" s="2" t="str">
        <f>IF(COUNT($A701)=0,"",IF($A701&lt;&gt;DRAFT!$B703,"ERR",IF(DRAFT!CI703&gt;0,DRAFT!CK703,"")))</f>
        <v/>
      </c>
      <c r="AG701" s="2" t="str">
        <f>IF(COUNT($A701)=0,"",IF(AF701="3E","3E",IF(AF701="","I",LOOKUP(AF701/AH$2,{0,0.4,0.45,0.5,0.55,0.6,0.65,0.7,0.75,0.8,1},{"F","D","C","C+","B-","B","B+","A-","A","A+"}))))</f>
        <v/>
      </c>
      <c r="AH701" s="1" t="str">
        <f>IF(COUNT($A701)=0,"",IF(AF701="","--",IF(AF701="3E","3E",LOOKUP(AF701/AH$2,{0,0.4,0.45,0.5,0.55,0.6,0.65,0.7,0.75,0.8,1},{0,2,2.25,2.5,2.75,3,3.25,3.5,3.75,4}))))</f>
        <v/>
      </c>
      <c r="AI701" s="2" t="str">
        <f>IF($A701&lt;&gt;DRAFT!$B703,"ERR",IF(OR(COUNT($A701)=0,COUNT(DRAFT!CL703:CN703,DRAFT!CP703:CR703)=0),"",CEILING(SUM(DRAFT!CO703,DRAFT!CS703,DRAFT!CT703),1)))</f>
        <v/>
      </c>
      <c r="AJ701" s="2" t="str">
        <f>IF(COUNT($A701)=0,"",IF(AI701="3E","3E",IF(AI701="","I",LOOKUP(AI701/AK$2,{0,0.4,0.45,0.5,0.55,0.6,0.65,0.7,0.75,0.8,1},{"F","D","C","C+","B-","B","B+","A-","A","A+"}))))</f>
        <v/>
      </c>
      <c r="AK701" s="1" t="str">
        <f>IF(COUNT($A701)=0,"",IF(AI701="","--",IF(AI701="3E","3E",LOOKUP(AI701/AK$2,{0,0.4,0.45,0.5,0.55,0.6,0.65,0.7,0.75,0.8,1},{0,2,2.25,2.5,2.75,3,3.25,3.5,3.75,4}))))</f>
        <v/>
      </c>
      <c r="AL701" s="4" t="str">
        <f>IF(OR(COUNT($A701)=0,COUNT(B701:AK701)=0),"",IF(COUNTIF(B701:AK701,"3E")&gt;0,"3E",IF(DRAFT!$A703="R",TRUNC(SUMPRODUCT(RGP,RCP)/TCP,3),TRUNC((SUMPRODUCT(--(IMDGP&gt;0)*IMDGP,IMCP)+CEILING(DRAFT!$DB703*42,0.25))/TCP,3))))</f>
        <v/>
      </c>
      <c r="AM701" s="2" t="str">
        <f>IF(OR(COUNT($A701)=0,COUNT(B701:AK701)=0),"",IF(COUNTIF(B701:AK701,"3E")&gt;0,"3E",IF(DRAFT!$A703="R",SUMPRODUCT(--(RGP&gt;=2),RCP),SUMPRODUCT(--(IMDGP&gt;0),--(IMGP=0),IMCP)+DRAFT!$DC703)))</f>
        <v/>
      </c>
      <c r="AN701" s="67" t="str">
        <f>IF(AL701="3E","3E",IF(COUNT($A701)=0,"",IF(COUNT(AI701)=0,"--",ROUND(((CEILING(DRAFT!$CV703*38,0.25)+CEILING(DRAFT!$CX703*38,0.25)+CEILING(DRAFT!$CZ703*42,0.25)+CEILING($AL701*42,0.25))/160),2))))</f>
        <v/>
      </c>
      <c r="AO701" s="2" t="str">
        <f>IF(AN701="3E","3E",IF(COUNT($A701)=0,"",IF(COUNT(AN701)=0,"I",LOOKUP(AN701,{0,2,2.25,2.5,2.75,3,3.25,3.5,3.75,4},{"F","D","C","C+","B-","B","B+","A-","A","A+"}))))</f>
        <v/>
      </c>
      <c r="AP701" s="2" t="str">
        <f>IF(AN701="3E","3E",IF(OR(COUNT(A701)=0,COUNT(AN701)=0),"",DRAFT!CW703+DRAFT!CY703+DRAFT!DA703+N(TABULATION!AM701)))</f>
        <v/>
      </c>
      <c r="AQ701" s="2" t="str">
        <f>IF(OR(COUNT($A701)=0,COUNT(B701:AK701)=0),"",IF(COUNTIF(B701:AM701,"3E")&gt;0,"3E",IF(AND(DRAFT!$A703="IM",OR($AL701&gt;DRAFT!$DB703,$AM701&gt;DRAFT!$DC703)),"IMPROVED",IF(AND(DRAFT!$A703="IM",$AL701&lt;=DRAFT!$DB703,$AM701&lt;=DRAFT!$DC703),"NOT IMPROVED",IF(AND(DRAFT!CU703="S",AH701&gt;=2,AK701&gt;=2,AN701&gt;=2.5,AP701&gt;=144),"PASS","FAIL")))))</f>
        <v/>
      </c>
      <c r="AR701" s="2" t="str">
        <f t="shared" si="20"/>
        <v/>
      </c>
      <c r="AS701" s="2" t="str">
        <f t="shared" si="21"/>
        <v/>
      </c>
    </row>
    <row r="702" spans="1:45" ht="18.95" customHeight="1" x14ac:dyDescent="0.25">
      <c r="A702" s="3" t="str">
        <f>IF(DRAFT!$B704="","",DRAFT!$B704)</f>
        <v/>
      </c>
      <c r="B702" s="2" t="str">
        <f>IF(COUNT($A702)=0,"",IF($A702&lt;&gt;DRAFT!$B704,"ERR",IF(DRAFT!I704="3E","3E",IF(COUNT(DRAFT!E704,DRAFT!I704)&gt;0,DRAFT!J704,""))))</f>
        <v/>
      </c>
      <c r="C702" s="2" t="str">
        <f>IF(COUNT($A702)=0,"",IF(B702="3E","3E",IF(B702="","I",LOOKUP(B702/D$2,{0,0.4,0.45,0.5,0.55,0.6,0.65,0.7,0.75,0.8,1},{"F","D","C","C+","B-","B","B+","A-","A","A+"}))))</f>
        <v/>
      </c>
      <c r="D702" s="1" t="str">
        <f>IF(COUNT($A702)=0,"",IF(B702="","--",IF(B702="3E","3E",LOOKUP(B702/D$2,{0,0.4,0.45,0.5,0.55,0.6,0.65,0.7,0.75,0.8,1},{0,2,2.25,2.5,2.75,3,3.25,3.5,3.75,4}))))</f>
        <v/>
      </c>
      <c r="E702" s="2" t="str">
        <f>IF(COUNT($A702)=0,"",IF($A702&lt;&gt;DRAFT!$B704,"ERR",IF(DRAFT!R704="3E","3E",IF(COUNT(DRAFT!N704,DRAFT!R704)&gt;0,DRAFT!S704,""))))</f>
        <v/>
      </c>
      <c r="F702" s="2" t="str">
        <f>IF(COUNT($A702)=0,"",IF(E702="3E","3E",IF(E702="","I",LOOKUP(E702/G$2,{0,0.4,0.45,0.5,0.55,0.6,0.65,0.7,0.75,0.8,1},{"F","D","C","C+","B-","B","B+","A-","A","A+"}))))</f>
        <v/>
      </c>
      <c r="G702" s="1" t="str">
        <f>IF(COUNT($A702)=0,"",IF(E702="","--",IF(E702="3E","3E",LOOKUP(E702/G$2,{0,0.4,0.45,0.5,0.55,0.6,0.65,0.7,0.75,0.8,1},{0,2,2.25,2.5,2.75,3,3.25,3.5,3.75,4}))))</f>
        <v/>
      </c>
      <c r="H702" s="2" t="str">
        <f>IF(COUNT($A702)=0,"",IF($A702&lt;&gt;DRAFT!$B704,"ERR",IF(DRAFT!AA704="3E","3E",IF(COUNT(DRAFT!W704,DRAFT!AA704)&gt;0,DRAFT!AB704,""))))</f>
        <v/>
      </c>
      <c r="I702" s="2" t="str">
        <f>IF(COUNT($A702)=0,"",IF(H702="3E","3E",IF(H702="","I",LOOKUP(H702/J$2,{0,0.4,0.45,0.5,0.55,0.6,0.65,0.7,0.75,0.8,1},{"F","D","C","C+","B-","B","B+","A-","A","A+"}))))</f>
        <v/>
      </c>
      <c r="J702" s="1" t="str">
        <f>IF(COUNT($A702)=0,"",IF(H702="","--",IF(H702="3E","3E",LOOKUP(H702/J$2,{0,0.4,0.45,0.5,0.55,0.6,0.65,0.7,0.75,0.8,1},{0,2,2.25,2.5,2.75,3,3.25,3.5,3.75,4}))))</f>
        <v/>
      </c>
      <c r="K702" s="2" t="str">
        <f>IF(COUNT($A702)=0,"",IF($A702&lt;&gt;DRAFT!$B704,"ERR",IF(DRAFT!AJ704="3E","3E",IF(COUNT(DRAFT!AF704,DRAFT!AJ704)&gt;0,DRAFT!AK704,""))))</f>
        <v/>
      </c>
      <c r="L702" s="2" t="str">
        <f>IF(COUNT($A702)=0,"",IF(K702="3E","3E",IF(K702="","I",LOOKUP(K702/M$2,{0,0.4,0.45,0.5,0.55,0.6,0.65,0.7,0.75,0.8,1},{"F","D","C","C+","B-","B","B+","A-","A","A+"}))))</f>
        <v/>
      </c>
      <c r="M702" s="1" t="str">
        <f>IF(COUNT($A702)=0,"",IF(K702="","--",IF(K702="3E","3E",LOOKUP(K702/M$2,{0,0.4,0.45,0.5,0.55,0.6,0.65,0.7,0.75,0.8,1},{0,2,2.25,2.5,2.75,3,3.25,3.5,3.75,4}))))</f>
        <v/>
      </c>
      <c r="N702" s="2" t="str">
        <f>IF(COUNT($A702)=0,"",IF($A702&lt;&gt;DRAFT!$B704,"ERR",IF(DRAFT!AS704="3E","3E",IF(COUNT(DRAFT!AO704,DRAFT!AS704)&gt;0,DRAFT!AT704,""))))</f>
        <v/>
      </c>
      <c r="O702" s="2" t="str">
        <f>IF(COUNT($A702)=0,"",IF(N702="3E","3E",IF(N702="","I",LOOKUP(N702/P$2,{0,0.4,0.45,0.5,0.55,0.6,0.65,0.7,0.75,0.8,1},{"F","D","C","C+","B-","B","B+","A-","A","A+"}))))</f>
        <v/>
      </c>
      <c r="P702" s="1" t="str">
        <f>IF(COUNT($A702)=0,"",IF(N702="","--",IF(N702="3E","3E",LOOKUP(N702/P$2,{0,0.4,0.45,0.5,0.55,0.6,0.65,0.7,0.75,0.8,1},{0,2,2.25,2.5,2.75,3,3.25,3.5,3.75,4}))))</f>
        <v/>
      </c>
      <c r="Q702" s="2" t="str">
        <f>IF(COUNT($A702)=0,"",IF($A702&lt;&gt;DRAFT!$B704,"ERR",IF(DRAFT!BB704="3E","3E",IF(COUNT(DRAFT!AX704,DRAFT!BB704)&gt;0,DRAFT!BC704,""))))</f>
        <v/>
      </c>
      <c r="R702" s="2" t="str">
        <f>IF(COUNT($A702)=0,"",IF(Q702="3E","3E",IF(Q702="","I",LOOKUP(Q702/S$2,{0,0.4,0.45,0.5,0.55,0.6,0.65,0.7,0.75,0.8,1},{"F","D","C","C+","B-","B","B+","A-","A","A+"}))))</f>
        <v/>
      </c>
      <c r="S702" s="1" t="str">
        <f>IF(COUNT($A702)=0,"",IF(Q702="","--",IF(Q702="3E","3E",LOOKUP(Q702/S$2,{0,0.4,0.45,0.5,0.55,0.6,0.65,0.7,0.75,0.8,1},{0,2,2.25,2.5,2.75,3,3.25,3.5,3.75,4}))))</f>
        <v/>
      </c>
      <c r="T702" s="2" t="str">
        <f>IF(COUNT($A702)=0,"",IF($A702&lt;&gt;DRAFT!$B704,"ERR",IF(DRAFT!BK704="3E","3E",IF(COUNT(DRAFT!BG704,DRAFT!BK704)&gt;0,DRAFT!BL704,""))))</f>
        <v/>
      </c>
      <c r="U702" s="2" t="str">
        <f>IF(COUNT($A702)=0,"",IF(T702="3E","3E",IF(T702="","I",LOOKUP(T702/V$2,{0,0.4,0.45,0.5,0.55,0.6,0.65,0.7,0.75,0.8,1},{"F","D","C","C+","B-","B","B+","A-","A","A+"}))))</f>
        <v/>
      </c>
      <c r="V702" s="1" t="str">
        <f>IF(COUNT($A702)=0,"",IF(T702="","--",IF(T702="3E","3E",LOOKUP(T702/V$2,{0,0.4,0.45,0.5,0.55,0.6,0.65,0.7,0.75,0.8,1},{0,2,2.25,2.5,2.75,3,3.25,3.5,3.75,4}))))</f>
        <v/>
      </c>
      <c r="W702" s="2" t="str">
        <f>IF(COUNT($A702)=0,"",IF($A702&lt;&gt;DRAFT!$B704,"ERR",IF(DRAFT!BT704="3E","3E",IF(COUNT(DRAFT!BP704,DRAFT!BT704)&gt;0,DRAFT!BU704,""))))</f>
        <v/>
      </c>
      <c r="X702" s="2" t="str">
        <f>IF(COUNT($A702)=0,"",IF(W702="3E","3E",IF(W702="","I",LOOKUP(W702/Y$2,{0,0.4,0.45,0.5,0.55,0.6,0.65,0.7,0.75,0.8,1},{"F","D","C","C+","B-","B","B+","A-","A","A+"}))))</f>
        <v/>
      </c>
      <c r="Y702" s="1" t="str">
        <f>IF(COUNT($A702)=0,"",IF(W702="","--",IF(W702="3E","3E",LOOKUP(W702/Y$2,{0,0.4,0.45,0.5,0.55,0.6,0.65,0.7,0.75,0.8,1},{0,2,2.25,2.5,2.75,3,3.25,3.5,3.75,4}))))</f>
        <v/>
      </c>
      <c r="Z702" s="2" t="str">
        <f>IF(COUNT($A702)=0,"",IF($A702&lt;&gt;DRAFT!$B704,"ERR",IF(DRAFT!CC704="3E","3E",IF(COUNT(DRAFT!BY704,DRAFT!CC704)&gt;0,DRAFT!CD704,""))))</f>
        <v/>
      </c>
      <c r="AA702" s="2" t="str">
        <f>IF(COUNT($A702)=0,"",IF(Z702="3E","3E",IF(Z702="","I",LOOKUP(Z702/AB$2,{0,0.4,0.45,0.5,0.55,0.6,0.65,0.7,0.75,0.8,1},{"F","D","C","C+","B-","B","B+","A-","A","A+"}))))</f>
        <v/>
      </c>
      <c r="AB702" s="1" t="str">
        <f>IF(COUNT($A702)=0,"",IF(Z702="","--",IF(Z702="3E","3E",LOOKUP(Z702/AB$2,{0,0.4,0.45,0.5,0.55,0.6,0.65,0.7,0.75,0.8,1},{0,2,2.25,2.5,2.75,3,3.25,3.5,3.75,4}))))</f>
        <v/>
      </c>
      <c r="AC702" s="2" t="str">
        <f>IF(COUNT($A702)=0,"",IF($A702&lt;&gt;DRAFT!$B704,"ERR",IF(DRAFT!CF704&gt;0,DRAFT!CF704,"")))</f>
        <v/>
      </c>
      <c r="AD702" s="2" t="str">
        <f>IF(COUNT($A702)=0,"",IF(AC702="3E","3E",IF(AC702="","I",LOOKUP(AC702/AE$2,{0,0.4,0.45,0.5,0.55,0.6,0.65,0.7,0.75,0.8,1},{"F","D","C","C+","B-","B","B+","A-","A","A+"}))))</f>
        <v/>
      </c>
      <c r="AE702" s="1" t="str">
        <f>IF(COUNT($A702)=0,"",IF(AC702="","--",IF(AC702="3E","3E",LOOKUP(AC702/AE$2,{0,0.4,0.45,0.5,0.55,0.6,0.65,0.7,0.75,0.8,1},{0,2,2.25,2.5,2.75,3,3.25,3.5,3.75,4}))))</f>
        <v/>
      </c>
      <c r="AF702" s="2" t="str">
        <f>IF(COUNT($A702)=0,"",IF($A702&lt;&gt;DRAFT!$B704,"ERR",IF(DRAFT!CI704&gt;0,DRAFT!CK704,"")))</f>
        <v/>
      </c>
      <c r="AG702" s="2" t="str">
        <f>IF(COUNT($A702)=0,"",IF(AF702="3E","3E",IF(AF702="","I",LOOKUP(AF702/AH$2,{0,0.4,0.45,0.5,0.55,0.6,0.65,0.7,0.75,0.8,1},{"F","D","C","C+","B-","B","B+","A-","A","A+"}))))</f>
        <v/>
      </c>
      <c r="AH702" s="1" t="str">
        <f>IF(COUNT($A702)=0,"",IF(AF702="","--",IF(AF702="3E","3E",LOOKUP(AF702/AH$2,{0,0.4,0.45,0.5,0.55,0.6,0.65,0.7,0.75,0.8,1},{0,2,2.25,2.5,2.75,3,3.25,3.5,3.75,4}))))</f>
        <v/>
      </c>
      <c r="AI702" s="2" t="str">
        <f>IF($A702&lt;&gt;DRAFT!$B704,"ERR",IF(OR(COUNT($A702)=0,COUNT(DRAFT!CL704:CN704,DRAFT!CP704:CR704)=0),"",CEILING(SUM(DRAFT!CO704,DRAFT!CS704,DRAFT!CT704),1)))</f>
        <v/>
      </c>
      <c r="AJ702" s="2" t="str">
        <f>IF(COUNT($A702)=0,"",IF(AI702="3E","3E",IF(AI702="","I",LOOKUP(AI702/AK$2,{0,0.4,0.45,0.5,0.55,0.6,0.65,0.7,0.75,0.8,1},{"F","D","C","C+","B-","B","B+","A-","A","A+"}))))</f>
        <v/>
      </c>
      <c r="AK702" s="1" t="str">
        <f>IF(COUNT($A702)=0,"",IF(AI702="","--",IF(AI702="3E","3E",LOOKUP(AI702/AK$2,{0,0.4,0.45,0.5,0.55,0.6,0.65,0.7,0.75,0.8,1},{0,2,2.25,2.5,2.75,3,3.25,3.5,3.75,4}))))</f>
        <v/>
      </c>
      <c r="AL702" s="4" t="str">
        <f>IF(OR(COUNT($A702)=0,COUNT(B702:AK702)=0),"",IF(COUNTIF(B702:AK702,"3E")&gt;0,"3E",IF(DRAFT!$A704="R",TRUNC(SUMPRODUCT(RGP,RCP)/TCP,3),TRUNC((SUMPRODUCT(--(IMDGP&gt;0)*IMDGP,IMCP)+CEILING(DRAFT!$DB704*42,0.25))/TCP,3))))</f>
        <v/>
      </c>
      <c r="AM702" s="2" t="str">
        <f>IF(OR(COUNT($A702)=0,COUNT(B702:AK702)=0),"",IF(COUNTIF(B702:AK702,"3E")&gt;0,"3E",IF(DRAFT!$A704="R",SUMPRODUCT(--(RGP&gt;=2),RCP),SUMPRODUCT(--(IMDGP&gt;0),--(IMGP=0),IMCP)+DRAFT!$DC704)))</f>
        <v/>
      </c>
      <c r="AN702" s="67" t="str">
        <f>IF(AL702="3E","3E",IF(COUNT($A702)=0,"",IF(COUNT(AI702)=0,"--",ROUND(((CEILING(DRAFT!$CV704*38,0.25)+CEILING(DRAFT!$CX704*38,0.25)+CEILING(DRAFT!$CZ704*42,0.25)+CEILING($AL702*42,0.25))/160),2))))</f>
        <v/>
      </c>
      <c r="AO702" s="2" t="str">
        <f>IF(AN702="3E","3E",IF(COUNT($A702)=0,"",IF(COUNT(AN702)=0,"I",LOOKUP(AN702,{0,2,2.25,2.5,2.75,3,3.25,3.5,3.75,4},{"F","D","C","C+","B-","B","B+","A-","A","A+"}))))</f>
        <v/>
      </c>
      <c r="AP702" s="2" t="str">
        <f>IF(AN702="3E","3E",IF(OR(COUNT(A702)=0,COUNT(AN702)=0),"",DRAFT!CW704+DRAFT!CY704+DRAFT!DA704+N(TABULATION!AM702)))</f>
        <v/>
      </c>
      <c r="AQ702" s="2" t="str">
        <f>IF(OR(COUNT($A702)=0,COUNT(B702:AK702)=0),"",IF(COUNTIF(B702:AM702,"3E")&gt;0,"3E",IF(AND(DRAFT!$A704="IM",OR($AL702&gt;DRAFT!$DB704,$AM702&gt;DRAFT!$DC704)),"IMPROVED",IF(AND(DRAFT!$A704="IM",$AL702&lt;=DRAFT!$DB704,$AM702&lt;=DRAFT!$DC704),"NOT IMPROVED",IF(AND(DRAFT!CU704="S",AH702&gt;=2,AK702&gt;=2,AN702&gt;=2.5,AP702&gt;=144),"PASS","FAIL")))))</f>
        <v/>
      </c>
      <c r="AR702" s="2" t="str">
        <f t="shared" si="20"/>
        <v/>
      </c>
      <c r="AS702" s="2" t="str">
        <f t="shared" si="21"/>
        <v/>
      </c>
    </row>
    <row r="703" spans="1:45" ht="18.95" customHeight="1" x14ac:dyDescent="0.25">
      <c r="A703" s="3" t="str">
        <f>IF(DRAFT!$B705="","",DRAFT!$B705)</f>
        <v/>
      </c>
      <c r="B703" s="2" t="str">
        <f>IF(COUNT($A703)=0,"",IF($A703&lt;&gt;DRAFT!$B705,"ERR",IF(DRAFT!I705="3E","3E",IF(COUNT(DRAFT!E705,DRAFT!I705)&gt;0,DRAFT!J705,""))))</f>
        <v/>
      </c>
      <c r="C703" s="2" t="str">
        <f>IF(COUNT($A703)=0,"",IF(B703="3E","3E",IF(B703="","I",LOOKUP(B703/D$2,{0,0.4,0.45,0.5,0.55,0.6,0.65,0.7,0.75,0.8,1},{"F","D","C","C+","B-","B","B+","A-","A","A+"}))))</f>
        <v/>
      </c>
      <c r="D703" s="1" t="str">
        <f>IF(COUNT($A703)=0,"",IF(B703="","--",IF(B703="3E","3E",LOOKUP(B703/D$2,{0,0.4,0.45,0.5,0.55,0.6,0.65,0.7,0.75,0.8,1},{0,2,2.25,2.5,2.75,3,3.25,3.5,3.75,4}))))</f>
        <v/>
      </c>
      <c r="E703" s="2" t="str">
        <f>IF(COUNT($A703)=0,"",IF($A703&lt;&gt;DRAFT!$B705,"ERR",IF(DRAFT!R705="3E","3E",IF(COUNT(DRAFT!N705,DRAFT!R705)&gt;0,DRAFT!S705,""))))</f>
        <v/>
      </c>
      <c r="F703" s="2" t="str">
        <f>IF(COUNT($A703)=0,"",IF(E703="3E","3E",IF(E703="","I",LOOKUP(E703/G$2,{0,0.4,0.45,0.5,0.55,0.6,0.65,0.7,0.75,0.8,1},{"F","D","C","C+","B-","B","B+","A-","A","A+"}))))</f>
        <v/>
      </c>
      <c r="G703" s="1" t="str">
        <f>IF(COUNT($A703)=0,"",IF(E703="","--",IF(E703="3E","3E",LOOKUP(E703/G$2,{0,0.4,0.45,0.5,0.55,0.6,0.65,0.7,0.75,0.8,1},{0,2,2.25,2.5,2.75,3,3.25,3.5,3.75,4}))))</f>
        <v/>
      </c>
      <c r="H703" s="2" t="str">
        <f>IF(COUNT($A703)=0,"",IF($A703&lt;&gt;DRAFT!$B705,"ERR",IF(DRAFT!AA705="3E","3E",IF(COUNT(DRAFT!W705,DRAFT!AA705)&gt;0,DRAFT!AB705,""))))</f>
        <v/>
      </c>
      <c r="I703" s="2" t="str">
        <f>IF(COUNT($A703)=0,"",IF(H703="3E","3E",IF(H703="","I",LOOKUP(H703/J$2,{0,0.4,0.45,0.5,0.55,0.6,0.65,0.7,0.75,0.8,1},{"F","D","C","C+","B-","B","B+","A-","A","A+"}))))</f>
        <v/>
      </c>
      <c r="J703" s="1" t="str">
        <f>IF(COUNT($A703)=0,"",IF(H703="","--",IF(H703="3E","3E",LOOKUP(H703/J$2,{0,0.4,0.45,0.5,0.55,0.6,0.65,0.7,0.75,0.8,1},{0,2,2.25,2.5,2.75,3,3.25,3.5,3.75,4}))))</f>
        <v/>
      </c>
      <c r="K703" s="2" t="str">
        <f>IF(COUNT($A703)=0,"",IF($A703&lt;&gt;DRAFT!$B705,"ERR",IF(DRAFT!AJ705="3E","3E",IF(COUNT(DRAFT!AF705,DRAFT!AJ705)&gt;0,DRAFT!AK705,""))))</f>
        <v/>
      </c>
      <c r="L703" s="2" t="str">
        <f>IF(COUNT($A703)=0,"",IF(K703="3E","3E",IF(K703="","I",LOOKUP(K703/M$2,{0,0.4,0.45,0.5,0.55,0.6,0.65,0.7,0.75,0.8,1},{"F","D","C","C+","B-","B","B+","A-","A","A+"}))))</f>
        <v/>
      </c>
      <c r="M703" s="1" t="str">
        <f>IF(COUNT($A703)=0,"",IF(K703="","--",IF(K703="3E","3E",LOOKUP(K703/M$2,{0,0.4,0.45,0.5,0.55,0.6,0.65,0.7,0.75,0.8,1},{0,2,2.25,2.5,2.75,3,3.25,3.5,3.75,4}))))</f>
        <v/>
      </c>
      <c r="N703" s="2" t="str">
        <f>IF(COUNT($A703)=0,"",IF($A703&lt;&gt;DRAFT!$B705,"ERR",IF(DRAFT!AS705="3E","3E",IF(COUNT(DRAFT!AO705,DRAFT!AS705)&gt;0,DRAFT!AT705,""))))</f>
        <v/>
      </c>
      <c r="O703" s="2" t="str">
        <f>IF(COUNT($A703)=0,"",IF(N703="3E","3E",IF(N703="","I",LOOKUP(N703/P$2,{0,0.4,0.45,0.5,0.55,0.6,0.65,0.7,0.75,0.8,1},{"F","D","C","C+","B-","B","B+","A-","A","A+"}))))</f>
        <v/>
      </c>
      <c r="P703" s="1" t="str">
        <f>IF(COUNT($A703)=0,"",IF(N703="","--",IF(N703="3E","3E",LOOKUP(N703/P$2,{0,0.4,0.45,0.5,0.55,0.6,0.65,0.7,0.75,0.8,1},{0,2,2.25,2.5,2.75,3,3.25,3.5,3.75,4}))))</f>
        <v/>
      </c>
      <c r="Q703" s="2" t="str">
        <f>IF(COUNT($A703)=0,"",IF($A703&lt;&gt;DRAFT!$B705,"ERR",IF(DRAFT!BB705="3E","3E",IF(COUNT(DRAFT!AX705,DRAFT!BB705)&gt;0,DRAFT!BC705,""))))</f>
        <v/>
      </c>
      <c r="R703" s="2" t="str">
        <f>IF(COUNT($A703)=0,"",IF(Q703="3E","3E",IF(Q703="","I",LOOKUP(Q703/S$2,{0,0.4,0.45,0.5,0.55,0.6,0.65,0.7,0.75,0.8,1},{"F","D","C","C+","B-","B","B+","A-","A","A+"}))))</f>
        <v/>
      </c>
      <c r="S703" s="1" t="str">
        <f>IF(COUNT($A703)=0,"",IF(Q703="","--",IF(Q703="3E","3E",LOOKUP(Q703/S$2,{0,0.4,0.45,0.5,0.55,0.6,0.65,0.7,0.75,0.8,1},{0,2,2.25,2.5,2.75,3,3.25,3.5,3.75,4}))))</f>
        <v/>
      </c>
      <c r="T703" s="2" t="str">
        <f>IF(COUNT($A703)=0,"",IF($A703&lt;&gt;DRAFT!$B705,"ERR",IF(DRAFT!BK705="3E","3E",IF(COUNT(DRAFT!BG705,DRAFT!BK705)&gt;0,DRAFT!BL705,""))))</f>
        <v/>
      </c>
      <c r="U703" s="2" t="str">
        <f>IF(COUNT($A703)=0,"",IF(T703="3E","3E",IF(T703="","I",LOOKUP(T703/V$2,{0,0.4,0.45,0.5,0.55,0.6,0.65,0.7,0.75,0.8,1},{"F","D","C","C+","B-","B","B+","A-","A","A+"}))))</f>
        <v/>
      </c>
      <c r="V703" s="1" t="str">
        <f>IF(COUNT($A703)=0,"",IF(T703="","--",IF(T703="3E","3E",LOOKUP(T703/V$2,{0,0.4,0.45,0.5,0.55,0.6,0.65,0.7,0.75,0.8,1},{0,2,2.25,2.5,2.75,3,3.25,3.5,3.75,4}))))</f>
        <v/>
      </c>
      <c r="W703" s="2" t="str">
        <f>IF(COUNT($A703)=0,"",IF($A703&lt;&gt;DRAFT!$B705,"ERR",IF(DRAFT!BT705="3E","3E",IF(COUNT(DRAFT!BP705,DRAFT!BT705)&gt;0,DRAFT!BU705,""))))</f>
        <v/>
      </c>
      <c r="X703" s="2" t="str">
        <f>IF(COUNT($A703)=0,"",IF(W703="3E","3E",IF(W703="","I",LOOKUP(W703/Y$2,{0,0.4,0.45,0.5,0.55,0.6,0.65,0.7,0.75,0.8,1},{"F","D","C","C+","B-","B","B+","A-","A","A+"}))))</f>
        <v/>
      </c>
      <c r="Y703" s="1" t="str">
        <f>IF(COUNT($A703)=0,"",IF(W703="","--",IF(W703="3E","3E",LOOKUP(W703/Y$2,{0,0.4,0.45,0.5,0.55,0.6,0.65,0.7,0.75,0.8,1},{0,2,2.25,2.5,2.75,3,3.25,3.5,3.75,4}))))</f>
        <v/>
      </c>
      <c r="Z703" s="2" t="str">
        <f>IF(COUNT($A703)=0,"",IF($A703&lt;&gt;DRAFT!$B705,"ERR",IF(DRAFT!CC705="3E","3E",IF(COUNT(DRAFT!BY705,DRAFT!CC705)&gt;0,DRAFT!CD705,""))))</f>
        <v/>
      </c>
      <c r="AA703" s="2" t="str">
        <f>IF(COUNT($A703)=0,"",IF(Z703="3E","3E",IF(Z703="","I",LOOKUP(Z703/AB$2,{0,0.4,0.45,0.5,0.55,0.6,0.65,0.7,0.75,0.8,1},{"F","D","C","C+","B-","B","B+","A-","A","A+"}))))</f>
        <v/>
      </c>
      <c r="AB703" s="1" t="str">
        <f>IF(COUNT($A703)=0,"",IF(Z703="","--",IF(Z703="3E","3E",LOOKUP(Z703/AB$2,{0,0.4,0.45,0.5,0.55,0.6,0.65,0.7,0.75,0.8,1},{0,2,2.25,2.5,2.75,3,3.25,3.5,3.75,4}))))</f>
        <v/>
      </c>
      <c r="AC703" s="2" t="str">
        <f>IF(COUNT($A703)=0,"",IF($A703&lt;&gt;DRAFT!$B705,"ERR",IF(DRAFT!CF705&gt;0,DRAFT!CF705,"")))</f>
        <v/>
      </c>
      <c r="AD703" s="2" t="str">
        <f>IF(COUNT($A703)=0,"",IF(AC703="3E","3E",IF(AC703="","I",LOOKUP(AC703/AE$2,{0,0.4,0.45,0.5,0.55,0.6,0.65,0.7,0.75,0.8,1},{"F","D","C","C+","B-","B","B+","A-","A","A+"}))))</f>
        <v/>
      </c>
      <c r="AE703" s="1" t="str">
        <f>IF(COUNT($A703)=0,"",IF(AC703="","--",IF(AC703="3E","3E",LOOKUP(AC703/AE$2,{0,0.4,0.45,0.5,0.55,0.6,0.65,0.7,0.75,0.8,1},{0,2,2.25,2.5,2.75,3,3.25,3.5,3.75,4}))))</f>
        <v/>
      </c>
      <c r="AF703" s="2" t="str">
        <f>IF(COUNT($A703)=0,"",IF($A703&lt;&gt;DRAFT!$B705,"ERR",IF(DRAFT!CI705&gt;0,DRAFT!CK705,"")))</f>
        <v/>
      </c>
      <c r="AG703" s="2" t="str">
        <f>IF(COUNT($A703)=0,"",IF(AF703="3E","3E",IF(AF703="","I",LOOKUP(AF703/AH$2,{0,0.4,0.45,0.5,0.55,0.6,0.65,0.7,0.75,0.8,1},{"F","D","C","C+","B-","B","B+","A-","A","A+"}))))</f>
        <v/>
      </c>
      <c r="AH703" s="1" t="str">
        <f>IF(COUNT($A703)=0,"",IF(AF703="","--",IF(AF703="3E","3E",LOOKUP(AF703/AH$2,{0,0.4,0.45,0.5,0.55,0.6,0.65,0.7,0.75,0.8,1},{0,2,2.25,2.5,2.75,3,3.25,3.5,3.75,4}))))</f>
        <v/>
      </c>
      <c r="AI703" s="2" t="str">
        <f>IF($A703&lt;&gt;DRAFT!$B705,"ERR",IF(OR(COUNT($A703)=0,COUNT(DRAFT!CL705:CN705,DRAFT!CP705:CR705)=0),"",CEILING(SUM(DRAFT!CO705,DRAFT!CS705,DRAFT!CT705),1)))</f>
        <v/>
      </c>
      <c r="AJ703" s="2" t="str">
        <f>IF(COUNT($A703)=0,"",IF(AI703="3E","3E",IF(AI703="","I",LOOKUP(AI703/AK$2,{0,0.4,0.45,0.5,0.55,0.6,0.65,0.7,0.75,0.8,1},{"F","D","C","C+","B-","B","B+","A-","A","A+"}))))</f>
        <v/>
      </c>
      <c r="AK703" s="1" t="str">
        <f>IF(COUNT($A703)=0,"",IF(AI703="","--",IF(AI703="3E","3E",LOOKUP(AI703/AK$2,{0,0.4,0.45,0.5,0.55,0.6,0.65,0.7,0.75,0.8,1},{0,2,2.25,2.5,2.75,3,3.25,3.5,3.75,4}))))</f>
        <v/>
      </c>
      <c r="AL703" s="4" t="str">
        <f>IF(OR(COUNT($A703)=0,COUNT(B703:AK703)=0),"",IF(COUNTIF(B703:AK703,"3E")&gt;0,"3E",IF(DRAFT!$A705="R",TRUNC(SUMPRODUCT(RGP,RCP)/TCP,3),TRUNC((SUMPRODUCT(--(IMDGP&gt;0)*IMDGP,IMCP)+CEILING(DRAFT!$DB705*42,0.25))/TCP,3))))</f>
        <v/>
      </c>
      <c r="AM703" s="2" t="str">
        <f>IF(OR(COUNT($A703)=0,COUNT(B703:AK703)=0),"",IF(COUNTIF(B703:AK703,"3E")&gt;0,"3E",IF(DRAFT!$A705="R",SUMPRODUCT(--(RGP&gt;=2),RCP),SUMPRODUCT(--(IMDGP&gt;0),--(IMGP=0),IMCP)+DRAFT!$DC705)))</f>
        <v/>
      </c>
      <c r="AN703" s="67" t="str">
        <f>IF(AL703="3E","3E",IF(COUNT($A703)=0,"",IF(COUNT(AI703)=0,"--",ROUND(((CEILING(DRAFT!$CV705*38,0.25)+CEILING(DRAFT!$CX705*38,0.25)+CEILING(DRAFT!$CZ705*42,0.25)+CEILING($AL703*42,0.25))/160),2))))</f>
        <v/>
      </c>
      <c r="AO703" s="2" t="str">
        <f>IF(AN703="3E","3E",IF(COUNT($A703)=0,"",IF(COUNT(AN703)=0,"I",LOOKUP(AN703,{0,2,2.25,2.5,2.75,3,3.25,3.5,3.75,4},{"F","D","C","C+","B-","B","B+","A-","A","A+"}))))</f>
        <v/>
      </c>
      <c r="AP703" s="2" t="str">
        <f>IF(AN703="3E","3E",IF(OR(COUNT(A703)=0,COUNT(AN703)=0),"",DRAFT!CW705+DRAFT!CY705+DRAFT!DA705+N(TABULATION!AM703)))</f>
        <v/>
      </c>
      <c r="AQ703" s="2" t="str">
        <f>IF(OR(COUNT($A703)=0,COUNT(B703:AK703)=0),"",IF(COUNTIF(B703:AM703,"3E")&gt;0,"3E",IF(AND(DRAFT!$A705="IM",OR($AL703&gt;DRAFT!$DB705,$AM703&gt;DRAFT!$DC705)),"IMPROVED",IF(AND(DRAFT!$A705="IM",$AL703&lt;=DRAFT!$DB705,$AM703&lt;=DRAFT!$DC705),"NOT IMPROVED",IF(AND(DRAFT!CU705="S",AH703&gt;=2,AK703&gt;=2,AN703&gt;=2.5,AP703&gt;=144),"PASS","FAIL")))))</f>
        <v/>
      </c>
      <c r="AR703" s="2" t="str">
        <f t="shared" si="20"/>
        <v/>
      </c>
      <c r="AS703" s="2" t="str">
        <f t="shared" si="21"/>
        <v/>
      </c>
    </row>
    <row r="704" spans="1:45" ht="18.95" customHeight="1" x14ac:dyDescent="0.25">
      <c r="A704" s="3" t="str">
        <f>IF(DRAFT!$B706="","",DRAFT!$B706)</f>
        <v/>
      </c>
      <c r="B704" s="2" t="str">
        <f>IF(COUNT($A704)=0,"",IF($A704&lt;&gt;DRAFT!$B706,"ERR",IF(DRAFT!I706="3E","3E",IF(COUNT(DRAFT!E706,DRAFT!I706)&gt;0,DRAFT!J706,""))))</f>
        <v/>
      </c>
      <c r="C704" s="2" t="str">
        <f>IF(COUNT($A704)=0,"",IF(B704="3E","3E",IF(B704="","I",LOOKUP(B704/D$2,{0,0.4,0.45,0.5,0.55,0.6,0.65,0.7,0.75,0.8,1},{"F","D","C","C+","B-","B","B+","A-","A","A+"}))))</f>
        <v/>
      </c>
      <c r="D704" s="1" t="str">
        <f>IF(COUNT($A704)=0,"",IF(B704="","--",IF(B704="3E","3E",LOOKUP(B704/D$2,{0,0.4,0.45,0.5,0.55,0.6,0.65,0.7,0.75,0.8,1},{0,2,2.25,2.5,2.75,3,3.25,3.5,3.75,4}))))</f>
        <v/>
      </c>
      <c r="E704" s="2" t="str">
        <f>IF(COUNT($A704)=0,"",IF($A704&lt;&gt;DRAFT!$B706,"ERR",IF(DRAFT!R706="3E","3E",IF(COUNT(DRAFT!N706,DRAFT!R706)&gt;0,DRAFT!S706,""))))</f>
        <v/>
      </c>
      <c r="F704" s="2" t="str">
        <f>IF(COUNT($A704)=0,"",IF(E704="3E","3E",IF(E704="","I",LOOKUP(E704/G$2,{0,0.4,0.45,0.5,0.55,0.6,0.65,0.7,0.75,0.8,1},{"F","D","C","C+","B-","B","B+","A-","A","A+"}))))</f>
        <v/>
      </c>
      <c r="G704" s="1" t="str">
        <f>IF(COUNT($A704)=0,"",IF(E704="","--",IF(E704="3E","3E",LOOKUP(E704/G$2,{0,0.4,0.45,0.5,0.55,0.6,0.65,0.7,0.75,0.8,1},{0,2,2.25,2.5,2.75,3,3.25,3.5,3.75,4}))))</f>
        <v/>
      </c>
      <c r="H704" s="2" t="str">
        <f>IF(COUNT($A704)=0,"",IF($A704&lt;&gt;DRAFT!$B706,"ERR",IF(DRAFT!AA706="3E","3E",IF(COUNT(DRAFT!W706,DRAFT!AA706)&gt;0,DRAFT!AB706,""))))</f>
        <v/>
      </c>
      <c r="I704" s="2" t="str">
        <f>IF(COUNT($A704)=0,"",IF(H704="3E","3E",IF(H704="","I",LOOKUP(H704/J$2,{0,0.4,0.45,0.5,0.55,0.6,0.65,0.7,0.75,0.8,1},{"F","D","C","C+","B-","B","B+","A-","A","A+"}))))</f>
        <v/>
      </c>
      <c r="J704" s="1" t="str">
        <f>IF(COUNT($A704)=0,"",IF(H704="","--",IF(H704="3E","3E",LOOKUP(H704/J$2,{0,0.4,0.45,0.5,0.55,0.6,0.65,0.7,0.75,0.8,1},{0,2,2.25,2.5,2.75,3,3.25,3.5,3.75,4}))))</f>
        <v/>
      </c>
      <c r="K704" s="2" t="str">
        <f>IF(COUNT($A704)=0,"",IF($A704&lt;&gt;DRAFT!$B706,"ERR",IF(DRAFT!AJ706="3E","3E",IF(COUNT(DRAFT!AF706,DRAFT!AJ706)&gt;0,DRAFT!AK706,""))))</f>
        <v/>
      </c>
      <c r="L704" s="2" t="str">
        <f>IF(COUNT($A704)=0,"",IF(K704="3E","3E",IF(K704="","I",LOOKUP(K704/M$2,{0,0.4,0.45,0.5,0.55,0.6,0.65,0.7,0.75,0.8,1},{"F","D","C","C+","B-","B","B+","A-","A","A+"}))))</f>
        <v/>
      </c>
      <c r="M704" s="1" t="str">
        <f>IF(COUNT($A704)=0,"",IF(K704="","--",IF(K704="3E","3E",LOOKUP(K704/M$2,{0,0.4,0.45,0.5,0.55,0.6,0.65,0.7,0.75,0.8,1},{0,2,2.25,2.5,2.75,3,3.25,3.5,3.75,4}))))</f>
        <v/>
      </c>
      <c r="N704" s="2" t="str">
        <f>IF(COUNT($A704)=0,"",IF($A704&lt;&gt;DRAFT!$B706,"ERR",IF(DRAFT!AS706="3E","3E",IF(COUNT(DRAFT!AO706,DRAFT!AS706)&gt;0,DRAFT!AT706,""))))</f>
        <v/>
      </c>
      <c r="O704" s="2" t="str">
        <f>IF(COUNT($A704)=0,"",IF(N704="3E","3E",IF(N704="","I",LOOKUP(N704/P$2,{0,0.4,0.45,0.5,0.55,0.6,0.65,0.7,0.75,0.8,1},{"F","D","C","C+","B-","B","B+","A-","A","A+"}))))</f>
        <v/>
      </c>
      <c r="P704" s="1" t="str">
        <f>IF(COUNT($A704)=0,"",IF(N704="","--",IF(N704="3E","3E",LOOKUP(N704/P$2,{0,0.4,0.45,0.5,0.55,0.6,0.65,0.7,0.75,0.8,1},{0,2,2.25,2.5,2.75,3,3.25,3.5,3.75,4}))))</f>
        <v/>
      </c>
      <c r="Q704" s="2" t="str">
        <f>IF(COUNT($A704)=0,"",IF($A704&lt;&gt;DRAFT!$B706,"ERR",IF(DRAFT!BB706="3E","3E",IF(COUNT(DRAFT!AX706,DRAFT!BB706)&gt;0,DRAFT!BC706,""))))</f>
        <v/>
      </c>
      <c r="R704" s="2" t="str">
        <f>IF(COUNT($A704)=0,"",IF(Q704="3E","3E",IF(Q704="","I",LOOKUP(Q704/S$2,{0,0.4,0.45,0.5,0.55,0.6,0.65,0.7,0.75,0.8,1},{"F","D","C","C+","B-","B","B+","A-","A","A+"}))))</f>
        <v/>
      </c>
      <c r="S704" s="1" t="str">
        <f>IF(COUNT($A704)=0,"",IF(Q704="","--",IF(Q704="3E","3E",LOOKUP(Q704/S$2,{0,0.4,0.45,0.5,0.55,0.6,0.65,0.7,0.75,0.8,1},{0,2,2.25,2.5,2.75,3,3.25,3.5,3.75,4}))))</f>
        <v/>
      </c>
      <c r="T704" s="2" t="str">
        <f>IF(COUNT($A704)=0,"",IF($A704&lt;&gt;DRAFT!$B706,"ERR",IF(DRAFT!BK706="3E","3E",IF(COUNT(DRAFT!BG706,DRAFT!BK706)&gt;0,DRAFT!BL706,""))))</f>
        <v/>
      </c>
      <c r="U704" s="2" t="str">
        <f>IF(COUNT($A704)=0,"",IF(T704="3E","3E",IF(T704="","I",LOOKUP(T704/V$2,{0,0.4,0.45,0.5,0.55,0.6,0.65,0.7,0.75,0.8,1},{"F","D","C","C+","B-","B","B+","A-","A","A+"}))))</f>
        <v/>
      </c>
      <c r="V704" s="1" t="str">
        <f>IF(COUNT($A704)=0,"",IF(T704="","--",IF(T704="3E","3E",LOOKUP(T704/V$2,{0,0.4,0.45,0.5,0.55,0.6,0.65,0.7,0.75,0.8,1},{0,2,2.25,2.5,2.75,3,3.25,3.5,3.75,4}))))</f>
        <v/>
      </c>
      <c r="W704" s="2" t="str">
        <f>IF(COUNT($A704)=0,"",IF($A704&lt;&gt;DRAFT!$B706,"ERR",IF(DRAFT!BT706="3E","3E",IF(COUNT(DRAFT!BP706,DRAFT!BT706)&gt;0,DRAFT!BU706,""))))</f>
        <v/>
      </c>
      <c r="X704" s="2" t="str">
        <f>IF(COUNT($A704)=0,"",IF(W704="3E","3E",IF(W704="","I",LOOKUP(W704/Y$2,{0,0.4,0.45,0.5,0.55,0.6,0.65,0.7,0.75,0.8,1},{"F","D","C","C+","B-","B","B+","A-","A","A+"}))))</f>
        <v/>
      </c>
      <c r="Y704" s="1" t="str">
        <f>IF(COUNT($A704)=0,"",IF(W704="","--",IF(W704="3E","3E",LOOKUP(W704/Y$2,{0,0.4,0.45,0.5,0.55,0.6,0.65,0.7,0.75,0.8,1},{0,2,2.25,2.5,2.75,3,3.25,3.5,3.75,4}))))</f>
        <v/>
      </c>
      <c r="Z704" s="2" t="str">
        <f>IF(COUNT($A704)=0,"",IF($A704&lt;&gt;DRAFT!$B706,"ERR",IF(DRAFT!CC706="3E","3E",IF(COUNT(DRAFT!BY706,DRAFT!CC706)&gt;0,DRAFT!CD706,""))))</f>
        <v/>
      </c>
      <c r="AA704" s="2" t="str">
        <f>IF(COUNT($A704)=0,"",IF(Z704="3E","3E",IF(Z704="","I",LOOKUP(Z704/AB$2,{0,0.4,0.45,0.5,0.55,0.6,0.65,0.7,0.75,0.8,1},{"F","D","C","C+","B-","B","B+","A-","A","A+"}))))</f>
        <v/>
      </c>
      <c r="AB704" s="1" t="str">
        <f>IF(COUNT($A704)=0,"",IF(Z704="","--",IF(Z704="3E","3E",LOOKUP(Z704/AB$2,{0,0.4,0.45,0.5,0.55,0.6,0.65,0.7,0.75,0.8,1},{0,2,2.25,2.5,2.75,3,3.25,3.5,3.75,4}))))</f>
        <v/>
      </c>
      <c r="AC704" s="2" t="str">
        <f>IF(COUNT($A704)=0,"",IF($A704&lt;&gt;DRAFT!$B706,"ERR",IF(DRAFT!CF706&gt;0,DRAFT!CF706,"")))</f>
        <v/>
      </c>
      <c r="AD704" s="2" t="str">
        <f>IF(COUNT($A704)=0,"",IF(AC704="3E","3E",IF(AC704="","I",LOOKUP(AC704/AE$2,{0,0.4,0.45,0.5,0.55,0.6,0.65,0.7,0.75,0.8,1},{"F","D","C","C+","B-","B","B+","A-","A","A+"}))))</f>
        <v/>
      </c>
      <c r="AE704" s="1" t="str">
        <f>IF(COUNT($A704)=0,"",IF(AC704="","--",IF(AC704="3E","3E",LOOKUP(AC704/AE$2,{0,0.4,0.45,0.5,0.55,0.6,0.65,0.7,0.75,0.8,1},{0,2,2.25,2.5,2.75,3,3.25,3.5,3.75,4}))))</f>
        <v/>
      </c>
      <c r="AF704" s="2" t="str">
        <f>IF(COUNT($A704)=0,"",IF($A704&lt;&gt;DRAFT!$B706,"ERR",IF(DRAFT!CI706&gt;0,DRAFT!CK706,"")))</f>
        <v/>
      </c>
      <c r="AG704" s="2" t="str">
        <f>IF(COUNT($A704)=0,"",IF(AF704="3E","3E",IF(AF704="","I",LOOKUP(AF704/AH$2,{0,0.4,0.45,0.5,0.55,0.6,0.65,0.7,0.75,0.8,1},{"F","D","C","C+","B-","B","B+","A-","A","A+"}))))</f>
        <v/>
      </c>
      <c r="AH704" s="1" t="str">
        <f>IF(COUNT($A704)=0,"",IF(AF704="","--",IF(AF704="3E","3E",LOOKUP(AF704/AH$2,{0,0.4,0.45,0.5,0.55,0.6,0.65,0.7,0.75,0.8,1},{0,2,2.25,2.5,2.75,3,3.25,3.5,3.75,4}))))</f>
        <v/>
      </c>
      <c r="AI704" s="2" t="str">
        <f>IF($A704&lt;&gt;DRAFT!$B706,"ERR",IF(OR(COUNT($A704)=0,COUNT(DRAFT!CL706:CN706,DRAFT!CP706:CR706)=0),"",CEILING(SUM(DRAFT!CO706,DRAFT!CS706,DRAFT!CT706),1)))</f>
        <v/>
      </c>
      <c r="AJ704" s="2" t="str">
        <f>IF(COUNT($A704)=0,"",IF(AI704="3E","3E",IF(AI704="","I",LOOKUP(AI704/AK$2,{0,0.4,0.45,0.5,0.55,0.6,0.65,0.7,0.75,0.8,1},{"F","D","C","C+","B-","B","B+","A-","A","A+"}))))</f>
        <v/>
      </c>
      <c r="AK704" s="1" t="str">
        <f>IF(COUNT($A704)=0,"",IF(AI704="","--",IF(AI704="3E","3E",LOOKUP(AI704/AK$2,{0,0.4,0.45,0.5,0.55,0.6,0.65,0.7,0.75,0.8,1},{0,2,2.25,2.5,2.75,3,3.25,3.5,3.75,4}))))</f>
        <v/>
      </c>
      <c r="AL704" s="4" t="str">
        <f>IF(OR(COUNT($A704)=0,COUNT(B704:AK704)=0),"",IF(COUNTIF(B704:AK704,"3E")&gt;0,"3E",IF(DRAFT!$A706="R",TRUNC(SUMPRODUCT(RGP,RCP)/TCP,3),TRUNC((SUMPRODUCT(--(IMDGP&gt;0)*IMDGP,IMCP)+CEILING(DRAFT!$DB706*42,0.25))/TCP,3))))</f>
        <v/>
      </c>
      <c r="AM704" s="2" t="str">
        <f>IF(OR(COUNT($A704)=0,COUNT(B704:AK704)=0),"",IF(COUNTIF(B704:AK704,"3E")&gt;0,"3E",IF(DRAFT!$A706="R",SUMPRODUCT(--(RGP&gt;=2),RCP),SUMPRODUCT(--(IMDGP&gt;0),--(IMGP=0),IMCP)+DRAFT!$DC706)))</f>
        <v/>
      </c>
      <c r="AN704" s="67" t="str">
        <f>IF(AL704="3E","3E",IF(COUNT($A704)=0,"",IF(COUNT(AI704)=0,"--",ROUND(((CEILING(DRAFT!$CV706*38,0.25)+CEILING(DRAFT!$CX706*38,0.25)+CEILING(DRAFT!$CZ706*42,0.25)+CEILING($AL704*42,0.25))/160),2))))</f>
        <v/>
      </c>
      <c r="AO704" s="2" t="str">
        <f>IF(AN704="3E","3E",IF(COUNT($A704)=0,"",IF(COUNT(AN704)=0,"I",LOOKUP(AN704,{0,2,2.25,2.5,2.75,3,3.25,3.5,3.75,4},{"F","D","C","C+","B-","B","B+","A-","A","A+"}))))</f>
        <v/>
      </c>
      <c r="AP704" s="2" t="str">
        <f>IF(AN704="3E","3E",IF(OR(COUNT(A704)=0,COUNT(AN704)=0),"",DRAFT!CW706+DRAFT!CY706+DRAFT!DA706+N(TABULATION!AM704)))</f>
        <v/>
      </c>
      <c r="AQ704" s="2" t="str">
        <f>IF(OR(COUNT($A704)=0,COUNT(B704:AK704)=0),"",IF(COUNTIF(B704:AM704,"3E")&gt;0,"3E",IF(AND(DRAFT!$A706="IM",OR($AL704&gt;DRAFT!$DB706,$AM704&gt;DRAFT!$DC706)),"IMPROVED",IF(AND(DRAFT!$A706="IM",$AL704&lt;=DRAFT!$DB706,$AM704&lt;=DRAFT!$DC706),"NOT IMPROVED",IF(AND(DRAFT!CU706="S",AH704&gt;=2,AK704&gt;=2,AN704&gt;=2.5,AP704&gt;=144),"PASS","FAIL")))))</f>
        <v/>
      </c>
      <c r="AR704" s="2" t="str">
        <f t="shared" si="20"/>
        <v/>
      </c>
      <c r="AS704" s="2" t="str">
        <f t="shared" si="21"/>
        <v/>
      </c>
    </row>
    <row r="705" spans="1:45" ht="18.95" customHeight="1" x14ac:dyDescent="0.25">
      <c r="A705" s="3" t="str">
        <f>IF(DRAFT!$B707="","",DRAFT!$B707)</f>
        <v/>
      </c>
      <c r="B705" s="2" t="str">
        <f>IF(COUNT($A705)=0,"",IF($A705&lt;&gt;DRAFT!$B707,"ERR",IF(DRAFT!I707="3E","3E",IF(COUNT(DRAFT!E707,DRAFT!I707)&gt;0,DRAFT!J707,""))))</f>
        <v/>
      </c>
      <c r="C705" s="2" t="str">
        <f>IF(COUNT($A705)=0,"",IF(B705="3E","3E",IF(B705="","I",LOOKUP(B705/D$2,{0,0.4,0.45,0.5,0.55,0.6,0.65,0.7,0.75,0.8,1},{"F","D","C","C+","B-","B","B+","A-","A","A+"}))))</f>
        <v/>
      </c>
      <c r="D705" s="1" t="str">
        <f>IF(COUNT($A705)=0,"",IF(B705="","--",IF(B705="3E","3E",LOOKUP(B705/D$2,{0,0.4,0.45,0.5,0.55,0.6,0.65,0.7,0.75,0.8,1},{0,2,2.25,2.5,2.75,3,3.25,3.5,3.75,4}))))</f>
        <v/>
      </c>
      <c r="E705" s="2" t="str">
        <f>IF(COUNT($A705)=0,"",IF($A705&lt;&gt;DRAFT!$B707,"ERR",IF(DRAFT!R707="3E","3E",IF(COUNT(DRAFT!N707,DRAFT!R707)&gt;0,DRAFT!S707,""))))</f>
        <v/>
      </c>
      <c r="F705" s="2" t="str">
        <f>IF(COUNT($A705)=0,"",IF(E705="3E","3E",IF(E705="","I",LOOKUP(E705/G$2,{0,0.4,0.45,0.5,0.55,0.6,0.65,0.7,0.75,0.8,1},{"F","D","C","C+","B-","B","B+","A-","A","A+"}))))</f>
        <v/>
      </c>
      <c r="G705" s="1" t="str">
        <f>IF(COUNT($A705)=0,"",IF(E705="","--",IF(E705="3E","3E",LOOKUP(E705/G$2,{0,0.4,0.45,0.5,0.55,0.6,0.65,0.7,0.75,0.8,1},{0,2,2.25,2.5,2.75,3,3.25,3.5,3.75,4}))))</f>
        <v/>
      </c>
      <c r="H705" s="2" t="str">
        <f>IF(COUNT($A705)=0,"",IF($A705&lt;&gt;DRAFT!$B707,"ERR",IF(DRAFT!AA707="3E","3E",IF(COUNT(DRAFT!W707,DRAFT!AA707)&gt;0,DRAFT!AB707,""))))</f>
        <v/>
      </c>
      <c r="I705" s="2" t="str">
        <f>IF(COUNT($A705)=0,"",IF(H705="3E","3E",IF(H705="","I",LOOKUP(H705/J$2,{0,0.4,0.45,0.5,0.55,0.6,0.65,0.7,0.75,0.8,1},{"F","D","C","C+","B-","B","B+","A-","A","A+"}))))</f>
        <v/>
      </c>
      <c r="J705" s="1" t="str">
        <f>IF(COUNT($A705)=0,"",IF(H705="","--",IF(H705="3E","3E",LOOKUP(H705/J$2,{0,0.4,0.45,0.5,0.55,0.6,0.65,0.7,0.75,0.8,1},{0,2,2.25,2.5,2.75,3,3.25,3.5,3.75,4}))))</f>
        <v/>
      </c>
      <c r="K705" s="2" t="str">
        <f>IF(COUNT($A705)=0,"",IF($A705&lt;&gt;DRAFT!$B707,"ERR",IF(DRAFT!AJ707="3E","3E",IF(COUNT(DRAFT!AF707,DRAFT!AJ707)&gt;0,DRAFT!AK707,""))))</f>
        <v/>
      </c>
      <c r="L705" s="2" t="str">
        <f>IF(COUNT($A705)=0,"",IF(K705="3E","3E",IF(K705="","I",LOOKUP(K705/M$2,{0,0.4,0.45,0.5,0.55,0.6,0.65,0.7,0.75,0.8,1},{"F","D","C","C+","B-","B","B+","A-","A","A+"}))))</f>
        <v/>
      </c>
      <c r="M705" s="1" t="str">
        <f>IF(COUNT($A705)=0,"",IF(K705="","--",IF(K705="3E","3E",LOOKUP(K705/M$2,{0,0.4,0.45,0.5,0.55,0.6,0.65,0.7,0.75,0.8,1},{0,2,2.25,2.5,2.75,3,3.25,3.5,3.75,4}))))</f>
        <v/>
      </c>
      <c r="N705" s="2" t="str">
        <f>IF(COUNT($A705)=0,"",IF($A705&lt;&gt;DRAFT!$B707,"ERR",IF(DRAFT!AS707="3E","3E",IF(COUNT(DRAFT!AO707,DRAFT!AS707)&gt;0,DRAFT!AT707,""))))</f>
        <v/>
      </c>
      <c r="O705" s="2" t="str">
        <f>IF(COUNT($A705)=0,"",IF(N705="3E","3E",IF(N705="","I",LOOKUP(N705/P$2,{0,0.4,0.45,0.5,0.55,0.6,0.65,0.7,0.75,0.8,1},{"F","D","C","C+","B-","B","B+","A-","A","A+"}))))</f>
        <v/>
      </c>
      <c r="P705" s="1" t="str">
        <f>IF(COUNT($A705)=0,"",IF(N705="","--",IF(N705="3E","3E",LOOKUP(N705/P$2,{0,0.4,0.45,0.5,0.55,0.6,0.65,0.7,0.75,0.8,1},{0,2,2.25,2.5,2.75,3,3.25,3.5,3.75,4}))))</f>
        <v/>
      </c>
      <c r="Q705" s="2" t="str">
        <f>IF(COUNT($A705)=0,"",IF($A705&lt;&gt;DRAFT!$B707,"ERR",IF(DRAFT!BB707="3E","3E",IF(COUNT(DRAFT!AX707,DRAFT!BB707)&gt;0,DRAFT!BC707,""))))</f>
        <v/>
      </c>
      <c r="R705" s="2" t="str">
        <f>IF(COUNT($A705)=0,"",IF(Q705="3E","3E",IF(Q705="","I",LOOKUP(Q705/S$2,{0,0.4,0.45,0.5,0.55,0.6,0.65,0.7,0.75,0.8,1},{"F","D","C","C+","B-","B","B+","A-","A","A+"}))))</f>
        <v/>
      </c>
      <c r="S705" s="1" t="str">
        <f>IF(COUNT($A705)=0,"",IF(Q705="","--",IF(Q705="3E","3E",LOOKUP(Q705/S$2,{0,0.4,0.45,0.5,0.55,0.6,0.65,0.7,0.75,0.8,1},{0,2,2.25,2.5,2.75,3,3.25,3.5,3.75,4}))))</f>
        <v/>
      </c>
      <c r="T705" s="2" t="str">
        <f>IF(COUNT($A705)=0,"",IF($A705&lt;&gt;DRAFT!$B707,"ERR",IF(DRAFT!BK707="3E","3E",IF(COUNT(DRAFT!BG707,DRAFT!BK707)&gt;0,DRAFT!BL707,""))))</f>
        <v/>
      </c>
      <c r="U705" s="2" t="str">
        <f>IF(COUNT($A705)=0,"",IF(T705="3E","3E",IF(T705="","I",LOOKUP(T705/V$2,{0,0.4,0.45,0.5,0.55,0.6,0.65,0.7,0.75,0.8,1},{"F","D","C","C+","B-","B","B+","A-","A","A+"}))))</f>
        <v/>
      </c>
      <c r="V705" s="1" t="str">
        <f>IF(COUNT($A705)=0,"",IF(T705="","--",IF(T705="3E","3E",LOOKUP(T705/V$2,{0,0.4,0.45,0.5,0.55,0.6,0.65,0.7,0.75,0.8,1},{0,2,2.25,2.5,2.75,3,3.25,3.5,3.75,4}))))</f>
        <v/>
      </c>
      <c r="W705" s="2" t="str">
        <f>IF(COUNT($A705)=0,"",IF($A705&lt;&gt;DRAFT!$B707,"ERR",IF(DRAFT!BT707="3E","3E",IF(COUNT(DRAFT!BP707,DRAFT!BT707)&gt;0,DRAFT!BU707,""))))</f>
        <v/>
      </c>
      <c r="X705" s="2" t="str">
        <f>IF(COUNT($A705)=0,"",IF(W705="3E","3E",IF(W705="","I",LOOKUP(W705/Y$2,{0,0.4,0.45,0.5,0.55,0.6,0.65,0.7,0.75,0.8,1},{"F","D","C","C+","B-","B","B+","A-","A","A+"}))))</f>
        <v/>
      </c>
      <c r="Y705" s="1" t="str">
        <f>IF(COUNT($A705)=0,"",IF(W705="","--",IF(W705="3E","3E",LOOKUP(W705/Y$2,{0,0.4,0.45,0.5,0.55,0.6,0.65,0.7,0.75,0.8,1},{0,2,2.25,2.5,2.75,3,3.25,3.5,3.75,4}))))</f>
        <v/>
      </c>
      <c r="Z705" s="2" t="str">
        <f>IF(COUNT($A705)=0,"",IF($A705&lt;&gt;DRAFT!$B707,"ERR",IF(DRAFT!CC707="3E","3E",IF(COUNT(DRAFT!BY707,DRAFT!CC707)&gt;0,DRAFT!CD707,""))))</f>
        <v/>
      </c>
      <c r="AA705" s="2" t="str">
        <f>IF(COUNT($A705)=0,"",IF(Z705="3E","3E",IF(Z705="","I",LOOKUP(Z705/AB$2,{0,0.4,0.45,0.5,0.55,0.6,0.65,0.7,0.75,0.8,1},{"F","D","C","C+","B-","B","B+","A-","A","A+"}))))</f>
        <v/>
      </c>
      <c r="AB705" s="1" t="str">
        <f>IF(COUNT($A705)=0,"",IF(Z705="","--",IF(Z705="3E","3E",LOOKUP(Z705/AB$2,{0,0.4,0.45,0.5,0.55,0.6,0.65,0.7,0.75,0.8,1},{0,2,2.25,2.5,2.75,3,3.25,3.5,3.75,4}))))</f>
        <v/>
      </c>
      <c r="AC705" s="2" t="str">
        <f>IF(COUNT($A705)=0,"",IF($A705&lt;&gt;DRAFT!$B707,"ERR",IF(DRAFT!CF707&gt;0,DRAFT!CF707,"")))</f>
        <v/>
      </c>
      <c r="AD705" s="2" t="str">
        <f>IF(COUNT($A705)=0,"",IF(AC705="3E","3E",IF(AC705="","I",LOOKUP(AC705/AE$2,{0,0.4,0.45,0.5,0.55,0.6,0.65,0.7,0.75,0.8,1},{"F","D","C","C+","B-","B","B+","A-","A","A+"}))))</f>
        <v/>
      </c>
      <c r="AE705" s="1" t="str">
        <f>IF(COUNT($A705)=0,"",IF(AC705="","--",IF(AC705="3E","3E",LOOKUP(AC705/AE$2,{0,0.4,0.45,0.5,0.55,0.6,0.65,0.7,0.75,0.8,1},{0,2,2.25,2.5,2.75,3,3.25,3.5,3.75,4}))))</f>
        <v/>
      </c>
      <c r="AF705" s="2" t="str">
        <f>IF(COUNT($A705)=0,"",IF($A705&lt;&gt;DRAFT!$B707,"ERR",IF(DRAFT!CI707&gt;0,DRAFT!CK707,"")))</f>
        <v/>
      </c>
      <c r="AG705" s="2" t="str">
        <f>IF(COUNT($A705)=0,"",IF(AF705="3E","3E",IF(AF705="","I",LOOKUP(AF705/AH$2,{0,0.4,0.45,0.5,0.55,0.6,0.65,0.7,0.75,0.8,1},{"F","D","C","C+","B-","B","B+","A-","A","A+"}))))</f>
        <v/>
      </c>
      <c r="AH705" s="1" t="str">
        <f>IF(COUNT($A705)=0,"",IF(AF705="","--",IF(AF705="3E","3E",LOOKUP(AF705/AH$2,{0,0.4,0.45,0.5,0.55,0.6,0.65,0.7,0.75,0.8,1},{0,2,2.25,2.5,2.75,3,3.25,3.5,3.75,4}))))</f>
        <v/>
      </c>
      <c r="AI705" s="2" t="str">
        <f>IF($A705&lt;&gt;DRAFT!$B707,"ERR",IF(OR(COUNT($A705)=0,COUNT(DRAFT!CL707:CN707,DRAFT!CP707:CR707)=0),"",CEILING(SUM(DRAFT!CO707,DRAFT!CS707,DRAFT!CT707),1)))</f>
        <v/>
      </c>
      <c r="AJ705" s="2" t="str">
        <f>IF(COUNT($A705)=0,"",IF(AI705="3E","3E",IF(AI705="","I",LOOKUP(AI705/AK$2,{0,0.4,0.45,0.5,0.55,0.6,0.65,0.7,0.75,0.8,1},{"F","D","C","C+","B-","B","B+","A-","A","A+"}))))</f>
        <v/>
      </c>
      <c r="AK705" s="1" t="str">
        <f>IF(COUNT($A705)=0,"",IF(AI705="","--",IF(AI705="3E","3E",LOOKUP(AI705/AK$2,{0,0.4,0.45,0.5,0.55,0.6,0.65,0.7,0.75,0.8,1},{0,2,2.25,2.5,2.75,3,3.25,3.5,3.75,4}))))</f>
        <v/>
      </c>
      <c r="AL705" s="4" t="str">
        <f>IF(OR(COUNT($A705)=0,COUNT(B705:AK705)=0),"",IF(COUNTIF(B705:AK705,"3E")&gt;0,"3E",IF(DRAFT!$A707="R",TRUNC(SUMPRODUCT(RGP,RCP)/TCP,3),TRUNC((SUMPRODUCT(--(IMDGP&gt;0)*IMDGP,IMCP)+CEILING(DRAFT!$DB707*42,0.25))/TCP,3))))</f>
        <v/>
      </c>
      <c r="AM705" s="2" t="str">
        <f>IF(OR(COUNT($A705)=0,COUNT(B705:AK705)=0),"",IF(COUNTIF(B705:AK705,"3E")&gt;0,"3E",IF(DRAFT!$A707="R",SUMPRODUCT(--(RGP&gt;=2),RCP),SUMPRODUCT(--(IMDGP&gt;0),--(IMGP=0),IMCP)+DRAFT!$DC707)))</f>
        <v/>
      </c>
      <c r="AN705" s="67" t="str">
        <f>IF(AL705="3E","3E",IF(COUNT($A705)=0,"",IF(COUNT(AI705)=0,"--",ROUND(((CEILING(DRAFT!$CV707*38,0.25)+CEILING(DRAFT!$CX707*38,0.25)+CEILING(DRAFT!$CZ707*42,0.25)+CEILING($AL705*42,0.25))/160),2))))</f>
        <v/>
      </c>
      <c r="AO705" s="2" t="str">
        <f>IF(AN705="3E","3E",IF(COUNT($A705)=0,"",IF(COUNT(AN705)=0,"I",LOOKUP(AN705,{0,2,2.25,2.5,2.75,3,3.25,3.5,3.75,4},{"F","D","C","C+","B-","B","B+","A-","A","A+"}))))</f>
        <v/>
      </c>
      <c r="AP705" s="2" t="str">
        <f>IF(AN705="3E","3E",IF(OR(COUNT(A705)=0,COUNT(AN705)=0),"",DRAFT!CW707+DRAFT!CY707+DRAFT!DA707+N(TABULATION!AM705)))</f>
        <v/>
      </c>
      <c r="AQ705" s="2" t="str">
        <f>IF(OR(COUNT($A705)=0,COUNT(B705:AK705)=0),"",IF(COUNTIF(B705:AM705,"3E")&gt;0,"3E",IF(AND(DRAFT!$A707="IM",OR($AL705&gt;DRAFT!$DB707,$AM705&gt;DRAFT!$DC707)),"IMPROVED",IF(AND(DRAFT!$A707="IM",$AL705&lt;=DRAFT!$DB707,$AM705&lt;=DRAFT!$DC707),"NOT IMPROVED",IF(AND(DRAFT!CU707="S",AH705&gt;=2,AK705&gt;=2,AN705&gt;=2.5,AP705&gt;=144),"PASS","FAIL")))))</f>
        <v/>
      </c>
      <c r="AR705" s="2" t="str">
        <f t="shared" si="20"/>
        <v/>
      </c>
      <c r="AS705" s="2" t="str">
        <f t="shared" si="21"/>
        <v/>
      </c>
    </row>
    <row r="706" spans="1:45" ht="18.95" customHeight="1" x14ac:dyDescent="0.25">
      <c r="A706" s="3" t="str">
        <f>IF(DRAFT!$B708="","",DRAFT!$B708)</f>
        <v/>
      </c>
      <c r="B706" s="2" t="str">
        <f>IF(COUNT($A706)=0,"",IF($A706&lt;&gt;DRAFT!$B708,"ERR",IF(DRAFT!I708="3E","3E",IF(COUNT(DRAFT!E708,DRAFT!I708)&gt;0,DRAFT!J708,""))))</f>
        <v/>
      </c>
      <c r="C706" s="2" t="str">
        <f>IF(COUNT($A706)=0,"",IF(B706="3E","3E",IF(B706="","I",LOOKUP(B706/D$2,{0,0.4,0.45,0.5,0.55,0.6,0.65,0.7,0.75,0.8,1},{"F","D","C","C+","B-","B","B+","A-","A","A+"}))))</f>
        <v/>
      </c>
      <c r="D706" s="1" t="str">
        <f>IF(COUNT($A706)=0,"",IF(B706="","--",IF(B706="3E","3E",LOOKUP(B706/D$2,{0,0.4,0.45,0.5,0.55,0.6,0.65,0.7,0.75,0.8,1},{0,2,2.25,2.5,2.75,3,3.25,3.5,3.75,4}))))</f>
        <v/>
      </c>
      <c r="E706" s="2" t="str">
        <f>IF(COUNT($A706)=0,"",IF($A706&lt;&gt;DRAFT!$B708,"ERR",IF(DRAFT!R708="3E","3E",IF(COUNT(DRAFT!N708,DRAFT!R708)&gt;0,DRAFT!S708,""))))</f>
        <v/>
      </c>
      <c r="F706" s="2" t="str">
        <f>IF(COUNT($A706)=0,"",IF(E706="3E","3E",IF(E706="","I",LOOKUP(E706/G$2,{0,0.4,0.45,0.5,0.55,0.6,0.65,0.7,0.75,0.8,1},{"F","D","C","C+","B-","B","B+","A-","A","A+"}))))</f>
        <v/>
      </c>
      <c r="G706" s="1" t="str">
        <f>IF(COUNT($A706)=0,"",IF(E706="","--",IF(E706="3E","3E",LOOKUP(E706/G$2,{0,0.4,0.45,0.5,0.55,0.6,0.65,0.7,0.75,0.8,1},{0,2,2.25,2.5,2.75,3,3.25,3.5,3.75,4}))))</f>
        <v/>
      </c>
      <c r="H706" s="2" t="str">
        <f>IF(COUNT($A706)=0,"",IF($A706&lt;&gt;DRAFT!$B708,"ERR",IF(DRAFT!AA708="3E","3E",IF(COUNT(DRAFT!W708,DRAFT!AA708)&gt;0,DRAFT!AB708,""))))</f>
        <v/>
      </c>
      <c r="I706" s="2" t="str">
        <f>IF(COUNT($A706)=0,"",IF(H706="3E","3E",IF(H706="","I",LOOKUP(H706/J$2,{0,0.4,0.45,0.5,0.55,0.6,0.65,0.7,0.75,0.8,1},{"F","D","C","C+","B-","B","B+","A-","A","A+"}))))</f>
        <v/>
      </c>
      <c r="J706" s="1" t="str">
        <f>IF(COUNT($A706)=0,"",IF(H706="","--",IF(H706="3E","3E",LOOKUP(H706/J$2,{0,0.4,0.45,0.5,0.55,0.6,0.65,0.7,0.75,0.8,1},{0,2,2.25,2.5,2.75,3,3.25,3.5,3.75,4}))))</f>
        <v/>
      </c>
      <c r="K706" s="2" t="str">
        <f>IF(COUNT($A706)=0,"",IF($A706&lt;&gt;DRAFT!$B708,"ERR",IF(DRAFT!AJ708="3E","3E",IF(COUNT(DRAFT!AF708,DRAFT!AJ708)&gt;0,DRAFT!AK708,""))))</f>
        <v/>
      </c>
      <c r="L706" s="2" t="str">
        <f>IF(COUNT($A706)=0,"",IF(K706="3E","3E",IF(K706="","I",LOOKUP(K706/M$2,{0,0.4,0.45,0.5,0.55,0.6,0.65,0.7,0.75,0.8,1},{"F","D","C","C+","B-","B","B+","A-","A","A+"}))))</f>
        <v/>
      </c>
      <c r="M706" s="1" t="str">
        <f>IF(COUNT($A706)=0,"",IF(K706="","--",IF(K706="3E","3E",LOOKUP(K706/M$2,{0,0.4,0.45,0.5,0.55,0.6,0.65,0.7,0.75,0.8,1},{0,2,2.25,2.5,2.75,3,3.25,3.5,3.75,4}))))</f>
        <v/>
      </c>
      <c r="N706" s="2" t="str">
        <f>IF(COUNT($A706)=0,"",IF($A706&lt;&gt;DRAFT!$B708,"ERR",IF(DRAFT!AS708="3E","3E",IF(COUNT(DRAFT!AO708,DRAFT!AS708)&gt;0,DRAFT!AT708,""))))</f>
        <v/>
      </c>
      <c r="O706" s="2" t="str">
        <f>IF(COUNT($A706)=0,"",IF(N706="3E","3E",IF(N706="","I",LOOKUP(N706/P$2,{0,0.4,0.45,0.5,0.55,0.6,0.65,0.7,0.75,0.8,1},{"F","D","C","C+","B-","B","B+","A-","A","A+"}))))</f>
        <v/>
      </c>
      <c r="P706" s="1" t="str">
        <f>IF(COUNT($A706)=0,"",IF(N706="","--",IF(N706="3E","3E",LOOKUP(N706/P$2,{0,0.4,0.45,0.5,0.55,0.6,0.65,0.7,0.75,0.8,1},{0,2,2.25,2.5,2.75,3,3.25,3.5,3.75,4}))))</f>
        <v/>
      </c>
      <c r="Q706" s="2" t="str">
        <f>IF(COUNT($A706)=0,"",IF($A706&lt;&gt;DRAFT!$B708,"ERR",IF(DRAFT!BB708="3E","3E",IF(COUNT(DRAFT!AX708,DRAFT!BB708)&gt;0,DRAFT!BC708,""))))</f>
        <v/>
      </c>
      <c r="R706" s="2" t="str">
        <f>IF(COUNT($A706)=0,"",IF(Q706="3E","3E",IF(Q706="","I",LOOKUP(Q706/S$2,{0,0.4,0.45,0.5,0.55,0.6,0.65,0.7,0.75,0.8,1},{"F","D","C","C+","B-","B","B+","A-","A","A+"}))))</f>
        <v/>
      </c>
      <c r="S706" s="1" t="str">
        <f>IF(COUNT($A706)=0,"",IF(Q706="","--",IF(Q706="3E","3E",LOOKUP(Q706/S$2,{0,0.4,0.45,0.5,0.55,0.6,0.65,0.7,0.75,0.8,1},{0,2,2.25,2.5,2.75,3,3.25,3.5,3.75,4}))))</f>
        <v/>
      </c>
      <c r="T706" s="2" t="str">
        <f>IF(COUNT($A706)=0,"",IF($A706&lt;&gt;DRAFT!$B708,"ERR",IF(DRAFT!BK708="3E","3E",IF(COUNT(DRAFT!BG708,DRAFT!BK708)&gt;0,DRAFT!BL708,""))))</f>
        <v/>
      </c>
      <c r="U706" s="2" t="str">
        <f>IF(COUNT($A706)=0,"",IF(T706="3E","3E",IF(T706="","I",LOOKUP(T706/V$2,{0,0.4,0.45,0.5,0.55,0.6,0.65,0.7,0.75,0.8,1},{"F","D","C","C+","B-","B","B+","A-","A","A+"}))))</f>
        <v/>
      </c>
      <c r="V706" s="1" t="str">
        <f>IF(COUNT($A706)=0,"",IF(T706="","--",IF(T706="3E","3E",LOOKUP(T706/V$2,{0,0.4,0.45,0.5,0.55,0.6,0.65,0.7,0.75,0.8,1},{0,2,2.25,2.5,2.75,3,3.25,3.5,3.75,4}))))</f>
        <v/>
      </c>
      <c r="W706" s="2" t="str">
        <f>IF(COUNT($A706)=0,"",IF($A706&lt;&gt;DRAFT!$B708,"ERR",IF(DRAFT!BT708="3E","3E",IF(COUNT(DRAFT!BP708,DRAFT!BT708)&gt;0,DRAFT!BU708,""))))</f>
        <v/>
      </c>
      <c r="X706" s="2" t="str">
        <f>IF(COUNT($A706)=0,"",IF(W706="3E","3E",IF(W706="","I",LOOKUP(W706/Y$2,{0,0.4,0.45,0.5,0.55,0.6,0.65,0.7,0.75,0.8,1},{"F","D","C","C+","B-","B","B+","A-","A","A+"}))))</f>
        <v/>
      </c>
      <c r="Y706" s="1" t="str">
        <f>IF(COUNT($A706)=0,"",IF(W706="","--",IF(W706="3E","3E",LOOKUP(W706/Y$2,{0,0.4,0.45,0.5,0.55,0.6,0.65,0.7,0.75,0.8,1},{0,2,2.25,2.5,2.75,3,3.25,3.5,3.75,4}))))</f>
        <v/>
      </c>
      <c r="Z706" s="2" t="str">
        <f>IF(COUNT($A706)=0,"",IF($A706&lt;&gt;DRAFT!$B708,"ERR",IF(DRAFT!CC708="3E","3E",IF(COUNT(DRAFT!BY708,DRAFT!CC708)&gt;0,DRAFT!CD708,""))))</f>
        <v/>
      </c>
      <c r="AA706" s="2" t="str">
        <f>IF(COUNT($A706)=0,"",IF(Z706="3E","3E",IF(Z706="","I",LOOKUP(Z706/AB$2,{0,0.4,0.45,0.5,0.55,0.6,0.65,0.7,0.75,0.8,1},{"F","D","C","C+","B-","B","B+","A-","A","A+"}))))</f>
        <v/>
      </c>
      <c r="AB706" s="1" t="str">
        <f>IF(COUNT($A706)=0,"",IF(Z706="","--",IF(Z706="3E","3E",LOOKUP(Z706/AB$2,{0,0.4,0.45,0.5,0.55,0.6,0.65,0.7,0.75,0.8,1},{0,2,2.25,2.5,2.75,3,3.25,3.5,3.75,4}))))</f>
        <v/>
      </c>
      <c r="AC706" s="2" t="str">
        <f>IF(COUNT($A706)=0,"",IF($A706&lt;&gt;DRAFT!$B708,"ERR",IF(DRAFT!CF708&gt;0,DRAFT!CF708,"")))</f>
        <v/>
      </c>
      <c r="AD706" s="2" t="str">
        <f>IF(COUNT($A706)=0,"",IF(AC706="3E","3E",IF(AC706="","I",LOOKUP(AC706/AE$2,{0,0.4,0.45,0.5,0.55,0.6,0.65,0.7,0.75,0.8,1},{"F","D","C","C+","B-","B","B+","A-","A","A+"}))))</f>
        <v/>
      </c>
      <c r="AE706" s="1" t="str">
        <f>IF(COUNT($A706)=0,"",IF(AC706="","--",IF(AC706="3E","3E",LOOKUP(AC706/AE$2,{0,0.4,0.45,0.5,0.55,0.6,0.65,0.7,0.75,0.8,1},{0,2,2.25,2.5,2.75,3,3.25,3.5,3.75,4}))))</f>
        <v/>
      </c>
      <c r="AF706" s="2" t="str">
        <f>IF(COUNT($A706)=0,"",IF($A706&lt;&gt;DRAFT!$B708,"ERR",IF(DRAFT!CI708&gt;0,DRAFT!CK708,"")))</f>
        <v/>
      </c>
      <c r="AG706" s="2" t="str">
        <f>IF(COUNT($A706)=0,"",IF(AF706="3E","3E",IF(AF706="","I",LOOKUP(AF706/AH$2,{0,0.4,0.45,0.5,0.55,0.6,0.65,0.7,0.75,0.8,1},{"F","D","C","C+","B-","B","B+","A-","A","A+"}))))</f>
        <v/>
      </c>
      <c r="AH706" s="1" t="str">
        <f>IF(COUNT($A706)=0,"",IF(AF706="","--",IF(AF706="3E","3E",LOOKUP(AF706/AH$2,{0,0.4,0.45,0.5,0.55,0.6,0.65,0.7,0.75,0.8,1},{0,2,2.25,2.5,2.75,3,3.25,3.5,3.75,4}))))</f>
        <v/>
      </c>
      <c r="AI706" s="2" t="str">
        <f>IF($A706&lt;&gt;DRAFT!$B708,"ERR",IF(OR(COUNT($A706)=0,COUNT(DRAFT!CL708:CN708,DRAFT!CP708:CR708)=0),"",CEILING(SUM(DRAFT!CO708,DRAFT!CS708,DRAFT!CT708),1)))</f>
        <v/>
      </c>
      <c r="AJ706" s="2" t="str">
        <f>IF(COUNT($A706)=0,"",IF(AI706="3E","3E",IF(AI706="","I",LOOKUP(AI706/AK$2,{0,0.4,0.45,0.5,0.55,0.6,0.65,0.7,0.75,0.8,1},{"F","D","C","C+","B-","B","B+","A-","A","A+"}))))</f>
        <v/>
      </c>
      <c r="AK706" s="1" t="str">
        <f>IF(COUNT($A706)=0,"",IF(AI706="","--",IF(AI706="3E","3E",LOOKUP(AI706/AK$2,{0,0.4,0.45,0.5,0.55,0.6,0.65,0.7,0.75,0.8,1},{0,2,2.25,2.5,2.75,3,3.25,3.5,3.75,4}))))</f>
        <v/>
      </c>
      <c r="AL706" s="4" t="str">
        <f>IF(OR(COUNT($A706)=0,COUNT(B706:AK706)=0),"",IF(COUNTIF(B706:AK706,"3E")&gt;0,"3E",IF(DRAFT!$A708="R",TRUNC(SUMPRODUCT(RGP,RCP)/TCP,3),TRUNC((SUMPRODUCT(--(IMDGP&gt;0)*IMDGP,IMCP)+CEILING(DRAFT!$DB708*42,0.25))/TCP,3))))</f>
        <v/>
      </c>
      <c r="AM706" s="2" t="str">
        <f>IF(OR(COUNT($A706)=0,COUNT(B706:AK706)=0),"",IF(COUNTIF(B706:AK706,"3E")&gt;0,"3E",IF(DRAFT!$A708="R",SUMPRODUCT(--(RGP&gt;=2),RCP),SUMPRODUCT(--(IMDGP&gt;0),--(IMGP=0),IMCP)+DRAFT!$DC708)))</f>
        <v/>
      </c>
      <c r="AN706" s="67" t="str">
        <f>IF(AL706="3E","3E",IF(COUNT($A706)=0,"",IF(COUNT(AI706)=0,"--",ROUND(((CEILING(DRAFT!$CV708*38,0.25)+CEILING(DRAFT!$CX708*38,0.25)+CEILING(DRAFT!$CZ708*42,0.25)+CEILING($AL706*42,0.25))/160),2))))</f>
        <v/>
      </c>
      <c r="AO706" s="2" t="str">
        <f>IF(AN706="3E","3E",IF(COUNT($A706)=0,"",IF(COUNT(AN706)=0,"I",LOOKUP(AN706,{0,2,2.25,2.5,2.75,3,3.25,3.5,3.75,4},{"F","D","C","C+","B-","B","B+","A-","A","A+"}))))</f>
        <v/>
      </c>
      <c r="AP706" s="2" t="str">
        <f>IF(AN706="3E","3E",IF(OR(COUNT(A706)=0,COUNT(AN706)=0),"",DRAFT!CW708+DRAFT!CY708+DRAFT!DA708+N(TABULATION!AM706)))</f>
        <v/>
      </c>
      <c r="AQ706" s="2" t="str">
        <f>IF(OR(COUNT($A706)=0,COUNT(B706:AK706)=0),"",IF(COUNTIF(B706:AM706,"3E")&gt;0,"3E",IF(AND(DRAFT!$A708="IM",OR($AL706&gt;DRAFT!$DB708,$AM706&gt;DRAFT!$DC708)),"IMPROVED",IF(AND(DRAFT!$A708="IM",$AL706&lt;=DRAFT!$DB708,$AM706&lt;=DRAFT!$DC708),"NOT IMPROVED",IF(AND(DRAFT!CU708="S",AH706&gt;=2,AK706&gt;=2,AN706&gt;=2.5,AP706&gt;=144),"PASS","FAIL")))))</f>
        <v/>
      </c>
      <c r="AR706" s="2" t="str">
        <f t="shared" si="20"/>
        <v/>
      </c>
      <c r="AS706" s="2" t="str">
        <f t="shared" si="21"/>
        <v/>
      </c>
    </row>
    <row r="707" spans="1:45" ht="18.95" customHeight="1" x14ac:dyDescent="0.25">
      <c r="A707" s="3" t="str">
        <f>IF(DRAFT!$B709="","",DRAFT!$B709)</f>
        <v/>
      </c>
      <c r="B707" s="2" t="str">
        <f>IF(COUNT($A707)=0,"",IF($A707&lt;&gt;DRAFT!$B709,"ERR",IF(DRAFT!I709="3E","3E",IF(COUNT(DRAFT!E709,DRAFT!I709)&gt;0,DRAFT!J709,""))))</f>
        <v/>
      </c>
      <c r="C707" s="2" t="str">
        <f>IF(COUNT($A707)=0,"",IF(B707="3E","3E",IF(B707="","I",LOOKUP(B707/D$2,{0,0.4,0.45,0.5,0.55,0.6,0.65,0.7,0.75,0.8,1},{"F","D","C","C+","B-","B","B+","A-","A","A+"}))))</f>
        <v/>
      </c>
      <c r="D707" s="1" t="str">
        <f>IF(COUNT($A707)=0,"",IF(B707="","--",IF(B707="3E","3E",LOOKUP(B707/D$2,{0,0.4,0.45,0.5,0.55,0.6,0.65,0.7,0.75,0.8,1},{0,2,2.25,2.5,2.75,3,3.25,3.5,3.75,4}))))</f>
        <v/>
      </c>
      <c r="E707" s="2" t="str">
        <f>IF(COUNT($A707)=0,"",IF($A707&lt;&gt;DRAFT!$B709,"ERR",IF(DRAFT!R709="3E","3E",IF(COUNT(DRAFT!N709,DRAFT!R709)&gt;0,DRAFT!S709,""))))</f>
        <v/>
      </c>
      <c r="F707" s="2" t="str">
        <f>IF(COUNT($A707)=0,"",IF(E707="3E","3E",IF(E707="","I",LOOKUP(E707/G$2,{0,0.4,0.45,0.5,0.55,0.6,0.65,0.7,0.75,0.8,1},{"F","D","C","C+","B-","B","B+","A-","A","A+"}))))</f>
        <v/>
      </c>
      <c r="G707" s="1" t="str">
        <f>IF(COUNT($A707)=0,"",IF(E707="","--",IF(E707="3E","3E",LOOKUP(E707/G$2,{0,0.4,0.45,0.5,0.55,0.6,0.65,0.7,0.75,0.8,1},{0,2,2.25,2.5,2.75,3,3.25,3.5,3.75,4}))))</f>
        <v/>
      </c>
      <c r="H707" s="2" t="str">
        <f>IF(COUNT($A707)=0,"",IF($A707&lt;&gt;DRAFT!$B709,"ERR",IF(DRAFT!AA709="3E","3E",IF(COUNT(DRAFT!W709,DRAFT!AA709)&gt;0,DRAFT!AB709,""))))</f>
        <v/>
      </c>
      <c r="I707" s="2" t="str">
        <f>IF(COUNT($A707)=0,"",IF(H707="3E","3E",IF(H707="","I",LOOKUP(H707/J$2,{0,0.4,0.45,0.5,0.55,0.6,0.65,0.7,0.75,0.8,1},{"F","D","C","C+","B-","B","B+","A-","A","A+"}))))</f>
        <v/>
      </c>
      <c r="J707" s="1" t="str">
        <f>IF(COUNT($A707)=0,"",IF(H707="","--",IF(H707="3E","3E",LOOKUP(H707/J$2,{0,0.4,0.45,0.5,0.55,0.6,0.65,0.7,0.75,0.8,1},{0,2,2.25,2.5,2.75,3,3.25,3.5,3.75,4}))))</f>
        <v/>
      </c>
      <c r="K707" s="2" t="str">
        <f>IF(COUNT($A707)=0,"",IF($A707&lt;&gt;DRAFT!$B709,"ERR",IF(DRAFT!AJ709="3E","3E",IF(COUNT(DRAFT!AF709,DRAFT!AJ709)&gt;0,DRAFT!AK709,""))))</f>
        <v/>
      </c>
      <c r="L707" s="2" t="str">
        <f>IF(COUNT($A707)=0,"",IF(K707="3E","3E",IF(K707="","I",LOOKUP(K707/M$2,{0,0.4,0.45,0.5,0.55,0.6,0.65,0.7,0.75,0.8,1},{"F","D","C","C+","B-","B","B+","A-","A","A+"}))))</f>
        <v/>
      </c>
      <c r="M707" s="1" t="str">
        <f>IF(COUNT($A707)=0,"",IF(K707="","--",IF(K707="3E","3E",LOOKUP(K707/M$2,{0,0.4,0.45,0.5,0.55,0.6,0.65,0.7,0.75,0.8,1},{0,2,2.25,2.5,2.75,3,3.25,3.5,3.75,4}))))</f>
        <v/>
      </c>
      <c r="N707" s="2" t="str">
        <f>IF(COUNT($A707)=0,"",IF($A707&lt;&gt;DRAFT!$B709,"ERR",IF(DRAFT!AS709="3E","3E",IF(COUNT(DRAFT!AO709,DRAFT!AS709)&gt;0,DRAFT!AT709,""))))</f>
        <v/>
      </c>
      <c r="O707" s="2" t="str">
        <f>IF(COUNT($A707)=0,"",IF(N707="3E","3E",IF(N707="","I",LOOKUP(N707/P$2,{0,0.4,0.45,0.5,0.55,0.6,0.65,0.7,0.75,0.8,1},{"F","D","C","C+","B-","B","B+","A-","A","A+"}))))</f>
        <v/>
      </c>
      <c r="P707" s="1" t="str">
        <f>IF(COUNT($A707)=0,"",IF(N707="","--",IF(N707="3E","3E",LOOKUP(N707/P$2,{0,0.4,0.45,0.5,0.55,0.6,0.65,0.7,0.75,0.8,1},{0,2,2.25,2.5,2.75,3,3.25,3.5,3.75,4}))))</f>
        <v/>
      </c>
      <c r="Q707" s="2" t="str">
        <f>IF(COUNT($A707)=0,"",IF($A707&lt;&gt;DRAFT!$B709,"ERR",IF(DRAFT!BB709="3E","3E",IF(COUNT(DRAFT!AX709,DRAFT!BB709)&gt;0,DRAFT!BC709,""))))</f>
        <v/>
      </c>
      <c r="R707" s="2" t="str">
        <f>IF(COUNT($A707)=0,"",IF(Q707="3E","3E",IF(Q707="","I",LOOKUP(Q707/S$2,{0,0.4,0.45,0.5,0.55,0.6,0.65,0.7,0.75,0.8,1},{"F","D","C","C+","B-","B","B+","A-","A","A+"}))))</f>
        <v/>
      </c>
      <c r="S707" s="1" t="str">
        <f>IF(COUNT($A707)=0,"",IF(Q707="","--",IF(Q707="3E","3E",LOOKUP(Q707/S$2,{0,0.4,0.45,0.5,0.55,0.6,0.65,0.7,0.75,0.8,1},{0,2,2.25,2.5,2.75,3,3.25,3.5,3.75,4}))))</f>
        <v/>
      </c>
      <c r="T707" s="2" t="str">
        <f>IF(COUNT($A707)=0,"",IF($A707&lt;&gt;DRAFT!$B709,"ERR",IF(DRAFT!BK709="3E","3E",IF(COUNT(DRAFT!BG709,DRAFT!BK709)&gt;0,DRAFT!BL709,""))))</f>
        <v/>
      </c>
      <c r="U707" s="2" t="str">
        <f>IF(COUNT($A707)=0,"",IF(T707="3E","3E",IF(T707="","I",LOOKUP(T707/V$2,{0,0.4,0.45,0.5,0.55,0.6,0.65,0.7,0.75,0.8,1},{"F","D","C","C+","B-","B","B+","A-","A","A+"}))))</f>
        <v/>
      </c>
      <c r="V707" s="1" t="str">
        <f>IF(COUNT($A707)=0,"",IF(T707="","--",IF(T707="3E","3E",LOOKUP(T707/V$2,{0,0.4,0.45,0.5,0.55,0.6,0.65,0.7,0.75,0.8,1},{0,2,2.25,2.5,2.75,3,3.25,3.5,3.75,4}))))</f>
        <v/>
      </c>
      <c r="W707" s="2" t="str">
        <f>IF(COUNT($A707)=0,"",IF($A707&lt;&gt;DRAFT!$B709,"ERR",IF(DRAFT!BT709="3E","3E",IF(COUNT(DRAFT!BP709,DRAFT!BT709)&gt;0,DRAFT!BU709,""))))</f>
        <v/>
      </c>
      <c r="X707" s="2" t="str">
        <f>IF(COUNT($A707)=0,"",IF(W707="3E","3E",IF(W707="","I",LOOKUP(W707/Y$2,{0,0.4,0.45,0.5,0.55,0.6,0.65,0.7,0.75,0.8,1},{"F","D","C","C+","B-","B","B+","A-","A","A+"}))))</f>
        <v/>
      </c>
      <c r="Y707" s="1" t="str">
        <f>IF(COUNT($A707)=0,"",IF(W707="","--",IF(W707="3E","3E",LOOKUP(W707/Y$2,{0,0.4,0.45,0.5,0.55,0.6,0.65,0.7,0.75,0.8,1},{0,2,2.25,2.5,2.75,3,3.25,3.5,3.75,4}))))</f>
        <v/>
      </c>
      <c r="Z707" s="2" t="str">
        <f>IF(COUNT($A707)=0,"",IF($A707&lt;&gt;DRAFT!$B709,"ERR",IF(DRAFT!CC709="3E","3E",IF(COUNT(DRAFT!BY709,DRAFT!CC709)&gt;0,DRAFT!CD709,""))))</f>
        <v/>
      </c>
      <c r="AA707" s="2" t="str">
        <f>IF(COUNT($A707)=0,"",IF(Z707="3E","3E",IF(Z707="","I",LOOKUP(Z707/AB$2,{0,0.4,0.45,0.5,0.55,0.6,0.65,0.7,0.75,0.8,1},{"F","D","C","C+","B-","B","B+","A-","A","A+"}))))</f>
        <v/>
      </c>
      <c r="AB707" s="1" t="str">
        <f>IF(COUNT($A707)=0,"",IF(Z707="","--",IF(Z707="3E","3E",LOOKUP(Z707/AB$2,{0,0.4,0.45,0.5,0.55,0.6,0.65,0.7,0.75,0.8,1},{0,2,2.25,2.5,2.75,3,3.25,3.5,3.75,4}))))</f>
        <v/>
      </c>
      <c r="AC707" s="2" t="str">
        <f>IF(COUNT($A707)=0,"",IF($A707&lt;&gt;DRAFT!$B709,"ERR",IF(DRAFT!CF709&gt;0,DRAFT!CF709,"")))</f>
        <v/>
      </c>
      <c r="AD707" s="2" t="str">
        <f>IF(COUNT($A707)=0,"",IF(AC707="3E","3E",IF(AC707="","I",LOOKUP(AC707/AE$2,{0,0.4,0.45,0.5,0.55,0.6,0.65,0.7,0.75,0.8,1},{"F","D","C","C+","B-","B","B+","A-","A","A+"}))))</f>
        <v/>
      </c>
      <c r="AE707" s="1" t="str">
        <f>IF(COUNT($A707)=0,"",IF(AC707="","--",IF(AC707="3E","3E",LOOKUP(AC707/AE$2,{0,0.4,0.45,0.5,0.55,0.6,0.65,0.7,0.75,0.8,1},{0,2,2.25,2.5,2.75,3,3.25,3.5,3.75,4}))))</f>
        <v/>
      </c>
      <c r="AF707" s="2" t="str">
        <f>IF(COUNT($A707)=0,"",IF($A707&lt;&gt;DRAFT!$B709,"ERR",IF(DRAFT!CI709&gt;0,DRAFT!CK709,"")))</f>
        <v/>
      </c>
      <c r="AG707" s="2" t="str">
        <f>IF(COUNT($A707)=0,"",IF(AF707="3E","3E",IF(AF707="","I",LOOKUP(AF707/AH$2,{0,0.4,0.45,0.5,0.55,0.6,0.65,0.7,0.75,0.8,1},{"F","D","C","C+","B-","B","B+","A-","A","A+"}))))</f>
        <v/>
      </c>
      <c r="AH707" s="1" t="str">
        <f>IF(COUNT($A707)=0,"",IF(AF707="","--",IF(AF707="3E","3E",LOOKUP(AF707/AH$2,{0,0.4,0.45,0.5,0.55,0.6,0.65,0.7,0.75,0.8,1},{0,2,2.25,2.5,2.75,3,3.25,3.5,3.75,4}))))</f>
        <v/>
      </c>
      <c r="AI707" s="2" t="str">
        <f>IF($A707&lt;&gt;DRAFT!$B709,"ERR",IF(OR(COUNT($A707)=0,COUNT(DRAFT!CL709:CN709,DRAFT!CP709:CR709)=0),"",CEILING(SUM(DRAFT!CO709,DRAFT!CS709,DRAFT!CT709),1)))</f>
        <v/>
      </c>
      <c r="AJ707" s="2" t="str">
        <f>IF(COUNT($A707)=0,"",IF(AI707="3E","3E",IF(AI707="","I",LOOKUP(AI707/AK$2,{0,0.4,0.45,0.5,0.55,0.6,0.65,0.7,0.75,0.8,1},{"F","D","C","C+","B-","B","B+","A-","A","A+"}))))</f>
        <v/>
      </c>
      <c r="AK707" s="1" t="str">
        <f>IF(COUNT($A707)=0,"",IF(AI707="","--",IF(AI707="3E","3E",LOOKUP(AI707/AK$2,{0,0.4,0.45,0.5,0.55,0.6,0.65,0.7,0.75,0.8,1},{0,2,2.25,2.5,2.75,3,3.25,3.5,3.75,4}))))</f>
        <v/>
      </c>
      <c r="AL707" s="4" t="str">
        <f>IF(OR(COUNT($A707)=0,COUNT(B707:AK707)=0),"",IF(COUNTIF(B707:AK707,"3E")&gt;0,"3E",IF(DRAFT!$A709="R",TRUNC(SUMPRODUCT(RGP,RCP)/TCP,3),TRUNC((SUMPRODUCT(--(IMDGP&gt;0)*IMDGP,IMCP)+CEILING(DRAFT!$DB709*42,0.25))/TCP,3))))</f>
        <v/>
      </c>
      <c r="AM707" s="2" t="str">
        <f>IF(OR(COUNT($A707)=0,COUNT(B707:AK707)=0),"",IF(COUNTIF(B707:AK707,"3E")&gt;0,"3E",IF(DRAFT!$A709="R",SUMPRODUCT(--(RGP&gt;=2),RCP),SUMPRODUCT(--(IMDGP&gt;0),--(IMGP=0),IMCP)+DRAFT!$DC709)))</f>
        <v/>
      </c>
      <c r="AN707" s="67" t="str">
        <f>IF(AL707="3E","3E",IF(COUNT($A707)=0,"",IF(COUNT(AI707)=0,"--",ROUND(((CEILING(DRAFT!$CV709*38,0.25)+CEILING(DRAFT!$CX709*38,0.25)+CEILING(DRAFT!$CZ709*42,0.25)+CEILING($AL707*42,0.25))/160),2))))</f>
        <v/>
      </c>
      <c r="AO707" s="2" t="str">
        <f>IF(AN707="3E","3E",IF(COUNT($A707)=0,"",IF(COUNT(AN707)=0,"I",LOOKUP(AN707,{0,2,2.25,2.5,2.75,3,3.25,3.5,3.75,4},{"F","D","C","C+","B-","B","B+","A-","A","A+"}))))</f>
        <v/>
      </c>
      <c r="AP707" s="2" t="str">
        <f>IF(AN707="3E","3E",IF(OR(COUNT(A707)=0,COUNT(AN707)=0),"",DRAFT!CW709+DRAFT!CY709+DRAFT!DA709+N(TABULATION!AM707)))</f>
        <v/>
      </c>
      <c r="AQ707" s="2" t="str">
        <f>IF(OR(COUNT($A707)=0,COUNT(B707:AK707)=0),"",IF(COUNTIF(B707:AM707,"3E")&gt;0,"3E",IF(AND(DRAFT!$A709="IM",OR($AL707&gt;DRAFT!$DB709,$AM707&gt;DRAFT!$DC709)),"IMPROVED",IF(AND(DRAFT!$A709="IM",$AL707&lt;=DRAFT!$DB709,$AM707&lt;=DRAFT!$DC709),"NOT IMPROVED",IF(AND(DRAFT!CU709="S",AH707&gt;=2,AK707&gt;=2,AN707&gt;=2.5,AP707&gt;=144),"PASS","FAIL")))))</f>
        <v/>
      </c>
      <c r="AR707" s="2" t="str">
        <f t="shared" si="20"/>
        <v/>
      </c>
      <c r="AS707" s="2" t="str">
        <f t="shared" si="21"/>
        <v/>
      </c>
    </row>
    <row r="708" spans="1:45" ht="18.95" customHeight="1" x14ac:dyDescent="0.25">
      <c r="A708" s="3" t="str">
        <f>IF(DRAFT!$B710="","",DRAFT!$B710)</f>
        <v/>
      </c>
      <c r="B708" s="2" t="str">
        <f>IF(COUNT($A708)=0,"",IF($A708&lt;&gt;DRAFT!$B710,"ERR",IF(DRAFT!I710="3E","3E",IF(COUNT(DRAFT!E710,DRAFT!I710)&gt;0,DRAFT!J710,""))))</f>
        <v/>
      </c>
      <c r="C708" s="2" t="str">
        <f>IF(COUNT($A708)=0,"",IF(B708="3E","3E",IF(B708="","I",LOOKUP(B708/D$2,{0,0.4,0.45,0.5,0.55,0.6,0.65,0.7,0.75,0.8,1},{"F","D","C","C+","B-","B","B+","A-","A","A+"}))))</f>
        <v/>
      </c>
      <c r="D708" s="1" t="str">
        <f>IF(COUNT($A708)=0,"",IF(B708="","--",IF(B708="3E","3E",LOOKUP(B708/D$2,{0,0.4,0.45,0.5,0.55,0.6,0.65,0.7,0.75,0.8,1},{0,2,2.25,2.5,2.75,3,3.25,3.5,3.75,4}))))</f>
        <v/>
      </c>
      <c r="E708" s="2" t="str">
        <f>IF(COUNT($A708)=0,"",IF($A708&lt;&gt;DRAFT!$B710,"ERR",IF(DRAFT!R710="3E","3E",IF(COUNT(DRAFT!N710,DRAFT!R710)&gt;0,DRAFT!S710,""))))</f>
        <v/>
      </c>
      <c r="F708" s="2" t="str">
        <f>IF(COUNT($A708)=0,"",IF(E708="3E","3E",IF(E708="","I",LOOKUP(E708/G$2,{0,0.4,0.45,0.5,0.55,0.6,0.65,0.7,0.75,0.8,1},{"F","D","C","C+","B-","B","B+","A-","A","A+"}))))</f>
        <v/>
      </c>
      <c r="G708" s="1" t="str">
        <f>IF(COUNT($A708)=0,"",IF(E708="","--",IF(E708="3E","3E",LOOKUP(E708/G$2,{0,0.4,0.45,0.5,0.55,0.6,0.65,0.7,0.75,0.8,1},{0,2,2.25,2.5,2.75,3,3.25,3.5,3.75,4}))))</f>
        <v/>
      </c>
      <c r="H708" s="2" t="str">
        <f>IF(COUNT($A708)=0,"",IF($A708&lt;&gt;DRAFT!$B710,"ERR",IF(DRAFT!AA710="3E","3E",IF(COUNT(DRAFT!W710,DRAFT!AA710)&gt;0,DRAFT!AB710,""))))</f>
        <v/>
      </c>
      <c r="I708" s="2" t="str">
        <f>IF(COUNT($A708)=0,"",IF(H708="3E","3E",IF(H708="","I",LOOKUP(H708/J$2,{0,0.4,0.45,0.5,0.55,0.6,0.65,0.7,0.75,0.8,1},{"F","D","C","C+","B-","B","B+","A-","A","A+"}))))</f>
        <v/>
      </c>
      <c r="J708" s="1" t="str">
        <f>IF(COUNT($A708)=0,"",IF(H708="","--",IF(H708="3E","3E",LOOKUP(H708/J$2,{0,0.4,0.45,0.5,0.55,0.6,0.65,0.7,0.75,0.8,1},{0,2,2.25,2.5,2.75,3,3.25,3.5,3.75,4}))))</f>
        <v/>
      </c>
      <c r="K708" s="2" t="str">
        <f>IF(COUNT($A708)=0,"",IF($A708&lt;&gt;DRAFT!$B710,"ERR",IF(DRAFT!AJ710="3E","3E",IF(COUNT(DRAFT!AF710,DRAFT!AJ710)&gt;0,DRAFT!AK710,""))))</f>
        <v/>
      </c>
      <c r="L708" s="2" t="str">
        <f>IF(COUNT($A708)=0,"",IF(K708="3E","3E",IF(K708="","I",LOOKUP(K708/M$2,{0,0.4,0.45,0.5,0.55,0.6,0.65,0.7,0.75,0.8,1},{"F","D","C","C+","B-","B","B+","A-","A","A+"}))))</f>
        <v/>
      </c>
      <c r="M708" s="1" t="str">
        <f>IF(COUNT($A708)=0,"",IF(K708="","--",IF(K708="3E","3E",LOOKUP(K708/M$2,{0,0.4,0.45,0.5,0.55,0.6,0.65,0.7,0.75,0.8,1},{0,2,2.25,2.5,2.75,3,3.25,3.5,3.75,4}))))</f>
        <v/>
      </c>
      <c r="N708" s="2" t="str">
        <f>IF(COUNT($A708)=0,"",IF($A708&lt;&gt;DRAFT!$B710,"ERR",IF(DRAFT!AS710="3E","3E",IF(COUNT(DRAFT!AO710,DRAFT!AS710)&gt;0,DRAFT!AT710,""))))</f>
        <v/>
      </c>
      <c r="O708" s="2" t="str">
        <f>IF(COUNT($A708)=0,"",IF(N708="3E","3E",IF(N708="","I",LOOKUP(N708/P$2,{0,0.4,0.45,0.5,0.55,0.6,0.65,0.7,0.75,0.8,1},{"F","D","C","C+","B-","B","B+","A-","A","A+"}))))</f>
        <v/>
      </c>
      <c r="P708" s="1" t="str">
        <f>IF(COUNT($A708)=0,"",IF(N708="","--",IF(N708="3E","3E",LOOKUP(N708/P$2,{0,0.4,0.45,0.5,0.55,0.6,0.65,0.7,0.75,0.8,1},{0,2,2.25,2.5,2.75,3,3.25,3.5,3.75,4}))))</f>
        <v/>
      </c>
      <c r="Q708" s="2" t="str">
        <f>IF(COUNT($A708)=0,"",IF($A708&lt;&gt;DRAFT!$B710,"ERR",IF(DRAFT!BB710="3E","3E",IF(COUNT(DRAFT!AX710,DRAFT!BB710)&gt;0,DRAFT!BC710,""))))</f>
        <v/>
      </c>
      <c r="R708" s="2" t="str">
        <f>IF(COUNT($A708)=0,"",IF(Q708="3E","3E",IF(Q708="","I",LOOKUP(Q708/S$2,{0,0.4,0.45,0.5,0.55,0.6,0.65,0.7,0.75,0.8,1},{"F","D","C","C+","B-","B","B+","A-","A","A+"}))))</f>
        <v/>
      </c>
      <c r="S708" s="1" t="str">
        <f>IF(COUNT($A708)=0,"",IF(Q708="","--",IF(Q708="3E","3E",LOOKUP(Q708/S$2,{0,0.4,0.45,0.5,0.55,0.6,0.65,0.7,0.75,0.8,1},{0,2,2.25,2.5,2.75,3,3.25,3.5,3.75,4}))))</f>
        <v/>
      </c>
      <c r="T708" s="2" t="str">
        <f>IF(COUNT($A708)=0,"",IF($A708&lt;&gt;DRAFT!$B710,"ERR",IF(DRAFT!BK710="3E","3E",IF(COUNT(DRAFT!BG710,DRAFT!BK710)&gt;0,DRAFT!BL710,""))))</f>
        <v/>
      </c>
      <c r="U708" s="2" t="str">
        <f>IF(COUNT($A708)=0,"",IF(T708="3E","3E",IF(T708="","I",LOOKUP(T708/V$2,{0,0.4,0.45,0.5,0.55,0.6,0.65,0.7,0.75,0.8,1},{"F","D","C","C+","B-","B","B+","A-","A","A+"}))))</f>
        <v/>
      </c>
      <c r="V708" s="1" t="str">
        <f>IF(COUNT($A708)=0,"",IF(T708="","--",IF(T708="3E","3E",LOOKUP(T708/V$2,{0,0.4,0.45,0.5,0.55,0.6,0.65,0.7,0.75,0.8,1},{0,2,2.25,2.5,2.75,3,3.25,3.5,3.75,4}))))</f>
        <v/>
      </c>
      <c r="W708" s="2" t="str">
        <f>IF(COUNT($A708)=0,"",IF($A708&lt;&gt;DRAFT!$B710,"ERR",IF(DRAFT!BT710="3E","3E",IF(COUNT(DRAFT!BP710,DRAFT!BT710)&gt;0,DRAFT!BU710,""))))</f>
        <v/>
      </c>
      <c r="X708" s="2" t="str">
        <f>IF(COUNT($A708)=0,"",IF(W708="3E","3E",IF(W708="","I",LOOKUP(W708/Y$2,{0,0.4,0.45,0.5,0.55,0.6,0.65,0.7,0.75,0.8,1},{"F","D","C","C+","B-","B","B+","A-","A","A+"}))))</f>
        <v/>
      </c>
      <c r="Y708" s="1" t="str">
        <f>IF(COUNT($A708)=0,"",IF(W708="","--",IF(W708="3E","3E",LOOKUP(W708/Y$2,{0,0.4,0.45,0.5,0.55,0.6,0.65,0.7,0.75,0.8,1},{0,2,2.25,2.5,2.75,3,3.25,3.5,3.75,4}))))</f>
        <v/>
      </c>
      <c r="Z708" s="2" t="str">
        <f>IF(COUNT($A708)=0,"",IF($A708&lt;&gt;DRAFT!$B710,"ERR",IF(DRAFT!CC710="3E","3E",IF(COUNT(DRAFT!BY710,DRAFT!CC710)&gt;0,DRAFT!CD710,""))))</f>
        <v/>
      </c>
      <c r="AA708" s="2" t="str">
        <f>IF(COUNT($A708)=0,"",IF(Z708="3E","3E",IF(Z708="","I",LOOKUP(Z708/AB$2,{0,0.4,0.45,0.5,0.55,0.6,0.65,0.7,0.75,0.8,1},{"F","D","C","C+","B-","B","B+","A-","A","A+"}))))</f>
        <v/>
      </c>
      <c r="AB708" s="1" t="str">
        <f>IF(COUNT($A708)=0,"",IF(Z708="","--",IF(Z708="3E","3E",LOOKUP(Z708/AB$2,{0,0.4,0.45,0.5,0.55,0.6,0.65,0.7,0.75,0.8,1},{0,2,2.25,2.5,2.75,3,3.25,3.5,3.75,4}))))</f>
        <v/>
      </c>
      <c r="AC708" s="2" t="str">
        <f>IF(COUNT($A708)=0,"",IF($A708&lt;&gt;DRAFT!$B710,"ERR",IF(DRAFT!CF710&gt;0,DRAFT!CF710,"")))</f>
        <v/>
      </c>
      <c r="AD708" s="2" t="str">
        <f>IF(COUNT($A708)=0,"",IF(AC708="3E","3E",IF(AC708="","I",LOOKUP(AC708/AE$2,{0,0.4,0.45,0.5,0.55,0.6,0.65,0.7,0.75,0.8,1},{"F","D","C","C+","B-","B","B+","A-","A","A+"}))))</f>
        <v/>
      </c>
      <c r="AE708" s="1" t="str">
        <f>IF(COUNT($A708)=0,"",IF(AC708="","--",IF(AC708="3E","3E",LOOKUP(AC708/AE$2,{0,0.4,0.45,0.5,0.55,0.6,0.65,0.7,0.75,0.8,1},{0,2,2.25,2.5,2.75,3,3.25,3.5,3.75,4}))))</f>
        <v/>
      </c>
      <c r="AF708" s="2" t="str">
        <f>IF(COUNT($A708)=0,"",IF($A708&lt;&gt;DRAFT!$B710,"ERR",IF(DRAFT!CI710&gt;0,DRAFT!CK710,"")))</f>
        <v/>
      </c>
      <c r="AG708" s="2" t="str">
        <f>IF(COUNT($A708)=0,"",IF(AF708="3E","3E",IF(AF708="","I",LOOKUP(AF708/AH$2,{0,0.4,0.45,0.5,0.55,0.6,0.65,0.7,0.75,0.8,1},{"F","D","C","C+","B-","B","B+","A-","A","A+"}))))</f>
        <v/>
      </c>
      <c r="AH708" s="1" t="str">
        <f>IF(COUNT($A708)=0,"",IF(AF708="","--",IF(AF708="3E","3E",LOOKUP(AF708/AH$2,{0,0.4,0.45,0.5,0.55,0.6,0.65,0.7,0.75,0.8,1},{0,2,2.25,2.5,2.75,3,3.25,3.5,3.75,4}))))</f>
        <v/>
      </c>
      <c r="AI708" s="2" t="str">
        <f>IF($A708&lt;&gt;DRAFT!$B710,"ERR",IF(OR(COUNT($A708)=0,COUNT(DRAFT!CL710:CN710,DRAFT!CP710:CR710)=0),"",CEILING(SUM(DRAFT!CO710,DRAFT!CS710,DRAFT!CT710),1)))</f>
        <v/>
      </c>
      <c r="AJ708" s="2" t="str">
        <f>IF(COUNT($A708)=0,"",IF(AI708="3E","3E",IF(AI708="","I",LOOKUP(AI708/AK$2,{0,0.4,0.45,0.5,0.55,0.6,0.65,0.7,0.75,0.8,1},{"F","D","C","C+","B-","B","B+","A-","A","A+"}))))</f>
        <v/>
      </c>
      <c r="AK708" s="1" t="str">
        <f>IF(COUNT($A708)=0,"",IF(AI708="","--",IF(AI708="3E","3E",LOOKUP(AI708/AK$2,{0,0.4,0.45,0.5,0.55,0.6,0.65,0.7,0.75,0.8,1},{0,2,2.25,2.5,2.75,3,3.25,3.5,3.75,4}))))</f>
        <v/>
      </c>
      <c r="AL708" s="4" t="str">
        <f>IF(OR(COUNT($A708)=0,COUNT(B708:AK708)=0),"",IF(COUNTIF(B708:AK708,"3E")&gt;0,"3E",IF(DRAFT!$A710="R",TRUNC(SUMPRODUCT(RGP,RCP)/TCP,3),TRUNC((SUMPRODUCT(--(IMDGP&gt;0)*IMDGP,IMCP)+CEILING(DRAFT!$DB710*42,0.25))/TCP,3))))</f>
        <v/>
      </c>
      <c r="AM708" s="2" t="str">
        <f>IF(OR(COUNT($A708)=0,COUNT(B708:AK708)=0),"",IF(COUNTIF(B708:AK708,"3E")&gt;0,"3E",IF(DRAFT!$A710="R",SUMPRODUCT(--(RGP&gt;=2),RCP),SUMPRODUCT(--(IMDGP&gt;0),--(IMGP=0),IMCP)+DRAFT!$DC710)))</f>
        <v/>
      </c>
      <c r="AN708" s="67" t="str">
        <f>IF(AL708="3E","3E",IF(COUNT($A708)=0,"",IF(COUNT(AI708)=0,"--",ROUND(((CEILING(DRAFT!$CV710*38,0.25)+CEILING(DRAFT!$CX710*38,0.25)+CEILING(DRAFT!$CZ710*42,0.25)+CEILING($AL708*42,0.25))/160),2))))</f>
        <v/>
      </c>
      <c r="AO708" s="2" t="str">
        <f>IF(AN708="3E","3E",IF(COUNT($A708)=0,"",IF(COUNT(AN708)=0,"I",LOOKUP(AN708,{0,2,2.25,2.5,2.75,3,3.25,3.5,3.75,4},{"F","D","C","C+","B-","B","B+","A-","A","A+"}))))</f>
        <v/>
      </c>
      <c r="AP708" s="2" t="str">
        <f>IF(AN708="3E","3E",IF(OR(COUNT(A708)=0,COUNT(AN708)=0),"",DRAFT!CW710+DRAFT!CY710+DRAFT!DA710+N(TABULATION!AM708)))</f>
        <v/>
      </c>
      <c r="AQ708" s="2" t="str">
        <f>IF(OR(COUNT($A708)=0,COUNT(B708:AK708)=0),"",IF(COUNTIF(B708:AM708,"3E")&gt;0,"3E",IF(AND(DRAFT!$A710="IM",OR($AL708&gt;DRAFT!$DB710,$AM708&gt;DRAFT!$DC710)),"IMPROVED",IF(AND(DRAFT!$A710="IM",$AL708&lt;=DRAFT!$DB710,$AM708&lt;=DRAFT!$DC710),"NOT IMPROVED",IF(AND(DRAFT!CU710="S",AH708&gt;=2,AK708&gt;=2,AN708&gt;=2.5,AP708&gt;=144),"PASS","FAIL")))))</f>
        <v/>
      </c>
      <c r="AR708" s="2" t="str">
        <f t="shared" si="20"/>
        <v/>
      </c>
      <c r="AS708" s="2" t="str">
        <f t="shared" si="21"/>
        <v/>
      </c>
    </row>
    <row r="709" spans="1:45" ht="18.95" customHeight="1" x14ac:dyDescent="0.25">
      <c r="A709" s="3" t="str">
        <f>IF(DRAFT!$B711="","",DRAFT!$B711)</f>
        <v/>
      </c>
      <c r="B709" s="2" t="str">
        <f>IF(COUNT($A709)=0,"",IF($A709&lt;&gt;DRAFT!$B711,"ERR",IF(DRAFT!I711="3E","3E",IF(COUNT(DRAFT!E711,DRAFT!I711)&gt;0,DRAFT!J711,""))))</f>
        <v/>
      </c>
      <c r="C709" s="2" t="str">
        <f>IF(COUNT($A709)=0,"",IF(B709="3E","3E",IF(B709="","I",LOOKUP(B709/D$2,{0,0.4,0.45,0.5,0.55,0.6,0.65,0.7,0.75,0.8,1},{"F","D","C","C+","B-","B","B+","A-","A","A+"}))))</f>
        <v/>
      </c>
      <c r="D709" s="1" t="str">
        <f>IF(COUNT($A709)=0,"",IF(B709="","--",IF(B709="3E","3E",LOOKUP(B709/D$2,{0,0.4,0.45,0.5,0.55,0.6,0.65,0.7,0.75,0.8,1},{0,2,2.25,2.5,2.75,3,3.25,3.5,3.75,4}))))</f>
        <v/>
      </c>
      <c r="E709" s="2" t="str">
        <f>IF(COUNT($A709)=0,"",IF($A709&lt;&gt;DRAFT!$B711,"ERR",IF(DRAFT!R711="3E","3E",IF(COUNT(DRAFT!N711,DRAFT!R711)&gt;0,DRAFT!S711,""))))</f>
        <v/>
      </c>
      <c r="F709" s="2" t="str">
        <f>IF(COUNT($A709)=0,"",IF(E709="3E","3E",IF(E709="","I",LOOKUP(E709/G$2,{0,0.4,0.45,0.5,0.55,0.6,0.65,0.7,0.75,0.8,1},{"F","D","C","C+","B-","B","B+","A-","A","A+"}))))</f>
        <v/>
      </c>
      <c r="G709" s="1" t="str">
        <f>IF(COUNT($A709)=0,"",IF(E709="","--",IF(E709="3E","3E",LOOKUP(E709/G$2,{0,0.4,0.45,0.5,0.55,0.6,0.65,0.7,0.75,0.8,1},{0,2,2.25,2.5,2.75,3,3.25,3.5,3.75,4}))))</f>
        <v/>
      </c>
      <c r="H709" s="2" t="str">
        <f>IF(COUNT($A709)=0,"",IF($A709&lt;&gt;DRAFT!$B711,"ERR",IF(DRAFT!AA711="3E","3E",IF(COUNT(DRAFT!W711,DRAFT!AA711)&gt;0,DRAFT!AB711,""))))</f>
        <v/>
      </c>
      <c r="I709" s="2" t="str">
        <f>IF(COUNT($A709)=0,"",IF(H709="3E","3E",IF(H709="","I",LOOKUP(H709/J$2,{0,0.4,0.45,0.5,0.55,0.6,0.65,0.7,0.75,0.8,1},{"F","D","C","C+","B-","B","B+","A-","A","A+"}))))</f>
        <v/>
      </c>
      <c r="J709" s="1" t="str">
        <f>IF(COUNT($A709)=0,"",IF(H709="","--",IF(H709="3E","3E",LOOKUP(H709/J$2,{0,0.4,0.45,0.5,0.55,0.6,0.65,0.7,0.75,0.8,1},{0,2,2.25,2.5,2.75,3,3.25,3.5,3.75,4}))))</f>
        <v/>
      </c>
      <c r="K709" s="2" t="str">
        <f>IF(COUNT($A709)=0,"",IF($A709&lt;&gt;DRAFT!$B711,"ERR",IF(DRAFT!AJ711="3E","3E",IF(COUNT(DRAFT!AF711,DRAFT!AJ711)&gt;0,DRAFT!AK711,""))))</f>
        <v/>
      </c>
      <c r="L709" s="2" t="str">
        <f>IF(COUNT($A709)=0,"",IF(K709="3E","3E",IF(K709="","I",LOOKUP(K709/M$2,{0,0.4,0.45,0.5,0.55,0.6,0.65,0.7,0.75,0.8,1},{"F","D","C","C+","B-","B","B+","A-","A","A+"}))))</f>
        <v/>
      </c>
      <c r="M709" s="1" t="str">
        <f>IF(COUNT($A709)=0,"",IF(K709="","--",IF(K709="3E","3E",LOOKUP(K709/M$2,{0,0.4,0.45,0.5,0.55,0.6,0.65,0.7,0.75,0.8,1},{0,2,2.25,2.5,2.75,3,3.25,3.5,3.75,4}))))</f>
        <v/>
      </c>
      <c r="N709" s="2" t="str">
        <f>IF(COUNT($A709)=0,"",IF($A709&lt;&gt;DRAFT!$B711,"ERR",IF(DRAFT!AS711="3E","3E",IF(COUNT(DRAFT!AO711,DRAFT!AS711)&gt;0,DRAFT!AT711,""))))</f>
        <v/>
      </c>
      <c r="O709" s="2" t="str">
        <f>IF(COUNT($A709)=0,"",IF(N709="3E","3E",IF(N709="","I",LOOKUP(N709/P$2,{0,0.4,0.45,0.5,0.55,0.6,0.65,0.7,0.75,0.8,1},{"F","D","C","C+","B-","B","B+","A-","A","A+"}))))</f>
        <v/>
      </c>
      <c r="P709" s="1" t="str">
        <f>IF(COUNT($A709)=0,"",IF(N709="","--",IF(N709="3E","3E",LOOKUP(N709/P$2,{0,0.4,0.45,0.5,0.55,0.6,0.65,0.7,0.75,0.8,1},{0,2,2.25,2.5,2.75,3,3.25,3.5,3.75,4}))))</f>
        <v/>
      </c>
      <c r="Q709" s="2" t="str">
        <f>IF(COUNT($A709)=0,"",IF($A709&lt;&gt;DRAFT!$B711,"ERR",IF(DRAFT!BB711="3E","3E",IF(COUNT(DRAFT!AX711,DRAFT!BB711)&gt;0,DRAFT!BC711,""))))</f>
        <v/>
      </c>
      <c r="R709" s="2" t="str">
        <f>IF(COUNT($A709)=0,"",IF(Q709="3E","3E",IF(Q709="","I",LOOKUP(Q709/S$2,{0,0.4,0.45,0.5,0.55,0.6,0.65,0.7,0.75,0.8,1},{"F","D","C","C+","B-","B","B+","A-","A","A+"}))))</f>
        <v/>
      </c>
      <c r="S709" s="1" t="str">
        <f>IF(COUNT($A709)=0,"",IF(Q709="","--",IF(Q709="3E","3E",LOOKUP(Q709/S$2,{0,0.4,0.45,0.5,0.55,0.6,0.65,0.7,0.75,0.8,1},{0,2,2.25,2.5,2.75,3,3.25,3.5,3.75,4}))))</f>
        <v/>
      </c>
      <c r="T709" s="2" t="str">
        <f>IF(COUNT($A709)=0,"",IF($A709&lt;&gt;DRAFT!$B711,"ERR",IF(DRAFT!BK711="3E","3E",IF(COUNT(DRAFT!BG711,DRAFT!BK711)&gt;0,DRAFT!BL711,""))))</f>
        <v/>
      </c>
      <c r="U709" s="2" t="str">
        <f>IF(COUNT($A709)=0,"",IF(T709="3E","3E",IF(T709="","I",LOOKUP(T709/V$2,{0,0.4,0.45,0.5,0.55,0.6,0.65,0.7,0.75,0.8,1},{"F","D","C","C+","B-","B","B+","A-","A","A+"}))))</f>
        <v/>
      </c>
      <c r="V709" s="1" t="str">
        <f>IF(COUNT($A709)=0,"",IF(T709="","--",IF(T709="3E","3E",LOOKUP(T709/V$2,{0,0.4,0.45,0.5,0.55,0.6,0.65,0.7,0.75,0.8,1},{0,2,2.25,2.5,2.75,3,3.25,3.5,3.75,4}))))</f>
        <v/>
      </c>
      <c r="W709" s="2" t="str">
        <f>IF(COUNT($A709)=0,"",IF($A709&lt;&gt;DRAFT!$B711,"ERR",IF(DRAFT!BT711="3E","3E",IF(COUNT(DRAFT!BP711,DRAFT!BT711)&gt;0,DRAFT!BU711,""))))</f>
        <v/>
      </c>
      <c r="X709" s="2" t="str">
        <f>IF(COUNT($A709)=0,"",IF(W709="3E","3E",IF(W709="","I",LOOKUP(W709/Y$2,{0,0.4,0.45,0.5,0.55,0.6,0.65,0.7,0.75,0.8,1},{"F","D","C","C+","B-","B","B+","A-","A","A+"}))))</f>
        <v/>
      </c>
      <c r="Y709" s="1" t="str">
        <f>IF(COUNT($A709)=0,"",IF(W709="","--",IF(W709="3E","3E",LOOKUP(W709/Y$2,{0,0.4,0.45,0.5,0.55,0.6,0.65,0.7,0.75,0.8,1},{0,2,2.25,2.5,2.75,3,3.25,3.5,3.75,4}))))</f>
        <v/>
      </c>
      <c r="Z709" s="2" t="str">
        <f>IF(COUNT($A709)=0,"",IF($A709&lt;&gt;DRAFT!$B711,"ERR",IF(DRAFT!CC711="3E","3E",IF(COUNT(DRAFT!BY711,DRAFT!CC711)&gt;0,DRAFT!CD711,""))))</f>
        <v/>
      </c>
      <c r="AA709" s="2" t="str">
        <f>IF(COUNT($A709)=0,"",IF(Z709="3E","3E",IF(Z709="","I",LOOKUP(Z709/AB$2,{0,0.4,0.45,0.5,0.55,0.6,0.65,0.7,0.75,0.8,1},{"F","D","C","C+","B-","B","B+","A-","A","A+"}))))</f>
        <v/>
      </c>
      <c r="AB709" s="1" t="str">
        <f>IF(COUNT($A709)=0,"",IF(Z709="","--",IF(Z709="3E","3E",LOOKUP(Z709/AB$2,{0,0.4,0.45,0.5,0.55,0.6,0.65,0.7,0.75,0.8,1},{0,2,2.25,2.5,2.75,3,3.25,3.5,3.75,4}))))</f>
        <v/>
      </c>
      <c r="AC709" s="2" t="str">
        <f>IF(COUNT($A709)=0,"",IF($A709&lt;&gt;DRAFT!$B711,"ERR",IF(DRAFT!CF711&gt;0,DRAFT!CF711,"")))</f>
        <v/>
      </c>
      <c r="AD709" s="2" t="str">
        <f>IF(COUNT($A709)=0,"",IF(AC709="3E","3E",IF(AC709="","I",LOOKUP(AC709/AE$2,{0,0.4,0.45,0.5,0.55,0.6,0.65,0.7,0.75,0.8,1},{"F","D","C","C+","B-","B","B+","A-","A","A+"}))))</f>
        <v/>
      </c>
      <c r="AE709" s="1" t="str">
        <f>IF(COUNT($A709)=0,"",IF(AC709="","--",IF(AC709="3E","3E",LOOKUP(AC709/AE$2,{0,0.4,0.45,0.5,0.55,0.6,0.65,0.7,0.75,0.8,1},{0,2,2.25,2.5,2.75,3,3.25,3.5,3.75,4}))))</f>
        <v/>
      </c>
      <c r="AF709" s="2" t="str">
        <f>IF(COUNT($A709)=0,"",IF($A709&lt;&gt;DRAFT!$B711,"ERR",IF(DRAFT!CI711&gt;0,DRAFT!CK711,"")))</f>
        <v/>
      </c>
      <c r="AG709" s="2" t="str">
        <f>IF(COUNT($A709)=0,"",IF(AF709="3E","3E",IF(AF709="","I",LOOKUP(AF709/AH$2,{0,0.4,0.45,0.5,0.55,0.6,0.65,0.7,0.75,0.8,1},{"F","D","C","C+","B-","B","B+","A-","A","A+"}))))</f>
        <v/>
      </c>
      <c r="AH709" s="1" t="str">
        <f>IF(COUNT($A709)=0,"",IF(AF709="","--",IF(AF709="3E","3E",LOOKUP(AF709/AH$2,{0,0.4,0.45,0.5,0.55,0.6,0.65,0.7,0.75,0.8,1},{0,2,2.25,2.5,2.75,3,3.25,3.5,3.75,4}))))</f>
        <v/>
      </c>
      <c r="AI709" s="2" t="str">
        <f>IF($A709&lt;&gt;DRAFT!$B711,"ERR",IF(OR(COUNT($A709)=0,COUNT(DRAFT!CL711:CN711,DRAFT!CP711:CR711)=0),"",CEILING(SUM(DRAFT!CO711,DRAFT!CS711,DRAFT!CT711),1)))</f>
        <v/>
      </c>
      <c r="AJ709" s="2" t="str">
        <f>IF(COUNT($A709)=0,"",IF(AI709="3E","3E",IF(AI709="","I",LOOKUP(AI709/AK$2,{0,0.4,0.45,0.5,0.55,0.6,0.65,0.7,0.75,0.8,1},{"F","D","C","C+","B-","B","B+","A-","A","A+"}))))</f>
        <v/>
      </c>
      <c r="AK709" s="1" t="str">
        <f>IF(COUNT($A709)=0,"",IF(AI709="","--",IF(AI709="3E","3E",LOOKUP(AI709/AK$2,{0,0.4,0.45,0.5,0.55,0.6,0.65,0.7,0.75,0.8,1},{0,2,2.25,2.5,2.75,3,3.25,3.5,3.75,4}))))</f>
        <v/>
      </c>
      <c r="AL709" s="4" t="str">
        <f>IF(OR(COUNT($A709)=0,COUNT(B709:AK709)=0),"",IF(COUNTIF(B709:AK709,"3E")&gt;0,"3E",IF(DRAFT!$A711="R",TRUNC(SUMPRODUCT(RGP,RCP)/TCP,3),TRUNC((SUMPRODUCT(--(IMDGP&gt;0)*IMDGP,IMCP)+CEILING(DRAFT!$DB711*42,0.25))/TCP,3))))</f>
        <v/>
      </c>
      <c r="AM709" s="2" t="str">
        <f>IF(OR(COUNT($A709)=0,COUNT(B709:AK709)=0),"",IF(COUNTIF(B709:AK709,"3E")&gt;0,"3E",IF(DRAFT!$A711="R",SUMPRODUCT(--(RGP&gt;=2),RCP),SUMPRODUCT(--(IMDGP&gt;0),--(IMGP=0),IMCP)+DRAFT!$DC711)))</f>
        <v/>
      </c>
      <c r="AN709" s="67" t="str">
        <f>IF(AL709="3E","3E",IF(COUNT($A709)=0,"",IF(COUNT(AI709)=0,"--",ROUND(((CEILING(DRAFT!$CV711*38,0.25)+CEILING(DRAFT!$CX711*38,0.25)+CEILING(DRAFT!$CZ711*42,0.25)+CEILING($AL709*42,0.25))/160),2))))</f>
        <v/>
      </c>
      <c r="AO709" s="2" t="str">
        <f>IF(AN709="3E","3E",IF(COUNT($A709)=0,"",IF(COUNT(AN709)=0,"I",LOOKUP(AN709,{0,2,2.25,2.5,2.75,3,3.25,3.5,3.75,4},{"F","D","C","C+","B-","B","B+","A-","A","A+"}))))</f>
        <v/>
      </c>
      <c r="AP709" s="2" t="str">
        <f>IF(AN709="3E","3E",IF(OR(COUNT(A709)=0,COUNT(AN709)=0),"",DRAFT!CW711+DRAFT!CY711+DRAFT!DA711+N(TABULATION!AM709)))</f>
        <v/>
      </c>
      <c r="AQ709" s="2" t="str">
        <f>IF(OR(COUNT($A709)=0,COUNT(B709:AK709)=0),"",IF(COUNTIF(B709:AM709,"3E")&gt;0,"3E",IF(AND(DRAFT!$A711="IM",OR($AL709&gt;DRAFT!$DB711,$AM709&gt;DRAFT!$DC711)),"IMPROVED",IF(AND(DRAFT!$A711="IM",$AL709&lt;=DRAFT!$DB711,$AM709&lt;=DRAFT!$DC711),"NOT IMPROVED",IF(AND(DRAFT!CU711="S",AH709&gt;=2,AK709&gt;=2,AN709&gt;=2.5,AP709&gt;=144),"PASS","FAIL")))))</f>
        <v/>
      </c>
      <c r="AR709" s="2" t="str">
        <f t="shared" si="20"/>
        <v/>
      </c>
      <c r="AS709" s="2" t="str">
        <f t="shared" si="21"/>
        <v/>
      </c>
    </row>
    <row r="710" spans="1:45" ht="18.95" customHeight="1" x14ac:dyDescent="0.25">
      <c r="A710" s="3" t="str">
        <f>IF(DRAFT!$B712="","",DRAFT!$B712)</f>
        <v/>
      </c>
      <c r="B710" s="2" t="str">
        <f>IF(COUNT($A710)=0,"",IF($A710&lt;&gt;DRAFT!$B712,"ERR",IF(DRAFT!I712="3E","3E",IF(COUNT(DRAFT!E712,DRAFT!I712)&gt;0,DRAFT!J712,""))))</f>
        <v/>
      </c>
      <c r="C710" s="2" t="str">
        <f>IF(COUNT($A710)=0,"",IF(B710="3E","3E",IF(B710="","I",LOOKUP(B710/D$2,{0,0.4,0.45,0.5,0.55,0.6,0.65,0.7,0.75,0.8,1},{"F","D","C","C+","B-","B","B+","A-","A","A+"}))))</f>
        <v/>
      </c>
      <c r="D710" s="1" t="str">
        <f>IF(COUNT($A710)=0,"",IF(B710="","--",IF(B710="3E","3E",LOOKUP(B710/D$2,{0,0.4,0.45,0.5,0.55,0.6,0.65,0.7,0.75,0.8,1},{0,2,2.25,2.5,2.75,3,3.25,3.5,3.75,4}))))</f>
        <v/>
      </c>
      <c r="E710" s="2" t="str">
        <f>IF(COUNT($A710)=0,"",IF($A710&lt;&gt;DRAFT!$B712,"ERR",IF(DRAFT!R712="3E","3E",IF(COUNT(DRAFT!N712,DRAFT!R712)&gt;0,DRAFT!S712,""))))</f>
        <v/>
      </c>
      <c r="F710" s="2" t="str">
        <f>IF(COUNT($A710)=0,"",IF(E710="3E","3E",IF(E710="","I",LOOKUP(E710/G$2,{0,0.4,0.45,0.5,0.55,0.6,0.65,0.7,0.75,0.8,1},{"F","D","C","C+","B-","B","B+","A-","A","A+"}))))</f>
        <v/>
      </c>
      <c r="G710" s="1" t="str">
        <f>IF(COUNT($A710)=0,"",IF(E710="","--",IF(E710="3E","3E",LOOKUP(E710/G$2,{0,0.4,0.45,0.5,0.55,0.6,0.65,0.7,0.75,0.8,1},{0,2,2.25,2.5,2.75,3,3.25,3.5,3.75,4}))))</f>
        <v/>
      </c>
      <c r="H710" s="2" t="str">
        <f>IF(COUNT($A710)=0,"",IF($A710&lt;&gt;DRAFT!$B712,"ERR",IF(DRAFT!AA712="3E","3E",IF(COUNT(DRAFT!W712,DRAFT!AA712)&gt;0,DRAFT!AB712,""))))</f>
        <v/>
      </c>
      <c r="I710" s="2" t="str">
        <f>IF(COUNT($A710)=0,"",IF(H710="3E","3E",IF(H710="","I",LOOKUP(H710/J$2,{0,0.4,0.45,0.5,0.55,0.6,0.65,0.7,0.75,0.8,1},{"F","D","C","C+","B-","B","B+","A-","A","A+"}))))</f>
        <v/>
      </c>
      <c r="J710" s="1" t="str">
        <f>IF(COUNT($A710)=0,"",IF(H710="","--",IF(H710="3E","3E",LOOKUP(H710/J$2,{0,0.4,0.45,0.5,0.55,0.6,0.65,0.7,0.75,0.8,1},{0,2,2.25,2.5,2.75,3,3.25,3.5,3.75,4}))))</f>
        <v/>
      </c>
      <c r="K710" s="2" t="str">
        <f>IF(COUNT($A710)=0,"",IF($A710&lt;&gt;DRAFT!$B712,"ERR",IF(DRAFT!AJ712="3E","3E",IF(COUNT(DRAFT!AF712,DRAFT!AJ712)&gt;0,DRAFT!AK712,""))))</f>
        <v/>
      </c>
      <c r="L710" s="2" t="str">
        <f>IF(COUNT($A710)=0,"",IF(K710="3E","3E",IF(K710="","I",LOOKUP(K710/M$2,{0,0.4,0.45,0.5,0.55,0.6,0.65,0.7,0.75,0.8,1},{"F","D","C","C+","B-","B","B+","A-","A","A+"}))))</f>
        <v/>
      </c>
      <c r="M710" s="1" t="str">
        <f>IF(COUNT($A710)=0,"",IF(K710="","--",IF(K710="3E","3E",LOOKUP(K710/M$2,{0,0.4,0.45,0.5,0.55,0.6,0.65,0.7,0.75,0.8,1},{0,2,2.25,2.5,2.75,3,3.25,3.5,3.75,4}))))</f>
        <v/>
      </c>
      <c r="N710" s="2" t="str">
        <f>IF(COUNT($A710)=0,"",IF($A710&lt;&gt;DRAFT!$B712,"ERR",IF(DRAFT!AS712="3E","3E",IF(COUNT(DRAFT!AO712,DRAFT!AS712)&gt;0,DRAFT!AT712,""))))</f>
        <v/>
      </c>
      <c r="O710" s="2" t="str">
        <f>IF(COUNT($A710)=0,"",IF(N710="3E","3E",IF(N710="","I",LOOKUP(N710/P$2,{0,0.4,0.45,0.5,0.55,0.6,0.65,0.7,0.75,0.8,1},{"F","D","C","C+","B-","B","B+","A-","A","A+"}))))</f>
        <v/>
      </c>
      <c r="P710" s="1" t="str">
        <f>IF(COUNT($A710)=0,"",IF(N710="","--",IF(N710="3E","3E",LOOKUP(N710/P$2,{0,0.4,0.45,0.5,0.55,0.6,0.65,0.7,0.75,0.8,1},{0,2,2.25,2.5,2.75,3,3.25,3.5,3.75,4}))))</f>
        <v/>
      </c>
      <c r="Q710" s="2" t="str">
        <f>IF(COUNT($A710)=0,"",IF($A710&lt;&gt;DRAFT!$B712,"ERR",IF(DRAFT!BB712="3E","3E",IF(COUNT(DRAFT!AX712,DRAFT!BB712)&gt;0,DRAFT!BC712,""))))</f>
        <v/>
      </c>
      <c r="R710" s="2" t="str">
        <f>IF(COUNT($A710)=0,"",IF(Q710="3E","3E",IF(Q710="","I",LOOKUP(Q710/S$2,{0,0.4,0.45,0.5,0.55,0.6,0.65,0.7,0.75,0.8,1},{"F","D","C","C+","B-","B","B+","A-","A","A+"}))))</f>
        <v/>
      </c>
      <c r="S710" s="1" t="str">
        <f>IF(COUNT($A710)=0,"",IF(Q710="","--",IF(Q710="3E","3E",LOOKUP(Q710/S$2,{0,0.4,0.45,0.5,0.55,0.6,0.65,0.7,0.75,0.8,1},{0,2,2.25,2.5,2.75,3,3.25,3.5,3.75,4}))))</f>
        <v/>
      </c>
      <c r="T710" s="2" t="str">
        <f>IF(COUNT($A710)=0,"",IF($A710&lt;&gt;DRAFT!$B712,"ERR",IF(DRAFT!BK712="3E","3E",IF(COUNT(DRAFT!BG712,DRAFT!BK712)&gt;0,DRAFT!BL712,""))))</f>
        <v/>
      </c>
      <c r="U710" s="2" t="str">
        <f>IF(COUNT($A710)=0,"",IF(T710="3E","3E",IF(T710="","I",LOOKUP(T710/V$2,{0,0.4,0.45,0.5,0.55,0.6,0.65,0.7,0.75,0.8,1},{"F","D","C","C+","B-","B","B+","A-","A","A+"}))))</f>
        <v/>
      </c>
      <c r="V710" s="1" t="str">
        <f>IF(COUNT($A710)=0,"",IF(T710="","--",IF(T710="3E","3E",LOOKUP(T710/V$2,{0,0.4,0.45,0.5,0.55,0.6,0.65,0.7,0.75,0.8,1},{0,2,2.25,2.5,2.75,3,3.25,3.5,3.75,4}))))</f>
        <v/>
      </c>
      <c r="W710" s="2" t="str">
        <f>IF(COUNT($A710)=0,"",IF($A710&lt;&gt;DRAFT!$B712,"ERR",IF(DRAFT!BT712="3E","3E",IF(COUNT(DRAFT!BP712,DRAFT!BT712)&gt;0,DRAFT!BU712,""))))</f>
        <v/>
      </c>
      <c r="X710" s="2" t="str">
        <f>IF(COUNT($A710)=0,"",IF(W710="3E","3E",IF(W710="","I",LOOKUP(W710/Y$2,{0,0.4,0.45,0.5,0.55,0.6,0.65,0.7,0.75,0.8,1},{"F","D","C","C+","B-","B","B+","A-","A","A+"}))))</f>
        <v/>
      </c>
      <c r="Y710" s="1" t="str">
        <f>IF(COUNT($A710)=0,"",IF(W710="","--",IF(W710="3E","3E",LOOKUP(W710/Y$2,{0,0.4,0.45,0.5,0.55,0.6,0.65,0.7,0.75,0.8,1},{0,2,2.25,2.5,2.75,3,3.25,3.5,3.75,4}))))</f>
        <v/>
      </c>
      <c r="Z710" s="2" t="str">
        <f>IF(COUNT($A710)=0,"",IF($A710&lt;&gt;DRAFT!$B712,"ERR",IF(DRAFT!CC712="3E","3E",IF(COUNT(DRAFT!BY712,DRAFT!CC712)&gt;0,DRAFT!CD712,""))))</f>
        <v/>
      </c>
      <c r="AA710" s="2" t="str">
        <f>IF(COUNT($A710)=0,"",IF(Z710="3E","3E",IF(Z710="","I",LOOKUP(Z710/AB$2,{0,0.4,0.45,0.5,0.55,0.6,0.65,0.7,0.75,0.8,1},{"F","D","C","C+","B-","B","B+","A-","A","A+"}))))</f>
        <v/>
      </c>
      <c r="AB710" s="1" t="str">
        <f>IF(COUNT($A710)=0,"",IF(Z710="","--",IF(Z710="3E","3E",LOOKUP(Z710/AB$2,{0,0.4,0.45,0.5,0.55,0.6,0.65,0.7,0.75,0.8,1},{0,2,2.25,2.5,2.75,3,3.25,3.5,3.75,4}))))</f>
        <v/>
      </c>
      <c r="AC710" s="2" t="str">
        <f>IF(COUNT($A710)=0,"",IF($A710&lt;&gt;DRAFT!$B712,"ERR",IF(DRAFT!CF712&gt;0,DRAFT!CF712,"")))</f>
        <v/>
      </c>
      <c r="AD710" s="2" t="str">
        <f>IF(COUNT($A710)=0,"",IF(AC710="3E","3E",IF(AC710="","I",LOOKUP(AC710/AE$2,{0,0.4,0.45,0.5,0.55,0.6,0.65,0.7,0.75,0.8,1},{"F","D","C","C+","B-","B","B+","A-","A","A+"}))))</f>
        <v/>
      </c>
      <c r="AE710" s="1" t="str">
        <f>IF(COUNT($A710)=0,"",IF(AC710="","--",IF(AC710="3E","3E",LOOKUP(AC710/AE$2,{0,0.4,0.45,0.5,0.55,0.6,0.65,0.7,0.75,0.8,1},{0,2,2.25,2.5,2.75,3,3.25,3.5,3.75,4}))))</f>
        <v/>
      </c>
      <c r="AF710" s="2" t="str">
        <f>IF(COUNT($A710)=0,"",IF($A710&lt;&gt;DRAFT!$B712,"ERR",IF(DRAFT!CI712&gt;0,DRAFT!CK712,"")))</f>
        <v/>
      </c>
      <c r="AG710" s="2" t="str">
        <f>IF(COUNT($A710)=0,"",IF(AF710="3E","3E",IF(AF710="","I",LOOKUP(AF710/AH$2,{0,0.4,0.45,0.5,0.55,0.6,0.65,0.7,0.75,0.8,1},{"F","D","C","C+","B-","B","B+","A-","A","A+"}))))</f>
        <v/>
      </c>
      <c r="AH710" s="1" t="str">
        <f>IF(COUNT($A710)=0,"",IF(AF710="","--",IF(AF710="3E","3E",LOOKUP(AF710/AH$2,{0,0.4,0.45,0.5,0.55,0.6,0.65,0.7,0.75,0.8,1},{0,2,2.25,2.5,2.75,3,3.25,3.5,3.75,4}))))</f>
        <v/>
      </c>
      <c r="AI710" s="2" t="str">
        <f>IF($A710&lt;&gt;DRAFT!$B712,"ERR",IF(OR(COUNT($A710)=0,COUNT(DRAFT!CL712:CN712,DRAFT!CP712:CR712)=0),"",CEILING(SUM(DRAFT!CO712,DRAFT!CS712,DRAFT!CT712),1)))</f>
        <v/>
      </c>
      <c r="AJ710" s="2" t="str">
        <f>IF(COUNT($A710)=0,"",IF(AI710="3E","3E",IF(AI710="","I",LOOKUP(AI710/AK$2,{0,0.4,0.45,0.5,0.55,0.6,0.65,0.7,0.75,0.8,1},{"F","D","C","C+","B-","B","B+","A-","A","A+"}))))</f>
        <v/>
      </c>
      <c r="AK710" s="1" t="str">
        <f>IF(COUNT($A710)=0,"",IF(AI710="","--",IF(AI710="3E","3E",LOOKUP(AI710/AK$2,{0,0.4,0.45,0.5,0.55,0.6,0.65,0.7,0.75,0.8,1},{0,2,2.25,2.5,2.75,3,3.25,3.5,3.75,4}))))</f>
        <v/>
      </c>
      <c r="AL710" s="4" t="str">
        <f>IF(OR(COUNT($A710)=0,COUNT(B710:AK710)=0),"",IF(COUNTIF(B710:AK710,"3E")&gt;0,"3E",IF(DRAFT!$A712="R",TRUNC(SUMPRODUCT(RGP,RCP)/TCP,3),TRUNC((SUMPRODUCT(--(IMDGP&gt;0)*IMDGP,IMCP)+CEILING(DRAFT!$DB712*42,0.25))/TCP,3))))</f>
        <v/>
      </c>
      <c r="AM710" s="2" t="str">
        <f>IF(OR(COUNT($A710)=0,COUNT(B710:AK710)=0),"",IF(COUNTIF(B710:AK710,"3E")&gt;0,"3E",IF(DRAFT!$A712="R",SUMPRODUCT(--(RGP&gt;=2),RCP),SUMPRODUCT(--(IMDGP&gt;0),--(IMGP=0),IMCP)+DRAFT!$DC712)))</f>
        <v/>
      </c>
      <c r="AN710" s="67" t="str">
        <f>IF(AL710="3E","3E",IF(COUNT($A710)=0,"",IF(COUNT(AI710)=0,"--",ROUND(((CEILING(DRAFT!$CV712*38,0.25)+CEILING(DRAFT!$CX712*38,0.25)+CEILING(DRAFT!$CZ712*42,0.25)+CEILING($AL710*42,0.25))/160),2))))</f>
        <v/>
      </c>
      <c r="AO710" s="2" t="str">
        <f>IF(AN710="3E","3E",IF(COUNT($A710)=0,"",IF(COUNT(AN710)=0,"I",LOOKUP(AN710,{0,2,2.25,2.5,2.75,3,3.25,3.5,3.75,4},{"F","D","C","C+","B-","B","B+","A-","A","A+"}))))</f>
        <v/>
      </c>
      <c r="AP710" s="2" t="str">
        <f>IF(AN710="3E","3E",IF(OR(COUNT(A710)=0,COUNT(AN710)=0),"",DRAFT!CW712+DRAFT!CY712+DRAFT!DA712+N(TABULATION!AM710)))</f>
        <v/>
      </c>
      <c r="AQ710" s="2" t="str">
        <f>IF(OR(COUNT($A710)=0,COUNT(B710:AK710)=0),"",IF(COUNTIF(B710:AM710,"3E")&gt;0,"3E",IF(AND(DRAFT!$A712="IM",OR($AL710&gt;DRAFT!$DB712,$AM710&gt;DRAFT!$DC712)),"IMPROVED",IF(AND(DRAFT!$A712="IM",$AL710&lt;=DRAFT!$DB712,$AM710&lt;=DRAFT!$DC712),"NOT IMPROVED",IF(AND(DRAFT!CU712="S",AH710&gt;=2,AK710&gt;=2,AN710&gt;=2.5,AP710&gt;=144),"PASS","FAIL")))))</f>
        <v/>
      </c>
      <c r="AR710" s="2" t="str">
        <f t="shared" ref="AR710:AR773" si="22">IF(COUNT($A710)=0,"",IF(AQ710="3E","3E",IF(AQ710="PASS",CONCATENATE(IF(N(D710)&lt;2,"411F,",""),IF(N(G710)&lt;2,"412F,",""),IF(N(J710)&lt;2,"413F,",""),IF(N(M710)&lt;2,"421F,",""),IF(N(P710)&lt;2,"422F,",""),IF(N(S710)&lt;2,"423F,",""),IF(N(V710)&lt;2,"431F,",""),IF(N(Y710)&lt;2,"432F,",""),IF(N(AB710)&lt;2,"433F,","")),"")))</f>
        <v/>
      </c>
      <c r="AS710" s="2" t="str">
        <f t="shared" ref="AS710:AS773" si="23">IF(OR(COUNT($A710)=0,COUNT(AF710)=0,COUNT(AI710)=0),"",IF($AL710="3E","3E",RANK(AN710,$AN$5:$AN$200,0)))</f>
        <v/>
      </c>
    </row>
    <row r="711" spans="1:45" ht="18.95" customHeight="1" x14ac:dyDescent="0.25">
      <c r="A711" s="3" t="str">
        <f>IF(DRAFT!$B713="","",DRAFT!$B713)</f>
        <v/>
      </c>
      <c r="B711" s="2" t="str">
        <f>IF(COUNT($A711)=0,"",IF($A711&lt;&gt;DRAFT!$B713,"ERR",IF(DRAFT!I713="3E","3E",IF(COUNT(DRAFT!E713,DRAFT!I713)&gt;0,DRAFT!J713,""))))</f>
        <v/>
      </c>
      <c r="C711" s="2" t="str">
        <f>IF(COUNT($A711)=0,"",IF(B711="3E","3E",IF(B711="","I",LOOKUP(B711/D$2,{0,0.4,0.45,0.5,0.55,0.6,0.65,0.7,0.75,0.8,1},{"F","D","C","C+","B-","B","B+","A-","A","A+"}))))</f>
        <v/>
      </c>
      <c r="D711" s="1" t="str">
        <f>IF(COUNT($A711)=0,"",IF(B711="","--",IF(B711="3E","3E",LOOKUP(B711/D$2,{0,0.4,0.45,0.5,0.55,0.6,0.65,0.7,0.75,0.8,1},{0,2,2.25,2.5,2.75,3,3.25,3.5,3.75,4}))))</f>
        <v/>
      </c>
      <c r="E711" s="2" t="str">
        <f>IF(COUNT($A711)=0,"",IF($A711&lt;&gt;DRAFT!$B713,"ERR",IF(DRAFT!R713="3E","3E",IF(COUNT(DRAFT!N713,DRAFT!R713)&gt;0,DRAFT!S713,""))))</f>
        <v/>
      </c>
      <c r="F711" s="2" t="str">
        <f>IF(COUNT($A711)=0,"",IF(E711="3E","3E",IF(E711="","I",LOOKUP(E711/G$2,{0,0.4,0.45,0.5,0.55,0.6,0.65,0.7,0.75,0.8,1},{"F","D","C","C+","B-","B","B+","A-","A","A+"}))))</f>
        <v/>
      </c>
      <c r="G711" s="1" t="str">
        <f>IF(COUNT($A711)=0,"",IF(E711="","--",IF(E711="3E","3E",LOOKUP(E711/G$2,{0,0.4,0.45,0.5,0.55,0.6,0.65,0.7,0.75,0.8,1},{0,2,2.25,2.5,2.75,3,3.25,3.5,3.75,4}))))</f>
        <v/>
      </c>
      <c r="H711" s="2" t="str">
        <f>IF(COUNT($A711)=0,"",IF($A711&lt;&gt;DRAFT!$B713,"ERR",IF(DRAFT!AA713="3E","3E",IF(COUNT(DRAFT!W713,DRAFT!AA713)&gt;0,DRAFT!AB713,""))))</f>
        <v/>
      </c>
      <c r="I711" s="2" t="str">
        <f>IF(COUNT($A711)=0,"",IF(H711="3E","3E",IF(H711="","I",LOOKUP(H711/J$2,{0,0.4,0.45,0.5,0.55,0.6,0.65,0.7,0.75,0.8,1},{"F","D","C","C+","B-","B","B+","A-","A","A+"}))))</f>
        <v/>
      </c>
      <c r="J711" s="1" t="str">
        <f>IF(COUNT($A711)=0,"",IF(H711="","--",IF(H711="3E","3E",LOOKUP(H711/J$2,{0,0.4,0.45,0.5,0.55,0.6,0.65,0.7,0.75,0.8,1},{0,2,2.25,2.5,2.75,3,3.25,3.5,3.75,4}))))</f>
        <v/>
      </c>
      <c r="K711" s="2" t="str">
        <f>IF(COUNT($A711)=0,"",IF($A711&lt;&gt;DRAFT!$B713,"ERR",IF(DRAFT!AJ713="3E","3E",IF(COUNT(DRAFT!AF713,DRAFT!AJ713)&gt;0,DRAFT!AK713,""))))</f>
        <v/>
      </c>
      <c r="L711" s="2" t="str">
        <f>IF(COUNT($A711)=0,"",IF(K711="3E","3E",IF(K711="","I",LOOKUP(K711/M$2,{0,0.4,0.45,0.5,0.55,0.6,0.65,0.7,0.75,0.8,1},{"F","D","C","C+","B-","B","B+","A-","A","A+"}))))</f>
        <v/>
      </c>
      <c r="M711" s="1" t="str">
        <f>IF(COUNT($A711)=0,"",IF(K711="","--",IF(K711="3E","3E",LOOKUP(K711/M$2,{0,0.4,0.45,0.5,0.55,0.6,0.65,0.7,0.75,0.8,1},{0,2,2.25,2.5,2.75,3,3.25,3.5,3.75,4}))))</f>
        <v/>
      </c>
      <c r="N711" s="2" t="str">
        <f>IF(COUNT($A711)=0,"",IF($A711&lt;&gt;DRAFT!$B713,"ERR",IF(DRAFT!AS713="3E","3E",IF(COUNT(DRAFT!AO713,DRAFT!AS713)&gt;0,DRAFT!AT713,""))))</f>
        <v/>
      </c>
      <c r="O711" s="2" t="str">
        <f>IF(COUNT($A711)=0,"",IF(N711="3E","3E",IF(N711="","I",LOOKUP(N711/P$2,{0,0.4,0.45,0.5,0.55,0.6,0.65,0.7,0.75,0.8,1},{"F","D","C","C+","B-","B","B+","A-","A","A+"}))))</f>
        <v/>
      </c>
      <c r="P711" s="1" t="str">
        <f>IF(COUNT($A711)=0,"",IF(N711="","--",IF(N711="3E","3E",LOOKUP(N711/P$2,{0,0.4,0.45,0.5,0.55,0.6,0.65,0.7,0.75,0.8,1},{0,2,2.25,2.5,2.75,3,3.25,3.5,3.75,4}))))</f>
        <v/>
      </c>
      <c r="Q711" s="2" t="str">
        <f>IF(COUNT($A711)=0,"",IF($A711&lt;&gt;DRAFT!$B713,"ERR",IF(DRAFT!BB713="3E","3E",IF(COUNT(DRAFT!AX713,DRAFT!BB713)&gt;0,DRAFT!BC713,""))))</f>
        <v/>
      </c>
      <c r="R711" s="2" t="str">
        <f>IF(COUNT($A711)=0,"",IF(Q711="3E","3E",IF(Q711="","I",LOOKUP(Q711/S$2,{0,0.4,0.45,0.5,0.55,0.6,0.65,0.7,0.75,0.8,1},{"F","D","C","C+","B-","B","B+","A-","A","A+"}))))</f>
        <v/>
      </c>
      <c r="S711" s="1" t="str">
        <f>IF(COUNT($A711)=0,"",IF(Q711="","--",IF(Q711="3E","3E",LOOKUP(Q711/S$2,{0,0.4,0.45,0.5,0.55,0.6,0.65,0.7,0.75,0.8,1},{0,2,2.25,2.5,2.75,3,3.25,3.5,3.75,4}))))</f>
        <v/>
      </c>
      <c r="T711" s="2" t="str">
        <f>IF(COUNT($A711)=0,"",IF($A711&lt;&gt;DRAFT!$B713,"ERR",IF(DRAFT!BK713="3E","3E",IF(COUNT(DRAFT!BG713,DRAFT!BK713)&gt;0,DRAFT!BL713,""))))</f>
        <v/>
      </c>
      <c r="U711" s="2" t="str">
        <f>IF(COUNT($A711)=0,"",IF(T711="3E","3E",IF(T711="","I",LOOKUP(T711/V$2,{0,0.4,0.45,0.5,0.55,0.6,0.65,0.7,0.75,0.8,1},{"F","D","C","C+","B-","B","B+","A-","A","A+"}))))</f>
        <v/>
      </c>
      <c r="V711" s="1" t="str">
        <f>IF(COUNT($A711)=0,"",IF(T711="","--",IF(T711="3E","3E",LOOKUP(T711/V$2,{0,0.4,0.45,0.5,0.55,0.6,0.65,0.7,0.75,0.8,1},{0,2,2.25,2.5,2.75,3,3.25,3.5,3.75,4}))))</f>
        <v/>
      </c>
      <c r="W711" s="2" t="str">
        <f>IF(COUNT($A711)=0,"",IF($A711&lt;&gt;DRAFT!$B713,"ERR",IF(DRAFT!BT713="3E","3E",IF(COUNT(DRAFT!BP713,DRAFT!BT713)&gt;0,DRAFT!BU713,""))))</f>
        <v/>
      </c>
      <c r="X711" s="2" t="str">
        <f>IF(COUNT($A711)=0,"",IF(W711="3E","3E",IF(W711="","I",LOOKUP(W711/Y$2,{0,0.4,0.45,0.5,0.55,0.6,0.65,0.7,0.75,0.8,1},{"F","D","C","C+","B-","B","B+","A-","A","A+"}))))</f>
        <v/>
      </c>
      <c r="Y711" s="1" t="str">
        <f>IF(COUNT($A711)=0,"",IF(W711="","--",IF(W711="3E","3E",LOOKUP(W711/Y$2,{0,0.4,0.45,0.5,0.55,0.6,0.65,0.7,0.75,0.8,1},{0,2,2.25,2.5,2.75,3,3.25,3.5,3.75,4}))))</f>
        <v/>
      </c>
      <c r="Z711" s="2" t="str">
        <f>IF(COUNT($A711)=0,"",IF($A711&lt;&gt;DRAFT!$B713,"ERR",IF(DRAFT!CC713="3E","3E",IF(COUNT(DRAFT!BY713,DRAFT!CC713)&gt;0,DRAFT!CD713,""))))</f>
        <v/>
      </c>
      <c r="AA711" s="2" t="str">
        <f>IF(COUNT($A711)=0,"",IF(Z711="3E","3E",IF(Z711="","I",LOOKUP(Z711/AB$2,{0,0.4,0.45,0.5,0.55,0.6,0.65,0.7,0.75,0.8,1},{"F","D","C","C+","B-","B","B+","A-","A","A+"}))))</f>
        <v/>
      </c>
      <c r="AB711" s="1" t="str">
        <f>IF(COUNT($A711)=0,"",IF(Z711="","--",IF(Z711="3E","3E",LOOKUP(Z711/AB$2,{0,0.4,0.45,0.5,0.55,0.6,0.65,0.7,0.75,0.8,1},{0,2,2.25,2.5,2.75,3,3.25,3.5,3.75,4}))))</f>
        <v/>
      </c>
      <c r="AC711" s="2" t="str">
        <f>IF(COUNT($A711)=0,"",IF($A711&lt;&gt;DRAFT!$B713,"ERR",IF(DRAFT!CF713&gt;0,DRAFT!CF713,"")))</f>
        <v/>
      </c>
      <c r="AD711" s="2" t="str">
        <f>IF(COUNT($A711)=0,"",IF(AC711="3E","3E",IF(AC711="","I",LOOKUP(AC711/AE$2,{0,0.4,0.45,0.5,0.55,0.6,0.65,0.7,0.75,0.8,1},{"F","D","C","C+","B-","B","B+","A-","A","A+"}))))</f>
        <v/>
      </c>
      <c r="AE711" s="1" t="str">
        <f>IF(COUNT($A711)=0,"",IF(AC711="","--",IF(AC711="3E","3E",LOOKUP(AC711/AE$2,{0,0.4,0.45,0.5,0.55,0.6,0.65,0.7,0.75,0.8,1},{0,2,2.25,2.5,2.75,3,3.25,3.5,3.75,4}))))</f>
        <v/>
      </c>
      <c r="AF711" s="2" t="str">
        <f>IF(COUNT($A711)=0,"",IF($A711&lt;&gt;DRAFT!$B713,"ERR",IF(DRAFT!CI713&gt;0,DRAFT!CK713,"")))</f>
        <v/>
      </c>
      <c r="AG711" s="2" t="str">
        <f>IF(COUNT($A711)=0,"",IF(AF711="3E","3E",IF(AF711="","I",LOOKUP(AF711/AH$2,{0,0.4,0.45,0.5,0.55,0.6,0.65,0.7,0.75,0.8,1},{"F","D","C","C+","B-","B","B+","A-","A","A+"}))))</f>
        <v/>
      </c>
      <c r="AH711" s="1" t="str">
        <f>IF(COUNT($A711)=0,"",IF(AF711="","--",IF(AF711="3E","3E",LOOKUP(AF711/AH$2,{0,0.4,0.45,0.5,0.55,0.6,0.65,0.7,0.75,0.8,1},{0,2,2.25,2.5,2.75,3,3.25,3.5,3.75,4}))))</f>
        <v/>
      </c>
      <c r="AI711" s="2" t="str">
        <f>IF($A711&lt;&gt;DRAFT!$B713,"ERR",IF(OR(COUNT($A711)=0,COUNT(DRAFT!CL713:CN713,DRAFT!CP713:CR713)=0),"",CEILING(SUM(DRAFT!CO713,DRAFT!CS713,DRAFT!CT713),1)))</f>
        <v/>
      </c>
      <c r="AJ711" s="2" t="str">
        <f>IF(COUNT($A711)=0,"",IF(AI711="3E","3E",IF(AI711="","I",LOOKUP(AI711/AK$2,{0,0.4,0.45,0.5,0.55,0.6,0.65,0.7,0.75,0.8,1},{"F","D","C","C+","B-","B","B+","A-","A","A+"}))))</f>
        <v/>
      </c>
      <c r="AK711" s="1" t="str">
        <f>IF(COUNT($A711)=0,"",IF(AI711="","--",IF(AI711="3E","3E",LOOKUP(AI711/AK$2,{0,0.4,0.45,0.5,0.55,0.6,0.65,0.7,0.75,0.8,1},{0,2,2.25,2.5,2.75,3,3.25,3.5,3.75,4}))))</f>
        <v/>
      </c>
      <c r="AL711" s="4" t="str">
        <f>IF(OR(COUNT($A711)=0,COUNT(B711:AK711)=0),"",IF(COUNTIF(B711:AK711,"3E")&gt;0,"3E",IF(DRAFT!$A713="R",TRUNC(SUMPRODUCT(RGP,RCP)/TCP,3),TRUNC((SUMPRODUCT(--(IMDGP&gt;0)*IMDGP,IMCP)+CEILING(DRAFT!$DB713*42,0.25))/TCP,3))))</f>
        <v/>
      </c>
      <c r="AM711" s="2" t="str">
        <f>IF(OR(COUNT($A711)=0,COUNT(B711:AK711)=0),"",IF(COUNTIF(B711:AK711,"3E")&gt;0,"3E",IF(DRAFT!$A713="R",SUMPRODUCT(--(RGP&gt;=2),RCP),SUMPRODUCT(--(IMDGP&gt;0),--(IMGP=0),IMCP)+DRAFT!$DC713)))</f>
        <v/>
      </c>
      <c r="AN711" s="67" t="str">
        <f>IF(AL711="3E","3E",IF(COUNT($A711)=0,"",IF(COUNT(AI711)=0,"--",ROUND(((CEILING(DRAFT!$CV713*38,0.25)+CEILING(DRAFT!$CX713*38,0.25)+CEILING(DRAFT!$CZ713*42,0.25)+CEILING($AL711*42,0.25))/160),2))))</f>
        <v/>
      </c>
      <c r="AO711" s="2" t="str">
        <f>IF(AN711="3E","3E",IF(COUNT($A711)=0,"",IF(COUNT(AN711)=0,"I",LOOKUP(AN711,{0,2,2.25,2.5,2.75,3,3.25,3.5,3.75,4},{"F","D","C","C+","B-","B","B+","A-","A","A+"}))))</f>
        <v/>
      </c>
      <c r="AP711" s="2" t="str">
        <f>IF(AN711="3E","3E",IF(OR(COUNT(A711)=0,COUNT(AN711)=0),"",DRAFT!CW713+DRAFT!CY713+DRAFT!DA713+N(TABULATION!AM711)))</f>
        <v/>
      </c>
      <c r="AQ711" s="2" t="str">
        <f>IF(OR(COUNT($A711)=0,COUNT(B711:AK711)=0),"",IF(COUNTIF(B711:AM711,"3E")&gt;0,"3E",IF(AND(DRAFT!$A713="IM",OR($AL711&gt;DRAFT!$DB713,$AM711&gt;DRAFT!$DC713)),"IMPROVED",IF(AND(DRAFT!$A713="IM",$AL711&lt;=DRAFT!$DB713,$AM711&lt;=DRAFT!$DC713),"NOT IMPROVED",IF(AND(DRAFT!CU713="S",AH711&gt;=2,AK711&gt;=2,AN711&gt;=2.5,AP711&gt;=144),"PASS","FAIL")))))</f>
        <v/>
      </c>
      <c r="AR711" s="2" t="str">
        <f t="shared" si="22"/>
        <v/>
      </c>
      <c r="AS711" s="2" t="str">
        <f t="shared" si="23"/>
        <v/>
      </c>
    </row>
    <row r="712" spans="1:45" ht="18.95" customHeight="1" x14ac:dyDescent="0.25">
      <c r="A712" s="3" t="str">
        <f>IF(DRAFT!$B714="","",DRAFT!$B714)</f>
        <v/>
      </c>
      <c r="B712" s="2" t="str">
        <f>IF(COUNT($A712)=0,"",IF($A712&lt;&gt;DRAFT!$B714,"ERR",IF(DRAFT!I714="3E","3E",IF(COUNT(DRAFT!E714,DRAFT!I714)&gt;0,DRAFT!J714,""))))</f>
        <v/>
      </c>
      <c r="C712" s="2" t="str">
        <f>IF(COUNT($A712)=0,"",IF(B712="3E","3E",IF(B712="","I",LOOKUP(B712/D$2,{0,0.4,0.45,0.5,0.55,0.6,0.65,0.7,0.75,0.8,1},{"F","D","C","C+","B-","B","B+","A-","A","A+"}))))</f>
        <v/>
      </c>
      <c r="D712" s="1" t="str">
        <f>IF(COUNT($A712)=0,"",IF(B712="","--",IF(B712="3E","3E",LOOKUP(B712/D$2,{0,0.4,0.45,0.5,0.55,0.6,0.65,0.7,0.75,0.8,1},{0,2,2.25,2.5,2.75,3,3.25,3.5,3.75,4}))))</f>
        <v/>
      </c>
      <c r="E712" s="2" t="str">
        <f>IF(COUNT($A712)=0,"",IF($A712&lt;&gt;DRAFT!$B714,"ERR",IF(DRAFT!R714="3E","3E",IF(COUNT(DRAFT!N714,DRAFT!R714)&gt;0,DRAFT!S714,""))))</f>
        <v/>
      </c>
      <c r="F712" s="2" t="str">
        <f>IF(COUNT($A712)=0,"",IF(E712="3E","3E",IF(E712="","I",LOOKUP(E712/G$2,{0,0.4,0.45,0.5,0.55,0.6,0.65,0.7,0.75,0.8,1},{"F","D","C","C+","B-","B","B+","A-","A","A+"}))))</f>
        <v/>
      </c>
      <c r="G712" s="1" t="str">
        <f>IF(COUNT($A712)=0,"",IF(E712="","--",IF(E712="3E","3E",LOOKUP(E712/G$2,{0,0.4,0.45,0.5,0.55,0.6,0.65,0.7,0.75,0.8,1},{0,2,2.25,2.5,2.75,3,3.25,3.5,3.75,4}))))</f>
        <v/>
      </c>
      <c r="H712" s="2" t="str">
        <f>IF(COUNT($A712)=0,"",IF($A712&lt;&gt;DRAFT!$B714,"ERR",IF(DRAFT!AA714="3E","3E",IF(COUNT(DRAFT!W714,DRAFT!AA714)&gt;0,DRAFT!AB714,""))))</f>
        <v/>
      </c>
      <c r="I712" s="2" t="str">
        <f>IF(COUNT($A712)=0,"",IF(H712="3E","3E",IF(H712="","I",LOOKUP(H712/J$2,{0,0.4,0.45,0.5,0.55,0.6,0.65,0.7,0.75,0.8,1},{"F","D","C","C+","B-","B","B+","A-","A","A+"}))))</f>
        <v/>
      </c>
      <c r="J712" s="1" t="str">
        <f>IF(COUNT($A712)=0,"",IF(H712="","--",IF(H712="3E","3E",LOOKUP(H712/J$2,{0,0.4,0.45,0.5,0.55,0.6,0.65,0.7,0.75,0.8,1},{0,2,2.25,2.5,2.75,3,3.25,3.5,3.75,4}))))</f>
        <v/>
      </c>
      <c r="K712" s="2" t="str">
        <f>IF(COUNT($A712)=0,"",IF($A712&lt;&gt;DRAFT!$B714,"ERR",IF(DRAFT!AJ714="3E","3E",IF(COUNT(DRAFT!AF714,DRAFT!AJ714)&gt;0,DRAFT!AK714,""))))</f>
        <v/>
      </c>
      <c r="L712" s="2" t="str">
        <f>IF(COUNT($A712)=0,"",IF(K712="3E","3E",IF(K712="","I",LOOKUP(K712/M$2,{0,0.4,0.45,0.5,0.55,0.6,0.65,0.7,0.75,0.8,1},{"F","D","C","C+","B-","B","B+","A-","A","A+"}))))</f>
        <v/>
      </c>
      <c r="M712" s="1" t="str">
        <f>IF(COUNT($A712)=0,"",IF(K712="","--",IF(K712="3E","3E",LOOKUP(K712/M$2,{0,0.4,0.45,0.5,0.55,0.6,0.65,0.7,0.75,0.8,1},{0,2,2.25,2.5,2.75,3,3.25,3.5,3.75,4}))))</f>
        <v/>
      </c>
      <c r="N712" s="2" t="str">
        <f>IF(COUNT($A712)=0,"",IF($A712&lt;&gt;DRAFT!$B714,"ERR",IF(DRAFT!AS714="3E","3E",IF(COUNT(DRAFT!AO714,DRAFT!AS714)&gt;0,DRAFT!AT714,""))))</f>
        <v/>
      </c>
      <c r="O712" s="2" t="str">
        <f>IF(COUNT($A712)=0,"",IF(N712="3E","3E",IF(N712="","I",LOOKUP(N712/P$2,{0,0.4,0.45,0.5,0.55,0.6,0.65,0.7,0.75,0.8,1},{"F","D","C","C+","B-","B","B+","A-","A","A+"}))))</f>
        <v/>
      </c>
      <c r="P712" s="1" t="str">
        <f>IF(COUNT($A712)=0,"",IF(N712="","--",IF(N712="3E","3E",LOOKUP(N712/P$2,{0,0.4,0.45,0.5,0.55,0.6,0.65,0.7,0.75,0.8,1},{0,2,2.25,2.5,2.75,3,3.25,3.5,3.75,4}))))</f>
        <v/>
      </c>
      <c r="Q712" s="2" t="str">
        <f>IF(COUNT($A712)=0,"",IF($A712&lt;&gt;DRAFT!$B714,"ERR",IF(DRAFT!BB714="3E","3E",IF(COUNT(DRAFT!AX714,DRAFT!BB714)&gt;0,DRAFT!BC714,""))))</f>
        <v/>
      </c>
      <c r="R712" s="2" t="str">
        <f>IF(COUNT($A712)=0,"",IF(Q712="3E","3E",IF(Q712="","I",LOOKUP(Q712/S$2,{0,0.4,0.45,0.5,0.55,0.6,0.65,0.7,0.75,0.8,1},{"F","D","C","C+","B-","B","B+","A-","A","A+"}))))</f>
        <v/>
      </c>
      <c r="S712" s="1" t="str">
        <f>IF(COUNT($A712)=0,"",IF(Q712="","--",IF(Q712="3E","3E",LOOKUP(Q712/S$2,{0,0.4,0.45,0.5,0.55,0.6,0.65,0.7,0.75,0.8,1},{0,2,2.25,2.5,2.75,3,3.25,3.5,3.75,4}))))</f>
        <v/>
      </c>
      <c r="T712" s="2" t="str">
        <f>IF(COUNT($A712)=0,"",IF($A712&lt;&gt;DRAFT!$B714,"ERR",IF(DRAFT!BK714="3E","3E",IF(COUNT(DRAFT!BG714,DRAFT!BK714)&gt;0,DRAFT!BL714,""))))</f>
        <v/>
      </c>
      <c r="U712" s="2" t="str">
        <f>IF(COUNT($A712)=0,"",IF(T712="3E","3E",IF(T712="","I",LOOKUP(T712/V$2,{0,0.4,0.45,0.5,0.55,0.6,0.65,0.7,0.75,0.8,1},{"F","D","C","C+","B-","B","B+","A-","A","A+"}))))</f>
        <v/>
      </c>
      <c r="V712" s="1" t="str">
        <f>IF(COUNT($A712)=0,"",IF(T712="","--",IF(T712="3E","3E",LOOKUP(T712/V$2,{0,0.4,0.45,0.5,0.55,0.6,0.65,0.7,0.75,0.8,1},{0,2,2.25,2.5,2.75,3,3.25,3.5,3.75,4}))))</f>
        <v/>
      </c>
      <c r="W712" s="2" t="str">
        <f>IF(COUNT($A712)=0,"",IF($A712&lt;&gt;DRAFT!$B714,"ERR",IF(DRAFT!BT714="3E","3E",IF(COUNT(DRAFT!BP714,DRAFT!BT714)&gt;0,DRAFT!BU714,""))))</f>
        <v/>
      </c>
      <c r="X712" s="2" t="str">
        <f>IF(COUNT($A712)=0,"",IF(W712="3E","3E",IF(W712="","I",LOOKUP(W712/Y$2,{0,0.4,0.45,0.5,0.55,0.6,0.65,0.7,0.75,0.8,1},{"F","D","C","C+","B-","B","B+","A-","A","A+"}))))</f>
        <v/>
      </c>
      <c r="Y712" s="1" t="str">
        <f>IF(COUNT($A712)=0,"",IF(W712="","--",IF(W712="3E","3E",LOOKUP(W712/Y$2,{0,0.4,0.45,0.5,0.55,0.6,0.65,0.7,0.75,0.8,1},{0,2,2.25,2.5,2.75,3,3.25,3.5,3.75,4}))))</f>
        <v/>
      </c>
      <c r="Z712" s="2" t="str">
        <f>IF(COUNT($A712)=0,"",IF($A712&lt;&gt;DRAFT!$B714,"ERR",IF(DRAFT!CC714="3E","3E",IF(COUNT(DRAFT!BY714,DRAFT!CC714)&gt;0,DRAFT!CD714,""))))</f>
        <v/>
      </c>
      <c r="AA712" s="2" t="str">
        <f>IF(COUNT($A712)=0,"",IF(Z712="3E","3E",IF(Z712="","I",LOOKUP(Z712/AB$2,{0,0.4,0.45,0.5,0.55,0.6,0.65,0.7,0.75,0.8,1},{"F","D","C","C+","B-","B","B+","A-","A","A+"}))))</f>
        <v/>
      </c>
      <c r="AB712" s="1" t="str">
        <f>IF(COUNT($A712)=0,"",IF(Z712="","--",IF(Z712="3E","3E",LOOKUP(Z712/AB$2,{0,0.4,0.45,0.5,0.55,0.6,0.65,0.7,0.75,0.8,1},{0,2,2.25,2.5,2.75,3,3.25,3.5,3.75,4}))))</f>
        <v/>
      </c>
      <c r="AC712" s="2" t="str">
        <f>IF(COUNT($A712)=0,"",IF($A712&lt;&gt;DRAFT!$B714,"ERR",IF(DRAFT!CF714&gt;0,DRAFT!CF714,"")))</f>
        <v/>
      </c>
      <c r="AD712" s="2" t="str">
        <f>IF(COUNT($A712)=0,"",IF(AC712="3E","3E",IF(AC712="","I",LOOKUP(AC712/AE$2,{0,0.4,0.45,0.5,0.55,0.6,0.65,0.7,0.75,0.8,1},{"F","D","C","C+","B-","B","B+","A-","A","A+"}))))</f>
        <v/>
      </c>
      <c r="AE712" s="1" t="str">
        <f>IF(COUNT($A712)=0,"",IF(AC712="","--",IF(AC712="3E","3E",LOOKUP(AC712/AE$2,{0,0.4,0.45,0.5,0.55,0.6,0.65,0.7,0.75,0.8,1},{0,2,2.25,2.5,2.75,3,3.25,3.5,3.75,4}))))</f>
        <v/>
      </c>
      <c r="AF712" s="2" t="str">
        <f>IF(COUNT($A712)=0,"",IF($A712&lt;&gt;DRAFT!$B714,"ERR",IF(DRAFT!CI714&gt;0,DRAFT!CK714,"")))</f>
        <v/>
      </c>
      <c r="AG712" s="2" t="str">
        <f>IF(COUNT($A712)=0,"",IF(AF712="3E","3E",IF(AF712="","I",LOOKUP(AF712/AH$2,{0,0.4,0.45,0.5,0.55,0.6,0.65,0.7,0.75,0.8,1},{"F","D","C","C+","B-","B","B+","A-","A","A+"}))))</f>
        <v/>
      </c>
      <c r="AH712" s="1" t="str">
        <f>IF(COUNT($A712)=0,"",IF(AF712="","--",IF(AF712="3E","3E",LOOKUP(AF712/AH$2,{0,0.4,0.45,0.5,0.55,0.6,0.65,0.7,0.75,0.8,1},{0,2,2.25,2.5,2.75,3,3.25,3.5,3.75,4}))))</f>
        <v/>
      </c>
      <c r="AI712" s="2" t="str">
        <f>IF($A712&lt;&gt;DRAFT!$B714,"ERR",IF(OR(COUNT($A712)=0,COUNT(DRAFT!CL714:CN714,DRAFT!CP714:CR714)=0),"",CEILING(SUM(DRAFT!CO714,DRAFT!CS714,DRAFT!CT714),1)))</f>
        <v/>
      </c>
      <c r="AJ712" s="2" t="str">
        <f>IF(COUNT($A712)=0,"",IF(AI712="3E","3E",IF(AI712="","I",LOOKUP(AI712/AK$2,{0,0.4,0.45,0.5,0.55,0.6,0.65,0.7,0.75,0.8,1},{"F","D","C","C+","B-","B","B+","A-","A","A+"}))))</f>
        <v/>
      </c>
      <c r="AK712" s="1" t="str">
        <f>IF(COUNT($A712)=0,"",IF(AI712="","--",IF(AI712="3E","3E",LOOKUP(AI712/AK$2,{0,0.4,0.45,0.5,0.55,0.6,0.65,0.7,0.75,0.8,1},{0,2,2.25,2.5,2.75,3,3.25,3.5,3.75,4}))))</f>
        <v/>
      </c>
      <c r="AL712" s="4" t="str">
        <f>IF(OR(COUNT($A712)=0,COUNT(B712:AK712)=0),"",IF(COUNTIF(B712:AK712,"3E")&gt;0,"3E",IF(DRAFT!$A714="R",TRUNC(SUMPRODUCT(RGP,RCP)/TCP,3),TRUNC((SUMPRODUCT(--(IMDGP&gt;0)*IMDGP,IMCP)+CEILING(DRAFT!$DB714*42,0.25))/TCP,3))))</f>
        <v/>
      </c>
      <c r="AM712" s="2" t="str">
        <f>IF(OR(COUNT($A712)=0,COUNT(B712:AK712)=0),"",IF(COUNTIF(B712:AK712,"3E")&gt;0,"3E",IF(DRAFT!$A714="R",SUMPRODUCT(--(RGP&gt;=2),RCP),SUMPRODUCT(--(IMDGP&gt;0),--(IMGP=0),IMCP)+DRAFT!$DC714)))</f>
        <v/>
      </c>
      <c r="AN712" s="67" t="str">
        <f>IF(AL712="3E","3E",IF(COUNT($A712)=0,"",IF(COUNT(AI712)=0,"--",ROUND(((CEILING(DRAFT!$CV714*38,0.25)+CEILING(DRAFT!$CX714*38,0.25)+CEILING(DRAFT!$CZ714*42,0.25)+CEILING($AL712*42,0.25))/160),2))))</f>
        <v/>
      </c>
      <c r="AO712" s="2" t="str">
        <f>IF(AN712="3E","3E",IF(COUNT($A712)=0,"",IF(COUNT(AN712)=0,"I",LOOKUP(AN712,{0,2,2.25,2.5,2.75,3,3.25,3.5,3.75,4},{"F","D","C","C+","B-","B","B+","A-","A","A+"}))))</f>
        <v/>
      </c>
      <c r="AP712" s="2" t="str">
        <f>IF(AN712="3E","3E",IF(OR(COUNT(A712)=0,COUNT(AN712)=0),"",DRAFT!CW714+DRAFT!CY714+DRAFT!DA714+N(TABULATION!AM712)))</f>
        <v/>
      </c>
      <c r="AQ712" s="2" t="str">
        <f>IF(OR(COUNT($A712)=0,COUNT(B712:AK712)=0),"",IF(COUNTIF(B712:AM712,"3E")&gt;0,"3E",IF(AND(DRAFT!$A714="IM",OR($AL712&gt;DRAFT!$DB714,$AM712&gt;DRAFT!$DC714)),"IMPROVED",IF(AND(DRAFT!$A714="IM",$AL712&lt;=DRAFT!$DB714,$AM712&lt;=DRAFT!$DC714),"NOT IMPROVED",IF(AND(DRAFT!CU714="S",AH712&gt;=2,AK712&gt;=2,AN712&gt;=2.5,AP712&gt;=144),"PASS","FAIL")))))</f>
        <v/>
      </c>
      <c r="AR712" s="2" t="str">
        <f t="shared" si="22"/>
        <v/>
      </c>
      <c r="AS712" s="2" t="str">
        <f t="shared" si="23"/>
        <v/>
      </c>
    </row>
    <row r="713" spans="1:45" ht="18.95" customHeight="1" x14ac:dyDescent="0.25">
      <c r="A713" s="3" t="str">
        <f>IF(DRAFT!$B715="","",DRAFT!$B715)</f>
        <v/>
      </c>
      <c r="B713" s="2" t="str">
        <f>IF(COUNT($A713)=0,"",IF($A713&lt;&gt;DRAFT!$B715,"ERR",IF(DRAFT!I715="3E","3E",IF(COUNT(DRAFT!E715,DRAFT!I715)&gt;0,DRAFT!J715,""))))</f>
        <v/>
      </c>
      <c r="C713" s="2" t="str">
        <f>IF(COUNT($A713)=0,"",IF(B713="3E","3E",IF(B713="","I",LOOKUP(B713/D$2,{0,0.4,0.45,0.5,0.55,0.6,0.65,0.7,0.75,0.8,1},{"F","D","C","C+","B-","B","B+","A-","A","A+"}))))</f>
        <v/>
      </c>
      <c r="D713" s="1" t="str">
        <f>IF(COUNT($A713)=0,"",IF(B713="","--",IF(B713="3E","3E",LOOKUP(B713/D$2,{0,0.4,0.45,0.5,0.55,0.6,0.65,0.7,0.75,0.8,1},{0,2,2.25,2.5,2.75,3,3.25,3.5,3.75,4}))))</f>
        <v/>
      </c>
      <c r="E713" s="2" t="str">
        <f>IF(COUNT($A713)=0,"",IF($A713&lt;&gt;DRAFT!$B715,"ERR",IF(DRAFT!R715="3E","3E",IF(COUNT(DRAFT!N715,DRAFT!R715)&gt;0,DRAFT!S715,""))))</f>
        <v/>
      </c>
      <c r="F713" s="2" t="str">
        <f>IF(COUNT($A713)=0,"",IF(E713="3E","3E",IF(E713="","I",LOOKUP(E713/G$2,{0,0.4,0.45,0.5,0.55,0.6,0.65,0.7,0.75,0.8,1},{"F","D","C","C+","B-","B","B+","A-","A","A+"}))))</f>
        <v/>
      </c>
      <c r="G713" s="1" t="str">
        <f>IF(COUNT($A713)=0,"",IF(E713="","--",IF(E713="3E","3E",LOOKUP(E713/G$2,{0,0.4,0.45,0.5,0.55,0.6,0.65,0.7,0.75,0.8,1},{0,2,2.25,2.5,2.75,3,3.25,3.5,3.75,4}))))</f>
        <v/>
      </c>
      <c r="H713" s="2" t="str">
        <f>IF(COUNT($A713)=0,"",IF($A713&lt;&gt;DRAFT!$B715,"ERR",IF(DRAFT!AA715="3E","3E",IF(COUNT(DRAFT!W715,DRAFT!AA715)&gt;0,DRAFT!AB715,""))))</f>
        <v/>
      </c>
      <c r="I713" s="2" t="str">
        <f>IF(COUNT($A713)=0,"",IF(H713="3E","3E",IF(H713="","I",LOOKUP(H713/J$2,{0,0.4,0.45,0.5,0.55,0.6,0.65,0.7,0.75,0.8,1},{"F","D","C","C+","B-","B","B+","A-","A","A+"}))))</f>
        <v/>
      </c>
      <c r="J713" s="1" t="str">
        <f>IF(COUNT($A713)=0,"",IF(H713="","--",IF(H713="3E","3E",LOOKUP(H713/J$2,{0,0.4,0.45,0.5,0.55,0.6,0.65,0.7,0.75,0.8,1},{0,2,2.25,2.5,2.75,3,3.25,3.5,3.75,4}))))</f>
        <v/>
      </c>
      <c r="K713" s="2" t="str">
        <f>IF(COUNT($A713)=0,"",IF($A713&lt;&gt;DRAFT!$B715,"ERR",IF(DRAFT!AJ715="3E","3E",IF(COUNT(DRAFT!AF715,DRAFT!AJ715)&gt;0,DRAFT!AK715,""))))</f>
        <v/>
      </c>
      <c r="L713" s="2" t="str">
        <f>IF(COUNT($A713)=0,"",IF(K713="3E","3E",IF(K713="","I",LOOKUP(K713/M$2,{0,0.4,0.45,0.5,0.55,0.6,0.65,0.7,0.75,0.8,1},{"F","D","C","C+","B-","B","B+","A-","A","A+"}))))</f>
        <v/>
      </c>
      <c r="M713" s="1" t="str">
        <f>IF(COUNT($A713)=0,"",IF(K713="","--",IF(K713="3E","3E",LOOKUP(K713/M$2,{0,0.4,0.45,0.5,0.55,0.6,0.65,0.7,0.75,0.8,1},{0,2,2.25,2.5,2.75,3,3.25,3.5,3.75,4}))))</f>
        <v/>
      </c>
      <c r="N713" s="2" t="str">
        <f>IF(COUNT($A713)=0,"",IF($A713&lt;&gt;DRAFT!$B715,"ERR",IF(DRAFT!AS715="3E","3E",IF(COUNT(DRAFT!AO715,DRAFT!AS715)&gt;0,DRAFT!AT715,""))))</f>
        <v/>
      </c>
      <c r="O713" s="2" t="str">
        <f>IF(COUNT($A713)=0,"",IF(N713="3E","3E",IF(N713="","I",LOOKUP(N713/P$2,{0,0.4,0.45,0.5,0.55,0.6,0.65,0.7,0.75,0.8,1},{"F","D","C","C+","B-","B","B+","A-","A","A+"}))))</f>
        <v/>
      </c>
      <c r="P713" s="1" t="str">
        <f>IF(COUNT($A713)=0,"",IF(N713="","--",IF(N713="3E","3E",LOOKUP(N713/P$2,{0,0.4,0.45,0.5,0.55,0.6,0.65,0.7,0.75,0.8,1},{0,2,2.25,2.5,2.75,3,3.25,3.5,3.75,4}))))</f>
        <v/>
      </c>
      <c r="Q713" s="2" t="str">
        <f>IF(COUNT($A713)=0,"",IF($A713&lt;&gt;DRAFT!$B715,"ERR",IF(DRAFT!BB715="3E","3E",IF(COUNT(DRAFT!AX715,DRAFT!BB715)&gt;0,DRAFT!BC715,""))))</f>
        <v/>
      </c>
      <c r="R713" s="2" t="str">
        <f>IF(COUNT($A713)=0,"",IF(Q713="3E","3E",IF(Q713="","I",LOOKUP(Q713/S$2,{0,0.4,0.45,0.5,0.55,0.6,0.65,0.7,0.75,0.8,1},{"F","D","C","C+","B-","B","B+","A-","A","A+"}))))</f>
        <v/>
      </c>
      <c r="S713" s="1" t="str">
        <f>IF(COUNT($A713)=0,"",IF(Q713="","--",IF(Q713="3E","3E",LOOKUP(Q713/S$2,{0,0.4,0.45,0.5,0.55,0.6,0.65,0.7,0.75,0.8,1},{0,2,2.25,2.5,2.75,3,3.25,3.5,3.75,4}))))</f>
        <v/>
      </c>
      <c r="T713" s="2" t="str">
        <f>IF(COUNT($A713)=0,"",IF($A713&lt;&gt;DRAFT!$B715,"ERR",IF(DRAFT!BK715="3E","3E",IF(COUNT(DRAFT!BG715,DRAFT!BK715)&gt;0,DRAFT!BL715,""))))</f>
        <v/>
      </c>
      <c r="U713" s="2" t="str">
        <f>IF(COUNT($A713)=0,"",IF(T713="3E","3E",IF(T713="","I",LOOKUP(T713/V$2,{0,0.4,0.45,0.5,0.55,0.6,0.65,0.7,0.75,0.8,1},{"F","D","C","C+","B-","B","B+","A-","A","A+"}))))</f>
        <v/>
      </c>
      <c r="V713" s="1" t="str">
        <f>IF(COUNT($A713)=0,"",IF(T713="","--",IF(T713="3E","3E",LOOKUP(T713/V$2,{0,0.4,0.45,0.5,0.55,0.6,0.65,0.7,0.75,0.8,1},{0,2,2.25,2.5,2.75,3,3.25,3.5,3.75,4}))))</f>
        <v/>
      </c>
      <c r="W713" s="2" t="str">
        <f>IF(COUNT($A713)=0,"",IF($A713&lt;&gt;DRAFT!$B715,"ERR",IF(DRAFT!BT715="3E","3E",IF(COUNT(DRAFT!BP715,DRAFT!BT715)&gt;0,DRAFT!BU715,""))))</f>
        <v/>
      </c>
      <c r="X713" s="2" t="str">
        <f>IF(COUNT($A713)=0,"",IF(W713="3E","3E",IF(W713="","I",LOOKUP(W713/Y$2,{0,0.4,0.45,0.5,0.55,0.6,0.65,0.7,0.75,0.8,1},{"F","D","C","C+","B-","B","B+","A-","A","A+"}))))</f>
        <v/>
      </c>
      <c r="Y713" s="1" t="str">
        <f>IF(COUNT($A713)=0,"",IF(W713="","--",IF(W713="3E","3E",LOOKUP(W713/Y$2,{0,0.4,0.45,0.5,0.55,0.6,0.65,0.7,0.75,0.8,1},{0,2,2.25,2.5,2.75,3,3.25,3.5,3.75,4}))))</f>
        <v/>
      </c>
      <c r="Z713" s="2" t="str">
        <f>IF(COUNT($A713)=0,"",IF($A713&lt;&gt;DRAFT!$B715,"ERR",IF(DRAFT!CC715="3E","3E",IF(COUNT(DRAFT!BY715,DRAFT!CC715)&gt;0,DRAFT!CD715,""))))</f>
        <v/>
      </c>
      <c r="AA713" s="2" t="str">
        <f>IF(COUNT($A713)=0,"",IF(Z713="3E","3E",IF(Z713="","I",LOOKUP(Z713/AB$2,{0,0.4,0.45,0.5,0.55,0.6,0.65,0.7,0.75,0.8,1},{"F","D","C","C+","B-","B","B+","A-","A","A+"}))))</f>
        <v/>
      </c>
      <c r="AB713" s="1" t="str">
        <f>IF(COUNT($A713)=0,"",IF(Z713="","--",IF(Z713="3E","3E",LOOKUP(Z713/AB$2,{0,0.4,0.45,0.5,0.55,0.6,0.65,0.7,0.75,0.8,1},{0,2,2.25,2.5,2.75,3,3.25,3.5,3.75,4}))))</f>
        <v/>
      </c>
      <c r="AC713" s="2" t="str">
        <f>IF(COUNT($A713)=0,"",IF($A713&lt;&gt;DRAFT!$B715,"ERR",IF(DRAFT!CF715&gt;0,DRAFT!CF715,"")))</f>
        <v/>
      </c>
      <c r="AD713" s="2" t="str">
        <f>IF(COUNT($A713)=0,"",IF(AC713="3E","3E",IF(AC713="","I",LOOKUP(AC713/AE$2,{0,0.4,0.45,0.5,0.55,0.6,0.65,0.7,0.75,0.8,1},{"F","D","C","C+","B-","B","B+","A-","A","A+"}))))</f>
        <v/>
      </c>
      <c r="AE713" s="1" t="str">
        <f>IF(COUNT($A713)=0,"",IF(AC713="","--",IF(AC713="3E","3E",LOOKUP(AC713/AE$2,{0,0.4,0.45,0.5,0.55,0.6,0.65,0.7,0.75,0.8,1},{0,2,2.25,2.5,2.75,3,3.25,3.5,3.75,4}))))</f>
        <v/>
      </c>
      <c r="AF713" s="2" t="str">
        <f>IF(COUNT($A713)=0,"",IF($A713&lt;&gt;DRAFT!$B715,"ERR",IF(DRAFT!CI715&gt;0,DRAFT!CK715,"")))</f>
        <v/>
      </c>
      <c r="AG713" s="2" t="str">
        <f>IF(COUNT($A713)=0,"",IF(AF713="3E","3E",IF(AF713="","I",LOOKUP(AF713/AH$2,{0,0.4,0.45,0.5,0.55,0.6,0.65,0.7,0.75,0.8,1},{"F","D","C","C+","B-","B","B+","A-","A","A+"}))))</f>
        <v/>
      </c>
      <c r="AH713" s="1" t="str">
        <f>IF(COUNT($A713)=0,"",IF(AF713="","--",IF(AF713="3E","3E",LOOKUP(AF713/AH$2,{0,0.4,0.45,0.5,0.55,0.6,0.65,0.7,0.75,0.8,1},{0,2,2.25,2.5,2.75,3,3.25,3.5,3.75,4}))))</f>
        <v/>
      </c>
      <c r="AI713" s="2" t="str">
        <f>IF($A713&lt;&gt;DRAFT!$B715,"ERR",IF(OR(COUNT($A713)=0,COUNT(DRAFT!CL715:CN715,DRAFT!CP715:CR715)=0),"",CEILING(SUM(DRAFT!CO715,DRAFT!CS715,DRAFT!CT715),1)))</f>
        <v/>
      </c>
      <c r="AJ713" s="2" t="str">
        <f>IF(COUNT($A713)=0,"",IF(AI713="3E","3E",IF(AI713="","I",LOOKUP(AI713/AK$2,{0,0.4,0.45,0.5,0.55,0.6,0.65,0.7,0.75,0.8,1},{"F","D","C","C+","B-","B","B+","A-","A","A+"}))))</f>
        <v/>
      </c>
      <c r="AK713" s="1" t="str">
        <f>IF(COUNT($A713)=0,"",IF(AI713="","--",IF(AI713="3E","3E",LOOKUP(AI713/AK$2,{0,0.4,0.45,0.5,0.55,0.6,0.65,0.7,0.75,0.8,1},{0,2,2.25,2.5,2.75,3,3.25,3.5,3.75,4}))))</f>
        <v/>
      </c>
      <c r="AL713" s="4" t="str">
        <f>IF(OR(COUNT($A713)=0,COUNT(B713:AK713)=0),"",IF(COUNTIF(B713:AK713,"3E")&gt;0,"3E",IF(DRAFT!$A715="R",TRUNC(SUMPRODUCT(RGP,RCP)/TCP,3),TRUNC((SUMPRODUCT(--(IMDGP&gt;0)*IMDGP,IMCP)+CEILING(DRAFT!$DB715*42,0.25))/TCP,3))))</f>
        <v/>
      </c>
      <c r="AM713" s="2" t="str">
        <f>IF(OR(COUNT($A713)=0,COUNT(B713:AK713)=0),"",IF(COUNTIF(B713:AK713,"3E")&gt;0,"3E",IF(DRAFT!$A715="R",SUMPRODUCT(--(RGP&gt;=2),RCP),SUMPRODUCT(--(IMDGP&gt;0),--(IMGP=0),IMCP)+DRAFT!$DC715)))</f>
        <v/>
      </c>
      <c r="AN713" s="67" t="str">
        <f>IF(AL713="3E","3E",IF(COUNT($A713)=0,"",IF(COUNT(AI713)=0,"--",ROUND(((CEILING(DRAFT!$CV715*38,0.25)+CEILING(DRAFT!$CX715*38,0.25)+CEILING(DRAFT!$CZ715*42,0.25)+CEILING($AL713*42,0.25))/160),2))))</f>
        <v/>
      </c>
      <c r="AO713" s="2" t="str">
        <f>IF(AN713="3E","3E",IF(COUNT($A713)=0,"",IF(COUNT(AN713)=0,"I",LOOKUP(AN713,{0,2,2.25,2.5,2.75,3,3.25,3.5,3.75,4},{"F","D","C","C+","B-","B","B+","A-","A","A+"}))))</f>
        <v/>
      </c>
      <c r="AP713" s="2" t="str">
        <f>IF(AN713="3E","3E",IF(OR(COUNT(A713)=0,COUNT(AN713)=0),"",DRAFT!CW715+DRAFT!CY715+DRAFT!DA715+N(TABULATION!AM713)))</f>
        <v/>
      </c>
      <c r="AQ713" s="2" t="str">
        <f>IF(OR(COUNT($A713)=0,COUNT(B713:AK713)=0),"",IF(COUNTIF(B713:AM713,"3E")&gt;0,"3E",IF(AND(DRAFT!$A715="IM",OR($AL713&gt;DRAFT!$DB715,$AM713&gt;DRAFT!$DC715)),"IMPROVED",IF(AND(DRAFT!$A715="IM",$AL713&lt;=DRAFT!$DB715,$AM713&lt;=DRAFT!$DC715),"NOT IMPROVED",IF(AND(DRAFT!CU715="S",AH713&gt;=2,AK713&gt;=2,AN713&gt;=2.5,AP713&gt;=144),"PASS","FAIL")))))</f>
        <v/>
      </c>
      <c r="AR713" s="2" t="str">
        <f t="shared" si="22"/>
        <v/>
      </c>
      <c r="AS713" s="2" t="str">
        <f t="shared" si="23"/>
        <v/>
      </c>
    </row>
    <row r="714" spans="1:45" ht="18.95" customHeight="1" x14ac:dyDescent="0.25">
      <c r="A714" s="3" t="str">
        <f>IF(DRAFT!$B716="","",DRAFT!$B716)</f>
        <v/>
      </c>
      <c r="B714" s="2" t="str">
        <f>IF(COUNT($A714)=0,"",IF($A714&lt;&gt;DRAFT!$B716,"ERR",IF(DRAFT!I716="3E","3E",IF(COUNT(DRAFT!E716,DRAFT!I716)&gt;0,DRAFT!J716,""))))</f>
        <v/>
      </c>
      <c r="C714" s="2" t="str">
        <f>IF(COUNT($A714)=0,"",IF(B714="3E","3E",IF(B714="","I",LOOKUP(B714/D$2,{0,0.4,0.45,0.5,0.55,0.6,0.65,0.7,0.75,0.8,1},{"F","D","C","C+","B-","B","B+","A-","A","A+"}))))</f>
        <v/>
      </c>
      <c r="D714" s="1" t="str">
        <f>IF(COUNT($A714)=0,"",IF(B714="","--",IF(B714="3E","3E",LOOKUP(B714/D$2,{0,0.4,0.45,0.5,0.55,0.6,0.65,0.7,0.75,0.8,1},{0,2,2.25,2.5,2.75,3,3.25,3.5,3.75,4}))))</f>
        <v/>
      </c>
      <c r="E714" s="2" t="str">
        <f>IF(COUNT($A714)=0,"",IF($A714&lt;&gt;DRAFT!$B716,"ERR",IF(DRAFT!R716="3E","3E",IF(COUNT(DRAFT!N716,DRAFT!R716)&gt;0,DRAFT!S716,""))))</f>
        <v/>
      </c>
      <c r="F714" s="2" t="str">
        <f>IF(COUNT($A714)=0,"",IF(E714="3E","3E",IF(E714="","I",LOOKUP(E714/G$2,{0,0.4,0.45,0.5,0.55,0.6,0.65,0.7,0.75,0.8,1},{"F","D","C","C+","B-","B","B+","A-","A","A+"}))))</f>
        <v/>
      </c>
      <c r="G714" s="1" t="str">
        <f>IF(COUNT($A714)=0,"",IF(E714="","--",IF(E714="3E","3E",LOOKUP(E714/G$2,{0,0.4,0.45,0.5,0.55,0.6,0.65,0.7,0.75,0.8,1},{0,2,2.25,2.5,2.75,3,3.25,3.5,3.75,4}))))</f>
        <v/>
      </c>
      <c r="H714" s="2" t="str">
        <f>IF(COUNT($A714)=0,"",IF($A714&lt;&gt;DRAFT!$B716,"ERR",IF(DRAFT!AA716="3E","3E",IF(COUNT(DRAFT!W716,DRAFT!AA716)&gt;0,DRAFT!AB716,""))))</f>
        <v/>
      </c>
      <c r="I714" s="2" t="str">
        <f>IF(COUNT($A714)=0,"",IF(H714="3E","3E",IF(H714="","I",LOOKUP(H714/J$2,{0,0.4,0.45,0.5,0.55,0.6,0.65,0.7,0.75,0.8,1},{"F","D","C","C+","B-","B","B+","A-","A","A+"}))))</f>
        <v/>
      </c>
      <c r="J714" s="1" t="str">
        <f>IF(COUNT($A714)=0,"",IF(H714="","--",IF(H714="3E","3E",LOOKUP(H714/J$2,{0,0.4,0.45,0.5,0.55,0.6,0.65,0.7,0.75,0.8,1},{0,2,2.25,2.5,2.75,3,3.25,3.5,3.75,4}))))</f>
        <v/>
      </c>
      <c r="K714" s="2" t="str">
        <f>IF(COUNT($A714)=0,"",IF($A714&lt;&gt;DRAFT!$B716,"ERR",IF(DRAFT!AJ716="3E","3E",IF(COUNT(DRAFT!AF716,DRAFT!AJ716)&gt;0,DRAFT!AK716,""))))</f>
        <v/>
      </c>
      <c r="L714" s="2" t="str">
        <f>IF(COUNT($A714)=0,"",IF(K714="3E","3E",IF(K714="","I",LOOKUP(K714/M$2,{0,0.4,0.45,0.5,0.55,0.6,0.65,0.7,0.75,0.8,1},{"F","D","C","C+","B-","B","B+","A-","A","A+"}))))</f>
        <v/>
      </c>
      <c r="M714" s="1" t="str">
        <f>IF(COUNT($A714)=0,"",IF(K714="","--",IF(K714="3E","3E",LOOKUP(K714/M$2,{0,0.4,0.45,0.5,0.55,0.6,0.65,0.7,0.75,0.8,1},{0,2,2.25,2.5,2.75,3,3.25,3.5,3.75,4}))))</f>
        <v/>
      </c>
      <c r="N714" s="2" t="str">
        <f>IF(COUNT($A714)=0,"",IF($A714&lt;&gt;DRAFT!$B716,"ERR",IF(DRAFT!AS716="3E","3E",IF(COUNT(DRAFT!AO716,DRAFT!AS716)&gt;0,DRAFT!AT716,""))))</f>
        <v/>
      </c>
      <c r="O714" s="2" t="str">
        <f>IF(COUNT($A714)=0,"",IF(N714="3E","3E",IF(N714="","I",LOOKUP(N714/P$2,{0,0.4,0.45,0.5,0.55,0.6,0.65,0.7,0.75,0.8,1},{"F","D","C","C+","B-","B","B+","A-","A","A+"}))))</f>
        <v/>
      </c>
      <c r="P714" s="1" t="str">
        <f>IF(COUNT($A714)=0,"",IF(N714="","--",IF(N714="3E","3E",LOOKUP(N714/P$2,{0,0.4,0.45,0.5,0.55,0.6,0.65,0.7,0.75,0.8,1},{0,2,2.25,2.5,2.75,3,3.25,3.5,3.75,4}))))</f>
        <v/>
      </c>
      <c r="Q714" s="2" t="str">
        <f>IF(COUNT($A714)=0,"",IF($A714&lt;&gt;DRAFT!$B716,"ERR",IF(DRAFT!BB716="3E","3E",IF(COUNT(DRAFT!AX716,DRAFT!BB716)&gt;0,DRAFT!BC716,""))))</f>
        <v/>
      </c>
      <c r="R714" s="2" t="str">
        <f>IF(COUNT($A714)=0,"",IF(Q714="3E","3E",IF(Q714="","I",LOOKUP(Q714/S$2,{0,0.4,0.45,0.5,0.55,0.6,0.65,0.7,0.75,0.8,1},{"F","D","C","C+","B-","B","B+","A-","A","A+"}))))</f>
        <v/>
      </c>
      <c r="S714" s="1" t="str">
        <f>IF(COUNT($A714)=0,"",IF(Q714="","--",IF(Q714="3E","3E",LOOKUP(Q714/S$2,{0,0.4,0.45,0.5,0.55,0.6,0.65,0.7,0.75,0.8,1},{0,2,2.25,2.5,2.75,3,3.25,3.5,3.75,4}))))</f>
        <v/>
      </c>
      <c r="T714" s="2" t="str">
        <f>IF(COUNT($A714)=0,"",IF($A714&lt;&gt;DRAFT!$B716,"ERR",IF(DRAFT!BK716="3E","3E",IF(COUNT(DRAFT!BG716,DRAFT!BK716)&gt;0,DRAFT!BL716,""))))</f>
        <v/>
      </c>
      <c r="U714" s="2" t="str">
        <f>IF(COUNT($A714)=0,"",IF(T714="3E","3E",IF(T714="","I",LOOKUP(T714/V$2,{0,0.4,0.45,0.5,0.55,0.6,0.65,0.7,0.75,0.8,1},{"F","D","C","C+","B-","B","B+","A-","A","A+"}))))</f>
        <v/>
      </c>
      <c r="V714" s="1" t="str">
        <f>IF(COUNT($A714)=0,"",IF(T714="","--",IF(T714="3E","3E",LOOKUP(T714/V$2,{0,0.4,0.45,0.5,0.55,0.6,0.65,0.7,0.75,0.8,1},{0,2,2.25,2.5,2.75,3,3.25,3.5,3.75,4}))))</f>
        <v/>
      </c>
      <c r="W714" s="2" t="str">
        <f>IF(COUNT($A714)=0,"",IF($A714&lt;&gt;DRAFT!$B716,"ERR",IF(DRAFT!BT716="3E","3E",IF(COUNT(DRAFT!BP716,DRAFT!BT716)&gt;0,DRAFT!BU716,""))))</f>
        <v/>
      </c>
      <c r="X714" s="2" t="str">
        <f>IF(COUNT($A714)=0,"",IF(W714="3E","3E",IF(W714="","I",LOOKUP(W714/Y$2,{0,0.4,0.45,0.5,0.55,0.6,0.65,0.7,0.75,0.8,1},{"F","D","C","C+","B-","B","B+","A-","A","A+"}))))</f>
        <v/>
      </c>
      <c r="Y714" s="1" t="str">
        <f>IF(COUNT($A714)=0,"",IF(W714="","--",IF(W714="3E","3E",LOOKUP(W714/Y$2,{0,0.4,0.45,0.5,0.55,0.6,0.65,0.7,0.75,0.8,1},{0,2,2.25,2.5,2.75,3,3.25,3.5,3.75,4}))))</f>
        <v/>
      </c>
      <c r="Z714" s="2" t="str">
        <f>IF(COUNT($A714)=0,"",IF($A714&lt;&gt;DRAFT!$B716,"ERR",IF(DRAFT!CC716="3E","3E",IF(COUNT(DRAFT!BY716,DRAFT!CC716)&gt;0,DRAFT!CD716,""))))</f>
        <v/>
      </c>
      <c r="AA714" s="2" t="str">
        <f>IF(COUNT($A714)=0,"",IF(Z714="3E","3E",IF(Z714="","I",LOOKUP(Z714/AB$2,{0,0.4,0.45,0.5,0.55,0.6,0.65,0.7,0.75,0.8,1},{"F","D","C","C+","B-","B","B+","A-","A","A+"}))))</f>
        <v/>
      </c>
      <c r="AB714" s="1" t="str">
        <f>IF(COUNT($A714)=0,"",IF(Z714="","--",IF(Z714="3E","3E",LOOKUP(Z714/AB$2,{0,0.4,0.45,0.5,0.55,0.6,0.65,0.7,0.75,0.8,1},{0,2,2.25,2.5,2.75,3,3.25,3.5,3.75,4}))))</f>
        <v/>
      </c>
      <c r="AC714" s="2" t="str">
        <f>IF(COUNT($A714)=0,"",IF($A714&lt;&gt;DRAFT!$B716,"ERR",IF(DRAFT!CF716&gt;0,DRAFT!CF716,"")))</f>
        <v/>
      </c>
      <c r="AD714" s="2" t="str">
        <f>IF(COUNT($A714)=0,"",IF(AC714="3E","3E",IF(AC714="","I",LOOKUP(AC714/AE$2,{0,0.4,0.45,0.5,0.55,0.6,0.65,0.7,0.75,0.8,1},{"F","D","C","C+","B-","B","B+","A-","A","A+"}))))</f>
        <v/>
      </c>
      <c r="AE714" s="1" t="str">
        <f>IF(COUNT($A714)=0,"",IF(AC714="","--",IF(AC714="3E","3E",LOOKUP(AC714/AE$2,{0,0.4,0.45,0.5,0.55,0.6,0.65,0.7,0.75,0.8,1},{0,2,2.25,2.5,2.75,3,3.25,3.5,3.75,4}))))</f>
        <v/>
      </c>
      <c r="AF714" s="2" t="str">
        <f>IF(COUNT($A714)=0,"",IF($A714&lt;&gt;DRAFT!$B716,"ERR",IF(DRAFT!CI716&gt;0,DRAFT!CK716,"")))</f>
        <v/>
      </c>
      <c r="AG714" s="2" t="str">
        <f>IF(COUNT($A714)=0,"",IF(AF714="3E","3E",IF(AF714="","I",LOOKUP(AF714/AH$2,{0,0.4,0.45,0.5,0.55,0.6,0.65,0.7,0.75,0.8,1},{"F","D","C","C+","B-","B","B+","A-","A","A+"}))))</f>
        <v/>
      </c>
      <c r="AH714" s="1" t="str">
        <f>IF(COUNT($A714)=0,"",IF(AF714="","--",IF(AF714="3E","3E",LOOKUP(AF714/AH$2,{0,0.4,0.45,0.5,0.55,0.6,0.65,0.7,0.75,0.8,1},{0,2,2.25,2.5,2.75,3,3.25,3.5,3.75,4}))))</f>
        <v/>
      </c>
      <c r="AI714" s="2" t="str">
        <f>IF($A714&lt;&gt;DRAFT!$B716,"ERR",IF(OR(COUNT($A714)=0,COUNT(DRAFT!CL716:CN716,DRAFT!CP716:CR716)=0),"",CEILING(SUM(DRAFT!CO716,DRAFT!CS716,DRAFT!CT716),1)))</f>
        <v/>
      </c>
      <c r="AJ714" s="2" t="str">
        <f>IF(COUNT($A714)=0,"",IF(AI714="3E","3E",IF(AI714="","I",LOOKUP(AI714/AK$2,{0,0.4,0.45,0.5,0.55,0.6,0.65,0.7,0.75,0.8,1},{"F","D","C","C+","B-","B","B+","A-","A","A+"}))))</f>
        <v/>
      </c>
      <c r="AK714" s="1" t="str">
        <f>IF(COUNT($A714)=0,"",IF(AI714="","--",IF(AI714="3E","3E",LOOKUP(AI714/AK$2,{0,0.4,0.45,0.5,0.55,0.6,0.65,0.7,0.75,0.8,1},{0,2,2.25,2.5,2.75,3,3.25,3.5,3.75,4}))))</f>
        <v/>
      </c>
      <c r="AL714" s="4" t="str">
        <f>IF(OR(COUNT($A714)=0,COUNT(B714:AK714)=0),"",IF(COUNTIF(B714:AK714,"3E")&gt;0,"3E",IF(DRAFT!$A716="R",TRUNC(SUMPRODUCT(RGP,RCP)/TCP,3),TRUNC((SUMPRODUCT(--(IMDGP&gt;0)*IMDGP,IMCP)+CEILING(DRAFT!$DB716*42,0.25))/TCP,3))))</f>
        <v/>
      </c>
      <c r="AM714" s="2" t="str">
        <f>IF(OR(COUNT($A714)=0,COUNT(B714:AK714)=0),"",IF(COUNTIF(B714:AK714,"3E")&gt;0,"3E",IF(DRAFT!$A716="R",SUMPRODUCT(--(RGP&gt;=2),RCP),SUMPRODUCT(--(IMDGP&gt;0),--(IMGP=0),IMCP)+DRAFT!$DC716)))</f>
        <v/>
      </c>
      <c r="AN714" s="67" t="str">
        <f>IF(AL714="3E","3E",IF(COUNT($A714)=0,"",IF(COUNT(AI714)=0,"--",ROUND(((CEILING(DRAFT!$CV716*38,0.25)+CEILING(DRAFT!$CX716*38,0.25)+CEILING(DRAFT!$CZ716*42,0.25)+CEILING($AL714*42,0.25))/160),2))))</f>
        <v/>
      </c>
      <c r="AO714" s="2" t="str">
        <f>IF(AN714="3E","3E",IF(COUNT($A714)=0,"",IF(COUNT(AN714)=0,"I",LOOKUP(AN714,{0,2,2.25,2.5,2.75,3,3.25,3.5,3.75,4},{"F","D","C","C+","B-","B","B+","A-","A","A+"}))))</f>
        <v/>
      </c>
      <c r="AP714" s="2" t="str">
        <f>IF(AN714="3E","3E",IF(OR(COUNT(A714)=0,COUNT(AN714)=0),"",DRAFT!CW716+DRAFT!CY716+DRAFT!DA716+N(TABULATION!AM714)))</f>
        <v/>
      </c>
      <c r="AQ714" s="2" t="str">
        <f>IF(OR(COUNT($A714)=0,COUNT(B714:AK714)=0),"",IF(COUNTIF(B714:AM714,"3E")&gt;0,"3E",IF(AND(DRAFT!$A716="IM",OR($AL714&gt;DRAFT!$DB716,$AM714&gt;DRAFT!$DC716)),"IMPROVED",IF(AND(DRAFT!$A716="IM",$AL714&lt;=DRAFT!$DB716,$AM714&lt;=DRAFT!$DC716),"NOT IMPROVED",IF(AND(DRAFT!CU716="S",AH714&gt;=2,AK714&gt;=2,AN714&gt;=2.5,AP714&gt;=144),"PASS","FAIL")))))</f>
        <v/>
      </c>
      <c r="AR714" s="2" t="str">
        <f t="shared" si="22"/>
        <v/>
      </c>
      <c r="AS714" s="2" t="str">
        <f t="shared" si="23"/>
        <v/>
      </c>
    </row>
    <row r="715" spans="1:45" ht="18.95" customHeight="1" x14ac:dyDescent="0.25">
      <c r="A715" s="3" t="str">
        <f>IF(DRAFT!$B717="","",DRAFT!$B717)</f>
        <v/>
      </c>
      <c r="B715" s="2" t="str">
        <f>IF(COUNT($A715)=0,"",IF($A715&lt;&gt;DRAFT!$B717,"ERR",IF(DRAFT!I717="3E","3E",IF(COUNT(DRAFT!E717,DRAFT!I717)&gt;0,DRAFT!J717,""))))</f>
        <v/>
      </c>
      <c r="C715" s="2" t="str">
        <f>IF(COUNT($A715)=0,"",IF(B715="3E","3E",IF(B715="","I",LOOKUP(B715/D$2,{0,0.4,0.45,0.5,0.55,0.6,0.65,0.7,0.75,0.8,1},{"F","D","C","C+","B-","B","B+","A-","A","A+"}))))</f>
        <v/>
      </c>
      <c r="D715" s="1" t="str">
        <f>IF(COUNT($A715)=0,"",IF(B715="","--",IF(B715="3E","3E",LOOKUP(B715/D$2,{0,0.4,0.45,0.5,0.55,0.6,0.65,0.7,0.75,0.8,1},{0,2,2.25,2.5,2.75,3,3.25,3.5,3.75,4}))))</f>
        <v/>
      </c>
      <c r="E715" s="2" t="str">
        <f>IF(COUNT($A715)=0,"",IF($A715&lt;&gt;DRAFT!$B717,"ERR",IF(DRAFT!R717="3E","3E",IF(COUNT(DRAFT!N717,DRAFT!R717)&gt;0,DRAFT!S717,""))))</f>
        <v/>
      </c>
      <c r="F715" s="2" t="str">
        <f>IF(COUNT($A715)=0,"",IF(E715="3E","3E",IF(E715="","I",LOOKUP(E715/G$2,{0,0.4,0.45,0.5,0.55,0.6,0.65,0.7,0.75,0.8,1},{"F","D","C","C+","B-","B","B+","A-","A","A+"}))))</f>
        <v/>
      </c>
      <c r="G715" s="1" t="str">
        <f>IF(COUNT($A715)=0,"",IF(E715="","--",IF(E715="3E","3E",LOOKUP(E715/G$2,{0,0.4,0.45,0.5,0.55,0.6,0.65,0.7,0.75,0.8,1},{0,2,2.25,2.5,2.75,3,3.25,3.5,3.75,4}))))</f>
        <v/>
      </c>
      <c r="H715" s="2" t="str">
        <f>IF(COUNT($A715)=0,"",IF($A715&lt;&gt;DRAFT!$B717,"ERR",IF(DRAFT!AA717="3E","3E",IF(COUNT(DRAFT!W717,DRAFT!AA717)&gt;0,DRAFT!AB717,""))))</f>
        <v/>
      </c>
      <c r="I715" s="2" t="str">
        <f>IF(COUNT($A715)=0,"",IF(H715="3E","3E",IF(H715="","I",LOOKUP(H715/J$2,{0,0.4,0.45,0.5,0.55,0.6,0.65,0.7,0.75,0.8,1},{"F","D","C","C+","B-","B","B+","A-","A","A+"}))))</f>
        <v/>
      </c>
      <c r="J715" s="1" t="str">
        <f>IF(COUNT($A715)=0,"",IF(H715="","--",IF(H715="3E","3E",LOOKUP(H715/J$2,{0,0.4,0.45,0.5,0.55,0.6,0.65,0.7,0.75,0.8,1},{0,2,2.25,2.5,2.75,3,3.25,3.5,3.75,4}))))</f>
        <v/>
      </c>
      <c r="K715" s="2" t="str">
        <f>IF(COUNT($A715)=0,"",IF($A715&lt;&gt;DRAFT!$B717,"ERR",IF(DRAFT!AJ717="3E","3E",IF(COUNT(DRAFT!AF717,DRAFT!AJ717)&gt;0,DRAFT!AK717,""))))</f>
        <v/>
      </c>
      <c r="L715" s="2" t="str">
        <f>IF(COUNT($A715)=0,"",IF(K715="3E","3E",IF(K715="","I",LOOKUP(K715/M$2,{0,0.4,0.45,0.5,0.55,0.6,0.65,0.7,0.75,0.8,1},{"F","D","C","C+","B-","B","B+","A-","A","A+"}))))</f>
        <v/>
      </c>
      <c r="M715" s="1" t="str">
        <f>IF(COUNT($A715)=0,"",IF(K715="","--",IF(K715="3E","3E",LOOKUP(K715/M$2,{0,0.4,0.45,0.5,0.55,0.6,0.65,0.7,0.75,0.8,1},{0,2,2.25,2.5,2.75,3,3.25,3.5,3.75,4}))))</f>
        <v/>
      </c>
      <c r="N715" s="2" t="str">
        <f>IF(COUNT($A715)=0,"",IF($A715&lt;&gt;DRAFT!$B717,"ERR",IF(DRAFT!AS717="3E","3E",IF(COUNT(DRAFT!AO717,DRAFT!AS717)&gt;0,DRAFT!AT717,""))))</f>
        <v/>
      </c>
      <c r="O715" s="2" t="str">
        <f>IF(COUNT($A715)=0,"",IF(N715="3E","3E",IF(N715="","I",LOOKUP(N715/P$2,{0,0.4,0.45,0.5,0.55,0.6,0.65,0.7,0.75,0.8,1},{"F","D","C","C+","B-","B","B+","A-","A","A+"}))))</f>
        <v/>
      </c>
      <c r="P715" s="1" t="str">
        <f>IF(COUNT($A715)=0,"",IF(N715="","--",IF(N715="3E","3E",LOOKUP(N715/P$2,{0,0.4,0.45,0.5,0.55,0.6,0.65,0.7,0.75,0.8,1},{0,2,2.25,2.5,2.75,3,3.25,3.5,3.75,4}))))</f>
        <v/>
      </c>
      <c r="Q715" s="2" t="str">
        <f>IF(COUNT($A715)=0,"",IF($A715&lt;&gt;DRAFT!$B717,"ERR",IF(DRAFT!BB717="3E","3E",IF(COUNT(DRAFT!AX717,DRAFT!BB717)&gt;0,DRAFT!BC717,""))))</f>
        <v/>
      </c>
      <c r="R715" s="2" t="str">
        <f>IF(COUNT($A715)=0,"",IF(Q715="3E","3E",IF(Q715="","I",LOOKUP(Q715/S$2,{0,0.4,0.45,0.5,0.55,0.6,0.65,0.7,0.75,0.8,1},{"F","D","C","C+","B-","B","B+","A-","A","A+"}))))</f>
        <v/>
      </c>
      <c r="S715" s="1" t="str">
        <f>IF(COUNT($A715)=0,"",IF(Q715="","--",IF(Q715="3E","3E",LOOKUP(Q715/S$2,{0,0.4,0.45,0.5,0.55,0.6,0.65,0.7,0.75,0.8,1},{0,2,2.25,2.5,2.75,3,3.25,3.5,3.75,4}))))</f>
        <v/>
      </c>
      <c r="T715" s="2" t="str">
        <f>IF(COUNT($A715)=0,"",IF($A715&lt;&gt;DRAFT!$B717,"ERR",IF(DRAFT!BK717="3E","3E",IF(COUNT(DRAFT!BG717,DRAFT!BK717)&gt;0,DRAFT!BL717,""))))</f>
        <v/>
      </c>
      <c r="U715" s="2" t="str">
        <f>IF(COUNT($A715)=0,"",IF(T715="3E","3E",IF(T715="","I",LOOKUP(T715/V$2,{0,0.4,0.45,0.5,0.55,0.6,0.65,0.7,0.75,0.8,1},{"F","D","C","C+","B-","B","B+","A-","A","A+"}))))</f>
        <v/>
      </c>
      <c r="V715" s="1" t="str">
        <f>IF(COUNT($A715)=0,"",IF(T715="","--",IF(T715="3E","3E",LOOKUP(T715/V$2,{0,0.4,0.45,0.5,0.55,0.6,0.65,0.7,0.75,0.8,1},{0,2,2.25,2.5,2.75,3,3.25,3.5,3.75,4}))))</f>
        <v/>
      </c>
      <c r="W715" s="2" t="str">
        <f>IF(COUNT($A715)=0,"",IF($A715&lt;&gt;DRAFT!$B717,"ERR",IF(DRAFT!BT717="3E","3E",IF(COUNT(DRAFT!BP717,DRAFT!BT717)&gt;0,DRAFT!BU717,""))))</f>
        <v/>
      </c>
      <c r="X715" s="2" t="str">
        <f>IF(COUNT($A715)=0,"",IF(W715="3E","3E",IF(W715="","I",LOOKUP(W715/Y$2,{0,0.4,0.45,0.5,0.55,0.6,0.65,0.7,0.75,0.8,1},{"F","D","C","C+","B-","B","B+","A-","A","A+"}))))</f>
        <v/>
      </c>
      <c r="Y715" s="1" t="str">
        <f>IF(COUNT($A715)=0,"",IF(W715="","--",IF(W715="3E","3E",LOOKUP(W715/Y$2,{0,0.4,0.45,0.5,0.55,0.6,0.65,0.7,0.75,0.8,1},{0,2,2.25,2.5,2.75,3,3.25,3.5,3.75,4}))))</f>
        <v/>
      </c>
      <c r="Z715" s="2" t="str">
        <f>IF(COUNT($A715)=0,"",IF($A715&lt;&gt;DRAFT!$B717,"ERR",IF(DRAFT!CC717="3E","3E",IF(COUNT(DRAFT!BY717,DRAFT!CC717)&gt;0,DRAFT!CD717,""))))</f>
        <v/>
      </c>
      <c r="AA715" s="2" t="str">
        <f>IF(COUNT($A715)=0,"",IF(Z715="3E","3E",IF(Z715="","I",LOOKUP(Z715/AB$2,{0,0.4,0.45,0.5,0.55,0.6,0.65,0.7,0.75,0.8,1},{"F","D","C","C+","B-","B","B+","A-","A","A+"}))))</f>
        <v/>
      </c>
      <c r="AB715" s="1" t="str">
        <f>IF(COUNT($A715)=0,"",IF(Z715="","--",IF(Z715="3E","3E",LOOKUP(Z715/AB$2,{0,0.4,0.45,0.5,0.55,0.6,0.65,0.7,0.75,0.8,1},{0,2,2.25,2.5,2.75,3,3.25,3.5,3.75,4}))))</f>
        <v/>
      </c>
      <c r="AC715" s="2" t="str">
        <f>IF(COUNT($A715)=0,"",IF($A715&lt;&gt;DRAFT!$B717,"ERR",IF(DRAFT!CF717&gt;0,DRAFT!CF717,"")))</f>
        <v/>
      </c>
      <c r="AD715" s="2" t="str">
        <f>IF(COUNT($A715)=0,"",IF(AC715="3E","3E",IF(AC715="","I",LOOKUP(AC715/AE$2,{0,0.4,0.45,0.5,0.55,0.6,0.65,0.7,0.75,0.8,1},{"F","D","C","C+","B-","B","B+","A-","A","A+"}))))</f>
        <v/>
      </c>
      <c r="AE715" s="1" t="str">
        <f>IF(COUNT($A715)=0,"",IF(AC715="","--",IF(AC715="3E","3E",LOOKUP(AC715/AE$2,{0,0.4,0.45,0.5,0.55,0.6,0.65,0.7,0.75,0.8,1},{0,2,2.25,2.5,2.75,3,3.25,3.5,3.75,4}))))</f>
        <v/>
      </c>
      <c r="AF715" s="2" t="str">
        <f>IF(COUNT($A715)=0,"",IF($A715&lt;&gt;DRAFT!$B717,"ERR",IF(DRAFT!CI717&gt;0,DRAFT!CK717,"")))</f>
        <v/>
      </c>
      <c r="AG715" s="2" t="str">
        <f>IF(COUNT($A715)=0,"",IF(AF715="3E","3E",IF(AF715="","I",LOOKUP(AF715/AH$2,{0,0.4,0.45,0.5,0.55,0.6,0.65,0.7,0.75,0.8,1},{"F","D","C","C+","B-","B","B+","A-","A","A+"}))))</f>
        <v/>
      </c>
      <c r="AH715" s="1" t="str">
        <f>IF(COUNT($A715)=0,"",IF(AF715="","--",IF(AF715="3E","3E",LOOKUP(AF715/AH$2,{0,0.4,0.45,0.5,0.55,0.6,0.65,0.7,0.75,0.8,1},{0,2,2.25,2.5,2.75,3,3.25,3.5,3.75,4}))))</f>
        <v/>
      </c>
      <c r="AI715" s="2" t="str">
        <f>IF($A715&lt;&gt;DRAFT!$B717,"ERR",IF(OR(COUNT($A715)=0,COUNT(DRAFT!CL717:CN717,DRAFT!CP717:CR717)=0),"",CEILING(SUM(DRAFT!CO717,DRAFT!CS717,DRAFT!CT717),1)))</f>
        <v/>
      </c>
      <c r="AJ715" s="2" t="str">
        <f>IF(COUNT($A715)=0,"",IF(AI715="3E","3E",IF(AI715="","I",LOOKUP(AI715/AK$2,{0,0.4,0.45,0.5,0.55,0.6,0.65,0.7,0.75,0.8,1},{"F","D","C","C+","B-","B","B+","A-","A","A+"}))))</f>
        <v/>
      </c>
      <c r="AK715" s="1" t="str">
        <f>IF(COUNT($A715)=0,"",IF(AI715="","--",IF(AI715="3E","3E",LOOKUP(AI715/AK$2,{0,0.4,0.45,0.5,0.55,0.6,0.65,0.7,0.75,0.8,1},{0,2,2.25,2.5,2.75,3,3.25,3.5,3.75,4}))))</f>
        <v/>
      </c>
      <c r="AL715" s="4" t="str">
        <f>IF(OR(COUNT($A715)=0,COUNT(B715:AK715)=0),"",IF(COUNTIF(B715:AK715,"3E")&gt;0,"3E",IF(DRAFT!$A717="R",TRUNC(SUMPRODUCT(RGP,RCP)/TCP,3),TRUNC((SUMPRODUCT(--(IMDGP&gt;0)*IMDGP,IMCP)+CEILING(DRAFT!$DB717*42,0.25))/TCP,3))))</f>
        <v/>
      </c>
      <c r="AM715" s="2" t="str">
        <f>IF(OR(COUNT($A715)=0,COUNT(B715:AK715)=0),"",IF(COUNTIF(B715:AK715,"3E")&gt;0,"3E",IF(DRAFT!$A717="R",SUMPRODUCT(--(RGP&gt;=2),RCP),SUMPRODUCT(--(IMDGP&gt;0),--(IMGP=0),IMCP)+DRAFT!$DC717)))</f>
        <v/>
      </c>
      <c r="AN715" s="67" t="str">
        <f>IF(AL715="3E","3E",IF(COUNT($A715)=0,"",IF(COUNT(AI715)=0,"--",ROUND(((CEILING(DRAFT!$CV717*38,0.25)+CEILING(DRAFT!$CX717*38,0.25)+CEILING(DRAFT!$CZ717*42,0.25)+CEILING($AL715*42,0.25))/160),2))))</f>
        <v/>
      </c>
      <c r="AO715" s="2" t="str">
        <f>IF(AN715="3E","3E",IF(COUNT($A715)=0,"",IF(COUNT(AN715)=0,"I",LOOKUP(AN715,{0,2,2.25,2.5,2.75,3,3.25,3.5,3.75,4},{"F","D","C","C+","B-","B","B+","A-","A","A+"}))))</f>
        <v/>
      </c>
      <c r="AP715" s="2" t="str">
        <f>IF(AN715="3E","3E",IF(OR(COUNT(A715)=0,COUNT(AN715)=0),"",DRAFT!CW717+DRAFT!CY717+DRAFT!DA717+N(TABULATION!AM715)))</f>
        <v/>
      </c>
      <c r="AQ715" s="2" t="str">
        <f>IF(OR(COUNT($A715)=0,COUNT(B715:AK715)=0),"",IF(COUNTIF(B715:AM715,"3E")&gt;0,"3E",IF(AND(DRAFT!$A717="IM",OR($AL715&gt;DRAFT!$DB717,$AM715&gt;DRAFT!$DC717)),"IMPROVED",IF(AND(DRAFT!$A717="IM",$AL715&lt;=DRAFT!$DB717,$AM715&lt;=DRAFT!$DC717),"NOT IMPROVED",IF(AND(DRAFT!CU717="S",AH715&gt;=2,AK715&gt;=2,AN715&gt;=2.5,AP715&gt;=144),"PASS","FAIL")))))</f>
        <v/>
      </c>
      <c r="AR715" s="2" t="str">
        <f t="shared" si="22"/>
        <v/>
      </c>
      <c r="AS715" s="2" t="str">
        <f t="shared" si="23"/>
        <v/>
      </c>
    </row>
    <row r="716" spans="1:45" ht="18.95" customHeight="1" x14ac:dyDescent="0.25">
      <c r="A716" s="3" t="str">
        <f>IF(DRAFT!$B718="","",DRAFT!$B718)</f>
        <v/>
      </c>
      <c r="B716" s="2" t="str">
        <f>IF(COUNT($A716)=0,"",IF($A716&lt;&gt;DRAFT!$B718,"ERR",IF(DRAFT!I718="3E","3E",IF(COUNT(DRAFT!E718,DRAFT!I718)&gt;0,DRAFT!J718,""))))</f>
        <v/>
      </c>
      <c r="C716" s="2" t="str">
        <f>IF(COUNT($A716)=0,"",IF(B716="3E","3E",IF(B716="","I",LOOKUP(B716/D$2,{0,0.4,0.45,0.5,0.55,0.6,0.65,0.7,0.75,0.8,1},{"F","D","C","C+","B-","B","B+","A-","A","A+"}))))</f>
        <v/>
      </c>
      <c r="D716" s="1" t="str">
        <f>IF(COUNT($A716)=0,"",IF(B716="","--",IF(B716="3E","3E",LOOKUP(B716/D$2,{0,0.4,0.45,0.5,0.55,0.6,0.65,0.7,0.75,0.8,1},{0,2,2.25,2.5,2.75,3,3.25,3.5,3.75,4}))))</f>
        <v/>
      </c>
      <c r="E716" s="2" t="str">
        <f>IF(COUNT($A716)=0,"",IF($A716&lt;&gt;DRAFT!$B718,"ERR",IF(DRAFT!R718="3E","3E",IF(COUNT(DRAFT!N718,DRAFT!R718)&gt;0,DRAFT!S718,""))))</f>
        <v/>
      </c>
      <c r="F716" s="2" t="str">
        <f>IF(COUNT($A716)=0,"",IF(E716="3E","3E",IF(E716="","I",LOOKUP(E716/G$2,{0,0.4,0.45,0.5,0.55,0.6,0.65,0.7,0.75,0.8,1},{"F","D","C","C+","B-","B","B+","A-","A","A+"}))))</f>
        <v/>
      </c>
      <c r="G716" s="1" t="str">
        <f>IF(COUNT($A716)=0,"",IF(E716="","--",IF(E716="3E","3E",LOOKUP(E716/G$2,{0,0.4,0.45,0.5,0.55,0.6,0.65,0.7,0.75,0.8,1},{0,2,2.25,2.5,2.75,3,3.25,3.5,3.75,4}))))</f>
        <v/>
      </c>
      <c r="H716" s="2" t="str">
        <f>IF(COUNT($A716)=0,"",IF($A716&lt;&gt;DRAFT!$B718,"ERR",IF(DRAFT!AA718="3E","3E",IF(COUNT(DRAFT!W718,DRAFT!AA718)&gt;0,DRAFT!AB718,""))))</f>
        <v/>
      </c>
      <c r="I716" s="2" t="str">
        <f>IF(COUNT($A716)=0,"",IF(H716="3E","3E",IF(H716="","I",LOOKUP(H716/J$2,{0,0.4,0.45,0.5,0.55,0.6,0.65,0.7,0.75,0.8,1},{"F","D","C","C+","B-","B","B+","A-","A","A+"}))))</f>
        <v/>
      </c>
      <c r="J716" s="1" t="str">
        <f>IF(COUNT($A716)=0,"",IF(H716="","--",IF(H716="3E","3E",LOOKUP(H716/J$2,{0,0.4,0.45,0.5,0.55,0.6,0.65,0.7,0.75,0.8,1},{0,2,2.25,2.5,2.75,3,3.25,3.5,3.75,4}))))</f>
        <v/>
      </c>
      <c r="K716" s="2" t="str">
        <f>IF(COUNT($A716)=0,"",IF($A716&lt;&gt;DRAFT!$B718,"ERR",IF(DRAFT!AJ718="3E","3E",IF(COUNT(DRAFT!AF718,DRAFT!AJ718)&gt;0,DRAFT!AK718,""))))</f>
        <v/>
      </c>
      <c r="L716" s="2" t="str">
        <f>IF(COUNT($A716)=0,"",IF(K716="3E","3E",IF(K716="","I",LOOKUP(K716/M$2,{0,0.4,0.45,0.5,0.55,0.6,0.65,0.7,0.75,0.8,1},{"F","D","C","C+","B-","B","B+","A-","A","A+"}))))</f>
        <v/>
      </c>
      <c r="M716" s="1" t="str">
        <f>IF(COUNT($A716)=0,"",IF(K716="","--",IF(K716="3E","3E",LOOKUP(K716/M$2,{0,0.4,0.45,0.5,0.55,0.6,0.65,0.7,0.75,0.8,1},{0,2,2.25,2.5,2.75,3,3.25,3.5,3.75,4}))))</f>
        <v/>
      </c>
      <c r="N716" s="2" t="str">
        <f>IF(COUNT($A716)=0,"",IF($A716&lt;&gt;DRAFT!$B718,"ERR",IF(DRAFT!AS718="3E","3E",IF(COUNT(DRAFT!AO718,DRAFT!AS718)&gt;0,DRAFT!AT718,""))))</f>
        <v/>
      </c>
      <c r="O716" s="2" t="str">
        <f>IF(COUNT($A716)=0,"",IF(N716="3E","3E",IF(N716="","I",LOOKUP(N716/P$2,{0,0.4,0.45,0.5,0.55,0.6,0.65,0.7,0.75,0.8,1},{"F","D","C","C+","B-","B","B+","A-","A","A+"}))))</f>
        <v/>
      </c>
      <c r="P716" s="1" t="str">
        <f>IF(COUNT($A716)=0,"",IF(N716="","--",IF(N716="3E","3E",LOOKUP(N716/P$2,{0,0.4,0.45,0.5,0.55,0.6,0.65,0.7,0.75,0.8,1},{0,2,2.25,2.5,2.75,3,3.25,3.5,3.75,4}))))</f>
        <v/>
      </c>
      <c r="Q716" s="2" t="str">
        <f>IF(COUNT($A716)=0,"",IF($A716&lt;&gt;DRAFT!$B718,"ERR",IF(DRAFT!BB718="3E","3E",IF(COUNT(DRAFT!AX718,DRAFT!BB718)&gt;0,DRAFT!BC718,""))))</f>
        <v/>
      </c>
      <c r="R716" s="2" t="str">
        <f>IF(COUNT($A716)=0,"",IF(Q716="3E","3E",IF(Q716="","I",LOOKUP(Q716/S$2,{0,0.4,0.45,0.5,0.55,0.6,0.65,0.7,0.75,0.8,1},{"F","D","C","C+","B-","B","B+","A-","A","A+"}))))</f>
        <v/>
      </c>
      <c r="S716" s="1" t="str">
        <f>IF(COUNT($A716)=0,"",IF(Q716="","--",IF(Q716="3E","3E",LOOKUP(Q716/S$2,{0,0.4,0.45,0.5,0.55,0.6,0.65,0.7,0.75,0.8,1},{0,2,2.25,2.5,2.75,3,3.25,3.5,3.75,4}))))</f>
        <v/>
      </c>
      <c r="T716" s="2" t="str">
        <f>IF(COUNT($A716)=0,"",IF($A716&lt;&gt;DRAFT!$B718,"ERR",IF(DRAFT!BK718="3E","3E",IF(COUNT(DRAFT!BG718,DRAFT!BK718)&gt;0,DRAFT!BL718,""))))</f>
        <v/>
      </c>
      <c r="U716" s="2" t="str">
        <f>IF(COUNT($A716)=0,"",IF(T716="3E","3E",IF(T716="","I",LOOKUP(T716/V$2,{0,0.4,0.45,0.5,0.55,0.6,0.65,0.7,0.75,0.8,1},{"F","D","C","C+","B-","B","B+","A-","A","A+"}))))</f>
        <v/>
      </c>
      <c r="V716" s="1" t="str">
        <f>IF(COUNT($A716)=0,"",IF(T716="","--",IF(T716="3E","3E",LOOKUP(T716/V$2,{0,0.4,0.45,0.5,0.55,0.6,0.65,0.7,0.75,0.8,1},{0,2,2.25,2.5,2.75,3,3.25,3.5,3.75,4}))))</f>
        <v/>
      </c>
      <c r="W716" s="2" t="str">
        <f>IF(COUNT($A716)=0,"",IF($A716&lt;&gt;DRAFT!$B718,"ERR",IF(DRAFT!BT718="3E","3E",IF(COUNT(DRAFT!BP718,DRAFT!BT718)&gt;0,DRAFT!BU718,""))))</f>
        <v/>
      </c>
      <c r="X716" s="2" t="str">
        <f>IF(COUNT($A716)=0,"",IF(W716="3E","3E",IF(W716="","I",LOOKUP(W716/Y$2,{0,0.4,0.45,0.5,0.55,0.6,0.65,0.7,0.75,0.8,1},{"F","D","C","C+","B-","B","B+","A-","A","A+"}))))</f>
        <v/>
      </c>
      <c r="Y716" s="1" t="str">
        <f>IF(COUNT($A716)=0,"",IF(W716="","--",IF(W716="3E","3E",LOOKUP(W716/Y$2,{0,0.4,0.45,0.5,0.55,0.6,0.65,0.7,0.75,0.8,1},{0,2,2.25,2.5,2.75,3,3.25,3.5,3.75,4}))))</f>
        <v/>
      </c>
      <c r="Z716" s="2" t="str">
        <f>IF(COUNT($A716)=0,"",IF($A716&lt;&gt;DRAFT!$B718,"ERR",IF(DRAFT!CC718="3E","3E",IF(COUNT(DRAFT!BY718,DRAFT!CC718)&gt;0,DRAFT!CD718,""))))</f>
        <v/>
      </c>
      <c r="AA716" s="2" t="str">
        <f>IF(COUNT($A716)=0,"",IF(Z716="3E","3E",IF(Z716="","I",LOOKUP(Z716/AB$2,{0,0.4,0.45,0.5,0.55,0.6,0.65,0.7,0.75,0.8,1},{"F","D","C","C+","B-","B","B+","A-","A","A+"}))))</f>
        <v/>
      </c>
      <c r="AB716" s="1" t="str">
        <f>IF(COUNT($A716)=0,"",IF(Z716="","--",IF(Z716="3E","3E",LOOKUP(Z716/AB$2,{0,0.4,0.45,0.5,0.55,0.6,0.65,0.7,0.75,0.8,1},{0,2,2.25,2.5,2.75,3,3.25,3.5,3.75,4}))))</f>
        <v/>
      </c>
      <c r="AC716" s="2" t="str">
        <f>IF(COUNT($A716)=0,"",IF($A716&lt;&gt;DRAFT!$B718,"ERR",IF(DRAFT!CF718&gt;0,DRAFT!CF718,"")))</f>
        <v/>
      </c>
      <c r="AD716" s="2" t="str">
        <f>IF(COUNT($A716)=0,"",IF(AC716="3E","3E",IF(AC716="","I",LOOKUP(AC716/AE$2,{0,0.4,0.45,0.5,0.55,0.6,0.65,0.7,0.75,0.8,1},{"F","D","C","C+","B-","B","B+","A-","A","A+"}))))</f>
        <v/>
      </c>
      <c r="AE716" s="1" t="str">
        <f>IF(COUNT($A716)=0,"",IF(AC716="","--",IF(AC716="3E","3E",LOOKUP(AC716/AE$2,{0,0.4,0.45,0.5,0.55,0.6,0.65,0.7,0.75,0.8,1},{0,2,2.25,2.5,2.75,3,3.25,3.5,3.75,4}))))</f>
        <v/>
      </c>
      <c r="AF716" s="2" t="str">
        <f>IF(COUNT($A716)=0,"",IF($A716&lt;&gt;DRAFT!$B718,"ERR",IF(DRAFT!CI718&gt;0,DRAFT!CK718,"")))</f>
        <v/>
      </c>
      <c r="AG716" s="2" t="str">
        <f>IF(COUNT($A716)=0,"",IF(AF716="3E","3E",IF(AF716="","I",LOOKUP(AF716/AH$2,{0,0.4,0.45,0.5,0.55,0.6,0.65,0.7,0.75,0.8,1},{"F","D","C","C+","B-","B","B+","A-","A","A+"}))))</f>
        <v/>
      </c>
      <c r="AH716" s="1" t="str">
        <f>IF(COUNT($A716)=0,"",IF(AF716="","--",IF(AF716="3E","3E",LOOKUP(AF716/AH$2,{0,0.4,0.45,0.5,0.55,0.6,0.65,0.7,0.75,0.8,1},{0,2,2.25,2.5,2.75,3,3.25,3.5,3.75,4}))))</f>
        <v/>
      </c>
      <c r="AI716" s="2" t="str">
        <f>IF($A716&lt;&gt;DRAFT!$B718,"ERR",IF(OR(COUNT($A716)=0,COUNT(DRAFT!CL718:CN718,DRAFT!CP718:CR718)=0),"",CEILING(SUM(DRAFT!CO718,DRAFT!CS718,DRAFT!CT718),1)))</f>
        <v/>
      </c>
      <c r="AJ716" s="2" t="str">
        <f>IF(COUNT($A716)=0,"",IF(AI716="3E","3E",IF(AI716="","I",LOOKUP(AI716/AK$2,{0,0.4,0.45,0.5,0.55,0.6,0.65,0.7,0.75,0.8,1},{"F","D","C","C+","B-","B","B+","A-","A","A+"}))))</f>
        <v/>
      </c>
      <c r="AK716" s="1" t="str">
        <f>IF(COUNT($A716)=0,"",IF(AI716="","--",IF(AI716="3E","3E",LOOKUP(AI716/AK$2,{0,0.4,0.45,0.5,0.55,0.6,0.65,0.7,0.75,0.8,1},{0,2,2.25,2.5,2.75,3,3.25,3.5,3.75,4}))))</f>
        <v/>
      </c>
      <c r="AL716" s="4" t="str">
        <f>IF(OR(COUNT($A716)=0,COUNT(B716:AK716)=0),"",IF(COUNTIF(B716:AK716,"3E")&gt;0,"3E",IF(DRAFT!$A718="R",TRUNC(SUMPRODUCT(RGP,RCP)/TCP,3),TRUNC((SUMPRODUCT(--(IMDGP&gt;0)*IMDGP,IMCP)+CEILING(DRAFT!$DB718*42,0.25))/TCP,3))))</f>
        <v/>
      </c>
      <c r="AM716" s="2" t="str">
        <f>IF(OR(COUNT($A716)=0,COUNT(B716:AK716)=0),"",IF(COUNTIF(B716:AK716,"3E")&gt;0,"3E",IF(DRAFT!$A718="R",SUMPRODUCT(--(RGP&gt;=2),RCP),SUMPRODUCT(--(IMDGP&gt;0),--(IMGP=0),IMCP)+DRAFT!$DC718)))</f>
        <v/>
      </c>
      <c r="AN716" s="67" t="str">
        <f>IF(AL716="3E","3E",IF(COUNT($A716)=0,"",IF(COUNT(AI716)=0,"--",ROUND(((CEILING(DRAFT!$CV718*38,0.25)+CEILING(DRAFT!$CX718*38,0.25)+CEILING(DRAFT!$CZ718*42,0.25)+CEILING($AL716*42,0.25))/160),2))))</f>
        <v/>
      </c>
      <c r="AO716" s="2" t="str">
        <f>IF(AN716="3E","3E",IF(COUNT($A716)=0,"",IF(COUNT(AN716)=0,"I",LOOKUP(AN716,{0,2,2.25,2.5,2.75,3,3.25,3.5,3.75,4},{"F","D","C","C+","B-","B","B+","A-","A","A+"}))))</f>
        <v/>
      </c>
      <c r="AP716" s="2" t="str">
        <f>IF(AN716="3E","3E",IF(OR(COUNT(A716)=0,COUNT(AN716)=0),"",DRAFT!CW718+DRAFT!CY718+DRAFT!DA718+N(TABULATION!AM716)))</f>
        <v/>
      </c>
      <c r="AQ716" s="2" t="str">
        <f>IF(OR(COUNT($A716)=0,COUNT(B716:AK716)=0),"",IF(COUNTIF(B716:AM716,"3E")&gt;0,"3E",IF(AND(DRAFT!$A718="IM",OR($AL716&gt;DRAFT!$DB718,$AM716&gt;DRAFT!$DC718)),"IMPROVED",IF(AND(DRAFT!$A718="IM",$AL716&lt;=DRAFT!$DB718,$AM716&lt;=DRAFT!$DC718),"NOT IMPROVED",IF(AND(DRAFT!CU718="S",AH716&gt;=2,AK716&gt;=2,AN716&gt;=2.5,AP716&gt;=144),"PASS","FAIL")))))</f>
        <v/>
      </c>
      <c r="AR716" s="2" t="str">
        <f t="shared" si="22"/>
        <v/>
      </c>
      <c r="AS716" s="2" t="str">
        <f t="shared" si="23"/>
        <v/>
      </c>
    </row>
    <row r="717" spans="1:45" ht="18.95" customHeight="1" x14ac:dyDescent="0.25">
      <c r="A717" s="3" t="str">
        <f>IF(DRAFT!$B719="","",DRAFT!$B719)</f>
        <v/>
      </c>
      <c r="B717" s="2" t="str">
        <f>IF(COUNT($A717)=0,"",IF($A717&lt;&gt;DRAFT!$B719,"ERR",IF(DRAFT!I719="3E","3E",IF(COUNT(DRAFT!E719,DRAFT!I719)&gt;0,DRAFT!J719,""))))</f>
        <v/>
      </c>
      <c r="C717" s="2" t="str">
        <f>IF(COUNT($A717)=0,"",IF(B717="3E","3E",IF(B717="","I",LOOKUP(B717/D$2,{0,0.4,0.45,0.5,0.55,0.6,0.65,0.7,0.75,0.8,1},{"F","D","C","C+","B-","B","B+","A-","A","A+"}))))</f>
        <v/>
      </c>
      <c r="D717" s="1" t="str">
        <f>IF(COUNT($A717)=0,"",IF(B717="","--",IF(B717="3E","3E",LOOKUP(B717/D$2,{0,0.4,0.45,0.5,0.55,0.6,0.65,0.7,0.75,0.8,1},{0,2,2.25,2.5,2.75,3,3.25,3.5,3.75,4}))))</f>
        <v/>
      </c>
      <c r="E717" s="2" t="str">
        <f>IF(COUNT($A717)=0,"",IF($A717&lt;&gt;DRAFT!$B719,"ERR",IF(DRAFT!R719="3E","3E",IF(COUNT(DRAFT!N719,DRAFT!R719)&gt;0,DRAFT!S719,""))))</f>
        <v/>
      </c>
      <c r="F717" s="2" t="str">
        <f>IF(COUNT($A717)=0,"",IF(E717="3E","3E",IF(E717="","I",LOOKUP(E717/G$2,{0,0.4,0.45,0.5,0.55,0.6,0.65,0.7,0.75,0.8,1},{"F","D","C","C+","B-","B","B+","A-","A","A+"}))))</f>
        <v/>
      </c>
      <c r="G717" s="1" t="str">
        <f>IF(COUNT($A717)=0,"",IF(E717="","--",IF(E717="3E","3E",LOOKUP(E717/G$2,{0,0.4,0.45,0.5,0.55,0.6,0.65,0.7,0.75,0.8,1},{0,2,2.25,2.5,2.75,3,3.25,3.5,3.75,4}))))</f>
        <v/>
      </c>
      <c r="H717" s="2" t="str">
        <f>IF(COUNT($A717)=0,"",IF($A717&lt;&gt;DRAFT!$B719,"ERR",IF(DRAFT!AA719="3E","3E",IF(COUNT(DRAFT!W719,DRAFT!AA719)&gt;0,DRAFT!AB719,""))))</f>
        <v/>
      </c>
      <c r="I717" s="2" t="str">
        <f>IF(COUNT($A717)=0,"",IF(H717="3E","3E",IF(H717="","I",LOOKUP(H717/J$2,{0,0.4,0.45,0.5,0.55,0.6,0.65,0.7,0.75,0.8,1},{"F","D","C","C+","B-","B","B+","A-","A","A+"}))))</f>
        <v/>
      </c>
      <c r="J717" s="1" t="str">
        <f>IF(COUNT($A717)=0,"",IF(H717="","--",IF(H717="3E","3E",LOOKUP(H717/J$2,{0,0.4,0.45,0.5,0.55,0.6,0.65,0.7,0.75,0.8,1},{0,2,2.25,2.5,2.75,3,3.25,3.5,3.75,4}))))</f>
        <v/>
      </c>
      <c r="K717" s="2" t="str">
        <f>IF(COUNT($A717)=0,"",IF($A717&lt;&gt;DRAFT!$B719,"ERR",IF(DRAFT!AJ719="3E","3E",IF(COUNT(DRAFT!AF719,DRAFT!AJ719)&gt;0,DRAFT!AK719,""))))</f>
        <v/>
      </c>
      <c r="L717" s="2" t="str">
        <f>IF(COUNT($A717)=0,"",IF(K717="3E","3E",IF(K717="","I",LOOKUP(K717/M$2,{0,0.4,0.45,0.5,0.55,0.6,0.65,0.7,0.75,0.8,1},{"F","D","C","C+","B-","B","B+","A-","A","A+"}))))</f>
        <v/>
      </c>
      <c r="M717" s="1" t="str">
        <f>IF(COUNT($A717)=0,"",IF(K717="","--",IF(K717="3E","3E",LOOKUP(K717/M$2,{0,0.4,0.45,0.5,0.55,0.6,0.65,0.7,0.75,0.8,1},{0,2,2.25,2.5,2.75,3,3.25,3.5,3.75,4}))))</f>
        <v/>
      </c>
      <c r="N717" s="2" t="str">
        <f>IF(COUNT($A717)=0,"",IF($A717&lt;&gt;DRAFT!$B719,"ERR",IF(DRAFT!AS719="3E","3E",IF(COUNT(DRAFT!AO719,DRAFT!AS719)&gt;0,DRAFT!AT719,""))))</f>
        <v/>
      </c>
      <c r="O717" s="2" t="str">
        <f>IF(COUNT($A717)=0,"",IF(N717="3E","3E",IF(N717="","I",LOOKUP(N717/P$2,{0,0.4,0.45,0.5,0.55,0.6,0.65,0.7,0.75,0.8,1},{"F","D","C","C+","B-","B","B+","A-","A","A+"}))))</f>
        <v/>
      </c>
      <c r="P717" s="1" t="str">
        <f>IF(COUNT($A717)=0,"",IF(N717="","--",IF(N717="3E","3E",LOOKUP(N717/P$2,{0,0.4,0.45,0.5,0.55,0.6,0.65,0.7,0.75,0.8,1},{0,2,2.25,2.5,2.75,3,3.25,3.5,3.75,4}))))</f>
        <v/>
      </c>
      <c r="Q717" s="2" t="str">
        <f>IF(COUNT($A717)=0,"",IF($A717&lt;&gt;DRAFT!$B719,"ERR",IF(DRAFT!BB719="3E","3E",IF(COUNT(DRAFT!AX719,DRAFT!BB719)&gt;0,DRAFT!BC719,""))))</f>
        <v/>
      </c>
      <c r="R717" s="2" t="str">
        <f>IF(COUNT($A717)=0,"",IF(Q717="3E","3E",IF(Q717="","I",LOOKUP(Q717/S$2,{0,0.4,0.45,0.5,0.55,0.6,0.65,0.7,0.75,0.8,1},{"F","D","C","C+","B-","B","B+","A-","A","A+"}))))</f>
        <v/>
      </c>
      <c r="S717" s="1" t="str">
        <f>IF(COUNT($A717)=0,"",IF(Q717="","--",IF(Q717="3E","3E",LOOKUP(Q717/S$2,{0,0.4,0.45,0.5,0.55,0.6,0.65,0.7,0.75,0.8,1},{0,2,2.25,2.5,2.75,3,3.25,3.5,3.75,4}))))</f>
        <v/>
      </c>
      <c r="T717" s="2" t="str">
        <f>IF(COUNT($A717)=0,"",IF($A717&lt;&gt;DRAFT!$B719,"ERR",IF(DRAFT!BK719="3E","3E",IF(COUNT(DRAFT!BG719,DRAFT!BK719)&gt;0,DRAFT!BL719,""))))</f>
        <v/>
      </c>
      <c r="U717" s="2" t="str">
        <f>IF(COUNT($A717)=0,"",IF(T717="3E","3E",IF(T717="","I",LOOKUP(T717/V$2,{0,0.4,0.45,0.5,0.55,0.6,0.65,0.7,0.75,0.8,1},{"F","D","C","C+","B-","B","B+","A-","A","A+"}))))</f>
        <v/>
      </c>
      <c r="V717" s="1" t="str">
        <f>IF(COUNT($A717)=0,"",IF(T717="","--",IF(T717="3E","3E",LOOKUP(T717/V$2,{0,0.4,0.45,0.5,0.55,0.6,0.65,0.7,0.75,0.8,1},{0,2,2.25,2.5,2.75,3,3.25,3.5,3.75,4}))))</f>
        <v/>
      </c>
      <c r="W717" s="2" t="str">
        <f>IF(COUNT($A717)=0,"",IF($A717&lt;&gt;DRAFT!$B719,"ERR",IF(DRAFT!BT719="3E","3E",IF(COUNT(DRAFT!BP719,DRAFT!BT719)&gt;0,DRAFT!BU719,""))))</f>
        <v/>
      </c>
      <c r="X717" s="2" t="str">
        <f>IF(COUNT($A717)=0,"",IF(W717="3E","3E",IF(W717="","I",LOOKUP(W717/Y$2,{0,0.4,0.45,0.5,0.55,0.6,0.65,0.7,0.75,0.8,1},{"F","D","C","C+","B-","B","B+","A-","A","A+"}))))</f>
        <v/>
      </c>
      <c r="Y717" s="1" t="str">
        <f>IF(COUNT($A717)=0,"",IF(W717="","--",IF(W717="3E","3E",LOOKUP(W717/Y$2,{0,0.4,0.45,0.5,0.55,0.6,0.65,0.7,0.75,0.8,1},{0,2,2.25,2.5,2.75,3,3.25,3.5,3.75,4}))))</f>
        <v/>
      </c>
      <c r="Z717" s="2" t="str">
        <f>IF(COUNT($A717)=0,"",IF($A717&lt;&gt;DRAFT!$B719,"ERR",IF(DRAFT!CC719="3E","3E",IF(COUNT(DRAFT!BY719,DRAFT!CC719)&gt;0,DRAFT!CD719,""))))</f>
        <v/>
      </c>
      <c r="AA717" s="2" t="str">
        <f>IF(COUNT($A717)=0,"",IF(Z717="3E","3E",IF(Z717="","I",LOOKUP(Z717/AB$2,{0,0.4,0.45,0.5,0.55,0.6,0.65,0.7,0.75,0.8,1},{"F","D","C","C+","B-","B","B+","A-","A","A+"}))))</f>
        <v/>
      </c>
      <c r="AB717" s="1" t="str">
        <f>IF(COUNT($A717)=0,"",IF(Z717="","--",IF(Z717="3E","3E",LOOKUP(Z717/AB$2,{0,0.4,0.45,0.5,0.55,0.6,0.65,0.7,0.75,0.8,1},{0,2,2.25,2.5,2.75,3,3.25,3.5,3.75,4}))))</f>
        <v/>
      </c>
      <c r="AC717" s="2" t="str">
        <f>IF(COUNT($A717)=0,"",IF($A717&lt;&gt;DRAFT!$B719,"ERR",IF(DRAFT!CF719&gt;0,DRAFT!CF719,"")))</f>
        <v/>
      </c>
      <c r="AD717" s="2" t="str">
        <f>IF(COUNT($A717)=0,"",IF(AC717="3E","3E",IF(AC717="","I",LOOKUP(AC717/AE$2,{0,0.4,0.45,0.5,0.55,0.6,0.65,0.7,0.75,0.8,1},{"F","D","C","C+","B-","B","B+","A-","A","A+"}))))</f>
        <v/>
      </c>
      <c r="AE717" s="1" t="str">
        <f>IF(COUNT($A717)=0,"",IF(AC717="","--",IF(AC717="3E","3E",LOOKUP(AC717/AE$2,{0,0.4,0.45,0.5,0.55,0.6,0.65,0.7,0.75,0.8,1},{0,2,2.25,2.5,2.75,3,3.25,3.5,3.75,4}))))</f>
        <v/>
      </c>
      <c r="AF717" s="2" t="str">
        <f>IF(COUNT($A717)=0,"",IF($A717&lt;&gt;DRAFT!$B719,"ERR",IF(DRAFT!CI719&gt;0,DRAFT!CK719,"")))</f>
        <v/>
      </c>
      <c r="AG717" s="2" t="str">
        <f>IF(COUNT($A717)=0,"",IF(AF717="3E","3E",IF(AF717="","I",LOOKUP(AF717/AH$2,{0,0.4,0.45,0.5,0.55,0.6,0.65,0.7,0.75,0.8,1},{"F","D","C","C+","B-","B","B+","A-","A","A+"}))))</f>
        <v/>
      </c>
      <c r="AH717" s="1" t="str">
        <f>IF(COUNT($A717)=0,"",IF(AF717="","--",IF(AF717="3E","3E",LOOKUP(AF717/AH$2,{0,0.4,0.45,0.5,0.55,0.6,0.65,0.7,0.75,0.8,1},{0,2,2.25,2.5,2.75,3,3.25,3.5,3.75,4}))))</f>
        <v/>
      </c>
      <c r="AI717" s="2" t="str">
        <f>IF($A717&lt;&gt;DRAFT!$B719,"ERR",IF(OR(COUNT($A717)=0,COUNT(DRAFT!CL719:CN719,DRAFT!CP719:CR719)=0),"",CEILING(SUM(DRAFT!CO719,DRAFT!CS719,DRAFT!CT719),1)))</f>
        <v/>
      </c>
      <c r="AJ717" s="2" t="str">
        <f>IF(COUNT($A717)=0,"",IF(AI717="3E","3E",IF(AI717="","I",LOOKUP(AI717/AK$2,{0,0.4,0.45,0.5,0.55,0.6,0.65,0.7,0.75,0.8,1},{"F","D","C","C+","B-","B","B+","A-","A","A+"}))))</f>
        <v/>
      </c>
      <c r="AK717" s="1" t="str">
        <f>IF(COUNT($A717)=0,"",IF(AI717="","--",IF(AI717="3E","3E",LOOKUP(AI717/AK$2,{0,0.4,0.45,0.5,0.55,0.6,0.65,0.7,0.75,0.8,1},{0,2,2.25,2.5,2.75,3,3.25,3.5,3.75,4}))))</f>
        <v/>
      </c>
      <c r="AL717" s="4" t="str">
        <f>IF(OR(COUNT($A717)=0,COUNT(B717:AK717)=0),"",IF(COUNTIF(B717:AK717,"3E")&gt;0,"3E",IF(DRAFT!$A719="R",TRUNC(SUMPRODUCT(RGP,RCP)/TCP,3),TRUNC((SUMPRODUCT(--(IMDGP&gt;0)*IMDGP,IMCP)+CEILING(DRAFT!$DB719*42,0.25))/TCP,3))))</f>
        <v/>
      </c>
      <c r="AM717" s="2" t="str">
        <f>IF(OR(COUNT($A717)=0,COUNT(B717:AK717)=0),"",IF(COUNTIF(B717:AK717,"3E")&gt;0,"3E",IF(DRAFT!$A719="R",SUMPRODUCT(--(RGP&gt;=2),RCP),SUMPRODUCT(--(IMDGP&gt;0),--(IMGP=0),IMCP)+DRAFT!$DC719)))</f>
        <v/>
      </c>
      <c r="AN717" s="67" t="str">
        <f>IF(AL717="3E","3E",IF(COUNT($A717)=0,"",IF(COUNT(AI717)=0,"--",ROUND(((CEILING(DRAFT!$CV719*38,0.25)+CEILING(DRAFT!$CX719*38,0.25)+CEILING(DRAFT!$CZ719*42,0.25)+CEILING($AL717*42,0.25))/160),2))))</f>
        <v/>
      </c>
      <c r="AO717" s="2" t="str">
        <f>IF(AN717="3E","3E",IF(COUNT($A717)=0,"",IF(COUNT(AN717)=0,"I",LOOKUP(AN717,{0,2,2.25,2.5,2.75,3,3.25,3.5,3.75,4},{"F","D","C","C+","B-","B","B+","A-","A","A+"}))))</f>
        <v/>
      </c>
      <c r="AP717" s="2" t="str">
        <f>IF(AN717="3E","3E",IF(OR(COUNT(A717)=0,COUNT(AN717)=0),"",DRAFT!CW719+DRAFT!CY719+DRAFT!DA719+N(TABULATION!AM717)))</f>
        <v/>
      </c>
      <c r="AQ717" s="2" t="str">
        <f>IF(OR(COUNT($A717)=0,COUNT(B717:AK717)=0),"",IF(COUNTIF(B717:AM717,"3E")&gt;0,"3E",IF(AND(DRAFT!$A719="IM",OR($AL717&gt;DRAFT!$DB719,$AM717&gt;DRAFT!$DC719)),"IMPROVED",IF(AND(DRAFT!$A719="IM",$AL717&lt;=DRAFT!$DB719,$AM717&lt;=DRAFT!$DC719),"NOT IMPROVED",IF(AND(DRAFT!CU719="S",AH717&gt;=2,AK717&gt;=2,AN717&gt;=2.5,AP717&gt;=144),"PASS","FAIL")))))</f>
        <v/>
      </c>
      <c r="AR717" s="2" t="str">
        <f t="shared" si="22"/>
        <v/>
      </c>
      <c r="AS717" s="2" t="str">
        <f t="shared" si="23"/>
        <v/>
      </c>
    </row>
    <row r="718" spans="1:45" ht="18.95" customHeight="1" x14ac:dyDescent="0.25">
      <c r="A718" s="3" t="str">
        <f>IF(DRAFT!$B720="","",DRAFT!$B720)</f>
        <v/>
      </c>
      <c r="B718" s="2" t="str">
        <f>IF(COUNT($A718)=0,"",IF($A718&lt;&gt;DRAFT!$B720,"ERR",IF(DRAFT!I720="3E","3E",IF(COUNT(DRAFT!E720,DRAFT!I720)&gt;0,DRAFT!J720,""))))</f>
        <v/>
      </c>
      <c r="C718" s="2" t="str">
        <f>IF(COUNT($A718)=0,"",IF(B718="3E","3E",IF(B718="","I",LOOKUP(B718/D$2,{0,0.4,0.45,0.5,0.55,0.6,0.65,0.7,0.75,0.8,1},{"F","D","C","C+","B-","B","B+","A-","A","A+"}))))</f>
        <v/>
      </c>
      <c r="D718" s="1" t="str">
        <f>IF(COUNT($A718)=0,"",IF(B718="","--",IF(B718="3E","3E",LOOKUP(B718/D$2,{0,0.4,0.45,0.5,0.55,0.6,0.65,0.7,0.75,0.8,1},{0,2,2.25,2.5,2.75,3,3.25,3.5,3.75,4}))))</f>
        <v/>
      </c>
      <c r="E718" s="2" t="str">
        <f>IF(COUNT($A718)=0,"",IF($A718&lt;&gt;DRAFT!$B720,"ERR",IF(DRAFT!R720="3E","3E",IF(COUNT(DRAFT!N720,DRAFT!R720)&gt;0,DRAFT!S720,""))))</f>
        <v/>
      </c>
      <c r="F718" s="2" t="str">
        <f>IF(COUNT($A718)=0,"",IF(E718="3E","3E",IF(E718="","I",LOOKUP(E718/G$2,{0,0.4,0.45,0.5,0.55,0.6,0.65,0.7,0.75,0.8,1},{"F","D","C","C+","B-","B","B+","A-","A","A+"}))))</f>
        <v/>
      </c>
      <c r="G718" s="1" t="str">
        <f>IF(COUNT($A718)=0,"",IF(E718="","--",IF(E718="3E","3E",LOOKUP(E718/G$2,{0,0.4,0.45,0.5,0.55,0.6,0.65,0.7,0.75,0.8,1},{0,2,2.25,2.5,2.75,3,3.25,3.5,3.75,4}))))</f>
        <v/>
      </c>
      <c r="H718" s="2" t="str">
        <f>IF(COUNT($A718)=0,"",IF($A718&lt;&gt;DRAFT!$B720,"ERR",IF(DRAFT!AA720="3E","3E",IF(COUNT(DRAFT!W720,DRAFT!AA720)&gt;0,DRAFT!AB720,""))))</f>
        <v/>
      </c>
      <c r="I718" s="2" t="str">
        <f>IF(COUNT($A718)=0,"",IF(H718="3E","3E",IF(H718="","I",LOOKUP(H718/J$2,{0,0.4,0.45,0.5,0.55,0.6,0.65,0.7,0.75,0.8,1},{"F","D","C","C+","B-","B","B+","A-","A","A+"}))))</f>
        <v/>
      </c>
      <c r="J718" s="1" t="str">
        <f>IF(COUNT($A718)=0,"",IF(H718="","--",IF(H718="3E","3E",LOOKUP(H718/J$2,{0,0.4,0.45,0.5,0.55,0.6,0.65,0.7,0.75,0.8,1},{0,2,2.25,2.5,2.75,3,3.25,3.5,3.75,4}))))</f>
        <v/>
      </c>
      <c r="K718" s="2" t="str">
        <f>IF(COUNT($A718)=0,"",IF($A718&lt;&gt;DRAFT!$B720,"ERR",IF(DRAFT!AJ720="3E","3E",IF(COUNT(DRAFT!AF720,DRAFT!AJ720)&gt;0,DRAFT!AK720,""))))</f>
        <v/>
      </c>
      <c r="L718" s="2" t="str">
        <f>IF(COUNT($A718)=0,"",IF(K718="3E","3E",IF(K718="","I",LOOKUP(K718/M$2,{0,0.4,0.45,0.5,0.55,0.6,0.65,0.7,0.75,0.8,1},{"F","D","C","C+","B-","B","B+","A-","A","A+"}))))</f>
        <v/>
      </c>
      <c r="M718" s="1" t="str">
        <f>IF(COUNT($A718)=0,"",IF(K718="","--",IF(K718="3E","3E",LOOKUP(K718/M$2,{0,0.4,0.45,0.5,0.55,0.6,0.65,0.7,0.75,0.8,1},{0,2,2.25,2.5,2.75,3,3.25,3.5,3.75,4}))))</f>
        <v/>
      </c>
      <c r="N718" s="2" t="str">
        <f>IF(COUNT($A718)=0,"",IF($A718&lt;&gt;DRAFT!$B720,"ERR",IF(DRAFT!AS720="3E","3E",IF(COUNT(DRAFT!AO720,DRAFT!AS720)&gt;0,DRAFT!AT720,""))))</f>
        <v/>
      </c>
      <c r="O718" s="2" t="str">
        <f>IF(COUNT($A718)=0,"",IF(N718="3E","3E",IF(N718="","I",LOOKUP(N718/P$2,{0,0.4,0.45,0.5,0.55,0.6,0.65,0.7,0.75,0.8,1},{"F","D","C","C+","B-","B","B+","A-","A","A+"}))))</f>
        <v/>
      </c>
      <c r="P718" s="1" t="str">
        <f>IF(COUNT($A718)=0,"",IF(N718="","--",IF(N718="3E","3E",LOOKUP(N718/P$2,{0,0.4,0.45,0.5,0.55,0.6,0.65,0.7,0.75,0.8,1},{0,2,2.25,2.5,2.75,3,3.25,3.5,3.75,4}))))</f>
        <v/>
      </c>
      <c r="Q718" s="2" t="str">
        <f>IF(COUNT($A718)=0,"",IF($A718&lt;&gt;DRAFT!$B720,"ERR",IF(DRAFT!BB720="3E","3E",IF(COUNT(DRAFT!AX720,DRAFT!BB720)&gt;0,DRAFT!BC720,""))))</f>
        <v/>
      </c>
      <c r="R718" s="2" t="str">
        <f>IF(COUNT($A718)=0,"",IF(Q718="3E","3E",IF(Q718="","I",LOOKUP(Q718/S$2,{0,0.4,0.45,0.5,0.55,0.6,0.65,0.7,0.75,0.8,1},{"F","D","C","C+","B-","B","B+","A-","A","A+"}))))</f>
        <v/>
      </c>
      <c r="S718" s="1" t="str">
        <f>IF(COUNT($A718)=0,"",IF(Q718="","--",IF(Q718="3E","3E",LOOKUP(Q718/S$2,{0,0.4,0.45,0.5,0.55,0.6,0.65,0.7,0.75,0.8,1},{0,2,2.25,2.5,2.75,3,3.25,3.5,3.75,4}))))</f>
        <v/>
      </c>
      <c r="T718" s="2" t="str">
        <f>IF(COUNT($A718)=0,"",IF($A718&lt;&gt;DRAFT!$B720,"ERR",IF(DRAFT!BK720="3E","3E",IF(COUNT(DRAFT!BG720,DRAFT!BK720)&gt;0,DRAFT!BL720,""))))</f>
        <v/>
      </c>
      <c r="U718" s="2" t="str">
        <f>IF(COUNT($A718)=0,"",IF(T718="3E","3E",IF(T718="","I",LOOKUP(T718/V$2,{0,0.4,0.45,0.5,0.55,0.6,0.65,0.7,0.75,0.8,1},{"F","D","C","C+","B-","B","B+","A-","A","A+"}))))</f>
        <v/>
      </c>
      <c r="V718" s="1" t="str">
        <f>IF(COUNT($A718)=0,"",IF(T718="","--",IF(T718="3E","3E",LOOKUP(T718/V$2,{0,0.4,0.45,0.5,0.55,0.6,0.65,0.7,0.75,0.8,1},{0,2,2.25,2.5,2.75,3,3.25,3.5,3.75,4}))))</f>
        <v/>
      </c>
      <c r="W718" s="2" t="str">
        <f>IF(COUNT($A718)=0,"",IF($A718&lt;&gt;DRAFT!$B720,"ERR",IF(DRAFT!BT720="3E","3E",IF(COUNT(DRAFT!BP720,DRAFT!BT720)&gt;0,DRAFT!BU720,""))))</f>
        <v/>
      </c>
      <c r="X718" s="2" t="str">
        <f>IF(COUNT($A718)=0,"",IF(W718="3E","3E",IF(W718="","I",LOOKUP(W718/Y$2,{0,0.4,0.45,0.5,0.55,0.6,0.65,0.7,0.75,0.8,1},{"F","D","C","C+","B-","B","B+","A-","A","A+"}))))</f>
        <v/>
      </c>
      <c r="Y718" s="1" t="str">
        <f>IF(COUNT($A718)=0,"",IF(W718="","--",IF(W718="3E","3E",LOOKUP(W718/Y$2,{0,0.4,0.45,0.5,0.55,0.6,0.65,0.7,0.75,0.8,1},{0,2,2.25,2.5,2.75,3,3.25,3.5,3.75,4}))))</f>
        <v/>
      </c>
      <c r="Z718" s="2" t="str">
        <f>IF(COUNT($A718)=0,"",IF($A718&lt;&gt;DRAFT!$B720,"ERR",IF(DRAFT!CC720="3E","3E",IF(COUNT(DRAFT!BY720,DRAFT!CC720)&gt;0,DRAFT!CD720,""))))</f>
        <v/>
      </c>
      <c r="AA718" s="2" t="str">
        <f>IF(COUNT($A718)=0,"",IF(Z718="3E","3E",IF(Z718="","I",LOOKUP(Z718/AB$2,{0,0.4,0.45,0.5,0.55,0.6,0.65,0.7,0.75,0.8,1},{"F","D","C","C+","B-","B","B+","A-","A","A+"}))))</f>
        <v/>
      </c>
      <c r="AB718" s="1" t="str">
        <f>IF(COUNT($A718)=0,"",IF(Z718="","--",IF(Z718="3E","3E",LOOKUP(Z718/AB$2,{0,0.4,0.45,0.5,0.55,0.6,0.65,0.7,0.75,0.8,1},{0,2,2.25,2.5,2.75,3,3.25,3.5,3.75,4}))))</f>
        <v/>
      </c>
      <c r="AC718" s="2" t="str">
        <f>IF(COUNT($A718)=0,"",IF($A718&lt;&gt;DRAFT!$B720,"ERR",IF(DRAFT!CF720&gt;0,DRAFT!CF720,"")))</f>
        <v/>
      </c>
      <c r="AD718" s="2" t="str">
        <f>IF(COUNT($A718)=0,"",IF(AC718="3E","3E",IF(AC718="","I",LOOKUP(AC718/AE$2,{0,0.4,0.45,0.5,0.55,0.6,0.65,0.7,0.75,0.8,1},{"F","D","C","C+","B-","B","B+","A-","A","A+"}))))</f>
        <v/>
      </c>
      <c r="AE718" s="1" t="str">
        <f>IF(COUNT($A718)=0,"",IF(AC718="","--",IF(AC718="3E","3E",LOOKUP(AC718/AE$2,{0,0.4,0.45,0.5,0.55,0.6,0.65,0.7,0.75,0.8,1},{0,2,2.25,2.5,2.75,3,3.25,3.5,3.75,4}))))</f>
        <v/>
      </c>
      <c r="AF718" s="2" t="str">
        <f>IF(COUNT($A718)=0,"",IF($A718&lt;&gt;DRAFT!$B720,"ERR",IF(DRAFT!CI720&gt;0,DRAFT!CK720,"")))</f>
        <v/>
      </c>
      <c r="AG718" s="2" t="str">
        <f>IF(COUNT($A718)=0,"",IF(AF718="3E","3E",IF(AF718="","I",LOOKUP(AF718/AH$2,{0,0.4,0.45,0.5,0.55,0.6,0.65,0.7,0.75,0.8,1},{"F","D","C","C+","B-","B","B+","A-","A","A+"}))))</f>
        <v/>
      </c>
      <c r="AH718" s="1" t="str">
        <f>IF(COUNT($A718)=0,"",IF(AF718="","--",IF(AF718="3E","3E",LOOKUP(AF718/AH$2,{0,0.4,0.45,0.5,0.55,0.6,0.65,0.7,0.75,0.8,1},{0,2,2.25,2.5,2.75,3,3.25,3.5,3.75,4}))))</f>
        <v/>
      </c>
      <c r="AI718" s="2" t="str">
        <f>IF($A718&lt;&gt;DRAFT!$B720,"ERR",IF(OR(COUNT($A718)=0,COUNT(DRAFT!CL720:CN720,DRAFT!CP720:CR720)=0),"",CEILING(SUM(DRAFT!CO720,DRAFT!CS720,DRAFT!CT720),1)))</f>
        <v/>
      </c>
      <c r="AJ718" s="2" t="str">
        <f>IF(COUNT($A718)=0,"",IF(AI718="3E","3E",IF(AI718="","I",LOOKUP(AI718/AK$2,{0,0.4,0.45,0.5,0.55,0.6,0.65,0.7,0.75,0.8,1},{"F","D","C","C+","B-","B","B+","A-","A","A+"}))))</f>
        <v/>
      </c>
      <c r="AK718" s="1" t="str">
        <f>IF(COUNT($A718)=0,"",IF(AI718="","--",IF(AI718="3E","3E",LOOKUP(AI718/AK$2,{0,0.4,0.45,0.5,0.55,0.6,0.65,0.7,0.75,0.8,1},{0,2,2.25,2.5,2.75,3,3.25,3.5,3.75,4}))))</f>
        <v/>
      </c>
      <c r="AL718" s="4" t="str">
        <f>IF(OR(COUNT($A718)=0,COUNT(B718:AK718)=0),"",IF(COUNTIF(B718:AK718,"3E")&gt;0,"3E",IF(DRAFT!$A720="R",TRUNC(SUMPRODUCT(RGP,RCP)/TCP,3),TRUNC((SUMPRODUCT(--(IMDGP&gt;0)*IMDGP,IMCP)+CEILING(DRAFT!$DB720*42,0.25))/TCP,3))))</f>
        <v/>
      </c>
      <c r="AM718" s="2" t="str">
        <f>IF(OR(COUNT($A718)=0,COUNT(B718:AK718)=0),"",IF(COUNTIF(B718:AK718,"3E")&gt;0,"3E",IF(DRAFT!$A720="R",SUMPRODUCT(--(RGP&gt;=2),RCP),SUMPRODUCT(--(IMDGP&gt;0),--(IMGP=0),IMCP)+DRAFT!$DC720)))</f>
        <v/>
      </c>
      <c r="AN718" s="67" t="str">
        <f>IF(AL718="3E","3E",IF(COUNT($A718)=0,"",IF(COUNT(AI718)=0,"--",ROUND(((CEILING(DRAFT!$CV720*38,0.25)+CEILING(DRAFT!$CX720*38,0.25)+CEILING(DRAFT!$CZ720*42,0.25)+CEILING($AL718*42,0.25))/160),2))))</f>
        <v/>
      </c>
      <c r="AO718" s="2" t="str">
        <f>IF(AN718="3E","3E",IF(COUNT($A718)=0,"",IF(COUNT(AN718)=0,"I",LOOKUP(AN718,{0,2,2.25,2.5,2.75,3,3.25,3.5,3.75,4},{"F","D","C","C+","B-","B","B+","A-","A","A+"}))))</f>
        <v/>
      </c>
      <c r="AP718" s="2" t="str">
        <f>IF(AN718="3E","3E",IF(OR(COUNT(A718)=0,COUNT(AN718)=0),"",DRAFT!CW720+DRAFT!CY720+DRAFT!DA720+N(TABULATION!AM718)))</f>
        <v/>
      </c>
      <c r="AQ718" s="2" t="str">
        <f>IF(OR(COUNT($A718)=0,COUNT(B718:AK718)=0),"",IF(COUNTIF(B718:AM718,"3E")&gt;0,"3E",IF(AND(DRAFT!$A720="IM",OR($AL718&gt;DRAFT!$DB720,$AM718&gt;DRAFT!$DC720)),"IMPROVED",IF(AND(DRAFT!$A720="IM",$AL718&lt;=DRAFT!$DB720,$AM718&lt;=DRAFT!$DC720),"NOT IMPROVED",IF(AND(DRAFT!CU720="S",AH718&gt;=2,AK718&gt;=2,AN718&gt;=2.5,AP718&gt;=144),"PASS","FAIL")))))</f>
        <v/>
      </c>
      <c r="AR718" s="2" t="str">
        <f t="shared" si="22"/>
        <v/>
      </c>
      <c r="AS718" s="2" t="str">
        <f t="shared" si="23"/>
        <v/>
      </c>
    </row>
    <row r="719" spans="1:45" ht="18.95" customHeight="1" x14ac:dyDescent="0.25">
      <c r="A719" s="3" t="str">
        <f>IF(DRAFT!$B721="","",DRAFT!$B721)</f>
        <v/>
      </c>
      <c r="B719" s="2" t="str">
        <f>IF(COUNT($A719)=0,"",IF($A719&lt;&gt;DRAFT!$B721,"ERR",IF(DRAFT!I721="3E","3E",IF(COUNT(DRAFT!E721,DRAFT!I721)&gt;0,DRAFT!J721,""))))</f>
        <v/>
      </c>
      <c r="C719" s="2" t="str">
        <f>IF(COUNT($A719)=0,"",IF(B719="3E","3E",IF(B719="","I",LOOKUP(B719/D$2,{0,0.4,0.45,0.5,0.55,0.6,0.65,0.7,0.75,0.8,1},{"F","D","C","C+","B-","B","B+","A-","A","A+"}))))</f>
        <v/>
      </c>
      <c r="D719" s="1" t="str">
        <f>IF(COUNT($A719)=0,"",IF(B719="","--",IF(B719="3E","3E",LOOKUP(B719/D$2,{0,0.4,0.45,0.5,0.55,0.6,0.65,0.7,0.75,0.8,1},{0,2,2.25,2.5,2.75,3,3.25,3.5,3.75,4}))))</f>
        <v/>
      </c>
      <c r="E719" s="2" t="str">
        <f>IF(COUNT($A719)=0,"",IF($A719&lt;&gt;DRAFT!$B721,"ERR",IF(DRAFT!R721="3E","3E",IF(COUNT(DRAFT!N721,DRAFT!R721)&gt;0,DRAFT!S721,""))))</f>
        <v/>
      </c>
      <c r="F719" s="2" t="str">
        <f>IF(COUNT($A719)=0,"",IF(E719="3E","3E",IF(E719="","I",LOOKUP(E719/G$2,{0,0.4,0.45,0.5,0.55,0.6,0.65,0.7,0.75,0.8,1},{"F","D","C","C+","B-","B","B+","A-","A","A+"}))))</f>
        <v/>
      </c>
      <c r="G719" s="1" t="str">
        <f>IF(COUNT($A719)=0,"",IF(E719="","--",IF(E719="3E","3E",LOOKUP(E719/G$2,{0,0.4,0.45,0.5,0.55,0.6,0.65,0.7,0.75,0.8,1},{0,2,2.25,2.5,2.75,3,3.25,3.5,3.75,4}))))</f>
        <v/>
      </c>
      <c r="H719" s="2" t="str">
        <f>IF(COUNT($A719)=0,"",IF($A719&lt;&gt;DRAFT!$B721,"ERR",IF(DRAFT!AA721="3E","3E",IF(COUNT(DRAFT!W721,DRAFT!AA721)&gt;0,DRAFT!AB721,""))))</f>
        <v/>
      </c>
      <c r="I719" s="2" t="str">
        <f>IF(COUNT($A719)=0,"",IF(H719="3E","3E",IF(H719="","I",LOOKUP(H719/J$2,{0,0.4,0.45,0.5,0.55,0.6,0.65,0.7,0.75,0.8,1},{"F","D","C","C+","B-","B","B+","A-","A","A+"}))))</f>
        <v/>
      </c>
      <c r="J719" s="1" t="str">
        <f>IF(COUNT($A719)=0,"",IF(H719="","--",IF(H719="3E","3E",LOOKUP(H719/J$2,{0,0.4,0.45,0.5,0.55,0.6,0.65,0.7,0.75,0.8,1},{0,2,2.25,2.5,2.75,3,3.25,3.5,3.75,4}))))</f>
        <v/>
      </c>
      <c r="K719" s="2" t="str">
        <f>IF(COUNT($A719)=0,"",IF($A719&lt;&gt;DRAFT!$B721,"ERR",IF(DRAFT!AJ721="3E","3E",IF(COUNT(DRAFT!AF721,DRAFT!AJ721)&gt;0,DRAFT!AK721,""))))</f>
        <v/>
      </c>
      <c r="L719" s="2" t="str">
        <f>IF(COUNT($A719)=0,"",IF(K719="3E","3E",IF(K719="","I",LOOKUP(K719/M$2,{0,0.4,0.45,0.5,0.55,0.6,0.65,0.7,0.75,0.8,1},{"F","D","C","C+","B-","B","B+","A-","A","A+"}))))</f>
        <v/>
      </c>
      <c r="M719" s="1" t="str">
        <f>IF(COUNT($A719)=0,"",IF(K719="","--",IF(K719="3E","3E",LOOKUP(K719/M$2,{0,0.4,0.45,0.5,0.55,0.6,0.65,0.7,0.75,0.8,1},{0,2,2.25,2.5,2.75,3,3.25,3.5,3.75,4}))))</f>
        <v/>
      </c>
      <c r="N719" s="2" t="str">
        <f>IF(COUNT($A719)=0,"",IF($A719&lt;&gt;DRAFT!$B721,"ERR",IF(DRAFT!AS721="3E","3E",IF(COUNT(DRAFT!AO721,DRAFT!AS721)&gt;0,DRAFT!AT721,""))))</f>
        <v/>
      </c>
      <c r="O719" s="2" t="str">
        <f>IF(COUNT($A719)=0,"",IF(N719="3E","3E",IF(N719="","I",LOOKUP(N719/P$2,{0,0.4,0.45,0.5,0.55,0.6,0.65,0.7,0.75,0.8,1},{"F","D","C","C+","B-","B","B+","A-","A","A+"}))))</f>
        <v/>
      </c>
      <c r="P719" s="1" t="str">
        <f>IF(COUNT($A719)=0,"",IF(N719="","--",IF(N719="3E","3E",LOOKUP(N719/P$2,{0,0.4,0.45,0.5,0.55,0.6,0.65,0.7,0.75,0.8,1},{0,2,2.25,2.5,2.75,3,3.25,3.5,3.75,4}))))</f>
        <v/>
      </c>
      <c r="Q719" s="2" t="str">
        <f>IF(COUNT($A719)=0,"",IF($A719&lt;&gt;DRAFT!$B721,"ERR",IF(DRAFT!BB721="3E","3E",IF(COUNT(DRAFT!AX721,DRAFT!BB721)&gt;0,DRAFT!BC721,""))))</f>
        <v/>
      </c>
      <c r="R719" s="2" t="str">
        <f>IF(COUNT($A719)=0,"",IF(Q719="3E","3E",IF(Q719="","I",LOOKUP(Q719/S$2,{0,0.4,0.45,0.5,0.55,0.6,0.65,0.7,0.75,0.8,1},{"F","D","C","C+","B-","B","B+","A-","A","A+"}))))</f>
        <v/>
      </c>
      <c r="S719" s="1" t="str">
        <f>IF(COUNT($A719)=0,"",IF(Q719="","--",IF(Q719="3E","3E",LOOKUP(Q719/S$2,{0,0.4,0.45,0.5,0.55,0.6,0.65,0.7,0.75,0.8,1},{0,2,2.25,2.5,2.75,3,3.25,3.5,3.75,4}))))</f>
        <v/>
      </c>
      <c r="T719" s="2" t="str">
        <f>IF(COUNT($A719)=0,"",IF($A719&lt;&gt;DRAFT!$B721,"ERR",IF(DRAFT!BK721="3E","3E",IF(COUNT(DRAFT!BG721,DRAFT!BK721)&gt;0,DRAFT!BL721,""))))</f>
        <v/>
      </c>
      <c r="U719" s="2" t="str">
        <f>IF(COUNT($A719)=0,"",IF(T719="3E","3E",IF(T719="","I",LOOKUP(T719/V$2,{0,0.4,0.45,0.5,0.55,0.6,0.65,0.7,0.75,0.8,1},{"F","D","C","C+","B-","B","B+","A-","A","A+"}))))</f>
        <v/>
      </c>
      <c r="V719" s="1" t="str">
        <f>IF(COUNT($A719)=0,"",IF(T719="","--",IF(T719="3E","3E",LOOKUP(T719/V$2,{0,0.4,0.45,0.5,0.55,0.6,0.65,0.7,0.75,0.8,1},{0,2,2.25,2.5,2.75,3,3.25,3.5,3.75,4}))))</f>
        <v/>
      </c>
      <c r="W719" s="2" t="str">
        <f>IF(COUNT($A719)=0,"",IF($A719&lt;&gt;DRAFT!$B721,"ERR",IF(DRAFT!BT721="3E","3E",IF(COUNT(DRAFT!BP721,DRAFT!BT721)&gt;0,DRAFT!BU721,""))))</f>
        <v/>
      </c>
      <c r="X719" s="2" t="str">
        <f>IF(COUNT($A719)=0,"",IF(W719="3E","3E",IF(W719="","I",LOOKUP(W719/Y$2,{0,0.4,0.45,0.5,0.55,0.6,0.65,0.7,0.75,0.8,1},{"F","D","C","C+","B-","B","B+","A-","A","A+"}))))</f>
        <v/>
      </c>
      <c r="Y719" s="1" t="str">
        <f>IF(COUNT($A719)=0,"",IF(W719="","--",IF(W719="3E","3E",LOOKUP(W719/Y$2,{0,0.4,0.45,0.5,0.55,0.6,0.65,0.7,0.75,0.8,1},{0,2,2.25,2.5,2.75,3,3.25,3.5,3.75,4}))))</f>
        <v/>
      </c>
      <c r="Z719" s="2" t="str">
        <f>IF(COUNT($A719)=0,"",IF($A719&lt;&gt;DRAFT!$B721,"ERR",IF(DRAFT!CC721="3E","3E",IF(COUNT(DRAFT!BY721,DRAFT!CC721)&gt;0,DRAFT!CD721,""))))</f>
        <v/>
      </c>
      <c r="AA719" s="2" t="str">
        <f>IF(COUNT($A719)=0,"",IF(Z719="3E","3E",IF(Z719="","I",LOOKUP(Z719/AB$2,{0,0.4,0.45,0.5,0.55,0.6,0.65,0.7,0.75,0.8,1},{"F","D","C","C+","B-","B","B+","A-","A","A+"}))))</f>
        <v/>
      </c>
      <c r="AB719" s="1" t="str">
        <f>IF(COUNT($A719)=0,"",IF(Z719="","--",IF(Z719="3E","3E",LOOKUP(Z719/AB$2,{0,0.4,0.45,0.5,0.55,0.6,0.65,0.7,0.75,0.8,1},{0,2,2.25,2.5,2.75,3,3.25,3.5,3.75,4}))))</f>
        <v/>
      </c>
      <c r="AC719" s="2" t="str">
        <f>IF(COUNT($A719)=0,"",IF($A719&lt;&gt;DRAFT!$B721,"ERR",IF(DRAFT!CF721&gt;0,DRAFT!CF721,"")))</f>
        <v/>
      </c>
      <c r="AD719" s="2" t="str">
        <f>IF(COUNT($A719)=0,"",IF(AC719="3E","3E",IF(AC719="","I",LOOKUP(AC719/AE$2,{0,0.4,0.45,0.5,0.55,0.6,0.65,0.7,0.75,0.8,1},{"F","D","C","C+","B-","B","B+","A-","A","A+"}))))</f>
        <v/>
      </c>
      <c r="AE719" s="1" t="str">
        <f>IF(COUNT($A719)=0,"",IF(AC719="","--",IF(AC719="3E","3E",LOOKUP(AC719/AE$2,{0,0.4,0.45,0.5,0.55,0.6,0.65,0.7,0.75,0.8,1},{0,2,2.25,2.5,2.75,3,3.25,3.5,3.75,4}))))</f>
        <v/>
      </c>
      <c r="AF719" s="2" t="str">
        <f>IF(COUNT($A719)=0,"",IF($A719&lt;&gt;DRAFT!$B721,"ERR",IF(DRAFT!CI721&gt;0,DRAFT!CK721,"")))</f>
        <v/>
      </c>
      <c r="AG719" s="2" t="str">
        <f>IF(COUNT($A719)=0,"",IF(AF719="3E","3E",IF(AF719="","I",LOOKUP(AF719/AH$2,{0,0.4,0.45,0.5,0.55,0.6,0.65,0.7,0.75,0.8,1},{"F","D","C","C+","B-","B","B+","A-","A","A+"}))))</f>
        <v/>
      </c>
      <c r="AH719" s="1" t="str">
        <f>IF(COUNT($A719)=0,"",IF(AF719="","--",IF(AF719="3E","3E",LOOKUP(AF719/AH$2,{0,0.4,0.45,0.5,0.55,0.6,0.65,0.7,0.75,0.8,1},{0,2,2.25,2.5,2.75,3,3.25,3.5,3.75,4}))))</f>
        <v/>
      </c>
      <c r="AI719" s="2" t="str">
        <f>IF($A719&lt;&gt;DRAFT!$B721,"ERR",IF(OR(COUNT($A719)=0,COUNT(DRAFT!CL721:CN721,DRAFT!CP721:CR721)=0),"",CEILING(SUM(DRAFT!CO721,DRAFT!CS721,DRAFT!CT721),1)))</f>
        <v/>
      </c>
      <c r="AJ719" s="2" t="str">
        <f>IF(COUNT($A719)=0,"",IF(AI719="3E","3E",IF(AI719="","I",LOOKUP(AI719/AK$2,{0,0.4,0.45,0.5,0.55,0.6,0.65,0.7,0.75,0.8,1},{"F","D","C","C+","B-","B","B+","A-","A","A+"}))))</f>
        <v/>
      </c>
      <c r="AK719" s="1" t="str">
        <f>IF(COUNT($A719)=0,"",IF(AI719="","--",IF(AI719="3E","3E",LOOKUP(AI719/AK$2,{0,0.4,0.45,0.5,0.55,0.6,0.65,0.7,0.75,0.8,1},{0,2,2.25,2.5,2.75,3,3.25,3.5,3.75,4}))))</f>
        <v/>
      </c>
      <c r="AL719" s="4" t="str">
        <f>IF(OR(COUNT($A719)=0,COUNT(B719:AK719)=0),"",IF(COUNTIF(B719:AK719,"3E")&gt;0,"3E",IF(DRAFT!$A721="R",TRUNC(SUMPRODUCT(RGP,RCP)/TCP,3),TRUNC((SUMPRODUCT(--(IMDGP&gt;0)*IMDGP,IMCP)+CEILING(DRAFT!$DB721*42,0.25))/TCP,3))))</f>
        <v/>
      </c>
      <c r="AM719" s="2" t="str">
        <f>IF(OR(COUNT($A719)=0,COUNT(B719:AK719)=0),"",IF(COUNTIF(B719:AK719,"3E")&gt;0,"3E",IF(DRAFT!$A721="R",SUMPRODUCT(--(RGP&gt;=2),RCP),SUMPRODUCT(--(IMDGP&gt;0),--(IMGP=0),IMCP)+DRAFT!$DC721)))</f>
        <v/>
      </c>
      <c r="AN719" s="67" t="str">
        <f>IF(AL719="3E","3E",IF(COUNT($A719)=0,"",IF(COUNT(AI719)=0,"--",ROUND(((CEILING(DRAFT!$CV721*38,0.25)+CEILING(DRAFT!$CX721*38,0.25)+CEILING(DRAFT!$CZ721*42,0.25)+CEILING($AL719*42,0.25))/160),2))))</f>
        <v/>
      </c>
      <c r="AO719" s="2" t="str">
        <f>IF(AN719="3E","3E",IF(COUNT($A719)=0,"",IF(COUNT(AN719)=0,"I",LOOKUP(AN719,{0,2,2.25,2.5,2.75,3,3.25,3.5,3.75,4},{"F","D","C","C+","B-","B","B+","A-","A","A+"}))))</f>
        <v/>
      </c>
      <c r="AP719" s="2" t="str">
        <f>IF(AN719="3E","3E",IF(OR(COUNT(A719)=0,COUNT(AN719)=0),"",DRAFT!CW721+DRAFT!CY721+DRAFT!DA721+N(TABULATION!AM719)))</f>
        <v/>
      </c>
      <c r="AQ719" s="2" t="str">
        <f>IF(OR(COUNT($A719)=0,COUNT(B719:AK719)=0),"",IF(COUNTIF(B719:AM719,"3E")&gt;0,"3E",IF(AND(DRAFT!$A721="IM",OR($AL719&gt;DRAFT!$DB721,$AM719&gt;DRAFT!$DC721)),"IMPROVED",IF(AND(DRAFT!$A721="IM",$AL719&lt;=DRAFT!$DB721,$AM719&lt;=DRAFT!$DC721),"NOT IMPROVED",IF(AND(DRAFT!CU721="S",AH719&gt;=2,AK719&gt;=2,AN719&gt;=2.5,AP719&gt;=144),"PASS","FAIL")))))</f>
        <v/>
      </c>
      <c r="AR719" s="2" t="str">
        <f t="shared" si="22"/>
        <v/>
      </c>
      <c r="AS719" s="2" t="str">
        <f t="shared" si="23"/>
        <v/>
      </c>
    </row>
    <row r="720" spans="1:45" ht="18.95" customHeight="1" x14ac:dyDescent="0.25">
      <c r="A720" s="3" t="str">
        <f>IF(DRAFT!$B722="","",DRAFT!$B722)</f>
        <v/>
      </c>
      <c r="B720" s="2" t="str">
        <f>IF(COUNT($A720)=0,"",IF($A720&lt;&gt;DRAFT!$B722,"ERR",IF(DRAFT!I722="3E","3E",IF(COUNT(DRAFT!E722,DRAFT!I722)&gt;0,DRAFT!J722,""))))</f>
        <v/>
      </c>
      <c r="C720" s="2" t="str">
        <f>IF(COUNT($A720)=0,"",IF(B720="3E","3E",IF(B720="","I",LOOKUP(B720/D$2,{0,0.4,0.45,0.5,0.55,0.6,0.65,0.7,0.75,0.8,1},{"F","D","C","C+","B-","B","B+","A-","A","A+"}))))</f>
        <v/>
      </c>
      <c r="D720" s="1" t="str">
        <f>IF(COUNT($A720)=0,"",IF(B720="","--",IF(B720="3E","3E",LOOKUP(B720/D$2,{0,0.4,0.45,0.5,0.55,0.6,0.65,0.7,0.75,0.8,1},{0,2,2.25,2.5,2.75,3,3.25,3.5,3.75,4}))))</f>
        <v/>
      </c>
      <c r="E720" s="2" t="str">
        <f>IF(COUNT($A720)=0,"",IF($A720&lt;&gt;DRAFT!$B722,"ERR",IF(DRAFT!R722="3E","3E",IF(COUNT(DRAFT!N722,DRAFT!R722)&gt;0,DRAFT!S722,""))))</f>
        <v/>
      </c>
      <c r="F720" s="2" t="str">
        <f>IF(COUNT($A720)=0,"",IF(E720="3E","3E",IF(E720="","I",LOOKUP(E720/G$2,{0,0.4,0.45,0.5,0.55,0.6,0.65,0.7,0.75,0.8,1},{"F","D","C","C+","B-","B","B+","A-","A","A+"}))))</f>
        <v/>
      </c>
      <c r="G720" s="1" t="str">
        <f>IF(COUNT($A720)=0,"",IF(E720="","--",IF(E720="3E","3E",LOOKUP(E720/G$2,{0,0.4,0.45,0.5,0.55,0.6,0.65,0.7,0.75,0.8,1},{0,2,2.25,2.5,2.75,3,3.25,3.5,3.75,4}))))</f>
        <v/>
      </c>
      <c r="H720" s="2" t="str">
        <f>IF(COUNT($A720)=0,"",IF($A720&lt;&gt;DRAFT!$B722,"ERR",IF(DRAFT!AA722="3E","3E",IF(COUNT(DRAFT!W722,DRAFT!AA722)&gt;0,DRAFT!AB722,""))))</f>
        <v/>
      </c>
      <c r="I720" s="2" t="str">
        <f>IF(COUNT($A720)=0,"",IF(H720="3E","3E",IF(H720="","I",LOOKUP(H720/J$2,{0,0.4,0.45,0.5,0.55,0.6,0.65,0.7,0.75,0.8,1},{"F","D","C","C+","B-","B","B+","A-","A","A+"}))))</f>
        <v/>
      </c>
      <c r="J720" s="1" t="str">
        <f>IF(COUNT($A720)=0,"",IF(H720="","--",IF(H720="3E","3E",LOOKUP(H720/J$2,{0,0.4,0.45,0.5,0.55,0.6,0.65,0.7,0.75,0.8,1},{0,2,2.25,2.5,2.75,3,3.25,3.5,3.75,4}))))</f>
        <v/>
      </c>
      <c r="K720" s="2" t="str">
        <f>IF(COUNT($A720)=0,"",IF($A720&lt;&gt;DRAFT!$B722,"ERR",IF(DRAFT!AJ722="3E","3E",IF(COUNT(DRAFT!AF722,DRAFT!AJ722)&gt;0,DRAFT!AK722,""))))</f>
        <v/>
      </c>
      <c r="L720" s="2" t="str">
        <f>IF(COUNT($A720)=0,"",IF(K720="3E","3E",IF(K720="","I",LOOKUP(K720/M$2,{0,0.4,0.45,0.5,0.55,0.6,0.65,0.7,0.75,0.8,1},{"F","D","C","C+","B-","B","B+","A-","A","A+"}))))</f>
        <v/>
      </c>
      <c r="M720" s="1" t="str">
        <f>IF(COUNT($A720)=0,"",IF(K720="","--",IF(K720="3E","3E",LOOKUP(K720/M$2,{0,0.4,0.45,0.5,0.55,0.6,0.65,0.7,0.75,0.8,1},{0,2,2.25,2.5,2.75,3,3.25,3.5,3.75,4}))))</f>
        <v/>
      </c>
      <c r="N720" s="2" t="str">
        <f>IF(COUNT($A720)=0,"",IF($A720&lt;&gt;DRAFT!$B722,"ERR",IF(DRAFT!AS722="3E","3E",IF(COUNT(DRAFT!AO722,DRAFT!AS722)&gt;0,DRAFT!AT722,""))))</f>
        <v/>
      </c>
      <c r="O720" s="2" t="str">
        <f>IF(COUNT($A720)=0,"",IF(N720="3E","3E",IF(N720="","I",LOOKUP(N720/P$2,{0,0.4,0.45,0.5,0.55,0.6,0.65,0.7,0.75,0.8,1},{"F","D","C","C+","B-","B","B+","A-","A","A+"}))))</f>
        <v/>
      </c>
      <c r="P720" s="1" t="str">
        <f>IF(COUNT($A720)=0,"",IF(N720="","--",IF(N720="3E","3E",LOOKUP(N720/P$2,{0,0.4,0.45,0.5,0.55,0.6,0.65,0.7,0.75,0.8,1},{0,2,2.25,2.5,2.75,3,3.25,3.5,3.75,4}))))</f>
        <v/>
      </c>
      <c r="Q720" s="2" t="str">
        <f>IF(COUNT($A720)=0,"",IF($A720&lt;&gt;DRAFT!$B722,"ERR",IF(DRAFT!BB722="3E","3E",IF(COUNT(DRAFT!AX722,DRAFT!BB722)&gt;0,DRAFT!BC722,""))))</f>
        <v/>
      </c>
      <c r="R720" s="2" t="str">
        <f>IF(COUNT($A720)=0,"",IF(Q720="3E","3E",IF(Q720="","I",LOOKUP(Q720/S$2,{0,0.4,0.45,0.5,0.55,0.6,0.65,0.7,0.75,0.8,1},{"F","D","C","C+","B-","B","B+","A-","A","A+"}))))</f>
        <v/>
      </c>
      <c r="S720" s="1" t="str">
        <f>IF(COUNT($A720)=0,"",IF(Q720="","--",IF(Q720="3E","3E",LOOKUP(Q720/S$2,{0,0.4,0.45,0.5,0.55,0.6,0.65,0.7,0.75,0.8,1},{0,2,2.25,2.5,2.75,3,3.25,3.5,3.75,4}))))</f>
        <v/>
      </c>
      <c r="T720" s="2" t="str">
        <f>IF(COUNT($A720)=0,"",IF($A720&lt;&gt;DRAFT!$B722,"ERR",IF(DRAFT!BK722="3E","3E",IF(COUNT(DRAFT!BG722,DRAFT!BK722)&gt;0,DRAFT!BL722,""))))</f>
        <v/>
      </c>
      <c r="U720" s="2" t="str">
        <f>IF(COUNT($A720)=0,"",IF(T720="3E","3E",IF(T720="","I",LOOKUP(T720/V$2,{0,0.4,0.45,0.5,0.55,0.6,0.65,0.7,0.75,0.8,1},{"F","D","C","C+","B-","B","B+","A-","A","A+"}))))</f>
        <v/>
      </c>
      <c r="V720" s="1" t="str">
        <f>IF(COUNT($A720)=0,"",IF(T720="","--",IF(T720="3E","3E",LOOKUP(T720/V$2,{0,0.4,0.45,0.5,0.55,0.6,0.65,0.7,0.75,0.8,1},{0,2,2.25,2.5,2.75,3,3.25,3.5,3.75,4}))))</f>
        <v/>
      </c>
      <c r="W720" s="2" t="str">
        <f>IF(COUNT($A720)=0,"",IF($A720&lt;&gt;DRAFT!$B722,"ERR",IF(DRAFT!BT722="3E","3E",IF(COUNT(DRAFT!BP722,DRAFT!BT722)&gt;0,DRAFT!BU722,""))))</f>
        <v/>
      </c>
      <c r="X720" s="2" t="str">
        <f>IF(COUNT($A720)=0,"",IF(W720="3E","3E",IF(W720="","I",LOOKUP(W720/Y$2,{0,0.4,0.45,0.5,0.55,0.6,0.65,0.7,0.75,0.8,1},{"F","D","C","C+","B-","B","B+","A-","A","A+"}))))</f>
        <v/>
      </c>
      <c r="Y720" s="1" t="str">
        <f>IF(COUNT($A720)=0,"",IF(W720="","--",IF(W720="3E","3E",LOOKUP(W720/Y$2,{0,0.4,0.45,0.5,0.55,0.6,0.65,0.7,0.75,0.8,1},{0,2,2.25,2.5,2.75,3,3.25,3.5,3.75,4}))))</f>
        <v/>
      </c>
      <c r="Z720" s="2" t="str">
        <f>IF(COUNT($A720)=0,"",IF($A720&lt;&gt;DRAFT!$B722,"ERR",IF(DRAFT!CC722="3E","3E",IF(COUNT(DRAFT!BY722,DRAFT!CC722)&gt;0,DRAFT!CD722,""))))</f>
        <v/>
      </c>
      <c r="AA720" s="2" t="str">
        <f>IF(COUNT($A720)=0,"",IF(Z720="3E","3E",IF(Z720="","I",LOOKUP(Z720/AB$2,{0,0.4,0.45,0.5,0.55,0.6,0.65,0.7,0.75,0.8,1},{"F","D","C","C+","B-","B","B+","A-","A","A+"}))))</f>
        <v/>
      </c>
      <c r="AB720" s="1" t="str">
        <f>IF(COUNT($A720)=0,"",IF(Z720="","--",IF(Z720="3E","3E",LOOKUP(Z720/AB$2,{0,0.4,0.45,0.5,0.55,0.6,0.65,0.7,0.75,0.8,1},{0,2,2.25,2.5,2.75,3,3.25,3.5,3.75,4}))))</f>
        <v/>
      </c>
      <c r="AC720" s="2" t="str">
        <f>IF(COUNT($A720)=0,"",IF($A720&lt;&gt;DRAFT!$B722,"ERR",IF(DRAFT!CF722&gt;0,DRAFT!CF722,"")))</f>
        <v/>
      </c>
      <c r="AD720" s="2" t="str">
        <f>IF(COUNT($A720)=0,"",IF(AC720="3E","3E",IF(AC720="","I",LOOKUP(AC720/AE$2,{0,0.4,0.45,0.5,0.55,0.6,0.65,0.7,0.75,0.8,1},{"F","D","C","C+","B-","B","B+","A-","A","A+"}))))</f>
        <v/>
      </c>
      <c r="AE720" s="1" t="str">
        <f>IF(COUNT($A720)=0,"",IF(AC720="","--",IF(AC720="3E","3E",LOOKUP(AC720/AE$2,{0,0.4,0.45,0.5,0.55,0.6,0.65,0.7,0.75,0.8,1},{0,2,2.25,2.5,2.75,3,3.25,3.5,3.75,4}))))</f>
        <v/>
      </c>
      <c r="AF720" s="2" t="str">
        <f>IF(COUNT($A720)=0,"",IF($A720&lt;&gt;DRAFT!$B722,"ERR",IF(DRAFT!CI722&gt;0,DRAFT!CK722,"")))</f>
        <v/>
      </c>
      <c r="AG720" s="2" t="str">
        <f>IF(COUNT($A720)=0,"",IF(AF720="3E","3E",IF(AF720="","I",LOOKUP(AF720/AH$2,{0,0.4,0.45,0.5,0.55,0.6,0.65,0.7,0.75,0.8,1},{"F","D","C","C+","B-","B","B+","A-","A","A+"}))))</f>
        <v/>
      </c>
      <c r="AH720" s="1" t="str">
        <f>IF(COUNT($A720)=0,"",IF(AF720="","--",IF(AF720="3E","3E",LOOKUP(AF720/AH$2,{0,0.4,0.45,0.5,0.55,0.6,0.65,0.7,0.75,0.8,1},{0,2,2.25,2.5,2.75,3,3.25,3.5,3.75,4}))))</f>
        <v/>
      </c>
      <c r="AI720" s="2" t="str">
        <f>IF($A720&lt;&gt;DRAFT!$B722,"ERR",IF(OR(COUNT($A720)=0,COUNT(DRAFT!CL722:CN722,DRAFT!CP722:CR722)=0),"",CEILING(SUM(DRAFT!CO722,DRAFT!CS722,DRAFT!CT722),1)))</f>
        <v/>
      </c>
      <c r="AJ720" s="2" t="str">
        <f>IF(COUNT($A720)=0,"",IF(AI720="3E","3E",IF(AI720="","I",LOOKUP(AI720/AK$2,{0,0.4,0.45,0.5,0.55,0.6,0.65,0.7,0.75,0.8,1},{"F","D","C","C+","B-","B","B+","A-","A","A+"}))))</f>
        <v/>
      </c>
      <c r="AK720" s="1" t="str">
        <f>IF(COUNT($A720)=0,"",IF(AI720="","--",IF(AI720="3E","3E",LOOKUP(AI720/AK$2,{0,0.4,0.45,0.5,0.55,0.6,0.65,0.7,0.75,0.8,1},{0,2,2.25,2.5,2.75,3,3.25,3.5,3.75,4}))))</f>
        <v/>
      </c>
      <c r="AL720" s="4" t="str">
        <f>IF(OR(COUNT($A720)=0,COUNT(B720:AK720)=0),"",IF(COUNTIF(B720:AK720,"3E")&gt;0,"3E",IF(DRAFT!$A722="R",TRUNC(SUMPRODUCT(RGP,RCP)/TCP,3),TRUNC((SUMPRODUCT(--(IMDGP&gt;0)*IMDGP,IMCP)+CEILING(DRAFT!$DB722*42,0.25))/TCP,3))))</f>
        <v/>
      </c>
      <c r="AM720" s="2" t="str">
        <f>IF(OR(COUNT($A720)=0,COUNT(B720:AK720)=0),"",IF(COUNTIF(B720:AK720,"3E")&gt;0,"3E",IF(DRAFT!$A722="R",SUMPRODUCT(--(RGP&gt;=2),RCP),SUMPRODUCT(--(IMDGP&gt;0),--(IMGP=0),IMCP)+DRAFT!$DC722)))</f>
        <v/>
      </c>
      <c r="AN720" s="67" t="str">
        <f>IF(AL720="3E","3E",IF(COUNT($A720)=0,"",IF(COUNT(AI720)=0,"--",ROUND(((CEILING(DRAFT!$CV722*38,0.25)+CEILING(DRAFT!$CX722*38,0.25)+CEILING(DRAFT!$CZ722*42,0.25)+CEILING($AL720*42,0.25))/160),2))))</f>
        <v/>
      </c>
      <c r="AO720" s="2" t="str">
        <f>IF(AN720="3E","3E",IF(COUNT($A720)=0,"",IF(COUNT(AN720)=0,"I",LOOKUP(AN720,{0,2,2.25,2.5,2.75,3,3.25,3.5,3.75,4},{"F","D","C","C+","B-","B","B+","A-","A","A+"}))))</f>
        <v/>
      </c>
      <c r="AP720" s="2" t="str">
        <f>IF(AN720="3E","3E",IF(OR(COUNT(A720)=0,COUNT(AN720)=0),"",DRAFT!CW722+DRAFT!CY722+DRAFT!DA722+N(TABULATION!AM720)))</f>
        <v/>
      </c>
      <c r="AQ720" s="2" t="str">
        <f>IF(OR(COUNT($A720)=0,COUNT(B720:AK720)=0),"",IF(COUNTIF(B720:AM720,"3E")&gt;0,"3E",IF(AND(DRAFT!$A722="IM",OR($AL720&gt;DRAFT!$DB722,$AM720&gt;DRAFT!$DC722)),"IMPROVED",IF(AND(DRAFT!$A722="IM",$AL720&lt;=DRAFT!$DB722,$AM720&lt;=DRAFT!$DC722),"NOT IMPROVED",IF(AND(DRAFT!CU722="S",AH720&gt;=2,AK720&gt;=2,AN720&gt;=2.5,AP720&gt;=144),"PASS","FAIL")))))</f>
        <v/>
      </c>
      <c r="AR720" s="2" t="str">
        <f t="shared" si="22"/>
        <v/>
      </c>
      <c r="AS720" s="2" t="str">
        <f t="shared" si="23"/>
        <v/>
      </c>
    </row>
    <row r="721" spans="1:45" ht="18.95" customHeight="1" x14ac:dyDescent="0.25">
      <c r="A721" s="3" t="str">
        <f>IF(DRAFT!$B723="","",DRAFT!$B723)</f>
        <v/>
      </c>
      <c r="B721" s="2" t="str">
        <f>IF(COUNT($A721)=0,"",IF($A721&lt;&gt;DRAFT!$B723,"ERR",IF(DRAFT!I723="3E","3E",IF(COUNT(DRAFT!E723,DRAFT!I723)&gt;0,DRAFT!J723,""))))</f>
        <v/>
      </c>
      <c r="C721" s="2" t="str">
        <f>IF(COUNT($A721)=0,"",IF(B721="3E","3E",IF(B721="","I",LOOKUP(B721/D$2,{0,0.4,0.45,0.5,0.55,0.6,0.65,0.7,0.75,0.8,1},{"F","D","C","C+","B-","B","B+","A-","A","A+"}))))</f>
        <v/>
      </c>
      <c r="D721" s="1" t="str">
        <f>IF(COUNT($A721)=0,"",IF(B721="","--",IF(B721="3E","3E",LOOKUP(B721/D$2,{0,0.4,0.45,0.5,0.55,0.6,0.65,0.7,0.75,0.8,1},{0,2,2.25,2.5,2.75,3,3.25,3.5,3.75,4}))))</f>
        <v/>
      </c>
      <c r="E721" s="2" t="str">
        <f>IF(COUNT($A721)=0,"",IF($A721&lt;&gt;DRAFT!$B723,"ERR",IF(DRAFT!R723="3E","3E",IF(COUNT(DRAFT!N723,DRAFT!R723)&gt;0,DRAFT!S723,""))))</f>
        <v/>
      </c>
      <c r="F721" s="2" t="str">
        <f>IF(COUNT($A721)=0,"",IF(E721="3E","3E",IF(E721="","I",LOOKUP(E721/G$2,{0,0.4,0.45,0.5,0.55,0.6,0.65,0.7,0.75,0.8,1},{"F","D","C","C+","B-","B","B+","A-","A","A+"}))))</f>
        <v/>
      </c>
      <c r="G721" s="1" t="str">
        <f>IF(COUNT($A721)=0,"",IF(E721="","--",IF(E721="3E","3E",LOOKUP(E721/G$2,{0,0.4,0.45,0.5,0.55,0.6,0.65,0.7,0.75,0.8,1},{0,2,2.25,2.5,2.75,3,3.25,3.5,3.75,4}))))</f>
        <v/>
      </c>
      <c r="H721" s="2" t="str">
        <f>IF(COUNT($A721)=0,"",IF($A721&lt;&gt;DRAFT!$B723,"ERR",IF(DRAFT!AA723="3E","3E",IF(COUNT(DRAFT!W723,DRAFT!AA723)&gt;0,DRAFT!AB723,""))))</f>
        <v/>
      </c>
      <c r="I721" s="2" t="str">
        <f>IF(COUNT($A721)=0,"",IF(H721="3E","3E",IF(H721="","I",LOOKUP(H721/J$2,{0,0.4,0.45,0.5,0.55,0.6,0.65,0.7,0.75,0.8,1},{"F","D","C","C+","B-","B","B+","A-","A","A+"}))))</f>
        <v/>
      </c>
      <c r="J721" s="1" t="str">
        <f>IF(COUNT($A721)=0,"",IF(H721="","--",IF(H721="3E","3E",LOOKUP(H721/J$2,{0,0.4,0.45,0.5,0.55,0.6,0.65,0.7,0.75,0.8,1},{0,2,2.25,2.5,2.75,3,3.25,3.5,3.75,4}))))</f>
        <v/>
      </c>
      <c r="K721" s="2" t="str">
        <f>IF(COUNT($A721)=0,"",IF($A721&lt;&gt;DRAFT!$B723,"ERR",IF(DRAFT!AJ723="3E","3E",IF(COUNT(DRAFT!AF723,DRAFT!AJ723)&gt;0,DRAFT!AK723,""))))</f>
        <v/>
      </c>
      <c r="L721" s="2" t="str">
        <f>IF(COUNT($A721)=0,"",IF(K721="3E","3E",IF(K721="","I",LOOKUP(K721/M$2,{0,0.4,0.45,0.5,0.55,0.6,0.65,0.7,0.75,0.8,1},{"F","D","C","C+","B-","B","B+","A-","A","A+"}))))</f>
        <v/>
      </c>
      <c r="M721" s="1" t="str">
        <f>IF(COUNT($A721)=0,"",IF(K721="","--",IF(K721="3E","3E",LOOKUP(K721/M$2,{0,0.4,0.45,0.5,0.55,0.6,0.65,0.7,0.75,0.8,1},{0,2,2.25,2.5,2.75,3,3.25,3.5,3.75,4}))))</f>
        <v/>
      </c>
      <c r="N721" s="2" t="str">
        <f>IF(COUNT($A721)=0,"",IF($A721&lt;&gt;DRAFT!$B723,"ERR",IF(DRAFT!AS723="3E","3E",IF(COUNT(DRAFT!AO723,DRAFT!AS723)&gt;0,DRAFT!AT723,""))))</f>
        <v/>
      </c>
      <c r="O721" s="2" t="str">
        <f>IF(COUNT($A721)=0,"",IF(N721="3E","3E",IF(N721="","I",LOOKUP(N721/P$2,{0,0.4,0.45,0.5,0.55,0.6,0.65,0.7,0.75,0.8,1},{"F","D","C","C+","B-","B","B+","A-","A","A+"}))))</f>
        <v/>
      </c>
      <c r="P721" s="1" t="str">
        <f>IF(COUNT($A721)=0,"",IF(N721="","--",IF(N721="3E","3E",LOOKUP(N721/P$2,{0,0.4,0.45,0.5,0.55,0.6,0.65,0.7,0.75,0.8,1},{0,2,2.25,2.5,2.75,3,3.25,3.5,3.75,4}))))</f>
        <v/>
      </c>
      <c r="Q721" s="2" t="str">
        <f>IF(COUNT($A721)=0,"",IF($A721&lt;&gt;DRAFT!$B723,"ERR",IF(DRAFT!BB723="3E","3E",IF(COUNT(DRAFT!AX723,DRAFT!BB723)&gt;0,DRAFT!BC723,""))))</f>
        <v/>
      </c>
      <c r="R721" s="2" t="str">
        <f>IF(COUNT($A721)=0,"",IF(Q721="3E","3E",IF(Q721="","I",LOOKUP(Q721/S$2,{0,0.4,0.45,0.5,0.55,0.6,0.65,0.7,0.75,0.8,1},{"F","D","C","C+","B-","B","B+","A-","A","A+"}))))</f>
        <v/>
      </c>
      <c r="S721" s="1" t="str">
        <f>IF(COUNT($A721)=0,"",IF(Q721="","--",IF(Q721="3E","3E",LOOKUP(Q721/S$2,{0,0.4,0.45,0.5,0.55,0.6,0.65,0.7,0.75,0.8,1},{0,2,2.25,2.5,2.75,3,3.25,3.5,3.75,4}))))</f>
        <v/>
      </c>
      <c r="T721" s="2" t="str">
        <f>IF(COUNT($A721)=0,"",IF($A721&lt;&gt;DRAFT!$B723,"ERR",IF(DRAFT!BK723="3E","3E",IF(COUNT(DRAFT!BG723,DRAFT!BK723)&gt;0,DRAFT!BL723,""))))</f>
        <v/>
      </c>
      <c r="U721" s="2" t="str">
        <f>IF(COUNT($A721)=0,"",IF(T721="3E","3E",IF(T721="","I",LOOKUP(T721/V$2,{0,0.4,0.45,0.5,0.55,0.6,0.65,0.7,0.75,0.8,1},{"F","D","C","C+","B-","B","B+","A-","A","A+"}))))</f>
        <v/>
      </c>
      <c r="V721" s="1" t="str">
        <f>IF(COUNT($A721)=0,"",IF(T721="","--",IF(T721="3E","3E",LOOKUP(T721/V$2,{0,0.4,0.45,0.5,0.55,0.6,0.65,0.7,0.75,0.8,1},{0,2,2.25,2.5,2.75,3,3.25,3.5,3.75,4}))))</f>
        <v/>
      </c>
      <c r="W721" s="2" t="str">
        <f>IF(COUNT($A721)=0,"",IF($A721&lt;&gt;DRAFT!$B723,"ERR",IF(DRAFT!BT723="3E","3E",IF(COUNT(DRAFT!BP723,DRAFT!BT723)&gt;0,DRAFT!BU723,""))))</f>
        <v/>
      </c>
      <c r="X721" s="2" t="str">
        <f>IF(COUNT($A721)=0,"",IF(W721="3E","3E",IF(W721="","I",LOOKUP(W721/Y$2,{0,0.4,0.45,0.5,0.55,0.6,0.65,0.7,0.75,0.8,1},{"F","D","C","C+","B-","B","B+","A-","A","A+"}))))</f>
        <v/>
      </c>
      <c r="Y721" s="1" t="str">
        <f>IF(COUNT($A721)=0,"",IF(W721="","--",IF(W721="3E","3E",LOOKUP(W721/Y$2,{0,0.4,0.45,0.5,0.55,0.6,0.65,0.7,0.75,0.8,1},{0,2,2.25,2.5,2.75,3,3.25,3.5,3.75,4}))))</f>
        <v/>
      </c>
      <c r="Z721" s="2" t="str">
        <f>IF(COUNT($A721)=0,"",IF($A721&lt;&gt;DRAFT!$B723,"ERR",IF(DRAFT!CC723="3E","3E",IF(COUNT(DRAFT!BY723,DRAFT!CC723)&gt;0,DRAFT!CD723,""))))</f>
        <v/>
      </c>
      <c r="AA721" s="2" t="str">
        <f>IF(COUNT($A721)=0,"",IF(Z721="3E","3E",IF(Z721="","I",LOOKUP(Z721/AB$2,{0,0.4,0.45,0.5,0.55,0.6,0.65,0.7,0.75,0.8,1},{"F","D","C","C+","B-","B","B+","A-","A","A+"}))))</f>
        <v/>
      </c>
      <c r="AB721" s="1" t="str">
        <f>IF(COUNT($A721)=0,"",IF(Z721="","--",IF(Z721="3E","3E",LOOKUP(Z721/AB$2,{0,0.4,0.45,0.5,0.55,0.6,0.65,0.7,0.75,0.8,1},{0,2,2.25,2.5,2.75,3,3.25,3.5,3.75,4}))))</f>
        <v/>
      </c>
      <c r="AC721" s="2" t="str">
        <f>IF(COUNT($A721)=0,"",IF($A721&lt;&gt;DRAFT!$B723,"ERR",IF(DRAFT!CF723&gt;0,DRAFT!CF723,"")))</f>
        <v/>
      </c>
      <c r="AD721" s="2" t="str">
        <f>IF(COUNT($A721)=0,"",IF(AC721="3E","3E",IF(AC721="","I",LOOKUP(AC721/AE$2,{0,0.4,0.45,0.5,0.55,0.6,0.65,0.7,0.75,0.8,1},{"F","D","C","C+","B-","B","B+","A-","A","A+"}))))</f>
        <v/>
      </c>
      <c r="AE721" s="1" t="str">
        <f>IF(COUNT($A721)=0,"",IF(AC721="","--",IF(AC721="3E","3E",LOOKUP(AC721/AE$2,{0,0.4,0.45,0.5,0.55,0.6,0.65,0.7,0.75,0.8,1},{0,2,2.25,2.5,2.75,3,3.25,3.5,3.75,4}))))</f>
        <v/>
      </c>
      <c r="AF721" s="2" t="str">
        <f>IF(COUNT($A721)=0,"",IF($A721&lt;&gt;DRAFT!$B723,"ERR",IF(DRAFT!CI723&gt;0,DRAFT!CK723,"")))</f>
        <v/>
      </c>
      <c r="AG721" s="2" t="str">
        <f>IF(COUNT($A721)=0,"",IF(AF721="3E","3E",IF(AF721="","I",LOOKUP(AF721/AH$2,{0,0.4,0.45,0.5,0.55,0.6,0.65,0.7,0.75,0.8,1},{"F","D","C","C+","B-","B","B+","A-","A","A+"}))))</f>
        <v/>
      </c>
      <c r="AH721" s="1" t="str">
        <f>IF(COUNT($A721)=0,"",IF(AF721="","--",IF(AF721="3E","3E",LOOKUP(AF721/AH$2,{0,0.4,0.45,0.5,0.55,0.6,0.65,0.7,0.75,0.8,1},{0,2,2.25,2.5,2.75,3,3.25,3.5,3.75,4}))))</f>
        <v/>
      </c>
      <c r="AI721" s="2" t="str">
        <f>IF($A721&lt;&gt;DRAFT!$B723,"ERR",IF(OR(COUNT($A721)=0,COUNT(DRAFT!CL723:CN723,DRAFT!CP723:CR723)=0),"",CEILING(SUM(DRAFT!CO723,DRAFT!CS723,DRAFT!CT723),1)))</f>
        <v/>
      </c>
      <c r="AJ721" s="2" t="str">
        <f>IF(COUNT($A721)=0,"",IF(AI721="3E","3E",IF(AI721="","I",LOOKUP(AI721/AK$2,{0,0.4,0.45,0.5,0.55,0.6,0.65,0.7,0.75,0.8,1},{"F","D","C","C+","B-","B","B+","A-","A","A+"}))))</f>
        <v/>
      </c>
      <c r="AK721" s="1" t="str">
        <f>IF(COUNT($A721)=0,"",IF(AI721="","--",IF(AI721="3E","3E",LOOKUP(AI721/AK$2,{0,0.4,0.45,0.5,0.55,0.6,0.65,0.7,0.75,0.8,1},{0,2,2.25,2.5,2.75,3,3.25,3.5,3.75,4}))))</f>
        <v/>
      </c>
      <c r="AL721" s="4" t="str">
        <f>IF(OR(COUNT($A721)=0,COUNT(B721:AK721)=0),"",IF(COUNTIF(B721:AK721,"3E")&gt;0,"3E",IF(DRAFT!$A723="R",TRUNC(SUMPRODUCT(RGP,RCP)/TCP,3),TRUNC((SUMPRODUCT(--(IMDGP&gt;0)*IMDGP,IMCP)+CEILING(DRAFT!$DB723*42,0.25))/TCP,3))))</f>
        <v/>
      </c>
      <c r="AM721" s="2" t="str">
        <f>IF(OR(COUNT($A721)=0,COUNT(B721:AK721)=0),"",IF(COUNTIF(B721:AK721,"3E")&gt;0,"3E",IF(DRAFT!$A723="R",SUMPRODUCT(--(RGP&gt;=2),RCP),SUMPRODUCT(--(IMDGP&gt;0),--(IMGP=0),IMCP)+DRAFT!$DC723)))</f>
        <v/>
      </c>
      <c r="AN721" s="67" t="str">
        <f>IF(AL721="3E","3E",IF(COUNT($A721)=0,"",IF(COUNT(AI721)=0,"--",ROUND(((CEILING(DRAFT!$CV723*38,0.25)+CEILING(DRAFT!$CX723*38,0.25)+CEILING(DRAFT!$CZ723*42,0.25)+CEILING($AL721*42,0.25))/160),2))))</f>
        <v/>
      </c>
      <c r="AO721" s="2" t="str">
        <f>IF(AN721="3E","3E",IF(COUNT($A721)=0,"",IF(COUNT(AN721)=0,"I",LOOKUP(AN721,{0,2,2.25,2.5,2.75,3,3.25,3.5,3.75,4},{"F","D","C","C+","B-","B","B+","A-","A","A+"}))))</f>
        <v/>
      </c>
      <c r="AP721" s="2" t="str">
        <f>IF(AN721="3E","3E",IF(OR(COUNT(A721)=0,COUNT(AN721)=0),"",DRAFT!CW723+DRAFT!CY723+DRAFT!DA723+N(TABULATION!AM721)))</f>
        <v/>
      </c>
      <c r="AQ721" s="2" t="str">
        <f>IF(OR(COUNT($A721)=0,COUNT(B721:AK721)=0),"",IF(COUNTIF(B721:AM721,"3E")&gt;0,"3E",IF(AND(DRAFT!$A723="IM",OR($AL721&gt;DRAFT!$DB723,$AM721&gt;DRAFT!$DC723)),"IMPROVED",IF(AND(DRAFT!$A723="IM",$AL721&lt;=DRAFT!$DB723,$AM721&lt;=DRAFT!$DC723),"NOT IMPROVED",IF(AND(DRAFT!CU723="S",AH721&gt;=2,AK721&gt;=2,AN721&gt;=2.5,AP721&gt;=144),"PASS","FAIL")))))</f>
        <v/>
      </c>
      <c r="AR721" s="2" t="str">
        <f t="shared" si="22"/>
        <v/>
      </c>
      <c r="AS721" s="2" t="str">
        <f t="shared" si="23"/>
        <v/>
      </c>
    </row>
    <row r="722" spans="1:45" ht="18.95" customHeight="1" x14ac:dyDescent="0.25">
      <c r="A722" s="3" t="str">
        <f>IF(DRAFT!$B724="","",DRAFT!$B724)</f>
        <v/>
      </c>
      <c r="B722" s="2" t="str">
        <f>IF(COUNT($A722)=0,"",IF($A722&lt;&gt;DRAFT!$B724,"ERR",IF(DRAFT!I724="3E","3E",IF(COUNT(DRAFT!E724,DRAFT!I724)&gt;0,DRAFT!J724,""))))</f>
        <v/>
      </c>
      <c r="C722" s="2" t="str">
        <f>IF(COUNT($A722)=0,"",IF(B722="3E","3E",IF(B722="","I",LOOKUP(B722/D$2,{0,0.4,0.45,0.5,0.55,0.6,0.65,0.7,0.75,0.8,1},{"F","D","C","C+","B-","B","B+","A-","A","A+"}))))</f>
        <v/>
      </c>
      <c r="D722" s="1" t="str">
        <f>IF(COUNT($A722)=0,"",IF(B722="","--",IF(B722="3E","3E",LOOKUP(B722/D$2,{0,0.4,0.45,0.5,0.55,0.6,0.65,0.7,0.75,0.8,1},{0,2,2.25,2.5,2.75,3,3.25,3.5,3.75,4}))))</f>
        <v/>
      </c>
      <c r="E722" s="2" t="str">
        <f>IF(COUNT($A722)=0,"",IF($A722&lt;&gt;DRAFT!$B724,"ERR",IF(DRAFT!R724="3E","3E",IF(COUNT(DRAFT!N724,DRAFT!R724)&gt;0,DRAFT!S724,""))))</f>
        <v/>
      </c>
      <c r="F722" s="2" t="str">
        <f>IF(COUNT($A722)=0,"",IF(E722="3E","3E",IF(E722="","I",LOOKUP(E722/G$2,{0,0.4,0.45,0.5,0.55,0.6,0.65,0.7,0.75,0.8,1},{"F","D","C","C+","B-","B","B+","A-","A","A+"}))))</f>
        <v/>
      </c>
      <c r="G722" s="1" t="str">
        <f>IF(COUNT($A722)=0,"",IF(E722="","--",IF(E722="3E","3E",LOOKUP(E722/G$2,{0,0.4,0.45,0.5,0.55,0.6,0.65,0.7,0.75,0.8,1},{0,2,2.25,2.5,2.75,3,3.25,3.5,3.75,4}))))</f>
        <v/>
      </c>
      <c r="H722" s="2" t="str">
        <f>IF(COUNT($A722)=0,"",IF($A722&lt;&gt;DRAFT!$B724,"ERR",IF(DRAFT!AA724="3E","3E",IF(COUNT(DRAFT!W724,DRAFT!AA724)&gt;0,DRAFT!AB724,""))))</f>
        <v/>
      </c>
      <c r="I722" s="2" t="str">
        <f>IF(COUNT($A722)=0,"",IF(H722="3E","3E",IF(H722="","I",LOOKUP(H722/J$2,{0,0.4,0.45,0.5,0.55,0.6,0.65,0.7,0.75,0.8,1},{"F","D","C","C+","B-","B","B+","A-","A","A+"}))))</f>
        <v/>
      </c>
      <c r="J722" s="1" t="str">
        <f>IF(COUNT($A722)=0,"",IF(H722="","--",IF(H722="3E","3E",LOOKUP(H722/J$2,{0,0.4,0.45,0.5,0.55,0.6,0.65,0.7,0.75,0.8,1},{0,2,2.25,2.5,2.75,3,3.25,3.5,3.75,4}))))</f>
        <v/>
      </c>
      <c r="K722" s="2" t="str">
        <f>IF(COUNT($A722)=0,"",IF($A722&lt;&gt;DRAFT!$B724,"ERR",IF(DRAFT!AJ724="3E","3E",IF(COUNT(DRAFT!AF724,DRAFT!AJ724)&gt;0,DRAFT!AK724,""))))</f>
        <v/>
      </c>
      <c r="L722" s="2" t="str">
        <f>IF(COUNT($A722)=0,"",IF(K722="3E","3E",IF(K722="","I",LOOKUP(K722/M$2,{0,0.4,0.45,0.5,0.55,0.6,0.65,0.7,0.75,0.8,1},{"F","D","C","C+","B-","B","B+","A-","A","A+"}))))</f>
        <v/>
      </c>
      <c r="M722" s="1" t="str">
        <f>IF(COUNT($A722)=0,"",IF(K722="","--",IF(K722="3E","3E",LOOKUP(K722/M$2,{0,0.4,0.45,0.5,0.55,0.6,0.65,0.7,0.75,0.8,1},{0,2,2.25,2.5,2.75,3,3.25,3.5,3.75,4}))))</f>
        <v/>
      </c>
      <c r="N722" s="2" t="str">
        <f>IF(COUNT($A722)=0,"",IF($A722&lt;&gt;DRAFT!$B724,"ERR",IF(DRAFT!AS724="3E","3E",IF(COUNT(DRAFT!AO724,DRAFT!AS724)&gt;0,DRAFT!AT724,""))))</f>
        <v/>
      </c>
      <c r="O722" s="2" t="str">
        <f>IF(COUNT($A722)=0,"",IF(N722="3E","3E",IF(N722="","I",LOOKUP(N722/P$2,{0,0.4,0.45,0.5,0.55,0.6,0.65,0.7,0.75,0.8,1},{"F","D","C","C+","B-","B","B+","A-","A","A+"}))))</f>
        <v/>
      </c>
      <c r="P722" s="1" t="str">
        <f>IF(COUNT($A722)=0,"",IF(N722="","--",IF(N722="3E","3E",LOOKUP(N722/P$2,{0,0.4,0.45,0.5,0.55,0.6,0.65,0.7,0.75,0.8,1},{0,2,2.25,2.5,2.75,3,3.25,3.5,3.75,4}))))</f>
        <v/>
      </c>
      <c r="Q722" s="2" t="str">
        <f>IF(COUNT($A722)=0,"",IF($A722&lt;&gt;DRAFT!$B724,"ERR",IF(DRAFT!BB724="3E","3E",IF(COUNT(DRAFT!AX724,DRAFT!BB724)&gt;0,DRAFT!BC724,""))))</f>
        <v/>
      </c>
      <c r="R722" s="2" t="str">
        <f>IF(COUNT($A722)=0,"",IF(Q722="3E","3E",IF(Q722="","I",LOOKUP(Q722/S$2,{0,0.4,0.45,0.5,0.55,0.6,0.65,0.7,0.75,0.8,1},{"F","D","C","C+","B-","B","B+","A-","A","A+"}))))</f>
        <v/>
      </c>
      <c r="S722" s="1" t="str">
        <f>IF(COUNT($A722)=0,"",IF(Q722="","--",IF(Q722="3E","3E",LOOKUP(Q722/S$2,{0,0.4,0.45,0.5,0.55,0.6,0.65,0.7,0.75,0.8,1},{0,2,2.25,2.5,2.75,3,3.25,3.5,3.75,4}))))</f>
        <v/>
      </c>
      <c r="T722" s="2" t="str">
        <f>IF(COUNT($A722)=0,"",IF($A722&lt;&gt;DRAFT!$B724,"ERR",IF(DRAFT!BK724="3E","3E",IF(COUNT(DRAFT!BG724,DRAFT!BK724)&gt;0,DRAFT!BL724,""))))</f>
        <v/>
      </c>
      <c r="U722" s="2" t="str">
        <f>IF(COUNT($A722)=0,"",IF(T722="3E","3E",IF(T722="","I",LOOKUP(T722/V$2,{0,0.4,0.45,0.5,0.55,0.6,0.65,0.7,0.75,0.8,1},{"F","D","C","C+","B-","B","B+","A-","A","A+"}))))</f>
        <v/>
      </c>
      <c r="V722" s="1" t="str">
        <f>IF(COUNT($A722)=0,"",IF(T722="","--",IF(T722="3E","3E",LOOKUP(T722/V$2,{0,0.4,0.45,0.5,0.55,0.6,0.65,0.7,0.75,0.8,1},{0,2,2.25,2.5,2.75,3,3.25,3.5,3.75,4}))))</f>
        <v/>
      </c>
      <c r="W722" s="2" t="str">
        <f>IF(COUNT($A722)=0,"",IF($A722&lt;&gt;DRAFT!$B724,"ERR",IF(DRAFT!BT724="3E","3E",IF(COUNT(DRAFT!BP724,DRAFT!BT724)&gt;0,DRAFT!BU724,""))))</f>
        <v/>
      </c>
      <c r="X722" s="2" t="str">
        <f>IF(COUNT($A722)=0,"",IF(W722="3E","3E",IF(W722="","I",LOOKUP(W722/Y$2,{0,0.4,0.45,0.5,0.55,0.6,0.65,0.7,0.75,0.8,1},{"F","D","C","C+","B-","B","B+","A-","A","A+"}))))</f>
        <v/>
      </c>
      <c r="Y722" s="1" t="str">
        <f>IF(COUNT($A722)=0,"",IF(W722="","--",IF(W722="3E","3E",LOOKUP(W722/Y$2,{0,0.4,0.45,0.5,0.55,0.6,0.65,0.7,0.75,0.8,1},{0,2,2.25,2.5,2.75,3,3.25,3.5,3.75,4}))))</f>
        <v/>
      </c>
      <c r="Z722" s="2" t="str">
        <f>IF(COUNT($A722)=0,"",IF($A722&lt;&gt;DRAFT!$B724,"ERR",IF(DRAFT!CC724="3E","3E",IF(COUNT(DRAFT!BY724,DRAFT!CC724)&gt;0,DRAFT!CD724,""))))</f>
        <v/>
      </c>
      <c r="AA722" s="2" t="str">
        <f>IF(COUNT($A722)=0,"",IF(Z722="3E","3E",IF(Z722="","I",LOOKUP(Z722/AB$2,{0,0.4,0.45,0.5,0.55,0.6,0.65,0.7,0.75,0.8,1},{"F","D","C","C+","B-","B","B+","A-","A","A+"}))))</f>
        <v/>
      </c>
      <c r="AB722" s="1" t="str">
        <f>IF(COUNT($A722)=0,"",IF(Z722="","--",IF(Z722="3E","3E",LOOKUP(Z722/AB$2,{0,0.4,0.45,0.5,0.55,0.6,0.65,0.7,0.75,0.8,1},{0,2,2.25,2.5,2.75,3,3.25,3.5,3.75,4}))))</f>
        <v/>
      </c>
      <c r="AC722" s="2" t="str">
        <f>IF(COUNT($A722)=0,"",IF($A722&lt;&gt;DRAFT!$B724,"ERR",IF(DRAFT!CF724&gt;0,DRAFT!CF724,"")))</f>
        <v/>
      </c>
      <c r="AD722" s="2" t="str">
        <f>IF(COUNT($A722)=0,"",IF(AC722="3E","3E",IF(AC722="","I",LOOKUP(AC722/AE$2,{0,0.4,0.45,0.5,0.55,0.6,0.65,0.7,0.75,0.8,1},{"F","D","C","C+","B-","B","B+","A-","A","A+"}))))</f>
        <v/>
      </c>
      <c r="AE722" s="1" t="str">
        <f>IF(COUNT($A722)=0,"",IF(AC722="","--",IF(AC722="3E","3E",LOOKUP(AC722/AE$2,{0,0.4,0.45,0.5,0.55,0.6,0.65,0.7,0.75,0.8,1},{0,2,2.25,2.5,2.75,3,3.25,3.5,3.75,4}))))</f>
        <v/>
      </c>
      <c r="AF722" s="2" t="str">
        <f>IF(COUNT($A722)=0,"",IF($A722&lt;&gt;DRAFT!$B724,"ERR",IF(DRAFT!CI724&gt;0,DRAFT!CK724,"")))</f>
        <v/>
      </c>
      <c r="AG722" s="2" t="str">
        <f>IF(COUNT($A722)=0,"",IF(AF722="3E","3E",IF(AF722="","I",LOOKUP(AF722/AH$2,{0,0.4,0.45,0.5,0.55,0.6,0.65,0.7,0.75,0.8,1},{"F","D","C","C+","B-","B","B+","A-","A","A+"}))))</f>
        <v/>
      </c>
      <c r="AH722" s="1" t="str">
        <f>IF(COUNT($A722)=0,"",IF(AF722="","--",IF(AF722="3E","3E",LOOKUP(AF722/AH$2,{0,0.4,0.45,0.5,0.55,0.6,0.65,0.7,0.75,0.8,1},{0,2,2.25,2.5,2.75,3,3.25,3.5,3.75,4}))))</f>
        <v/>
      </c>
      <c r="AI722" s="2" t="str">
        <f>IF($A722&lt;&gt;DRAFT!$B724,"ERR",IF(OR(COUNT($A722)=0,COUNT(DRAFT!CL724:CN724,DRAFT!CP724:CR724)=0),"",CEILING(SUM(DRAFT!CO724,DRAFT!CS724,DRAFT!CT724),1)))</f>
        <v/>
      </c>
      <c r="AJ722" s="2" t="str">
        <f>IF(COUNT($A722)=0,"",IF(AI722="3E","3E",IF(AI722="","I",LOOKUP(AI722/AK$2,{0,0.4,0.45,0.5,0.55,0.6,0.65,0.7,0.75,0.8,1},{"F","D","C","C+","B-","B","B+","A-","A","A+"}))))</f>
        <v/>
      </c>
      <c r="AK722" s="1" t="str">
        <f>IF(COUNT($A722)=0,"",IF(AI722="","--",IF(AI722="3E","3E",LOOKUP(AI722/AK$2,{0,0.4,0.45,0.5,0.55,0.6,0.65,0.7,0.75,0.8,1},{0,2,2.25,2.5,2.75,3,3.25,3.5,3.75,4}))))</f>
        <v/>
      </c>
      <c r="AL722" s="4" t="str">
        <f>IF(OR(COUNT($A722)=0,COUNT(B722:AK722)=0),"",IF(COUNTIF(B722:AK722,"3E")&gt;0,"3E",IF(DRAFT!$A724="R",TRUNC(SUMPRODUCT(RGP,RCP)/TCP,3),TRUNC((SUMPRODUCT(--(IMDGP&gt;0)*IMDGP,IMCP)+CEILING(DRAFT!$DB724*42,0.25))/TCP,3))))</f>
        <v/>
      </c>
      <c r="AM722" s="2" t="str">
        <f>IF(OR(COUNT($A722)=0,COUNT(B722:AK722)=0),"",IF(COUNTIF(B722:AK722,"3E")&gt;0,"3E",IF(DRAFT!$A724="R",SUMPRODUCT(--(RGP&gt;=2),RCP),SUMPRODUCT(--(IMDGP&gt;0),--(IMGP=0),IMCP)+DRAFT!$DC724)))</f>
        <v/>
      </c>
      <c r="AN722" s="67" t="str">
        <f>IF(AL722="3E","3E",IF(COUNT($A722)=0,"",IF(COUNT(AI722)=0,"--",ROUND(((CEILING(DRAFT!$CV724*38,0.25)+CEILING(DRAFT!$CX724*38,0.25)+CEILING(DRAFT!$CZ724*42,0.25)+CEILING($AL722*42,0.25))/160),2))))</f>
        <v/>
      </c>
      <c r="AO722" s="2" t="str">
        <f>IF(AN722="3E","3E",IF(COUNT($A722)=0,"",IF(COUNT(AN722)=0,"I",LOOKUP(AN722,{0,2,2.25,2.5,2.75,3,3.25,3.5,3.75,4},{"F","D","C","C+","B-","B","B+","A-","A","A+"}))))</f>
        <v/>
      </c>
      <c r="AP722" s="2" t="str">
        <f>IF(AN722="3E","3E",IF(OR(COUNT(A722)=0,COUNT(AN722)=0),"",DRAFT!CW724+DRAFT!CY724+DRAFT!DA724+N(TABULATION!AM722)))</f>
        <v/>
      </c>
      <c r="AQ722" s="2" t="str">
        <f>IF(OR(COUNT($A722)=0,COUNT(B722:AK722)=0),"",IF(COUNTIF(B722:AM722,"3E")&gt;0,"3E",IF(AND(DRAFT!$A724="IM",OR($AL722&gt;DRAFT!$DB724,$AM722&gt;DRAFT!$DC724)),"IMPROVED",IF(AND(DRAFT!$A724="IM",$AL722&lt;=DRAFT!$DB724,$AM722&lt;=DRAFT!$DC724),"NOT IMPROVED",IF(AND(DRAFT!CU724="S",AH722&gt;=2,AK722&gt;=2,AN722&gt;=2.5,AP722&gt;=144),"PASS","FAIL")))))</f>
        <v/>
      </c>
      <c r="AR722" s="2" t="str">
        <f t="shared" si="22"/>
        <v/>
      </c>
      <c r="AS722" s="2" t="str">
        <f t="shared" si="23"/>
        <v/>
      </c>
    </row>
    <row r="723" spans="1:45" ht="18.95" customHeight="1" x14ac:dyDescent="0.25">
      <c r="A723" s="3" t="str">
        <f>IF(DRAFT!$B725="","",DRAFT!$B725)</f>
        <v/>
      </c>
      <c r="B723" s="2" t="str">
        <f>IF(COUNT($A723)=0,"",IF($A723&lt;&gt;DRAFT!$B725,"ERR",IF(DRAFT!I725="3E","3E",IF(COUNT(DRAFT!E725,DRAFT!I725)&gt;0,DRAFT!J725,""))))</f>
        <v/>
      </c>
      <c r="C723" s="2" t="str">
        <f>IF(COUNT($A723)=0,"",IF(B723="3E","3E",IF(B723="","I",LOOKUP(B723/D$2,{0,0.4,0.45,0.5,0.55,0.6,0.65,0.7,0.75,0.8,1},{"F","D","C","C+","B-","B","B+","A-","A","A+"}))))</f>
        <v/>
      </c>
      <c r="D723" s="1" t="str">
        <f>IF(COUNT($A723)=0,"",IF(B723="","--",IF(B723="3E","3E",LOOKUP(B723/D$2,{0,0.4,0.45,0.5,0.55,0.6,0.65,0.7,0.75,0.8,1},{0,2,2.25,2.5,2.75,3,3.25,3.5,3.75,4}))))</f>
        <v/>
      </c>
      <c r="E723" s="2" t="str">
        <f>IF(COUNT($A723)=0,"",IF($A723&lt;&gt;DRAFT!$B725,"ERR",IF(DRAFT!R725="3E","3E",IF(COUNT(DRAFT!N725,DRAFT!R725)&gt;0,DRAFT!S725,""))))</f>
        <v/>
      </c>
      <c r="F723" s="2" t="str">
        <f>IF(COUNT($A723)=0,"",IF(E723="3E","3E",IF(E723="","I",LOOKUP(E723/G$2,{0,0.4,0.45,0.5,0.55,0.6,0.65,0.7,0.75,0.8,1},{"F","D","C","C+","B-","B","B+","A-","A","A+"}))))</f>
        <v/>
      </c>
      <c r="G723" s="1" t="str">
        <f>IF(COUNT($A723)=0,"",IF(E723="","--",IF(E723="3E","3E",LOOKUP(E723/G$2,{0,0.4,0.45,0.5,0.55,0.6,0.65,0.7,0.75,0.8,1},{0,2,2.25,2.5,2.75,3,3.25,3.5,3.75,4}))))</f>
        <v/>
      </c>
      <c r="H723" s="2" t="str">
        <f>IF(COUNT($A723)=0,"",IF($A723&lt;&gt;DRAFT!$B725,"ERR",IF(DRAFT!AA725="3E","3E",IF(COUNT(DRAFT!W725,DRAFT!AA725)&gt;0,DRAFT!AB725,""))))</f>
        <v/>
      </c>
      <c r="I723" s="2" t="str">
        <f>IF(COUNT($A723)=0,"",IF(H723="3E","3E",IF(H723="","I",LOOKUP(H723/J$2,{0,0.4,0.45,0.5,0.55,0.6,0.65,0.7,0.75,0.8,1},{"F","D","C","C+","B-","B","B+","A-","A","A+"}))))</f>
        <v/>
      </c>
      <c r="J723" s="1" t="str">
        <f>IF(COUNT($A723)=0,"",IF(H723="","--",IF(H723="3E","3E",LOOKUP(H723/J$2,{0,0.4,0.45,0.5,0.55,0.6,0.65,0.7,0.75,0.8,1},{0,2,2.25,2.5,2.75,3,3.25,3.5,3.75,4}))))</f>
        <v/>
      </c>
      <c r="K723" s="2" t="str">
        <f>IF(COUNT($A723)=0,"",IF($A723&lt;&gt;DRAFT!$B725,"ERR",IF(DRAFT!AJ725="3E","3E",IF(COUNT(DRAFT!AF725,DRAFT!AJ725)&gt;0,DRAFT!AK725,""))))</f>
        <v/>
      </c>
      <c r="L723" s="2" t="str">
        <f>IF(COUNT($A723)=0,"",IF(K723="3E","3E",IF(K723="","I",LOOKUP(K723/M$2,{0,0.4,0.45,0.5,0.55,0.6,0.65,0.7,0.75,0.8,1},{"F","D","C","C+","B-","B","B+","A-","A","A+"}))))</f>
        <v/>
      </c>
      <c r="M723" s="1" t="str">
        <f>IF(COUNT($A723)=0,"",IF(K723="","--",IF(K723="3E","3E",LOOKUP(K723/M$2,{0,0.4,0.45,0.5,0.55,0.6,0.65,0.7,0.75,0.8,1},{0,2,2.25,2.5,2.75,3,3.25,3.5,3.75,4}))))</f>
        <v/>
      </c>
      <c r="N723" s="2" t="str">
        <f>IF(COUNT($A723)=0,"",IF($A723&lt;&gt;DRAFT!$B725,"ERR",IF(DRAFT!AS725="3E","3E",IF(COUNT(DRAFT!AO725,DRAFT!AS725)&gt;0,DRAFT!AT725,""))))</f>
        <v/>
      </c>
      <c r="O723" s="2" t="str">
        <f>IF(COUNT($A723)=0,"",IF(N723="3E","3E",IF(N723="","I",LOOKUP(N723/P$2,{0,0.4,0.45,0.5,0.55,0.6,0.65,0.7,0.75,0.8,1},{"F","D","C","C+","B-","B","B+","A-","A","A+"}))))</f>
        <v/>
      </c>
      <c r="P723" s="1" t="str">
        <f>IF(COUNT($A723)=0,"",IF(N723="","--",IF(N723="3E","3E",LOOKUP(N723/P$2,{0,0.4,0.45,0.5,0.55,0.6,0.65,0.7,0.75,0.8,1},{0,2,2.25,2.5,2.75,3,3.25,3.5,3.75,4}))))</f>
        <v/>
      </c>
      <c r="Q723" s="2" t="str">
        <f>IF(COUNT($A723)=0,"",IF($A723&lt;&gt;DRAFT!$B725,"ERR",IF(DRAFT!BB725="3E","3E",IF(COUNT(DRAFT!AX725,DRAFT!BB725)&gt;0,DRAFT!BC725,""))))</f>
        <v/>
      </c>
      <c r="R723" s="2" t="str">
        <f>IF(COUNT($A723)=0,"",IF(Q723="3E","3E",IF(Q723="","I",LOOKUP(Q723/S$2,{0,0.4,0.45,0.5,0.55,0.6,0.65,0.7,0.75,0.8,1},{"F","D","C","C+","B-","B","B+","A-","A","A+"}))))</f>
        <v/>
      </c>
      <c r="S723" s="1" t="str">
        <f>IF(COUNT($A723)=0,"",IF(Q723="","--",IF(Q723="3E","3E",LOOKUP(Q723/S$2,{0,0.4,0.45,0.5,0.55,0.6,0.65,0.7,0.75,0.8,1},{0,2,2.25,2.5,2.75,3,3.25,3.5,3.75,4}))))</f>
        <v/>
      </c>
      <c r="T723" s="2" t="str">
        <f>IF(COUNT($A723)=0,"",IF($A723&lt;&gt;DRAFT!$B725,"ERR",IF(DRAFT!BK725="3E","3E",IF(COUNT(DRAFT!BG725,DRAFT!BK725)&gt;0,DRAFT!BL725,""))))</f>
        <v/>
      </c>
      <c r="U723" s="2" t="str">
        <f>IF(COUNT($A723)=0,"",IF(T723="3E","3E",IF(T723="","I",LOOKUP(T723/V$2,{0,0.4,0.45,0.5,0.55,0.6,0.65,0.7,0.75,0.8,1},{"F","D","C","C+","B-","B","B+","A-","A","A+"}))))</f>
        <v/>
      </c>
      <c r="V723" s="1" t="str">
        <f>IF(COUNT($A723)=0,"",IF(T723="","--",IF(T723="3E","3E",LOOKUP(T723/V$2,{0,0.4,0.45,0.5,0.55,0.6,0.65,0.7,0.75,0.8,1},{0,2,2.25,2.5,2.75,3,3.25,3.5,3.75,4}))))</f>
        <v/>
      </c>
      <c r="W723" s="2" t="str">
        <f>IF(COUNT($A723)=0,"",IF($A723&lt;&gt;DRAFT!$B725,"ERR",IF(DRAFT!BT725="3E","3E",IF(COUNT(DRAFT!BP725,DRAFT!BT725)&gt;0,DRAFT!BU725,""))))</f>
        <v/>
      </c>
      <c r="X723" s="2" t="str">
        <f>IF(COUNT($A723)=0,"",IF(W723="3E","3E",IF(W723="","I",LOOKUP(W723/Y$2,{0,0.4,0.45,0.5,0.55,0.6,0.65,0.7,0.75,0.8,1},{"F","D","C","C+","B-","B","B+","A-","A","A+"}))))</f>
        <v/>
      </c>
      <c r="Y723" s="1" t="str">
        <f>IF(COUNT($A723)=0,"",IF(W723="","--",IF(W723="3E","3E",LOOKUP(W723/Y$2,{0,0.4,0.45,0.5,0.55,0.6,0.65,0.7,0.75,0.8,1},{0,2,2.25,2.5,2.75,3,3.25,3.5,3.75,4}))))</f>
        <v/>
      </c>
      <c r="Z723" s="2" t="str">
        <f>IF(COUNT($A723)=0,"",IF($A723&lt;&gt;DRAFT!$B725,"ERR",IF(DRAFT!CC725="3E","3E",IF(COUNT(DRAFT!BY725,DRAFT!CC725)&gt;0,DRAFT!CD725,""))))</f>
        <v/>
      </c>
      <c r="AA723" s="2" t="str">
        <f>IF(COUNT($A723)=0,"",IF(Z723="3E","3E",IF(Z723="","I",LOOKUP(Z723/AB$2,{0,0.4,0.45,0.5,0.55,0.6,0.65,0.7,0.75,0.8,1},{"F","D","C","C+","B-","B","B+","A-","A","A+"}))))</f>
        <v/>
      </c>
      <c r="AB723" s="1" t="str">
        <f>IF(COUNT($A723)=0,"",IF(Z723="","--",IF(Z723="3E","3E",LOOKUP(Z723/AB$2,{0,0.4,0.45,0.5,0.55,0.6,0.65,0.7,0.75,0.8,1},{0,2,2.25,2.5,2.75,3,3.25,3.5,3.75,4}))))</f>
        <v/>
      </c>
      <c r="AC723" s="2" t="str">
        <f>IF(COUNT($A723)=0,"",IF($A723&lt;&gt;DRAFT!$B725,"ERR",IF(DRAFT!CF725&gt;0,DRAFT!CF725,"")))</f>
        <v/>
      </c>
      <c r="AD723" s="2" t="str">
        <f>IF(COUNT($A723)=0,"",IF(AC723="3E","3E",IF(AC723="","I",LOOKUP(AC723/AE$2,{0,0.4,0.45,0.5,0.55,0.6,0.65,0.7,0.75,0.8,1},{"F","D","C","C+","B-","B","B+","A-","A","A+"}))))</f>
        <v/>
      </c>
      <c r="AE723" s="1" t="str">
        <f>IF(COUNT($A723)=0,"",IF(AC723="","--",IF(AC723="3E","3E",LOOKUP(AC723/AE$2,{0,0.4,0.45,0.5,0.55,0.6,0.65,0.7,0.75,0.8,1},{0,2,2.25,2.5,2.75,3,3.25,3.5,3.75,4}))))</f>
        <v/>
      </c>
      <c r="AF723" s="2" t="str">
        <f>IF(COUNT($A723)=0,"",IF($A723&lt;&gt;DRAFT!$B725,"ERR",IF(DRAFT!CI725&gt;0,DRAFT!CK725,"")))</f>
        <v/>
      </c>
      <c r="AG723" s="2" t="str">
        <f>IF(COUNT($A723)=0,"",IF(AF723="3E","3E",IF(AF723="","I",LOOKUP(AF723/AH$2,{0,0.4,0.45,0.5,0.55,0.6,0.65,0.7,0.75,0.8,1},{"F","D","C","C+","B-","B","B+","A-","A","A+"}))))</f>
        <v/>
      </c>
      <c r="AH723" s="1" t="str">
        <f>IF(COUNT($A723)=0,"",IF(AF723="","--",IF(AF723="3E","3E",LOOKUP(AF723/AH$2,{0,0.4,0.45,0.5,0.55,0.6,0.65,0.7,0.75,0.8,1},{0,2,2.25,2.5,2.75,3,3.25,3.5,3.75,4}))))</f>
        <v/>
      </c>
      <c r="AI723" s="2" t="str">
        <f>IF($A723&lt;&gt;DRAFT!$B725,"ERR",IF(OR(COUNT($A723)=0,COUNT(DRAFT!CL725:CN725,DRAFT!CP725:CR725)=0),"",CEILING(SUM(DRAFT!CO725,DRAFT!CS725,DRAFT!CT725),1)))</f>
        <v/>
      </c>
      <c r="AJ723" s="2" t="str">
        <f>IF(COUNT($A723)=0,"",IF(AI723="3E","3E",IF(AI723="","I",LOOKUP(AI723/AK$2,{0,0.4,0.45,0.5,0.55,0.6,0.65,0.7,0.75,0.8,1},{"F","D","C","C+","B-","B","B+","A-","A","A+"}))))</f>
        <v/>
      </c>
      <c r="AK723" s="1" t="str">
        <f>IF(COUNT($A723)=0,"",IF(AI723="","--",IF(AI723="3E","3E",LOOKUP(AI723/AK$2,{0,0.4,0.45,0.5,0.55,0.6,0.65,0.7,0.75,0.8,1},{0,2,2.25,2.5,2.75,3,3.25,3.5,3.75,4}))))</f>
        <v/>
      </c>
      <c r="AL723" s="4" t="str">
        <f>IF(OR(COUNT($A723)=0,COUNT(B723:AK723)=0),"",IF(COUNTIF(B723:AK723,"3E")&gt;0,"3E",IF(DRAFT!$A725="R",TRUNC(SUMPRODUCT(RGP,RCP)/TCP,3),TRUNC((SUMPRODUCT(--(IMDGP&gt;0)*IMDGP,IMCP)+CEILING(DRAFT!$DB725*42,0.25))/TCP,3))))</f>
        <v/>
      </c>
      <c r="AM723" s="2" t="str">
        <f>IF(OR(COUNT($A723)=0,COUNT(B723:AK723)=0),"",IF(COUNTIF(B723:AK723,"3E")&gt;0,"3E",IF(DRAFT!$A725="R",SUMPRODUCT(--(RGP&gt;=2),RCP),SUMPRODUCT(--(IMDGP&gt;0),--(IMGP=0),IMCP)+DRAFT!$DC725)))</f>
        <v/>
      </c>
      <c r="AN723" s="67" t="str">
        <f>IF(AL723="3E","3E",IF(COUNT($A723)=0,"",IF(COUNT(AI723)=0,"--",ROUND(((CEILING(DRAFT!$CV725*38,0.25)+CEILING(DRAFT!$CX725*38,0.25)+CEILING(DRAFT!$CZ725*42,0.25)+CEILING($AL723*42,0.25))/160),2))))</f>
        <v/>
      </c>
      <c r="AO723" s="2" t="str">
        <f>IF(AN723="3E","3E",IF(COUNT($A723)=0,"",IF(COUNT(AN723)=0,"I",LOOKUP(AN723,{0,2,2.25,2.5,2.75,3,3.25,3.5,3.75,4},{"F","D","C","C+","B-","B","B+","A-","A","A+"}))))</f>
        <v/>
      </c>
      <c r="AP723" s="2" t="str">
        <f>IF(AN723="3E","3E",IF(OR(COUNT(A723)=0,COUNT(AN723)=0),"",DRAFT!CW725+DRAFT!CY725+DRAFT!DA725+N(TABULATION!AM723)))</f>
        <v/>
      </c>
      <c r="AQ723" s="2" t="str">
        <f>IF(OR(COUNT($A723)=0,COUNT(B723:AK723)=0),"",IF(COUNTIF(B723:AM723,"3E")&gt;0,"3E",IF(AND(DRAFT!$A725="IM",OR($AL723&gt;DRAFT!$DB725,$AM723&gt;DRAFT!$DC725)),"IMPROVED",IF(AND(DRAFT!$A725="IM",$AL723&lt;=DRAFT!$DB725,$AM723&lt;=DRAFT!$DC725),"NOT IMPROVED",IF(AND(DRAFT!CU725="S",AH723&gt;=2,AK723&gt;=2,AN723&gt;=2.5,AP723&gt;=144),"PASS","FAIL")))))</f>
        <v/>
      </c>
      <c r="AR723" s="2" t="str">
        <f t="shared" si="22"/>
        <v/>
      </c>
      <c r="AS723" s="2" t="str">
        <f t="shared" si="23"/>
        <v/>
      </c>
    </row>
    <row r="724" spans="1:45" ht="18.95" customHeight="1" x14ac:dyDescent="0.25">
      <c r="A724" s="3" t="str">
        <f>IF(DRAFT!$B726="","",DRAFT!$B726)</f>
        <v/>
      </c>
      <c r="B724" s="2" t="str">
        <f>IF(COUNT($A724)=0,"",IF($A724&lt;&gt;DRAFT!$B726,"ERR",IF(DRAFT!I726="3E","3E",IF(COUNT(DRAFT!E726,DRAFT!I726)&gt;0,DRAFT!J726,""))))</f>
        <v/>
      </c>
      <c r="C724" s="2" t="str">
        <f>IF(COUNT($A724)=0,"",IF(B724="3E","3E",IF(B724="","I",LOOKUP(B724/D$2,{0,0.4,0.45,0.5,0.55,0.6,0.65,0.7,0.75,0.8,1},{"F","D","C","C+","B-","B","B+","A-","A","A+"}))))</f>
        <v/>
      </c>
      <c r="D724" s="1" t="str">
        <f>IF(COUNT($A724)=0,"",IF(B724="","--",IF(B724="3E","3E",LOOKUP(B724/D$2,{0,0.4,0.45,0.5,0.55,0.6,0.65,0.7,0.75,0.8,1},{0,2,2.25,2.5,2.75,3,3.25,3.5,3.75,4}))))</f>
        <v/>
      </c>
      <c r="E724" s="2" t="str">
        <f>IF(COUNT($A724)=0,"",IF($A724&lt;&gt;DRAFT!$B726,"ERR",IF(DRAFT!R726="3E","3E",IF(COUNT(DRAFT!N726,DRAFT!R726)&gt;0,DRAFT!S726,""))))</f>
        <v/>
      </c>
      <c r="F724" s="2" t="str">
        <f>IF(COUNT($A724)=0,"",IF(E724="3E","3E",IF(E724="","I",LOOKUP(E724/G$2,{0,0.4,0.45,0.5,0.55,0.6,0.65,0.7,0.75,0.8,1},{"F","D","C","C+","B-","B","B+","A-","A","A+"}))))</f>
        <v/>
      </c>
      <c r="G724" s="1" t="str">
        <f>IF(COUNT($A724)=0,"",IF(E724="","--",IF(E724="3E","3E",LOOKUP(E724/G$2,{0,0.4,0.45,0.5,0.55,0.6,0.65,0.7,0.75,0.8,1},{0,2,2.25,2.5,2.75,3,3.25,3.5,3.75,4}))))</f>
        <v/>
      </c>
      <c r="H724" s="2" t="str">
        <f>IF(COUNT($A724)=0,"",IF($A724&lt;&gt;DRAFT!$B726,"ERR",IF(DRAFT!AA726="3E","3E",IF(COUNT(DRAFT!W726,DRAFT!AA726)&gt;0,DRAFT!AB726,""))))</f>
        <v/>
      </c>
      <c r="I724" s="2" t="str">
        <f>IF(COUNT($A724)=0,"",IF(H724="3E","3E",IF(H724="","I",LOOKUP(H724/J$2,{0,0.4,0.45,0.5,0.55,0.6,0.65,0.7,0.75,0.8,1},{"F","D","C","C+","B-","B","B+","A-","A","A+"}))))</f>
        <v/>
      </c>
      <c r="J724" s="1" t="str">
        <f>IF(COUNT($A724)=0,"",IF(H724="","--",IF(H724="3E","3E",LOOKUP(H724/J$2,{0,0.4,0.45,0.5,0.55,0.6,0.65,0.7,0.75,0.8,1},{0,2,2.25,2.5,2.75,3,3.25,3.5,3.75,4}))))</f>
        <v/>
      </c>
      <c r="K724" s="2" t="str">
        <f>IF(COUNT($A724)=0,"",IF($A724&lt;&gt;DRAFT!$B726,"ERR",IF(DRAFT!AJ726="3E","3E",IF(COUNT(DRAFT!AF726,DRAFT!AJ726)&gt;0,DRAFT!AK726,""))))</f>
        <v/>
      </c>
      <c r="L724" s="2" t="str">
        <f>IF(COUNT($A724)=0,"",IF(K724="3E","3E",IF(K724="","I",LOOKUP(K724/M$2,{0,0.4,0.45,0.5,0.55,0.6,0.65,0.7,0.75,0.8,1},{"F","D","C","C+","B-","B","B+","A-","A","A+"}))))</f>
        <v/>
      </c>
      <c r="M724" s="1" t="str">
        <f>IF(COUNT($A724)=0,"",IF(K724="","--",IF(K724="3E","3E",LOOKUP(K724/M$2,{0,0.4,0.45,0.5,0.55,0.6,0.65,0.7,0.75,0.8,1},{0,2,2.25,2.5,2.75,3,3.25,3.5,3.75,4}))))</f>
        <v/>
      </c>
      <c r="N724" s="2" t="str">
        <f>IF(COUNT($A724)=0,"",IF($A724&lt;&gt;DRAFT!$B726,"ERR",IF(DRAFT!AS726="3E","3E",IF(COUNT(DRAFT!AO726,DRAFT!AS726)&gt;0,DRAFT!AT726,""))))</f>
        <v/>
      </c>
      <c r="O724" s="2" t="str">
        <f>IF(COUNT($A724)=0,"",IF(N724="3E","3E",IF(N724="","I",LOOKUP(N724/P$2,{0,0.4,0.45,0.5,0.55,0.6,0.65,0.7,0.75,0.8,1},{"F","D","C","C+","B-","B","B+","A-","A","A+"}))))</f>
        <v/>
      </c>
      <c r="P724" s="1" t="str">
        <f>IF(COUNT($A724)=0,"",IF(N724="","--",IF(N724="3E","3E",LOOKUP(N724/P$2,{0,0.4,0.45,0.5,0.55,0.6,0.65,0.7,0.75,0.8,1},{0,2,2.25,2.5,2.75,3,3.25,3.5,3.75,4}))))</f>
        <v/>
      </c>
      <c r="Q724" s="2" t="str">
        <f>IF(COUNT($A724)=0,"",IF($A724&lt;&gt;DRAFT!$B726,"ERR",IF(DRAFT!BB726="3E","3E",IF(COUNT(DRAFT!AX726,DRAFT!BB726)&gt;0,DRAFT!BC726,""))))</f>
        <v/>
      </c>
      <c r="R724" s="2" t="str">
        <f>IF(COUNT($A724)=0,"",IF(Q724="3E","3E",IF(Q724="","I",LOOKUP(Q724/S$2,{0,0.4,0.45,0.5,0.55,0.6,0.65,0.7,0.75,0.8,1},{"F","D","C","C+","B-","B","B+","A-","A","A+"}))))</f>
        <v/>
      </c>
      <c r="S724" s="1" t="str">
        <f>IF(COUNT($A724)=0,"",IF(Q724="","--",IF(Q724="3E","3E",LOOKUP(Q724/S$2,{0,0.4,0.45,0.5,0.55,0.6,0.65,0.7,0.75,0.8,1},{0,2,2.25,2.5,2.75,3,3.25,3.5,3.75,4}))))</f>
        <v/>
      </c>
      <c r="T724" s="2" t="str">
        <f>IF(COUNT($A724)=0,"",IF($A724&lt;&gt;DRAFT!$B726,"ERR",IF(DRAFT!BK726="3E","3E",IF(COUNT(DRAFT!BG726,DRAFT!BK726)&gt;0,DRAFT!BL726,""))))</f>
        <v/>
      </c>
      <c r="U724" s="2" t="str">
        <f>IF(COUNT($A724)=0,"",IF(T724="3E","3E",IF(T724="","I",LOOKUP(T724/V$2,{0,0.4,0.45,0.5,0.55,0.6,0.65,0.7,0.75,0.8,1},{"F","D","C","C+","B-","B","B+","A-","A","A+"}))))</f>
        <v/>
      </c>
      <c r="V724" s="1" t="str">
        <f>IF(COUNT($A724)=0,"",IF(T724="","--",IF(T724="3E","3E",LOOKUP(T724/V$2,{0,0.4,0.45,0.5,0.55,0.6,0.65,0.7,0.75,0.8,1},{0,2,2.25,2.5,2.75,3,3.25,3.5,3.75,4}))))</f>
        <v/>
      </c>
      <c r="W724" s="2" t="str">
        <f>IF(COUNT($A724)=0,"",IF($A724&lt;&gt;DRAFT!$B726,"ERR",IF(DRAFT!BT726="3E","3E",IF(COUNT(DRAFT!BP726,DRAFT!BT726)&gt;0,DRAFT!BU726,""))))</f>
        <v/>
      </c>
      <c r="X724" s="2" t="str">
        <f>IF(COUNT($A724)=0,"",IF(W724="3E","3E",IF(W724="","I",LOOKUP(W724/Y$2,{0,0.4,0.45,0.5,0.55,0.6,0.65,0.7,0.75,0.8,1},{"F","D","C","C+","B-","B","B+","A-","A","A+"}))))</f>
        <v/>
      </c>
      <c r="Y724" s="1" t="str">
        <f>IF(COUNT($A724)=0,"",IF(W724="","--",IF(W724="3E","3E",LOOKUP(W724/Y$2,{0,0.4,0.45,0.5,0.55,0.6,0.65,0.7,0.75,0.8,1},{0,2,2.25,2.5,2.75,3,3.25,3.5,3.75,4}))))</f>
        <v/>
      </c>
      <c r="Z724" s="2" t="str">
        <f>IF(COUNT($A724)=0,"",IF($A724&lt;&gt;DRAFT!$B726,"ERR",IF(DRAFT!CC726="3E","3E",IF(COUNT(DRAFT!BY726,DRAFT!CC726)&gt;0,DRAFT!CD726,""))))</f>
        <v/>
      </c>
      <c r="AA724" s="2" t="str">
        <f>IF(COUNT($A724)=0,"",IF(Z724="3E","3E",IF(Z724="","I",LOOKUP(Z724/AB$2,{0,0.4,0.45,0.5,0.55,0.6,0.65,0.7,0.75,0.8,1},{"F","D","C","C+","B-","B","B+","A-","A","A+"}))))</f>
        <v/>
      </c>
      <c r="AB724" s="1" t="str">
        <f>IF(COUNT($A724)=0,"",IF(Z724="","--",IF(Z724="3E","3E",LOOKUP(Z724/AB$2,{0,0.4,0.45,0.5,0.55,0.6,0.65,0.7,0.75,0.8,1},{0,2,2.25,2.5,2.75,3,3.25,3.5,3.75,4}))))</f>
        <v/>
      </c>
      <c r="AC724" s="2" t="str">
        <f>IF(COUNT($A724)=0,"",IF($A724&lt;&gt;DRAFT!$B726,"ERR",IF(DRAFT!CF726&gt;0,DRAFT!CF726,"")))</f>
        <v/>
      </c>
      <c r="AD724" s="2" t="str">
        <f>IF(COUNT($A724)=0,"",IF(AC724="3E","3E",IF(AC724="","I",LOOKUP(AC724/AE$2,{0,0.4,0.45,0.5,0.55,0.6,0.65,0.7,0.75,0.8,1},{"F","D","C","C+","B-","B","B+","A-","A","A+"}))))</f>
        <v/>
      </c>
      <c r="AE724" s="1" t="str">
        <f>IF(COUNT($A724)=0,"",IF(AC724="","--",IF(AC724="3E","3E",LOOKUP(AC724/AE$2,{0,0.4,0.45,0.5,0.55,0.6,0.65,0.7,0.75,0.8,1},{0,2,2.25,2.5,2.75,3,3.25,3.5,3.75,4}))))</f>
        <v/>
      </c>
      <c r="AF724" s="2" t="str">
        <f>IF(COUNT($A724)=0,"",IF($A724&lt;&gt;DRAFT!$B726,"ERR",IF(DRAFT!CI726&gt;0,DRAFT!CK726,"")))</f>
        <v/>
      </c>
      <c r="AG724" s="2" t="str">
        <f>IF(COUNT($A724)=0,"",IF(AF724="3E","3E",IF(AF724="","I",LOOKUP(AF724/AH$2,{0,0.4,0.45,0.5,0.55,0.6,0.65,0.7,0.75,0.8,1},{"F","D","C","C+","B-","B","B+","A-","A","A+"}))))</f>
        <v/>
      </c>
      <c r="AH724" s="1" t="str">
        <f>IF(COUNT($A724)=0,"",IF(AF724="","--",IF(AF724="3E","3E",LOOKUP(AF724/AH$2,{0,0.4,0.45,0.5,0.55,0.6,0.65,0.7,0.75,0.8,1},{0,2,2.25,2.5,2.75,3,3.25,3.5,3.75,4}))))</f>
        <v/>
      </c>
      <c r="AI724" s="2" t="str">
        <f>IF($A724&lt;&gt;DRAFT!$B726,"ERR",IF(OR(COUNT($A724)=0,COUNT(DRAFT!CL726:CN726,DRAFT!CP726:CR726)=0),"",CEILING(SUM(DRAFT!CO726,DRAFT!CS726,DRAFT!CT726),1)))</f>
        <v/>
      </c>
      <c r="AJ724" s="2" t="str">
        <f>IF(COUNT($A724)=0,"",IF(AI724="3E","3E",IF(AI724="","I",LOOKUP(AI724/AK$2,{0,0.4,0.45,0.5,0.55,0.6,0.65,0.7,0.75,0.8,1},{"F","D","C","C+","B-","B","B+","A-","A","A+"}))))</f>
        <v/>
      </c>
      <c r="AK724" s="1" t="str">
        <f>IF(COUNT($A724)=0,"",IF(AI724="","--",IF(AI724="3E","3E",LOOKUP(AI724/AK$2,{0,0.4,0.45,0.5,0.55,0.6,0.65,0.7,0.75,0.8,1},{0,2,2.25,2.5,2.75,3,3.25,3.5,3.75,4}))))</f>
        <v/>
      </c>
      <c r="AL724" s="4" t="str">
        <f>IF(OR(COUNT($A724)=0,COUNT(B724:AK724)=0),"",IF(COUNTIF(B724:AK724,"3E")&gt;0,"3E",IF(DRAFT!$A726="R",TRUNC(SUMPRODUCT(RGP,RCP)/TCP,3),TRUNC((SUMPRODUCT(--(IMDGP&gt;0)*IMDGP,IMCP)+CEILING(DRAFT!$DB726*42,0.25))/TCP,3))))</f>
        <v/>
      </c>
      <c r="AM724" s="2" t="str">
        <f>IF(OR(COUNT($A724)=0,COUNT(B724:AK724)=0),"",IF(COUNTIF(B724:AK724,"3E")&gt;0,"3E",IF(DRAFT!$A726="R",SUMPRODUCT(--(RGP&gt;=2),RCP),SUMPRODUCT(--(IMDGP&gt;0),--(IMGP=0),IMCP)+DRAFT!$DC726)))</f>
        <v/>
      </c>
      <c r="AN724" s="67" t="str">
        <f>IF(AL724="3E","3E",IF(COUNT($A724)=0,"",IF(COUNT(AI724)=0,"--",ROUND(((CEILING(DRAFT!$CV726*38,0.25)+CEILING(DRAFT!$CX726*38,0.25)+CEILING(DRAFT!$CZ726*42,0.25)+CEILING($AL724*42,0.25))/160),2))))</f>
        <v/>
      </c>
      <c r="AO724" s="2" t="str">
        <f>IF(AN724="3E","3E",IF(COUNT($A724)=0,"",IF(COUNT(AN724)=0,"I",LOOKUP(AN724,{0,2,2.25,2.5,2.75,3,3.25,3.5,3.75,4},{"F","D","C","C+","B-","B","B+","A-","A","A+"}))))</f>
        <v/>
      </c>
      <c r="AP724" s="2" t="str">
        <f>IF(AN724="3E","3E",IF(OR(COUNT(A724)=0,COUNT(AN724)=0),"",DRAFT!CW726+DRAFT!CY726+DRAFT!DA726+N(TABULATION!AM724)))</f>
        <v/>
      </c>
      <c r="AQ724" s="2" t="str">
        <f>IF(OR(COUNT($A724)=0,COUNT(B724:AK724)=0),"",IF(COUNTIF(B724:AM724,"3E")&gt;0,"3E",IF(AND(DRAFT!$A726="IM",OR($AL724&gt;DRAFT!$DB726,$AM724&gt;DRAFT!$DC726)),"IMPROVED",IF(AND(DRAFT!$A726="IM",$AL724&lt;=DRAFT!$DB726,$AM724&lt;=DRAFT!$DC726),"NOT IMPROVED",IF(AND(DRAFT!CU726="S",AH724&gt;=2,AK724&gt;=2,AN724&gt;=2.5,AP724&gt;=144),"PASS","FAIL")))))</f>
        <v/>
      </c>
      <c r="AR724" s="2" t="str">
        <f t="shared" si="22"/>
        <v/>
      </c>
      <c r="AS724" s="2" t="str">
        <f t="shared" si="23"/>
        <v/>
      </c>
    </row>
    <row r="725" spans="1:45" ht="18.95" customHeight="1" x14ac:dyDescent="0.25">
      <c r="A725" s="3" t="str">
        <f>IF(DRAFT!$B727="","",DRAFT!$B727)</f>
        <v/>
      </c>
      <c r="B725" s="2" t="str">
        <f>IF(COUNT($A725)=0,"",IF($A725&lt;&gt;DRAFT!$B727,"ERR",IF(DRAFT!I727="3E","3E",IF(COUNT(DRAFT!E727,DRAFT!I727)&gt;0,DRAFT!J727,""))))</f>
        <v/>
      </c>
      <c r="C725" s="2" t="str">
        <f>IF(COUNT($A725)=0,"",IF(B725="3E","3E",IF(B725="","I",LOOKUP(B725/D$2,{0,0.4,0.45,0.5,0.55,0.6,0.65,0.7,0.75,0.8,1},{"F","D","C","C+","B-","B","B+","A-","A","A+"}))))</f>
        <v/>
      </c>
      <c r="D725" s="1" t="str">
        <f>IF(COUNT($A725)=0,"",IF(B725="","--",IF(B725="3E","3E",LOOKUP(B725/D$2,{0,0.4,0.45,0.5,0.55,0.6,0.65,0.7,0.75,0.8,1},{0,2,2.25,2.5,2.75,3,3.25,3.5,3.75,4}))))</f>
        <v/>
      </c>
      <c r="E725" s="2" t="str">
        <f>IF(COUNT($A725)=0,"",IF($A725&lt;&gt;DRAFT!$B727,"ERR",IF(DRAFT!R727="3E","3E",IF(COUNT(DRAFT!N727,DRAFT!R727)&gt;0,DRAFT!S727,""))))</f>
        <v/>
      </c>
      <c r="F725" s="2" t="str">
        <f>IF(COUNT($A725)=0,"",IF(E725="3E","3E",IF(E725="","I",LOOKUP(E725/G$2,{0,0.4,0.45,0.5,0.55,0.6,0.65,0.7,0.75,0.8,1},{"F","D","C","C+","B-","B","B+","A-","A","A+"}))))</f>
        <v/>
      </c>
      <c r="G725" s="1" t="str">
        <f>IF(COUNT($A725)=0,"",IF(E725="","--",IF(E725="3E","3E",LOOKUP(E725/G$2,{0,0.4,0.45,0.5,0.55,0.6,0.65,0.7,0.75,0.8,1},{0,2,2.25,2.5,2.75,3,3.25,3.5,3.75,4}))))</f>
        <v/>
      </c>
      <c r="H725" s="2" t="str">
        <f>IF(COUNT($A725)=0,"",IF($A725&lt;&gt;DRAFT!$B727,"ERR",IF(DRAFT!AA727="3E","3E",IF(COUNT(DRAFT!W727,DRAFT!AA727)&gt;0,DRAFT!AB727,""))))</f>
        <v/>
      </c>
      <c r="I725" s="2" t="str">
        <f>IF(COUNT($A725)=0,"",IF(H725="3E","3E",IF(H725="","I",LOOKUP(H725/J$2,{0,0.4,0.45,0.5,0.55,0.6,0.65,0.7,0.75,0.8,1},{"F","D","C","C+","B-","B","B+","A-","A","A+"}))))</f>
        <v/>
      </c>
      <c r="J725" s="1" t="str">
        <f>IF(COUNT($A725)=0,"",IF(H725="","--",IF(H725="3E","3E",LOOKUP(H725/J$2,{0,0.4,0.45,0.5,0.55,0.6,0.65,0.7,0.75,0.8,1},{0,2,2.25,2.5,2.75,3,3.25,3.5,3.75,4}))))</f>
        <v/>
      </c>
      <c r="K725" s="2" t="str">
        <f>IF(COUNT($A725)=0,"",IF($A725&lt;&gt;DRAFT!$B727,"ERR",IF(DRAFT!AJ727="3E","3E",IF(COUNT(DRAFT!AF727,DRAFT!AJ727)&gt;0,DRAFT!AK727,""))))</f>
        <v/>
      </c>
      <c r="L725" s="2" t="str">
        <f>IF(COUNT($A725)=0,"",IF(K725="3E","3E",IF(K725="","I",LOOKUP(K725/M$2,{0,0.4,0.45,0.5,0.55,0.6,0.65,0.7,0.75,0.8,1},{"F","D","C","C+","B-","B","B+","A-","A","A+"}))))</f>
        <v/>
      </c>
      <c r="M725" s="1" t="str">
        <f>IF(COUNT($A725)=0,"",IF(K725="","--",IF(K725="3E","3E",LOOKUP(K725/M$2,{0,0.4,0.45,0.5,0.55,0.6,0.65,0.7,0.75,0.8,1},{0,2,2.25,2.5,2.75,3,3.25,3.5,3.75,4}))))</f>
        <v/>
      </c>
      <c r="N725" s="2" t="str">
        <f>IF(COUNT($A725)=0,"",IF($A725&lt;&gt;DRAFT!$B727,"ERR",IF(DRAFT!AS727="3E","3E",IF(COUNT(DRAFT!AO727,DRAFT!AS727)&gt;0,DRAFT!AT727,""))))</f>
        <v/>
      </c>
      <c r="O725" s="2" t="str">
        <f>IF(COUNT($A725)=0,"",IF(N725="3E","3E",IF(N725="","I",LOOKUP(N725/P$2,{0,0.4,0.45,0.5,0.55,0.6,0.65,0.7,0.75,0.8,1},{"F","D","C","C+","B-","B","B+","A-","A","A+"}))))</f>
        <v/>
      </c>
      <c r="P725" s="1" t="str">
        <f>IF(COUNT($A725)=0,"",IF(N725="","--",IF(N725="3E","3E",LOOKUP(N725/P$2,{0,0.4,0.45,0.5,0.55,0.6,0.65,0.7,0.75,0.8,1},{0,2,2.25,2.5,2.75,3,3.25,3.5,3.75,4}))))</f>
        <v/>
      </c>
      <c r="Q725" s="2" t="str">
        <f>IF(COUNT($A725)=0,"",IF($A725&lt;&gt;DRAFT!$B727,"ERR",IF(DRAFT!BB727="3E","3E",IF(COUNT(DRAFT!AX727,DRAFT!BB727)&gt;0,DRAFT!BC727,""))))</f>
        <v/>
      </c>
      <c r="R725" s="2" t="str">
        <f>IF(COUNT($A725)=0,"",IF(Q725="3E","3E",IF(Q725="","I",LOOKUP(Q725/S$2,{0,0.4,0.45,0.5,0.55,0.6,0.65,0.7,0.75,0.8,1},{"F","D","C","C+","B-","B","B+","A-","A","A+"}))))</f>
        <v/>
      </c>
      <c r="S725" s="1" t="str">
        <f>IF(COUNT($A725)=0,"",IF(Q725="","--",IF(Q725="3E","3E",LOOKUP(Q725/S$2,{0,0.4,0.45,0.5,0.55,0.6,0.65,0.7,0.75,0.8,1},{0,2,2.25,2.5,2.75,3,3.25,3.5,3.75,4}))))</f>
        <v/>
      </c>
      <c r="T725" s="2" t="str">
        <f>IF(COUNT($A725)=0,"",IF($A725&lt;&gt;DRAFT!$B727,"ERR",IF(DRAFT!BK727="3E","3E",IF(COUNT(DRAFT!BG727,DRAFT!BK727)&gt;0,DRAFT!BL727,""))))</f>
        <v/>
      </c>
      <c r="U725" s="2" t="str">
        <f>IF(COUNT($A725)=0,"",IF(T725="3E","3E",IF(T725="","I",LOOKUP(T725/V$2,{0,0.4,0.45,0.5,0.55,0.6,0.65,0.7,0.75,0.8,1},{"F","D","C","C+","B-","B","B+","A-","A","A+"}))))</f>
        <v/>
      </c>
      <c r="V725" s="1" t="str">
        <f>IF(COUNT($A725)=0,"",IF(T725="","--",IF(T725="3E","3E",LOOKUP(T725/V$2,{0,0.4,0.45,0.5,0.55,0.6,0.65,0.7,0.75,0.8,1},{0,2,2.25,2.5,2.75,3,3.25,3.5,3.75,4}))))</f>
        <v/>
      </c>
      <c r="W725" s="2" t="str">
        <f>IF(COUNT($A725)=0,"",IF($A725&lt;&gt;DRAFT!$B727,"ERR",IF(DRAFT!BT727="3E","3E",IF(COUNT(DRAFT!BP727,DRAFT!BT727)&gt;0,DRAFT!BU727,""))))</f>
        <v/>
      </c>
      <c r="X725" s="2" t="str">
        <f>IF(COUNT($A725)=0,"",IF(W725="3E","3E",IF(W725="","I",LOOKUP(W725/Y$2,{0,0.4,0.45,0.5,0.55,0.6,0.65,0.7,0.75,0.8,1},{"F","D","C","C+","B-","B","B+","A-","A","A+"}))))</f>
        <v/>
      </c>
      <c r="Y725" s="1" t="str">
        <f>IF(COUNT($A725)=0,"",IF(W725="","--",IF(W725="3E","3E",LOOKUP(W725/Y$2,{0,0.4,0.45,0.5,0.55,0.6,0.65,0.7,0.75,0.8,1},{0,2,2.25,2.5,2.75,3,3.25,3.5,3.75,4}))))</f>
        <v/>
      </c>
      <c r="Z725" s="2" t="str">
        <f>IF(COUNT($A725)=0,"",IF($A725&lt;&gt;DRAFT!$B727,"ERR",IF(DRAFT!CC727="3E","3E",IF(COUNT(DRAFT!BY727,DRAFT!CC727)&gt;0,DRAFT!CD727,""))))</f>
        <v/>
      </c>
      <c r="AA725" s="2" t="str">
        <f>IF(COUNT($A725)=0,"",IF(Z725="3E","3E",IF(Z725="","I",LOOKUP(Z725/AB$2,{0,0.4,0.45,0.5,0.55,0.6,0.65,0.7,0.75,0.8,1},{"F","D","C","C+","B-","B","B+","A-","A","A+"}))))</f>
        <v/>
      </c>
      <c r="AB725" s="1" t="str">
        <f>IF(COUNT($A725)=0,"",IF(Z725="","--",IF(Z725="3E","3E",LOOKUP(Z725/AB$2,{0,0.4,0.45,0.5,0.55,0.6,0.65,0.7,0.75,0.8,1},{0,2,2.25,2.5,2.75,3,3.25,3.5,3.75,4}))))</f>
        <v/>
      </c>
      <c r="AC725" s="2" t="str">
        <f>IF(COUNT($A725)=0,"",IF($A725&lt;&gt;DRAFT!$B727,"ERR",IF(DRAFT!CF727&gt;0,DRAFT!CF727,"")))</f>
        <v/>
      </c>
      <c r="AD725" s="2" t="str">
        <f>IF(COUNT($A725)=0,"",IF(AC725="3E","3E",IF(AC725="","I",LOOKUP(AC725/AE$2,{0,0.4,0.45,0.5,0.55,0.6,0.65,0.7,0.75,0.8,1},{"F","D","C","C+","B-","B","B+","A-","A","A+"}))))</f>
        <v/>
      </c>
      <c r="AE725" s="1" t="str">
        <f>IF(COUNT($A725)=0,"",IF(AC725="","--",IF(AC725="3E","3E",LOOKUP(AC725/AE$2,{0,0.4,0.45,0.5,0.55,0.6,0.65,0.7,0.75,0.8,1},{0,2,2.25,2.5,2.75,3,3.25,3.5,3.75,4}))))</f>
        <v/>
      </c>
      <c r="AF725" s="2" t="str">
        <f>IF(COUNT($A725)=0,"",IF($A725&lt;&gt;DRAFT!$B727,"ERR",IF(DRAFT!CI727&gt;0,DRAFT!CK727,"")))</f>
        <v/>
      </c>
      <c r="AG725" s="2" t="str">
        <f>IF(COUNT($A725)=0,"",IF(AF725="3E","3E",IF(AF725="","I",LOOKUP(AF725/AH$2,{0,0.4,0.45,0.5,0.55,0.6,0.65,0.7,0.75,0.8,1},{"F","D","C","C+","B-","B","B+","A-","A","A+"}))))</f>
        <v/>
      </c>
      <c r="AH725" s="1" t="str">
        <f>IF(COUNT($A725)=0,"",IF(AF725="","--",IF(AF725="3E","3E",LOOKUP(AF725/AH$2,{0,0.4,0.45,0.5,0.55,0.6,0.65,0.7,0.75,0.8,1},{0,2,2.25,2.5,2.75,3,3.25,3.5,3.75,4}))))</f>
        <v/>
      </c>
      <c r="AI725" s="2" t="str">
        <f>IF($A725&lt;&gt;DRAFT!$B727,"ERR",IF(OR(COUNT($A725)=0,COUNT(DRAFT!CL727:CN727,DRAFT!CP727:CR727)=0),"",CEILING(SUM(DRAFT!CO727,DRAFT!CS727,DRAFT!CT727),1)))</f>
        <v/>
      </c>
      <c r="AJ725" s="2" t="str">
        <f>IF(COUNT($A725)=0,"",IF(AI725="3E","3E",IF(AI725="","I",LOOKUP(AI725/AK$2,{0,0.4,0.45,0.5,0.55,0.6,0.65,0.7,0.75,0.8,1},{"F","D","C","C+","B-","B","B+","A-","A","A+"}))))</f>
        <v/>
      </c>
      <c r="AK725" s="1" t="str">
        <f>IF(COUNT($A725)=0,"",IF(AI725="","--",IF(AI725="3E","3E",LOOKUP(AI725/AK$2,{0,0.4,0.45,0.5,0.55,0.6,0.65,0.7,0.75,0.8,1},{0,2,2.25,2.5,2.75,3,3.25,3.5,3.75,4}))))</f>
        <v/>
      </c>
      <c r="AL725" s="4" t="str">
        <f>IF(OR(COUNT($A725)=0,COUNT(B725:AK725)=0),"",IF(COUNTIF(B725:AK725,"3E")&gt;0,"3E",IF(DRAFT!$A727="R",TRUNC(SUMPRODUCT(RGP,RCP)/TCP,3),TRUNC((SUMPRODUCT(--(IMDGP&gt;0)*IMDGP,IMCP)+CEILING(DRAFT!$DB727*42,0.25))/TCP,3))))</f>
        <v/>
      </c>
      <c r="AM725" s="2" t="str">
        <f>IF(OR(COUNT($A725)=0,COUNT(B725:AK725)=0),"",IF(COUNTIF(B725:AK725,"3E")&gt;0,"3E",IF(DRAFT!$A727="R",SUMPRODUCT(--(RGP&gt;=2),RCP),SUMPRODUCT(--(IMDGP&gt;0),--(IMGP=0),IMCP)+DRAFT!$DC727)))</f>
        <v/>
      </c>
      <c r="AN725" s="67" t="str">
        <f>IF(AL725="3E","3E",IF(COUNT($A725)=0,"",IF(COUNT(AI725)=0,"--",ROUND(((CEILING(DRAFT!$CV727*38,0.25)+CEILING(DRAFT!$CX727*38,0.25)+CEILING(DRAFT!$CZ727*42,0.25)+CEILING($AL725*42,0.25))/160),2))))</f>
        <v/>
      </c>
      <c r="AO725" s="2" t="str">
        <f>IF(AN725="3E","3E",IF(COUNT($A725)=0,"",IF(COUNT(AN725)=0,"I",LOOKUP(AN725,{0,2,2.25,2.5,2.75,3,3.25,3.5,3.75,4},{"F","D","C","C+","B-","B","B+","A-","A","A+"}))))</f>
        <v/>
      </c>
      <c r="AP725" s="2" t="str">
        <f>IF(AN725="3E","3E",IF(OR(COUNT(A725)=0,COUNT(AN725)=0),"",DRAFT!CW727+DRAFT!CY727+DRAFT!DA727+N(TABULATION!AM725)))</f>
        <v/>
      </c>
      <c r="AQ725" s="2" t="str">
        <f>IF(OR(COUNT($A725)=0,COUNT(B725:AK725)=0),"",IF(COUNTIF(B725:AM725,"3E")&gt;0,"3E",IF(AND(DRAFT!$A727="IM",OR($AL725&gt;DRAFT!$DB727,$AM725&gt;DRAFT!$DC727)),"IMPROVED",IF(AND(DRAFT!$A727="IM",$AL725&lt;=DRAFT!$DB727,$AM725&lt;=DRAFT!$DC727),"NOT IMPROVED",IF(AND(DRAFT!CU727="S",AH725&gt;=2,AK725&gt;=2,AN725&gt;=2.5,AP725&gt;=144),"PASS","FAIL")))))</f>
        <v/>
      </c>
      <c r="AR725" s="2" t="str">
        <f t="shared" si="22"/>
        <v/>
      </c>
      <c r="AS725" s="2" t="str">
        <f t="shared" si="23"/>
        <v/>
      </c>
    </row>
    <row r="726" spans="1:45" ht="18.95" customHeight="1" x14ac:dyDescent="0.25">
      <c r="A726" s="3" t="str">
        <f>IF(DRAFT!$B728="","",DRAFT!$B728)</f>
        <v/>
      </c>
      <c r="B726" s="2" t="str">
        <f>IF(COUNT($A726)=0,"",IF($A726&lt;&gt;DRAFT!$B728,"ERR",IF(DRAFT!I728="3E","3E",IF(COUNT(DRAFT!E728,DRAFT!I728)&gt;0,DRAFT!J728,""))))</f>
        <v/>
      </c>
      <c r="C726" s="2" t="str">
        <f>IF(COUNT($A726)=0,"",IF(B726="3E","3E",IF(B726="","I",LOOKUP(B726/D$2,{0,0.4,0.45,0.5,0.55,0.6,0.65,0.7,0.75,0.8,1},{"F","D","C","C+","B-","B","B+","A-","A","A+"}))))</f>
        <v/>
      </c>
      <c r="D726" s="1" t="str">
        <f>IF(COUNT($A726)=0,"",IF(B726="","--",IF(B726="3E","3E",LOOKUP(B726/D$2,{0,0.4,0.45,0.5,0.55,0.6,0.65,0.7,0.75,0.8,1},{0,2,2.25,2.5,2.75,3,3.25,3.5,3.75,4}))))</f>
        <v/>
      </c>
      <c r="E726" s="2" t="str">
        <f>IF(COUNT($A726)=0,"",IF($A726&lt;&gt;DRAFT!$B728,"ERR",IF(DRAFT!R728="3E","3E",IF(COUNT(DRAFT!N728,DRAFT!R728)&gt;0,DRAFT!S728,""))))</f>
        <v/>
      </c>
      <c r="F726" s="2" t="str">
        <f>IF(COUNT($A726)=0,"",IF(E726="3E","3E",IF(E726="","I",LOOKUP(E726/G$2,{0,0.4,0.45,0.5,0.55,0.6,0.65,0.7,0.75,0.8,1},{"F","D","C","C+","B-","B","B+","A-","A","A+"}))))</f>
        <v/>
      </c>
      <c r="G726" s="1" t="str">
        <f>IF(COUNT($A726)=0,"",IF(E726="","--",IF(E726="3E","3E",LOOKUP(E726/G$2,{0,0.4,0.45,0.5,0.55,0.6,0.65,0.7,0.75,0.8,1},{0,2,2.25,2.5,2.75,3,3.25,3.5,3.75,4}))))</f>
        <v/>
      </c>
      <c r="H726" s="2" t="str">
        <f>IF(COUNT($A726)=0,"",IF($A726&lt;&gt;DRAFT!$B728,"ERR",IF(DRAFT!AA728="3E","3E",IF(COUNT(DRAFT!W728,DRAFT!AA728)&gt;0,DRAFT!AB728,""))))</f>
        <v/>
      </c>
      <c r="I726" s="2" t="str">
        <f>IF(COUNT($A726)=0,"",IF(H726="3E","3E",IF(H726="","I",LOOKUP(H726/J$2,{0,0.4,0.45,0.5,0.55,0.6,0.65,0.7,0.75,0.8,1},{"F","D","C","C+","B-","B","B+","A-","A","A+"}))))</f>
        <v/>
      </c>
      <c r="J726" s="1" t="str">
        <f>IF(COUNT($A726)=0,"",IF(H726="","--",IF(H726="3E","3E",LOOKUP(H726/J$2,{0,0.4,0.45,0.5,0.55,0.6,0.65,0.7,0.75,0.8,1},{0,2,2.25,2.5,2.75,3,3.25,3.5,3.75,4}))))</f>
        <v/>
      </c>
      <c r="K726" s="2" t="str">
        <f>IF(COUNT($A726)=0,"",IF($A726&lt;&gt;DRAFT!$B728,"ERR",IF(DRAFT!AJ728="3E","3E",IF(COUNT(DRAFT!AF728,DRAFT!AJ728)&gt;0,DRAFT!AK728,""))))</f>
        <v/>
      </c>
      <c r="L726" s="2" t="str">
        <f>IF(COUNT($A726)=0,"",IF(K726="3E","3E",IF(K726="","I",LOOKUP(K726/M$2,{0,0.4,0.45,0.5,0.55,0.6,0.65,0.7,0.75,0.8,1},{"F","D","C","C+","B-","B","B+","A-","A","A+"}))))</f>
        <v/>
      </c>
      <c r="M726" s="1" t="str">
        <f>IF(COUNT($A726)=0,"",IF(K726="","--",IF(K726="3E","3E",LOOKUP(K726/M$2,{0,0.4,0.45,0.5,0.55,0.6,0.65,0.7,0.75,0.8,1},{0,2,2.25,2.5,2.75,3,3.25,3.5,3.75,4}))))</f>
        <v/>
      </c>
      <c r="N726" s="2" t="str">
        <f>IF(COUNT($A726)=0,"",IF($A726&lt;&gt;DRAFT!$B728,"ERR",IF(DRAFT!AS728="3E","3E",IF(COUNT(DRAFT!AO728,DRAFT!AS728)&gt;0,DRAFT!AT728,""))))</f>
        <v/>
      </c>
      <c r="O726" s="2" t="str">
        <f>IF(COUNT($A726)=0,"",IF(N726="3E","3E",IF(N726="","I",LOOKUP(N726/P$2,{0,0.4,0.45,0.5,0.55,0.6,0.65,0.7,0.75,0.8,1},{"F","D","C","C+","B-","B","B+","A-","A","A+"}))))</f>
        <v/>
      </c>
      <c r="P726" s="1" t="str">
        <f>IF(COUNT($A726)=0,"",IF(N726="","--",IF(N726="3E","3E",LOOKUP(N726/P$2,{0,0.4,0.45,0.5,0.55,0.6,0.65,0.7,0.75,0.8,1},{0,2,2.25,2.5,2.75,3,3.25,3.5,3.75,4}))))</f>
        <v/>
      </c>
      <c r="Q726" s="2" t="str">
        <f>IF(COUNT($A726)=0,"",IF($A726&lt;&gt;DRAFT!$B728,"ERR",IF(DRAFT!BB728="3E","3E",IF(COUNT(DRAFT!AX728,DRAFT!BB728)&gt;0,DRAFT!BC728,""))))</f>
        <v/>
      </c>
      <c r="R726" s="2" t="str">
        <f>IF(COUNT($A726)=0,"",IF(Q726="3E","3E",IF(Q726="","I",LOOKUP(Q726/S$2,{0,0.4,0.45,0.5,0.55,0.6,0.65,0.7,0.75,0.8,1},{"F","D","C","C+","B-","B","B+","A-","A","A+"}))))</f>
        <v/>
      </c>
      <c r="S726" s="1" t="str">
        <f>IF(COUNT($A726)=0,"",IF(Q726="","--",IF(Q726="3E","3E",LOOKUP(Q726/S$2,{0,0.4,0.45,0.5,0.55,0.6,0.65,0.7,0.75,0.8,1},{0,2,2.25,2.5,2.75,3,3.25,3.5,3.75,4}))))</f>
        <v/>
      </c>
      <c r="T726" s="2" t="str">
        <f>IF(COUNT($A726)=0,"",IF($A726&lt;&gt;DRAFT!$B728,"ERR",IF(DRAFT!BK728="3E","3E",IF(COUNT(DRAFT!BG728,DRAFT!BK728)&gt;0,DRAFT!BL728,""))))</f>
        <v/>
      </c>
      <c r="U726" s="2" t="str">
        <f>IF(COUNT($A726)=0,"",IF(T726="3E","3E",IF(T726="","I",LOOKUP(T726/V$2,{0,0.4,0.45,0.5,0.55,0.6,0.65,0.7,0.75,0.8,1},{"F","D","C","C+","B-","B","B+","A-","A","A+"}))))</f>
        <v/>
      </c>
      <c r="V726" s="1" t="str">
        <f>IF(COUNT($A726)=0,"",IF(T726="","--",IF(T726="3E","3E",LOOKUP(T726/V$2,{0,0.4,0.45,0.5,0.55,0.6,0.65,0.7,0.75,0.8,1},{0,2,2.25,2.5,2.75,3,3.25,3.5,3.75,4}))))</f>
        <v/>
      </c>
      <c r="W726" s="2" t="str">
        <f>IF(COUNT($A726)=0,"",IF($A726&lt;&gt;DRAFT!$B728,"ERR",IF(DRAFT!BT728="3E","3E",IF(COUNT(DRAFT!BP728,DRAFT!BT728)&gt;0,DRAFT!BU728,""))))</f>
        <v/>
      </c>
      <c r="X726" s="2" t="str">
        <f>IF(COUNT($A726)=0,"",IF(W726="3E","3E",IF(W726="","I",LOOKUP(W726/Y$2,{0,0.4,0.45,0.5,0.55,0.6,0.65,0.7,0.75,0.8,1},{"F","D","C","C+","B-","B","B+","A-","A","A+"}))))</f>
        <v/>
      </c>
      <c r="Y726" s="1" t="str">
        <f>IF(COUNT($A726)=0,"",IF(W726="","--",IF(W726="3E","3E",LOOKUP(W726/Y$2,{0,0.4,0.45,0.5,0.55,0.6,0.65,0.7,0.75,0.8,1},{0,2,2.25,2.5,2.75,3,3.25,3.5,3.75,4}))))</f>
        <v/>
      </c>
      <c r="Z726" s="2" t="str">
        <f>IF(COUNT($A726)=0,"",IF($A726&lt;&gt;DRAFT!$B728,"ERR",IF(DRAFT!CC728="3E","3E",IF(COUNT(DRAFT!BY728,DRAFT!CC728)&gt;0,DRAFT!CD728,""))))</f>
        <v/>
      </c>
      <c r="AA726" s="2" t="str">
        <f>IF(COUNT($A726)=0,"",IF(Z726="3E","3E",IF(Z726="","I",LOOKUP(Z726/AB$2,{0,0.4,0.45,0.5,0.55,0.6,0.65,0.7,0.75,0.8,1},{"F","D","C","C+","B-","B","B+","A-","A","A+"}))))</f>
        <v/>
      </c>
      <c r="AB726" s="1" t="str">
        <f>IF(COUNT($A726)=0,"",IF(Z726="","--",IF(Z726="3E","3E",LOOKUP(Z726/AB$2,{0,0.4,0.45,0.5,0.55,0.6,0.65,0.7,0.75,0.8,1},{0,2,2.25,2.5,2.75,3,3.25,3.5,3.75,4}))))</f>
        <v/>
      </c>
      <c r="AC726" s="2" t="str">
        <f>IF(COUNT($A726)=0,"",IF($A726&lt;&gt;DRAFT!$B728,"ERR",IF(DRAFT!CF728&gt;0,DRAFT!CF728,"")))</f>
        <v/>
      </c>
      <c r="AD726" s="2" t="str">
        <f>IF(COUNT($A726)=0,"",IF(AC726="3E","3E",IF(AC726="","I",LOOKUP(AC726/AE$2,{0,0.4,0.45,0.5,0.55,0.6,0.65,0.7,0.75,0.8,1},{"F","D","C","C+","B-","B","B+","A-","A","A+"}))))</f>
        <v/>
      </c>
      <c r="AE726" s="1" t="str">
        <f>IF(COUNT($A726)=0,"",IF(AC726="","--",IF(AC726="3E","3E",LOOKUP(AC726/AE$2,{0,0.4,0.45,0.5,0.55,0.6,0.65,0.7,0.75,0.8,1},{0,2,2.25,2.5,2.75,3,3.25,3.5,3.75,4}))))</f>
        <v/>
      </c>
      <c r="AF726" s="2" t="str">
        <f>IF(COUNT($A726)=0,"",IF($A726&lt;&gt;DRAFT!$B728,"ERR",IF(DRAFT!CI728&gt;0,DRAFT!CK728,"")))</f>
        <v/>
      </c>
      <c r="AG726" s="2" t="str">
        <f>IF(COUNT($A726)=0,"",IF(AF726="3E","3E",IF(AF726="","I",LOOKUP(AF726/AH$2,{0,0.4,0.45,0.5,0.55,0.6,0.65,0.7,0.75,0.8,1},{"F","D","C","C+","B-","B","B+","A-","A","A+"}))))</f>
        <v/>
      </c>
      <c r="AH726" s="1" t="str">
        <f>IF(COUNT($A726)=0,"",IF(AF726="","--",IF(AF726="3E","3E",LOOKUP(AF726/AH$2,{0,0.4,0.45,0.5,0.55,0.6,0.65,0.7,0.75,0.8,1},{0,2,2.25,2.5,2.75,3,3.25,3.5,3.75,4}))))</f>
        <v/>
      </c>
      <c r="AI726" s="2" t="str">
        <f>IF($A726&lt;&gt;DRAFT!$B728,"ERR",IF(OR(COUNT($A726)=0,COUNT(DRAFT!CL728:CN728,DRAFT!CP728:CR728)=0),"",CEILING(SUM(DRAFT!CO728,DRAFT!CS728,DRAFT!CT728),1)))</f>
        <v/>
      </c>
      <c r="AJ726" s="2" t="str">
        <f>IF(COUNT($A726)=0,"",IF(AI726="3E","3E",IF(AI726="","I",LOOKUP(AI726/AK$2,{0,0.4,0.45,0.5,0.55,0.6,0.65,0.7,0.75,0.8,1},{"F","D","C","C+","B-","B","B+","A-","A","A+"}))))</f>
        <v/>
      </c>
      <c r="AK726" s="1" t="str">
        <f>IF(COUNT($A726)=0,"",IF(AI726="","--",IF(AI726="3E","3E",LOOKUP(AI726/AK$2,{0,0.4,0.45,0.5,0.55,0.6,0.65,0.7,0.75,0.8,1},{0,2,2.25,2.5,2.75,3,3.25,3.5,3.75,4}))))</f>
        <v/>
      </c>
      <c r="AL726" s="4" t="str">
        <f>IF(OR(COUNT($A726)=0,COUNT(B726:AK726)=0),"",IF(COUNTIF(B726:AK726,"3E")&gt;0,"3E",IF(DRAFT!$A728="R",TRUNC(SUMPRODUCT(RGP,RCP)/TCP,3),TRUNC((SUMPRODUCT(--(IMDGP&gt;0)*IMDGP,IMCP)+CEILING(DRAFT!$DB728*42,0.25))/TCP,3))))</f>
        <v/>
      </c>
      <c r="AM726" s="2" t="str">
        <f>IF(OR(COUNT($A726)=0,COUNT(B726:AK726)=0),"",IF(COUNTIF(B726:AK726,"3E")&gt;0,"3E",IF(DRAFT!$A728="R",SUMPRODUCT(--(RGP&gt;=2),RCP),SUMPRODUCT(--(IMDGP&gt;0),--(IMGP=0),IMCP)+DRAFT!$DC728)))</f>
        <v/>
      </c>
      <c r="AN726" s="67" t="str">
        <f>IF(AL726="3E","3E",IF(COUNT($A726)=0,"",IF(COUNT(AI726)=0,"--",ROUND(((CEILING(DRAFT!$CV728*38,0.25)+CEILING(DRAFT!$CX728*38,0.25)+CEILING(DRAFT!$CZ728*42,0.25)+CEILING($AL726*42,0.25))/160),2))))</f>
        <v/>
      </c>
      <c r="AO726" s="2" t="str">
        <f>IF(AN726="3E","3E",IF(COUNT($A726)=0,"",IF(COUNT(AN726)=0,"I",LOOKUP(AN726,{0,2,2.25,2.5,2.75,3,3.25,3.5,3.75,4},{"F","D","C","C+","B-","B","B+","A-","A","A+"}))))</f>
        <v/>
      </c>
      <c r="AP726" s="2" t="str">
        <f>IF(AN726="3E","3E",IF(OR(COUNT(A726)=0,COUNT(AN726)=0),"",DRAFT!CW728+DRAFT!CY728+DRAFT!DA728+N(TABULATION!AM726)))</f>
        <v/>
      </c>
      <c r="AQ726" s="2" t="str">
        <f>IF(OR(COUNT($A726)=0,COUNT(B726:AK726)=0),"",IF(COUNTIF(B726:AM726,"3E")&gt;0,"3E",IF(AND(DRAFT!$A728="IM",OR($AL726&gt;DRAFT!$DB728,$AM726&gt;DRAFT!$DC728)),"IMPROVED",IF(AND(DRAFT!$A728="IM",$AL726&lt;=DRAFT!$DB728,$AM726&lt;=DRAFT!$DC728),"NOT IMPROVED",IF(AND(DRAFT!CU728="S",AH726&gt;=2,AK726&gt;=2,AN726&gt;=2.5,AP726&gt;=144),"PASS","FAIL")))))</f>
        <v/>
      </c>
      <c r="AR726" s="2" t="str">
        <f t="shared" si="22"/>
        <v/>
      </c>
      <c r="AS726" s="2" t="str">
        <f t="shared" si="23"/>
        <v/>
      </c>
    </row>
    <row r="727" spans="1:45" ht="18.95" customHeight="1" x14ac:dyDescent="0.25">
      <c r="A727" s="3" t="str">
        <f>IF(DRAFT!$B729="","",DRAFT!$B729)</f>
        <v/>
      </c>
      <c r="B727" s="2" t="str">
        <f>IF(COUNT($A727)=0,"",IF($A727&lt;&gt;DRAFT!$B729,"ERR",IF(DRAFT!I729="3E","3E",IF(COUNT(DRAFT!E729,DRAFT!I729)&gt;0,DRAFT!J729,""))))</f>
        <v/>
      </c>
      <c r="C727" s="2" t="str">
        <f>IF(COUNT($A727)=0,"",IF(B727="3E","3E",IF(B727="","I",LOOKUP(B727/D$2,{0,0.4,0.45,0.5,0.55,0.6,0.65,0.7,0.75,0.8,1},{"F","D","C","C+","B-","B","B+","A-","A","A+"}))))</f>
        <v/>
      </c>
      <c r="D727" s="1" t="str">
        <f>IF(COUNT($A727)=0,"",IF(B727="","--",IF(B727="3E","3E",LOOKUP(B727/D$2,{0,0.4,0.45,0.5,0.55,0.6,0.65,0.7,0.75,0.8,1},{0,2,2.25,2.5,2.75,3,3.25,3.5,3.75,4}))))</f>
        <v/>
      </c>
      <c r="E727" s="2" t="str">
        <f>IF(COUNT($A727)=0,"",IF($A727&lt;&gt;DRAFT!$B729,"ERR",IF(DRAFT!R729="3E","3E",IF(COUNT(DRAFT!N729,DRAFT!R729)&gt;0,DRAFT!S729,""))))</f>
        <v/>
      </c>
      <c r="F727" s="2" t="str">
        <f>IF(COUNT($A727)=0,"",IF(E727="3E","3E",IF(E727="","I",LOOKUP(E727/G$2,{0,0.4,0.45,0.5,0.55,0.6,0.65,0.7,0.75,0.8,1},{"F","D","C","C+","B-","B","B+","A-","A","A+"}))))</f>
        <v/>
      </c>
      <c r="G727" s="1" t="str">
        <f>IF(COUNT($A727)=0,"",IF(E727="","--",IF(E727="3E","3E",LOOKUP(E727/G$2,{0,0.4,0.45,0.5,0.55,0.6,0.65,0.7,0.75,0.8,1},{0,2,2.25,2.5,2.75,3,3.25,3.5,3.75,4}))))</f>
        <v/>
      </c>
      <c r="H727" s="2" t="str">
        <f>IF(COUNT($A727)=0,"",IF($A727&lt;&gt;DRAFT!$B729,"ERR",IF(DRAFT!AA729="3E","3E",IF(COUNT(DRAFT!W729,DRAFT!AA729)&gt;0,DRAFT!AB729,""))))</f>
        <v/>
      </c>
      <c r="I727" s="2" t="str">
        <f>IF(COUNT($A727)=0,"",IF(H727="3E","3E",IF(H727="","I",LOOKUP(H727/J$2,{0,0.4,0.45,0.5,0.55,0.6,0.65,0.7,0.75,0.8,1},{"F","D","C","C+","B-","B","B+","A-","A","A+"}))))</f>
        <v/>
      </c>
      <c r="J727" s="1" t="str">
        <f>IF(COUNT($A727)=0,"",IF(H727="","--",IF(H727="3E","3E",LOOKUP(H727/J$2,{0,0.4,0.45,0.5,0.55,0.6,0.65,0.7,0.75,0.8,1},{0,2,2.25,2.5,2.75,3,3.25,3.5,3.75,4}))))</f>
        <v/>
      </c>
      <c r="K727" s="2" t="str">
        <f>IF(COUNT($A727)=0,"",IF($A727&lt;&gt;DRAFT!$B729,"ERR",IF(DRAFT!AJ729="3E","3E",IF(COUNT(DRAFT!AF729,DRAFT!AJ729)&gt;0,DRAFT!AK729,""))))</f>
        <v/>
      </c>
      <c r="L727" s="2" t="str">
        <f>IF(COUNT($A727)=0,"",IF(K727="3E","3E",IF(K727="","I",LOOKUP(K727/M$2,{0,0.4,0.45,0.5,0.55,0.6,0.65,0.7,0.75,0.8,1},{"F","D","C","C+","B-","B","B+","A-","A","A+"}))))</f>
        <v/>
      </c>
      <c r="M727" s="1" t="str">
        <f>IF(COUNT($A727)=0,"",IF(K727="","--",IF(K727="3E","3E",LOOKUP(K727/M$2,{0,0.4,0.45,0.5,0.55,0.6,0.65,0.7,0.75,0.8,1},{0,2,2.25,2.5,2.75,3,3.25,3.5,3.75,4}))))</f>
        <v/>
      </c>
      <c r="N727" s="2" t="str">
        <f>IF(COUNT($A727)=0,"",IF($A727&lt;&gt;DRAFT!$B729,"ERR",IF(DRAFT!AS729="3E","3E",IF(COUNT(DRAFT!AO729,DRAFT!AS729)&gt;0,DRAFT!AT729,""))))</f>
        <v/>
      </c>
      <c r="O727" s="2" t="str">
        <f>IF(COUNT($A727)=0,"",IF(N727="3E","3E",IF(N727="","I",LOOKUP(N727/P$2,{0,0.4,0.45,0.5,0.55,0.6,0.65,0.7,0.75,0.8,1},{"F","D","C","C+","B-","B","B+","A-","A","A+"}))))</f>
        <v/>
      </c>
      <c r="P727" s="1" t="str">
        <f>IF(COUNT($A727)=0,"",IF(N727="","--",IF(N727="3E","3E",LOOKUP(N727/P$2,{0,0.4,0.45,0.5,0.55,0.6,0.65,0.7,0.75,0.8,1},{0,2,2.25,2.5,2.75,3,3.25,3.5,3.75,4}))))</f>
        <v/>
      </c>
      <c r="Q727" s="2" t="str">
        <f>IF(COUNT($A727)=0,"",IF($A727&lt;&gt;DRAFT!$B729,"ERR",IF(DRAFT!BB729="3E","3E",IF(COUNT(DRAFT!AX729,DRAFT!BB729)&gt;0,DRAFT!BC729,""))))</f>
        <v/>
      </c>
      <c r="R727" s="2" t="str">
        <f>IF(COUNT($A727)=0,"",IF(Q727="3E","3E",IF(Q727="","I",LOOKUP(Q727/S$2,{0,0.4,0.45,0.5,0.55,0.6,0.65,0.7,0.75,0.8,1},{"F","D","C","C+","B-","B","B+","A-","A","A+"}))))</f>
        <v/>
      </c>
      <c r="S727" s="1" t="str">
        <f>IF(COUNT($A727)=0,"",IF(Q727="","--",IF(Q727="3E","3E",LOOKUP(Q727/S$2,{0,0.4,0.45,0.5,0.55,0.6,0.65,0.7,0.75,0.8,1},{0,2,2.25,2.5,2.75,3,3.25,3.5,3.75,4}))))</f>
        <v/>
      </c>
      <c r="T727" s="2" t="str">
        <f>IF(COUNT($A727)=0,"",IF($A727&lt;&gt;DRAFT!$B729,"ERR",IF(DRAFT!BK729="3E","3E",IF(COUNT(DRAFT!BG729,DRAFT!BK729)&gt;0,DRAFT!BL729,""))))</f>
        <v/>
      </c>
      <c r="U727" s="2" t="str">
        <f>IF(COUNT($A727)=0,"",IF(T727="3E","3E",IF(T727="","I",LOOKUP(T727/V$2,{0,0.4,0.45,0.5,0.55,0.6,0.65,0.7,0.75,0.8,1},{"F","D","C","C+","B-","B","B+","A-","A","A+"}))))</f>
        <v/>
      </c>
      <c r="V727" s="1" t="str">
        <f>IF(COUNT($A727)=0,"",IF(T727="","--",IF(T727="3E","3E",LOOKUP(T727/V$2,{0,0.4,0.45,0.5,0.55,0.6,0.65,0.7,0.75,0.8,1},{0,2,2.25,2.5,2.75,3,3.25,3.5,3.75,4}))))</f>
        <v/>
      </c>
      <c r="W727" s="2" t="str">
        <f>IF(COUNT($A727)=0,"",IF($A727&lt;&gt;DRAFT!$B729,"ERR",IF(DRAFT!BT729="3E","3E",IF(COUNT(DRAFT!BP729,DRAFT!BT729)&gt;0,DRAFT!BU729,""))))</f>
        <v/>
      </c>
      <c r="X727" s="2" t="str">
        <f>IF(COUNT($A727)=0,"",IF(W727="3E","3E",IF(W727="","I",LOOKUP(W727/Y$2,{0,0.4,0.45,0.5,0.55,0.6,0.65,0.7,0.75,0.8,1},{"F","D","C","C+","B-","B","B+","A-","A","A+"}))))</f>
        <v/>
      </c>
      <c r="Y727" s="1" t="str">
        <f>IF(COUNT($A727)=0,"",IF(W727="","--",IF(W727="3E","3E",LOOKUP(W727/Y$2,{0,0.4,0.45,0.5,0.55,0.6,0.65,0.7,0.75,0.8,1},{0,2,2.25,2.5,2.75,3,3.25,3.5,3.75,4}))))</f>
        <v/>
      </c>
      <c r="Z727" s="2" t="str">
        <f>IF(COUNT($A727)=0,"",IF($A727&lt;&gt;DRAFT!$B729,"ERR",IF(DRAFT!CC729="3E","3E",IF(COUNT(DRAFT!BY729,DRAFT!CC729)&gt;0,DRAFT!CD729,""))))</f>
        <v/>
      </c>
      <c r="AA727" s="2" t="str">
        <f>IF(COUNT($A727)=0,"",IF(Z727="3E","3E",IF(Z727="","I",LOOKUP(Z727/AB$2,{0,0.4,0.45,0.5,0.55,0.6,0.65,0.7,0.75,0.8,1},{"F","D","C","C+","B-","B","B+","A-","A","A+"}))))</f>
        <v/>
      </c>
      <c r="AB727" s="1" t="str">
        <f>IF(COUNT($A727)=0,"",IF(Z727="","--",IF(Z727="3E","3E",LOOKUP(Z727/AB$2,{0,0.4,0.45,0.5,0.55,0.6,0.65,0.7,0.75,0.8,1},{0,2,2.25,2.5,2.75,3,3.25,3.5,3.75,4}))))</f>
        <v/>
      </c>
      <c r="AC727" s="2" t="str">
        <f>IF(COUNT($A727)=0,"",IF($A727&lt;&gt;DRAFT!$B729,"ERR",IF(DRAFT!CF729&gt;0,DRAFT!CF729,"")))</f>
        <v/>
      </c>
      <c r="AD727" s="2" t="str">
        <f>IF(COUNT($A727)=0,"",IF(AC727="3E","3E",IF(AC727="","I",LOOKUP(AC727/AE$2,{0,0.4,0.45,0.5,0.55,0.6,0.65,0.7,0.75,0.8,1},{"F","D","C","C+","B-","B","B+","A-","A","A+"}))))</f>
        <v/>
      </c>
      <c r="AE727" s="1" t="str">
        <f>IF(COUNT($A727)=0,"",IF(AC727="","--",IF(AC727="3E","3E",LOOKUP(AC727/AE$2,{0,0.4,0.45,0.5,0.55,0.6,0.65,0.7,0.75,0.8,1},{0,2,2.25,2.5,2.75,3,3.25,3.5,3.75,4}))))</f>
        <v/>
      </c>
      <c r="AF727" s="2" t="str">
        <f>IF(COUNT($A727)=0,"",IF($A727&lt;&gt;DRAFT!$B729,"ERR",IF(DRAFT!CI729&gt;0,DRAFT!CK729,"")))</f>
        <v/>
      </c>
      <c r="AG727" s="2" t="str">
        <f>IF(COUNT($A727)=0,"",IF(AF727="3E","3E",IF(AF727="","I",LOOKUP(AF727/AH$2,{0,0.4,0.45,0.5,0.55,0.6,0.65,0.7,0.75,0.8,1},{"F","D","C","C+","B-","B","B+","A-","A","A+"}))))</f>
        <v/>
      </c>
      <c r="AH727" s="1" t="str">
        <f>IF(COUNT($A727)=0,"",IF(AF727="","--",IF(AF727="3E","3E",LOOKUP(AF727/AH$2,{0,0.4,0.45,0.5,0.55,0.6,0.65,0.7,0.75,0.8,1},{0,2,2.25,2.5,2.75,3,3.25,3.5,3.75,4}))))</f>
        <v/>
      </c>
      <c r="AI727" s="2" t="str">
        <f>IF($A727&lt;&gt;DRAFT!$B729,"ERR",IF(OR(COUNT($A727)=0,COUNT(DRAFT!CL729:CN729,DRAFT!CP729:CR729)=0),"",CEILING(SUM(DRAFT!CO729,DRAFT!CS729,DRAFT!CT729),1)))</f>
        <v/>
      </c>
      <c r="AJ727" s="2" t="str">
        <f>IF(COUNT($A727)=0,"",IF(AI727="3E","3E",IF(AI727="","I",LOOKUP(AI727/AK$2,{0,0.4,0.45,0.5,0.55,0.6,0.65,0.7,0.75,0.8,1},{"F","D","C","C+","B-","B","B+","A-","A","A+"}))))</f>
        <v/>
      </c>
      <c r="AK727" s="1" t="str">
        <f>IF(COUNT($A727)=0,"",IF(AI727="","--",IF(AI727="3E","3E",LOOKUP(AI727/AK$2,{0,0.4,0.45,0.5,0.55,0.6,0.65,0.7,0.75,0.8,1},{0,2,2.25,2.5,2.75,3,3.25,3.5,3.75,4}))))</f>
        <v/>
      </c>
      <c r="AL727" s="4" t="str">
        <f>IF(OR(COUNT($A727)=0,COUNT(B727:AK727)=0),"",IF(COUNTIF(B727:AK727,"3E")&gt;0,"3E",IF(DRAFT!$A729="R",TRUNC(SUMPRODUCT(RGP,RCP)/TCP,3),TRUNC((SUMPRODUCT(--(IMDGP&gt;0)*IMDGP,IMCP)+CEILING(DRAFT!$DB729*42,0.25))/TCP,3))))</f>
        <v/>
      </c>
      <c r="AM727" s="2" t="str">
        <f>IF(OR(COUNT($A727)=0,COUNT(B727:AK727)=0),"",IF(COUNTIF(B727:AK727,"3E")&gt;0,"3E",IF(DRAFT!$A729="R",SUMPRODUCT(--(RGP&gt;=2),RCP),SUMPRODUCT(--(IMDGP&gt;0),--(IMGP=0),IMCP)+DRAFT!$DC729)))</f>
        <v/>
      </c>
      <c r="AN727" s="67" t="str">
        <f>IF(AL727="3E","3E",IF(COUNT($A727)=0,"",IF(COUNT(AI727)=0,"--",ROUND(((CEILING(DRAFT!$CV729*38,0.25)+CEILING(DRAFT!$CX729*38,0.25)+CEILING(DRAFT!$CZ729*42,0.25)+CEILING($AL727*42,0.25))/160),2))))</f>
        <v/>
      </c>
      <c r="AO727" s="2" t="str">
        <f>IF(AN727="3E","3E",IF(COUNT($A727)=0,"",IF(COUNT(AN727)=0,"I",LOOKUP(AN727,{0,2,2.25,2.5,2.75,3,3.25,3.5,3.75,4},{"F","D","C","C+","B-","B","B+","A-","A","A+"}))))</f>
        <v/>
      </c>
      <c r="AP727" s="2" t="str">
        <f>IF(AN727="3E","3E",IF(OR(COUNT(A727)=0,COUNT(AN727)=0),"",DRAFT!CW729+DRAFT!CY729+DRAFT!DA729+N(TABULATION!AM727)))</f>
        <v/>
      </c>
      <c r="AQ727" s="2" t="str">
        <f>IF(OR(COUNT($A727)=0,COUNT(B727:AK727)=0),"",IF(COUNTIF(B727:AM727,"3E")&gt;0,"3E",IF(AND(DRAFT!$A729="IM",OR($AL727&gt;DRAFT!$DB729,$AM727&gt;DRAFT!$DC729)),"IMPROVED",IF(AND(DRAFT!$A729="IM",$AL727&lt;=DRAFT!$DB729,$AM727&lt;=DRAFT!$DC729),"NOT IMPROVED",IF(AND(DRAFT!CU729="S",AH727&gt;=2,AK727&gt;=2,AN727&gt;=2.5,AP727&gt;=144),"PASS","FAIL")))))</f>
        <v/>
      </c>
      <c r="AR727" s="2" t="str">
        <f t="shared" si="22"/>
        <v/>
      </c>
      <c r="AS727" s="2" t="str">
        <f t="shared" si="23"/>
        <v/>
      </c>
    </row>
    <row r="728" spans="1:45" ht="18.95" customHeight="1" x14ac:dyDescent="0.25">
      <c r="A728" s="3" t="str">
        <f>IF(DRAFT!$B730="","",DRAFT!$B730)</f>
        <v/>
      </c>
      <c r="B728" s="2" t="str">
        <f>IF(COUNT($A728)=0,"",IF($A728&lt;&gt;DRAFT!$B730,"ERR",IF(DRAFT!I730="3E","3E",IF(COUNT(DRAFT!E730,DRAFT!I730)&gt;0,DRAFT!J730,""))))</f>
        <v/>
      </c>
      <c r="C728" s="2" t="str">
        <f>IF(COUNT($A728)=0,"",IF(B728="3E","3E",IF(B728="","I",LOOKUP(B728/D$2,{0,0.4,0.45,0.5,0.55,0.6,0.65,0.7,0.75,0.8,1},{"F","D","C","C+","B-","B","B+","A-","A","A+"}))))</f>
        <v/>
      </c>
      <c r="D728" s="1" t="str">
        <f>IF(COUNT($A728)=0,"",IF(B728="","--",IF(B728="3E","3E",LOOKUP(B728/D$2,{0,0.4,0.45,0.5,0.55,0.6,0.65,0.7,0.75,0.8,1},{0,2,2.25,2.5,2.75,3,3.25,3.5,3.75,4}))))</f>
        <v/>
      </c>
      <c r="E728" s="2" t="str">
        <f>IF(COUNT($A728)=0,"",IF($A728&lt;&gt;DRAFT!$B730,"ERR",IF(DRAFT!R730="3E","3E",IF(COUNT(DRAFT!N730,DRAFT!R730)&gt;0,DRAFT!S730,""))))</f>
        <v/>
      </c>
      <c r="F728" s="2" t="str">
        <f>IF(COUNT($A728)=0,"",IF(E728="3E","3E",IF(E728="","I",LOOKUP(E728/G$2,{0,0.4,0.45,0.5,0.55,0.6,0.65,0.7,0.75,0.8,1},{"F","D","C","C+","B-","B","B+","A-","A","A+"}))))</f>
        <v/>
      </c>
      <c r="G728" s="1" t="str">
        <f>IF(COUNT($A728)=0,"",IF(E728="","--",IF(E728="3E","3E",LOOKUP(E728/G$2,{0,0.4,0.45,0.5,0.55,0.6,0.65,0.7,0.75,0.8,1},{0,2,2.25,2.5,2.75,3,3.25,3.5,3.75,4}))))</f>
        <v/>
      </c>
      <c r="H728" s="2" t="str">
        <f>IF(COUNT($A728)=0,"",IF($A728&lt;&gt;DRAFT!$B730,"ERR",IF(DRAFT!AA730="3E","3E",IF(COUNT(DRAFT!W730,DRAFT!AA730)&gt;0,DRAFT!AB730,""))))</f>
        <v/>
      </c>
      <c r="I728" s="2" t="str">
        <f>IF(COUNT($A728)=0,"",IF(H728="3E","3E",IF(H728="","I",LOOKUP(H728/J$2,{0,0.4,0.45,0.5,0.55,0.6,0.65,0.7,0.75,0.8,1},{"F","D","C","C+","B-","B","B+","A-","A","A+"}))))</f>
        <v/>
      </c>
      <c r="J728" s="1" t="str">
        <f>IF(COUNT($A728)=0,"",IF(H728="","--",IF(H728="3E","3E",LOOKUP(H728/J$2,{0,0.4,0.45,0.5,0.55,0.6,0.65,0.7,0.75,0.8,1},{0,2,2.25,2.5,2.75,3,3.25,3.5,3.75,4}))))</f>
        <v/>
      </c>
      <c r="K728" s="2" t="str">
        <f>IF(COUNT($A728)=0,"",IF($A728&lt;&gt;DRAFT!$B730,"ERR",IF(DRAFT!AJ730="3E","3E",IF(COUNT(DRAFT!AF730,DRAFT!AJ730)&gt;0,DRAFT!AK730,""))))</f>
        <v/>
      </c>
      <c r="L728" s="2" t="str">
        <f>IF(COUNT($A728)=0,"",IF(K728="3E","3E",IF(K728="","I",LOOKUP(K728/M$2,{0,0.4,0.45,0.5,0.55,0.6,0.65,0.7,0.75,0.8,1},{"F","D","C","C+","B-","B","B+","A-","A","A+"}))))</f>
        <v/>
      </c>
      <c r="M728" s="1" t="str">
        <f>IF(COUNT($A728)=0,"",IF(K728="","--",IF(K728="3E","3E",LOOKUP(K728/M$2,{0,0.4,0.45,0.5,0.55,0.6,0.65,0.7,0.75,0.8,1},{0,2,2.25,2.5,2.75,3,3.25,3.5,3.75,4}))))</f>
        <v/>
      </c>
      <c r="N728" s="2" t="str">
        <f>IF(COUNT($A728)=0,"",IF($A728&lt;&gt;DRAFT!$B730,"ERR",IF(DRAFT!AS730="3E","3E",IF(COUNT(DRAFT!AO730,DRAFT!AS730)&gt;0,DRAFT!AT730,""))))</f>
        <v/>
      </c>
      <c r="O728" s="2" t="str">
        <f>IF(COUNT($A728)=0,"",IF(N728="3E","3E",IF(N728="","I",LOOKUP(N728/P$2,{0,0.4,0.45,0.5,0.55,0.6,0.65,0.7,0.75,0.8,1},{"F","D","C","C+","B-","B","B+","A-","A","A+"}))))</f>
        <v/>
      </c>
      <c r="P728" s="1" t="str">
        <f>IF(COUNT($A728)=0,"",IF(N728="","--",IF(N728="3E","3E",LOOKUP(N728/P$2,{0,0.4,0.45,0.5,0.55,0.6,0.65,0.7,0.75,0.8,1},{0,2,2.25,2.5,2.75,3,3.25,3.5,3.75,4}))))</f>
        <v/>
      </c>
      <c r="Q728" s="2" t="str">
        <f>IF(COUNT($A728)=0,"",IF($A728&lt;&gt;DRAFT!$B730,"ERR",IF(DRAFT!BB730="3E","3E",IF(COUNT(DRAFT!AX730,DRAFT!BB730)&gt;0,DRAFT!BC730,""))))</f>
        <v/>
      </c>
      <c r="R728" s="2" t="str">
        <f>IF(COUNT($A728)=0,"",IF(Q728="3E","3E",IF(Q728="","I",LOOKUP(Q728/S$2,{0,0.4,0.45,0.5,0.55,0.6,0.65,0.7,0.75,0.8,1},{"F","D","C","C+","B-","B","B+","A-","A","A+"}))))</f>
        <v/>
      </c>
      <c r="S728" s="1" t="str">
        <f>IF(COUNT($A728)=0,"",IF(Q728="","--",IF(Q728="3E","3E",LOOKUP(Q728/S$2,{0,0.4,0.45,0.5,0.55,0.6,0.65,0.7,0.75,0.8,1},{0,2,2.25,2.5,2.75,3,3.25,3.5,3.75,4}))))</f>
        <v/>
      </c>
      <c r="T728" s="2" t="str">
        <f>IF(COUNT($A728)=0,"",IF($A728&lt;&gt;DRAFT!$B730,"ERR",IF(DRAFT!BK730="3E","3E",IF(COUNT(DRAFT!BG730,DRAFT!BK730)&gt;0,DRAFT!BL730,""))))</f>
        <v/>
      </c>
      <c r="U728" s="2" t="str">
        <f>IF(COUNT($A728)=0,"",IF(T728="3E","3E",IF(T728="","I",LOOKUP(T728/V$2,{0,0.4,0.45,0.5,0.55,0.6,0.65,0.7,0.75,0.8,1},{"F","D","C","C+","B-","B","B+","A-","A","A+"}))))</f>
        <v/>
      </c>
      <c r="V728" s="1" t="str">
        <f>IF(COUNT($A728)=0,"",IF(T728="","--",IF(T728="3E","3E",LOOKUP(T728/V$2,{0,0.4,0.45,0.5,0.55,0.6,0.65,0.7,0.75,0.8,1},{0,2,2.25,2.5,2.75,3,3.25,3.5,3.75,4}))))</f>
        <v/>
      </c>
      <c r="W728" s="2" t="str">
        <f>IF(COUNT($A728)=0,"",IF($A728&lt;&gt;DRAFT!$B730,"ERR",IF(DRAFT!BT730="3E","3E",IF(COUNT(DRAFT!BP730,DRAFT!BT730)&gt;0,DRAFT!BU730,""))))</f>
        <v/>
      </c>
      <c r="X728" s="2" t="str">
        <f>IF(COUNT($A728)=0,"",IF(W728="3E","3E",IF(W728="","I",LOOKUP(W728/Y$2,{0,0.4,0.45,0.5,0.55,0.6,0.65,0.7,0.75,0.8,1},{"F","D","C","C+","B-","B","B+","A-","A","A+"}))))</f>
        <v/>
      </c>
      <c r="Y728" s="1" t="str">
        <f>IF(COUNT($A728)=0,"",IF(W728="","--",IF(W728="3E","3E",LOOKUP(W728/Y$2,{0,0.4,0.45,0.5,0.55,0.6,0.65,0.7,0.75,0.8,1},{0,2,2.25,2.5,2.75,3,3.25,3.5,3.75,4}))))</f>
        <v/>
      </c>
      <c r="Z728" s="2" t="str">
        <f>IF(COUNT($A728)=0,"",IF($A728&lt;&gt;DRAFT!$B730,"ERR",IF(DRAFT!CC730="3E","3E",IF(COUNT(DRAFT!BY730,DRAFT!CC730)&gt;0,DRAFT!CD730,""))))</f>
        <v/>
      </c>
      <c r="AA728" s="2" t="str">
        <f>IF(COUNT($A728)=0,"",IF(Z728="3E","3E",IF(Z728="","I",LOOKUP(Z728/AB$2,{0,0.4,0.45,0.5,0.55,0.6,0.65,0.7,0.75,0.8,1},{"F","D","C","C+","B-","B","B+","A-","A","A+"}))))</f>
        <v/>
      </c>
      <c r="AB728" s="1" t="str">
        <f>IF(COUNT($A728)=0,"",IF(Z728="","--",IF(Z728="3E","3E",LOOKUP(Z728/AB$2,{0,0.4,0.45,0.5,0.55,0.6,0.65,0.7,0.75,0.8,1},{0,2,2.25,2.5,2.75,3,3.25,3.5,3.75,4}))))</f>
        <v/>
      </c>
      <c r="AC728" s="2" t="str">
        <f>IF(COUNT($A728)=0,"",IF($A728&lt;&gt;DRAFT!$B730,"ERR",IF(DRAFT!CF730&gt;0,DRAFT!CF730,"")))</f>
        <v/>
      </c>
      <c r="AD728" s="2" t="str">
        <f>IF(COUNT($A728)=0,"",IF(AC728="3E","3E",IF(AC728="","I",LOOKUP(AC728/AE$2,{0,0.4,0.45,0.5,0.55,0.6,0.65,0.7,0.75,0.8,1},{"F","D","C","C+","B-","B","B+","A-","A","A+"}))))</f>
        <v/>
      </c>
      <c r="AE728" s="1" t="str">
        <f>IF(COUNT($A728)=0,"",IF(AC728="","--",IF(AC728="3E","3E",LOOKUP(AC728/AE$2,{0,0.4,0.45,0.5,0.55,0.6,0.65,0.7,0.75,0.8,1},{0,2,2.25,2.5,2.75,3,3.25,3.5,3.75,4}))))</f>
        <v/>
      </c>
      <c r="AF728" s="2" t="str">
        <f>IF(COUNT($A728)=0,"",IF($A728&lt;&gt;DRAFT!$B730,"ERR",IF(DRAFT!CI730&gt;0,DRAFT!CK730,"")))</f>
        <v/>
      </c>
      <c r="AG728" s="2" t="str">
        <f>IF(COUNT($A728)=0,"",IF(AF728="3E","3E",IF(AF728="","I",LOOKUP(AF728/AH$2,{0,0.4,0.45,0.5,0.55,0.6,0.65,0.7,0.75,0.8,1},{"F","D","C","C+","B-","B","B+","A-","A","A+"}))))</f>
        <v/>
      </c>
      <c r="AH728" s="1" t="str">
        <f>IF(COUNT($A728)=0,"",IF(AF728="","--",IF(AF728="3E","3E",LOOKUP(AF728/AH$2,{0,0.4,0.45,0.5,0.55,0.6,0.65,0.7,0.75,0.8,1},{0,2,2.25,2.5,2.75,3,3.25,3.5,3.75,4}))))</f>
        <v/>
      </c>
      <c r="AI728" s="2" t="str">
        <f>IF($A728&lt;&gt;DRAFT!$B730,"ERR",IF(OR(COUNT($A728)=0,COUNT(DRAFT!CL730:CN730,DRAFT!CP730:CR730)=0),"",CEILING(SUM(DRAFT!CO730,DRAFT!CS730,DRAFT!CT730),1)))</f>
        <v/>
      </c>
      <c r="AJ728" s="2" t="str">
        <f>IF(COUNT($A728)=0,"",IF(AI728="3E","3E",IF(AI728="","I",LOOKUP(AI728/AK$2,{0,0.4,0.45,0.5,0.55,0.6,0.65,0.7,0.75,0.8,1},{"F","D","C","C+","B-","B","B+","A-","A","A+"}))))</f>
        <v/>
      </c>
      <c r="AK728" s="1" t="str">
        <f>IF(COUNT($A728)=0,"",IF(AI728="","--",IF(AI728="3E","3E",LOOKUP(AI728/AK$2,{0,0.4,0.45,0.5,0.55,0.6,0.65,0.7,0.75,0.8,1},{0,2,2.25,2.5,2.75,3,3.25,3.5,3.75,4}))))</f>
        <v/>
      </c>
      <c r="AL728" s="4" t="str">
        <f>IF(OR(COUNT($A728)=0,COUNT(B728:AK728)=0),"",IF(COUNTIF(B728:AK728,"3E")&gt;0,"3E",IF(DRAFT!$A730="R",TRUNC(SUMPRODUCT(RGP,RCP)/TCP,3),TRUNC((SUMPRODUCT(--(IMDGP&gt;0)*IMDGP,IMCP)+CEILING(DRAFT!$DB730*42,0.25))/TCP,3))))</f>
        <v/>
      </c>
      <c r="AM728" s="2" t="str">
        <f>IF(OR(COUNT($A728)=0,COUNT(B728:AK728)=0),"",IF(COUNTIF(B728:AK728,"3E")&gt;0,"3E",IF(DRAFT!$A730="R",SUMPRODUCT(--(RGP&gt;=2),RCP),SUMPRODUCT(--(IMDGP&gt;0),--(IMGP=0),IMCP)+DRAFT!$DC730)))</f>
        <v/>
      </c>
      <c r="AN728" s="67" t="str">
        <f>IF(AL728="3E","3E",IF(COUNT($A728)=0,"",IF(COUNT(AI728)=0,"--",ROUND(((CEILING(DRAFT!$CV730*38,0.25)+CEILING(DRAFT!$CX730*38,0.25)+CEILING(DRAFT!$CZ730*42,0.25)+CEILING($AL728*42,0.25))/160),2))))</f>
        <v/>
      </c>
      <c r="AO728" s="2" t="str">
        <f>IF(AN728="3E","3E",IF(COUNT($A728)=0,"",IF(COUNT(AN728)=0,"I",LOOKUP(AN728,{0,2,2.25,2.5,2.75,3,3.25,3.5,3.75,4},{"F","D","C","C+","B-","B","B+","A-","A","A+"}))))</f>
        <v/>
      </c>
      <c r="AP728" s="2" t="str">
        <f>IF(AN728="3E","3E",IF(OR(COUNT(A728)=0,COUNT(AN728)=0),"",DRAFT!CW730+DRAFT!CY730+DRAFT!DA730+N(TABULATION!AM728)))</f>
        <v/>
      </c>
      <c r="AQ728" s="2" t="str">
        <f>IF(OR(COUNT($A728)=0,COUNT(B728:AK728)=0),"",IF(COUNTIF(B728:AM728,"3E")&gt;0,"3E",IF(AND(DRAFT!$A730="IM",OR($AL728&gt;DRAFT!$DB730,$AM728&gt;DRAFT!$DC730)),"IMPROVED",IF(AND(DRAFT!$A730="IM",$AL728&lt;=DRAFT!$DB730,$AM728&lt;=DRAFT!$DC730),"NOT IMPROVED",IF(AND(DRAFT!CU730="S",AH728&gt;=2,AK728&gt;=2,AN728&gt;=2.5,AP728&gt;=144),"PASS","FAIL")))))</f>
        <v/>
      </c>
      <c r="AR728" s="2" t="str">
        <f t="shared" si="22"/>
        <v/>
      </c>
      <c r="AS728" s="2" t="str">
        <f t="shared" si="23"/>
        <v/>
      </c>
    </row>
    <row r="729" spans="1:45" ht="18.95" customHeight="1" x14ac:dyDescent="0.25">
      <c r="A729" s="3" t="str">
        <f>IF(DRAFT!$B731="","",DRAFT!$B731)</f>
        <v/>
      </c>
      <c r="B729" s="2" t="str">
        <f>IF(COUNT($A729)=0,"",IF($A729&lt;&gt;DRAFT!$B731,"ERR",IF(DRAFT!I731="3E","3E",IF(COUNT(DRAFT!E731,DRAFT!I731)&gt;0,DRAFT!J731,""))))</f>
        <v/>
      </c>
      <c r="C729" s="2" t="str">
        <f>IF(COUNT($A729)=0,"",IF(B729="3E","3E",IF(B729="","I",LOOKUP(B729/D$2,{0,0.4,0.45,0.5,0.55,0.6,0.65,0.7,0.75,0.8,1},{"F","D","C","C+","B-","B","B+","A-","A","A+"}))))</f>
        <v/>
      </c>
      <c r="D729" s="1" t="str">
        <f>IF(COUNT($A729)=0,"",IF(B729="","--",IF(B729="3E","3E",LOOKUP(B729/D$2,{0,0.4,0.45,0.5,0.55,0.6,0.65,0.7,0.75,0.8,1},{0,2,2.25,2.5,2.75,3,3.25,3.5,3.75,4}))))</f>
        <v/>
      </c>
      <c r="E729" s="2" t="str">
        <f>IF(COUNT($A729)=0,"",IF($A729&lt;&gt;DRAFT!$B731,"ERR",IF(DRAFT!R731="3E","3E",IF(COUNT(DRAFT!N731,DRAFT!R731)&gt;0,DRAFT!S731,""))))</f>
        <v/>
      </c>
      <c r="F729" s="2" t="str">
        <f>IF(COUNT($A729)=0,"",IF(E729="3E","3E",IF(E729="","I",LOOKUP(E729/G$2,{0,0.4,0.45,0.5,0.55,0.6,0.65,0.7,0.75,0.8,1},{"F","D","C","C+","B-","B","B+","A-","A","A+"}))))</f>
        <v/>
      </c>
      <c r="G729" s="1" t="str">
        <f>IF(COUNT($A729)=0,"",IF(E729="","--",IF(E729="3E","3E",LOOKUP(E729/G$2,{0,0.4,0.45,0.5,0.55,0.6,0.65,0.7,0.75,0.8,1},{0,2,2.25,2.5,2.75,3,3.25,3.5,3.75,4}))))</f>
        <v/>
      </c>
      <c r="H729" s="2" t="str">
        <f>IF(COUNT($A729)=0,"",IF($A729&lt;&gt;DRAFT!$B731,"ERR",IF(DRAFT!AA731="3E","3E",IF(COUNT(DRAFT!W731,DRAFT!AA731)&gt;0,DRAFT!AB731,""))))</f>
        <v/>
      </c>
      <c r="I729" s="2" t="str">
        <f>IF(COUNT($A729)=0,"",IF(H729="3E","3E",IF(H729="","I",LOOKUP(H729/J$2,{0,0.4,0.45,0.5,0.55,0.6,0.65,0.7,0.75,0.8,1},{"F","D","C","C+","B-","B","B+","A-","A","A+"}))))</f>
        <v/>
      </c>
      <c r="J729" s="1" t="str">
        <f>IF(COUNT($A729)=0,"",IF(H729="","--",IF(H729="3E","3E",LOOKUP(H729/J$2,{0,0.4,0.45,0.5,0.55,0.6,0.65,0.7,0.75,0.8,1},{0,2,2.25,2.5,2.75,3,3.25,3.5,3.75,4}))))</f>
        <v/>
      </c>
      <c r="K729" s="2" t="str">
        <f>IF(COUNT($A729)=0,"",IF($A729&lt;&gt;DRAFT!$B731,"ERR",IF(DRAFT!AJ731="3E","3E",IF(COUNT(DRAFT!AF731,DRAFT!AJ731)&gt;0,DRAFT!AK731,""))))</f>
        <v/>
      </c>
      <c r="L729" s="2" t="str">
        <f>IF(COUNT($A729)=0,"",IF(K729="3E","3E",IF(K729="","I",LOOKUP(K729/M$2,{0,0.4,0.45,0.5,0.55,0.6,0.65,0.7,0.75,0.8,1},{"F","D","C","C+","B-","B","B+","A-","A","A+"}))))</f>
        <v/>
      </c>
      <c r="M729" s="1" t="str">
        <f>IF(COUNT($A729)=0,"",IF(K729="","--",IF(K729="3E","3E",LOOKUP(K729/M$2,{0,0.4,0.45,0.5,0.55,0.6,0.65,0.7,0.75,0.8,1},{0,2,2.25,2.5,2.75,3,3.25,3.5,3.75,4}))))</f>
        <v/>
      </c>
      <c r="N729" s="2" t="str">
        <f>IF(COUNT($A729)=0,"",IF($A729&lt;&gt;DRAFT!$B731,"ERR",IF(DRAFT!AS731="3E","3E",IF(COUNT(DRAFT!AO731,DRAFT!AS731)&gt;0,DRAFT!AT731,""))))</f>
        <v/>
      </c>
      <c r="O729" s="2" t="str">
        <f>IF(COUNT($A729)=0,"",IF(N729="3E","3E",IF(N729="","I",LOOKUP(N729/P$2,{0,0.4,0.45,0.5,0.55,0.6,0.65,0.7,0.75,0.8,1},{"F","D","C","C+","B-","B","B+","A-","A","A+"}))))</f>
        <v/>
      </c>
      <c r="P729" s="1" t="str">
        <f>IF(COUNT($A729)=0,"",IF(N729="","--",IF(N729="3E","3E",LOOKUP(N729/P$2,{0,0.4,0.45,0.5,0.55,0.6,0.65,0.7,0.75,0.8,1},{0,2,2.25,2.5,2.75,3,3.25,3.5,3.75,4}))))</f>
        <v/>
      </c>
      <c r="Q729" s="2" t="str">
        <f>IF(COUNT($A729)=0,"",IF($A729&lt;&gt;DRAFT!$B731,"ERR",IF(DRAFT!BB731="3E","3E",IF(COUNT(DRAFT!AX731,DRAFT!BB731)&gt;0,DRAFT!BC731,""))))</f>
        <v/>
      </c>
      <c r="R729" s="2" t="str">
        <f>IF(COUNT($A729)=0,"",IF(Q729="3E","3E",IF(Q729="","I",LOOKUP(Q729/S$2,{0,0.4,0.45,0.5,0.55,0.6,0.65,0.7,0.75,0.8,1},{"F","D","C","C+","B-","B","B+","A-","A","A+"}))))</f>
        <v/>
      </c>
      <c r="S729" s="1" t="str">
        <f>IF(COUNT($A729)=0,"",IF(Q729="","--",IF(Q729="3E","3E",LOOKUP(Q729/S$2,{0,0.4,0.45,0.5,0.55,0.6,0.65,0.7,0.75,0.8,1},{0,2,2.25,2.5,2.75,3,3.25,3.5,3.75,4}))))</f>
        <v/>
      </c>
      <c r="T729" s="2" t="str">
        <f>IF(COUNT($A729)=0,"",IF($A729&lt;&gt;DRAFT!$B731,"ERR",IF(DRAFT!BK731="3E","3E",IF(COUNT(DRAFT!BG731,DRAFT!BK731)&gt;0,DRAFT!BL731,""))))</f>
        <v/>
      </c>
      <c r="U729" s="2" t="str">
        <f>IF(COUNT($A729)=0,"",IF(T729="3E","3E",IF(T729="","I",LOOKUP(T729/V$2,{0,0.4,0.45,0.5,0.55,0.6,0.65,0.7,0.75,0.8,1},{"F","D","C","C+","B-","B","B+","A-","A","A+"}))))</f>
        <v/>
      </c>
      <c r="V729" s="1" t="str">
        <f>IF(COUNT($A729)=0,"",IF(T729="","--",IF(T729="3E","3E",LOOKUP(T729/V$2,{0,0.4,0.45,0.5,0.55,0.6,0.65,0.7,0.75,0.8,1},{0,2,2.25,2.5,2.75,3,3.25,3.5,3.75,4}))))</f>
        <v/>
      </c>
      <c r="W729" s="2" t="str">
        <f>IF(COUNT($A729)=0,"",IF($A729&lt;&gt;DRAFT!$B731,"ERR",IF(DRAFT!BT731="3E","3E",IF(COUNT(DRAFT!BP731,DRAFT!BT731)&gt;0,DRAFT!BU731,""))))</f>
        <v/>
      </c>
      <c r="X729" s="2" t="str">
        <f>IF(COUNT($A729)=0,"",IF(W729="3E","3E",IF(W729="","I",LOOKUP(W729/Y$2,{0,0.4,0.45,0.5,0.55,0.6,0.65,0.7,0.75,0.8,1},{"F","D","C","C+","B-","B","B+","A-","A","A+"}))))</f>
        <v/>
      </c>
      <c r="Y729" s="1" t="str">
        <f>IF(COUNT($A729)=0,"",IF(W729="","--",IF(W729="3E","3E",LOOKUP(W729/Y$2,{0,0.4,0.45,0.5,0.55,0.6,0.65,0.7,0.75,0.8,1},{0,2,2.25,2.5,2.75,3,3.25,3.5,3.75,4}))))</f>
        <v/>
      </c>
      <c r="Z729" s="2" t="str">
        <f>IF(COUNT($A729)=0,"",IF($A729&lt;&gt;DRAFT!$B731,"ERR",IF(DRAFT!CC731="3E","3E",IF(COUNT(DRAFT!BY731,DRAFT!CC731)&gt;0,DRAFT!CD731,""))))</f>
        <v/>
      </c>
      <c r="AA729" s="2" t="str">
        <f>IF(COUNT($A729)=0,"",IF(Z729="3E","3E",IF(Z729="","I",LOOKUP(Z729/AB$2,{0,0.4,0.45,0.5,0.55,0.6,0.65,0.7,0.75,0.8,1},{"F","D","C","C+","B-","B","B+","A-","A","A+"}))))</f>
        <v/>
      </c>
      <c r="AB729" s="1" t="str">
        <f>IF(COUNT($A729)=0,"",IF(Z729="","--",IF(Z729="3E","3E",LOOKUP(Z729/AB$2,{0,0.4,0.45,0.5,0.55,0.6,0.65,0.7,0.75,0.8,1},{0,2,2.25,2.5,2.75,3,3.25,3.5,3.75,4}))))</f>
        <v/>
      </c>
      <c r="AC729" s="2" t="str">
        <f>IF(COUNT($A729)=0,"",IF($A729&lt;&gt;DRAFT!$B731,"ERR",IF(DRAFT!CF731&gt;0,DRAFT!CF731,"")))</f>
        <v/>
      </c>
      <c r="AD729" s="2" t="str">
        <f>IF(COUNT($A729)=0,"",IF(AC729="3E","3E",IF(AC729="","I",LOOKUP(AC729/AE$2,{0,0.4,0.45,0.5,0.55,0.6,0.65,0.7,0.75,0.8,1},{"F","D","C","C+","B-","B","B+","A-","A","A+"}))))</f>
        <v/>
      </c>
      <c r="AE729" s="1" t="str">
        <f>IF(COUNT($A729)=0,"",IF(AC729="","--",IF(AC729="3E","3E",LOOKUP(AC729/AE$2,{0,0.4,0.45,0.5,0.55,0.6,0.65,0.7,0.75,0.8,1},{0,2,2.25,2.5,2.75,3,3.25,3.5,3.75,4}))))</f>
        <v/>
      </c>
      <c r="AF729" s="2" t="str">
        <f>IF(COUNT($A729)=0,"",IF($A729&lt;&gt;DRAFT!$B731,"ERR",IF(DRAFT!CI731&gt;0,DRAFT!CK731,"")))</f>
        <v/>
      </c>
      <c r="AG729" s="2" t="str">
        <f>IF(COUNT($A729)=0,"",IF(AF729="3E","3E",IF(AF729="","I",LOOKUP(AF729/AH$2,{0,0.4,0.45,0.5,0.55,0.6,0.65,0.7,0.75,0.8,1},{"F","D","C","C+","B-","B","B+","A-","A","A+"}))))</f>
        <v/>
      </c>
      <c r="AH729" s="1" t="str">
        <f>IF(COUNT($A729)=0,"",IF(AF729="","--",IF(AF729="3E","3E",LOOKUP(AF729/AH$2,{0,0.4,0.45,0.5,0.55,0.6,0.65,0.7,0.75,0.8,1},{0,2,2.25,2.5,2.75,3,3.25,3.5,3.75,4}))))</f>
        <v/>
      </c>
      <c r="AI729" s="2" t="str">
        <f>IF($A729&lt;&gt;DRAFT!$B731,"ERR",IF(OR(COUNT($A729)=0,COUNT(DRAFT!CL731:CN731,DRAFT!CP731:CR731)=0),"",CEILING(SUM(DRAFT!CO731,DRAFT!CS731,DRAFT!CT731),1)))</f>
        <v/>
      </c>
      <c r="AJ729" s="2" t="str">
        <f>IF(COUNT($A729)=0,"",IF(AI729="3E","3E",IF(AI729="","I",LOOKUP(AI729/AK$2,{0,0.4,0.45,0.5,0.55,0.6,0.65,0.7,0.75,0.8,1},{"F","D","C","C+","B-","B","B+","A-","A","A+"}))))</f>
        <v/>
      </c>
      <c r="AK729" s="1" t="str">
        <f>IF(COUNT($A729)=0,"",IF(AI729="","--",IF(AI729="3E","3E",LOOKUP(AI729/AK$2,{0,0.4,0.45,0.5,0.55,0.6,0.65,0.7,0.75,0.8,1},{0,2,2.25,2.5,2.75,3,3.25,3.5,3.75,4}))))</f>
        <v/>
      </c>
      <c r="AL729" s="4" t="str">
        <f>IF(OR(COUNT($A729)=0,COUNT(B729:AK729)=0),"",IF(COUNTIF(B729:AK729,"3E")&gt;0,"3E",IF(DRAFT!$A731="R",TRUNC(SUMPRODUCT(RGP,RCP)/TCP,3),TRUNC((SUMPRODUCT(--(IMDGP&gt;0)*IMDGP,IMCP)+CEILING(DRAFT!$DB731*42,0.25))/TCP,3))))</f>
        <v/>
      </c>
      <c r="AM729" s="2" t="str">
        <f>IF(OR(COUNT($A729)=0,COUNT(B729:AK729)=0),"",IF(COUNTIF(B729:AK729,"3E")&gt;0,"3E",IF(DRAFT!$A731="R",SUMPRODUCT(--(RGP&gt;=2),RCP),SUMPRODUCT(--(IMDGP&gt;0),--(IMGP=0),IMCP)+DRAFT!$DC731)))</f>
        <v/>
      </c>
      <c r="AN729" s="67" t="str">
        <f>IF(AL729="3E","3E",IF(COUNT($A729)=0,"",IF(COUNT(AI729)=0,"--",ROUND(((CEILING(DRAFT!$CV731*38,0.25)+CEILING(DRAFT!$CX731*38,0.25)+CEILING(DRAFT!$CZ731*42,0.25)+CEILING($AL729*42,0.25))/160),2))))</f>
        <v/>
      </c>
      <c r="AO729" s="2" t="str">
        <f>IF(AN729="3E","3E",IF(COUNT($A729)=0,"",IF(COUNT(AN729)=0,"I",LOOKUP(AN729,{0,2,2.25,2.5,2.75,3,3.25,3.5,3.75,4},{"F","D","C","C+","B-","B","B+","A-","A","A+"}))))</f>
        <v/>
      </c>
      <c r="AP729" s="2" t="str">
        <f>IF(AN729="3E","3E",IF(OR(COUNT(A729)=0,COUNT(AN729)=0),"",DRAFT!CW731+DRAFT!CY731+DRAFT!DA731+N(TABULATION!AM729)))</f>
        <v/>
      </c>
      <c r="AQ729" s="2" t="str">
        <f>IF(OR(COUNT($A729)=0,COUNT(B729:AK729)=0),"",IF(COUNTIF(B729:AM729,"3E")&gt;0,"3E",IF(AND(DRAFT!$A731="IM",OR($AL729&gt;DRAFT!$DB731,$AM729&gt;DRAFT!$DC731)),"IMPROVED",IF(AND(DRAFT!$A731="IM",$AL729&lt;=DRAFT!$DB731,$AM729&lt;=DRAFT!$DC731),"NOT IMPROVED",IF(AND(DRAFT!CU731="S",AH729&gt;=2,AK729&gt;=2,AN729&gt;=2.5,AP729&gt;=144),"PASS","FAIL")))))</f>
        <v/>
      </c>
      <c r="AR729" s="2" t="str">
        <f t="shared" si="22"/>
        <v/>
      </c>
      <c r="AS729" s="2" t="str">
        <f t="shared" si="23"/>
        <v/>
      </c>
    </row>
    <row r="730" spans="1:45" ht="18.95" customHeight="1" x14ac:dyDescent="0.25">
      <c r="A730" s="3" t="str">
        <f>IF(DRAFT!$B732="","",DRAFT!$B732)</f>
        <v/>
      </c>
      <c r="B730" s="2" t="str">
        <f>IF(COUNT($A730)=0,"",IF($A730&lt;&gt;DRAFT!$B732,"ERR",IF(DRAFT!I732="3E","3E",IF(COUNT(DRAFT!E732,DRAFT!I732)&gt;0,DRAFT!J732,""))))</f>
        <v/>
      </c>
      <c r="C730" s="2" t="str">
        <f>IF(COUNT($A730)=0,"",IF(B730="3E","3E",IF(B730="","I",LOOKUP(B730/D$2,{0,0.4,0.45,0.5,0.55,0.6,0.65,0.7,0.75,0.8,1},{"F","D","C","C+","B-","B","B+","A-","A","A+"}))))</f>
        <v/>
      </c>
      <c r="D730" s="1" t="str">
        <f>IF(COUNT($A730)=0,"",IF(B730="","--",IF(B730="3E","3E",LOOKUP(B730/D$2,{0,0.4,0.45,0.5,0.55,0.6,0.65,0.7,0.75,0.8,1},{0,2,2.25,2.5,2.75,3,3.25,3.5,3.75,4}))))</f>
        <v/>
      </c>
      <c r="E730" s="2" t="str">
        <f>IF(COUNT($A730)=0,"",IF($A730&lt;&gt;DRAFT!$B732,"ERR",IF(DRAFT!R732="3E","3E",IF(COUNT(DRAFT!N732,DRAFT!R732)&gt;0,DRAFT!S732,""))))</f>
        <v/>
      </c>
      <c r="F730" s="2" t="str">
        <f>IF(COUNT($A730)=0,"",IF(E730="3E","3E",IF(E730="","I",LOOKUP(E730/G$2,{0,0.4,0.45,0.5,0.55,0.6,0.65,0.7,0.75,0.8,1},{"F","D","C","C+","B-","B","B+","A-","A","A+"}))))</f>
        <v/>
      </c>
      <c r="G730" s="1" t="str">
        <f>IF(COUNT($A730)=0,"",IF(E730="","--",IF(E730="3E","3E",LOOKUP(E730/G$2,{0,0.4,0.45,0.5,0.55,0.6,0.65,0.7,0.75,0.8,1},{0,2,2.25,2.5,2.75,3,3.25,3.5,3.75,4}))))</f>
        <v/>
      </c>
      <c r="H730" s="2" t="str">
        <f>IF(COUNT($A730)=0,"",IF($A730&lt;&gt;DRAFT!$B732,"ERR",IF(DRAFT!AA732="3E","3E",IF(COUNT(DRAFT!W732,DRAFT!AA732)&gt;0,DRAFT!AB732,""))))</f>
        <v/>
      </c>
      <c r="I730" s="2" t="str">
        <f>IF(COUNT($A730)=0,"",IF(H730="3E","3E",IF(H730="","I",LOOKUP(H730/J$2,{0,0.4,0.45,0.5,0.55,0.6,0.65,0.7,0.75,0.8,1},{"F","D","C","C+","B-","B","B+","A-","A","A+"}))))</f>
        <v/>
      </c>
      <c r="J730" s="1" t="str">
        <f>IF(COUNT($A730)=0,"",IF(H730="","--",IF(H730="3E","3E",LOOKUP(H730/J$2,{0,0.4,0.45,0.5,0.55,0.6,0.65,0.7,0.75,0.8,1},{0,2,2.25,2.5,2.75,3,3.25,3.5,3.75,4}))))</f>
        <v/>
      </c>
      <c r="K730" s="2" t="str">
        <f>IF(COUNT($A730)=0,"",IF($A730&lt;&gt;DRAFT!$B732,"ERR",IF(DRAFT!AJ732="3E","3E",IF(COUNT(DRAFT!AF732,DRAFT!AJ732)&gt;0,DRAFT!AK732,""))))</f>
        <v/>
      </c>
      <c r="L730" s="2" t="str">
        <f>IF(COUNT($A730)=0,"",IF(K730="3E","3E",IF(K730="","I",LOOKUP(K730/M$2,{0,0.4,0.45,0.5,0.55,0.6,0.65,0.7,0.75,0.8,1},{"F","D","C","C+","B-","B","B+","A-","A","A+"}))))</f>
        <v/>
      </c>
      <c r="M730" s="1" t="str">
        <f>IF(COUNT($A730)=0,"",IF(K730="","--",IF(K730="3E","3E",LOOKUP(K730/M$2,{0,0.4,0.45,0.5,0.55,0.6,0.65,0.7,0.75,0.8,1},{0,2,2.25,2.5,2.75,3,3.25,3.5,3.75,4}))))</f>
        <v/>
      </c>
      <c r="N730" s="2" t="str">
        <f>IF(COUNT($A730)=0,"",IF($A730&lt;&gt;DRAFT!$B732,"ERR",IF(DRAFT!AS732="3E","3E",IF(COUNT(DRAFT!AO732,DRAFT!AS732)&gt;0,DRAFT!AT732,""))))</f>
        <v/>
      </c>
      <c r="O730" s="2" t="str">
        <f>IF(COUNT($A730)=0,"",IF(N730="3E","3E",IF(N730="","I",LOOKUP(N730/P$2,{0,0.4,0.45,0.5,0.55,0.6,0.65,0.7,0.75,0.8,1},{"F","D","C","C+","B-","B","B+","A-","A","A+"}))))</f>
        <v/>
      </c>
      <c r="P730" s="1" t="str">
        <f>IF(COUNT($A730)=0,"",IF(N730="","--",IF(N730="3E","3E",LOOKUP(N730/P$2,{0,0.4,0.45,0.5,0.55,0.6,0.65,0.7,0.75,0.8,1},{0,2,2.25,2.5,2.75,3,3.25,3.5,3.75,4}))))</f>
        <v/>
      </c>
      <c r="Q730" s="2" t="str">
        <f>IF(COUNT($A730)=0,"",IF($A730&lt;&gt;DRAFT!$B732,"ERR",IF(DRAFT!BB732="3E","3E",IF(COUNT(DRAFT!AX732,DRAFT!BB732)&gt;0,DRAFT!BC732,""))))</f>
        <v/>
      </c>
      <c r="R730" s="2" t="str">
        <f>IF(COUNT($A730)=0,"",IF(Q730="3E","3E",IF(Q730="","I",LOOKUP(Q730/S$2,{0,0.4,0.45,0.5,0.55,0.6,0.65,0.7,0.75,0.8,1},{"F","D","C","C+","B-","B","B+","A-","A","A+"}))))</f>
        <v/>
      </c>
      <c r="S730" s="1" t="str">
        <f>IF(COUNT($A730)=0,"",IF(Q730="","--",IF(Q730="3E","3E",LOOKUP(Q730/S$2,{0,0.4,0.45,0.5,0.55,0.6,0.65,0.7,0.75,0.8,1},{0,2,2.25,2.5,2.75,3,3.25,3.5,3.75,4}))))</f>
        <v/>
      </c>
      <c r="T730" s="2" t="str">
        <f>IF(COUNT($A730)=0,"",IF($A730&lt;&gt;DRAFT!$B732,"ERR",IF(DRAFT!BK732="3E","3E",IF(COUNT(DRAFT!BG732,DRAFT!BK732)&gt;0,DRAFT!BL732,""))))</f>
        <v/>
      </c>
      <c r="U730" s="2" t="str">
        <f>IF(COUNT($A730)=0,"",IF(T730="3E","3E",IF(T730="","I",LOOKUP(T730/V$2,{0,0.4,0.45,0.5,0.55,0.6,0.65,0.7,0.75,0.8,1},{"F","D","C","C+","B-","B","B+","A-","A","A+"}))))</f>
        <v/>
      </c>
      <c r="V730" s="1" t="str">
        <f>IF(COUNT($A730)=0,"",IF(T730="","--",IF(T730="3E","3E",LOOKUP(T730/V$2,{0,0.4,0.45,0.5,0.55,0.6,0.65,0.7,0.75,0.8,1},{0,2,2.25,2.5,2.75,3,3.25,3.5,3.75,4}))))</f>
        <v/>
      </c>
      <c r="W730" s="2" t="str">
        <f>IF(COUNT($A730)=0,"",IF($A730&lt;&gt;DRAFT!$B732,"ERR",IF(DRAFT!BT732="3E","3E",IF(COUNT(DRAFT!BP732,DRAFT!BT732)&gt;0,DRAFT!BU732,""))))</f>
        <v/>
      </c>
      <c r="X730" s="2" t="str">
        <f>IF(COUNT($A730)=0,"",IF(W730="3E","3E",IF(W730="","I",LOOKUP(W730/Y$2,{0,0.4,0.45,0.5,0.55,0.6,0.65,0.7,0.75,0.8,1},{"F","D","C","C+","B-","B","B+","A-","A","A+"}))))</f>
        <v/>
      </c>
      <c r="Y730" s="1" t="str">
        <f>IF(COUNT($A730)=0,"",IF(W730="","--",IF(W730="3E","3E",LOOKUP(W730/Y$2,{0,0.4,0.45,0.5,0.55,0.6,0.65,0.7,0.75,0.8,1},{0,2,2.25,2.5,2.75,3,3.25,3.5,3.75,4}))))</f>
        <v/>
      </c>
      <c r="Z730" s="2" t="str">
        <f>IF(COUNT($A730)=0,"",IF($A730&lt;&gt;DRAFT!$B732,"ERR",IF(DRAFT!CC732="3E","3E",IF(COUNT(DRAFT!BY732,DRAFT!CC732)&gt;0,DRAFT!CD732,""))))</f>
        <v/>
      </c>
      <c r="AA730" s="2" t="str">
        <f>IF(COUNT($A730)=0,"",IF(Z730="3E","3E",IF(Z730="","I",LOOKUP(Z730/AB$2,{0,0.4,0.45,0.5,0.55,0.6,0.65,0.7,0.75,0.8,1},{"F","D","C","C+","B-","B","B+","A-","A","A+"}))))</f>
        <v/>
      </c>
      <c r="AB730" s="1" t="str">
        <f>IF(COUNT($A730)=0,"",IF(Z730="","--",IF(Z730="3E","3E",LOOKUP(Z730/AB$2,{0,0.4,0.45,0.5,0.55,0.6,0.65,0.7,0.75,0.8,1},{0,2,2.25,2.5,2.75,3,3.25,3.5,3.75,4}))))</f>
        <v/>
      </c>
      <c r="AC730" s="2" t="str">
        <f>IF(COUNT($A730)=0,"",IF($A730&lt;&gt;DRAFT!$B732,"ERR",IF(DRAFT!CF732&gt;0,DRAFT!CF732,"")))</f>
        <v/>
      </c>
      <c r="AD730" s="2" t="str">
        <f>IF(COUNT($A730)=0,"",IF(AC730="3E","3E",IF(AC730="","I",LOOKUP(AC730/AE$2,{0,0.4,0.45,0.5,0.55,0.6,0.65,0.7,0.75,0.8,1},{"F","D","C","C+","B-","B","B+","A-","A","A+"}))))</f>
        <v/>
      </c>
      <c r="AE730" s="1" t="str">
        <f>IF(COUNT($A730)=0,"",IF(AC730="","--",IF(AC730="3E","3E",LOOKUP(AC730/AE$2,{0,0.4,0.45,0.5,0.55,0.6,0.65,0.7,0.75,0.8,1},{0,2,2.25,2.5,2.75,3,3.25,3.5,3.75,4}))))</f>
        <v/>
      </c>
      <c r="AF730" s="2" t="str">
        <f>IF(COUNT($A730)=0,"",IF($A730&lt;&gt;DRAFT!$B732,"ERR",IF(DRAFT!CI732&gt;0,DRAFT!CK732,"")))</f>
        <v/>
      </c>
      <c r="AG730" s="2" t="str">
        <f>IF(COUNT($A730)=0,"",IF(AF730="3E","3E",IF(AF730="","I",LOOKUP(AF730/AH$2,{0,0.4,0.45,0.5,0.55,0.6,0.65,0.7,0.75,0.8,1},{"F","D","C","C+","B-","B","B+","A-","A","A+"}))))</f>
        <v/>
      </c>
      <c r="AH730" s="1" t="str">
        <f>IF(COUNT($A730)=0,"",IF(AF730="","--",IF(AF730="3E","3E",LOOKUP(AF730/AH$2,{0,0.4,0.45,0.5,0.55,0.6,0.65,0.7,0.75,0.8,1},{0,2,2.25,2.5,2.75,3,3.25,3.5,3.75,4}))))</f>
        <v/>
      </c>
      <c r="AI730" s="2" t="str">
        <f>IF($A730&lt;&gt;DRAFT!$B732,"ERR",IF(OR(COUNT($A730)=0,COUNT(DRAFT!CL732:CN732,DRAFT!CP732:CR732)=0),"",CEILING(SUM(DRAFT!CO732,DRAFT!CS732,DRAFT!CT732),1)))</f>
        <v/>
      </c>
      <c r="AJ730" s="2" t="str">
        <f>IF(COUNT($A730)=0,"",IF(AI730="3E","3E",IF(AI730="","I",LOOKUP(AI730/AK$2,{0,0.4,0.45,0.5,0.55,0.6,0.65,0.7,0.75,0.8,1},{"F","D","C","C+","B-","B","B+","A-","A","A+"}))))</f>
        <v/>
      </c>
      <c r="AK730" s="1" t="str">
        <f>IF(COUNT($A730)=0,"",IF(AI730="","--",IF(AI730="3E","3E",LOOKUP(AI730/AK$2,{0,0.4,0.45,0.5,0.55,0.6,0.65,0.7,0.75,0.8,1},{0,2,2.25,2.5,2.75,3,3.25,3.5,3.75,4}))))</f>
        <v/>
      </c>
      <c r="AL730" s="4" t="str">
        <f>IF(OR(COUNT($A730)=0,COUNT(B730:AK730)=0),"",IF(COUNTIF(B730:AK730,"3E")&gt;0,"3E",IF(DRAFT!$A732="R",TRUNC(SUMPRODUCT(RGP,RCP)/TCP,3),TRUNC((SUMPRODUCT(--(IMDGP&gt;0)*IMDGP,IMCP)+CEILING(DRAFT!$DB732*42,0.25))/TCP,3))))</f>
        <v/>
      </c>
      <c r="AM730" s="2" t="str">
        <f>IF(OR(COUNT($A730)=0,COUNT(B730:AK730)=0),"",IF(COUNTIF(B730:AK730,"3E")&gt;0,"3E",IF(DRAFT!$A732="R",SUMPRODUCT(--(RGP&gt;=2),RCP),SUMPRODUCT(--(IMDGP&gt;0),--(IMGP=0),IMCP)+DRAFT!$DC732)))</f>
        <v/>
      </c>
      <c r="AN730" s="67" t="str">
        <f>IF(AL730="3E","3E",IF(COUNT($A730)=0,"",IF(COUNT(AI730)=0,"--",ROUND(((CEILING(DRAFT!$CV732*38,0.25)+CEILING(DRAFT!$CX732*38,0.25)+CEILING(DRAFT!$CZ732*42,0.25)+CEILING($AL730*42,0.25))/160),2))))</f>
        <v/>
      </c>
      <c r="AO730" s="2" t="str">
        <f>IF(AN730="3E","3E",IF(COUNT($A730)=0,"",IF(COUNT(AN730)=0,"I",LOOKUP(AN730,{0,2,2.25,2.5,2.75,3,3.25,3.5,3.75,4},{"F","D","C","C+","B-","B","B+","A-","A","A+"}))))</f>
        <v/>
      </c>
      <c r="AP730" s="2" t="str">
        <f>IF(AN730="3E","3E",IF(OR(COUNT(A730)=0,COUNT(AN730)=0),"",DRAFT!CW732+DRAFT!CY732+DRAFT!DA732+N(TABULATION!AM730)))</f>
        <v/>
      </c>
      <c r="AQ730" s="2" t="str">
        <f>IF(OR(COUNT($A730)=0,COUNT(B730:AK730)=0),"",IF(COUNTIF(B730:AM730,"3E")&gt;0,"3E",IF(AND(DRAFT!$A732="IM",OR($AL730&gt;DRAFT!$DB732,$AM730&gt;DRAFT!$DC732)),"IMPROVED",IF(AND(DRAFT!$A732="IM",$AL730&lt;=DRAFT!$DB732,$AM730&lt;=DRAFT!$DC732),"NOT IMPROVED",IF(AND(DRAFT!CU732="S",AH730&gt;=2,AK730&gt;=2,AN730&gt;=2.5,AP730&gt;=144),"PASS","FAIL")))))</f>
        <v/>
      </c>
      <c r="AR730" s="2" t="str">
        <f t="shared" si="22"/>
        <v/>
      </c>
      <c r="AS730" s="2" t="str">
        <f t="shared" si="23"/>
        <v/>
      </c>
    </row>
    <row r="731" spans="1:45" ht="18.95" customHeight="1" x14ac:dyDescent="0.25">
      <c r="A731" s="3" t="str">
        <f>IF(DRAFT!$B733="","",DRAFT!$B733)</f>
        <v/>
      </c>
      <c r="B731" s="2" t="str">
        <f>IF(COUNT($A731)=0,"",IF($A731&lt;&gt;DRAFT!$B733,"ERR",IF(DRAFT!I733="3E","3E",IF(COUNT(DRAFT!E733,DRAFT!I733)&gt;0,DRAFT!J733,""))))</f>
        <v/>
      </c>
      <c r="C731" s="2" t="str">
        <f>IF(COUNT($A731)=0,"",IF(B731="3E","3E",IF(B731="","I",LOOKUP(B731/D$2,{0,0.4,0.45,0.5,0.55,0.6,0.65,0.7,0.75,0.8,1},{"F","D","C","C+","B-","B","B+","A-","A","A+"}))))</f>
        <v/>
      </c>
      <c r="D731" s="1" t="str">
        <f>IF(COUNT($A731)=0,"",IF(B731="","--",IF(B731="3E","3E",LOOKUP(B731/D$2,{0,0.4,0.45,0.5,0.55,0.6,0.65,0.7,0.75,0.8,1},{0,2,2.25,2.5,2.75,3,3.25,3.5,3.75,4}))))</f>
        <v/>
      </c>
      <c r="E731" s="2" t="str">
        <f>IF(COUNT($A731)=0,"",IF($A731&lt;&gt;DRAFT!$B733,"ERR",IF(DRAFT!R733="3E","3E",IF(COUNT(DRAFT!N733,DRAFT!R733)&gt;0,DRAFT!S733,""))))</f>
        <v/>
      </c>
      <c r="F731" s="2" t="str">
        <f>IF(COUNT($A731)=0,"",IF(E731="3E","3E",IF(E731="","I",LOOKUP(E731/G$2,{0,0.4,0.45,0.5,0.55,0.6,0.65,0.7,0.75,0.8,1},{"F","D","C","C+","B-","B","B+","A-","A","A+"}))))</f>
        <v/>
      </c>
      <c r="G731" s="1" t="str">
        <f>IF(COUNT($A731)=0,"",IF(E731="","--",IF(E731="3E","3E",LOOKUP(E731/G$2,{0,0.4,0.45,0.5,0.55,0.6,0.65,0.7,0.75,0.8,1},{0,2,2.25,2.5,2.75,3,3.25,3.5,3.75,4}))))</f>
        <v/>
      </c>
      <c r="H731" s="2" t="str">
        <f>IF(COUNT($A731)=0,"",IF($A731&lt;&gt;DRAFT!$B733,"ERR",IF(DRAFT!AA733="3E","3E",IF(COUNT(DRAFT!W733,DRAFT!AA733)&gt;0,DRAFT!AB733,""))))</f>
        <v/>
      </c>
      <c r="I731" s="2" t="str">
        <f>IF(COUNT($A731)=0,"",IF(H731="3E","3E",IF(H731="","I",LOOKUP(H731/J$2,{0,0.4,0.45,0.5,0.55,0.6,0.65,0.7,0.75,0.8,1},{"F","D","C","C+","B-","B","B+","A-","A","A+"}))))</f>
        <v/>
      </c>
      <c r="J731" s="1" t="str">
        <f>IF(COUNT($A731)=0,"",IF(H731="","--",IF(H731="3E","3E",LOOKUP(H731/J$2,{0,0.4,0.45,0.5,0.55,0.6,0.65,0.7,0.75,0.8,1},{0,2,2.25,2.5,2.75,3,3.25,3.5,3.75,4}))))</f>
        <v/>
      </c>
      <c r="K731" s="2" t="str">
        <f>IF(COUNT($A731)=0,"",IF($A731&lt;&gt;DRAFT!$B733,"ERR",IF(DRAFT!AJ733="3E","3E",IF(COUNT(DRAFT!AF733,DRAFT!AJ733)&gt;0,DRAFT!AK733,""))))</f>
        <v/>
      </c>
      <c r="L731" s="2" t="str">
        <f>IF(COUNT($A731)=0,"",IF(K731="3E","3E",IF(K731="","I",LOOKUP(K731/M$2,{0,0.4,0.45,0.5,0.55,0.6,0.65,0.7,0.75,0.8,1},{"F","D","C","C+","B-","B","B+","A-","A","A+"}))))</f>
        <v/>
      </c>
      <c r="M731" s="1" t="str">
        <f>IF(COUNT($A731)=0,"",IF(K731="","--",IF(K731="3E","3E",LOOKUP(K731/M$2,{0,0.4,0.45,0.5,0.55,0.6,0.65,0.7,0.75,0.8,1},{0,2,2.25,2.5,2.75,3,3.25,3.5,3.75,4}))))</f>
        <v/>
      </c>
      <c r="N731" s="2" t="str">
        <f>IF(COUNT($A731)=0,"",IF($A731&lt;&gt;DRAFT!$B733,"ERR",IF(DRAFT!AS733="3E","3E",IF(COUNT(DRAFT!AO733,DRAFT!AS733)&gt;0,DRAFT!AT733,""))))</f>
        <v/>
      </c>
      <c r="O731" s="2" t="str">
        <f>IF(COUNT($A731)=0,"",IF(N731="3E","3E",IF(N731="","I",LOOKUP(N731/P$2,{0,0.4,0.45,0.5,0.55,0.6,0.65,0.7,0.75,0.8,1},{"F","D","C","C+","B-","B","B+","A-","A","A+"}))))</f>
        <v/>
      </c>
      <c r="P731" s="1" t="str">
        <f>IF(COUNT($A731)=0,"",IF(N731="","--",IF(N731="3E","3E",LOOKUP(N731/P$2,{0,0.4,0.45,0.5,0.55,0.6,0.65,0.7,0.75,0.8,1},{0,2,2.25,2.5,2.75,3,3.25,3.5,3.75,4}))))</f>
        <v/>
      </c>
      <c r="Q731" s="2" t="str">
        <f>IF(COUNT($A731)=0,"",IF($A731&lt;&gt;DRAFT!$B733,"ERR",IF(DRAFT!BB733="3E","3E",IF(COUNT(DRAFT!AX733,DRAFT!BB733)&gt;0,DRAFT!BC733,""))))</f>
        <v/>
      </c>
      <c r="R731" s="2" t="str">
        <f>IF(COUNT($A731)=0,"",IF(Q731="3E","3E",IF(Q731="","I",LOOKUP(Q731/S$2,{0,0.4,0.45,0.5,0.55,0.6,0.65,0.7,0.75,0.8,1},{"F","D","C","C+","B-","B","B+","A-","A","A+"}))))</f>
        <v/>
      </c>
      <c r="S731" s="1" t="str">
        <f>IF(COUNT($A731)=0,"",IF(Q731="","--",IF(Q731="3E","3E",LOOKUP(Q731/S$2,{0,0.4,0.45,0.5,0.55,0.6,0.65,0.7,0.75,0.8,1},{0,2,2.25,2.5,2.75,3,3.25,3.5,3.75,4}))))</f>
        <v/>
      </c>
      <c r="T731" s="2" t="str">
        <f>IF(COUNT($A731)=0,"",IF($A731&lt;&gt;DRAFT!$B733,"ERR",IF(DRAFT!BK733="3E","3E",IF(COUNT(DRAFT!BG733,DRAFT!BK733)&gt;0,DRAFT!BL733,""))))</f>
        <v/>
      </c>
      <c r="U731" s="2" t="str">
        <f>IF(COUNT($A731)=0,"",IF(T731="3E","3E",IF(T731="","I",LOOKUP(T731/V$2,{0,0.4,0.45,0.5,0.55,0.6,0.65,0.7,0.75,0.8,1},{"F","D","C","C+","B-","B","B+","A-","A","A+"}))))</f>
        <v/>
      </c>
      <c r="V731" s="1" t="str">
        <f>IF(COUNT($A731)=0,"",IF(T731="","--",IF(T731="3E","3E",LOOKUP(T731/V$2,{0,0.4,0.45,0.5,0.55,0.6,0.65,0.7,0.75,0.8,1},{0,2,2.25,2.5,2.75,3,3.25,3.5,3.75,4}))))</f>
        <v/>
      </c>
      <c r="W731" s="2" t="str">
        <f>IF(COUNT($A731)=0,"",IF($A731&lt;&gt;DRAFT!$B733,"ERR",IF(DRAFT!BT733="3E","3E",IF(COUNT(DRAFT!BP733,DRAFT!BT733)&gt;0,DRAFT!BU733,""))))</f>
        <v/>
      </c>
      <c r="X731" s="2" t="str">
        <f>IF(COUNT($A731)=0,"",IF(W731="3E","3E",IF(W731="","I",LOOKUP(W731/Y$2,{0,0.4,0.45,0.5,0.55,0.6,0.65,0.7,0.75,0.8,1},{"F","D","C","C+","B-","B","B+","A-","A","A+"}))))</f>
        <v/>
      </c>
      <c r="Y731" s="1" t="str">
        <f>IF(COUNT($A731)=0,"",IF(W731="","--",IF(W731="3E","3E",LOOKUP(W731/Y$2,{0,0.4,0.45,0.5,0.55,0.6,0.65,0.7,0.75,0.8,1},{0,2,2.25,2.5,2.75,3,3.25,3.5,3.75,4}))))</f>
        <v/>
      </c>
      <c r="Z731" s="2" t="str">
        <f>IF(COUNT($A731)=0,"",IF($A731&lt;&gt;DRAFT!$B733,"ERR",IF(DRAFT!CC733="3E","3E",IF(COUNT(DRAFT!BY733,DRAFT!CC733)&gt;0,DRAFT!CD733,""))))</f>
        <v/>
      </c>
      <c r="AA731" s="2" t="str">
        <f>IF(COUNT($A731)=0,"",IF(Z731="3E","3E",IF(Z731="","I",LOOKUP(Z731/AB$2,{0,0.4,0.45,0.5,0.55,0.6,0.65,0.7,0.75,0.8,1},{"F","D","C","C+","B-","B","B+","A-","A","A+"}))))</f>
        <v/>
      </c>
      <c r="AB731" s="1" t="str">
        <f>IF(COUNT($A731)=0,"",IF(Z731="","--",IF(Z731="3E","3E",LOOKUP(Z731/AB$2,{0,0.4,0.45,0.5,0.55,0.6,0.65,0.7,0.75,0.8,1},{0,2,2.25,2.5,2.75,3,3.25,3.5,3.75,4}))))</f>
        <v/>
      </c>
      <c r="AC731" s="2" t="str">
        <f>IF(COUNT($A731)=0,"",IF($A731&lt;&gt;DRAFT!$B733,"ERR",IF(DRAFT!CF733&gt;0,DRAFT!CF733,"")))</f>
        <v/>
      </c>
      <c r="AD731" s="2" t="str">
        <f>IF(COUNT($A731)=0,"",IF(AC731="3E","3E",IF(AC731="","I",LOOKUP(AC731/AE$2,{0,0.4,0.45,0.5,0.55,0.6,0.65,0.7,0.75,0.8,1},{"F","D","C","C+","B-","B","B+","A-","A","A+"}))))</f>
        <v/>
      </c>
      <c r="AE731" s="1" t="str">
        <f>IF(COUNT($A731)=0,"",IF(AC731="","--",IF(AC731="3E","3E",LOOKUP(AC731/AE$2,{0,0.4,0.45,0.5,0.55,0.6,0.65,0.7,0.75,0.8,1},{0,2,2.25,2.5,2.75,3,3.25,3.5,3.75,4}))))</f>
        <v/>
      </c>
      <c r="AF731" s="2" t="str">
        <f>IF(COUNT($A731)=0,"",IF($A731&lt;&gt;DRAFT!$B733,"ERR",IF(DRAFT!CI733&gt;0,DRAFT!CK733,"")))</f>
        <v/>
      </c>
      <c r="AG731" s="2" t="str">
        <f>IF(COUNT($A731)=0,"",IF(AF731="3E","3E",IF(AF731="","I",LOOKUP(AF731/AH$2,{0,0.4,0.45,0.5,0.55,0.6,0.65,0.7,0.75,0.8,1},{"F","D","C","C+","B-","B","B+","A-","A","A+"}))))</f>
        <v/>
      </c>
      <c r="AH731" s="1" t="str">
        <f>IF(COUNT($A731)=0,"",IF(AF731="","--",IF(AF731="3E","3E",LOOKUP(AF731/AH$2,{0,0.4,0.45,0.5,0.55,0.6,0.65,0.7,0.75,0.8,1},{0,2,2.25,2.5,2.75,3,3.25,3.5,3.75,4}))))</f>
        <v/>
      </c>
      <c r="AI731" s="2" t="str">
        <f>IF($A731&lt;&gt;DRAFT!$B733,"ERR",IF(OR(COUNT($A731)=0,COUNT(DRAFT!CL733:CN733,DRAFT!CP733:CR733)=0),"",CEILING(SUM(DRAFT!CO733,DRAFT!CS733,DRAFT!CT733),1)))</f>
        <v/>
      </c>
      <c r="AJ731" s="2" t="str">
        <f>IF(COUNT($A731)=0,"",IF(AI731="3E","3E",IF(AI731="","I",LOOKUP(AI731/AK$2,{0,0.4,0.45,0.5,0.55,0.6,0.65,0.7,0.75,0.8,1},{"F","D","C","C+","B-","B","B+","A-","A","A+"}))))</f>
        <v/>
      </c>
      <c r="AK731" s="1" t="str">
        <f>IF(COUNT($A731)=0,"",IF(AI731="","--",IF(AI731="3E","3E",LOOKUP(AI731/AK$2,{0,0.4,0.45,0.5,0.55,0.6,0.65,0.7,0.75,0.8,1},{0,2,2.25,2.5,2.75,3,3.25,3.5,3.75,4}))))</f>
        <v/>
      </c>
      <c r="AL731" s="4" t="str">
        <f>IF(OR(COUNT($A731)=0,COUNT(B731:AK731)=0),"",IF(COUNTIF(B731:AK731,"3E")&gt;0,"3E",IF(DRAFT!$A733="R",TRUNC(SUMPRODUCT(RGP,RCP)/TCP,3),TRUNC((SUMPRODUCT(--(IMDGP&gt;0)*IMDGP,IMCP)+CEILING(DRAFT!$DB733*42,0.25))/TCP,3))))</f>
        <v/>
      </c>
      <c r="AM731" s="2" t="str">
        <f>IF(OR(COUNT($A731)=0,COUNT(B731:AK731)=0),"",IF(COUNTIF(B731:AK731,"3E")&gt;0,"3E",IF(DRAFT!$A733="R",SUMPRODUCT(--(RGP&gt;=2),RCP),SUMPRODUCT(--(IMDGP&gt;0),--(IMGP=0),IMCP)+DRAFT!$DC733)))</f>
        <v/>
      </c>
      <c r="AN731" s="67" t="str">
        <f>IF(AL731="3E","3E",IF(COUNT($A731)=0,"",IF(COUNT(AI731)=0,"--",ROUND(((CEILING(DRAFT!$CV733*38,0.25)+CEILING(DRAFT!$CX733*38,0.25)+CEILING(DRAFT!$CZ733*42,0.25)+CEILING($AL731*42,0.25))/160),2))))</f>
        <v/>
      </c>
      <c r="AO731" s="2" t="str">
        <f>IF(AN731="3E","3E",IF(COUNT($A731)=0,"",IF(COUNT(AN731)=0,"I",LOOKUP(AN731,{0,2,2.25,2.5,2.75,3,3.25,3.5,3.75,4},{"F","D","C","C+","B-","B","B+","A-","A","A+"}))))</f>
        <v/>
      </c>
      <c r="AP731" s="2" t="str">
        <f>IF(AN731="3E","3E",IF(OR(COUNT(A731)=0,COUNT(AN731)=0),"",DRAFT!CW733+DRAFT!CY733+DRAFT!DA733+N(TABULATION!AM731)))</f>
        <v/>
      </c>
      <c r="AQ731" s="2" t="str">
        <f>IF(OR(COUNT($A731)=0,COUNT(B731:AK731)=0),"",IF(COUNTIF(B731:AM731,"3E")&gt;0,"3E",IF(AND(DRAFT!$A733="IM",OR($AL731&gt;DRAFT!$DB733,$AM731&gt;DRAFT!$DC733)),"IMPROVED",IF(AND(DRAFT!$A733="IM",$AL731&lt;=DRAFT!$DB733,$AM731&lt;=DRAFT!$DC733),"NOT IMPROVED",IF(AND(DRAFT!CU733="S",AH731&gt;=2,AK731&gt;=2,AN731&gt;=2.5,AP731&gt;=144),"PASS","FAIL")))))</f>
        <v/>
      </c>
      <c r="AR731" s="2" t="str">
        <f t="shared" si="22"/>
        <v/>
      </c>
      <c r="AS731" s="2" t="str">
        <f t="shared" si="23"/>
        <v/>
      </c>
    </row>
    <row r="732" spans="1:45" ht="18.95" customHeight="1" x14ac:dyDescent="0.25">
      <c r="A732" s="3" t="str">
        <f>IF(DRAFT!$B734="","",DRAFT!$B734)</f>
        <v/>
      </c>
      <c r="B732" s="2" t="str">
        <f>IF(COUNT($A732)=0,"",IF($A732&lt;&gt;DRAFT!$B734,"ERR",IF(DRAFT!I734="3E","3E",IF(COUNT(DRAFT!E734,DRAFT!I734)&gt;0,DRAFT!J734,""))))</f>
        <v/>
      </c>
      <c r="C732" s="2" t="str">
        <f>IF(COUNT($A732)=0,"",IF(B732="3E","3E",IF(B732="","I",LOOKUP(B732/D$2,{0,0.4,0.45,0.5,0.55,0.6,0.65,0.7,0.75,0.8,1},{"F","D","C","C+","B-","B","B+","A-","A","A+"}))))</f>
        <v/>
      </c>
      <c r="D732" s="1" t="str">
        <f>IF(COUNT($A732)=0,"",IF(B732="","--",IF(B732="3E","3E",LOOKUP(B732/D$2,{0,0.4,0.45,0.5,0.55,0.6,0.65,0.7,0.75,0.8,1},{0,2,2.25,2.5,2.75,3,3.25,3.5,3.75,4}))))</f>
        <v/>
      </c>
      <c r="E732" s="2" t="str">
        <f>IF(COUNT($A732)=0,"",IF($A732&lt;&gt;DRAFT!$B734,"ERR",IF(DRAFT!R734="3E","3E",IF(COUNT(DRAFT!N734,DRAFT!R734)&gt;0,DRAFT!S734,""))))</f>
        <v/>
      </c>
      <c r="F732" s="2" t="str">
        <f>IF(COUNT($A732)=0,"",IF(E732="3E","3E",IF(E732="","I",LOOKUP(E732/G$2,{0,0.4,0.45,0.5,0.55,0.6,0.65,0.7,0.75,0.8,1},{"F","D","C","C+","B-","B","B+","A-","A","A+"}))))</f>
        <v/>
      </c>
      <c r="G732" s="1" t="str">
        <f>IF(COUNT($A732)=0,"",IF(E732="","--",IF(E732="3E","3E",LOOKUP(E732/G$2,{0,0.4,0.45,0.5,0.55,0.6,0.65,0.7,0.75,0.8,1},{0,2,2.25,2.5,2.75,3,3.25,3.5,3.75,4}))))</f>
        <v/>
      </c>
      <c r="H732" s="2" t="str">
        <f>IF(COUNT($A732)=0,"",IF($A732&lt;&gt;DRAFT!$B734,"ERR",IF(DRAFT!AA734="3E","3E",IF(COUNT(DRAFT!W734,DRAFT!AA734)&gt;0,DRAFT!AB734,""))))</f>
        <v/>
      </c>
      <c r="I732" s="2" t="str">
        <f>IF(COUNT($A732)=0,"",IF(H732="3E","3E",IF(H732="","I",LOOKUP(H732/J$2,{0,0.4,0.45,0.5,0.55,0.6,0.65,0.7,0.75,0.8,1},{"F","D","C","C+","B-","B","B+","A-","A","A+"}))))</f>
        <v/>
      </c>
      <c r="J732" s="1" t="str">
        <f>IF(COUNT($A732)=0,"",IF(H732="","--",IF(H732="3E","3E",LOOKUP(H732/J$2,{0,0.4,0.45,0.5,0.55,0.6,0.65,0.7,0.75,0.8,1},{0,2,2.25,2.5,2.75,3,3.25,3.5,3.75,4}))))</f>
        <v/>
      </c>
      <c r="K732" s="2" t="str">
        <f>IF(COUNT($A732)=0,"",IF($A732&lt;&gt;DRAFT!$B734,"ERR",IF(DRAFT!AJ734="3E","3E",IF(COUNT(DRAFT!AF734,DRAFT!AJ734)&gt;0,DRAFT!AK734,""))))</f>
        <v/>
      </c>
      <c r="L732" s="2" t="str">
        <f>IF(COUNT($A732)=0,"",IF(K732="3E","3E",IF(K732="","I",LOOKUP(K732/M$2,{0,0.4,0.45,0.5,0.55,0.6,0.65,0.7,0.75,0.8,1},{"F","D","C","C+","B-","B","B+","A-","A","A+"}))))</f>
        <v/>
      </c>
      <c r="M732" s="1" t="str">
        <f>IF(COUNT($A732)=0,"",IF(K732="","--",IF(K732="3E","3E",LOOKUP(K732/M$2,{0,0.4,0.45,0.5,0.55,0.6,0.65,0.7,0.75,0.8,1},{0,2,2.25,2.5,2.75,3,3.25,3.5,3.75,4}))))</f>
        <v/>
      </c>
      <c r="N732" s="2" t="str">
        <f>IF(COUNT($A732)=0,"",IF($A732&lt;&gt;DRAFT!$B734,"ERR",IF(DRAFT!AS734="3E","3E",IF(COUNT(DRAFT!AO734,DRAFT!AS734)&gt;0,DRAFT!AT734,""))))</f>
        <v/>
      </c>
      <c r="O732" s="2" t="str">
        <f>IF(COUNT($A732)=0,"",IF(N732="3E","3E",IF(N732="","I",LOOKUP(N732/P$2,{0,0.4,0.45,0.5,0.55,0.6,0.65,0.7,0.75,0.8,1},{"F","D","C","C+","B-","B","B+","A-","A","A+"}))))</f>
        <v/>
      </c>
      <c r="P732" s="1" t="str">
        <f>IF(COUNT($A732)=0,"",IF(N732="","--",IF(N732="3E","3E",LOOKUP(N732/P$2,{0,0.4,0.45,0.5,0.55,0.6,0.65,0.7,0.75,0.8,1},{0,2,2.25,2.5,2.75,3,3.25,3.5,3.75,4}))))</f>
        <v/>
      </c>
      <c r="Q732" s="2" t="str">
        <f>IF(COUNT($A732)=0,"",IF($A732&lt;&gt;DRAFT!$B734,"ERR",IF(DRAFT!BB734="3E","3E",IF(COUNT(DRAFT!AX734,DRAFT!BB734)&gt;0,DRAFT!BC734,""))))</f>
        <v/>
      </c>
      <c r="R732" s="2" t="str">
        <f>IF(COUNT($A732)=0,"",IF(Q732="3E","3E",IF(Q732="","I",LOOKUP(Q732/S$2,{0,0.4,0.45,0.5,0.55,0.6,0.65,0.7,0.75,0.8,1},{"F","D","C","C+","B-","B","B+","A-","A","A+"}))))</f>
        <v/>
      </c>
      <c r="S732" s="1" t="str">
        <f>IF(COUNT($A732)=0,"",IF(Q732="","--",IF(Q732="3E","3E",LOOKUP(Q732/S$2,{0,0.4,0.45,0.5,0.55,0.6,0.65,0.7,0.75,0.8,1},{0,2,2.25,2.5,2.75,3,3.25,3.5,3.75,4}))))</f>
        <v/>
      </c>
      <c r="T732" s="2" t="str">
        <f>IF(COUNT($A732)=0,"",IF($A732&lt;&gt;DRAFT!$B734,"ERR",IF(DRAFT!BK734="3E","3E",IF(COUNT(DRAFT!BG734,DRAFT!BK734)&gt;0,DRAFT!BL734,""))))</f>
        <v/>
      </c>
      <c r="U732" s="2" t="str">
        <f>IF(COUNT($A732)=0,"",IF(T732="3E","3E",IF(T732="","I",LOOKUP(T732/V$2,{0,0.4,0.45,0.5,0.55,0.6,0.65,0.7,0.75,0.8,1},{"F","D","C","C+","B-","B","B+","A-","A","A+"}))))</f>
        <v/>
      </c>
      <c r="V732" s="1" t="str">
        <f>IF(COUNT($A732)=0,"",IF(T732="","--",IF(T732="3E","3E",LOOKUP(T732/V$2,{0,0.4,0.45,0.5,0.55,0.6,0.65,0.7,0.75,0.8,1},{0,2,2.25,2.5,2.75,3,3.25,3.5,3.75,4}))))</f>
        <v/>
      </c>
      <c r="W732" s="2" t="str">
        <f>IF(COUNT($A732)=0,"",IF($A732&lt;&gt;DRAFT!$B734,"ERR",IF(DRAFT!BT734="3E","3E",IF(COUNT(DRAFT!BP734,DRAFT!BT734)&gt;0,DRAFT!BU734,""))))</f>
        <v/>
      </c>
      <c r="X732" s="2" t="str">
        <f>IF(COUNT($A732)=0,"",IF(W732="3E","3E",IF(W732="","I",LOOKUP(W732/Y$2,{0,0.4,0.45,0.5,0.55,0.6,0.65,0.7,0.75,0.8,1},{"F","D","C","C+","B-","B","B+","A-","A","A+"}))))</f>
        <v/>
      </c>
      <c r="Y732" s="1" t="str">
        <f>IF(COUNT($A732)=0,"",IF(W732="","--",IF(W732="3E","3E",LOOKUP(W732/Y$2,{0,0.4,0.45,0.5,0.55,0.6,0.65,0.7,0.75,0.8,1},{0,2,2.25,2.5,2.75,3,3.25,3.5,3.75,4}))))</f>
        <v/>
      </c>
      <c r="Z732" s="2" t="str">
        <f>IF(COUNT($A732)=0,"",IF($A732&lt;&gt;DRAFT!$B734,"ERR",IF(DRAFT!CC734="3E","3E",IF(COUNT(DRAFT!BY734,DRAFT!CC734)&gt;0,DRAFT!CD734,""))))</f>
        <v/>
      </c>
      <c r="AA732" s="2" t="str">
        <f>IF(COUNT($A732)=0,"",IF(Z732="3E","3E",IF(Z732="","I",LOOKUP(Z732/AB$2,{0,0.4,0.45,0.5,0.55,0.6,0.65,0.7,0.75,0.8,1},{"F","D","C","C+","B-","B","B+","A-","A","A+"}))))</f>
        <v/>
      </c>
      <c r="AB732" s="1" t="str">
        <f>IF(COUNT($A732)=0,"",IF(Z732="","--",IF(Z732="3E","3E",LOOKUP(Z732/AB$2,{0,0.4,0.45,0.5,0.55,0.6,0.65,0.7,0.75,0.8,1},{0,2,2.25,2.5,2.75,3,3.25,3.5,3.75,4}))))</f>
        <v/>
      </c>
      <c r="AC732" s="2" t="str">
        <f>IF(COUNT($A732)=0,"",IF($A732&lt;&gt;DRAFT!$B734,"ERR",IF(DRAFT!CF734&gt;0,DRAFT!CF734,"")))</f>
        <v/>
      </c>
      <c r="AD732" s="2" t="str">
        <f>IF(COUNT($A732)=0,"",IF(AC732="3E","3E",IF(AC732="","I",LOOKUP(AC732/AE$2,{0,0.4,0.45,0.5,0.55,0.6,0.65,0.7,0.75,0.8,1},{"F","D","C","C+","B-","B","B+","A-","A","A+"}))))</f>
        <v/>
      </c>
      <c r="AE732" s="1" t="str">
        <f>IF(COUNT($A732)=0,"",IF(AC732="","--",IF(AC732="3E","3E",LOOKUP(AC732/AE$2,{0,0.4,0.45,0.5,0.55,0.6,0.65,0.7,0.75,0.8,1},{0,2,2.25,2.5,2.75,3,3.25,3.5,3.75,4}))))</f>
        <v/>
      </c>
      <c r="AF732" s="2" t="str">
        <f>IF(COUNT($A732)=0,"",IF($A732&lt;&gt;DRAFT!$B734,"ERR",IF(DRAFT!CI734&gt;0,DRAFT!CK734,"")))</f>
        <v/>
      </c>
      <c r="AG732" s="2" t="str">
        <f>IF(COUNT($A732)=0,"",IF(AF732="3E","3E",IF(AF732="","I",LOOKUP(AF732/AH$2,{0,0.4,0.45,0.5,0.55,0.6,0.65,0.7,0.75,0.8,1},{"F","D","C","C+","B-","B","B+","A-","A","A+"}))))</f>
        <v/>
      </c>
      <c r="AH732" s="1" t="str">
        <f>IF(COUNT($A732)=0,"",IF(AF732="","--",IF(AF732="3E","3E",LOOKUP(AF732/AH$2,{0,0.4,0.45,0.5,0.55,0.6,0.65,0.7,0.75,0.8,1},{0,2,2.25,2.5,2.75,3,3.25,3.5,3.75,4}))))</f>
        <v/>
      </c>
      <c r="AI732" s="2" t="str">
        <f>IF($A732&lt;&gt;DRAFT!$B734,"ERR",IF(OR(COUNT($A732)=0,COUNT(DRAFT!CL734:CN734,DRAFT!CP734:CR734)=0),"",CEILING(SUM(DRAFT!CO734,DRAFT!CS734,DRAFT!CT734),1)))</f>
        <v/>
      </c>
      <c r="AJ732" s="2" t="str">
        <f>IF(COUNT($A732)=0,"",IF(AI732="3E","3E",IF(AI732="","I",LOOKUP(AI732/AK$2,{0,0.4,0.45,0.5,0.55,0.6,0.65,0.7,0.75,0.8,1},{"F","D","C","C+","B-","B","B+","A-","A","A+"}))))</f>
        <v/>
      </c>
      <c r="AK732" s="1" t="str">
        <f>IF(COUNT($A732)=0,"",IF(AI732="","--",IF(AI732="3E","3E",LOOKUP(AI732/AK$2,{0,0.4,0.45,0.5,0.55,0.6,0.65,0.7,0.75,0.8,1},{0,2,2.25,2.5,2.75,3,3.25,3.5,3.75,4}))))</f>
        <v/>
      </c>
      <c r="AL732" s="4" t="str">
        <f>IF(OR(COUNT($A732)=0,COUNT(B732:AK732)=0),"",IF(COUNTIF(B732:AK732,"3E")&gt;0,"3E",IF(DRAFT!$A734="R",TRUNC(SUMPRODUCT(RGP,RCP)/TCP,3),TRUNC((SUMPRODUCT(--(IMDGP&gt;0)*IMDGP,IMCP)+CEILING(DRAFT!$DB734*42,0.25))/TCP,3))))</f>
        <v/>
      </c>
      <c r="AM732" s="2" t="str">
        <f>IF(OR(COUNT($A732)=0,COUNT(B732:AK732)=0),"",IF(COUNTIF(B732:AK732,"3E")&gt;0,"3E",IF(DRAFT!$A734="R",SUMPRODUCT(--(RGP&gt;=2),RCP),SUMPRODUCT(--(IMDGP&gt;0),--(IMGP=0),IMCP)+DRAFT!$DC734)))</f>
        <v/>
      </c>
      <c r="AN732" s="67" t="str">
        <f>IF(AL732="3E","3E",IF(COUNT($A732)=0,"",IF(COUNT(AI732)=0,"--",ROUND(((CEILING(DRAFT!$CV734*38,0.25)+CEILING(DRAFT!$CX734*38,0.25)+CEILING(DRAFT!$CZ734*42,0.25)+CEILING($AL732*42,0.25))/160),2))))</f>
        <v/>
      </c>
      <c r="AO732" s="2" t="str">
        <f>IF(AN732="3E","3E",IF(COUNT($A732)=0,"",IF(COUNT(AN732)=0,"I",LOOKUP(AN732,{0,2,2.25,2.5,2.75,3,3.25,3.5,3.75,4},{"F","D","C","C+","B-","B","B+","A-","A","A+"}))))</f>
        <v/>
      </c>
      <c r="AP732" s="2" t="str">
        <f>IF(AN732="3E","3E",IF(OR(COUNT(A732)=0,COUNT(AN732)=0),"",DRAFT!CW734+DRAFT!CY734+DRAFT!DA734+N(TABULATION!AM732)))</f>
        <v/>
      </c>
      <c r="AQ732" s="2" t="str">
        <f>IF(OR(COUNT($A732)=0,COUNT(B732:AK732)=0),"",IF(COUNTIF(B732:AM732,"3E")&gt;0,"3E",IF(AND(DRAFT!$A734="IM",OR($AL732&gt;DRAFT!$DB734,$AM732&gt;DRAFT!$DC734)),"IMPROVED",IF(AND(DRAFT!$A734="IM",$AL732&lt;=DRAFT!$DB734,$AM732&lt;=DRAFT!$DC734),"NOT IMPROVED",IF(AND(DRAFT!CU734="S",AH732&gt;=2,AK732&gt;=2,AN732&gt;=2.5,AP732&gt;=144),"PASS","FAIL")))))</f>
        <v/>
      </c>
      <c r="AR732" s="2" t="str">
        <f t="shared" si="22"/>
        <v/>
      </c>
      <c r="AS732" s="2" t="str">
        <f t="shared" si="23"/>
        <v/>
      </c>
    </row>
    <row r="733" spans="1:45" ht="18.95" customHeight="1" x14ac:dyDescent="0.25">
      <c r="A733" s="3" t="str">
        <f>IF(DRAFT!$B735="","",DRAFT!$B735)</f>
        <v/>
      </c>
      <c r="B733" s="2" t="str">
        <f>IF(COUNT($A733)=0,"",IF($A733&lt;&gt;DRAFT!$B735,"ERR",IF(DRAFT!I735="3E","3E",IF(COUNT(DRAFT!E735,DRAFT!I735)&gt;0,DRAFT!J735,""))))</f>
        <v/>
      </c>
      <c r="C733" s="2" t="str">
        <f>IF(COUNT($A733)=0,"",IF(B733="3E","3E",IF(B733="","I",LOOKUP(B733/D$2,{0,0.4,0.45,0.5,0.55,0.6,0.65,0.7,0.75,0.8,1},{"F","D","C","C+","B-","B","B+","A-","A","A+"}))))</f>
        <v/>
      </c>
      <c r="D733" s="1" t="str">
        <f>IF(COUNT($A733)=0,"",IF(B733="","--",IF(B733="3E","3E",LOOKUP(B733/D$2,{0,0.4,0.45,0.5,0.55,0.6,0.65,0.7,0.75,0.8,1},{0,2,2.25,2.5,2.75,3,3.25,3.5,3.75,4}))))</f>
        <v/>
      </c>
      <c r="E733" s="2" t="str">
        <f>IF(COUNT($A733)=0,"",IF($A733&lt;&gt;DRAFT!$B735,"ERR",IF(DRAFT!R735="3E","3E",IF(COUNT(DRAFT!N735,DRAFT!R735)&gt;0,DRAFT!S735,""))))</f>
        <v/>
      </c>
      <c r="F733" s="2" t="str">
        <f>IF(COUNT($A733)=0,"",IF(E733="3E","3E",IF(E733="","I",LOOKUP(E733/G$2,{0,0.4,0.45,0.5,0.55,0.6,0.65,0.7,0.75,0.8,1},{"F","D","C","C+","B-","B","B+","A-","A","A+"}))))</f>
        <v/>
      </c>
      <c r="G733" s="1" t="str">
        <f>IF(COUNT($A733)=0,"",IF(E733="","--",IF(E733="3E","3E",LOOKUP(E733/G$2,{0,0.4,0.45,0.5,0.55,0.6,0.65,0.7,0.75,0.8,1},{0,2,2.25,2.5,2.75,3,3.25,3.5,3.75,4}))))</f>
        <v/>
      </c>
      <c r="H733" s="2" t="str">
        <f>IF(COUNT($A733)=0,"",IF($A733&lt;&gt;DRAFT!$B735,"ERR",IF(DRAFT!AA735="3E","3E",IF(COUNT(DRAFT!W735,DRAFT!AA735)&gt;0,DRAFT!AB735,""))))</f>
        <v/>
      </c>
      <c r="I733" s="2" t="str">
        <f>IF(COUNT($A733)=0,"",IF(H733="3E","3E",IF(H733="","I",LOOKUP(H733/J$2,{0,0.4,0.45,0.5,0.55,0.6,0.65,0.7,0.75,0.8,1},{"F","D","C","C+","B-","B","B+","A-","A","A+"}))))</f>
        <v/>
      </c>
      <c r="J733" s="1" t="str">
        <f>IF(COUNT($A733)=0,"",IF(H733="","--",IF(H733="3E","3E",LOOKUP(H733/J$2,{0,0.4,0.45,0.5,0.55,0.6,0.65,0.7,0.75,0.8,1},{0,2,2.25,2.5,2.75,3,3.25,3.5,3.75,4}))))</f>
        <v/>
      </c>
      <c r="K733" s="2" t="str">
        <f>IF(COUNT($A733)=0,"",IF($A733&lt;&gt;DRAFT!$B735,"ERR",IF(DRAFT!AJ735="3E","3E",IF(COUNT(DRAFT!AF735,DRAFT!AJ735)&gt;0,DRAFT!AK735,""))))</f>
        <v/>
      </c>
      <c r="L733" s="2" t="str">
        <f>IF(COUNT($A733)=0,"",IF(K733="3E","3E",IF(K733="","I",LOOKUP(K733/M$2,{0,0.4,0.45,0.5,0.55,0.6,0.65,0.7,0.75,0.8,1},{"F","D","C","C+","B-","B","B+","A-","A","A+"}))))</f>
        <v/>
      </c>
      <c r="M733" s="1" t="str">
        <f>IF(COUNT($A733)=0,"",IF(K733="","--",IF(K733="3E","3E",LOOKUP(K733/M$2,{0,0.4,0.45,0.5,0.55,0.6,0.65,0.7,0.75,0.8,1},{0,2,2.25,2.5,2.75,3,3.25,3.5,3.75,4}))))</f>
        <v/>
      </c>
      <c r="N733" s="2" t="str">
        <f>IF(COUNT($A733)=0,"",IF($A733&lt;&gt;DRAFT!$B735,"ERR",IF(DRAFT!AS735="3E","3E",IF(COUNT(DRAFT!AO735,DRAFT!AS735)&gt;0,DRAFT!AT735,""))))</f>
        <v/>
      </c>
      <c r="O733" s="2" t="str">
        <f>IF(COUNT($A733)=0,"",IF(N733="3E","3E",IF(N733="","I",LOOKUP(N733/P$2,{0,0.4,0.45,0.5,0.55,0.6,0.65,0.7,0.75,0.8,1},{"F","D","C","C+","B-","B","B+","A-","A","A+"}))))</f>
        <v/>
      </c>
      <c r="P733" s="1" t="str">
        <f>IF(COUNT($A733)=0,"",IF(N733="","--",IF(N733="3E","3E",LOOKUP(N733/P$2,{0,0.4,0.45,0.5,0.55,0.6,0.65,0.7,0.75,0.8,1},{0,2,2.25,2.5,2.75,3,3.25,3.5,3.75,4}))))</f>
        <v/>
      </c>
      <c r="Q733" s="2" t="str">
        <f>IF(COUNT($A733)=0,"",IF($A733&lt;&gt;DRAFT!$B735,"ERR",IF(DRAFT!BB735="3E","3E",IF(COUNT(DRAFT!AX735,DRAFT!BB735)&gt;0,DRAFT!BC735,""))))</f>
        <v/>
      </c>
      <c r="R733" s="2" t="str">
        <f>IF(COUNT($A733)=0,"",IF(Q733="3E","3E",IF(Q733="","I",LOOKUP(Q733/S$2,{0,0.4,0.45,0.5,0.55,0.6,0.65,0.7,0.75,0.8,1},{"F","D","C","C+","B-","B","B+","A-","A","A+"}))))</f>
        <v/>
      </c>
      <c r="S733" s="1" t="str">
        <f>IF(COUNT($A733)=0,"",IF(Q733="","--",IF(Q733="3E","3E",LOOKUP(Q733/S$2,{0,0.4,0.45,0.5,0.55,0.6,0.65,0.7,0.75,0.8,1},{0,2,2.25,2.5,2.75,3,3.25,3.5,3.75,4}))))</f>
        <v/>
      </c>
      <c r="T733" s="2" t="str">
        <f>IF(COUNT($A733)=0,"",IF($A733&lt;&gt;DRAFT!$B735,"ERR",IF(DRAFT!BK735="3E","3E",IF(COUNT(DRAFT!BG735,DRAFT!BK735)&gt;0,DRAFT!BL735,""))))</f>
        <v/>
      </c>
      <c r="U733" s="2" t="str">
        <f>IF(COUNT($A733)=0,"",IF(T733="3E","3E",IF(T733="","I",LOOKUP(T733/V$2,{0,0.4,0.45,0.5,0.55,0.6,0.65,0.7,0.75,0.8,1},{"F","D","C","C+","B-","B","B+","A-","A","A+"}))))</f>
        <v/>
      </c>
      <c r="V733" s="1" t="str">
        <f>IF(COUNT($A733)=0,"",IF(T733="","--",IF(T733="3E","3E",LOOKUP(T733/V$2,{0,0.4,0.45,0.5,0.55,0.6,0.65,0.7,0.75,0.8,1},{0,2,2.25,2.5,2.75,3,3.25,3.5,3.75,4}))))</f>
        <v/>
      </c>
      <c r="W733" s="2" t="str">
        <f>IF(COUNT($A733)=0,"",IF($A733&lt;&gt;DRAFT!$B735,"ERR",IF(DRAFT!BT735="3E","3E",IF(COUNT(DRAFT!BP735,DRAFT!BT735)&gt;0,DRAFT!BU735,""))))</f>
        <v/>
      </c>
      <c r="X733" s="2" t="str">
        <f>IF(COUNT($A733)=0,"",IF(W733="3E","3E",IF(W733="","I",LOOKUP(W733/Y$2,{0,0.4,0.45,0.5,0.55,0.6,0.65,0.7,0.75,0.8,1},{"F","D","C","C+","B-","B","B+","A-","A","A+"}))))</f>
        <v/>
      </c>
      <c r="Y733" s="1" t="str">
        <f>IF(COUNT($A733)=0,"",IF(W733="","--",IF(W733="3E","3E",LOOKUP(W733/Y$2,{0,0.4,0.45,0.5,0.55,0.6,0.65,0.7,0.75,0.8,1},{0,2,2.25,2.5,2.75,3,3.25,3.5,3.75,4}))))</f>
        <v/>
      </c>
      <c r="Z733" s="2" t="str">
        <f>IF(COUNT($A733)=0,"",IF($A733&lt;&gt;DRAFT!$B735,"ERR",IF(DRAFT!CC735="3E","3E",IF(COUNT(DRAFT!BY735,DRAFT!CC735)&gt;0,DRAFT!CD735,""))))</f>
        <v/>
      </c>
      <c r="AA733" s="2" t="str">
        <f>IF(COUNT($A733)=0,"",IF(Z733="3E","3E",IF(Z733="","I",LOOKUP(Z733/AB$2,{0,0.4,0.45,0.5,0.55,0.6,0.65,0.7,0.75,0.8,1},{"F","D","C","C+","B-","B","B+","A-","A","A+"}))))</f>
        <v/>
      </c>
      <c r="AB733" s="1" t="str">
        <f>IF(COUNT($A733)=0,"",IF(Z733="","--",IF(Z733="3E","3E",LOOKUP(Z733/AB$2,{0,0.4,0.45,0.5,0.55,0.6,0.65,0.7,0.75,0.8,1},{0,2,2.25,2.5,2.75,3,3.25,3.5,3.75,4}))))</f>
        <v/>
      </c>
      <c r="AC733" s="2" t="str">
        <f>IF(COUNT($A733)=0,"",IF($A733&lt;&gt;DRAFT!$B735,"ERR",IF(DRAFT!CF735&gt;0,DRAFT!CF735,"")))</f>
        <v/>
      </c>
      <c r="AD733" s="2" t="str">
        <f>IF(COUNT($A733)=0,"",IF(AC733="3E","3E",IF(AC733="","I",LOOKUP(AC733/AE$2,{0,0.4,0.45,0.5,0.55,0.6,0.65,0.7,0.75,0.8,1},{"F","D","C","C+","B-","B","B+","A-","A","A+"}))))</f>
        <v/>
      </c>
      <c r="AE733" s="1" t="str">
        <f>IF(COUNT($A733)=0,"",IF(AC733="","--",IF(AC733="3E","3E",LOOKUP(AC733/AE$2,{0,0.4,0.45,0.5,0.55,0.6,0.65,0.7,0.75,0.8,1},{0,2,2.25,2.5,2.75,3,3.25,3.5,3.75,4}))))</f>
        <v/>
      </c>
      <c r="AF733" s="2" t="str">
        <f>IF(COUNT($A733)=0,"",IF($A733&lt;&gt;DRAFT!$B735,"ERR",IF(DRAFT!CI735&gt;0,DRAFT!CK735,"")))</f>
        <v/>
      </c>
      <c r="AG733" s="2" t="str">
        <f>IF(COUNT($A733)=0,"",IF(AF733="3E","3E",IF(AF733="","I",LOOKUP(AF733/AH$2,{0,0.4,0.45,0.5,0.55,0.6,0.65,0.7,0.75,0.8,1},{"F","D","C","C+","B-","B","B+","A-","A","A+"}))))</f>
        <v/>
      </c>
      <c r="AH733" s="1" t="str">
        <f>IF(COUNT($A733)=0,"",IF(AF733="","--",IF(AF733="3E","3E",LOOKUP(AF733/AH$2,{0,0.4,0.45,0.5,0.55,0.6,0.65,0.7,0.75,0.8,1},{0,2,2.25,2.5,2.75,3,3.25,3.5,3.75,4}))))</f>
        <v/>
      </c>
      <c r="AI733" s="2" t="str">
        <f>IF($A733&lt;&gt;DRAFT!$B735,"ERR",IF(OR(COUNT($A733)=0,COUNT(DRAFT!CL735:CN735,DRAFT!CP735:CR735)=0),"",CEILING(SUM(DRAFT!CO735,DRAFT!CS735,DRAFT!CT735),1)))</f>
        <v/>
      </c>
      <c r="AJ733" s="2" t="str">
        <f>IF(COUNT($A733)=0,"",IF(AI733="3E","3E",IF(AI733="","I",LOOKUP(AI733/AK$2,{0,0.4,0.45,0.5,0.55,0.6,0.65,0.7,0.75,0.8,1},{"F","D","C","C+","B-","B","B+","A-","A","A+"}))))</f>
        <v/>
      </c>
      <c r="AK733" s="1" t="str">
        <f>IF(COUNT($A733)=0,"",IF(AI733="","--",IF(AI733="3E","3E",LOOKUP(AI733/AK$2,{0,0.4,0.45,0.5,0.55,0.6,0.65,0.7,0.75,0.8,1},{0,2,2.25,2.5,2.75,3,3.25,3.5,3.75,4}))))</f>
        <v/>
      </c>
      <c r="AL733" s="4" t="str">
        <f>IF(OR(COUNT($A733)=0,COUNT(B733:AK733)=0),"",IF(COUNTIF(B733:AK733,"3E")&gt;0,"3E",IF(DRAFT!$A735="R",TRUNC(SUMPRODUCT(RGP,RCP)/TCP,3),TRUNC((SUMPRODUCT(--(IMDGP&gt;0)*IMDGP,IMCP)+CEILING(DRAFT!$DB735*42,0.25))/TCP,3))))</f>
        <v/>
      </c>
      <c r="AM733" s="2" t="str">
        <f>IF(OR(COUNT($A733)=0,COUNT(B733:AK733)=0),"",IF(COUNTIF(B733:AK733,"3E")&gt;0,"3E",IF(DRAFT!$A735="R",SUMPRODUCT(--(RGP&gt;=2),RCP),SUMPRODUCT(--(IMDGP&gt;0),--(IMGP=0),IMCP)+DRAFT!$DC735)))</f>
        <v/>
      </c>
      <c r="AN733" s="67" t="str">
        <f>IF(AL733="3E","3E",IF(COUNT($A733)=0,"",IF(COUNT(AI733)=0,"--",ROUND(((CEILING(DRAFT!$CV735*38,0.25)+CEILING(DRAFT!$CX735*38,0.25)+CEILING(DRAFT!$CZ735*42,0.25)+CEILING($AL733*42,0.25))/160),2))))</f>
        <v/>
      </c>
      <c r="AO733" s="2" t="str">
        <f>IF(AN733="3E","3E",IF(COUNT($A733)=0,"",IF(COUNT(AN733)=0,"I",LOOKUP(AN733,{0,2,2.25,2.5,2.75,3,3.25,3.5,3.75,4},{"F","D","C","C+","B-","B","B+","A-","A","A+"}))))</f>
        <v/>
      </c>
      <c r="AP733" s="2" t="str">
        <f>IF(AN733="3E","3E",IF(OR(COUNT(A733)=0,COUNT(AN733)=0),"",DRAFT!CW735+DRAFT!CY735+DRAFT!DA735+N(TABULATION!AM733)))</f>
        <v/>
      </c>
      <c r="AQ733" s="2" t="str">
        <f>IF(OR(COUNT($A733)=0,COUNT(B733:AK733)=0),"",IF(COUNTIF(B733:AM733,"3E")&gt;0,"3E",IF(AND(DRAFT!$A735="IM",OR($AL733&gt;DRAFT!$DB735,$AM733&gt;DRAFT!$DC735)),"IMPROVED",IF(AND(DRAFT!$A735="IM",$AL733&lt;=DRAFT!$DB735,$AM733&lt;=DRAFT!$DC735),"NOT IMPROVED",IF(AND(DRAFT!CU735="S",AH733&gt;=2,AK733&gt;=2,AN733&gt;=2.5,AP733&gt;=144),"PASS","FAIL")))))</f>
        <v/>
      </c>
      <c r="AR733" s="2" t="str">
        <f t="shared" si="22"/>
        <v/>
      </c>
      <c r="AS733" s="2" t="str">
        <f t="shared" si="23"/>
        <v/>
      </c>
    </row>
    <row r="734" spans="1:45" ht="18.95" customHeight="1" x14ac:dyDescent="0.25">
      <c r="A734" s="3" t="str">
        <f>IF(DRAFT!$B736="","",DRAFT!$B736)</f>
        <v/>
      </c>
      <c r="B734" s="2" t="str">
        <f>IF(COUNT($A734)=0,"",IF($A734&lt;&gt;DRAFT!$B736,"ERR",IF(DRAFT!I736="3E","3E",IF(COUNT(DRAFT!E736,DRAFT!I736)&gt;0,DRAFT!J736,""))))</f>
        <v/>
      </c>
      <c r="C734" s="2" t="str">
        <f>IF(COUNT($A734)=0,"",IF(B734="3E","3E",IF(B734="","I",LOOKUP(B734/D$2,{0,0.4,0.45,0.5,0.55,0.6,0.65,0.7,0.75,0.8,1},{"F","D","C","C+","B-","B","B+","A-","A","A+"}))))</f>
        <v/>
      </c>
      <c r="D734" s="1" t="str">
        <f>IF(COUNT($A734)=0,"",IF(B734="","--",IF(B734="3E","3E",LOOKUP(B734/D$2,{0,0.4,0.45,0.5,0.55,0.6,0.65,0.7,0.75,0.8,1},{0,2,2.25,2.5,2.75,3,3.25,3.5,3.75,4}))))</f>
        <v/>
      </c>
      <c r="E734" s="2" t="str">
        <f>IF(COUNT($A734)=0,"",IF($A734&lt;&gt;DRAFT!$B736,"ERR",IF(DRAFT!R736="3E","3E",IF(COUNT(DRAFT!N736,DRAFT!R736)&gt;0,DRAFT!S736,""))))</f>
        <v/>
      </c>
      <c r="F734" s="2" t="str">
        <f>IF(COUNT($A734)=0,"",IF(E734="3E","3E",IF(E734="","I",LOOKUP(E734/G$2,{0,0.4,0.45,0.5,0.55,0.6,0.65,0.7,0.75,0.8,1},{"F","D","C","C+","B-","B","B+","A-","A","A+"}))))</f>
        <v/>
      </c>
      <c r="G734" s="1" t="str">
        <f>IF(COUNT($A734)=0,"",IF(E734="","--",IF(E734="3E","3E",LOOKUP(E734/G$2,{0,0.4,0.45,0.5,0.55,0.6,0.65,0.7,0.75,0.8,1},{0,2,2.25,2.5,2.75,3,3.25,3.5,3.75,4}))))</f>
        <v/>
      </c>
      <c r="H734" s="2" t="str">
        <f>IF(COUNT($A734)=0,"",IF($A734&lt;&gt;DRAFT!$B736,"ERR",IF(DRAFT!AA736="3E","3E",IF(COUNT(DRAFT!W736,DRAFT!AA736)&gt;0,DRAFT!AB736,""))))</f>
        <v/>
      </c>
      <c r="I734" s="2" t="str">
        <f>IF(COUNT($A734)=0,"",IF(H734="3E","3E",IF(H734="","I",LOOKUP(H734/J$2,{0,0.4,0.45,0.5,0.55,0.6,0.65,0.7,0.75,0.8,1},{"F","D","C","C+","B-","B","B+","A-","A","A+"}))))</f>
        <v/>
      </c>
      <c r="J734" s="1" t="str">
        <f>IF(COUNT($A734)=0,"",IF(H734="","--",IF(H734="3E","3E",LOOKUP(H734/J$2,{0,0.4,0.45,0.5,0.55,0.6,0.65,0.7,0.75,0.8,1},{0,2,2.25,2.5,2.75,3,3.25,3.5,3.75,4}))))</f>
        <v/>
      </c>
      <c r="K734" s="2" t="str">
        <f>IF(COUNT($A734)=0,"",IF($A734&lt;&gt;DRAFT!$B736,"ERR",IF(DRAFT!AJ736="3E","3E",IF(COUNT(DRAFT!AF736,DRAFT!AJ736)&gt;0,DRAFT!AK736,""))))</f>
        <v/>
      </c>
      <c r="L734" s="2" t="str">
        <f>IF(COUNT($A734)=0,"",IF(K734="3E","3E",IF(K734="","I",LOOKUP(K734/M$2,{0,0.4,0.45,0.5,0.55,0.6,0.65,0.7,0.75,0.8,1},{"F","D","C","C+","B-","B","B+","A-","A","A+"}))))</f>
        <v/>
      </c>
      <c r="M734" s="1" t="str">
        <f>IF(COUNT($A734)=0,"",IF(K734="","--",IF(K734="3E","3E",LOOKUP(K734/M$2,{0,0.4,0.45,0.5,0.55,0.6,0.65,0.7,0.75,0.8,1},{0,2,2.25,2.5,2.75,3,3.25,3.5,3.75,4}))))</f>
        <v/>
      </c>
      <c r="N734" s="2" t="str">
        <f>IF(COUNT($A734)=0,"",IF($A734&lt;&gt;DRAFT!$B736,"ERR",IF(DRAFT!AS736="3E","3E",IF(COUNT(DRAFT!AO736,DRAFT!AS736)&gt;0,DRAFT!AT736,""))))</f>
        <v/>
      </c>
      <c r="O734" s="2" t="str">
        <f>IF(COUNT($A734)=0,"",IF(N734="3E","3E",IF(N734="","I",LOOKUP(N734/P$2,{0,0.4,0.45,0.5,0.55,0.6,0.65,0.7,0.75,0.8,1},{"F","D","C","C+","B-","B","B+","A-","A","A+"}))))</f>
        <v/>
      </c>
      <c r="P734" s="1" t="str">
        <f>IF(COUNT($A734)=0,"",IF(N734="","--",IF(N734="3E","3E",LOOKUP(N734/P$2,{0,0.4,0.45,0.5,0.55,0.6,0.65,0.7,0.75,0.8,1},{0,2,2.25,2.5,2.75,3,3.25,3.5,3.75,4}))))</f>
        <v/>
      </c>
      <c r="Q734" s="2" t="str">
        <f>IF(COUNT($A734)=0,"",IF($A734&lt;&gt;DRAFT!$B736,"ERR",IF(DRAFT!BB736="3E","3E",IF(COUNT(DRAFT!AX736,DRAFT!BB736)&gt;0,DRAFT!BC736,""))))</f>
        <v/>
      </c>
      <c r="R734" s="2" t="str">
        <f>IF(COUNT($A734)=0,"",IF(Q734="3E","3E",IF(Q734="","I",LOOKUP(Q734/S$2,{0,0.4,0.45,0.5,0.55,0.6,0.65,0.7,0.75,0.8,1},{"F","D","C","C+","B-","B","B+","A-","A","A+"}))))</f>
        <v/>
      </c>
      <c r="S734" s="1" t="str">
        <f>IF(COUNT($A734)=0,"",IF(Q734="","--",IF(Q734="3E","3E",LOOKUP(Q734/S$2,{0,0.4,0.45,0.5,0.55,0.6,0.65,0.7,0.75,0.8,1},{0,2,2.25,2.5,2.75,3,3.25,3.5,3.75,4}))))</f>
        <v/>
      </c>
      <c r="T734" s="2" t="str">
        <f>IF(COUNT($A734)=0,"",IF($A734&lt;&gt;DRAFT!$B736,"ERR",IF(DRAFT!BK736="3E","3E",IF(COUNT(DRAFT!BG736,DRAFT!BK736)&gt;0,DRAFT!BL736,""))))</f>
        <v/>
      </c>
      <c r="U734" s="2" t="str">
        <f>IF(COUNT($A734)=0,"",IF(T734="3E","3E",IF(T734="","I",LOOKUP(T734/V$2,{0,0.4,0.45,0.5,0.55,0.6,0.65,0.7,0.75,0.8,1},{"F","D","C","C+","B-","B","B+","A-","A","A+"}))))</f>
        <v/>
      </c>
      <c r="V734" s="1" t="str">
        <f>IF(COUNT($A734)=0,"",IF(T734="","--",IF(T734="3E","3E",LOOKUP(T734/V$2,{0,0.4,0.45,0.5,0.55,0.6,0.65,0.7,0.75,0.8,1},{0,2,2.25,2.5,2.75,3,3.25,3.5,3.75,4}))))</f>
        <v/>
      </c>
      <c r="W734" s="2" t="str">
        <f>IF(COUNT($A734)=0,"",IF($A734&lt;&gt;DRAFT!$B736,"ERR",IF(DRAFT!BT736="3E","3E",IF(COUNT(DRAFT!BP736,DRAFT!BT736)&gt;0,DRAFT!BU736,""))))</f>
        <v/>
      </c>
      <c r="X734" s="2" t="str">
        <f>IF(COUNT($A734)=0,"",IF(W734="3E","3E",IF(W734="","I",LOOKUP(W734/Y$2,{0,0.4,0.45,0.5,0.55,0.6,0.65,0.7,0.75,0.8,1},{"F","D","C","C+","B-","B","B+","A-","A","A+"}))))</f>
        <v/>
      </c>
      <c r="Y734" s="1" t="str">
        <f>IF(COUNT($A734)=0,"",IF(W734="","--",IF(W734="3E","3E",LOOKUP(W734/Y$2,{0,0.4,0.45,0.5,0.55,0.6,0.65,0.7,0.75,0.8,1},{0,2,2.25,2.5,2.75,3,3.25,3.5,3.75,4}))))</f>
        <v/>
      </c>
      <c r="Z734" s="2" t="str">
        <f>IF(COUNT($A734)=0,"",IF($A734&lt;&gt;DRAFT!$B736,"ERR",IF(DRAFT!CC736="3E","3E",IF(COUNT(DRAFT!BY736,DRAFT!CC736)&gt;0,DRAFT!CD736,""))))</f>
        <v/>
      </c>
      <c r="AA734" s="2" t="str">
        <f>IF(COUNT($A734)=0,"",IF(Z734="3E","3E",IF(Z734="","I",LOOKUP(Z734/AB$2,{0,0.4,0.45,0.5,0.55,0.6,0.65,0.7,0.75,0.8,1},{"F","D","C","C+","B-","B","B+","A-","A","A+"}))))</f>
        <v/>
      </c>
      <c r="AB734" s="1" t="str">
        <f>IF(COUNT($A734)=0,"",IF(Z734="","--",IF(Z734="3E","3E",LOOKUP(Z734/AB$2,{0,0.4,0.45,0.5,0.55,0.6,0.65,0.7,0.75,0.8,1},{0,2,2.25,2.5,2.75,3,3.25,3.5,3.75,4}))))</f>
        <v/>
      </c>
      <c r="AC734" s="2" t="str">
        <f>IF(COUNT($A734)=0,"",IF($A734&lt;&gt;DRAFT!$B736,"ERR",IF(DRAFT!CF736&gt;0,DRAFT!CF736,"")))</f>
        <v/>
      </c>
      <c r="AD734" s="2" t="str">
        <f>IF(COUNT($A734)=0,"",IF(AC734="3E","3E",IF(AC734="","I",LOOKUP(AC734/AE$2,{0,0.4,0.45,0.5,0.55,0.6,0.65,0.7,0.75,0.8,1},{"F","D","C","C+","B-","B","B+","A-","A","A+"}))))</f>
        <v/>
      </c>
      <c r="AE734" s="1" t="str">
        <f>IF(COUNT($A734)=0,"",IF(AC734="","--",IF(AC734="3E","3E",LOOKUP(AC734/AE$2,{0,0.4,0.45,0.5,0.55,0.6,0.65,0.7,0.75,0.8,1},{0,2,2.25,2.5,2.75,3,3.25,3.5,3.75,4}))))</f>
        <v/>
      </c>
      <c r="AF734" s="2" t="str">
        <f>IF(COUNT($A734)=0,"",IF($A734&lt;&gt;DRAFT!$B736,"ERR",IF(DRAFT!CI736&gt;0,DRAFT!CK736,"")))</f>
        <v/>
      </c>
      <c r="AG734" s="2" t="str">
        <f>IF(COUNT($A734)=0,"",IF(AF734="3E","3E",IF(AF734="","I",LOOKUP(AF734/AH$2,{0,0.4,0.45,0.5,0.55,0.6,0.65,0.7,0.75,0.8,1},{"F","D","C","C+","B-","B","B+","A-","A","A+"}))))</f>
        <v/>
      </c>
      <c r="AH734" s="1" t="str">
        <f>IF(COUNT($A734)=0,"",IF(AF734="","--",IF(AF734="3E","3E",LOOKUP(AF734/AH$2,{0,0.4,0.45,0.5,0.55,0.6,0.65,0.7,0.75,0.8,1},{0,2,2.25,2.5,2.75,3,3.25,3.5,3.75,4}))))</f>
        <v/>
      </c>
      <c r="AI734" s="2" t="str">
        <f>IF($A734&lt;&gt;DRAFT!$B736,"ERR",IF(OR(COUNT($A734)=0,COUNT(DRAFT!CL736:CN736,DRAFT!CP736:CR736)=0),"",CEILING(SUM(DRAFT!CO736,DRAFT!CS736,DRAFT!CT736),1)))</f>
        <v/>
      </c>
      <c r="AJ734" s="2" t="str">
        <f>IF(COUNT($A734)=0,"",IF(AI734="3E","3E",IF(AI734="","I",LOOKUP(AI734/AK$2,{0,0.4,0.45,0.5,0.55,0.6,0.65,0.7,0.75,0.8,1},{"F","D","C","C+","B-","B","B+","A-","A","A+"}))))</f>
        <v/>
      </c>
      <c r="AK734" s="1" t="str">
        <f>IF(COUNT($A734)=0,"",IF(AI734="","--",IF(AI734="3E","3E",LOOKUP(AI734/AK$2,{0,0.4,0.45,0.5,0.55,0.6,0.65,0.7,0.75,0.8,1},{0,2,2.25,2.5,2.75,3,3.25,3.5,3.75,4}))))</f>
        <v/>
      </c>
      <c r="AL734" s="4" t="str">
        <f>IF(OR(COUNT($A734)=0,COUNT(B734:AK734)=0),"",IF(COUNTIF(B734:AK734,"3E")&gt;0,"3E",IF(DRAFT!$A736="R",TRUNC(SUMPRODUCT(RGP,RCP)/TCP,3),TRUNC((SUMPRODUCT(--(IMDGP&gt;0)*IMDGP,IMCP)+CEILING(DRAFT!$DB736*42,0.25))/TCP,3))))</f>
        <v/>
      </c>
      <c r="AM734" s="2" t="str">
        <f>IF(OR(COUNT($A734)=0,COUNT(B734:AK734)=0),"",IF(COUNTIF(B734:AK734,"3E")&gt;0,"3E",IF(DRAFT!$A736="R",SUMPRODUCT(--(RGP&gt;=2),RCP),SUMPRODUCT(--(IMDGP&gt;0),--(IMGP=0),IMCP)+DRAFT!$DC736)))</f>
        <v/>
      </c>
      <c r="AN734" s="67" t="str">
        <f>IF(AL734="3E","3E",IF(COUNT($A734)=0,"",IF(COUNT(AI734)=0,"--",ROUND(((CEILING(DRAFT!$CV736*38,0.25)+CEILING(DRAFT!$CX736*38,0.25)+CEILING(DRAFT!$CZ736*42,0.25)+CEILING($AL734*42,0.25))/160),2))))</f>
        <v/>
      </c>
      <c r="AO734" s="2" t="str">
        <f>IF(AN734="3E","3E",IF(COUNT($A734)=0,"",IF(COUNT(AN734)=0,"I",LOOKUP(AN734,{0,2,2.25,2.5,2.75,3,3.25,3.5,3.75,4},{"F","D","C","C+","B-","B","B+","A-","A","A+"}))))</f>
        <v/>
      </c>
      <c r="AP734" s="2" t="str">
        <f>IF(AN734="3E","3E",IF(OR(COUNT(A734)=0,COUNT(AN734)=0),"",DRAFT!CW736+DRAFT!CY736+DRAFT!DA736+N(TABULATION!AM734)))</f>
        <v/>
      </c>
      <c r="AQ734" s="2" t="str">
        <f>IF(OR(COUNT($A734)=0,COUNT(B734:AK734)=0),"",IF(COUNTIF(B734:AM734,"3E")&gt;0,"3E",IF(AND(DRAFT!$A736="IM",OR($AL734&gt;DRAFT!$DB736,$AM734&gt;DRAFT!$DC736)),"IMPROVED",IF(AND(DRAFT!$A736="IM",$AL734&lt;=DRAFT!$DB736,$AM734&lt;=DRAFT!$DC736),"NOT IMPROVED",IF(AND(DRAFT!CU736="S",AH734&gt;=2,AK734&gt;=2,AN734&gt;=2.5,AP734&gt;=144),"PASS","FAIL")))))</f>
        <v/>
      </c>
      <c r="AR734" s="2" t="str">
        <f t="shared" si="22"/>
        <v/>
      </c>
      <c r="AS734" s="2" t="str">
        <f t="shared" si="23"/>
        <v/>
      </c>
    </row>
    <row r="735" spans="1:45" ht="18.95" customHeight="1" x14ac:dyDescent="0.25">
      <c r="A735" s="3" t="str">
        <f>IF(DRAFT!$B737="","",DRAFT!$B737)</f>
        <v/>
      </c>
      <c r="B735" s="2" t="str">
        <f>IF(COUNT($A735)=0,"",IF($A735&lt;&gt;DRAFT!$B737,"ERR",IF(DRAFT!I737="3E","3E",IF(COUNT(DRAFT!E737,DRAFT!I737)&gt;0,DRAFT!J737,""))))</f>
        <v/>
      </c>
      <c r="C735" s="2" t="str">
        <f>IF(COUNT($A735)=0,"",IF(B735="3E","3E",IF(B735="","I",LOOKUP(B735/D$2,{0,0.4,0.45,0.5,0.55,0.6,0.65,0.7,0.75,0.8,1},{"F","D","C","C+","B-","B","B+","A-","A","A+"}))))</f>
        <v/>
      </c>
      <c r="D735" s="1" t="str">
        <f>IF(COUNT($A735)=0,"",IF(B735="","--",IF(B735="3E","3E",LOOKUP(B735/D$2,{0,0.4,0.45,0.5,0.55,0.6,0.65,0.7,0.75,0.8,1},{0,2,2.25,2.5,2.75,3,3.25,3.5,3.75,4}))))</f>
        <v/>
      </c>
      <c r="E735" s="2" t="str">
        <f>IF(COUNT($A735)=0,"",IF($A735&lt;&gt;DRAFT!$B737,"ERR",IF(DRAFT!R737="3E","3E",IF(COUNT(DRAFT!N737,DRAFT!R737)&gt;0,DRAFT!S737,""))))</f>
        <v/>
      </c>
      <c r="F735" s="2" t="str">
        <f>IF(COUNT($A735)=0,"",IF(E735="3E","3E",IF(E735="","I",LOOKUP(E735/G$2,{0,0.4,0.45,0.5,0.55,0.6,0.65,0.7,0.75,0.8,1},{"F","D","C","C+","B-","B","B+","A-","A","A+"}))))</f>
        <v/>
      </c>
      <c r="G735" s="1" t="str">
        <f>IF(COUNT($A735)=0,"",IF(E735="","--",IF(E735="3E","3E",LOOKUP(E735/G$2,{0,0.4,0.45,0.5,0.55,0.6,0.65,0.7,0.75,0.8,1},{0,2,2.25,2.5,2.75,3,3.25,3.5,3.75,4}))))</f>
        <v/>
      </c>
      <c r="H735" s="2" t="str">
        <f>IF(COUNT($A735)=0,"",IF($A735&lt;&gt;DRAFT!$B737,"ERR",IF(DRAFT!AA737="3E","3E",IF(COUNT(DRAFT!W737,DRAFT!AA737)&gt;0,DRAFT!AB737,""))))</f>
        <v/>
      </c>
      <c r="I735" s="2" t="str">
        <f>IF(COUNT($A735)=0,"",IF(H735="3E","3E",IF(H735="","I",LOOKUP(H735/J$2,{0,0.4,0.45,0.5,0.55,0.6,0.65,0.7,0.75,0.8,1},{"F","D","C","C+","B-","B","B+","A-","A","A+"}))))</f>
        <v/>
      </c>
      <c r="J735" s="1" t="str">
        <f>IF(COUNT($A735)=0,"",IF(H735="","--",IF(H735="3E","3E",LOOKUP(H735/J$2,{0,0.4,0.45,0.5,0.55,0.6,0.65,0.7,0.75,0.8,1},{0,2,2.25,2.5,2.75,3,3.25,3.5,3.75,4}))))</f>
        <v/>
      </c>
      <c r="K735" s="2" t="str">
        <f>IF(COUNT($A735)=0,"",IF($A735&lt;&gt;DRAFT!$B737,"ERR",IF(DRAFT!AJ737="3E","3E",IF(COUNT(DRAFT!AF737,DRAFT!AJ737)&gt;0,DRAFT!AK737,""))))</f>
        <v/>
      </c>
      <c r="L735" s="2" t="str">
        <f>IF(COUNT($A735)=0,"",IF(K735="3E","3E",IF(K735="","I",LOOKUP(K735/M$2,{0,0.4,0.45,0.5,0.55,0.6,0.65,0.7,0.75,0.8,1},{"F","D","C","C+","B-","B","B+","A-","A","A+"}))))</f>
        <v/>
      </c>
      <c r="M735" s="1" t="str">
        <f>IF(COUNT($A735)=0,"",IF(K735="","--",IF(K735="3E","3E",LOOKUP(K735/M$2,{0,0.4,0.45,0.5,0.55,0.6,0.65,0.7,0.75,0.8,1},{0,2,2.25,2.5,2.75,3,3.25,3.5,3.75,4}))))</f>
        <v/>
      </c>
      <c r="N735" s="2" t="str">
        <f>IF(COUNT($A735)=0,"",IF($A735&lt;&gt;DRAFT!$B737,"ERR",IF(DRAFT!AS737="3E","3E",IF(COUNT(DRAFT!AO737,DRAFT!AS737)&gt;0,DRAFT!AT737,""))))</f>
        <v/>
      </c>
      <c r="O735" s="2" t="str">
        <f>IF(COUNT($A735)=0,"",IF(N735="3E","3E",IF(N735="","I",LOOKUP(N735/P$2,{0,0.4,0.45,0.5,0.55,0.6,0.65,0.7,0.75,0.8,1},{"F","D","C","C+","B-","B","B+","A-","A","A+"}))))</f>
        <v/>
      </c>
      <c r="P735" s="1" t="str">
        <f>IF(COUNT($A735)=0,"",IF(N735="","--",IF(N735="3E","3E",LOOKUP(N735/P$2,{0,0.4,0.45,0.5,0.55,0.6,0.65,0.7,0.75,0.8,1},{0,2,2.25,2.5,2.75,3,3.25,3.5,3.75,4}))))</f>
        <v/>
      </c>
      <c r="Q735" s="2" t="str">
        <f>IF(COUNT($A735)=0,"",IF($A735&lt;&gt;DRAFT!$B737,"ERR",IF(DRAFT!BB737="3E","3E",IF(COUNT(DRAFT!AX737,DRAFT!BB737)&gt;0,DRAFT!BC737,""))))</f>
        <v/>
      </c>
      <c r="R735" s="2" t="str">
        <f>IF(COUNT($A735)=0,"",IF(Q735="3E","3E",IF(Q735="","I",LOOKUP(Q735/S$2,{0,0.4,0.45,0.5,0.55,0.6,0.65,0.7,0.75,0.8,1},{"F","D","C","C+","B-","B","B+","A-","A","A+"}))))</f>
        <v/>
      </c>
      <c r="S735" s="1" t="str">
        <f>IF(COUNT($A735)=0,"",IF(Q735="","--",IF(Q735="3E","3E",LOOKUP(Q735/S$2,{0,0.4,0.45,0.5,0.55,0.6,0.65,0.7,0.75,0.8,1},{0,2,2.25,2.5,2.75,3,3.25,3.5,3.75,4}))))</f>
        <v/>
      </c>
      <c r="T735" s="2" t="str">
        <f>IF(COUNT($A735)=0,"",IF($A735&lt;&gt;DRAFT!$B737,"ERR",IF(DRAFT!BK737="3E","3E",IF(COUNT(DRAFT!BG737,DRAFT!BK737)&gt;0,DRAFT!BL737,""))))</f>
        <v/>
      </c>
      <c r="U735" s="2" t="str">
        <f>IF(COUNT($A735)=0,"",IF(T735="3E","3E",IF(T735="","I",LOOKUP(T735/V$2,{0,0.4,0.45,0.5,0.55,0.6,0.65,0.7,0.75,0.8,1},{"F","D","C","C+","B-","B","B+","A-","A","A+"}))))</f>
        <v/>
      </c>
      <c r="V735" s="1" t="str">
        <f>IF(COUNT($A735)=0,"",IF(T735="","--",IF(T735="3E","3E",LOOKUP(T735/V$2,{0,0.4,0.45,0.5,0.55,0.6,0.65,0.7,0.75,0.8,1},{0,2,2.25,2.5,2.75,3,3.25,3.5,3.75,4}))))</f>
        <v/>
      </c>
      <c r="W735" s="2" t="str">
        <f>IF(COUNT($A735)=0,"",IF($A735&lt;&gt;DRAFT!$B737,"ERR",IF(DRAFT!BT737="3E","3E",IF(COUNT(DRAFT!BP737,DRAFT!BT737)&gt;0,DRAFT!BU737,""))))</f>
        <v/>
      </c>
      <c r="X735" s="2" t="str">
        <f>IF(COUNT($A735)=0,"",IF(W735="3E","3E",IF(W735="","I",LOOKUP(W735/Y$2,{0,0.4,0.45,0.5,0.55,0.6,0.65,0.7,0.75,0.8,1},{"F","D","C","C+","B-","B","B+","A-","A","A+"}))))</f>
        <v/>
      </c>
      <c r="Y735" s="1" t="str">
        <f>IF(COUNT($A735)=0,"",IF(W735="","--",IF(W735="3E","3E",LOOKUP(W735/Y$2,{0,0.4,0.45,0.5,0.55,0.6,0.65,0.7,0.75,0.8,1},{0,2,2.25,2.5,2.75,3,3.25,3.5,3.75,4}))))</f>
        <v/>
      </c>
      <c r="Z735" s="2" t="str">
        <f>IF(COUNT($A735)=0,"",IF($A735&lt;&gt;DRAFT!$B737,"ERR",IF(DRAFT!CC737="3E","3E",IF(COUNT(DRAFT!BY737,DRAFT!CC737)&gt;0,DRAFT!CD737,""))))</f>
        <v/>
      </c>
      <c r="AA735" s="2" t="str">
        <f>IF(COUNT($A735)=0,"",IF(Z735="3E","3E",IF(Z735="","I",LOOKUP(Z735/AB$2,{0,0.4,0.45,0.5,0.55,0.6,0.65,0.7,0.75,0.8,1},{"F","D","C","C+","B-","B","B+","A-","A","A+"}))))</f>
        <v/>
      </c>
      <c r="AB735" s="1" t="str">
        <f>IF(COUNT($A735)=0,"",IF(Z735="","--",IF(Z735="3E","3E",LOOKUP(Z735/AB$2,{0,0.4,0.45,0.5,0.55,0.6,0.65,0.7,0.75,0.8,1},{0,2,2.25,2.5,2.75,3,3.25,3.5,3.75,4}))))</f>
        <v/>
      </c>
      <c r="AC735" s="2" t="str">
        <f>IF(COUNT($A735)=0,"",IF($A735&lt;&gt;DRAFT!$B737,"ERR",IF(DRAFT!CF737&gt;0,DRAFT!CF737,"")))</f>
        <v/>
      </c>
      <c r="AD735" s="2" t="str">
        <f>IF(COUNT($A735)=0,"",IF(AC735="3E","3E",IF(AC735="","I",LOOKUP(AC735/AE$2,{0,0.4,0.45,0.5,0.55,0.6,0.65,0.7,0.75,0.8,1},{"F","D","C","C+","B-","B","B+","A-","A","A+"}))))</f>
        <v/>
      </c>
      <c r="AE735" s="1" t="str">
        <f>IF(COUNT($A735)=0,"",IF(AC735="","--",IF(AC735="3E","3E",LOOKUP(AC735/AE$2,{0,0.4,0.45,0.5,0.55,0.6,0.65,0.7,0.75,0.8,1},{0,2,2.25,2.5,2.75,3,3.25,3.5,3.75,4}))))</f>
        <v/>
      </c>
      <c r="AF735" s="2" t="str">
        <f>IF(COUNT($A735)=0,"",IF($A735&lt;&gt;DRAFT!$B737,"ERR",IF(DRAFT!CI737&gt;0,DRAFT!CK737,"")))</f>
        <v/>
      </c>
      <c r="AG735" s="2" t="str">
        <f>IF(COUNT($A735)=0,"",IF(AF735="3E","3E",IF(AF735="","I",LOOKUP(AF735/AH$2,{0,0.4,0.45,0.5,0.55,0.6,0.65,0.7,0.75,0.8,1},{"F","D","C","C+","B-","B","B+","A-","A","A+"}))))</f>
        <v/>
      </c>
      <c r="AH735" s="1" t="str">
        <f>IF(COUNT($A735)=0,"",IF(AF735="","--",IF(AF735="3E","3E",LOOKUP(AF735/AH$2,{0,0.4,0.45,0.5,0.55,0.6,0.65,0.7,0.75,0.8,1},{0,2,2.25,2.5,2.75,3,3.25,3.5,3.75,4}))))</f>
        <v/>
      </c>
      <c r="AI735" s="2" t="str">
        <f>IF($A735&lt;&gt;DRAFT!$B737,"ERR",IF(OR(COUNT($A735)=0,COUNT(DRAFT!CL737:CN737,DRAFT!CP737:CR737)=0),"",CEILING(SUM(DRAFT!CO737,DRAFT!CS737,DRAFT!CT737),1)))</f>
        <v/>
      </c>
      <c r="AJ735" s="2" t="str">
        <f>IF(COUNT($A735)=0,"",IF(AI735="3E","3E",IF(AI735="","I",LOOKUP(AI735/AK$2,{0,0.4,0.45,0.5,0.55,0.6,0.65,0.7,0.75,0.8,1},{"F","D","C","C+","B-","B","B+","A-","A","A+"}))))</f>
        <v/>
      </c>
      <c r="AK735" s="1" t="str">
        <f>IF(COUNT($A735)=0,"",IF(AI735="","--",IF(AI735="3E","3E",LOOKUP(AI735/AK$2,{0,0.4,0.45,0.5,0.55,0.6,0.65,0.7,0.75,0.8,1},{0,2,2.25,2.5,2.75,3,3.25,3.5,3.75,4}))))</f>
        <v/>
      </c>
      <c r="AL735" s="4" t="str">
        <f>IF(OR(COUNT($A735)=0,COUNT(B735:AK735)=0),"",IF(COUNTIF(B735:AK735,"3E")&gt;0,"3E",IF(DRAFT!$A737="R",TRUNC(SUMPRODUCT(RGP,RCP)/TCP,3),TRUNC((SUMPRODUCT(--(IMDGP&gt;0)*IMDGP,IMCP)+CEILING(DRAFT!$DB737*42,0.25))/TCP,3))))</f>
        <v/>
      </c>
      <c r="AM735" s="2" t="str">
        <f>IF(OR(COUNT($A735)=0,COUNT(B735:AK735)=0),"",IF(COUNTIF(B735:AK735,"3E")&gt;0,"3E",IF(DRAFT!$A737="R",SUMPRODUCT(--(RGP&gt;=2),RCP),SUMPRODUCT(--(IMDGP&gt;0),--(IMGP=0),IMCP)+DRAFT!$DC737)))</f>
        <v/>
      </c>
      <c r="AN735" s="67" t="str">
        <f>IF(AL735="3E","3E",IF(COUNT($A735)=0,"",IF(COUNT(AI735)=0,"--",ROUND(((CEILING(DRAFT!$CV737*38,0.25)+CEILING(DRAFT!$CX737*38,0.25)+CEILING(DRAFT!$CZ737*42,0.25)+CEILING($AL735*42,0.25))/160),2))))</f>
        <v/>
      </c>
      <c r="AO735" s="2" t="str">
        <f>IF(AN735="3E","3E",IF(COUNT($A735)=0,"",IF(COUNT(AN735)=0,"I",LOOKUP(AN735,{0,2,2.25,2.5,2.75,3,3.25,3.5,3.75,4},{"F","D","C","C+","B-","B","B+","A-","A","A+"}))))</f>
        <v/>
      </c>
      <c r="AP735" s="2" t="str">
        <f>IF(AN735="3E","3E",IF(OR(COUNT(A735)=0,COUNT(AN735)=0),"",DRAFT!CW737+DRAFT!CY737+DRAFT!DA737+N(TABULATION!AM735)))</f>
        <v/>
      </c>
      <c r="AQ735" s="2" t="str">
        <f>IF(OR(COUNT($A735)=0,COUNT(B735:AK735)=0),"",IF(COUNTIF(B735:AM735,"3E")&gt;0,"3E",IF(AND(DRAFT!$A737="IM",OR($AL735&gt;DRAFT!$DB737,$AM735&gt;DRAFT!$DC737)),"IMPROVED",IF(AND(DRAFT!$A737="IM",$AL735&lt;=DRAFT!$DB737,$AM735&lt;=DRAFT!$DC737),"NOT IMPROVED",IF(AND(DRAFT!CU737="S",AH735&gt;=2,AK735&gt;=2,AN735&gt;=2.5,AP735&gt;=144),"PASS","FAIL")))))</f>
        <v/>
      </c>
      <c r="AR735" s="2" t="str">
        <f t="shared" si="22"/>
        <v/>
      </c>
      <c r="AS735" s="2" t="str">
        <f t="shared" si="23"/>
        <v/>
      </c>
    </row>
    <row r="736" spans="1:45" ht="18.95" customHeight="1" x14ac:dyDescent="0.25">
      <c r="A736" s="3" t="str">
        <f>IF(DRAFT!$B738="","",DRAFT!$B738)</f>
        <v/>
      </c>
      <c r="B736" s="2" t="str">
        <f>IF(COUNT($A736)=0,"",IF($A736&lt;&gt;DRAFT!$B738,"ERR",IF(DRAFT!I738="3E","3E",IF(COUNT(DRAFT!E738,DRAFT!I738)&gt;0,DRAFT!J738,""))))</f>
        <v/>
      </c>
      <c r="C736" s="2" t="str">
        <f>IF(COUNT($A736)=0,"",IF(B736="3E","3E",IF(B736="","I",LOOKUP(B736/D$2,{0,0.4,0.45,0.5,0.55,0.6,0.65,0.7,0.75,0.8,1},{"F","D","C","C+","B-","B","B+","A-","A","A+"}))))</f>
        <v/>
      </c>
      <c r="D736" s="1" t="str">
        <f>IF(COUNT($A736)=0,"",IF(B736="","--",IF(B736="3E","3E",LOOKUP(B736/D$2,{0,0.4,0.45,0.5,0.55,0.6,0.65,0.7,0.75,0.8,1},{0,2,2.25,2.5,2.75,3,3.25,3.5,3.75,4}))))</f>
        <v/>
      </c>
      <c r="E736" s="2" t="str">
        <f>IF(COUNT($A736)=0,"",IF($A736&lt;&gt;DRAFT!$B738,"ERR",IF(DRAFT!R738="3E","3E",IF(COUNT(DRAFT!N738,DRAFT!R738)&gt;0,DRAFT!S738,""))))</f>
        <v/>
      </c>
      <c r="F736" s="2" t="str">
        <f>IF(COUNT($A736)=0,"",IF(E736="3E","3E",IF(E736="","I",LOOKUP(E736/G$2,{0,0.4,0.45,0.5,0.55,0.6,0.65,0.7,0.75,0.8,1},{"F","D","C","C+","B-","B","B+","A-","A","A+"}))))</f>
        <v/>
      </c>
      <c r="G736" s="1" t="str">
        <f>IF(COUNT($A736)=0,"",IF(E736="","--",IF(E736="3E","3E",LOOKUP(E736/G$2,{0,0.4,0.45,0.5,0.55,0.6,0.65,0.7,0.75,0.8,1},{0,2,2.25,2.5,2.75,3,3.25,3.5,3.75,4}))))</f>
        <v/>
      </c>
      <c r="H736" s="2" t="str">
        <f>IF(COUNT($A736)=0,"",IF($A736&lt;&gt;DRAFT!$B738,"ERR",IF(DRAFT!AA738="3E","3E",IF(COUNT(DRAFT!W738,DRAFT!AA738)&gt;0,DRAFT!AB738,""))))</f>
        <v/>
      </c>
      <c r="I736" s="2" t="str">
        <f>IF(COUNT($A736)=0,"",IF(H736="3E","3E",IF(H736="","I",LOOKUP(H736/J$2,{0,0.4,0.45,0.5,0.55,0.6,0.65,0.7,0.75,0.8,1},{"F","D","C","C+","B-","B","B+","A-","A","A+"}))))</f>
        <v/>
      </c>
      <c r="J736" s="1" t="str">
        <f>IF(COUNT($A736)=0,"",IF(H736="","--",IF(H736="3E","3E",LOOKUP(H736/J$2,{0,0.4,0.45,0.5,0.55,0.6,0.65,0.7,0.75,0.8,1},{0,2,2.25,2.5,2.75,3,3.25,3.5,3.75,4}))))</f>
        <v/>
      </c>
      <c r="K736" s="2" t="str">
        <f>IF(COUNT($A736)=0,"",IF($A736&lt;&gt;DRAFT!$B738,"ERR",IF(DRAFT!AJ738="3E","3E",IF(COUNT(DRAFT!AF738,DRAFT!AJ738)&gt;0,DRAFT!AK738,""))))</f>
        <v/>
      </c>
      <c r="L736" s="2" t="str">
        <f>IF(COUNT($A736)=0,"",IF(K736="3E","3E",IF(K736="","I",LOOKUP(K736/M$2,{0,0.4,0.45,0.5,0.55,0.6,0.65,0.7,0.75,0.8,1},{"F","D","C","C+","B-","B","B+","A-","A","A+"}))))</f>
        <v/>
      </c>
      <c r="M736" s="1" t="str">
        <f>IF(COUNT($A736)=0,"",IF(K736="","--",IF(K736="3E","3E",LOOKUP(K736/M$2,{0,0.4,0.45,0.5,0.55,0.6,0.65,0.7,0.75,0.8,1},{0,2,2.25,2.5,2.75,3,3.25,3.5,3.75,4}))))</f>
        <v/>
      </c>
      <c r="N736" s="2" t="str">
        <f>IF(COUNT($A736)=0,"",IF($A736&lt;&gt;DRAFT!$B738,"ERR",IF(DRAFT!AS738="3E","3E",IF(COUNT(DRAFT!AO738,DRAFT!AS738)&gt;0,DRAFT!AT738,""))))</f>
        <v/>
      </c>
      <c r="O736" s="2" t="str">
        <f>IF(COUNT($A736)=0,"",IF(N736="3E","3E",IF(N736="","I",LOOKUP(N736/P$2,{0,0.4,0.45,0.5,0.55,0.6,0.65,0.7,0.75,0.8,1},{"F","D","C","C+","B-","B","B+","A-","A","A+"}))))</f>
        <v/>
      </c>
      <c r="P736" s="1" t="str">
        <f>IF(COUNT($A736)=0,"",IF(N736="","--",IF(N736="3E","3E",LOOKUP(N736/P$2,{0,0.4,0.45,0.5,0.55,0.6,0.65,0.7,0.75,0.8,1},{0,2,2.25,2.5,2.75,3,3.25,3.5,3.75,4}))))</f>
        <v/>
      </c>
      <c r="Q736" s="2" t="str">
        <f>IF(COUNT($A736)=0,"",IF($A736&lt;&gt;DRAFT!$B738,"ERR",IF(DRAFT!BB738="3E","3E",IF(COUNT(DRAFT!AX738,DRAFT!BB738)&gt;0,DRAFT!BC738,""))))</f>
        <v/>
      </c>
      <c r="R736" s="2" t="str">
        <f>IF(COUNT($A736)=0,"",IF(Q736="3E","3E",IF(Q736="","I",LOOKUP(Q736/S$2,{0,0.4,0.45,0.5,0.55,0.6,0.65,0.7,0.75,0.8,1},{"F","D","C","C+","B-","B","B+","A-","A","A+"}))))</f>
        <v/>
      </c>
      <c r="S736" s="1" t="str">
        <f>IF(COUNT($A736)=0,"",IF(Q736="","--",IF(Q736="3E","3E",LOOKUP(Q736/S$2,{0,0.4,0.45,0.5,0.55,0.6,0.65,0.7,0.75,0.8,1},{0,2,2.25,2.5,2.75,3,3.25,3.5,3.75,4}))))</f>
        <v/>
      </c>
      <c r="T736" s="2" t="str">
        <f>IF(COUNT($A736)=0,"",IF($A736&lt;&gt;DRAFT!$B738,"ERR",IF(DRAFT!BK738="3E","3E",IF(COUNT(DRAFT!BG738,DRAFT!BK738)&gt;0,DRAFT!BL738,""))))</f>
        <v/>
      </c>
      <c r="U736" s="2" t="str">
        <f>IF(COUNT($A736)=0,"",IF(T736="3E","3E",IF(T736="","I",LOOKUP(T736/V$2,{0,0.4,0.45,0.5,0.55,0.6,0.65,0.7,0.75,0.8,1},{"F","D","C","C+","B-","B","B+","A-","A","A+"}))))</f>
        <v/>
      </c>
      <c r="V736" s="1" t="str">
        <f>IF(COUNT($A736)=0,"",IF(T736="","--",IF(T736="3E","3E",LOOKUP(T736/V$2,{0,0.4,0.45,0.5,0.55,0.6,0.65,0.7,0.75,0.8,1},{0,2,2.25,2.5,2.75,3,3.25,3.5,3.75,4}))))</f>
        <v/>
      </c>
      <c r="W736" s="2" t="str">
        <f>IF(COUNT($A736)=0,"",IF($A736&lt;&gt;DRAFT!$B738,"ERR",IF(DRAFT!BT738="3E","3E",IF(COUNT(DRAFT!BP738,DRAFT!BT738)&gt;0,DRAFT!BU738,""))))</f>
        <v/>
      </c>
      <c r="X736" s="2" t="str">
        <f>IF(COUNT($A736)=0,"",IF(W736="3E","3E",IF(W736="","I",LOOKUP(W736/Y$2,{0,0.4,0.45,0.5,0.55,0.6,0.65,0.7,0.75,0.8,1},{"F","D","C","C+","B-","B","B+","A-","A","A+"}))))</f>
        <v/>
      </c>
      <c r="Y736" s="1" t="str">
        <f>IF(COUNT($A736)=0,"",IF(W736="","--",IF(W736="3E","3E",LOOKUP(W736/Y$2,{0,0.4,0.45,0.5,0.55,0.6,0.65,0.7,0.75,0.8,1},{0,2,2.25,2.5,2.75,3,3.25,3.5,3.75,4}))))</f>
        <v/>
      </c>
      <c r="Z736" s="2" t="str">
        <f>IF(COUNT($A736)=0,"",IF($A736&lt;&gt;DRAFT!$B738,"ERR",IF(DRAFT!CC738="3E","3E",IF(COUNT(DRAFT!BY738,DRAFT!CC738)&gt;0,DRAFT!CD738,""))))</f>
        <v/>
      </c>
      <c r="AA736" s="2" t="str">
        <f>IF(COUNT($A736)=0,"",IF(Z736="3E","3E",IF(Z736="","I",LOOKUP(Z736/AB$2,{0,0.4,0.45,0.5,0.55,0.6,0.65,0.7,0.75,0.8,1},{"F","D","C","C+","B-","B","B+","A-","A","A+"}))))</f>
        <v/>
      </c>
      <c r="AB736" s="1" t="str">
        <f>IF(COUNT($A736)=0,"",IF(Z736="","--",IF(Z736="3E","3E",LOOKUP(Z736/AB$2,{0,0.4,0.45,0.5,0.55,0.6,0.65,0.7,0.75,0.8,1},{0,2,2.25,2.5,2.75,3,3.25,3.5,3.75,4}))))</f>
        <v/>
      </c>
      <c r="AC736" s="2" t="str">
        <f>IF(COUNT($A736)=0,"",IF($A736&lt;&gt;DRAFT!$B738,"ERR",IF(DRAFT!CF738&gt;0,DRAFT!CF738,"")))</f>
        <v/>
      </c>
      <c r="AD736" s="2" t="str">
        <f>IF(COUNT($A736)=0,"",IF(AC736="3E","3E",IF(AC736="","I",LOOKUP(AC736/AE$2,{0,0.4,0.45,0.5,0.55,0.6,0.65,0.7,0.75,0.8,1},{"F","D","C","C+","B-","B","B+","A-","A","A+"}))))</f>
        <v/>
      </c>
      <c r="AE736" s="1" t="str">
        <f>IF(COUNT($A736)=0,"",IF(AC736="","--",IF(AC736="3E","3E",LOOKUP(AC736/AE$2,{0,0.4,0.45,0.5,0.55,0.6,0.65,0.7,0.75,0.8,1},{0,2,2.25,2.5,2.75,3,3.25,3.5,3.75,4}))))</f>
        <v/>
      </c>
      <c r="AF736" s="2" t="str">
        <f>IF(COUNT($A736)=0,"",IF($A736&lt;&gt;DRAFT!$B738,"ERR",IF(DRAFT!CI738&gt;0,DRAFT!CK738,"")))</f>
        <v/>
      </c>
      <c r="AG736" s="2" t="str">
        <f>IF(COUNT($A736)=0,"",IF(AF736="3E","3E",IF(AF736="","I",LOOKUP(AF736/AH$2,{0,0.4,0.45,0.5,0.55,0.6,0.65,0.7,0.75,0.8,1},{"F","D","C","C+","B-","B","B+","A-","A","A+"}))))</f>
        <v/>
      </c>
      <c r="AH736" s="1" t="str">
        <f>IF(COUNT($A736)=0,"",IF(AF736="","--",IF(AF736="3E","3E",LOOKUP(AF736/AH$2,{0,0.4,0.45,0.5,0.55,0.6,0.65,0.7,0.75,0.8,1},{0,2,2.25,2.5,2.75,3,3.25,3.5,3.75,4}))))</f>
        <v/>
      </c>
      <c r="AI736" s="2" t="str">
        <f>IF($A736&lt;&gt;DRAFT!$B738,"ERR",IF(OR(COUNT($A736)=0,COUNT(DRAFT!CL738:CN738,DRAFT!CP738:CR738)=0),"",CEILING(SUM(DRAFT!CO738,DRAFT!CS738,DRAFT!CT738),1)))</f>
        <v/>
      </c>
      <c r="AJ736" s="2" t="str">
        <f>IF(COUNT($A736)=0,"",IF(AI736="3E","3E",IF(AI736="","I",LOOKUP(AI736/AK$2,{0,0.4,0.45,0.5,0.55,0.6,0.65,0.7,0.75,0.8,1},{"F","D","C","C+","B-","B","B+","A-","A","A+"}))))</f>
        <v/>
      </c>
      <c r="AK736" s="1" t="str">
        <f>IF(COUNT($A736)=0,"",IF(AI736="","--",IF(AI736="3E","3E",LOOKUP(AI736/AK$2,{0,0.4,0.45,0.5,0.55,0.6,0.65,0.7,0.75,0.8,1},{0,2,2.25,2.5,2.75,3,3.25,3.5,3.75,4}))))</f>
        <v/>
      </c>
      <c r="AL736" s="4" t="str">
        <f>IF(OR(COUNT($A736)=0,COUNT(B736:AK736)=0),"",IF(COUNTIF(B736:AK736,"3E")&gt;0,"3E",IF(DRAFT!$A738="R",TRUNC(SUMPRODUCT(RGP,RCP)/TCP,3),TRUNC((SUMPRODUCT(--(IMDGP&gt;0)*IMDGP,IMCP)+CEILING(DRAFT!$DB738*42,0.25))/TCP,3))))</f>
        <v/>
      </c>
      <c r="AM736" s="2" t="str">
        <f>IF(OR(COUNT($A736)=0,COUNT(B736:AK736)=0),"",IF(COUNTIF(B736:AK736,"3E")&gt;0,"3E",IF(DRAFT!$A738="R",SUMPRODUCT(--(RGP&gt;=2),RCP),SUMPRODUCT(--(IMDGP&gt;0),--(IMGP=0),IMCP)+DRAFT!$DC738)))</f>
        <v/>
      </c>
      <c r="AN736" s="67" t="str">
        <f>IF(AL736="3E","3E",IF(COUNT($A736)=0,"",IF(COUNT(AI736)=0,"--",ROUND(((CEILING(DRAFT!$CV738*38,0.25)+CEILING(DRAFT!$CX738*38,0.25)+CEILING(DRAFT!$CZ738*42,0.25)+CEILING($AL736*42,0.25))/160),2))))</f>
        <v/>
      </c>
      <c r="AO736" s="2" t="str">
        <f>IF(AN736="3E","3E",IF(COUNT($A736)=0,"",IF(COUNT(AN736)=0,"I",LOOKUP(AN736,{0,2,2.25,2.5,2.75,3,3.25,3.5,3.75,4},{"F","D","C","C+","B-","B","B+","A-","A","A+"}))))</f>
        <v/>
      </c>
      <c r="AP736" s="2" t="str">
        <f>IF(AN736="3E","3E",IF(OR(COUNT(A736)=0,COUNT(AN736)=0),"",DRAFT!CW738+DRAFT!CY738+DRAFT!DA738+N(TABULATION!AM736)))</f>
        <v/>
      </c>
      <c r="AQ736" s="2" t="str">
        <f>IF(OR(COUNT($A736)=0,COUNT(B736:AK736)=0),"",IF(COUNTIF(B736:AM736,"3E")&gt;0,"3E",IF(AND(DRAFT!$A738="IM",OR($AL736&gt;DRAFT!$DB738,$AM736&gt;DRAFT!$DC738)),"IMPROVED",IF(AND(DRAFT!$A738="IM",$AL736&lt;=DRAFT!$DB738,$AM736&lt;=DRAFT!$DC738),"NOT IMPROVED",IF(AND(DRAFT!CU738="S",AH736&gt;=2,AK736&gt;=2,AN736&gt;=2.5,AP736&gt;=144),"PASS","FAIL")))))</f>
        <v/>
      </c>
      <c r="AR736" s="2" t="str">
        <f t="shared" si="22"/>
        <v/>
      </c>
      <c r="AS736" s="2" t="str">
        <f t="shared" si="23"/>
        <v/>
      </c>
    </row>
    <row r="737" spans="1:45" ht="18.95" customHeight="1" x14ac:dyDescent="0.25">
      <c r="A737" s="3" t="str">
        <f>IF(DRAFT!$B739="","",DRAFT!$B739)</f>
        <v/>
      </c>
      <c r="B737" s="2" t="str">
        <f>IF(COUNT($A737)=0,"",IF($A737&lt;&gt;DRAFT!$B739,"ERR",IF(DRAFT!I739="3E","3E",IF(COUNT(DRAFT!E739,DRAFT!I739)&gt;0,DRAFT!J739,""))))</f>
        <v/>
      </c>
      <c r="C737" s="2" t="str">
        <f>IF(COUNT($A737)=0,"",IF(B737="3E","3E",IF(B737="","I",LOOKUP(B737/D$2,{0,0.4,0.45,0.5,0.55,0.6,0.65,0.7,0.75,0.8,1},{"F","D","C","C+","B-","B","B+","A-","A","A+"}))))</f>
        <v/>
      </c>
      <c r="D737" s="1" t="str">
        <f>IF(COUNT($A737)=0,"",IF(B737="","--",IF(B737="3E","3E",LOOKUP(B737/D$2,{0,0.4,0.45,0.5,0.55,0.6,0.65,0.7,0.75,0.8,1},{0,2,2.25,2.5,2.75,3,3.25,3.5,3.75,4}))))</f>
        <v/>
      </c>
      <c r="E737" s="2" t="str">
        <f>IF(COUNT($A737)=0,"",IF($A737&lt;&gt;DRAFT!$B739,"ERR",IF(DRAFT!R739="3E","3E",IF(COUNT(DRAFT!N739,DRAFT!R739)&gt;0,DRAFT!S739,""))))</f>
        <v/>
      </c>
      <c r="F737" s="2" t="str">
        <f>IF(COUNT($A737)=0,"",IF(E737="3E","3E",IF(E737="","I",LOOKUP(E737/G$2,{0,0.4,0.45,0.5,0.55,0.6,0.65,0.7,0.75,0.8,1},{"F","D","C","C+","B-","B","B+","A-","A","A+"}))))</f>
        <v/>
      </c>
      <c r="G737" s="1" t="str">
        <f>IF(COUNT($A737)=0,"",IF(E737="","--",IF(E737="3E","3E",LOOKUP(E737/G$2,{0,0.4,0.45,0.5,0.55,0.6,0.65,0.7,0.75,0.8,1},{0,2,2.25,2.5,2.75,3,3.25,3.5,3.75,4}))))</f>
        <v/>
      </c>
      <c r="H737" s="2" t="str">
        <f>IF(COUNT($A737)=0,"",IF($A737&lt;&gt;DRAFT!$B739,"ERR",IF(DRAFT!AA739="3E","3E",IF(COUNT(DRAFT!W739,DRAFT!AA739)&gt;0,DRAFT!AB739,""))))</f>
        <v/>
      </c>
      <c r="I737" s="2" t="str">
        <f>IF(COUNT($A737)=0,"",IF(H737="3E","3E",IF(H737="","I",LOOKUP(H737/J$2,{0,0.4,0.45,0.5,0.55,0.6,0.65,0.7,0.75,0.8,1},{"F","D","C","C+","B-","B","B+","A-","A","A+"}))))</f>
        <v/>
      </c>
      <c r="J737" s="1" t="str">
        <f>IF(COUNT($A737)=0,"",IF(H737="","--",IF(H737="3E","3E",LOOKUP(H737/J$2,{0,0.4,0.45,0.5,0.55,0.6,0.65,0.7,0.75,0.8,1},{0,2,2.25,2.5,2.75,3,3.25,3.5,3.75,4}))))</f>
        <v/>
      </c>
      <c r="K737" s="2" t="str">
        <f>IF(COUNT($A737)=0,"",IF($A737&lt;&gt;DRAFT!$B739,"ERR",IF(DRAFT!AJ739="3E","3E",IF(COUNT(DRAFT!AF739,DRAFT!AJ739)&gt;0,DRAFT!AK739,""))))</f>
        <v/>
      </c>
      <c r="L737" s="2" t="str">
        <f>IF(COUNT($A737)=0,"",IF(K737="3E","3E",IF(K737="","I",LOOKUP(K737/M$2,{0,0.4,0.45,0.5,0.55,0.6,0.65,0.7,0.75,0.8,1},{"F","D","C","C+","B-","B","B+","A-","A","A+"}))))</f>
        <v/>
      </c>
      <c r="M737" s="1" t="str">
        <f>IF(COUNT($A737)=0,"",IF(K737="","--",IF(K737="3E","3E",LOOKUP(K737/M$2,{0,0.4,0.45,0.5,0.55,0.6,0.65,0.7,0.75,0.8,1},{0,2,2.25,2.5,2.75,3,3.25,3.5,3.75,4}))))</f>
        <v/>
      </c>
      <c r="N737" s="2" t="str">
        <f>IF(COUNT($A737)=0,"",IF($A737&lt;&gt;DRAFT!$B739,"ERR",IF(DRAFT!AS739="3E","3E",IF(COUNT(DRAFT!AO739,DRAFT!AS739)&gt;0,DRAFT!AT739,""))))</f>
        <v/>
      </c>
      <c r="O737" s="2" t="str">
        <f>IF(COUNT($A737)=0,"",IF(N737="3E","3E",IF(N737="","I",LOOKUP(N737/P$2,{0,0.4,0.45,0.5,0.55,0.6,0.65,0.7,0.75,0.8,1},{"F","D","C","C+","B-","B","B+","A-","A","A+"}))))</f>
        <v/>
      </c>
      <c r="P737" s="1" t="str">
        <f>IF(COUNT($A737)=0,"",IF(N737="","--",IF(N737="3E","3E",LOOKUP(N737/P$2,{0,0.4,0.45,0.5,0.55,0.6,0.65,0.7,0.75,0.8,1},{0,2,2.25,2.5,2.75,3,3.25,3.5,3.75,4}))))</f>
        <v/>
      </c>
      <c r="Q737" s="2" t="str">
        <f>IF(COUNT($A737)=0,"",IF($A737&lt;&gt;DRAFT!$B739,"ERR",IF(DRAFT!BB739="3E","3E",IF(COUNT(DRAFT!AX739,DRAFT!BB739)&gt;0,DRAFT!BC739,""))))</f>
        <v/>
      </c>
      <c r="R737" s="2" t="str">
        <f>IF(COUNT($A737)=0,"",IF(Q737="3E","3E",IF(Q737="","I",LOOKUP(Q737/S$2,{0,0.4,0.45,0.5,0.55,0.6,0.65,0.7,0.75,0.8,1},{"F","D","C","C+","B-","B","B+","A-","A","A+"}))))</f>
        <v/>
      </c>
      <c r="S737" s="1" t="str">
        <f>IF(COUNT($A737)=0,"",IF(Q737="","--",IF(Q737="3E","3E",LOOKUP(Q737/S$2,{0,0.4,0.45,0.5,0.55,0.6,0.65,0.7,0.75,0.8,1},{0,2,2.25,2.5,2.75,3,3.25,3.5,3.75,4}))))</f>
        <v/>
      </c>
      <c r="T737" s="2" t="str">
        <f>IF(COUNT($A737)=0,"",IF($A737&lt;&gt;DRAFT!$B739,"ERR",IF(DRAFT!BK739="3E","3E",IF(COUNT(DRAFT!BG739,DRAFT!BK739)&gt;0,DRAFT!BL739,""))))</f>
        <v/>
      </c>
      <c r="U737" s="2" t="str">
        <f>IF(COUNT($A737)=0,"",IF(T737="3E","3E",IF(T737="","I",LOOKUP(T737/V$2,{0,0.4,0.45,0.5,0.55,0.6,0.65,0.7,0.75,0.8,1},{"F","D","C","C+","B-","B","B+","A-","A","A+"}))))</f>
        <v/>
      </c>
      <c r="V737" s="1" t="str">
        <f>IF(COUNT($A737)=0,"",IF(T737="","--",IF(T737="3E","3E",LOOKUP(T737/V$2,{0,0.4,0.45,0.5,0.55,0.6,0.65,0.7,0.75,0.8,1},{0,2,2.25,2.5,2.75,3,3.25,3.5,3.75,4}))))</f>
        <v/>
      </c>
      <c r="W737" s="2" t="str">
        <f>IF(COUNT($A737)=0,"",IF($A737&lt;&gt;DRAFT!$B739,"ERR",IF(DRAFT!BT739="3E","3E",IF(COUNT(DRAFT!BP739,DRAFT!BT739)&gt;0,DRAFT!BU739,""))))</f>
        <v/>
      </c>
      <c r="X737" s="2" t="str">
        <f>IF(COUNT($A737)=0,"",IF(W737="3E","3E",IF(W737="","I",LOOKUP(W737/Y$2,{0,0.4,0.45,0.5,0.55,0.6,0.65,0.7,0.75,0.8,1},{"F","D","C","C+","B-","B","B+","A-","A","A+"}))))</f>
        <v/>
      </c>
      <c r="Y737" s="1" t="str">
        <f>IF(COUNT($A737)=0,"",IF(W737="","--",IF(W737="3E","3E",LOOKUP(W737/Y$2,{0,0.4,0.45,0.5,0.55,0.6,0.65,0.7,0.75,0.8,1},{0,2,2.25,2.5,2.75,3,3.25,3.5,3.75,4}))))</f>
        <v/>
      </c>
      <c r="Z737" s="2" t="str">
        <f>IF(COUNT($A737)=0,"",IF($A737&lt;&gt;DRAFT!$B739,"ERR",IF(DRAFT!CC739="3E","3E",IF(COUNT(DRAFT!BY739,DRAFT!CC739)&gt;0,DRAFT!CD739,""))))</f>
        <v/>
      </c>
      <c r="AA737" s="2" t="str">
        <f>IF(COUNT($A737)=0,"",IF(Z737="3E","3E",IF(Z737="","I",LOOKUP(Z737/AB$2,{0,0.4,0.45,0.5,0.55,0.6,0.65,0.7,0.75,0.8,1},{"F","D","C","C+","B-","B","B+","A-","A","A+"}))))</f>
        <v/>
      </c>
      <c r="AB737" s="1" t="str">
        <f>IF(COUNT($A737)=0,"",IF(Z737="","--",IF(Z737="3E","3E",LOOKUP(Z737/AB$2,{0,0.4,0.45,0.5,0.55,0.6,0.65,0.7,0.75,0.8,1},{0,2,2.25,2.5,2.75,3,3.25,3.5,3.75,4}))))</f>
        <v/>
      </c>
      <c r="AC737" s="2" t="str">
        <f>IF(COUNT($A737)=0,"",IF($A737&lt;&gt;DRAFT!$B739,"ERR",IF(DRAFT!CF739&gt;0,DRAFT!CF739,"")))</f>
        <v/>
      </c>
      <c r="AD737" s="2" t="str">
        <f>IF(COUNT($A737)=0,"",IF(AC737="3E","3E",IF(AC737="","I",LOOKUP(AC737/AE$2,{0,0.4,0.45,0.5,0.55,0.6,0.65,0.7,0.75,0.8,1},{"F","D","C","C+","B-","B","B+","A-","A","A+"}))))</f>
        <v/>
      </c>
      <c r="AE737" s="1" t="str">
        <f>IF(COUNT($A737)=0,"",IF(AC737="","--",IF(AC737="3E","3E",LOOKUP(AC737/AE$2,{0,0.4,0.45,0.5,0.55,0.6,0.65,0.7,0.75,0.8,1},{0,2,2.25,2.5,2.75,3,3.25,3.5,3.75,4}))))</f>
        <v/>
      </c>
      <c r="AF737" s="2" t="str">
        <f>IF(COUNT($A737)=0,"",IF($A737&lt;&gt;DRAFT!$B739,"ERR",IF(DRAFT!CI739&gt;0,DRAFT!CK739,"")))</f>
        <v/>
      </c>
      <c r="AG737" s="2" t="str">
        <f>IF(COUNT($A737)=0,"",IF(AF737="3E","3E",IF(AF737="","I",LOOKUP(AF737/AH$2,{0,0.4,0.45,0.5,0.55,0.6,0.65,0.7,0.75,0.8,1},{"F","D","C","C+","B-","B","B+","A-","A","A+"}))))</f>
        <v/>
      </c>
      <c r="AH737" s="1" t="str">
        <f>IF(COUNT($A737)=0,"",IF(AF737="","--",IF(AF737="3E","3E",LOOKUP(AF737/AH$2,{0,0.4,0.45,0.5,0.55,0.6,0.65,0.7,0.75,0.8,1},{0,2,2.25,2.5,2.75,3,3.25,3.5,3.75,4}))))</f>
        <v/>
      </c>
      <c r="AI737" s="2" t="str">
        <f>IF($A737&lt;&gt;DRAFT!$B739,"ERR",IF(OR(COUNT($A737)=0,COUNT(DRAFT!CL739:CN739,DRAFT!CP739:CR739)=0),"",CEILING(SUM(DRAFT!CO739,DRAFT!CS739,DRAFT!CT739),1)))</f>
        <v/>
      </c>
      <c r="AJ737" s="2" t="str">
        <f>IF(COUNT($A737)=0,"",IF(AI737="3E","3E",IF(AI737="","I",LOOKUP(AI737/AK$2,{0,0.4,0.45,0.5,0.55,0.6,0.65,0.7,0.75,0.8,1},{"F","D","C","C+","B-","B","B+","A-","A","A+"}))))</f>
        <v/>
      </c>
      <c r="AK737" s="1" t="str">
        <f>IF(COUNT($A737)=0,"",IF(AI737="","--",IF(AI737="3E","3E",LOOKUP(AI737/AK$2,{0,0.4,0.45,0.5,0.55,0.6,0.65,0.7,0.75,0.8,1},{0,2,2.25,2.5,2.75,3,3.25,3.5,3.75,4}))))</f>
        <v/>
      </c>
      <c r="AL737" s="4" t="str">
        <f>IF(OR(COUNT($A737)=0,COUNT(B737:AK737)=0),"",IF(COUNTIF(B737:AK737,"3E")&gt;0,"3E",IF(DRAFT!$A739="R",TRUNC(SUMPRODUCT(RGP,RCP)/TCP,3),TRUNC((SUMPRODUCT(--(IMDGP&gt;0)*IMDGP,IMCP)+CEILING(DRAFT!$DB739*42,0.25))/TCP,3))))</f>
        <v/>
      </c>
      <c r="AM737" s="2" t="str">
        <f>IF(OR(COUNT($A737)=0,COUNT(B737:AK737)=0),"",IF(COUNTIF(B737:AK737,"3E")&gt;0,"3E",IF(DRAFT!$A739="R",SUMPRODUCT(--(RGP&gt;=2),RCP),SUMPRODUCT(--(IMDGP&gt;0),--(IMGP=0),IMCP)+DRAFT!$DC739)))</f>
        <v/>
      </c>
      <c r="AN737" s="67" t="str">
        <f>IF(AL737="3E","3E",IF(COUNT($A737)=0,"",IF(COUNT(AI737)=0,"--",ROUND(((CEILING(DRAFT!$CV739*38,0.25)+CEILING(DRAFT!$CX739*38,0.25)+CEILING(DRAFT!$CZ739*42,0.25)+CEILING($AL737*42,0.25))/160),2))))</f>
        <v/>
      </c>
      <c r="AO737" s="2" t="str">
        <f>IF(AN737="3E","3E",IF(COUNT($A737)=0,"",IF(COUNT(AN737)=0,"I",LOOKUP(AN737,{0,2,2.25,2.5,2.75,3,3.25,3.5,3.75,4},{"F","D","C","C+","B-","B","B+","A-","A","A+"}))))</f>
        <v/>
      </c>
      <c r="AP737" s="2" t="str">
        <f>IF(AN737="3E","3E",IF(OR(COUNT(A737)=0,COUNT(AN737)=0),"",DRAFT!CW739+DRAFT!CY739+DRAFT!DA739+N(TABULATION!AM737)))</f>
        <v/>
      </c>
      <c r="AQ737" s="2" t="str">
        <f>IF(OR(COUNT($A737)=0,COUNT(B737:AK737)=0),"",IF(COUNTIF(B737:AM737,"3E")&gt;0,"3E",IF(AND(DRAFT!$A739="IM",OR($AL737&gt;DRAFT!$DB739,$AM737&gt;DRAFT!$DC739)),"IMPROVED",IF(AND(DRAFT!$A739="IM",$AL737&lt;=DRAFT!$DB739,$AM737&lt;=DRAFT!$DC739),"NOT IMPROVED",IF(AND(DRAFT!CU739="S",AH737&gt;=2,AK737&gt;=2,AN737&gt;=2.5,AP737&gt;=144),"PASS","FAIL")))))</f>
        <v/>
      </c>
      <c r="AR737" s="2" t="str">
        <f t="shared" si="22"/>
        <v/>
      </c>
      <c r="AS737" s="2" t="str">
        <f t="shared" si="23"/>
        <v/>
      </c>
    </row>
    <row r="738" spans="1:45" ht="18.95" customHeight="1" x14ac:dyDescent="0.25">
      <c r="A738" s="3" t="str">
        <f>IF(DRAFT!$B740="","",DRAFT!$B740)</f>
        <v/>
      </c>
      <c r="B738" s="2" t="str">
        <f>IF(COUNT($A738)=0,"",IF($A738&lt;&gt;DRAFT!$B740,"ERR",IF(DRAFT!I740="3E","3E",IF(COUNT(DRAFT!E740,DRAFT!I740)&gt;0,DRAFT!J740,""))))</f>
        <v/>
      </c>
      <c r="C738" s="2" t="str">
        <f>IF(COUNT($A738)=0,"",IF(B738="3E","3E",IF(B738="","I",LOOKUP(B738/D$2,{0,0.4,0.45,0.5,0.55,0.6,0.65,0.7,0.75,0.8,1},{"F","D","C","C+","B-","B","B+","A-","A","A+"}))))</f>
        <v/>
      </c>
      <c r="D738" s="1" t="str">
        <f>IF(COUNT($A738)=0,"",IF(B738="","--",IF(B738="3E","3E",LOOKUP(B738/D$2,{0,0.4,0.45,0.5,0.55,0.6,0.65,0.7,0.75,0.8,1},{0,2,2.25,2.5,2.75,3,3.25,3.5,3.75,4}))))</f>
        <v/>
      </c>
      <c r="E738" s="2" t="str">
        <f>IF(COUNT($A738)=0,"",IF($A738&lt;&gt;DRAFT!$B740,"ERR",IF(DRAFT!R740="3E","3E",IF(COUNT(DRAFT!N740,DRAFT!R740)&gt;0,DRAFT!S740,""))))</f>
        <v/>
      </c>
      <c r="F738" s="2" t="str">
        <f>IF(COUNT($A738)=0,"",IF(E738="3E","3E",IF(E738="","I",LOOKUP(E738/G$2,{0,0.4,0.45,0.5,0.55,0.6,0.65,0.7,0.75,0.8,1},{"F","D","C","C+","B-","B","B+","A-","A","A+"}))))</f>
        <v/>
      </c>
      <c r="G738" s="1" t="str">
        <f>IF(COUNT($A738)=0,"",IF(E738="","--",IF(E738="3E","3E",LOOKUP(E738/G$2,{0,0.4,0.45,0.5,0.55,0.6,0.65,0.7,0.75,0.8,1},{0,2,2.25,2.5,2.75,3,3.25,3.5,3.75,4}))))</f>
        <v/>
      </c>
      <c r="H738" s="2" t="str">
        <f>IF(COUNT($A738)=0,"",IF($A738&lt;&gt;DRAFT!$B740,"ERR",IF(DRAFT!AA740="3E","3E",IF(COUNT(DRAFT!W740,DRAFT!AA740)&gt;0,DRAFT!AB740,""))))</f>
        <v/>
      </c>
      <c r="I738" s="2" t="str">
        <f>IF(COUNT($A738)=0,"",IF(H738="3E","3E",IF(H738="","I",LOOKUP(H738/J$2,{0,0.4,0.45,0.5,0.55,0.6,0.65,0.7,0.75,0.8,1},{"F","D","C","C+","B-","B","B+","A-","A","A+"}))))</f>
        <v/>
      </c>
      <c r="J738" s="1" t="str">
        <f>IF(COUNT($A738)=0,"",IF(H738="","--",IF(H738="3E","3E",LOOKUP(H738/J$2,{0,0.4,0.45,0.5,0.55,0.6,0.65,0.7,0.75,0.8,1},{0,2,2.25,2.5,2.75,3,3.25,3.5,3.75,4}))))</f>
        <v/>
      </c>
      <c r="K738" s="2" t="str">
        <f>IF(COUNT($A738)=0,"",IF($A738&lt;&gt;DRAFT!$B740,"ERR",IF(DRAFT!AJ740="3E","3E",IF(COUNT(DRAFT!AF740,DRAFT!AJ740)&gt;0,DRAFT!AK740,""))))</f>
        <v/>
      </c>
      <c r="L738" s="2" t="str">
        <f>IF(COUNT($A738)=0,"",IF(K738="3E","3E",IF(K738="","I",LOOKUP(K738/M$2,{0,0.4,0.45,0.5,0.55,0.6,0.65,0.7,0.75,0.8,1},{"F","D","C","C+","B-","B","B+","A-","A","A+"}))))</f>
        <v/>
      </c>
      <c r="M738" s="1" t="str">
        <f>IF(COUNT($A738)=0,"",IF(K738="","--",IF(K738="3E","3E",LOOKUP(K738/M$2,{0,0.4,0.45,0.5,0.55,0.6,0.65,0.7,0.75,0.8,1},{0,2,2.25,2.5,2.75,3,3.25,3.5,3.75,4}))))</f>
        <v/>
      </c>
      <c r="N738" s="2" t="str">
        <f>IF(COUNT($A738)=0,"",IF($A738&lt;&gt;DRAFT!$B740,"ERR",IF(DRAFT!AS740="3E","3E",IF(COUNT(DRAFT!AO740,DRAFT!AS740)&gt;0,DRAFT!AT740,""))))</f>
        <v/>
      </c>
      <c r="O738" s="2" t="str">
        <f>IF(COUNT($A738)=0,"",IF(N738="3E","3E",IF(N738="","I",LOOKUP(N738/P$2,{0,0.4,0.45,0.5,0.55,0.6,0.65,0.7,0.75,0.8,1},{"F","D","C","C+","B-","B","B+","A-","A","A+"}))))</f>
        <v/>
      </c>
      <c r="P738" s="1" t="str">
        <f>IF(COUNT($A738)=0,"",IF(N738="","--",IF(N738="3E","3E",LOOKUP(N738/P$2,{0,0.4,0.45,0.5,0.55,0.6,0.65,0.7,0.75,0.8,1},{0,2,2.25,2.5,2.75,3,3.25,3.5,3.75,4}))))</f>
        <v/>
      </c>
      <c r="Q738" s="2" t="str">
        <f>IF(COUNT($A738)=0,"",IF($A738&lt;&gt;DRAFT!$B740,"ERR",IF(DRAFT!BB740="3E","3E",IF(COUNT(DRAFT!AX740,DRAFT!BB740)&gt;0,DRAFT!BC740,""))))</f>
        <v/>
      </c>
      <c r="R738" s="2" t="str">
        <f>IF(COUNT($A738)=0,"",IF(Q738="3E","3E",IF(Q738="","I",LOOKUP(Q738/S$2,{0,0.4,0.45,0.5,0.55,0.6,0.65,0.7,0.75,0.8,1},{"F","D","C","C+","B-","B","B+","A-","A","A+"}))))</f>
        <v/>
      </c>
      <c r="S738" s="1" t="str">
        <f>IF(COUNT($A738)=0,"",IF(Q738="","--",IF(Q738="3E","3E",LOOKUP(Q738/S$2,{0,0.4,0.45,0.5,0.55,0.6,0.65,0.7,0.75,0.8,1},{0,2,2.25,2.5,2.75,3,3.25,3.5,3.75,4}))))</f>
        <v/>
      </c>
      <c r="T738" s="2" t="str">
        <f>IF(COUNT($A738)=0,"",IF($A738&lt;&gt;DRAFT!$B740,"ERR",IF(DRAFT!BK740="3E","3E",IF(COUNT(DRAFT!BG740,DRAFT!BK740)&gt;0,DRAFT!BL740,""))))</f>
        <v/>
      </c>
      <c r="U738" s="2" t="str">
        <f>IF(COUNT($A738)=0,"",IF(T738="3E","3E",IF(T738="","I",LOOKUP(T738/V$2,{0,0.4,0.45,0.5,0.55,0.6,0.65,0.7,0.75,0.8,1},{"F","D","C","C+","B-","B","B+","A-","A","A+"}))))</f>
        <v/>
      </c>
      <c r="V738" s="1" t="str">
        <f>IF(COUNT($A738)=0,"",IF(T738="","--",IF(T738="3E","3E",LOOKUP(T738/V$2,{0,0.4,0.45,0.5,0.55,0.6,0.65,0.7,0.75,0.8,1},{0,2,2.25,2.5,2.75,3,3.25,3.5,3.75,4}))))</f>
        <v/>
      </c>
      <c r="W738" s="2" t="str">
        <f>IF(COUNT($A738)=0,"",IF($A738&lt;&gt;DRAFT!$B740,"ERR",IF(DRAFT!BT740="3E","3E",IF(COUNT(DRAFT!BP740,DRAFT!BT740)&gt;0,DRAFT!BU740,""))))</f>
        <v/>
      </c>
      <c r="X738" s="2" t="str">
        <f>IF(COUNT($A738)=0,"",IF(W738="3E","3E",IF(W738="","I",LOOKUP(W738/Y$2,{0,0.4,0.45,0.5,0.55,0.6,0.65,0.7,0.75,0.8,1},{"F","D","C","C+","B-","B","B+","A-","A","A+"}))))</f>
        <v/>
      </c>
      <c r="Y738" s="1" t="str">
        <f>IF(COUNT($A738)=0,"",IF(W738="","--",IF(W738="3E","3E",LOOKUP(W738/Y$2,{0,0.4,0.45,0.5,0.55,0.6,0.65,0.7,0.75,0.8,1},{0,2,2.25,2.5,2.75,3,3.25,3.5,3.75,4}))))</f>
        <v/>
      </c>
      <c r="Z738" s="2" t="str">
        <f>IF(COUNT($A738)=0,"",IF($A738&lt;&gt;DRAFT!$B740,"ERR",IF(DRAFT!CC740="3E","3E",IF(COUNT(DRAFT!BY740,DRAFT!CC740)&gt;0,DRAFT!CD740,""))))</f>
        <v/>
      </c>
      <c r="AA738" s="2" t="str">
        <f>IF(COUNT($A738)=0,"",IF(Z738="3E","3E",IF(Z738="","I",LOOKUP(Z738/AB$2,{0,0.4,0.45,0.5,0.55,0.6,0.65,0.7,0.75,0.8,1},{"F","D","C","C+","B-","B","B+","A-","A","A+"}))))</f>
        <v/>
      </c>
      <c r="AB738" s="1" t="str">
        <f>IF(COUNT($A738)=0,"",IF(Z738="","--",IF(Z738="3E","3E",LOOKUP(Z738/AB$2,{0,0.4,0.45,0.5,0.55,0.6,0.65,0.7,0.75,0.8,1},{0,2,2.25,2.5,2.75,3,3.25,3.5,3.75,4}))))</f>
        <v/>
      </c>
      <c r="AC738" s="2" t="str">
        <f>IF(COUNT($A738)=0,"",IF($A738&lt;&gt;DRAFT!$B740,"ERR",IF(DRAFT!CF740&gt;0,DRAFT!CF740,"")))</f>
        <v/>
      </c>
      <c r="AD738" s="2" t="str">
        <f>IF(COUNT($A738)=0,"",IF(AC738="3E","3E",IF(AC738="","I",LOOKUP(AC738/AE$2,{0,0.4,0.45,0.5,0.55,0.6,0.65,0.7,0.75,0.8,1},{"F","D","C","C+","B-","B","B+","A-","A","A+"}))))</f>
        <v/>
      </c>
      <c r="AE738" s="1" t="str">
        <f>IF(COUNT($A738)=0,"",IF(AC738="","--",IF(AC738="3E","3E",LOOKUP(AC738/AE$2,{0,0.4,0.45,0.5,0.55,0.6,0.65,0.7,0.75,0.8,1},{0,2,2.25,2.5,2.75,3,3.25,3.5,3.75,4}))))</f>
        <v/>
      </c>
      <c r="AF738" s="2" t="str">
        <f>IF(COUNT($A738)=0,"",IF($A738&lt;&gt;DRAFT!$B740,"ERR",IF(DRAFT!CI740&gt;0,DRAFT!CK740,"")))</f>
        <v/>
      </c>
      <c r="AG738" s="2" t="str">
        <f>IF(COUNT($A738)=0,"",IF(AF738="3E","3E",IF(AF738="","I",LOOKUP(AF738/AH$2,{0,0.4,0.45,0.5,0.55,0.6,0.65,0.7,0.75,0.8,1},{"F","D","C","C+","B-","B","B+","A-","A","A+"}))))</f>
        <v/>
      </c>
      <c r="AH738" s="1" t="str">
        <f>IF(COUNT($A738)=0,"",IF(AF738="","--",IF(AF738="3E","3E",LOOKUP(AF738/AH$2,{0,0.4,0.45,0.5,0.55,0.6,0.65,0.7,0.75,0.8,1},{0,2,2.25,2.5,2.75,3,3.25,3.5,3.75,4}))))</f>
        <v/>
      </c>
      <c r="AI738" s="2" t="str">
        <f>IF($A738&lt;&gt;DRAFT!$B740,"ERR",IF(OR(COUNT($A738)=0,COUNT(DRAFT!CL740:CN740,DRAFT!CP740:CR740)=0),"",CEILING(SUM(DRAFT!CO740,DRAFT!CS740,DRAFT!CT740),1)))</f>
        <v/>
      </c>
      <c r="AJ738" s="2" t="str">
        <f>IF(COUNT($A738)=0,"",IF(AI738="3E","3E",IF(AI738="","I",LOOKUP(AI738/AK$2,{0,0.4,0.45,0.5,0.55,0.6,0.65,0.7,0.75,0.8,1},{"F","D","C","C+","B-","B","B+","A-","A","A+"}))))</f>
        <v/>
      </c>
      <c r="AK738" s="1" t="str">
        <f>IF(COUNT($A738)=0,"",IF(AI738="","--",IF(AI738="3E","3E",LOOKUP(AI738/AK$2,{0,0.4,0.45,0.5,0.55,0.6,0.65,0.7,0.75,0.8,1},{0,2,2.25,2.5,2.75,3,3.25,3.5,3.75,4}))))</f>
        <v/>
      </c>
      <c r="AL738" s="4" t="str">
        <f>IF(OR(COUNT($A738)=0,COUNT(B738:AK738)=0),"",IF(COUNTIF(B738:AK738,"3E")&gt;0,"3E",IF(DRAFT!$A740="R",TRUNC(SUMPRODUCT(RGP,RCP)/TCP,3),TRUNC((SUMPRODUCT(--(IMDGP&gt;0)*IMDGP,IMCP)+CEILING(DRAFT!$DB740*42,0.25))/TCP,3))))</f>
        <v/>
      </c>
      <c r="AM738" s="2" t="str">
        <f>IF(OR(COUNT($A738)=0,COUNT(B738:AK738)=0),"",IF(COUNTIF(B738:AK738,"3E")&gt;0,"3E",IF(DRAFT!$A740="R",SUMPRODUCT(--(RGP&gt;=2),RCP),SUMPRODUCT(--(IMDGP&gt;0),--(IMGP=0),IMCP)+DRAFT!$DC740)))</f>
        <v/>
      </c>
      <c r="AN738" s="67" t="str">
        <f>IF(AL738="3E","3E",IF(COUNT($A738)=0,"",IF(COUNT(AI738)=0,"--",ROUND(((CEILING(DRAFT!$CV740*38,0.25)+CEILING(DRAFT!$CX740*38,0.25)+CEILING(DRAFT!$CZ740*42,0.25)+CEILING($AL738*42,0.25))/160),2))))</f>
        <v/>
      </c>
      <c r="AO738" s="2" t="str">
        <f>IF(AN738="3E","3E",IF(COUNT($A738)=0,"",IF(COUNT(AN738)=0,"I",LOOKUP(AN738,{0,2,2.25,2.5,2.75,3,3.25,3.5,3.75,4},{"F","D","C","C+","B-","B","B+","A-","A","A+"}))))</f>
        <v/>
      </c>
      <c r="AP738" s="2" t="str">
        <f>IF(AN738="3E","3E",IF(OR(COUNT(A738)=0,COUNT(AN738)=0),"",DRAFT!CW740+DRAFT!CY740+DRAFT!DA740+N(TABULATION!AM738)))</f>
        <v/>
      </c>
      <c r="AQ738" s="2" t="str">
        <f>IF(OR(COUNT($A738)=0,COUNT(B738:AK738)=0),"",IF(COUNTIF(B738:AM738,"3E")&gt;0,"3E",IF(AND(DRAFT!$A740="IM",OR($AL738&gt;DRAFT!$DB740,$AM738&gt;DRAFT!$DC740)),"IMPROVED",IF(AND(DRAFT!$A740="IM",$AL738&lt;=DRAFT!$DB740,$AM738&lt;=DRAFT!$DC740),"NOT IMPROVED",IF(AND(DRAFT!CU740="S",AH738&gt;=2,AK738&gt;=2,AN738&gt;=2.5,AP738&gt;=144),"PASS","FAIL")))))</f>
        <v/>
      </c>
      <c r="AR738" s="2" t="str">
        <f t="shared" si="22"/>
        <v/>
      </c>
      <c r="AS738" s="2" t="str">
        <f t="shared" si="23"/>
        <v/>
      </c>
    </row>
    <row r="739" spans="1:45" ht="18.95" customHeight="1" x14ac:dyDescent="0.25">
      <c r="A739" s="3" t="str">
        <f>IF(DRAFT!$B741="","",DRAFT!$B741)</f>
        <v/>
      </c>
      <c r="B739" s="2" t="str">
        <f>IF(COUNT($A739)=0,"",IF($A739&lt;&gt;DRAFT!$B741,"ERR",IF(DRAFT!I741="3E","3E",IF(COUNT(DRAFT!E741,DRAFT!I741)&gt;0,DRAFT!J741,""))))</f>
        <v/>
      </c>
      <c r="C739" s="2" t="str">
        <f>IF(COUNT($A739)=0,"",IF(B739="3E","3E",IF(B739="","I",LOOKUP(B739/D$2,{0,0.4,0.45,0.5,0.55,0.6,0.65,0.7,0.75,0.8,1},{"F","D","C","C+","B-","B","B+","A-","A","A+"}))))</f>
        <v/>
      </c>
      <c r="D739" s="1" t="str">
        <f>IF(COUNT($A739)=0,"",IF(B739="","--",IF(B739="3E","3E",LOOKUP(B739/D$2,{0,0.4,0.45,0.5,0.55,0.6,0.65,0.7,0.75,0.8,1},{0,2,2.25,2.5,2.75,3,3.25,3.5,3.75,4}))))</f>
        <v/>
      </c>
      <c r="E739" s="2" t="str">
        <f>IF(COUNT($A739)=0,"",IF($A739&lt;&gt;DRAFT!$B741,"ERR",IF(DRAFT!R741="3E","3E",IF(COUNT(DRAFT!N741,DRAFT!R741)&gt;0,DRAFT!S741,""))))</f>
        <v/>
      </c>
      <c r="F739" s="2" t="str">
        <f>IF(COUNT($A739)=0,"",IF(E739="3E","3E",IF(E739="","I",LOOKUP(E739/G$2,{0,0.4,0.45,0.5,0.55,0.6,0.65,0.7,0.75,0.8,1},{"F","D","C","C+","B-","B","B+","A-","A","A+"}))))</f>
        <v/>
      </c>
      <c r="G739" s="1" t="str">
        <f>IF(COUNT($A739)=0,"",IF(E739="","--",IF(E739="3E","3E",LOOKUP(E739/G$2,{0,0.4,0.45,0.5,0.55,0.6,0.65,0.7,0.75,0.8,1},{0,2,2.25,2.5,2.75,3,3.25,3.5,3.75,4}))))</f>
        <v/>
      </c>
      <c r="H739" s="2" t="str">
        <f>IF(COUNT($A739)=0,"",IF($A739&lt;&gt;DRAFT!$B741,"ERR",IF(DRAFT!AA741="3E","3E",IF(COUNT(DRAFT!W741,DRAFT!AA741)&gt;0,DRAFT!AB741,""))))</f>
        <v/>
      </c>
      <c r="I739" s="2" t="str">
        <f>IF(COUNT($A739)=0,"",IF(H739="3E","3E",IF(H739="","I",LOOKUP(H739/J$2,{0,0.4,0.45,0.5,0.55,0.6,0.65,0.7,0.75,0.8,1},{"F","D","C","C+","B-","B","B+","A-","A","A+"}))))</f>
        <v/>
      </c>
      <c r="J739" s="1" t="str">
        <f>IF(COUNT($A739)=0,"",IF(H739="","--",IF(H739="3E","3E",LOOKUP(H739/J$2,{0,0.4,0.45,0.5,0.55,0.6,0.65,0.7,0.75,0.8,1},{0,2,2.25,2.5,2.75,3,3.25,3.5,3.75,4}))))</f>
        <v/>
      </c>
      <c r="K739" s="2" t="str">
        <f>IF(COUNT($A739)=0,"",IF($A739&lt;&gt;DRAFT!$B741,"ERR",IF(DRAFT!AJ741="3E","3E",IF(COUNT(DRAFT!AF741,DRAFT!AJ741)&gt;0,DRAFT!AK741,""))))</f>
        <v/>
      </c>
      <c r="L739" s="2" t="str">
        <f>IF(COUNT($A739)=0,"",IF(K739="3E","3E",IF(K739="","I",LOOKUP(K739/M$2,{0,0.4,0.45,0.5,0.55,0.6,0.65,0.7,0.75,0.8,1},{"F","D","C","C+","B-","B","B+","A-","A","A+"}))))</f>
        <v/>
      </c>
      <c r="M739" s="1" t="str">
        <f>IF(COUNT($A739)=0,"",IF(K739="","--",IF(K739="3E","3E",LOOKUP(K739/M$2,{0,0.4,0.45,0.5,0.55,0.6,0.65,0.7,0.75,0.8,1},{0,2,2.25,2.5,2.75,3,3.25,3.5,3.75,4}))))</f>
        <v/>
      </c>
      <c r="N739" s="2" t="str">
        <f>IF(COUNT($A739)=0,"",IF($A739&lt;&gt;DRAFT!$B741,"ERR",IF(DRAFT!AS741="3E","3E",IF(COUNT(DRAFT!AO741,DRAFT!AS741)&gt;0,DRAFT!AT741,""))))</f>
        <v/>
      </c>
      <c r="O739" s="2" t="str">
        <f>IF(COUNT($A739)=0,"",IF(N739="3E","3E",IF(N739="","I",LOOKUP(N739/P$2,{0,0.4,0.45,0.5,0.55,0.6,0.65,0.7,0.75,0.8,1},{"F","D","C","C+","B-","B","B+","A-","A","A+"}))))</f>
        <v/>
      </c>
      <c r="P739" s="1" t="str">
        <f>IF(COUNT($A739)=0,"",IF(N739="","--",IF(N739="3E","3E",LOOKUP(N739/P$2,{0,0.4,0.45,0.5,0.55,0.6,0.65,0.7,0.75,0.8,1},{0,2,2.25,2.5,2.75,3,3.25,3.5,3.75,4}))))</f>
        <v/>
      </c>
      <c r="Q739" s="2" t="str">
        <f>IF(COUNT($A739)=0,"",IF($A739&lt;&gt;DRAFT!$B741,"ERR",IF(DRAFT!BB741="3E","3E",IF(COUNT(DRAFT!AX741,DRAFT!BB741)&gt;0,DRAFT!BC741,""))))</f>
        <v/>
      </c>
      <c r="R739" s="2" t="str">
        <f>IF(COUNT($A739)=0,"",IF(Q739="3E","3E",IF(Q739="","I",LOOKUP(Q739/S$2,{0,0.4,0.45,0.5,0.55,0.6,0.65,0.7,0.75,0.8,1},{"F","D","C","C+","B-","B","B+","A-","A","A+"}))))</f>
        <v/>
      </c>
      <c r="S739" s="1" t="str">
        <f>IF(COUNT($A739)=0,"",IF(Q739="","--",IF(Q739="3E","3E",LOOKUP(Q739/S$2,{0,0.4,0.45,0.5,0.55,0.6,0.65,0.7,0.75,0.8,1},{0,2,2.25,2.5,2.75,3,3.25,3.5,3.75,4}))))</f>
        <v/>
      </c>
      <c r="T739" s="2" t="str">
        <f>IF(COUNT($A739)=0,"",IF($A739&lt;&gt;DRAFT!$B741,"ERR",IF(DRAFT!BK741="3E","3E",IF(COUNT(DRAFT!BG741,DRAFT!BK741)&gt;0,DRAFT!BL741,""))))</f>
        <v/>
      </c>
      <c r="U739" s="2" t="str">
        <f>IF(COUNT($A739)=0,"",IF(T739="3E","3E",IF(T739="","I",LOOKUP(T739/V$2,{0,0.4,0.45,0.5,0.55,0.6,0.65,0.7,0.75,0.8,1},{"F","D","C","C+","B-","B","B+","A-","A","A+"}))))</f>
        <v/>
      </c>
      <c r="V739" s="1" t="str">
        <f>IF(COUNT($A739)=0,"",IF(T739="","--",IF(T739="3E","3E",LOOKUP(T739/V$2,{0,0.4,0.45,0.5,0.55,0.6,0.65,0.7,0.75,0.8,1},{0,2,2.25,2.5,2.75,3,3.25,3.5,3.75,4}))))</f>
        <v/>
      </c>
      <c r="W739" s="2" t="str">
        <f>IF(COUNT($A739)=0,"",IF($A739&lt;&gt;DRAFT!$B741,"ERR",IF(DRAFT!BT741="3E","3E",IF(COUNT(DRAFT!BP741,DRAFT!BT741)&gt;0,DRAFT!BU741,""))))</f>
        <v/>
      </c>
      <c r="X739" s="2" t="str">
        <f>IF(COUNT($A739)=0,"",IF(W739="3E","3E",IF(W739="","I",LOOKUP(W739/Y$2,{0,0.4,0.45,0.5,0.55,0.6,0.65,0.7,0.75,0.8,1},{"F","D","C","C+","B-","B","B+","A-","A","A+"}))))</f>
        <v/>
      </c>
      <c r="Y739" s="1" t="str">
        <f>IF(COUNT($A739)=0,"",IF(W739="","--",IF(W739="3E","3E",LOOKUP(W739/Y$2,{0,0.4,0.45,0.5,0.55,0.6,0.65,0.7,0.75,0.8,1},{0,2,2.25,2.5,2.75,3,3.25,3.5,3.75,4}))))</f>
        <v/>
      </c>
      <c r="Z739" s="2" t="str">
        <f>IF(COUNT($A739)=0,"",IF($A739&lt;&gt;DRAFT!$B741,"ERR",IF(DRAFT!CC741="3E","3E",IF(COUNT(DRAFT!BY741,DRAFT!CC741)&gt;0,DRAFT!CD741,""))))</f>
        <v/>
      </c>
      <c r="AA739" s="2" t="str">
        <f>IF(COUNT($A739)=0,"",IF(Z739="3E","3E",IF(Z739="","I",LOOKUP(Z739/AB$2,{0,0.4,0.45,0.5,0.55,0.6,0.65,0.7,0.75,0.8,1},{"F","D","C","C+","B-","B","B+","A-","A","A+"}))))</f>
        <v/>
      </c>
      <c r="AB739" s="1" t="str">
        <f>IF(COUNT($A739)=0,"",IF(Z739="","--",IF(Z739="3E","3E",LOOKUP(Z739/AB$2,{0,0.4,0.45,0.5,0.55,0.6,0.65,0.7,0.75,0.8,1},{0,2,2.25,2.5,2.75,3,3.25,3.5,3.75,4}))))</f>
        <v/>
      </c>
      <c r="AC739" s="2" t="str">
        <f>IF(COUNT($A739)=0,"",IF($A739&lt;&gt;DRAFT!$B741,"ERR",IF(DRAFT!CF741&gt;0,DRAFT!CF741,"")))</f>
        <v/>
      </c>
      <c r="AD739" s="2" t="str">
        <f>IF(COUNT($A739)=0,"",IF(AC739="3E","3E",IF(AC739="","I",LOOKUP(AC739/AE$2,{0,0.4,0.45,0.5,0.55,0.6,0.65,0.7,0.75,0.8,1},{"F","D","C","C+","B-","B","B+","A-","A","A+"}))))</f>
        <v/>
      </c>
      <c r="AE739" s="1" t="str">
        <f>IF(COUNT($A739)=0,"",IF(AC739="","--",IF(AC739="3E","3E",LOOKUP(AC739/AE$2,{0,0.4,0.45,0.5,0.55,0.6,0.65,0.7,0.75,0.8,1},{0,2,2.25,2.5,2.75,3,3.25,3.5,3.75,4}))))</f>
        <v/>
      </c>
      <c r="AF739" s="2" t="str">
        <f>IF(COUNT($A739)=0,"",IF($A739&lt;&gt;DRAFT!$B741,"ERR",IF(DRAFT!CI741&gt;0,DRAFT!CK741,"")))</f>
        <v/>
      </c>
      <c r="AG739" s="2" t="str">
        <f>IF(COUNT($A739)=0,"",IF(AF739="3E","3E",IF(AF739="","I",LOOKUP(AF739/AH$2,{0,0.4,0.45,0.5,0.55,0.6,0.65,0.7,0.75,0.8,1},{"F","D","C","C+","B-","B","B+","A-","A","A+"}))))</f>
        <v/>
      </c>
      <c r="AH739" s="1" t="str">
        <f>IF(COUNT($A739)=0,"",IF(AF739="","--",IF(AF739="3E","3E",LOOKUP(AF739/AH$2,{0,0.4,0.45,0.5,0.55,0.6,0.65,0.7,0.75,0.8,1},{0,2,2.25,2.5,2.75,3,3.25,3.5,3.75,4}))))</f>
        <v/>
      </c>
      <c r="AI739" s="2" t="str">
        <f>IF($A739&lt;&gt;DRAFT!$B741,"ERR",IF(OR(COUNT($A739)=0,COUNT(DRAFT!CL741:CN741,DRAFT!CP741:CR741)=0),"",CEILING(SUM(DRAFT!CO741,DRAFT!CS741,DRAFT!CT741),1)))</f>
        <v/>
      </c>
      <c r="AJ739" s="2" t="str">
        <f>IF(COUNT($A739)=0,"",IF(AI739="3E","3E",IF(AI739="","I",LOOKUP(AI739/AK$2,{0,0.4,0.45,0.5,0.55,0.6,0.65,0.7,0.75,0.8,1},{"F","D","C","C+","B-","B","B+","A-","A","A+"}))))</f>
        <v/>
      </c>
      <c r="AK739" s="1" t="str">
        <f>IF(COUNT($A739)=0,"",IF(AI739="","--",IF(AI739="3E","3E",LOOKUP(AI739/AK$2,{0,0.4,0.45,0.5,0.55,0.6,0.65,0.7,0.75,0.8,1},{0,2,2.25,2.5,2.75,3,3.25,3.5,3.75,4}))))</f>
        <v/>
      </c>
      <c r="AL739" s="4" t="str">
        <f>IF(OR(COUNT($A739)=0,COUNT(B739:AK739)=0),"",IF(COUNTIF(B739:AK739,"3E")&gt;0,"3E",IF(DRAFT!$A741="R",TRUNC(SUMPRODUCT(RGP,RCP)/TCP,3),TRUNC((SUMPRODUCT(--(IMDGP&gt;0)*IMDGP,IMCP)+CEILING(DRAFT!$DB741*42,0.25))/TCP,3))))</f>
        <v/>
      </c>
      <c r="AM739" s="2" t="str">
        <f>IF(OR(COUNT($A739)=0,COUNT(B739:AK739)=0),"",IF(COUNTIF(B739:AK739,"3E")&gt;0,"3E",IF(DRAFT!$A741="R",SUMPRODUCT(--(RGP&gt;=2),RCP),SUMPRODUCT(--(IMDGP&gt;0),--(IMGP=0),IMCP)+DRAFT!$DC741)))</f>
        <v/>
      </c>
      <c r="AN739" s="67" t="str">
        <f>IF(AL739="3E","3E",IF(COUNT($A739)=0,"",IF(COUNT(AI739)=0,"--",ROUND(((CEILING(DRAFT!$CV741*38,0.25)+CEILING(DRAFT!$CX741*38,0.25)+CEILING(DRAFT!$CZ741*42,0.25)+CEILING($AL739*42,0.25))/160),2))))</f>
        <v/>
      </c>
      <c r="AO739" s="2" t="str">
        <f>IF(AN739="3E","3E",IF(COUNT($A739)=0,"",IF(COUNT(AN739)=0,"I",LOOKUP(AN739,{0,2,2.25,2.5,2.75,3,3.25,3.5,3.75,4},{"F","D","C","C+","B-","B","B+","A-","A","A+"}))))</f>
        <v/>
      </c>
      <c r="AP739" s="2" t="str">
        <f>IF(AN739="3E","3E",IF(OR(COUNT(A739)=0,COUNT(AN739)=0),"",DRAFT!CW741+DRAFT!CY741+DRAFT!DA741+N(TABULATION!AM739)))</f>
        <v/>
      </c>
      <c r="AQ739" s="2" t="str">
        <f>IF(OR(COUNT($A739)=0,COUNT(B739:AK739)=0),"",IF(COUNTIF(B739:AM739,"3E")&gt;0,"3E",IF(AND(DRAFT!$A741="IM",OR($AL739&gt;DRAFT!$DB741,$AM739&gt;DRAFT!$DC741)),"IMPROVED",IF(AND(DRAFT!$A741="IM",$AL739&lt;=DRAFT!$DB741,$AM739&lt;=DRAFT!$DC741),"NOT IMPROVED",IF(AND(DRAFT!CU741="S",AH739&gt;=2,AK739&gt;=2,AN739&gt;=2.5,AP739&gt;=144),"PASS","FAIL")))))</f>
        <v/>
      </c>
      <c r="AR739" s="2" t="str">
        <f t="shared" si="22"/>
        <v/>
      </c>
      <c r="AS739" s="2" t="str">
        <f t="shared" si="23"/>
        <v/>
      </c>
    </row>
    <row r="740" spans="1:45" ht="18.95" customHeight="1" x14ac:dyDescent="0.25">
      <c r="A740" s="3" t="str">
        <f>IF(DRAFT!$B742="","",DRAFT!$B742)</f>
        <v/>
      </c>
      <c r="B740" s="2" t="str">
        <f>IF(COUNT($A740)=0,"",IF($A740&lt;&gt;DRAFT!$B742,"ERR",IF(DRAFT!I742="3E","3E",IF(COUNT(DRAFT!E742,DRAFT!I742)&gt;0,DRAFT!J742,""))))</f>
        <v/>
      </c>
      <c r="C740" s="2" t="str">
        <f>IF(COUNT($A740)=0,"",IF(B740="3E","3E",IF(B740="","I",LOOKUP(B740/D$2,{0,0.4,0.45,0.5,0.55,0.6,0.65,0.7,0.75,0.8,1},{"F","D","C","C+","B-","B","B+","A-","A","A+"}))))</f>
        <v/>
      </c>
      <c r="D740" s="1" t="str">
        <f>IF(COUNT($A740)=0,"",IF(B740="","--",IF(B740="3E","3E",LOOKUP(B740/D$2,{0,0.4,0.45,0.5,0.55,0.6,0.65,0.7,0.75,0.8,1},{0,2,2.25,2.5,2.75,3,3.25,3.5,3.75,4}))))</f>
        <v/>
      </c>
      <c r="E740" s="2" t="str">
        <f>IF(COUNT($A740)=0,"",IF($A740&lt;&gt;DRAFT!$B742,"ERR",IF(DRAFT!R742="3E","3E",IF(COUNT(DRAFT!N742,DRAFT!R742)&gt;0,DRAFT!S742,""))))</f>
        <v/>
      </c>
      <c r="F740" s="2" t="str">
        <f>IF(COUNT($A740)=0,"",IF(E740="3E","3E",IF(E740="","I",LOOKUP(E740/G$2,{0,0.4,0.45,0.5,0.55,0.6,0.65,0.7,0.75,0.8,1},{"F","D","C","C+","B-","B","B+","A-","A","A+"}))))</f>
        <v/>
      </c>
      <c r="G740" s="1" t="str">
        <f>IF(COUNT($A740)=0,"",IF(E740="","--",IF(E740="3E","3E",LOOKUP(E740/G$2,{0,0.4,0.45,0.5,0.55,0.6,0.65,0.7,0.75,0.8,1},{0,2,2.25,2.5,2.75,3,3.25,3.5,3.75,4}))))</f>
        <v/>
      </c>
      <c r="H740" s="2" t="str">
        <f>IF(COUNT($A740)=0,"",IF($A740&lt;&gt;DRAFT!$B742,"ERR",IF(DRAFT!AA742="3E","3E",IF(COUNT(DRAFT!W742,DRAFT!AA742)&gt;0,DRAFT!AB742,""))))</f>
        <v/>
      </c>
      <c r="I740" s="2" t="str">
        <f>IF(COUNT($A740)=0,"",IF(H740="3E","3E",IF(H740="","I",LOOKUP(H740/J$2,{0,0.4,0.45,0.5,0.55,0.6,0.65,0.7,0.75,0.8,1},{"F","D","C","C+","B-","B","B+","A-","A","A+"}))))</f>
        <v/>
      </c>
      <c r="J740" s="1" t="str">
        <f>IF(COUNT($A740)=0,"",IF(H740="","--",IF(H740="3E","3E",LOOKUP(H740/J$2,{0,0.4,0.45,0.5,0.55,0.6,0.65,0.7,0.75,0.8,1},{0,2,2.25,2.5,2.75,3,3.25,3.5,3.75,4}))))</f>
        <v/>
      </c>
      <c r="K740" s="2" t="str">
        <f>IF(COUNT($A740)=0,"",IF($A740&lt;&gt;DRAFT!$B742,"ERR",IF(DRAFT!AJ742="3E","3E",IF(COUNT(DRAFT!AF742,DRAFT!AJ742)&gt;0,DRAFT!AK742,""))))</f>
        <v/>
      </c>
      <c r="L740" s="2" t="str">
        <f>IF(COUNT($A740)=0,"",IF(K740="3E","3E",IF(K740="","I",LOOKUP(K740/M$2,{0,0.4,0.45,0.5,0.55,0.6,0.65,0.7,0.75,0.8,1},{"F","D","C","C+","B-","B","B+","A-","A","A+"}))))</f>
        <v/>
      </c>
      <c r="M740" s="1" t="str">
        <f>IF(COUNT($A740)=0,"",IF(K740="","--",IF(K740="3E","3E",LOOKUP(K740/M$2,{0,0.4,0.45,0.5,0.55,0.6,0.65,0.7,0.75,0.8,1},{0,2,2.25,2.5,2.75,3,3.25,3.5,3.75,4}))))</f>
        <v/>
      </c>
      <c r="N740" s="2" t="str">
        <f>IF(COUNT($A740)=0,"",IF($A740&lt;&gt;DRAFT!$B742,"ERR",IF(DRAFT!AS742="3E","3E",IF(COUNT(DRAFT!AO742,DRAFT!AS742)&gt;0,DRAFT!AT742,""))))</f>
        <v/>
      </c>
      <c r="O740" s="2" t="str">
        <f>IF(COUNT($A740)=0,"",IF(N740="3E","3E",IF(N740="","I",LOOKUP(N740/P$2,{0,0.4,0.45,0.5,0.55,0.6,0.65,0.7,0.75,0.8,1},{"F","D","C","C+","B-","B","B+","A-","A","A+"}))))</f>
        <v/>
      </c>
      <c r="P740" s="1" t="str">
        <f>IF(COUNT($A740)=0,"",IF(N740="","--",IF(N740="3E","3E",LOOKUP(N740/P$2,{0,0.4,0.45,0.5,0.55,0.6,0.65,0.7,0.75,0.8,1},{0,2,2.25,2.5,2.75,3,3.25,3.5,3.75,4}))))</f>
        <v/>
      </c>
      <c r="Q740" s="2" t="str">
        <f>IF(COUNT($A740)=0,"",IF($A740&lt;&gt;DRAFT!$B742,"ERR",IF(DRAFT!BB742="3E","3E",IF(COUNT(DRAFT!AX742,DRAFT!BB742)&gt;0,DRAFT!BC742,""))))</f>
        <v/>
      </c>
      <c r="R740" s="2" t="str">
        <f>IF(COUNT($A740)=0,"",IF(Q740="3E","3E",IF(Q740="","I",LOOKUP(Q740/S$2,{0,0.4,0.45,0.5,0.55,0.6,0.65,0.7,0.75,0.8,1},{"F","D","C","C+","B-","B","B+","A-","A","A+"}))))</f>
        <v/>
      </c>
      <c r="S740" s="1" t="str">
        <f>IF(COUNT($A740)=0,"",IF(Q740="","--",IF(Q740="3E","3E",LOOKUP(Q740/S$2,{0,0.4,0.45,0.5,0.55,0.6,0.65,0.7,0.75,0.8,1},{0,2,2.25,2.5,2.75,3,3.25,3.5,3.75,4}))))</f>
        <v/>
      </c>
      <c r="T740" s="2" t="str">
        <f>IF(COUNT($A740)=0,"",IF($A740&lt;&gt;DRAFT!$B742,"ERR",IF(DRAFT!BK742="3E","3E",IF(COUNT(DRAFT!BG742,DRAFT!BK742)&gt;0,DRAFT!BL742,""))))</f>
        <v/>
      </c>
      <c r="U740" s="2" t="str">
        <f>IF(COUNT($A740)=0,"",IF(T740="3E","3E",IF(T740="","I",LOOKUP(T740/V$2,{0,0.4,0.45,0.5,0.55,0.6,0.65,0.7,0.75,0.8,1},{"F","D","C","C+","B-","B","B+","A-","A","A+"}))))</f>
        <v/>
      </c>
      <c r="V740" s="1" t="str">
        <f>IF(COUNT($A740)=0,"",IF(T740="","--",IF(T740="3E","3E",LOOKUP(T740/V$2,{0,0.4,0.45,0.5,0.55,0.6,0.65,0.7,0.75,0.8,1},{0,2,2.25,2.5,2.75,3,3.25,3.5,3.75,4}))))</f>
        <v/>
      </c>
      <c r="W740" s="2" t="str">
        <f>IF(COUNT($A740)=0,"",IF($A740&lt;&gt;DRAFT!$B742,"ERR",IF(DRAFT!BT742="3E","3E",IF(COUNT(DRAFT!BP742,DRAFT!BT742)&gt;0,DRAFT!BU742,""))))</f>
        <v/>
      </c>
      <c r="X740" s="2" t="str">
        <f>IF(COUNT($A740)=0,"",IF(W740="3E","3E",IF(W740="","I",LOOKUP(W740/Y$2,{0,0.4,0.45,0.5,0.55,0.6,0.65,0.7,0.75,0.8,1},{"F","D","C","C+","B-","B","B+","A-","A","A+"}))))</f>
        <v/>
      </c>
      <c r="Y740" s="1" t="str">
        <f>IF(COUNT($A740)=0,"",IF(W740="","--",IF(W740="3E","3E",LOOKUP(W740/Y$2,{0,0.4,0.45,0.5,0.55,0.6,0.65,0.7,0.75,0.8,1},{0,2,2.25,2.5,2.75,3,3.25,3.5,3.75,4}))))</f>
        <v/>
      </c>
      <c r="Z740" s="2" t="str">
        <f>IF(COUNT($A740)=0,"",IF($A740&lt;&gt;DRAFT!$B742,"ERR",IF(DRAFT!CC742="3E","3E",IF(COUNT(DRAFT!BY742,DRAFT!CC742)&gt;0,DRAFT!CD742,""))))</f>
        <v/>
      </c>
      <c r="AA740" s="2" t="str">
        <f>IF(COUNT($A740)=0,"",IF(Z740="3E","3E",IF(Z740="","I",LOOKUP(Z740/AB$2,{0,0.4,0.45,0.5,0.55,0.6,0.65,0.7,0.75,0.8,1},{"F","D","C","C+","B-","B","B+","A-","A","A+"}))))</f>
        <v/>
      </c>
      <c r="AB740" s="1" t="str">
        <f>IF(COUNT($A740)=0,"",IF(Z740="","--",IF(Z740="3E","3E",LOOKUP(Z740/AB$2,{0,0.4,0.45,0.5,0.55,0.6,0.65,0.7,0.75,0.8,1},{0,2,2.25,2.5,2.75,3,3.25,3.5,3.75,4}))))</f>
        <v/>
      </c>
      <c r="AC740" s="2" t="str">
        <f>IF(COUNT($A740)=0,"",IF($A740&lt;&gt;DRAFT!$B742,"ERR",IF(DRAFT!CF742&gt;0,DRAFT!CF742,"")))</f>
        <v/>
      </c>
      <c r="AD740" s="2" t="str">
        <f>IF(COUNT($A740)=0,"",IF(AC740="3E","3E",IF(AC740="","I",LOOKUP(AC740/AE$2,{0,0.4,0.45,0.5,0.55,0.6,0.65,0.7,0.75,0.8,1},{"F","D","C","C+","B-","B","B+","A-","A","A+"}))))</f>
        <v/>
      </c>
      <c r="AE740" s="1" t="str">
        <f>IF(COUNT($A740)=0,"",IF(AC740="","--",IF(AC740="3E","3E",LOOKUP(AC740/AE$2,{0,0.4,0.45,0.5,0.55,0.6,0.65,0.7,0.75,0.8,1},{0,2,2.25,2.5,2.75,3,3.25,3.5,3.75,4}))))</f>
        <v/>
      </c>
      <c r="AF740" s="2" t="str">
        <f>IF(COUNT($A740)=0,"",IF($A740&lt;&gt;DRAFT!$B742,"ERR",IF(DRAFT!CI742&gt;0,DRAFT!CK742,"")))</f>
        <v/>
      </c>
      <c r="AG740" s="2" t="str">
        <f>IF(COUNT($A740)=0,"",IF(AF740="3E","3E",IF(AF740="","I",LOOKUP(AF740/AH$2,{0,0.4,0.45,0.5,0.55,0.6,0.65,0.7,0.75,0.8,1},{"F","D","C","C+","B-","B","B+","A-","A","A+"}))))</f>
        <v/>
      </c>
      <c r="AH740" s="1" t="str">
        <f>IF(COUNT($A740)=0,"",IF(AF740="","--",IF(AF740="3E","3E",LOOKUP(AF740/AH$2,{0,0.4,0.45,0.5,0.55,0.6,0.65,0.7,0.75,0.8,1},{0,2,2.25,2.5,2.75,3,3.25,3.5,3.75,4}))))</f>
        <v/>
      </c>
      <c r="AI740" s="2" t="str">
        <f>IF($A740&lt;&gt;DRAFT!$B742,"ERR",IF(OR(COUNT($A740)=0,COUNT(DRAFT!CL742:CN742,DRAFT!CP742:CR742)=0),"",CEILING(SUM(DRAFT!CO742,DRAFT!CS742,DRAFT!CT742),1)))</f>
        <v/>
      </c>
      <c r="AJ740" s="2" t="str">
        <f>IF(COUNT($A740)=0,"",IF(AI740="3E","3E",IF(AI740="","I",LOOKUP(AI740/AK$2,{0,0.4,0.45,0.5,0.55,0.6,0.65,0.7,0.75,0.8,1},{"F","D","C","C+","B-","B","B+","A-","A","A+"}))))</f>
        <v/>
      </c>
      <c r="AK740" s="1" t="str">
        <f>IF(COUNT($A740)=0,"",IF(AI740="","--",IF(AI740="3E","3E",LOOKUP(AI740/AK$2,{0,0.4,0.45,0.5,0.55,0.6,0.65,0.7,0.75,0.8,1},{0,2,2.25,2.5,2.75,3,3.25,3.5,3.75,4}))))</f>
        <v/>
      </c>
      <c r="AL740" s="4" t="str">
        <f>IF(OR(COUNT($A740)=0,COUNT(B740:AK740)=0),"",IF(COUNTIF(B740:AK740,"3E")&gt;0,"3E",IF(DRAFT!$A742="R",TRUNC(SUMPRODUCT(RGP,RCP)/TCP,3),TRUNC((SUMPRODUCT(--(IMDGP&gt;0)*IMDGP,IMCP)+CEILING(DRAFT!$DB742*42,0.25))/TCP,3))))</f>
        <v/>
      </c>
      <c r="AM740" s="2" t="str">
        <f>IF(OR(COUNT($A740)=0,COUNT(B740:AK740)=0),"",IF(COUNTIF(B740:AK740,"3E")&gt;0,"3E",IF(DRAFT!$A742="R",SUMPRODUCT(--(RGP&gt;=2),RCP),SUMPRODUCT(--(IMDGP&gt;0),--(IMGP=0),IMCP)+DRAFT!$DC742)))</f>
        <v/>
      </c>
      <c r="AN740" s="67" t="str">
        <f>IF(AL740="3E","3E",IF(COUNT($A740)=0,"",IF(COUNT(AI740)=0,"--",ROUND(((CEILING(DRAFT!$CV742*38,0.25)+CEILING(DRAFT!$CX742*38,0.25)+CEILING(DRAFT!$CZ742*42,0.25)+CEILING($AL740*42,0.25))/160),2))))</f>
        <v/>
      </c>
      <c r="AO740" s="2" t="str">
        <f>IF(AN740="3E","3E",IF(COUNT($A740)=0,"",IF(COUNT(AN740)=0,"I",LOOKUP(AN740,{0,2,2.25,2.5,2.75,3,3.25,3.5,3.75,4},{"F","D","C","C+","B-","B","B+","A-","A","A+"}))))</f>
        <v/>
      </c>
      <c r="AP740" s="2" t="str">
        <f>IF(AN740="3E","3E",IF(OR(COUNT(A740)=0,COUNT(AN740)=0),"",DRAFT!CW742+DRAFT!CY742+DRAFT!DA742+N(TABULATION!AM740)))</f>
        <v/>
      </c>
      <c r="AQ740" s="2" t="str">
        <f>IF(OR(COUNT($A740)=0,COUNT(B740:AK740)=0),"",IF(COUNTIF(B740:AM740,"3E")&gt;0,"3E",IF(AND(DRAFT!$A742="IM",OR($AL740&gt;DRAFT!$DB742,$AM740&gt;DRAFT!$DC742)),"IMPROVED",IF(AND(DRAFT!$A742="IM",$AL740&lt;=DRAFT!$DB742,$AM740&lt;=DRAFT!$DC742),"NOT IMPROVED",IF(AND(DRAFT!CU742="S",AH740&gt;=2,AK740&gt;=2,AN740&gt;=2.5,AP740&gt;=144),"PASS","FAIL")))))</f>
        <v/>
      </c>
      <c r="AR740" s="2" t="str">
        <f t="shared" si="22"/>
        <v/>
      </c>
      <c r="AS740" s="2" t="str">
        <f t="shared" si="23"/>
        <v/>
      </c>
    </row>
    <row r="741" spans="1:45" ht="18.95" customHeight="1" x14ac:dyDescent="0.25">
      <c r="A741" s="3" t="str">
        <f>IF(DRAFT!$B743="","",DRAFT!$B743)</f>
        <v/>
      </c>
      <c r="B741" s="2" t="str">
        <f>IF(COUNT($A741)=0,"",IF($A741&lt;&gt;DRAFT!$B743,"ERR",IF(DRAFT!I743="3E","3E",IF(COUNT(DRAFT!E743,DRAFT!I743)&gt;0,DRAFT!J743,""))))</f>
        <v/>
      </c>
      <c r="C741" s="2" t="str">
        <f>IF(COUNT($A741)=0,"",IF(B741="3E","3E",IF(B741="","I",LOOKUP(B741/D$2,{0,0.4,0.45,0.5,0.55,0.6,0.65,0.7,0.75,0.8,1},{"F","D","C","C+","B-","B","B+","A-","A","A+"}))))</f>
        <v/>
      </c>
      <c r="D741" s="1" t="str">
        <f>IF(COUNT($A741)=0,"",IF(B741="","--",IF(B741="3E","3E",LOOKUP(B741/D$2,{0,0.4,0.45,0.5,0.55,0.6,0.65,0.7,0.75,0.8,1},{0,2,2.25,2.5,2.75,3,3.25,3.5,3.75,4}))))</f>
        <v/>
      </c>
      <c r="E741" s="2" t="str">
        <f>IF(COUNT($A741)=0,"",IF($A741&lt;&gt;DRAFT!$B743,"ERR",IF(DRAFT!R743="3E","3E",IF(COUNT(DRAFT!N743,DRAFT!R743)&gt;0,DRAFT!S743,""))))</f>
        <v/>
      </c>
      <c r="F741" s="2" t="str">
        <f>IF(COUNT($A741)=0,"",IF(E741="3E","3E",IF(E741="","I",LOOKUP(E741/G$2,{0,0.4,0.45,0.5,0.55,0.6,0.65,0.7,0.75,0.8,1},{"F","D","C","C+","B-","B","B+","A-","A","A+"}))))</f>
        <v/>
      </c>
      <c r="G741" s="1" t="str">
        <f>IF(COUNT($A741)=0,"",IF(E741="","--",IF(E741="3E","3E",LOOKUP(E741/G$2,{0,0.4,0.45,0.5,0.55,0.6,0.65,0.7,0.75,0.8,1},{0,2,2.25,2.5,2.75,3,3.25,3.5,3.75,4}))))</f>
        <v/>
      </c>
      <c r="H741" s="2" t="str">
        <f>IF(COUNT($A741)=0,"",IF($A741&lt;&gt;DRAFT!$B743,"ERR",IF(DRAFT!AA743="3E","3E",IF(COUNT(DRAFT!W743,DRAFT!AA743)&gt;0,DRAFT!AB743,""))))</f>
        <v/>
      </c>
      <c r="I741" s="2" t="str">
        <f>IF(COUNT($A741)=0,"",IF(H741="3E","3E",IF(H741="","I",LOOKUP(H741/J$2,{0,0.4,0.45,0.5,0.55,0.6,0.65,0.7,0.75,0.8,1},{"F","D","C","C+","B-","B","B+","A-","A","A+"}))))</f>
        <v/>
      </c>
      <c r="J741" s="1" t="str">
        <f>IF(COUNT($A741)=0,"",IF(H741="","--",IF(H741="3E","3E",LOOKUP(H741/J$2,{0,0.4,0.45,0.5,0.55,0.6,0.65,0.7,0.75,0.8,1},{0,2,2.25,2.5,2.75,3,3.25,3.5,3.75,4}))))</f>
        <v/>
      </c>
      <c r="K741" s="2" t="str">
        <f>IF(COUNT($A741)=0,"",IF($A741&lt;&gt;DRAFT!$B743,"ERR",IF(DRAFT!AJ743="3E","3E",IF(COUNT(DRAFT!AF743,DRAFT!AJ743)&gt;0,DRAFT!AK743,""))))</f>
        <v/>
      </c>
      <c r="L741" s="2" t="str">
        <f>IF(COUNT($A741)=0,"",IF(K741="3E","3E",IF(K741="","I",LOOKUP(K741/M$2,{0,0.4,0.45,0.5,0.55,0.6,0.65,0.7,0.75,0.8,1},{"F","D","C","C+","B-","B","B+","A-","A","A+"}))))</f>
        <v/>
      </c>
      <c r="M741" s="1" t="str">
        <f>IF(COUNT($A741)=0,"",IF(K741="","--",IF(K741="3E","3E",LOOKUP(K741/M$2,{0,0.4,0.45,0.5,0.55,0.6,0.65,0.7,0.75,0.8,1},{0,2,2.25,2.5,2.75,3,3.25,3.5,3.75,4}))))</f>
        <v/>
      </c>
      <c r="N741" s="2" t="str">
        <f>IF(COUNT($A741)=0,"",IF($A741&lt;&gt;DRAFT!$B743,"ERR",IF(DRAFT!AS743="3E","3E",IF(COUNT(DRAFT!AO743,DRAFT!AS743)&gt;0,DRAFT!AT743,""))))</f>
        <v/>
      </c>
      <c r="O741" s="2" t="str">
        <f>IF(COUNT($A741)=0,"",IF(N741="3E","3E",IF(N741="","I",LOOKUP(N741/P$2,{0,0.4,0.45,0.5,0.55,0.6,0.65,0.7,0.75,0.8,1},{"F","D","C","C+","B-","B","B+","A-","A","A+"}))))</f>
        <v/>
      </c>
      <c r="P741" s="1" t="str">
        <f>IF(COUNT($A741)=0,"",IF(N741="","--",IF(N741="3E","3E",LOOKUP(N741/P$2,{0,0.4,0.45,0.5,0.55,0.6,0.65,0.7,0.75,0.8,1},{0,2,2.25,2.5,2.75,3,3.25,3.5,3.75,4}))))</f>
        <v/>
      </c>
      <c r="Q741" s="2" t="str">
        <f>IF(COUNT($A741)=0,"",IF($A741&lt;&gt;DRAFT!$B743,"ERR",IF(DRAFT!BB743="3E","3E",IF(COUNT(DRAFT!AX743,DRAFT!BB743)&gt;0,DRAFT!BC743,""))))</f>
        <v/>
      </c>
      <c r="R741" s="2" t="str">
        <f>IF(COUNT($A741)=0,"",IF(Q741="3E","3E",IF(Q741="","I",LOOKUP(Q741/S$2,{0,0.4,0.45,0.5,0.55,0.6,0.65,0.7,0.75,0.8,1},{"F","D","C","C+","B-","B","B+","A-","A","A+"}))))</f>
        <v/>
      </c>
      <c r="S741" s="1" t="str">
        <f>IF(COUNT($A741)=0,"",IF(Q741="","--",IF(Q741="3E","3E",LOOKUP(Q741/S$2,{0,0.4,0.45,0.5,0.55,0.6,0.65,0.7,0.75,0.8,1},{0,2,2.25,2.5,2.75,3,3.25,3.5,3.75,4}))))</f>
        <v/>
      </c>
      <c r="T741" s="2" t="str">
        <f>IF(COUNT($A741)=0,"",IF($A741&lt;&gt;DRAFT!$B743,"ERR",IF(DRAFT!BK743="3E","3E",IF(COUNT(DRAFT!BG743,DRAFT!BK743)&gt;0,DRAFT!BL743,""))))</f>
        <v/>
      </c>
      <c r="U741" s="2" t="str">
        <f>IF(COUNT($A741)=0,"",IF(T741="3E","3E",IF(T741="","I",LOOKUP(T741/V$2,{0,0.4,0.45,0.5,0.55,0.6,0.65,0.7,0.75,0.8,1},{"F","D","C","C+","B-","B","B+","A-","A","A+"}))))</f>
        <v/>
      </c>
      <c r="V741" s="1" t="str">
        <f>IF(COUNT($A741)=0,"",IF(T741="","--",IF(T741="3E","3E",LOOKUP(T741/V$2,{0,0.4,0.45,0.5,0.55,0.6,0.65,0.7,0.75,0.8,1},{0,2,2.25,2.5,2.75,3,3.25,3.5,3.75,4}))))</f>
        <v/>
      </c>
      <c r="W741" s="2" t="str">
        <f>IF(COUNT($A741)=0,"",IF($A741&lt;&gt;DRAFT!$B743,"ERR",IF(DRAFT!BT743="3E","3E",IF(COUNT(DRAFT!BP743,DRAFT!BT743)&gt;0,DRAFT!BU743,""))))</f>
        <v/>
      </c>
      <c r="X741" s="2" t="str">
        <f>IF(COUNT($A741)=0,"",IF(W741="3E","3E",IF(W741="","I",LOOKUP(W741/Y$2,{0,0.4,0.45,0.5,0.55,0.6,0.65,0.7,0.75,0.8,1},{"F","D","C","C+","B-","B","B+","A-","A","A+"}))))</f>
        <v/>
      </c>
      <c r="Y741" s="1" t="str">
        <f>IF(COUNT($A741)=0,"",IF(W741="","--",IF(W741="3E","3E",LOOKUP(W741/Y$2,{0,0.4,0.45,0.5,0.55,0.6,0.65,0.7,0.75,0.8,1},{0,2,2.25,2.5,2.75,3,3.25,3.5,3.75,4}))))</f>
        <v/>
      </c>
      <c r="Z741" s="2" t="str">
        <f>IF(COUNT($A741)=0,"",IF($A741&lt;&gt;DRAFT!$B743,"ERR",IF(DRAFT!CC743="3E","3E",IF(COUNT(DRAFT!BY743,DRAFT!CC743)&gt;0,DRAFT!CD743,""))))</f>
        <v/>
      </c>
      <c r="AA741" s="2" t="str">
        <f>IF(COUNT($A741)=0,"",IF(Z741="3E","3E",IF(Z741="","I",LOOKUP(Z741/AB$2,{0,0.4,0.45,0.5,0.55,0.6,0.65,0.7,0.75,0.8,1},{"F","D","C","C+","B-","B","B+","A-","A","A+"}))))</f>
        <v/>
      </c>
      <c r="AB741" s="1" t="str">
        <f>IF(COUNT($A741)=0,"",IF(Z741="","--",IF(Z741="3E","3E",LOOKUP(Z741/AB$2,{0,0.4,0.45,0.5,0.55,0.6,0.65,0.7,0.75,0.8,1},{0,2,2.25,2.5,2.75,3,3.25,3.5,3.75,4}))))</f>
        <v/>
      </c>
      <c r="AC741" s="2" t="str">
        <f>IF(COUNT($A741)=0,"",IF($A741&lt;&gt;DRAFT!$B743,"ERR",IF(DRAFT!CF743&gt;0,DRAFT!CF743,"")))</f>
        <v/>
      </c>
      <c r="AD741" s="2" t="str">
        <f>IF(COUNT($A741)=0,"",IF(AC741="3E","3E",IF(AC741="","I",LOOKUP(AC741/AE$2,{0,0.4,0.45,0.5,0.55,0.6,0.65,0.7,0.75,0.8,1},{"F","D","C","C+","B-","B","B+","A-","A","A+"}))))</f>
        <v/>
      </c>
      <c r="AE741" s="1" t="str">
        <f>IF(COUNT($A741)=0,"",IF(AC741="","--",IF(AC741="3E","3E",LOOKUP(AC741/AE$2,{0,0.4,0.45,0.5,0.55,0.6,0.65,0.7,0.75,0.8,1},{0,2,2.25,2.5,2.75,3,3.25,3.5,3.75,4}))))</f>
        <v/>
      </c>
      <c r="AF741" s="2" t="str">
        <f>IF(COUNT($A741)=0,"",IF($A741&lt;&gt;DRAFT!$B743,"ERR",IF(DRAFT!CI743&gt;0,DRAFT!CK743,"")))</f>
        <v/>
      </c>
      <c r="AG741" s="2" t="str">
        <f>IF(COUNT($A741)=0,"",IF(AF741="3E","3E",IF(AF741="","I",LOOKUP(AF741/AH$2,{0,0.4,0.45,0.5,0.55,0.6,0.65,0.7,0.75,0.8,1},{"F","D","C","C+","B-","B","B+","A-","A","A+"}))))</f>
        <v/>
      </c>
      <c r="AH741" s="1" t="str">
        <f>IF(COUNT($A741)=0,"",IF(AF741="","--",IF(AF741="3E","3E",LOOKUP(AF741/AH$2,{0,0.4,0.45,0.5,0.55,0.6,0.65,0.7,0.75,0.8,1},{0,2,2.25,2.5,2.75,3,3.25,3.5,3.75,4}))))</f>
        <v/>
      </c>
      <c r="AI741" s="2" t="str">
        <f>IF($A741&lt;&gt;DRAFT!$B743,"ERR",IF(OR(COUNT($A741)=0,COUNT(DRAFT!CL743:CN743,DRAFT!CP743:CR743)=0),"",CEILING(SUM(DRAFT!CO743,DRAFT!CS743,DRAFT!CT743),1)))</f>
        <v/>
      </c>
      <c r="AJ741" s="2" t="str">
        <f>IF(COUNT($A741)=0,"",IF(AI741="3E","3E",IF(AI741="","I",LOOKUP(AI741/AK$2,{0,0.4,0.45,0.5,0.55,0.6,0.65,0.7,0.75,0.8,1},{"F","D","C","C+","B-","B","B+","A-","A","A+"}))))</f>
        <v/>
      </c>
      <c r="AK741" s="1" t="str">
        <f>IF(COUNT($A741)=0,"",IF(AI741="","--",IF(AI741="3E","3E",LOOKUP(AI741/AK$2,{0,0.4,0.45,0.5,0.55,0.6,0.65,0.7,0.75,0.8,1},{0,2,2.25,2.5,2.75,3,3.25,3.5,3.75,4}))))</f>
        <v/>
      </c>
      <c r="AL741" s="4" t="str">
        <f>IF(OR(COUNT($A741)=0,COUNT(B741:AK741)=0),"",IF(COUNTIF(B741:AK741,"3E")&gt;0,"3E",IF(DRAFT!$A743="R",TRUNC(SUMPRODUCT(RGP,RCP)/TCP,3),TRUNC((SUMPRODUCT(--(IMDGP&gt;0)*IMDGP,IMCP)+CEILING(DRAFT!$DB743*42,0.25))/TCP,3))))</f>
        <v/>
      </c>
      <c r="AM741" s="2" t="str">
        <f>IF(OR(COUNT($A741)=0,COUNT(B741:AK741)=0),"",IF(COUNTIF(B741:AK741,"3E")&gt;0,"3E",IF(DRAFT!$A743="R",SUMPRODUCT(--(RGP&gt;=2),RCP),SUMPRODUCT(--(IMDGP&gt;0),--(IMGP=0),IMCP)+DRAFT!$DC743)))</f>
        <v/>
      </c>
      <c r="AN741" s="67" t="str">
        <f>IF(AL741="3E","3E",IF(COUNT($A741)=0,"",IF(COUNT(AI741)=0,"--",ROUND(((CEILING(DRAFT!$CV743*38,0.25)+CEILING(DRAFT!$CX743*38,0.25)+CEILING(DRAFT!$CZ743*42,0.25)+CEILING($AL741*42,0.25))/160),2))))</f>
        <v/>
      </c>
      <c r="AO741" s="2" t="str">
        <f>IF(AN741="3E","3E",IF(COUNT($A741)=0,"",IF(COUNT(AN741)=0,"I",LOOKUP(AN741,{0,2,2.25,2.5,2.75,3,3.25,3.5,3.75,4},{"F","D","C","C+","B-","B","B+","A-","A","A+"}))))</f>
        <v/>
      </c>
      <c r="AP741" s="2" t="str">
        <f>IF(AN741="3E","3E",IF(OR(COUNT(A741)=0,COUNT(AN741)=0),"",DRAFT!CW743+DRAFT!CY743+DRAFT!DA743+N(TABULATION!AM741)))</f>
        <v/>
      </c>
      <c r="AQ741" s="2" t="str">
        <f>IF(OR(COUNT($A741)=0,COUNT(B741:AK741)=0),"",IF(COUNTIF(B741:AM741,"3E")&gt;0,"3E",IF(AND(DRAFT!$A743="IM",OR($AL741&gt;DRAFT!$DB743,$AM741&gt;DRAFT!$DC743)),"IMPROVED",IF(AND(DRAFT!$A743="IM",$AL741&lt;=DRAFT!$DB743,$AM741&lt;=DRAFT!$DC743),"NOT IMPROVED",IF(AND(DRAFT!CU743="S",AH741&gt;=2,AK741&gt;=2,AN741&gt;=2.5,AP741&gt;=144),"PASS","FAIL")))))</f>
        <v/>
      </c>
      <c r="AR741" s="2" t="str">
        <f t="shared" si="22"/>
        <v/>
      </c>
      <c r="AS741" s="2" t="str">
        <f t="shared" si="23"/>
        <v/>
      </c>
    </row>
    <row r="742" spans="1:45" ht="18.95" customHeight="1" x14ac:dyDescent="0.25">
      <c r="A742" s="3" t="str">
        <f>IF(DRAFT!$B744="","",DRAFT!$B744)</f>
        <v/>
      </c>
      <c r="B742" s="2" t="str">
        <f>IF(COUNT($A742)=0,"",IF($A742&lt;&gt;DRAFT!$B744,"ERR",IF(DRAFT!I744="3E","3E",IF(COUNT(DRAFT!E744,DRAFT!I744)&gt;0,DRAFT!J744,""))))</f>
        <v/>
      </c>
      <c r="C742" s="2" t="str">
        <f>IF(COUNT($A742)=0,"",IF(B742="3E","3E",IF(B742="","I",LOOKUP(B742/D$2,{0,0.4,0.45,0.5,0.55,0.6,0.65,0.7,0.75,0.8,1},{"F","D","C","C+","B-","B","B+","A-","A","A+"}))))</f>
        <v/>
      </c>
      <c r="D742" s="1" t="str">
        <f>IF(COUNT($A742)=0,"",IF(B742="","--",IF(B742="3E","3E",LOOKUP(B742/D$2,{0,0.4,0.45,0.5,0.55,0.6,0.65,0.7,0.75,0.8,1},{0,2,2.25,2.5,2.75,3,3.25,3.5,3.75,4}))))</f>
        <v/>
      </c>
      <c r="E742" s="2" t="str">
        <f>IF(COUNT($A742)=0,"",IF($A742&lt;&gt;DRAFT!$B744,"ERR",IF(DRAFT!R744="3E","3E",IF(COUNT(DRAFT!N744,DRAFT!R744)&gt;0,DRAFT!S744,""))))</f>
        <v/>
      </c>
      <c r="F742" s="2" t="str">
        <f>IF(COUNT($A742)=0,"",IF(E742="3E","3E",IF(E742="","I",LOOKUP(E742/G$2,{0,0.4,0.45,0.5,0.55,0.6,0.65,0.7,0.75,0.8,1},{"F","D","C","C+","B-","B","B+","A-","A","A+"}))))</f>
        <v/>
      </c>
      <c r="G742" s="1" t="str">
        <f>IF(COUNT($A742)=0,"",IF(E742="","--",IF(E742="3E","3E",LOOKUP(E742/G$2,{0,0.4,0.45,0.5,0.55,0.6,0.65,0.7,0.75,0.8,1},{0,2,2.25,2.5,2.75,3,3.25,3.5,3.75,4}))))</f>
        <v/>
      </c>
      <c r="H742" s="2" t="str">
        <f>IF(COUNT($A742)=0,"",IF($A742&lt;&gt;DRAFT!$B744,"ERR",IF(DRAFT!AA744="3E","3E",IF(COUNT(DRAFT!W744,DRAFT!AA744)&gt;0,DRAFT!AB744,""))))</f>
        <v/>
      </c>
      <c r="I742" s="2" t="str">
        <f>IF(COUNT($A742)=0,"",IF(H742="3E","3E",IF(H742="","I",LOOKUP(H742/J$2,{0,0.4,0.45,0.5,0.55,0.6,0.65,0.7,0.75,0.8,1},{"F","D","C","C+","B-","B","B+","A-","A","A+"}))))</f>
        <v/>
      </c>
      <c r="J742" s="1" t="str">
        <f>IF(COUNT($A742)=0,"",IF(H742="","--",IF(H742="3E","3E",LOOKUP(H742/J$2,{0,0.4,0.45,0.5,0.55,0.6,0.65,0.7,0.75,0.8,1},{0,2,2.25,2.5,2.75,3,3.25,3.5,3.75,4}))))</f>
        <v/>
      </c>
      <c r="K742" s="2" t="str">
        <f>IF(COUNT($A742)=0,"",IF($A742&lt;&gt;DRAFT!$B744,"ERR",IF(DRAFT!AJ744="3E","3E",IF(COUNT(DRAFT!AF744,DRAFT!AJ744)&gt;0,DRAFT!AK744,""))))</f>
        <v/>
      </c>
      <c r="L742" s="2" t="str">
        <f>IF(COUNT($A742)=0,"",IF(K742="3E","3E",IF(K742="","I",LOOKUP(K742/M$2,{0,0.4,0.45,0.5,0.55,0.6,0.65,0.7,0.75,0.8,1},{"F","D","C","C+","B-","B","B+","A-","A","A+"}))))</f>
        <v/>
      </c>
      <c r="M742" s="1" t="str">
        <f>IF(COUNT($A742)=0,"",IF(K742="","--",IF(K742="3E","3E",LOOKUP(K742/M$2,{0,0.4,0.45,0.5,0.55,0.6,0.65,0.7,0.75,0.8,1},{0,2,2.25,2.5,2.75,3,3.25,3.5,3.75,4}))))</f>
        <v/>
      </c>
      <c r="N742" s="2" t="str">
        <f>IF(COUNT($A742)=0,"",IF($A742&lt;&gt;DRAFT!$B744,"ERR",IF(DRAFT!AS744="3E","3E",IF(COUNT(DRAFT!AO744,DRAFT!AS744)&gt;0,DRAFT!AT744,""))))</f>
        <v/>
      </c>
      <c r="O742" s="2" t="str">
        <f>IF(COUNT($A742)=0,"",IF(N742="3E","3E",IF(N742="","I",LOOKUP(N742/P$2,{0,0.4,0.45,0.5,0.55,0.6,0.65,0.7,0.75,0.8,1},{"F","D","C","C+","B-","B","B+","A-","A","A+"}))))</f>
        <v/>
      </c>
      <c r="P742" s="1" t="str">
        <f>IF(COUNT($A742)=0,"",IF(N742="","--",IF(N742="3E","3E",LOOKUP(N742/P$2,{0,0.4,0.45,0.5,0.55,0.6,0.65,0.7,0.75,0.8,1},{0,2,2.25,2.5,2.75,3,3.25,3.5,3.75,4}))))</f>
        <v/>
      </c>
      <c r="Q742" s="2" t="str">
        <f>IF(COUNT($A742)=0,"",IF($A742&lt;&gt;DRAFT!$B744,"ERR",IF(DRAFT!BB744="3E","3E",IF(COUNT(DRAFT!AX744,DRAFT!BB744)&gt;0,DRAFT!BC744,""))))</f>
        <v/>
      </c>
      <c r="R742" s="2" t="str">
        <f>IF(COUNT($A742)=0,"",IF(Q742="3E","3E",IF(Q742="","I",LOOKUP(Q742/S$2,{0,0.4,0.45,0.5,0.55,0.6,0.65,0.7,0.75,0.8,1},{"F","D","C","C+","B-","B","B+","A-","A","A+"}))))</f>
        <v/>
      </c>
      <c r="S742" s="1" t="str">
        <f>IF(COUNT($A742)=0,"",IF(Q742="","--",IF(Q742="3E","3E",LOOKUP(Q742/S$2,{0,0.4,0.45,0.5,0.55,0.6,0.65,0.7,0.75,0.8,1},{0,2,2.25,2.5,2.75,3,3.25,3.5,3.75,4}))))</f>
        <v/>
      </c>
      <c r="T742" s="2" t="str">
        <f>IF(COUNT($A742)=0,"",IF($A742&lt;&gt;DRAFT!$B744,"ERR",IF(DRAFT!BK744="3E","3E",IF(COUNT(DRAFT!BG744,DRAFT!BK744)&gt;0,DRAFT!BL744,""))))</f>
        <v/>
      </c>
      <c r="U742" s="2" t="str">
        <f>IF(COUNT($A742)=0,"",IF(T742="3E","3E",IF(T742="","I",LOOKUP(T742/V$2,{0,0.4,0.45,0.5,0.55,0.6,0.65,0.7,0.75,0.8,1},{"F","D","C","C+","B-","B","B+","A-","A","A+"}))))</f>
        <v/>
      </c>
      <c r="V742" s="1" t="str">
        <f>IF(COUNT($A742)=0,"",IF(T742="","--",IF(T742="3E","3E",LOOKUP(T742/V$2,{0,0.4,0.45,0.5,0.55,0.6,0.65,0.7,0.75,0.8,1},{0,2,2.25,2.5,2.75,3,3.25,3.5,3.75,4}))))</f>
        <v/>
      </c>
      <c r="W742" s="2" t="str">
        <f>IF(COUNT($A742)=0,"",IF($A742&lt;&gt;DRAFT!$B744,"ERR",IF(DRAFT!BT744="3E","3E",IF(COUNT(DRAFT!BP744,DRAFT!BT744)&gt;0,DRAFT!BU744,""))))</f>
        <v/>
      </c>
      <c r="X742" s="2" t="str">
        <f>IF(COUNT($A742)=0,"",IF(W742="3E","3E",IF(W742="","I",LOOKUP(W742/Y$2,{0,0.4,0.45,0.5,0.55,0.6,0.65,0.7,0.75,0.8,1},{"F","D","C","C+","B-","B","B+","A-","A","A+"}))))</f>
        <v/>
      </c>
      <c r="Y742" s="1" t="str">
        <f>IF(COUNT($A742)=0,"",IF(W742="","--",IF(W742="3E","3E",LOOKUP(W742/Y$2,{0,0.4,0.45,0.5,0.55,0.6,0.65,0.7,0.75,0.8,1},{0,2,2.25,2.5,2.75,3,3.25,3.5,3.75,4}))))</f>
        <v/>
      </c>
      <c r="Z742" s="2" t="str">
        <f>IF(COUNT($A742)=0,"",IF($A742&lt;&gt;DRAFT!$B744,"ERR",IF(DRAFT!CC744="3E","3E",IF(COUNT(DRAFT!BY744,DRAFT!CC744)&gt;0,DRAFT!CD744,""))))</f>
        <v/>
      </c>
      <c r="AA742" s="2" t="str">
        <f>IF(COUNT($A742)=0,"",IF(Z742="3E","3E",IF(Z742="","I",LOOKUP(Z742/AB$2,{0,0.4,0.45,0.5,0.55,0.6,0.65,0.7,0.75,0.8,1},{"F","D","C","C+","B-","B","B+","A-","A","A+"}))))</f>
        <v/>
      </c>
      <c r="AB742" s="1" t="str">
        <f>IF(COUNT($A742)=0,"",IF(Z742="","--",IF(Z742="3E","3E",LOOKUP(Z742/AB$2,{0,0.4,0.45,0.5,0.55,0.6,0.65,0.7,0.75,0.8,1},{0,2,2.25,2.5,2.75,3,3.25,3.5,3.75,4}))))</f>
        <v/>
      </c>
      <c r="AC742" s="2" t="str">
        <f>IF(COUNT($A742)=0,"",IF($A742&lt;&gt;DRAFT!$B744,"ERR",IF(DRAFT!CF744&gt;0,DRAFT!CF744,"")))</f>
        <v/>
      </c>
      <c r="AD742" s="2" t="str">
        <f>IF(COUNT($A742)=0,"",IF(AC742="3E","3E",IF(AC742="","I",LOOKUP(AC742/AE$2,{0,0.4,0.45,0.5,0.55,0.6,0.65,0.7,0.75,0.8,1},{"F","D","C","C+","B-","B","B+","A-","A","A+"}))))</f>
        <v/>
      </c>
      <c r="AE742" s="1" t="str">
        <f>IF(COUNT($A742)=0,"",IF(AC742="","--",IF(AC742="3E","3E",LOOKUP(AC742/AE$2,{0,0.4,0.45,0.5,0.55,0.6,0.65,0.7,0.75,0.8,1},{0,2,2.25,2.5,2.75,3,3.25,3.5,3.75,4}))))</f>
        <v/>
      </c>
      <c r="AF742" s="2" t="str">
        <f>IF(COUNT($A742)=0,"",IF($A742&lt;&gt;DRAFT!$B744,"ERR",IF(DRAFT!CI744&gt;0,DRAFT!CK744,"")))</f>
        <v/>
      </c>
      <c r="AG742" s="2" t="str">
        <f>IF(COUNT($A742)=0,"",IF(AF742="3E","3E",IF(AF742="","I",LOOKUP(AF742/AH$2,{0,0.4,0.45,0.5,0.55,0.6,0.65,0.7,0.75,0.8,1},{"F","D","C","C+","B-","B","B+","A-","A","A+"}))))</f>
        <v/>
      </c>
      <c r="AH742" s="1" t="str">
        <f>IF(COUNT($A742)=0,"",IF(AF742="","--",IF(AF742="3E","3E",LOOKUP(AF742/AH$2,{0,0.4,0.45,0.5,0.55,0.6,0.65,0.7,0.75,0.8,1},{0,2,2.25,2.5,2.75,3,3.25,3.5,3.75,4}))))</f>
        <v/>
      </c>
      <c r="AI742" s="2" t="str">
        <f>IF($A742&lt;&gt;DRAFT!$B744,"ERR",IF(OR(COUNT($A742)=0,COUNT(DRAFT!CL744:CN744,DRAFT!CP744:CR744)=0),"",CEILING(SUM(DRAFT!CO744,DRAFT!CS744,DRAFT!CT744),1)))</f>
        <v/>
      </c>
      <c r="AJ742" s="2" t="str">
        <f>IF(COUNT($A742)=0,"",IF(AI742="3E","3E",IF(AI742="","I",LOOKUP(AI742/AK$2,{0,0.4,0.45,0.5,0.55,0.6,0.65,0.7,0.75,0.8,1},{"F","D","C","C+","B-","B","B+","A-","A","A+"}))))</f>
        <v/>
      </c>
      <c r="AK742" s="1" t="str">
        <f>IF(COUNT($A742)=0,"",IF(AI742="","--",IF(AI742="3E","3E",LOOKUP(AI742/AK$2,{0,0.4,0.45,0.5,0.55,0.6,0.65,0.7,0.75,0.8,1},{0,2,2.25,2.5,2.75,3,3.25,3.5,3.75,4}))))</f>
        <v/>
      </c>
      <c r="AL742" s="4" t="str">
        <f>IF(OR(COUNT($A742)=0,COUNT(B742:AK742)=0),"",IF(COUNTIF(B742:AK742,"3E")&gt;0,"3E",IF(DRAFT!$A744="R",TRUNC(SUMPRODUCT(RGP,RCP)/TCP,3),TRUNC((SUMPRODUCT(--(IMDGP&gt;0)*IMDGP,IMCP)+CEILING(DRAFT!$DB744*42,0.25))/TCP,3))))</f>
        <v/>
      </c>
      <c r="AM742" s="2" t="str">
        <f>IF(OR(COUNT($A742)=0,COUNT(B742:AK742)=0),"",IF(COUNTIF(B742:AK742,"3E")&gt;0,"3E",IF(DRAFT!$A744="R",SUMPRODUCT(--(RGP&gt;=2),RCP),SUMPRODUCT(--(IMDGP&gt;0),--(IMGP=0),IMCP)+DRAFT!$DC744)))</f>
        <v/>
      </c>
      <c r="AN742" s="67" t="str">
        <f>IF(AL742="3E","3E",IF(COUNT($A742)=0,"",IF(COUNT(AI742)=0,"--",ROUND(((CEILING(DRAFT!$CV744*38,0.25)+CEILING(DRAFT!$CX744*38,0.25)+CEILING(DRAFT!$CZ744*42,0.25)+CEILING($AL742*42,0.25))/160),2))))</f>
        <v/>
      </c>
      <c r="AO742" s="2" t="str">
        <f>IF(AN742="3E","3E",IF(COUNT($A742)=0,"",IF(COUNT(AN742)=0,"I",LOOKUP(AN742,{0,2,2.25,2.5,2.75,3,3.25,3.5,3.75,4},{"F","D","C","C+","B-","B","B+","A-","A","A+"}))))</f>
        <v/>
      </c>
      <c r="AP742" s="2" t="str">
        <f>IF(AN742="3E","3E",IF(OR(COUNT(A742)=0,COUNT(AN742)=0),"",DRAFT!CW744+DRAFT!CY744+DRAFT!DA744+N(TABULATION!AM742)))</f>
        <v/>
      </c>
      <c r="AQ742" s="2" t="str">
        <f>IF(OR(COUNT($A742)=0,COUNT(B742:AK742)=0),"",IF(COUNTIF(B742:AM742,"3E")&gt;0,"3E",IF(AND(DRAFT!$A744="IM",OR($AL742&gt;DRAFT!$DB744,$AM742&gt;DRAFT!$DC744)),"IMPROVED",IF(AND(DRAFT!$A744="IM",$AL742&lt;=DRAFT!$DB744,$AM742&lt;=DRAFT!$DC744),"NOT IMPROVED",IF(AND(DRAFT!CU744="S",AH742&gt;=2,AK742&gt;=2,AN742&gt;=2.5,AP742&gt;=144),"PASS","FAIL")))))</f>
        <v/>
      </c>
      <c r="AR742" s="2" t="str">
        <f t="shared" si="22"/>
        <v/>
      </c>
      <c r="AS742" s="2" t="str">
        <f t="shared" si="23"/>
        <v/>
      </c>
    </row>
    <row r="743" spans="1:45" ht="18.95" customHeight="1" x14ac:dyDescent="0.25">
      <c r="A743" s="3" t="str">
        <f>IF(DRAFT!$B745="","",DRAFT!$B745)</f>
        <v/>
      </c>
      <c r="B743" s="2" t="str">
        <f>IF(COUNT($A743)=0,"",IF($A743&lt;&gt;DRAFT!$B745,"ERR",IF(DRAFT!I745="3E","3E",IF(COUNT(DRAFT!E745,DRAFT!I745)&gt;0,DRAFT!J745,""))))</f>
        <v/>
      </c>
      <c r="C743" s="2" t="str">
        <f>IF(COUNT($A743)=0,"",IF(B743="3E","3E",IF(B743="","I",LOOKUP(B743/D$2,{0,0.4,0.45,0.5,0.55,0.6,0.65,0.7,0.75,0.8,1},{"F","D","C","C+","B-","B","B+","A-","A","A+"}))))</f>
        <v/>
      </c>
      <c r="D743" s="1" t="str">
        <f>IF(COUNT($A743)=0,"",IF(B743="","--",IF(B743="3E","3E",LOOKUP(B743/D$2,{0,0.4,0.45,0.5,0.55,0.6,0.65,0.7,0.75,0.8,1},{0,2,2.25,2.5,2.75,3,3.25,3.5,3.75,4}))))</f>
        <v/>
      </c>
      <c r="E743" s="2" t="str">
        <f>IF(COUNT($A743)=0,"",IF($A743&lt;&gt;DRAFT!$B745,"ERR",IF(DRAFT!R745="3E","3E",IF(COUNT(DRAFT!N745,DRAFT!R745)&gt;0,DRAFT!S745,""))))</f>
        <v/>
      </c>
      <c r="F743" s="2" t="str">
        <f>IF(COUNT($A743)=0,"",IF(E743="3E","3E",IF(E743="","I",LOOKUP(E743/G$2,{0,0.4,0.45,0.5,0.55,0.6,0.65,0.7,0.75,0.8,1},{"F","D","C","C+","B-","B","B+","A-","A","A+"}))))</f>
        <v/>
      </c>
      <c r="G743" s="1" t="str">
        <f>IF(COUNT($A743)=0,"",IF(E743="","--",IF(E743="3E","3E",LOOKUP(E743/G$2,{0,0.4,0.45,0.5,0.55,0.6,0.65,0.7,0.75,0.8,1},{0,2,2.25,2.5,2.75,3,3.25,3.5,3.75,4}))))</f>
        <v/>
      </c>
      <c r="H743" s="2" t="str">
        <f>IF(COUNT($A743)=0,"",IF($A743&lt;&gt;DRAFT!$B745,"ERR",IF(DRAFT!AA745="3E","3E",IF(COUNT(DRAFT!W745,DRAFT!AA745)&gt;0,DRAFT!AB745,""))))</f>
        <v/>
      </c>
      <c r="I743" s="2" t="str">
        <f>IF(COUNT($A743)=0,"",IF(H743="3E","3E",IF(H743="","I",LOOKUP(H743/J$2,{0,0.4,0.45,0.5,0.55,0.6,0.65,0.7,0.75,0.8,1},{"F","D","C","C+","B-","B","B+","A-","A","A+"}))))</f>
        <v/>
      </c>
      <c r="J743" s="1" t="str">
        <f>IF(COUNT($A743)=0,"",IF(H743="","--",IF(H743="3E","3E",LOOKUP(H743/J$2,{0,0.4,0.45,0.5,0.55,0.6,0.65,0.7,0.75,0.8,1},{0,2,2.25,2.5,2.75,3,3.25,3.5,3.75,4}))))</f>
        <v/>
      </c>
      <c r="K743" s="2" t="str">
        <f>IF(COUNT($A743)=0,"",IF($A743&lt;&gt;DRAFT!$B745,"ERR",IF(DRAFT!AJ745="3E","3E",IF(COUNT(DRAFT!AF745,DRAFT!AJ745)&gt;0,DRAFT!AK745,""))))</f>
        <v/>
      </c>
      <c r="L743" s="2" t="str">
        <f>IF(COUNT($A743)=0,"",IF(K743="3E","3E",IF(K743="","I",LOOKUP(K743/M$2,{0,0.4,0.45,0.5,0.55,0.6,0.65,0.7,0.75,0.8,1},{"F","D","C","C+","B-","B","B+","A-","A","A+"}))))</f>
        <v/>
      </c>
      <c r="M743" s="1" t="str">
        <f>IF(COUNT($A743)=0,"",IF(K743="","--",IF(K743="3E","3E",LOOKUP(K743/M$2,{0,0.4,0.45,0.5,0.55,0.6,0.65,0.7,0.75,0.8,1},{0,2,2.25,2.5,2.75,3,3.25,3.5,3.75,4}))))</f>
        <v/>
      </c>
      <c r="N743" s="2" t="str">
        <f>IF(COUNT($A743)=0,"",IF($A743&lt;&gt;DRAFT!$B745,"ERR",IF(DRAFT!AS745="3E","3E",IF(COUNT(DRAFT!AO745,DRAFT!AS745)&gt;0,DRAFT!AT745,""))))</f>
        <v/>
      </c>
      <c r="O743" s="2" t="str">
        <f>IF(COUNT($A743)=0,"",IF(N743="3E","3E",IF(N743="","I",LOOKUP(N743/P$2,{0,0.4,0.45,0.5,0.55,0.6,0.65,0.7,0.75,0.8,1},{"F","D","C","C+","B-","B","B+","A-","A","A+"}))))</f>
        <v/>
      </c>
      <c r="P743" s="1" t="str">
        <f>IF(COUNT($A743)=0,"",IF(N743="","--",IF(N743="3E","3E",LOOKUP(N743/P$2,{0,0.4,0.45,0.5,0.55,0.6,0.65,0.7,0.75,0.8,1},{0,2,2.25,2.5,2.75,3,3.25,3.5,3.75,4}))))</f>
        <v/>
      </c>
      <c r="Q743" s="2" t="str">
        <f>IF(COUNT($A743)=0,"",IF($A743&lt;&gt;DRAFT!$B745,"ERR",IF(DRAFT!BB745="3E","3E",IF(COUNT(DRAFT!AX745,DRAFT!BB745)&gt;0,DRAFT!BC745,""))))</f>
        <v/>
      </c>
      <c r="R743" s="2" t="str">
        <f>IF(COUNT($A743)=0,"",IF(Q743="3E","3E",IF(Q743="","I",LOOKUP(Q743/S$2,{0,0.4,0.45,0.5,0.55,0.6,0.65,0.7,0.75,0.8,1},{"F","D","C","C+","B-","B","B+","A-","A","A+"}))))</f>
        <v/>
      </c>
      <c r="S743" s="1" t="str">
        <f>IF(COUNT($A743)=0,"",IF(Q743="","--",IF(Q743="3E","3E",LOOKUP(Q743/S$2,{0,0.4,0.45,0.5,0.55,0.6,0.65,0.7,0.75,0.8,1},{0,2,2.25,2.5,2.75,3,3.25,3.5,3.75,4}))))</f>
        <v/>
      </c>
      <c r="T743" s="2" t="str">
        <f>IF(COUNT($A743)=0,"",IF($A743&lt;&gt;DRAFT!$B745,"ERR",IF(DRAFT!BK745="3E","3E",IF(COUNT(DRAFT!BG745,DRAFT!BK745)&gt;0,DRAFT!BL745,""))))</f>
        <v/>
      </c>
      <c r="U743" s="2" t="str">
        <f>IF(COUNT($A743)=0,"",IF(T743="3E","3E",IF(T743="","I",LOOKUP(T743/V$2,{0,0.4,0.45,0.5,0.55,0.6,0.65,0.7,0.75,0.8,1},{"F","D","C","C+","B-","B","B+","A-","A","A+"}))))</f>
        <v/>
      </c>
      <c r="V743" s="1" t="str">
        <f>IF(COUNT($A743)=0,"",IF(T743="","--",IF(T743="3E","3E",LOOKUP(T743/V$2,{0,0.4,0.45,0.5,0.55,0.6,0.65,0.7,0.75,0.8,1},{0,2,2.25,2.5,2.75,3,3.25,3.5,3.75,4}))))</f>
        <v/>
      </c>
      <c r="W743" s="2" t="str">
        <f>IF(COUNT($A743)=0,"",IF($A743&lt;&gt;DRAFT!$B745,"ERR",IF(DRAFT!BT745="3E","3E",IF(COUNT(DRAFT!BP745,DRAFT!BT745)&gt;0,DRAFT!BU745,""))))</f>
        <v/>
      </c>
      <c r="X743" s="2" t="str">
        <f>IF(COUNT($A743)=0,"",IF(W743="3E","3E",IF(W743="","I",LOOKUP(W743/Y$2,{0,0.4,0.45,0.5,0.55,0.6,0.65,0.7,0.75,0.8,1},{"F","D","C","C+","B-","B","B+","A-","A","A+"}))))</f>
        <v/>
      </c>
      <c r="Y743" s="1" t="str">
        <f>IF(COUNT($A743)=0,"",IF(W743="","--",IF(W743="3E","3E",LOOKUP(W743/Y$2,{0,0.4,0.45,0.5,0.55,0.6,0.65,0.7,0.75,0.8,1},{0,2,2.25,2.5,2.75,3,3.25,3.5,3.75,4}))))</f>
        <v/>
      </c>
      <c r="Z743" s="2" t="str">
        <f>IF(COUNT($A743)=0,"",IF($A743&lt;&gt;DRAFT!$B745,"ERR",IF(DRAFT!CC745="3E","3E",IF(COUNT(DRAFT!BY745,DRAFT!CC745)&gt;0,DRAFT!CD745,""))))</f>
        <v/>
      </c>
      <c r="AA743" s="2" t="str">
        <f>IF(COUNT($A743)=0,"",IF(Z743="3E","3E",IF(Z743="","I",LOOKUP(Z743/AB$2,{0,0.4,0.45,0.5,0.55,0.6,0.65,0.7,0.75,0.8,1},{"F","D","C","C+","B-","B","B+","A-","A","A+"}))))</f>
        <v/>
      </c>
      <c r="AB743" s="1" t="str">
        <f>IF(COUNT($A743)=0,"",IF(Z743="","--",IF(Z743="3E","3E",LOOKUP(Z743/AB$2,{0,0.4,0.45,0.5,0.55,0.6,0.65,0.7,0.75,0.8,1},{0,2,2.25,2.5,2.75,3,3.25,3.5,3.75,4}))))</f>
        <v/>
      </c>
      <c r="AC743" s="2" t="str">
        <f>IF(COUNT($A743)=0,"",IF($A743&lt;&gt;DRAFT!$B745,"ERR",IF(DRAFT!CF745&gt;0,DRAFT!CF745,"")))</f>
        <v/>
      </c>
      <c r="AD743" s="2" t="str">
        <f>IF(COUNT($A743)=0,"",IF(AC743="3E","3E",IF(AC743="","I",LOOKUP(AC743/AE$2,{0,0.4,0.45,0.5,0.55,0.6,0.65,0.7,0.75,0.8,1},{"F","D","C","C+","B-","B","B+","A-","A","A+"}))))</f>
        <v/>
      </c>
      <c r="AE743" s="1" t="str">
        <f>IF(COUNT($A743)=0,"",IF(AC743="","--",IF(AC743="3E","3E",LOOKUP(AC743/AE$2,{0,0.4,0.45,0.5,0.55,0.6,0.65,0.7,0.75,0.8,1},{0,2,2.25,2.5,2.75,3,3.25,3.5,3.75,4}))))</f>
        <v/>
      </c>
      <c r="AF743" s="2" t="str">
        <f>IF(COUNT($A743)=0,"",IF($A743&lt;&gt;DRAFT!$B745,"ERR",IF(DRAFT!CI745&gt;0,DRAFT!CK745,"")))</f>
        <v/>
      </c>
      <c r="AG743" s="2" t="str">
        <f>IF(COUNT($A743)=0,"",IF(AF743="3E","3E",IF(AF743="","I",LOOKUP(AF743/AH$2,{0,0.4,0.45,0.5,0.55,0.6,0.65,0.7,0.75,0.8,1},{"F","D","C","C+","B-","B","B+","A-","A","A+"}))))</f>
        <v/>
      </c>
      <c r="AH743" s="1" t="str">
        <f>IF(COUNT($A743)=0,"",IF(AF743="","--",IF(AF743="3E","3E",LOOKUP(AF743/AH$2,{0,0.4,0.45,0.5,0.55,0.6,0.65,0.7,0.75,0.8,1},{0,2,2.25,2.5,2.75,3,3.25,3.5,3.75,4}))))</f>
        <v/>
      </c>
      <c r="AI743" s="2" t="str">
        <f>IF($A743&lt;&gt;DRAFT!$B745,"ERR",IF(OR(COUNT($A743)=0,COUNT(DRAFT!CL745:CN745,DRAFT!CP745:CR745)=0),"",CEILING(SUM(DRAFT!CO745,DRAFT!CS745,DRAFT!CT745),1)))</f>
        <v/>
      </c>
      <c r="AJ743" s="2" t="str">
        <f>IF(COUNT($A743)=0,"",IF(AI743="3E","3E",IF(AI743="","I",LOOKUP(AI743/AK$2,{0,0.4,0.45,0.5,0.55,0.6,0.65,0.7,0.75,0.8,1},{"F","D","C","C+","B-","B","B+","A-","A","A+"}))))</f>
        <v/>
      </c>
      <c r="AK743" s="1" t="str">
        <f>IF(COUNT($A743)=0,"",IF(AI743="","--",IF(AI743="3E","3E",LOOKUP(AI743/AK$2,{0,0.4,0.45,0.5,0.55,0.6,0.65,0.7,0.75,0.8,1},{0,2,2.25,2.5,2.75,3,3.25,3.5,3.75,4}))))</f>
        <v/>
      </c>
      <c r="AL743" s="4" t="str">
        <f>IF(OR(COUNT($A743)=0,COUNT(B743:AK743)=0),"",IF(COUNTIF(B743:AK743,"3E")&gt;0,"3E",IF(DRAFT!$A745="R",TRUNC(SUMPRODUCT(RGP,RCP)/TCP,3),TRUNC((SUMPRODUCT(--(IMDGP&gt;0)*IMDGP,IMCP)+CEILING(DRAFT!$DB745*42,0.25))/TCP,3))))</f>
        <v/>
      </c>
      <c r="AM743" s="2" t="str">
        <f>IF(OR(COUNT($A743)=0,COUNT(B743:AK743)=0),"",IF(COUNTIF(B743:AK743,"3E")&gt;0,"3E",IF(DRAFT!$A745="R",SUMPRODUCT(--(RGP&gt;=2),RCP),SUMPRODUCT(--(IMDGP&gt;0),--(IMGP=0),IMCP)+DRAFT!$DC745)))</f>
        <v/>
      </c>
      <c r="AN743" s="67" t="str">
        <f>IF(AL743="3E","3E",IF(COUNT($A743)=0,"",IF(COUNT(AI743)=0,"--",ROUND(((CEILING(DRAFT!$CV745*38,0.25)+CEILING(DRAFT!$CX745*38,0.25)+CEILING(DRAFT!$CZ745*42,0.25)+CEILING($AL743*42,0.25))/160),2))))</f>
        <v/>
      </c>
      <c r="AO743" s="2" t="str">
        <f>IF(AN743="3E","3E",IF(COUNT($A743)=0,"",IF(COUNT(AN743)=0,"I",LOOKUP(AN743,{0,2,2.25,2.5,2.75,3,3.25,3.5,3.75,4},{"F","D","C","C+","B-","B","B+","A-","A","A+"}))))</f>
        <v/>
      </c>
      <c r="AP743" s="2" t="str">
        <f>IF(AN743="3E","3E",IF(OR(COUNT(A743)=0,COUNT(AN743)=0),"",DRAFT!CW745+DRAFT!CY745+DRAFT!DA745+N(TABULATION!AM743)))</f>
        <v/>
      </c>
      <c r="AQ743" s="2" t="str">
        <f>IF(OR(COUNT($A743)=0,COUNT(B743:AK743)=0),"",IF(COUNTIF(B743:AM743,"3E")&gt;0,"3E",IF(AND(DRAFT!$A745="IM",OR($AL743&gt;DRAFT!$DB745,$AM743&gt;DRAFT!$DC745)),"IMPROVED",IF(AND(DRAFT!$A745="IM",$AL743&lt;=DRAFT!$DB745,$AM743&lt;=DRAFT!$DC745),"NOT IMPROVED",IF(AND(DRAFT!CU745="S",AH743&gt;=2,AK743&gt;=2,AN743&gt;=2.5,AP743&gt;=144),"PASS","FAIL")))))</f>
        <v/>
      </c>
      <c r="AR743" s="2" t="str">
        <f t="shared" si="22"/>
        <v/>
      </c>
      <c r="AS743" s="2" t="str">
        <f t="shared" si="23"/>
        <v/>
      </c>
    </row>
    <row r="744" spans="1:45" ht="18.95" customHeight="1" x14ac:dyDescent="0.25">
      <c r="A744" s="3" t="str">
        <f>IF(DRAFT!$B746="","",DRAFT!$B746)</f>
        <v/>
      </c>
      <c r="B744" s="2" t="str">
        <f>IF(COUNT($A744)=0,"",IF($A744&lt;&gt;DRAFT!$B746,"ERR",IF(DRAFT!I746="3E","3E",IF(COUNT(DRAFT!E746,DRAFT!I746)&gt;0,DRAFT!J746,""))))</f>
        <v/>
      </c>
      <c r="C744" s="2" t="str">
        <f>IF(COUNT($A744)=0,"",IF(B744="3E","3E",IF(B744="","I",LOOKUP(B744/D$2,{0,0.4,0.45,0.5,0.55,0.6,0.65,0.7,0.75,0.8,1},{"F","D","C","C+","B-","B","B+","A-","A","A+"}))))</f>
        <v/>
      </c>
      <c r="D744" s="1" t="str">
        <f>IF(COUNT($A744)=0,"",IF(B744="","--",IF(B744="3E","3E",LOOKUP(B744/D$2,{0,0.4,0.45,0.5,0.55,0.6,0.65,0.7,0.75,0.8,1},{0,2,2.25,2.5,2.75,3,3.25,3.5,3.75,4}))))</f>
        <v/>
      </c>
      <c r="E744" s="2" t="str">
        <f>IF(COUNT($A744)=0,"",IF($A744&lt;&gt;DRAFT!$B746,"ERR",IF(DRAFT!R746="3E","3E",IF(COUNT(DRAFT!N746,DRAFT!R746)&gt;0,DRAFT!S746,""))))</f>
        <v/>
      </c>
      <c r="F744" s="2" t="str">
        <f>IF(COUNT($A744)=0,"",IF(E744="3E","3E",IF(E744="","I",LOOKUP(E744/G$2,{0,0.4,0.45,0.5,0.55,0.6,0.65,0.7,0.75,0.8,1},{"F","D","C","C+","B-","B","B+","A-","A","A+"}))))</f>
        <v/>
      </c>
      <c r="G744" s="1" t="str">
        <f>IF(COUNT($A744)=0,"",IF(E744="","--",IF(E744="3E","3E",LOOKUP(E744/G$2,{0,0.4,0.45,0.5,0.55,0.6,0.65,0.7,0.75,0.8,1},{0,2,2.25,2.5,2.75,3,3.25,3.5,3.75,4}))))</f>
        <v/>
      </c>
      <c r="H744" s="2" t="str">
        <f>IF(COUNT($A744)=0,"",IF($A744&lt;&gt;DRAFT!$B746,"ERR",IF(DRAFT!AA746="3E","3E",IF(COUNT(DRAFT!W746,DRAFT!AA746)&gt;0,DRAFT!AB746,""))))</f>
        <v/>
      </c>
      <c r="I744" s="2" t="str">
        <f>IF(COUNT($A744)=0,"",IF(H744="3E","3E",IF(H744="","I",LOOKUP(H744/J$2,{0,0.4,0.45,0.5,0.55,0.6,0.65,0.7,0.75,0.8,1},{"F","D","C","C+","B-","B","B+","A-","A","A+"}))))</f>
        <v/>
      </c>
      <c r="J744" s="1" t="str">
        <f>IF(COUNT($A744)=0,"",IF(H744="","--",IF(H744="3E","3E",LOOKUP(H744/J$2,{0,0.4,0.45,0.5,0.55,0.6,0.65,0.7,0.75,0.8,1},{0,2,2.25,2.5,2.75,3,3.25,3.5,3.75,4}))))</f>
        <v/>
      </c>
      <c r="K744" s="2" t="str">
        <f>IF(COUNT($A744)=0,"",IF($A744&lt;&gt;DRAFT!$B746,"ERR",IF(DRAFT!AJ746="3E","3E",IF(COUNT(DRAFT!AF746,DRAFT!AJ746)&gt;0,DRAFT!AK746,""))))</f>
        <v/>
      </c>
      <c r="L744" s="2" t="str">
        <f>IF(COUNT($A744)=0,"",IF(K744="3E","3E",IF(K744="","I",LOOKUP(K744/M$2,{0,0.4,0.45,0.5,0.55,0.6,0.65,0.7,0.75,0.8,1},{"F","D","C","C+","B-","B","B+","A-","A","A+"}))))</f>
        <v/>
      </c>
      <c r="M744" s="1" t="str">
        <f>IF(COUNT($A744)=0,"",IF(K744="","--",IF(K744="3E","3E",LOOKUP(K744/M$2,{0,0.4,0.45,0.5,0.55,0.6,0.65,0.7,0.75,0.8,1},{0,2,2.25,2.5,2.75,3,3.25,3.5,3.75,4}))))</f>
        <v/>
      </c>
      <c r="N744" s="2" t="str">
        <f>IF(COUNT($A744)=0,"",IF($A744&lt;&gt;DRAFT!$B746,"ERR",IF(DRAFT!AS746="3E","3E",IF(COUNT(DRAFT!AO746,DRAFT!AS746)&gt;0,DRAFT!AT746,""))))</f>
        <v/>
      </c>
      <c r="O744" s="2" t="str">
        <f>IF(COUNT($A744)=0,"",IF(N744="3E","3E",IF(N744="","I",LOOKUP(N744/P$2,{0,0.4,0.45,0.5,0.55,0.6,0.65,0.7,0.75,0.8,1},{"F","D","C","C+","B-","B","B+","A-","A","A+"}))))</f>
        <v/>
      </c>
      <c r="P744" s="1" t="str">
        <f>IF(COUNT($A744)=0,"",IF(N744="","--",IF(N744="3E","3E",LOOKUP(N744/P$2,{0,0.4,0.45,0.5,0.55,0.6,0.65,0.7,0.75,0.8,1},{0,2,2.25,2.5,2.75,3,3.25,3.5,3.75,4}))))</f>
        <v/>
      </c>
      <c r="Q744" s="2" t="str">
        <f>IF(COUNT($A744)=0,"",IF($A744&lt;&gt;DRAFT!$B746,"ERR",IF(DRAFT!BB746="3E","3E",IF(COUNT(DRAFT!AX746,DRAFT!BB746)&gt;0,DRAFT!BC746,""))))</f>
        <v/>
      </c>
      <c r="R744" s="2" t="str">
        <f>IF(COUNT($A744)=0,"",IF(Q744="3E","3E",IF(Q744="","I",LOOKUP(Q744/S$2,{0,0.4,0.45,0.5,0.55,0.6,0.65,0.7,0.75,0.8,1},{"F","D","C","C+","B-","B","B+","A-","A","A+"}))))</f>
        <v/>
      </c>
      <c r="S744" s="1" t="str">
        <f>IF(COUNT($A744)=0,"",IF(Q744="","--",IF(Q744="3E","3E",LOOKUP(Q744/S$2,{0,0.4,0.45,0.5,0.55,0.6,0.65,0.7,0.75,0.8,1},{0,2,2.25,2.5,2.75,3,3.25,3.5,3.75,4}))))</f>
        <v/>
      </c>
      <c r="T744" s="2" t="str">
        <f>IF(COUNT($A744)=0,"",IF($A744&lt;&gt;DRAFT!$B746,"ERR",IF(DRAFT!BK746="3E","3E",IF(COUNT(DRAFT!BG746,DRAFT!BK746)&gt;0,DRAFT!BL746,""))))</f>
        <v/>
      </c>
      <c r="U744" s="2" t="str">
        <f>IF(COUNT($A744)=0,"",IF(T744="3E","3E",IF(T744="","I",LOOKUP(T744/V$2,{0,0.4,0.45,0.5,0.55,0.6,0.65,0.7,0.75,0.8,1},{"F","D","C","C+","B-","B","B+","A-","A","A+"}))))</f>
        <v/>
      </c>
      <c r="V744" s="1" t="str">
        <f>IF(COUNT($A744)=0,"",IF(T744="","--",IF(T744="3E","3E",LOOKUP(T744/V$2,{0,0.4,0.45,0.5,0.55,0.6,0.65,0.7,0.75,0.8,1},{0,2,2.25,2.5,2.75,3,3.25,3.5,3.75,4}))))</f>
        <v/>
      </c>
      <c r="W744" s="2" t="str">
        <f>IF(COUNT($A744)=0,"",IF($A744&lt;&gt;DRAFT!$B746,"ERR",IF(DRAFT!BT746="3E","3E",IF(COUNT(DRAFT!BP746,DRAFT!BT746)&gt;0,DRAFT!BU746,""))))</f>
        <v/>
      </c>
      <c r="X744" s="2" t="str">
        <f>IF(COUNT($A744)=0,"",IF(W744="3E","3E",IF(W744="","I",LOOKUP(W744/Y$2,{0,0.4,0.45,0.5,0.55,0.6,0.65,0.7,0.75,0.8,1},{"F","D","C","C+","B-","B","B+","A-","A","A+"}))))</f>
        <v/>
      </c>
      <c r="Y744" s="1" t="str">
        <f>IF(COUNT($A744)=0,"",IF(W744="","--",IF(W744="3E","3E",LOOKUP(W744/Y$2,{0,0.4,0.45,0.5,0.55,0.6,0.65,0.7,0.75,0.8,1},{0,2,2.25,2.5,2.75,3,3.25,3.5,3.75,4}))))</f>
        <v/>
      </c>
      <c r="Z744" s="2" t="str">
        <f>IF(COUNT($A744)=0,"",IF($A744&lt;&gt;DRAFT!$B746,"ERR",IF(DRAFT!CC746="3E","3E",IF(COUNT(DRAFT!BY746,DRAFT!CC746)&gt;0,DRAFT!CD746,""))))</f>
        <v/>
      </c>
      <c r="AA744" s="2" t="str">
        <f>IF(COUNT($A744)=0,"",IF(Z744="3E","3E",IF(Z744="","I",LOOKUP(Z744/AB$2,{0,0.4,0.45,0.5,0.55,0.6,0.65,0.7,0.75,0.8,1},{"F","D","C","C+","B-","B","B+","A-","A","A+"}))))</f>
        <v/>
      </c>
      <c r="AB744" s="1" t="str">
        <f>IF(COUNT($A744)=0,"",IF(Z744="","--",IF(Z744="3E","3E",LOOKUP(Z744/AB$2,{0,0.4,0.45,0.5,0.55,0.6,0.65,0.7,0.75,0.8,1},{0,2,2.25,2.5,2.75,3,3.25,3.5,3.75,4}))))</f>
        <v/>
      </c>
      <c r="AC744" s="2" t="str">
        <f>IF(COUNT($A744)=0,"",IF($A744&lt;&gt;DRAFT!$B746,"ERR",IF(DRAFT!CF746&gt;0,DRAFT!CF746,"")))</f>
        <v/>
      </c>
      <c r="AD744" s="2" t="str">
        <f>IF(COUNT($A744)=0,"",IF(AC744="3E","3E",IF(AC744="","I",LOOKUP(AC744/AE$2,{0,0.4,0.45,0.5,0.55,0.6,0.65,0.7,0.75,0.8,1},{"F","D","C","C+","B-","B","B+","A-","A","A+"}))))</f>
        <v/>
      </c>
      <c r="AE744" s="1" t="str">
        <f>IF(COUNT($A744)=0,"",IF(AC744="","--",IF(AC744="3E","3E",LOOKUP(AC744/AE$2,{0,0.4,0.45,0.5,0.55,0.6,0.65,0.7,0.75,0.8,1},{0,2,2.25,2.5,2.75,3,3.25,3.5,3.75,4}))))</f>
        <v/>
      </c>
      <c r="AF744" s="2" t="str">
        <f>IF(COUNT($A744)=0,"",IF($A744&lt;&gt;DRAFT!$B746,"ERR",IF(DRAFT!CI746&gt;0,DRAFT!CK746,"")))</f>
        <v/>
      </c>
      <c r="AG744" s="2" t="str">
        <f>IF(COUNT($A744)=0,"",IF(AF744="3E","3E",IF(AF744="","I",LOOKUP(AF744/AH$2,{0,0.4,0.45,0.5,0.55,0.6,0.65,0.7,0.75,0.8,1},{"F","D","C","C+","B-","B","B+","A-","A","A+"}))))</f>
        <v/>
      </c>
      <c r="AH744" s="1" t="str">
        <f>IF(COUNT($A744)=0,"",IF(AF744="","--",IF(AF744="3E","3E",LOOKUP(AF744/AH$2,{0,0.4,0.45,0.5,0.55,0.6,0.65,0.7,0.75,0.8,1},{0,2,2.25,2.5,2.75,3,3.25,3.5,3.75,4}))))</f>
        <v/>
      </c>
      <c r="AI744" s="2" t="str">
        <f>IF($A744&lt;&gt;DRAFT!$B746,"ERR",IF(OR(COUNT($A744)=0,COUNT(DRAFT!CL746:CN746,DRAFT!CP746:CR746)=0),"",CEILING(SUM(DRAFT!CO746,DRAFT!CS746,DRAFT!CT746),1)))</f>
        <v/>
      </c>
      <c r="AJ744" s="2" t="str">
        <f>IF(COUNT($A744)=0,"",IF(AI744="3E","3E",IF(AI744="","I",LOOKUP(AI744/AK$2,{0,0.4,0.45,0.5,0.55,0.6,0.65,0.7,0.75,0.8,1},{"F","D","C","C+","B-","B","B+","A-","A","A+"}))))</f>
        <v/>
      </c>
      <c r="AK744" s="1" t="str">
        <f>IF(COUNT($A744)=0,"",IF(AI744="","--",IF(AI744="3E","3E",LOOKUP(AI744/AK$2,{0,0.4,0.45,0.5,0.55,0.6,0.65,0.7,0.75,0.8,1},{0,2,2.25,2.5,2.75,3,3.25,3.5,3.75,4}))))</f>
        <v/>
      </c>
      <c r="AL744" s="4" t="str">
        <f>IF(OR(COUNT($A744)=0,COUNT(B744:AK744)=0),"",IF(COUNTIF(B744:AK744,"3E")&gt;0,"3E",IF(DRAFT!$A746="R",TRUNC(SUMPRODUCT(RGP,RCP)/TCP,3),TRUNC((SUMPRODUCT(--(IMDGP&gt;0)*IMDGP,IMCP)+CEILING(DRAFT!$DB746*42,0.25))/TCP,3))))</f>
        <v/>
      </c>
      <c r="AM744" s="2" t="str">
        <f>IF(OR(COUNT($A744)=0,COUNT(B744:AK744)=0),"",IF(COUNTIF(B744:AK744,"3E")&gt;0,"3E",IF(DRAFT!$A746="R",SUMPRODUCT(--(RGP&gt;=2),RCP),SUMPRODUCT(--(IMDGP&gt;0),--(IMGP=0),IMCP)+DRAFT!$DC746)))</f>
        <v/>
      </c>
      <c r="AN744" s="67" t="str">
        <f>IF(AL744="3E","3E",IF(COUNT($A744)=0,"",IF(COUNT(AI744)=0,"--",ROUND(((CEILING(DRAFT!$CV746*38,0.25)+CEILING(DRAFT!$CX746*38,0.25)+CEILING(DRAFT!$CZ746*42,0.25)+CEILING($AL744*42,0.25))/160),2))))</f>
        <v/>
      </c>
      <c r="AO744" s="2" t="str">
        <f>IF(AN744="3E","3E",IF(COUNT($A744)=0,"",IF(COUNT(AN744)=0,"I",LOOKUP(AN744,{0,2,2.25,2.5,2.75,3,3.25,3.5,3.75,4},{"F","D","C","C+","B-","B","B+","A-","A","A+"}))))</f>
        <v/>
      </c>
      <c r="AP744" s="2" t="str">
        <f>IF(AN744="3E","3E",IF(OR(COUNT(A744)=0,COUNT(AN744)=0),"",DRAFT!CW746+DRAFT!CY746+DRAFT!DA746+N(TABULATION!AM744)))</f>
        <v/>
      </c>
      <c r="AQ744" s="2" t="str">
        <f>IF(OR(COUNT($A744)=0,COUNT(B744:AK744)=0),"",IF(COUNTIF(B744:AM744,"3E")&gt;0,"3E",IF(AND(DRAFT!$A746="IM",OR($AL744&gt;DRAFT!$DB746,$AM744&gt;DRAFT!$DC746)),"IMPROVED",IF(AND(DRAFT!$A746="IM",$AL744&lt;=DRAFT!$DB746,$AM744&lt;=DRAFT!$DC746),"NOT IMPROVED",IF(AND(DRAFT!CU746="S",AH744&gt;=2,AK744&gt;=2,AN744&gt;=2.5,AP744&gt;=144),"PASS","FAIL")))))</f>
        <v/>
      </c>
      <c r="AR744" s="2" t="str">
        <f t="shared" si="22"/>
        <v/>
      </c>
      <c r="AS744" s="2" t="str">
        <f t="shared" si="23"/>
        <v/>
      </c>
    </row>
    <row r="745" spans="1:45" ht="18.95" customHeight="1" x14ac:dyDescent="0.25">
      <c r="A745" s="3" t="str">
        <f>IF(DRAFT!$B747="","",DRAFT!$B747)</f>
        <v/>
      </c>
      <c r="B745" s="2" t="str">
        <f>IF(COUNT($A745)=0,"",IF($A745&lt;&gt;DRAFT!$B747,"ERR",IF(DRAFT!I747="3E","3E",IF(COUNT(DRAFT!E747,DRAFT!I747)&gt;0,DRAFT!J747,""))))</f>
        <v/>
      </c>
      <c r="C745" s="2" t="str">
        <f>IF(COUNT($A745)=0,"",IF(B745="3E","3E",IF(B745="","I",LOOKUP(B745/D$2,{0,0.4,0.45,0.5,0.55,0.6,0.65,0.7,0.75,0.8,1},{"F","D","C","C+","B-","B","B+","A-","A","A+"}))))</f>
        <v/>
      </c>
      <c r="D745" s="1" t="str">
        <f>IF(COUNT($A745)=0,"",IF(B745="","--",IF(B745="3E","3E",LOOKUP(B745/D$2,{0,0.4,0.45,0.5,0.55,0.6,0.65,0.7,0.75,0.8,1},{0,2,2.25,2.5,2.75,3,3.25,3.5,3.75,4}))))</f>
        <v/>
      </c>
      <c r="E745" s="2" t="str">
        <f>IF(COUNT($A745)=0,"",IF($A745&lt;&gt;DRAFT!$B747,"ERR",IF(DRAFT!R747="3E","3E",IF(COUNT(DRAFT!N747,DRAFT!R747)&gt;0,DRAFT!S747,""))))</f>
        <v/>
      </c>
      <c r="F745" s="2" t="str">
        <f>IF(COUNT($A745)=0,"",IF(E745="3E","3E",IF(E745="","I",LOOKUP(E745/G$2,{0,0.4,0.45,0.5,0.55,0.6,0.65,0.7,0.75,0.8,1},{"F","D","C","C+","B-","B","B+","A-","A","A+"}))))</f>
        <v/>
      </c>
      <c r="G745" s="1" t="str">
        <f>IF(COUNT($A745)=0,"",IF(E745="","--",IF(E745="3E","3E",LOOKUP(E745/G$2,{0,0.4,0.45,0.5,0.55,0.6,0.65,0.7,0.75,0.8,1},{0,2,2.25,2.5,2.75,3,3.25,3.5,3.75,4}))))</f>
        <v/>
      </c>
      <c r="H745" s="2" t="str">
        <f>IF(COUNT($A745)=0,"",IF($A745&lt;&gt;DRAFT!$B747,"ERR",IF(DRAFT!AA747="3E","3E",IF(COUNT(DRAFT!W747,DRAFT!AA747)&gt;0,DRAFT!AB747,""))))</f>
        <v/>
      </c>
      <c r="I745" s="2" t="str">
        <f>IF(COUNT($A745)=0,"",IF(H745="3E","3E",IF(H745="","I",LOOKUP(H745/J$2,{0,0.4,0.45,0.5,0.55,0.6,0.65,0.7,0.75,0.8,1},{"F","D","C","C+","B-","B","B+","A-","A","A+"}))))</f>
        <v/>
      </c>
      <c r="J745" s="1" t="str">
        <f>IF(COUNT($A745)=0,"",IF(H745="","--",IF(H745="3E","3E",LOOKUP(H745/J$2,{0,0.4,0.45,0.5,0.55,0.6,0.65,0.7,0.75,0.8,1},{0,2,2.25,2.5,2.75,3,3.25,3.5,3.75,4}))))</f>
        <v/>
      </c>
      <c r="K745" s="2" t="str">
        <f>IF(COUNT($A745)=0,"",IF($A745&lt;&gt;DRAFT!$B747,"ERR",IF(DRAFT!AJ747="3E","3E",IF(COUNT(DRAFT!AF747,DRAFT!AJ747)&gt;0,DRAFT!AK747,""))))</f>
        <v/>
      </c>
      <c r="L745" s="2" t="str">
        <f>IF(COUNT($A745)=0,"",IF(K745="3E","3E",IF(K745="","I",LOOKUP(K745/M$2,{0,0.4,0.45,0.5,0.55,0.6,0.65,0.7,0.75,0.8,1},{"F","D","C","C+","B-","B","B+","A-","A","A+"}))))</f>
        <v/>
      </c>
      <c r="M745" s="1" t="str">
        <f>IF(COUNT($A745)=0,"",IF(K745="","--",IF(K745="3E","3E",LOOKUP(K745/M$2,{0,0.4,0.45,0.5,0.55,0.6,0.65,0.7,0.75,0.8,1},{0,2,2.25,2.5,2.75,3,3.25,3.5,3.75,4}))))</f>
        <v/>
      </c>
      <c r="N745" s="2" t="str">
        <f>IF(COUNT($A745)=0,"",IF($A745&lt;&gt;DRAFT!$B747,"ERR",IF(DRAFT!AS747="3E","3E",IF(COUNT(DRAFT!AO747,DRAFT!AS747)&gt;0,DRAFT!AT747,""))))</f>
        <v/>
      </c>
      <c r="O745" s="2" t="str">
        <f>IF(COUNT($A745)=0,"",IF(N745="3E","3E",IF(N745="","I",LOOKUP(N745/P$2,{0,0.4,0.45,0.5,0.55,0.6,0.65,0.7,0.75,0.8,1},{"F","D","C","C+","B-","B","B+","A-","A","A+"}))))</f>
        <v/>
      </c>
      <c r="P745" s="1" t="str">
        <f>IF(COUNT($A745)=0,"",IF(N745="","--",IF(N745="3E","3E",LOOKUP(N745/P$2,{0,0.4,0.45,0.5,0.55,0.6,0.65,0.7,0.75,0.8,1},{0,2,2.25,2.5,2.75,3,3.25,3.5,3.75,4}))))</f>
        <v/>
      </c>
      <c r="Q745" s="2" t="str">
        <f>IF(COUNT($A745)=0,"",IF($A745&lt;&gt;DRAFT!$B747,"ERR",IF(DRAFT!BB747="3E","3E",IF(COUNT(DRAFT!AX747,DRAFT!BB747)&gt;0,DRAFT!BC747,""))))</f>
        <v/>
      </c>
      <c r="R745" s="2" t="str">
        <f>IF(COUNT($A745)=0,"",IF(Q745="3E","3E",IF(Q745="","I",LOOKUP(Q745/S$2,{0,0.4,0.45,0.5,0.55,0.6,0.65,0.7,0.75,0.8,1},{"F","D","C","C+","B-","B","B+","A-","A","A+"}))))</f>
        <v/>
      </c>
      <c r="S745" s="1" t="str">
        <f>IF(COUNT($A745)=0,"",IF(Q745="","--",IF(Q745="3E","3E",LOOKUP(Q745/S$2,{0,0.4,0.45,0.5,0.55,0.6,0.65,0.7,0.75,0.8,1},{0,2,2.25,2.5,2.75,3,3.25,3.5,3.75,4}))))</f>
        <v/>
      </c>
      <c r="T745" s="2" t="str">
        <f>IF(COUNT($A745)=0,"",IF($A745&lt;&gt;DRAFT!$B747,"ERR",IF(DRAFT!BK747="3E","3E",IF(COUNT(DRAFT!BG747,DRAFT!BK747)&gt;0,DRAFT!BL747,""))))</f>
        <v/>
      </c>
      <c r="U745" s="2" t="str">
        <f>IF(COUNT($A745)=0,"",IF(T745="3E","3E",IF(T745="","I",LOOKUP(T745/V$2,{0,0.4,0.45,0.5,0.55,0.6,0.65,0.7,0.75,0.8,1},{"F","D","C","C+","B-","B","B+","A-","A","A+"}))))</f>
        <v/>
      </c>
      <c r="V745" s="1" t="str">
        <f>IF(COUNT($A745)=0,"",IF(T745="","--",IF(T745="3E","3E",LOOKUP(T745/V$2,{0,0.4,0.45,0.5,0.55,0.6,0.65,0.7,0.75,0.8,1},{0,2,2.25,2.5,2.75,3,3.25,3.5,3.75,4}))))</f>
        <v/>
      </c>
      <c r="W745" s="2" t="str">
        <f>IF(COUNT($A745)=0,"",IF($A745&lt;&gt;DRAFT!$B747,"ERR",IF(DRAFT!BT747="3E","3E",IF(COUNT(DRAFT!BP747,DRAFT!BT747)&gt;0,DRAFT!BU747,""))))</f>
        <v/>
      </c>
      <c r="X745" s="2" t="str">
        <f>IF(COUNT($A745)=0,"",IF(W745="3E","3E",IF(W745="","I",LOOKUP(W745/Y$2,{0,0.4,0.45,0.5,0.55,0.6,0.65,0.7,0.75,0.8,1},{"F","D","C","C+","B-","B","B+","A-","A","A+"}))))</f>
        <v/>
      </c>
      <c r="Y745" s="1" t="str">
        <f>IF(COUNT($A745)=0,"",IF(W745="","--",IF(W745="3E","3E",LOOKUP(W745/Y$2,{0,0.4,0.45,0.5,0.55,0.6,0.65,0.7,0.75,0.8,1},{0,2,2.25,2.5,2.75,3,3.25,3.5,3.75,4}))))</f>
        <v/>
      </c>
      <c r="Z745" s="2" t="str">
        <f>IF(COUNT($A745)=0,"",IF($A745&lt;&gt;DRAFT!$B747,"ERR",IF(DRAFT!CC747="3E","3E",IF(COUNT(DRAFT!BY747,DRAFT!CC747)&gt;0,DRAFT!CD747,""))))</f>
        <v/>
      </c>
      <c r="AA745" s="2" t="str">
        <f>IF(COUNT($A745)=0,"",IF(Z745="3E","3E",IF(Z745="","I",LOOKUP(Z745/AB$2,{0,0.4,0.45,0.5,0.55,0.6,0.65,0.7,0.75,0.8,1},{"F","D","C","C+","B-","B","B+","A-","A","A+"}))))</f>
        <v/>
      </c>
      <c r="AB745" s="1" t="str">
        <f>IF(COUNT($A745)=0,"",IF(Z745="","--",IF(Z745="3E","3E",LOOKUP(Z745/AB$2,{0,0.4,0.45,0.5,0.55,0.6,0.65,0.7,0.75,0.8,1},{0,2,2.25,2.5,2.75,3,3.25,3.5,3.75,4}))))</f>
        <v/>
      </c>
      <c r="AC745" s="2" t="str">
        <f>IF(COUNT($A745)=0,"",IF($A745&lt;&gt;DRAFT!$B747,"ERR",IF(DRAFT!CF747&gt;0,DRAFT!CF747,"")))</f>
        <v/>
      </c>
      <c r="AD745" s="2" t="str">
        <f>IF(COUNT($A745)=0,"",IF(AC745="3E","3E",IF(AC745="","I",LOOKUP(AC745/AE$2,{0,0.4,0.45,0.5,0.55,0.6,0.65,0.7,0.75,0.8,1},{"F","D","C","C+","B-","B","B+","A-","A","A+"}))))</f>
        <v/>
      </c>
      <c r="AE745" s="1" t="str">
        <f>IF(COUNT($A745)=0,"",IF(AC745="","--",IF(AC745="3E","3E",LOOKUP(AC745/AE$2,{0,0.4,0.45,0.5,0.55,0.6,0.65,0.7,0.75,0.8,1},{0,2,2.25,2.5,2.75,3,3.25,3.5,3.75,4}))))</f>
        <v/>
      </c>
      <c r="AF745" s="2" t="str">
        <f>IF(COUNT($A745)=0,"",IF($A745&lt;&gt;DRAFT!$B747,"ERR",IF(DRAFT!CI747&gt;0,DRAFT!CK747,"")))</f>
        <v/>
      </c>
      <c r="AG745" s="2" t="str">
        <f>IF(COUNT($A745)=0,"",IF(AF745="3E","3E",IF(AF745="","I",LOOKUP(AF745/AH$2,{0,0.4,0.45,0.5,0.55,0.6,0.65,0.7,0.75,0.8,1},{"F","D","C","C+","B-","B","B+","A-","A","A+"}))))</f>
        <v/>
      </c>
      <c r="AH745" s="1" t="str">
        <f>IF(COUNT($A745)=0,"",IF(AF745="","--",IF(AF745="3E","3E",LOOKUP(AF745/AH$2,{0,0.4,0.45,0.5,0.55,0.6,0.65,0.7,0.75,0.8,1},{0,2,2.25,2.5,2.75,3,3.25,3.5,3.75,4}))))</f>
        <v/>
      </c>
      <c r="AI745" s="2" t="str">
        <f>IF($A745&lt;&gt;DRAFT!$B747,"ERR",IF(OR(COUNT($A745)=0,COUNT(DRAFT!CL747:CN747,DRAFT!CP747:CR747)=0),"",CEILING(SUM(DRAFT!CO747,DRAFT!CS747,DRAFT!CT747),1)))</f>
        <v/>
      </c>
      <c r="AJ745" s="2" t="str">
        <f>IF(COUNT($A745)=0,"",IF(AI745="3E","3E",IF(AI745="","I",LOOKUP(AI745/AK$2,{0,0.4,0.45,0.5,0.55,0.6,0.65,0.7,0.75,0.8,1},{"F","D","C","C+","B-","B","B+","A-","A","A+"}))))</f>
        <v/>
      </c>
      <c r="AK745" s="1" t="str">
        <f>IF(COUNT($A745)=0,"",IF(AI745="","--",IF(AI745="3E","3E",LOOKUP(AI745/AK$2,{0,0.4,0.45,0.5,0.55,0.6,0.65,0.7,0.75,0.8,1},{0,2,2.25,2.5,2.75,3,3.25,3.5,3.75,4}))))</f>
        <v/>
      </c>
      <c r="AL745" s="4" t="str">
        <f>IF(OR(COUNT($A745)=0,COUNT(B745:AK745)=0),"",IF(COUNTIF(B745:AK745,"3E")&gt;0,"3E",IF(DRAFT!$A747="R",TRUNC(SUMPRODUCT(RGP,RCP)/TCP,3),TRUNC((SUMPRODUCT(--(IMDGP&gt;0)*IMDGP,IMCP)+CEILING(DRAFT!$DB747*42,0.25))/TCP,3))))</f>
        <v/>
      </c>
      <c r="AM745" s="2" t="str">
        <f>IF(OR(COUNT($A745)=0,COUNT(B745:AK745)=0),"",IF(COUNTIF(B745:AK745,"3E")&gt;0,"3E",IF(DRAFT!$A747="R",SUMPRODUCT(--(RGP&gt;=2),RCP),SUMPRODUCT(--(IMDGP&gt;0),--(IMGP=0),IMCP)+DRAFT!$DC747)))</f>
        <v/>
      </c>
      <c r="AN745" s="67" t="str">
        <f>IF(AL745="3E","3E",IF(COUNT($A745)=0,"",IF(COUNT(AI745)=0,"--",ROUND(((CEILING(DRAFT!$CV747*38,0.25)+CEILING(DRAFT!$CX747*38,0.25)+CEILING(DRAFT!$CZ747*42,0.25)+CEILING($AL745*42,0.25))/160),2))))</f>
        <v/>
      </c>
      <c r="AO745" s="2" t="str">
        <f>IF(AN745="3E","3E",IF(COUNT($A745)=0,"",IF(COUNT(AN745)=0,"I",LOOKUP(AN745,{0,2,2.25,2.5,2.75,3,3.25,3.5,3.75,4},{"F","D","C","C+","B-","B","B+","A-","A","A+"}))))</f>
        <v/>
      </c>
      <c r="AP745" s="2" t="str">
        <f>IF(AN745="3E","3E",IF(OR(COUNT(A745)=0,COUNT(AN745)=0),"",DRAFT!CW747+DRAFT!CY747+DRAFT!DA747+N(TABULATION!AM745)))</f>
        <v/>
      </c>
      <c r="AQ745" s="2" t="str">
        <f>IF(OR(COUNT($A745)=0,COUNT(B745:AK745)=0),"",IF(COUNTIF(B745:AM745,"3E")&gt;0,"3E",IF(AND(DRAFT!$A747="IM",OR($AL745&gt;DRAFT!$DB747,$AM745&gt;DRAFT!$DC747)),"IMPROVED",IF(AND(DRAFT!$A747="IM",$AL745&lt;=DRAFT!$DB747,$AM745&lt;=DRAFT!$DC747),"NOT IMPROVED",IF(AND(DRAFT!CU747="S",AH745&gt;=2,AK745&gt;=2,AN745&gt;=2.5,AP745&gt;=144),"PASS","FAIL")))))</f>
        <v/>
      </c>
      <c r="AR745" s="2" t="str">
        <f t="shared" si="22"/>
        <v/>
      </c>
      <c r="AS745" s="2" t="str">
        <f t="shared" si="23"/>
        <v/>
      </c>
    </row>
    <row r="746" spans="1:45" ht="18.95" customHeight="1" x14ac:dyDescent="0.25">
      <c r="A746" s="3" t="str">
        <f>IF(DRAFT!$B748="","",DRAFT!$B748)</f>
        <v/>
      </c>
      <c r="B746" s="2" t="str">
        <f>IF(COUNT($A746)=0,"",IF($A746&lt;&gt;DRAFT!$B748,"ERR",IF(DRAFT!I748="3E","3E",IF(COUNT(DRAFT!E748,DRAFT!I748)&gt;0,DRAFT!J748,""))))</f>
        <v/>
      </c>
      <c r="C746" s="2" t="str">
        <f>IF(COUNT($A746)=0,"",IF(B746="3E","3E",IF(B746="","I",LOOKUP(B746/D$2,{0,0.4,0.45,0.5,0.55,0.6,0.65,0.7,0.75,0.8,1},{"F","D","C","C+","B-","B","B+","A-","A","A+"}))))</f>
        <v/>
      </c>
      <c r="D746" s="1" t="str">
        <f>IF(COUNT($A746)=0,"",IF(B746="","--",IF(B746="3E","3E",LOOKUP(B746/D$2,{0,0.4,0.45,0.5,0.55,0.6,0.65,0.7,0.75,0.8,1},{0,2,2.25,2.5,2.75,3,3.25,3.5,3.75,4}))))</f>
        <v/>
      </c>
      <c r="E746" s="2" t="str">
        <f>IF(COUNT($A746)=0,"",IF($A746&lt;&gt;DRAFT!$B748,"ERR",IF(DRAFT!R748="3E","3E",IF(COUNT(DRAFT!N748,DRAFT!R748)&gt;0,DRAFT!S748,""))))</f>
        <v/>
      </c>
      <c r="F746" s="2" t="str">
        <f>IF(COUNT($A746)=0,"",IF(E746="3E","3E",IF(E746="","I",LOOKUP(E746/G$2,{0,0.4,0.45,0.5,0.55,0.6,0.65,0.7,0.75,0.8,1},{"F","D","C","C+","B-","B","B+","A-","A","A+"}))))</f>
        <v/>
      </c>
      <c r="G746" s="1" t="str">
        <f>IF(COUNT($A746)=0,"",IF(E746="","--",IF(E746="3E","3E",LOOKUP(E746/G$2,{0,0.4,0.45,0.5,0.55,0.6,0.65,0.7,0.75,0.8,1},{0,2,2.25,2.5,2.75,3,3.25,3.5,3.75,4}))))</f>
        <v/>
      </c>
      <c r="H746" s="2" t="str">
        <f>IF(COUNT($A746)=0,"",IF($A746&lt;&gt;DRAFT!$B748,"ERR",IF(DRAFT!AA748="3E","3E",IF(COUNT(DRAFT!W748,DRAFT!AA748)&gt;0,DRAFT!AB748,""))))</f>
        <v/>
      </c>
      <c r="I746" s="2" t="str">
        <f>IF(COUNT($A746)=0,"",IF(H746="3E","3E",IF(H746="","I",LOOKUP(H746/J$2,{0,0.4,0.45,0.5,0.55,0.6,0.65,0.7,0.75,0.8,1},{"F","D","C","C+","B-","B","B+","A-","A","A+"}))))</f>
        <v/>
      </c>
      <c r="J746" s="1" t="str">
        <f>IF(COUNT($A746)=0,"",IF(H746="","--",IF(H746="3E","3E",LOOKUP(H746/J$2,{0,0.4,0.45,0.5,0.55,0.6,0.65,0.7,0.75,0.8,1},{0,2,2.25,2.5,2.75,3,3.25,3.5,3.75,4}))))</f>
        <v/>
      </c>
      <c r="K746" s="2" t="str">
        <f>IF(COUNT($A746)=0,"",IF($A746&lt;&gt;DRAFT!$B748,"ERR",IF(DRAFT!AJ748="3E","3E",IF(COUNT(DRAFT!AF748,DRAFT!AJ748)&gt;0,DRAFT!AK748,""))))</f>
        <v/>
      </c>
      <c r="L746" s="2" t="str">
        <f>IF(COUNT($A746)=0,"",IF(K746="3E","3E",IF(K746="","I",LOOKUP(K746/M$2,{0,0.4,0.45,0.5,0.55,0.6,0.65,0.7,0.75,0.8,1},{"F","D","C","C+","B-","B","B+","A-","A","A+"}))))</f>
        <v/>
      </c>
      <c r="M746" s="1" t="str">
        <f>IF(COUNT($A746)=0,"",IF(K746="","--",IF(K746="3E","3E",LOOKUP(K746/M$2,{0,0.4,0.45,0.5,0.55,0.6,0.65,0.7,0.75,0.8,1},{0,2,2.25,2.5,2.75,3,3.25,3.5,3.75,4}))))</f>
        <v/>
      </c>
      <c r="N746" s="2" t="str">
        <f>IF(COUNT($A746)=0,"",IF($A746&lt;&gt;DRAFT!$B748,"ERR",IF(DRAFT!AS748="3E","3E",IF(COUNT(DRAFT!AO748,DRAFT!AS748)&gt;0,DRAFT!AT748,""))))</f>
        <v/>
      </c>
      <c r="O746" s="2" t="str">
        <f>IF(COUNT($A746)=0,"",IF(N746="3E","3E",IF(N746="","I",LOOKUP(N746/P$2,{0,0.4,0.45,0.5,0.55,0.6,0.65,0.7,0.75,0.8,1},{"F","D","C","C+","B-","B","B+","A-","A","A+"}))))</f>
        <v/>
      </c>
      <c r="P746" s="1" t="str">
        <f>IF(COUNT($A746)=0,"",IF(N746="","--",IF(N746="3E","3E",LOOKUP(N746/P$2,{0,0.4,0.45,0.5,0.55,0.6,0.65,0.7,0.75,0.8,1},{0,2,2.25,2.5,2.75,3,3.25,3.5,3.75,4}))))</f>
        <v/>
      </c>
      <c r="Q746" s="2" t="str">
        <f>IF(COUNT($A746)=0,"",IF($A746&lt;&gt;DRAFT!$B748,"ERR",IF(DRAFT!BB748="3E","3E",IF(COUNT(DRAFT!AX748,DRAFT!BB748)&gt;0,DRAFT!BC748,""))))</f>
        <v/>
      </c>
      <c r="R746" s="2" t="str">
        <f>IF(COUNT($A746)=0,"",IF(Q746="3E","3E",IF(Q746="","I",LOOKUP(Q746/S$2,{0,0.4,0.45,0.5,0.55,0.6,0.65,0.7,0.75,0.8,1},{"F","D","C","C+","B-","B","B+","A-","A","A+"}))))</f>
        <v/>
      </c>
      <c r="S746" s="1" t="str">
        <f>IF(COUNT($A746)=0,"",IF(Q746="","--",IF(Q746="3E","3E",LOOKUP(Q746/S$2,{0,0.4,0.45,0.5,0.55,0.6,0.65,0.7,0.75,0.8,1},{0,2,2.25,2.5,2.75,3,3.25,3.5,3.75,4}))))</f>
        <v/>
      </c>
      <c r="T746" s="2" t="str">
        <f>IF(COUNT($A746)=0,"",IF($A746&lt;&gt;DRAFT!$B748,"ERR",IF(DRAFT!BK748="3E","3E",IF(COUNT(DRAFT!BG748,DRAFT!BK748)&gt;0,DRAFT!BL748,""))))</f>
        <v/>
      </c>
      <c r="U746" s="2" t="str">
        <f>IF(COUNT($A746)=0,"",IF(T746="3E","3E",IF(T746="","I",LOOKUP(T746/V$2,{0,0.4,0.45,0.5,0.55,0.6,0.65,0.7,0.75,0.8,1},{"F","D","C","C+","B-","B","B+","A-","A","A+"}))))</f>
        <v/>
      </c>
      <c r="V746" s="1" t="str">
        <f>IF(COUNT($A746)=0,"",IF(T746="","--",IF(T746="3E","3E",LOOKUP(T746/V$2,{0,0.4,0.45,0.5,0.55,0.6,0.65,0.7,0.75,0.8,1},{0,2,2.25,2.5,2.75,3,3.25,3.5,3.75,4}))))</f>
        <v/>
      </c>
      <c r="W746" s="2" t="str">
        <f>IF(COUNT($A746)=0,"",IF($A746&lt;&gt;DRAFT!$B748,"ERR",IF(DRAFT!BT748="3E","3E",IF(COUNT(DRAFT!BP748,DRAFT!BT748)&gt;0,DRAFT!BU748,""))))</f>
        <v/>
      </c>
      <c r="X746" s="2" t="str">
        <f>IF(COUNT($A746)=0,"",IF(W746="3E","3E",IF(W746="","I",LOOKUP(W746/Y$2,{0,0.4,0.45,0.5,0.55,0.6,0.65,0.7,0.75,0.8,1},{"F","D","C","C+","B-","B","B+","A-","A","A+"}))))</f>
        <v/>
      </c>
      <c r="Y746" s="1" t="str">
        <f>IF(COUNT($A746)=0,"",IF(W746="","--",IF(W746="3E","3E",LOOKUP(W746/Y$2,{0,0.4,0.45,0.5,0.55,0.6,0.65,0.7,0.75,0.8,1},{0,2,2.25,2.5,2.75,3,3.25,3.5,3.75,4}))))</f>
        <v/>
      </c>
      <c r="Z746" s="2" t="str">
        <f>IF(COUNT($A746)=0,"",IF($A746&lt;&gt;DRAFT!$B748,"ERR",IF(DRAFT!CC748="3E","3E",IF(COUNT(DRAFT!BY748,DRAFT!CC748)&gt;0,DRAFT!CD748,""))))</f>
        <v/>
      </c>
      <c r="AA746" s="2" t="str">
        <f>IF(COUNT($A746)=0,"",IF(Z746="3E","3E",IF(Z746="","I",LOOKUP(Z746/AB$2,{0,0.4,0.45,0.5,0.55,0.6,0.65,0.7,0.75,0.8,1},{"F","D","C","C+","B-","B","B+","A-","A","A+"}))))</f>
        <v/>
      </c>
      <c r="AB746" s="1" t="str">
        <f>IF(COUNT($A746)=0,"",IF(Z746="","--",IF(Z746="3E","3E",LOOKUP(Z746/AB$2,{0,0.4,0.45,0.5,0.55,0.6,0.65,0.7,0.75,0.8,1},{0,2,2.25,2.5,2.75,3,3.25,3.5,3.75,4}))))</f>
        <v/>
      </c>
      <c r="AC746" s="2" t="str">
        <f>IF(COUNT($A746)=0,"",IF($A746&lt;&gt;DRAFT!$B748,"ERR",IF(DRAFT!CF748&gt;0,DRAFT!CF748,"")))</f>
        <v/>
      </c>
      <c r="AD746" s="2" t="str">
        <f>IF(COUNT($A746)=0,"",IF(AC746="3E","3E",IF(AC746="","I",LOOKUP(AC746/AE$2,{0,0.4,0.45,0.5,0.55,0.6,0.65,0.7,0.75,0.8,1},{"F","D","C","C+","B-","B","B+","A-","A","A+"}))))</f>
        <v/>
      </c>
      <c r="AE746" s="1" t="str">
        <f>IF(COUNT($A746)=0,"",IF(AC746="","--",IF(AC746="3E","3E",LOOKUP(AC746/AE$2,{0,0.4,0.45,0.5,0.55,0.6,0.65,0.7,0.75,0.8,1},{0,2,2.25,2.5,2.75,3,3.25,3.5,3.75,4}))))</f>
        <v/>
      </c>
      <c r="AF746" s="2" t="str">
        <f>IF(COUNT($A746)=0,"",IF($A746&lt;&gt;DRAFT!$B748,"ERR",IF(DRAFT!CI748&gt;0,DRAFT!CK748,"")))</f>
        <v/>
      </c>
      <c r="AG746" s="2" t="str">
        <f>IF(COUNT($A746)=0,"",IF(AF746="3E","3E",IF(AF746="","I",LOOKUP(AF746/AH$2,{0,0.4,0.45,0.5,0.55,0.6,0.65,0.7,0.75,0.8,1},{"F","D","C","C+","B-","B","B+","A-","A","A+"}))))</f>
        <v/>
      </c>
      <c r="AH746" s="1" t="str">
        <f>IF(COUNT($A746)=0,"",IF(AF746="","--",IF(AF746="3E","3E",LOOKUP(AF746/AH$2,{0,0.4,0.45,0.5,0.55,0.6,0.65,0.7,0.75,0.8,1},{0,2,2.25,2.5,2.75,3,3.25,3.5,3.75,4}))))</f>
        <v/>
      </c>
      <c r="AI746" s="2" t="str">
        <f>IF($A746&lt;&gt;DRAFT!$B748,"ERR",IF(OR(COUNT($A746)=0,COUNT(DRAFT!CL748:CN748,DRAFT!CP748:CR748)=0),"",CEILING(SUM(DRAFT!CO748,DRAFT!CS748,DRAFT!CT748),1)))</f>
        <v/>
      </c>
      <c r="AJ746" s="2" t="str">
        <f>IF(COUNT($A746)=0,"",IF(AI746="3E","3E",IF(AI746="","I",LOOKUP(AI746/AK$2,{0,0.4,0.45,0.5,0.55,0.6,0.65,0.7,0.75,0.8,1},{"F","D","C","C+","B-","B","B+","A-","A","A+"}))))</f>
        <v/>
      </c>
      <c r="AK746" s="1" t="str">
        <f>IF(COUNT($A746)=0,"",IF(AI746="","--",IF(AI746="3E","3E",LOOKUP(AI746/AK$2,{0,0.4,0.45,0.5,0.55,0.6,0.65,0.7,0.75,0.8,1},{0,2,2.25,2.5,2.75,3,3.25,3.5,3.75,4}))))</f>
        <v/>
      </c>
      <c r="AL746" s="4" t="str">
        <f>IF(OR(COUNT($A746)=0,COUNT(B746:AK746)=0),"",IF(COUNTIF(B746:AK746,"3E")&gt;0,"3E",IF(DRAFT!$A748="R",TRUNC(SUMPRODUCT(RGP,RCP)/TCP,3),TRUNC((SUMPRODUCT(--(IMDGP&gt;0)*IMDGP,IMCP)+CEILING(DRAFT!$DB748*42,0.25))/TCP,3))))</f>
        <v/>
      </c>
      <c r="AM746" s="2" t="str">
        <f>IF(OR(COUNT($A746)=0,COUNT(B746:AK746)=0),"",IF(COUNTIF(B746:AK746,"3E")&gt;0,"3E",IF(DRAFT!$A748="R",SUMPRODUCT(--(RGP&gt;=2),RCP),SUMPRODUCT(--(IMDGP&gt;0),--(IMGP=0),IMCP)+DRAFT!$DC748)))</f>
        <v/>
      </c>
      <c r="AN746" s="67" t="str">
        <f>IF(AL746="3E","3E",IF(COUNT($A746)=0,"",IF(COUNT(AI746)=0,"--",ROUND(((CEILING(DRAFT!$CV748*38,0.25)+CEILING(DRAFT!$CX748*38,0.25)+CEILING(DRAFT!$CZ748*42,0.25)+CEILING($AL746*42,0.25))/160),2))))</f>
        <v/>
      </c>
      <c r="AO746" s="2" t="str">
        <f>IF(AN746="3E","3E",IF(COUNT($A746)=0,"",IF(COUNT(AN746)=0,"I",LOOKUP(AN746,{0,2,2.25,2.5,2.75,3,3.25,3.5,3.75,4},{"F","D","C","C+","B-","B","B+","A-","A","A+"}))))</f>
        <v/>
      </c>
      <c r="AP746" s="2" t="str">
        <f>IF(AN746="3E","3E",IF(OR(COUNT(A746)=0,COUNT(AN746)=0),"",DRAFT!CW748+DRAFT!CY748+DRAFT!DA748+N(TABULATION!AM746)))</f>
        <v/>
      </c>
      <c r="AQ746" s="2" t="str">
        <f>IF(OR(COUNT($A746)=0,COUNT(B746:AK746)=0),"",IF(COUNTIF(B746:AM746,"3E")&gt;0,"3E",IF(AND(DRAFT!$A748="IM",OR($AL746&gt;DRAFT!$DB748,$AM746&gt;DRAFT!$DC748)),"IMPROVED",IF(AND(DRAFT!$A748="IM",$AL746&lt;=DRAFT!$DB748,$AM746&lt;=DRAFT!$DC748),"NOT IMPROVED",IF(AND(DRAFT!CU748="S",AH746&gt;=2,AK746&gt;=2,AN746&gt;=2.5,AP746&gt;=144),"PASS","FAIL")))))</f>
        <v/>
      </c>
      <c r="AR746" s="2" t="str">
        <f t="shared" si="22"/>
        <v/>
      </c>
      <c r="AS746" s="2" t="str">
        <f t="shared" si="23"/>
        <v/>
      </c>
    </row>
    <row r="747" spans="1:45" ht="18.95" customHeight="1" x14ac:dyDescent="0.25">
      <c r="A747" s="3" t="str">
        <f>IF(DRAFT!$B749="","",DRAFT!$B749)</f>
        <v/>
      </c>
      <c r="B747" s="2" t="str">
        <f>IF(COUNT($A747)=0,"",IF($A747&lt;&gt;DRAFT!$B749,"ERR",IF(DRAFT!I749="3E","3E",IF(COUNT(DRAFT!E749,DRAFT!I749)&gt;0,DRAFT!J749,""))))</f>
        <v/>
      </c>
      <c r="C747" s="2" t="str">
        <f>IF(COUNT($A747)=0,"",IF(B747="3E","3E",IF(B747="","I",LOOKUP(B747/D$2,{0,0.4,0.45,0.5,0.55,0.6,0.65,0.7,0.75,0.8,1},{"F","D","C","C+","B-","B","B+","A-","A","A+"}))))</f>
        <v/>
      </c>
      <c r="D747" s="1" t="str">
        <f>IF(COUNT($A747)=0,"",IF(B747="","--",IF(B747="3E","3E",LOOKUP(B747/D$2,{0,0.4,0.45,0.5,0.55,0.6,0.65,0.7,0.75,0.8,1},{0,2,2.25,2.5,2.75,3,3.25,3.5,3.75,4}))))</f>
        <v/>
      </c>
      <c r="E747" s="2" t="str">
        <f>IF(COUNT($A747)=0,"",IF($A747&lt;&gt;DRAFT!$B749,"ERR",IF(DRAFT!R749="3E","3E",IF(COUNT(DRAFT!N749,DRAFT!R749)&gt;0,DRAFT!S749,""))))</f>
        <v/>
      </c>
      <c r="F747" s="2" t="str">
        <f>IF(COUNT($A747)=0,"",IF(E747="3E","3E",IF(E747="","I",LOOKUP(E747/G$2,{0,0.4,0.45,0.5,0.55,0.6,0.65,0.7,0.75,0.8,1},{"F","D","C","C+","B-","B","B+","A-","A","A+"}))))</f>
        <v/>
      </c>
      <c r="G747" s="1" t="str">
        <f>IF(COUNT($A747)=0,"",IF(E747="","--",IF(E747="3E","3E",LOOKUP(E747/G$2,{0,0.4,0.45,0.5,0.55,0.6,0.65,0.7,0.75,0.8,1},{0,2,2.25,2.5,2.75,3,3.25,3.5,3.75,4}))))</f>
        <v/>
      </c>
      <c r="H747" s="2" t="str">
        <f>IF(COUNT($A747)=0,"",IF($A747&lt;&gt;DRAFT!$B749,"ERR",IF(DRAFT!AA749="3E","3E",IF(COUNT(DRAFT!W749,DRAFT!AA749)&gt;0,DRAFT!AB749,""))))</f>
        <v/>
      </c>
      <c r="I747" s="2" t="str">
        <f>IF(COUNT($A747)=0,"",IF(H747="3E","3E",IF(H747="","I",LOOKUP(H747/J$2,{0,0.4,0.45,0.5,0.55,0.6,0.65,0.7,0.75,0.8,1},{"F","D","C","C+","B-","B","B+","A-","A","A+"}))))</f>
        <v/>
      </c>
      <c r="J747" s="1" t="str">
        <f>IF(COUNT($A747)=0,"",IF(H747="","--",IF(H747="3E","3E",LOOKUP(H747/J$2,{0,0.4,0.45,0.5,0.55,0.6,0.65,0.7,0.75,0.8,1},{0,2,2.25,2.5,2.75,3,3.25,3.5,3.75,4}))))</f>
        <v/>
      </c>
      <c r="K747" s="2" t="str">
        <f>IF(COUNT($A747)=0,"",IF($A747&lt;&gt;DRAFT!$B749,"ERR",IF(DRAFT!AJ749="3E","3E",IF(COUNT(DRAFT!AF749,DRAFT!AJ749)&gt;0,DRAFT!AK749,""))))</f>
        <v/>
      </c>
      <c r="L747" s="2" t="str">
        <f>IF(COUNT($A747)=0,"",IF(K747="3E","3E",IF(K747="","I",LOOKUP(K747/M$2,{0,0.4,0.45,0.5,0.55,0.6,0.65,0.7,0.75,0.8,1},{"F","D","C","C+","B-","B","B+","A-","A","A+"}))))</f>
        <v/>
      </c>
      <c r="M747" s="1" t="str">
        <f>IF(COUNT($A747)=0,"",IF(K747="","--",IF(K747="3E","3E",LOOKUP(K747/M$2,{0,0.4,0.45,0.5,0.55,0.6,0.65,0.7,0.75,0.8,1},{0,2,2.25,2.5,2.75,3,3.25,3.5,3.75,4}))))</f>
        <v/>
      </c>
      <c r="N747" s="2" t="str">
        <f>IF(COUNT($A747)=0,"",IF($A747&lt;&gt;DRAFT!$B749,"ERR",IF(DRAFT!AS749="3E","3E",IF(COUNT(DRAFT!AO749,DRAFT!AS749)&gt;0,DRAFT!AT749,""))))</f>
        <v/>
      </c>
      <c r="O747" s="2" t="str">
        <f>IF(COUNT($A747)=0,"",IF(N747="3E","3E",IF(N747="","I",LOOKUP(N747/P$2,{0,0.4,0.45,0.5,0.55,0.6,0.65,0.7,0.75,0.8,1},{"F","D","C","C+","B-","B","B+","A-","A","A+"}))))</f>
        <v/>
      </c>
      <c r="P747" s="1" t="str">
        <f>IF(COUNT($A747)=0,"",IF(N747="","--",IF(N747="3E","3E",LOOKUP(N747/P$2,{0,0.4,0.45,0.5,0.55,0.6,0.65,0.7,0.75,0.8,1},{0,2,2.25,2.5,2.75,3,3.25,3.5,3.75,4}))))</f>
        <v/>
      </c>
      <c r="Q747" s="2" t="str">
        <f>IF(COUNT($A747)=0,"",IF($A747&lt;&gt;DRAFT!$B749,"ERR",IF(DRAFT!BB749="3E","3E",IF(COUNT(DRAFT!AX749,DRAFT!BB749)&gt;0,DRAFT!BC749,""))))</f>
        <v/>
      </c>
      <c r="R747" s="2" t="str">
        <f>IF(COUNT($A747)=0,"",IF(Q747="3E","3E",IF(Q747="","I",LOOKUP(Q747/S$2,{0,0.4,0.45,0.5,0.55,0.6,0.65,0.7,0.75,0.8,1},{"F","D","C","C+","B-","B","B+","A-","A","A+"}))))</f>
        <v/>
      </c>
      <c r="S747" s="1" t="str">
        <f>IF(COUNT($A747)=0,"",IF(Q747="","--",IF(Q747="3E","3E",LOOKUP(Q747/S$2,{0,0.4,0.45,0.5,0.55,0.6,0.65,0.7,0.75,0.8,1},{0,2,2.25,2.5,2.75,3,3.25,3.5,3.75,4}))))</f>
        <v/>
      </c>
      <c r="T747" s="2" t="str">
        <f>IF(COUNT($A747)=0,"",IF($A747&lt;&gt;DRAFT!$B749,"ERR",IF(DRAFT!BK749="3E","3E",IF(COUNT(DRAFT!BG749,DRAFT!BK749)&gt;0,DRAFT!BL749,""))))</f>
        <v/>
      </c>
      <c r="U747" s="2" t="str">
        <f>IF(COUNT($A747)=0,"",IF(T747="3E","3E",IF(T747="","I",LOOKUP(T747/V$2,{0,0.4,0.45,0.5,0.55,0.6,0.65,0.7,0.75,0.8,1},{"F","D","C","C+","B-","B","B+","A-","A","A+"}))))</f>
        <v/>
      </c>
      <c r="V747" s="1" t="str">
        <f>IF(COUNT($A747)=0,"",IF(T747="","--",IF(T747="3E","3E",LOOKUP(T747/V$2,{0,0.4,0.45,0.5,0.55,0.6,0.65,0.7,0.75,0.8,1},{0,2,2.25,2.5,2.75,3,3.25,3.5,3.75,4}))))</f>
        <v/>
      </c>
      <c r="W747" s="2" t="str">
        <f>IF(COUNT($A747)=0,"",IF($A747&lt;&gt;DRAFT!$B749,"ERR",IF(DRAFT!BT749="3E","3E",IF(COUNT(DRAFT!BP749,DRAFT!BT749)&gt;0,DRAFT!BU749,""))))</f>
        <v/>
      </c>
      <c r="X747" s="2" t="str">
        <f>IF(COUNT($A747)=0,"",IF(W747="3E","3E",IF(W747="","I",LOOKUP(W747/Y$2,{0,0.4,0.45,0.5,0.55,0.6,0.65,0.7,0.75,0.8,1},{"F","D","C","C+","B-","B","B+","A-","A","A+"}))))</f>
        <v/>
      </c>
      <c r="Y747" s="1" t="str">
        <f>IF(COUNT($A747)=0,"",IF(W747="","--",IF(W747="3E","3E",LOOKUP(W747/Y$2,{0,0.4,0.45,0.5,0.55,0.6,0.65,0.7,0.75,0.8,1},{0,2,2.25,2.5,2.75,3,3.25,3.5,3.75,4}))))</f>
        <v/>
      </c>
      <c r="Z747" s="2" t="str">
        <f>IF(COUNT($A747)=0,"",IF($A747&lt;&gt;DRAFT!$B749,"ERR",IF(DRAFT!CC749="3E","3E",IF(COUNT(DRAFT!BY749,DRAFT!CC749)&gt;0,DRAFT!CD749,""))))</f>
        <v/>
      </c>
      <c r="AA747" s="2" t="str">
        <f>IF(COUNT($A747)=0,"",IF(Z747="3E","3E",IF(Z747="","I",LOOKUP(Z747/AB$2,{0,0.4,0.45,0.5,0.55,0.6,0.65,0.7,0.75,0.8,1},{"F","D","C","C+","B-","B","B+","A-","A","A+"}))))</f>
        <v/>
      </c>
      <c r="AB747" s="1" t="str">
        <f>IF(COUNT($A747)=0,"",IF(Z747="","--",IF(Z747="3E","3E",LOOKUP(Z747/AB$2,{0,0.4,0.45,0.5,0.55,0.6,0.65,0.7,0.75,0.8,1},{0,2,2.25,2.5,2.75,3,3.25,3.5,3.75,4}))))</f>
        <v/>
      </c>
      <c r="AC747" s="2" t="str">
        <f>IF(COUNT($A747)=0,"",IF($A747&lt;&gt;DRAFT!$B749,"ERR",IF(DRAFT!CF749&gt;0,DRAFT!CF749,"")))</f>
        <v/>
      </c>
      <c r="AD747" s="2" t="str">
        <f>IF(COUNT($A747)=0,"",IF(AC747="3E","3E",IF(AC747="","I",LOOKUP(AC747/AE$2,{0,0.4,0.45,0.5,0.55,0.6,0.65,0.7,0.75,0.8,1},{"F","D","C","C+","B-","B","B+","A-","A","A+"}))))</f>
        <v/>
      </c>
      <c r="AE747" s="1" t="str">
        <f>IF(COUNT($A747)=0,"",IF(AC747="","--",IF(AC747="3E","3E",LOOKUP(AC747/AE$2,{0,0.4,0.45,0.5,0.55,0.6,0.65,0.7,0.75,0.8,1},{0,2,2.25,2.5,2.75,3,3.25,3.5,3.75,4}))))</f>
        <v/>
      </c>
      <c r="AF747" s="2" t="str">
        <f>IF(COUNT($A747)=0,"",IF($A747&lt;&gt;DRAFT!$B749,"ERR",IF(DRAFT!CI749&gt;0,DRAFT!CK749,"")))</f>
        <v/>
      </c>
      <c r="AG747" s="2" t="str">
        <f>IF(COUNT($A747)=0,"",IF(AF747="3E","3E",IF(AF747="","I",LOOKUP(AF747/AH$2,{0,0.4,0.45,0.5,0.55,0.6,0.65,0.7,0.75,0.8,1},{"F","D","C","C+","B-","B","B+","A-","A","A+"}))))</f>
        <v/>
      </c>
      <c r="AH747" s="1" t="str">
        <f>IF(COUNT($A747)=0,"",IF(AF747="","--",IF(AF747="3E","3E",LOOKUP(AF747/AH$2,{0,0.4,0.45,0.5,0.55,0.6,0.65,0.7,0.75,0.8,1},{0,2,2.25,2.5,2.75,3,3.25,3.5,3.75,4}))))</f>
        <v/>
      </c>
      <c r="AI747" s="2" t="str">
        <f>IF($A747&lt;&gt;DRAFT!$B749,"ERR",IF(OR(COUNT($A747)=0,COUNT(DRAFT!CL749:CN749,DRAFT!CP749:CR749)=0),"",CEILING(SUM(DRAFT!CO749,DRAFT!CS749,DRAFT!CT749),1)))</f>
        <v/>
      </c>
      <c r="AJ747" s="2" t="str">
        <f>IF(COUNT($A747)=0,"",IF(AI747="3E","3E",IF(AI747="","I",LOOKUP(AI747/AK$2,{0,0.4,0.45,0.5,0.55,0.6,0.65,0.7,0.75,0.8,1},{"F","D","C","C+","B-","B","B+","A-","A","A+"}))))</f>
        <v/>
      </c>
      <c r="AK747" s="1" t="str">
        <f>IF(COUNT($A747)=0,"",IF(AI747="","--",IF(AI747="3E","3E",LOOKUP(AI747/AK$2,{0,0.4,0.45,0.5,0.55,0.6,0.65,0.7,0.75,0.8,1},{0,2,2.25,2.5,2.75,3,3.25,3.5,3.75,4}))))</f>
        <v/>
      </c>
      <c r="AL747" s="4" t="str">
        <f>IF(OR(COUNT($A747)=0,COUNT(B747:AK747)=0),"",IF(COUNTIF(B747:AK747,"3E")&gt;0,"3E",IF(DRAFT!$A749="R",TRUNC(SUMPRODUCT(RGP,RCP)/TCP,3),TRUNC((SUMPRODUCT(--(IMDGP&gt;0)*IMDGP,IMCP)+CEILING(DRAFT!$DB749*42,0.25))/TCP,3))))</f>
        <v/>
      </c>
      <c r="AM747" s="2" t="str">
        <f>IF(OR(COUNT($A747)=0,COUNT(B747:AK747)=0),"",IF(COUNTIF(B747:AK747,"3E")&gt;0,"3E",IF(DRAFT!$A749="R",SUMPRODUCT(--(RGP&gt;=2),RCP),SUMPRODUCT(--(IMDGP&gt;0),--(IMGP=0),IMCP)+DRAFT!$DC749)))</f>
        <v/>
      </c>
      <c r="AN747" s="67" t="str">
        <f>IF(AL747="3E","3E",IF(COUNT($A747)=0,"",IF(COUNT(AI747)=0,"--",ROUND(((CEILING(DRAFT!$CV749*38,0.25)+CEILING(DRAFT!$CX749*38,0.25)+CEILING(DRAFT!$CZ749*42,0.25)+CEILING($AL747*42,0.25))/160),2))))</f>
        <v/>
      </c>
      <c r="AO747" s="2" t="str">
        <f>IF(AN747="3E","3E",IF(COUNT($A747)=0,"",IF(COUNT(AN747)=0,"I",LOOKUP(AN747,{0,2,2.25,2.5,2.75,3,3.25,3.5,3.75,4},{"F","D","C","C+","B-","B","B+","A-","A","A+"}))))</f>
        <v/>
      </c>
      <c r="AP747" s="2" t="str">
        <f>IF(AN747="3E","3E",IF(OR(COUNT(A747)=0,COUNT(AN747)=0),"",DRAFT!CW749+DRAFT!CY749+DRAFT!DA749+N(TABULATION!AM747)))</f>
        <v/>
      </c>
      <c r="AQ747" s="2" t="str">
        <f>IF(OR(COUNT($A747)=0,COUNT(B747:AK747)=0),"",IF(COUNTIF(B747:AM747,"3E")&gt;0,"3E",IF(AND(DRAFT!$A749="IM",OR($AL747&gt;DRAFT!$DB749,$AM747&gt;DRAFT!$DC749)),"IMPROVED",IF(AND(DRAFT!$A749="IM",$AL747&lt;=DRAFT!$DB749,$AM747&lt;=DRAFT!$DC749),"NOT IMPROVED",IF(AND(DRAFT!CU749="S",AH747&gt;=2,AK747&gt;=2,AN747&gt;=2.5,AP747&gt;=144),"PASS","FAIL")))))</f>
        <v/>
      </c>
      <c r="AR747" s="2" t="str">
        <f t="shared" si="22"/>
        <v/>
      </c>
      <c r="AS747" s="2" t="str">
        <f t="shared" si="23"/>
        <v/>
      </c>
    </row>
    <row r="748" spans="1:45" ht="18.95" customHeight="1" x14ac:dyDescent="0.25">
      <c r="A748" s="3" t="str">
        <f>IF(DRAFT!$B750="","",DRAFT!$B750)</f>
        <v/>
      </c>
      <c r="B748" s="2" t="str">
        <f>IF(COUNT($A748)=0,"",IF($A748&lt;&gt;DRAFT!$B750,"ERR",IF(DRAFT!I750="3E","3E",IF(COUNT(DRAFT!E750,DRAFT!I750)&gt;0,DRAFT!J750,""))))</f>
        <v/>
      </c>
      <c r="C748" s="2" t="str">
        <f>IF(COUNT($A748)=0,"",IF(B748="3E","3E",IF(B748="","I",LOOKUP(B748/D$2,{0,0.4,0.45,0.5,0.55,0.6,0.65,0.7,0.75,0.8,1},{"F","D","C","C+","B-","B","B+","A-","A","A+"}))))</f>
        <v/>
      </c>
      <c r="D748" s="1" t="str">
        <f>IF(COUNT($A748)=0,"",IF(B748="","--",IF(B748="3E","3E",LOOKUP(B748/D$2,{0,0.4,0.45,0.5,0.55,0.6,0.65,0.7,0.75,0.8,1},{0,2,2.25,2.5,2.75,3,3.25,3.5,3.75,4}))))</f>
        <v/>
      </c>
      <c r="E748" s="2" t="str">
        <f>IF(COUNT($A748)=0,"",IF($A748&lt;&gt;DRAFT!$B750,"ERR",IF(DRAFT!R750="3E","3E",IF(COUNT(DRAFT!N750,DRAFT!R750)&gt;0,DRAFT!S750,""))))</f>
        <v/>
      </c>
      <c r="F748" s="2" t="str">
        <f>IF(COUNT($A748)=0,"",IF(E748="3E","3E",IF(E748="","I",LOOKUP(E748/G$2,{0,0.4,0.45,0.5,0.55,0.6,0.65,0.7,0.75,0.8,1},{"F","D","C","C+","B-","B","B+","A-","A","A+"}))))</f>
        <v/>
      </c>
      <c r="G748" s="1" t="str">
        <f>IF(COUNT($A748)=0,"",IF(E748="","--",IF(E748="3E","3E",LOOKUP(E748/G$2,{0,0.4,0.45,0.5,0.55,0.6,0.65,0.7,0.75,0.8,1},{0,2,2.25,2.5,2.75,3,3.25,3.5,3.75,4}))))</f>
        <v/>
      </c>
      <c r="H748" s="2" t="str">
        <f>IF(COUNT($A748)=0,"",IF($A748&lt;&gt;DRAFT!$B750,"ERR",IF(DRAFT!AA750="3E","3E",IF(COUNT(DRAFT!W750,DRAFT!AA750)&gt;0,DRAFT!AB750,""))))</f>
        <v/>
      </c>
      <c r="I748" s="2" t="str">
        <f>IF(COUNT($A748)=0,"",IF(H748="3E","3E",IF(H748="","I",LOOKUP(H748/J$2,{0,0.4,0.45,0.5,0.55,0.6,0.65,0.7,0.75,0.8,1},{"F","D","C","C+","B-","B","B+","A-","A","A+"}))))</f>
        <v/>
      </c>
      <c r="J748" s="1" t="str">
        <f>IF(COUNT($A748)=0,"",IF(H748="","--",IF(H748="3E","3E",LOOKUP(H748/J$2,{0,0.4,0.45,0.5,0.55,0.6,0.65,0.7,0.75,0.8,1},{0,2,2.25,2.5,2.75,3,3.25,3.5,3.75,4}))))</f>
        <v/>
      </c>
      <c r="K748" s="2" t="str">
        <f>IF(COUNT($A748)=0,"",IF($A748&lt;&gt;DRAFT!$B750,"ERR",IF(DRAFT!AJ750="3E","3E",IF(COUNT(DRAFT!AF750,DRAFT!AJ750)&gt;0,DRAFT!AK750,""))))</f>
        <v/>
      </c>
      <c r="L748" s="2" t="str">
        <f>IF(COUNT($A748)=0,"",IF(K748="3E","3E",IF(K748="","I",LOOKUP(K748/M$2,{0,0.4,0.45,0.5,0.55,0.6,0.65,0.7,0.75,0.8,1},{"F","D","C","C+","B-","B","B+","A-","A","A+"}))))</f>
        <v/>
      </c>
      <c r="M748" s="1" t="str">
        <f>IF(COUNT($A748)=0,"",IF(K748="","--",IF(K748="3E","3E",LOOKUP(K748/M$2,{0,0.4,0.45,0.5,0.55,0.6,0.65,0.7,0.75,0.8,1},{0,2,2.25,2.5,2.75,3,3.25,3.5,3.75,4}))))</f>
        <v/>
      </c>
      <c r="N748" s="2" t="str">
        <f>IF(COUNT($A748)=0,"",IF($A748&lt;&gt;DRAFT!$B750,"ERR",IF(DRAFT!AS750="3E","3E",IF(COUNT(DRAFT!AO750,DRAFT!AS750)&gt;0,DRAFT!AT750,""))))</f>
        <v/>
      </c>
      <c r="O748" s="2" t="str">
        <f>IF(COUNT($A748)=0,"",IF(N748="3E","3E",IF(N748="","I",LOOKUP(N748/P$2,{0,0.4,0.45,0.5,0.55,0.6,0.65,0.7,0.75,0.8,1},{"F","D","C","C+","B-","B","B+","A-","A","A+"}))))</f>
        <v/>
      </c>
      <c r="P748" s="1" t="str">
        <f>IF(COUNT($A748)=0,"",IF(N748="","--",IF(N748="3E","3E",LOOKUP(N748/P$2,{0,0.4,0.45,0.5,0.55,0.6,0.65,0.7,0.75,0.8,1},{0,2,2.25,2.5,2.75,3,3.25,3.5,3.75,4}))))</f>
        <v/>
      </c>
      <c r="Q748" s="2" t="str">
        <f>IF(COUNT($A748)=0,"",IF($A748&lt;&gt;DRAFT!$B750,"ERR",IF(DRAFT!BB750="3E","3E",IF(COUNT(DRAFT!AX750,DRAFT!BB750)&gt;0,DRAFT!BC750,""))))</f>
        <v/>
      </c>
      <c r="R748" s="2" t="str">
        <f>IF(COUNT($A748)=0,"",IF(Q748="3E","3E",IF(Q748="","I",LOOKUP(Q748/S$2,{0,0.4,0.45,0.5,0.55,0.6,0.65,0.7,0.75,0.8,1},{"F","D","C","C+","B-","B","B+","A-","A","A+"}))))</f>
        <v/>
      </c>
      <c r="S748" s="1" t="str">
        <f>IF(COUNT($A748)=0,"",IF(Q748="","--",IF(Q748="3E","3E",LOOKUP(Q748/S$2,{0,0.4,0.45,0.5,0.55,0.6,0.65,0.7,0.75,0.8,1},{0,2,2.25,2.5,2.75,3,3.25,3.5,3.75,4}))))</f>
        <v/>
      </c>
      <c r="T748" s="2" t="str">
        <f>IF(COUNT($A748)=0,"",IF($A748&lt;&gt;DRAFT!$B750,"ERR",IF(DRAFT!BK750="3E","3E",IF(COUNT(DRAFT!BG750,DRAFT!BK750)&gt;0,DRAFT!BL750,""))))</f>
        <v/>
      </c>
      <c r="U748" s="2" t="str">
        <f>IF(COUNT($A748)=0,"",IF(T748="3E","3E",IF(T748="","I",LOOKUP(T748/V$2,{0,0.4,0.45,0.5,0.55,0.6,0.65,0.7,0.75,0.8,1},{"F","D","C","C+","B-","B","B+","A-","A","A+"}))))</f>
        <v/>
      </c>
      <c r="V748" s="1" t="str">
        <f>IF(COUNT($A748)=0,"",IF(T748="","--",IF(T748="3E","3E",LOOKUP(T748/V$2,{0,0.4,0.45,0.5,0.55,0.6,0.65,0.7,0.75,0.8,1},{0,2,2.25,2.5,2.75,3,3.25,3.5,3.75,4}))))</f>
        <v/>
      </c>
      <c r="W748" s="2" t="str">
        <f>IF(COUNT($A748)=0,"",IF($A748&lt;&gt;DRAFT!$B750,"ERR",IF(DRAFT!BT750="3E","3E",IF(COUNT(DRAFT!BP750,DRAFT!BT750)&gt;0,DRAFT!BU750,""))))</f>
        <v/>
      </c>
      <c r="X748" s="2" t="str">
        <f>IF(COUNT($A748)=0,"",IF(W748="3E","3E",IF(W748="","I",LOOKUP(W748/Y$2,{0,0.4,0.45,0.5,0.55,0.6,0.65,0.7,0.75,0.8,1},{"F","D","C","C+","B-","B","B+","A-","A","A+"}))))</f>
        <v/>
      </c>
      <c r="Y748" s="1" t="str">
        <f>IF(COUNT($A748)=0,"",IF(W748="","--",IF(W748="3E","3E",LOOKUP(W748/Y$2,{0,0.4,0.45,0.5,0.55,0.6,0.65,0.7,0.75,0.8,1},{0,2,2.25,2.5,2.75,3,3.25,3.5,3.75,4}))))</f>
        <v/>
      </c>
      <c r="Z748" s="2" t="str">
        <f>IF(COUNT($A748)=0,"",IF($A748&lt;&gt;DRAFT!$B750,"ERR",IF(DRAFT!CC750="3E","3E",IF(COUNT(DRAFT!BY750,DRAFT!CC750)&gt;0,DRAFT!CD750,""))))</f>
        <v/>
      </c>
      <c r="AA748" s="2" t="str">
        <f>IF(COUNT($A748)=0,"",IF(Z748="3E","3E",IF(Z748="","I",LOOKUP(Z748/AB$2,{0,0.4,0.45,0.5,0.55,0.6,0.65,0.7,0.75,0.8,1},{"F","D","C","C+","B-","B","B+","A-","A","A+"}))))</f>
        <v/>
      </c>
      <c r="AB748" s="1" t="str">
        <f>IF(COUNT($A748)=0,"",IF(Z748="","--",IF(Z748="3E","3E",LOOKUP(Z748/AB$2,{0,0.4,0.45,0.5,0.55,0.6,0.65,0.7,0.75,0.8,1},{0,2,2.25,2.5,2.75,3,3.25,3.5,3.75,4}))))</f>
        <v/>
      </c>
      <c r="AC748" s="2" t="str">
        <f>IF(COUNT($A748)=0,"",IF($A748&lt;&gt;DRAFT!$B750,"ERR",IF(DRAFT!CF750&gt;0,DRAFT!CF750,"")))</f>
        <v/>
      </c>
      <c r="AD748" s="2" t="str">
        <f>IF(COUNT($A748)=0,"",IF(AC748="3E","3E",IF(AC748="","I",LOOKUP(AC748/AE$2,{0,0.4,0.45,0.5,0.55,0.6,0.65,0.7,0.75,0.8,1},{"F","D","C","C+","B-","B","B+","A-","A","A+"}))))</f>
        <v/>
      </c>
      <c r="AE748" s="1" t="str">
        <f>IF(COUNT($A748)=0,"",IF(AC748="","--",IF(AC748="3E","3E",LOOKUP(AC748/AE$2,{0,0.4,0.45,0.5,0.55,0.6,0.65,0.7,0.75,0.8,1},{0,2,2.25,2.5,2.75,3,3.25,3.5,3.75,4}))))</f>
        <v/>
      </c>
      <c r="AF748" s="2" t="str">
        <f>IF(COUNT($A748)=0,"",IF($A748&lt;&gt;DRAFT!$B750,"ERR",IF(DRAFT!CI750&gt;0,DRAFT!CK750,"")))</f>
        <v/>
      </c>
      <c r="AG748" s="2" t="str">
        <f>IF(COUNT($A748)=0,"",IF(AF748="3E","3E",IF(AF748="","I",LOOKUP(AF748/AH$2,{0,0.4,0.45,0.5,0.55,0.6,0.65,0.7,0.75,0.8,1},{"F","D","C","C+","B-","B","B+","A-","A","A+"}))))</f>
        <v/>
      </c>
      <c r="AH748" s="1" t="str">
        <f>IF(COUNT($A748)=0,"",IF(AF748="","--",IF(AF748="3E","3E",LOOKUP(AF748/AH$2,{0,0.4,0.45,0.5,0.55,0.6,0.65,0.7,0.75,0.8,1},{0,2,2.25,2.5,2.75,3,3.25,3.5,3.75,4}))))</f>
        <v/>
      </c>
      <c r="AI748" s="2" t="str">
        <f>IF($A748&lt;&gt;DRAFT!$B750,"ERR",IF(OR(COUNT($A748)=0,COUNT(DRAFT!CL750:CN750,DRAFT!CP750:CR750)=0),"",CEILING(SUM(DRAFT!CO750,DRAFT!CS750,DRAFT!CT750),1)))</f>
        <v/>
      </c>
      <c r="AJ748" s="2" t="str">
        <f>IF(COUNT($A748)=0,"",IF(AI748="3E","3E",IF(AI748="","I",LOOKUP(AI748/AK$2,{0,0.4,0.45,0.5,0.55,0.6,0.65,0.7,0.75,0.8,1},{"F","D","C","C+","B-","B","B+","A-","A","A+"}))))</f>
        <v/>
      </c>
      <c r="AK748" s="1" t="str">
        <f>IF(COUNT($A748)=0,"",IF(AI748="","--",IF(AI748="3E","3E",LOOKUP(AI748/AK$2,{0,0.4,0.45,0.5,0.55,0.6,0.65,0.7,0.75,0.8,1},{0,2,2.25,2.5,2.75,3,3.25,3.5,3.75,4}))))</f>
        <v/>
      </c>
      <c r="AL748" s="4" t="str">
        <f>IF(OR(COUNT($A748)=0,COUNT(B748:AK748)=0),"",IF(COUNTIF(B748:AK748,"3E")&gt;0,"3E",IF(DRAFT!$A750="R",TRUNC(SUMPRODUCT(RGP,RCP)/TCP,3),TRUNC((SUMPRODUCT(--(IMDGP&gt;0)*IMDGP,IMCP)+CEILING(DRAFT!$DB750*42,0.25))/TCP,3))))</f>
        <v/>
      </c>
      <c r="AM748" s="2" t="str">
        <f>IF(OR(COUNT($A748)=0,COUNT(B748:AK748)=0),"",IF(COUNTIF(B748:AK748,"3E")&gt;0,"3E",IF(DRAFT!$A750="R",SUMPRODUCT(--(RGP&gt;=2),RCP),SUMPRODUCT(--(IMDGP&gt;0),--(IMGP=0),IMCP)+DRAFT!$DC750)))</f>
        <v/>
      </c>
      <c r="AN748" s="67" t="str">
        <f>IF(AL748="3E","3E",IF(COUNT($A748)=0,"",IF(COUNT(AI748)=0,"--",ROUND(((CEILING(DRAFT!$CV750*38,0.25)+CEILING(DRAFT!$CX750*38,0.25)+CEILING(DRAFT!$CZ750*42,0.25)+CEILING($AL748*42,0.25))/160),2))))</f>
        <v/>
      </c>
      <c r="AO748" s="2" t="str">
        <f>IF(AN748="3E","3E",IF(COUNT($A748)=0,"",IF(COUNT(AN748)=0,"I",LOOKUP(AN748,{0,2,2.25,2.5,2.75,3,3.25,3.5,3.75,4},{"F","D","C","C+","B-","B","B+","A-","A","A+"}))))</f>
        <v/>
      </c>
      <c r="AP748" s="2" t="str">
        <f>IF(AN748="3E","3E",IF(OR(COUNT(A748)=0,COUNT(AN748)=0),"",DRAFT!CW750+DRAFT!CY750+DRAFT!DA750+N(TABULATION!AM748)))</f>
        <v/>
      </c>
      <c r="AQ748" s="2" t="str">
        <f>IF(OR(COUNT($A748)=0,COUNT(B748:AK748)=0),"",IF(COUNTIF(B748:AM748,"3E")&gt;0,"3E",IF(AND(DRAFT!$A750="IM",OR($AL748&gt;DRAFT!$DB750,$AM748&gt;DRAFT!$DC750)),"IMPROVED",IF(AND(DRAFT!$A750="IM",$AL748&lt;=DRAFT!$DB750,$AM748&lt;=DRAFT!$DC750),"NOT IMPROVED",IF(AND(DRAFT!CU750="S",AH748&gt;=2,AK748&gt;=2,AN748&gt;=2.5,AP748&gt;=144),"PASS","FAIL")))))</f>
        <v/>
      </c>
      <c r="AR748" s="2" t="str">
        <f t="shared" si="22"/>
        <v/>
      </c>
      <c r="AS748" s="2" t="str">
        <f t="shared" si="23"/>
        <v/>
      </c>
    </row>
    <row r="749" spans="1:45" ht="18.95" customHeight="1" x14ac:dyDescent="0.25">
      <c r="A749" s="3" t="str">
        <f>IF(DRAFT!$B751="","",DRAFT!$B751)</f>
        <v/>
      </c>
      <c r="B749" s="2" t="str">
        <f>IF(COUNT($A749)=0,"",IF($A749&lt;&gt;DRAFT!$B751,"ERR",IF(DRAFT!I751="3E","3E",IF(COUNT(DRAFT!E751,DRAFT!I751)&gt;0,DRAFT!J751,""))))</f>
        <v/>
      </c>
      <c r="C749" s="2" t="str">
        <f>IF(COUNT($A749)=0,"",IF(B749="3E","3E",IF(B749="","I",LOOKUP(B749/D$2,{0,0.4,0.45,0.5,0.55,0.6,0.65,0.7,0.75,0.8,1},{"F","D","C","C+","B-","B","B+","A-","A","A+"}))))</f>
        <v/>
      </c>
      <c r="D749" s="1" t="str">
        <f>IF(COUNT($A749)=0,"",IF(B749="","--",IF(B749="3E","3E",LOOKUP(B749/D$2,{0,0.4,0.45,0.5,0.55,0.6,0.65,0.7,0.75,0.8,1},{0,2,2.25,2.5,2.75,3,3.25,3.5,3.75,4}))))</f>
        <v/>
      </c>
      <c r="E749" s="2" t="str">
        <f>IF(COUNT($A749)=0,"",IF($A749&lt;&gt;DRAFT!$B751,"ERR",IF(DRAFT!R751="3E","3E",IF(COUNT(DRAFT!N751,DRAFT!R751)&gt;0,DRAFT!S751,""))))</f>
        <v/>
      </c>
      <c r="F749" s="2" t="str">
        <f>IF(COUNT($A749)=0,"",IF(E749="3E","3E",IF(E749="","I",LOOKUP(E749/G$2,{0,0.4,0.45,0.5,0.55,0.6,0.65,0.7,0.75,0.8,1},{"F","D","C","C+","B-","B","B+","A-","A","A+"}))))</f>
        <v/>
      </c>
      <c r="G749" s="1" t="str">
        <f>IF(COUNT($A749)=0,"",IF(E749="","--",IF(E749="3E","3E",LOOKUP(E749/G$2,{0,0.4,0.45,0.5,0.55,0.6,0.65,0.7,0.75,0.8,1},{0,2,2.25,2.5,2.75,3,3.25,3.5,3.75,4}))))</f>
        <v/>
      </c>
      <c r="H749" s="2" t="str">
        <f>IF(COUNT($A749)=0,"",IF($A749&lt;&gt;DRAFT!$B751,"ERR",IF(DRAFT!AA751="3E","3E",IF(COUNT(DRAFT!W751,DRAFT!AA751)&gt;0,DRAFT!AB751,""))))</f>
        <v/>
      </c>
      <c r="I749" s="2" t="str">
        <f>IF(COUNT($A749)=0,"",IF(H749="3E","3E",IF(H749="","I",LOOKUP(H749/J$2,{0,0.4,0.45,0.5,0.55,0.6,0.65,0.7,0.75,0.8,1},{"F","D","C","C+","B-","B","B+","A-","A","A+"}))))</f>
        <v/>
      </c>
      <c r="J749" s="1" t="str">
        <f>IF(COUNT($A749)=0,"",IF(H749="","--",IF(H749="3E","3E",LOOKUP(H749/J$2,{0,0.4,0.45,0.5,0.55,0.6,0.65,0.7,0.75,0.8,1},{0,2,2.25,2.5,2.75,3,3.25,3.5,3.75,4}))))</f>
        <v/>
      </c>
      <c r="K749" s="2" t="str">
        <f>IF(COUNT($A749)=0,"",IF($A749&lt;&gt;DRAFT!$B751,"ERR",IF(DRAFT!AJ751="3E","3E",IF(COUNT(DRAFT!AF751,DRAFT!AJ751)&gt;0,DRAFT!AK751,""))))</f>
        <v/>
      </c>
      <c r="L749" s="2" t="str">
        <f>IF(COUNT($A749)=0,"",IF(K749="3E","3E",IF(K749="","I",LOOKUP(K749/M$2,{0,0.4,0.45,0.5,0.55,0.6,0.65,0.7,0.75,0.8,1},{"F","D","C","C+","B-","B","B+","A-","A","A+"}))))</f>
        <v/>
      </c>
      <c r="M749" s="1" t="str">
        <f>IF(COUNT($A749)=0,"",IF(K749="","--",IF(K749="3E","3E",LOOKUP(K749/M$2,{0,0.4,0.45,0.5,0.55,0.6,0.65,0.7,0.75,0.8,1},{0,2,2.25,2.5,2.75,3,3.25,3.5,3.75,4}))))</f>
        <v/>
      </c>
      <c r="N749" s="2" t="str">
        <f>IF(COUNT($A749)=0,"",IF($A749&lt;&gt;DRAFT!$B751,"ERR",IF(DRAFT!AS751="3E","3E",IF(COUNT(DRAFT!AO751,DRAFT!AS751)&gt;0,DRAFT!AT751,""))))</f>
        <v/>
      </c>
      <c r="O749" s="2" t="str">
        <f>IF(COUNT($A749)=0,"",IF(N749="3E","3E",IF(N749="","I",LOOKUP(N749/P$2,{0,0.4,0.45,0.5,0.55,0.6,0.65,0.7,0.75,0.8,1},{"F","D","C","C+","B-","B","B+","A-","A","A+"}))))</f>
        <v/>
      </c>
      <c r="P749" s="1" t="str">
        <f>IF(COUNT($A749)=0,"",IF(N749="","--",IF(N749="3E","3E",LOOKUP(N749/P$2,{0,0.4,0.45,0.5,0.55,0.6,0.65,0.7,0.75,0.8,1},{0,2,2.25,2.5,2.75,3,3.25,3.5,3.75,4}))))</f>
        <v/>
      </c>
      <c r="Q749" s="2" t="str">
        <f>IF(COUNT($A749)=0,"",IF($A749&lt;&gt;DRAFT!$B751,"ERR",IF(DRAFT!BB751="3E","3E",IF(COUNT(DRAFT!AX751,DRAFT!BB751)&gt;0,DRAFT!BC751,""))))</f>
        <v/>
      </c>
      <c r="R749" s="2" t="str">
        <f>IF(COUNT($A749)=0,"",IF(Q749="3E","3E",IF(Q749="","I",LOOKUP(Q749/S$2,{0,0.4,0.45,0.5,0.55,0.6,0.65,0.7,0.75,0.8,1},{"F","D","C","C+","B-","B","B+","A-","A","A+"}))))</f>
        <v/>
      </c>
      <c r="S749" s="1" t="str">
        <f>IF(COUNT($A749)=0,"",IF(Q749="","--",IF(Q749="3E","3E",LOOKUP(Q749/S$2,{0,0.4,0.45,0.5,0.55,0.6,0.65,0.7,0.75,0.8,1},{0,2,2.25,2.5,2.75,3,3.25,3.5,3.75,4}))))</f>
        <v/>
      </c>
      <c r="T749" s="2" t="str">
        <f>IF(COUNT($A749)=0,"",IF($A749&lt;&gt;DRAFT!$B751,"ERR",IF(DRAFT!BK751="3E","3E",IF(COUNT(DRAFT!BG751,DRAFT!BK751)&gt;0,DRAFT!BL751,""))))</f>
        <v/>
      </c>
      <c r="U749" s="2" t="str">
        <f>IF(COUNT($A749)=0,"",IF(T749="3E","3E",IF(T749="","I",LOOKUP(T749/V$2,{0,0.4,0.45,0.5,0.55,0.6,0.65,0.7,0.75,0.8,1},{"F","D","C","C+","B-","B","B+","A-","A","A+"}))))</f>
        <v/>
      </c>
      <c r="V749" s="1" t="str">
        <f>IF(COUNT($A749)=0,"",IF(T749="","--",IF(T749="3E","3E",LOOKUP(T749/V$2,{0,0.4,0.45,0.5,0.55,0.6,0.65,0.7,0.75,0.8,1},{0,2,2.25,2.5,2.75,3,3.25,3.5,3.75,4}))))</f>
        <v/>
      </c>
      <c r="W749" s="2" t="str">
        <f>IF(COUNT($A749)=0,"",IF($A749&lt;&gt;DRAFT!$B751,"ERR",IF(DRAFT!BT751="3E","3E",IF(COUNT(DRAFT!BP751,DRAFT!BT751)&gt;0,DRAFT!BU751,""))))</f>
        <v/>
      </c>
      <c r="X749" s="2" t="str">
        <f>IF(COUNT($A749)=0,"",IF(W749="3E","3E",IF(W749="","I",LOOKUP(W749/Y$2,{0,0.4,0.45,0.5,0.55,0.6,0.65,0.7,0.75,0.8,1},{"F","D","C","C+","B-","B","B+","A-","A","A+"}))))</f>
        <v/>
      </c>
      <c r="Y749" s="1" t="str">
        <f>IF(COUNT($A749)=0,"",IF(W749="","--",IF(W749="3E","3E",LOOKUP(W749/Y$2,{0,0.4,0.45,0.5,0.55,0.6,0.65,0.7,0.75,0.8,1},{0,2,2.25,2.5,2.75,3,3.25,3.5,3.75,4}))))</f>
        <v/>
      </c>
      <c r="Z749" s="2" t="str">
        <f>IF(COUNT($A749)=0,"",IF($A749&lt;&gt;DRAFT!$B751,"ERR",IF(DRAFT!CC751="3E","3E",IF(COUNT(DRAFT!BY751,DRAFT!CC751)&gt;0,DRAFT!CD751,""))))</f>
        <v/>
      </c>
      <c r="AA749" s="2" t="str">
        <f>IF(COUNT($A749)=0,"",IF(Z749="3E","3E",IF(Z749="","I",LOOKUP(Z749/AB$2,{0,0.4,0.45,0.5,0.55,0.6,0.65,0.7,0.75,0.8,1},{"F","D","C","C+","B-","B","B+","A-","A","A+"}))))</f>
        <v/>
      </c>
      <c r="AB749" s="1" t="str">
        <f>IF(COUNT($A749)=0,"",IF(Z749="","--",IF(Z749="3E","3E",LOOKUP(Z749/AB$2,{0,0.4,0.45,0.5,0.55,0.6,0.65,0.7,0.75,0.8,1},{0,2,2.25,2.5,2.75,3,3.25,3.5,3.75,4}))))</f>
        <v/>
      </c>
      <c r="AC749" s="2" t="str">
        <f>IF(COUNT($A749)=0,"",IF($A749&lt;&gt;DRAFT!$B751,"ERR",IF(DRAFT!CF751&gt;0,DRAFT!CF751,"")))</f>
        <v/>
      </c>
      <c r="AD749" s="2" t="str">
        <f>IF(COUNT($A749)=0,"",IF(AC749="3E","3E",IF(AC749="","I",LOOKUP(AC749/AE$2,{0,0.4,0.45,0.5,0.55,0.6,0.65,0.7,0.75,0.8,1},{"F","D","C","C+","B-","B","B+","A-","A","A+"}))))</f>
        <v/>
      </c>
      <c r="AE749" s="1" t="str">
        <f>IF(COUNT($A749)=0,"",IF(AC749="","--",IF(AC749="3E","3E",LOOKUP(AC749/AE$2,{0,0.4,0.45,0.5,0.55,0.6,0.65,0.7,0.75,0.8,1},{0,2,2.25,2.5,2.75,3,3.25,3.5,3.75,4}))))</f>
        <v/>
      </c>
      <c r="AF749" s="2" t="str">
        <f>IF(COUNT($A749)=0,"",IF($A749&lt;&gt;DRAFT!$B751,"ERR",IF(DRAFT!CI751&gt;0,DRAFT!CK751,"")))</f>
        <v/>
      </c>
      <c r="AG749" s="2" t="str">
        <f>IF(COUNT($A749)=0,"",IF(AF749="3E","3E",IF(AF749="","I",LOOKUP(AF749/AH$2,{0,0.4,0.45,0.5,0.55,0.6,0.65,0.7,0.75,0.8,1},{"F","D","C","C+","B-","B","B+","A-","A","A+"}))))</f>
        <v/>
      </c>
      <c r="AH749" s="1" t="str">
        <f>IF(COUNT($A749)=0,"",IF(AF749="","--",IF(AF749="3E","3E",LOOKUP(AF749/AH$2,{0,0.4,0.45,0.5,0.55,0.6,0.65,0.7,0.75,0.8,1},{0,2,2.25,2.5,2.75,3,3.25,3.5,3.75,4}))))</f>
        <v/>
      </c>
      <c r="AI749" s="2" t="str">
        <f>IF($A749&lt;&gt;DRAFT!$B751,"ERR",IF(OR(COUNT($A749)=0,COUNT(DRAFT!CL751:CN751,DRAFT!CP751:CR751)=0),"",CEILING(SUM(DRAFT!CO751,DRAFT!CS751,DRAFT!CT751),1)))</f>
        <v/>
      </c>
      <c r="AJ749" s="2" t="str">
        <f>IF(COUNT($A749)=0,"",IF(AI749="3E","3E",IF(AI749="","I",LOOKUP(AI749/AK$2,{0,0.4,0.45,0.5,0.55,0.6,0.65,0.7,0.75,0.8,1},{"F","D","C","C+","B-","B","B+","A-","A","A+"}))))</f>
        <v/>
      </c>
      <c r="AK749" s="1" t="str">
        <f>IF(COUNT($A749)=0,"",IF(AI749="","--",IF(AI749="3E","3E",LOOKUP(AI749/AK$2,{0,0.4,0.45,0.5,0.55,0.6,0.65,0.7,0.75,0.8,1},{0,2,2.25,2.5,2.75,3,3.25,3.5,3.75,4}))))</f>
        <v/>
      </c>
      <c r="AL749" s="4" t="str">
        <f>IF(OR(COUNT($A749)=0,COUNT(B749:AK749)=0),"",IF(COUNTIF(B749:AK749,"3E")&gt;0,"3E",IF(DRAFT!$A751="R",TRUNC(SUMPRODUCT(RGP,RCP)/TCP,3),TRUNC((SUMPRODUCT(--(IMDGP&gt;0)*IMDGP,IMCP)+CEILING(DRAFT!$DB751*42,0.25))/TCP,3))))</f>
        <v/>
      </c>
      <c r="AM749" s="2" t="str">
        <f>IF(OR(COUNT($A749)=0,COUNT(B749:AK749)=0),"",IF(COUNTIF(B749:AK749,"3E")&gt;0,"3E",IF(DRAFT!$A751="R",SUMPRODUCT(--(RGP&gt;=2),RCP),SUMPRODUCT(--(IMDGP&gt;0),--(IMGP=0),IMCP)+DRAFT!$DC751)))</f>
        <v/>
      </c>
      <c r="AN749" s="67" t="str">
        <f>IF(AL749="3E","3E",IF(COUNT($A749)=0,"",IF(COUNT(AI749)=0,"--",ROUND(((CEILING(DRAFT!$CV751*38,0.25)+CEILING(DRAFT!$CX751*38,0.25)+CEILING(DRAFT!$CZ751*42,0.25)+CEILING($AL749*42,0.25))/160),2))))</f>
        <v/>
      </c>
      <c r="AO749" s="2" t="str">
        <f>IF(AN749="3E","3E",IF(COUNT($A749)=0,"",IF(COUNT(AN749)=0,"I",LOOKUP(AN749,{0,2,2.25,2.5,2.75,3,3.25,3.5,3.75,4},{"F","D","C","C+","B-","B","B+","A-","A","A+"}))))</f>
        <v/>
      </c>
      <c r="AP749" s="2" t="str">
        <f>IF(AN749="3E","3E",IF(OR(COUNT(A749)=0,COUNT(AN749)=0),"",DRAFT!CW751+DRAFT!CY751+DRAFT!DA751+N(TABULATION!AM749)))</f>
        <v/>
      </c>
      <c r="AQ749" s="2" t="str">
        <f>IF(OR(COUNT($A749)=0,COUNT(B749:AK749)=0),"",IF(COUNTIF(B749:AM749,"3E")&gt;0,"3E",IF(AND(DRAFT!$A751="IM",OR($AL749&gt;DRAFT!$DB751,$AM749&gt;DRAFT!$DC751)),"IMPROVED",IF(AND(DRAFT!$A751="IM",$AL749&lt;=DRAFT!$DB751,$AM749&lt;=DRAFT!$DC751),"NOT IMPROVED",IF(AND(DRAFT!CU751="S",AH749&gt;=2,AK749&gt;=2,AN749&gt;=2.5,AP749&gt;=144),"PASS","FAIL")))))</f>
        <v/>
      </c>
      <c r="AR749" s="2" t="str">
        <f t="shared" si="22"/>
        <v/>
      </c>
      <c r="AS749" s="2" t="str">
        <f t="shared" si="23"/>
        <v/>
      </c>
    </row>
    <row r="750" spans="1:45" ht="18.95" customHeight="1" x14ac:dyDescent="0.25">
      <c r="A750" s="3" t="str">
        <f>IF(DRAFT!$B752="","",DRAFT!$B752)</f>
        <v/>
      </c>
      <c r="B750" s="2" t="str">
        <f>IF(COUNT($A750)=0,"",IF($A750&lt;&gt;DRAFT!$B752,"ERR",IF(DRAFT!I752="3E","3E",IF(COUNT(DRAFT!E752,DRAFT!I752)&gt;0,DRAFT!J752,""))))</f>
        <v/>
      </c>
      <c r="C750" s="2" t="str">
        <f>IF(COUNT($A750)=0,"",IF(B750="3E","3E",IF(B750="","I",LOOKUP(B750/D$2,{0,0.4,0.45,0.5,0.55,0.6,0.65,0.7,0.75,0.8,1},{"F","D","C","C+","B-","B","B+","A-","A","A+"}))))</f>
        <v/>
      </c>
      <c r="D750" s="1" t="str">
        <f>IF(COUNT($A750)=0,"",IF(B750="","--",IF(B750="3E","3E",LOOKUP(B750/D$2,{0,0.4,0.45,0.5,0.55,0.6,0.65,0.7,0.75,0.8,1},{0,2,2.25,2.5,2.75,3,3.25,3.5,3.75,4}))))</f>
        <v/>
      </c>
      <c r="E750" s="2" t="str">
        <f>IF(COUNT($A750)=0,"",IF($A750&lt;&gt;DRAFT!$B752,"ERR",IF(DRAFT!R752="3E","3E",IF(COUNT(DRAFT!N752,DRAFT!R752)&gt;0,DRAFT!S752,""))))</f>
        <v/>
      </c>
      <c r="F750" s="2" t="str">
        <f>IF(COUNT($A750)=0,"",IF(E750="3E","3E",IF(E750="","I",LOOKUP(E750/G$2,{0,0.4,0.45,0.5,0.55,0.6,0.65,0.7,0.75,0.8,1},{"F","D","C","C+","B-","B","B+","A-","A","A+"}))))</f>
        <v/>
      </c>
      <c r="G750" s="1" t="str">
        <f>IF(COUNT($A750)=0,"",IF(E750="","--",IF(E750="3E","3E",LOOKUP(E750/G$2,{0,0.4,0.45,0.5,0.55,0.6,0.65,0.7,0.75,0.8,1},{0,2,2.25,2.5,2.75,3,3.25,3.5,3.75,4}))))</f>
        <v/>
      </c>
      <c r="H750" s="2" t="str">
        <f>IF(COUNT($A750)=0,"",IF($A750&lt;&gt;DRAFT!$B752,"ERR",IF(DRAFT!AA752="3E","3E",IF(COUNT(DRAFT!W752,DRAFT!AA752)&gt;0,DRAFT!AB752,""))))</f>
        <v/>
      </c>
      <c r="I750" s="2" t="str">
        <f>IF(COUNT($A750)=0,"",IF(H750="3E","3E",IF(H750="","I",LOOKUP(H750/J$2,{0,0.4,0.45,0.5,0.55,0.6,0.65,0.7,0.75,0.8,1},{"F","D","C","C+","B-","B","B+","A-","A","A+"}))))</f>
        <v/>
      </c>
      <c r="J750" s="1" t="str">
        <f>IF(COUNT($A750)=0,"",IF(H750="","--",IF(H750="3E","3E",LOOKUP(H750/J$2,{0,0.4,0.45,0.5,0.55,0.6,0.65,0.7,0.75,0.8,1},{0,2,2.25,2.5,2.75,3,3.25,3.5,3.75,4}))))</f>
        <v/>
      </c>
      <c r="K750" s="2" t="str">
        <f>IF(COUNT($A750)=0,"",IF($A750&lt;&gt;DRAFT!$B752,"ERR",IF(DRAFT!AJ752="3E","3E",IF(COUNT(DRAFT!AF752,DRAFT!AJ752)&gt;0,DRAFT!AK752,""))))</f>
        <v/>
      </c>
      <c r="L750" s="2" t="str">
        <f>IF(COUNT($A750)=0,"",IF(K750="3E","3E",IF(K750="","I",LOOKUP(K750/M$2,{0,0.4,0.45,0.5,0.55,0.6,0.65,0.7,0.75,0.8,1},{"F","D","C","C+","B-","B","B+","A-","A","A+"}))))</f>
        <v/>
      </c>
      <c r="M750" s="1" t="str">
        <f>IF(COUNT($A750)=0,"",IF(K750="","--",IF(K750="3E","3E",LOOKUP(K750/M$2,{0,0.4,0.45,0.5,0.55,0.6,0.65,0.7,0.75,0.8,1},{0,2,2.25,2.5,2.75,3,3.25,3.5,3.75,4}))))</f>
        <v/>
      </c>
      <c r="N750" s="2" t="str">
        <f>IF(COUNT($A750)=0,"",IF($A750&lt;&gt;DRAFT!$B752,"ERR",IF(DRAFT!AS752="3E","3E",IF(COUNT(DRAFT!AO752,DRAFT!AS752)&gt;0,DRAFT!AT752,""))))</f>
        <v/>
      </c>
      <c r="O750" s="2" t="str">
        <f>IF(COUNT($A750)=0,"",IF(N750="3E","3E",IF(N750="","I",LOOKUP(N750/P$2,{0,0.4,0.45,0.5,0.55,0.6,0.65,0.7,0.75,0.8,1},{"F","D","C","C+","B-","B","B+","A-","A","A+"}))))</f>
        <v/>
      </c>
      <c r="P750" s="1" t="str">
        <f>IF(COUNT($A750)=0,"",IF(N750="","--",IF(N750="3E","3E",LOOKUP(N750/P$2,{0,0.4,0.45,0.5,0.55,0.6,0.65,0.7,0.75,0.8,1},{0,2,2.25,2.5,2.75,3,3.25,3.5,3.75,4}))))</f>
        <v/>
      </c>
      <c r="Q750" s="2" t="str">
        <f>IF(COUNT($A750)=0,"",IF($A750&lt;&gt;DRAFT!$B752,"ERR",IF(DRAFT!BB752="3E","3E",IF(COUNT(DRAFT!AX752,DRAFT!BB752)&gt;0,DRAFT!BC752,""))))</f>
        <v/>
      </c>
      <c r="R750" s="2" t="str">
        <f>IF(COUNT($A750)=0,"",IF(Q750="3E","3E",IF(Q750="","I",LOOKUP(Q750/S$2,{0,0.4,0.45,0.5,0.55,0.6,0.65,0.7,0.75,0.8,1},{"F","D","C","C+","B-","B","B+","A-","A","A+"}))))</f>
        <v/>
      </c>
      <c r="S750" s="1" t="str">
        <f>IF(COUNT($A750)=0,"",IF(Q750="","--",IF(Q750="3E","3E",LOOKUP(Q750/S$2,{0,0.4,0.45,0.5,0.55,0.6,0.65,0.7,0.75,0.8,1},{0,2,2.25,2.5,2.75,3,3.25,3.5,3.75,4}))))</f>
        <v/>
      </c>
      <c r="T750" s="2" t="str">
        <f>IF(COUNT($A750)=0,"",IF($A750&lt;&gt;DRAFT!$B752,"ERR",IF(DRAFT!BK752="3E","3E",IF(COUNT(DRAFT!BG752,DRAFT!BK752)&gt;0,DRAFT!BL752,""))))</f>
        <v/>
      </c>
      <c r="U750" s="2" t="str">
        <f>IF(COUNT($A750)=0,"",IF(T750="3E","3E",IF(T750="","I",LOOKUP(T750/V$2,{0,0.4,0.45,0.5,0.55,0.6,0.65,0.7,0.75,0.8,1},{"F","D","C","C+","B-","B","B+","A-","A","A+"}))))</f>
        <v/>
      </c>
      <c r="V750" s="1" t="str">
        <f>IF(COUNT($A750)=0,"",IF(T750="","--",IF(T750="3E","3E",LOOKUP(T750/V$2,{0,0.4,0.45,0.5,0.55,0.6,0.65,0.7,0.75,0.8,1},{0,2,2.25,2.5,2.75,3,3.25,3.5,3.75,4}))))</f>
        <v/>
      </c>
      <c r="W750" s="2" t="str">
        <f>IF(COUNT($A750)=0,"",IF($A750&lt;&gt;DRAFT!$B752,"ERR",IF(DRAFT!BT752="3E","3E",IF(COUNT(DRAFT!BP752,DRAFT!BT752)&gt;0,DRAFT!BU752,""))))</f>
        <v/>
      </c>
      <c r="X750" s="2" t="str">
        <f>IF(COUNT($A750)=0,"",IF(W750="3E","3E",IF(W750="","I",LOOKUP(W750/Y$2,{0,0.4,0.45,0.5,0.55,0.6,0.65,0.7,0.75,0.8,1},{"F","D","C","C+","B-","B","B+","A-","A","A+"}))))</f>
        <v/>
      </c>
      <c r="Y750" s="1" t="str">
        <f>IF(COUNT($A750)=0,"",IF(W750="","--",IF(W750="3E","3E",LOOKUP(W750/Y$2,{0,0.4,0.45,0.5,0.55,0.6,0.65,0.7,0.75,0.8,1},{0,2,2.25,2.5,2.75,3,3.25,3.5,3.75,4}))))</f>
        <v/>
      </c>
      <c r="Z750" s="2" t="str">
        <f>IF(COUNT($A750)=0,"",IF($A750&lt;&gt;DRAFT!$B752,"ERR",IF(DRAFT!CC752="3E","3E",IF(COUNT(DRAFT!BY752,DRAFT!CC752)&gt;0,DRAFT!CD752,""))))</f>
        <v/>
      </c>
      <c r="AA750" s="2" t="str">
        <f>IF(COUNT($A750)=0,"",IF(Z750="3E","3E",IF(Z750="","I",LOOKUP(Z750/AB$2,{0,0.4,0.45,0.5,0.55,0.6,0.65,0.7,0.75,0.8,1},{"F","D","C","C+","B-","B","B+","A-","A","A+"}))))</f>
        <v/>
      </c>
      <c r="AB750" s="1" t="str">
        <f>IF(COUNT($A750)=0,"",IF(Z750="","--",IF(Z750="3E","3E",LOOKUP(Z750/AB$2,{0,0.4,0.45,0.5,0.55,0.6,0.65,0.7,0.75,0.8,1},{0,2,2.25,2.5,2.75,3,3.25,3.5,3.75,4}))))</f>
        <v/>
      </c>
      <c r="AC750" s="2" t="str">
        <f>IF(COUNT($A750)=0,"",IF($A750&lt;&gt;DRAFT!$B752,"ERR",IF(DRAFT!CF752&gt;0,DRAFT!CF752,"")))</f>
        <v/>
      </c>
      <c r="AD750" s="2" t="str">
        <f>IF(COUNT($A750)=0,"",IF(AC750="3E","3E",IF(AC750="","I",LOOKUP(AC750/AE$2,{0,0.4,0.45,0.5,0.55,0.6,0.65,0.7,0.75,0.8,1},{"F","D","C","C+","B-","B","B+","A-","A","A+"}))))</f>
        <v/>
      </c>
      <c r="AE750" s="1" t="str">
        <f>IF(COUNT($A750)=0,"",IF(AC750="","--",IF(AC750="3E","3E",LOOKUP(AC750/AE$2,{0,0.4,0.45,0.5,0.55,0.6,0.65,0.7,0.75,0.8,1},{0,2,2.25,2.5,2.75,3,3.25,3.5,3.75,4}))))</f>
        <v/>
      </c>
      <c r="AF750" s="2" t="str">
        <f>IF(COUNT($A750)=0,"",IF($A750&lt;&gt;DRAFT!$B752,"ERR",IF(DRAFT!CI752&gt;0,DRAFT!CK752,"")))</f>
        <v/>
      </c>
      <c r="AG750" s="2" t="str">
        <f>IF(COUNT($A750)=0,"",IF(AF750="3E","3E",IF(AF750="","I",LOOKUP(AF750/AH$2,{0,0.4,0.45,0.5,0.55,0.6,0.65,0.7,0.75,0.8,1},{"F","D","C","C+","B-","B","B+","A-","A","A+"}))))</f>
        <v/>
      </c>
      <c r="AH750" s="1" t="str">
        <f>IF(COUNT($A750)=0,"",IF(AF750="","--",IF(AF750="3E","3E",LOOKUP(AF750/AH$2,{0,0.4,0.45,0.5,0.55,0.6,0.65,0.7,0.75,0.8,1},{0,2,2.25,2.5,2.75,3,3.25,3.5,3.75,4}))))</f>
        <v/>
      </c>
      <c r="AI750" s="2" t="str">
        <f>IF($A750&lt;&gt;DRAFT!$B752,"ERR",IF(OR(COUNT($A750)=0,COUNT(DRAFT!CL752:CN752,DRAFT!CP752:CR752)=0),"",CEILING(SUM(DRAFT!CO752,DRAFT!CS752,DRAFT!CT752),1)))</f>
        <v/>
      </c>
      <c r="AJ750" s="2" t="str">
        <f>IF(COUNT($A750)=0,"",IF(AI750="3E","3E",IF(AI750="","I",LOOKUP(AI750/AK$2,{0,0.4,0.45,0.5,0.55,0.6,0.65,0.7,0.75,0.8,1},{"F","D","C","C+","B-","B","B+","A-","A","A+"}))))</f>
        <v/>
      </c>
      <c r="AK750" s="1" t="str">
        <f>IF(COUNT($A750)=0,"",IF(AI750="","--",IF(AI750="3E","3E",LOOKUP(AI750/AK$2,{0,0.4,0.45,0.5,0.55,0.6,0.65,0.7,0.75,0.8,1},{0,2,2.25,2.5,2.75,3,3.25,3.5,3.75,4}))))</f>
        <v/>
      </c>
      <c r="AL750" s="4" t="str">
        <f>IF(OR(COUNT($A750)=0,COUNT(B750:AK750)=0),"",IF(COUNTIF(B750:AK750,"3E")&gt;0,"3E",IF(DRAFT!$A752="R",TRUNC(SUMPRODUCT(RGP,RCP)/TCP,3),TRUNC((SUMPRODUCT(--(IMDGP&gt;0)*IMDGP,IMCP)+CEILING(DRAFT!$DB752*42,0.25))/TCP,3))))</f>
        <v/>
      </c>
      <c r="AM750" s="2" t="str">
        <f>IF(OR(COUNT($A750)=0,COUNT(B750:AK750)=0),"",IF(COUNTIF(B750:AK750,"3E")&gt;0,"3E",IF(DRAFT!$A752="R",SUMPRODUCT(--(RGP&gt;=2),RCP),SUMPRODUCT(--(IMDGP&gt;0),--(IMGP=0),IMCP)+DRAFT!$DC752)))</f>
        <v/>
      </c>
      <c r="AN750" s="67" t="str">
        <f>IF(AL750="3E","3E",IF(COUNT($A750)=0,"",IF(COUNT(AI750)=0,"--",ROUND(((CEILING(DRAFT!$CV752*38,0.25)+CEILING(DRAFT!$CX752*38,0.25)+CEILING(DRAFT!$CZ752*42,0.25)+CEILING($AL750*42,0.25))/160),2))))</f>
        <v/>
      </c>
      <c r="AO750" s="2" t="str">
        <f>IF(AN750="3E","3E",IF(COUNT($A750)=0,"",IF(COUNT(AN750)=0,"I",LOOKUP(AN750,{0,2,2.25,2.5,2.75,3,3.25,3.5,3.75,4},{"F","D","C","C+","B-","B","B+","A-","A","A+"}))))</f>
        <v/>
      </c>
      <c r="AP750" s="2" t="str">
        <f>IF(AN750="3E","3E",IF(OR(COUNT(A750)=0,COUNT(AN750)=0),"",DRAFT!CW752+DRAFT!CY752+DRAFT!DA752+N(TABULATION!AM750)))</f>
        <v/>
      </c>
      <c r="AQ750" s="2" t="str">
        <f>IF(OR(COUNT($A750)=0,COUNT(B750:AK750)=0),"",IF(COUNTIF(B750:AM750,"3E")&gt;0,"3E",IF(AND(DRAFT!$A752="IM",OR($AL750&gt;DRAFT!$DB752,$AM750&gt;DRAFT!$DC752)),"IMPROVED",IF(AND(DRAFT!$A752="IM",$AL750&lt;=DRAFT!$DB752,$AM750&lt;=DRAFT!$DC752),"NOT IMPROVED",IF(AND(DRAFT!CU752="S",AH750&gt;=2,AK750&gt;=2,AN750&gt;=2.5,AP750&gt;=144),"PASS","FAIL")))))</f>
        <v/>
      </c>
      <c r="AR750" s="2" t="str">
        <f t="shared" si="22"/>
        <v/>
      </c>
      <c r="AS750" s="2" t="str">
        <f t="shared" si="23"/>
        <v/>
      </c>
    </row>
    <row r="751" spans="1:45" ht="18.95" customHeight="1" x14ac:dyDescent="0.25">
      <c r="A751" s="3" t="str">
        <f>IF(DRAFT!$B753="","",DRAFT!$B753)</f>
        <v/>
      </c>
      <c r="B751" s="2" t="str">
        <f>IF(COUNT($A751)=0,"",IF($A751&lt;&gt;DRAFT!$B753,"ERR",IF(DRAFT!I753="3E","3E",IF(COUNT(DRAFT!E753,DRAFT!I753)&gt;0,DRAFT!J753,""))))</f>
        <v/>
      </c>
      <c r="C751" s="2" t="str">
        <f>IF(COUNT($A751)=0,"",IF(B751="3E","3E",IF(B751="","I",LOOKUP(B751/D$2,{0,0.4,0.45,0.5,0.55,0.6,0.65,0.7,0.75,0.8,1},{"F","D","C","C+","B-","B","B+","A-","A","A+"}))))</f>
        <v/>
      </c>
      <c r="D751" s="1" t="str">
        <f>IF(COUNT($A751)=0,"",IF(B751="","--",IF(B751="3E","3E",LOOKUP(B751/D$2,{0,0.4,0.45,0.5,0.55,0.6,0.65,0.7,0.75,0.8,1},{0,2,2.25,2.5,2.75,3,3.25,3.5,3.75,4}))))</f>
        <v/>
      </c>
      <c r="E751" s="2" t="str">
        <f>IF(COUNT($A751)=0,"",IF($A751&lt;&gt;DRAFT!$B753,"ERR",IF(DRAFT!R753="3E","3E",IF(COUNT(DRAFT!N753,DRAFT!R753)&gt;0,DRAFT!S753,""))))</f>
        <v/>
      </c>
      <c r="F751" s="2" t="str">
        <f>IF(COUNT($A751)=0,"",IF(E751="3E","3E",IF(E751="","I",LOOKUP(E751/G$2,{0,0.4,0.45,0.5,0.55,0.6,0.65,0.7,0.75,0.8,1},{"F","D","C","C+","B-","B","B+","A-","A","A+"}))))</f>
        <v/>
      </c>
      <c r="G751" s="1" t="str">
        <f>IF(COUNT($A751)=0,"",IF(E751="","--",IF(E751="3E","3E",LOOKUP(E751/G$2,{0,0.4,0.45,0.5,0.55,0.6,0.65,0.7,0.75,0.8,1},{0,2,2.25,2.5,2.75,3,3.25,3.5,3.75,4}))))</f>
        <v/>
      </c>
      <c r="H751" s="2" t="str">
        <f>IF(COUNT($A751)=0,"",IF($A751&lt;&gt;DRAFT!$B753,"ERR",IF(DRAFT!AA753="3E","3E",IF(COUNT(DRAFT!W753,DRAFT!AA753)&gt;0,DRAFT!AB753,""))))</f>
        <v/>
      </c>
      <c r="I751" s="2" t="str">
        <f>IF(COUNT($A751)=0,"",IF(H751="3E","3E",IF(H751="","I",LOOKUP(H751/J$2,{0,0.4,0.45,0.5,0.55,0.6,0.65,0.7,0.75,0.8,1},{"F","D","C","C+","B-","B","B+","A-","A","A+"}))))</f>
        <v/>
      </c>
      <c r="J751" s="1" t="str">
        <f>IF(COUNT($A751)=0,"",IF(H751="","--",IF(H751="3E","3E",LOOKUP(H751/J$2,{0,0.4,0.45,0.5,0.55,0.6,0.65,0.7,0.75,0.8,1},{0,2,2.25,2.5,2.75,3,3.25,3.5,3.75,4}))))</f>
        <v/>
      </c>
      <c r="K751" s="2" t="str">
        <f>IF(COUNT($A751)=0,"",IF($A751&lt;&gt;DRAFT!$B753,"ERR",IF(DRAFT!AJ753="3E","3E",IF(COUNT(DRAFT!AF753,DRAFT!AJ753)&gt;0,DRAFT!AK753,""))))</f>
        <v/>
      </c>
      <c r="L751" s="2" t="str">
        <f>IF(COUNT($A751)=0,"",IF(K751="3E","3E",IF(K751="","I",LOOKUP(K751/M$2,{0,0.4,0.45,0.5,0.55,0.6,0.65,0.7,0.75,0.8,1},{"F","D","C","C+","B-","B","B+","A-","A","A+"}))))</f>
        <v/>
      </c>
      <c r="M751" s="1" t="str">
        <f>IF(COUNT($A751)=0,"",IF(K751="","--",IF(K751="3E","3E",LOOKUP(K751/M$2,{0,0.4,0.45,0.5,0.55,0.6,0.65,0.7,0.75,0.8,1},{0,2,2.25,2.5,2.75,3,3.25,3.5,3.75,4}))))</f>
        <v/>
      </c>
      <c r="N751" s="2" t="str">
        <f>IF(COUNT($A751)=0,"",IF($A751&lt;&gt;DRAFT!$B753,"ERR",IF(DRAFT!AS753="3E","3E",IF(COUNT(DRAFT!AO753,DRAFT!AS753)&gt;0,DRAFT!AT753,""))))</f>
        <v/>
      </c>
      <c r="O751" s="2" t="str">
        <f>IF(COUNT($A751)=0,"",IF(N751="3E","3E",IF(N751="","I",LOOKUP(N751/P$2,{0,0.4,0.45,0.5,0.55,0.6,0.65,0.7,0.75,0.8,1},{"F","D","C","C+","B-","B","B+","A-","A","A+"}))))</f>
        <v/>
      </c>
      <c r="P751" s="1" t="str">
        <f>IF(COUNT($A751)=0,"",IF(N751="","--",IF(N751="3E","3E",LOOKUP(N751/P$2,{0,0.4,0.45,0.5,0.55,0.6,0.65,0.7,0.75,0.8,1},{0,2,2.25,2.5,2.75,3,3.25,3.5,3.75,4}))))</f>
        <v/>
      </c>
      <c r="Q751" s="2" t="str">
        <f>IF(COUNT($A751)=0,"",IF($A751&lt;&gt;DRAFT!$B753,"ERR",IF(DRAFT!BB753="3E","3E",IF(COUNT(DRAFT!AX753,DRAFT!BB753)&gt;0,DRAFT!BC753,""))))</f>
        <v/>
      </c>
      <c r="R751" s="2" t="str">
        <f>IF(COUNT($A751)=0,"",IF(Q751="3E","3E",IF(Q751="","I",LOOKUP(Q751/S$2,{0,0.4,0.45,0.5,0.55,0.6,0.65,0.7,0.75,0.8,1},{"F","D","C","C+","B-","B","B+","A-","A","A+"}))))</f>
        <v/>
      </c>
      <c r="S751" s="1" t="str">
        <f>IF(COUNT($A751)=0,"",IF(Q751="","--",IF(Q751="3E","3E",LOOKUP(Q751/S$2,{0,0.4,0.45,0.5,0.55,0.6,0.65,0.7,0.75,0.8,1},{0,2,2.25,2.5,2.75,3,3.25,3.5,3.75,4}))))</f>
        <v/>
      </c>
      <c r="T751" s="2" t="str">
        <f>IF(COUNT($A751)=0,"",IF($A751&lt;&gt;DRAFT!$B753,"ERR",IF(DRAFT!BK753="3E","3E",IF(COUNT(DRAFT!BG753,DRAFT!BK753)&gt;0,DRAFT!BL753,""))))</f>
        <v/>
      </c>
      <c r="U751" s="2" t="str">
        <f>IF(COUNT($A751)=0,"",IF(T751="3E","3E",IF(T751="","I",LOOKUP(T751/V$2,{0,0.4,0.45,0.5,0.55,0.6,0.65,0.7,0.75,0.8,1},{"F","D","C","C+","B-","B","B+","A-","A","A+"}))))</f>
        <v/>
      </c>
      <c r="V751" s="1" t="str">
        <f>IF(COUNT($A751)=0,"",IF(T751="","--",IF(T751="3E","3E",LOOKUP(T751/V$2,{0,0.4,0.45,0.5,0.55,0.6,0.65,0.7,0.75,0.8,1},{0,2,2.25,2.5,2.75,3,3.25,3.5,3.75,4}))))</f>
        <v/>
      </c>
      <c r="W751" s="2" t="str">
        <f>IF(COUNT($A751)=0,"",IF($A751&lt;&gt;DRAFT!$B753,"ERR",IF(DRAFT!BT753="3E","3E",IF(COUNT(DRAFT!BP753,DRAFT!BT753)&gt;0,DRAFT!BU753,""))))</f>
        <v/>
      </c>
      <c r="X751" s="2" t="str">
        <f>IF(COUNT($A751)=0,"",IF(W751="3E","3E",IF(W751="","I",LOOKUP(W751/Y$2,{0,0.4,0.45,0.5,0.55,0.6,0.65,0.7,0.75,0.8,1},{"F","D","C","C+","B-","B","B+","A-","A","A+"}))))</f>
        <v/>
      </c>
      <c r="Y751" s="1" t="str">
        <f>IF(COUNT($A751)=0,"",IF(W751="","--",IF(W751="3E","3E",LOOKUP(W751/Y$2,{0,0.4,0.45,0.5,0.55,0.6,0.65,0.7,0.75,0.8,1},{0,2,2.25,2.5,2.75,3,3.25,3.5,3.75,4}))))</f>
        <v/>
      </c>
      <c r="Z751" s="2" t="str">
        <f>IF(COUNT($A751)=0,"",IF($A751&lt;&gt;DRAFT!$B753,"ERR",IF(DRAFT!CC753="3E","3E",IF(COUNT(DRAFT!BY753,DRAFT!CC753)&gt;0,DRAFT!CD753,""))))</f>
        <v/>
      </c>
      <c r="AA751" s="2" t="str">
        <f>IF(COUNT($A751)=0,"",IF(Z751="3E","3E",IF(Z751="","I",LOOKUP(Z751/AB$2,{0,0.4,0.45,0.5,0.55,0.6,0.65,0.7,0.75,0.8,1},{"F","D","C","C+","B-","B","B+","A-","A","A+"}))))</f>
        <v/>
      </c>
      <c r="AB751" s="1" t="str">
        <f>IF(COUNT($A751)=0,"",IF(Z751="","--",IF(Z751="3E","3E",LOOKUP(Z751/AB$2,{0,0.4,0.45,0.5,0.55,0.6,0.65,0.7,0.75,0.8,1},{0,2,2.25,2.5,2.75,3,3.25,3.5,3.75,4}))))</f>
        <v/>
      </c>
      <c r="AC751" s="2" t="str">
        <f>IF(COUNT($A751)=0,"",IF($A751&lt;&gt;DRAFT!$B753,"ERR",IF(DRAFT!CF753&gt;0,DRAFT!CF753,"")))</f>
        <v/>
      </c>
      <c r="AD751" s="2" t="str">
        <f>IF(COUNT($A751)=0,"",IF(AC751="3E","3E",IF(AC751="","I",LOOKUP(AC751/AE$2,{0,0.4,0.45,0.5,0.55,0.6,0.65,0.7,0.75,0.8,1},{"F","D","C","C+","B-","B","B+","A-","A","A+"}))))</f>
        <v/>
      </c>
      <c r="AE751" s="1" t="str">
        <f>IF(COUNT($A751)=0,"",IF(AC751="","--",IF(AC751="3E","3E",LOOKUP(AC751/AE$2,{0,0.4,0.45,0.5,0.55,0.6,0.65,0.7,0.75,0.8,1},{0,2,2.25,2.5,2.75,3,3.25,3.5,3.75,4}))))</f>
        <v/>
      </c>
      <c r="AF751" s="2" t="str">
        <f>IF(COUNT($A751)=0,"",IF($A751&lt;&gt;DRAFT!$B753,"ERR",IF(DRAFT!CI753&gt;0,DRAFT!CK753,"")))</f>
        <v/>
      </c>
      <c r="AG751" s="2" t="str">
        <f>IF(COUNT($A751)=0,"",IF(AF751="3E","3E",IF(AF751="","I",LOOKUP(AF751/AH$2,{0,0.4,0.45,0.5,0.55,0.6,0.65,0.7,0.75,0.8,1},{"F","D","C","C+","B-","B","B+","A-","A","A+"}))))</f>
        <v/>
      </c>
      <c r="AH751" s="1" t="str">
        <f>IF(COUNT($A751)=0,"",IF(AF751="","--",IF(AF751="3E","3E",LOOKUP(AF751/AH$2,{0,0.4,0.45,0.5,0.55,0.6,0.65,0.7,0.75,0.8,1},{0,2,2.25,2.5,2.75,3,3.25,3.5,3.75,4}))))</f>
        <v/>
      </c>
      <c r="AI751" s="2" t="str">
        <f>IF($A751&lt;&gt;DRAFT!$B753,"ERR",IF(OR(COUNT($A751)=0,COUNT(DRAFT!CL753:CN753,DRAFT!CP753:CR753)=0),"",CEILING(SUM(DRAFT!CO753,DRAFT!CS753,DRAFT!CT753),1)))</f>
        <v/>
      </c>
      <c r="AJ751" s="2" t="str">
        <f>IF(COUNT($A751)=0,"",IF(AI751="3E","3E",IF(AI751="","I",LOOKUP(AI751/AK$2,{0,0.4,0.45,0.5,0.55,0.6,0.65,0.7,0.75,0.8,1},{"F","D","C","C+","B-","B","B+","A-","A","A+"}))))</f>
        <v/>
      </c>
      <c r="AK751" s="1" t="str">
        <f>IF(COUNT($A751)=0,"",IF(AI751="","--",IF(AI751="3E","3E",LOOKUP(AI751/AK$2,{0,0.4,0.45,0.5,0.55,0.6,0.65,0.7,0.75,0.8,1},{0,2,2.25,2.5,2.75,3,3.25,3.5,3.75,4}))))</f>
        <v/>
      </c>
      <c r="AL751" s="4" t="str">
        <f>IF(OR(COUNT($A751)=0,COUNT(B751:AK751)=0),"",IF(COUNTIF(B751:AK751,"3E")&gt;0,"3E",IF(DRAFT!$A753="R",TRUNC(SUMPRODUCT(RGP,RCP)/TCP,3),TRUNC((SUMPRODUCT(--(IMDGP&gt;0)*IMDGP,IMCP)+CEILING(DRAFT!$DB753*42,0.25))/TCP,3))))</f>
        <v/>
      </c>
      <c r="AM751" s="2" t="str">
        <f>IF(OR(COUNT($A751)=0,COUNT(B751:AK751)=0),"",IF(COUNTIF(B751:AK751,"3E")&gt;0,"3E",IF(DRAFT!$A753="R",SUMPRODUCT(--(RGP&gt;=2),RCP),SUMPRODUCT(--(IMDGP&gt;0),--(IMGP=0),IMCP)+DRAFT!$DC753)))</f>
        <v/>
      </c>
      <c r="AN751" s="67" t="str">
        <f>IF(AL751="3E","3E",IF(COUNT($A751)=0,"",IF(COUNT(AI751)=0,"--",ROUND(((CEILING(DRAFT!$CV753*38,0.25)+CEILING(DRAFT!$CX753*38,0.25)+CEILING(DRAFT!$CZ753*42,0.25)+CEILING($AL751*42,0.25))/160),2))))</f>
        <v/>
      </c>
      <c r="AO751" s="2" t="str">
        <f>IF(AN751="3E","3E",IF(COUNT($A751)=0,"",IF(COUNT(AN751)=0,"I",LOOKUP(AN751,{0,2,2.25,2.5,2.75,3,3.25,3.5,3.75,4},{"F","D","C","C+","B-","B","B+","A-","A","A+"}))))</f>
        <v/>
      </c>
      <c r="AP751" s="2" t="str">
        <f>IF(AN751="3E","3E",IF(OR(COUNT(A751)=0,COUNT(AN751)=0),"",DRAFT!CW753+DRAFT!CY753+DRAFT!DA753+N(TABULATION!AM751)))</f>
        <v/>
      </c>
      <c r="AQ751" s="2" t="str">
        <f>IF(OR(COUNT($A751)=0,COUNT(B751:AK751)=0),"",IF(COUNTIF(B751:AM751,"3E")&gt;0,"3E",IF(AND(DRAFT!$A753="IM",OR($AL751&gt;DRAFT!$DB753,$AM751&gt;DRAFT!$DC753)),"IMPROVED",IF(AND(DRAFT!$A753="IM",$AL751&lt;=DRAFT!$DB753,$AM751&lt;=DRAFT!$DC753),"NOT IMPROVED",IF(AND(DRAFT!CU753="S",AH751&gt;=2,AK751&gt;=2,AN751&gt;=2.5,AP751&gt;=144),"PASS","FAIL")))))</f>
        <v/>
      </c>
      <c r="AR751" s="2" t="str">
        <f t="shared" si="22"/>
        <v/>
      </c>
      <c r="AS751" s="2" t="str">
        <f t="shared" si="23"/>
        <v/>
      </c>
    </row>
    <row r="752" spans="1:45" ht="18.95" customHeight="1" x14ac:dyDescent="0.25">
      <c r="A752" s="3" t="str">
        <f>IF(DRAFT!$B754="","",DRAFT!$B754)</f>
        <v/>
      </c>
      <c r="B752" s="2" t="str">
        <f>IF(COUNT($A752)=0,"",IF($A752&lt;&gt;DRAFT!$B754,"ERR",IF(DRAFT!I754="3E","3E",IF(COUNT(DRAFT!E754,DRAFT!I754)&gt;0,DRAFT!J754,""))))</f>
        <v/>
      </c>
      <c r="C752" s="2" t="str">
        <f>IF(COUNT($A752)=0,"",IF(B752="3E","3E",IF(B752="","I",LOOKUP(B752/D$2,{0,0.4,0.45,0.5,0.55,0.6,0.65,0.7,0.75,0.8,1},{"F","D","C","C+","B-","B","B+","A-","A","A+"}))))</f>
        <v/>
      </c>
      <c r="D752" s="1" t="str">
        <f>IF(COUNT($A752)=0,"",IF(B752="","--",IF(B752="3E","3E",LOOKUP(B752/D$2,{0,0.4,0.45,0.5,0.55,0.6,0.65,0.7,0.75,0.8,1},{0,2,2.25,2.5,2.75,3,3.25,3.5,3.75,4}))))</f>
        <v/>
      </c>
      <c r="E752" s="2" t="str">
        <f>IF(COUNT($A752)=0,"",IF($A752&lt;&gt;DRAFT!$B754,"ERR",IF(DRAFT!R754="3E","3E",IF(COUNT(DRAFT!N754,DRAFT!R754)&gt;0,DRAFT!S754,""))))</f>
        <v/>
      </c>
      <c r="F752" s="2" t="str">
        <f>IF(COUNT($A752)=0,"",IF(E752="3E","3E",IF(E752="","I",LOOKUP(E752/G$2,{0,0.4,0.45,0.5,0.55,0.6,0.65,0.7,0.75,0.8,1},{"F","D","C","C+","B-","B","B+","A-","A","A+"}))))</f>
        <v/>
      </c>
      <c r="G752" s="1" t="str">
        <f>IF(COUNT($A752)=0,"",IF(E752="","--",IF(E752="3E","3E",LOOKUP(E752/G$2,{0,0.4,0.45,0.5,0.55,0.6,0.65,0.7,0.75,0.8,1},{0,2,2.25,2.5,2.75,3,3.25,3.5,3.75,4}))))</f>
        <v/>
      </c>
      <c r="H752" s="2" t="str">
        <f>IF(COUNT($A752)=0,"",IF($A752&lt;&gt;DRAFT!$B754,"ERR",IF(DRAFT!AA754="3E","3E",IF(COUNT(DRAFT!W754,DRAFT!AA754)&gt;0,DRAFT!AB754,""))))</f>
        <v/>
      </c>
      <c r="I752" s="2" t="str">
        <f>IF(COUNT($A752)=0,"",IF(H752="3E","3E",IF(H752="","I",LOOKUP(H752/J$2,{0,0.4,0.45,0.5,0.55,0.6,0.65,0.7,0.75,0.8,1},{"F","D","C","C+","B-","B","B+","A-","A","A+"}))))</f>
        <v/>
      </c>
      <c r="J752" s="1" t="str">
        <f>IF(COUNT($A752)=0,"",IF(H752="","--",IF(H752="3E","3E",LOOKUP(H752/J$2,{0,0.4,0.45,0.5,0.55,0.6,0.65,0.7,0.75,0.8,1},{0,2,2.25,2.5,2.75,3,3.25,3.5,3.75,4}))))</f>
        <v/>
      </c>
      <c r="K752" s="2" t="str">
        <f>IF(COUNT($A752)=0,"",IF($A752&lt;&gt;DRAFT!$B754,"ERR",IF(DRAFT!AJ754="3E","3E",IF(COUNT(DRAFT!AF754,DRAFT!AJ754)&gt;0,DRAFT!AK754,""))))</f>
        <v/>
      </c>
      <c r="L752" s="2" t="str">
        <f>IF(COUNT($A752)=0,"",IF(K752="3E","3E",IF(K752="","I",LOOKUP(K752/M$2,{0,0.4,0.45,0.5,0.55,0.6,0.65,0.7,0.75,0.8,1},{"F","D","C","C+","B-","B","B+","A-","A","A+"}))))</f>
        <v/>
      </c>
      <c r="M752" s="1" t="str">
        <f>IF(COUNT($A752)=0,"",IF(K752="","--",IF(K752="3E","3E",LOOKUP(K752/M$2,{0,0.4,0.45,0.5,0.55,0.6,0.65,0.7,0.75,0.8,1},{0,2,2.25,2.5,2.75,3,3.25,3.5,3.75,4}))))</f>
        <v/>
      </c>
      <c r="N752" s="2" t="str">
        <f>IF(COUNT($A752)=0,"",IF($A752&lt;&gt;DRAFT!$B754,"ERR",IF(DRAFT!AS754="3E","3E",IF(COUNT(DRAFT!AO754,DRAFT!AS754)&gt;0,DRAFT!AT754,""))))</f>
        <v/>
      </c>
      <c r="O752" s="2" t="str">
        <f>IF(COUNT($A752)=0,"",IF(N752="3E","3E",IF(N752="","I",LOOKUP(N752/P$2,{0,0.4,0.45,0.5,0.55,0.6,0.65,0.7,0.75,0.8,1},{"F","D","C","C+","B-","B","B+","A-","A","A+"}))))</f>
        <v/>
      </c>
      <c r="P752" s="1" t="str">
        <f>IF(COUNT($A752)=0,"",IF(N752="","--",IF(N752="3E","3E",LOOKUP(N752/P$2,{0,0.4,0.45,0.5,0.55,0.6,0.65,0.7,0.75,0.8,1},{0,2,2.25,2.5,2.75,3,3.25,3.5,3.75,4}))))</f>
        <v/>
      </c>
      <c r="Q752" s="2" t="str">
        <f>IF(COUNT($A752)=0,"",IF($A752&lt;&gt;DRAFT!$B754,"ERR",IF(DRAFT!BB754="3E","3E",IF(COUNT(DRAFT!AX754,DRAFT!BB754)&gt;0,DRAFT!BC754,""))))</f>
        <v/>
      </c>
      <c r="R752" s="2" t="str">
        <f>IF(COUNT($A752)=0,"",IF(Q752="3E","3E",IF(Q752="","I",LOOKUP(Q752/S$2,{0,0.4,0.45,0.5,0.55,0.6,0.65,0.7,0.75,0.8,1},{"F","D","C","C+","B-","B","B+","A-","A","A+"}))))</f>
        <v/>
      </c>
      <c r="S752" s="1" t="str">
        <f>IF(COUNT($A752)=0,"",IF(Q752="","--",IF(Q752="3E","3E",LOOKUP(Q752/S$2,{0,0.4,0.45,0.5,0.55,0.6,0.65,0.7,0.75,0.8,1},{0,2,2.25,2.5,2.75,3,3.25,3.5,3.75,4}))))</f>
        <v/>
      </c>
      <c r="T752" s="2" t="str">
        <f>IF(COUNT($A752)=0,"",IF($A752&lt;&gt;DRAFT!$B754,"ERR",IF(DRAFT!BK754="3E","3E",IF(COUNT(DRAFT!BG754,DRAFT!BK754)&gt;0,DRAFT!BL754,""))))</f>
        <v/>
      </c>
      <c r="U752" s="2" t="str">
        <f>IF(COUNT($A752)=0,"",IF(T752="3E","3E",IF(T752="","I",LOOKUP(T752/V$2,{0,0.4,0.45,0.5,0.55,0.6,0.65,0.7,0.75,0.8,1},{"F","D","C","C+","B-","B","B+","A-","A","A+"}))))</f>
        <v/>
      </c>
      <c r="V752" s="1" t="str">
        <f>IF(COUNT($A752)=0,"",IF(T752="","--",IF(T752="3E","3E",LOOKUP(T752/V$2,{0,0.4,0.45,0.5,0.55,0.6,0.65,0.7,0.75,0.8,1},{0,2,2.25,2.5,2.75,3,3.25,3.5,3.75,4}))))</f>
        <v/>
      </c>
      <c r="W752" s="2" t="str">
        <f>IF(COUNT($A752)=0,"",IF($A752&lt;&gt;DRAFT!$B754,"ERR",IF(DRAFT!BT754="3E","3E",IF(COUNT(DRAFT!BP754,DRAFT!BT754)&gt;0,DRAFT!BU754,""))))</f>
        <v/>
      </c>
      <c r="X752" s="2" t="str">
        <f>IF(COUNT($A752)=0,"",IF(W752="3E","3E",IF(W752="","I",LOOKUP(W752/Y$2,{0,0.4,0.45,0.5,0.55,0.6,0.65,0.7,0.75,0.8,1},{"F","D","C","C+","B-","B","B+","A-","A","A+"}))))</f>
        <v/>
      </c>
      <c r="Y752" s="1" t="str">
        <f>IF(COUNT($A752)=0,"",IF(W752="","--",IF(W752="3E","3E",LOOKUP(W752/Y$2,{0,0.4,0.45,0.5,0.55,0.6,0.65,0.7,0.75,0.8,1},{0,2,2.25,2.5,2.75,3,3.25,3.5,3.75,4}))))</f>
        <v/>
      </c>
      <c r="Z752" s="2" t="str">
        <f>IF(COUNT($A752)=0,"",IF($A752&lt;&gt;DRAFT!$B754,"ERR",IF(DRAFT!CC754="3E","3E",IF(COUNT(DRAFT!BY754,DRAFT!CC754)&gt;0,DRAFT!CD754,""))))</f>
        <v/>
      </c>
      <c r="AA752" s="2" t="str">
        <f>IF(COUNT($A752)=0,"",IF(Z752="3E","3E",IF(Z752="","I",LOOKUP(Z752/AB$2,{0,0.4,0.45,0.5,0.55,0.6,0.65,0.7,0.75,0.8,1},{"F","D","C","C+","B-","B","B+","A-","A","A+"}))))</f>
        <v/>
      </c>
      <c r="AB752" s="1" t="str">
        <f>IF(COUNT($A752)=0,"",IF(Z752="","--",IF(Z752="3E","3E",LOOKUP(Z752/AB$2,{0,0.4,0.45,0.5,0.55,0.6,0.65,0.7,0.75,0.8,1},{0,2,2.25,2.5,2.75,3,3.25,3.5,3.75,4}))))</f>
        <v/>
      </c>
      <c r="AC752" s="2" t="str">
        <f>IF(COUNT($A752)=0,"",IF($A752&lt;&gt;DRAFT!$B754,"ERR",IF(DRAFT!CF754&gt;0,DRAFT!CF754,"")))</f>
        <v/>
      </c>
      <c r="AD752" s="2" t="str">
        <f>IF(COUNT($A752)=0,"",IF(AC752="3E","3E",IF(AC752="","I",LOOKUP(AC752/AE$2,{0,0.4,0.45,0.5,0.55,0.6,0.65,0.7,0.75,0.8,1},{"F","D","C","C+","B-","B","B+","A-","A","A+"}))))</f>
        <v/>
      </c>
      <c r="AE752" s="1" t="str">
        <f>IF(COUNT($A752)=0,"",IF(AC752="","--",IF(AC752="3E","3E",LOOKUP(AC752/AE$2,{0,0.4,0.45,0.5,0.55,0.6,0.65,0.7,0.75,0.8,1},{0,2,2.25,2.5,2.75,3,3.25,3.5,3.75,4}))))</f>
        <v/>
      </c>
      <c r="AF752" s="2" t="str">
        <f>IF(COUNT($A752)=0,"",IF($A752&lt;&gt;DRAFT!$B754,"ERR",IF(DRAFT!CI754&gt;0,DRAFT!CK754,"")))</f>
        <v/>
      </c>
      <c r="AG752" s="2" t="str">
        <f>IF(COUNT($A752)=0,"",IF(AF752="3E","3E",IF(AF752="","I",LOOKUP(AF752/AH$2,{0,0.4,0.45,0.5,0.55,0.6,0.65,0.7,0.75,0.8,1},{"F","D","C","C+","B-","B","B+","A-","A","A+"}))))</f>
        <v/>
      </c>
      <c r="AH752" s="1" t="str">
        <f>IF(COUNT($A752)=0,"",IF(AF752="","--",IF(AF752="3E","3E",LOOKUP(AF752/AH$2,{0,0.4,0.45,0.5,0.55,0.6,0.65,0.7,0.75,0.8,1},{0,2,2.25,2.5,2.75,3,3.25,3.5,3.75,4}))))</f>
        <v/>
      </c>
      <c r="AI752" s="2" t="str">
        <f>IF($A752&lt;&gt;DRAFT!$B754,"ERR",IF(OR(COUNT($A752)=0,COUNT(DRAFT!CL754:CN754,DRAFT!CP754:CR754)=0),"",CEILING(SUM(DRAFT!CO754,DRAFT!CS754,DRAFT!CT754),1)))</f>
        <v/>
      </c>
      <c r="AJ752" s="2" t="str">
        <f>IF(COUNT($A752)=0,"",IF(AI752="3E","3E",IF(AI752="","I",LOOKUP(AI752/AK$2,{0,0.4,0.45,0.5,0.55,0.6,0.65,0.7,0.75,0.8,1},{"F","D","C","C+","B-","B","B+","A-","A","A+"}))))</f>
        <v/>
      </c>
      <c r="AK752" s="1" t="str">
        <f>IF(COUNT($A752)=0,"",IF(AI752="","--",IF(AI752="3E","3E",LOOKUP(AI752/AK$2,{0,0.4,0.45,0.5,0.55,0.6,0.65,0.7,0.75,0.8,1},{0,2,2.25,2.5,2.75,3,3.25,3.5,3.75,4}))))</f>
        <v/>
      </c>
      <c r="AL752" s="4" t="str">
        <f>IF(OR(COUNT($A752)=0,COUNT(B752:AK752)=0),"",IF(COUNTIF(B752:AK752,"3E")&gt;0,"3E",IF(DRAFT!$A754="R",TRUNC(SUMPRODUCT(RGP,RCP)/TCP,3),TRUNC((SUMPRODUCT(--(IMDGP&gt;0)*IMDGP,IMCP)+CEILING(DRAFT!$DB754*42,0.25))/TCP,3))))</f>
        <v/>
      </c>
      <c r="AM752" s="2" t="str">
        <f>IF(OR(COUNT($A752)=0,COUNT(B752:AK752)=0),"",IF(COUNTIF(B752:AK752,"3E")&gt;0,"3E",IF(DRAFT!$A754="R",SUMPRODUCT(--(RGP&gt;=2),RCP),SUMPRODUCT(--(IMDGP&gt;0),--(IMGP=0),IMCP)+DRAFT!$DC754)))</f>
        <v/>
      </c>
      <c r="AN752" s="67" t="str">
        <f>IF(AL752="3E","3E",IF(COUNT($A752)=0,"",IF(COUNT(AI752)=0,"--",ROUND(((CEILING(DRAFT!$CV754*38,0.25)+CEILING(DRAFT!$CX754*38,0.25)+CEILING(DRAFT!$CZ754*42,0.25)+CEILING($AL752*42,0.25))/160),2))))</f>
        <v/>
      </c>
      <c r="AO752" s="2" t="str">
        <f>IF(AN752="3E","3E",IF(COUNT($A752)=0,"",IF(COUNT(AN752)=0,"I",LOOKUP(AN752,{0,2,2.25,2.5,2.75,3,3.25,3.5,3.75,4},{"F","D","C","C+","B-","B","B+","A-","A","A+"}))))</f>
        <v/>
      </c>
      <c r="AP752" s="2" t="str">
        <f>IF(AN752="3E","3E",IF(OR(COUNT(A752)=0,COUNT(AN752)=0),"",DRAFT!CW754+DRAFT!CY754+DRAFT!DA754+N(TABULATION!AM752)))</f>
        <v/>
      </c>
      <c r="AQ752" s="2" t="str">
        <f>IF(OR(COUNT($A752)=0,COUNT(B752:AK752)=0),"",IF(COUNTIF(B752:AM752,"3E")&gt;0,"3E",IF(AND(DRAFT!$A754="IM",OR($AL752&gt;DRAFT!$DB754,$AM752&gt;DRAFT!$DC754)),"IMPROVED",IF(AND(DRAFT!$A754="IM",$AL752&lt;=DRAFT!$DB754,$AM752&lt;=DRAFT!$DC754),"NOT IMPROVED",IF(AND(DRAFT!CU754="S",AH752&gt;=2,AK752&gt;=2,AN752&gt;=2.5,AP752&gt;=144),"PASS","FAIL")))))</f>
        <v/>
      </c>
      <c r="AR752" s="2" t="str">
        <f t="shared" si="22"/>
        <v/>
      </c>
      <c r="AS752" s="2" t="str">
        <f t="shared" si="23"/>
        <v/>
      </c>
    </row>
    <row r="753" spans="1:45" ht="18.95" customHeight="1" x14ac:dyDescent="0.25">
      <c r="A753" s="3" t="str">
        <f>IF(DRAFT!$B755="","",DRAFT!$B755)</f>
        <v/>
      </c>
      <c r="B753" s="2" t="str">
        <f>IF(COUNT($A753)=0,"",IF($A753&lt;&gt;DRAFT!$B755,"ERR",IF(DRAFT!I755="3E","3E",IF(COUNT(DRAFT!E755,DRAFT!I755)&gt;0,DRAFT!J755,""))))</f>
        <v/>
      </c>
      <c r="C753" s="2" t="str">
        <f>IF(COUNT($A753)=0,"",IF(B753="3E","3E",IF(B753="","I",LOOKUP(B753/D$2,{0,0.4,0.45,0.5,0.55,0.6,0.65,0.7,0.75,0.8,1},{"F","D","C","C+","B-","B","B+","A-","A","A+"}))))</f>
        <v/>
      </c>
      <c r="D753" s="1" t="str">
        <f>IF(COUNT($A753)=0,"",IF(B753="","--",IF(B753="3E","3E",LOOKUP(B753/D$2,{0,0.4,0.45,0.5,0.55,0.6,0.65,0.7,0.75,0.8,1},{0,2,2.25,2.5,2.75,3,3.25,3.5,3.75,4}))))</f>
        <v/>
      </c>
      <c r="E753" s="2" t="str">
        <f>IF(COUNT($A753)=0,"",IF($A753&lt;&gt;DRAFT!$B755,"ERR",IF(DRAFT!R755="3E","3E",IF(COUNT(DRAFT!N755,DRAFT!R755)&gt;0,DRAFT!S755,""))))</f>
        <v/>
      </c>
      <c r="F753" s="2" t="str">
        <f>IF(COUNT($A753)=0,"",IF(E753="3E","3E",IF(E753="","I",LOOKUP(E753/G$2,{0,0.4,0.45,0.5,0.55,0.6,0.65,0.7,0.75,0.8,1},{"F","D","C","C+","B-","B","B+","A-","A","A+"}))))</f>
        <v/>
      </c>
      <c r="G753" s="1" t="str">
        <f>IF(COUNT($A753)=0,"",IF(E753="","--",IF(E753="3E","3E",LOOKUP(E753/G$2,{0,0.4,0.45,0.5,0.55,0.6,0.65,0.7,0.75,0.8,1},{0,2,2.25,2.5,2.75,3,3.25,3.5,3.75,4}))))</f>
        <v/>
      </c>
      <c r="H753" s="2" t="str">
        <f>IF(COUNT($A753)=0,"",IF($A753&lt;&gt;DRAFT!$B755,"ERR",IF(DRAFT!AA755="3E","3E",IF(COUNT(DRAFT!W755,DRAFT!AA755)&gt;0,DRAFT!AB755,""))))</f>
        <v/>
      </c>
      <c r="I753" s="2" t="str">
        <f>IF(COUNT($A753)=0,"",IF(H753="3E","3E",IF(H753="","I",LOOKUP(H753/J$2,{0,0.4,0.45,0.5,0.55,0.6,0.65,0.7,0.75,0.8,1},{"F","D","C","C+","B-","B","B+","A-","A","A+"}))))</f>
        <v/>
      </c>
      <c r="J753" s="1" t="str">
        <f>IF(COUNT($A753)=0,"",IF(H753="","--",IF(H753="3E","3E",LOOKUP(H753/J$2,{0,0.4,0.45,0.5,0.55,0.6,0.65,0.7,0.75,0.8,1},{0,2,2.25,2.5,2.75,3,3.25,3.5,3.75,4}))))</f>
        <v/>
      </c>
      <c r="K753" s="2" t="str">
        <f>IF(COUNT($A753)=0,"",IF($A753&lt;&gt;DRAFT!$B755,"ERR",IF(DRAFT!AJ755="3E","3E",IF(COUNT(DRAFT!AF755,DRAFT!AJ755)&gt;0,DRAFT!AK755,""))))</f>
        <v/>
      </c>
      <c r="L753" s="2" t="str">
        <f>IF(COUNT($A753)=0,"",IF(K753="3E","3E",IF(K753="","I",LOOKUP(K753/M$2,{0,0.4,0.45,0.5,0.55,0.6,0.65,0.7,0.75,0.8,1},{"F","D","C","C+","B-","B","B+","A-","A","A+"}))))</f>
        <v/>
      </c>
      <c r="M753" s="1" t="str">
        <f>IF(COUNT($A753)=0,"",IF(K753="","--",IF(K753="3E","3E",LOOKUP(K753/M$2,{0,0.4,0.45,0.5,0.55,0.6,0.65,0.7,0.75,0.8,1},{0,2,2.25,2.5,2.75,3,3.25,3.5,3.75,4}))))</f>
        <v/>
      </c>
      <c r="N753" s="2" t="str">
        <f>IF(COUNT($A753)=0,"",IF($A753&lt;&gt;DRAFT!$B755,"ERR",IF(DRAFT!AS755="3E","3E",IF(COUNT(DRAFT!AO755,DRAFT!AS755)&gt;0,DRAFT!AT755,""))))</f>
        <v/>
      </c>
      <c r="O753" s="2" t="str">
        <f>IF(COUNT($A753)=0,"",IF(N753="3E","3E",IF(N753="","I",LOOKUP(N753/P$2,{0,0.4,0.45,0.5,0.55,0.6,0.65,0.7,0.75,0.8,1},{"F","D","C","C+","B-","B","B+","A-","A","A+"}))))</f>
        <v/>
      </c>
      <c r="P753" s="1" t="str">
        <f>IF(COUNT($A753)=0,"",IF(N753="","--",IF(N753="3E","3E",LOOKUP(N753/P$2,{0,0.4,0.45,0.5,0.55,0.6,0.65,0.7,0.75,0.8,1},{0,2,2.25,2.5,2.75,3,3.25,3.5,3.75,4}))))</f>
        <v/>
      </c>
      <c r="Q753" s="2" t="str">
        <f>IF(COUNT($A753)=0,"",IF($A753&lt;&gt;DRAFT!$B755,"ERR",IF(DRAFT!BB755="3E","3E",IF(COUNT(DRAFT!AX755,DRAFT!BB755)&gt;0,DRAFT!BC755,""))))</f>
        <v/>
      </c>
      <c r="R753" s="2" t="str">
        <f>IF(COUNT($A753)=0,"",IF(Q753="3E","3E",IF(Q753="","I",LOOKUP(Q753/S$2,{0,0.4,0.45,0.5,0.55,0.6,0.65,0.7,0.75,0.8,1},{"F","D","C","C+","B-","B","B+","A-","A","A+"}))))</f>
        <v/>
      </c>
      <c r="S753" s="1" t="str">
        <f>IF(COUNT($A753)=0,"",IF(Q753="","--",IF(Q753="3E","3E",LOOKUP(Q753/S$2,{0,0.4,0.45,0.5,0.55,0.6,0.65,0.7,0.75,0.8,1},{0,2,2.25,2.5,2.75,3,3.25,3.5,3.75,4}))))</f>
        <v/>
      </c>
      <c r="T753" s="2" t="str">
        <f>IF(COUNT($A753)=0,"",IF($A753&lt;&gt;DRAFT!$B755,"ERR",IF(DRAFT!BK755="3E","3E",IF(COUNT(DRAFT!BG755,DRAFT!BK755)&gt;0,DRAFT!BL755,""))))</f>
        <v/>
      </c>
      <c r="U753" s="2" t="str">
        <f>IF(COUNT($A753)=0,"",IF(T753="3E","3E",IF(T753="","I",LOOKUP(T753/V$2,{0,0.4,0.45,0.5,0.55,0.6,0.65,0.7,0.75,0.8,1},{"F","D","C","C+","B-","B","B+","A-","A","A+"}))))</f>
        <v/>
      </c>
      <c r="V753" s="1" t="str">
        <f>IF(COUNT($A753)=0,"",IF(T753="","--",IF(T753="3E","3E",LOOKUP(T753/V$2,{0,0.4,0.45,0.5,0.55,0.6,0.65,0.7,0.75,0.8,1},{0,2,2.25,2.5,2.75,3,3.25,3.5,3.75,4}))))</f>
        <v/>
      </c>
      <c r="W753" s="2" t="str">
        <f>IF(COUNT($A753)=0,"",IF($A753&lt;&gt;DRAFT!$B755,"ERR",IF(DRAFT!BT755="3E","3E",IF(COUNT(DRAFT!BP755,DRAFT!BT755)&gt;0,DRAFT!BU755,""))))</f>
        <v/>
      </c>
      <c r="X753" s="2" t="str">
        <f>IF(COUNT($A753)=0,"",IF(W753="3E","3E",IF(W753="","I",LOOKUP(W753/Y$2,{0,0.4,0.45,0.5,0.55,0.6,0.65,0.7,0.75,0.8,1},{"F","D","C","C+","B-","B","B+","A-","A","A+"}))))</f>
        <v/>
      </c>
      <c r="Y753" s="1" t="str">
        <f>IF(COUNT($A753)=0,"",IF(W753="","--",IF(W753="3E","3E",LOOKUP(W753/Y$2,{0,0.4,0.45,0.5,0.55,0.6,0.65,0.7,0.75,0.8,1},{0,2,2.25,2.5,2.75,3,3.25,3.5,3.75,4}))))</f>
        <v/>
      </c>
      <c r="Z753" s="2" t="str">
        <f>IF(COUNT($A753)=0,"",IF($A753&lt;&gt;DRAFT!$B755,"ERR",IF(DRAFT!CC755="3E","3E",IF(COUNT(DRAFT!BY755,DRAFT!CC755)&gt;0,DRAFT!CD755,""))))</f>
        <v/>
      </c>
      <c r="AA753" s="2" t="str">
        <f>IF(COUNT($A753)=0,"",IF(Z753="3E","3E",IF(Z753="","I",LOOKUP(Z753/AB$2,{0,0.4,0.45,0.5,0.55,0.6,0.65,0.7,0.75,0.8,1},{"F","D","C","C+","B-","B","B+","A-","A","A+"}))))</f>
        <v/>
      </c>
      <c r="AB753" s="1" t="str">
        <f>IF(COUNT($A753)=0,"",IF(Z753="","--",IF(Z753="3E","3E",LOOKUP(Z753/AB$2,{0,0.4,0.45,0.5,0.55,0.6,0.65,0.7,0.75,0.8,1},{0,2,2.25,2.5,2.75,3,3.25,3.5,3.75,4}))))</f>
        <v/>
      </c>
      <c r="AC753" s="2" t="str">
        <f>IF(COUNT($A753)=0,"",IF($A753&lt;&gt;DRAFT!$B755,"ERR",IF(DRAFT!CF755&gt;0,DRAFT!CF755,"")))</f>
        <v/>
      </c>
      <c r="AD753" s="2" t="str">
        <f>IF(COUNT($A753)=0,"",IF(AC753="3E","3E",IF(AC753="","I",LOOKUP(AC753/AE$2,{0,0.4,0.45,0.5,0.55,0.6,0.65,0.7,0.75,0.8,1},{"F","D","C","C+","B-","B","B+","A-","A","A+"}))))</f>
        <v/>
      </c>
      <c r="AE753" s="1" t="str">
        <f>IF(COUNT($A753)=0,"",IF(AC753="","--",IF(AC753="3E","3E",LOOKUP(AC753/AE$2,{0,0.4,0.45,0.5,0.55,0.6,0.65,0.7,0.75,0.8,1},{0,2,2.25,2.5,2.75,3,3.25,3.5,3.75,4}))))</f>
        <v/>
      </c>
      <c r="AF753" s="2" t="str">
        <f>IF(COUNT($A753)=0,"",IF($A753&lt;&gt;DRAFT!$B755,"ERR",IF(DRAFT!CI755&gt;0,DRAFT!CK755,"")))</f>
        <v/>
      </c>
      <c r="AG753" s="2" t="str">
        <f>IF(COUNT($A753)=0,"",IF(AF753="3E","3E",IF(AF753="","I",LOOKUP(AF753/AH$2,{0,0.4,0.45,0.5,0.55,0.6,0.65,0.7,0.75,0.8,1},{"F","D","C","C+","B-","B","B+","A-","A","A+"}))))</f>
        <v/>
      </c>
      <c r="AH753" s="1" t="str">
        <f>IF(COUNT($A753)=0,"",IF(AF753="","--",IF(AF753="3E","3E",LOOKUP(AF753/AH$2,{0,0.4,0.45,0.5,0.55,0.6,0.65,0.7,0.75,0.8,1},{0,2,2.25,2.5,2.75,3,3.25,3.5,3.75,4}))))</f>
        <v/>
      </c>
      <c r="AI753" s="2" t="str">
        <f>IF($A753&lt;&gt;DRAFT!$B755,"ERR",IF(OR(COUNT($A753)=0,COUNT(DRAFT!CL755:CN755,DRAFT!CP755:CR755)=0),"",CEILING(SUM(DRAFT!CO755,DRAFT!CS755,DRAFT!CT755),1)))</f>
        <v/>
      </c>
      <c r="AJ753" s="2" t="str">
        <f>IF(COUNT($A753)=0,"",IF(AI753="3E","3E",IF(AI753="","I",LOOKUP(AI753/AK$2,{0,0.4,0.45,0.5,0.55,0.6,0.65,0.7,0.75,0.8,1},{"F","D","C","C+","B-","B","B+","A-","A","A+"}))))</f>
        <v/>
      </c>
      <c r="AK753" s="1" t="str">
        <f>IF(COUNT($A753)=0,"",IF(AI753="","--",IF(AI753="3E","3E",LOOKUP(AI753/AK$2,{0,0.4,0.45,0.5,0.55,0.6,0.65,0.7,0.75,0.8,1},{0,2,2.25,2.5,2.75,3,3.25,3.5,3.75,4}))))</f>
        <v/>
      </c>
      <c r="AL753" s="4" t="str">
        <f>IF(OR(COUNT($A753)=0,COUNT(B753:AK753)=0),"",IF(COUNTIF(B753:AK753,"3E")&gt;0,"3E",IF(DRAFT!$A755="R",TRUNC(SUMPRODUCT(RGP,RCP)/TCP,3),TRUNC((SUMPRODUCT(--(IMDGP&gt;0)*IMDGP,IMCP)+CEILING(DRAFT!$DB755*42,0.25))/TCP,3))))</f>
        <v/>
      </c>
      <c r="AM753" s="2" t="str">
        <f>IF(OR(COUNT($A753)=0,COUNT(B753:AK753)=0),"",IF(COUNTIF(B753:AK753,"3E")&gt;0,"3E",IF(DRAFT!$A755="R",SUMPRODUCT(--(RGP&gt;=2),RCP),SUMPRODUCT(--(IMDGP&gt;0),--(IMGP=0),IMCP)+DRAFT!$DC755)))</f>
        <v/>
      </c>
      <c r="AN753" s="67" t="str">
        <f>IF(AL753="3E","3E",IF(COUNT($A753)=0,"",IF(COUNT(AI753)=0,"--",ROUND(((CEILING(DRAFT!$CV755*38,0.25)+CEILING(DRAFT!$CX755*38,0.25)+CEILING(DRAFT!$CZ755*42,0.25)+CEILING($AL753*42,0.25))/160),2))))</f>
        <v/>
      </c>
      <c r="AO753" s="2" t="str">
        <f>IF(AN753="3E","3E",IF(COUNT($A753)=0,"",IF(COUNT(AN753)=0,"I",LOOKUP(AN753,{0,2,2.25,2.5,2.75,3,3.25,3.5,3.75,4},{"F","D","C","C+","B-","B","B+","A-","A","A+"}))))</f>
        <v/>
      </c>
      <c r="AP753" s="2" t="str">
        <f>IF(AN753="3E","3E",IF(OR(COUNT(A753)=0,COUNT(AN753)=0),"",DRAFT!CW755+DRAFT!CY755+DRAFT!DA755+N(TABULATION!AM753)))</f>
        <v/>
      </c>
      <c r="AQ753" s="2" t="str">
        <f>IF(OR(COUNT($A753)=0,COUNT(B753:AK753)=0),"",IF(COUNTIF(B753:AM753,"3E")&gt;0,"3E",IF(AND(DRAFT!$A755="IM",OR($AL753&gt;DRAFT!$DB755,$AM753&gt;DRAFT!$DC755)),"IMPROVED",IF(AND(DRAFT!$A755="IM",$AL753&lt;=DRAFT!$DB755,$AM753&lt;=DRAFT!$DC755),"NOT IMPROVED",IF(AND(DRAFT!CU755="S",AH753&gt;=2,AK753&gt;=2,AN753&gt;=2.5,AP753&gt;=144),"PASS","FAIL")))))</f>
        <v/>
      </c>
      <c r="AR753" s="2" t="str">
        <f t="shared" si="22"/>
        <v/>
      </c>
      <c r="AS753" s="2" t="str">
        <f t="shared" si="23"/>
        <v/>
      </c>
    </row>
    <row r="754" spans="1:45" ht="18.95" customHeight="1" x14ac:dyDescent="0.25">
      <c r="A754" s="3" t="str">
        <f>IF(DRAFT!$B756="","",DRAFT!$B756)</f>
        <v/>
      </c>
      <c r="B754" s="2" t="str">
        <f>IF(COUNT($A754)=0,"",IF($A754&lt;&gt;DRAFT!$B756,"ERR",IF(DRAFT!I756="3E","3E",IF(COUNT(DRAFT!E756,DRAFT!I756)&gt;0,DRAFT!J756,""))))</f>
        <v/>
      </c>
      <c r="C754" s="2" t="str">
        <f>IF(COUNT($A754)=0,"",IF(B754="3E","3E",IF(B754="","I",LOOKUP(B754/D$2,{0,0.4,0.45,0.5,0.55,0.6,0.65,0.7,0.75,0.8,1},{"F","D","C","C+","B-","B","B+","A-","A","A+"}))))</f>
        <v/>
      </c>
      <c r="D754" s="1" t="str">
        <f>IF(COUNT($A754)=0,"",IF(B754="","--",IF(B754="3E","3E",LOOKUP(B754/D$2,{0,0.4,0.45,0.5,0.55,0.6,0.65,0.7,0.75,0.8,1},{0,2,2.25,2.5,2.75,3,3.25,3.5,3.75,4}))))</f>
        <v/>
      </c>
      <c r="E754" s="2" t="str">
        <f>IF(COUNT($A754)=0,"",IF($A754&lt;&gt;DRAFT!$B756,"ERR",IF(DRAFT!R756="3E","3E",IF(COUNT(DRAFT!N756,DRAFT!R756)&gt;0,DRAFT!S756,""))))</f>
        <v/>
      </c>
      <c r="F754" s="2" t="str">
        <f>IF(COUNT($A754)=0,"",IF(E754="3E","3E",IF(E754="","I",LOOKUP(E754/G$2,{0,0.4,0.45,0.5,0.55,0.6,0.65,0.7,0.75,0.8,1},{"F","D","C","C+","B-","B","B+","A-","A","A+"}))))</f>
        <v/>
      </c>
      <c r="G754" s="1" t="str">
        <f>IF(COUNT($A754)=0,"",IF(E754="","--",IF(E754="3E","3E",LOOKUP(E754/G$2,{0,0.4,0.45,0.5,0.55,0.6,0.65,0.7,0.75,0.8,1},{0,2,2.25,2.5,2.75,3,3.25,3.5,3.75,4}))))</f>
        <v/>
      </c>
      <c r="H754" s="2" t="str">
        <f>IF(COUNT($A754)=0,"",IF($A754&lt;&gt;DRAFT!$B756,"ERR",IF(DRAFT!AA756="3E","3E",IF(COUNT(DRAFT!W756,DRAFT!AA756)&gt;0,DRAFT!AB756,""))))</f>
        <v/>
      </c>
      <c r="I754" s="2" t="str">
        <f>IF(COUNT($A754)=0,"",IF(H754="3E","3E",IF(H754="","I",LOOKUP(H754/J$2,{0,0.4,0.45,0.5,0.55,0.6,0.65,0.7,0.75,0.8,1},{"F","D","C","C+","B-","B","B+","A-","A","A+"}))))</f>
        <v/>
      </c>
      <c r="J754" s="1" t="str">
        <f>IF(COUNT($A754)=0,"",IF(H754="","--",IF(H754="3E","3E",LOOKUP(H754/J$2,{0,0.4,0.45,0.5,0.55,0.6,0.65,0.7,0.75,0.8,1},{0,2,2.25,2.5,2.75,3,3.25,3.5,3.75,4}))))</f>
        <v/>
      </c>
      <c r="K754" s="2" t="str">
        <f>IF(COUNT($A754)=0,"",IF($A754&lt;&gt;DRAFT!$B756,"ERR",IF(DRAFT!AJ756="3E","3E",IF(COUNT(DRAFT!AF756,DRAFT!AJ756)&gt;0,DRAFT!AK756,""))))</f>
        <v/>
      </c>
      <c r="L754" s="2" t="str">
        <f>IF(COUNT($A754)=0,"",IF(K754="3E","3E",IF(K754="","I",LOOKUP(K754/M$2,{0,0.4,0.45,0.5,0.55,0.6,0.65,0.7,0.75,0.8,1},{"F","D","C","C+","B-","B","B+","A-","A","A+"}))))</f>
        <v/>
      </c>
      <c r="M754" s="1" t="str">
        <f>IF(COUNT($A754)=0,"",IF(K754="","--",IF(K754="3E","3E",LOOKUP(K754/M$2,{0,0.4,0.45,0.5,0.55,0.6,0.65,0.7,0.75,0.8,1},{0,2,2.25,2.5,2.75,3,3.25,3.5,3.75,4}))))</f>
        <v/>
      </c>
      <c r="N754" s="2" t="str">
        <f>IF(COUNT($A754)=0,"",IF($A754&lt;&gt;DRAFT!$B756,"ERR",IF(DRAFT!AS756="3E","3E",IF(COUNT(DRAFT!AO756,DRAFT!AS756)&gt;0,DRAFT!AT756,""))))</f>
        <v/>
      </c>
      <c r="O754" s="2" t="str">
        <f>IF(COUNT($A754)=0,"",IF(N754="3E","3E",IF(N754="","I",LOOKUP(N754/P$2,{0,0.4,0.45,0.5,0.55,0.6,0.65,0.7,0.75,0.8,1},{"F","D","C","C+","B-","B","B+","A-","A","A+"}))))</f>
        <v/>
      </c>
      <c r="P754" s="1" t="str">
        <f>IF(COUNT($A754)=0,"",IF(N754="","--",IF(N754="3E","3E",LOOKUP(N754/P$2,{0,0.4,0.45,0.5,0.55,0.6,0.65,0.7,0.75,0.8,1},{0,2,2.25,2.5,2.75,3,3.25,3.5,3.75,4}))))</f>
        <v/>
      </c>
      <c r="Q754" s="2" t="str">
        <f>IF(COUNT($A754)=0,"",IF($A754&lt;&gt;DRAFT!$B756,"ERR",IF(DRAFT!BB756="3E","3E",IF(COUNT(DRAFT!AX756,DRAFT!BB756)&gt;0,DRAFT!BC756,""))))</f>
        <v/>
      </c>
      <c r="R754" s="2" t="str">
        <f>IF(COUNT($A754)=0,"",IF(Q754="3E","3E",IF(Q754="","I",LOOKUP(Q754/S$2,{0,0.4,0.45,0.5,0.55,0.6,0.65,0.7,0.75,0.8,1},{"F","D","C","C+","B-","B","B+","A-","A","A+"}))))</f>
        <v/>
      </c>
      <c r="S754" s="1" t="str">
        <f>IF(COUNT($A754)=0,"",IF(Q754="","--",IF(Q754="3E","3E",LOOKUP(Q754/S$2,{0,0.4,0.45,0.5,0.55,0.6,0.65,0.7,0.75,0.8,1},{0,2,2.25,2.5,2.75,3,3.25,3.5,3.75,4}))))</f>
        <v/>
      </c>
      <c r="T754" s="2" t="str">
        <f>IF(COUNT($A754)=0,"",IF($A754&lt;&gt;DRAFT!$B756,"ERR",IF(DRAFT!BK756="3E","3E",IF(COUNT(DRAFT!BG756,DRAFT!BK756)&gt;0,DRAFT!BL756,""))))</f>
        <v/>
      </c>
      <c r="U754" s="2" t="str">
        <f>IF(COUNT($A754)=0,"",IF(T754="3E","3E",IF(T754="","I",LOOKUP(T754/V$2,{0,0.4,0.45,0.5,0.55,0.6,0.65,0.7,0.75,0.8,1},{"F","D","C","C+","B-","B","B+","A-","A","A+"}))))</f>
        <v/>
      </c>
      <c r="V754" s="1" t="str">
        <f>IF(COUNT($A754)=0,"",IF(T754="","--",IF(T754="3E","3E",LOOKUP(T754/V$2,{0,0.4,0.45,0.5,0.55,0.6,0.65,0.7,0.75,0.8,1},{0,2,2.25,2.5,2.75,3,3.25,3.5,3.75,4}))))</f>
        <v/>
      </c>
      <c r="W754" s="2" t="str">
        <f>IF(COUNT($A754)=0,"",IF($A754&lt;&gt;DRAFT!$B756,"ERR",IF(DRAFT!BT756="3E","3E",IF(COUNT(DRAFT!BP756,DRAFT!BT756)&gt;0,DRAFT!BU756,""))))</f>
        <v/>
      </c>
      <c r="X754" s="2" t="str">
        <f>IF(COUNT($A754)=0,"",IF(W754="3E","3E",IF(W754="","I",LOOKUP(W754/Y$2,{0,0.4,0.45,0.5,0.55,0.6,0.65,0.7,0.75,0.8,1},{"F","D","C","C+","B-","B","B+","A-","A","A+"}))))</f>
        <v/>
      </c>
      <c r="Y754" s="1" t="str">
        <f>IF(COUNT($A754)=0,"",IF(W754="","--",IF(W754="3E","3E",LOOKUP(W754/Y$2,{0,0.4,0.45,0.5,0.55,0.6,0.65,0.7,0.75,0.8,1},{0,2,2.25,2.5,2.75,3,3.25,3.5,3.75,4}))))</f>
        <v/>
      </c>
      <c r="Z754" s="2" t="str">
        <f>IF(COUNT($A754)=0,"",IF($A754&lt;&gt;DRAFT!$B756,"ERR",IF(DRAFT!CC756="3E","3E",IF(COUNT(DRAFT!BY756,DRAFT!CC756)&gt;0,DRAFT!CD756,""))))</f>
        <v/>
      </c>
      <c r="AA754" s="2" t="str">
        <f>IF(COUNT($A754)=0,"",IF(Z754="3E","3E",IF(Z754="","I",LOOKUP(Z754/AB$2,{0,0.4,0.45,0.5,0.55,0.6,0.65,0.7,0.75,0.8,1},{"F","D","C","C+","B-","B","B+","A-","A","A+"}))))</f>
        <v/>
      </c>
      <c r="AB754" s="1" t="str">
        <f>IF(COUNT($A754)=0,"",IF(Z754="","--",IF(Z754="3E","3E",LOOKUP(Z754/AB$2,{0,0.4,0.45,0.5,0.55,0.6,0.65,0.7,0.75,0.8,1},{0,2,2.25,2.5,2.75,3,3.25,3.5,3.75,4}))))</f>
        <v/>
      </c>
      <c r="AC754" s="2" t="str">
        <f>IF(COUNT($A754)=0,"",IF($A754&lt;&gt;DRAFT!$B756,"ERR",IF(DRAFT!CF756&gt;0,DRAFT!CF756,"")))</f>
        <v/>
      </c>
      <c r="AD754" s="2" t="str">
        <f>IF(COUNT($A754)=0,"",IF(AC754="3E","3E",IF(AC754="","I",LOOKUP(AC754/AE$2,{0,0.4,0.45,0.5,0.55,0.6,0.65,0.7,0.75,0.8,1},{"F","D","C","C+","B-","B","B+","A-","A","A+"}))))</f>
        <v/>
      </c>
      <c r="AE754" s="1" t="str">
        <f>IF(COUNT($A754)=0,"",IF(AC754="","--",IF(AC754="3E","3E",LOOKUP(AC754/AE$2,{0,0.4,0.45,0.5,0.55,0.6,0.65,0.7,0.75,0.8,1},{0,2,2.25,2.5,2.75,3,3.25,3.5,3.75,4}))))</f>
        <v/>
      </c>
      <c r="AF754" s="2" t="str">
        <f>IF(COUNT($A754)=0,"",IF($A754&lt;&gt;DRAFT!$B756,"ERR",IF(DRAFT!CI756&gt;0,DRAFT!CK756,"")))</f>
        <v/>
      </c>
      <c r="AG754" s="2" t="str">
        <f>IF(COUNT($A754)=0,"",IF(AF754="3E","3E",IF(AF754="","I",LOOKUP(AF754/AH$2,{0,0.4,0.45,0.5,0.55,0.6,0.65,0.7,0.75,0.8,1},{"F","D","C","C+","B-","B","B+","A-","A","A+"}))))</f>
        <v/>
      </c>
      <c r="AH754" s="1" t="str">
        <f>IF(COUNT($A754)=0,"",IF(AF754="","--",IF(AF754="3E","3E",LOOKUP(AF754/AH$2,{0,0.4,0.45,0.5,0.55,0.6,0.65,0.7,0.75,0.8,1},{0,2,2.25,2.5,2.75,3,3.25,3.5,3.75,4}))))</f>
        <v/>
      </c>
      <c r="AI754" s="2" t="str">
        <f>IF($A754&lt;&gt;DRAFT!$B756,"ERR",IF(OR(COUNT($A754)=0,COUNT(DRAFT!CL756:CN756,DRAFT!CP756:CR756)=0),"",CEILING(SUM(DRAFT!CO756,DRAFT!CS756,DRAFT!CT756),1)))</f>
        <v/>
      </c>
      <c r="AJ754" s="2" t="str">
        <f>IF(COUNT($A754)=0,"",IF(AI754="3E","3E",IF(AI754="","I",LOOKUP(AI754/AK$2,{0,0.4,0.45,0.5,0.55,0.6,0.65,0.7,0.75,0.8,1},{"F","D","C","C+","B-","B","B+","A-","A","A+"}))))</f>
        <v/>
      </c>
      <c r="AK754" s="1" t="str">
        <f>IF(COUNT($A754)=0,"",IF(AI754="","--",IF(AI754="3E","3E",LOOKUP(AI754/AK$2,{0,0.4,0.45,0.5,0.55,0.6,0.65,0.7,0.75,0.8,1},{0,2,2.25,2.5,2.75,3,3.25,3.5,3.75,4}))))</f>
        <v/>
      </c>
      <c r="AL754" s="4" t="str">
        <f>IF(OR(COUNT($A754)=0,COUNT(B754:AK754)=0),"",IF(COUNTIF(B754:AK754,"3E")&gt;0,"3E",IF(DRAFT!$A756="R",TRUNC(SUMPRODUCT(RGP,RCP)/TCP,3),TRUNC((SUMPRODUCT(--(IMDGP&gt;0)*IMDGP,IMCP)+CEILING(DRAFT!$DB756*42,0.25))/TCP,3))))</f>
        <v/>
      </c>
      <c r="AM754" s="2" t="str">
        <f>IF(OR(COUNT($A754)=0,COUNT(B754:AK754)=0),"",IF(COUNTIF(B754:AK754,"3E")&gt;0,"3E",IF(DRAFT!$A756="R",SUMPRODUCT(--(RGP&gt;=2),RCP),SUMPRODUCT(--(IMDGP&gt;0),--(IMGP=0),IMCP)+DRAFT!$DC756)))</f>
        <v/>
      </c>
      <c r="AN754" s="67" t="str">
        <f>IF(AL754="3E","3E",IF(COUNT($A754)=0,"",IF(COUNT(AI754)=0,"--",ROUND(((CEILING(DRAFT!$CV756*38,0.25)+CEILING(DRAFT!$CX756*38,0.25)+CEILING(DRAFT!$CZ756*42,0.25)+CEILING($AL754*42,0.25))/160),2))))</f>
        <v/>
      </c>
      <c r="AO754" s="2" t="str">
        <f>IF(AN754="3E","3E",IF(COUNT($A754)=0,"",IF(COUNT(AN754)=0,"I",LOOKUP(AN754,{0,2,2.25,2.5,2.75,3,3.25,3.5,3.75,4},{"F","D","C","C+","B-","B","B+","A-","A","A+"}))))</f>
        <v/>
      </c>
      <c r="AP754" s="2" t="str">
        <f>IF(AN754="3E","3E",IF(OR(COUNT(A754)=0,COUNT(AN754)=0),"",DRAFT!CW756+DRAFT!CY756+DRAFT!DA756+N(TABULATION!AM754)))</f>
        <v/>
      </c>
      <c r="AQ754" s="2" t="str">
        <f>IF(OR(COUNT($A754)=0,COUNT(B754:AK754)=0),"",IF(COUNTIF(B754:AM754,"3E")&gt;0,"3E",IF(AND(DRAFT!$A756="IM",OR($AL754&gt;DRAFT!$DB756,$AM754&gt;DRAFT!$DC756)),"IMPROVED",IF(AND(DRAFT!$A756="IM",$AL754&lt;=DRAFT!$DB756,$AM754&lt;=DRAFT!$DC756),"NOT IMPROVED",IF(AND(DRAFT!CU756="S",AH754&gt;=2,AK754&gt;=2,AN754&gt;=2.5,AP754&gt;=144),"PASS","FAIL")))))</f>
        <v/>
      </c>
      <c r="AR754" s="2" t="str">
        <f t="shared" si="22"/>
        <v/>
      </c>
      <c r="AS754" s="2" t="str">
        <f t="shared" si="23"/>
        <v/>
      </c>
    </row>
    <row r="755" spans="1:45" ht="18.95" customHeight="1" x14ac:dyDescent="0.25">
      <c r="A755" s="3" t="str">
        <f>IF(DRAFT!$B757="","",DRAFT!$B757)</f>
        <v/>
      </c>
      <c r="B755" s="2" t="str">
        <f>IF(COUNT($A755)=0,"",IF($A755&lt;&gt;DRAFT!$B757,"ERR",IF(DRAFT!I757="3E","3E",IF(COUNT(DRAFT!E757,DRAFT!I757)&gt;0,DRAFT!J757,""))))</f>
        <v/>
      </c>
      <c r="C755" s="2" t="str">
        <f>IF(COUNT($A755)=0,"",IF(B755="3E","3E",IF(B755="","I",LOOKUP(B755/D$2,{0,0.4,0.45,0.5,0.55,0.6,0.65,0.7,0.75,0.8,1},{"F","D","C","C+","B-","B","B+","A-","A","A+"}))))</f>
        <v/>
      </c>
      <c r="D755" s="1" t="str">
        <f>IF(COUNT($A755)=0,"",IF(B755="","--",IF(B755="3E","3E",LOOKUP(B755/D$2,{0,0.4,0.45,0.5,0.55,0.6,0.65,0.7,0.75,0.8,1},{0,2,2.25,2.5,2.75,3,3.25,3.5,3.75,4}))))</f>
        <v/>
      </c>
      <c r="E755" s="2" t="str">
        <f>IF(COUNT($A755)=0,"",IF($A755&lt;&gt;DRAFT!$B757,"ERR",IF(DRAFT!R757="3E","3E",IF(COUNT(DRAFT!N757,DRAFT!R757)&gt;0,DRAFT!S757,""))))</f>
        <v/>
      </c>
      <c r="F755" s="2" t="str">
        <f>IF(COUNT($A755)=0,"",IF(E755="3E","3E",IF(E755="","I",LOOKUP(E755/G$2,{0,0.4,0.45,0.5,0.55,0.6,0.65,0.7,0.75,0.8,1},{"F","D","C","C+","B-","B","B+","A-","A","A+"}))))</f>
        <v/>
      </c>
      <c r="G755" s="1" t="str">
        <f>IF(COUNT($A755)=0,"",IF(E755="","--",IF(E755="3E","3E",LOOKUP(E755/G$2,{0,0.4,0.45,0.5,0.55,0.6,0.65,0.7,0.75,0.8,1},{0,2,2.25,2.5,2.75,3,3.25,3.5,3.75,4}))))</f>
        <v/>
      </c>
      <c r="H755" s="2" t="str">
        <f>IF(COUNT($A755)=0,"",IF($A755&lt;&gt;DRAFT!$B757,"ERR",IF(DRAFT!AA757="3E","3E",IF(COUNT(DRAFT!W757,DRAFT!AA757)&gt;0,DRAFT!AB757,""))))</f>
        <v/>
      </c>
      <c r="I755" s="2" t="str">
        <f>IF(COUNT($A755)=0,"",IF(H755="3E","3E",IF(H755="","I",LOOKUP(H755/J$2,{0,0.4,0.45,0.5,0.55,0.6,0.65,0.7,0.75,0.8,1},{"F","D","C","C+","B-","B","B+","A-","A","A+"}))))</f>
        <v/>
      </c>
      <c r="J755" s="1" t="str">
        <f>IF(COUNT($A755)=0,"",IF(H755="","--",IF(H755="3E","3E",LOOKUP(H755/J$2,{0,0.4,0.45,0.5,0.55,0.6,0.65,0.7,0.75,0.8,1},{0,2,2.25,2.5,2.75,3,3.25,3.5,3.75,4}))))</f>
        <v/>
      </c>
      <c r="K755" s="2" t="str">
        <f>IF(COUNT($A755)=0,"",IF($A755&lt;&gt;DRAFT!$B757,"ERR",IF(DRAFT!AJ757="3E","3E",IF(COUNT(DRAFT!AF757,DRAFT!AJ757)&gt;0,DRAFT!AK757,""))))</f>
        <v/>
      </c>
      <c r="L755" s="2" t="str">
        <f>IF(COUNT($A755)=0,"",IF(K755="3E","3E",IF(K755="","I",LOOKUP(K755/M$2,{0,0.4,0.45,0.5,0.55,0.6,0.65,0.7,0.75,0.8,1},{"F","D","C","C+","B-","B","B+","A-","A","A+"}))))</f>
        <v/>
      </c>
      <c r="M755" s="1" t="str">
        <f>IF(COUNT($A755)=0,"",IF(K755="","--",IF(K755="3E","3E",LOOKUP(K755/M$2,{0,0.4,0.45,0.5,0.55,0.6,0.65,0.7,0.75,0.8,1},{0,2,2.25,2.5,2.75,3,3.25,3.5,3.75,4}))))</f>
        <v/>
      </c>
      <c r="N755" s="2" t="str">
        <f>IF(COUNT($A755)=0,"",IF($A755&lt;&gt;DRAFT!$B757,"ERR",IF(DRAFT!AS757="3E","3E",IF(COUNT(DRAFT!AO757,DRAFT!AS757)&gt;0,DRAFT!AT757,""))))</f>
        <v/>
      </c>
      <c r="O755" s="2" t="str">
        <f>IF(COUNT($A755)=0,"",IF(N755="3E","3E",IF(N755="","I",LOOKUP(N755/P$2,{0,0.4,0.45,0.5,0.55,0.6,0.65,0.7,0.75,0.8,1},{"F","D","C","C+","B-","B","B+","A-","A","A+"}))))</f>
        <v/>
      </c>
      <c r="P755" s="1" t="str">
        <f>IF(COUNT($A755)=0,"",IF(N755="","--",IF(N755="3E","3E",LOOKUP(N755/P$2,{0,0.4,0.45,0.5,0.55,0.6,0.65,0.7,0.75,0.8,1},{0,2,2.25,2.5,2.75,3,3.25,3.5,3.75,4}))))</f>
        <v/>
      </c>
      <c r="Q755" s="2" t="str">
        <f>IF(COUNT($A755)=0,"",IF($A755&lt;&gt;DRAFT!$B757,"ERR",IF(DRAFT!BB757="3E","3E",IF(COUNT(DRAFT!AX757,DRAFT!BB757)&gt;0,DRAFT!BC757,""))))</f>
        <v/>
      </c>
      <c r="R755" s="2" t="str">
        <f>IF(COUNT($A755)=0,"",IF(Q755="3E","3E",IF(Q755="","I",LOOKUP(Q755/S$2,{0,0.4,0.45,0.5,0.55,0.6,0.65,0.7,0.75,0.8,1},{"F","D","C","C+","B-","B","B+","A-","A","A+"}))))</f>
        <v/>
      </c>
      <c r="S755" s="1" t="str">
        <f>IF(COUNT($A755)=0,"",IF(Q755="","--",IF(Q755="3E","3E",LOOKUP(Q755/S$2,{0,0.4,0.45,0.5,0.55,0.6,0.65,0.7,0.75,0.8,1},{0,2,2.25,2.5,2.75,3,3.25,3.5,3.75,4}))))</f>
        <v/>
      </c>
      <c r="T755" s="2" t="str">
        <f>IF(COUNT($A755)=0,"",IF($A755&lt;&gt;DRAFT!$B757,"ERR",IF(DRAFT!BK757="3E","3E",IF(COUNT(DRAFT!BG757,DRAFT!BK757)&gt;0,DRAFT!BL757,""))))</f>
        <v/>
      </c>
      <c r="U755" s="2" t="str">
        <f>IF(COUNT($A755)=0,"",IF(T755="3E","3E",IF(T755="","I",LOOKUP(T755/V$2,{0,0.4,0.45,0.5,0.55,0.6,0.65,0.7,0.75,0.8,1},{"F","D","C","C+","B-","B","B+","A-","A","A+"}))))</f>
        <v/>
      </c>
      <c r="V755" s="1" t="str">
        <f>IF(COUNT($A755)=0,"",IF(T755="","--",IF(T755="3E","3E",LOOKUP(T755/V$2,{0,0.4,0.45,0.5,0.55,0.6,0.65,0.7,0.75,0.8,1},{0,2,2.25,2.5,2.75,3,3.25,3.5,3.75,4}))))</f>
        <v/>
      </c>
      <c r="W755" s="2" t="str">
        <f>IF(COUNT($A755)=0,"",IF($A755&lt;&gt;DRAFT!$B757,"ERR",IF(DRAFT!BT757="3E","3E",IF(COUNT(DRAFT!BP757,DRAFT!BT757)&gt;0,DRAFT!BU757,""))))</f>
        <v/>
      </c>
      <c r="X755" s="2" t="str">
        <f>IF(COUNT($A755)=0,"",IF(W755="3E","3E",IF(W755="","I",LOOKUP(W755/Y$2,{0,0.4,0.45,0.5,0.55,0.6,0.65,0.7,0.75,0.8,1},{"F","D","C","C+","B-","B","B+","A-","A","A+"}))))</f>
        <v/>
      </c>
      <c r="Y755" s="1" t="str">
        <f>IF(COUNT($A755)=0,"",IF(W755="","--",IF(W755="3E","3E",LOOKUP(W755/Y$2,{0,0.4,0.45,0.5,0.55,0.6,0.65,0.7,0.75,0.8,1},{0,2,2.25,2.5,2.75,3,3.25,3.5,3.75,4}))))</f>
        <v/>
      </c>
      <c r="Z755" s="2" t="str">
        <f>IF(COUNT($A755)=0,"",IF($A755&lt;&gt;DRAFT!$B757,"ERR",IF(DRAFT!CC757="3E","3E",IF(COUNT(DRAFT!BY757,DRAFT!CC757)&gt;0,DRAFT!CD757,""))))</f>
        <v/>
      </c>
      <c r="AA755" s="2" t="str">
        <f>IF(COUNT($A755)=0,"",IF(Z755="3E","3E",IF(Z755="","I",LOOKUP(Z755/AB$2,{0,0.4,0.45,0.5,0.55,0.6,0.65,0.7,0.75,0.8,1},{"F","D","C","C+","B-","B","B+","A-","A","A+"}))))</f>
        <v/>
      </c>
      <c r="AB755" s="1" t="str">
        <f>IF(COUNT($A755)=0,"",IF(Z755="","--",IF(Z755="3E","3E",LOOKUP(Z755/AB$2,{0,0.4,0.45,0.5,0.55,0.6,0.65,0.7,0.75,0.8,1},{0,2,2.25,2.5,2.75,3,3.25,3.5,3.75,4}))))</f>
        <v/>
      </c>
      <c r="AC755" s="2" t="str">
        <f>IF(COUNT($A755)=0,"",IF($A755&lt;&gt;DRAFT!$B757,"ERR",IF(DRAFT!CF757&gt;0,DRAFT!CF757,"")))</f>
        <v/>
      </c>
      <c r="AD755" s="2" t="str">
        <f>IF(COUNT($A755)=0,"",IF(AC755="3E","3E",IF(AC755="","I",LOOKUP(AC755/AE$2,{0,0.4,0.45,0.5,0.55,0.6,0.65,0.7,0.75,0.8,1},{"F","D","C","C+","B-","B","B+","A-","A","A+"}))))</f>
        <v/>
      </c>
      <c r="AE755" s="1" t="str">
        <f>IF(COUNT($A755)=0,"",IF(AC755="","--",IF(AC755="3E","3E",LOOKUP(AC755/AE$2,{0,0.4,0.45,0.5,0.55,0.6,0.65,0.7,0.75,0.8,1},{0,2,2.25,2.5,2.75,3,3.25,3.5,3.75,4}))))</f>
        <v/>
      </c>
      <c r="AF755" s="2" t="str">
        <f>IF(COUNT($A755)=0,"",IF($A755&lt;&gt;DRAFT!$B757,"ERR",IF(DRAFT!CI757&gt;0,DRAFT!CK757,"")))</f>
        <v/>
      </c>
      <c r="AG755" s="2" t="str">
        <f>IF(COUNT($A755)=0,"",IF(AF755="3E","3E",IF(AF755="","I",LOOKUP(AF755/AH$2,{0,0.4,0.45,0.5,0.55,0.6,0.65,0.7,0.75,0.8,1},{"F","D","C","C+","B-","B","B+","A-","A","A+"}))))</f>
        <v/>
      </c>
      <c r="AH755" s="1" t="str">
        <f>IF(COUNT($A755)=0,"",IF(AF755="","--",IF(AF755="3E","3E",LOOKUP(AF755/AH$2,{0,0.4,0.45,0.5,0.55,0.6,0.65,0.7,0.75,0.8,1},{0,2,2.25,2.5,2.75,3,3.25,3.5,3.75,4}))))</f>
        <v/>
      </c>
      <c r="AI755" s="2" t="str">
        <f>IF($A755&lt;&gt;DRAFT!$B757,"ERR",IF(OR(COUNT($A755)=0,COUNT(DRAFT!CL757:CN757,DRAFT!CP757:CR757)=0),"",CEILING(SUM(DRAFT!CO757,DRAFT!CS757,DRAFT!CT757),1)))</f>
        <v/>
      </c>
      <c r="AJ755" s="2" t="str">
        <f>IF(COUNT($A755)=0,"",IF(AI755="3E","3E",IF(AI755="","I",LOOKUP(AI755/AK$2,{0,0.4,0.45,0.5,0.55,0.6,0.65,0.7,0.75,0.8,1},{"F","D","C","C+","B-","B","B+","A-","A","A+"}))))</f>
        <v/>
      </c>
      <c r="AK755" s="1" t="str">
        <f>IF(COUNT($A755)=0,"",IF(AI755="","--",IF(AI755="3E","3E",LOOKUP(AI755/AK$2,{0,0.4,0.45,0.5,0.55,0.6,0.65,0.7,0.75,0.8,1},{0,2,2.25,2.5,2.75,3,3.25,3.5,3.75,4}))))</f>
        <v/>
      </c>
      <c r="AL755" s="4" t="str">
        <f>IF(OR(COUNT($A755)=0,COUNT(B755:AK755)=0),"",IF(COUNTIF(B755:AK755,"3E")&gt;0,"3E",IF(DRAFT!$A757="R",TRUNC(SUMPRODUCT(RGP,RCP)/TCP,3),TRUNC((SUMPRODUCT(--(IMDGP&gt;0)*IMDGP,IMCP)+CEILING(DRAFT!$DB757*42,0.25))/TCP,3))))</f>
        <v/>
      </c>
      <c r="AM755" s="2" t="str">
        <f>IF(OR(COUNT($A755)=0,COUNT(B755:AK755)=0),"",IF(COUNTIF(B755:AK755,"3E")&gt;0,"3E",IF(DRAFT!$A757="R",SUMPRODUCT(--(RGP&gt;=2),RCP),SUMPRODUCT(--(IMDGP&gt;0),--(IMGP=0),IMCP)+DRAFT!$DC757)))</f>
        <v/>
      </c>
      <c r="AN755" s="67" t="str">
        <f>IF(AL755="3E","3E",IF(COUNT($A755)=0,"",IF(COUNT(AI755)=0,"--",ROUND(((CEILING(DRAFT!$CV757*38,0.25)+CEILING(DRAFT!$CX757*38,0.25)+CEILING(DRAFT!$CZ757*42,0.25)+CEILING($AL755*42,0.25))/160),2))))</f>
        <v/>
      </c>
      <c r="AO755" s="2" t="str">
        <f>IF(AN755="3E","3E",IF(COUNT($A755)=0,"",IF(COUNT(AN755)=0,"I",LOOKUP(AN755,{0,2,2.25,2.5,2.75,3,3.25,3.5,3.75,4},{"F","D","C","C+","B-","B","B+","A-","A","A+"}))))</f>
        <v/>
      </c>
      <c r="AP755" s="2" t="str">
        <f>IF(AN755="3E","3E",IF(OR(COUNT(A755)=0,COUNT(AN755)=0),"",DRAFT!CW757+DRAFT!CY757+DRAFT!DA757+N(TABULATION!AM755)))</f>
        <v/>
      </c>
      <c r="AQ755" s="2" t="str">
        <f>IF(OR(COUNT($A755)=0,COUNT(B755:AK755)=0),"",IF(COUNTIF(B755:AM755,"3E")&gt;0,"3E",IF(AND(DRAFT!$A757="IM",OR($AL755&gt;DRAFT!$DB757,$AM755&gt;DRAFT!$DC757)),"IMPROVED",IF(AND(DRAFT!$A757="IM",$AL755&lt;=DRAFT!$DB757,$AM755&lt;=DRAFT!$DC757),"NOT IMPROVED",IF(AND(DRAFT!CU757="S",AH755&gt;=2,AK755&gt;=2,AN755&gt;=2.5,AP755&gt;=144),"PASS","FAIL")))))</f>
        <v/>
      </c>
      <c r="AR755" s="2" t="str">
        <f t="shared" si="22"/>
        <v/>
      </c>
      <c r="AS755" s="2" t="str">
        <f t="shared" si="23"/>
        <v/>
      </c>
    </row>
    <row r="756" spans="1:45" ht="18.95" customHeight="1" x14ac:dyDescent="0.25">
      <c r="A756" s="3" t="str">
        <f>IF(DRAFT!$B758="","",DRAFT!$B758)</f>
        <v/>
      </c>
      <c r="B756" s="2" t="str">
        <f>IF(COUNT($A756)=0,"",IF($A756&lt;&gt;DRAFT!$B758,"ERR",IF(DRAFT!I758="3E","3E",IF(COUNT(DRAFT!E758,DRAFT!I758)&gt;0,DRAFT!J758,""))))</f>
        <v/>
      </c>
      <c r="C756" s="2" t="str">
        <f>IF(COUNT($A756)=0,"",IF(B756="3E","3E",IF(B756="","I",LOOKUP(B756/D$2,{0,0.4,0.45,0.5,0.55,0.6,0.65,0.7,0.75,0.8,1},{"F","D","C","C+","B-","B","B+","A-","A","A+"}))))</f>
        <v/>
      </c>
      <c r="D756" s="1" t="str">
        <f>IF(COUNT($A756)=0,"",IF(B756="","--",IF(B756="3E","3E",LOOKUP(B756/D$2,{0,0.4,0.45,0.5,0.55,0.6,0.65,0.7,0.75,0.8,1},{0,2,2.25,2.5,2.75,3,3.25,3.5,3.75,4}))))</f>
        <v/>
      </c>
      <c r="E756" s="2" t="str">
        <f>IF(COUNT($A756)=0,"",IF($A756&lt;&gt;DRAFT!$B758,"ERR",IF(DRAFT!R758="3E","3E",IF(COUNT(DRAFT!N758,DRAFT!R758)&gt;0,DRAFT!S758,""))))</f>
        <v/>
      </c>
      <c r="F756" s="2" t="str">
        <f>IF(COUNT($A756)=0,"",IF(E756="3E","3E",IF(E756="","I",LOOKUP(E756/G$2,{0,0.4,0.45,0.5,0.55,0.6,0.65,0.7,0.75,0.8,1},{"F","D","C","C+","B-","B","B+","A-","A","A+"}))))</f>
        <v/>
      </c>
      <c r="G756" s="1" t="str">
        <f>IF(COUNT($A756)=0,"",IF(E756="","--",IF(E756="3E","3E",LOOKUP(E756/G$2,{0,0.4,0.45,0.5,0.55,0.6,0.65,0.7,0.75,0.8,1},{0,2,2.25,2.5,2.75,3,3.25,3.5,3.75,4}))))</f>
        <v/>
      </c>
      <c r="H756" s="2" t="str">
        <f>IF(COUNT($A756)=0,"",IF($A756&lt;&gt;DRAFT!$B758,"ERR",IF(DRAFT!AA758="3E","3E",IF(COUNT(DRAFT!W758,DRAFT!AA758)&gt;0,DRAFT!AB758,""))))</f>
        <v/>
      </c>
      <c r="I756" s="2" t="str">
        <f>IF(COUNT($A756)=0,"",IF(H756="3E","3E",IF(H756="","I",LOOKUP(H756/J$2,{0,0.4,0.45,0.5,0.55,0.6,0.65,0.7,0.75,0.8,1},{"F","D","C","C+","B-","B","B+","A-","A","A+"}))))</f>
        <v/>
      </c>
      <c r="J756" s="1" t="str">
        <f>IF(COUNT($A756)=0,"",IF(H756="","--",IF(H756="3E","3E",LOOKUP(H756/J$2,{0,0.4,0.45,0.5,0.55,0.6,0.65,0.7,0.75,0.8,1},{0,2,2.25,2.5,2.75,3,3.25,3.5,3.75,4}))))</f>
        <v/>
      </c>
      <c r="K756" s="2" t="str">
        <f>IF(COUNT($A756)=0,"",IF($A756&lt;&gt;DRAFT!$B758,"ERR",IF(DRAFT!AJ758="3E","3E",IF(COUNT(DRAFT!AF758,DRAFT!AJ758)&gt;0,DRAFT!AK758,""))))</f>
        <v/>
      </c>
      <c r="L756" s="2" t="str">
        <f>IF(COUNT($A756)=0,"",IF(K756="3E","3E",IF(K756="","I",LOOKUP(K756/M$2,{0,0.4,0.45,0.5,0.55,0.6,0.65,0.7,0.75,0.8,1},{"F","D","C","C+","B-","B","B+","A-","A","A+"}))))</f>
        <v/>
      </c>
      <c r="M756" s="1" t="str">
        <f>IF(COUNT($A756)=0,"",IF(K756="","--",IF(K756="3E","3E",LOOKUP(K756/M$2,{0,0.4,0.45,0.5,0.55,0.6,0.65,0.7,0.75,0.8,1},{0,2,2.25,2.5,2.75,3,3.25,3.5,3.75,4}))))</f>
        <v/>
      </c>
      <c r="N756" s="2" t="str">
        <f>IF(COUNT($A756)=0,"",IF($A756&lt;&gt;DRAFT!$B758,"ERR",IF(DRAFT!AS758="3E","3E",IF(COUNT(DRAFT!AO758,DRAFT!AS758)&gt;0,DRAFT!AT758,""))))</f>
        <v/>
      </c>
      <c r="O756" s="2" t="str">
        <f>IF(COUNT($A756)=0,"",IF(N756="3E","3E",IF(N756="","I",LOOKUP(N756/P$2,{0,0.4,0.45,0.5,0.55,0.6,0.65,0.7,0.75,0.8,1},{"F","D","C","C+","B-","B","B+","A-","A","A+"}))))</f>
        <v/>
      </c>
      <c r="P756" s="1" t="str">
        <f>IF(COUNT($A756)=0,"",IF(N756="","--",IF(N756="3E","3E",LOOKUP(N756/P$2,{0,0.4,0.45,0.5,0.55,0.6,0.65,0.7,0.75,0.8,1},{0,2,2.25,2.5,2.75,3,3.25,3.5,3.75,4}))))</f>
        <v/>
      </c>
      <c r="Q756" s="2" t="str">
        <f>IF(COUNT($A756)=0,"",IF($A756&lt;&gt;DRAFT!$B758,"ERR",IF(DRAFT!BB758="3E","3E",IF(COUNT(DRAFT!AX758,DRAFT!BB758)&gt;0,DRAFT!BC758,""))))</f>
        <v/>
      </c>
      <c r="R756" s="2" t="str">
        <f>IF(COUNT($A756)=0,"",IF(Q756="3E","3E",IF(Q756="","I",LOOKUP(Q756/S$2,{0,0.4,0.45,0.5,0.55,0.6,0.65,0.7,0.75,0.8,1},{"F","D","C","C+","B-","B","B+","A-","A","A+"}))))</f>
        <v/>
      </c>
      <c r="S756" s="1" t="str">
        <f>IF(COUNT($A756)=0,"",IF(Q756="","--",IF(Q756="3E","3E",LOOKUP(Q756/S$2,{0,0.4,0.45,0.5,0.55,0.6,0.65,0.7,0.75,0.8,1},{0,2,2.25,2.5,2.75,3,3.25,3.5,3.75,4}))))</f>
        <v/>
      </c>
      <c r="T756" s="2" t="str">
        <f>IF(COUNT($A756)=0,"",IF($A756&lt;&gt;DRAFT!$B758,"ERR",IF(DRAFT!BK758="3E","3E",IF(COUNT(DRAFT!BG758,DRAFT!BK758)&gt;0,DRAFT!BL758,""))))</f>
        <v/>
      </c>
      <c r="U756" s="2" t="str">
        <f>IF(COUNT($A756)=0,"",IF(T756="3E","3E",IF(T756="","I",LOOKUP(T756/V$2,{0,0.4,0.45,0.5,0.55,0.6,0.65,0.7,0.75,0.8,1},{"F","D","C","C+","B-","B","B+","A-","A","A+"}))))</f>
        <v/>
      </c>
      <c r="V756" s="1" t="str">
        <f>IF(COUNT($A756)=0,"",IF(T756="","--",IF(T756="3E","3E",LOOKUP(T756/V$2,{0,0.4,0.45,0.5,0.55,0.6,0.65,0.7,0.75,0.8,1},{0,2,2.25,2.5,2.75,3,3.25,3.5,3.75,4}))))</f>
        <v/>
      </c>
      <c r="W756" s="2" t="str">
        <f>IF(COUNT($A756)=0,"",IF($A756&lt;&gt;DRAFT!$B758,"ERR",IF(DRAFT!BT758="3E","3E",IF(COUNT(DRAFT!BP758,DRAFT!BT758)&gt;0,DRAFT!BU758,""))))</f>
        <v/>
      </c>
      <c r="X756" s="2" t="str">
        <f>IF(COUNT($A756)=0,"",IF(W756="3E","3E",IF(W756="","I",LOOKUP(W756/Y$2,{0,0.4,0.45,0.5,0.55,0.6,0.65,0.7,0.75,0.8,1},{"F","D","C","C+","B-","B","B+","A-","A","A+"}))))</f>
        <v/>
      </c>
      <c r="Y756" s="1" t="str">
        <f>IF(COUNT($A756)=0,"",IF(W756="","--",IF(W756="3E","3E",LOOKUP(W756/Y$2,{0,0.4,0.45,0.5,0.55,0.6,0.65,0.7,0.75,0.8,1},{0,2,2.25,2.5,2.75,3,3.25,3.5,3.75,4}))))</f>
        <v/>
      </c>
      <c r="Z756" s="2" t="str">
        <f>IF(COUNT($A756)=0,"",IF($A756&lt;&gt;DRAFT!$B758,"ERR",IF(DRAFT!CC758="3E","3E",IF(COUNT(DRAFT!BY758,DRAFT!CC758)&gt;0,DRAFT!CD758,""))))</f>
        <v/>
      </c>
      <c r="AA756" s="2" t="str">
        <f>IF(COUNT($A756)=0,"",IF(Z756="3E","3E",IF(Z756="","I",LOOKUP(Z756/AB$2,{0,0.4,0.45,0.5,0.55,0.6,0.65,0.7,0.75,0.8,1},{"F","D","C","C+","B-","B","B+","A-","A","A+"}))))</f>
        <v/>
      </c>
      <c r="AB756" s="1" t="str">
        <f>IF(COUNT($A756)=0,"",IF(Z756="","--",IF(Z756="3E","3E",LOOKUP(Z756/AB$2,{0,0.4,0.45,0.5,0.55,0.6,0.65,0.7,0.75,0.8,1},{0,2,2.25,2.5,2.75,3,3.25,3.5,3.75,4}))))</f>
        <v/>
      </c>
      <c r="AC756" s="2" t="str">
        <f>IF(COUNT($A756)=0,"",IF($A756&lt;&gt;DRAFT!$B758,"ERR",IF(DRAFT!CF758&gt;0,DRAFT!CF758,"")))</f>
        <v/>
      </c>
      <c r="AD756" s="2" t="str">
        <f>IF(COUNT($A756)=0,"",IF(AC756="3E","3E",IF(AC756="","I",LOOKUP(AC756/AE$2,{0,0.4,0.45,0.5,0.55,0.6,0.65,0.7,0.75,0.8,1},{"F","D","C","C+","B-","B","B+","A-","A","A+"}))))</f>
        <v/>
      </c>
      <c r="AE756" s="1" t="str">
        <f>IF(COUNT($A756)=0,"",IF(AC756="","--",IF(AC756="3E","3E",LOOKUP(AC756/AE$2,{0,0.4,0.45,0.5,0.55,0.6,0.65,0.7,0.75,0.8,1},{0,2,2.25,2.5,2.75,3,3.25,3.5,3.75,4}))))</f>
        <v/>
      </c>
      <c r="AF756" s="2" t="str">
        <f>IF(COUNT($A756)=0,"",IF($A756&lt;&gt;DRAFT!$B758,"ERR",IF(DRAFT!CI758&gt;0,DRAFT!CK758,"")))</f>
        <v/>
      </c>
      <c r="AG756" s="2" t="str">
        <f>IF(COUNT($A756)=0,"",IF(AF756="3E","3E",IF(AF756="","I",LOOKUP(AF756/AH$2,{0,0.4,0.45,0.5,0.55,0.6,0.65,0.7,0.75,0.8,1},{"F","D","C","C+","B-","B","B+","A-","A","A+"}))))</f>
        <v/>
      </c>
      <c r="AH756" s="1" t="str">
        <f>IF(COUNT($A756)=0,"",IF(AF756="","--",IF(AF756="3E","3E",LOOKUP(AF756/AH$2,{0,0.4,0.45,0.5,0.55,0.6,0.65,0.7,0.75,0.8,1},{0,2,2.25,2.5,2.75,3,3.25,3.5,3.75,4}))))</f>
        <v/>
      </c>
      <c r="AI756" s="2" t="str">
        <f>IF($A756&lt;&gt;DRAFT!$B758,"ERR",IF(OR(COUNT($A756)=0,COUNT(DRAFT!CL758:CN758,DRAFT!CP758:CR758)=0),"",CEILING(SUM(DRAFT!CO758,DRAFT!CS758,DRAFT!CT758),1)))</f>
        <v/>
      </c>
      <c r="AJ756" s="2" t="str">
        <f>IF(COUNT($A756)=0,"",IF(AI756="3E","3E",IF(AI756="","I",LOOKUP(AI756/AK$2,{0,0.4,0.45,0.5,0.55,0.6,0.65,0.7,0.75,0.8,1},{"F","D","C","C+","B-","B","B+","A-","A","A+"}))))</f>
        <v/>
      </c>
      <c r="AK756" s="1" t="str">
        <f>IF(COUNT($A756)=0,"",IF(AI756="","--",IF(AI756="3E","3E",LOOKUP(AI756/AK$2,{0,0.4,0.45,0.5,0.55,0.6,0.65,0.7,0.75,0.8,1},{0,2,2.25,2.5,2.75,3,3.25,3.5,3.75,4}))))</f>
        <v/>
      </c>
      <c r="AL756" s="4" t="str">
        <f>IF(OR(COUNT($A756)=0,COUNT(B756:AK756)=0),"",IF(COUNTIF(B756:AK756,"3E")&gt;0,"3E",IF(DRAFT!$A758="R",TRUNC(SUMPRODUCT(RGP,RCP)/TCP,3),TRUNC((SUMPRODUCT(--(IMDGP&gt;0)*IMDGP,IMCP)+CEILING(DRAFT!$DB758*42,0.25))/TCP,3))))</f>
        <v/>
      </c>
      <c r="AM756" s="2" t="str">
        <f>IF(OR(COUNT($A756)=0,COUNT(B756:AK756)=0),"",IF(COUNTIF(B756:AK756,"3E")&gt;0,"3E",IF(DRAFT!$A758="R",SUMPRODUCT(--(RGP&gt;=2),RCP),SUMPRODUCT(--(IMDGP&gt;0),--(IMGP=0),IMCP)+DRAFT!$DC758)))</f>
        <v/>
      </c>
      <c r="AN756" s="67" t="str">
        <f>IF(AL756="3E","3E",IF(COUNT($A756)=0,"",IF(COUNT(AI756)=0,"--",ROUND(((CEILING(DRAFT!$CV758*38,0.25)+CEILING(DRAFT!$CX758*38,0.25)+CEILING(DRAFT!$CZ758*42,0.25)+CEILING($AL756*42,0.25))/160),2))))</f>
        <v/>
      </c>
      <c r="AO756" s="2" t="str">
        <f>IF(AN756="3E","3E",IF(COUNT($A756)=0,"",IF(COUNT(AN756)=0,"I",LOOKUP(AN756,{0,2,2.25,2.5,2.75,3,3.25,3.5,3.75,4},{"F","D","C","C+","B-","B","B+","A-","A","A+"}))))</f>
        <v/>
      </c>
      <c r="AP756" s="2" t="str">
        <f>IF(AN756="3E","3E",IF(OR(COUNT(A756)=0,COUNT(AN756)=0),"",DRAFT!CW758+DRAFT!CY758+DRAFT!DA758+N(TABULATION!AM756)))</f>
        <v/>
      </c>
      <c r="AQ756" s="2" t="str">
        <f>IF(OR(COUNT($A756)=0,COUNT(B756:AK756)=0),"",IF(COUNTIF(B756:AM756,"3E")&gt;0,"3E",IF(AND(DRAFT!$A758="IM",OR($AL756&gt;DRAFT!$DB758,$AM756&gt;DRAFT!$DC758)),"IMPROVED",IF(AND(DRAFT!$A758="IM",$AL756&lt;=DRAFT!$DB758,$AM756&lt;=DRAFT!$DC758),"NOT IMPROVED",IF(AND(DRAFT!CU758="S",AH756&gt;=2,AK756&gt;=2,AN756&gt;=2.5,AP756&gt;=144),"PASS","FAIL")))))</f>
        <v/>
      </c>
      <c r="AR756" s="2" t="str">
        <f t="shared" si="22"/>
        <v/>
      </c>
      <c r="AS756" s="2" t="str">
        <f t="shared" si="23"/>
        <v/>
      </c>
    </row>
    <row r="757" spans="1:45" ht="18.95" customHeight="1" x14ac:dyDescent="0.25">
      <c r="A757" s="3" t="str">
        <f>IF(DRAFT!$B759="","",DRAFT!$B759)</f>
        <v/>
      </c>
      <c r="B757" s="2" t="str">
        <f>IF(COUNT($A757)=0,"",IF($A757&lt;&gt;DRAFT!$B759,"ERR",IF(DRAFT!I759="3E","3E",IF(COUNT(DRAFT!E759,DRAFT!I759)&gt;0,DRAFT!J759,""))))</f>
        <v/>
      </c>
      <c r="C757" s="2" t="str">
        <f>IF(COUNT($A757)=0,"",IF(B757="3E","3E",IF(B757="","I",LOOKUP(B757/D$2,{0,0.4,0.45,0.5,0.55,0.6,0.65,0.7,0.75,0.8,1},{"F","D","C","C+","B-","B","B+","A-","A","A+"}))))</f>
        <v/>
      </c>
      <c r="D757" s="1" t="str">
        <f>IF(COUNT($A757)=0,"",IF(B757="","--",IF(B757="3E","3E",LOOKUP(B757/D$2,{0,0.4,0.45,0.5,0.55,0.6,0.65,0.7,0.75,0.8,1},{0,2,2.25,2.5,2.75,3,3.25,3.5,3.75,4}))))</f>
        <v/>
      </c>
      <c r="E757" s="2" t="str">
        <f>IF(COUNT($A757)=0,"",IF($A757&lt;&gt;DRAFT!$B759,"ERR",IF(DRAFT!R759="3E","3E",IF(COUNT(DRAFT!N759,DRAFT!R759)&gt;0,DRAFT!S759,""))))</f>
        <v/>
      </c>
      <c r="F757" s="2" t="str">
        <f>IF(COUNT($A757)=0,"",IF(E757="3E","3E",IF(E757="","I",LOOKUP(E757/G$2,{0,0.4,0.45,0.5,0.55,0.6,0.65,0.7,0.75,0.8,1},{"F","D","C","C+","B-","B","B+","A-","A","A+"}))))</f>
        <v/>
      </c>
      <c r="G757" s="1" t="str">
        <f>IF(COUNT($A757)=0,"",IF(E757="","--",IF(E757="3E","3E",LOOKUP(E757/G$2,{0,0.4,0.45,0.5,0.55,0.6,0.65,0.7,0.75,0.8,1},{0,2,2.25,2.5,2.75,3,3.25,3.5,3.75,4}))))</f>
        <v/>
      </c>
      <c r="H757" s="2" t="str">
        <f>IF(COUNT($A757)=0,"",IF($A757&lt;&gt;DRAFT!$B759,"ERR",IF(DRAFT!AA759="3E","3E",IF(COUNT(DRAFT!W759,DRAFT!AA759)&gt;0,DRAFT!AB759,""))))</f>
        <v/>
      </c>
      <c r="I757" s="2" t="str">
        <f>IF(COUNT($A757)=0,"",IF(H757="3E","3E",IF(H757="","I",LOOKUP(H757/J$2,{0,0.4,0.45,0.5,0.55,0.6,0.65,0.7,0.75,0.8,1},{"F","D","C","C+","B-","B","B+","A-","A","A+"}))))</f>
        <v/>
      </c>
      <c r="J757" s="1" t="str">
        <f>IF(COUNT($A757)=0,"",IF(H757="","--",IF(H757="3E","3E",LOOKUP(H757/J$2,{0,0.4,0.45,0.5,0.55,0.6,0.65,0.7,0.75,0.8,1},{0,2,2.25,2.5,2.75,3,3.25,3.5,3.75,4}))))</f>
        <v/>
      </c>
      <c r="K757" s="2" t="str">
        <f>IF(COUNT($A757)=0,"",IF($A757&lt;&gt;DRAFT!$B759,"ERR",IF(DRAFT!AJ759="3E","3E",IF(COUNT(DRAFT!AF759,DRAFT!AJ759)&gt;0,DRAFT!AK759,""))))</f>
        <v/>
      </c>
      <c r="L757" s="2" t="str">
        <f>IF(COUNT($A757)=0,"",IF(K757="3E","3E",IF(K757="","I",LOOKUP(K757/M$2,{0,0.4,0.45,0.5,0.55,0.6,0.65,0.7,0.75,0.8,1},{"F","D","C","C+","B-","B","B+","A-","A","A+"}))))</f>
        <v/>
      </c>
      <c r="M757" s="1" t="str">
        <f>IF(COUNT($A757)=0,"",IF(K757="","--",IF(K757="3E","3E",LOOKUP(K757/M$2,{0,0.4,0.45,0.5,0.55,0.6,0.65,0.7,0.75,0.8,1},{0,2,2.25,2.5,2.75,3,3.25,3.5,3.75,4}))))</f>
        <v/>
      </c>
      <c r="N757" s="2" t="str">
        <f>IF(COUNT($A757)=0,"",IF($A757&lt;&gt;DRAFT!$B759,"ERR",IF(DRAFT!AS759="3E","3E",IF(COUNT(DRAFT!AO759,DRAFT!AS759)&gt;0,DRAFT!AT759,""))))</f>
        <v/>
      </c>
      <c r="O757" s="2" t="str">
        <f>IF(COUNT($A757)=0,"",IF(N757="3E","3E",IF(N757="","I",LOOKUP(N757/P$2,{0,0.4,0.45,0.5,0.55,0.6,0.65,0.7,0.75,0.8,1},{"F","D","C","C+","B-","B","B+","A-","A","A+"}))))</f>
        <v/>
      </c>
      <c r="P757" s="1" t="str">
        <f>IF(COUNT($A757)=0,"",IF(N757="","--",IF(N757="3E","3E",LOOKUP(N757/P$2,{0,0.4,0.45,0.5,0.55,0.6,0.65,0.7,0.75,0.8,1},{0,2,2.25,2.5,2.75,3,3.25,3.5,3.75,4}))))</f>
        <v/>
      </c>
      <c r="Q757" s="2" t="str">
        <f>IF(COUNT($A757)=0,"",IF($A757&lt;&gt;DRAFT!$B759,"ERR",IF(DRAFT!BB759="3E","3E",IF(COUNT(DRAFT!AX759,DRAFT!BB759)&gt;0,DRAFT!BC759,""))))</f>
        <v/>
      </c>
      <c r="R757" s="2" t="str">
        <f>IF(COUNT($A757)=0,"",IF(Q757="3E","3E",IF(Q757="","I",LOOKUP(Q757/S$2,{0,0.4,0.45,0.5,0.55,0.6,0.65,0.7,0.75,0.8,1},{"F","D","C","C+","B-","B","B+","A-","A","A+"}))))</f>
        <v/>
      </c>
      <c r="S757" s="1" t="str">
        <f>IF(COUNT($A757)=0,"",IF(Q757="","--",IF(Q757="3E","3E",LOOKUP(Q757/S$2,{0,0.4,0.45,0.5,0.55,0.6,0.65,0.7,0.75,0.8,1},{0,2,2.25,2.5,2.75,3,3.25,3.5,3.75,4}))))</f>
        <v/>
      </c>
      <c r="T757" s="2" t="str">
        <f>IF(COUNT($A757)=0,"",IF($A757&lt;&gt;DRAFT!$B759,"ERR",IF(DRAFT!BK759="3E","3E",IF(COUNT(DRAFT!BG759,DRAFT!BK759)&gt;0,DRAFT!BL759,""))))</f>
        <v/>
      </c>
      <c r="U757" s="2" t="str">
        <f>IF(COUNT($A757)=0,"",IF(T757="3E","3E",IF(T757="","I",LOOKUP(T757/V$2,{0,0.4,0.45,0.5,0.55,0.6,0.65,0.7,0.75,0.8,1},{"F","D","C","C+","B-","B","B+","A-","A","A+"}))))</f>
        <v/>
      </c>
      <c r="V757" s="1" t="str">
        <f>IF(COUNT($A757)=0,"",IF(T757="","--",IF(T757="3E","3E",LOOKUP(T757/V$2,{0,0.4,0.45,0.5,0.55,0.6,0.65,0.7,0.75,0.8,1},{0,2,2.25,2.5,2.75,3,3.25,3.5,3.75,4}))))</f>
        <v/>
      </c>
      <c r="W757" s="2" t="str">
        <f>IF(COUNT($A757)=0,"",IF($A757&lt;&gt;DRAFT!$B759,"ERR",IF(DRAFT!BT759="3E","3E",IF(COUNT(DRAFT!BP759,DRAFT!BT759)&gt;0,DRAFT!BU759,""))))</f>
        <v/>
      </c>
      <c r="X757" s="2" t="str">
        <f>IF(COUNT($A757)=0,"",IF(W757="3E","3E",IF(W757="","I",LOOKUP(W757/Y$2,{0,0.4,0.45,0.5,0.55,0.6,0.65,0.7,0.75,0.8,1},{"F","D","C","C+","B-","B","B+","A-","A","A+"}))))</f>
        <v/>
      </c>
      <c r="Y757" s="1" t="str">
        <f>IF(COUNT($A757)=0,"",IF(W757="","--",IF(W757="3E","3E",LOOKUP(W757/Y$2,{0,0.4,0.45,0.5,0.55,0.6,0.65,0.7,0.75,0.8,1},{0,2,2.25,2.5,2.75,3,3.25,3.5,3.75,4}))))</f>
        <v/>
      </c>
      <c r="Z757" s="2" t="str">
        <f>IF(COUNT($A757)=0,"",IF($A757&lt;&gt;DRAFT!$B759,"ERR",IF(DRAFT!CC759="3E","3E",IF(COUNT(DRAFT!BY759,DRAFT!CC759)&gt;0,DRAFT!CD759,""))))</f>
        <v/>
      </c>
      <c r="AA757" s="2" t="str">
        <f>IF(COUNT($A757)=0,"",IF(Z757="3E","3E",IF(Z757="","I",LOOKUP(Z757/AB$2,{0,0.4,0.45,0.5,0.55,0.6,0.65,0.7,0.75,0.8,1},{"F","D","C","C+","B-","B","B+","A-","A","A+"}))))</f>
        <v/>
      </c>
      <c r="AB757" s="1" t="str">
        <f>IF(COUNT($A757)=0,"",IF(Z757="","--",IF(Z757="3E","3E",LOOKUP(Z757/AB$2,{0,0.4,0.45,0.5,0.55,0.6,0.65,0.7,0.75,0.8,1},{0,2,2.25,2.5,2.75,3,3.25,3.5,3.75,4}))))</f>
        <v/>
      </c>
      <c r="AC757" s="2" t="str">
        <f>IF(COUNT($A757)=0,"",IF($A757&lt;&gt;DRAFT!$B759,"ERR",IF(DRAFT!CF759&gt;0,DRAFT!CF759,"")))</f>
        <v/>
      </c>
      <c r="AD757" s="2" t="str">
        <f>IF(COUNT($A757)=0,"",IF(AC757="3E","3E",IF(AC757="","I",LOOKUP(AC757/AE$2,{0,0.4,0.45,0.5,0.55,0.6,0.65,0.7,0.75,0.8,1},{"F","D","C","C+","B-","B","B+","A-","A","A+"}))))</f>
        <v/>
      </c>
      <c r="AE757" s="1" t="str">
        <f>IF(COUNT($A757)=0,"",IF(AC757="","--",IF(AC757="3E","3E",LOOKUP(AC757/AE$2,{0,0.4,0.45,0.5,0.55,0.6,0.65,0.7,0.75,0.8,1},{0,2,2.25,2.5,2.75,3,3.25,3.5,3.75,4}))))</f>
        <v/>
      </c>
      <c r="AF757" s="2" t="str">
        <f>IF(COUNT($A757)=0,"",IF($A757&lt;&gt;DRAFT!$B759,"ERR",IF(DRAFT!CI759&gt;0,DRAFT!CK759,"")))</f>
        <v/>
      </c>
      <c r="AG757" s="2" t="str">
        <f>IF(COUNT($A757)=0,"",IF(AF757="3E","3E",IF(AF757="","I",LOOKUP(AF757/AH$2,{0,0.4,0.45,0.5,0.55,0.6,0.65,0.7,0.75,0.8,1},{"F","D","C","C+","B-","B","B+","A-","A","A+"}))))</f>
        <v/>
      </c>
      <c r="AH757" s="1" t="str">
        <f>IF(COUNT($A757)=0,"",IF(AF757="","--",IF(AF757="3E","3E",LOOKUP(AF757/AH$2,{0,0.4,0.45,0.5,0.55,0.6,0.65,0.7,0.75,0.8,1},{0,2,2.25,2.5,2.75,3,3.25,3.5,3.75,4}))))</f>
        <v/>
      </c>
      <c r="AI757" s="2" t="str">
        <f>IF($A757&lt;&gt;DRAFT!$B759,"ERR",IF(OR(COUNT($A757)=0,COUNT(DRAFT!CL759:CN759,DRAFT!CP759:CR759)=0),"",CEILING(SUM(DRAFT!CO759,DRAFT!CS759,DRAFT!CT759),1)))</f>
        <v/>
      </c>
      <c r="AJ757" s="2" t="str">
        <f>IF(COUNT($A757)=0,"",IF(AI757="3E","3E",IF(AI757="","I",LOOKUP(AI757/AK$2,{0,0.4,0.45,0.5,0.55,0.6,0.65,0.7,0.75,0.8,1},{"F","D","C","C+","B-","B","B+","A-","A","A+"}))))</f>
        <v/>
      </c>
      <c r="AK757" s="1" t="str">
        <f>IF(COUNT($A757)=0,"",IF(AI757="","--",IF(AI757="3E","3E",LOOKUP(AI757/AK$2,{0,0.4,0.45,0.5,0.55,0.6,0.65,0.7,0.75,0.8,1},{0,2,2.25,2.5,2.75,3,3.25,3.5,3.75,4}))))</f>
        <v/>
      </c>
      <c r="AL757" s="4" t="str">
        <f>IF(OR(COUNT($A757)=0,COUNT(B757:AK757)=0),"",IF(COUNTIF(B757:AK757,"3E")&gt;0,"3E",IF(DRAFT!$A759="R",TRUNC(SUMPRODUCT(RGP,RCP)/TCP,3),TRUNC((SUMPRODUCT(--(IMDGP&gt;0)*IMDGP,IMCP)+CEILING(DRAFT!$DB759*42,0.25))/TCP,3))))</f>
        <v/>
      </c>
      <c r="AM757" s="2" t="str">
        <f>IF(OR(COUNT($A757)=0,COUNT(B757:AK757)=0),"",IF(COUNTIF(B757:AK757,"3E")&gt;0,"3E",IF(DRAFT!$A759="R",SUMPRODUCT(--(RGP&gt;=2),RCP),SUMPRODUCT(--(IMDGP&gt;0),--(IMGP=0),IMCP)+DRAFT!$DC759)))</f>
        <v/>
      </c>
      <c r="AN757" s="67" t="str">
        <f>IF(AL757="3E","3E",IF(COUNT($A757)=0,"",IF(COUNT(AI757)=0,"--",ROUND(((CEILING(DRAFT!$CV759*38,0.25)+CEILING(DRAFT!$CX759*38,0.25)+CEILING(DRAFT!$CZ759*42,0.25)+CEILING($AL757*42,0.25))/160),2))))</f>
        <v/>
      </c>
      <c r="AO757" s="2" t="str">
        <f>IF(AN757="3E","3E",IF(COUNT($A757)=0,"",IF(COUNT(AN757)=0,"I",LOOKUP(AN757,{0,2,2.25,2.5,2.75,3,3.25,3.5,3.75,4},{"F","D","C","C+","B-","B","B+","A-","A","A+"}))))</f>
        <v/>
      </c>
      <c r="AP757" s="2" t="str">
        <f>IF(AN757="3E","3E",IF(OR(COUNT(A757)=0,COUNT(AN757)=0),"",DRAFT!CW759+DRAFT!CY759+DRAFT!DA759+N(TABULATION!AM757)))</f>
        <v/>
      </c>
      <c r="AQ757" s="2" t="str">
        <f>IF(OR(COUNT($A757)=0,COUNT(B757:AK757)=0),"",IF(COUNTIF(B757:AM757,"3E")&gt;0,"3E",IF(AND(DRAFT!$A759="IM",OR($AL757&gt;DRAFT!$DB759,$AM757&gt;DRAFT!$DC759)),"IMPROVED",IF(AND(DRAFT!$A759="IM",$AL757&lt;=DRAFT!$DB759,$AM757&lt;=DRAFT!$DC759),"NOT IMPROVED",IF(AND(DRAFT!CU759="S",AH757&gt;=2,AK757&gt;=2,AN757&gt;=2.5,AP757&gt;=144),"PASS","FAIL")))))</f>
        <v/>
      </c>
      <c r="AR757" s="2" t="str">
        <f t="shared" si="22"/>
        <v/>
      </c>
      <c r="AS757" s="2" t="str">
        <f t="shared" si="23"/>
        <v/>
      </c>
    </row>
    <row r="758" spans="1:45" ht="18.95" customHeight="1" x14ac:dyDescent="0.25">
      <c r="A758" s="3" t="str">
        <f>IF(DRAFT!$B760="","",DRAFT!$B760)</f>
        <v/>
      </c>
      <c r="B758" s="2" t="str">
        <f>IF(COUNT($A758)=0,"",IF($A758&lt;&gt;DRAFT!$B760,"ERR",IF(DRAFT!I760="3E","3E",IF(COUNT(DRAFT!E760,DRAFT!I760)&gt;0,DRAFT!J760,""))))</f>
        <v/>
      </c>
      <c r="C758" s="2" t="str">
        <f>IF(COUNT($A758)=0,"",IF(B758="3E","3E",IF(B758="","I",LOOKUP(B758/D$2,{0,0.4,0.45,0.5,0.55,0.6,0.65,0.7,0.75,0.8,1},{"F","D","C","C+","B-","B","B+","A-","A","A+"}))))</f>
        <v/>
      </c>
      <c r="D758" s="1" t="str">
        <f>IF(COUNT($A758)=0,"",IF(B758="","--",IF(B758="3E","3E",LOOKUP(B758/D$2,{0,0.4,0.45,0.5,0.55,0.6,0.65,0.7,0.75,0.8,1},{0,2,2.25,2.5,2.75,3,3.25,3.5,3.75,4}))))</f>
        <v/>
      </c>
      <c r="E758" s="2" t="str">
        <f>IF(COUNT($A758)=0,"",IF($A758&lt;&gt;DRAFT!$B760,"ERR",IF(DRAFT!R760="3E","3E",IF(COUNT(DRAFT!N760,DRAFT!R760)&gt;0,DRAFT!S760,""))))</f>
        <v/>
      </c>
      <c r="F758" s="2" t="str">
        <f>IF(COUNT($A758)=0,"",IF(E758="3E","3E",IF(E758="","I",LOOKUP(E758/G$2,{0,0.4,0.45,0.5,0.55,0.6,0.65,0.7,0.75,0.8,1},{"F","D","C","C+","B-","B","B+","A-","A","A+"}))))</f>
        <v/>
      </c>
      <c r="G758" s="1" t="str">
        <f>IF(COUNT($A758)=0,"",IF(E758="","--",IF(E758="3E","3E",LOOKUP(E758/G$2,{0,0.4,0.45,0.5,0.55,0.6,0.65,0.7,0.75,0.8,1},{0,2,2.25,2.5,2.75,3,3.25,3.5,3.75,4}))))</f>
        <v/>
      </c>
      <c r="H758" s="2" t="str">
        <f>IF(COUNT($A758)=0,"",IF($A758&lt;&gt;DRAFT!$B760,"ERR",IF(DRAFT!AA760="3E","3E",IF(COUNT(DRAFT!W760,DRAFT!AA760)&gt;0,DRAFT!AB760,""))))</f>
        <v/>
      </c>
      <c r="I758" s="2" t="str">
        <f>IF(COUNT($A758)=0,"",IF(H758="3E","3E",IF(H758="","I",LOOKUP(H758/J$2,{0,0.4,0.45,0.5,0.55,0.6,0.65,0.7,0.75,0.8,1},{"F","D","C","C+","B-","B","B+","A-","A","A+"}))))</f>
        <v/>
      </c>
      <c r="J758" s="1" t="str">
        <f>IF(COUNT($A758)=0,"",IF(H758="","--",IF(H758="3E","3E",LOOKUP(H758/J$2,{0,0.4,0.45,0.5,0.55,0.6,0.65,0.7,0.75,0.8,1},{0,2,2.25,2.5,2.75,3,3.25,3.5,3.75,4}))))</f>
        <v/>
      </c>
      <c r="K758" s="2" t="str">
        <f>IF(COUNT($A758)=0,"",IF($A758&lt;&gt;DRAFT!$B760,"ERR",IF(DRAFT!AJ760="3E","3E",IF(COUNT(DRAFT!AF760,DRAFT!AJ760)&gt;0,DRAFT!AK760,""))))</f>
        <v/>
      </c>
      <c r="L758" s="2" t="str">
        <f>IF(COUNT($A758)=0,"",IF(K758="3E","3E",IF(K758="","I",LOOKUP(K758/M$2,{0,0.4,0.45,0.5,0.55,0.6,0.65,0.7,0.75,0.8,1},{"F","D","C","C+","B-","B","B+","A-","A","A+"}))))</f>
        <v/>
      </c>
      <c r="M758" s="1" t="str">
        <f>IF(COUNT($A758)=0,"",IF(K758="","--",IF(K758="3E","3E",LOOKUP(K758/M$2,{0,0.4,0.45,0.5,0.55,0.6,0.65,0.7,0.75,0.8,1},{0,2,2.25,2.5,2.75,3,3.25,3.5,3.75,4}))))</f>
        <v/>
      </c>
      <c r="N758" s="2" t="str">
        <f>IF(COUNT($A758)=0,"",IF($A758&lt;&gt;DRAFT!$B760,"ERR",IF(DRAFT!AS760="3E","3E",IF(COUNT(DRAFT!AO760,DRAFT!AS760)&gt;0,DRAFT!AT760,""))))</f>
        <v/>
      </c>
      <c r="O758" s="2" t="str">
        <f>IF(COUNT($A758)=0,"",IF(N758="3E","3E",IF(N758="","I",LOOKUP(N758/P$2,{0,0.4,0.45,0.5,0.55,0.6,0.65,0.7,0.75,0.8,1},{"F","D","C","C+","B-","B","B+","A-","A","A+"}))))</f>
        <v/>
      </c>
      <c r="P758" s="1" t="str">
        <f>IF(COUNT($A758)=0,"",IF(N758="","--",IF(N758="3E","3E",LOOKUP(N758/P$2,{0,0.4,0.45,0.5,0.55,0.6,0.65,0.7,0.75,0.8,1},{0,2,2.25,2.5,2.75,3,3.25,3.5,3.75,4}))))</f>
        <v/>
      </c>
      <c r="Q758" s="2" t="str">
        <f>IF(COUNT($A758)=0,"",IF($A758&lt;&gt;DRAFT!$B760,"ERR",IF(DRAFT!BB760="3E","3E",IF(COUNT(DRAFT!AX760,DRAFT!BB760)&gt;0,DRAFT!BC760,""))))</f>
        <v/>
      </c>
      <c r="R758" s="2" t="str">
        <f>IF(COUNT($A758)=0,"",IF(Q758="3E","3E",IF(Q758="","I",LOOKUP(Q758/S$2,{0,0.4,0.45,0.5,0.55,0.6,0.65,0.7,0.75,0.8,1},{"F","D","C","C+","B-","B","B+","A-","A","A+"}))))</f>
        <v/>
      </c>
      <c r="S758" s="1" t="str">
        <f>IF(COUNT($A758)=0,"",IF(Q758="","--",IF(Q758="3E","3E",LOOKUP(Q758/S$2,{0,0.4,0.45,0.5,0.55,0.6,0.65,0.7,0.75,0.8,1},{0,2,2.25,2.5,2.75,3,3.25,3.5,3.75,4}))))</f>
        <v/>
      </c>
      <c r="T758" s="2" t="str">
        <f>IF(COUNT($A758)=0,"",IF($A758&lt;&gt;DRAFT!$B760,"ERR",IF(DRAFT!BK760="3E","3E",IF(COUNT(DRAFT!BG760,DRAFT!BK760)&gt;0,DRAFT!BL760,""))))</f>
        <v/>
      </c>
      <c r="U758" s="2" t="str">
        <f>IF(COUNT($A758)=0,"",IF(T758="3E","3E",IF(T758="","I",LOOKUP(T758/V$2,{0,0.4,0.45,0.5,0.55,0.6,0.65,0.7,0.75,0.8,1},{"F","D","C","C+","B-","B","B+","A-","A","A+"}))))</f>
        <v/>
      </c>
      <c r="V758" s="1" t="str">
        <f>IF(COUNT($A758)=0,"",IF(T758="","--",IF(T758="3E","3E",LOOKUP(T758/V$2,{0,0.4,0.45,0.5,0.55,0.6,0.65,0.7,0.75,0.8,1},{0,2,2.25,2.5,2.75,3,3.25,3.5,3.75,4}))))</f>
        <v/>
      </c>
      <c r="W758" s="2" t="str">
        <f>IF(COUNT($A758)=0,"",IF($A758&lt;&gt;DRAFT!$B760,"ERR",IF(DRAFT!BT760="3E","3E",IF(COUNT(DRAFT!BP760,DRAFT!BT760)&gt;0,DRAFT!BU760,""))))</f>
        <v/>
      </c>
      <c r="X758" s="2" t="str">
        <f>IF(COUNT($A758)=0,"",IF(W758="3E","3E",IF(W758="","I",LOOKUP(W758/Y$2,{0,0.4,0.45,0.5,0.55,0.6,0.65,0.7,0.75,0.8,1},{"F","D","C","C+","B-","B","B+","A-","A","A+"}))))</f>
        <v/>
      </c>
      <c r="Y758" s="1" t="str">
        <f>IF(COUNT($A758)=0,"",IF(W758="","--",IF(W758="3E","3E",LOOKUP(W758/Y$2,{0,0.4,0.45,0.5,0.55,0.6,0.65,0.7,0.75,0.8,1},{0,2,2.25,2.5,2.75,3,3.25,3.5,3.75,4}))))</f>
        <v/>
      </c>
      <c r="Z758" s="2" t="str">
        <f>IF(COUNT($A758)=0,"",IF($A758&lt;&gt;DRAFT!$B760,"ERR",IF(DRAFT!CC760="3E","3E",IF(COUNT(DRAFT!BY760,DRAFT!CC760)&gt;0,DRAFT!CD760,""))))</f>
        <v/>
      </c>
      <c r="AA758" s="2" t="str">
        <f>IF(COUNT($A758)=0,"",IF(Z758="3E","3E",IF(Z758="","I",LOOKUP(Z758/AB$2,{0,0.4,0.45,0.5,0.55,0.6,0.65,0.7,0.75,0.8,1},{"F","D","C","C+","B-","B","B+","A-","A","A+"}))))</f>
        <v/>
      </c>
      <c r="AB758" s="1" t="str">
        <f>IF(COUNT($A758)=0,"",IF(Z758="","--",IF(Z758="3E","3E",LOOKUP(Z758/AB$2,{0,0.4,0.45,0.5,0.55,0.6,0.65,0.7,0.75,0.8,1},{0,2,2.25,2.5,2.75,3,3.25,3.5,3.75,4}))))</f>
        <v/>
      </c>
      <c r="AC758" s="2" t="str">
        <f>IF(COUNT($A758)=0,"",IF($A758&lt;&gt;DRAFT!$B760,"ERR",IF(DRAFT!CF760&gt;0,DRAFT!CF760,"")))</f>
        <v/>
      </c>
      <c r="AD758" s="2" t="str">
        <f>IF(COUNT($A758)=0,"",IF(AC758="3E","3E",IF(AC758="","I",LOOKUP(AC758/AE$2,{0,0.4,0.45,0.5,0.55,0.6,0.65,0.7,0.75,0.8,1},{"F","D","C","C+","B-","B","B+","A-","A","A+"}))))</f>
        <v/>
      </c>
      <c r="AE758" s="1" t="str">
        <f>IF(COUNT($A758)=0,"",IF(AC758="","--",IF(AC758="3E","3E",LOOKUP(AC758/AE$2,{0,0.4,0.45,0.5,0.55,0.6,0.65,0.7,0.75,0.8,1},{0,2,2.25,2.5,2.75,3,3.25,3.5,3.75,4}))))</f>
        <v/>
      </c>
      <c r="AF758" s="2" t="str">
        <f>IF(COUNT($A758)=0,"",IF($A758&lt;&gt;DRAFT!$B760,"ERR",IF(DRAFT!CI760&gt;0,DRAFT!CK760,"")))</f>
        <v/>
      </c>
      <c r="AG758" s="2" t="str">
        <f>IF(COUNT($A758)=0,"",IF(AF758="3E","3E",IF(AF758="","I",LOOKUP(AF758/AH$2,{0,0.4,0.45,0.5,0.55,0.6,0.65,0.7,0.75,0.8,1},{"F","D","C","C+","B-","B","B+","A-","A","A+"}))))</f>
        <v/>
      </c>
      <c r="AH758" s="1" t="str">
        <f>IF(COUNT($A758)=0,"",IF(AF758="","--",IF(AF758="3E","3E",LOOKUP(AF758/AH$2,{0,0.4,0.45,0.5,0.55,0.6,0.65,0.7,0.75,0.8,1},{0,2,2.25,2.5,2.75,3,3.25,3.5,3.75,4}))))</f>
        <v/>
      </c>
      <c r="AI758" s="2" t="str">
        <f>IF($A758&lt;&gt;DRAFT!$B760,"ERR",IF(OR(COUNT($A758)=0,COUNT(DRAFT!CL760:CN760,DRAFT!CP760:CR760)=0),"",CEILING(SUM(DRAFT!CO760,DRAFT!CS760,DRAFT!CT760),1)))</f>
        <v/>
      </c>
      <c r="AJ758" s="2" t="str">
        <f>IF(COUNT($A758)=0,"",IF(AI758="3E","3E",IF(AI758="","I",LOOKUP(AI758/AK$2,{0,0.4,0.45,0.5,0.55,0.6,0.65,0.7,0.75,0.8,1},{"F","D","C","C+","B-","B","B+","A-","A","A+"}))))</f>
        <v/>
      </c>
      <c r="AK758" s="1" t="str">
        <f>IF(COUNT($A758)=0,"",IF(AI758="","--",IF(AI758="3E","3E",LOOKUP(AI758/AK$2,{0,0.4,0.45,0.5,0.55,0.6,0.65,0.7,0.75,0.8,1},{0,2,2.25,2.5,2.75,3,3.25,3.5,3.75,4}))))</f>
        <v/>
      </c>
      <c r="AL758" s="4" t="str">
        <f>IF(OR(COUNT($A758)=0,COUNT(B758:AK758)=0),"",IF(COUNTIF(B758:AK758,"3E")&gt;0,"3E",IF(DRAFT!$A760="R",TRUNC(SUMPRODUCT(RGP,RCP)/TCP,3),TRUNC((SUMPRODUCT(--(IMDGP&gt;0)*IMDGP,IMCP)+CEILING(DRAFT!$DB760*42,0.25))/TCP,3))))</f>
        <v/>
      </c>
      <c r="AM758" s="2" t="str">
        <f>IF(OR(COUNT($A758)=0,COUNT(B758:AK758)=0),"",IF(COUNTIF(B758:AK758,"3E")&gt;0,"3E",IF(DRAFT!$A760="R",SUMPRODUCT(--(RGP&gt;=2),RCP),SUMPRODUCT(--(IMDGP&gt;0),--(IMGP=0),IMCP)+DRAFT!$DC760)))</f>
        <v/>
      </c>
      <c r="AN758" s="67" t="str">
        <f>IF(AL758="3E","3E",IF(COUNT($A758)=0,"",IF(COUNT(AI758)=0,"--",ROUND(((CEILING(DRAFT!$CV760*38,0.25)+CEILING(DRAFT!$CX760*38,0.25)+CEILING(DRAFT!$CZ760*42,0.25)+CEILING($AL758*42,0.25))/160),2))))</f>
        <v/>
      </c>
      <c r="AO758" s="2" t="str">
        <f>IF(AN758="3E","3E",IF(COUNT($A758)=0,"",IF(COUNT(AN758)=0,"I",LOOKUP(AN758,{0,2,2.25,2.5,2.75,3,3.25,3.5,3.75,4},{"F","D","C","C+","B-","B","B+","A-","A","A+"}))))</f>
        <v/>
      </c>
      <c r="AP758" s="2" t="str">
        <f>IF(AN758="3E","3E",IF(OR(COUNT(A758)=0,COUNT(AN758)=0),"",DRAFT!CW760+DRAFT!CY760+DRAFT!DA760+N(TABULATION!AM758)))</f>
        <v/>
      </c>
      <c r="AQ758" s="2" t="str">
        <f>IF(OR(COUNT($A758)=0,COUNT(B758:AK758)=0),"",IF(COUNTIF(B758:AM758,"3E")&gt;0,"3E",IF(AND(DRAFT!$A760="IM",OR($AL758&gt;DRAFT!$DB760,$AM758&gt;DRAFT!$DC760)),"IMPROVED",IF(AND(DRAFT!$A760="IM",$AL758&lt;=DRAFT!$DB760,$AM758&lt;=DRAFT!$DC760),"NOT IMPROVED",IF(AND(DRAFT!CU760="S",AH758&gt;=2,AK758&gt;=2,AN758&gt;=2.5,AP758&gt;=144),"PASS","FAIL")))))</f>
        <v/>
      </c>
      <c r="AR758" s="2" t="str">
        <f t="shared" si="22"/>
        <v/>
      </c>
      <c r="AS758" s="2" t="str">
        <f t="shared" si="23"/>
        <v/>
      </c>
    </row>
    <row r="759" spans="1:45" ht="18.95" customHeight="1" x14ac:dyDescent="0.25">
      <c r="A759" s="3" t="str">
        <f>IF(DRAFT!$B761="","",DRAFT!$B761)</f>
        <v/>
      </c>
      <c r="B759" s="2" t="str">
        <f>IF(COUNT($A759)=0,"",IF($A759&lt;&gt;DRAFT!$B761,"ERR",IF(DRAFT!I761="3E","3E",IF(COUNT(DRAFT!E761,DRAFT!I761)&gt;0,DRAFT!J761,""))))</f>
        <v/>
      </c>
      <c r="C759" s="2" t="str">
        <f>IF(COUNT($A759)=0,"",IF(B759="3E","3E",IF(B759="","I",LOOKUP(B759/D$2,{0,0.4,0.45,0.5,0.55,0.6,0.65,0.7,0.75,0.8,1},{"F","D","C","C+","B-","B","B+","A-","A","A+"}))))</f>
        <v/>
      </c>
      <c r="D759" s="1" t="str">
        <f>IF(COUNT($A759)=0,"",IF(B759="","--",IF(B759="3E","3E",LOOKUP(B759/D$2,{0,0.4,0.45,0.5,0.55,0.6,0.65,0.7,0.75,0.8,1},{0,2,2.25,2.5,2.75,3,3.25,3.5,3.75,4}))))</f>
        <v/>
      </c>
      <c r="E759" s="2" t="str">
        <f>IF(COUNT($A759)=0,"",IF($A759&lt;&gt;DRAFT!$B761,"ERR",IF(DRAFT!R761="3E","3E",IF(COUNT(DRAFT!N761,DRAFT!R761)&gt;0,DRAFT!S761,""))))</f>
        <v/>
      </c>
      <c r="F759" s="2" t="str">
        <f>IF(COUNT($A759)=0,"",IF(E759="3E","3E",IF(E759="","I",LOOKUP(E759/G$2,{0,0.4,0.45,0.5,0.55,0.6,0.65,0.7,0.75,0.8,1},{"F","D","C","C+","B-","B","B+","A-","A","A+"}))))</f>
        <v/>
      </c>
      <c r="G759" s="1" t="str">
        <f>IF(COUNT($A759)=0,"",IF(E759="","--",IF(E759="3E","3E",LOOKUP(E759/G$2,{0,0.4,0.45,0.5,0.55,0.6,0.65,0.7,0.75,0.8,1},{0,2,2.25,2.5,2.75,3,3.25,3.5,3.75,4}))))</f>
        <v/>
      </c>
      <c r="H759" s="2" t="str">
        <f>IF(COUNT($A759)=0,"",IF($A759&lt;&gt;DRAFT!$B761,"ERR",IF(DRAFT!AA761="3E","3E",IF(COUNT(DRAFT!W761,DRAFT!AA761)&gt;0,DRAFT!AB761,""))))</f>
        <v/>
      </c>
      <c r="I759" s="2" t="str">
        <f>IF(COUNT($A759)=0,"",IF(H759="3E","3E",IF(H759="","I",LOOKUP(H759/J$2,{0,0.4,0.45,0.5,0.55,0.6,0.65,0.7,0.75,0.8,1},{"F","D","C","C+","B-","B","B+","A-","A","A+"}))))</f>
        <v/>
      </c>
      <c r="J759" s="1" t="str">
        <f>IF(COUNT($A759)=0,"",IF(H759="","--",IF(H759="3E","3E",LOOKUP(H759/J$2,{0,0.4,0.45,0.5,0.55,0.6,0.65,0.7,0.75,0.8,1},{0,2,2.25,2.5,2.75,3,3.25,3.5,3.75,4}))))</f>
        <v/>
      </c>
      <c r="K759" s="2" t="str">
        <f>IF(COUNT($A759)=0,"",IF($A759&lt;&gt;DRAFT!$B761,"ERR",IF(DRAFT!AJ761="3E","3E",IF(COUNT(DRAFT!AF761,DRAFT!AJ761)&gt;0,DRAFT!AK761,""))))</f>
        <v/>
      </c>
      <c r="L759" s="2" t="str">
        <f>IF(COUNT($A759)=0,"",IF(K759="3E","3E",IF(K759="","I",LOOKUP(K759/M$2,{0,0.4,0.45,0.5,0.55,0.6,0.65,0.7,0.75,0.8,1},{"F","D","C","C+","B-","B","B+","A-","A","A+"}))))</f>
        <v/>
      </c>
      <c r="M759" s="1" t="str">
        <f>IF(COUNT($A759)=0,"",IF(K759="","--",IF(K759="3E","3E",LOOKUP(K759/M$2,{0,0.4,0.45,0.5,0.55,0.6,0.65,0.7,0.75,0.8,1},{0,2,2.25,2.5,2.75,3,3.25,3.5,3.75,4}))))</f>
        <v/>
      </c>
      <c r="N759" s="2" t="str">
        <f>IF(COUNT($A759)=0,"",IF($A759&lt;&gt;DRAFT!$B761,"ERR",IF(DRAFT!AS761="3E","3E",IF(COUNT(DRAFT!AO761,DRAFT!AS761)&gt;0,DRAFT!AT761,""))))</f>
        <v/>
      </c>
      <c r="O759" s="2" t="str">
        <f>IF(COUNT($A759)=0,"",IF(N759="3E","3E",IF(N759="","I",LOOKUP(N759/P$2,{0,0.4,0.45,0.5,0.55,0.6,0.65,0.7,0.75,0.8,1},{"F","D","C","C+","B-","B","B+","A-","A","A+"}))))</f>
        <v/>
      </c>
      <c r="P759" s="1" t="str">
        <f>IF(COUNT($A759)=0,"",IF(N759="","--",IF(N759="3E","3E",LOOKUP(N759/P$2,{0,0.4,0.45,0.5,0.55,0.6,0.65,0.7,0.75,0.8,1},{0,2,2.25,2.5,2.75,3,3.25,3.5,3.75,4}))))</f>
        <v/>
      </c>
      <c r="Q759" s="2" t="str">
        <f>IF(COUNT($A759)=0,"",IF($A759&lt;&gt;DRAFT!$B761,"ERR",IF(DRAFT!BB761="3E","3E",IF(COUNT(DRAFT!AX761,DRAFT!BB761)&gt;0,DRAFT!BC761,""))))</f>
        <v/>
      </c>
      <c r="R759" s="2" t="str">
        <f>IF(COUNT($A759)=0,"",IF(Q759="3E","3E",IF(Q759="","I",LOOKUP(Q759/S$2,{0,0.4,0.45,0.5,0.55,0.6,0.65,0.7,0.75,0.8,1},{"F","D","C","C+","B-","B","B+","A-","A","A+"}))))</f>
        <v/>
      </c>
      <c r="S759" s="1" t="str">
        <f>IF(COUNT($A759)=0,"",IF(Q759="","--",IF(Q759="3E","3E",LOOKUP(Q759/S$2,{0,0.4,0.45,0.5,0.55,0.6,0.65,0.7,0.75,0.8,1},{0,2,2.25,2.5,2.75,3,3.25,3.5,3.75,4}))))</f>
        <v/>
      </c>
      <c r="T759" s="2" t="str">
        <f>IF(COUNT($A759)=0,"",IF($A759&lt;&gt;DRAFT!$B761,"ERR",IF(DRAFT!BK761="3E","3E",IF(COUNT(DRAFT!BG761,DRAFT!BK761)&gt;0,DRAFT!BL761,""))))</f>
        <v/>
      </c>
      <c r="U759" s="2" t="str">
        <f>IF(COUNT($A759)=0,"",IF(T759="3E","3E",IF(T759="","I",LOOKUP(T759/V$2,{0,0.4,0.45,0.5,0.55,0.6,0.65,0.7,0.75,0.8,1},{"F","D","C","C+","B-","B","B+","A-","A","A+"}))))</f>
        <v/>
      </c>
      <c r="V759" s="1" t="str">
        <f>IF(COUNT($A759)=0,"",IF(T759="","--",IF(T759="3E","3E",LOOKUP(T759/V$2,{0,0.4,0.45,0.5,0.55,0.6,0.65,0.7,0.75,0.8,1},{0,2,2.25,2.5,2.75,3,3.25,3.5,3.75,4}))))</f>
        <v/>
      </c>
      <c r="W759" s="2" t="str">
        <f>IF(COUNT($A759)=0,"",IF($A759&lt;&gt;DRAFT!$B761,"ERR",IF(DRAFT!BT761="3E","3E",IF(COUNT(DRAFT!BP761,DRAFT!BT761)&gt;0,DRAFT!BU761,""))))</f>
        <v/>
      </c>
      <c r="X759" s="2" t="str">
        <f>IF(COUNT($A759)=0,"",IF(W759="3E","3E",IF(W759="","I",LOOKUP(W759/Y$2,{0,0.4,0.45,0.5,0.55,0.6,0.65,0.7,0.75,0.8,1},{"F","D","C","C+","B-","B","B+","A-","A","A+"}))))</f>
        <v/>
      </c>
      <c r="Y759" s="1" t="str">
        <f>IF(COUNT($A759)=0,"",IF(W759="","--",IF(W759="3E","3E",LOOKUP(W759/Y$2,{0,0.4,0.45,0.5,0.55,0.6,0.65,0.7,0.75,0.8,1},{0,2,2.25,2.5,2.75,3,3.25,3.5,3.75,4}))))</f>
        <v/>
      </c>
      <c r="Z759" s="2" t="str">
        <f>IF(COUNT($A759)=0,"",IF($A759&lt;&gt;DRAFT!$B761,"ERR",IF(DRAFT!CC761="3E","3E",IF(COUNT(DRAFT!BY761,DRAFT!CC761)&gt;0,DRAFT!CD761,""))))</f>
        <v/>
      </c>
      <c r="AA759" s="2" t="str">
        <f>IF(COUNT($A759)=0,"",IF(Z759="3E","3E",IF(Z759="","I",LOOKUP(Z759/AB$2,{0,0.4,0.45,0.5,0.55,0.6,0.65,0.7,0.75,0.8,1},{"F","D","C","C+","B-","B","B+","A-","A","A+"}))))</f>
        <v/>
      </c>
      <c r="AB759" s="1" t="str">
        <f>IF(COUNT($A759)=0,"",IF(Z759="","--",IF(Z759="3E","3E",LOOKUP(Z759/AB$2,{0,0.4,0.45,0.5,0.55,0.6,0.65,0.7,0.75,0.8,1},{0,2,2.25,2.5,2.75,3,3.25,3.5,3.75,4}))))</f>
        <v/>
      </c>
      <c r="AC759" s="2" t="str">
        <f>IF(COUNT($A759)=0,"",IF($A759&lt;&gt;DRAFT!$B761,"ERR",IF(DRAFT!CF761&gt;0,DRAFT!CF761,"")))</f>
        <v/>
      </c>
      <c r="AD759" s="2" t="str">
        <f>IF(COUNT($A759)=0,"",IF(AC759="3E","3E",IF(AC759="","I",LOOKUP(AC759/AE$2,{0,0.4,0.45,0.5,0.55,0.6,0.65,0.7,0.75,0.8,1},{"F","D","C","C+","B-","B","B+","A-","A","A+"}))))</f>
        <v/>
      </c>
      <c r="AE759" s="1" t="str">
        <f>IF(COUNT($A759)=0,"",IF(AC759="","--",IF(AC759="3E","3E",LOOKUP(AC759/AE$2,{0,0.4,0.45,0.5,0.55,0.6,0.65,0.7,0.75,0.8,1},{0,2,2.25,2.5,2.75,3,3.25,3.5,3.75,4}))))</f>
        <v/>
      </c>
      <c r="AF759" s="2" t="str">
        <f>IF(COUNT($A759)=0,"",IF($A759&lt;&gt;DRAFT!$B761,"ERR",IF(DRAFT!CI761&gt;0,DRAFT!CK761,"")))</f>
        <v/>
      </c>
      <c r="AG759" s="2" t="str">
        <f>IF(COUNT($A759)=0,"",IF(AF759="3E","3E",IF(AF759="","I",LOOKUP(AF759/AH$2,{0,0.4,0.45,0.5,0.55,0.6,0.65,0.7,0.75,0.8,1},{"F","D","C","C+","B-","B","B+","A-","A","A+"}))))</f>
        <v/>
      </c>
      <c r="AH759" s="1" t="str">
        <f>IF(COUNT($A759)=0,"",IF(AF759="","--",IF(AF759="3E","3E",LOOKUP(AF759/AH$2,{0,0.4,0.45,0.5,0.55,0.6,0.65,0.7,0.75,0.8,1},{0,2,2.25,2.5,2.75,3,3.25,3.5,3.75,4}))))</f>
        <v/>
      </c>
      <c r="AI759" s="2" t="str">
        <f>IF($A759&lt;&gt;DRAFT!$B761,"ERR",IF(OR(COUNT($A759)=0,COUNT(DRAFT!CL761:CN761,DRAFT!CP761:CR761)=0),"",CEILING(SUM(DRAFT!CO761,DRAFT!CS761,DRAFT!CT761),1)))</f>
        <v/>
      </c>
      <c r="AJ759" s="2" t="str">
        <f>IF(COUNT($A759)=0,"",IF(AI759="3E","3E",IF(AI759="","I",LOOKUP(AI759/AK$2,{0,0.4,0.45,0.5,0.55,0.6,0.65,0.7,0.75,0.8,1},{"F","D","C","C+","B-","B","B+","A-","A","A+"}))))</f>
        <v/>
      </c>
      <c r="AK759" s="1" t="str">
        <f>IF(COUNT($A759)=0,"",IF(AI759="","--",IF(AI759="3E","3E",LOOKUP(AI759/AK$2,{0,0.4,0.45,0.5,0.55,0.6,0.65,0.7,0.75,0.8,1},{0,2,2.25,2.5,2.75,3,3.25,3.5,3.75,4}))))</f>
        <v/>
      </c>
      <c r="AL759" s="4" t="str">
        <f>IF(OR(COUNT($A759)=0,COUNT(B759:AK759)=0),"",IF(COUNTIF(B759:AK759,"3E")&gt;0,"3E",IF(DRAFT!$A761="R",TRUNC(SUMPRODUCT(RGP,RCP)/TCP,3),TRUNC((SUMPRODUCT(--(IMDGP&gt;0)*IMDGP,IMCP)+CEILING(DRAFT!$DB761*42,0.25))/TCP,3))))</f>
        <v/>
      </c>
      <c r="AM759" s="2" t="str">
        <f>IF(OR(COUNT($A759)=0,COUNT(B759:AK759)=0),"",IF(COUNTIF(B759:AK759,"3E")&gt;0,"3E",IF(DRAFT!$A761="R",SUMPRODUCT(--(RGP&gt;=2),RCP),SUMPRODUCT(--(IMDGP&gt;0),--(IMGP=0),IMCP)+DRAFT!$DC761)))</f>
        <v/>
      </c>
      <c r="AN759" s="67" t="str">
        <f>IF(AL759="3E","3E",IF(COUNT($A759)=0,"",IF(COUNT(AI759)=0,"--",ROUND(((CEILING(DRAFT!$CV761*38,0.25)+CEILING(DRAFT!$CX761*38,0.25)+CEILING(DRAFT!$CZ761*42,0.25)+CEILING($AL759*42,0.25))/160),2))))</f>
        <v/>
      </c>
      <c r="AO759" s="2" t="str">
        <f>IF(AN759="3E","3E",IF(COUNT($A759)=0,"",IF(COUNT(AN759)=0,"I",LOOKUP(AN759,{0,2,2.25,2.5,2.75,3,3.25,3.5,3.75,4},{"F","D","C","C+","B-","B","B+","A-","A","A+"}))))</f>
        <v/>
      </c>
      <c r="AP759" s="2" t="str">
        <f>IF(AN759="3E","3E",IF(OR(COUNT(A759)=0,COUNT(AN759)=0),"",DRAFT!CW761+DRAFT!CY761+DRAFT!DA761+N(TABULATION!AM759)))</f>
        <v/>
      </c>
      <c r="AQ759" s="2" t="str">
        <f>IF(OR(COUNT($A759)=0,COUNT(B759:AK759)=0),"",IF(COUNTIF(B759:AM759,"3E")&gt;0,"3E",IF(AND(DRAFT!$A761="IM",OR($AL759&gt;DRAFT!$DB761,$AM759&gt;DRAFT!$DC761)),"IMPROVED",IF(AND(DRAFT!$A761="IM",$AL759&lt;=DRAFT!$DB761,$AM759&lt;=DRAFT!$DC761),"NOT IMPROVED",IF(AND(DRAFT!CU761="S",AH759&gt;=2,AK759&gt;=2,AN759&gt;=2.5,AP759&gt;=144),"PASS","FAIL")))))</f>
        <v/>
      </c>
      <c r="AR759" s="2" t="str">
        <f t="shared" si="22"/>
        <v/>
      </c>
      <c r="AS759" s="2" t="str">
        <f t="shared" si="23"/>
        <v/>
      </c>
    </row>
    <row r="760" spans="1:45" ht="18.95" customHeight="1" x14ac:dyDescent="0.25">
      <c r="A760" s="3" t="str">
        <f>IF(DRAFT!$B762="","",DRAFT!$B762)</f>
        <v/>
      </c>
      <c r="B760" s="2" t="str">
        <f>IF(COUNT($A760)=0,"",IF($A760&lt;&gt;DRAFT!$B762,"ERR",IF(DRAFT!I762="3E","3E",IF(COUNT(DRAFT!E762,DRAFT!I762)&gt;0,DRAFT!J762,""))))</f>
        <v/>
      </c>
      <c r="C760" s="2" t="str">
        <f>IF(COUNT($A760)=0,"",IF(B760="3E","3E",IF(B760="","I",LOOKUP(B760/D$2,{0,0.4,0.45,0.5,0.55,0.6,0.65,0.7,0.75,0.8,1},{"F","D","C","C+","B-","B","B+","A-","A","A+"}))))</f>
        <v/>
      </c>
      <c r="D760" s="1" t="str">
        <f>IF(COUNT($A760)=0,"",IF(B760="","--",IF(B760="3E","3E",LOOKUP(B760/D$2,{0,0.4,0.45,0.5,0.55,0.6,0.65,0.7,0.75,0.8,1},{0,2,2.25,2.5,2.75,3,3.25,3.5,3.75,4}))))</f>
        <v/>
      </c>
      <c r="E760" s="2" t="str">
        <f>IF(COUNT($A760)=0,"",IF($A760&lt;&gt;DRAFT!$B762,"ERR",IF(DRAFT!R762="3E","3E",IF(COUNT(DRAFT!N762,DRAFT!R762)&gt;0,DRAFT!S762,""))))</f>
        <v/>
      </c>
      <c r="F760" s="2" t="str">
        <f>IF(COUNT($A760)=0,"",IF(E760="3E","3E",IF(E760="","I",LOOKUP(E760/G$2,{0,0.4,0.45,0.5,0.55,0.6,0.65,0.7,0.75,0.8,1},{"F","D","C","C+","B-","B","B+","A-","A","A+"}))))</f>
        <v/>
      </c>
      <c r="G760" s="1" t="str">
        <f>IF(COUNT($A760)=0,"",IF(E760="","--",IF(E760="3E","3E",LOOKUP(E760/G$2,{0,0.4,0.45,0.5,0.55,0.6,0.65,0.7,0.75,0.8,1},{0,2,2.25,2.5,2.75,3,3.25,3.5,3.75,4}))))</f>
        <v/>
      </c>
      <c r="H760" s="2" t="str">
        <f>IF(COUNT($A760)=0,"",IF($A760&lt;&gt;DRAFT!$B762,"ERR",IF(DRAFT!AA762="3E","3E",IF(COUNT(DRAFT!W762,DRAFT!AA762)&gt;0,DRAFT!AB762,""))))</f>
        <v/>
      </c>
      <c r="I760" s="2" t="str">
        <f>IF(COUNT($A760)=0,"",IF(H760="3E","3E",IF(H760="","I",LOOKUP(H760/J$2,{0,0.4,0.45,0.5,0.55,0.6,0.65,0.7,0.75,0.8,1},{"F","D","C","C+","B-","B","B+","A-","A","A+"}))))</f>
        <v/>
      </c>
      <c r="J760" s="1" t="str">
        <f>IF(COUNT($A760)=0,"",IF(H760="","--",IF(H760="3E","3E",LOOKUP(H760/J$2,{0,0.4,0.45,0.5,0.55,0.6,0.65,0.7,0.75,0.8,1},{0,2,2.25,2.5,2.75,3,3.25,3.5,3.75,4}))))</f>
        <v/>
      </c>
      <c r="K760" s="2" t="str">
        <f>IF(COUNT($A760)=0,"",IF($A760&lt;&gt;DRAFT!$B762,"ERR",IF(DRAFT!AJ762="3E","3E",IF(COUNT(DRAFT!AF762,DRAFT!AJ762)&gt;0,DRAFT!AK762,""))))</f>
        <v/>
      </c>
      <c r="L760" s="2" t="str">
        <f>IF(COUNT($A760)=0,"",IF(K760="3E","3E",IF(K760="","I",LOOKUP(K760/M$2,{0,0.4,0.45,0.5,0.55,0.6,0.65,0.7,0.75,0.8,1},{"F","D","C","C+","B-","B","B+","A-","A","A+"}))))</f>
        <v/>
      </c>
      <c r="M760" s="1" t="str">
        <f>IF(COUNT($A760)=0,"",IF(K760="","--",IF(K760="3E","3E",LOOKUP(K760/M$2,{0,0.4,0.45,0.5,0.55,0.6,0.65,0.7,0.75,0.8,1},{0,2,2.25,2.5,2.75,3,3.25,3.5,3.75,4}))))</f>
        <v/>
      </c>
      <c r="N760" s="2" t="str">
        <f>IF(COUNT($A760)=0,"",IF($A760&lt;&gt;DRAFT!$B762,"ERR",IF(DRAFT!AS762="3E","3E",IF(COUNT(DRAFT!AO762,DRAFT!AS762)&gt;0,DRAFT!AT762,""))))</f>
        <v/>
      </c>
      <c r="O760" s="2" t="str">
        <f>IF(COUNT($A760)=0,"",IF(N760="3E","3E",IF(N760="","I",LOOKUP(N760/P$2,{0,0.4,0.45,0.5,0.55,0.6,0.65,0.7,0.75,0.8,1},{"F","D","C","C+","B-","B","B+","A-","A","A+"}))))</f>
        <v/>
      </c>
      <c r="P760" s="1" t="str">
        <f>IF(COUNT($A760)=0,"",IF(N760="","--",IF(N760="3E","3E",LOOKUP(N760/P$2,{0,0.4,0.45,0.5,0.55,0.6,0.65,0.7,0.75,0.8,1},{0,2,2.25,2.5,2.75,3,3.25,3.5,3.75,4}))))</f>
        <v/>
      </c>
      <c r="Q760" s="2" t="str">
        <f>IF(COUNT($A760)=0,"",IF($A760&lt;&gt;DRAFT!$B762,"ERR",IF(DRAFT!BB762="3E","3E",IF(COUNT(DRAFT!AX762,DRAFT!BB762)&gt;0,DRAFT!BC762,""))))</f>
        <v/>
      </c>
      <c r="R760" s="2" t="str">
        <f>IF(COUNT($A760)=0,"",IF(Q760="3E","3E",IF(Q760="","I",LOOKUP(Q760/S$2,{0,0.4,0.45,0.5,0.55,0.6,0.65,0.7,0.75,0.8,1},{"F","D","C","C+","B-","B","B+","A-","A","A+"}))))</f>
        <v/>
      </c>
      <c r="S760" s="1" t="str">
        <f>IF(COUNT($A760)=0,"",IF(Q760="","--",IF(Q760="3E","3E",LOOKUP(Q760/S$2,{0,0.4,0.45,0.5,0.55,0.6,0.65,0.7,0.75,0.8,1},{0,2,2.25,2.5,2.75,3,3.25,3.5,3.75,4}))))</f>
        <v/>
      </c>
      <c r="T760" s="2" t="str">
        <f>IF(COUNT($A760)=0,"",IF($A760&lt;&gt;DRAFT!$B762,"ERR",IF(DRAFT!BK762="3E","3E",IF(COUNT(DRAFT!BG762,DRAFT!BK762)&gt;0,DRAFT!BL762,""))))</f>
        <v/>
      </c>
      <c r="U760" s="2" t="str">
        <f>IF(COUNT($A760)=0,"",IF(T760="3E","3E",IF(T760="","I",LOOKUP(T760/V$2,{0,0.4,0.45,0.5,0.55,0.6,0.65,0.7,0.75,0.8,1},{"F","D","C","C+","B-","B","B+","A-","A","A+"}))))</f>
        <v/>
      </c>
      <c r="V760" s="1" t="str">
        <f>IF(COUNT($A760)=0,"",IF(T760="","--",IF(T760="3E","3E",LOOKUP(T760/V$2,{0,0.4,0.45,0.5,0.55,0.6,0.65,0.7,0.75,0.8,1},{0,2,2.25,2.5,2.75,3,3.25,3.5,3.75,4}))))</f>
        <v/>
      </c>
      <c r="W760" s="2" t="str">
        <f>IF(COUNT($A760)=0,"",IF($A760&lt;&gt;DRAFT!$B762,"ERR",IF(DRAFT!BT762="3E","3E",IF(COUNT(DRAFT!BP762,DRAFT!BT762)&gt;0,DRAFT!BU762,""))))</f>
        <v/>
      </c>
      <c r="X760" s="2" t="str">
        <f>IF(COUNT($A760)=0,"",IF(W760="3E","3E",IF(W760="","I",LOOKUP(W760/Y$2,{0,0.4,0.45,0.5,0.55,0.6,0.65,0.7,0.75,0.8,1},{"F","D","C","C+","B-","B","B+","A-","A","A+"}))))</f>
        <v/>
      </c>
      <c r="Y760" s="1" t="str">
        <f>IF(COUNT($A760)=0,"",IF(W760="","--",IF(W760="3E","3E",LOOKUP(W760/Y$2,{0,0.4,0.45,0.5,0.55,0.6,0.65,0.7,0.75,0.8,1},{0,2,2.25,2.5,2.75,3,3.25,3.5,3.75,4}))))</f>
        <v/>
      </c>
      <c r="Z760" s="2" t="str">
        <f>IF(COUNT($A760)=0,"",IF($A760&lt;&gt;DRAFT!$B762,"ERR",IF(DRAFT!CC762="3E","3E",IF(COUNT(DRAFT!BY762,DRAFT!CC762)&gt;0,DRAFT!CD762,""))))</f>
        <v/>
      </c>
      <c r="AA760" s="2" t="str">
        <f>IF(COUNT($A760)=0,"",IF(Z760="3E","3E",IF(Z760="","I",LOOKUP(Z760/AB$2,{0,0.4,0.45,0.5,0.55,0.6,0.65,0.7,0.75,0.8,1},{"F","D","C","C+","B-","B","B+","A-","A","A+"}))))</f>
        <v/>
      </c>
      <c r="AB760" s="1" t="str">
        <f>IF(COUNT($A760)=0,"",IF(Z760="","--",IF(Z760="3E","3E",LOOKUP(Z760/AB$2,{0,0.4,0.45,0.5,0.55,0.6,0.65,0.7,0.75,0.8,1},{0,2,2.25,2.5,2.75,3,3.25,3.5,3.75,4}))))</f>
        <v/>
      </c>
      <c r="AC760" s="2" t="str">
        <f>IF(COUNT($A760)=0,"",IF($A760&lt;&gt;DRAFT!$B762,"ERR",IF(DRAFT!CF762&gt;0,DRAFT!CF762,"")))</f>
        <v/>
      </c>
      <c r="AD760" s="2" t="str">
        <f>IF(COUNT($A760)=0,"",IF(AC760="3E","3E",IF(AC760="","I",LOOKUP(AC760/AE$2,{0,0.4,0.45,0.5,0.55,0.6,0.65,0.7,0.75,0.8,1},{"F","D","C","C+","B-","B","B+","A-","A","A+"}))))</f>
        <v/>
      </c>
      <c r="AE760" s="1" t="str">
        <f>IF(COUNT($A760)=0,"",IF(AC760="","--",IF(AC760="3E","3E",LOOKUP(AC760/AE$2,{0,0.4,0.45,0.5,0.55,0.6,0.65,0.7,0.75,0.8,1},{0,2,2.25,2.5,2.75,3,3.25,3.5,3.75,4}))))</f>
        <v/>
      </c>
      <c r="AF760" s="2" t="str">
        <f>IF(COUNT($A760)=0,"",IF($A760&lt;&gt;DRAFT!$B762,"ERR",IF(DRAFT!CI762&gt;0,DRAFT!CK762,"")))</f>
        <v/>
      </c>
      <c r="AG760" s="2" t="str">
        <f>IF(COUNT($A760)=0,"",IF(AF760="3E","3E",IF(AF760="","I",LOOKUP(AF760/AH$2,{0,0.4,0.45,0.5,0.55,0.6,0.65,0.7,0.75,0.8,1},{"F","D","C","C+","B-","B","B+","A-","A","A+"}))))</f>
        <v/>
      </c>
      <c r="AH760" s="1" t="str">
        <f>IF(COUNT($A760)=0,"",IF(AF760="","--",IF(AF760="3E","3E",LOOKUP(AF760/AH$2,{0,0.4,0.45,0.5,0.55,0.6,0.65,0.7,0.75,0.8,1},{0,2,2.25,2.5,2.75,3,3.25,3.5,3.75,4}))))</f>
        <v/>
      </c>
      <c r="AI760" s="2" t="str">
        <f>IF($A760&lt;&gt;DRAFT!$B762,"ERR",IF(OR(COUNT($A760)=0,COUNT(DRAFT!CL762:CN762,DRAFT!CP762:CR762)=0),"",CEILING(SUM(DRAFT!CO762,DRAFT!CS762,DRAFT!CT762),1)))</f>
        <v/>
      </c>
      <c r="AJ760" s="2" t="str">
        <f>IF(COUNT($A760)=0,"",IF(AI760="3E","3E",IF(AI760="","I",LOOKUP(AI760/AK$2,{0,0.4,0.45,0.5,0.55,0.6,0.65,0.7,0.75,0.8,1},{"F","D","C","C+","B-","B","B+","A-","A","A+"}))))</f>
        <v/>
      </c>
      <c r="AK760" s="1" t="str">
        <f>IF(COUNT($A760)=0,"",IF(AI760="","--",IF(AI760="3E","3E",LOOKUP(AI760/AK$2,{0,0.4,0.45,0.5,0.55,0.6,0.65,0.7,0.75,0.8,1},{0,2,2.25,2.5,2.75,3,3.25,3.5,3.75,4}))))</f>
        <v/>
      </c>
      <c r="AL760" s="4" t="str">
        <f>IF(OR(COUNT($A760)=0,COUNT(B760:AK760)=0),"",IF(COUNTIF(B760:AK760,"3E")&gt;0,"3E",IF(DRAFT!$A762="R",TRUNC(SUMPRODUCT(RGP,RCP)/TCP,3),TRUNC((SUMPRODUCT(--(IMDGP&gt;0)*IMDGP,IMCP)+CEILING(DRAFT!$DB762*42,0.25))/TCP,3))))</f>
        <v/>
      </c>
      <c r="AM760" s="2" t="str">
        <f>IF(OR(COUNT($A760)=0,COUNT(B760:AK760)=0),"",IF(COUNTIF(B760:AK760,"3E")&gt;0,"3E",IF(DRAFT!$A762="R",SUMPRODUCT(--(RGP&gt;=2),RCP),SUMPRODUCT(--(IMDGP&gt;0),--(IMGP=0),IMCP)+DRAFT!$DC762)))</f>
        <v/>
      </c>
      <c r="AN760" s="67" t="str">
        <f>IF(AL760="3E","3E",IF(COUNT($A760)=0,"",IF(COUNT(AI760)=0,"--",ROUND(((CEILING(DRAFT!$CV762*38,0.25)+CEILING(DRAFT!$CX762*38,0.25)+CEILING(DRAFT!$CZ762*42,0.25)+CEILING($AL760*42,0.25))/160),2))))</f>
        <v/>
      </c>
      <c r="AO760" s="2" t="str">
        <f>IF(AN760="3E","3E",IF(COUNT($A760)=0,"",IF(COUNT(AN760)=0,"I",LOOKUP(AN760,{0,2,2.25,2.5,2.75,3,3.25,3.5,3.75,4},{"F","D","C","C+","B-","B","B+","A-","A","A+"}))))</f>
        <v/>
      </c>
      <c r="AP760" s="2" t="str">
        <f>IF(AN760="3E","3E",IF(OR(COUNT(A760)=0,COUNT(AN760)=0),"",DRAFT!CW762+DRAFT!CY762+DRAFT!DA762+N(TABULATION!AM760)))</f>
        <v/>
      </c>
      <c r="AQ760" s="2" t="str">
        <f>IF(OR(COUNT($A760)=0,COUNT(B760:AK760)=0),"",IF(COUNTIF(B760:AM760,"3E")&gt;0,"3E",IF(AND(DRAFT!$A762="IM",OR($AL760&gt;DRAFT!$DB762,$AM760&gt;DRAFT!$DC762)),"IMPROVED",IF(AND(DRAFT!$A762="IM",$AL760&lt;=DRAFT!$DB762,$AM760&lt;=DRAFT!$DC762),"NOT IMPROVED",IF(AND(DRAFT!CU762="S",AH760&gt;=2,AK760&gt;=2,AN760&gt;=2.5,AP760&gt;=144),"PASS","FAIL")))))</f>
        <v/>
      </c>
      <c r="AR760" s="2" t="str">
        <f t="shared" si="22"/>
        <v/>
      </c>
      <c r="AS760" s="2" t="str">
        <f t="shared" si="23"/>
        <v/>
      </c>
    </row>
    <row r="761" spans="1:45" ht="18.95" customHeight="1" x14ac:dyDescent="0.25">
      <c r="A761" s="3" t="str">
        <f>IF(DRAFT!$B763="","",DRAFT!$B763)</f>
        <v/>
      </c>
      <c r="B761" s="2" t="str">
        <f>IF(COUNT($A761)=0,"",IF($A761&lt;&gt;DRAFT!$B763,"ERR",IF(DRAFT!I763="3E","3E",IF(COUNT(DRAFT!E763,DRAFT!I763)&gt;0,DRAFT!J763,""))))</f>
        <v/>
      </c>
      <c r="C761" s="2" t="str">
        <f>IF(COUNT($A761)=0,"",IF(B761="3E","3E",IF(B761="","I",LOOKUP(B761/D$2,{0,0.4,0.45,0.5,0.55,0.6,0.65,0.7,0.75,0.8,1},{"F","D","C","C+","B-","B","B+","A-","A","A+"}))))</f>
        <v/>
      </c>
      <c r="D761" s="1" t="str">
        <f>IF(COUNT($A761)=0,"",IF(B761="","--",IF(B761="3E","3E",LOOKUP(B761/D$2,{0,0.4,0.45,0.5,0.55,0.6,0.65,0.7,0.75,0.8,1},{0,2,2.25,2.5,2.75,3,3.25,3.5,3.75,4}))))</f>
        <v/>
      </c>
      <c r="E761" s="2" t="str">
        <f>IF(COUNT($A761)=0,"",IF($A761&lt;&gt;DRAFT!$B763,"ERR",IF(DRAFT!R763="3E","3E",IF(COUNT(DRAFT!N763,DRAFT!R763)&gt;0,DRAFT!S763,""))))</f>
        <v/>
      </c>
      <c r="F761" s="2" t="str">
        <f>IF(COUNT($A761)=0,"",IF(E761="3E","3E",IF(E761="","I",LOOKUP(E761/G$2,{0,0.4,0.45,0.5,0.55,0.6,0.65,0.7,0.75,0.8,1},{"F","D","C","C+","B-","B","B+","A-","A","A+"}))))</f>
        <v/>
      </c>
      <c r="G761" s="1" t="str">
        <f>IF(COUNT($A761)=0,"",IF(E761="","--",IF(E761="3E","3E",LOOKUP(E761/G$2,{0,0.4,0.45,0.5,0.55,0.6,0.65,0.7,0.75,0.8,1},{0,2,2.25,2.5,2.75,3,3.25,3.5,3.75,4}))))</f>
        <v/>
      </c>
      <c r="H761" s="2" t="str">
        <f>IF(COUNT($A761)=0,"",IF($A761&lt;&gt;DRAFT!$B763,"ERR",IF(DRAFT!AA763="3E","3E",IF(COUNT(DRAFT!W763,DRAFT!AA763)&gt;0,DRAFT!AB763,""))))</f>
        <v/>
      </c>
      <c r="I761" s="2" t="str">
        <f>IF(COUNT($A761)=0,"",IF(H761="3E","3E",IF(H761="","I",LOOKUP(H761/J$2,{0,0.4,0.45,0.5,0.55,0.6,0.65,0.7,0.75,0.8,1},{"F","D","C","C+","B-","B","B+","A-","A","A+"}))))</f>
        <v/>
      </c>
      <c r="J761" s="1" t="str">
        <f>IF(COUNT($A761)=0,"",IF(H761="","--",IF(H761="3E","3E",LOOKUP(H761/J$2,{0,0.4,0.45,0.5,0.55,0.6,0.65,0.7,0.75,0.8,1},{0,2,2.25,2.5,2.75,3,3.25,3.5,3.75,4}))))</f>
        <v/>
      </c>
      <c r="K761" s="2" t="str">
        <f>IF(COUNT($A761)=0,"",IF($A761&lt;&gt;DRAFT!$B763,"ERR",IF(DRAFT!AJ763="3E","3E",IF(COUNT(DRAFT!AF763,DRAFT!AJ763)&gt;0,DRAFT!AK763,""))))</f>
        <v/>
      </c>
      <c r="L761" s="2" t="str">
        <f>IF(COUNT($A761)=0,"",IF(K761="3E","3E",IF(K761="","I",LOOKUP(K761/M$2,{0,0.4,0.45,0.5,0.55,0.6,0.65,0.7,0.75,0.8,1},{"F","D","C","C+","B-","B","B+","A-","A","A+"}))))</f>
        <v/>
      </c>
      <c r="M761" s="1" t="str">
        <f>IF(COUNT($A761)=0,"",IF(K761="","--",IF(K761="3E","3E",LOOKUP(K761/M$2,{0,0.4,0.45,0.5,0.55,0.6,0.65,0.7,0.75,0.8,1},{0,2,2.25,2.5,2.75,3,3.25,3.5,3.75,4}))))</f>
        <v/>
      </c>
      <c r="N761" s="2" t="str">
        <f>IF(COUNT($A761)=0,"",IF($A761&lt;&gt;DRAFT!$B763,"ERR",IF(DRAFT!AS763="3E","3E",IF(COUNT(DRAFT!AO763,DRAFT!AS763)&gt;0,DRAFT!AT763,""))))</f>
        <v/>
      </c>
      <c r="O761" s="2" t="str">
        <f>IF(COUNT($A761)=0,"",IF(N761="3E","3E",IF(N761="","I",LOOKUP(N761/P$2,{0,0.4,0.45,0.5,0.55,0.6,0.65,0.7,0.75,0.8,1},{"F","D","C","C+","B-","B","B+","A-","A","A+"}))))</f>
        <v/>
      </c>
      <c r="P761" s="1" t="str">
        <f>IF(COUNT($A761)=0,"",IF(N761="","--",IF(N761="3E","3E",LOOKUP(N761/P$2,{0,0.4,0.45,0.5,0.55,0.6,0.65,0.7,0.75,0.8,1},{0,2,2.25,2.5,2.75,3,3.25,3.5,3.75,4}))))</f>
        <v/>
      </c>
      <c r="Q761" s="2" t="str">
        <f>IF(COUNT($A761)=0,"",IF($A761&lt;&gt;DRAFT!$B763,"ERR",IF(DRAFT!BB763="3E","3E",IF(COUNT(DRAFT!AX763,DRAFT!BB763)&gt;0,DRAFT!BC763,""))))</f>
        <v/>
      </c>
      <c r="R761" s="2" t="str">
        <f>IF(COUNT($A761)=0,"",IF(Q761="3E","3E",IF(Q761="","I",LOOKUP(Q761/S$2,{0,0.4,0.45,0.5,0.55,0.6,0.65,0.7,0.75,0.8,1},{"F","D","C","C+","B-","B","B+","A-","A","A+"}))))</f>
        <v/>
      </c>
      <c r="S761" s="1" t="str">
        <f>IF(COUNT($A761)=0,"",IF(Q761="","--",IF(Q761="3E","3E",LOOKUP(Q761/S$2,{0,0.4,0.45,0.5,0.55,0.6,0.65,0.7,0.75,0.8,1},{0,2,2.25,2.5,2.75,3,3.25,3.5,3.75,4}))))</f>
        <v/>
      </c>
      <c r="T761" s="2" t="str">
        <f>IF(COUNT($A761)=0,"",IF($A761&lt;&gt;DRAFT!$B763,"ERR",IF(DRAFT!BK763="3E","3E",IF(COUNT(DRAFT!BG763,DRAFT!BK763)&gt;0,DRAFT!BL763,""))))</f>
        <v/>
      </c>
      <c r="U761" s="2" t="str">
        <f>IF(COUNT($A761)=0,"",IF(T761="3E","3E",IF(T761="","I",LOOKUP(T761/V$2,{0,0.4,0.45,0.5,0.55,0.6,0.65,0.7,0.75,0.8,1},{"F","D","C","C+","B-","B","B+","A-","A","A+"}))))</f>
        <v/>
      </c>
      <c r="V761" s="1" t="str">
        <f>IF(COUNT($A761)=0,"",IF(T761="","--",IF(T761="3E","3E",LOOKUP(T761/V$2,{0,0.4,0.45,0.5,0.55,0.6,0.65,0.7,0.75,0.8,1},{0,2,2.25,2.5,2.75,3,3.25,3.5,3.75,4}))))</f>
        <v/>
      </c>
      <c r="W761" s="2" t="str">
        <f>IF(COUNT($A761)=0,"",IF($A761&lt;&gt;DRAFT!$B763,"ERR",IF(DRAFT!BT763="3E","3E",IF(COUNT(DRAFT!BP763,DRAFT!BT763)&gt;0,DRAFT!BU763,""))))</f>
        <v/>
      </c>
      <c r="X761" s="2" t="str">
        <f>IF(COUNT($A761)=0,"",IF(W761="3E","3E",IF(W761="","I",LOOKUP(W761/Y$2,{0,0.4,0.45,0.5,0.55,0.6,0.65,0.7,0.75,0.8,1},{"F","D","C","C+","B-","B","B+","A-","A","A+"}))))</f>
        <v/>
      </c>
      <c r="Y761" s="1" t="str">
        <f>IF(COUNT($A761)=0,"",IF(W761="","--",IF(W761="3E","3E",LOOKUP(W761/Y$2,{0,0.4,0.45,0.5,0.55,0.6,0.65,0.7,0.75,0.8,1},{0,2,2.25,2.5,2.75,3,3.25,3.5,3.75,4}))))</f>
        <v/>
      </c>
      <c r="Z761" s="2" t="str">
        <f>IF(COUNT($A761)=0,"",IF($A761&lt;&gt;DRAFT!$B763,"ERR",IF(DRAFT!CC763="3E","3E",IF(COUNT(DRAFT!BY763,DRAFT!CC763)&gt;0,DRAFT!CD763,""))))</f>
        <v/>
      </c>
      <c r="AA761" s="2" t="str">
        <f>IF(COUNT($A761)=0,"",IF(Z761="3E","3E",IF(Z761="","I",LOOKUP(Z761/AB$2,{0,0.4,0.45,0.5,0.55,0.6,0.65,0.7,0.75,0.8,1},{"F","D","C","C+","B-","B","B+","A-","A","A+"}))))</f>
        <v/>
      </c>
      <c r="AB761" s="1" t="str">
        <f>IF(COUNT($A761)=0,"",IF(Z761="","--",IF(Z761="3E","3E",LOOKUP(Z761/AB$2,{0,0.4,0.45,0.5,0.55,0.6,0.65,0.7,0.75,0.8,1},{0,2,2.25,2.5,2.75,3,3.25,3.5,3.75,4}))))</f>
        <v/>
      </c>
      <c r="AC761" s="2" t="str">
        <f>IF(COUNT($A761)=0,"",IF($A761&lt;&gt;DRAFT!$B763,"ERR",IF(DRAFT!CF763&gt;0,DRAFT!CF763,"")))</f>
        <v/>
      </c>
      <c r="AD761" s="2" t="str">
        <f>IF(COUNT($A761)=0,"",IF(AC761="3E","3E",IF(AC761="","I",LOOKUP(AC761/AE$2,{0,0.4,0.45,0.5,0.55,0.6,0.65,0.7,0.75,0.8,1},{"F","D","C","C+","B-","B","B+","A-","A","A+"}))))</f>
        <v/>
      </c>
      <c r="AE761" s="1" t="str">
        <f>IF(COUNT($A761)=0,"",IF(AC761="","--",IF(AC761="3E","3E",LOOKUP(AC761/AE$2,{0,0.4,0.45,0.5,0.55,0.6,0.65,0.7,0.75,0.8,1},{0,2,2.25,2.5,2.75,3,3.25,3.5,3.75,4}))))</f>
        <v/>
      </c>
      <c r="AF761" s="2" t="str">
        <f>IF(COUNT($A761)=0,"",IF($A761&lt;&gt;DRAFT!$B763,"ERR",IF(DRAFT!CI763&gt;0,DRAFT!CK763,"")))</f>
        <v/>
      </c>
      <c r="AG761" s="2" t="str">
        <f>IF(COUNT($A761)=0,"",IF(AF761="3E","3E",IF(AF761="","I",LOOKUP(AF761/AH$2,{0,0.4,0.45,0.5,0.55,0.6,0.65,0.7,0.75,0.8,1},{"F","D","C","C+","B-","B","B+","A-","A","A+"}))))</f>
        <v/>
      </c>
      <c r="AH761" s="1" t="str">
        <f>IF(COUNT($A761)=0,"",IF(AF761="","--",IF(AF761="3E","3E",LOOKUP(AF761/AH$2,{0,0.4,0.45,0.5,0.55,0.6,0.65,0.7,0.75,0.8,1},{0,2,2.25,2.5,2.75,3,3.25,3.5,3.75,4}))))</f>
        <v/>
      </c>
      <c r="AI761" s="2" t="str">
        <f>IF($A761&lt;&gt;DRAFT!$B763,"ERR",IF(OR(COUNT($A761)=0,COUNT(DRAFT!CL763:CN763,DRAFT!CP763:CR763)=0),"",CEILING(SUM(DRAFT!CO763,DRAFT!CS763,DRAFT!CT763),1)))</f>
        <v/>
      </c>
      <c r="AJ761" s="2" t="str">
        <f>IF(COUNT($A761)=0,"",IF(AI761="3E","3E",IF(AI761="","I",LOOKUP(AI761/AK$2,{0,0.4,0.45,0.5,0.55,0.6,0.65,0.7,0.75,0.8,1},{"F","D","C","C+","B-","B","B+","A-","A","A+"}))))</f>
        <v/>
      </c>
      <c r="AK761" s="1" t="str">
        <f>IF(COUNT($A761)=0,"",IF(AI761="","--",IF(AI761="3E","3E",LOOKUP(AI761/AK$2,{0,0.4,0.45,0.5,0.55,0.6,0.65,0.7,0.75,0.8,1},{0,2,2.25,2.5,2.75,3,3.25,3.5,3.75,4}))))</f>
        <v/>
      </c>
      <c r="AL761" s="4" t="str">
        <f>IF(OR(COUNT($A761)=0,COUNT(B761:AK761)=0),"",IF(COUNTIF(B761:AK761,"3E")&gt;0,"3E",IF(DRAFT!$A763="R",TRUNC(SUMPRODUCT(RGP,RCP)/TCP,3),TRUNC((SUMPRODUCT(--(IMDGP&gt;0)*IMDGP,IMCP)+CEILING(DRAFT!$DB763*42,0.25))/TCP,3))))</f>
        <v/>
      </c>
      <c r="AM761" s="2" t="str">
        <f>IF(OR(COUNT($A761)=0,COUNT(B761:AK761)=0),"",IF(COUNTIF(B761:AK761,"3E")&gt;0,"3E",IF(DRAFT!$A763="R",SUMPRODUCT(--(RGP&gt;=2),RCP),SUMPRODUCT(--(IMDGP&gt;0),--(IMGP=0),IMCP)+DRAFT!$DC763)))</f>
        <v/>
      </c>
      <c r="AN761" s="67" t="str">
        <f>IF(AL761="3E","3E",IF(COUNT($A761)=0,"",IF(COUNT(AI761)=0,"--",ROUND(((CEILING(DRAFT!$CV763*38,0.25)+CEILING(DRAFT!$CX763*38,0.25)+CEILING(DRAFT!$CZ763*42,0.25)+CEILING($AL761*42,0.25))/160),2))))</f>
        <v/>
      </c>
      <c r="AO761" s="2" t="str">
        <f>IF(AN761="3E","3E",IF(COUNT($A761)=0,"",IF(COUNT(AN761)=0,"I",LOOKUP(AN761,{0,2,2.25,2.5,2.75,3,3.25,3.5,3.75,4},{"F","D","C","C+","B-","B","B+","A-","A","A+"}))))</f>
        <v/>
      </c>
      <c r="AP761" s="2" t="str">
        <f>IF(AN761="3E","3E",IF(OR(COUNT(A761)=0,COUNT(AN761)=0),"",DRAFT!CW763+DRAFT!CY763+DRAFT!DA763+N(TABULATION!AM761)))</f>
        <v/>
      </c>
      <c r="AQ761" s="2" t="str">
        <f>IF(OR(COUNT($A761)=0,COUNT(B761:AK761)=0),"",IF(COUNTIF(B761:AM761,"3E")&gt;0,"3E",IF(AND(DRAFT!$A763="IM",OR($AL761&gt;DRAFT!$DB763,$AM761&gt;DRAFT!$DC763)),"IMPROVED",IF(AND(DRAFT!$A763="IM",$AL761&lt;=DRAFT!$DB763,$AM761&lt;=DRAFT!$DC763),"NOT IMPROVED",IF(AND(DRAFT!CU763="S",AH761&gt;=2,AK761&gt;=2,AN761&gt;=2.5,AP761&gt;=144),"PASS","FAIL")))))</f>
        <v/>
      </c>
      <c r="AR761" s="2" t="str">
        <f t="shared" si="22"/>
        <v/>
      </c>
      <c r="AS761" s="2" t="str">
        <f t="shared" si="23"/>
        <v/>
      </c>
    </row>
    <row r="762" spans="1:45" ht="18.95" customHeight="1" x14ac:dyDescent="0.25">
      <c r="A762" s="3" t="str">
        <f>IF(DRAFT!$B764="","",DRAFT!$B764)</f>
        <v/>
      </c>
      <c r="B762" s="2" t="str">
        <f>IF(COUNT($A762)=0,"",IF($A762&lt;&gt;DRAFT!$B764,"ERR",IF(DRAFT!I764="3E","3E",IF(COUNT(DRAFT!E764,DRAFT!I764)&gt;0,DRAFT!J764,""))))</f>
        <v/>
      </c>
      <c r="C762" s="2" t="str">
        <f>IF(COUNT($A762)=0,"",IF(B762="3E","3E",IF(B762="","I",LOOKUP(B762/D$2,{0,0.4,0.45,0.5,0.55,0.6,0.65,0.7,0.75,0.8,1},{"F","D","C","C+","B-","B","B+","A-","A","A+"}))))</f>
        <v/>
      </c>
      <c r="D762" s="1" t="str">
        <f>IF(COUNT($A762)=0,"",IF(B762="","--",IF(B762="3E","3E",LOOKUP(B762/D$2,{0,0.4,0.45,0.5,0.55,0.6,0.65,0.7,0.75,0.8,1},{0,2,2.25,2.5,2.75,3,3.25,3.5,3.75,4}))))</f>
        <v/>
      </c>
      <c r="E762" s="2" t="str">
        <f>IF(COUNT($A762)=0,"",IF($A762&lt;&gt;DRAFT!$B764,"ERR",IF(DRAFT!R764="3E","3E",IF(COUNT(DRAFT!N764,DRAFT!R764)&gt;0,DRAFT!S764,""))))</f>
        <v/>
      </c>
      <c r="F762" s="2" t="str">
        <f>IF(COUNT($A762)=0,"",IF(E762="3E","3E",IF(E762="","I",LOOKUP(E762/G$2,{0,0.4,0.45,0.5,0.55,0.6,0.65,0.7,0.75,0.8,1},{"F","D","C","C+","B-","B","B+","A-","A","A+"}))))</f>
        <v/>
      </c>
      <c r="G762" s="1" t="str">
        <f>IF(COUNT($A762)=0,"",IF(E762="","--",IF(E762="3E","3E",LOOKUP(E762/G$2,{0,0.4,0.45,0.5,0.55,0.6,0.65,0.7,0.75,0.8,1},{0,2,2.25,2.5,2.75,3,3.25,3.5,3.75,4}))))</f>
        <v/>
      </c>
      <c r="H762" s="2" t="str">
        <f>IF(COUNT($A762)=0,"",IF($A762&lt;&gt;DRAFT!$B764,"ERR",IF(DRAFT!AA764="3E","3E",IF(COUNT(DRAFT!W764,DRAFT!AA764)&gt;0,DRAFT!AB764,""))))</f>
        <v/>
      </c>
      <c r="I762" s="2" t="str">
        <f>IF(COUNT($A762)=0,"",IF(H762="3E","3E",IF(H762="","I",LOOKUP(H762/J$2,{0,0.4,0.45,0.5,0.55,0.6,0.65,0.7,0.75,0.8,1},{"F","D","C","C+","B-","B","B+","A-","A","A+"}))))</f>
        <v/>
      </c>
      <c r="J762" s="1" t="str">
        <f>IF(COUNT($A762)=0,"",IF(H762="","--",IF(H762="3E","3E",LOOKUP(H762/J$2,{0,0.4,0.45,0.5,0.55,0.6,0.65,0.7,0.75,0.8,1},{0,2,2.25,2.5,2.75,3,3.25,3.5,3.75,4}))))</f>
        <v/>
      </c>
      <c r="K762" s="2" t="str">
        <f>IF(COUNT($A762)=0,"",IF($A762&lt;&gt;DRAFT!$B764,"ERR",IF(DRAFT!AJ764="3E","3E",IF(COUNT(DRAFT!AF764,DRAFT!AJ764)&gt;0,DRAFT!AK764,""))))</f>
        <v/>
      </c>
      <c r="L762" s="2" t="str">
        <f>IF(COUNT($A762)=0,"",IF(K762="3E","3E",IF(K762="","I",LOOKUP(K762/M$2,{0,0.4,0.45,0.5,0.55,0.6,0.65,0.7,0.75,0.8,1},{"F","D","C","C+","B-","B","B+","A-","A","A+"}))))</f>
        <v/>
      </c>
      <c r="M762" s="1" t="str">
        <f>IF(COUNT($A762)=0,"",IF(K762="","--",IF(K762="3E","3E",LOOKUP(K762/M$2,{0,0.4,0.45,0.5,0.55,0.6,0.65,0.7,0.75,0.8,1},{0,2,2.25,2.5,2.75,3,3.25,3.5,3.75,4}))))</f>
        <v/>
      </c>
      <c r="N762" s="2" t="str">
        <f>IF(COUNT($A762)=0,"",IF($A762&lt;&gt;DRAFT!$B764,"ERR",IF(DRAFT!AS764="3E","3E",IF(COUNT(DRAFT!AO764,DRAFT!AS764)&gt;0,DRAFT!AT764,""))))</f>
        <v/>
      </c>
      <c r="O762" s="2" t="str">
        <f>IF(COUNT($A762)=0,"",IF(N762="3E","3E",IF(N762="","I",LOOKUP(N762/P$2,{0,0.4,0.45,0.5,0.55,0.6,0.65,0.7,0.75,0.8,1},{"F","D","C","C+","B-","B","B+","A-","A","A+"}))))</f>
        <v/>
      </c>
      <c r="P762" s="1" t="str">
        <f>IF(COUNT($A762)=0,"",IF(N762="","--",IF(N762="3E","3E",LOOKUP(N762/P$2,{0,0.4,0.45,0.5,0.55,0.6,0.65,0.7,0.75,0.8,1},{0,2,2.25,2.5,2.75,3,3.25,3.5,3.75,4}))))</f>
        <v/>
      </c>
      <c r="Q762" s="2" t="str">
        <f>IF(COUNT($A762)=0,"",IF($A762&lt;&gt;DRAFT!$B764,"ERR",IF(DRAFT!BB764="3E","3E",IF(COUNT(DRAFT!AX764,DRAFT!BB764)&gt;0,DRAFT!BC764,""))))</f>
        <v/>
      </c>
      <c r="R762" s="2" t="str">
        <f>IF(COUNT($A762)=0,"",IF(Q762="3E","3E",IF(Q762="","I",LOOKUP(Q762/S$2,{0,0.4,0.45,0.5,0.55,0.6,0.65,0.7,0.75,0.8,1},{"F","D","C","C+","B-","B","B+","A-","A","A+"}))))</f>
        <v/>
      </c>
      <c r="S762" s="1" t="str">
        <f>IF(COUNT($A762)=0,"",IF(Q762="","--",IF(Q762="3E","3E",LOOKUP(Q762/S$2,{0,0.4,0.45,0.5,0.55,0.6,0.65,0.7,0.75,0.8,1},{0,2,2.25,2.5,2.75,3,3.25,3.5,3.75,4}))))</f>
        <v/>
      </c>
      <c r="T762" s="2" t="str">
        <f>IF(COUNT($A762)=0,"",IF($A762&lt;&gt;DRAFT!$B764,"ERR",IF(DRAFT!BK764="3E","3E",IF(COUNT(DRAFT!BG764,DRAFT!BK764)&gt;0,DRAFT!BL764,""))))</f>
        <v/>
      </c>
      <c r="U762" s="2" t="str">
        <f>IF(COUNT($A762)=0,"",IF(T762="3E","3E",IF(T762="","I",LOOKUP(T762/V$2,{0,0.4,0.45,0.5,0.55,0.6,0.65,0.7,0.75,0.8,1},{"F","D","C","C+","B-","B","B+","A-","A","A+"}))))</f>
        <v/>
      </c>
      <c r="V762" s="1" t="str">
        <f>IF(COUNT($A762)=0,"",IF(T762="","--",IF(T762="3E","3E",LOOKUP(T762/V$2,{0,0.4,0.45,0.5,0.55,0.6,0.65,0.7,0.75,0.8,1},{0,2,2.25,2.5,2.75,3,3.25,3.5,3.75,4}))))</f>
        <v/>
      </c>
      <c r="W762" s="2" t="str">
        <f>IF(COUNT($A762)=0,"",IF($A762&lt;&gt;DRAFT!$B764,"ERR",IF(DRAFT!BT764="3E","3E",IF(COUNT(DRAFT!BP764,DRAFT!BT764)&gt;0,DRAFT!BU764,""))))</f>
        <v/>
      </c>
      <c r="X762" s="2" t="str">
        <f>IF(COUNT($A762)=0,"",IF(W762="3E","3E",IF(W762="","I",LOOKUP(W762/Y$2,{0,0.4,0.45,0.5,0.55,0.6,0.65,0.7,0.75,0.8,1},{"F","D","C","C+","B-","B","B+","A-","A","A+"}))))</f>
        <v/>
      </c>
      <c r="Y762" s="1" t="str">
        <f>IF(COUNT($A762)=0,"",IF(W762="","--",IF(W762="3E","3E",LOOKUP(W762/Y$2,{0,0.4,0.45,0.5,0.55,0.6,0.65,0.7,0.75,0.8,1},{0,2,2.25,2.5,2.75,3,3.25,3.5,3.75,4}))))</f>
        <v/>
      </c>
      <c r="Z762" s="2" t="str">
        <f>IF(COUNT($A762)=0,"",IF($A762&lt;&gt;DRAFT!$B764,"ERR",IF(DRAFT!CC764="3E","3E",IF(COUNT(DRAFT!BY764,DRAFT!CC764)&gt;0,DRAFT!CD764,""))))</f>
        <v/>
      </c>
      <c r="AA762" s="2" t="str">
        <f>IF(COUNT($A762)=0,"",IF(Z762="3E","3E",IF(Z762="","I",LOOKUP(Z762/AB$2,{0,0.4,0.45,0.5,0.55,0.6,0.65,0.7,0.75,0.8,1},{"F","D","C","C+","B-","B","B+","A-","A","A+"}))))</f>
        <v/>
      </c>
      <c r="AB762" s="1" t="str">
        <f>IF(COUNT($A762)=0,"",IF(Z762="","--",IF(Z762="3E","3E",LOOKUP(Z762/AB$2,{0,0.4,0.45,0.5,0.55,0.6,0.65,0.7,0.75,0.8,1},{0,2,2.25,2.5,2.75,3,3.25,3.5,3.75,4}))))</f>
        <v/>
      </c>
      <c r="AC762" s="2" t="str">
        <f>IF(COUNT($A762)=0,"",IF($A762&lt;&gt;DRAFT!$B764,"ERR",IF(DRAFT!CF764&gt;0,DRAFT!CF764,"")))</f>
        <v/>
      </c>
      <c r="AD762" s="2" t="str">
        <f>IF(COUNT($A762)=0,"",IF(AC762="3E","3E",IF(AC762="","I",LOOKUP(AC762/AE$2,{0,0.4,0.45,0.5,0.55,0.6,0.65,0.7,0.75,0.8,1},{"F","D","C","C+","B-","B","B+","A-","A","A+"}))))</f>
        <v/>
      </c>
      <c r="AE762" s="1" t="str">
        <f>IF(COUNT($A762)=0,"",IF(AC762="","--",IF(AC762="3E","3E",LOOKUP(AC762/AE$2,{0,0.4,0.45,0.5,0.55,0.6,0.65,0.7,0.75,0.8,1},{0,2,2.25,2.5,2.75,3,3.25,3.5,3.75,4}))))</f>
        <v/>
      </c>
      <c r="AF762" s="2" t="str">
        <f>IF(COUNT($A762)=0,"",IF($A762&lt;&gt;DRAFT!$B764,"ERR",IF(DRAFT!CI764&gt;0,DRAFT!CK764,"")))</f>
        <v/>
      </c>
      <c r="AG762" s="2" t="str">
        <f>IF(COUNT($A762)=0,"",IF(AF762="3E","3E",IF(AF762="","I",LOOKUP(AF762/AH$2,{0,0.4,0.45,0.5,0.55,0.6,0.65,0.7,0.75,0.8,1},{"F","D","C","C+","B-","B","B+","A-","A","A+"}))))</f>
        <v/>
      </c>
      <c r="AH762" s="1" t="str">
        <f>IF(COUNT($A762)=0,"",IF(AF762="","--",IF(AF762="3E","3E",LOOKUP(AF762/AH$2,{0,0.4,0.45,0.5,0.55,0.6,0.65,0.7,0.75,0.8,1},{0,2,2.25,2.5,2.75,3,3.25,3.5,3.75,4}))))</f>
        <v/>
      </c>
      <c r="AI762" s="2" t="str">
        <f>IF($A762&lt;&gt;DRAFT!$B764,"ERR",IF(OR(COUNT($A762)=0,COUNT(DRAFT!CL764:CN764,DRAFT!CP764:CR764)=0),"",CEILING(SUM(DRAFT!CO764,DRAFT!CS764,DRAFT!CT764),1)))</f>
        <v/>
      </c>
      <c r="AJ762" s="2" t="str">
        <f>IF(COUNT($A762)=0,"",IF(AI762="3E","3E",IF(AI762="","I",LOOKUP(AI762/AK$2,{0,0.4,0.45,0.5,0.55,0.6,0.65,0.7,0.75,0.8,1},{"F","D","C","C+","B-","B","B+","A-","A","A+"}))))</f>
        <v/>
      </c>
      <c r="AK762" s="1" t="str">
        <f>IF(COUNT($A762)=0,"",IF(AI762="","--",IF(AI762="3E","3E",LOOKUP(AI762/AK$2,{0,0.4,0.45,0.5,0.55,0.6,0.65,0.7,0.75,0.8,1},{0,2,2.25,2.5,2.75,3,3.25,3.5,3.75,4}))))</f>
        <v/>
      </c>
      <c r="AL762" s="4" t="str">
        <f>IF(OR(COUNT($A762)=0,COUNT(B762:AK762)=0),"",IF(COUNTIF(B762:AK762,"3E")&gt;0,"3E",IF(DRAFT!$A764="R",TRUNC(SUMPRODUCT(RGP,RCP)/TCP,3),TRUNC((SUMPRODUCT(--(IMDGP&gt;0)*IMDGP,IMCP)+CEILING(DRAFT!$DB764*42,0.25))/TCP,3))))</f>
        <v/>
      </c>
      <c r="AM762" s="2" t="str">
        <f>IF(OR(COUNT($A762)=0,COUNT(B762:AK762)=0),"",IF(COUNTIF(B762:AK762,"3E")&gt;0,"3E",IF(DRAFT!$A764="R",SUMPRODUCT(--(RGP&gt;=2),RCP),SUMPRODUCT(--(IMDGP&gt;0),--(IMGP=0),IMCP)+DRAFT!$DC764)))</f>
        <v/>
      </c>
      <c r="AN762" s="67" t="str">
        <f>IF(AL762="3E","3E",IF(COUNT($A762)=0,"",IF(COUNT(AI762)=0,"--",ROUND(((CEILING(DRAFT!$CV764*38,0.25)+CEILING(DRAFT!$CX764*38,0.25)+CEILING(DRAFT!$CZ764*42,0.25)+CEILING($AL762*42,0.25))/160),2))))</f>
        <v/>
      </c>
      <c r="AO762" s="2" t="str">
        <f>IF(AN762="3E","3E",IF(COUNT($A762)=0,"",IF(COUNT(AN762)=0,"I",LOOKUP(AN762,{0,2,2.25,2.5,2.75,3,3.25,3.5,3.75,4},{"F","D","C","C+","B-","B","B+","A-","A","A+"}))))</f>
        <v/>
      </c>
      <c r="AP762" s="2" t="str">
        <f>IF(AN762="3E","3E",IF(OR(COUNT(A762)=0,COUNT(AN762)=0),"",DRAFT!CW764+DRAFT!CY764+DRAFT!DA764+N(TABULATION!AM762)))</f>
        <v/>
      </c>
      <c r="AQ762" s="2" t="str">
        <f>IF(OR(COUNT($A762)=0,COUNT(B762:AK762)=0),"",IF(COUNTIF(B762:AM762,"3E")&gt;0,"3E",IF(AND(DRAFT!$A764="IM",OR($AL762&gt;DRAFT!$DB764,$AM762&gt;DRAFT!$DC764)),"IMPROVED",IF(AND(DRAFT!$A764="IM",$AL762&lt;=DRAFT!$DB764,$AM762&lt;=DRAFT!$DC764),"NOT IMPROVED",IF(AND(DRAFT!CU764="S",AH762&gt;=2,AK762&gt;=2,AN762&gt;=2.5,AP762&gt;=144),"PASS","FAIL")))))</f>
        <v/>
      </c>
      <c r="AR762" s="2" t="str">
        <f t="shared" si="22"/>
        <v/>
      </c>
      <c r="AS762" s="2" t="str">
        <f t="shared" si="23"/>
        <v/>
      </c>
    </row>
    <row r="763" spans="1:45" ht="18.95" customHeight="1" x14ac:dyDescent="0.25">
      <c r="A763" s="3" t="str">
        <f>IF(DRAFT!$B765="","",DRAFT!$B765)</f>
        <v/>
      </c>
      <c r="B763" s="2" t="str">
        <f>IF(COUNT($A763)=0,"",IF($A763&lt;&gt;DRAFT!$B765,"ERR",IF(DRAFT!I765="3E","3E",IF(COUNT(DRAFT!E765,DRAFT!I765)&gt;0,DRAFT!J765,""))))</f>
        <v/>
      </c>
      <c r="C763" s="2" t="str">
        <f>IF(COUNT($A763)=0,"",IF(B763="3E","3E",IF(B763="","I",LOOKUP(B763/D$2,{0,0.4,0.45,0.5,0.55,0.6,0.65,0.7,0.75,0.8,1},{"F","D","C","C+","B-","B","B+","A-","A","A+"}))))</f>
        <v/>
      </c>
      <c r="D763" s="1" t="str">
        <f>IF(COUNT($A763)=0,"",IF(B763="","--",IF(B763="3E","3E",LOOKUP(B763/D$2,{0,0.4,0.45,0.5,0.55,0.6,0.65,0.7,0.75,0.8,1},{0,2,2.25,2.5,2.75,3,3.25,3.5,3.75,4}))))</f>
        <v/>
      </c>
      <c r="E763" s="2" t="str">
        <f>IF(COUNT($A763)=0,"",IF($A763&lt;&gt;DRAFT!$B765,"ERR",IF(DRAFT!R765="3E","3E",IF(COUNT(DRAFT!N765,DRAFT!R765)&gt;0,DRAFT!S765,""))))</f>
        <v/>
      </c>
      <c r="F763" s="2" t="str">
        <f>IF(COUNT($A763)=0,"",IF(E763="3E","3E",IF(E763="","I",LOOKUP(E763/G$2,{0,0.4,0.45,0.5,0.55,0.6,0.65,0.7,0.75,0.8,1},{"F","D","C","C+","B-","B","B+","A-","A","A+"}))))</f>
        <v/>
      </c>
      <c r="G763" s="1" t="str">
        <f>IF(COUNT($A763)=0,"",IF(E763="","--",IF(E763="3E","3E",LOOKUP(E763/G$2,{0,0.4,0.45,0.5,0.55,0.6,0.65,0.7,0.75,0.8,1},{0,2,2.25,2.5,2.75,3,3.25,3.5,3.75,4}))))</f>
        <v/>
      </c>
      <c r="H763" s="2" t="str">
        <f>IF(COUNT($A763)=0,"",IF($A763&lt;&gt;DRAFT!$B765,"ERR",IF(DRAFT!AA765="3E","3E",IF(COUNT(DRAFT!W765,DRAFT!AA765)&gt;0,DRAFT!AB765,""))))</f>
        <v/>
      </c>
      <c r="I763" s="2" t="str">
        <f>IF(COUNT($A763)=0,"",IF(H763="3E","3E",IF(H763="","I",LOOKUP(H763/J$2,{0,0.4,0.45,0.5,0.55,0.6,0.65,0.7,0.75,0.8,1},{"F","D","C","C+","B-","B","B+","A-","A","A+"}))))</f>
        <v/>
      </c>
      <c r="J763" s="1" t="str">
        <f>IF(COUNT($A763)=0,"",IF(H763="","--",IF(H763="3E","3E",LOOKUP(H763/J$2,{0,0.4,0.45,0.5,0.55,0.6,0.65,0.7,0.75,0.8,1},{0,2,2.25,2.5,2.75,3,3.25,3.5,3.75,4}))))</f>
        <v/>
      </c>
      <c r="K763" s="2" t="str">
        <f>IF(COUNT($A763)=0,"",IF($A763&lt;&gt;DRAFT!$B765,"ERR",IF(DRAFT!AJ765="3E","3E",IF(COUNT(DRAFT!AF765,DRAFT!AJ765)&gt;0,DRAFT!AK765,""))))</f>
        <v/>
      </c>
      <c r="L763" s="2" t="str">
        <f>IF(COUNT($A763)=0,"",IF(K763="3E","3E",IF(K763="","I",LOOKUP(K763/M$2,{0,0.4,0.45,0.5,0.55,0.6,0.65,0.7,0.75,0.8,1},{"F","D","C","C+","B-","B","B+","A-","A","A+"}))))</f>
        <v/>
      </c>
      <c r="M763" s="1" t="str">
        <f>IF(COUNT($A763)=0,"",IF(K763="","--",IF(K763="3E","3E",LOOKUP(K763/M$2,{0,0.4,0.45,0.5,0.55,0.6,0.65,0.7,0.75,0.8,1},{0,2,2.25,2.5,2.75,3,3.25,3.5,3.75,4}))))</f>
        <v/>
      </c>
      <c r="N763" s="2" t="str">
        <f>IF(COUNT($A763)=0,"",IF($A763&lt;&gt;DRAFT!$B765,"ERR",IF(DRAFT!AS765="3E","3E",IF(COUNT(DRAFT!AO765,DRAFT!AS765)&gt;0,DRAFT!AT765,""))))</f>
        <v/>
      </c>
      <c r="O763" s="2" t="str">
        <f>IF(COUNT($A763)=0,"",IF(N763="3E","3E",IF(N763="","I",LOOKUP(N763/P$2,{0,0.4,0.45,0.5,0.55,0.6,0.65,0.7,0.75,0.8,1},{"F","D","C","C+","B-","B","B+","A-","A","A+"}))))</f>
        <v/>
      </c>
      <c r="P763" s="1" t="str">
        <f>IF(COUNT($A763)=0,"",IF(N763="","--",IF(N763="3E","3E",LOOKUP(N763/P$2,{0,0.4,0.45,0.5,0.55,0.6,0.65,0.7,0.75,0.8,1},{0,2,2.25,2.5,2.75,3,3.25,3.5,3.75,4}))))</f>
        <v/>
      </c>
      <c r="Q763" s="2" t="str">
        <f>IF(COUNT($A763)=0,"",IF($A763&lt;&gt;DRAFT!$B765,"ERR",IF(DRAFT!BB765="3E","3E",IF(COUNT(DRAFT!AX765,DRAFT!BB765)&gt;0,DRAFT!BC765,""))))</f>
        <v/>
      </c>
      <c r="R763" s="2" t="str">
        <f>IF(COUNT($A763)=0,"",IF(Q763="3E","3E",IF(Q763="","I",LOOKUP(Q763/S$2,{0,0.4,0.45,0.5,0.55,0.6,0.65,0.7,0.75,0.8,1},{"F","D","C","C+","B-","B","B+","A-","A","A+"}))))</f>
        <v/>
      </c>
      <c r="S763" s="1" t="str">
        <f>IF(COUNT($A763)=0,"",IF(Q763="","--",IF(Q763="3E","3E",LOOKUP(Q763/S$2,{0,0.4,0.45,0.5,0.55,0.6,0.65,0.7,0.75,0.8,1},{0,2,2.25,2.5,2.75,3,3.25,3.5,3.75,4}))))</f>
        <v/>
      </c>
      <c r="T763" s="2" t="str">
        <f>IF(COUNT($A763)=0,"",IF($A763&lt;&gt;DRAFT!$B765,"ERR",IF(DRAFT!BK765="3E","3E",IF(COUNT(DRAFT!BG765,DRAFT!BK765)&gt;0,DRAFT!BL765,""))))</f>
        <v/>
      </c>
      <c r="U763" s="2" t="str">
        <f>IF(COUNT($A763)=0,"",IF(T763="3E","3E",IF(T763="","I",LOOKUP(T763/V$2,{0,0.4,0.45,0.5,0.55,0.6,0.65,0.7,0.75,0.8,1},{"F","D","C","C+","B-","B","B+","A-","A","A+"}))))</f>
        <v/>
      </c>
      <c r="V763" s="1" t="str">
        <f>IF(COUNT($A763)=0,"",IF(T763="","--",IF(T763="3E","3E",LOOKUP(T763/V$2,{0,0.4,0.45,0.5,0.55,0.6,0.65,0.7,0.75,0.8,1},{0,2,2.25,2.5,2.75,3,3.25,3.5,3.75,4}))))</f>
        <v/>
      </c>
      <c r="W763" s="2" t="str">
        <f>IF(COUNT($A763)=0,"",IF($A763&lt;&gt;DRAFT!$B765,"ERR",IF(DRAFT!BT765="3E","3E",IF(COUNT(DRAFT!BP765,DRAFT!BT765)&gt;0,DRAFT!BU765,""))))</f>
        <v/>
      </c>
      <c r="X763" s="2" t="str">
        <f>IF(COUNT($A763)=0,"",IF(W763="3E","3E",IF(W763="","I",LOOKUP(W763/Y$2,{0,0.4,0.45,0.5,0.55,0.6,0.65,0.7,0.75,0.8,1},{"F","D","C","C+","B-","B","B+","A-","A","A+"}))))</f>
        <v/>
      </c>
      <c r="Y763" s="1" t="str">
        <f>IF(COUNT($A763)=0,"",IF(W763="","--",IF(W763="3E","3E",LOOKUP(W763/Y$2,{0,0.4,0.45,0.5,0.55,0.6,0.65,0.7,0.75,0.8,1},{0,2,2.25,2.5,2.75,3,3.25,3.5,3.75,4}))))</f>
        <v/>
      </c>
      <c r="Z763" s="2" t="str">
        <f>IF(COUNT($A763)=0,"",IF($A763&lt;&gt;DRAFT!$B765,"ERR",IF(DRAFT!CC765="3E","3E",IF(COUNT(DRAFT!BY765,DRAFT!CC765)&gt;0,DRAFT!CD765,""))))</f>
        <v/>
      </c>
      <c r="AA763" s="2" t="str">
        <f>IF(COUNT($A763)=0,"",IF(Z763="3E","3E",IF(Z763="","I",LOOKUP(Z763/AB$2,{0,0.4,0.45,0.5,0.55,0.6,0.65,0.7,0.75,0.8,1},{"F","D","C","C+","B-","B","B+","A-","A","A+"}))))</f>
        <v/>
      </c>
      <c r="AB763" s="1" t="str">
        <f>IF(COUNT($A763)=0,"",IF(Z763="","--",IF(Z763="3E","3E",LOOKUP(Z763/AB$2,{0,0.4,0.45,0.5,0.55,0.6,0.65,0.7,0.75,0.8,1},{0,2,2.25,2.5,2.75,3,3.25,3.5,3.75,4}))))</f>
        <v/>
      </c>
      <c r="AC763" s="2" t="str">
        <f>IF(COUNT($A763)=0,"",IF($A763&lt;&gt;DRAFT!$B765,"ERR",IF(DRAFT!CF765&gt;0,DRAFT!CF765,"")))</f>
        <v/>
      </c>
      <c r="AD763" s="2" t="str">
        <f>IF(COUNT($A763)=0,"",IF(AC763="3E","3E",IF(AC763="","I",LOOKUP(AC763/AE$2,{0,0.4,0.45,0.5,0.55,0.6,0.65,0.7,0.75,0.8,1},{"F","D","C","C+","B-","B","B+","A-","A","A+"}))))</f>
        <v/>
      </c>
      <c r="AE763" s="1" t="str">
        <f>IF(COUNT($A763)=0,"",IF(AC763="","--",IF(AC763="3E","3E",LOOKUP(AC763/AE$2,{0,0.4,0.45,0.5,0.55,0.6,0.65,0.7,0.75,0.8,1},{0,2,2.25,2.5,2.75,3,3.25,3.5,3.75,4}))))</f>
        <v/>
      </c>
      <c r="AF763" s="2" t="str">
        <f>IF(COUNT($A763)=0,"",IF($A763&lt;&gt;DRAFT!$B765,"ERR",IF(DRAFT!CI765&gt;0,DRAFT!CK765,"")))</f>
        <v/>
      </c>
      <c r="AG763" s="2" t="str">
        <f>IF(COUNT($A763)=0,"",IF(AF763="3E","3E",IF(AF763="","I",LOOKUP(AF763/AH$2,{0,0.4,0.45,0.5,0.55,0.6,0.65,0.7,0.75,0.8,1},{"F","D","C","C+","B-","B","B+","A-","A","A+"}))))</f>
        <v/>
      </c>
      <c r="AH763" s="1" t="str">
        <f>IF(COUNT($A763)=0,"",IF(AF763="","--",IF(AF763="3E","3E",LOOKUP(AF763/AH$2,{0,0.4,0.45,0.5,0.55,0.6,0.65,0.7,0.75,0.8,1},{0,2,2.25,2.5,2.75,3,3.25,3.5,3.75,4}))))</f>
        <v/>
      </c>
      <c r="AI763" s="2" t="str">
        <f>IF($A763&lt;&gt;DRAFT!$B765,"ERR",IF(OR(COUNT($A763)=0,COUNT(DRAFT!CL765:CN765,DRAFT!CP765:CR765)=0),"",CEILING(SUM(DRAFT!CO765,DRAFT!CS765,DRAFT!CT765),1)))</f>
        <v/>
      </c>
      <c r="AJ763" s="2" t="str">
        <f>IF(COUNT($A763)=0,"",IF(AI763="3E","3E",IF(AI763="","I",LOOKUP(AI763/AK$2,{0,0.4,0.45,0.5,0.55,0.6,0.65,0.7,0.75,0.8,1},{"F","D","C","C+","B-","B","B+","A-","A","A+"}))))</f>
        <v/>
      </c>
      <c r="AK763" s="1" t="str">
        <f>IF(COUNT($A763)=0,"",IF(AI763="","--",IF(AI763="3E","3E",LOOKUP(AI763/AK$2,{0,0.4,0.45,0.5,0.55,0.6,0.65,0.7,0.75,0.8,1},{0,2,2.25,2.5,2.75,3,3.25,3.5,3.75,4}))))</f>
        <v/>
      </c>
      <c r="AL763" s="4" t="str">
        <f>IF(OR(COUNT($A763)=0,COUNT(B763:AK763)=0),"",IF(COUNTIF(B763:AK763,"3E")&gt;0,"3E",IF(DRAFT!$A765="R",TRUNC(SUMPRODUCT(RGP,RCP)/TCP,3),TRUNC((SUMPRODUCT(--(IMDGP&gt;0)*IMDGP,IMCP)+CEILING(DRAFT!$DB765*42,0.25))/TCP,3))))</f>
        <v/>
      </c>
      <c r="AM763" s="2" t="str">
        <f>IF(OR(COUNT($A763)=0,COUNT(B763:AK763)=0),"",IF(COUNTIF(B763:AK763,"3E")&gt;0,"3E",IF(DRAFT!$A765="R",SUMPRODUCT(--(RGP&gt;=2),RCP),SUMPRODUCT(--(IMDGP&gt;0),--(IMGP=0),IMCP)+DRAFT!$DC765)))</f>
        <v/>
      </c>
      <c r="AN763" s="67" t="str">
        <f>IF(AL763="3E","3E",IF(COUNT($A763)=0,"",IF(COUNT(AI763)=0,"--",ROUND(((CEILING(DRAFT!$CV765*38,0.25)+CEILING(DRAFT!$CX765*38,0.25)+CEILING(DRAFT!$CZ765*42,0.25)+CEILING($AL763*42,0.25))/160),2))))</f>
        <v/>
      </c>
      <c r="AO763" s="2" t="str">
        <f>IF(AN763="3E","3E",IF(COUNT($A763)=0,"",IF(COUNT(AN763)=0,"I",LOOKUP(AN763,{0,2,2.25,2.5,2.75,3,3.25,3.5,3.75,4},{"F","D","C","C+","B-","B","B+","A-","A","A+"}))))</f>
        <v/>
      </c>
      <c r="AP763" s="2" t="str">
        <f>IF(AN763="3E","3E",IF(OR(COUNT(A763)=0,COUNT(AN763)=0),"",DRAFT!CW765+DRAFT!CY765+DRAFT!DA765+N(TABULATION!AM763)))</f>
        <v/>
      </c>
      <c r="AQ763" s="2" t="str">
        <f>IF(OR(COUNT($A763)=0,COUNT(B763:AK763)=0),"",IF(COUNTIF(B763:AM763,"3E")&gt;0,"3E",IF(AND(DRAFT!$A765="IM",OR($AL763&gt;DRAFT!$DB765,$AM763&gt;DRAFT!$DC765)),"IMPROVED",IF(AND(DRAFT!$A765="IM",$AL763&lt;=DRAFT!$DB765,$AM763&lt;=DRAFT!$DC765),"NOT IMPROVED",IF(AND(DRAFT!CU765="S",AH763&gt;=2,AK763&gt;=2,AN763&gt;=2.5,AP763&gt;=144),"PASS","FAIL")))))</f>
        <v/>
      </c>
      <c r="AR763" s="2" t="str">
        <f t="shared" si="22"/>
        <v/>
      </c>
      <c r="AS763" s="2" t="str">
        <f t="shared" si="23"/>
        <v/>
      </c>
    </row>
    <row r="764" spans="1:45" ht="18.95" customHeight="1" x14ac:dyDescent="0.25">
      <c r="A764" s="3" t="str">
        <f>IF(DRAFT!$B766="","",DRAFT!$B766)</f>
        <v/>
      </c>
      <c r="B764" s="2" t="str">
        <f>IF(COUNT($A764)=0,"",IF($A764&lt;&gt;DRAFT!$B766,"ERR",IF(DRAFT!I766="3E","3E",IF(COUNT(DRAFT!E766,DRAFT!I766)&gt;0,DRAFT!J766,""))))</f>
        <v/>
      </c>
      <c r="C764" s="2" t="str">
        <f>IF(COUNT($A764)=0,"",IF(B764="3E","3E",IF(B764="","I",LOOKUP(B764/D$2,{0,0.4,0.45,0.5,0.55,0.6,0.65,0.7,0.75,0.8,1},{"F","D","C","C+","B-","B","B+","A-","A","A+"}))))</f>
        <v/>
      </c>
      <c r="D764" s="1" t="str">
        <f>IF(COUNT($A764)=0,"",IF(B764="","--",IF(B764="3E","3E",LOOKUP(B764/D$2,{0,0.4,0.45,0.5,0.55,0.6,0.65,0.7,0.75,0.8,1},{0,2,2.25,2.5,2.75,3,3.25,3.5,3.75,4}))))</f>
        <v/>
      </c>
      <c r="E764" s="2" t="str">
        <f>IF(COUNT($A764)=0,"",IF($A764&lt;&gt;DRAFT!$B766,"ERR",IF(DRAFT!R766="3E","3E",IF(COUNT(DRAFT!N766,DRAFT!R766)&gt;0,DRAFT!S766,""))))</f>
        <v/>
      </c>
      <c r="F764" s="2" t="str">
        <f>IF(COUNT($A764)=0,"",IF(E764="3E","3E",IF(E764="","I",LOOKUP(E764/G$2,{0,0.4,0.45,0.5,0.55,0.6,0.65,0.7,0.75,0.8,1},{"F","D","C","C+","B-","B","B+","A-","A","A+"}))))</f>
        <v/>
      </c>
      <c r="G764" s="1" t="str">
        <f>IF(COUNT($A764)=0,"",IF(E764="","--",IF(E764="3E","3E",LOOKUP(E764/G$2,{0,0.4,0.45,0.5,0.55,0.6,0.65,0.7,0.75,0.8,1},{0,2,2.25,2.5,2.75,3,3.25,3.5,3.75,4}))))</f>
        <v/>
      </c>
      <c r="H764" s="2" t="str">
        <f>IF(COUNT($A764)=0,"",IF($A764&lt;&gt;DRAFT!$B766,"ERR",IF(DRAFT!AA766="3E","3E",IF(COUNT(DRAFT!W766,DRAFT!AA766)&gt;0,DRAFT!AB766,""))))</f>
        <v/>
      </c>
      <c r="I764" s="2" t="str">
        <f>IF(COUNT($A764)=0,"",IF(H764="3E","3E",IF(H764="","I",LOOKUP(H764/J$2,{0,0.4,0.45,0.5,0.55,0.6,0.65,0.7,0.75,0.8,1},{"F","D","C","C+","B-","B","B+","A-","A","A+"}))))</f>
        <v/>
      </c>
      <c r="J764" s="1" t="str">
        <f>IF(COUNT($A764)=0,"",IF(H764="","--",IF(H764="3E","3E",LOOKUP(H764/J$2,{0,0.4,0.45,0.5,0.55,0.6,0.65,0.7,0.75,0.8,1},{0,2,2.25,2.5,2.75,3,3.25,3.5,3.75,4}))))</f>
        <v/>
      </c>
      <c r="K764" s="2" t="str">
        <f>IF(COUNT($A764)=0,"",IF($A764&lt;&gt;DRAFT!$B766,"ERR",IF(DRAFT!AJ766="3E","3E",IF(COUNT(DRAFT!AF766,DRAFT!AJ766)&gt;0,DRAFT!AK766,""))))</f>
        <v/>
      </c>
      <c r="L764" s="2" t="str">
        <f>IF(COUNT($A764)=0,"",IF(K764="3E","3E",IF(K764="","I",LOOKUP(K764/M$2,{0,0.4,0.45,0.5,0.55,0.6,0.65,0.7,0.75,0.8,1},{"F","D","C","C+","B-","B","B+","A-","A","A+"}))))</f>
        <v/>
      </c>
      <c r="M764" s="1" t="str">
        <f>IF(COUNT($A764)=0,"",IF(K764="","--",IF(K764="3E","3E",LOOKUP(K764/M$2,{0,0.4,0.45,0.5,0.55,0.6,0.65,0.7,0.75,0.8,1},{0,2,2.25,2.5,2.75,3,3.25,3.5,3.75,4}))))</f>
        <v/>
      </c>
      <c r="N764" s="2" t="str">
        <f>IF(COUNT($A764)=0,"",IF($A764&lt;&gt;DRAFT!$B766,"ERR",IF(DRAFT!AS766="3E","3E",IF(COUNT(DRAFT!AO766,DRAFT!AS766)&gt;0,DRAFT!AT766,""))))</f>
        <v/>
      </c>
      <c r="O764" s="2" t="str">
        <f>IF(COUNT($A764)=0,"",IF(N764="3E","3E",IF(N764="","I",LOOKUP(N764/P$2,{0,0.4,0.45,0.5,0.55,0.6,0.65,0.7,0.75,0.8,1},{"F","D","C","C+","B-","B","B+","A-","A","A+"}))))</f>
        <v/>
      </c>
      <c r="P764" s="1" t="str">
        <f>IF(COUNT($A764)=0,"",IF(N764="","--",IF(N764="3E","3E",LOOKUP(N764/P$2,{0,0.4,0.45,0.5,0.55,0.6,0.65,0.7,0.75,0.8,1},{0,2,2.25,2.5,2.75,3,3.25,3.5,3.75,4}))))</f>
        <v/>
      </c>
      <c r="Q764" s="2" t="str">
        <f>IF(COUNT($A764)=0,"",IF($A764&lt;&gt;DRAFT!$B766,"ERR",IF(DRAFT!BB766="3E","3E",IF(COUNT(DRAFT!AX766,DRAFT!BB766)&gt;0,DRAFT!BC766,""))))</f>
        <v/>
      </c>
      <c r="R764" s="2" t="str">
        <f>IF(COUNT($A764)=0,"",IF(Q764="3E","3E",IF(Q764="","I",LOOKUP(Q764/S$2,{0,0.4,0.45,0.5,0.55,0.6,0.65,0.7,0.75,0.8,1},{"F","D","C","C+","B-","B","B+","A-","A","A+"}))))</f>
        <v/>
      </c>
      <c r="S764" s="1" t="str">
        <f>IF(COUNT($A764)=0,"",IF(Q764="","--",IF(Q764="3E","3E",LOOKUP(Q764/S$2,{0,0.4,0.45,0.5,0.55,0.6,0.65,0.7,0.75,0.8,1},{0,2,2.25,2.5,2.75,3,3.25,3.5,3.75,4}))))</f>
        <v/>
      </c>
      <c r="T764" s="2" t="str">
        <f>IF(COUNT($A764)=0,"",IF($A764&lt;&gt;DRAFT!$B766,"ERR",IF(DRAFT!BK766="3E","3E",IF(COUNT(DRAFT!BG766,DRAFT!BK766)&gt;0,DRAFT!BL766,""))))</f>
        <v/>
      </c>
      <c r="U764" s="2" t="str">
        <f>IF(COUNT($A764)=0,"",IF(T764="3E","3E",IF(T764="","I",LOOKUP(T764/V$2,{0,0.4,0.45,0.5,0.55,0.6,0.65,0.7,0.75,0.8,1},{"F","D","C","C+","B-","B","B+","A-","A","A+"}))))</f>
        <v/>
      </c>
      <c r="V764" s="1" t="str">
        <f>IF(COUNT($A764)=0,"",IF(T764="","--",IF(T764="3E","3E",LOOKUP(T764/V$2,{0,0.4,0.45,0.5,0.55,0.6,0.65,0.7,0.75,0.8,1},{0,2,2.25,2.5,2.75,3,3.25,3.5,3.75,4}))))</f>
        <v/>
      </c>
      <c r="W764" s="2" t="str">
        <f>IF(COUNT($A764)=0,"",IF($A764&lt;&gt;DRAFT!$B766,"ERR",IF(DRAFT!BT766="3E","3E",IF(COUNT(DRAFT!BP766,DRAFT!BT766)&gt;0,DRAFT!BU766,""))))</f>
        <v/>
      </c>
      <c r="X764" s="2" t="str">
        <f>IF(COUNT($A764)=0,"",IF(W764="3E","3E",IF(W764="","I",LOOKUP(W764/Y$2,{0,0.4,0.45,0.5,0.55,0.6,0.65,0.7,0.75,0.8,1},{"F","D","C","C+","B-","B","B+","A-","A","A+"}))))</f>
        <v/>
      </c>
      <c r="Y764" s="1" t="str">
        <f>IF(COUNT($A764)=0,"",IF(W764="","--",IF(W764="3E","3E",LOOKUP(W764/Y$2,{0,0.4,0.45,0.5,0.55,0.6,0.65,0.7,0.75,0.8,1},{0,2,2.25,2.5,2.75,3,3.25,3.5,3.75,4}))))</f>
        <v/>
      </c>
      <c r="Z764" s="2" t="str">
        <f>IF(COUNT($A764)=0,"",IF($A764&lt;&gt;DRAFT!$B766,"ERR",IF(DRAFT!CC766="3E","3E",IF(COUNT(DRAFT!BY766,DRAFT!CC766)&gt;0,DRAFT!CD766,""))))</f>
        <v/>
      </c>
      <c r="AA764" s="2" t="str">
        <f>IF(COUNT($A764)=0,"",IF(Z764="3E","3E",IF(Z764="","I",LOOKUP(Z764/AB$2,{0,0.4,0.45,0.5,0.55,0.6,0.65,0.7,0.75,0.8,1},{"F","D","C","C+","B-","B","B+","A-","A","A+"}))))</f>
        <v/>
      </c>
      <c r="AB764" s="1" t="str">
        <f>IF(COUNT($A764)=0,"",IF(Z764="","--",IF(Z764="3E","3E",LOOKUP(Z764/AB$2,{0,0.4,0.45,0.5,0.55,0.6,0.65,0.7,0.75,0.8,1},{0,2,2.25,2.5,2.75,3,3.25,3.5,3.75,4}))))</f>
        <v/>
      </c>
      <c r="AC764" s="2" t="str">
        <f>IF(COUNT($A764)=0,"",IF($A764&lt;&gt;DRAFT!$B766,"ERR",IF(DRAFT!CF766&gt;0,DRAFT!CF766,"")))</f>
        <v/>
      </c>
      <c r="AD764" s="2" t="str">
        <f>IF(COUNT($A764)=0,"",IF(AC764="3E","3E",IF(AC764="","I",LOOKUP(AC764/AE$2,{0,0.4,0.45,0.5,0.55,0.6,0.65,0.7,0.75,0.8,1},{"F","D","C","C+","B-","B","B+","A-","A","A+"}))))</f>
        <v/>
      </c>
      <c r="AE764" s="1" t="str">
        <f>IF(COUNT($A764)=0,"",IF(AC764="","--",IF(AC764="3E","3E",LOOKUP(AC764/AE$2,{0,0.4,0.45,0.5,0.55,0.6,0.65,0.7,0.75,0.8,1},{0,2,2.25,2.5,2.75,3,3.25,3.5,3.75,4}))))</f>
        <v/>
      </c>
      <c r="AF764" s="2" t="str">
        <f>IF(COUNT($A764)=0,"",IF($A764&lt;&gt;DRAFT!$B766,"ERR",IF(DRAFT!CI766&gt;0,DRAFT!CK766,"")))</f>
        <v/>
      </c>
      <c r="AG764" s="2" t="str">
        <f>IF(COUNT($A764)=0,"",IF(AF764="3E","3E",IF(AF764="","I",LOOKUP(AF764/AH$2,{0,0.4,0.45,0.5,0.55,0.6,0.65,0.7,0.75,0.8,1},{"F","D","C","C+","B-","B","B+","A-","A","A+"}))))</f>
        <v/>
      </c>
      <c r="AH764" s="1" t="str">
        <f>IF(COUNT($A764)=0,"",IF(AF764="","--",IF(AF764="3E","3E",LOOKUP(AF764/AH$2,{0,0.4,0.45,0.5,0.55,0.6,0.65,0.7,0.75,0.8,1},{0,2,2.25,2.5,2.75,3,3.25,3.5,3.75,4}))))</f>
        <v/>
      </c>
      <c r="AI764" s="2" t="str">
        <f>IF($A764&lt;&gt;DRAFT!$B766,"ERR",IF(OR(COUNT($A764)=0,COUNT(DRAFT!CL766:CN766,DRAFT!CP766:CR766)=0),"",CEILING(SUM(DRAFT!CO766,DRAFT!CS766,DRAFT!CT766),1)))</f>
        <v/>
      </c>
      <c r="AJ764" s="2" t="str">
        <f>IF(COUNT($A764)=0,"",IF(AI764="3E","3E",IF(AI764="","I",LOOKUP(AI764/AK$2,{0,0.4,0.45,0.5,0.55,0.6,0.65,0.7,0.75,0.8,1},{"F","D","C","C+","B-","B","B+","A-","A","A+"}))))</f>
        <v/>
      </c>
      <c r="AK764" s="1" t="str">
        <f>IF(COUNT($A764)=0,"",IF(AI764="","--",IF(AI764="3E","3E",LOOKUP(AI764/AK$2,{0,0.4,0.45,0.5,0.55,0.6,0.65,0.7,0.75,0.8,1},{0,2,2.25,2.5,2.75,3,3.25,3.5,3.75,4}))))</f>
        <v/>
      </c>
      <c r="AL764" s="4" t="str">
        <f>IF(OR(COUNT($A764)=0,COUNT(B764:AK764)=0),"",IF(COUNTIF(B764:AK764,"3E")&gt;0,"3E",IF(DRAFT!$A766="R",TRUNC(SUMPRODUCT(RGP,RCP)/TCP,3),TRUNC((SUMPRODUCT(--(IMDGP&gt;0)*IMDGP,IMCP)+CEILING(DRAFT!$DB766*42,0.25))/TCP,3))))</f>
        <v/>
      </c>
      <c r="AM764" s="2" t="str">
        <f>IF(OR(COUNT($A764)=0,COUNT(B764:AK764)=0),"",IF(COUNTIF(B764:AK764,"3E")&gt;0,"3E",IF(DRAFT!$A766="R",SUMPRODUCT(--(RGP&gt;=2),RCP),SUMPRODUCT(--(IMDGP&gt;0),--(IMGP=0),IMCP)+DRAFT!$DC766)))</f>
        <v/>
      </c>
      <c r="AN764" s="67" t="str">
        <f>IF(AL764="3E","3E",IF(COUNT($A764)=0,"",IF(COUNT(AI764)=0,"--",ROUND(((CEILING(DRAFT!$CV766*38,0.25)+CEILING(DRAFT!$CX766*38,0.25)+CEILING(DRAFT!$CZ766*42,0.25)+CEILING($AL764*42,0.25))/160),2))))</f>
        <v/>
      </c>
      <c r="AO764" s="2" t="str">
        <f>IF(AN764="3E","3E",IF(COUNT($A764)=0,"",IF(COUNT(AN764)=0,"I",LOOKUP(AN764,{0,2,2.25,2.5,2.75,3,3.25,3.5,3.75,4},{"F","D","C","C+","B-","B","B+","A-","A","A+"}))))</f>
        <v/>
      </c>
      <c r="AP764" s="2" t="str">
        <f>IF(AN764="3E","3E",IF(OR(COUNT(A764)=0,COUNT(AN764)=0),"",DRAFT!CW766+DRAFT!CY766+DRAFT!DA766+N(TABULATION!AM764)))</f>
        <v/>
      </c>
      <c r="AQ764" s="2" t="str">
        <f>IF(OR(COUNT($A764)=0,COUNT(B764:AK764)=0),"",IF(COUNTIF(B764:AM764,"3E")&gt;0,"3E",IF(AND(DRAFT!$A766="IM",OR($AL764&gt;DRAFT!$DB766,$AM764&gt;DRAFT!$DC766)),"IMPROVED",IF(AND(DRAFT!$A766="IM",$AL764&lt;=DRAFT!$DB766,$AM764&lt;=DRAFT!$DC766),"NOT IMPROVED",IF(AND(DRAFT!CU766="S",AH764&gt;=2,AK764&gt;=2,AN764&gt;=2.5,AP764&gt;=144),"PASS","FAIL")))))</f>
        <v/>
      </c>
      <c r="AR764" s="2" t="str">
        <f t="shared" si="22"/>
        <v/>
      </c>
      <c r="AS764" s="2" t="str">
        <f t="shared" si="23"/>
        <v/>
      </c>
    </row>
    <row r="765" spans="1:45" ht="18.95" customHeight="1" x14ac:dyDescent="0.25">
      <c r="A765" s="3" t="str">
        <f>IF(DRAFT!$B767="","",DRAFT!$B767)</f>
        <v/>
      </c>
      <c r="B765" s="2" t="str">
        <f>IF(COUNT($A765)=0,"",IF($A765&lt;&gt;DRAFT!$B767,"ERR",IF(DRAFT!I767="3E","3E",IF(COUNT(DRAFT!E767,DRAFT!I767)&gt;0,DRAFT!J767,""))))</f>
        <v/>
      </c>
      <c r="C765" s="2" t="str">
        <f>IF(COUNT($A765)=0,"",IF(B765="3E","3E",IF(B765="","I",LOOKUP(B765/D$2,{0,0.4,0.45,0.5,0.55,0.6,0.65,0.7,0.75,0.8,1},{"F","D","C","C+","B-","B","B+","A-","A","A+"}))))</f>
        <v/>
      </c>
      <c r="D765" s="1" t="str">
        <f>IF(COUNT($A765)=0,"",IF(B765="","--",IF(B765="3E","3E",LOOKUP(B765/D$2,{0,0.4,0.45,0.5,0.55,0.6,0.65,0.7,0.75,0.8,1},{0,2,2.25,2.5,2.75,3,3.25,3.5,3.75,4}))))</f>
        <v/>
      </c>
      <c r="E765" s="2" t="str">
        <f>IF(COUNT($A765)=0,"",IF($A765&lt;&gt;DRAFT!$B767,"ERR",IF(DRAFT!R767="3E","3E",IF(COUNT(DRAFT!N767,DRAFT!R767)&gt;0,DRAFT!S767,""))))</f>
        <v/>
      </c>
      <c r="F765" s="2" t="str">
        <f>IF(COUNT($A765)=0,"",IF(E765="3E","3E",IF(E765="","I",LOOKUP(E765/G$2,{0,0.4,0.45,0.5,0.55,0.6,0.65,0.7,0.75,0.8,1},{"F","D","C","C+","B-","B","B+","A-","A","A+"}))))</f>
        <v/>
      </c>
      <c r="G765" s="1" t="str">
        <f>IF(COUNT($A765)=0,"",IF(E765="","--",IF(E765="3E","3E",LOOKUP(E765/G$2,{0,0.4,0.45,0.5,0.55,0.6,0.65,0.7,0.75,0.8,1},{0,2,2.25,2.5,2.75,3,3.25,3.5,3.75,4}))))</f>
        <v/>
      </c>
      <c r="H765" s="2" t="str">
        <f>IF(COUNT($A765)=0,"",IF($A765&lt;&gt;DRAFT!$B767,"ERR",IF(DRAFT!AA767="3E","3E",IF(COUNT(DRAFT!W767,DRAFT!AA767)&gt;0,DRAFT!AB767,""))))</f>
        <v/>
      </c>
      <c r="I765" s="2" t="str">
        <f>IF(COUNT($A765)=0,"",IF(H765="3E","3E",IF(H765="","I",LOOKUP(H765/J$2,{0,0.4,0.45,0.5,0.55,0.6,0.65,0.7,0.75,0.8,1},{"F","D","C","C+","B-","B","B+","A-","A","A+"}))))</f>
        <v/>
      </c>
      <c r="J765" s="1" t="str">
        <f>IF(COUNT($A765)=0,"",IF(H765="","--",IF(H765="3E","3E",LOOKUP(H765/J$2,{0,0.4,0.45,0.5,0.55,0.6,0.65,0.7,0.75,0.8,1},{0,2,2.25,2.5,2.75,3,3.25,3.5,3.75,4}))))</f>
        <v/>
      </c>
      <c r="K765" s="2" t="str">
        <f>IF(COUNT($A765)=0,"",IF($A765&lt;&gt;DRAFT!$B767,"ERR",IF(DRAFT!AJ767="3E","3E",IF(COUNT(DRAFT!AF767,DRAFT!AJ767)&gt;0,DRAFT!AK767,""))))</f>
        <v/>
      </c>
      <c r="L765" s="2" t="str">
        <f>IF(COUNT($A765)=0,"",IF(K765="3E","3E",IF(K765="","I",LOOKUP(K765/M$2,{0,0.4,0.45,0.5,0.55,0.6,0.65,0.7,0.75,0.8,1},{"F","D","C","C+","B-","B","B+","A-","A","A+"}))))</f>
        <v/>
      </c>
      <c r="M765" s="1" t="str">
        <f>IF(COUNT($A765)=0,"",IF(K765="","--",IF(K765="3E","3E",LOOKUP(K765/M$2,{0,0.4,0.45,0.5,0.55,0.6,0.65,0.7,0.75,0.8,1},{0,2,2.25,2.5,2.75,3,3.25,3.5,3.75,4}))))</f>
        <v/>
      </c>
      <c r="N765" s="2" t="str">
        <f>IF(COUNT($A765)=0,"",IF($A765&lt;&gt;DRAFT!$B767,"ERR",IF(DRAFT!AS767="3E","3E",IF(COUNT(DRAFT!AO767,DRAFT!AS767)&gt;0,DRAFT!AT767,""))))</f>
        <v/>
      </c>
      <c r="O765" s="2" t="str">
        <f>IF(COUNT($A765)=0,"",IF(N765="3E","3E",IF(N765="","I",LOOKUP(N765/P$2,{0,0.4,0.45,0.5,0.55,0.6,0.65,0.7,0.75,0.8,1},{"F","D","C","C+","B-","B","B+","A-","A","A+"}))))</f>
        <v/>
      </c>
      <c r="P765" s="1" t="str">
        <f>IF(COUNT($A765)=0,"",IF(N765="","--",IF(N765="3E","3E",LOOKUP(N765/P$2,{0,0.4,0.45,0.5,0.55,0.6,0.65,0.7,0.75,0.8,1},{0,2,2.25,2.5,2.75,3,3.25,3.5,3.75,4}))))</f>
        <v/>
      </c>
      <c r="Q765" s="2" t="str">
        <f>IF(COUNT($A765)=0,"",IF($A765&lt;&gt;DRAFT!$B767,"ERR",IF(DRAFT!BB767="3E","3E",IF(COUNT(DRAFT!AX767,DRAFT!BB767)&gt;0,DRAFT!BC767,""))))</f>
        <v/>
      </c>
      <c r="R765" s="2" t="str">
        <f>IF(COUNT($A765)=0,"",IF(Q765="3E","3E",IF(Q765="","I",LOOKUP(Q765/S$2,{0,0.4,0.45,0.5,0.55,0.6,0.65,0.7,0.75,0.8,1},{"F","D","C","C+","B-","B","B+","A-","A","A+"}))))</f>
        <v/>
      </c>
      <c r="S765" s="1" t="str">
        <f>IF(COUNT($A765)=0,"",IF(Q765="","--",IF(Q765="3E","3E",LOOKUP(Q765/S$2,{0,0.4,0.45,0.5,0.55,0.6,0.65,0.7,0.75,0.8,1},{0,2,2.25,2.5,2.75,3,3.25,3.5,3.75,4}))))</f>
        <v/>
      </c>
      <c r="T765" s="2" t="str">
        <f>IF(COUNT($A765)=0,"",IF($A765&lt;&gt;DRAFT!$B767,"ERR",IF(DRAFT!BK767="3E","3E",IF(COUNT(DRAFT!BG767,DRAFT!BK767)&gt;0,DRAFT!BL767,""))))</f>
        <v/>
      </c>
      <c r="U765" s="2" t="str">
        <f>IF(COUNT($A765)=0,"",IF(T765="3E","3E",IF(T765="","I",LOOKUP(T765/V$2,{0,0.4,0.45,0.5,0.55,0.6,0.65,0.7,0.75,0.8,1},{"F","D","C","C+","B-","B","B+","A-","A","A+"}))))</f>
        <v/>
      </c>
      <c r="V765" s="1" t="str">
        <f>IF(COUNT($A765)=0,"",IF(T765="","--",IF(T765="3E","3E",LOOKUP(T765/V$2,{0,0.4,0.45,0.5,0.55,0.6,0.65,0.7,0.75,0.8,1},{0,2,2.25,2.5,2.75,3,3.25,3.5,3.75,4}))))</f>
        <v/>
      </c>
      <c r="W765" s="2" t="str">
        <f>IF(COUNT($A765)=0,"",IF($A765&lt;&gt;DRAFT!$B767,"ERR",IF(DRAFT!BT767="3E","3E",IF(COUNT(DRAFT!BP767,DRAFT!BT767)&gt;0,DRAFT!BU767,""))))</f>
        <v/>
      </c>
      <c r="X765" s="2" t="str">
        <f>IF(COUNT($A765)=0,"",IF(W765="3E","3E",IF(W765="","I",LOOKUP(W765/Y$2,{0,0.4,0.45,0.5,0.55,0.6,0.65,0.7,0.75,0.8,1},{"F","D","C","C+","B-","B","B+","A-","A","A+"}))))</f>
        <v/>
      </c>
      <c r="Y765" s="1" t="str">
        <f>IF(COUNT($A765)=0,"",IF(W765="","--",IF(W765="3E","3E",LOOKUP(W765/Y$2,{0,0.4,0.45,0.5,0.55,0.6,0.65,0.7,0.75,0.8,1},{0,2,2.25,2.5,2.75,3,3.25,3.5,3.75,4}))))</f>
        <v/>
      </c>
      <c r="Z765" s="2" t="str">
        <f>IF(COUNT($A765)=0,"",IF($A765&lt;&gt;DRAFT!$B767,"ERR",IF(DRAFT!CC767="3E","3E",IF(COUNT(DRAFT!BY767,DRAFT!CC767)&gt;0,DRAFT!CD767,""))))</f>
        <v/>
      </c>
      <c r="AA765" s="2" t="str">
        <f>IF(COUNT($A765)=0,"",IF(Z765="3E","3E",IF(Z765="","I",LOOKUP(Z765/AB$2,{0,0.4,0.45,0.5,0.55,0.6,0.65,0.7,0.75,0.8,1},{"F","D","C","C+","B-","B","B+","A-","A","A+"}))))</f>
        <v/>
      </c>
      <c r="AB765" s="1" t="str">
        <f>IF(COUNT($A765)=0,"",IF(Z765="","--",IF(Z765="3E","3E",LOOKUP(Z765/AB$2,{0,0.4,0.45,0.5,0.55,0.6,0.65,0.7,0.75,0.8,1},{0,2,2.25,2.5,2.75,3,3.25,3.5,3.75,4}))))</f>
        <v/>
      </c>
      <c r="AC765" s="2" t="str">
        <f>IF(COUNT($A765)=0,"",IF($A765&lt;&gt;DRAFT!$B767,"ERR",IF(DRAFT!CF767&gt;0,DRAFT!CF767,"")))</f>
        <v/>
      </c>
      <c r="AD765" s="2" t="str">
        <f>IF(COUNT($A765)=0,"",IF(AC765="3E","3E",IF(AC765="","I",LOOKUP(AC765/AE$2,{0,0.4,0.45,0.5,0.55,0.6,0.65,0.7,0.75,0.8,1},{"F","D","C","C+","B-","B","B+","A-","A","A+"}))))</f>
        <v/>
      </c>
      <c r="AE765" s="1" t="str">
        <f>IF(COUNT($A765)=0,"",IF(AC765="","--",IF(AC765="3E","3E",LOOKUP(AC765/AE$2,{0,0.4,0.45,0.5,0.55,0.6,0.65,0.7,0.75,0.8,1},{0,2,2.25,2.5,2.75,3,3.25,3.5,3.75,4}))))</f>
        <v/>
      </c>
      <c r="AF765" s="2" t="str">
        <f>IF(COUNT($A765)=0,"",IF($A765&lt;&gt;DRAFT!$B767,"ERR",IF(DRAFT!CI767&gt;0,DRAFT!CK767,"")))</f>
        <v/>
      </c>
      <c r="AG765" s="2" t="str">
        <f>IF(COUNT($A765)=0,"",IF(AF765="3E","3E",IF(AF765="","I",LOOKUP(AF765/AH$2,{0,0.4,0.45,0.5,0.55,0.6,0.65,0.7,0.75,0.8,1},{"F","D","C","C+","B-","B","B+","A-","A","A+"}))))</f>
        <v/>
      </c>
      <c r="AH765" s="1" t="str">
        <f>IF(COUNT($A765)=0,"",IF(AF765="","--",IF(AF765="3E","3E",LOOKUP(AF765/AH$2,{0,0.4,0.45,0.5,0.55,0.6,0.65,0.7,0.75,0.8,1},{0,2,2.25,2.5,2.75,3,3.25,3.5,3.75,4}))))</f>
        <v/>
      </c>
      <c r="AI765" s="2" t="str">
        <f>IF($A765&lt;&gt;DRAFT!$B767,"ERR",IF(OR(COUNT($A765)=0,COUNT(DRAFT!CL767:CN767,DRAFT!CP767:CR767)=0),"",CEILING(SUM(DRAFT!CO767,DRAFT!CS767,DRAFT!CT767),1)))</f>
        <v/>
      </c>
      <c r="AJ765" s="2" t="str">
        <f>IF(COUNT($A765)=0,"",IF(AI765="3E","3E",IF(AI765="","I",LOOKUP(AI765/AK$2,{0,0.4,0.45,0.5,0.55,0.6,0.65,0.7,0.75,0.8,1},{"F","D","C","C+","B-","B","B+","A-","A","A+"}))))</f>
        <v/>
      </c>
      <c r="AK765" s="1" t="str">
        <f>IF(COUNT($A765)=0,"",IF(AI765="","--",IF(AI765="3E","3E",LOOKUP(AI765/AK$2,{0,0.4,0.45,0.5,0.55,0.6,0.65,0.7,0.75,0.8,1},{0,2,2.25,2.5,2.75,3,3.25,3.5,3.75,4}))))</f>
        <v/>
      </c>
      <c r="AL765" s="4" t="str">
        <f>IF(OR(COUNT($A765)=0,COUNT(B765:AK765)=0),"",IF(COUNTIF(B765:AK765,"3E")&gt;0,"3E",IF(DRAFT!$A767="R",TRUNC(SUMPRODUCT(RGP,RCP)/TCP,3),TRUNC((SUMPRODUCT(--(IMDGP&gt;0)*IMDGP,IMCP)+CEILING(DRAFT!$DB767*42,0.25))/TCP,3))))</f>
        <v/>
      </c>
      <c r="AM765" s="2" t="str">
        <f>IF(OR(COUNT($A765)=0,COUNT(B765:AK765)=0),"",IF(COUNTIF(B765:AK765,"3E")&gt;0,"3E",IF(DRAFT!$A767="R",SUMPRODUCT(--(RGP&gt;=2),RCP),SUMPRODUCT(--(IMDGP&gt;0),--(IMGP=0),IMCP)+DRAFT!$DC767)))</f>
        <v/>
      </c>
      <c r="AN765" s="67" t="str">
        <f>IF(AL765="3E","3E",IF(COUNT($A765)=0,"",IF(COUNT(AI765)=0,"--",ROUND(((CEILING(DRAFT!$CV767*38,0.25)+CEILING(DRAFT!$CX767*38,0.25)+CEILING(DRAFT!$CZ767*42,0.25)+CEILING($AL765*42,0.25))/160),2))))</f>
        <v/>
      </c>
      <c r="AO765" s="2" t="str">
        <f>IF(AN765="3E","3E",IF(COUNT($A765)=0,"",IF(COUNT(AN765)=0,"I",LOOKUP(AN765,{0,2,2.25,2.5,2.75,3,3.25,3.5,3.75,4},{"F","D","C","C+","B-","B","B+","A-","A","A+"}))))</f>
        <v/>
      </c>
      <c r="AP765" s="2" t="str">
        <f>IF(AN765="3E","3E",IF(OR(COUNT(A765)=0,COUNT(AN765)=0),"",DRAFT!CW767+DRAFT!CY767+DRAFT!DA767+N(TABULATION!AM765)))</f>
        <v/>
      </c>
      <c r="AQ765" s="2" t="str">
        <f>IF(OR(COUNT($A765)=0,COUNT(B765:AK765)=0),"",IF(COUNTIF(B765:AM765,"3E")&gt;0,"3E",IF(AND(DRAFT!$A767="IM",OR($AL765&gt;DRAFT!$DB767,$AM765&gt;DRAFT!$DC767)),"IMPROVED",IF(AND(DRAFT!$A767="IM",$AL765&lt;=DRAFT!$DB767,$AM765&lt;=DRAFT!$DC767),"NOT IMPROVED",IF(AND(DRAFT!CU767="S",AH765&gt;=2,AK765&gt;=2,AN765&gt;=2.5,AP765&gt;=144),"PASS","FAIL")))))</f>
        <v/>
      </c>
      <c r="AR765" s="2" t="str">
        <f t="shared" si="22"/>
        <v/>
      </c>
      <c r="AS765" s="2" t="str">
        <f t="shared" si="23"/>
        <v/>
      </c>
    </row>
    <row r="766" spans="1:45" ht="18.95" customHeight="1" x14ac:dyDescent="0.25">
      <c r="A766" s="3" t="str">
        <f>IF(DRAFT!$B768="","",DRAFT!$B768)</f>
        <v/>
      </c>
      <c r="B766" s="2" t="str">
        <f>IF(COUNT($A766)=0,"",IF($A766&lt;&gt;DRAFT!$B768,"ERR",IF(DRAFT!I768="3E","3E",IF(COUNT(DRAFT!E768,DRAFT!I768)&gt;0,DRAFT!J768,""))))</f>
        <v/>
      </c>
      <c r="C766" s="2" t="str">
        <f>IF(COUNT($A766)=0,"",IF(B766="3E","3E",IF(B766="","I",LOOKUP(B766/D$2,{0,0.4,0.45,0.5,0.55,0.6,0.65,0.7,0.75,0.8,1},{"F","D","C","C+","B-","B","B+","A-","A","A+"}))))</f>
        <v/>
      </c>
      <c r="D766" s="1" t="str">
        <f>IF(COUNT($A766)=0,"",IF(B766="","--",IF(B766="3E","3E",LOOKUP(B766/D$2,{0,0.4,0.45,0.5,0.55,0.6,0.65,0.7,0.75,0.8,1},{0,2,2.25,2.5,2.75,3,3.25,3.5,3.75,4}))))</f>
        <v/>
      </c>
      <c r="E766" s="2" t="str">
        <f>IF(COUNT($A766)=0,"",IF($A766&lt;&gt;DRAFT!$B768,"ERR",IF(DRAFT!R768="3E","3E",IF(COUNT(DRAFT!N768,DRAFT!R768)&gt;0,DRAFT!S768,""))))</f>
        <v/>
      </c>
      <c r="F766" s="2" t="str">
        <f>IF(COUNT($A766)=0,"",IF(E766="3E","3E",IF(E766="","I",LOOKUP(E766/G$2,{0,0.4,0.45,0.5,0.55,0.6,0.65,0.7,0.75,0.8,1},{"F","D","C","C+","B-","B","B+","A-","A","A+"}))))</f>
        <v/>
      </c>
      <c r="G766" s="1" t="str">
        <f>IF(COUNT($A766)=0,"",IF(E766="","--",IF(E766="3E","3E",LOOKUP(E766/G$2,{0,0.4,0.45,0.5,0.55,0.6,0.65,0.7,0.75,0.8,1},{0,2,2.25,2.5,2.75,3,3.25,3.5,3.75,4}))))</f>
        <v/>
      </c>
      <c r="H766" s="2" t="str">
        <f>IF(COUNT($A766)=0,"",IF($A766&lt;&gt;DRAFT!$B768,"ERR",IF(DRAFT!AA768="3E","3E",IF(COUNT(DRAFT!W768,DRAFT!AA768)&gt;0,DRAFT!AB768,""))))</f>
        <v/>
      </c>
      <c r="I766" s="2" t="str">
        <f>IF(COUNT($A766)=0,"",IF(H766="3E","3E",IF(H766="","I",LOOKUP(H766/J$2,{0,0.4,0.45,0.5,0.55,0.6,0.65,0.7,0.75,0.8,1},{"F","D","C","C+","B-","B","B+","A-","A","A+"}))))</f>
        <v/>
      </c>
      <c r="J766" s="1" t="str">
        <f>IF(COUNT($A766)=0,"",IF(H766="","--",IF(H766="3E","3E",LOOKUP(H766/J$2,{0,0.4,0.45,0.5,0.55,0.6,0.65,0.7,0.75,0.8,1},{0,2,2.25,2.5,2.75,3,3.25,3.5,3.75,4}))))</f>
        <v/>
      </c>
      <c r="K766" s="2" t="str">
        <f>IF(COUNT($A766)=0,"",IF($A766&lt;&gt;DRAFT!$B768,"ERR",IF(DRAFT!AJ768="3E","3E",IF(COUNT(DRAFT!AF768,DRAFT!AJ768)&gt;0,DRAFT!AK768,""))))</f>
        <v/>
      </c>
      <c r="L766" s="2" t="str">
        <f>IF(COUNT($A766)=0,"",IF(K766="3E","3E",IF(K766="","I",LOOKUP(K766/M$2,{0,0.4,0.45,0.5,0.55,0.6,0.65,0.7,0.75,0.8,1},{"F","D","C","C+","B-","B","B+","A-","A","A+"}))))</f>
        <v/>
      </c>
      <c r="M766" s="1" t="str">
        <f>IF(COUNT($A766)=0,"",IF(K766="","--",IF(K766="3E","3E",LOOKUP(K766/M$2,{0,0.4,0.45,0.5,0.55,0.6,0.65,0.7,0.75,0.8,1},{0,2,2.25,2.5,2.75,3,3.25,3.5,3.75,4}))))</f>
        <v/>
      </c>
      <c r="N766" s="2" t="str">
        <f>IF(COUNT($A766)=0,"",IF($A766&lt;&gt;DRAFT!$B768,"ERR",IF(DRAFT!AS768="3E","3E",IF(COUNT(DRAFT!AO768,DRAFT!AS768)&gt;0,DRAFT!AT768,""))))</f>
        <v/>
      </c>
      <c r="O766" s="2" t="str">
        <f>IF(COUNT($A766)=0,"",IF(N766="3E","3E",IF(N766="","I",LOOKUP(N766/P$2,{0,0.4,0.45,0.5,0.55,0.6,0.65,0.7,0.75,0.8,1},{"F","D","C","C+","B-","B","B+","A-","A","A+"}))))</f>
        <v/>
      </c>
      <c r="P766" s="1" t="str">
        <f>IF(COUNT($A766)=0,"",IF(N766="","--",IF(N766="3E","3E",LOOKUP(N766/P$2,{0,0.4,0.45,0.5,0.55,0.6,0.65,0.7,0.75,0.8,1},{0,2,2.25,2.5,2.75,3,3.25,3.5,3.75,4}))))</f>
        <v/>
      </c>
      <c r="Q766" s="2" t="str">
        <f>IF(COUNT($A766)=0,"",IF($A766&lt;&gt;DRAFT!$B768,"ERR",IF(DRAFT!BB768="3E","3E",IF(COUNT(DRAFT!AX768,DRAFT!BB768)&gt;0,DRAFT!BC768,""))))</f>
        <v/>
      </c>
      <c r="R766" s="2" t="str">
        <f>IF(COUNT($A766)=0,"",IF(Q766="3E","3E",IF(Q766="","I",LOOKUP(Q766/S$2,{0,0.4,0.45,0.5,0.55,0.6,0.65,0.7,0.75,0.8,1},{"F","D","C","C+","B-","B","B+","A-","A","A+"}))))</f>
        <v/>
      </c>
      <c r="S766" s="1" t="str">
        <f>IF(COUNT($A766)=0,"",IF(Q766="","--",IF(Q766="3E","3E",LOOKUP(Q766/S$2,{0,0.4,0.45,0.5,0.55,0.6,0.65,0.7,0.75,0.8,1},{0,2,2.25,2.5,2.75,3,3.25,3.5,3.75,4}))))</f>
        <v/>
      </c>
      <c r="T766" s="2" t="str">
        <f>IF(COUNT($A766)=0,"",IF($A766&lt;&gt;DRAFT!$B768,"ERR",IF(DRAFT!BK768="3E","3E",IF(COUNT(DRAFT!BG768,DRAFT!BK768)&gt;0,DRAFT!BL768,""))))</f>
        <v/>
      </c>
      <c r="U766" s="2" t="str">
        <f>IF(COUNT($A766)=0,"",IF(T766="3E","3E",IF(T766="","I",LOOKUP(T766/V$2,{0,0.4,0.45,0.5,0.55,0.6,0.65,0.7,0.75,0.8,1},{"F","D","C","C+","B-","B","B+","A-","A","A+"}))))</f>
        <v/>
      </c>
      <c r="V766" s="1" t="str">
        <f>IF(COUNT($A766)=0,"",IF(T766="","--",IF(T766="3E","3E",LOOKUP(T766/V$2,{0,0.4,0.45,0.5,0.55,0.6,0.65,0.7,0.75,0.8,1},{0,2,2.25,2.5,2.75,3,3.25,3.5,3.75,4}))))</f>
        <v/>
      </c>
      <c r="W766" s="2" t="str">
        <f>IF(COUNT($A766)=0,"",IF($A766&lt;&gt;DRAFT!$B768,"ERR",IF(DRAFT!BT768="3E","3E",IF(COUNT(DRAFT!BP768,DRAFT!BT768)&gt;0,DRAFT!BU768,""))))</f>
        <v/>
      </c>
      <c r="X766" s="2" t="str">
        <f>IF(COUNT($A766)=0,"",IF(W766="3E","3E",IF(W766="","I",LOOKUP(W766/Y$2,{0,0.4,0.45,0.5,0.55,0.6,0.65,0.7,0.75,0.8,1},{"F","D","C","C+","B-","B","B+","A-","A","A+"}))))</f>
        <v/>
      </c>
      <c r="Y766" s="1" t="str">
        <f>IF(COUNT($A766)=0,"",IF(W766="","--",IF(W766="3E","3E",LOOKUP(W766/Y$2,{0,0.4,0.45,0.5,0.55,0.6,0.65,0.7,0.75,0.8,1},{0,2,2.25,2.5,2.75,3,3.25,3.5,3.75,4}))))</f>
        <v/>
      </c>
      <c r="Z766" s="2" t="str">
        <f>IF(COUNT($A766)=0,"",IF($A766&lt;&gt;DRAFT!$B768,"ERR",IF(DRAFT!CC768="3E","3E",IF(COUNT(DRAFT!BY768,DRAFT!CC768)&gt;0,DRAFT!CD768,""))))</f>
        <v/>
      </c>
      <c r="AA766" s="2" t="str">
        <f>IF(COUNT($A766)=0,"",IF(Z766="3E","3E",IF(Z766="","I",LOOKUP(Z766/AB$2,{0,0.4,0.45,0.5,0.55,0.6,0.65,0.7,0.75,0.8,1},{"F","D","C","C+","B-","B","B+","A-","A","A+"}))))</f>
        <v/>
      </c>
      <c r="AB766" s="1" t="str">
        <f>IF(COUNT($A766)=0,"",IF(Z766="","--",IF(Z766="3E","3E",LOOKUP(Z766/AB$2,{0,0.4,0.45,0.5,0.55,0.6,0.65,0.7,0.75,0.8,1},{0,2,2.25,2.5,2.75,3,3.25,3.5,3.75,4}))))</f>
        <v/>
      </c>
      <c r="AC766" s="2" t="str">
        <f>IF(COUNT($A766)=0,"",IF($A766&lt;&gt;DRAFT!$B768,"ERR",IF(DRAFT!CF768&gt;0,DRAFT!CF768,"")))</f>
        <v/>
      </c>
      <c r="AD766" s="2" t="str">
        <f>IF(COUNT($A766)=0,"",IF(AC766="3E","3E",IF(AC766="","I",LOOKUP(AC766/AE$2,{0,0.4,0.45,0.5,0.55,0.6,0.65,0.7,0.75,0.8,1},{"F","D","C","C+","B-","B","B+","A-","A","A+"}))))</f>
        <v/>
      </c>
      <c r="AE766" s="1" t="str">
        <f>IF(COUNT($A766)=0,"",IF(AC766="","--",IF(AC766="3E","3E",LOOKUP(AC766/AE$2,{0,0.4,0.45,0.5,0.55,0.6,0.65,0.7,0.75,0.8,1},{0,2,2.25,2.5,2.75,3,3.25,3.5,3.75,4}))))</f>
        <v/>
      </c>
      <c r="AF766" s="2" t="str">
        <f>IF(COUNT($A766)=0,"",IF($A766&lt;&gt;DRAFT!$B768,"ERR",IF(DRAFT!CI768&gt;0,DRAFT!CK768,"")))</f>
        <v/>
      </c>
      <c r="AG766" s="2" t="str">
        <f>IF(COUNT($A766)=0,"",IF(AF766="3E","3E",IF(AF766="","I",LOOKUP(AF766/AH$2,{0,0.4,0.45,0.5,0.55,0.6,0.65,0.7,0.75,0.8,1},{"F","D","C","C+","B-","B","B+","A-","A","A+"}))))</f>
        <v/>
      </c>
      <c r="AH766" s="1" t="str">
        <f>IF(COUNT($A766)=0,"",IF(AF766="","--",IF(AF766="3E","3E",LOOKUP(AF766/AH$2,{0,0.4,0.45,0.5,0.55,0.6,0.65,0.7,0.75,0.8,1},{0,2,2.25,2.5,2.75,3,3.25,3.5,3.75,4}))))</f>
        <v/>
      </c>
      <c r="AI766" s="2" t="str">
        <f>IF($A766&lt;&gt;DRAFT!$B768,"ERR",IF(OR(COUNT($A766)=0,COUNT(DRAFT!CL768:CN768,DRAFT!CP768:CR768)=0),"",CEILING(SUM(DRAFT!CO768,DRAFT!CS768,DRAFT!CT768),1)))</f>
        <v/>
      </c>
      <c r="AJ766" s="2" t="str">
        <f>IF(COUNT($A766)=0,"",IF(AI766="3E","3E",IF(AI766="","I",LOOKUP(AI766/AK$2,{0,0.4,0.45,0.5,0.55,0.6,0.65,0.7,0.75,0.8,1},{"F","D","C","C+","B-","B","B+","A-","A","A+"}))))</f>
        <v/>
      </c>
      <c r="AK766" s="1" t="str">
        <f>IF(COUNT($A766)=0,"",IF(AI766="","--",IF(AI766="3E","3E",LOOKUP(AI766/AK$2,{0,0.4,0.45,0.5,0.55,0.6,0.65,0.7,0.75,0.8,1},{0,2,2.25,2.5,2.75,3,3.25,3.5,3.75,4}))))</f>
        <v/>
      </c>
      <c r="AL766" s="4" t="str">
        <f>IF(OR(COUNT($A766)=0,COUNT(B766:AK766)=0),"",IF(COUNTIF(B766:AK766,"3E")&gt;0,"3E",IF(DRAFT!$A768="R",TRUNC(SUMPRODUCT(RGP,RCP)/TCP,3),TRUNC((SUMPRODUCT(--(IMDGP&gt;0)*IMDGP,IMCP)+CEILING(DRAFT!$DB768*42,0.25))/TCP,3))))</f>
        <v/>
      </c>
      <c r="AM766" s="2" t="str">
        <f>IF(OR(COUNT($A766)=0,COUNT(B766:AK766)=0),"",IF(COUNTIF(B766:AK766,"3E")&gt;0,"3E",IF(DRAFT!$A768="R",SUMPRODUCT(--(RGP&gt;=2),RCP),SUMPRODUCT(--(IMDGP&gt;0),--(IMGP=0),IMCP)+DRAFT!$DC768)))</f>
        <v/>
      </c>
      <c r="AN766" s="67" t="str">
        <f>IF(AL766="3E","3E",IF(COUNT($A766)=0,"",IF(COUNT(AI766)=0,"--",ROUND(((CEILING(DRAFT!$CV768*38,0.25)+CEILING(DRAFT!$CX768*38,0.25)+CEILING(DRAFT!$CZ768*42,0.25)+CEILING($AL766*42,0.25))/160),2))))</f>
        <v/>
      </c>
      <c r="AO766" s="2" t="str">
        <f>IF(AN766="3E","3E",IF(COUNT($A766)=0,"",IF(COUNT(AN766)=0,"I",LOOKUP(AN766,{0,2,2.25,2.5,2.75,3,3.25,3.5,3.75,4},{"F","D","C","C+","B-","B","B+","A-","A","A+"}))))</f>
        <v/>
      </c>
      <c r="AP766" s="2" t="str">
        <f>IF(AN766="3E","3E",IF(OR(COUNT(A766)=0,COUNT(AN766)=0),"",DRAFT!CW768+DRAFT!CY768+DRAFT!DA768+N(TABULATION!AM766)))</f>
        <v/>
      </c>
      <c r="AQ766" s="2" t="str">
        <f>IF(OR(COUNT($A766)=0,COUNT(B766:AK766)=0),"",IF(COUNTIF(B766:AM766,"3E")&gt;0,"3E",IF(AND(DRAFT!$A768="IM",OR($AL766&gt;DRAFT!$DB768,$AM766&gt;DRAFT!$DC768)),"IMPROVED",IF(AND(DRAFT!$A768="IM",$AL766&lt;=DRAFT!$DB768,$AM766&lt;=DRAFT!$DC768),"NOT IMPROVED",IF(AND(DRAFT!CU768="S",AH766&gt;=2,AK766&gt;=2,AN766&gt;=2.5,AP766&gt;=144),"PASS","FAIL")))))</f>
        <v/>
      </c>
      <c r="AR766" s="2" t="str">
        <f t="shared" si="22"/>
        <v/>
      </c>
      <c r="AS766" s="2" t="str">
        <f t="shared" si="23"/>
        <v/>
      </c>
    </row>
    <row r="767" spans="1:45" ht="18.95" customHeight="1" x14ac:dyDescent="0.25">
      <c r="A767" s="3" t="str">
        <f>IF(DRAFT!$B769="","",DRAFT!$B769)</f>
        <v/>
      </c>
      <c r="B767" s="2" t="str">
        <f>IF(COUNT($A767)=0,"",IF($A767&lt;&gt;DRAFT!$B769,"ERR",IF(DRAFT!I769="3E","3E",IF(COUNT(DRAFT!E769,DRAFT!I769)&gt;0,DRAFT!J769,""))))</f>
        <v/>
      </c>
      <c r="C767" s="2" t="str">
        <f>IF(COUNT($A767)=0,"",IF(B767="3E","3E",IF(B767="","I",LOOKUP(B767/D$2,{0,0.4,0.45,0.5,0.55,0.6,0.65,0.7,0.75,0.8,1},{"F","D","C","C+","B-","B","B+","A-","A","A+"}))))</f>
        <v/>
      </c>
      <c r="D767" s="1" t="str">
        <f>IF(COUNT($A767)=0,"",IF(B767="","--",IF(B767="3E","3E",LOOKUP(B767/D$2,{0,0.4,0.45,0.5,0.55,0.6,0.65,0.7,0.75,0.8,1},{0,2,2.25,2.5,2.75,3,3.25,3.5,3.75,4}))))</f>
        <v/>
      </c>
      <c r="E767" s="2" t="str">
        <f>IF(COUNT($A767)=0,"",IF($A767&lt;&gt;DRAFT!$B769,"ERR",IF(DRAFT!R769="3E","3E",IF(COUNT(DRAFT!N769,DRAFT!R769)&gt;0,DRAFT!S769,""))))</f>
        <v/>
      </c>
      <c r="F767" s="2" t="str">
        <f>IF(COUNT($A767)=0,"",IF(E767="3E","3E",IF(E767="","I",LOOKUP(E767/G$2,{0,0.4,0.45,0.5,0.55,0.6,0.65,0.7,0.75,0.8,1},{"F","D","C","C+","B-","B","B+","A-","A","A+"}))))</f>
        <v/>
      </c>
      <c r="G767" s="1" t="str">
        <f>IF(COUNT($A767)=0,"",IF(E767="","--",IF(E767="3E","3E",LOOKUP(E767/G$2,{0,0.4,0.45,0.5,0.55,0.6,0.65,0.7,0.75,0.8,1},{0,2,2.25,2.5,2.75,3,3.25,3.5,3.75,4}))))</f>
        <v/>
      </c>
      <c r="H767" s="2" t="str">
        <f>IF(COUNT($A767)=0,"",IF($A767&lt;&gt;DRAFT!$B769,"ERR",IF(DRAFT!AA769="3E","3E",IF(COUNT(DRAFT!W769,DRAFT!AA769)&gt;0,DRAFT!AB769,""))))</f>
        <v/>
      </c>
      <c r="I767" s="2" t="str">
        <f>IF(COUNT($A767)=0,"",IF(H767="3E","3E",IF(H767="","I",LOOKUP(H767/J$2,{0,0.4,0.45,0.5,0.55,0.6,0.65,0.7,0.75,0.8,1},{"F","D","C","C+","B-","B","B+","A-","A","A+"}))))</f>
        <v/>
      </c>
      <c r="J767" s="1" t="str">
        <f>IF(COUNT($A767)=0,"",IF(H767="","--",IF(H767="3E","3E",LOOKUP(H767/J$2,{0,0.4,0.45,0.5,0.55,0.6,0.65,0.7,0.75,0.8,1},{0,2,2.25,2.5,2.75,3,3.25,3.5,3.75,4}))))</f>
        <v/>
      </c>
      <c r="K767" s="2" t="str">
        <f>IF(COUNT($A767)=0,"",IF($A767&lt;&gt;DRAFT!$B769,"ERR",IF(DRAFT!AJ769="3E","3E",IF(COUNT(DRAFT!AF769,DRAFT!AJ769)&gt;0,DRAFT!AK769,""))))</f>
        <v/>
      </c>
      <c r="L767" s="2" t="str">
        <f>IF(COUNT($A767)=0,"",IF(K767="3E","3E",IF(K767="","I",LOOKUP(K767/M$2,{0,0.4,0.45,0.5,0.55,0.6,0.65,0.7,0.75,0.8,1},{"F","D","C","C+","B-","B","B+","A-","A","A+"}))))</f>
        <v/>
      </c>
      <c r="M767" s="1" t="str">
        <f>IF(COUNT($A767)=0,"",IF(K767="","--",IF(K767="3E","3E",LOOKUP(K767/M$2,{0,0.4,0.45,0.5,0.55,0.6,0.65,0.7,0.75,0.8,1},{0,2,2.25,2.5,2.75,3,3.25,3.5,3.75,4}))))</f>
        <v/>
      </c>
      <c r="N767" s="2" t="str">
        <f>IF(COUNT($A767)=0,"",IF($A767&lt;&gt;DRAFT!$B769,"ERR",IF(DRAFT!AS769="3E","3E",IF(COUNT(DRAFT!AO769,DRAFT!AS769)&gt;0,DRAFT!AT769,""))))</f>
        <v/>
      </c>
      <c r="O767" s="2" t="str">
        <f>IF(COUNT($A767)=0,"",IF(N767="3E","3E",IF(N767="","I",LOOKUP(N767/P$2,{0,0.4,0.45,0.5,0.55,0.6,0.65,0.7,0.75,0.8,1},{"F","D","C","C+","B-","B","B+","A-","A","A+"}))))</f>
        <v/>
      </c>
      <c r="P767" s="1" t="str">
        <f>IF(COUNT($A767)=0,"",IF(N767="","--",IF(N767="3E","3E",LOOKUP(N767/P$2,{0,0.4,0.45,0.5,0.55,0.6,0.65,0.7,0.75,0.8,1},{0,2,2.25,2.5,2.75,3,3.25,3.5,3.75,4}))))</f>
        <v/>
      </c>
      <c r="Q767" s="2" t="str">
        <f>IF(COUNT($A767)=0,"",IF($A767&lt;&gt;DRAFT!$B769,"ERR",IF(DRAFT!BB769="3E","3E",IF(COUNT(DRAFT!AX769,DRAFT!BB769)&gt;0,DRAFT!BC769,""))))</f>
        <v/>
      </c>
      <c r="R767" s="2" t="str">
        <f>IF(COUNT($A767)=0,"",IF(Q767="3E","3E",IF(Q767="","I",LOOKUP(Q767/S$2,{0,0.4,0.45,0.5,0.55,0.6,0.65,0.7,0.75,0.8,1},{"F","D","C","C+","B-","B","B+","A-","A","A+"}))))</f>
        <v/>
      </c>
      <c r="S767" s="1" t="str">
        <f>IF(COUNT($A767)=0,"",IF(Q767="","--",IF(Q767="3E","3E",LOOKUP(Q767/S$2,{0,0.4,0.45,0.5,0.55,0.6,0.65,0.7,0.75,0.8,1},{0,2,2.25,2.5,2.75,3,3.25,3.5,3.75,4}))))</f>
        <v/>
      </c>
      <c r="T767" s="2" t="str">
        <f>IF(COUNT($A767)=0,"",IF($A767&lt;&gt;DRAFT!$B769,"ERR",IF(DRAFT!BK769="3E","3E",IF(COUNT(DRAFT!BG769,DRAFT!BK769)&gt;0,DRAFT!BL769,""))))</f>
        <v/>
      </c>
      <c r="U767" s="2" t="str">
        <f>IF(COUNT($A767)=0,"",IF(T767="3E","3E",IF(T767="","I",LOOKUP(T767/V$2,{0,0.4,0.45,0.5,0.55,0.6,0.65,0.7,0.75,0.8,1},{"F","D","C","C+","B-","B","B+","A-","A","A+"}))))</f>
        <v/>
      </c>
      <c r="V767" s="1" t="str">
        <f>IF(COUNT($A767)=0,"",IF(T767="","--",IF(T767="3E","3E",LOOKUP(T767/V$2,{0,0.4,0.45,0.5,0.55,0.6,0.65,0.7,0.75,0.8,1},{0,2,2.25,2.5,2.75,3,3.25,3.5,3.75,4}))))</f>
        <v/>
      </c>
      <c r="W767" s="2" t="str">
        <f>IF(COUNT($A767)=0,"",IF($A767&lt;&gt;DRAFT!$B769,"ERR",IF(DRAFT!BT769="3E","3E",IF(COUNT(DRAFT!BP769,DRAFT!BT769)&gt;0,DRAFT!BU769,""))))</f>
        <v/>
      </c>
      <c r="X767" s="2" t="str">
        <f>IF(COUNT($A767)=0,"",IF(W767="3E","3E",IF(W767="","I",LOOKUP(W767/Y$2,{0,0.4,0.45,0.5,0.55,0.6,0.65,0.7,0.75,0.8,1},{"F","D","C","C+","B-","B","B+","A-","A","A+"}))))</f>
        <v/>
      </c>
      <c r="Y767" s="1" t="str">
        <f>IF(COUNT($A767)=0,"",IF(W767="","--",IF(W767="3E","3E",LOOKUP(W767/Y$2,{0,0.4,0.45,0.5,0.55,0.6,0.65,0.7,0.75,0.8,1},{0,2,2.25,2.5,2.75,3,3.25,3.5,3.75,4}))))</f>
        <v/>
      </c>
      <c r="Z767" s="2" t="str">
        <f>IF(COUNT($A767)=0,"",IF($A767&lt;&gt;DRAFT!$B769,"ERR",IF(DRAFT!CC769="3E","3E",IF(COUNT(DRAFT!BY769,DRAFT!CC769)&gt;0,DRAFT!CD769,""))))</f>
        <v/>
      </c>
      <c r="AA767" s="2" t="str">
        <f>IF(COUNT($A767)=0,"",IF(Z767="3E","3E",IF(Z767="","I",LOOKUP(Z767/AB$2,{0,0.4,0.45,0.5,0.55,0.6,0.65,0.7,0.75,0.8,1},{"F","D","C","C+","B-","B","B+","A-","A","A+"}))))</f>
        <v/>
      </c>
      <c r="AB767" s="1" t="str">
        <f>IF(COUNT($A767)=0,"",IF(Z767="","--",IF(Z767="3E","3E",LOOKUP(Z767/AB$2,{0,0.4,0.45,0.5,0.55,0.6,0.65,0.7,0.75,0.8,1},{0,2,2.25,2.5,2.75,3,3.25,3.5,3.75,4}))))</f>
        <v/>
      </c>
      <c r="AC767" s="2" t="str">
        <f>IF(COUNT($A767)=0,"",IF($A767&lt;&gt;DRAFT!$B769,"ERR",IF(DRAFT!CF769&gt;0,DRAFT!CF769,"")))</f>
        <v/>
      </c>
      <c r="AD767" s="2" t="str">
        <f>IF(COUNT($A767)=0,"",IF(AC767="3E","3E",IF(AC767="","I",LOOKUP(AC767/AE$2,{0,0.4,0.45,0.5,0.55,0.6,0.65,0.7,0.75,0.8,1},{"F","D","C","C+","B-","B","B+","A-","A","A+"}))))</f>
        <v/>
      </c>
      <c r="AE767" s="1" t="str">
        <f>IF(COUNT($A767)=0,"",IF(AC767="","--",IF(AC767="3E","3E",LOOKUP(AC767/AE$2,{0,0.4,0.45,0.5,0.55,0.6,0.65,0.7,0.75,0.8,1},{0,2,2.25,2.5,2.75,3,3.25,3.5,3.75,4}))))</f>
        <v/>
      </c>
      <c r="AF767" s="2" t="str">
        <f>IF(COUNT($A767)=0,"",IF($A767&lt;&gt;DRAFT!$B769,"ERR",IF(DRAFT!CI769&gt;0,DRAFT!CK769,"")))</f>
        <v/>
      </c>
      <c r="AG767" s="2" t="str">
        <f>IF(COUNT($A767)=0,"",IF(AF767="3E","3E",IF(AF767="","I",LOOKUP(AF767/AH$2,{0,0.4,0.45,0.5,0.55,0.6,0.65,0.7,0.75,0.8,1},{"F","D","C","C+","B-","B","B+","A-","A","A+"}))))</f>
        <v/>
      </c>
      <c r="AH767" s="1" t="str">
        <f>IF(COUNT($A767)=0,"",IF(AF767="","--",IF(AF767="3E","3E",LOOKUP(AF767/AH$2,{0,0.4,0.45,0.5,0.55,0.6,0.65,0.7,0.75,0.8,1},{0,2,2.25,2.5,2.75,3,3.25,3.5,3.75,4}))))</f>
        <v/>
      </c>
      <c r="AI767" s="2" t="str">
        <f>IF($A767&lt;&gt;DRAFT!$B769,"ERR",IF(OR(COUNT($A767)=0,COUNT(DRAFT!CL769:CN769,DRAFT!CP769:CR769)=0),"",CEILING(SUM(DRAFT!CO769,DRAFT!CS769,DRAFT!CT769),1)))</f>
        <v/>
      </c>
      <c r="AJ767" s="2" t="str">
        <f>IF(COUNT($A767)=0,"",IF(AI767="3E","3E",IF(AI767="","I",LOOKUP(AI767/AK$2,{0,0.4,0.45,0.5,0.55,0.6,0.65,0.7,0.75,0.8,1},{"F","D","C","C+","B-","B","B+","A-","A","A+"}))))</f>
        <v/>
      </c>
      <c r="AK767" s="1" t="str">
        <f>IF(COUNT($A767)=0,"",IF(AI767="","--",IF(AI767="3E","3E",LOOKUP(AI767/AK$2,{0,0.4,0.45,0.5,0.55,0.6,0.65,0.7,0.75,0.8,1},{0,2,2.25,2.5,2.75,3,3.25,3.5,3.75,4}))))</f>
        <v/>
      </c>
      <c r="AL767" s="4" t="str">
        <f>IF(OR(COUNT($A767)=0,COUNT(B767:AK767)=0),"",IF(COUNTIF(B767:AK767,"3E")&gt;0,"3E",IF(DRAFT!$A769="R",TRUNC(SUMPRODUCT(RGP,RCP)/TCP,3),TRUNC((SUMPRODUCT(--(IMDGP&gt;0)*IMDGP,IMCP)+CEILING(DRAFT!$DB769*42,0.25))/TCP,3))))</f>
        <v/>
      </c>
      <c r="AM767" s="2" t="str">
        <f>IF(OR(COUNT($A767)=0,COUNT(B767:AK767)=0),"",IF(COUNTIF(B767:AK767,"3E")&gt;0,"3E",IF(DRAFT!$A769="R",SUMPRODUCT(--(RGP&gt;=2),RCP),SUMPRODUCT(--(IMDGP&gt;0),--(IMGP=0),IMCP)+DRAFT!$DC769)))</f>
        <v/>
      </c>
      <c r="AN767" s="67" t="str">
        <f>IF(AL767="3E","3E",IF(COUNT($A767)=0,"",IF(COUNT(AI767)=0,"--",ROUND(((CEILING(DRAFT!$CV769*38,0.25)+CEILING(DRAFT!$CX769*38,0.25)+CEILING(DRAFT!$CZ769*42,0.25)+CEILING($AL767*42,0.25))/160),2))))</f>
        <v/>
      </c>
      <c r="AO767" s="2" t="str">
        <f>IF(AN767="3E","3E",IF(COUNT($A767)=0,"",IF(COUNT(AN767)=0,"I",LOOKUP(AN767,{0,2,2.25,2.5,2.75,3,3.25,3.5,3.75,4},{"F","D","C","C+","B-","B","B+","A-","A","A+"}))))</f>
        <v/>
      </c>
      <c r="AP767" s="2" t="str">
        <f>IF(AN767="3E","3E",IF(OR(COUNT(A767)=0,COUNT(AN767)=0),"",DRAFT!CW769+DRAFT!CY769+DRAFT!DA769+N(TABULATION!AM767)))</f>
        <v/>
      </c>
      <c r="AQ767" s="2" t="str">
        <f>IF(OR(COUNT($A767)=0,COUNT(B767:AK767)=0),"",IF(COUNTIF(B767:AM767,"3E")&gt;0,"3E",IF(AND(DRAFT!$A769="IM",OR($AL767&gt;DRAFT!$DB769,$AM767&gt;DRAFT!$DC769)),"IMPROVED",IF(AND(DRAFT!$A769="IM",$AL767&lt;=DRAFT!$DB769,$AM767&lt;=DRAFT!$DC769),"NOT IMPROVED",IF(AND(DRAFT!CU769="S",AH767&gt;=2,AK767&gt;=2,AN767&gt;=2.5,AP767&gt;=144),"PASS","FAIL")))))</f>
        <v/>
      </c>
      <c r="AR767" s="2" t="str">
        <f t="shared" si="22"/>
        <v/>
      </c>
      <c r="AS767" s="2" t="str">
        <f t="shared" si="23"/>
        <v/>
      </c>
    </row>
    <row r="768" spans="1:45" ht="18.95" customHeight="1" x14ac:dyDescent="0.25">
      <c r="A768" s="3" t="str">
        <f>IF(DRAFT!$B770="","",DRAFT!$B770)</f>
        <v/>
      </c>
      <c r="B768" s="2" t="str">
        <f>IF(COUNT($A768)=0,"",IF($A768&lt;&gt;DRAFT!$B770,"ERR",IF(DRAFT!I770="3E","3E",IF(COUNT(DRAFT!E770,DRAFT!I770)&gt;0,DRAFT!J770,""))))</f>
        <v/>
      </c>
      <c r="C768" s="2" t="str">
        <f>IF(COUNT($A768)=0,"",IF(B768="3E","3E",IF(B768="","I",LOOKUP(B768/D$2,{0,0.4,0.45,0.5,0.55,0.6,0.65,0.7,0.75,0.8,1},{"F","D","C","C+","B-","B","B+","A-","A","A+"}))))</f>
        <v/>
      </c>
      <c r="D768" s="1" t="str">
        <f>IF(COUNT($A768)=0,"",IF(B768="","--",IF(B768="3E","3E",LOOKUP(B768/D$2,{0,0.4,0.45,0.5,0.55,0.6,0.65,0.7,0.75,0.8,1},{0,2,2.25,2.5,2.75,3,3.25,3.5,3.75,4}))))</f>
        <v/>
      </c>
      <c r="E768" s="2" t="str">
        <f>IF(COUNT($A768)=0,"",IF($A768&lt;&gt;DRAFT!$B770,"ERR",IF(DRAFT!R770="3E","3E",IF(COUNT(DRAFT!N770,DRAFT!R770)&gt;0,DRAFT!S770,""))))</f>
        <v/>
      </c>
      <c r="F768" s="2" t="str">
        <f>IF(COUNT($A768)=0,"",IF(E768="3E","3E",IF(E768="","I",LOOKUP(E768/G$2,{0,0.4,0.45,0.5,0.55,0.6,0.65,0.7,0.75,0.8,1},{"F","D","C","C+","B-","B","B+","A-","A","A+"}))))</f>
        <v/>
      </c>
      <c r="G768" s="1" t="str">
        <f>IF(COUNT($A768)=0,"",IF(E768="","--",IF(E768="3E","3E",LOOKUP(E768/G$2,{0,0.4,0.45,0.5,0.55,0.6,0.65,0.7,0.75,0.8,1},{0,2,2.25,2.5,2.75,3,3.25,3.5,3.75,4}))))</f>
        <v/>
      </c>
      <c r="H768" s="2" t="str">
        <f>IF(COUNT($A768)=0,"",IF($A768&lt;&gt;DRAFT!$B770,"ERR",IF(DRAFT!AA770="3E","3E",IF(COUNT(DRAFT!W770,DRAFT!AA770)&gt;0,DRAFT!AB770,""))))</f>
        <v/>
      </c>
      <c r="I768" s="2" t="str">
        <f>IF(COUNT($A768)=0,"",IF(H768="3E","3E",IF(H768="","I",LOOKUP(H768/J$2,{0,0.4,0.45,0.5,0.55,0.6,0.65,0.7,0.75,0.8,1},{"F","D","C","C+","B-","B","B+","A-","A","A+"}))))</f>
        <v/>
      </c>
      <c r="J768" s="1" t="str">
        <f>IF(COUNT($A768)=0,"",IF(H768="","--",IF(H768="3E","3E",LOOKUP(H768/J$2,{0,0.4,0.45,0.5,0.55,0.6,0.65,0.7,0.75,0.8,1},{0,2,2.25,2.5,2.75,3,3.25,3.5,3.75,4}))))</f>
        <v/>
      </c>
      <c r="K768" s="2" t="str">
        <f>IF(COUNT($A768)=0,"",IF($A768&lt;&gt;DRAFT!$B770,"ERR",IF(DRAFT!AJ770="3E","3E",IF(COUNT(DRAFT!AF770,DRAFT!AJ770)&gt;0,DRAFT!AK770,""))))</f>
        <v/>
      </c>
      <c r="L768" s="2" t="str">
        <f>IF(COUNT($A768)=0,"",IF(K768="3E","3E",IF(K768="","I",LOOKUP(K768/M$2,{0,0.4,0.45,0.5,0.55,0.6,0.65,0.7,0.75,0.8,1},{"F","D","C","C+","B-","B","B+","A-","A","A+"}))))</f>
        <v/>
      </c>
      <c r="M768" s="1" t="str">
        <f>IF(COUNT($A768)=0,"",IF(K768="","--",IF(K768="3E","3E",LOOKUP(K768/M$2,{0,0.4,0.45,0.5,0.55,0.6,0.65,0.7,0.75,0.8,1},{0,2,2.25,2.5,2.75,3,3.25,3.5,3.75,4}))))</f>
        <v/>
      </c>
      <c r="N768" s="2" t="str">
        <f>IF(COUNT($A768)=0,"",IF($A768&lt;&gt;DRAFT!$B770,"ERR",IF(DRAFT!AS770="3E","3E",IF(COUNT(DRAFT!AO770,DRAFT!AS770)&gt;0,DRAFT!AT770,""))))</f>
        <v/>
      </c>
      <c r="O768" s="2" t="str">
        <f>IF(COUNT($A768)=0,"",IF(N768="3E","3E",IF(N768="","I",LOOKUP(N768/P$2,{0,0.4,0.45,0.5,0.55,0.6,0.65,0.7,0.75,0.8,1},{"F","D","C","C+","B-","B","B+","A-","A","A+"}))))</f>
        <v/>
      </c>
      <c r="P768" s="1" t="str">
        <f>IF(COUNT($A768)=0,"",IF(N768="","--",IF(N768="3E","3E",LOOKUP(N768/P$2,{0,0.4,0.45,0.5,0.55,0.6,0.65,0.7,0.75,0.8,1},{0,2,2.25,2.5,2.75,3,3.25,3.5,3.75,4}))))</f>
        <v/>
      </c>
      <c r="Q768" s="2" t="str">
        <f>IF(COUNT($A768)=0,"",IF($A768&lt;&gt;DRAFT!$B770,"ERR",IF(DRAFT!BB770="3E","3E",IF(COUNT(DRAFT!AX770,DRAFT!BB770)&gt;0,DRAFT!BC770,""))))</f>
        <v/>
      </c>
      <c r="R768" s="2" t="str">
        <f>IF(COUNT($A768)=0,"",IF(Q768="3E","3E",IF(Q768="","I",LOOKUP(Q768/S$2,{0,0.4,0.45,0.5,0.55,0.6,0.65,0.7,0.75,0.8,1},{"F","D","C","C+","B-","B","B+","A-","A","A+"}))))</f>
        <v/>
      </c>
      <c r="S768" s="1" t="str">
        <f>IF(COUNT($A768)=0,"",IF(Q768="","--",IF(Q768="3E","3E",LOOKUP(Q768/S$2,{0,0.4,0.45,0.5,0.55,0.6,0.65,0.7,0.75,0.8,1},{0,2,2.25,2.5,2.75,3,3.25,3.5,3.75,4}))))</f>
        <v/>
      </c>
      <c r="T768" s="2" t="str">
        <f>IF(COUNT($A768)=0,"",IF($A768&lt;&gt;DRAFT!$B770,"ERR",IF(DRAFT!BK770="3E","3E",IF(COUNT(DRAFT!BG770,DRAFT!BK770)&gt;0,DRAFT!BL770,""))))</f>
        <v/>
      </c>
      <c r="U768" s="2" t="str">
        <f>IF(COUNT($A768)=0,"",IF(T768="3E","3E",IF(T768="","I",LOOKUP(T768/V$2,{0,0.4,0.45,0.5,0.55,0.6,0.65,0.7,0.75,0.8,1},{"F","D","C","C+","B-","B","B+","A-","A","A+"}))))</f>
        <v/>
      </c>
      <c r="V768" s="1" t="str">
        <f>IF(COUNT($A768)=0,"",IF(T768="","--",IF(T768="3E","3E",LOOKUP(T768/V$2,{0,0.4,0.45,0.5,0.55,0.6,0.65,0.7,0.75,0.8,1},{0,2,2.25,2.5,2.75,3,3.25,3.5,3.75,4}))))</f>
        <v/>
      </c>
      <c r="W768" s="2" t="str">
        <f>IF(COUNT($A768)=0,"",IF($A768&lt;&gt;DRAFT!$B770,"ERR",IF(DRAFT!BT770="3E","3E",IF(COUNT(DRAFT!BP770,DRAFT!BT770)&gt;0,DRAFT!BU770,""))))</f>
        <v/>
      </c>
      <c r="X768" s="2" t="str">
        <f>IF(COUNT($A768)=0,"",IF(W768="3E","3E",IF(W768="","I",LOOKUP(W768/Y$2,{0,0.4,0.45,0.5,0.55,0.6,0.65,0.7,0.75,0.8,1},{"F","D","C","C+","B-","B","B+","A-","A","A+"}))))</f>
        <v/>
      </c>
      <c r="Y768" s="1" t="str">
        <f>IF(COUNT($A768)=0,"",IF(W768="","--",IF(W768="3E","3E",LOOKUP(W768/Y$2,{0,0.4,0.45,0.5,0.55,0.6,0.65,0.7,0.75,0.8,1},{0,2,2.25,2.5,2.75,3,3.25,3.5,3.75,4}))))</f>
        <v/>
      </c>
      <c r="Z768" s="2" t="str">
        <f>IF(COUNT($A768)=0,"",IF($A768&lt;&gt;DRAFT!$B770,"ERR",IF(DRAFT!CC770="3E","3E",IF(COUNT(DRAFT!BY770,DRAFT!CC770)&gt;0,DRAFT!CD770,""))))</f>
        <v/>
      </c>
      <c r="AA768" s="2" t="str">
        <f>IF(COUNT($A768)=0,"",IF(Z768="3E","3E",IF(Z768="","I",LOOKUP(Z768/AB$2,{0,0.4,0.45,0.5,0.55,0.6,0.65,0.7,0.75,0.8,1},{"F","D","C","C+","B-","B","B+","A-","A","A+"}))))</f>
        <v/>
      </c>
      <c r="AB768" s="1" t="str">
        <f>IF(COUNT($A768)=0,"",IF(Z768="","--",IF(Z768="3E","3E",LOOKUP(Z768/AB$2,{0,0.4,0.45,0.5,0.55,0.6,0.65,0.7,0.75,0.8,1},{0,2,2.25,2.5,2.75,3,3.25,3.5,3.75,4}))))</f>
        <v/>
      </c>
      <c r="AC768" s="2" t="str">
        <f>IF(COUNT($A768)=0,"",IF($A768&lt;&gt;DRAFT!$B770,"ERR",IF(DRAFT!CF770&gt;0,DRAFT!CF770,"")))</f>
        <v/>
      </c>
      <c r="AD768" s="2" t="str">
        <f>IF(COUNT($A768)=0,"",IF(AC768="3E","3E",IF(AC768="","I",LOOKUP(AC768/AE$2,{0,0.4,0.45,0.5,0.55,0.6,0.65,0.7,0.75,0.8,1},{"F","D","C","C+","B-","B","B+","A-","A","A+"}))))</f>
        <v/>
      </c>
      <c r="AE768" s="1" t="str">
        <f>IF(COUNT($A768)=0,"",IF(AC768="","--",IF(AC768="3E","3E",LOOKUP(AC768/AE$2,{0,0.4,0.45,0.5,0.55,0.6,0.65,0.7,0.75,0.8,1},{0,2,2.25,2.5,2.75,3,3.25,3.5,3.75,4}))))</f>
        <v/>
      </c>
      <c r="AF768" s="2" t="str">
        <f>IF(COUNT($A768)=0,"",IF($A768&lt;&gt;DRAFT!$B770,"ERR",IF(DRAFT!CI770&gt;0,DRAFT!CK770,"")))</f>
        <v/>
      </c>
      <c r="AG768" s="2" t="str">
        <f>IF(COUNT($A768)=0,"",IF(AF768="3E","3E",IF(AF768="","I",LOOKUP(AF768/AH$2,{0,0.4,0.45,0.5,0.55,0.6,0.65,0.7,0.75,0.8,1},{"F","D","C","C+","B-","B","B+","A-","A","A+"}))))</f>
        <v/>
      </c>
      <c r="AH768" s="1" t="str">
        <f>IF(COUNT($A768)=0,"",IF(AF768="","--",IF(AF768="3E","3E",LOOKUP(AF768/AH$2,{0,0.4,0.45,0.5,0.55,0.6,0.65,0.7,0.75,0.8,1},{0,2,2.25,2.5,2.75,3,3.25,3.5,3.75,4}))))</f>
        <v/>
      </c>
      <c r="AI768" s="2" t="str">
        <f>IF($A768&lt;&gt;DRAFT!$B770,"ERR",IF(OR(COUNT($A768)=0,COUNT(DRAFT!CL770:CN770,DRAFT!CP770:CR770)=0),"",CEILING(SUM(DRAFT!CO770,DRAFT!CS770,DRAFT!CT770),1)))</f>
        <v/>
      </c>
      <c r="AJ768" s="2" t="str">
        <f>IF(COUNT($A768)=0,"",IF(AI768="3E","3E",IF(AI768="","I",LOOKUP(AI768/AK$2,{0,0.4,0.45,0.5,0.55,0.6,0.65,0.7,0.75,0.8,1},{"F","D","C","C+","B-","B","B+","A-","A","A+"}))))</f>
        <v/>
      </c>
      <c r="AK768" s="1" t="str">
        <f>IF(COUNT($A768)=0,"",IF(AI768="","--",IF(AI768="3E","3E",LOOKUP(AI768/AK$2,{0,0.4,0.45,0.5,0.55,0.6,0.65,0.7,0.75,0.8,1},{0,2,2.25,2.5,2.75,3,3.25,3.5,3.75,4}))))</f>
        <v/>
      </c>
      <c r="AL768" s="4" t="str">
        <f>IF(OR(COUNT($A768)=0,COUNT(B768:AK768)=0),"",IF(COUNTIF(B768:AK768,"3E")&gt;0,"3E",IF(DRAFT!$A770="R",TRUNC(SUMPRODUCT(RGP,RCP)/TCP,3),TRUNC((SUMPRODUCT(--(IMDGP&gt;0)*IMDGP,IMCP)+CEILING(DRAFT!$DB770*42,0.25))/TCP,3))))</f>
        <v/>
      </c>
      <c r="AM768" s="2" t="str">
        <f>IF(OR(COUNT($A768)=0,COUNT(B768:AK768)=0),"",IF(COUNTIF(B768:AK768,"3E")&gt;0,"3E",IF(DRAFT!$A770="R",SUMPRODUCT(--(RGP&gt;=2),RCP),SUMPRODUCT(--(IMDGP&gt;0),--(IMGP=0),IMCP)+DRAFT!$DC770)))</f>
        <v/>
      </c>
      <c r="AN768" s="67" t="str">
        <f>IF(AL768="3E","3E",IF(COUNT($A768)=0,"",IF(COUNT(AI768)=0,"--",ROUND(((CEILING(DRAFT!$CV770*38,0.25)+CEILING(DRAFT!$CX770*38,0.25)+CEILING(DRAFT!$CZ770*42,0.25)+CEILING($AL768*42,0.25))/160),2))))</f>
        <v/>
      </c>
      <c r="AO768" s="2" t="str">
        <f>IF(AN768="3E","3E",IF(COUNT($A768)=0,"",IF(COUNT(AN768)=0,"I",LOOKUP(AN768,{0,2,2.25,2.5,2.75,3,3.25,3.5,3.75,4},{"F","D","C","C+","B-","B","B+","A-","A","A+"}))))</f>
        <v/>
      </c>
      <c r="AP768" s="2" t="str">
        <f>IF(AN768="3E","3E",IF(OR(COUNT(A768)=0,COUNT(AN768)=0),"",DRAFT!CW770+DRAFT!CY770+DRAFT!DA770+N(TABULATION!AM768)))</f>
        <v/>
      </c>
      <c r="AQ768" s="2" t="str">
        <f>IF(OR(COUNT($A768)=0,COUNT(B768:AK768)=0),"",IF(COUNTIF(B768:AM768,"3E")&gt;0,"3E",IF(AND(DRAFT!$A770="IM",OR($AL768&gt;DRAFT!$DB770,$AM768&gt;DRAFT!$DC770)),"IMPROVED",IF(AND(DRAFT!$A770="IM",$AL768&lt;=DRAFT!$DB770,$AM768&lt;=DRAFT!$DC770),"NOT IMPROVED",IF(AND(DRAFT!CU770="S",AH768&gt;=2,AK768&gt;=2,AN768&gt;=2.5,AP768&gt;=144),"PASS","FAIL")))))</f>
        <v/>
      </c>
      <c r="AR768" s="2" t="str">
        <f t="shared" si="22"/>
        <v/>
      </c>
      <c r="AS768" s="2" t="str">
        <f t="shared" si="23"/>
        <v/>
      </c>
    </row>
    <row r="769" spans="1:45" ht="18.95" customHeight="1" x14ac:dyDescent="0.25">
      <c r="A769" s="3" t="str">
        <f>IF(DRAFT!$B771="","",DRAFT!$B771)</f>
        <v/>
      </c>
      <c r="B769" s="2" t="str">
        <f>IF(COUNT($A769)=0,"",IF($A769&lt;&gt;DRAFT!$B771,"ERR",IF(DRAFT!I771="3E","3E",IF(COUNT(DRAFT!E771,DRAFT!I771)&gt;0,DRAFT!J771,""))))</f>
        <v/>
      </c>
      <c r="C769" s="2" t="str">
        <f>IF(COUNT($A769)=0,"",IF(B769="3E","3E",IF(B769="","I",LOOKUP(B769/D$2,{0,0.4,0.45,0.5,0.55,0.6,0.65,0.7,0.75,0.8,1},{"F","D","C","C+","B-","B","B+","A-","A","A+"}))))</f>
        <v/>
      </c>
      <c r="D769" s="1" t="str">
        <f>IF(COUNT($A769)=0,"",IF(B769="","--",IF(B769="3E","3E",LOOKUP(B769/D$2,{0,0.4,0.45,0.5,0.55,0.6,0.65,0.7,0.75,0.8,1},{0,2,2.25,2.5,2.75,3,3.25,3.5,3.75,4}))))</f>
        <v/>
      </c>
      <c r="E769" s="2" t="str">
        <f>IF(COUNT($A769)=0,"",IF($A769&lt;&gt;DRAFT!$B771,"ERR",IF(DRAFT!R771="3E","3E",IF(COUNT(DRAFT!N771,DRAFT!R771)&gt;0,DRAFT!S771,""))))</f>
        <v/>
      </c>
      <c r="F769" s="2" t="str">
        <f>IF(COUNT($A769)=0,"",IF(E769="3E","3E",IF(E769="","I",LOOKUP(E769/G$2,{0,0.4,0.45,0.5,0.55,0.6,0.65,0.7,0.75,0.8,1},{"F","D","C","C+","B-","B","B+","A-","A","A+"}))))</f>
        <v/>
      </c>
      <c r="G769" s="1" t="str">
        <f>IF(COUNT($A769)=0,"",IF(E769="","--",IF(E769="3E","3E",LOOKUP(E769/G$2,{0,0.4,0.45,0.5,0.55,0.6,0.65,0.7,0.75,0.8,1},{0,2,2.25,2.5,2.75,3,3.25,3.5,3.75,4}))))</f>
        <v/>
      </c>
      <c r="H769" s="2" t="str">
        <f>IF(COUNT($A769)=0,"",IF($A769&lt;&gt;DRAFT!$B771,"ERR",IF(DRAFT!AA771="3E","3E",IF(COUNT(DRAFT!W771,DRAFT!AA771)&gt;0,DRAFT!AB771,""))))</f>
        <v/>
      </c>
      <c r="I769" s="2" t="str">
        <f>IF(COUNT($A769)=0,"",IF(H769="3E","3E",IF(H769="","I",LOOKUP(H769/J$2,{0,0.4,0.45,0.5,0.55,0.6,0.65,0.7,0.75,0.8,1},{"F","D","C","C+","B-","B","B+","A-","A","A+"}))))</f>
        <v/>
      </c>
      <c r="J769" s="1" t="str">
        <f>IF(COUNT($A769)=0,"",IF(H769="","--",IF(H769="3E","3E",LOOKUP(H769/J$2,{0,0.4,0.45,0.5,0.55,0.6,0.65,0.7,0.75,0.8,1},{0,2,2.25,2.5,2.75,3,3.25,3.5,3.75,4}))))</f>
        <v/>
      </c>
      <c r="K769" s="2" t="str">
        <f>IF(COUNT($A769)=0,"",IF($A769&lt;&gt;DRAFT!$B771,"ERR",IF(DRAFT!AJ771="3E","3E",IF(COUNT(DRAFT!AF771,DRAFT!AJ771)&gt;0,DRAFT!AK771,""))))</f>
        <v/>
      </c>
      <c r="L769" s="2" t="str">
        <f>IF(COUNT($A769)=0,"",IF(K769="3E","3E",IF(K769="","I",LOOKUP(K769/M$2,{0,0.4,0.45,0.5,0.55,0.6,0.65,0.7,0.75,0.8,1},{"F","D","C","C+","B-","B","B+","A-","A","A+"}))))</f>
        <v/>
      </c>
      <c r="M769" s="1" t="str">
        <f>IF(COUNT($A769)=0,"",IF(K769="","--",IF(K769="3E","3E",LOOKUP(K769/M$2,{0,0.4,0.45,0.5,0.55,0.6,0.65,0.7,0.75,0.8,1},{0,2,2.25,2.5,2.75,3,3.25,3.5,3.75,4}))))</f>
        <v/>
      </c>
      <c r="N769" s="2" t="str">
        <f>IF(COUNT($A769)=0,"",IF($A769&lt;&gt;DRAFT!$B771,"ERR",IF(DRAFT!AS771="3E","3E",IF(COUNT(DRAFT!AO771,DRAFT!AS771)&gt;0,DRAFT!AT771,""))))</f>
        <v/>
      </c>
      <c r="O769" s="2" t="str">
        <f>IF(COUNT($A769)=0,"",IF(N769="3E","3E",IF(N769="","I",LOOKUP(N769/P$2,{0,0.4,0.45,0.5,0.55,0.6,0.65,0.7,0.75,0.8,1},{"F","D","C","C+","B-","B","B+","A-","A","A+"}))))</f>
        <v/>
      </c>
      <c r="P769" s="1" t="str">
        <f>IF(COUNT($A769)=0,"",IF(N769="","--",IF(N769="3E","3E",LOOKUP(N769/P$2,{0,0.4,0.45,0.5,0.55,0.6,0.65,0.7,0.75,0.8,1},{0,2,2.25,2.5,2.75,3,3.25,3.5,3.75,4}))))</f>
        <v/>
      </c>
      <c r="Q769" s="2" t="str">
        <f>IF(COUNT($A769)=0,"",IF($A769&lt;&gt;DRAFT!$B771,"ERR",IF(DRAFT!BB771="3E","3E",IF(COUNT(DRAFT!AX771,DRAFT!BB771)&gt;0,DRAFT!BC771,""))))</f>
        <v/>
      </c>
      <c r="R769" s="2" t="str">
        <f>IF(COUNT($A769)=0,"",IF(Q769="3E","3E",IF(Q769="","I",LOOKUP(Q769/S$2,{0,0.4,0.45,0.5,0.55,0.6,0.65,0.7,0.75,0.8,1},{"F","D","C","C+","B-","B","B+","A-","A","A+"}))))</f>
        <v/>
      </c>
      <c r="S769" s="1" t="str">
        <f>IF(COUNT($A769)=0,"",IF(Q769="","--",IF(Q769="3E","3E",LOOKUP(Q769/S$2,{0,0.4,0.45,0.5,0.55,0.6,0.65,0.7,0.75,0.8,1},{0,2,2.25,2.5,2.75,3,3.25,3.5,3.75,4}))))</f>
        <v/>
      </c>
      <c r="T769" s="2" t="str">
        <f>IF(COUNT($A769)=0,"",IF($A769&lt;&gt;DRAFT!$B771,"ERR",IF(DRAFT!BK771="3E","3E",IF(COUNT(DRAFT!BG771,DRAFT!BK771)&gt;0,DRAFT!BL771,""))))</f>
        <v/>
      </c>
      <c r="U769" s="2" t="str">
        <f>IF(COUNT($A769)=0,"",IF(T769="3E","3E",IF(T769="","I",LOOKUP(T769/V$2,{0,0.4,0.45,0.5,0.55,0.6,0.65,0.7,0.75,0.8,1},{"F","D","C","C+","B-","B","B+","A-","A","A+"}))))</f>
        <v/>
      </c>
      <c r="V769" s="1" t="str">
        <f>IF(COUNT($A769)=0,"",IF(T769="","--",IF(T769="3E","3E",LOOKUP(T769/V$2,{0,0.4,0.45,0.5,0.55,0.6,0.65,0.7,0.75,0.8,1},{0,2,2.25,2.5,2.75,3,3.25,3.5,3.75,4}))))</f>
        <v/>
      </c>
      <c r="W769" s="2" t="str">
        <f>IF(COUNT($A769)=0,"",IF($A769&lt;&gt;DRAFT!$B771,"ERR",IF(DRAFT!BT771="3E","3E",IF(COUNT(DRAFT!BP771,DRAFT!BT771)&gt;0,DRAFT!BU771,""))))</f>
        <v/>
      </c>
      <c r="X769" s="2" t="str">
        <f>IF(COUNT($A769)=0,"",IF(W769="3E","3E",IF(W769="","I",LOOKUP(W769/Y$2,{0,0.4,0.45,0.5,0.55,0.6,0.65,0.7,0.75,0.8,1},{"F","D","C","C+","B-","B","B+","A-","A","A+"}))))</f>
        <v/>
      </c>
      <c r="Y769" s="1" t="str">
        <f>IF(COUNT($A769)=0,"",IF(W769="","--",IF(W769="3E","3E",LOOKUP(W769/Y$2,{0,0.4,0.45,0.5,0.55,0.6,0.65,0.7,0.75,0.8,1},{0,2,2.25,2.5,2.75,3,3.25,3.5,3.75,4}))))</f>
        <v/>
      </c>
      <c r="Z769" s="2" t="str">
        <f>IF(COUNT($A769)=0,"",IF($A769&lt;&gt;DRAFT!$B771,"ERR",IF(DRAFT!CC771="3E","3E",IF(COUNT(DRAFT!BY771,DRAFT!CC771)&gt;0,DRAFT!CD771,""))))</f>
        <v/>
      </c>
      <c r="AA769" s="2" t="str">
        <f>IF(COUNT($A769)=0,"",IF(Z769="3E","3E",IF(Z769="","I",LOOKUP(Z769/AB$2,{0,0.4,0.45,0.5,0.55,0.6,0.65,0.7,0.75,0.8,1},{"F","D","C","C+","B-","B","B+","A-","A","A+"}))))</f>
        <v/>
      </c>
      <c r="AB769" s="1" t="str">
        <f>IF(COUNT($A769)=0,"",IF(Z769="","--",IF(Z769="3E","3E",LOOKUP(Z769/AB$2,{0,0.4,0.45,0.5,0.55,0.6,0.65,0.7,0.75,0.8,1},{0,2,2.25,2.5,2.75,3,3.25,3.5,3.75,4}))))</f>
        <v/>
      </c>
      <c r="AC769" s="2" t="str">
        <f>IF(COUNT($A769)=0,"",IF($A769&lt;&gt;DRAFT!$B771,"ERR",IF(DRAFT!CF771&gt;0,DRAFT!CF771,"")))</f>
        <v/>
      </c>
      <c r="AD769" s="2" t="str">
        <f>IF(COUNT($A769)=0,"",IF(AC769="3E","3E",IF(AC769="","I",LOOKUP(AC769/AE$2,{0,0.4,0.45,0.5,0.55,0.6,0.65,0.7,0.75,0.8,1},{"F","D","C","C+","B-","B","B+","A-","A","A+"}))))</f>
        <v/>
      </c>
      <c r="AE769" s="1" t="str">
        <f>IF(COUNT($A769)=0,"",IF(AC769="","--",IF(AC769="3E","3E",LOOKUP(AC769/AE$2,{0,0.4,0.45,0.5,0.55,0.6,0.65,0.7,0.75,0.8,1},{0,2,2.25,2.5,2.75,3,3.25,3.5,3.75,4}))))</f>
        <v/>
      </c>
      <c r="AF769" s="2" t="str">
        <f>IF(COUNT($A769)=0,"",IF($A769&lt;&gt;DRAFT!$B771,"ERR",IF(DRAFT!CI771&gt;0,DRAFT!CK771,"")))</f>
        <v/>
      </c>
      <c r="AG769" s="2" t="str">
        <f>IF(COUNT($A769)=0,"",IF(AF769="3E","3E",IF(AF769="","I",LOOKUP(AF769/AH$2,{0,0.4,0.45,0.5,0.55,0.6,0.65,0.7,0.75,0.8,1},{"F","D","C","C+","B-","B","B+","A-","A","A+"}))))</f>
        <v/>
      </c>
      <c r="AH769" s="1" t="str">
        <f>IF(COUNT($A769)=0,"",IF(AF769="","--",IF(AF769="3E","3E",LOOKUP(AF769/AH$2,{0,0.4,0.45,0.5,0.55,0.6,0.65,0.7,0.75,0.8,1},{0,2,2.25,2.5,2.75,3,3.25,3.5,3.75,4}))))</f>
        <v/>
      </c>
      <c r="AI769" s="2" t="str">
        <f>IF($A769&lt;&gt;DRAFT!$B771,"ERR",IF(OR(COUNT($A769)=0,COUNT(DRAFT!CL771:CN771,DRAFT!CP771:CR771)=0),"",CEILING(SUM(DRAFT!CO771,DRAFT!CS771,DRAFT!CT771),1)))</f>
        <v/>
      </c>
      <c r="AJ769" s="2" t="str">
        <f>IF(COUNT($A769)=0,"",IF(AI769="3E","3E",IF(AI769="","I",LOOKUP(AI769/AK$2,{0,0.4,0.45,0.5,0.55,0.6,0.65,0.7,0.75,0.8,1},{"F","D","C","C+","B-","B","B+","A-","A","A+"}))))</f>
        <v/>
      </c>
      <c r="AK769" s="1" t="str">
        <f>IF(COUNT($A769)=0,"",IF(AI769="","--",IF(AI769="3E","3E",LOOKUP(AI769/AK$2,{0,0.4,0.45,0.5,0.55,0.6,0.65,0.7,0.75,0.8,1},{0,2,2.25,2.5,2.75,3,3.25,3.5,3.75,4}))))</f>
        <v/>
      </c>
      <c r="AL769" s="4" t="str">
        <f>IF(OR(COUNT($A769)=0,COUNT(B769:AK769)=0),"",IF(COUNTIF(B769:AK769,"3E")&gt;0,"3E",IF(DRAFT!$A771="R",TRUNC(SUMPRODUCT(RGP,RCP)/TCP,3),TRUNC((SUMPRODUCT(--(IMDGP&gt;0)*IMDGP,IMCP)+CEILING(DRAFT!$DB771*42,0.25))/TCP,3))))</f>
        <v/>
      </c>
      <c r="AM769" s="2" t="str">
        <f>IF(OR(COUNT($A769)=0,COUNT(B769:AK769)=0),"",IF(COUNTIF(B769:AK769,"3E")&gt;0,"3E",IF(DRAFT!$A771="R",SUMPRODUCT(--(RGP&gt;=2),RCP),SUMPRODUCT(--(IMDGP&gt;0),--(IMGP=0),IMCP)+DRAFT!$DC771)))</f>
        <v/>
      </c>
      <c r="AN769" s="67" t="str">
        <f>IF(AL769="3E","3E",IF(COUNT($A769)=0,"",IF(COUNT(AI769)=0,"--",ROUND(((CEILING(DRAFT!$CV771*38,0.25)+CEILING(DRAFT!$CX771*38,0.25)+CEILING(DRAFT!$CZ771*42,0.25)+CEILING($AL769*42,0.25))/160),2))))</f>
        <v/>
      </c>
      <c r="AO769" s="2" t="str">
        <f>IF(AN769="3E","3E",IF(COUNT($A769)=0,"",IF(COUNT(AN769)=0,"I",LOOKUP(AN769,{0,2,2.25,2.5,2.75,3,3.25,3.5,3.75,4},{"F","D","C","C+","B-","B","B+","A-","A","A+"}))))</f>
        <v/>
      </c>
      <c r="AP769" s="2" t="str">
        <f>IF(AN769="3E","3E",IF(OR(COUNT(A769)=0,COUNT(AN769)=0),"",DRAFT!CW771+DRAFT!CY771+DRAFT!DA771+N(TABULATION!AM769)))</f>
        <v/>
      </c>
      <c r="AQ769" s="2" t="str">
        <f>IF(OR(COUNT($A769)=0,COUNT(B769:AK769)=0),"",IF(COUNTIF(B769:AM769,"3E")&gt;0,"3E",IF(AND(DRAFT!$A771="IM",OR($AL769&gt;DRAFT!$DB771,$AM769&gt;DRAFT!$DC771)),"IMPROVED",IF(AND(DRAFT!$A771="IM",$AL769&lt;=DRAFT!$DB771,$AM769&lt;=DRAFT!$DC771),"NOT IMPROVED",IF(AND(DRAFT!CU771="S",AH769&gt;=2,AK769&gt;=2,AN769&gt;=2.5,AP769&gt;=144),"PASS","FAIL")))))</f>
        <v/>
      </c>
      <c r="AR769" s="2" t="str">
        <f t="shared" si="22"/>
        <v/>
      </c>
      <c r="AS769" s="2" t="str">
        <f t="shared" si="23"/>
        <v/>
      </c>
    </row>
    <row r="770" spans="1:45" ht="18.95" customHeight="1" x14ac:dyDescent="0.25">
      <c r="A770" s="3" t="str">
        <f>IF(DRAFT!$B772="","",DRAFT!$B772)</f>
        <v/>
      </c>
      <c r="B770" s="2" t="str">
        <f>IF(COUNT($A770)=0,"",IF($A770&lt;&gt;DRAFT!$B772,"ERR",IF(DRAFT!I772="3E","3E",IF(COUNT(DRAFT!E772,DRAFT!I772)&gt;0,DRAFT!J772,""))))</f>
        <v/>
      </c>
      <c r="C770" s="2" t="str">
        <f>IF(COUNT($A770)=0,"",IF(B770="3E","3E",IF(B770="","I",LOOKUP(B770/D$2,{0,0.4,0.45,0.5,0.55,0.6,0.65,0.7,0.75,0.8,1},{"F","D","C","C+","B-","B","B+","A-","A","A+"}))))</f>
        <v/>
      </c>
      <c r="D770" s="1" t="str">
        <f>IF(COUNT($A770)=0,"",IF(B770="","--",IF(B770="3E","3E",LOOKUP(B770/D$2,{0,0.4,0.45,0.5,0.55,0.6,0.65,0.7,0.75,0.8,1},{0,2,2.25,2.5,2.75,3,3.25,3.5,3.75,4}))))</f>
        <v/>
      </c>
      <c r="E770" s="2" t="str">
        <f>IF(COUNT($A770)=0,"",IF($A770&lt;&gt;DRAFT!$B772,"ERR",IF(DRAFT!R772="3E","3E",IF(COUNT(DRAFT!N772,DRAFT!R772)&gt;0,DRAFT!S772,""))))</f>
        <v/>
      </c>
      <c r="F770" s="2" t="str">
        <f>IF(COUNT($A770)=0,"",IF(E770="3E","3E",IF(E770="","I",LOOKUP(E770/G$2,{0,0.4,0.45,0.5,0.55,0.6,0.65,0.7,0.75,0.8,1},{"F","D","C","C+","B-","B","B+","A-","A","A+"}))))</f>
        <v/>
      </c>
      <c r="G770" s="1" t="str">
        <f>IF(COUNT($A770)=0,"",IF(E770="","--",IF(E770="3E","3E",LOOKUP(E770/G$2,{0,0.4,0.45,0.5,0.55,0.6,0.65,0.7,0.75,0.8,1},{0,2,2.25,2.5,2.75,3,3.25,3.5,3.75,4}))))</f>
        <v/>
      </c>
      <c r="H770" s="2" t="str">
        <f>IF(COUNT($A770)=0,"",IF($A770&lt;&gt;DRAFT!$B772,"ERR",IF(DRAFT!AA772="3E","3E",IF(COUNT(DRAFT!W772,DRAFT!AA772)&gt;0,DRAFT!AB772,""))))</f>
        <v/>
      </c>
      <c r="I770" s="2" t="str">
        <f>IF(COUNT($A770)=0,"",IF(H770="3E","3E",IF(H770="","I",LOOKUP(H770/J$2,{0,0.4,0.45,0.5,0.55,0.6,0.65,0.7,0.75,0.8,1},{"F","D","C","C+","B-","B","B+","A-","A","A+"}))))</f>
        <v/>
      </c>
      <c r="J770" s="1" t="str">
        <f>IF(COUNT($A770)=0,"",IF(H770="","--",IF(H770="3E","3E",LOOKUP(H770/J$2,{0,0.4,0.45,0.5,0.55,0.6,0.65,0.7,0.75,0.8,1},{0,2,2.25,2.5,2.75,3,3.25,3.5,3.75,4}))))</f>
        <v/>
      </c>
      <c r="K770" s="2" t="str">
        <f>IF(COUNT($A770)=0,"",IF($A770&lt;&gt;DRAFT!$B772,"ERR",IF(DRAFT!AJ772="3E","3E",IF(COUNT(DRAFT!AF772,DRAFT!AJ772)&gt;0,DRAFT!AK772,""))))</f>
        <v/>
      </c>
      <c r="L770" s="2" t="str">
        <f>IF(COUNT($A770)=0,"",IF(K770="3E","3E",IF(K770="","I",LOOKUP(K770/M$2,{0,0.4,0.45,0.5,0.55,0.6,0.65,0.7,0.75,0.8,1},{"F","D","C","C+","B-","B","B+","A-","A","A+"}))))</f>
        <v/>
      </c>
      <c r="M770" s="1" t="str">
        <f>IF(COUNT($A770)=0,"",IF(K770="","--",IF(K770="3E","3E",LOOKUP(K770/M$2,{0,0.4,0.45,0.5,0.55,0.6,0.65,0.7,0.75,0.8,1},{0,2,2.25,2.5,2.75,3,3.25,3.5,3.75,4}))))</f>
        <v/>
      </c>
      <c r="N770" s="2" t="str">
        <f>IF(COUNT($A770)=0,"",IF($A770&lt;&gt;DRAFT!$B772,"ERR",IF(DRAFT!AS772="3E","3E",IF(COUNT(DRAFT!AO772,DRAFT!AS772)&gt;0,DRAFT!AT772,""))))</f>
        <v/>
      </c>
      <c r="O770" s="2" t="str">
        <f>IF(COUNT($A770)=0,"",IF(N770="3E","3E",IF(N770="","I",LOOKUP(N770/P$2,{0,0.4,0.45,0.5,0.55,0.6,0.65,0.7,0.75,0.8,1},{"F","D","C","C+","B-","B","B+","A-","A","A+"}))))</f>
        <v/>
      </c>
      <c r="P770" s="1" t="str">
        <f>IF(COUNT($A770)=0,"",IF(N770="","--",IF(N770="3E","3E",LOOKUP(N770/P$2,{0,0.4,0.45,0.5,0.55,0.6,0.65,0.7,0.75,0.8,1},{0,2,2.25,2.5,2.75,3,3.25,3.5,3.75,4}))))</f>
        <v/>
      </c>
      <c r="Q770" s="2" t="str">
        <f>IF(COUNT($A770)=0,"",IF($A770&lt;&gt;DRAFT!$B772,"ERR",IF(DRAFT!BB772="3E","3E",IF(COUNT(DRAFT!AX772,DRAFT!BB772)&gt;0,DRAFT!BC772,""))))</f>
        <v/>
      </c>
      <c r="R770" s="2" t="str">
        <f>IF(COUNT($A770)=0,"",IF(Q770="3E","3E",IF(Q770="","I",LOOKUP(Q770/S$2,{0,0.4,0.45,0.5,0.55,0.6,0.65,0.7,0.75,0.8,1},{"F","D","C","C+","B-","B","B+","A-","A","A+"}))))</f>
        <v/>
      </c>
      <c r="S770" s="1" t="str">
        <f>IF(COUNT($A770)=0,"",IF(Q770="","--",IF(Q770="3E","3E",LOOKUP(Q770/S$2,{0,0.4,0.45,0.5,0.55,0.6,0.65,0.7,0.75,0.8,1},{0,2,2.25,2.5,2.75,3,3.25,3.5,3.75,4}))))</f>
        <v/>
      </c>
      <c r="T770" s="2" t="str">
        <f>IF(COUNT($A770)=0,"",IF($A770&lt;&gt;DRAFT!$B772,"ERR",IF(DRAFT!BK772="3E","3E",IF(COUNT(DRAFT!BG772,DRAFT!BK772)&gt;0,DRAFT!BL772,""))))</f>
        <v/>
      </c>
      <c r="U770" s="2" t="str">
        <f>IF(COUNT($A770)=0,"",IF(T770="3E","3E",IF(T770="","I",LOOKUP(T770/V$2,{0,0.4,0.45,0.5,0.55,0.6,0.65,0.7,0.75,0.8,1},{"F","D","C","C+","B-","B","B+","A-","A","A+"}))))</f>
        <v/>
      </c>
      <c r="V770" s="1" t="str">
        <f>IF(COUNT($A770)=0,"",IF(T770="","--",IF(T770="3E","3E",LOOKUP(T770/V$2,{0,0.4,0.45,0.5,0.55,0.6,0.65,0.7,0.75,0.8,1},{0,2,2.25,2.5,2.75,3,3.25,3.5,3.75,4}))))</f>
        <v/>
      </c>
      <c r="W770" s="2" t="str">
        <f>IF(COUNT($A770)=0,"",IF($A770&lt;&gt;DRAFT!$B772,"ERR",IF(DRAFT!BT772="3E","3E",IF(COUNT(DRAFT!BP772,DRAFT!BT772)&gt;0,DRAFT!BU772,""))))</f>
        <v/>
      </c>
      <c r="X770" s="2" t="str">
        <f>IF(COUNT($A770)=0,"",IF(W770="3E","3E",IF(W770="","I",LOOKUP(W770/Y$2,{0,0.4,0.45,0.5,0.55,0.6,0.65,0.7,0.75,0.8,1},{"F","D","C","C+","B-","B","B+","A-","A","A+"}))))</f>
        <v/>
      </c>
      <c r="Y770" s="1" t="str">
        <f>IF(COUNT($A770)=0,"",IF(W770="","--",IF(W770="3E","3E",LOOKUP(W770/Y$2,{0,0.4,0.45,0.5,0.55,0.6,0.65,0.7,0.75,0.8,1},{0,2,2.25,2.5,2.75,3,3.25,3.5,3.75,4}))))</f>
        <v/>
      </c>
      <c r="Z770" s="2" t="str">
        <f>IF(COUNT($A770)=0,"",IF($A770&lt;&gt;DRAFT!$B772,"ERR",IF(DRAFT!CC772="3E","3E",IF(COUNT(DRAFT!BY772,DRAFT!CC772)&gt;0,DRAFT!CD772,""))))</f>
        <v/>
      </c>
      <c r="AA770" s="2" t="str">
        <f>IF(COUNT($A770)=0,"",IF(Z770="3E","3E",IF(Z770="","I",LOOKUP(Z770/AB$2,{0,0.4,0.45,0.5,0.55,0.6,0.65,0.7,0.75,0.8,1},{"F","D","C","C+","B-","B","B+","A-","A","A+"}))))</f>
        <v/>
      </c>
      <c r="AB770" s="1" t="str">
        <f>IF(COUNT($A770)=0,"",IF(Z770="","--",IF(Z770="3E","3E",LOOKUP(Z770/AB$2,{0,0.4,0.45,0.5,0.55,0.6,0.65,0.7,0.75,0.8,1},{0,2,2.25,2.5,2.75,3,3.25,3.5,3.75,4}))))</f>
        <v/>
      </c>
      <c r="AC770" s="2" t="str">
        <f>IF(COUNT($A770)=0,"",IF($A770&lt;&gt;DRAFT!$B772,"ERR",IF(DRAFT!CF772&gt;0,DRAFT!CF772,"")))</f>
        <v/>
      </c>
      <c r="AD770" s="2" t="str">
        <f>IF(COUNT($A770)=0,"",IF(AC770="3E","3E",IF(AC770="","I",LOOKUP(AC770/AE$2,{0,0.4,0.45,0.5,0.55,0.6,0.65,0.7,0.75,0.8,1},{"F","D","C","C+","B-","B","B+","A-","A","A+"}))))</f>
        <v/>
      </c>
      <c r="AE770" s="1" t="str">
        <f>IF(COUNT($A770)=0,"",IF(AC770="","--",IF(AC770="3E","3E",LOOKUP(AC770/AE$2,{0,0.4,0.45,0.5,0.55,0.6,0.65,0.7,0.75,0.8,1},{0,2,2.25,2.5,2.75,3,3.25,3.5,3.75,4}))))</f>
        <v/>
      </c>
      <c r="AF770" s="2" t="str">
        <f>IF(COUNT($A770)=0,"",IF($A770&lt;&gt;DRAFT!$B772,"ERR",IF(DRAFT!CI772&gt;0,DRAFT!CK772,"")))</f>
        <v/>
      </c>
      <c r="AG770" s="2" t="str">
        <f>IF(COUNT($A770)=0,"",IF(AF770="3E","3E",IF(AF770="","I",LOOKUP(AF770/AH$2,{0,0.4,0.45,0.5,0.55,0.6,0.65,0.7,0.75,0.8,1},{"F","D","C","C+","B-","B","B+","A-","A","A+"}))))</f>
        <v/>
      </c>
      <c r="AH770" s="1" t="str">
        <f>IF(COUNT($A770)=0,"",IF(AF770="","--",IF(AF770="3E","3E",LOOKUP(AF770/AH$2,{0,0.4,0.45,0.5,0.55,0.6,0.65,0.7,0.75,0.8,1},{0,2,2.25,2.5,2.75,3,3.25,3.5,3.75,4}))))</f>
        <v/>
      </c>
      <c r="AI770" s="2" t="str">
        <f>IF($A770&lt;&gt;DRAFT!$B772,"ERR",IF(OR(COUNT($A770)=0,COUNT(DRAFT!CL772:CN772,DRAFT!CP772:CR772)=0),"",CEILING(SUM(DRAFT!CO772,DRAFT!CS772,DRAFT!CT772),1)))</f>
        <v/>
      </c>
      <c r="AJ770" s="2" t="str">
        <f>IF(COUNT($A770)=0,"",IF(AI770="3E","3E",IF(AI770="","I",LOOKUP(AI770/AK$2,{0,0.4,0.45,0.5,0.55,0.6,0.65,0.7,0.75,0.8,1},{"F","D","C","C+","B-","B","B+","A-","A","A+"}))))</f>
        <v/>
      </c>
      <c r="AK770" s="1" t="str">
        <f>IF(COUNT($A770)=0,"",IF(AI770="","--",IF(AI770="3E","3E",LOOKUP(AI770/AK$2,{0,0.4,0.45,0.5,0.55,0.6,0.65,0.7,0.75,0.8,1},{0,2,2.25,2.5,2.75,3,3.25,3.5,3.75,4}))))</f>
        <v/>
      </c>
      <c r="AL770" s="4" t="str">
        <f>IF(OR(COUNT($A770)=0,COUNT(B770:AK770)=0),"",IF(COUNTIF(B770:AK770,"3E")&gt;0,"3E",IF(DRAFT!$A772="R",TRUNC(SUMPRODUCT(RGP,RCP)/TCP,3),TRUNC((SUMPRODUCT(--(IMDGP&gt;0)*IMDGP,IMCP)+CEILING(DRAFT!$DB772*42,0.25))/TCP,3))))</f>
        <v/>
      </c>
      <c r="AM770" s="2" t="str">
        <f>IF(OR(COUNT($A770)=0,COUNT(B770:AK770)=0),"",IF(COUNTIF(B770:AK770,"3E")&gt;0,"3E",IF(DRAFT!$A772="R",SUMPRODUCT(--(RGP&gt;=2),RCP),SUMPRODUCT(--(IMDGP&gt;0),--(IMGP=0),IMCP)+DRAFT!$DC772)))</f>
        <v/>
      </c>
      <c r="AN770" s="67" t="str">
        <f>IF(AL770="3E","3E",IF(COUNT($A770)=0,"",IF(COUNT(AI770)=0,"--",ROUND(((CEILING(DRAFT!$CV772*38,0.25)+CEILING(DRAFT!$CX772*38,0.25)+CEILING(DRAFT!$CZ772*42,0.25)+CEILING($AL770*42,0.25))/160),2))))</f>
        <v/>
      </c>
      <c r="AO770" s="2" t="str">
        <f>IF(AN770="3E","3E",IF(COUNT($A770)=0,"",IF(COUNT(AN770)=0,"I",LOOKUP(AN770,{0,2,2.25,2.5,2.75,3,3.25,3.5,3.75,4},{"F","D","C","C+","B-","B","B+","A-","A","A+"}))))</f>
        <v/>
      </c>
      <c r="AP770" s="2" t="str">
        <f>IF(AN770="3E","3E",IF(OR(COUNT(A770)=0,COUNT(AN770)=0),"",DRAFT!CW772+DRAFT!CY772+DRAFT!DA772+N(TABULATION!AM770)))</f>
        <v/>
      </c>
      <c r="AQ770" s="2" t="str">
        <f>IF(OR(COUNT($A770)=0,COUNT(B770:AK770)=0),"",IF(COUNTIF(B770:AM770,"3E")&gt;0,"3E",IF(AND(DRAFT!$A772="IM",OR($AL770&gt;DRAFT!$DB772,$AM770&gt;DRAFT!$DC772)),"IMPROVED",IF(AND(DRAFT!$A772="IM",$AL770&lt;=DRAFT!$DB772,$AM770&lt;=DRAFT!$DC772),"NOT IMPROVED",IF(AND(DRAFT!CU772="S",AH770&gt;=2,AK770&gt;=2,AN770&gt;=2.5,AP770&gt;=144),"PASS","FAIL")))))</f>
        <v/>
      </c>
      <c r="AR770" s="2" t="str">
        <f t="shared" si="22"/>
        <v/>
      </c>
      <c r="AS770" s="2" t="str">
        <f t="shared" si="23"/>
        <v/>
      </c>
    </row>
    <row r="771" spans="1:45" ht="18.95" customHeight="1" x14ac:dyDescent="0.25">
      <c r="A771" s="3" t="str">
        <f>IF(DRAFT!$B773="","",DRAFT!$B773)</f>
        <v/>
      </c>
      <c r="B771" s="2" t="str">
        <f>IF(COUNT($A771)=0,"",IF($A771&lt;&gt;DRAFT!$B773,"ERR",IF(DRAFT!I773="3E","3E",IF(COUNT(DRAFT!E773,DRAFT!I773)&gt;0,DRAFT!J773,""))))</f>
        <v/>
      </c>
      <c r="C771" s="2" t="str">
        <f>IF(COUNT($A771)=0,"",IF(B771="3E","3E",IF(B771="","I",LOOKUP(B771/D$2,{0,0.4,0.45,0.5,0.55,0.6,0.65,0.7,0.75,0.8,1},{"F","D","C","C+","B-","B","B+","A-","A","A+"}))))</f>
        <v/>
      </c>
      <c r="D771" s="1" t="str">
        <f>IF(COUNT($A771)=0,"",IF(B771="","--",IF(B771="3E","3E",LOOKUP(B771/D$2,{0,0.4,0.45,0.5,0.55,0.6,0.65,0.7,0.75,0.8,1},{0,2,2.25,2.5,2.75,3,3.25,3.5,3.75,4}))))</f>
        <v/>
      </c>
      <c r="E771" s="2" t="str">
        <f>IF(COUNT($A771)=0,"",IF($A771&lt;&gt;DRAFT!$B773,"ERR",IF(DRAFT!R773="3E","3E",IF(COUNT(DRAFT!N773,DRAFT!R773)&gt;0,DRAFT!S773,""))))</f>
        <v/>
      </c>
      <c r="F771" s="2" t="str">
        <f>IF(COUNT($A771)=0,"",IF(E771="3E","3E",IF(E771="","I",LOOKUP(E771/G$2,{0,0.4,0.45,0.5,0.55,0.6,0.65,0.7,0.75,0.8,1},{"F","D","C","C+","B-","B","B+","A-","A","A+"}))))</f>
        <v/>
      </c>
      <c r="G771" s="1" t="str">
        <f>IF(COUNT($A771)=0,"",IF(E771="","--",IF(E771="3E","3E",LOOKUP(E771/G$2,{0,0.4,0.45,0.5,0.55,0.6,0.65,0.7,0.75,0.8,1},{0,2,2.25,2.5,2.75,3,3.25,3.5,3.75,4}))))</f>
        <v/>
      </c>
      <c r="H771" s="2" t="str">
        <f>IF(COUNT($A771)=0,"",IF($A771&lt;&gt;DRAFT!$B773,"ERR",IF(DRAFT!AA773="3E","3E",IF(COUNT(DRAFT!W773,DRAFT!AA773)&gt;0,DRAFT!AB773,""))))</f>
        <v/>
      </c>
      <c r="I771" s="2" t="str">
        <f>IF(COUNT($A771)=0,"",IF(H771="3E","3E",IF(H771="","I",LOOKUP(H771/J$2,{0,0.4,0.45,0.5,0.55,0.6,0.65,0.7,0.75,0.8,1},{"F","D","C","C+","B-","B","B+","A-","A","A+"}))))</f>
        <v/>
      </c>
      <c r="J771" s="1" t="str">
        <f>IF(COUNT($A771)=0,"",IF(H771="","--",IF(H771="3E","3E",LOOKUP(H771/J$2,{0,0.4,0.45,0.5,0.55,0.6,0.65,0.7,0.75,0.8,1},{0,2,2.25,2.5,2.75,3,3.25,3.5,3.75,4}))))</f>
        <v/>
      </c>
      <c r="K771" s="2" t="str">
        <f>IF(COUNT($A771)=0,"",IF($A771&lt;&gt;DRAFT!$B773,"ERR",IF(DRAFT!AJ773="3E","3E",IF(COUNT(DRAFT!AF773,DRAFT!AJ773)&gt;0,DRAFT!AK773,""))))</f>
        <v/>
      </c>
      <c r="L771" s="2" t="str">
        <f>IF(COUNT($A771)=0,"",IF(K771="3E","3E",IF(K771="","I",LOOKUP(K771/M$2,{0,0.4,0.45,0.5,0.55,0.6,0.65,0.7,0.75,0.8,1},{"F","D","C","C+","B-","B","B+","A-","A","A+"}))))</f>
        <v/>
      </c>
      <c r="M771" s="1" t="str">
        <f>IF(COUNT($A771)=0,"",IF(K771="","--",IF(K771="3E","3E",LOOKUP(K771/M$2,{0,0.4,0.45,0.5,0.55,0.6,0.65,0.7,0.75,0.8,1},{0,2,2.25,2.5,2.75,3,3.25,3.5,3.75,4}))))</f>
        <v/>
      </c>
      <c r="N771" s="2" t="str">
        <f>IF(COUNT($A771)=0,"",IF($A771&lt;&gt;DRAFT!$B773,"ERR",IF(DRAFT!AS773="3E","3E",IF(COUNT(DRAFT!AO773,DRAFT!AS773)&gt;0,DRAFT!AT773,""))))</f>
        <v/>
      </c>
      <c r="O771" s="2" t="str">
        <f>IF(COUNT($A771)=0,"",IF(N771="3E","3E",IF(N771="","I",LOOKUP(N771/P$2,{0,0.4,0.45,0.5,0.55,0.6,0.65,0.7,0.75,0.8,1},{"F","D","C","C+","B-","B","B+","A-","A","A+"}))))</f>
        <v/>
      </c>
      <c r="P771" s="1" t="str">
        <f>IF(COUNT($A771)=0,"",IF(N771="","--",IF(N771="3E","3E",LOOKUP(N771/P$2,{0,0.4,0.45,0.5,0.55,0.6,0.65,0.7,0.75,0.8,1},{0,2,2.25,2.5,2.75,3,3.25,3.5,3.75,4}))))</f>
        <v/>
      </c>
      <c r="Q771" s="2" t="str">
        <f>IF(COUNT($A771)=0,"",IF($A771&lt;&gt;DRAFT!$B773,"ERR",IF(DRAFT!BB773="3E","3E",IF(COUNT(DRAFT!AX773,DRAFT!BB773)&gt;0,DRAFT!BC773,""))))</f>
        <v/>
      </c>
      <c r="R771" s="2" t="str">
        <f>IF(COUNT($A771)=0,"",IF(Q771="3E","3E",IF(Q771="","I",LOOKUP(Q771/S$2,{0,0.4,0.45,0.5,0.55,0.6,0.65,0.7,0.75,0.8,1},{"F","D","C","C+","B-","B","B+","A-","A","A+"}))))</f>
        <v/>
      </c>
      <c r="S771" s="1" t="str">
        <f>IF(COUNT($A771)=0,"",IF(Q771="","--",IF(Q771="3E","3E",LOOKUP(Q771/S$2,{0,0.4,0.45,0.5,0.55,0.6,0.65,0.7,0.75,0.8,1},{0,2,2.25,2.5,2.75,3,3.25,3.5,3.75,4}))))</f>
        <v/>
      </c>
      <c r="T771" s="2" t="str">
        <f>IF(COUNT($A771)=0,"",IF($A771&lt;&gt;DRAFT!$B773,"ERR",IF(DRAFT!BK773="3E","3E",IF(COUNT(DRAFT!BG773,DRAFT!BK773)&gt;0,DRAFT!BL773,""))))</f>
        <v/>
      </c>
      <c r="U771" s="2" t="str">
        <f>IF(COUNT($A771)=0,"",IF(T771="3E","3E",IF(T771="","I",LOOKUP(T771/V$2,{0,0.4,0.45,0.5,0.55,0.6,0.65,0.7,0.75,0.8,1},{"F","D","C","C+","B-","B","B+","A-","A","A+"}))))</f>
        <v/>
      </c>
      <c r="V771" s="1" t="str">
        <f>IF(COUNT($A771)=0,"",IF(T771="","--",IF(T771="3E","3E",LOOKUP(T771/V$2,{0,0.4,0.45,0.5,0.55,0.6,0.65,0.7,0.75,0.8,1},{0,2,2.25,2.5,2.75,3,3.25,3.5,3.75,4}))))</f>
        <v/>
      </c>
      <c r="W771" s="2" t="str">
        <f>IF(COUNT($A771)=0,"",IF($A771&lt;&gt;DRAFT!$B773,"ERR",IF(DRAFT!BT773="3E","3E",IF(COUNT(DRAFT!BP773,DRAFT!BT773)&gt;0,DRAFT!BU773,""))))</f>
        <v/>
      </c>
      <c r="X771" s="2" t="str">
        <f>IF(COUNT($A771)=0,"",IF(W771="3E","3E",IF(W771="","I",LOOKUP(W771/Y$2,{0,0.4,0.45,0.5,0.55,0.6,0.65,0.7,0.75,0.8,1},{"F","D","C","C+","B-","B","B+","A-","A","A+"}))))</f>
        <v/>
      </c>
      <c r="Y771" s="1" t="str">
        <f>IF(COUNT($A771)=0,"",IF(W771="","--",IF(W771="3E","3E",LOOKUP(W771/Y$2,{0,0.4,0.45,0.5,0.55,0.6,0.65,0.7,0.75,0.8,1},{0,2,2.25,2.5,2.75,3,3.25,3.5,3.75,4}))))</f>
        <v/>
      </c>
      <c r="Z771" s="2" t="str">
        <f>IF(COUNT($A771)=0,"",IF($A771&lt;&gt;DRAFT!$B773,"ERR",IF(DRAFT!CC773="3E","3E",IF(COUNT(DRAFT!BY773,DRAFT!CC773)&gt;0,DRAFT!CD773,""))))</f>
        <v/>
      </c>
      <c r="AA771" s="2" t="str">
        <f>IF(COUNT($A771)=0,"",IF(Z771="3E","3E",IF(Z771="","I",LOOKUP(Z771/AB$2,{0,0.4,0.45,0.5,0.55,0.6,0.65,0.7,0.75,0.8,1},{"F","D","C","C+","B-","B","B+","A-","A","A+"}))))</f>
        <v/>
      </c>
      <c r="AB771" s="1" t="str">
        <f>IF(COUNT($A771)=0,"",IF(Z771="","--",IF(Z771="3E","3E",LOOKUP(Z771/AB$2,{0,0.4,0.45,0.5,0.55,0.6,0.65,0.7,0.75,0.8,1},{0,2,2.25,2.5,2.75,3,3.25,3.5,3.75,4}))))</f>
        <v/>
      </c>
      <c r="AC771" s="2" t="str">
        <f>IF(COUNT($A771)=0,"",IF($A771&lt;&gt;DRAFT!$B773,"ERR",IF(DRAFT!CF773&gt;0,DRAFT!CF773,"")))</f>
        <v/>
      </c>
      <c r="AD771" s="2" t="str">
        <f>IF(COUNT($A771)=0,"",IF(AC771="3E","3E",IF(AC771="","I",LOOKUP(AC771/AE$2,{0,0.4,0.45,0.5,0.55,0.6,0.65,0.7,0.75,0.8,1},{"F","D","C","C+","B-","B","B+","A-","A","A+"}))))</f>
        <v/>
      </c>
      <c r="AE771" s="1" t="str">
        <f>IF(COUNT($A771)=0,"",IF(AC771="","--",IF(AC771="3E","3E",LOOKUP(AC771/AE$2,{0,0.4,0.45,0.5,0.55,0.6,0.65,0.7,0.75,0.8,1},{0,2,2.25,2.5,2.75,3,3.25,3.5,3.75,4}))))</f>
        <v/>
      </c>
      <c r="AF771" s="2" t="str">
        <f>IF(COUNT($A771)=0,"",IF($A771&lt;&gt;DRAFT!$B773,"ERR",IF(DRAFT!CI773&gt;0,DRAFT!CK773,"")))</f>
        <v/>
      </c>
      <c r="AG771" s="2" t="str">
        <f>IF(COUNT($A771)=0,"",IF(AF771="3E","3E",IF(AF771="","I",LOOKUP(AF771/AH$2,{0,0.4,0.45,0.5,0.55,0.6,0.65,0.7,0.75,0.8,1},{"F","D","C","C+","B-","B","B+","A-","A","A+"}))))</f>
        <v/>
      </c>
      <c r="AH771" s="1" t="str">
        <f>IF(COUNT($A771)=0,"",IF(AF771="","--",IF(AF771="3E","3E",LOOKUP(AF771/AH$2,{0,0.4,0.45,0.5,0.55,0.6,0.65,0.7,0.75,0.8,1},{0,2,2.25,2.5,2.75,3,3.25,3.5,3.75,4}))))</f>
        <v/>
      </c>
      <c r="AI771" s="2" t="str">
        <f>IF($A771&lt;&gt;DRAFT!$B773,"ERR",IF(OR(COUNT($A771)=0,COUNT(DRAFT!CL773:CN773,DRAFT!CP773:CR773)=0),"",CEILING(SUM(DRAFT!CO773,DRAFT!CS773,DRAFT!CT773),1)))</f>
        <v/>
      </c>
      <c r="AJ771" s="2" t="str">
        <f>IF(COUNT($A771)=0,"",IF(AI771="3E","3E",IF(AI771="","I",LOOKUP(AI771/AK$2,{0,0.4,0.45,0.5,0.55,0.6,0.65,0.7,0.75,0.8,1},{"F","D","C","C+","B-","B","B+","A-","A","A+"}))))</f>
        <v/>
      </c>
      <c r="AK771" s="1" t="str">
        <f>IF(COUNT($A771)=0,"",IF(AI771="","--",IF(AI771="3E","3E",LOOKUP(AI771/AK$2,{0,0.4,0.45,0.5,0.55,0.6,0.65,0.7,0.75,0.8,1},{0,2,2.25,2.5,2.75,3,3.25,3.5,3.75,4}))))</f>
        <v/>
      </c>
      <c r="AL771" s="4" t="str">
        <f>IF(OR(COUNT($A771)=0,COUNT(B771:AK771)=0),"",IF(COUNTIF(B771:AK771,"3E")&gt;0,"3E",IF(DRAFT!$A773="R",TRUNC(SUMPRODUCT(RGP,RCP)/TCP,3),TRUNC((SUMPRODUCT(--(IMDGP&gt;0)*IMDGP,IMCP)+CEILING(DRAFT!$DB773*42,0.25))/TCP,3))))</f>
        <v/>
      </c>
      <c r="AM771" s="2" t="str">
        <f>IF(OR(COUNT($A771)=0,COUNT(B771:AK771)=0),"",IF(COUNTIF(B771:AK771,"3E")&gt;0,"3E",IF(DRAFT!$A773="R",SUMPRODUCT(--(RGP&gt;=2),RCP),SUMPRODUCT(--(IMDGP&gt;0),--(IMGP=0),IMCP)+DRAFT!$DC773)))</f>
        <v/>
      </c>
      <c r="AN771" s="67" t="str">
        <f>IF(AL771="3E","3E",IF(COUNT($A771)=0,"",IF(COUNT(AI771)=0,"--",ROUND(((CEILING(DRAFT!$CV773*38,0.25)+CEILING(DRAFT!$CX773*38,0.25)+CEILING(DRAFT!$CZ773*42,0.25)+CEILING($AL771*42,0.25))/160),2))))</f>
        <v/>
      </c>
      <c r="AO771" s="2" t="str">
        <f>IF(AN771="3E","3E",IF(COUNT($A771)=0,"",IF(COUNT(AN771)=0,"I",LOOKUP(AN771,{0,2,2.25,2.5,2.75,3,3.25,3.5,3.75,4},{"F","D","C","C+","B-","B","B+","A-","A","A+"}))))</f>
        <v/>
      </c>
      <c r="AP771" s="2" t="str">
        <f>IF(AN771="3E","3E",IF(OR(COUNT(A771)=0,COUNT(AN771)=0),"",DRAFT!CW773+DRAFT!CY773+DRAFT!DA773+N(TABULATION!AM771)))</f>
        <v/>
      </c>
      <c r="AQ771" s="2" t="str">
        <f>IF(OR(COUNT($A771)=0,COUNT(B771:AK771)=0),"",IF(COUNTIF(B771:AM771,"3E")&gt;0,"3E",IF(AND(DRAFT!$A773="IM",OR($AL771&gt;DRAFT!$DB773,$AM771&gt;DRAFT!$DC773)),"IMPROVED",IF(AND(DRAFT!$A773="IM",$AL771&lt;=DRAFT!$DB773,$AM771&lt;=DRAFT!$DC773),"NOT IMPROVED",IF(AND(DRAFT!CU773="S",AH771&gt;=2,AK771&gt;=2,AN771&gt;=2.5,AP771&gt;=144),"PASS","FAIL")))))</f>
        <v/>
      </c>
      <c r="AR771" s="2" t="str">
        <f t="shared" si="22"/>
        <v/>
      </c>
      <c r="AS771" s="2" t="str">
        <f t="shared" si="23"/>
        <v/>
      </c>
    </row>
    <row r="772" spans="1:45" ht="18.95" customHeight="1" x14ac:dyDescent="0.25">
      <c r="A772" s="3" t="str">
        <f>IF(DRAFT!$B774="","",DRAFT!$B774)</f>
        <v/>
      </c>
      <c r="B772" s="2" t="str">
        <f>IF(COUNT($A772)=0,"",IF($A772&lt;&gt;DRAFT!$B774,"ERR",IF(DRAFT!I774="3E","3E",IF(COUNT(DRAFT!E774,DRAFT!I774)&gt;0,DRAFT!J774,""))))</f>
        <v/>
      </c>
      <c r="C772" s="2" t="str">
        <f>IF(COUNT($A772)=0,"",IF(B772="3E","3E",IF(B772="","I",LOOKUP(B772/D$2,{0,0.4,0.45,0.5,0.55,0.6,0.65,0.7,0.75,0.8,1},{"F","D","C","C+","B-","B","B+","A-","A","A+"}))))</f>
        <v/>
      </c>
      <c r="D772" s="1" t="str">
        <f>IF(COUNT($A772)=0,"",IF(B772="","--",IF(B772="3E","3E",LOOKUP(B772/D$2,{0,0.4,0.45,0.5,0.55,0.6,0.65,0.7,0.75,0.8,1},{0,2,2.25,2.5,2.75,3,3.25,3.5,3.75,4}))))</f>
        <v/>
      </c>
      <c r="E772" s="2" t="str">
        <f>IF(COUNT($A772)=0,"",IF($A772&lt;&gt;DRAFT!$B774,"ERR",IF(DRAFT!R774="3E","3E",IF(COUNT(DRAFT!N774,DRAFT!R774)&gt;0,DRAFT!S774,""))))</f>
        <v/>
      </c>
      <c r="F772" s="2" t="str">
        <f>IF(COUNT($A772)=0,"",IF(E772="3E","3E",IF(E772="","I",LOOKUP(E772/G$2,{0,0.4,0.45,0.5,0.55,0.6,0.65,0.7,0.75,0.8,1},{"F","D","C","C+","B-","B","B+","A-","A","A+"}))))</f>
        <v/>
      </c>
      <c r="G772" s="1" t="str">
        <f>IF(COUNT($A772)=0,"",IF(E772="","--",IF(E772="3E","3E",LOOKUP(E772/G$2,{0,0.4,0.45,0.5,0.55,0.6,0.65,0.7,0.75,0.8,1},{0,2,2.25,2.5,2.75,3,3.25,3.5,3.75,4}))))</f>
        <v/>
      </c>
      <c r="H772" s="2" t="str">
        <f>IF(COUNT($A772)=0,"",IF($A772&lt;&gt;DRAFT!$B774,"ERR",IF(DRAFT!AA774="3E","3E",IF(COUNT(DRAFT!W774,DRAFT!AA774)&gt;0,DRAFT!AB774,""))))</f>
        <v/>
      </c>
      <c r="I772" s="2" t="str">
        <f>IF(COUNT($A772)=0,"",IF(H772="3E","3E",IF(H772="","I",LOOKUP(H772/J$2,{0,0.4,0.45,0.5,0.55,0.6,0.65,0.7,0.75,0.8,1},{"F","D","C","C+","B-","B","B+","A-","A","A+"}))))</f>
        <v/>
      </c>
      <c r="J772" s="1" t="str">
        <f>IF(COUNT($A772)=0,"",IF(H772="","--",IF(H772="3E","3E",LOOKUP(H772/J$2,{0,0.4,0.45,0.5,0.55,0.6,0.65,0.7,0.75,0.8,1},{0,2,2.25,2.5,2.75,3,3.25,3.5,3.75,4}))))</f>
        <v/>
      </c>
      <c r="K772" s="2" t="str">
        <f>IF(COUNT($A772)=0,"",IF($A772&lt;&gt;DRAFT!$B774,"ERR",IF(DRAFT!AJ774="3E","3E",IF(COUNT(DRAFT!AF774,DRAFT!AJ774)&gt;0,DRAFT!AK774,""))))</f>
        <v/>
      </c>
      <c r="L772" s="2" t="str">
        <f>IF(COUNT($A772)=0,"",IF(K772="3E","3E",IF(K772="","I",LOOKUP(K772/M$2,{0,0.4,0.45,0.5,0.55,0.6,0.65,0.7,0.75,0.8,1},{"F","D","C","C+","B-","B","B+","A-","A","A+"}))))</f>
        <v/>
      </c>
      <c r="M772" s="1" t="str">
        <f>IF(COUNT($A772)=0,"",IF(K772="","--",IF(K772="3E","3E",LOOKUP(K772/M$2,{0,0.4,0.45,0.5,0.55,0.6,0.65,0.7,0.75,0.8,1},{0,2,2.25,2.5,2.75,3,3.25,3.5,3.75,4}))))</f>
        <v/>
      </c>
      <c r="N772" s="2" t="str">
        <f>IF(COUNT($A772)=0,"",IF($A772&lt;&gt;DRAFT!$B774,"ERR",IF(DRAFT!AS774="3E","3E",IF(COUNT(DRAFT!AO774,DRAFT!AS774)&gt;0,DRAFT!AT774,""))))</f>
        <v/>
      </c>
      <c r="O772" s="2" t="str">
        <f>IF(COUNT($A772)=0,"",IF(N772="3E","3E",IF(N772="","I",LOOKUP(N772/P$2,{0,0.4,0.45,0.5,0.55,0.6,0.65,0.7,0.75,0.8,1},{"F","D","C","C+","B-","B","B+","A-","A","A+"}))))</f>
        <v/>
      </c>
      <c r="P772" s="1" t="str">
        <f>IF(COUNT($A772)=0,"",IF(N772="","--",IF(N772="3E","3E",LOOKUP(N772/P$2,{0,0.4,0.45,0.5,0.55,0.6,0.65,0.7,0.75,0.8,1},{0,2,2.25,2.5,2.75,3,3.25,3.5,3.75,4}))))</f>
        <v/>
      </c>
      <c r="Q772" s="2" t="str">
        <f>IF(COUNT($A772)=0,"",IF($A772&lt;&gt;DRAFT!$B774,"ERR",IF(DRAFT!BB774="3E","3E",IF(COUNT(DRAFT!AX774,DRAFT!BB774)&gt;0,DRAFT!BC774,""))))</f>
        <v/>
      </c>
      <c r="R772" s="2" t="str">
        <f>IF(COUNT($A772)=0,"",IF(Q772="3E","3E",IF(Q772="","I",LOOKUP(Q772/S$2,{0,0.4,0.45,0.5,0.55,0.6,0.65,0.7,0.75,0.8,1},{"F","D","C","C+","B-","B","B+","A-","A","A+"}))))</f>
        <v/>
      </c>
      <c r="S772" s="1" t="str">
        <f>IF(COUNT($A772)=0,"",IF(Q772="","--",IF(Q772="3E","3E",LOOKUP(Q772/S$2,{0,0.4,0.45,0.5,0.55,0.6,0.65,0.7,0.75,0.8,1},{0,2,2.25,2.5,2.75,3,3.25,3.5,3.75,4}))))</f>
        <v/>
      </c>
      <c r="T772" s="2" t="str">
        <f>IF(COUNT($A772)=0,"",IF($A772&lt;&gt;DRAFT!$B774,"ERR",IF(DRAFT!BK774="3E","3E",IF(COUNT(DRAFT!BG774,DRAFT!BK774)&gt;0,DRAFT!BL774,""))))</f>
        <v/>
      </c>
      <c r="U772" s="2" t="str">
        <f>IF(COUNT($A772)=0,"",IF(T772="3E","3E",IF(T772="","I",LOOKUP(T772/V$2,{0,0.4,0.45,0.5,0.55,0.6,0.65,0.7,0.75,0.8,1},{"F","D","C","C+","B-","B","B+","A-","A","A+"}))))</f>
        <v/>
      </c>
      <c r="V772" s="1" t="str">
        <f>IF(COUNT($A772)=0,"",IF(T772="","--",IF(T772="3E","3E",LOOKUP(T772/V$2,{0,0.4,0.45,0.5,0.55,0.6,0.65,0.7,0.75,0.8,1},{0,2,2.25,2.5,2.75,3,3.25,3.5,3.75,4}))))</f>
        <v/>
      </c>
      <c r="W772" s="2" t="str">
        <f>IF(COUNT($A772)=0,"",IF($A772&lt;&gt;DRAFT!$B774,"ERR",IF(DRAFT!BT774="3E","3E",IF(COUNT(DRAFT!BP774,DRAFT!BT774)&gt;0,DRAFT!BU774,""))))</f>
        <v/>
      </c>
      <c r="X772" s="2" t="str">
        <f>IF(COUNT($A772)=0,"",IF(W772="3E","3E",IF(W772="","I",LOOKUP(W772/Y$2,{0,0.4,0.45,0.5,0.55,0.6,0.65,0.7,0.75,0.8,1},{"F","D","C","C+","B-","B","B+","A-","A","A+"}))))</f>
        <v/>
      </c>
      <c r="Y772" s="1" t="str">
        <f>IF(COUNT($A772)=0,"",IF(W772="","--",IF(W772="3E","3E",LOOKUP(W772/Y$2,{0,0.4,0.45,0.5,0.55,0.6,0.65,0.7,0.75,0.8,1},{0,2,2.25,2.5,2.75,3,3.25,3.5,3.75,4}))))</f>
        <v/>
      </c>
      <c r="Z772" s="2" t="str">
        <f>IF(COUNT($A772)=0,"",IF($A772&lt;&gt;DRAFT!$B774,"ERR",IF(DRAFT!CC774="3E","3E",IF(COUNT(DRAFT!BY774,DRAFT!CC774)&gt;0,DRAFT!CD774,""))))</f>
        <v/>
      </c>
      <c r="AA772" s="2" t="str">
        <f>IF(COUNT($A772)=0,"",IF(Z772="3E","3E",IF(Z772="","I",LOOKUP(Z772/AB$2,{0,0.4,0.45,0.5,0.55,0.6,0.65,0.7,0.75,0.8,1},{"F","D","C","C+","B-","B","B+","A-","A","A+"}))))</f>
        <v/>
      </c>
      <c r="AB772" s="1" t="str">
        <f>IF(COUNT($A772)=0,"",IF(Z772="","--",IF(Z772="3E","3E",LOOKUP(Z772/AB$2,{0,0.4,0.45,0.5,0.55,0.6,0.65,0.7,0.75,0.8,1},{0,2,2.25,2.5,2.75,3,3.25,3.5,3.75,4}))))</f>
        <v/>
      </c>
      <c r="AC772" s="2" t="str">
        <f>IF(COUNT($A772)=0,"",IF($A772&lt;&gt;DRAFT!$B774,"ERR",IF(DRAFT!CF774&gt;0,DRAFT!CF774,"")))</f>
        <v/>
      </c>
      <c r="AD772" s="2" t="str">
        <f>IF(COUNT($A772)=0,"",IF(AC772="3E","3E",IF(AC772="","I",LOOKUP(AC772/AE$2,{0,0.4,0.45,0.5,0.55,0.6,0.65,0.7,0.75,0.8,1},{"F","D","C","C+","B-","B","B+","A-","A","A+"}))))</f>
        <v/>
      </c>
      <c r="AE772" s="1" t="str">
        <f>IF(COUNT($A772)=0,"",IF(AC772="","--",IF(AC772="3E","3E",LOOKUP(AC772/AE$2,{0,0.4,0.45,0.5,0.55,0.6,0.65,0.7,0.75,0.8,1},{0,2,2.25,2.5,2.75,3,3.25,3.5,3.75,4}))))</f>
        <v/>
      </c>
      <c r="AF772" s="2" t="str">
        <f>IF(COUNT($A772)=0,"",IF($A772&lt;&gt;DRAFT!$B774,"ERR",IF(DRAFT!CI774&gt;0,DRAFT!CK774,"")))</f>
        <v/>
      </c>
      <c r="AG772" s="2" t="str">
        <f>IF(COUNT($A772)=0,"",IF(AF772="3E","3E",IF(AF772="","I",LOOKUP(AF772/AH$2,{0,0.4,0.45,0.5,0.55,0.6,0.65,0.7,0.75,0.8,1},{"F","D","C","C+","B-","B","B+","A-","A","A+"}))))</f>
        <v/>
      </c>
      <c r="AH772" s="1" t="str">
        <f>IF(COUNT($A772)=0,"",IF(AF772="","--",IF(AF772="3E","3E",LOOKUP(AF772/AH$2,{0,0.4,0.45,0.5,0.55,0.6,0.65,0.7,0.75,0.8,1},{0,2,2.25,2.5,2.75,3,3.25,3.5,3.75,4}))))</f>
        <v/>
      </c>
      <c r="AI772" s="2" t="str">
        <f>IF($A772&lt;&gt;DRAFT!$B774,"ERR",IF(OR(COUNT($A772)=0,COUNT(DRAFT!CL774:CN774,DRAFT!CP774:CR774)=0),"",CEILING(SUM(DRAFT!CO774,DRAFT!CS774,DRAFT!CT774),1)))</f>
        <v/>
      </c>
      <c r="AJ772" s="2" t="str">
        <f>IF(COUNT($A772)=0,"",IF(AI772="3E","3E",IF(AI772="","I",LOOKUP(AI772/AK$2,{0,0.4,0.45,0.5,0.55,0.6,0.65,0.7,0.75,0.8,1},{"F","D","C","C+","B-","B","B+","A-","A","A+"}))))</f>
        <v/>
      </c>
      <c r="AK772" s="1" t="str">
        <f>IF(COUNT($A772)=0,"",IF(AI772="","--",IF(AI772="3E","3E",LOOKUP(AI772/AK$2,{0,0.4,0.45,0.5,0.55,0.6,0.65,0.7,0.75,0.8,1},{0,2,2.25,2.5,2.75,3,3.25,3.5,3.75,4}))))</f>
        <v/>
      </c>
      <c r="AL772" s="4" t="str">
        <f>IF(OR(COUNT($A772)=0,COUNT(B772:AK772)=0),"",IF(COUNTIF(B772:AK772,"3E")&gt;0,"3E",IF(DRAFT!$A774="R",TRUNC(SUMPRODUCT(RGP,RCP)/TCP,3),TRUNC((SUMPRODUCT(--(IMDGP&gt;0)*IMDGP,IMCP)+CEILING(DRAFT!$DB774*42,0.25))/TCP,3))))</f>
        <v/>
      </c>
      <c r="AM772" s="2" t="str">
        <f>IF(OR(COUNT($A772)=0,COUNT(B772:AK772)=0),"",IF(COUNTIF(B772:AK772,"3E")&gt;0,"3E",IF(DRAFT!$A774="R",SUMPRODUCT(--(RGP&gt;=2),RCP),SUMPRODUCT(--(IMDGP&gt;0),--(IMGP=0),IMCP)+DRAFT!$DC774)))</f>
        <v/>
      </c>
      <c r="AN772" s="67" t="str">
        <f>IF(AL772="3E","3E",IF(COUNT($A772)=0,"",IF(COUNT(AI772)=0,"--",ROUND(((CEILING(DRAFT!$CV774*38,0.25)+CEILING(DRAFT!$CX774*38,0.25)+CEILING(DRAFT!$CZ774*42,0.25)+CEILING($AL772*42,0.25))/160),2))))</f>
        <v/>
      </c>
      <c r="AO772" s="2" t="str">
        <f>IF(AN772="3E","3E",IF(COUNT($A772)=0,"",IF(COUNT(AN772)=0,"I",LOOKUP(AN772,{0,2,2.25,2.5,2.75,3,3.25,3.5,3.75,4},{"F","D","C","C+","B-","B","B+","A-","A","A+"}))))</f>
        <v/>
      </c>
      <c r="AP772" s="2" t="str">
        <f>IF(AN772="3E","3E",IF(OR(COUNT(A772)=0,COUNT(AN772)=0),"",DRAFT!CW774+DRAFT!CY774+DRAFT!DA774+N(TABULATION!AM772)))</f>
        <v/>
      </c>
      <c r="AQ772" s="2" t="str">
        <f>IF(OR(COUNT($A772)=0,COUNT(B772:AK772)=0),"",IF(COUNTIF(B772:AM772,"3E")&gt;0,"3E",IF(AND(DRAFT!$A774="IM",OR($AL772&gt;DRAFT!$DB774,$AM772&gt;DRAFT!$DC774)),"IMPROVED",IF(AND(DRAFT!$A774="IM",$AL772&lt;=DRAFT!$DB774,$AM772&lt;=DRAFT!$DC774),"NOT IMPROVED",IF(AND(DRAFT!CU774="S",AH772&gt;=2,AK772&gt;=2,AN772&gt;=2.5,AP772&gt;=144),"PASS","FAIL")))))</f>
        <v/>
      </c>
      <c r="AR772" s="2" t="str">
        <f t="shared" si="22"/>
        <v/>
      </c>
      <c r="AS772" s="2" t="str">
        <f t="shared" si="23"/>
        <v/>
      </c>
    </row>
    <row r="773" spans="1:45" ht="18.95" customHeight="1" x14ac:dyDescent="0.25">
      <c r="A773" s="3" t="str">
        <f>IF(DRAFT!$B775="","",DRAFT!$B775)</f>
        <v/>
      </c>
      <c r="B773" s="2" t="str">
        <f>IF(COUNT($A773)=0,"",IF($A773&lt;&gt;DRAFT!$B775,"ERR",IF(DRAFT!I775="3E","3E",IF(COUNT(DRAFT!E775,DRAFT!I775)&gt;0,DRAFT!J775,""))))</f>
        <v/>
      </c>
      <c r="C773" s="2" t="str">
        <f>IF(COUNT($A773)=0,"",IF(B773="3E","3E",IF(B773="","I",LOOKUP(B773/D$2,{0,0.4,0.45,0.5,0.55,0.6,0.65,0.7,0.75,0.8,1},{"F","D","C","C+","B-","B","B+","A-","A","A+"}))))</f>
        <v/>
      </c>
      <c r="D773" s="1" t="str">
        <f>IF(COUNT($A773)=0,"",IF(B773="","--",IF(B773="3E","3E",LOOKUP(B773/D$2,{0,0.4,0.45,0.5,0.55,0.6,0.65,0.7,0.75,0.8,1},{0,2,2.25,2.5,2.75,3,3.25,3.5,3.75,4}))))</f>
        <v/>
      </c>
      <c r="E773" s="2" t="str">
        <f>IF(COUNT($A773)=0,"",IF($A773&lt;&gt;DRAFT!$B775,"ERR",IF(DRAFT!R775="3E","3E",IF(COUNT(DRAFT!N775,DRAFT!R775)&gt;0,DRAFT!S775,""))))</f>
        <v/>
      </c>
      <c r="F773" s="2" t="str">
        <f>IF(COUNT($A773)=0,"",IF(E773="3E","3E",IF(E773="","I",LOOKUP(E773/G$2,{0,0.4,0.45,0.5,0.55,0.6,0.65,0.7,0.75,0.8,1},{"F","D","C","C+","B-","B","B+","A-","A","A+"}))))</f>
        <v/>
      </c>
      <c r="G773" s="1" t="str">
        <f>IF(COUNT($A773)=0,"",IF(E773="","--",IF(E773="3E","3E",LOOKUP(E773/G$2,{0,0.4,0.45,0.5,0.55,0.6,0.65,0.7,0.75,0.8,1},{0,2,2.25,2.5,2.75,3,3.25,3.5,3.75,4}))))</f>
        <v/>
      </c>
      <c r="H773" s="2" t="str">
        <f>IF(COUNT($A773)=0,"",IF($A773&lt;&gt;DRAFT!$B775,"ERR",IF(DRAFT!AA775="3E","3E",IF(COUNT(DRAFT!W775,DRAFT!AA775)&gt;0,DRAFT!AB775,""))))</f>
        <v/>
      </c>
      <c r="I773" s="2" t="str">
        <f>IF(COUNT($A773)=0,"",IF(H773="3E","3E",IF(H773="","I",LOOKUP(H773/J$2,{0,0.4,0.45,0.5,0.55,0.6,0.65,0.7,0.75,0.8,1},{"F","D","C","C+","B-","B","B+","A-","A","A+"}))))</f>
        <v/>
      </c>
      <c r="J773" s="1" t="str">
        <f>IF(COUNT($A773)=0,"",IF(H773="","--",IF(H773="3E","3E",LOOKUP(H773/J$2,{0,0.4,0.45,0.5,0.55,0.6,0.65,0.7,0.75,0.8,1},{0,2,2.25,2.5,2.75,3,3.25,3.5,3.75,4}))))</f>
        <v/>
      </c>
      <c r="K773" s="2" t="str">
        <f>IF(COUNT($A773)=0,"",IF($A773&lt;&gt;DRAFT!$B775,"ERR",IF(DRAFT!AJ775="3E","3E",IF(COUNT(DRAFT!AF775,DRAFT!AJ775)&gt;0,DRAFT!AK775,""))))</f>
        <v/>
      </c>
      <c r="L773" s="2" t="str">
        <f>IF(COUNT($A773)=0,"",IF(K773="3E","3E",IF(K773="","I",LOOKUP(K773/M$2,{0,0.4,0.45,0.5,0.55,0.6,0.65,0.7,0.75,0.8,1},{"F","D","C","C+","B-","B","B+","A-","A","A+"}))))</f>
        <v/>
      </c>
      <c r="M773" s="1" t="str">
        <f>IF(COUNT($A773)=0,"",IF(K773="","--",IF(K773="3E","3E",LOOKUP(K773/M$2,{0,0.4,0.45,0.5,0.55,0.6,0.65,0.7,0.75,0.8,1},{0,2,2.25,2.5,2.75,3,3.25,3.5,3.75,4}))))</f>
        <v/>
      </c>
      <c r="N773" s="2" t="str">
        <f>IF(COUNT($A773)=0,"",IF($A773&lt;&gt;DRAFT!$B775,"ERR",IF(DRAFT!AS775="3E","3E",IF(COUNT(DRAFT!AO775,DRAFT!AS775)&gt;0,DRAFT!AT775,""))))</f>
        <v/>
      </c>
      <c r="O773" s="2" t="str">
        <f>IF(COUNT($A773)=0,"",IF(N773="3E","3E",IF(N773="","I",LOOKUP(N773/P$2,{0,0.4,0.45,0.5,0.55,0.6,0.65,0.7,0.75,0.8,1},{"F","D","C","C+","B-","B","B+","A-","A","A+"}))))</f>
        <v/>
      </c>
      <c r="P773" s="1" t="str">
        <f>IF(COUNT($A773)=0,"",IF(N773="","--",IF(N773="3E","3E",LOOKUP(N773/P$2,{0,0.4,0.45,0.5,0.55,0.6,0.65,0.7,0.75,0.8,1},{0,2,2.25,2.5,2.75,3,3.25,3.5,3.75,4}))))</f>
        <v/>
      </c>
      <c r="Q773" s="2" t="str">
        <f>IF(COUNT($A773)=0,"",IF($A773&lt;&gt;DRAFT!$B775,"ERR",IF(DRAFT!BB775="3E","3E",IF(COUNT(DRAFT!AX775,DRAFT!BB775)&gt;0,DRAFT!BC775,""))))</f>
        <v/>
      </c>
      <c r="R773" s="2" t="str">
        <f>IF(COUNT($A773)=0,"",IF(Q773="3E","3E",IF(Q773="","I",LOOKUP(Q773/S$2,{0,0.4,0.45,0.5,0.55,0.6,0.65,0.7,0.75,0.8,1},{"F","D","C","C+","B-","B","B+","A-","A","A+"}))))</f>
        <v/>
      </c>
      <c r="S773" s="1" t="str">
        <f>IF(COUNT($A773)=0,"",IF(Q773="","--",IF(Q773="3E","3E",LOOKUP(Q773/S$2,{0,0.4,0.45,0.5,0.55,0.6,0.65,0.7,0.75,0.8,1},{0,2,2.25,2.5,2.75,3,3.25,3.5,3.75,4}))))</f>
        <v/>
      </c>
      <c r="T773" s="2" t="str">
        <f>IF(COUNT($A773)=0,"",IF($A773&lt;&gt;DRAFT!$B775,"ERR",IF(DRAFT!BK775="3E","3E",IF(COUNT(DRAFT!BG775,DRAFT!BK775)&gt;0,DRAFT!BL775,""))))</f>
        <v/>
      </c>
      <c r="U773" s="2" t="str">
        <f>IF(COUNT($A773)=0,"",IF(T773="3E","3E",IF(T773="","I",LOOKUP(T773/V$2,{0,0.4,0.45,0.5,0.55,0.6,0.65,0.7,0.75,0.8,1},{"F","D","C","C+","B-","B","B+","A-","A","A+"}))))</f>
        <v/>
      </c>
      <c r="V773" s="1" t="str">
        <f>IF(COUNT($A773)=0,"",IF(T773="","--",IF(T773="3E","3E",LOOKUP(T773/V$2,{0,0.4,0.45,0.5,0.55,0.6,0.65,0.7,0.75,0.8,1},{0,2,2.25,2.5,2.75,3,3.25,3.5,3.75,4}))))</f>
        <v/>
      </c>
      <c r="W773" s="2" t="str">
        <f>IF(COUNT($A773)=0,"",IF($A773&lt;&gt;DRAFT!$B775,"ERR",IF(DRAFT!BT775="3E","3E",IF(COUNT(DRAFT!BP775,DRAFT!BT775)&gt;0,DRAFT!BU775,""))))</f>
        <v/>
      </c>
      <c r="X773" s="2" t="str">
        <f>IF(COUNT($A773)=0,"",IF(W773="3E","3E",IF(W773="","I",LOOKUP(W773/Y$2,{0,0.4,0.45,0.5,0.55,0.6,0.65,0.7,0.75,0.8,1},{"F","D","C","C+","B-","B","B+","A-","A","A+"}))))</f>
        <v/>
      </c>
      <c r="Y773" s="1" t="str">
        <f>IF(COUNT($A773)=0,"",IF(W773="","--",IF(W773="3E","3E",LOOKUP(W773/Y$2,{0,0.4,0.45,0.5,0.55,0.6,0.65,0.7,0.75,0.8,1},{0,2,2.25,2.5,2.75,3,3.25,3.5,3.75,4}))))</f>
        <v/>
      </c>
      <c r="Z773" s="2" t="str">
        <f>IF(COUNT($A773)=0,"",IF($A773&lt;&gt;DRAFT!$B775,"ERR",IF(DRAFT!CC775="3E","3E",IF(COUNT(DRAFT!BY775,DRAFT!CC775)&gt;0,DRAFT!CD775,""))))</f>
        <v/>
      </c>
      <c r="AA773" s="2" t="str">
        <f>IF(COUNT($A773)=0,"",IF(Z773="3E","3E",IF(Z773="","I",LOOKUP(Z773/AB$2,{0,0.4,0.45,0.5,0.55,0.6,0.65,0.7,0.75,0.8,1},{"F","D","C","C+","B-","B","B+","A-","A","A+"}))))</f>
        <v/>
      </c>
      <c r="AB773" s="1" t="str">
        <f>IF(COUNT($A773)=0,"",IF(Z773="","--",IF(Z773="3E","3E",LOOKUP(Z773/AB$2,{0,0.4,0.45,0.5,0.55,0.6,0.65,0.7,0.75,0.8,1},{0,2,2.25,2.5,2.75,3,3.25,3.5,3.75,4}))))</f>
        <v/>
      </c>
      <c r="AC773" s="2" t="str">
        <f>IF(COUNT($A773)=0,"",IF($A773&lt;&gt;DRAFT!$B775,"ERR",IF(DRAFT!CF775&gt;0,DRAFT!CF775,"")))</f>
        <v/>
      </c>
      <c r="AD773" s="2" t="str">
        <f>IF(COUNT($A773)=0,"",IF(AC773="3E","3E",IF(AC773="","I",LOOKUP(AC773/AE$2,{0,0.4,0.45,0.5,0.55,0.6,0.65,0.7,0.75,0.8,1},{"F","D","C","C+","B-","B","B+","A-","A","A+"}))))</f>
        <v/>
      </c>
      <c r="AE773" s="1" t="str">
        <f>IF(COUNT($A773)=0,"",IF(AC773="","--",IF(AC773="3E","3E",LOOKUP(AC773/AE$2,{0,0.4,0.45,0.5,0.55,0.6,0.65,0.7,0.75,0.8,1},{0,2,2.25,2.5,2.75,3,3.25,3.5,3.75,4}))))</f>
        <v/>
      </c>
      <c r="AF773" s="2" t="str">
        <f>IF(COUNT($A773)=0,"",IF($A773&lt;&gt;DRAFT!$B775,"ERR",IF(DRAFT!CI775&gt;0,DRAFT!CK775,"")))</f>
        <v/>
      </c>
      <c r="AG773" s="2" t="str">
        <f>IF(COUNT($A773)=0,"",IF(AF773="3E","3E",IF(AF773="","I",LOOKUP(AF773/AH$2,{0,0.4,0.45,0.5,0.55,0.6,0.65,0.7,0.75,0.8,1},{"F","D","C","C+","B-","B","B+","A-","A","A+"}))))</f>
        <v/>
      </c>
      <c r="AH773" s="1" t="str">
        <f>IF(COUNT($A773)=0,"",IF(AF773="","--",IF(AF773="3E","3E",LOOKUP(AF773/AH$2,{0,0.4,0.45,0.5,0.55,0.6,0.65,0.7,0.75,0.8,1},{0,2,2.25,2.5,2.75,3,3.25,3.5,3.75,4}))))</f>
        <v/>
      </c>
      <c r="AI773" s="2" t="str">
        <f>IF($A773&lt;&gt;DRAFT!$B775,"ERR",IF(OR(COUNT($A773)=0,COUNT(DRAFT!CL775:CN775,DRAFT!CP775:CR775)=0),"",CEILING(SUM(DRAFT!CO775,DRAFT!CS775,DRAFT!CT775),1)))</f>
        <v/>
      </c>
      <c r="AJ773" s="2" t="str">
        <f>IF(COUNT($A773)=0,"",IF(AI773="3E","3E",IF(AI773="","I",LOOKUP(AI773/AK$2,{0,0.4,0.45,0.5,0.55,0.6,0.65,0.7,0.75,0.8,1},{"F","D","C","C+","B-","B","B+","A-","A","A+"}))))</f>
        <v/>
      </c>
      <c r="AK773" s="1" t="str">
        <f>IF(COUNT($A773)=0,"",IF(AI773="","--",IF(AI773="3E","3E",LOOKUP(AI773/AK$2,{0,0.4,0.45,0.5,0.55,0.6,0.65,0.7,0.75,0.8,1},{0,2,2.25,2.5,2.75,3,3.25,3.5,3.75,4}))))</f>
        <v/>
      </c>
      <c r="AL773" s="4" t="str">
        <f>IF(OR(COUNT($A773)=0,COUNT(B773:AK773)=0),"",IF(COUNTIF(B773:AK773,"3E")&gt;0,"3E",IF(DRAFT!$A775="R",TRUNC(SUMPRODUCT(RGP,RCP)/TCP,3),TRUNC((SUMPRODUCT(--(IMDGP&gt;0)*IMDGP,IMCP)+CEILING(DRAFT!$DB775*42,0.25))/TCP,3))))</f>
        <v/>
      </c>
      <c r="AM773" s="2" t="str">
        <f>IF(OR(COUNT($A773)=0,COUNT(B773:AK773)=0),"",IF(COUNTIF(B773:AK773,"3E")&gt;0,"3E",IF(DRAFT!$A775="R",SUMPRODUCT(--(RGP&gt;=2),RCP),SUMPRODUCT(--(IMDGP&gt;0),--(IMGP=0),IMCP)+DRAFT!$DC775)))</f>
        <v/>
      </c>
      <c r="AN773" s="67" t="str">
        <f>IF(AL773="3E","3E",IF(COUNT($A773)=0,"",IF(COUNT(AI773)=0,"--",ROUND(((CEILING(DRAFT!$CV775*38,0.25)+CEILING(DRAFT!$CX775*38,0.25)+CEILING(DRAFT!$CZ775*42,0.25)+CEILING($AL773*42,0.25))/160),2))))</f>
        <v/>
      </c>
      <c r="AO773" s="2" t="str">
        <f>IF(AN773="3E","3E",IF(COUNT($A773)=0,"",IF(COUNT(AN773)=0,"I",LOOKUP(AN773,{0,2,2.25,2.5,2.75,3,3.25,3.5,3.75,4},{"F","D","C","C+","B-","B","B+","A-","A","A+"}))))</f>
        <v/>
      </c>
      <c r="AP773" s="2" t="str">
        <f>IF(AN773="3E","3E",IF(OR(COUNT(A773)=0,COUNT(AN773)=0),"",DRAFT!CW775+DRAFT!CY775+DRAFT!DA775+N(TABULATION!AM773)))</f>
        <v/>
      </c>
      <c r="AQ773" s="2" t="str">
        <f>IF(OR(COUNT($A773)=0,COUNT(B773:AK773)=0),"",IF(COUNTIF(B773:AM773,"3E")&gt;0,"3E",IF(AND(DRAFT!$A775="IM",OR($AL773&gt;DRAFT!$DB775,$AM773&gt;DRAFT!$DC775)),"IMPROVED",IF(AND(DRAFT!$A775="IM",$AL773&lt;=DRAFT!$DB775,$AM773&lt;=DRAFT!$DC775),"NOT IMPROVED",IF(AND(DRAFT!CU775="S",AH773&gt;=2,AK773&gt;=2,AN773&gt;=2.5,AP773&gt;=144),"PASS","FAIL")))))</f>
        <v/>
      </c>
      <c r="AR773" s="2" t="str">
        <f t="shared" si="22"/>
        <v/>
      </c>
      <c r="AS773" s="2" t="str">
        <f t="shared" si="23"/>
        <v/>
      </c>
    </row>
    <row r="774" spans="1:45" ht="18.95" customHeight="1" x14ac:dyDescent="0.25">
      <c r="A774" s="3" t="str">
        <f>IF(DRAFT!$B776="","",DRAFT!$B776)</f>
        <v/>
      </c>
      <c r="B774" s="2" t="str">
        <f>IF(COUNT($A774)=0,"",IF($A774&lt;&gt;DRAFT!$B776,"ERR",IF(DRAFT!I776="3E","3E",IF(COUNT(DRAFT!E776,DRAFT!I776)&gt;0,DRAFT!J776,""))))</f>
        <v/>
      </c>
      <c r="C774" s="2" t="str">
        <f>IF(COUNT($A774)=0,"",IF(B774="3E","3E",IF(B774="","I",LOOKUP(B774/D$2,{0,0.4,0.45,0.5,0.55,0.6,0.65,0.7,0.75,0.8,1},{"F","D","C","C+","B-","B","B+","A-","A","A+"}))))</f>
        <v/>
      </c>
      <c r="D774" s="1" t="str">
        <f>IF(COUNT($A774)=0,"",IF(B774="","--",IF(B774="3E","3E",LOOKUP(B774/D$2,{0,0.4,0.45,0.5,0.55,0.6,0.65,0.7,0.75,0.8,1},{0,2,2.25,2.5,2.75,3,3.25,3.5,3.75,4}))))</f>
        <v/>
      </c>
      <c r="E774" s="2" t="str">
        <f>IF(COUNT($A774)=0,"",IF($A774&lt;&gt;DRAFT!$B776,"ERR",IF(DRAFT!R776="3E","3E",IF(COUNT(DRAFT!N776,DRAFT!R776)&gt;0,DRAFT!S776,""))))</f>
        <v/>
      </c>
      <c r="F774" s="2" t="str">
        <f>IF(COUNT($A774)=0,"",IF(E774="3E","3E",IF(E774="","I",LOOKUP(E774/G$2,{0,0.4,0.45,0.5,0.55,0.6,0.65,0.7,0.75,0.8,1},{"F","D","C","C+","B-","B","B+","A-","A","A+"}))))</f>
        <v/>
      </c>
      <c r="G774" s="1" t="str">
        <f>IF(COUNT($A774)=0,"",IF(E774="","--",IF(E774="3E","3E",LOOKUP(E774/G$2,{0,0.4,0.45,0.5,0.55,0.6,0.65,0.7,0.75,0.8,1},{0,2,2.25,2.5,2.75,3,3.25,3.5,3.75,4}))))</f>
        <v/>
      </c>
      <c r="H774" s="2" t="str">
        <f>IF(COUNT($A774)=0,"",IF($A774&lt;&gt;DRAFT!$B776,"ERR",IF(DRAFT!AA776="3E","3E",IF(COUNT(DRAFT!W776,DRAFT!AA776)&gt;0,DRAFT!AB776,""))))</f>
        <v/>
      </c>
      <c r="I774" s="2" t="str">
        <f>IF(COUNT($A774)=0,"",IF(H774="3E","3E",IF(H774="","I",LOOKUP(H774/J$2,{0,0.4,0.45,0.5,0.55,0.6,0.65,0.7,0.75,0.8,1},{"F","D","C","C+","B-","B","B+","A-","A","A+"}))))</f>
        <v/>
      </c>
      <c r="J774" s="1" t="str">
        <f>IF(COUNT($A774)=0,"",IF(H774="","--",IF(H774="3E","3E",LOOKUP(H774/J$2,{0,0.4,0.45,0.5,0.55,0.6,0.65,0.7,0.75,0.8,1},{0,2,2.25,2.5,2.75,3,3.25,3.5,3.75,4}))))</f>
        <v/>
      </c>
      <c r="K774" s="2" t="str">
        <f>IF(COUNT($A774)=0,"",IF($A774&lt;&gt;DRAFT!$B776,"ERR",IF(DRAFT!AJ776="3E","3E",IF(COUNT(DRAFT!AF776,DRAFT!AJ776)&gt;0,DRAFT!AK776,""))))</f>
        <v/>
      </c>
      <c r="L774" s="2" t="str">
        <f>IF(COUNT($A774)=0,"",IF(K774="3E","3E",IF(K774="","I",LOOKUP(K774/M$2,{0,0.4,0.45,0.5,0.55,0.6,0.65,0.7,0.75,0.8,1},{"F","D","C","C+","B-","B","B+","A-","A","A+"}))))</f>
        <v/>
      </c>
      <c r="M774" s="1" t="str">
        <f>IF(COUNT($A774)=0,"",IF(K774="","--",IF(K774="3E","3E",LOOKUP(K774/M$2,{0,0.4,0.45,0.5,0.55,0.6,0.65,0.7,0.75,0.8,1},{0,2,2.25,2.5,2.75,3,3.25,3.5,3.75,4}))))</f>
        <v/>
      </c>
      <c r="N774" s="2" t="str">
        <f>IF(COUNT($A774)=0,"",IF($A774&lt;&gt;DRAFT!$B776,"ERR",IF(DRAFT!AS776="3E","3E",IF(COUNT(DRAFT!AO776,DRAFT!AS776)&gt;0,DRAFT!AT776,""))))</f>
        <v/>
      </c>
      <c r="O774" s="2" t="str">
        <f>IF(COUNT($A774)=0,"",IF(N774="3E","3E",IF(N774="","I",LOOKUP(N774/P$2,{0,0.4,0.45,0.5,0.55,0.6,0.65,0.7,0.75,0.8,1},{"F","D","C","C+","B-","B","B+","A-","A","A+"}))))</f>
        <v/>
      </c>
      <c r="P774" s="1" t="str">
        <f>IF(COUNT($A774)=0,"",IF(N774="","--",IF(N774="3E","3E",LOOKUP(N774/P$2,{0,0.4,0.45,0.5,0.55,0.6,0.65,0.7,0.75,0.8,1},{0,2,2.25,2.5,2.75,3,3.25,3.5,3.75,4}))))</f>
        <v/>
      </c>
      <c r="Q774" s="2" t="str">
        <f>IF(COUNT($A774)=0,"",IF($A774&lt;&gt;DRAFT!$B776,"ERR",IF(DRAFT!BB776="3E","3E",IF(COUNT(DRAFT!AX776,DRAFT!BB776)&gt;0,DRAFT!BC776,""))))</f>
        <v/>
      </c>
      <c r="R774" s="2" t="str">
        <f>IF(COUNT($A774)=0,"",IF(Q774="3E","3E",IF(Q774="","I",LOOKUP(Q774/S$2,{0,0.4,0.45,0.5,0.55,0.6,0.65,0.7,0.75,0.8,1},{"F","D","C","C+","B-","B","B+","A-","A","A+"}))))</f>
        <v/>
      </c>
      <c r="S774" s="1" t="str">
        <f>IF(COUNT($A774)=0,"",IF(Q774="","--",IF(Q774="3E","3E",LOOKUP(Q774/S$2,{0,0.4,0.45,0.5,0.55,0.6,0.65,0.7,0.75,0.8,1},{0,2,2.25,2.5,2.75,3,3.25,3.5,3.75,4}))))</f>
        <v/>
      </c>
      <c r="T774" s="2" t="str">
        <f>IF(COUNT($A774)=0,"",IF($A774&lt;&gt;DRAFT!$B776,"ERR",IF(DRAFT!BK776="3E","3E",IF(COUNT(DRAFT!BG776,DRAFT!BK776)&gt;0,DRAFT!BL776,""))))</f>
        <v/>
      </c>
      <c r="U774" s="2" t="str">
        <f>IF(COUNT($A774)=0,"",IF(T774="3E","3E",IF(T774="","I",LOOKUP(T774/V$2,{0,0.4,0.45,0.5,0.55,0.6,0.65,0.7,0.75,0.8,1},{"F","D","C","C+","B-","B","B+","A-","A","A+"}))))</f>
        <v/>
      </c>
      <c r="V774" s="1" t="str">
        <f>IF(COUNT($A774)=0,"",IF(T774="","--",IF(T774="3E","3E",LOOKUP(T774/V$2,{0,0.4,0.45,0.5,0.55,0.6,0.65,0.7,0.75,0.8,1},{0,2,2.25,2.5,2.75,3,3.25,3.5,3.75,4}))))</f>
        <v/>
      </c>
      <c r="W774" s="2" t="str">
        <f>IF(COUNT($A774)=0,"",IF($A774&lt;&gt;DRAFT!$B776,"ERR",IF(DRAFT!BT776="3E","3E",IF(COUNT(DRAFT!BP776,DRAFT!BT776)&gt;0,DRAFT!BU776,""))))</f>
        <v/>
      </c>
      <c r="X774" s="2" t="str">
        <f>IF(COUNT($A774)=0,"",IF(W774="3E","3E",IF(W774="","I",LOOKUP(W774/Y$2,{0,0.4,0.45,0.5,0.55,0.6,0.65,0.7,0.75,0.8,1},{"F","D","C","C+","B-","B","B+","A-","A","A+"}))))</f>
        <v/>
      </c>
      <c r="Y774" s="1" t="str">
        <f>IF(COUNT($A774)=0,"",IF(W774="","--",IF(W774="3E","3E",LOOKUP(W774/Y$2,{0,0.4,0.45,0.5,0.55,0.6,0.65,0.7,0.75,0.8,1},{0,2,2.25,2.5,2.75,3,3.25,3.5,3.75,4}))))</f>
        <v/>
      </c>
      <c r="Z774" s="2" t="str">
        <f>IF(COUNT($A774)=0,"",IF($A774&lt;&gt;DRAFT!$B776,"ERR",IF(DRAFT!CC776="3E","3E",IF(COUNT(DRAFT!BY776,DRAFT!CC776)&gt;0,DRAFT!CD776,""))))</f>
        <v/>
      </c>
      <c r="AA774" s="2" t="str">
        <f>IF(COUNT($A774)=0,"",IF(Z774="3E","3E",IF(Z774="","I",LOOKUP(Z774/AB$2,{0,0.4,0.45,0.5,0.55,0.6,0.65,0.7,0.75,0.8,1},{"F","D","C","C+","B-","B","B+","A-","A","A+"}))))</f>
        <v/>
      </c>
      <c r="AB774" s="1" t="str">
        <f>IF(COUNT($A774)=0,"",IF(Z774="","--",IF(Z774="3E","3E",LOOKUP(Z774/AB$2,{0,0.4,0.45,0.5,0.55,0.6,0.65,0.7,0.75,0.8,1},{0,2,2.25,2.5,2.75,3,3.25,3.5,3.75,4}))))</f>
        <v/>
      </c>
      <c r="AC774" s="2" t="str">
        <f>IF(COUNT($A774)=0,"",IF($A774&lt;&gt;DRAFT!$B776,"ERR",IF(DRAFT!CF776&gt;0,DRAFT!CF776,"")))</f>
        <v/>
      </c>
      <c r="AD774" s="2" t="str">
        <f>IF(COUNT($A774)=0,"",IF(AC774="3E","3E",IF(AC774="","I",LOOKUP(AC774/AE$2,{0,0.4,0.45,0.5,0.55,0.6,0.65,0.7,0.75,0.8,1},{"F","D","C","C+","B-","B","B+","A-","A","A+"}))))</f>
        <v/>
      </c>
      <c r="AE774" s="1" t="str">
        <f>IF(COUNT($A774)=0,"",IF(AC774="","--",IF(AC774="3E","3E",LOOKUP(AC774/AE$2,{0,0.4,0.45,0.5,0.55,0.6,0.65,0.7,0.75,0.8,1},{0,2,2.25,2.5,2.75,3,3.25,3.5,3.75,4}))))</f>
        <v/>
      </c>
      <c r="AF774" s="2" t="str">
        <f>IF(COUNT($A774)=0,"",IF($A774&lt;&gt;DRAFT!$B776,"ERR",IF(DRAFT!CI776&gt;0,DRAFT!CK776,"")))</f>
        <v/>
      </c>
      <c r="AG774" s="2" t="str">
        <f>IF(COUNT($A774)=0,"",IF(AF774="3E","3E",IF(AF774="","I",LOOKUP(AF774/AH$2,{0,0.4,0.45,0.5,0.55,0.6,0.65,0.7,0.75,0.8,1},{"F","D","C","C+","B-","B","B+","A-","A","A+"}))))</f>
        <v/>
      </c>
      <c r="AH774" s="1" t="str">
        <f>IF(COUNT($A774)=0,"",IF(AF774="","--",IF(AF774="3E","3E",LOOKUP(AF774/AH$2,{0,0.4,0.45,0.5,0.55,0.6,0.65,0.7,0.75,0.8,1},{0,2,2.25,2.5,2.75,3,3.25,3.5,3.75,4}))))</f>
        <v/>
      </c>
      <c r="AI774" s="2" t="str">
        <f>IF($A774&lt;&gt;DRAFT!$B776,"ERR",IF(OR(COUNT($A774)=0,COUNT(DRAFT!CL776:CN776,DRAFT!CP776:CR776)=0),"",CEILING(SUM(DRAFT!CO776,DRAFT!CS776,DRAFT!CT776),1)))</f>
        <v/>
      </c>
      <c r="AJ774" s="2" t="str">
        <f>IF(COUNT($A774)=0,"",IF(AI774="3E","3E",IF(AI774="","I",LOOKUP(AI774/AK$2,{0,0.4,0.45,0.5,0.55,0.6,0.65,0.7,0.75,0.8,1},{"F","D","C","C+","B-","B","B+","A-","A","A+"}))))</f>
        <v/>
      </c>
      <c r="AK774" s="1" t="str">
        <f>IF(COUNT($A774)=0,"",IF(AI774="","--",IF(AI774="3E","3E",LOOKUP(AI774/AK$2,{0,0.4,0.45,0.5,0.55,0.6,0.65,0.7,0.75,0.8,1},{0,2,2.25,2.5,2.75,3,3.25,3.5,3.75,4}))))</f>
        <v/>
      </c>
      <c r="AL774" s="4" t="str">
        <f>IF(OR(COUNT($A774)=0,COUNT(B774:AK774)=0),"",IF(COUNTIF(B774:AK774,"3E")&gt;0,"3E",IF(DRAFT!$A776="R",TRUNC(SUMPRODUCT(RGP,RCP)/TCP,3),TRUNC((SUMPRODUCT(--(IMDGP&gt;0)*IMDGP,IMCP)+CEILING(DRAFT!$DB776*42,0.25))/TCP,3))))</f>
        <v/>
      </c>
      <c r="AM774" s="2" t="str">
        <f>IF(OR(COUNT($A774)=0,COUNT(B774:AK774)=0),"",IF(COUNTIF(B774:AK774,"3E")&gt;0,"3E",IF(DRAFT!$A776="R",SUMPRODUCT(--(RGP&gt;=2),RCP),SUMPRODUCT(--(IMDGP&gt;0),--(IMGP=0),IMCP)+DRAFT!$DC776)))</f>
        <v/>
      </c>
      <c r="AN774" s="67" t="str">
        <f>IF(AL774="3E","3E",IF(COUNT($A774)=0,"",IF(COUNT(AI774)=0,"--",ROUND(((CEILING(DRAFT!$CV776*38,0.25)+CEILING(DRAFT!$CX776*38,0.25)+CEILING(DRAFT!$CZ776*42,0.25)+CEILING($AL774*42,0.25))/160),2))))</f>
        <v/>
      </c>
      <c r="AO774" s="2" t="str">
        <f>IF(AN774="3E","3E",IF(COUNT($A774)=0,"",IF(COUNT(AN774)=0,"I",LOOKUP(AN774,{0,2,2.25,2.5,2.75,3,3.25,3.5,3.75,4},{"F","D","C","C+","B-","B","B+","A-","A","A+"}))))</f>
        <v/>
      </c>
      <c r="AP774" s="2" t="str">
        <f>IF(AN774="3E","3E",IF(OR(COUNT(A774)=0,COUNT(AN774)=0),"",DRAFT!CW776+DRAFT!CY776+DRAFT!DA776+N(TABULATION!AM774)))</f>
        <v/>
      </c>
      <c r="AQ774" s="2" t="str">
        <f>IF(OR(COUNT($A774)=0,COUNT(B774:AK774)=0),"",IF(COUNTIF(B774:AM774,"3E")&gt;0,"3E",IF(AND(DRAFT!$A776="IM",OR($AL774&gt;DRAFT!$DB776,$AM774&gt;DRAFT!$DC776)),"IMPROVED",IF(AND(DRAFT!$A776="IM",$AL774&lt;=DRAFT!$DB776,$AM774&lt;=DRAFT!$DC776),"NOT IMPROVED",IF(AND(DRAFT!CU776="S",AH774&gt;=2,AK774&gt;=2,AN774&gt;=2.5,AP774&gt;=144),"PASS","FAIL")))))</f>
        <v/>
      </c>
      <c r="AR774" s="2" t="str">
        <f t="shared" ref="AR774:AR795" si="24">IF(COUNT($A774)=0,"",IF(AQ774="3E","3E",IF(AQ774="PASS",CONCATENATE(IF(N(D774)&lt;2,"411F,",""),IF(N(G774)&lt;2,"412F,",""),IF(N(J774)&lt;2,"413F,",""),IF(N(M774)&lt;2,"421F,",""),IF(N(P774)&lt;2,"422F,",""),IF(N(S774)&lt;2,"423F,",""),IF(N(V774)&lt;2,"431F,",""),IF(N(Y774)&lt;2,"432F,",""),IF(N(AB774)&lt;2,"433F,","")),"")))</f>
        <v/>
      </c>
      <c r="AS774" s="2" t="str">
        <f t="shared" ref="AS774:AS795" si="25">IF(OR(COUNT($A774)=0,COUNT(AF774)=0,COUNT(AI774)=0),"",IF($AL774="3E","3E",RANK(AN774,$AN$5:$AN$200,0)))</f>
        <v/>
      </c>
    </row>
    <row r="775" spans="1:45" ht="18.95" customHeight="1" x14ac:dyDescent="0.25">
      <c r="A775" s="3" t="str">
        <f>IF(DRAFT!$B777="","",DRAFT!$B777)</f>
        <v/>
      </c>
      <c r="B775" s="2" t="str">
        <f>IF(COUNT($A775)=0,"",IF($A775&lt;&gt;DRAFT!$B777,"ERR",IF(DRAFT!I777="3E","3E",IF(COUNT(DRAFT!E777,DRAFT!I777)&gt;0,DRAFT!J777,""))))</f>
        <v/>
      </c>
      <c r="C775" s="2" t="str">
        <f>IF(COUNT($A775)=0,"",IF(B775="3E","3E",IF(B775="","I",LOOKUP(B775/D$2,{0,0.4,0.45,0.5,0.55,0.6,0.65,0.7,0.75,0.8,1},{"F","D","C","C+","B-","B","B+","A-","A","A+"}))))</f>
        <v/>
      </c>
      <c r="D775" s="1" t="str">
        <f>IF(COUNT($A775)=0,"",IF(B775="","--",IF(B775="3E","3E",LOOKUP(B775/D$2,{0,0.4,0.45,0.5,0.55,0.6,0.65,0.7,0.75,0.8,1},{0,2,2.25,2.5,2.75,3,3.25,3.5,3.75,4}))))</f>
        <v/>
      </c>
      <c r="E775" s="2" t="str">
        <f>IF(COUNT($A775)=0,"",IF($A775&lt;&gt;DRAFT!$B777,"ERR",IF(DRAFT!R777="3E","3E",IF(COUNT(DRAFT!N777,DRAFT!R777)&gt;0,DRAFT!S777,""))))</f>
        <v/>
      </c>
      <c r="F775" s="2" t="str">
        <f>IF(COUNT($A775)=0,"",IF(E775="3E","3E",IF(E775="","I",LOOKUP(E775/G$2,{0,0.4,0.45,0.5,0.55,0.6,0.65,0.7,0.75,0.8,1},{"F","D","C","C+","B-","B","B+","A-","A","A+"}))))</f>
        <v/>
      </c>
      <c r="G775" s="1" t="str">
        <f>IF(COUNT($A775)=0,"",IF(E775="","--",IF(E775="3E","3E",LOOKUP(E775/G$2,{0,0.4,0.45,0.5,0.55,0.6,0.65,0.7,0.75,0.8,1},{0,2,2.25,2.5,2.75,3,3.25,3.5,3.75,4}))))</f>
        <v/>
      </c>
      <c r="H775" s="2" t="str">
        <f>IF(COUNT($A775)=0,"",IF($A775&lt;&gt;DRAFT!$B777,"ERR",IF(DRAFT!AA777="3E","3E",IF(COUNT(DRAFT!W777,DRAFT!AA777)&gt;0,DRAFT!AB777,""))))</f>
        <v/>
      </c>
      <c r="I775" s="2" t="str">
        <f>IF(COUNT($A775)=0,"",IF(H775="3E","3E",IF(H775="","I",LOOKUP(H775/J$2,{0,0.4,0.45,0.5,0.55,0.6,0.65,0.7,0.75,0.8,1},{"F","D","C","C+","B-","B","B+","A-","A","A+"}))))</f>
        <v/>
      </c>
      <c r="J775" s="1" t="str">
        <f>IF(COUNT($A775)=0,"",IF(H775="","--",IF(H775="3E","3E",LOOKUP(H775/J$2,{0,0.4,0.45,0.5,0.55,0.6,0.65,0.7,0.75,0.8,1},{0,2,2.25,2.5,2.75,3,3.25,3.5,3.75,4}))))</f>
        <v/>
      </c>
      <c r="K775" s="2" t="str">
        <f>IF(COUNT($A775)=0,"",IF($A775&lt;&gt;DRAFT!$B777,"ERR",IF(DRAFT!AJ777="3E","3E",IF(COUNT(DRAFT!AF777,DRAFT!AJ777)&gt;0,DRAFT!AK777,""))))</f>
        <v/>
      </c>
      <c r="L775" s="2" t="str">
        <f>IF(COUNT($A775)=0,"",IF(K775="3E","3E",IF(K775="","I",LOOKUP(K775/M$2,{0,0.4,0.45,0.5,0.55,0.6,0.65,0.7,0.75,0.8,1},{"F","D","C","C+","B-","B","B+","A-","A","A+"}))))</f>
        <v/>
      </c>
      <c r="M775" s="1" t="str">
        <f>IF(COUNT($A775)=0,"",IF(K775="","--",IF(K775="3E","3E",LOOKUP(K775/M$2,{0,0.4,0.45,0.5,0.55,0.6,0.65,0.7,0.75,0.8,1},{0,2,2.25,2.5,2.75,3,3.25,3.5,3.75,4}))))</f>
        <v/>
      </c>
      <c r="N775" s="2" t="str">
        <f>IF(COUNT($A775)=0,"",IF($A775&lt;&gt;DRAFT!$B777,"ERR",IF(DRAFT!AS777="3E","3E",IF(COUNT(DRAFT!AO777,DRAFT!AS777)&gt;0,DRAFT!AT777,""))))</f>
        <v/>
      </c>
      <c r="O775" s="2" t="str">
        <f>IF(COUNT($A775)=0,"",IF(N775="3E","3E",IF(N775="","I",LOOKUP(N775/P$2,{0,0.4,0.45,0.5,0.55,0.6,0.65,0.7,0.75,0.8,1},{"F","D","C","C+","B-","B","B+","A-","A","A+"}))))</f>
        <v/>
      </c>
      <c r="P775" s="1" t="str">
        <f>IF(COUNT($A775)=0,"",IF(N775="","--",IF(N775="3E","3E",LOOKUP(N775/P$2,{0,0.4,0.45,0.5,0.55,0.6,0.65,0.7,0.75,0.8,1},{0,2,2.25,2.5,2.75,3,3.25,3.5,3.75,4}))))</f>
        <v/>
      </c>
      <c r="Q775" s="2" t="str">
        <f>IF(COUNT($A775)=0,"",IF($A775&lt;&gt;DRAFT!$B777,"ERR",IF(DRAFT!BB777="3E","3E",IF(COUNT(DRAFT!AX777,DRAFT!BB777)&gt;0,DRAFT!BC777,""))))</f>
        <v/>
      </c>
      <c r="R775" s="2" t="str">
        <f>IF(COUNT($A775)=0,"",IF(Q775="3E","3E",IF(Q775="","I",LOOKUP(Q775/S$2,{0,0.4,0.45,0.5,0.55,0.6,0.65,0.7,0.75,0.8,1},{"F","D","C","C+","B-","B","B+","A-","A","A+"}))))</f>
        <v/>
      </c>
      <c r="S775" s="1" t="str">
        <f>IF(COUNT($A775)=0,"",IF(Q775="","--",IF(Q775="3E","3E",LOOKUP(Q775/S$2,{0,0.4,0.45,0.5,0.55,0.6,0.65,0.7,0.75,0.8,1},{0,2,2.25,2.5,2.75,3,3.25,3.5,3.75,4}))))</f>
        <v/>
      </c>
      <c r="T775" s="2" t="str">
        <f>IF(COUNT($A775)=0,"",IF($A775&lt;&gt;DRAFT!$B777,"ERR",IF(DRAFT!BK777="3E","3E",IF(COUNT(DRAFT!BG777,DRAFT!BK777)&gt;0,DRAFT!BL777,""))))</f>
        <v/>
      </c>
      <c r="U775" s="2" t="str">
        <f>IF(COUNT($A775)=0,"",IF(T775="3E","3E",IF(T775="","I",LOOKUP(T775/V$2,{0,0.4,0.45,0.5,0.55,0.6,0.65,0.7,0.75,0.8,1},{"F","D","C","C+","B-","B","B+","A-","A","A+"}))))</f>
        <v/>
      </c>
      <c r="V775" s="1" t="str">
        <f>IF(COUNT($A775)=0,"",IF(T775="","--",IF(T775="3E","3E",LOOKUP(T775/V$2,{0,0.4,0.45,0.5,0.55,0.6,0.65,0.7,0.75,0.8,1},{0,2,2.25,2.5,2.75,3,3.25,3.5,3.75,4}))))</f>
        <v/>
      </c>
      <c r="W775" s="2" t="str">
        <f>IF(COUNT($A775)=0,"",IF($A775&lt;&gt;DRAFT!$B777,"ERR",IF(DRAFT!BT777="3E","3E",IF(COUNT(DRAFT!BP777,DRAFT!BT777)&gt;0,DRAFT!BU777,""))))</f>
        <v/>
      </c>
      <c r="X775" s="2" t="str">
        <f>IF(COUNT($A775)=0,"",IF(W775="3E","3E",IF(W775="","I",LOOKUP(W775/Y$2,{0,0.4,0.45,0.5,0.55,0.6,0.65,0.7,0.75,0.8,1},{"F","D","C","C+","B-","B","B+","A-","A","A+"}))))</f>
        <v/>
      </c>
      <c r="Y775" s="1" t="str">
        <f>IF(COUNT($A775)=0,"",IF(W775="","--",IF(W775="3E","3E",LOOKUP(W775/Y$2,{0,0.4,0.45,0.5,0.55,0.6,0.65,0.7,0.75,0.8,1},{0,2,2.25,2.5,2.75,3,3.25,3.5,3.75,4}))))</f>
        <v/>
      </c>
      <c r="Z775" s="2" t="str">
        <f>IF(COUNT($A775)=0,"",IF($A775&lt;&gt;DRAFT!$B777,"ERR",IF(DRAFT!CC777="3E","3E",IF(COUNT(DRAFT!BY777,DRAFT!CC777)&gt;0,DRAFT!CD777,""))))</f>
        <v/>
      </c>
      <c r="AA775" s="2" t="str">
        <f>IF(COUNT($A775)=0,"",IF(Z775="3E","3E",IF(Z775="","I",LOOKUP(Z775/AB$2,{0,0.4,0.45,0.5,0.55,0.6,0.65,0.7,0.75,0.8,1},{"F","D","C","C+","B-","B","B+","A-","A","A+"}))))</f>
        <v/>
      </c>
      <c r="AB775" s="1" t="str">
        <f>IF(COUNT($A775)=0,"",IF(Z775="","--",IF(Z775="3E","3E",LOOKUP(Z775/AB$2,{0,0.4,0.45,0.5,0.55,0.6,0.65,0.7,0.75,0.8,1},{0,2,2.25,2.5,2.75,3,3.25,3.5,3.75,4}))))</f>
        <v/>
      </c>
      <c r="AC775" s="2" t="str">
        <f>IF(COUNT($A775)=0,"",IF($A775&lt;&gt;DRAFT!$B777,"ERR",IF(DRAFT!CF777&gt;0,DRAFT!CF777,"")))</f>
        <v/>
      </c>
      <c r="AD775" s="2" t="str">
        <f>IF(COUNT($A775)=0,"",IF(AC775="3E","3E",IF(AC775="","I",LOOKUP(AC775/AE$2,{0,0.4,0.45,0.5,0.55,0.6,0.65,0.7,0.75,0.8,1},{"F","D","C","C+","B-","B","B+","A-","A","A+"}))))</f>
        <v/>
      </c>
      <c r="AE775" s="1" t="str">
        <f>IF(COUNT($A775)=0,"",IF(AC775="","--",IF(AC775="3E","3E",LOOKUP(AC775/AE$2,{0,0.4,0.45,0.5,0.55,0.6,0.65,0.7,0.75,0.8,1},{0,2,2.25,2.5,2.75,3,3.25,3.5,3.75,4}))))</f>
        <v/>
      </c>
      <c r="AF775" s="2" t="str">
        <f>IF(COUNT($A775)=0,"",IF($A775&lt;&gt;DRAFT!$B777,"ERR",IF(DRAFT!CI777&gt;0,DRAFT!CK777,"")))</f>
        <v/>
      </c>
      <c r="AG775" s="2" t="str">
        <f>IF(COUNT($A775)=0,"",IF(AF775="3E","3E",IF(AF775="","I",LOOKUP(AF775/AH$2,{0,0.4,0.45,0.5,0.55,0.6,0.65,0.7,0.75,0.8,1},{"F","D","C","C+","B-","B","B+","A-","A","A+"}))))</f>
        <v/>
      </c>
      <c r="AH775" s="1" t="str">
        <f>IF(COUNT($A775)=0,"",IF(AF775="","--",IF(AF775="3E","3E",LOOKUP(AF775/AH$2,{0,0.4,0.45,0.5,0.55,0.6,0.65,0.7,0.75,0.8,1},{0,2,2.25,2.5,2.75,3,3.25,3.5,3.75,4}))))</f>
        <v/>
      </c>
      <c r="AI775" s="2" t="str">
        <f>IF($A775&lt;&gt;DRAFT!$B777,"ERR",IF(OR(COUNT($A775)=0,COUNT(DRAFT!CL777:CN777,DRAFT!CP777:CR777)=0),"",CEILING(SUM(DRAFT!CO777,DRAFT!CS777,DRAFT!CT777),1)))</f>
        <v/>
      </c>
      <c r="AJ775" s="2" t="str">
        <f>IF(COUNT($A775)=0,"",IF(AI775="3E","3E",IF(AI775="","I",LOOKUP(AI775/AK$2,{0,0.4,0.45,0.5,0.55,0.6,0.65,0.7,0.75,0.8,1},{"F","D","C","C+","B-","B","B+","A-","A","A+"}))))</f>
        <v/>
      </c>
      <c r="AK775" s="1" t="str">
        <f>IF(COUNT($A775)=0,"",IF(AI775="","--",IF(AI775="3E","3E",LOOKUP(AI775/AK$2,{0,0.4,0.45,0.5,0.55,0.6,0.65,0.7,0.75,0.8,1},{0,2,2.25,2.5,2.75,3,3.25,3.5,3.75,4}))))</f>
        <v/>
      </c>
      <c r="AL775" s="4" t="str">
        <f>IF(OR(COUNT($A775)=0,COUNT(B775:AK775)=0),"",IF(COUNTIF(B775:AK775,"3E")&gt;0,"3E",IF(DRAFT!$A777="R",TRUNC(SUMPRODUCT(RGP,RCP)/TCP,3),TRUNC((SUMPRODUCT(--(IMDGP&gt;0)*IMDGP,IMCP)+CEILING(DRAFT!$DB777*42,0.25))/TCP,3))))</f>
        <v/>
      </c>
      <c r="AM775" s="2" t="str">
        <f>IF(OR(COUNT($A775)=0,COUNT(B775:AK775)=0),"",IF(COUNTIF(B775:AK775,"3E")&gt;0,"3E",IF(DRAFT!$A777="R",SUMPRODUCT(--(RGP&gt;=2),RCP),SUMPRODUCT(--(IMDGP&gt;0),--(IMGP=0),IMCP)+DRAFT!$DC777)))</f>
        <v/>
      </c>
      <c r="AN775" s="67" t="str">
        <f>IF(AL775="3E","3E",IF(COUNT($A775)=0,"",IF(COUNT(AI775)=0,"--",ROUND(((CEILING(DRAFT!$CV777*38,0.25)+CEILING(DRAFT!$CX777*38,0.25)+CEILING(DRAFT!$CZ777*42,0.25)+CEILING($AL775*42,0.25))/160),2))))</f>
        <v/>
      </c>
      <c r="AO775" s="2" t="str">
        <f>IF(AN775="3E","3E",IF(COUNT($A775)=0,"",IF(COUNT(AN775)=0,"I",LOOKUP(AN775,{0,2,2.25,2.5,2.75,3,3.25,3.5,3.75,4},{"F","D","C","C+","B-","B","B+","A-","A","A+"}))))</f>
        <v/>
      </c>
      <c r="AP775" s="2" t="str">
        <f>IF(AN775="3E","3E",IF(OR(COUNT(A775)=0,COUNT(AN775)=0),"",DRAFT!CW777+DRAFT!CY777+DRAFT!DA777+N(TABULATION!AM775)))</f>
        <v/>
      </c>
      <c r="AQ775" s="2" t="str">
        <f>IF(OR(COUNT($A775)=0,COUNT(B775:AK775)=0),"",IF(COUNTIF(B775:AM775,"3E")&gt;0,"3E",IF(AND(DRAFT!$A777="IM",OR($AL775&gt;DRAFT!$DB777,$AM775&gt;DRAFT!$DC777)),"IMPROVED",IF(AND(DRAFT!$A777="IM",$AL775&lt;=DRAFT!$DB777,$AM775&lt;=DRAFT!$DC777),"NOT IMPROVED",IF(AND(DRAFT!CU777="S",AH775&gt;=2,AK775&gt;=2,AN775&gt;=2.5,AP775&gt;=144),"PASS","FAIL")))))</f>
        <v/>
      </c>
      <c r="AR775" s="2" t="str">
        <f t="shared" si="24"/>
        <v/>
      </c>
      <c r="AS775" s="2" t="str">
        <f t="shared" si="25"/>
        <v/>
      </c>
    </row>
    <row r="776" spans="1:45" ht="18.95" customHeight="1" x14ac:dyDescent="0.25">
      <c r="A776" s="3" t="str">
        <f>IF(DRAFT!$B778="","",DRAFT!$B778)</f>
        <v/>
      </c>
      <c r="B776" s="2" t="str">
        <f>IF(COUNT($A776)=0,"",IF($A776&lt;&gt;DRAFT!$B778,"ERR",IF(DRAFT!I778="3E","3E",IF(COUNT(DRAFT!E778,DRAFT!I778)&gt;0,DRAFT!J778,""))))</f>
        <v/>
      </c>
      <c r="C776" s="2" t="str">
        <f>IF(COUNT($A776)=0,"",IF(B776="3E","3E",IF(B776="","I",LOOKUP(B776/D$2,{0,0.4,0.45,0.5,0.55,0.6,0.65,0.7,0.75,0.8,1},{"F","D","C","C+","B-","B","B+","A-","A","A+"}))))</f>
        <v/>
      </c>
      <c r="D776" s="1" t="str">
        <f>IF(COUNT($A776)=0,"",IF(B776="","--",IF(B776="3E","3E",LOOKUP(B776/D$2,{0,0.4,0.45,0.5,0.55,0.6,0.65,0.7,0.75,0.8,1},{0,2,2.25,2.5,2.75,3,3.25,3.5,3.75,4}))))</f>
        <v/>
      </c>
      <c r="E776" s="2" t="str">
        <f>IF(COUNT($A776)=0,"",IF($A776&lt;&gt;DRAFT!$B778,"ERR",IF(DRAFT!R778="3E","3E",IF(COUNT(DRAFT!N778,DRAFT!R778)&gt;0,DRAFT!S778,""))))</f>
        <v/>
      </c>
      <c r="F776" s="2" t="str">
        <f>IF(COUNT($A776)=0,"",IF(E776="3E","3E",IF(E776="","I",LOOKUP(E776/G$2,{0,0.4,0.45,0.5,0.55,0.6,0.65,0.7,0.75,0.8,1},{"F","D","C","C+","B-","B","B+","A-","A","A+"}))))</f>
        <v/>
      </c>
      <c r="G776" s="1" t="str">
        <f>IF(COUNT($A776)=0,"",IF(E776="","--",IF(E776="3E","3E",LOOKUP(E776/G$2,{0,0.4,0.45,0.5,0.55,0.6,0.65,0.7,0.75,0.8,1},{0,2,2.25,2.5,2.75,3,3.25,3.5,3.75,4}))))</f>
        <v/>
      </c>
      <c r="H776" s="2" t="str">
        <f>IF(COUNT($A776)=0,"",IF($A776&lt;&gt;DRAFT!$B778,"ERR",IF(DRAFT!AA778="3E","3E",IF(COUNT(DRAFT!W778,DRAFT!AA778)&gt;0,DRAFT!AB778,""))))</f>
        <v/>
      </c>
      <c r="I776" s="2" t="str">
        <f>IF(COUNT($A776)=0,"",IF(H776="3E","3E",IF(H776="","I",LOOKUP(H776/J$2,{0,0.4,0.45,0.5,0.55,0.6,0.65,0.7,0.75,0.8,1},{"F","D","C","C+","B-","B","B+","A-","A","A+"}))))</f>
        <v/>
      </c>
      <c r="J776" s="1" t="str">
        <f>IF(COUNT($A776)=0,"",IF(H776="","--",IF(H776="3E","3E",LOOKUP(H776/J$2,{0,0.4,0.45,0.5,0.55,0.6,0.65,0.7,0.75,0.8,1},{0,2,2.25,2.5,2.75,3,3.25,3.5,3.75,4}))))</f>
        <v/>
      </c>
      <c r="K776" s="2" t="str">
        <f>IF(COUNT($A776)=0,"",IF($A776&lt;&gt;DRAFT!$B778,"ERR",IF(DRAFT!AJ778="3E","3E",IF(COUNT(DRAFT!AF778,DRAFT!AJ778)&gt;0,DRAFT!AK778,""))))</f>
        <v/>
      </c>
      <c r="L776" s="2" t="str">
        <f>IF(COUNT($A776)=0,"",IF(K776="3E","3E",IF(K776="","I",LOOKUP(K776/M$2,{0,0.4,0.45,0.5,0.55,0.6,0.65,0.7,0.75,0.8,1},{"F","D","C","C+","B-","B","B+","A-","A","A+"}))))</f>
        <v/>
      </c>
      <c r="M776" s="1" t="str">
        <f>IF(COUNT($A776)=0,"",IF(K776="","--",IF(K776="3E","3E",LOOKUP(K776/M$2,{0,0.4,0.45,0.5,0.55,0.6,0.65,0.7,0.75,0.8,1},{0,2,2.25,2.5,2.75,3,3.25,3.5,3.75,4}))))</f>
        <v/>
      </c>
      <c r="N776" s="2" t="str">
        <f>IF(COUNT($A776)=0,"",IF($A776&lt;&gt;DRAFT!$B778,"ERR",IF(DRAFT!AS778="3E","3E",IF(COUNT(DRAFT!AO778,DRAFT!AS778)&gt;0,DRAFT!AT778,""))))</f>
        <v/>
      </c>
      <c r="O776" s="2" t="str">
        <f>IF(COUNT($A776)=0,"",IF(N776="3E","3E",IF(N776="","I",LOOKUP(N776/P$2,{0,0.4,0.45,0.5,0.55,0.6,0.65,0.7,0.75,0.8,1},{"F","D","C","C+","B-","B","B+","A-","A","A+"}))))</f>
        <v/>
      </c>
      <c r="P776" s="1" t="str">
        <f>IF(COUNT($A776)=0,"",IF(N776="","--",IF(N776="3E","3E",LOOKUP(N776/P$2,{0,0.4,0.45,0.5,0.55,0.6,0.65,0.7,0.75,0.8,1},{0,2,2.25,2.5,2.75,3,3.25,3.5,3.75,4}))))</f>
        <v/>
      </c>
      <c r="Q776" s="2" t="str">
        <f>IF(COUNT($A776)=0,"",IF($A776&lt;&gt;DRAFT!$B778,"ERR",IF(DRAFT!BB778="3E","3E",IF(COUNT(DRAFT!AX778,DRAFT!BB778)&gt;0,DRAFT!BC778,""))))</f>
        <v/>
      </c>
      <c r="R776" s="2" t="str">
        <f>IF(COUNT($A776)=0,"",IF(Q776="3E","3E",IF(Q776="","I",LOOKUP(Q776/S$2,{0,0.4,0.45,0.5,0.55,0.6,0.65,0.7,0.75,0.8,1},{"F","D","C","C+","B-","B","B+","A-","A","A+"}))))</f>
        <v/>
      </c>
      <c r="S776" s="1" t="str">
        <f>IF(COUNT($A776)=0,"",IF(Q776="","--",IF(Q776="3E","3E",LOOKUP(Q776/S$2,{0,0.4,0.45,0.5,0.55,0.6,0.65,0.7,0.75,0.8,1},{0,2,2.25,2.5,2.75,3,3.25,3.5,3.75,4}))))</f>
        <v/>
      </c>
      <c r="T776" s="2" t="str">
        <f>IF(COUNT($A776)=0,"",IF($A776&lt;&gt;DRAFT!$B778,"ERR",IF(DRAFT!BK778="3E","3E",IF(COUNT(DRAFT!BG778,DRAFT!BK778)&gt;0,DRAFT!BL778,""))))</f>
        <v/>
      </c>
      <c r="U776" s="2" t="str">
        <f>IF(COUNT($A776)=0,"",IF(T776="3E","3E",IF(T776="","I",LOOKUP(T776/V$2,{0,0.4,0.45,0.5,0.55,0.6,0.65,0.7,0.75,0.8,1},{"F","D","C","C+","B-","B","B+","A-","A","A+"}))))</f>
        <v/>
      </c>
      <c r="V776" s="1" t="str">
        <f>IF(COUNT($A776)=0,"",IF(T776="","--",IF(T776="3E","3E",LOOKUP(T776/V$2,{0,0.4,0.45,0.5,0.55,0.6,0.65,0.7,0.75,0.8,1},{0,2,2.25,2.5,2.75,3,3.25,3.5,3.75,4}))))</f>
        <v/>
      </c>
      <c r="W776" s="2" t="str">
        <f>IF(COUNT($A776)=0,"",IF($A776&lt;&gt;DRAFT!$B778,"ERR",IF(DRAFT!BT778="3E","3E",IF(COUNT(DRAFT!BP778,DRAFT!BT778)&gt;0,DRAFT!BU778,""))))</f>
        <v/>
      </c>
      <c r="X776" s="2" t="str">
        <f>IF(COUNT($A776)=0,"",IF(W776="3E","3E",IF(W776="","I",LOOKUP(W776/Y$2,{0,0.4,0.45,0.5,0.55,0.6,0.65,0.7,0.75,0.8,1},{"F","D","C","C+","B-","B","B+","A-","A","A+"}))))</f>
        <v/>
      </c>
      <c r="Y776" s="1" t="str">
        <f>IF(COUNT($A776)=0,"",IF(W776="","--",IF(W776="3E","3E",LOOKUP(W776/Y$2,{0,0.4,0.45,0.5,0.55,0.6,0.65,0.7,0.75,0.8,1},{0,2,2.25,2.5,2.75,3,3.25,3.5,3.75,4}))))</f>
        <v/>
      </c>
      <c r="Z776" s="2" t="str">
        <f>IF(COUNT($A776)=0,"",IF($A776&lt;&gt;DRAFT!$B778,"ERR",IF(DRAFT!CC778="3E","3E",IF(COUNT(DRAFT!BY778,DRAFT!CC778)&gt;0,DRAFT!CD778,""))))</f>
        <v/>
      </c>
      <c r="AA776" s="2" t="str">
        <f>IF(COUNT($A776)=0,"",IF(Z776="3E","3E",IF(Z776="","I",LOOKUP(Z776/AB$2,{0,0.4,0.45,0.5,0.55,0.6,0.65,0.7,0.75,0.8,1},{"F","D","C","C+","B-","B","B+","A-","A","A+"}))))</f>
        <v/>
      </c>
      <c r="AB776" s="1" t="str">
        <f>IF(COUNT($A776)=0,"",IF(Z776="","--",IF(Z776="3E","3E",LOOKUP(Z776/AB$2,{0,0.4,0.45,0.5,0.55,0.6,0.65,0.7,0.75,0.8,1},{0,2,2.25,2.5,2.75,3,3.25,3.5,3.75,4}))))</f>
        <v/>
      </c>
      <c r="AC776" s="2" t="str">
        <f>IF(COUNT($A776)=0,"",IF($A776&lt;&gt;DRAFT!$B778,"ERR",IF(DRAFT!CF778&gt;0,DRAFT!CF778,"")))</f>
        <v/>
      </c>
      <c r="AD776" s="2" t="str">
        <f>IF(COUNT($A776)=0,"",IF(AC776="3E","3E",IF(AC776="","I",LOOKUP(AC776/AE$2,{0,0.4,0.45,0.5,0.55,0.6,0.65,0.7,0.75,0.8,1},{"F","D","C","C+","B-","B","B+","A-","A","A+"}))))</f>
        <v/>
      </c>
      <c r="AE776" s="1" t="str">
        <f>IF(COUNT($A776)=0,"",IF(AC776="","--",IF(AC776="3E","3E",LOOKUP(AC776/AE$2,{0,0.4,0.45,0.5,0.55,0.6,0.65,0.7,0.75,0.8,1},{0,2,2.25,2.5,2.75,3,3.25,3.5,3.75,4}))))</f>
        <v/>
      </c>
      <c r="AF776" s="2" t="str">
        <f>IF(COUNT($A776)=0,"",IF($A776&lt;&gt;DRAFT!$B778,"ERR",IF(DRAFT!CI778&gt;0,DRAFT!CK778,"")))</f>
        <v/>
      </c>
      <c r="AG776" s="2" t="str">
        <f>IF(COUNT($A776)=0,"",IF(AF776="3E","3E",IF(AF776="","I",LOOKUP(AF776/AH$2,{0,0.4,0.45,0.5,0.55,0.6,0.65,0.7,0.75,0.8,1},{"F","D","C","C+","B-","B","B+","A-","A","A+"}))))</f>
        <v/>
      </c>
      <c r="AH776" s="1" t="str">
        <f>IF(COUNT($A776)=0,"",IF(AF776="","--",IF(AF776="3E","3E",LOOKUP(AF776/AH$2,{0,0.4,0.45,0.5,0.55,0.6,0.65,0.7,0.75,0.8,1},{0,2,2.25,2.5,2.75,3,3.25,3.5,3.75,4}))))</f>
        <v/>
      </c>
      <c r="AI776" s="2" t="str">
        <f>IF($A776&lt;&gt;DRAFT!$B778,"ERR",IF(OR(COUNT($A776)=0,COUNT(DRAFT!CL778:CN778,DRAFT!CP778:CR778)=0),"",CEILING(SUM(DRAFT!CO778,DRAFT!CS778,DRAFT!CT778),1)))</f>
        <v/>
      </c>
      <c r="AJ776" s="2" t="str">
        <f>IF(COUNT($A776)=0,"",IF(AI776="3E","3E",IF(AI776="","I",LOOKUP(AI776/AK$2,{0,0.4,0.45,0.5,0.55,0.6,0.65,0.7,0.75,0.8,1},{"F","D","C","C+","B-","B","B+","A-","A","A+"}))))</f>
        <v/>
      </c>
      <c r="AK776" s="1" t="str">
        <f>IF(COUNT($A776)=0,"",IF(AI776="","--",IF(AI776="3E","3E",LOOKUP(AI776/AK$2,{0,0.4,0.45,0.5,0.55,0.6,0.65,0.7,0.75,0.8,1},{0,2,2.25,2.5,2.75,3,3.25,3.5,3.75,4}))))</f>
        <v/>
      </c>
      <c r="AL776" s="4" t="str">
        <f>IF(OR(COUNT($A776)=0,COUNT(B776:AK776)=0),"",IF(COUNTIF(B776:AK776,"3E")&gt;0,"3E",IF(DRAFT!$A778="R",TRUNC(SUMPRODUCT(RGP,RCP)/TCP,3),TRUNC((SUMPRODUCT(--(IMDGP&gt;0)*IMDGP,IMCP)+CEILING(DRAFT!$DB778*42,0.25))/TCP,3))))</f>
        <v/>
      </c>
      <c r="AM776" s="2" t="str">
        <f>IF(OR(COUNT($A776)=0,COUNT(B776:AK776)=0),"",IF(COUNTIF(B776:AK776,"3E")&gt;0,"3E",IF(DRAFT!$A778="R",SUMPRODUCT(--(RGP&gt;=2),RCP),SUMPRODUCT(--(IMDGP&gt;0),--(IMGP=0),IMCP)+DRAFT!$DC778)))</f>
        <v/>
      </c>
      <c r="AN776" s="67" t="str">
        <f>IF(AL776="3E","3E",IF(COUNT($A776)=0,"",IF(COUNT(AI776)=0,"--",ROUND(((CEILING(DRAFT!$CV778*38,0.25)+CEILING(DRAFT!$CX778*38,0.25)+CEILING(DRAFT!$CZ778*42,0.25)+CEILING($AL776*42,0.25))/160),2))))</f>
        <v/>
      </c>
      <c r="AO776" s="2" t="str">
        <f>IF(AN776="3E","3E",IF(COUNT($A776)=0,"",IF(COUNT(AN776)=0,"I",LOOKUP(AN776,{0,2,2.25,2.5,2.75,3,3.25,3.5,3.75,4},{"F","D","C","C+","B-","B","B+","A-","A","A+"}))))</f>
        <v/>
      </c>
      <c r="AP776" s="2" t="str">
        <f>IF(AN776="3E","3E",IF(OR(COUNT(A776)=0,COUNT(AN776)=0),"",DRAFT!CW778+DRAFT!CY778+DRAFT!DA778+N(TABULATION!AM776)))</f>
        <v/>
      </c>
      <c r="AQ776" s="2" t="str">
        <f>IF(OR(COUNT($A776)=0,COUNT(B776:AK776)=0),"",IF(COUNTIF(B776:AM776,"3E")&gt;0,"3E",IF(AND(DRAFT!$A778="IM",OR($AL776&gt;DRAFT!$DB778,$AM776&gt;DRAFT!$DC778)),"IMPROVED",IF(AND(DRAFT!$A778="IM",$AL776&lt;=DRAFT!$DB778,$AM776&lt;=DRAFT!$DC778),"NOT IMPROVED",IF(AND(DRAFT!CU778="S",AH776&gt;=2,AK776&gt;=2,AN776&gt;=2.5,AP776&gt;=144),"PASS","FAIL")))))</f>
        <v/>
      </c>
      <c r="AR776" s="2" t="str">
        <f t="shared" si="24"/>
        <v/>
      </c>
      <c r="AS776" s="2" t="str">
        <f t="shared" si="25"/>
        <v/>
      </c>
    </row>
    <row r="777" spans="1:45" ht="18.95" customHeight="1" x14ac:dyDescent="0.25">
      <c r="A777" s="3" t="str">
        <f>IF(DRAFT!$B779="","",DRAFT!$B779)</f>
        <v/>
      </c>
      <c r="B777" s="2" t="str">
        <f>IF(COUNT($A777)=0,"",IF($A777&lt;&gt;DRAFT!$B779,"ERR",IF(DRAFT!I779="3E","3E",IF(COUNT(DRAFT!E779,DRAFT!I779)&gt;0,DRAFT!J779,""))))</f>
        <v/>
      </c>
      <c r="C777" s="2" t="str">
        <f>IF(COUNT($A777)=0,"",IF(B777="3E","3E",IF(B777="","I",LOOKUP(B777/D$2,{0,0.4,0.45,0.5,0.55,0.6,0.65,0.7,0.75,0.8,1},{"F","D","C","C+","B-","B","B+","A-","A","A+"}))))</f>
        <v/>
      </c>
      <c r="D777" s="1" t="str">
        <f>IF(COUNT($A777)=0,"",IF(B777="","--",IF(B777="3E","3E",LOOKUP(B777/D$2,{0,0.4,0.45,0.5,0.55,0.6,0.65,0.7,0.75,0.8,1},{0,2,2.25,2.5,2.75,3,3.25,3.5,3.75,4}))))</f>
        <v/>
      </c>
      <c r="E777" s="2" t="str">
        <f>IF(COUNT($A777)=0,"",IF($A777&lt;&gt;DRAFT!$B779,"ERR",IF(DRAFT!R779="3E","3E",IF(COUNT(DRAFT!N779,DRAFT!R779)&gt;0,DRAFT!S779,""))))</f>
        <v/>
      </c>
      <c r="F777" s="2" t="str">
        <f>IF(COUNT($A777)=0,"",IF(E777="3E","3E",IF(E777="","I",LOOKUP(E777/G$2,{0,0.4,0.45,0.5,0.55,0.6,0.65,0.7,0.75,0.8,1},{"F","D","C","C+","B-","B","B+","A-","A","A+"}))))</f>
        <v/>
      </c>
      <c r="G777" s="1" t="str">
        <f>IF(COUNT($A777)=0,"",IF(E777="","--",IF(E777="3E","3E",LOOKUP(E777/G$2,{0,0.4,0.45,0.5,0.55,0.6,0.65,0.7,0.75,0.8,1},{0,2,2.25,2.5,2.75,3,3.25,3.5,3.75,4}))))</f>
        <v/>
      </c>
      <c r="H777" s="2" t="str">
        <f>IF(COUNT($A777)=0,"",IF($A777&lt;&gt;DRAFT!$B779,"ERR",IF(DRAFT!AA779="3E","3E",IF(COUNT(DRAFT!W779,DRAFT!AA779)&gt;0,DRAFT!AB779,""))))</f>
        <v/>
      </c>
      <c r="I777" s="2" t="str">
        <f>IF(COUNT($A777)=0,"",IF(H777="3E","3E",IF(H777="","I",LOOKUP(H777/J$2,{0,0.4,0.45,0.5,0.55,0.6,0.65,0.7,0.75,0.8,1},{"F","D","C","C+","B-","B","B+","A-","A","A+"}))))</f>
        <v/>
      </c>
      <c r="J777" s="1" t="str">
        <f>IF(COUNT($A777)=0,"",IF(H777="","--",IF(H777="3E","3E",LOOKUP(H777/J$2,{0,0.4,0.45,0.5,0.55,0.6,0.65,0.7,0.75,0.8,1},{0,2,2.25,2.5,2.75,3,3.25,3.5,3.75,4}))))</f>
        <v/>
      </c>
      <c r="K777" s="2" t="str">
        <f>IF(COUNT($A777)=0,"",IF($A777&lt;&gt;DRAFT!$B779,"ERR",IF(DRAFT!AJ779="3E","3E",IF(COUNT(DRAFT!AF779,DRAFT!AJ779)&gt;0,DRAFT!AK779,""))))</f>
        <v/>
      </c>
      <c r="L777" s="2" t="str">
        <f>IF(COUNT($A777)=0,"",IF(K777="3E","3E",IF(K777="","I",LOOKUP(K777/M$2,{0,0.4,0.45,0.5,0.55,0.6,0.65,0.7,0.75,0.8,1},{"F","D","C","C+","B-","B","B+","A-","A","A+"}))))</f>
        <v/>
      </c>
      <c r="M777" s="1" t="str">
        <f>IF(COUNT($A777)=0,"",IF(K777="","--",IF(K777="3E","3E",LOOKUP(K777/M$2,{0,0.4,0.45,0.5,0.55,0.6,0.65,0.7,0.75,0.8,1},{0,2,2.25,2.5,2.75,3,3.25,3.5,3.75,4}))))</f>
        <v/>
      </c>
      <c r="N777" s="2" t="str">
        <f>IF(COUNT($A777)=0,"",IF($A777&lt;&gt;DRAFT!$B779,"ERR",IF(DRAFT!AS779="3E","3E",IF(COUNT(DRAFT!AO779,DRAFT!AS779)&gt;0,DRAFT!AT779,""))))</f>
        <v/>
      </c>
      <c r="O777" s="2" t="str">
        <f>IF(COUNT($A777)=0,"",IF(N777="3E","3E",IF(N777="","I",LOOKUP(N777/P$2,{0,0.4,0.45,0.5,0.55,0.6,0.65,0.7,0.75,0.8,1},{"F","D","C","C+","B-","B","B+","A-","A","A+"}))))</f>
        <v/>
      </c>
      <c r="P777" s="1" t="str">
        <f>IF(COUNT($A777)=0,"",IF(N777="","--",IF(N777="3E","3E",LOOKUP(N777/P$2,{0,0.4,0.45,0.5,0.55,0.6,0.65,0.7,0.75,0.8,1},{0,2,2.25,2.5,2.75,3,3.25,3.5,3.75,4}))))</f>
        <v/>
      </c>
      <c r="Q777" s="2" t="str">
        <f>IF(COUNT($A777)=0,"",IF($A777&lt;&gt;DRAFT!$B779,"ERR",IF(DRAFT!BB779="3E","3E",IF(COUNT(DRAFT!AX779,DRAFT!BB779)&gt;0,DRAFT!BC779,""))))</f>
        <v/>
      </c>
      <c r="R777" s="2" t="str">
        <f>IF(COUNT($A777)=0,"",IF(Q777="3E","3E",IF(Q777="","I",LOOKUP(Q777/S$2,{0,0.4,0.45,0.5,0.55,0.6,0.65,0.7,0.75,0.8,1},{"F","D","C","C+","B-","B","B+","A-","A","A+"}))))</f>
        <v/>
      </c>
      <c r="S777" s="1" t="str">
        <f>IF(COUNT($A777)=0,"",IF(Q777="","--",IF(Q777="3E","3E",LOOKUP(Q777/S$2,{0,0.4,0.45,0.5,0.55,0.6,0.65,0.7,0.75,0.8,1},{0,2,2.25,2.5,2.75,3,3.25,3.5,3.75,4}))))</f>
        <v/>
      </c>
      <c r="T777" s="2" t="str">
        <f>IF(COUNT($A777)=0,"",IF($A777&lt;&gt;DRAFT!$B779,"ERR",IF(DRAFT!BK779="3E","3E",IF(COUNT(DRAFT!BG779,DRAFT!BK779)&gt;0,DRAFT!BL779,""))))</f>
        <v/>
      </c>
      <c r="U777" s="2" t="str">
        <f>IF(COUNT($A777)=0,"",IF(T777="3E","3E",IF(T777="","I",LOOKUP(T777/V$2,{0,0.4,0.45,0.5,0.55,0.6,0.65,0.7,0.75,0.8,1},{"F","D","C","C+","B-","B","B+","A-","A","A+"}))))</f>
        <v/>
      </c>
      <c r="V777" s="1" t="str">
        <f>IF(COUNT($A777)=0,"",IF(T777="","--",IF(T777="3E","3E",LOOKUP(T777/V$2,{0,0.4,0.45,0.5,0.55,0.6,0.65,0.7,0.75,0.8,1},{0,2,2.25,2.5,2.75,3,3.25,3.5,3.75,4}))))</f>
        <v/>
      </c>
      <c r="W777" s="2" t="str">
        <f>IF(COUNT($A777)=0,"",IF($A777&lt;&gt;DRAFT!$B779,"ERR",IF(DRAFT!BT779="3E","3E",IF(COUNT(DRAFT!BP779,DRAFT!BT779)&gt;0,DRAFT!BU779,""))))</f>
        <v/>
      </c>
      <c r="X777" s="2" t="str">
        <f>IF(COUNT($A777)=0,"",IF(W777="3E","3E",IF(W777="","I",LOOKUP(W777/Y$2,{0,0.4,0.45,0.5,0.55,0.6,0.65,0.7,0.75,0.8,1},{"F","D","C","C+","B-","B","B+","A-","A","A+"}))))</f>
        <v/>
      </c>
      <c r="Y777" s="1" t="str">
        <f>IF(COUNT($A777)=0,"",IF(W777="","--",IF(W777="3E","3E",LOOKUP(W777/Y$2,{0,0.4,0.45,0.5,0.55,0.6,0.65,0.7,0.75,0.8,1},{0,2,2.25,2.5,2.75,3,3.25,3.5,3.75,4}))))</f>
        <v/>
      </c>
      <c r="Z777" s="2" t="str">
        <f>IF(COUNT($A777)=0,"",IF($A777&lt;&gt;DRAFT!$B779,"ERR",IF(DRAFT!CC779="3E","3E",IF(COUNT(DRAFT!BY779,DRAFT!CC779)&gt;0,DRAFT!CD779,""))))</f>
        <v/>
      </c>
      <c r="AA777" s="2" t="str">
        <f>IF(COUNT($A777)=0,"",IF(Z777="3E","3E",IF(Z777="","I",LOOKUP(Z777/AB$2,{0,0.4,0.45,0.5,0.55,0.6,0.65,0.7,0.75,0.8,1},{"F","D","C","C+","B-","B","B+","A-","A","A+"}))))</f>
        <v/>
      </c>
      <c r="AB777" s="1" t="str">
        <f>IF(COUNT($A777)=0,"",IF(Z777="","--",IF(Z777="3E","3E",LOOKUP(Z777/AB$2,{0,0.4,0.45,0.5,0.55,0.6,0.65,0.7,0.75,0.8,1},{0,2,2.25,2.5,2.75,3,3.25,3.5,3.75,4}))))</f>
        <v/>
      </c>
      <c r="AC777" s="2" t="str">
        <f>IF(COUNT($A777)=0,"",IF($A777&lt;&gt;DRAFT!$B779,"ERR",IF(DRAFT!CF779&gt;0,DRAFT!CF779,"")))</f>
        <v/>
      </c>
      <c r="AD777" s="2" t="str">
        <f>IF(COUNT($A777)=0,"",IF(AC777="3E","3E",IF(AC777="","I",LOOKUP(AC777/AE$2,{0,0.4,0.45,0.5,0.55,0.6,0.65,0.7,0.75,0.8,1},{"F","D","C","C+","B-","B","B+","A-","A","A+"}))))</f>
        <v/>
      </c>
      <c r="AE777" s="1" t="str">
        <f>IF(COUNT($A777)=0,"",IF(AC777="","--",IF(AC777="3E","3E",LOOKUP(AC777/AE$2,{0,0.4,0.45,0.5,0.55,0.6,0.65,0.7,0.75,0.8,1},{0,2,2.25,2.5,2.75,3,3.25,3.5,3.75,4}))))</f>
        <v/>
      </c>
      <c r="AF777" s="2" t="str">
        <f>IF(COUNT($A777)=0,"",IF($A777&lt;&gt;DRAFT!$B779,"ERR",IF(DRAFT!CI779&gt;0,DRAFT!CK779,"")))</f>
        <v/>
      </c>
      <c r="AG777" s="2" t="str">
        <f>IF(COUNT($A777)=0,"",IF(AF777="3E","3E",IF(AF777="","I",LOOKUP(AF777/AH$2,{0,0.4,0.45,0.5,0.55,0.6,0.65,0.7,0.75,0.8,1},{"F","D","C","C+","B-","B","B+","A-","A","A+"}))))</f>
        <v/>
      </c>
      <c r="AH777" s="1" t="str">
        <f>IF(COUNT($A777)=0,"",IF(AF777="","--",IF(AF777="3E","3E",LOOKUP(AF777/AH$2,{0,0.4,0.45,0.5,0.55,0.6,0.65,0.7,0.75,0.8,1},{0,2,2.25,2.5,2.75,3,3.25,3.5,3.75,4}))))</f>
        <v/>
      </c>
      <c r="AI777" s="2" t="str">
        <f>IF($A777&lt;&gt;DRAFT!$B779,"ERR",IF(OR(COUNT($A777)=0,COUNT(DRAFT!CL779:CN779,DRAFT!CP779:CR779)=0),"",CEILING(SUM(DRAFT!CO779,DRAFT!CS779,DRAFT!CT779),1)))</f>
        <v/>
      </c>
      <c r="AJ777" s="2" t="str">
        <f>IF(COUNT($A777)=0,"",IF(AI777="3E","3E",IF(AI777="","I",LOOKUP(AI777/AK$2,{0,0.4,0.45,0.5,0.55,0.6,0.65,0.7,0.75,0.8,1},{"F","D","C","C+","B-","B","B+","A-","A","A+"}))))</f>
        <v/>
      </c>
      <c r="AK777" s="1" t="str">
        <f>IF(COUNT($A777)=0,"",IF(AI777="","--",IF(AI777="3E","3E",LOOKUP(AI777/AK$2,{0,0.4,0.45,0.5,0.55,0.6,0.65,0.7,0.75,0.8,1},{0,2,2.25,2.5,2.75,3,3.25,3.5,3.75,4}))))</f>
        <v/>
      </c>
      <c r="AL777" s="4" t="str">
        <f>IF(OR(COUNT($A777)=0,COUNT(B777:AK777)=0),"",IF(COUNTIF(B777:AK777,"3E")&gt;0,"3E",IF(DRAFT!$A779="R",TRUNC(SUMPRODUCT(RGP,RCP)/TCP,3),TRUNC((SUMPRODUCT(--(IMDGP&gt;0)*IMDGP,IMCP)+CEILING(DRAFT!$DB779*42,0.25))/TCP,3))))</f>
        <v/>
      </c>
      <c r="AM777" s="2" t="str">
        <f>IF(OR(COUNT($A777)=0,COUNT(B777:AK777)=0),"",IF(COUNTIF(B777:AK777,"3E")&gt;0,"3E",IF(DRAFT!$A779="R",SUMPRODUCT(--(RGP&gt;=2),RCP),SUMPRODUCT(--(IMDGP&gt;0),--(IMGP=0),IMCP)+DRAFT!$DC779)))</f>
        <v/>
      </c>
      <c r="AN777" s="67" t="str">
        <f>IF(AL777="3E","3E",IF(COUNT($A777)=0,"",IF(COUNT(AI777)=0,"--",ROUND(((CEILING(DRAFT!$CV779*38,0.25)+CEILING(DRAFT!$CX779*38,0.25)+CEILING(DRAFT!$CZ779*42,0.25)+CEILING($AL777*42,0.25))/160),2))))</f>
        <v/>
      </c>
      <c r="AO777" s="2" t="str">
        <f>IF(AN777="3E","3E",IF(COUNT($A777)=0,"",IF(COUNT(AN777)=0,"I",LOOKUP(AN777,{0,2,2.25,2.5,2.75,3,3.25,3.5,3.75,4},{"F","D","C","C+","B-","B","B+","A-","A","A+"}))))</f>
        <v/>
      </c>
      <c r="AP777" s="2" t="str">
        <f>IF(AN777="3E","3E",IF(OR(COUNT(A777)=0,COUNT(AN777)=0),"",DRAFT!CW779+DRAFT!CY779+DRAFT!DA779+N(TABULATION!AM777)))</f>
        <v/>
      </c>
      <c r="AQ777" s="2" t="str">
        <f>IF(OR(COUNT($A777)=0,COUNT(B777:AK777)=0),"",IF(COUNTIF(B777:AM777,"3E")&gt;0,"3E",IF(AND(DRAFT!$A779="IM",OR($AL777&gt;DRAFT!$DB779,$AM777&gt;DRAFT!$DC779)),"IMPROVED",IF(AND(DRAFT!$A779="IM",$AL777&lt;=DRAFT!$DB779,$AM777&lt;=DRAFT!$DC779),"NOT IMPROVED",IF(AND(DRAFT!CU779="S",AH777&gt;=2,AK777&gt;=2,AN777&gt;=2.5,AP777&gt;=144),"PASS","FAIL")))))</f>
        <v/>
      </c>
      <c r="AR777" s="2" t="str">
        <f t="shared" si="24"/>
        <v/>
      </c>
      <c r="AS777" s="2" t="str">
        <f t="shared" si="25"/>
        <v/>
      </c>
    </row>
    <row r="778" spans="1:45" ht="18.95" customHeight="1" x14ac:dyDescent="0.25">
      <c r="A778" s="3" t="str">
        <f>IF(DRAFT!$B780="","",DRAFT!$B780)</f>
        <v/>
      </c>
      <c r="B778" s="2" t="str">
        <f>IF(COUNT($A778)=0,"",IF($A778&lt;&gt;DRAFT!$B780,"ERR",IF(DRAFT!I780="3E","3E",IF(COUNT(DRAFT!E780,DRAFT!I780)&gt;0,DRAFT!J780,""))))</f>
        <v/>
      </c>
      <c r="C778" s="2" t="str">
        <f>IF(COUNT($A778)=0,"",IF(B778="3E","3E",IF(B778="","I",LOOKUP(B778/D$2,{0,0.4,0.45,0.5,0.55,0.6,0.65,0.7,0.75,0.8,1},{"F","D","C","C+","B-","B","B+","A-","A","A+"}))))</f>
        <v/>
      </c>
      <c r="D778" s="1" t="str">
        <f>IF(COUNT($A778)=0,"",IF(B778="","--",IF(B778="3E","3E",LOOKUP(B778/D$2,{0,0.4,0.45,0.5,0.55,0.6,0.65,0.7,0.75,0.8,1},{0,2,2.25,2.5,2.75,3,3.25,3.5,3.75,4}))))</f>
        <v/>
      </c>
      <c r="E778" s="2" t="str">
        <f>IF(COUNT($A778)=0,"",IF($A778&lt;&gt;DRAFT!$B780,"ERR",IF(DRAFT!R780="3E","3E",IF(COUNT(DRAFT!N780,DRAFT!R780)&gt;0,DRAFT!S780,""))))</f>
        <v/>
      </c>
      <c r="F778" s="2" t="str">
        <f>IF(COUNT($A778)=0,"",IF(E778="3E","3E",IF(E778="","I",LOOKUP(E778/G$2,{0,0.4,0.45,0.5,0.55,0.6,0.65,0.7,0.75,0.8,1},{"F","D","C","C+","B-","B","B+","A-","A","A+"}))))</f>
        <v/>
      </c>
      <c r="G778" s="1" t="str">
        <f>IF(COUNT($A778)=0,"",IF(E778="","--",IF(E778="3E","3E",LOOKUP(E778/G$2,{0,0.4,0.45,0.5,0.55,0.6,0.65,0.7,0.75,0.8,1},{0,2,2.25,2.5,2.75,3,3.25,3.5,3.75,4}))))</f>
        <v/>
      </c>
      <c r="H778" s="2" t="str">
        <f>IF(COUNT($A778)=0,"",IF($A778&lt;&gt;DRAFT!$B780,"ERR",IF(DRAFT!AA780="3E","3E",IF(COUNT(DRAFT!W780,DRAFT!AA780)&gt;0,DRAFT!AB780,""))))</f>
        <v/>
      </c>
      <c r="I778" s="2" t="str">
        <f>IF(COUNT($A778)=0,"",IF(H778="3E","3E",IF(H778="","I",LOOKUP(H778/J$2,{0,0.4,0.45,0.5,0.55,0.6,0.65,0.7,0.75,0.8,1},{"F","D","C","C+","B-","B","B+","A-","A","A+"}))))</f>
        <v/>
      </c>
      <c r="J778" s="1" t="str">
        <f>IF(COUNT($A778)=0,"",IF(H778="","--",IF(H778="3E","3E",LOOKUP(H778/J$2,{0,0.4,0.45,0.5,0.55,0.6,0.65,0.7,0.75,0.8,1},{0,2,2.25,2.5,2.75,3,3.25,3.5,3.75,4}))))</f>
        <v/>
      </c>
      <c r="K778" s="2" t="str">
        <f>IF(COUNT($A778)=0,"",IF($A778&lt;&gt;DRAFT!$B780,"ERR",IF(DRAFT!AJ780="3E","3E",IF(COUNT(DRAFT!AF780,DRAFT!AJ780)&gt;0,DRAFT!AK780,""))))</f>
        <v/>
      </c>
      <c r="L778" s="2" t="str">
        <f>IF(COUNT($A778)=0,"",IF(K778="3E","3E",IF(K778="","I",LOOKUP(K778/M$2,{0,0.4,0.45,0.5,0.55,0.6,0.65,0.7,0.75,0.8,1},{"F","D","C","C+","B-","B","B+","A-","A","A+"}))))</f>
        <v/>
      </c>
      <c r="M778" s="1" t="str">
        <f>IF(COUNT($A778)=0,"",IF(K778="","--",IF(K778="3E","3E",LOOKUP(K778/M$2,{0,0.4,0.45,0.5,0.55,0.6,0.65,0.7,0.75,0.8,1},{0,2,2.25,2.5,2.75,3,3.25,3.5,3.75,4}))))</f>
        <v/>
      </c>
      <c r="N778" s="2" t="str">
        <f>IF(COUNT($A778)=0,"",IF($A778&lt;&gt;DRAFT!$B780,"ERR",IF(DRAFT!AS780="3E","3E",IF(COUNT(DRAFT!AO780,DRAFT!AS780)&gt;0,DRAFT!AT780,""))))</f>
        <v/>
      </c>
      <c r="O778" s="2" t="str">
        <f>IF(COUNT($A778)=0,"",IF(N778="3E","3E",IF(N778="","I",LOOKUP(N778/P$2,{0,0.4,0.45,0.5,0.55,0.6,0.65,0.7,0.75,0.8,1},{"F","D","C","C+","B-","B","B+","A-","A","A+"}))))</f>
        <v/>
      </c>
      <c r="P778" s="1" t="str">
        <f>IF(COUNT($A778)=0,"",IF(N778="","--",IF(N778="3E","3E",LOOKUP(N778/P$2,{0,0.4,0.45,0.5,0.55,0.6,0.65,0.7,0.75,0.8,1},{0,2,2.25,2.5,2.75,3,3.25,3.5,3.75,4}))))</f>
        <v/>
      </c>
      <c r="Q778" s="2" t="str">
        <f>IF(COUNT($A778)=0,"",IF($A778&lt;&gt;DRAFT!$B780,"ERR",IF(DRAFT!BB780="3E","3E",IF(COUNT(DRAFT!AX780,DRAFT!BB780)&gt;0,DRAFT!BC780,""))))</f>
        <v/>
      </c>
      <c r="R778" s="2" t="str">
        <f>IF(COUNT($A778)=0,"",IF(Q778="3E","3E",IF(Q778="","I",LOOKUP(Q778/S$2,{0,0.4,0.45,0.5,0.55,0.6,0.65,0.7,0.75,0.8,1},{"F","D","C","C+","B-","B","B+","A-","A","A+"}))))</f>
        <v/>
      </c>
      <c r="S778" s="1" t="str">
        <f>IF(COUNT($A778)=0,"",IF(Q778="","--",IF(Q778="3E","3E",LOOKUP(Q778/S$2,{0,0.4,0.45,0.5,0.55,0.6,0.65,0.7,0.75,0.8,1},{0,2,2.25,2.5,2.75,3,3.25,3.5,3.75,4}))))</f>
        <v/>
      </c>
      <c r="T778" s="2" t="str">
        <f>IF(COUNT($A778)=0,"",IF($A778&lt;&gt;DRAFT!$B780,"ERR",IF(DRAFT!BK780="3E","3E",IF(COUNT(DRAFT!BG780,DRAFT!BK780)&gt;0,DRAFT!BL780,""))))</f>
        <v/>
      </c>
      <c r="U778" s="2" t="str">
        <f>IF(COUNT($A778)=0,"",IF(T778="3E","3E",IF(T778="","I",LOOKUP(T778/V$2,{0,0.4,0.45,0.5,0.55,0.6,0.65,0.7,0.75,0.8,1},{"F","D","C","C+","B-","B","B+","A-","A","A+"}))))</f>
        <v/>
      </c>
      <c r="V778" s="1" t="str">
        <f>IF(COUNT($A778)=0,"",IF(T778="","--",IF(T778="3E","3E",LOOKUP(T778/V$2,{0,0.4,0.45,0.5,0.55,0.6,0.65,0.7,0.75,0.8,1},{0,2,2.25,2.5,2.75,3,3.25,3.5,3.75,4}))))</f>
        <v/>
      </c>
      <c r="W778" s="2" t="str">
        <f>IF(COUNT($A778)=0,"",IF($A778&lt;&gt;DRAFT!$B780,"ERR",IF(DRAFT!BT780="3E","3E",IF(COUNT(DRAFT!BP780,DRAFT!BT780)&gt;0,DRAFT!BU780,""))))</f>
        <v/>
      </c>
      <c r="X778" s="2" t="str">
        <f>IF(COUNT($A778)=0,"",IF(W778="3E","3E",IF(W778="","I",LOOKUP(W778/Y$2,{0,0.4,0.45,0.5,0.55,0.6,0.65,0.7,0.75,0.8,1},{"F","D","C","C+","B-","B","B+","A-","A","A+"}))))</f>
        <v/>
      </c>
      <c r="Y778" s="1" t="str">
        <f>IF(COUNT($A778)=0,"",IF(W778="","--",IF(W778="3E","3E",LOOKUP(W778/Y$2,{0,0.4,0.45,0.5,0.55,0.6,0.65,0.7,0.75,0.8,1},{0,2,2.25,2.5,2.75,3,3.25,3.5,3.75,4}))))</f>
        <v/>
      </c>
      <c r="Z778" s="2" t="str">
        <f>IF(COUNT($A778)=0,"",IF($A778&lt;&gt;DRAFT!$B780,"ERR",IF(DRAFT!CC780="3E","3E",IF(COUNT(DRAFT!BY780,DRAFT!CC780)&gt;0,DRAFT!CD780,""))))</f>
        <v/>
      </c>
      <c r="AA778" s="2" t="str">
        <f>IF(COUNT($A778)=0,"",IF(Z778="3E","3E",IF(Z778="","I",LOOKUP(Z778/AB$2,{0,0.4,0.45,0.5,0.55,0.6,0.65,0.7,0.75,0.8,1},{"F","D","C","C+","B-","B","B+","A-","A","A+"}))))</f>
        <v/>
      </c>
      <c r="AB778" s="1" t="str">
        <f>IF(COUNT($A778)=0,"",IF(Z778="","--",IF(Z778="3E","3E",LOOKUP(Z778/AB$2,{0,0.4,0.45,0.5,0.55,0.6,0.65,0.7,0.75,0.8,1},{0,2,2.25,2.5,2.75,3,3.25,3.5,3.75,4}))))</f>
        <v/>
      </c>
      <c r="AC778" s="2" t="str">
        <f>IF(COUNT($A778)=0,"",IF($A778&lt;&gt;DRAFT!$B780,"ERR",IF(DRAFT!CF780&gt;0,DRAFT!CF780,"")))</f>
        <v/>
      </c>
      <c r="AD778" s="2" t="str">
        <f>IF(COUNT($A778)=0,"",IF(AC778="3E","3E",IF(AC778="","I",LOOKUP(AC778/AE$2,{0,0.4,0.45,0.5,0.55,0.6,0.65,0.7,0.75,0.8,1},{"F","D","C","C+","B-","B","B+","A-","A","A+"}))))</f>
        <v/>
      </c>
      <c r="AE778" s="1" t="str">
        <f>IF(COUNT($A778)=0,"",IF(AC778="","--",IF(AC778="3E","3E",LOOKUP(AC778/AE$2,{0,0.4,0.45,0.5,0.55,0.6,0.65,0.7,0.75,0.8,1},{0,2,2.25,2.5,2.75,3,3.25,3.5,3.75,4}))))</f>
        <v/>
      </c>
      <c r="AF778" s="2" t="str">
        <f>IF(COUNT($A778)=0,"",IF($A778&lt;&gt;DRAFT!$B780,"ERR",IF(DRAFT!CI780&gt;0,DRAFT!CK780,"")))</f>
        <v/>
      </c>
      <c r="AG778" s="2" t="str">
        <f>IF(COUNT($A778)=0,"",IF(AF778="3E","3E",IF(AF778="","I",LOOKUP(AF778/AH$2,{0,0.4,0.45,0.5,0.55,0.6,0.65,0.7,0.75,0.8,1},{"F","D","C","C+","B-","B","B+","A-","A","A+"}))))</f>
        <v/>
      </c>
      <c r="AH778" s="1" t="str">
        <f>IF(COUNT($A778)=0,"",IF(AF778="","--",IF(AF778="3E","3E",LOOKUP(AF778/AH$2,{0,0.4,0.45,0.5,0.55,0.6,0.65,0.7,0.75,0.8,1},{0,2,2.25,2.5,2.75,3,3.25,3.5,3.75,4}))))</f>
        <v/>
      </c>
      <c r="AI778" s="2" t="str">
        <f>IF($A778&lt;&gt;DRAFT!$B780,"ERR",IF(OR(COUNT($A778)=0,COUNT(DRAFT!CL780:CN780,DRAFT!CP780:CR780)=0),"",CEILING(SUM(DRAFT!CO780,DRAFT!CS780,DRAFT!CT780),1)))</f>
        <v/>
      </c>
      <c r="AJ778" s="2" t="str">
        <f>IF(COUNT($A778)=0,"",IF(AI778="3E","3E",IF(AI778="","I",LOOKUP(AI778/AK$2,{0,0.4,0.45,0.5,0.55,0.6,0.65,0.7,0.75,0.8,1},{"F","D","C","C+","B-","B","B+","A-","A","A+"}))))</f>
        <v/>
      </c>
      <c r="AK778" s="1" t="str">
        <f>IF(COUNT($A778)=0,"",IF(AI778="","--",IF(AI778="3E","3E",LOOKUP(AI778/AK$2,{0,0.4,0.45,0.5,0.55,0.6,0.65,0.7,0.75,0.8,1},{0,2,2.25,2.5,2.75,3,3.25,3.5,3.75,4}))))</f>
        <v/>
      </c>
      <c r="AL778" s="4" t="str">
        <f>IF(OR(COUNT($A778)=0,COUNT(B778:AK778)=0),"",IF(COUNTIF(B778:AK778,"3E")&gt;0,"3E",IF(DRAFT!$A780="R",TRUNC(SUMPRODUCT(RGP,RCP)/TCP,3),TRUNC((SUMPRODUCT(--(IMDGP&gt;0)*IMDGP,IMCP)+CEILING(DRAFT!$DB780*42,0.25))/TCP,3))))</f>
        <v/>
      </c>
      <c r="AM778" s="2" t="str">
        <f>IF(OR(COUNT($A778)=0,COUNT(B778:AK778)=0),"",IF(COUNTIF(B778:AK778,"3E")&gt;0,"3E",IF(DRAFT!$A780="R",SUMPRODUCT(--(RGP&gt;=2),RCP),SUMPRODUCT(--(IMDGP&gt;0),--(IMGP=0),IMCP)+DRAFT!$DC780)))</f>
        <v/>
      </c>
      <c r="AN778" s="67" t="str">
        <f>IF(AL778="3E","3E",IF(COUNT($A778)=0,"",IF(COUNT(AI778)=0,"--",ROUND(((CEILING(DRAFT!$CV780*38,0.25)+CEILING(DRAFT!$CX780*38,0.25)+CEILING(DRAFT!$CZ780*42,0.25)+CEILING($AL778*42,0.25))/160),2))))</f>
        <v/>
      </c>
      <c r="AO778" s="2" t="str">
        <f>IF(AN778="3E","3E",IF(COUNT($A778)=0,"",IF(COUNT(AN778)=0,"I",LOOKUP(AN778,{0,2,2.25,2.5,2.75,3,3.25,3.5,3.75,4},{"F","D","C","C+","B-","B","B+","A-","A","A+"}))))</f>
        <v/>
      </c>
      <c r="AP778" s="2" t="str">
        <f>IF(AN778="3E","3E",IF(OR(COUNT(A778)=0,COUNT(AN778)=0),"",DRAFT!CW780+DRAFT!CY780+DRAFT!DA780+N(TABULATION!AM778)))</f>
        <v/>
      </c>
      <c r="AQ778" s="2" t="str">
        <f>IF(OR(COUNT($A778)=0,COUNT(B778:AK778)=0),"",IF(COUNTIF(B778:AM778,"3E")&gt;0,"3E",IF(AND(DRAFT!$A780="IM",OR($AL778&gt;DRAFT!$DB780,$AM778&gt;DRAFT!$DC780)),"IMPROVED",IF(AND(DRAFT!$A780="IM",$AL778&lt;=DRAFT!$DB780,$AM778&lt;=DRAFT!$DC780),"NOT IMPROVED",IF(AND(DRAFT!CU780="S",AH778&gt;=2,AK778&gt;=2,AN778&gt;=2.5,AP778&gt;=144),"PASS","FAIL")))))</f>
        <v/>
      </c>
      <c r="AR778" s="2" t="str">
        <f t="shared" si="24"/>
        <v/>
      </c>
      <c r="AS778" s="2" t="str">
        <f t="shared" si="25"/>
        <v/>
      </c>
    </row>
    <row r="779" spans="1:45" ht="18.95" customHeight="1" x14ac:dyDescent="0.25">
      <c r="A779" s="3" t="str">
        <f>IF(DRAFT!$B781="","",DRAFT!$B781)</f>
        <v/>
      </c>
      <c r="B779" s="2" t="str">
        <f>IF(COUNT($A779)=0,"",IF($A779&lt;&gt;DRAFT!$B781,"ERR",IF(DRAFT!I781="3E","3E",IF(COUNT(DRAFT!E781,DRAFT!I781)&gt;0,DRAFT!J781,""))))</f>
        <v/>
      </c>
      <c r="C779" s="2" t="str">
        <f>IF(COUNT($A779)=0,"",IF(B779="3E","3E",IF(B779="","I",LOOKUP(B779/D$2,{0,0.4,0.45,0.5,0.55,0.6,0.65,0.7,0.75,0.8,1},{"F","D","C","C+","B-","B","B+","A-","A","A+"}))))</f>
        <v/>
      </c>
      <c r="D779" s="1" t="str">
        <f>IF(COUNT($A779)=0,"",IF(B779="","--",IF(B779="3E","3E",LOOKUP(B779/D$2,{0,0.4,0.45,0.5,0.55,0.6,0.65,0.7,0.75,0.8,1},{0,2,2.25,2.5,2.75,3,3.25,3.5,3.75,4}))))</f>
        <v/>
      </c>
      <c r="E779" s="2" t="str">
        <f>IF(COUNT($A779)=0,"",IF($A779&lt;&gt;DRAFT!$B781,"ERR",IF(DRAFT!R781="3E","3E",IF(COUNT(DRAFT!N781,DRAFT!R781)&gt;0,DRAFT!S781,""))))</f>
        <v/>
      </c>
      <c r="F779" s="2" t="str">
        <f>IF(COUNT($A779)=0,"",IF(E779="3E","3E",IF(E779="","I",LOOKUP(E779/G$2,{0,0.4,0.45,0.5,0.55,0.6,0.65,0.7,0.75,0.8,1},{"F","D","C","C+","B-","B","B+","A-","A","A+"}))))</f>
        <v/>
      </c>
      <c r="G779" s="1" t="str">
        <f>IF(COUNT($A779)=0,"",IF(E779="","--",IF(E779="3E","3E",LOOKUP(E779/G$2,{0,0.4,0.45,0.5,0.55,0.6,0.65,0.7,0.75,0.8,1},{0,2,2.25,2.5,2.75,3,3.25,3.5,3.75,4}))))</f>
        <v/>
      </c>
      <c r="H779" s="2" t="str">
        <f>IF(COUNT($A779)=0,"",IF($A779&lt;&gt;DRAFT!$B781,"ERR",IF(DRAFT!AA781="3E","3E",IF(COUNT(DRAFT!W781,DRAFT!AA781)&gt;0,DRAFT!AB781,""))))</f>
        <v/>
      </c>
      <c r="I779" s="2" t="str">
        <f>IF(COUNT($A779)=0,"",IF(H779="3E","3E",IF(H779="","I",LOOKUP(H779/J$2,{0,0.4,0.45,0.5,0.55,0.6,0.65,0.7,0.75,0.8,1},{"F","D","C","C+","B-","B","B+","A-","A","A+"}))))</f>
        <v/>
      </c>
      <c r="J779" s="1" t="str">
        <f>IF(COUNT($A779)=0,"",IF(H779="","--",IF(H779="3E","3E",LOOKUP(H779/J$2,{0,0.4,0.45,0.5,0.55,0.6,0.65,0.7,0.75,0.8,1},{0,2,2.25,2.5,2.75,3,3.25,3.5,3.75,4}))))</f>
        <v/>
      </c>
      <c r="K779" s="2" t="str">
        <f>IF(COUNT($A779)=0,"",IF($A779&lt;&gt;DRAFT!$B781,"ERR",IF(DRAFT!AJ781="3E","3E",IF(COUNT(DRAFT!AF781,DRAFT!AJ781)&gt;0,DRAFT!AK781,""))))</f>
        <v/>
      </c>
      <c r="L779" s="2" t="str">
        <f>IF(COUNT($A779)=0,"",IF(K779="3E","3E",IF(K779="","I",LOOKUP(K779/M$2,{0,0.4,0.45,0.5,0.55,0.6,0.65,0.7,0.75,0.8,1},{"F","D","C","C+","B-","B","B+","A-","A","A+"}))))</f>
        <v/>
      </c>
      <c r="M779" s="1" t="str">
        <f>IF(COUNT($A779)=0,"",IF(K779="","--",IF(K779="3E","3E",LOOKUP(K779/M$2,{0,0.4,0.45,0.5,0.55,0.6,0.65,0.7,0.75,0.8,1},{0,2,2.25,2.5,2.75,3,3.25,3.5,3.75,4}))))</f>
        <v/>
      </c>
      <c r="N779" s="2" t="str">
        <f>IF(COUNT($A779)=0,"",IF($A779&lt;&gt;DRAFT!$B781,"ERR",IF(DRAFT!AS781="3E","3E",IF(COUNT(DRAFT!AO781,DRAFT!AS781)&gt;0,DRAFT!AT781,""))))</f>
        <v/>
      </c>
      <c r="O779" s="2" t="str">
        <f>IF(COUNT($A779)=0,"",IF(N779="3E","3E",IF(N779="","I",LOOKUP(N779/P$2,{0,0.4,0.45,0.5,0.55,0.6,0.65,0.7,0.75,0.8,1},{"F","D","C","C+","B-","B","B+","A-","A","A+"}))))</f>
        <v/>
      </c>
      <c r="P779" s="1" t="str">
        <f>IF(COUNT($A779)=0,"",IF(N779="","--",IF(N779="3E","3E",LOOKUP(N779/P$2,{0,0.4,0.45,0.5,0.55,0.6,0.65,0.7,0.75,0.8,1},{0,2,2.25,2.5,2.75,3,3.25,3.5,3.75,4}))))</f>
        <v/>
      </c>
      <c r="Q779" s="2" t="str">
        <f>IF(COUNT($A779)=0,"",IF($A779&lt;&gt;DRAFT!$B781,"ERR",IF(DRAFT!BB781="3E","3E",IF(COUNT(DRAFT!AX781,DRAFT!BB781)&gt;0,DRAFT!BC781,""))))</f>
        <v/>
      </c>
      <c r="R779" s="2" t="str">
        <f>IF(COUNT($A779)=0,"",IF(Q779="3E","3E",IF(Q779="","I",LOOKUP(Q779/S$2,{0,0.4,0.45,0.5,0.55,0.6,0.65,0.7,0.75,0.8,1},{"F","D","C","C+","B-","B","B+","A-","A","A+"}))))</f>
        <v/>
      </c>
      <c r="S779" s="1" t="str">
        <f>IF(COUNT($A779)=0,"",IF(Q779="","--",IF(Q779="3E","3E",LOOKUP(Q779/S$2,{0,0.4,0.45,0.5,0.55,0.6,0.65,0.7,0.75,0.8,1},{0,2,2.25,2.5,2.75,3,3.25,3.5,3.75,4}))))</f>
        <v/>
      </c>
      <c r="T779" s="2" t="str">
        <f>IF(COUNT($A779)=0,"",IF($A779&lt;&gt;DRAFT!$B781,"ERR",IF(DRAFT!BK781="3E","3E",IF(COUNT(DRAFT!BG781,DRAFT!BK781)&gt;0,DRAFT!BL781,""))))</f>
        <v/>
      </c>
      <c r="U779" s="2" t="str">
        <f>IF(COUNT($A779)=0,"",IF(T779="3E","3E",IF(T779="","I",LOOKUP(T779/V$2,{0,0.4,0.45,0.5,0.55,0.6,0.65,0.7,0.75,0.8,1},{"F","D","C","C+","B-","B","B+","A-","A","A+"}))))</f>
        <v/>
      </c>
      <c r="V779" s="1" t="str">
        <f>IF(COUNT($A779)=0,"",IF(T779="","--",IF(T779="3E","3E",LOOKUP(T779/V$2,{0,0.4,0.45,0.5,0.55,0.6,0.65,0.7,0.75,0.8,1},{0,2,2.25,2.5,2.75,3,3.25,3.5,3.75,4}))))</f>
        <v/>
      </c>
      <c r="W779" s="2" t="str">
        <f>IF(COUNT($A779)=0,"",IF($A779&lt;&gt;DRAFT!$B781,"ERR",IF(DRAFT!BT781="3E","3E",IF(COUNT(DRAFT!BP781,DRAFT!BT781)&gt;0,DRAFT!BU781,""))))</f>
        <v/>
      </c>
      <c r="X779" s="2" t="str">
        <f>IF(COUNT($A779)=0,"",IF(W779="3E","3E",IF(W779="","I",LOOKUP(W779/Y$2,{0,0.4,0.45,0.5,0.55,0.6,0.65,0.7,0.75,0.8,1},{"F","D","C","C+","B-","B","B+","A-","A","A+"}))))</f>
        <v/>
      </c>
      <c r="Y779" s="1" t="str">
        <f>IF(COUNT($A779)=0,"",IF(W779="","--",IF(W779="3E","3E",LOOKUP(W779/Y$2,{0,0.4,0.45,0.5,0.55,0.6,0.65,0.7,0.75,0.8,1},{0,2,2.25,2.5,2.75,3,3.25,3.5,3.75,4}))))</f>
        <v/>
      </c>
      <c r="Z779" s="2" t="str">
        <f>IF(COUNT($A779)=0,"",IF($A779&lt;&gt;DRAFT!$B781,"ERR",IF(DRAFT!CC781="3E","3E",IF(COUNT(DRAFT!BY781,DRAFT!CC781)&gt;0,DRAFT!CD781,""))))</f>
        <v/>
      </c>
      <c r="AA779" s="2" t="str">
        <f>IF(COUNT($A779)=0,"",IF(Z779="3E","3E",IF(Z779="","I",LOOKUP(Z779/AB$2,{0,0.4,0.45,0.5,0.55,0.6,0.65,0.7,0.75,0.8,1},{"F","D","C","C+","B-","B","B+","A-","A","A+"}))))</f>
        <v/>
      </c>
      <c r="AB779" s="1" t="str">
        <f>IF(COUNT($A779)=0,"",IF(Z779="","--",IF(Z779="3E","3E",LOOKUP(Z779/AB$2,{0,0.4,0.45,0.5,0.55,0.6,0.65,0.7,0.75,0.8,1},{0,2,2.25,2.5,2.75,3,3.25,3.5,3.75,4}))))</f>
        <v/>
      </c>
      <c r="AC779" s="2" t="str">
        <f>IF(COUNT($A779)=0,"",IF($A779&lt;&gt;DRAFT!$B781,"ERR",IF(DRAFT!CF781&gt;0,DRAFT!CF781,"")))</f>
        <v/>
      </c>
      <c r="AD779" s="2" t="str">
        <f>IF(COUNT($A779)=0,"",IF(AC779="3E","3E",IF(AC779="","I",LOOKUP(AC779/AE$2,{0,0.4,0.45,0.5,0.55,0.6,0.65,0.7,0.75,0.8,1},{"F","D","C","C+","B-","B","B+","A-","A","A+"}))))</f>
        <v/>
      </c>
      <c r="AE779" s="1" t="str">
        <f>IF(COUNT($A779)=0,"",IF(AC779="","--",IF(AC779="3E","3E",LOOKUP(AC779/AE$2,{0,0.4,0.45,0.5,0.55,0.6,0.65,0.7,0.75,0.8,1},{0,2,2.25,2.5,2.75,3,3.25,3.5,3.75,4}))))</f>
        <v/>
      </c>
      <c r="AF779" s="2" t="str">
        <f>IF(COUNT($A779)=0,"",IF($A779&lt;&gt;DRAFT!$B781,"ERR",IF(DRAFT!CI781&gt;0,DRAFT!CK781,"")))</f>
        <v/>
      </c>
      <c r="AG779" s="2" t="str">
        <f>IF(COUNT($A779)=0,"",IF(AF779="3E","3E",IF(AF779="","I",LOOKUP(AF779/AH$2,{0,0.4,0.45,0.5,0.55,0.6,0.65,0.7,0.75,0.8,1},{"F","D","C","C+","B-","B","B+","A-","A","A+"}))))</f>
        <v/>
      </c>
      <c r="AH779" s="1" t="str">
        <f>IF(COUNT($A779)=0,"",IF(AF779="","--",IF(AF779="3E","3E",LOOKUP(AF779/AH$2,{0,0.4,0.45,0.5,0.55,0.6,0.65,0.7,0.75,0.8,1},{0,2,2.25,2.5,2.75,3,3.25,3.5,3.75,4}))))</f>
        <v/>
      </c>
      <c r="AI779" s="2" t="str">
        <f>IF($A779&lt;&gt;DRAFT!$B781,"ERR",IF(OR(COUNT($A779)=0,COUNT(DRAFT!CL781:CN781,DRAFT!CP781:CR781)=0),"",CEILING(SUM(DRAFT!CO781,DRAFT!CS781,DRAFT!CT781),1)))</f>
        <v/>
      </c>
      <c r="AJ779" s="2" t="str">
        <f>IF(COUNT($A779)=0,"",IF(AI779="3E","3E",IF(AI779="","I",LOOKUP(AI779/AK$2,{0,0.4,0.45,0.5,0.55,0.6,0.65,0.7,0.75,0.8,1},{"F","D","C","C+","B-","B","B+","A-","A","A+"}))))</f>
        <v/>
      </c>
      <c r="AK779" s="1" t="str">
        <f>IF(COUNT($A779)=0,"",IF(AI779="","--",IF(AI779="3E","3E",LOOKUP(AI779/AK$2,{0,0.4,0.45,0.5,0.55,0.6,0.65,0.7,0.75,0.8,1},{0,2,2.25,2.5,2.75,3,3.25,3.5,3.75,4}))))</f>
        <v/>
      </c>
      <c r="AL779" s="4" t="str">
        <f>IF(OR(COUNT($A779)=0,COUNT(B779:AK779)=0),"",IF(COUNTIF(B779:AK779,"3E")&gt;0,"3E",IF(DRAFT!$A781="R",TRUNC(SUMPRODUCT(RGP,RCP)/TCP,3),TRUNC((SUMPRODUCT(--(IMDGP&gt;0)*IMDGP,IMCP)+CEILING(DRAFT!$DB781*42,0.25))/TCP,3))))</f>
        <v/>
      </c>
      <c r="AM779" s="2" t="str">
        <f>IF(OR(COUNT($A779)=0,COUNT(B779:AK779)=0),"",IF(COUNTIF(B779:AK779,"3E")&gt;0,"3E",IF(DRAFT!$A781="R",SUMPRODUCT(--(RGP&gt;=2),RCP),SUMPRODUCT(--(IMDGP&gt;0),--(IMGP=0),IMCP)+DRAFT!$DC781)))</f>
        <v/>
      </c>
      <c r="AN779" s="67" t="str">
        <f>IF(AL779="3E","3E",IF(COUNT($A779)=0,"",IF(COUNT(AI779)=0,"--",ROUND(((CEILING(DRAFT!$CV781*38,0.25)+CEILING(DRAFT!$CX781*38,0.25)+CEILING(DRAFT!$CZ781*42,0.25)+CEILING($AL779*42,0.25))/160),2))))</f>
        <v/>
      </c>
      <c r="AO779" s="2" t="str">
        <f>IF(AN779="3E","3E",IF(COUNT($A779)=0,"",IF(COUNT(AN779)=0,"I",LOOKUP(AN779,{0,2,2.25,2.5,2.75,3,3.25,3.5,3.75,4},{"F","D","C","C+","B-","B","B+","A-","A","A+"}))))</f>
        <v/>
      </c>
      <c r="AP779" s="2" t="str">
        <f>IF(AN779="3E","3E",IF(OR(COUNT(A779)=0,COUNT(AN779)=0),"",DRAFT!CW781+DRAFT!CY781+DRAFT!DA781+N(TABULATION!AM779)))</f>
        <v/>
      </c>
      <c r="AQ779" s="2" t="str">
        <f>IF(OR(COUNT($A779)=0,COUNT(B779:AK779)=0),"",IF(COUNTIF(B779:AM779,"3E")&gt;0,"3E",IF(AND(DRAFT!$A781="IM",OR($AL779&gt;DRAFT!$DB781,$AM779&gt;DRAFT!$DC781)),"IMPROVED",IF(AND(DRAFT!$A781="IM",$AL779&lt;=DRAFT!$DB781,$AM779&lt;=DRAFT!$DC781),"NOT IMPROVED",IF(AND(DRAFT!CU781="S",AH779&gt;=2,AK779&gt;=2,AN779&gt;=2.5,AP779&gt;=144),"PASS","FAIL")))))</f>
        <v/>
      </c>
      <c r="AR779" s="2" t="str">
        <f t="shared" si="24"/>
        <v/>
      </c>
      <c r="AS779" s="2" t="str">
        <f t="shared" si="25"/>
        <v/>
      </c>
    </row>
    <row r="780" spans="1:45" ht="18.95" customHeight="1" x14ac:dyDescent="0.25">
      <c r="A780" s="3" t="str">
        <f>IF(DRAFT!$B782="","",DRAFT!$B782)</f>
        <v/>
      </c>
      <c r="B780" s="2" t="str">
        <f>IF(COUNT($A780)=0,"",IF($A780&lt;&gt;DRAFT!$B782,"ERR",IF(DRAFT!I782="3E","3E",IF(COUNT(DRAFT!E782,DRAFT!I782)&gt;0,DRAFT!J782,""))))</f>
        <v/>
      </c>
      <c r="C780" s="2" t="str">
        <f>IF(COUNT($A780)=0,"",IF(B780="3E","3E",IF(B780="","I",LOOKUP(B780/D$2,{0,0.4,0.45,0.5,0.55,0.6,0.65,0.7,0.75,0.8,1},{"F","D","C","C+","B-","B","B+","A-","A","A+"}))))</f>
        <v/>
      </c>
      <c r="D780" s="1" t="str">
        <f>IF(COUNT($A780)=0,"",IF(B780="","--",IF(B780="3E","3E",LOOKUP(B780/D$2,{0,0.4,0.45,0.5,0.55,0.6,0.65,0.7,0.75,0.8,1},{0,2,2.25,2.5,2.75,3,3.25,3.5,3.75,4}))))</f>
        <v/>
      </c>
      <c r="E780" s="2" t="str">
        <f>IF(COUNT($A780)=0,"",IF($A780&lt;&gt;DRAFT!$B782,"ERR",IF(DRAFT!R782="3E","3E",IF(COUNT(DRAFT!N782,DRAFT!R782)&gt;0,DRAFT!S782,""))))</f>
        <v/>
      </c>
      <c r="F780" s="2" t="str">
        <f>IF(COUNT($A780)=0,"",IF(E780="3E","3E",IF(E780="","I",LOOKUP(E780/G$2,{0,0.4,0.45,0.5,0.55,0.6,0.65,0.7,0.75,0.8,1},{"F","D","C","C+","B-","B","B+","A-","A","A+"}))))</f>
        <v/>
      </c>
      <c r="G780" s="1" t="str">
        <f>IF(COUNT($A780)=0,"",IF(E780="","--",IF(E780="3E","3E",LOOKUP(E780/G$2,{0,0.4,0.45,0.5,0.55,0.6,0.65,0.7,0.75,0.8,1},{0,2,2.25,2.5,2.75,3,3.25,3.5,3.75,4}))))</f>
        <v/>
      </c>
      <c r="H780" s="2" t="str">
        <f>IF(COUNT($A780)=0,"",IF($A780&lt;&gt;DRAFT!$B782,"ERR",IF(DRAFT!AA782="3E","3E",IF(COUNT(DRAFT!W782,DRAFT!AA782)&gt;0,DRAFT!AB782,""))))</f>
        <v/>
      </c>
      <c r="I780" s="2" t="str">
        <f>IF(COUNT($A780)=0,"",IF(H780="3E","3E",IF(H780="","I",LOOKUP(H780/J$2,{0,0.4,0.45,0.5,0.55,0.6,0.65,0.7,0.75,0.8,1},{"F","D","C","C+","B-","B","B+","A-","A","A+"}))))</f>
        <v/>
      </c>
      <c r="J780" s="1" t="str">
        <f>IF(COUNT($A780)=0,"",IF(H780="","--",IF(H780="3E","3E",LOOKUP(H780/J$2,{0,0.4,0.45,0.5,0.55,0.6,0.65,0.7,0.75,0.8,1},{0,2,2.25,2.5,2.75,3,3.25,3.5,3.75,4}))))</f>
        <v/>
      </c>
      <c r="K780" s="2" t="str">
        <f>IF(COUNT($A780)=0,"",IF($A780&lt;&gt;DRAFT!$B782,"ERR",IF(DRAFT!AJ782="3E","3E",IF(COUNT(DRAFT!AF782,DRAFT!AJ782)&gt;0,DRAFT!AK782,""))))</f>
        <v/>
      </c>
      <c r="L780" s="2" t="str">
        <f>IF(COUNT($A780)=0,"",IF(K780="3E","3E",IF(K780="","I",LOOKUP(K780/M$2,{0,0.4,0.45,0.5,0.55,0.6,0.65,0.7,0.75,0.8,1},{"F","D","C","C+","B-","B","B+","A-","A","A+"}))))</f>
        <v/>
      </c>
      <c r="M780" s="1" t="str">
        <f>IF(COUNT($A780)=0,"",IF(K780="","--",IF(K780="3E","3E",LOOKUP(K780/M$2,{0,0.4,0.45,0.5,0.55,0.6,0.65,0.7,0.75,0.8,1},{0,2,2.25,2.5,2.75,3,3.25,3.5,3.75,4}))))</f>
        <v/>
      </c>
      <c r="N780" s="2" t="str">
        <f>IF(COUNT($A780)=0,"",IF($A780&lt;&gt;DRAFT!$B782,"ERR",IF(DRAFT!AS782="3E","3E",IF(COUNT(DRAFT!AO782,DRAFT!AS782)&gt;0,DRAFT!AT782,""))))</f>
        <v/>
      </c>
      <c r="O780" s="2" t="str">
        <f>IF(COUNT($A780)=0,"",IF(N780="3E","3E",IF(N780="","I",LOOKUP(N780/P$2,{0,0.4,0.45,0.5,0.55,0.6,0.65,0.7,0.75,0.8,1},{"F","D","C","C+","B-","B","B+","A-","A","A+"}))))</f>
        <v/>
      </c>
      <c r="P780" s="1" t="str">
        <f>IF(COUNT($A780)=0,"",IF(N780="","--",IF(N780="3E","3E",LOOKUP(N780/P$2,{0,0.4,0.45,0.5,0.55,0.6,0.65,0.7,0.75,0.8,1},{0,2,2.25,2.5,2.75,3,3.25,3.5,3.75,4}))))</f>
        <v/>
      </c>
      <c r="Q780" s="2" t="str">
        <f>IF(COUNT($A780)=0,"",IF($A780&lt;&gt;DRAFT!$B782,"ERR",IF(DRAFT!BB782="3E","3E",IF(COUNT(DRAFT!AX782,DRAFT!BB782)&gt;0,DRAFT!BC782,""))))</f>
        <v/>
      </c>
      <c r="R780" s="2" t="str">
        <f>IF(COUNT($A780)=0,"",IF(Q780="3E","3E",IF(Q780="","I",LOOKUP(Q780/S$2,{0,0.4,0.45,0.5,0.55,0.6,0.65,0.7,0.75,0.8,1},{"F","D","C","C+","B-","B","B+","A-","A","A+"}))))</f>
        <v/>
      </c>
      <c r="S780" s="1" t="str">
        <f>IF(COUNT($A780)=0,"",IF(Q780="","--",IF(Q780="3E","3E",LOOKUP(Q780/S$2,{0,0.4,0.45,0.5,0.55,0.6,0.65,0.7,0.75,0.8,1},{0,2,2.25,2.5,2.75,3,3.25,3.5,3.75,4}))))</f>
        <v/>
      </c>
      <c r="T780" s="2" t="str">
        <f>IF(COUNT($A780)=0,"",IF($A780&lt;&gt;DRAFT!$B782,"ERR",IF(DRAFT!BK782="3E","3E",IF(COUNT(DRAFT!BG782,DRAFT!BK782)&gt;0,DRAFT!BL782,""))))</f>
        <v/>
      </c>
      <c r="U780" s="2" t="str">
        <f>IF(COUNT($A780)=0,"",IF(T780="3E","3E",IF(T780="","I",LOOKUP(T780/V$2,{0,0.4,0.45,0.5,0.55,0.6,0.65,0.7,0.75,0.8,1},{"F","D","C","C+","B-","B","B+","A-","A","A+"}))))</f>
        <v/>
      </c>
      <c r="V780" s="1" t="str">
        <f>IF(COUNT($A780)=0,"",IF(T780="","--",IF(T780="3E","3E",LOOKUP(T780/V$2,{0,0.4,0.45,0.5,0.55,0.6,0.65,0.7,0.75,0.8,1},{0,2,2.25,2.5,2.75,3,3.25,3.5,3.75,4}))))</f>
        <v/>
      </c>
      <c r="W780" s="2" t="str">
        <f>IF(COUNT($A780)=0,"",IF($A780&lt;&gt;DRAFT!$B782,"ERR",IF(DRAFT!BT782="3E","3E",IF(COUNT(DRAFT!BP782,DRAFT!BT782)&gt;0,DRAFT!BU782,""))))</f>
        <v/>
      </c>
      <c r="X780" s="2" t="str">
        <f>IF(COUNT($A780)=0,"",IF(W780="3E","3E",IF(W780="","I",LOOKUP(W780/Y$2,{0,0.4,0.45,0.5,0.55,0.6,0.65,0.7,0.75,0.8,1},{"F","D","C","C+","B-","B","B+","A-","A","A+"}))))</f>
        <v/>
      </c>
      <c r="Y780" s="1" t="str">
        <f>IF(COUNT($A780)=0,"",IF(W780="","--",IF(W780="3E","3E",LOOKUP(W780/Y$2,{0,0.4,0.45,0.5,0.55,0.6,0.65,0.7,0.75,0.8,1},{0,2,2.25,2.5,2.75,3,3.25,3.5,3.75,4}))))</f>
        <v/>
      </c>
      <c r="Z780" s="2" t="str">
        <f>IF(COUNT($A780)=0,"",IF($A780&lt;&gt;DRAFT!$B782,"ERR",IF(DRAFT!CC782="3E","3E",IF(COUNT(DRAFT!BY782,DRAFT!CC782)&gt;0,DRAFT!CD782,""))))</f>
        <v/>
      </c>
      <c r="AA780" s="2" t="str">
        <f>IF(COUNT($A780)=0,"",IF(Z780="3E","3E",IF(Z780="","I",LOOKUP(Z780/AB$2,{0,0.4,0.45,0.5,0.55,0.6,0.65,0.7,0.75,0.8,1},{"F","D","C","C+","B-","B","B+","A-","A","A+"}))))</f>
        <v/>
      </c>
      <c r="AB780" s="1" t="str">
        <f>IF(COUNT($A780)=0,"",IF(Z780="","--",IF(Z780="3E","3E",LOOKUP(Z780/AB$2,{0,0.4,0.45,0.5,0.55,0.6,0.65,0.7,0.75,0.8,1},{0,2,2.25,2.5,2.75,3,3.25,3.5,3.75,4}))))</f>
        <v/>
      </c>
      <c r="AC780" s="2" t="str">
        <f>IF(COUNT($A780)=0,"",IF($A780&lt;&gt;DRAFT!$B782,"ERR",IF(DRAFT!CF782&gt;0,DRAFT!CF782,"")))</f>
        <v/>
      </c>
      <c r="AD780" s="2" t="str">
        <f>IF(COUNT($A780)=0,"",IF(AC780="3E","3E",IF(AC780="","I",LOOKUP(AC780/AE$2,{0,0.4,0.45,0.5,0.55,0.6,0.65,0.7,0.75,0.8,1},{"F","D","C","C+","B-","B","B+","A-","A","A+"}))))</f>
        <v/>
      </c>
      <c r="AE780" s="1" t="str">
        <f>IF(COUNT($A780)=0,"",IF(AC780="","--",IF(AC780="3E","3E",LOOKUP(AC780/AE$2,{0,0.4,0.45,0.5,0.55,0.6,0.65,0.7,0.75,0.8,1},{0,2,2.25,2.5,2.75,3,3.25,3.5,3.75,4}))))</f>
        <v/>
      </c>
      <c r="AF780" s="2" t="str">
        <f>IF(COUNT($A780)=0,"",IF($A780&lt;&gt;DRAFT!$B782,"ERR",IF(DRAFT!CI782&gt;0,DRAFT!CK782,"")))</f>
        <v/>
      </c>
      <c r="AG780" s="2" t="str">
        <f>IF(COUNT($A780)=0,"",IF(AF780="3E","3E",IF(AF780="","I",LOOKUP(AF780/AH$2,{0,0.4,0.45,0.5,0.55,0.6,0.65,0.7,0.75,0.8,1},{"F","D","C","C+","B-","B","B+","A-","A","A+"}))))</f>
        <v/>
      </c>
      <c r="AH780" s="1" t="str">
        <f>IF(COUNT($A780)=0,"",IF(AF780="","--",IF(AF780="3E","3E",LOOKUP(AF780/AH$2,{0,0.4,0.45,0.5,0.55,0.6,0.65,0.7,0.75,0.8,1},{0,2,2.25,2.5,2.75,3,3.25,3.5,3.75,4}))))</f>
        <v/>
      </c>
      <c r="AI780" s="2" t="str">
        <f>IF($A780&lt;&gt;DRAFT!$B782,"ERR",IF(OR(COUNT($A780)=0,COUNT(DRAFT!CL782:CN782,DRAFT!CP782:CR782)=0),"",CEILING(SUM(DRAFT!CO782,DRAFT!CS782,DRAFT!CT782),1)))</f>
        <v/>
      </c>
      <c r="AJ780" s="2" t="str">
        <f>IF(COUNT($A780)=0,"",IF(AI780="3E","3E",IF(AI780="","I",LOOKUP(AI780/AK$2,{0,0.4,0.45,0.5,0.55,0.6,0.65,0.7,0.75,0.8,1},{"F","D","C","C+","B-","B","B+","A-","A","A+"}))))</f>
        <v/>
      </c>
      <c r="AK780" s="1" t="str">
        <f>IF(COUNT($A780)=0,"",IF(AI780="","--",IF(AI780="3E","3E",LOOKUP(AI780/AK$2,{0,0.4,0.45,0.5,0.55,0.6,0.65,0.7,0.75,0.8,1},{0,2,2.25,2.5,2.75,3,3.25,3.5,3.75,4}))))</f>
        <v/>
      </c>
      <c r="AL780" s="4" t="str">
        <f>IF(OR(COUNT($A780)=0,COUNT(B780:AK780)=0),"",IF(COUNTIF(B780:AK780,"3E")&gt;0,"3E",IF(DRAFT!$A782="R",TRUNC(SUMPRODUCT(RGP,RCP)/TCP,3),TRUNC((SUMPRODUCT(--(IMDGP&gt;0)*IMDGP,IMCP)+CEILING(DRAFT!$DB782*42,0.25))/TCP,3))))</f>
        <v/>
      </c>
      <c r="AM780" s="2" t="str">
        <f>IF(OR(COUNT($A780)=0,COUNT(B780:AK780)=0),"",IF(COUNTIF(B780:AK780,"3E")&gt;0,"3E",IF(DRAFT!$A782="R",SUMPRODUCT(--(RGP&gt;=2),RCP),SUMPRODUCT(--(IMDGP&gt;0),--(IMGP=0),IMCP)+DRAFT!$DC782)))</f>
        <v/>
      </c>
      <c r="AN780" s="67" t="str">
        <f>IF(AL780="3E","3E",IF(COUNT($A780)=0,"",IF(COUNT(AI780)=0,"--",ROUND(((CEILING(DRAFT!$CV782*38,0.25)+CEILING(DRAFT!$CX782*38,0.25)+CEILING(DRAFT!$CZ782*42,0.25)+CEILING($AL780*42,0.25))/160),2))))</f>
        <v/>
      </c>
      <c r="AO780" s="2" t="str">
        <f>IF(AN780="3E","3E",IF(COUNT($A780)=0,"",IF(COUNT(AN780)=0,"I",LOOKUP(AN780,{0,2,2.25,2.5,2.75,3,3.25,3.5,3.75,4},{"F","D","C","C+","B-","B","B+","A-","A","A+"}))))</f>
        <v/>
      </c>
      <c r="AP780" s="2" t="str">
        <f>IF(AN780="3E","3E",IF(OR(COUNT(A780)=0,COUNT(AN780)=0),"",DRAFT!CW782+DRAFT!CY782+DRAFT!DA782+N(TABULATION!AM780)))</f>
        <v/>
      </c>
      <c r="AQ780" s="2" t="str">
        <f>IF(OR(COUNT($A780)=0,COUNT(B780:AK780)=0),"",IF(COUNTIF(B780:AM780,"3E")&gt;0,"3E",IF(AND(DRAFT!$A782="IM",OR($AL780&gt;DRAFT!$DB782,$AM780&gt;DRAFT!$DC782)),"IMPROVED",IF(AND(DRAFT!$A782="IM",$AL780&lt;=DRAFT!$DB782,$AM780&lt;=DRAFT!$DC782),"NOT IMPROVED",IF(AND(DRAFT!CU782="S",AH780&gt;=2,AK780&gt;=2,AN780&gt;=2.5,AP780&gt;=144),"PASS","FAIL")))))</f>
        <v/>
      </c>
      <c r="AR780" s="2" t="str">
        <f t="shared" si="24"/>
        <v/>
      </c>
      <c r="AS780" s="2" t="str">
        <f t="shared" si="25"/>
        <v/>
      </c>
    </row>
    <row r="781" spans="1:45" ht="18.95" customHeight="1" x14ac:dyDescent="0.25">
      <c r="A781" s="3" t="str">
        <f>IF(DRAFT!$B783="","",DRAFT!$B783)</f>
        <v/>
      </c>
      <c r="B781" s="2" t="str">
        <f>IF(COUNT($A781)=0,"",IF($A781&lt;&gt;DRAFT!$B783,"ERR",IF(DRAFT!I783="3E","3E",IF(COUNT(DRAFT!E783,DRAFT!I783)&gt;0,DRAFT!J783,""))))</f>
        <v/>
      </c>
      <c r="C781" s="2" t="str">
        <f>IF(COUNT($A781)=0,"",IF(B781="3E","3E",IF(B781="","I",LOOKUP(B781/D$2,{0,0.4,0.45,0.5,0.55,0.6,0.65,0.7,0.75,0.8,1},{"F","D","C","C+","B-","B","B+","A-","A","A+"}))))</f>
        <v/>
      </c>
      <c r="D781" s="1" t="str">
        <f>IF(COUNT($A781)=0,"",IF(B781="","--",IF(B781="3E","3E",LOOKUP(B781/D$2,{0,0.4,0.45,0.5,0.55,0.6,0.65,0.7,0.75,0.8,1},{0,2,2.25,2.5,2.75,3,3.25,3.5,3.75,4}))))</f>
        <v/>
      </c>
      <c r="E781" s="2" t="str">
        <f>IF(COUNT($A781)=0,"",IF($A781&lt;&gt;DRAFT!$B783,"ERR",IF(DRAFT!R783="3E","3E",IF(COUNT(DRAFT!N783,DRAFT!R783)&gt;0,DRAFT!S783,""))))</f>
        <v/>
      </c>
      <c r="F781" s="2" t="str">
        <f>IF(COUNT($A781)=0,"",IF(E781="3E","3E",IF(E781="","I",LOOKUP(E781/G$2,{0,0.4,0.45,0.5,0.55,0.6,0.65,0.7,0.75,0.8,1},{"F","D","C","C+","B-","B","B+","A-","A","A+"}))))</f>
        <v/>
      </c>
      <c r="G781" s="1" t="str">
        <f>IF(COUNT($A781)=0,"",IF(E781="","--",IF(E781="3E","3E",LOOKUP(E781/G$2,{0,0.4,0.45,0.5,0.55,0.6,0.65,0.7,0.75,0.8,1},{0,2,2.25,2.5,2.75,3,3.25,3.5,3.75,4}))))</f>
        <v/>
      </c>
      <c r="H781" s="2" t="str">
        <f>IF(COUNT($A781)=0,"",IF($A781&lt;&gt;DRAFT!$B783,"ERR",IF(DRAFT!AA783="3E","3E",IF(COUNT(DRAFT!W783,DRAFT!AA783)&gt;0,DRAFT!AB783,""))))</f>
        <v/>
      </c>
      <c r="I781" s="2" t="str">
        <f>IF(COUNT($A781)=0,"",IF(H781="3E","3E",IF(H781="","I",LOOKUP(H781/J$2,{0,0.4,0.45,0.5,0.55,0.6,0.65,0.7,0.75,0.8,1},{"F","D","C","C+","B-","B","B+","A-","A","A+"}))))</f>
        <v/>
      </c>
      <c r="J781" s="1" t="str">
        <f>IF(COUNT($A781)=0,"",IF(H781="","--",IF(H781="3E","3E",LOOKUP(H781/J$2,{0,0.4,0.45,0.5,0.55,0.6,0.65,0.7,0.75,0.8,1},{0,2,2.25,2.5,2.75,3,3.25,3.5,3.75,4}))))</f>
        <v/>
      </c>
      <c r="K781" s="2" t="str">
        <f>IF(COUNT($A781)=0,"",IF($A781&lt;&gt;DRAFT!$B783,"ERR",IF(DRAFT!AJ783="3E","3E",IF(COUNT(DRAFT!AF783,DRAFT!AJ783)&gt;0,DRAFT!AK783,""))))</f>
        <v/>
      </c>
      <c r="L781" s="2" t="str">
        <f>IF(COUNT($A781)=0,"",IF(K781="3E","3E",IF(K781="","I",LOOKUP(K781/M$2,{0,0.4,0.45,0.5,0.55,0.6,0.65,0.7,0.75,0.8,1},{"F","D","C","C+","B-","B","B+","A-","A","A+"}))))</f>
        <v/>
      </c>
      <c r="M781" s="1" t="str">
        <f>IF(COUNT($A781)=0,"",IF(K781="","--",IF(K781="3E","3E",LOOKUP(K781/M$2,{0,0.4,0.45,0.5,0.55,0.6,0.65,0.7,0.75,0.8,1},{0,2,2.25,2.5,2.75,3,3.25,3.5,3.75,4}))))</f>
        <v/>
      </c>
      <c r="N781" s="2" t="str">
        <f>IF(COUNT($A781)=0,"",IF($A781&lt;&gt;DRAFT!$B783,"ERR",IF(DRAFT!AS783="3E","3E",IF(COUNT(DRAFT!AO783,DRAFT!AS783)&gt;0,DRAFT!AT783,""))))</f>
        <v/>
      </c>
      <c r="O781" s="2" t="str">
        <f>IF(COUNT($A781)=0,"",IF(N781="3E","3E",IF(N781="","I",LOOKUP(N781/P$2,{0,0.4,0.45,0.5,0.55,0.6,0.65,0.7,0.75,0.8,1},{"F","D","C","C+","B-","B","B+","A-","A","A+"}))))</f>
        <v/>
      </c>
      <c r="P781" s="1" t="str">
        <f>IF(COUNT($A781)=0,"",IF(N781="","--",IF(N781="3E","3E",LOOKUP(N781/P$2,{0,0.4,0.45,0.5,0.55,0.6,0.65,0.7,0.75,0.8,1},{0,2,2.25,2.5,2.75,3,3.25,3.5,3.75,4}))))</f>
        <v/>
      </c>
      <c r="Q781" s="2" t="str">
        <f>IF(COUNT($A781)=0,"",IF($A781&lt;&gt;DRAFT!$B783,"ERR",IF(DRAFT!BB783="3E","3E",IF(COUNT(DRAFT!AX783,DRAFT!BB783)&gt;0,DRAFT!BC783,""))))</f>
        <v/>
      </c>
      <c r="R781" s="2" t="str">
        <f>IF(COUNT($A781)=0,"",IF(Q781="3E","3E",IF(Q781="","I",LOOKUP(Q781/S$2,{0,0.4,0.45,0.5,0.55,0.6,0.65,0.7,0.75,0.8,1},{"F","D","C","C+","B-","B","B+","A-","A","A+"}))))</f>
        <v/>
      </c>
      <c r="S781" s="1" t="str">
        <f>IF(COUNT($A781)=0,"",IF(Q781="","--",IF(Q781="3E","3E",LOOKUP(Q781/S$2,{0,0.4,0.45,0.5,0.55,0.6,0.65,0.7,0.75,0.8,1},{0,2,2.25,2.5,2.75,3,3.25,3.5,3.75,4}))))</f>
        <v/>
      </c>
      <c r="T781" s="2" t="str">
        <f>IF(COUNT($A781)=0,"",IF($A781&lt;&gt;DRAFT!$B783,"ERR",IF(DRAFT!BK783="3E","3E",IF(COUNT(DRAFT!BG783,DRAFT!BK783)&gt;0,DRAFT!BL783,""))))</f>
        <v/>
      </c>
      <c r="U781" s="2" t="str">
        <f>IF(COUNT($A781)=0,"",IF(T781="3E","3E",IF(T781="","I",LOOKUP(T781/V$2,{0,0.4,0.45,0.5,0.55,0.6,0.65,0.7,0.75,0.8,1},{"F","D","C","C+","B-","B","B+","A-","A","A+"}))))</f>
        <v/>
      </c>
      <c r="V781" s="1" t="str">
        <f>IF(COUNT($A781)=0,"",IF(T781="","--",IF(T781="3E","3E",LOOKUP(T781/V$2,{0,0.4,0.45,0.5,0.55,0.6,0.65,0.7,0.75,0.8,1},{0,2,2.25,2.5,2.75,3,3.25,3.5,3.75,4}))))</f>
        <v/>
      </c>
      <c r="W781" s="2" t="str">
        <f>IF(COUNT($A781)=0,"",IF($A781&lt;&gt;DRAFT!$B783,"ERR",IF(DRAFT!BT783="3E","3E",IF(COUNT(DRAFT!BP783,DRAFT!BT783)&gt;0,DRAFT!BU783,""))))</f>
        <v/>
      </c>
      <c r="X781" s="2" t="str">
        <f>IF(COUNT($A781)=0,"",IF(W781="3E","3E",IF(W781="","I",LOOKUP(W781/Y$2,{0,0.4,0.45,0.5,0.55,0.6,0.65,0.7,0.75,0.8,1},{"F","D","C","C+","B-","B","B+","A-","A","A+"}))))</f>
        <v/>
      </c>
      <c r="Y781" s="1" t="str">
        <f>IF(COUNT($A781)=0,"",IF(W781="","--",IF(W781="3E","3E",LOOKUP(W781/Y$2,{0,0.4,0.45,0.5,0.55,0.6,0.65,0.7,0.75,0.8,1},{0,2,2.25,2.5,2.75,3,3.25,3.5,3.75,4}))))</f>
        <v/>
      </c>
      <c r="Z781" s="2" t="str">
        <f>IF(COUNT($A781)=0,"",IF($A781&lt;&gt;DRAFT!$B783,"ERR",IF(DRAFT!CC783="3E","3E",IF(COUNT(DRAFT!BY783,DRAFT!CC783)&gt;0,DRAFT!CD783,""))))</f>
        <v/>
      </c>
      <c r="AA781" s="2" t="str">
        <f>IF(COUNT($A781)=0,"",IF(Z781="3E","3E",IF(Z781="","I",LOOKUP(Z781/AB$2,{0,0.4,0.45,0.5,0.55,0.6,0.65,0.7,0.75,0.8,1},{"F","D","C","C+","B-","B","B+","A-","A","A+"}))))</f>
        <v/>
      </c>
      <c r="AB781" s="1" t="str">
        <f>IF(COUNT($A781)=0,"",IF(Z781="","--",IF(Z781="3E","3E",LOOKUP(Z781/AB$2,{0,0.4,0.45,0.5,0.55,0.6,0.65,0.7,0.75,0.8,1},{0,2,2.25,2.5,2.75,3,3.25,3.5,3.75,4}))))</f>
        <v/>
      </c>
      <c r="AC781" s="2" t="str">
        <f>IF(COUNT($A781)=0,"",IF($A781&lt;&gt;DRAFT!$B783,"ERR",IF(DRAFT!CF783&gt;0,DRAFT!CF783,"")))</f>
        <v/>
      </c>
      <c r="AD781" s="2" t="str">
        <f>IF(COUNT($A781)=0,"",IF(AC781="3E","3E",IF(AC781="","I",LOOKUP(AC781/AE$2,{0,0.4,0.45,0.5,0.55,0.6,0.65,0.7,0.75,0.8,1},{"F","D","C","C+","B-","B","B+","A-","A","A+"}))))</f>
        <v/>
      </c>
      <c r="AE781" s="1" t="str">
        <f>IF(COUNT($A781)=0,"",IF(AC781="","--",IF(AC781="3E","3E",LOOKUP(AC781/AE$2,{0,0.4,0.45,0.5,0.55,0.6,0.65,0.7,0.75,0.8,1},{0,2,2.25,2.5,2.75,3,3.25,3.5,3.75,4}))))</f>
        <v/>
      </c>
      <c r="AF781" s="2" t="str">
        <f>IF(COUNT($A781)=0,"",IF($A781&lt;&gt;DRAFT!$B783,"ERR",IF(DRAFT!CI783&gt;0,DRAFT!CK783,"")))</f>
        <v/>
      </c>
      <c r="AG781" s="2" t="str">
        <f>IF(COUNT($A781)=0,"",IF(AF781="3E","3E",IF(AF781="","I",LOOKUP(AF781/AH$2,{0,0.4,0.45,0.5,0.55,0.6,0.65,0.7,0.75,0.8,1},{"F","D","C","C+","B-","B","B+","A-","A","A+"}))))</f>
        <v/>
      </c>
      <c r="AH781" s="1" t="str">
        <f>IF(COUNT($A781)=0,"",IF(AF781="","--",IF(AF781="3E","3E",LOOKUP(AF781/AH$2,{0,0.4,0.45,0.5,0.55,0.6,0.65,0.7,0.75,0.8,1},{0,2,2.25,2.5,2.75,3,3.25,3.5,3.75,4}))))</f>
        <v/>
      </c>
      <c r="AI781" s="2" t="str">
        <f>IF($A781&lt;&gt;DRAFT!$B783,"ERR",IF(OR(COUNT($A781)=0,COUNT(DRAFT!CL783:CN783,DRAFT!CP783:CR783)=0),"",CEILING(SUM(DRAFT!CO783,DRAFT!CS783,DRAFT!CT783),1)))</f>
        <v/>
      </c>
      <c r="AJ781" s="2" t="str">
        <f>IF(COUNT($A781)=0,"",IF(AI781="3E","3E",IF(AI781="","I",LOOKUP(AI781/AK$2,{0,0.4,0.45,0.5,0.55,0.6,0.65,0.7,0.75,0.8,1},{"F","D","C","C+","B-","B","B+","A-","A","A+"}))))</f>
        <v/>
      </c>
      <c r="AK781" s="1" t="str">
        <f>IF(COUNT($A781)=0,"",IF(AI781="","--",IF(AI781="3E","3E",LOOKUP(AI781/AK$2,{0,0.4,0.45,0.5,0.55,0.6,0.65,0.7,0.75,0.8,1},{0,2,2.25,2.5,2.75,3,3.25,3.5,3.75,4}))))</f>
        <v/>
      </c>
      <c r="AL781" s="4" t="str">
        <f>IF(OR(COUNT($A781)=0,COUNT(B781:AK781)=0),"",IF(COUNTIF(B781:AK781,"3E")&gt;0,"3E",IF(DRAFT!$A783="R",TRUNC(SUMPRODUCT(RGP,RCP)/TCP,3),TRUNC((SUMPRODUCT(--(IMDGP&gt;0)*IMDGP,IMCP)+CEILING(DRAFT!$DB783*42,0.25))/TCP,3))))</f>
        <v/>
      </c>
      <c r="AM781" s="2" t="str">
        <f>IF(OR(COUNT($A781)=0,COUNT(B781:AK781)=0),"",IF(COUNTIF(B781:AK781,"3E")&gt;0,"3E",IF(DRAFT!$A783="R",SUMPRODUCT(--(RGP&gt;=2),RCP),SUMPRODUCT(--(IMDGP&gt;0),--(IMGP=0),IMCP)+DRAFT!$DC783)))</f>
        <v/>
      </c>
      <c r="AN781" s="67" t="str">
        <f>IF(AL781="3E","3E",IF(COUNT($A781)=0,"",IF(COUNT(AI781)=0,"--",ROUND(((CEILING(DRAFT!$CV783*38,0.25)+CEILING(DRAFT!$CX783*38,0.25)+CEILING(DRAFT!$CZ783*42,0.25)+CEILING($AL781*42,0.25))/160),2))))</f>
        <v/>
      </c>
      <c r="AO781" s="2" t="str">
        <f>IF(AN781="3E","3E",IF(COUNT($A781)=0,"",IF(COUNT(AN781)=0,"I",LOOKUP(AN781,{0,2,2.25,2.5,2.75,3,3.25,3.5,3.75,4},{"F","D","C","C+","B-","B","B+","A-","A","A+"}))))</f>
        <v/>
      </c>
      <c r="AP781" s="2" t="str">
        <f>IF(AN781="3E","3E",IF(OR(COUNT(A781)=0,COUNT(AN781)=0),"",DRAFT!CW783+DRAFT!CY783+DRAFT!DA783+N(TABULATION!AM781)))</f>
        <v/>
      </c>
      <c r="AQ781" s="2" t="str">
        <f>IF(OR(COUNT($A781)=0,COUNT(B781:AK781)=0),"",IF(COUNTIF(B781:AM781,"3E")&gt;0,"3E",IF(AND(DRAFT!$A783="IM",OR($AL781&gt;DRAFT!$DB783,$AM781&gt;DRAFT!$DC783)),"IMPROVED",IF(AND(DRAFT!$A783="IM",$AL781&lt;=DRAFT!$DB783,$AM781&lt;=DRAFT!$DC783),"NOT IMPROVED",IF(AND(DRAFT!CU783="S",AH781&gt;=2,AK781&gt;=2,AN781&gt;=2.5,AP781&gt;=144),"PASS","FAIL")))))</f>
        <v/>
      </c>
      <c r="AR781" s="2" t="str">
        <f t="shared" si="24"/>
        <v/>
      </c>
      <c r="AS781" s="2" t="str">
        <f t="shared" si="25"/>
        <v/>
      </c>
    </row>
    <row r="782" spans="1:45" ht="18.95" customHeight="1" x14ac:dyDescent="0.25">
      <c r="A782" s="3" t="str">
        <f>IF(DRAFT!$B784="","",DRAFT!$B784)</f>
        <v/>
      </c>
      <c r="B782" s="2" t="str">
        <f>IF(COUNT($A782)=0,"",IF($A782&lt;&gt;DRAFT!$B784,"ERR",IF(DRAFT!I784="3E","3E",IF(COUNT(DRAFT!E784,DRAFT!I784)&gt;0,DRAFT!J784,""))))</f>
        <v/>
      </c>
      <c r="C782" s="2" t="str">
        <f>IF(COUNT($A782)=0,"",IF(B782="3E","3E",IF(B782="","I",LOOKUP(B782/D$2,{0,0.4,0.45,0.5,0.55,0.6,0.65,0.7,0.75,0.8,1},{"F","D","C","C+","B-","B","B+","A-","A","A+"}))))</f>
        <v/>
      </c>
      <c r="D782" s="1" t="str">
        <f>IF(COUNT($A782)=0,"",IF(B782="","--",IF(B782="3E","3E",LOOKUP(B782/D$2,{0,0.4,0.45,0.5,0.55,0.6,0.65,0.7,0.75,0.8,1},{0,2,2.25,2.5,2.75,3,3.25,3.5,3.75,4}))))</f>
        <v/>
      </c>
      <c r="E782" s="2" t="str">
        <f>IF(COUNT($A782)=0,"",IF($A782&lt;&gt;DRAFT!$B784,"ERR",IF(DRAFT!R784="3E","3E",IF(COUNT(DRAFT!N784,DRAFT!R784)&gt;0,DRAFT!S784,""))))</f>
        <v/>
      </c>
      <c r="F782" s="2" t="str">
        <f>IF(COUNT($A782)=0,"",IF(E782="3E","3E",IF(E782="","I",LOOKUP(E782/G$2,{0,0.4,0.45,0.5,0.55,0.6,0.65,0.7,0.75,0.8,1},{"F","D","C","C+","B-","B","B+","A-","A","A+"}))))</f>
        <v/>
      </c>
      <c r="G782" s="1" t="str">
        <f>IF(COUNT($A782)=0,"",IF(E782="","--",IF(E782="3E","3E",LOOKUP(E782/G$2,{0,0.4,0.45,0.5,0.55,0.6,0.65,0.7,0.75,0.8,1},{0,2,2.25,2.5,2.75,3,3.25,3.5,3.75,4}))))</f>
        <v/>
      </c>
      <c r="H782" s="2" t="str">
        <f>IF(COUNT($A782)=0,"",IF($A782&lt;&gt;DRAFT!$B784,"ERR",IF(DRAFT!AA784="3E","3E",IF(COUNT(DRAFT!W784,DRAFT!AA784)&gt;0,DRAFT!AB784,""))))</f>
        <v/>
      </c>
      <c r="I782" s="2" t="str">
        <f>IF(COUNT($A782)=0,"",IF(H782="3E","3E",IF(H782="","I",LOOKUP(H782/J$2,{0,0.4,0.45,0.5,0.55,0.6,0.65,0.7,0.75,0.8,1},{"F","D","C","C+","B-","B","B+","A-","A","A+"}))))</f>
        <v/>
      </c>
      <c r="J782" s="1" t="str">
        <f>IF(COUNT($A782)=0,"",IF(H782="","--",IF(H782="3E","3E",LOOKUP(H782/J$2,{0,0.4,0.45,0.5,0.55,0.6,0.65,0.7,0.75,0.8,1},{0,2,2.25,2.5,2.75,3,3.25,3.5,3.75,4}))))</f>
        <v/>
      </c>
      <c r="K782" s="2" t="str">
        <f>IF(COUNT($A782)=0,"",IF($A782&lt;&gt;DRAFT!$B784,"ERR",IF(DRAFT!AJ784="3E","3E",IF(COUNT(DRAFT!AF784,DRAFT!AJ784)&gt;0,DRAFT!AK784,""))))</f>
        <v/>
      </c>
      <c r="L782" s="2" t="str">
        <f>IF(COUNT($A782)=0,"",IF(K782="3E","3E",IF(K782="","I",LOOKUP(K782/M$2,{0,0.4,0.45,0.5,0.55,0.6,0.65,0.7,0.75,0.8,1},{"F","D","C","C+","B-","B","B+","A-","A","A+"}))))</f>
        <v/>
      </c>
      <c r="M782" s="1" t="str">
        <f>IF(COUNT($A782)=0,"",IF(K782="","--",IF(K782="3E","3E",LOOKUP(K782/M$2,{0,0.4,0.45,0.5,0.55,0.6,0.65,0.7,0.75,0.8,1},{0,2,2.25,2.5,2.75,3,3.25,3.5,3.75,4}))))</f>
        <v/>
      </c>
      <c r="N782" s="2" t="str">
        <f>IF(COUNT($A782)=0,"",IF($A782&lt;&gt;DRAFT!$B784,"ERR",IF(DRAFT!AS784="3E","3E",IF(COUNT(DRAFT!AO784,DRAFT!AS784)&gt;0,DRAFT!AT784,""))))</f>
        <v/>
      </c>
      <c r="O782" s="2" t="str">
        <f>IF(COUNT($A782)=0,"",IF(N782="3E","3E",IF(N782="","I",LOOKUP(N782/P$2,{0,0.4,0.45,0.5,0.55,0.6,0.65,0.7,0.75,0.8,1},{"F","D","C","C+","B-","B","B+","A-","A","A+"}))))</f>
        <v/>
      </c>
      <c r="P782" s="1" t="str">
        <f>IF(COUNT($A782)=0,"",IF(N782="","--",IF(N782="3E","3E",LOOKUP(N782/P$2,{0,0.4,0.45,0.5,0.55,0.6,0.65,0.7,0.75,0.8,1},{0,2,2.25,2.5,2.75,3,3.25,3.5,3.75,4}))))</f>
        <v/>
      </c>
      <c r="Q782" s="2" t="str">
        <f>IF(COUNT($A782)=0,"",IF($A782&lt;&gt;DRAFT!$B784,"ERR",IF(DRAFT!BB784="3E","3E",IF(COUNT(DRAFT!AX784,DRAFT!BB784)&gt;0,DRAFT!BC784,""))))</f>
        <v/>
      </c>
      <c r="R782" s="2" t="str">
        <f>IF(COUNT($A782)=0,"",IF(Q782="3E","3E",IF(Q782="","I",LOOKUP(Q782/S$2,{0,0.4,0.45,0.5,0.55,0.6,0.65,0.7,0.75,0.8,1},{"F","D","C","C+","B-","B","B+","A-","A","A+"}))))</f>
        <v/>
      </c>
      <c r="S782" s="1" t="str">
        <f>IF(COUNT($A782)=0,"",IF(Q782="","--",IF(Q782="3E","3E",LOOKUP(Q782/S$2,{0,0.4,0.45,0.5,0.55,0.6,0.65,0.7,0.75,0.8,1},{0,2,2.25,2.5,2.75,3,3.25,3.5,3.75,4}))))</f>
        <v/>
      </c>
      <c r="T782" s="2" t="str">
        <f>IF(COUNT($A782)=0,"",IF($A782&lt;&gt;DRAFT!$B784,"ERR",IF(DRAFT!BK784="3E","3E",IF(COUNT(DRAFT!BG784,DRAFT!BK784)&gt;0,DRAFT!BL784,""))))</f>
        <v/>
      </c>
      <c r="U782" s="2" t="str">
        <f>IF(COUNT($A782)=0,"",IF(T782="3E","3E",IF(T782="","I",LOOKUP(T782/V$2,{0,0.4,0.45,0.5,0.55,0.6,0.65,0.7,0.75,0.8,1},{"F","D","C","C+","B-","B","B+","A-","A","A+"}))))</f>
        <v/>
      </c>
      <c r="V782" s="1" t="str">
        <f>IF(COUNT($A782)=0,"",IF(T782="","--",IF(T782="3E","3E",LOOKUP(T782/V$2,{0,0.4,0.45,0.5,0.55,0.6,0.65,0.7,0.75,0.8,1},{0,2,2.25,2.5,2.75,3,3.25,3.5,3.75,4}))))</f>
        <v/>
      </c>
      <c r="W782" s="2" t="str">
        <f>IF(COUNT($A782)=0,"",IF($A782&lt;&gt;DRAFT!$B784,"ERR",IF(DRAFT!BT784="3E","3E",IF(COUNT(DRAFT!BP784,DRAFT!BT784)&gt;0,DRAFT!BU784,""))))</f>
        <v/>
      </c>
      <c r="X782" s="2" t="str">
        <f>IF(COUNT($A782)=0,"",IF(W782="3E","3E",IF(W782="","I",LOOKUP(W782/Y$2,{0,0.4,0.45,0.5,0.55,0.6,0.65,0.7,0.75,0.8,1},{"F","D","C","C+","B-","B","B+","A-","A","A+"}))))</f>
        <v/>
      </c>
      <c r="Y782" s="1" t="str">
        <f>IF(COUNT($A782)=0,"",IF(W782="","--",IF(W782="3E","3E",LOOKUP(W782/Y$2,{0,0.4,0.45,0.5,0.55,0.6,0.65,0.7,0.75,0.8,1},{0,2,2.25,2.5,2.75,3,3.25,3.5,3.75,4}))))</f>
        <v/>
      </c>
      <c r="Z782" s="2" t="str">
        <f>IF(COUNT($A782)=0,"",IF($A782&lt;&gt;DRAFT!$B784,"ERR",IF(DRAFT!CC784="3E","3E",IF(COUNT(DRAFT!BY784,DRAFT!CC784)&gt;0,DRAFT!CD784,""))))</f>
        <v/>
      </c>
      <c r="AA782" s="2" t="str">
        <f>IF(COUNT($A782)=0,"",IF(Z782="3E","3E",IF(Z782="","I",LOOKUP(Z782/AB$2,{0,0.4,0.45,0.5,0.55,0.6,0.65,0.7,0.75,0.8,1},{"F","D","C","C+","B-","B","B+","A-","A","A+"}))))</f>
        <v/>
      </c>
      <c r="AB782" s="1" t="str">
        <f>IF(COUNT($A782)=0,"",IF(Z782="","--",IF(Z782="3E","3E",LOOKUP(Z782/AB$2,{0,0.4,0.45,0.5,0.55,0.6,0.65,0.7,0.75,0.8,1},{0,2,2.25,2.5,2.75,3,3.25,3.5,3.75,4}))))</f>
        <v/>
      </c>
      <c r="AC782" s="2" t="str">
        <f>IF(COUNT($A782)=0,"",IF($A782&lt;&gt;DRAFT!$B784,"ERR",IF(DRAFT!CF784&gt;0,DRAFT!CF784,"")))</f>
        <v/>
      </c>
      <c r="AD782" s="2" t="str">
        <f>IF(COUNT($A782)=0,"",IF(AC782="3E","3E",IF(AC782="","I",LOOKUP(AC782/AE$2,{0,0.4,0.45,0.5,0.55,0.6,0.65,0.7,0.75,0.8,1},{"F","D","C","C+","B-","B","B+","A-","A","A+"}))))</f>
        <v/>
      </c>
      <c r="AE782" s="1" t="str">
        <f>IF(COUNT($A782)=0,"",IF(AC782="","--",IF(AC782="3E","3E",LOOKUP(AC782/AE$2,{0,0.4,0.45,0.5,0.55,0.6,0.65,0.7,0.75,0.8,1},{0,2,2.25,2.5,2.75,3,3.25,3.5,3.75,4}))))</f>
        <v/>
      </c>
      <c r="AF782" s="2" t="str">
        <f>IF(COUNT($A782)=0,"",IF($A782&lt;&gt;DRAFT!$B784,"ERR",IF(DRAFT!CI784&gt;0,DRAFT!CK784,"")))</f>
        <v/>
      </c>
      <c r="AG782" s="2" t="str">
        <f>IF(COUNT($A782)=0,"",IF(AF782="3E","3E",IF(AF782="","I",LOOKUP(AF782/AH$2,{0,0.4,0.45,0.5,0.55,0.6,0.65,0.7,0.75,0.8,1},{"F","D","C","C+","B-","B","B+","A-","A","A+"}))))</f>
        <v/>
      </c>
      <c r="AH782" s="1" t="str">
        <f>IF(COUNT($A782)=0,"",IF(AF782="","--",IF(AF782="3E","3E",LOOKUP(AF782/AH$2,{0,0.4,0.45,0.5,0.55,0.6,0.65,0.7,0.75,0.8,1},{0,2,2.25,2.5,2.75,3,3.25,3.5,3.75,4}))))</f>
        <v/>
      </c>
      <c r="AI782" s="2" t="str">
        <f>IF($A782&lt;&gt;DRAFT!$B784,"ERR",IF(OR(COUNT($A782)=0,COUNT(DRAFT!CL784:CN784,DRAFT!CP784:CR784)=0),"",CEILING(SUM(DRAFT!CO784,DRAFT!CS784,DRAFT!CT784),1)))</f>
        <v/>
      </c>
      <c r="AJ782" s="2" t="str">
        <f>IF(COUNT($A782)=0,"",IF(AI782="3E","3E",IF(AI782="","I",LOOKUP(AI782/AK$2,{0,0.4,0.45,0.5,0.55,0.6,0.65,0.7,0.75,0.8,1},{"F","D","C","C+","B-","B","B+","A-","A","A+"}))))</f>
        <v/>
      </c>
      <c r="AK782" s="1" t="str">
        <f>IF(COUNT($A782)=0,"",IF(AI782="","--",IF(AI782="3E","3E",LOOKUP(AI782/AK$2,{0,0.4,0.45,0.5,0.55,0.6,0.65,0.7,0.75,0.8,1},{0,2,2.25,2.5,2.75,3,3.25,3.5,3.75,4}))))</f>
        <v/>
      </c>
      <c r="AL782" s="4" t="str">
        <f>IF(OR(COUNT($A782)=0,COUNT(B782:AK782)=0),"",IF(COUNTIF(B782:AK782,"3E")&gt;0,"3E",IF(DRAFT!$A784="R",TRUNC(SUMPRODUCT(RGP,RCP)/TCP,3),TRUNC((SUMPRODUCT(--(IMDGP&gt;0)*IMDGP,IMCP)+CEILING(DRAFT!$DB784*42,0.25))/TCP,3))))</f>
        <v/>
      </c>
      <c r="AM782" s="2" t="str">
        <f>IF(OR(COUNT($A782)=0,COUNT(B782:AK782)=0),"",IF(COUNTIF(B782:AK782,"3E")&gt;0,"3E",IF(DRAFT!$A784="R",SUMPRODUCT(--(RGP&gt;=2),RCP),SUMPRODUCT(--(IMDGP&gt;0),--(IMGP=0),IMCP)+DRAFT!$DC784)))</f>
        <v/>
      </c>
      <c r="AN782" s="67" t="str">
        <f>IF(AL782="3E","3E",IF(COUNT($A782)=0,"",IF(COUNT(AI782)=0,"--",ROUND(((CEILING(DRAFT!$CV784*38,0.25)+CEILING(DRAFT!$CX784*38,0.25)+CEILING(DRAFT!$CZ784*42,0.25)+CEILING($AL782*42,0.25))/160),2))))</f>
        <v/>
      </c>
      <c r="AO782" s="2" t="str">
        <f>IF(AN782="3E","3E",IF(COUNT($A782)=0,"",IF(COUNT(AN782)=0,"I",LOOKUP(AN782,{0,2,2.25,2.5,2.75,3,3.25,3.5,3.75,4},{"F","D","C","C+","B-","B","B+","A-","A","A+"}))))</f>
        <v/>
      </c>
      <c r="AP782" s="2" t="str">
        <f>IF(AN782="3E","3E",IF(OR(COUNT(A782)=0,COUNT(AN782)=0),"",DRAFT!CW784+DRAFT!CY784+DRAFT!DA784+N(TABULATION!AM782)))</f>
        <v/>
      </c>
      <c r="AQ782" s="2" t="str">
        <f>IF(OR(COUNT($A782)=0,COUNT(B782:AK782)=0),"",IF(COUNTIF(B782:AM782,"3E")&gt;0,"3E",IF(AND(DRAFT!$A784="IM",OR($AL782&gt;DRAFT!$DB784,$AM782&gt;DRAFT!$DC784)),"IMPROVED",IF(AND(DRAFT!$A784="IM",$AL782&lt;=DRAFT!$DB784,$AM782&lt;=DRAFT!$DC784),"NOT IMPROVED",IF(AND(DRAFT!CU784="S",AH782&gt;=2,AK782&gt;=2,AN782&gt;=2.5,AP782&gt;=144),"PASS","FAIL")))))</f>
        <v/>
      </c>
      <c r="AR782" s="2" t="str">
        <f t="shared" si="24"/>
        <v/>
      </c>
      <c r="AS782" s="2" t="str">
        <f t="shared" si="25"/>
        <v/>
      </c>
    </row>
    <row r="783" spans="1:45" ht="18.95" customHeight="1" x14ac:dyDescent="0.25">
      <c r="A783" s="3" t="str">
        <f>IF(DRAFT!$B785="","",DRAFT!$B785)</f>
        <v/>
      </c>
      <c r="B783" s="2" t="str">
        <f>IF(COUNT($A783)=0,"",IF($A783&lt;&gt;DRAFT!$B785,"ERR",IF(DRAFT!I785="3E","3E",IF(COUNT(DRAFT!E785,DRAFT!I785)&gt;0,DRAFT!J785,""))))</f>
        <v/>
      </c>
      <c r="C783" s="2" t="str">
        <f>IF(COUNT($A783)=0,"",IF(B783="3E","3E",IF(B783="","I",LOOKUP(B783/D$2,{0,0.4,0.45,0.5,0.55,0.6,0.65,0.7,0.75,0.8,1},{"F","D","C","C+","B-","B","B+","A-","A","A+"}))))</f>
        <v/>
      </c>
      <c r="D783" s="1" t="str">
        <f>IF(COUNT($A783)=0,"",IF(B783="","--",IF(B783="3E","3E",LOOKUP(B783/D$2,{0,0.4,0.45,0.5,0.55,0.6,0.65,0.7,0.75,0.8,1},{0,2,2.25,2.5,2.75,3,3.25,3.5,3.75,4}))))</f>
        <v/>
      </c>
      <c r="E783" s="2" t="str">
        <f>IF(COUNT($A783)=0,"",IF($A783&lt;&gt;DRAFT!$B785,"ERR",IF(DRAFT!R785="3E","3E",IF(COUNT(DRAFT!N785,DRAFT!R785)&gt;0,DRAFT!S785,""))))</f>
        <v/>
      </c>
      <c r="F783" s="2" t="str">
        <f>IF(COUNT($A783)=0,"",IF(E783="3E","3E",IF(E783="","I",LOOKUP(E783/G$2,{0,0.4,0.45,0.5,0.55,0.6,0.65,0.7,0.75,0.8,1},{"F","D","C","C+","B-","B","B+","A-","A","A+"}))))</f>
        <v/>
      </c>
      <c r="G783" s="1" t="str">
        <f>IF(COUNT($A783)=0,"",IF(E783="","--",IF(E783="3E","3E",LOOKUP(E783/G$2,{0,0.4,0.45,0.5,0.55,0.6,0.65,0.7,0.75,0.8,1},{0,2,2.25,2.5,2.75,3,3.25,3.5,3.75,4}))))</f>
        <v/>
      </c>
      <c r="H783" s="2" t="str">
        <f>IF(COUNT($A783)=0,"",IF($A783&lt;&gt;DRAFT!$B785,"ERR",IF(DRAFT!AA785="3E","3E",IF(COUNT(DRAFT!W785,DRAFT!AA785)&gt;0,DRAFT!AB785,""))))</f>
        <v/>
      </c>
      <c r="I783" s="2" t="str">
        <f>IF(COUNT($A783)=0,"",IF(H783="3E","3E",IF(H783="","I",LOOKUP(H783/J$2,{0,0.4,0.45,0.5,0.55,0.6,0.65,0.7,0.75,0.8,1},{"F","D","C","C+","B-","B","B+","A-","A","A+"}))))</f>
        <v/>
      </c>
      <c r="J783" s="1" t="str">
        <f>IF(COUNT($A783)=0,"",IF(H783="","--",IF(H783="3E","3E",LOOKUP(H783/J$2,{0,0.4,0.45,0.5,0.55,0.6,0.65,0.7,0.75,0.8,1},{0,2,2.25,2.5,2.75,3,3.25,3.5,3.75,4}))))</f>
        <v/>
      </c>
      <c r="K783" s="2" t="str">
        <f>IF(COUNT($A783)=0,"",IF($A783&lt;&gt;DRAFT!$B785,"ERR",IF(DRAFT!AJ785="3E","3E",IF(COUNT(DRAFT!AF785,DRAFT!AJ785)&gt;0,DRAFT!AK785,""))))</f>
        <v/>
      </c>
      <c r="L783" s="2" t="str">
        <f>IF(COUNT($A783)=0,"",IF(K783="3E","3E",IF(K783="","I",LOOKUP(K783/M$2,{0,0.4,0.45,0.5,0.55,0.6,0.65,0.7,0.75,0.8,1},{"F","D","C","C+","B-","B","B+","A-","A","A+"}))))</f>
        <v/>
      </c>
      <c r="M783" s="1" t="str">
        <f>IF(COUNT($A783)=0,"",IF(K783="","--",IF(K783="3E","3E",LOOKUP(K783/M$2,{0,0.4,0.45,0.5,0.55,0.6,0.65,0.7,0.75,0.8,1},{0,2,2.25,2.5,2.75,3,3.25,3.5,3.75,4}))))</f>
        <v/>
      </c>
      <c r="N783" s="2" t="str">
        <f>IF(COUNT($A783)=0,"",IF($A783&lt;&gt;DRAFT!$B785,"ERR",IF(DRAFT!AS785="3E","3E",IF(COUNT(DRAFT!AO785,DRAFT!AS785)&gt;0,DRAFT!AT785,""))))</f>
        <v/>
      </c>
      <c r="O783" s="2" t="str">
        <f>IF(COUNT($A783)=0,"",IF(N783="3E","3E",IF(N783="","I",LOOKUP(N783/P$2,{0,0.4,0.45,0.5,0.55,0.6,0.65,0.7,0.75,0.8,1},{"F","D","C","C+","B-","B","B+","A-","A","A+"}))))</f>
        <v/>
      </c>
      <c r="P783" s="1" t="str">
        <f>IF(COUNT($A783)=0,"",IF(N783="","--",IF(N783="3E","3E",LOOKUP(N783/P$2,{0,0.4,0.45,0.5,0.55,0.6,0.65,0.7,0.75,0.8,1},{0,2,2.25,2.5,2.75,3,3.25,3.5,3.75,4}))))</f>
        <v/>
      </c>
      <c r="Q783" s="2" t="str">
        <f>IF(COUNT($A783)=0,"",IF($A783&lt;&gt;DRAFT!$B785,"ERR",IF(DRAFT!BB785="3E","3E",IF(COUNT(DRAFT!AX785,DRAFT!BB785)&gt;0,DRAFT!BC785,""))))</f>
        <v/>
      </c>
      <c r="R783" s="2" t="str">
        <f>IF(COUNT($A783)=0,"",IF(Q783="3E","3E",IF(Q783="","I",LOOKUP(Q783/S$2,{0,0.4,0.45,0.5,0.55,0.6,0.65,0.7,0.75,0.8,1},{"F","D","C","C+","B-","B","B+","A-","A","A+"}))))</f>
        <v/>
      </c>
      <c r="S783" s="1" t="str">
        <f>IF(COUNT($A783)=0,"",IF(Q783="","--",IF(Q783="3E","3E",LOOKUP(Q783/S$2,{0,0.4,0.45,0.5,0.55,0.6,0.65,0.7,0.75,0.8,1},{0,2,2.25,2.5,2.75,3,3.25,3.5,3.75,4}))))</f>
        <v/>
      </c>
      <c r="T783" s="2" t="str">
        <f>IF(COUNT($A783)=0,"",IF($A783&lt;&gt;DRAFT!$B785,"ERR",IF(DRAFT!BK785="3E","3E",IF(COUNT(DRAFT!BG785,DRAFT!BK785)&gt;0,DRAFT!BL785,""))))</f>
        <v/>
      </c>
      <c r="U783" s="2" t="str">
        <f>IF(COUNT($A783)=0,"",IF(T783="3E","3E",IF(T783="","I",LOOKUP(T783/V$2,{0,0.4,0.45,0.5,0.55,0.6,0.65,0.7,0.75,0.8,1},{"F","D","C","C+","B-","B","B+","A-","A","A+"}))))</f>
        <v/>
      </c>
      <c r="V783" s="1" t="str">
        <f>IF(COUNT($A783)=0,"",IF(T783="","--",IF(T783="3E","3E",LOOKUP(T783/V$2,{0,0.4,0.45,0.5,0.55,0.6,0.65,0.7,0.75,0.8,1},{0,2,2.25,2.5,2.75,3,3.25,3.5,3.75,4}))))</f>
        <v/>
      </c>
      <c r="W783" s="2" t="str">
        <f>IF(COUNT($A783)=0,"",IF($A783&lt;&gt;DRAFT!$B785,"ERR",IF(DRAFT!BT785="3E","3E",IF(COUNT(DRAFT!BP785,DRAFT!BT785)&gt;0,DRAFT!BU785,""))))</f>
        <v/>
      </c>
      <c r="X783" s="2" t="str">
        <f>IF(COUNT($A783)=0,"",IF(W783="3E","3E",IF(W783="","I",LOOKUP(W783/Y$2,{0,0.4,0.45,0.5,0.55,0.6,0.65,0.7,0.75,0.8,1},{"F","D","C","C+","B-","B","B+","A-","A","A+"}))))</f>
        <v/>
      </c>
      <c r="Y783" s="1" t="str">
        <f>IF(COUNT($A783)=0,"",IF(W783="","--",IF(W783="3E","3E",LOOKUP(W783/Y$2,{0,0.4,0.45,0.5,0.55,0.6,0.65,0.7,0.75,0.8,1},{0,2,2.25,2.5,2.75,3,3.25,3.5,3.75,4}))))</f>
        <v/>
      </c>
      <c r="Z783" s="2" t="str">
        <f>IF(COUNT($A783)=0,"",IF($A783&lt;&gt;DRAFT!$B785,"ERR",IF(DRAFT!CC785="3E","3E",IF(COUNT(DRAFT!BY785,DRAFT!CC785)&gt;0,DRAFT!CD785,""))))</f>
        <v/>
      </c>
      <c r="AA783" s="2" t="str">
        <f>IF(COUNT($A783)=0,"",IF(Z783="3E","3E",IF(Z783="","I",LOOKUP(Z783/AB$2,{0,0.4,0.45,0.5,0.55,0.6,0.65,0.7,0.75,0.8,1},{"F","D","C","C+","B-","B","B+","A-","A","A+"}))))</f>
        <v/>
      </c>
      <c r="AB783" s="1" t="str">
        <f>IF(COUNT($A783)=0,"",IF(Z783="","--",IF(Z783="3E","3E",LOOKUP(Z783/AB$2,{0,0.4,0.45,0.5,0.55,0.6,0.65,0.7,0.75,0.8,1},{0,2,2.25,2.5,2.75,3,3.25,3.5,3.75,4}))))</f>
        <v/>
      </c>
      <c r="AC783" s="2" t="str">
        <f>IF(COUNT($A783)=0,"",IF($A783&lt;&gt;DRAFT!$B785,"ERR",IF(DRAFT!CF785&gt;0,DRAFT!CF785,"")))</f>
        <v/>
      </c>
      <c r="AD783" s="2" t="str">
        <f>IF(COUNT($A783)=0,"",IF(AC783="3E","3E",IF(AC783="","I",LOOKUP(AC783/AE$2,{0,0.4,0.45,0.5,0.55,0.6,0.65,0.7,0.75,0.8,1},{"F","D","C","C+","B-","B","B+","A-","A","A+"}))))</f>
        <v/>
      </c>
      <c r="AE783" s="1" t="str">
        <f>IF(COUNT($A783)=0,"",IF(AC783="","--",IF(AC783="3E","3E",LOOKUP(AC783/AE$2,{0,0.4,0.45,0.5,0.55,0.6,0.65,0.7,0.75,0.8,1},{0,2,2.25,2.5,2.75,3,3.25,3.5,3.75,4}))))</f>
        <v/>
      </c>
      <c r="AF783" s="2" t="str">
        <f>IF(COUNT($A783)=0,"",IF($A783&lt;&gt;DRAFT!$B785,"ERR",IF(DRAFT!CI785&gt;0,DRAFT!CK785,"")))</f>
        <v/>
      </c>
      <c r="AG783" s="2" t="str">
        <f>IF(COUNT($A783)=0,"",IF(AF783="3E","3E",IF(AF783="","I",LOOKUP(AF783/AH$2,{0,0.4,0.45,0.5,0.55,0.6,0.65,0.7,0.75,0.8,1},{"F","D","C","C+","B-","B","B+","A-","A","A+"}))))</f>
        <v/>
      </c>
      <c r="AH783" s="1" t="str">
        <f>IF(COUNT($A783)=0,"",IF(AF783="","--",IF(AF783="3E","3E",LOOKUP(AF783/AH$2,{0,0.4,0.45,0.5,0.55,0.6,0.65,0.7,0.75,0.8,1},{0,2,2.25,2.5,2.75,3,3.25,3.5,3.75,4}))))</f>
        <v/>
      </c>
      <c r="AI783" s="2" t="str">
        <f>IF($A783&lt;&gt;DRAFT!$B785,"ERR",IF(OR(COUNT($A783)=0,COUNT(DRAFT!CL785:CN785,DRAFT!CP785:CR785)=0),"",CEILING(SUM(DRAFT!CO785,DRAFT!CS785,DRAFT!CT785),1)))</f>
        <v/>
      </c>
      <c r="AJ783" s="2" t="str">
        <f>IF(COUNT($A783)=0,"",IF(AI783="3E","3E",IF(AI783="","I",LOOKUP(AI783/AK$2,{0,0.4,0.45,0.5,0.55,0.6,0.65,0.7,0.75,0.8,1},{"F","D","C","C+","B-","B","B+","A-","A","A+"}))))</f>
        <v/>
      </c>
      <c r="AK783" s="1" t="str">
        <f>IF(COUNT($A783)=0,"",IF(AI783="","--",IF(AI783="3E","3E",LOOKUP(AI783/AK$2,{0,0.4,0.45,0.5,0.55,0.6,0.65,0.7,0.75,0.8,1},{0,2,2.25,2.5,2.75,3,3.25,3.5,3.75,4}))))</f>
        <v/>
      </c>
      <c r="AL783" s="4" t="str">
        <f>IF(OR(COUNT($A783)=0,COUNT(B783:AK783)=0),"",IF(COUNTIF(B783:AK783,"3E")&gt;0,"3E",IF(DRAFT!$A785="R",TRUNC(SUMPRODUCT(RGP,RCP)/TCP,3),TRUNC((SUMPRODUCT(--(IMDGP&gt;0)*IMDGP,IMCP)+CEILING(DRAFT!$DB785*42,0.25))/TCP,3))))</f>
        <v/>
      </c>
      <c r="AM783" s="2" t="str">
        <f>IF(OR(COUNT($A783)=0,COUNT(B783:AK783)=0),"",IF(COUNTIF(B783:AK783,"3E")&gt;0,"3E",IF(DRAFT!$A785="R",SUMPRODUCT(--(RGP&gt;=2),RCP),SUMPRODUCT(--(IMDGP&gt;0),--(IMGP=0),IMCP)+DRAFT!$DC785)))</f>
        <v/>
      </c>
      <c r="AN783" s="67" t="str">
        <f>IF(AL783="3E","3E",IF(COUNT($A783)=0,"",IF(COUNT(AI783)=0,"--",ROUND(((CEILING(DRAFT!$CV785*38,0.25)+CEILING(DRAFT!$CX785*38,0.25)+CEILING(DRAFT!$CZ785*42,0.25)+CEILING($AL783*42,0.25))/160),2))))</f>
        <v/>
      </c>
      <c r="AO783" s="2" t="str">
        <f>IF(AN783="3E","3E",IF(COUNT($A783)=0,"",IF(COUNT(AN783)=0,"I",LOOKUP(AN783,{0,2,2.25,2.5,2.75,3,3.25,3.5,3.75,4},{"F","D","C","C+","B-","B","B+","A-","A","A+"}))))</f>
        <v/>
      </c>
      <c r="AP783" s="2" t="str">
        <f>IF(AN783="3E","3E",IF(OR(COUNT(A783)=0,COUNT(AN783)=0),"",DRAFT!CW785+DRAFT!CY785+DRAFT!DA785+N(TABULATION!AM783)))</f>
        <v/>
      </c>
      <c r="AQ783" s="2" t="str">
        <f>IF(OR(COUNT($A783)=0,COUNT(B783:AK783)=0),"",IF(COUNTIF(B783:AM783,"3E")&gt;0,"3E",IF(AND(DRAFT!$A785="IM",OR($AL783&gt;DRAFT!$DB785,$AM783&gt;DRAFT!$DC785)),"IMPROVED",IF(AND(DRAFT!$A785="IM",$AL783&lt;=DRAFT!$DB785,$AM783&lt;=DRAFT!$DC785),"NOT IMPROVED",IF(AND(DRAFT!CU785="S",AH783&gt;=2,AK783&gt;=2,AN783&gt;=2.5,AP783&gt;=144),"PASS","FAIL")))))</f>
        <v/>
      </c>
      <c r="AR783" s="2" t="str">
        <f t="shared" si="24"/>
        <v/>
      </c>
      <c r="AS783" s="2" t="str">
        <f t="shared" si="25"/>
        <v/>
      </c>
    </row>
    <row r="784" spans="1:45" ht="18.95" customHeight="1" x14ac:dyDescent="0.25">
      <c r="A784" s="3" t="str">
        <f>IF(DRAFT!$B786="","",DRAFT!$B786)</f>
        <v/>
      </c>
      <c r="B784" s="2" t="str">
        <f>IF(COUNT($A784)=0,"",IF($A784&lt;&gt;DRAFT!$B786,"ERR",IF(DRAFT!I786="3E","3E",IF(COUNT(DRAFT!E786,DRAFT!I786)&gt;0,DRAFT!J786,""))))</f>
        <v/>
      </c>
      <c r="C784" s="2" t="str">
        <f>IF(COUNT($A784)=0,"",IF(B784="3E","3E",IF(B784="","I",LOOKUP(B784/D$2,{0,0.4,0.45,0.5,0.55,0.6,0.65,0.7,0.75,0.8,1},{"F","D","C","C+","B-","B","B+","A-","A","A+"}))))</f>
        <v/>
      </c>
      <c r="D784" s="1" t="str">
        <f>IF(COUNT($A784)=0,"",IF(B784="","--",IF(B784="3E","3E",LOOKUP(B784/D$2,{0,0.4,0.45,0.5,0.55,0.6,0.65,0.7,0.75,0.8,1},{0,2,2.25,2.5,2.75,3,3.25,3.5,3.75,4}))))</f>
        <v/>
      </c>
      <c r="E784" s="2" t="str">
        <f>IF(COUNT($A784)=0,"",IF($A784&lt;&gt;DRAFT!$B786,"ERR",IF(DRAFT!R786="3E","3E",IF(COUNT(DRAFT!N786,DRAFT!R786)&gt;0,DRAFT!S786,""))))</f>
        <v/>
      </c>
      <c r="F784" s="2" t="str">
        <f>IF(COUNT($A784)=0,"",IF(E784="3E","3E",IF(E784="","I",LOOKUP(E784/G$2,{0,0.4,0.45,0.5,0.55,0.6,0.65,0.7,0.75,0.8,1},{"F","D","C","C+","B-","B","B+","A-","A","A+"}))))</f>
        <v/>
      </c>
      <c r="G784" s="1" t="str">
        <f>IF(COUNT($A784)=0,"",IF(E784="","--",IF(E784="3E","3E",LOOKUP(E784/G$2,{0,0.4,0.45,0.5,0.55,0.6,0.65,0.7,0.75,0.8,1},{0,2,2.25,2.5,2.75,3,3.25,3.5,3.75,4}))))</f>
        <v/>
      </c>
      <c r="H784" s="2" t="str">
        <f>IF(COUNT($A784)=0,"",IF($A784&lt;&gt;DRAFT!$B786,"ERR",IF(DRAFT!AA786="3E","3E",IF(COUNT(DRAFT!W786,DRAFT!AA786)&gt;0,DRAFT!AB786,""))))</f>
        <v/>
      </c>
      <c r="I784" s="2" t="str">
        <f>IF(COUNT($A784)=0,"",IF(H784="3E","3E",IF(H784="","I",LOOKUP(H784/J$2,{0,0.4,0.45,0.5,0.55,0.6,0.65,0.7,0.75,0.8,1},{"F","D","C","C+","B-","B","B+","A-","A","A+"}))))</f>
        <v/>
      </c>
      <c r="J784" s="1" t="str">
        <f>IF(COUNT($A784)=0,"",IF(H784="","--",IF(H784="3E","3E",LOOKUP(H784/J$2,{0,0.4,0.45,0.5,0.55,0.6,0.65,0.7,0.75,0.8,1},{0,2,2.25,2.5,2.75,3,3.25,3.5,3.75,4}))))</f>
        <v/>
      </c>
      <c r="K784" s="2" t="str">
        <f>IF(COUNT($A784)=0,"",IF($A784&lt;&gt;DRAFT!$B786,"ERR",IF(DRAFT!AJ786="3E","3E",IF(COUNT(DRAFT!AF786,DRAFT!AJ786)&gt;0,DRAFT!AK786,""))))</f>
        <v/>
      </c>
      <c r="L784" s="2" t="str">
        <f>IF(COUNT($A784)=0,"",IF(K784="3E","3E",IF(K784="","I",LOOKUP(K784/M$2,{0,0.4,0.45,0.5,0.55,0.6,0.65,0.7,0.75,0.8,1},{"F","D","C","C+","B-","B","B+","A-","A","A+"}))))</f>
        <v/>
      </c>
      <c r="M784" s="1" t="str">
        <f>IF(COUNT($A784)=0,"",IF(K784="","--",IF(K784="3E","3E",LOOKUP(K784/M$2,{0,0.4,0.45,0.5,0.55,0.6,0.65,0.7,0.75,0.8,1},{0,2,2.25,2.5,2.75,3,3.25,3.5,3.75,4}))))</f>
        <v/>
      </c>
      <c r="N784" s="2" t="str">
        <f>IF(COUNT($A784)=0,"",IF($A784&lt;&gt;DRAFT!$B786,"ERR",IF(DRAFT!AS786="3E","3E",IF(COUNT(DRAFT!AO786,DRAFT!AS786)&gt;0,DRAFT!AT786,""))))</f>
        <v/>
      </c>
      <c r="O784" s="2" t="str">
        <f>IF(COUNT($A784)=0,"",IF(N784="3E","3E",IF(N784="","I",LOOKUP(N784/P$2,{0,0.4,0.45,0.5,0.55,0.6,0.65,0.7,0.75,0.8,1},{"F","D","C","C+","B-","B","B+","A-","A","A+"}))))</f>
        <v/>
      </c>
      <c r="P784" s="1" t="str">
        <f>IF(COUNT($A784)=0,"",IF(N784="","--",IF(N784="3E","3E",LOOKUP(N784/P$2,{0,0.4,0.45,0.5,0.55,0.6,0.65,0.7,0.75,0.8,1},{0,2,2.25,2.5,2.75,3,3.25,3.5,3.75,4}))))</f>
        <v/>
      </c>
      <c r="Q784" s="2" t="str">
        <f>IF(COUNT($A784)=0,"",IF($A784&lt;&gt;DRAFT!$B786,"ERR",IF(DRAFT!BB786="3E","3E",IF(COUNT(DRAFT!AX786,DRAFT!BB786)&gt;0,DRAFT!BC786,""))))</f>
        <v/>
      </c>
      <c r="R784" s="2" t="str">
        <f>IF(COUNT($A784)=0,"",IF(Q784="3E","3E",IF(Q784="","I",LOOKUP(Q784/S$2,{0,0.4,0.45,0.5,0.55,0.6,0.65,0.7,0.75,0.8,1},{"F","D","C","C+","B-","B","B+","A-","A","A+"}))))</f>
        <v/>
      </c>
      <c r="S784" s="1" t="str">
        <f>IF(COUNT($A784)=0,"",IF(Q784="","--",IF(Q784="3E","3E",LOOKUP(Q784/S$2,{0,0.4,0.45,0.5,0.55,0.6,0.65,0.7,0.75,0.8,1},{0,2,2.25,2.5,2.75,3,3.25,3.5,3.75,4}))))</f>
        <v/>
      </c>
      <c r="T784" s="2" t="str">
        <f>IF(COUNT($A784)=0,"",IF($A784&lt;&gt;DRAFT!$B786,"ERR",IF(DRAFT!BK786="3E","3E",IF(COUNT(DRAFT!BG786,DRAFT!BK786)&gt;0,DRAFT!BL786,""))))</f>
        <v/>
      </c>
      <c r="U784" s="2" t="str">
        <f>IF(COUNT($A784)=0,"",IF(T784="3E","3E",IF(T784="","I",LOOKUP(T784/V$2,{0,0.4,0.45,0.5,0.55,0.6,0.65,0.7,0.75,0.8,1},{"F","D","C","C+","B-","B","B+","A-","A","A+"}))))</f>
        <v/>
      </c>
      <c r="V784" s="1" t="str">
        <f>IF(COUNT($A784)=0,"",IF(T784="","--",IF(T784="3E","3E",LOOKUP(T784/V$2,{0,0.4,0.45,0.5,0.55,0.6,0.65,0.7,0.75,0.8,1},{0,2,2.25,2.5,2.75,3,3.25,3.5,3.75,4}))))</f>
        <v/>
      </c>
      <c r="W784" s="2" t="str">
        <f>IF(COUNT($A784)=0,"",IF($A784&lt;&gt;DRAFT!$B786,"ERR",IF(DRAFT!BT786="3E","3E",IF(COUNT(DRAFT!BP786,DRAFT!BT786)&gt;0,DRAFT!BU786,""))))</f>
        <v/>
      </c>
      <c r="X784" s="2" t="str">
        <f>IF(COUNT($A784)=0,"",IF(W784="3E","3E",IF(W784="","I",LOOKUP(W784/Y$2,{0,0.4,0.45,0.5,0.55,0.6,0.65,0.7,0.75,0.8,1},{"F","D","C","C+","B-","B","B+","A-","A","A+"}))))</f>
        <v/>
      </c>
      <c r="Y784" s="1" t="str">
        <f>IF(COUNT($A784)=0,"",IF(W784="","--",IF(W784="3E","3E",LOOKUP(W784/Y$2,{0,0.4,0.45,0.5,0.55,0.6,0.65,0.7,0.75,0.8,1},{0,2,2.25,2.5,2.75,3,3.25,3.5,3.75,4}))))</f>
        <v/>
      </c>
      <c r="Z784" s="2" t="str">
        <f>IF(COUNT($A784)=0,"",IF($A784&lt;&gt;DRAFT!$B786,"ERR",IF(DRAFT!CC786="3E","3E",IF(COUNT(DRAFT!BY786,DRAFT!CC786)&gt;0,DRAFT!CD786,""))))</f>
        <v/>
      </c>
      <c r="AA784" s="2" t="str">
        <f>IF(COUNT($A784)=0,"",IF(Z784="3E","3E",IF(Z784="","I",LOOKUP(Z784/AB$2,{0,0.4,0.45,0.5,0.55,0.6,0.65,0.7,0.75,0.8,1},{"F","D","C","C+","B-","B","B+","A-","A","A+"}))))</f>
        <v/>
      </c>
      <c r="AB784" s="1" t="str">
        <f>IF(COUNT($A784)=0,"",IF(Z784="","--",IF(Z784="3E","3E",LOOKUP(Z784/AB$2,{0,0.4,0.45,0.5,0.55,0.6,0.65,0.7,0.75,0.8,1},{0,2,2.25,2.5,2.75,3,3.25,3.5,3.75,4}))))</f>
        <v/>
      </c>
      <c r="AC784" s="2" t="str">
        <f>IF(COUNT($A784)=0,"",IF($A784&lt;&gt;DRAFT!$B786,"ERR",IF(DRAFT!CF786&gt;0,DRAFT!CF786,"")))</f>
        <v/>
      </c>
      <c r="AD784" s="2" t="str">
        <f>IF(COUNT($A784)=0,"",IF(AC784="3E","3E",IF(AC784="","I",LOOKUP(AC784/AE$2,{0,0.4,0.45,0.5,0.55,0.6,0.65,0.7,0.75,0.8,1},{"F","D","C","C+","B-","B","B+","A-","A","A+"}))))</f>
        <v/>
      </c>
      <c r="AE784" s="1" t="str">
        <f>IF(COUNT($A784)=0,"",IF(AC784="","--",IF(AC784="3E","3E",LOOKUP(AC784/AE$2,{0,0.4,0.45,0.5,0.55,0.6,0.65,0.7,0.75,0.8,1},{0,2,2.25,2.5,2.75,3,3.25,3.5,3.75,4}))))</f>
        <v/>
      </c>
      <c r="AF784" s="2" t="str">
        <f>IF(COUNT($A784)=0,"",IF($A784&lt;&gt;DRAFT!$B786,"ERR",IF(DRAFT!CI786&gt;0,DRAFT!CK786,"")))</f>
        <v/>
      </c>
      <c r="AG784" s="2" t="str">
        <f>IF(COUNT($A784)=0,"",IF(AF784="3E","3E",IF(AF784="","I",LOOKUP(AF784/AH$2,{0,0.4,0.45,0.5,0.55,0.6,0.65,0.7,0.75,0.8,1},{"F","D","C","C+","B-","B","B+","A-","A","A+"}))))</f>
        <v/>
      </c>
      <c r="AH784" s="1" t="str">
        <f>IF(COUNT($A784)=0,"",IF(AF784="","--",IF(AF784="3E","3E",LOOKUP(AF784/AH$2,{0,0.4,0.45,0.5,0.55,0.6,0.65,0.7,0.75,0.8,1},{0,2,2.25,2.5,2.75,3,3.25,3.5,3.75,4}))))</f>
        <v/>
      </c>
      <c r="AI784" s="2" t="str">
        <f>IF($A784&lt;&gt;DRAFT!$B786,"ERR",IF(OR(COUNT($A784)=0,COUNT(DRAFT!CL786:CN786,DRAFT!CP786:CR786)=0),"",CEILING(SUM(DRAFT!CO786,DRAFT!CS786,DRAFT!CT786),1)))</f>
        <v/>
      </c>
      <c r="AJ784" s="2" t="str">
        <f>IF(COUNT($A784)=0,"",IF(AI784="3E","3E",IF(AI784="","I",LOOKUP(AI784/AK$2,{0,0.4,0.45,0.5,0.55,0.6,0.65,0.7,0.75,0.8,1},{"F","D","C","C+","B-","B","B+","A-","A","A+"}))))</f>
        <v/>
      </c>
      <c r="AK784" s="1" t="str">
        <f>IF(COUNT($A784)=0,"",IF(AI784="","--",IF(AI784="3E","3E",LOOKUP(AI784/AK$2,{0,0.4,0.45,0.5,0.55,0.6,0.65,0.7,0.75,0.8,1},{0,2,2.25,2.5,2.75,3,3.25,3.5,3.75,4}))))</f>
        <v/>
      </c>
      <c r="AL784" s="4" t="str">
        <f>IF(OR(COUNT($A784)=0,COUNT(B784:AK784)=0),"",IF(COUNTIF(B784:AK784,"3E")&gt;0,"3E",IF(DRAFT!$A786="R",TRUNC(SUMPRODUCT(RGP,RCP)/TCP,3),TRUNC((SUMPRODUCT(--(IMDGP&gt;0)*IMDGP,IMCP)+CEILING(DRAFT!$DB786*42,0.25))/TCP,3))))</f>
        <v/>
      </c>
      <c r="AM784" s="2" t="str">
        <f>IF(OR(COUNT($A784)=0,COUNT(B784:AK784)=0),"",IF(COUNTIF(B784:AK784,"3E")&gt;0,"3E",IF(DRAFT!$A786="R",SUMPRODUCT(--(RGP&gt;=2),RCP),SUMPRODUCT(--(IMDGP&gt;0),--(IMGP=0),IMCP)+DRAFT!$DC786)))</f>
        <v/>
      </c>
      <c r="AN784" s="67" t="str">
        <f>IF(AL784="3E","3E",IF(COUNT($A784)=0,"",IF(COUNT(AI784)=0,"--",ROUND(((CEILING(DRAFT!$CV786*38,0.25)+CEILING(DRAFT!$CX786*38,0.25)+CEILING(DRAFT!$CZ786*42,0.25)+CEILING($AL784*42,0.25))/160),2))))</f>
        <v/>
      </c>
      <c r="AO784" s="2" t="str">
        <f>IF(AN784="3E","3E",IF(COUNT($A784)=0,"",IF(COUNT(AN784)=0,"I",LOOKUP(AN784,{0,2,2.25,2.5,2.75,3,3.25,3.5,3.75,4},{"F","D","C","C+","B-","B","B+","A-","A","A+"}))))</f>
        <v/>
      </c>
      <c r="AP784" s="2" t="str">
        <f>IF(AN784="3E","3E",IF(OR(COUNT(A784)=0,COUNT(AN784)=0),"",DRAFT!CW786+DRAFT!CY786+DRAFT!DA786+N(TABULATION!AM784)))</f>
        <v/>
      </c>
      <c r="AQ784" s="2" t="str">
        <f>IF(OR(COUNT($A784)=0,COUNT(B784:AK784)=0),"",IF(COUNTIF(B784:AM784,"3E")&gt;0,"3E",IF(AND(DRAFT!$A786="IM",OR($AL784&gt;DRAFT!$DB786,$AM784&gt;DRAFT!$DC786)),"IMPROVED",IF(AND(DRAFT!$A786="IM",$AL784&lt;=DRAFT!$DB786,$AM784&lt;=DRAFT!$DC786),"NOT IMPROVED",IF(AND(DRAFT!CU786="S",AH784&gt;=2,AK784&gt;=2,AN784&gt;=2.5,AP784&gt;=144),"PASS","FAIL")))))</f>
        <v/>
      </c>
      <c r="AR784" s="2" t="str">
        <f t="shared" si="24"/>
        <v/>
      </c>
      <c r="AS784" s="2" t="str">
        <f t="shared" si="25"/>
        <v/>
      </c>
    </row>
    <row r="785" spans="1:45" ht="18.95" customHeight="1" x14ac:dyDescent="0.25">
      <c r="A785" s="3" t="str">
        <f>IF(DRAFT!$B787="","",DRAFT!$B787)</f>
        <v/>
      </c>
      <c r="B785" s="2" t="str">
        <f>IF(COUNT($A785)=0,"",IF($A785&lt;&gt;DRAFT!$B787,"ERR",IF(DRAFT!I787="3E","3E",IF(COUNT(DRAFT!E787,DRAFT!I787)&gt;0,DRAFT!J787,""))))</f>
        <v/>
      </c>
      <c r="C785" s="2" t="str">
        <f>IF(COUNT($A785)=0,"",IF(B785="3E","3E",IF(B785="","I",LOOKUP(B785/D$2,{0,0.4,0.45,0.5,0.55,0.6,0.65,0.7,0.75,0.8,1},{"F","D","C","C+","B-","B","B+","A-","A","A+"}))))</f>
        <v/>
      </c>
      <c r="D785" s="1" t="str">
        <f>IF(COUNT($A785)=0,"",IF(B785="","--",IF(B785="3E","3E",LOOKUP(B785/D$2,{0,0.4,0.45,0.5,0.55,0.6,0.65,0.7,0.75,0.8,1},{0,2,2.25,2.5,2.75,3,3.25,3.5,3.75,4}))))</f>
        <v/>
      </c>
      <c r="E785" s="2" t="str">
        <f>IF(COUNT($A785)=0,"",IF($A785&lt;&gt;DRAFT!$B787,"ERR",IF(DRAFT!R787="3E","3E",IF(COUNT(DRAFT!N787,DRAFT!R787)&gt;0,DRAFT!S787,""))))</f>
        <v/>
      </c>
      <c r="F785" s="2" t="str">
        <f>IF(COUNT($A785)=0,"",IF(E785="3E","3E",IF(E785="","I",LOOKUP(E785/G$2,{0,0.4,0.45,0.5,0.55,0.6,0.65,0.7,0.75,0.8,1},{"F","D","C","C+","B-","B","B+","A-","A","A+"}))))</f>
        <v/>
      </c>
      <c r="G785" s="1" t="str">
        <f>IF(COUNT($A785)=0,"",IF(E785="","--",IF(E785="3E","3E",LOOKUP(E785/G$2,{0,0.4,0.45,0.5,0.55,0.6,0.65,0.7,0.75,0.8,1},{0,2,2.25,2.5,2.75,3,3.25,3.5,3.75,4}))))</f>
        <v/>
      </c>
      <c r="H785" s="2" t="str">
        <f>IF(COUNT($A785)=0,"",IF($A785&lt;&gt;DRAFT!$B787,"ERR",IF(DRAFT!AA787="3E","3E",IF(COUNT(DRAFT!W787,DRAFT!AA787)&gt;0,DRAFT!AB787,""))))</f>
        <v/>
      </c>
      <c r="I785" s="2" t="str">
        <f>IF(COUNT($A785)=0,"",IF(H785="3E","3E",IF(H785="","I",LOOKUP(H785/J$2,{0,0.4,0.45,0.5,0.55,0.6,0.65,0.7,0.75,0.8,1},{"F","D","C","C+","B-","B","B+","A-","A","A+"}))))</f>
        <v/>
      </c>
      <c r="J785" s="1" t="str">
        <f>IF(COUNT($A785)=0,"",IF(H785="","--",IF(H785="3E","3E",LOOKUP(H785/J$2,{0,0.4,0.45,0.5,0.55,0.6,0.65,0.7,0.75,0.8,1},{0,2,2.25,2.5,2.75,3,3.25,3.5,3.75,4}))))</f>
        <v/>
      </c>
      <c r="K785" s="2" t="str">
        <f>IF(COUNT($A785)=0,"",IF($A785&lt;&gt;DRAFT!$B787,"ERR",IF(DRAFT!AJ787="3E","3E",IF(COUNT(DRAFT!AF787,DRAFT!AJ787)&gt;0,DRAFT!AK787,""))))</f>
        <v/>
      </c>
      <c r="L785" s="2" t="str">
        <f>IF(COUNT($A785)=0,"",IF(K785="3E","3E",IF(K785="","I",LOOKUP(K785/M$2,{0,0.4,0.45,0.5,0.55,0.6,0.65,0.7,0.75,0.8,1},{"F","D","C","C+","B-","B","B+","A-","A","A+"}))))</f>
        <v/>
      </c>
      <c r="M785" s="1" t="str">
        <f>IF(COUNT($A785)=0,"",IF(K785="","--",IF(K785="3E","3E",LOOKUP(K785/M$2,{0,0.4,0.45,0.5,0.55,0.6,0.65,0.7,0.75,0.8,1},{0,2,2.25,2.5,2.75,3,3.25,3.5,3.75,4}))))</f>
        <v/>
      </c>
      <c r="N785" s="2" t="str">
        <f>IF(COUNT($A785)=0,"",IF($A785&lt;&gt;DRAFT!$B787,"ERR",IF(DRAFT!AS787="3E","3E",IF(COUNT(DRAFT!AO787,DRAFT!AS787)&gt;0,DRAFT!AT787,""))))</f>
        <v/>
      </c>
      <c r="O785" s="2" t="str">
        <f>IF(COUNT($A785)=0,"",IF(N785="3E","3E",IF(N785="","I",LOOKUP(N785/P$2,{0,0.4,0.45,0.5,0.55,0.6,0.65,0.7,0.75,0.8,1},{"F","D","C","C+","B-","B","B+","A-","A","A+"}))))</f>
        <v/>
      </c>
      <c r="P785" s="1" t="str">
        <f>IF(COUNT($A785)=0,"",IF(N785="","--",IF(N785="3E","3E",LOOKUP(N785/P$2,{0,0.4,0.45,0.5,0.55,0.6,0.65,0.7,0.75,0.8,1},{0,2,2.25,2.5,2.75,3,3.25,3.5,3.75,4}))))</f>
        <v/>
      </c>
      <c r="Q785" s="2" t="str">
        <f>IF(COUNT($A785)=0,"",IF($A785&lt;&gt;DRAFT!$B787,"ERR",IF(DRAFT!BB787="3E","3E",IF(COUNT(DRAFT!AX787,DRAFT!BB787)&gt;0,DRAFT!BC787,""))))</f>
        <v/>
      </c>
      <c r="R785" s="2" t="str">
        <f>IF(COUNT($A785)=0,"",IF(Q785="3E","3E",IF(Q785="","I",LOOKUP(Q785/S$2,{0,0.4,0.45,0.5,0.55,0.6,0.65,0.7,0.75,0.8,1},{"F","D","C","C+","B-","B","B+","A-","A","A+"}))))</f>
        <v/>
      </c>
      <c r="S785" s="1" t="str">
        <f>IF(COUNT($A785)=0,"",IF(Q785="","--",IF(Q785="3E","3E",LOOKUP(Q785/S$2,{0,0.4,0.45,0.5,0.55,0.6,0.65,0.7,0.75,0.8,1},{0,2,2.25,2.5,2.75,3,3.25,3.5,3.75,4}))))</f>
        <v/>
      </c>
      <c r="T785" s="2" t="str">
        <f>IF(COUNT($A785)=0,"",IF($A785&lt;&gt;DRAFT!$B787,"ERR",IF(DRAFT!BK787="3E","3E",IF(COUNT(DRAFT!BG787,DRAFT!BK787)&gt;0,DRAFT!BL787,""))))</f>
        <v/>
      </c>
      <c r="U785" s="2" t="str">
        <f>IF(COUNT($A785)=0,"",IF(T785="3E","3E",IF(T785="","I",LOOKUP(T785/V$2,{0,0.4,0.45,0.5,0.55,0.6,0.65,0.7,0.75,0.8,1},{"F","D","C","C+","B-","B","B+","A-","A","A+"}))))</f>
        <v/>
      </c>
      <c r="V785" s="1" t="str">
        <f>IF(COUNT($A785)=0,"",IF(T785="","--",IF(T785="3E","3E",LOOKUP(T785/V$2,{0,0.4,0.45,0.5,0.55,0.6,0.65,0.7,0.75,0.8,1},{0,2,2.25,2.5,2.75,3,3.25,3.5,3.75,4}))))</f>
        <v/>
      </c>
      <c r="W785" s="2" t="str">
        <f>IF(COUNT($A785)=0,"",IF($A785&lt;&gt;DRAFT!$B787,"ERR",IF(DRAFT!BT787="3E","3E",IF(COUNT(DRAFT!BP787,DRAFT!BT787)&gt;0,DRAFT!BU787,""))))</f>
        <v/>
      </c>
      <c r="X785" s="2" t="str">
        <f>IF(COUNT($A785)=0,"",IF(W785="3E","3E",IF(W785="","I",LOOKUP(W785/Y$2,{0,0.4,0.45,0.5,0.55,0.6,0.65,0.7,0.75,0.8,1},{"F","D","C","C+","B-","B","B+","A-","A","A+"}))))</f>
        <v/>
      </c>
      <c r="Y785" s="1" t="str">
        <f>IF(COUNT($A785)=0,"",IF(W785="","--",IF(W785="3E","3E",LOOKUP(W785/Y$2,{0,0.4,0.45,0.5,0.55,0.6,0.65,0.7,0.75,0.8,1},{0,2,2.25,2.5,2.75,3,3.25,3.5,3.75,4}))))</f>
        <v/>
      </c>
      <c r="Z785" s="2" t="str">
        <f>IF(COUNT($A785)=0,"",IF($A785&lt;&gt;DRAFT!$B787,"ERR",IF(DRAFT!CC787="3E","3E",IF(COUNT(DRAFT!BY787,DRAFT!CC787)&gt;0,DRAFT!CD787,""))))</f>
        <v/>
      </c>
      <c r="AA785" s="2" t="str">
        <f>IF(COUNT($A785)=0,"",IF(Z785="3E","3E",IF(Z785="","I",LOOKUP(Z785/AB$2,{0,0.4,0.45,0.5,0.55,0.6,0.65,0.7,0.75,0.8,1},{"F","D","C","C+","B-","B","B+","A-","A","A+"}))))</f>
        <v/>
      </c>
      <c r="AB785" s="1" t="str">
        <f>IF(COUNT($A785)=0,"",IF(Z785="","--",IF(Z785="3E","3E",LOOKUP(Z785/AB$2,{0,0.4,0.45,0.5,0.55,0.6,0.65,0.7,0.75,0.8,1},{0,2,2.25,2.5,2.75,3,3.25,3.5,3.75,4}))))</f>
        <v/>
      </c>
      <c r="AC785" s="2" t="str">
        <f>IF(COUNT($A785)=0,"",IF($A785&lt;&gt;DRAFT!$B787,"ERR",IF(DRAFT!CF787&gt;0,DRAFT!CF787,"")))</f>
        <v/>
      </c>
      <c r="AD785" s="2" t="str">
        <f>IF(COUNT($A785)=0,"",IF(AC785="3E","3E",IF(AC785="","I",LOOKUP(AC785/AE$2,{0,0.4,0.45,0.5,0.55,0.6,0.65,0.7,0.75,0.8,1},{"F","D","C","C+","B-","B","B+","A-","A","A+"}))))</f>
        <v/>
      </c>
      <c r="AE785" s="1" t="str">
        <f>IF(COUNT($A785)=0,"",IF(AC785="","--",IF(AC785="3E","3E",LOOKUP(AC785/AE$2,{0,0.4,0.45,0.5,0.55,0.6,0.65,0.7,0.75,0.8,1},{0,2,2.25,2.5,2.75,3,3.25,3.5,3.75,4}))))</f>
        <v/>
      </c>
      <c r="AF785" s="2" t="str">
        <f>IF(COUNT($A785)=0,"",IF($A785&lt;&gt;DRAFT!$B787,"ERR",IF(DRAFT!CI787&gt;0,DRAFT!CK787,"")))</f>
        <v/>
      </c>
      <c r="AG785" s="2" t="str">
        <f>IF(COUNT($A785)=0,"",IF(AF785="3E","3E",IF(AF785="","I",LOOKUP(AF785/AH$2,{0,0.4,0.45,0.5,0.55,0.6,0.65,0.7,0.75,0.8,1},{"F","D","C","C+","B-","B","B+","A-","A","A+"}))))</f>
        <v/>
      </c>
      <c r="AH785" s="1" t="str">
        <f>IF(COUNT($A785)=0,"",IF(AF785="","--",IF(AF785="3E","3E",LOOKUP(AF785/AH$2,{0,0.4,0.45,0.5,0.55,0.6,0.65,0.7,0.75,0.8,1},{0,2,2.25,2.5,2.75,3,3.25,3.5,3.75,4}))))</f>
        <v/>
      </c>
      <c r="AI785" s="2" t="str">
        <f>IF($A785&lt;&gt;DRAFT!$B787,"ERR",IF(OR(COUNT($A785)=0,COUNT(DRAFT!CL787:CN787,DRAFT!CP787:CR787)=0),"",CEILING(SUM(DRAFT!CO787,DRAFT!CS787,DRAFT!CT787),1)))</f>
        <v/>
      </c>
      <c r="AJ785" s="2" t="str">
        <f>IF(COUNT($A785)=0,"",IF(AI785="3E","3E",IF(AI785="","I",LOOKUP(AI785/AK$2,{0,0.4,0.45,0.5,0.55,0.6,0.65,0.7,0.75,0.8,1},{"F","D","C","C+","B-","B","B+","A-","A","A+"}))))</f>
        <v/>
      </c>
      <c r="AK785" s="1" t="str">
        <f>IF(COUNT($A785)=0,"",IF(AI785="","--",IF(AI785="3E","3E",LOOKUP(AI785/AK$2,{0,0.4,0.45,0.5,0.55,0.6,0.65,0.7,0.75,0.8,1},{0,2,2.25,2.5,2.75,3,3.25,3.5,3.75,4}))))</f>
        <v/>
      </c>
      <c r="AL785" s="4" t="str">
        <f>IF(OR(COUNT($A785)=0,COUNT(B785:AK785)=0),"",IF(COUNTIF(B785:AK785,"3E")&gt;0,"3E",IF(DRAFT!$A787="R",TRUNC(SUMPRODUCT(RGP,RCP)/TCP,3),TRUNC((SUMPRODUCT(--(IMDGP&gt;0)*IMDGP,IMCP)+CEILING(DRAFT!$DB787*42,0.25))/TCP,3))))</f>
        <v/>
      </c>
      <c r="AM785" s="2" t="str">
        <f>IF(OR(COUNT($A785)=0,COUNT(B785:AK785)=0),"",IF(COUNTIF(B785:AK785,"3E")&gt;0,"3E",IF(DRAFT!$A787="R",SUMPRODUCT(--(RGP&gt;=2),RCP),SUMPRODUCT(--(IMDGP&gt;0),--(IMGP=0),IMCP)+DRAFT!$DC787)))</f>
        <v/>
      </c>
      <c r="AN785" s="67" t="str">
        <f>IF(AL785="3E","3E",IF(COUNT($A785)=0,"",IF(COUNT(AI785)=0,"--",ROUND(((CEILING(DRAFT!$CV787*38,0.25)+CEILING(DRAFT!$CX787*38,0.25)+CEILING(DRAFT!$CZ787*42,0.25)+CEILING($AL785*42,0.25))/160),2))))</f>
        <v/>
      </c>
      <c r="AO785" s="2" t="str">
        <f>IF(AN785="3E","3E",IF(COUNT($A785)=0,"",IF(COUNT(AN785)=0,"I",LOOKUP(AN785,{0,2,2.25,2.5,2.75,3,3.25,3.5,3.75,4},{"F","D","C","C+","B-","B","B+","A-","A","A+"}))))</f>
        <v/>
      </c>
      <c r="AP785" s="2" t="str">
        <f>IF(AN785="3E","3E",IF(OR(COUNT(A785)=0,COUNT(AN785)=0),"",DRAFT!CW787+DRAFT!CY787+DRAFT!DA787+N(TABULATION!AM785)))</f>
        <v/>
      </c>
      <c r="AQ785" s="2" t="str">
        <f>IF(OR(COUNT($A785)=0,COUNT(B785:AK785)=0),"",IF(COUNTIF(B785:AM785,"3E")&gt;0,"3E",IF(AND(DRAFT!$A787="IM",OR($AL785&gt;DRAFT!$DB787,$AM785&gt;DRAFT!$DC787)),"IMPROVED",IF(AND(DRAFT!$A787="IM",$AL785&lt;=DRAFT!$DB787,$AM785&lt;=DRAFT!$DC787),"NOT IMPROVED",IF(AND(DRAFT!CU787="S",AH785&gt;=2,AK785&gt;=2,AN785&gt;=2.5,AP785&gt;=144),"PASS","FAIL")))))</f>
        <v/>
      </c>
      <c r="AR785" s="2" t="str">
        <f t="shared" si="24"/>
        <v/>
      </c>
      <c r="AS785" s="2" t="str">
        <f t="shared" si="25"/>
        <v/>
      </c>
    </row>
    <row r="786" spans="1:45" ht="18.95" customHeight="1" x14ac:dyDescent="0.25">
      <c r="A786" s="3" t="str">
        <f>IF(DRAFT!$B788="","",DRAFT!$B788)</f>
        <v/>
      </c>
      <c r="B786" s="2" t="str">
        <f>IF(COUNT($A786)=0,"",IF($A786&lt;&gt;DRAFT!$B788,"ERR",IF(DRAFT!I788="3E","3E",IF(COUNT(DRAFT!E788,DRAFT!I788)&gt;0,DRAFT!J788,""))))</f>
        <v/>
      </c>
      <c r="C786" s="2" t="str">
        <f>IF(COUNT($A786)=0,"",IF(B786="3E","3E",IF(B786="","I",LOOKUP(B786/D$2,{0,0.4,0.45,0.5,0.55,0.6,0.65,0.7,0.75,0.8,1},{"F","D","C","C+","B-","B","B+","A-","A","A+"}))))</f>
        <v/>
      </c>
      <c r="D786" s="1" t="str">
        <f>IF(COUNT($A786)=0,"",IF(B786="","--",IF(B786="3E","3E",LOOKUP(B786/D$2,{0,0.4,0.45,0.5,0.55,0.6,0.65,0.7,0.75,0.8,1},{0,2,2.25,2.5,2.75,3,3.25,3.5,3.75,4}))))</f>
        <v/>
      </c>
      <c r="E786" s="2" t="str">
        <f>IF(COUNT($A786)=0,"",IF($A786&lt;&gt;DRAFT!$B788,"ERR",IF(DRAFT!R788="3E","3E",IF(COUNT(DRAFT!N788,DRAFT!R788)&gt;0,DRAFT!S788,""))))</f>
        <v/>
      </c>
      <c r="F786" s="2" t="str">
        <f>IF(COUNT($A786)=0,"",IF(E786="3E","3E",IF(E786="","I",LOOKUP(E786/G$2,{0,0.4,0.45,0.5,0.55,0.6,0.65,0.7,0.75,0.8,1},{"F","D","C","C+","B-","B","B+","A-","A","A+"}))))</f>
        <v/>
      </c>
      <c r="G786" s="1" t="str">
        <f>IF(COUNT($A786)=0,"",IF(E786="","--",IF(E786="3E","3E",LOOKUP(E786/G$2,{0,0.4,0.45,0.5,0.55,0.6,0.65,0.7,0.75,0.8,1},{0,2,2.25,2.5,2.75,3,3.25,3.5,3.75,4}))))</f>
        <v/>
      </c>
      <c r="H786" s="2" t="str">
        <f>IF(COUNT($A786)=0,"",IF($A786&lt;&gt;DRAFT!$B788,"ERR",IF(DRAFT!AA788="3E","3E",IF(COUNT(DRAFT!W788,DRAFT!AA788)&gt;0,DRAFT!AB788,""))))</f>
        <v/>
      </c>
      <c r="I786" s="2" t="str">
        <f>IF(COUNT($A786)=0,"",IF(H786="3E","3E",IF(H786="","I",LOOKUP(H786/J$2,{0,0.4,0.45,0.5,0.55,0.6,0.65,0.7,0.75,0.8,1},{"F","D","C","C+","B-","B","B+","A-","A","A+"}))))</f>
        <v/>
      </c>
      <c r="J786" s="1" t="str">
        <f>IF(COUNT($A786)=0,"",IF(H786="","--",IF(H786="3E","3E",LOOKUP(H786/J$2,{0,0.4,0.45,0.5,0.55,0.6,0.65,0.7,0.75,0.8,1},{0,2,2.25,2.5,2.75,3,3.25,3.5,3.75,4}))))</f>
        <v/>
      </c>
      <c r="K786" s="2" t="str">
        <f>IF(COUNT($A786)=0,"",IF($A786&lt;&gt;DRAFT!$B788,"ERR",IF(DRAFT!AJ788="3E","3E",IF(COUNT(DRAFT!AF788,DRAFT!AJ788)&gt;0,DRAFT!AK788,""))))</f>
        <v/>
      </c>
      <c r="L786" s="2" t="str">
        <f>IF(COUNT($A786)=0,"",IF(K786="3E","3E",IF(K786="","I",LOOKUP(K786/M$2,{0,0.4,0.45,0.5,0.55,0.6,0.65,0.7,0.75,0.8,1},{"F","D","C","C+","B-","B","B+","A-","A","A+"}))))</f>
        <v/>
      </c>
      <c r="M786" s="1" t="str">
        <f>IF(COUNT($A786)=0,"",IF(K786="","--",IF(K786="3E","3E",LOOKUP(K786/M$2,{0,0.4,0.45,0.5,0.55,0.6,0.65,0.7,0.75,0.8,1},{0,2,2.25,2.5,2.75,3,3.25,3.5,3.75,4}))))</f>
        <v/>
      </c>
      <c r="N786" s="2" t="str">
        <f>IF(COUNT($A786)=0,"",IF($A786&lt;&gt;DRAFT!$B788,"ERR",IF(DRAFT!AS788="3E","3E",IF(COUNT(DRAFT!AO788,DRAFT!AS788)&gt;0,DRAFT!AT788,""))))</f>
        <v/>
      </c>
      <c r="O786" s="2" t="str">
        <f>IF(COUNT($A786)=0,"",IF(N786="3E","3E",IF(N786="","I",LOOKUP(N786/P$2,{0,0.4,0.45,0.5,0.55,0.6,0.65,0.7,0.75,0.8,1},{"F","D","C","C+","B-","B","B+","A-","A","A+"}))))</f>
        <v/>
      </c>
      <c r="P786" s="1" t="str">
        <f>IF(COUNT($A786)=0,"",IF(N786="","--",IF(N786="3E","3E",LOOKUP(N786/P$2,{0,0.4,0.45,0.5,0.55,0.6,0.65,0.7,0.75,0.8,1},{0,2,2.25,2.5,2.75,3,3.25,3.5,3.75,4}))))</f>
        <v/>
      </c>
      <c r="Q786" s="2" t="str">
        <f>IF(COUNT($A786)=0,"",IF($A786&lt;&gt;DRAFT!$B788,"ERR",IF(DRAFT!BB788="3E","3E",IF(COUNT(DRAFT!AX788,DRAFT!BB788)&gt;0,DRAFT!BC788,""))))</f>
        <v/>
      </c>
      <c r="R786" s="2" t="str">
        <f>IF(COUNT($A786)=0,"",IF(Q786="3E","3E",IF(Q786="","I",LOOKUP(Q786/S$2,{0,0.4,0.45,0.5,0.55,0.6,0.65,0.7,0.75,0.8,1},{"F","D","C","C+","B-","B","B+","A-","A","A+"}))))</f>
        <v/>
      </c>
      <c r="S786" s="1" t="str">
        <f>IF(COUNT($A786)=0,"",IF(Q786="","--",IF(Q786="3E","3E",LOOKUP(Q786/S$2,{0,0.4,0.45,0.5,0.55,0.6,0.65,0.7,0.75,0.8,1},{0,2,2.25,2.5,2.75,3,3.25,3.5,3.75,4}))))</f>
        <v/>
      </c>
      <c r="T786" s="2" t="str">
        <f>IF(COUNT($A786)=0,"",IF($A786&lt;&gt;DRAFT!$B788,"ERR",IF(DRAFT!BK788="3E","3E",IF(COUNT(DRAFT!BG788,DRAFT!BK788)&gt;0,DRAFT!BL788,""))))</f>
        <v/>
      </c>
      <c r="U786" s="2" t="str">
        <f>IF(COUNT($A786)=0,"",IF(T786="3E","3E",IF(T786="","I",LOOKUP(T786/V$2,{0,0.4,0.45,0.5,0.55,0.6,0.65,0.7,0.75,0.8,1},{"F","D","C","C+","B-","B","B+","A-","A","A+"}))))</f>
        <v/>
      </c>
      <c r="V786" s="1" t="str">
        <f>IF(COUNT($A786)=0,"",IF(T786="","--",IF(T786="3E","3E",LOOKUP(T786/V$2,{0,0.4,0.45,0.5,0.55,0.6,0.65,0.7,0.75,0.8,1},{0,2,2.25,2.5,2.75,3,3.25,3.5,3.75,4}))))</f>
        <v/>
      </c>
      <c r="W786" s="2" t="str">
        <f>IF(COUNT($A786)=0,"",IF($A786&lt;&gt;DRAFT!$B788,"ERR",IF(DRAFT!BT788="3E","3E",IF(COUNT(DRAFT!BP788,DRAFT!BT788)&gt;0,DRAFT!BU788,""))))</f>
        <v/>
      </c>
      <c r="X786" s="2" t="str">
        <f>IF(COUNT($A786)=0,"",IF(W786="3E","3E",IF(W786="","I",LOOKUP(W786/Y$2,{0,0.4,0.45,0.5,0.55,0.6,0.65,0.7,0.75,0.8,1},{"F","D","C","C+","B-","B","B+","A-","A","A+"}))))</f>
        <v/>
      </c>
      <c r="Y786" s="1" t="str">
        <f>IF(COUNT($A786)=0,"",IF(W786="","--",IF(W786="3E","3E",LOOKUP(W786/Y$2,{0,0.4,0.45,0.5,0.55,0.6,0.65,0.7,0.75,0.8,1},{0,2,2.25,2.5,2.75,3,3.25,3.5,3.75,4}))))</f>
        <v/>
      </c>
      <c r="Z786" s="2" t="str">
        <f>IF(COUNT($A786)=0,"",IF($A786&lt;&gt;DRAFT!$B788,"ERR",IF(DRAFT!CC788="3E","3E",IF(COUNT(DRAFT!BY788,DRAFT!CC788)&gt;0,DRAFT!CD788,""))))</f>
        <v/>
      </c>
      <c r="AA786" s="2" t="str">
        <f>IF(COUNT($A786)=0,"",IF(Z786="3E","3E",IF(Z786="","I",LOOKUP(Z786/AB$2,{0,0.4,0.45,0.5,0.55,0.6,0.65,0.7,0.75,0.8,1},{"F","D","C","C+","B-","B","B+","A-","A","A+"}))))</f>
        <v/>
      </c>
      <c r="AB786" s="1" t="str">
        <f>IF(COUNT($A786)=0,"",IF(Z786="","--",IF(Z786="3E","3E",LOOKUP(Z786/AB$2,{0,0.4,0.45,0.5,0.55,0.6,0.65,0.7,0.75,0.8,1},{0,2,2.25,2.5,2.75,3,3.25,3.5,3.75,4}))))</f>
        <v/>
      </c>
      <c r="AC786" s="2" t="str">
        <f>IF(COUNT($A786)=0,"",IF($A786&lt;&gt;DRAFT!$B788,"ERR",IF(DRAFT!CF788&gt;0,DRAFT!CF788,"")))</f>
        <v/>
      </c>
      <c r="AD786" s="2" t="str">
        <f>IF(COUNT($A786)=0,"",IF(AC786="3E","3E",IF(AC786="","I",LOOKUP(AC786/AE$2,{0,0.4,0.45,0.5,0.55,0.6,0.65,0.7,0.75,0.8,1},{"F","D","C","C+","B-","B","B+","A-","A","A+"}))))</f>
        <v/>
      </c>
      <c r="AE786" s="1" t="str">
        <f>IF(COUNT($A786)=0,"",IF(AC786="","--",IF(AC786="3E","3E",LOOKUP(AC786/AE$2,{0,0.4,0.45,0.5,0.55,0.6,0.65,0.7,0.75,0.8,1},{0,2,2.25,2.5,2.75,3,3.25,3.5,3.75,4}))))</f>
        <v/>
      </c>
      <c r="AF786" s="2" t="str">
        <f>IF(COUNT($A786)=0,"",IF($A786&lt;&gt;DRAFT!$B788,"ERR",IF(DRAFT!CI788&gt;0,DRAFT!CK788,"")))</f>
        <v/>
      </c>
      <c r="AG786" s="2" t="str">
        <f>IF(COUNT($A786)=0,"",IF(AF786="3E","3E",IF(AF786="","I",LOOKUP(AF786/AH$2,{0,0.4,0.45,0.5,0.55,0.6,0.65,0.7,0.75,0.8,1},{"F","D","C","C+","B-","B","B+","A-","A","A+"}))))</f>
        <v/>
      </c>
      <c r="AH786" s="1" t="str">
        <f>IF(COUNT($A786)=0,"",IF(AF786="","--",IF(AF786="3E","3E",LOOKUP(AF786/AH$2,{0,0.4,0.45,0.5,0.55,0.6,0.65,0.7,0.75,0.8,1},{0,2,2.25,2.5,2.75,3,3.25,3.5,3.75,4}))))</f>
        <v/>
      </c>
      <c r="AI786" s="2" t="str">
        <f>IF($A786&lt;&gt;DRAFT!$B788,"ERR",IF(OR(COUNT($A786)=0,COUNT(DRAFT!CL788:CN788,DRAFT!CP788:CR788)=0),"",CEILING(SUM(DRAFT!CO788,DRAFT!CS788,DRAFT!CT788),1)))</f>
        <v/>
      </c>
      <c r="AJ786" s="2" t="str">
        <f>IF(COUNT($A786)=0,"",IF(AI786="3E","3E",IF(AI786="","I",LOOKUP(AI786/AK$2,{0,0.4,0.45,0.5,0.55,0.6,0.65,0.7,0.75,0.8,1},{"F","D","C","C+","B-","B","B+","A-","A","A+"}))))</f>
        <v/>
      </c>
      <c r="AK786" s="1" t="str">
        <f>IF(COUNT($A786)=0,"",IF(AI786="","--",IF(AI786="3E","3E",LOOKUP(AI786/AK$2,{0,0.4,0.45,0.5,0.55,0.6,0.65,0.7,0.75,0.8,1},{0,2,2.25,2.5,2.75,3,3.25,3.5,3.75,4}))))</f>
        <v/>
      </c>
      <c r="AL786" s="4" t="str">
        <f>IF(OR(COUNT($A786)=0,COUNT(B786:AK786)=0),"",IF(COUNTIF(B786:AK786,"3E")&gt;0,"3E",IF(DRAFT!$A788="R",TRUNC(SUMPRODUCT(RGP,RCP)/TCP,3),TRUNC((SUMPRODUCT(--(IMDGP&gt;0)*IMDGP,IMCP)+CEILING(DRAFT!$DB788*42,0.25))/TCP,3))))</f>
        <v/>
      </c>
      <c r="AM786" s="2" t="str">
        <f>IF(OR(COUNT($A786)=0,COUNT(B786:AK786)=0),"",IF(COUNTIF(B786:AK786,"3E")&gt;0,"3E",IF(DRAFT!$A788="R",SUMPRODUCT(--(RGP&gt;=2),RCP),SUMPRODUCT(--(IMDGP&gt;0),--(IMGP=0),IMCP)+DRAFT!$DC788)))</f>
        <v/>
      </c>
      <c r="AN786" s="67" t="str">
        <f>IF(AL786="3E","3E",IF(COUNT($A786)=0,"",IF(COUNT(AI786)=0,"--",ROUND(((CEILING(DRAFT!$CV788*38,0.25)+CEILING(DRAFT!$CX788*38,0.25)+CEILING(DRAFT!$CZ788*42,0.25)+CEILING($AL786*42,0.25))/160),2))))</f>
        <v/>
      </c>
      <c r="AO786" s="2" t="str">
        <f>IF(AN786="3E","3E",IF(COUNT($A786)=0,"",IF(COUNT(AN786)=0,"I",LOOKUP(AN786,{0,2,2.25,2.5,2.75,3,3.25,3.5,3.75,4},{"F","D","C","C+","B-","B","B+","A-","A","A+"}))))</f>
        <v/>
      </c>
      <c r="AP786" s="2" t="str">
        <f>IF(AN786="3E","3E",IF(OR(COUNT(A786)=0,COUNT(AN786)=0),"",DRAFT!CW788+DRAFT!CY788+DRAFT!DA788+N(TABULATION!AM786)))</f>
        <v/>
      </c>
      <c r="AQ786" s="2" t="str">
        <f>IF(OR(COUNT($A786)=0,COUNT(B786:AK786)=0),"",IF(COUNTIF(B786:AM786,"3E")&gt;0,"3E",IF(AND(DRAFT!$A788="IM",OR($AL786&gt;DRAFT!$DB788,$AM786&gt;DRAFT!$DC788)),"IMPROVED",IF(AND(DRAFT!$A788="IM",$AL786&lt;=DRAFT!$DB788,$AM786&lt;=DRAFT!$DC788),"NOT IMPROVED",IF(AND(DRAFT!CU788="S",AH786&gt;=2,AK786&gt;=2,AN786&gt;=2.5,AP786&gt;=144),"PASS","FAIL")))))</f>
        <v/>
      </c>
      <c r="AR786" s="2" t="str">
        <f t="shared" si="24"/>
        <v/>
      </c>
      <c r="AS786" s="2" t="str">
        <f t="shared" si="25"/>
        <v/>
      </c>
    </row>
    <row r="787" spans="1:45" ht="18.95" customHeight="1" x14ac:dyDescent="0.25">
      <c r="A787" s="3" t="str">
        <f>IF(DRAFT!$B789="","",DRAFT!$B789)</f>
        <v/>
      </c>
      <c r="B787" s="2" t="str">
        <f>IF(COUNT($A787)=0,"",IF($A787&lt;&gt;DRAFT!$B789,"ERR",IF(DRAFT!I789="3E","3E",IF(COUNT(DRAFT!E789,DRAFT!I789)&gt;0,DRAFT!J789,""))))</f>
        <v/>
      </c>
      <c r="C787" s="2" t="str">
        <f>IF(COUNT($A787)=0,"",IF(B787="3E","3E",IF(B787="","I",LOOKUP(B787/D$2,{0,0.4,0.45,0.5,0.55,0.6,0.65,0.7,0.75,0.8,1},{"F","D","C","C+","B-","B","B+","A-","A","A+"}))))</f>
        <v/>
      </c>
      <c r="D787" s="1" t="str">
        <f>IF(COUNT($A787)=0,"",IF(B787="","--",IF(B787="3E","3E",LOOKUP(B787/D$2,{0,0.4,0.45,0.5,0.55,0.6,0.65,0.7,0.75,0.8,1},{0,2,2.25,2.5,2.75,3,3.25,3.5,3.75,4}))))</f>
        <v/>
      </c>
      <c r="E787" s="2" t="str">
        <f>IF(COUNT($A787)=0,"",IF($A787&lt;&gt;DRAFT!$B789,"ERR",IF(DRAFT!R789="3E","3E",IF(COUNT(DRAFT!N789,DRAFT!R789)&gt;0,DRAFT!S789,""))))</f>
        <v/>
      </c>
      <c r="F787" s="2" t="str">
        <f>IF(COUNT($A787)=0,"",IF(E787="3E","3E",IF(E787="","I",LOOKUP(E787/G$2,{0,0.4,0.45,0.5,0.55,0.6,0.65,0.7,0.75,0.8,1},{"F","D","C","C+","B-","B","B+","A-","A","A+"}))))</f>
        <v/>
      </c>
      <c r="G787" s="1" t="str">
        <f>IF(COUNT($A787)=0,"",IF(E787="","--",IF(E787="3E","3E",LOOKUP(E787/G$2,{0,0.4,0.45,0.5,0.55,0.6,0.65,0.7,0.75,0.8,1},{0,2,2.25,2.5,2.75,3,3.25,3.5,3.75,4}))))</f>
        <v/>
      </c>
      <c r="H787" s="2" t="str">
        <f>IF(COUNT($A787)=0,"",IF($A787&lt;&gt;DRAFT!$B789,"ERR",IF(DRAFT!AA789="3E","3E",IF(COUNT(DRAFT!W789,DRAFT!AA789)&gt;0,DRAFT!AB789,""))))</f>
        <v/>
      </c>
      <c r="I787" s="2" t="str">
        <f>IF(COUNT($A787)=0,"",IF(H787="3E","3E",IF(H787="","I",LOOKUP(H787/J$2,{0,0.4,0.45,0.5,0.55,0.6,0.65,0.7,0.75,0.8,1},{"F","D","C","C+","B-","B","B+","A-","A","A+"}))))</f>
        <v/>
      </c>
      <c r="J787" s="1" t="str">
        <f>IF(COUNT($A787)=0,"",IF(H787="","--",IF(H787="3E","3E",LOOKUP(H787/J$2,{0,0.4,0.45,0.5,0.55,0.6,0.65,0.7,0.75,0.8,1},{0,2,2.25,2.5,2.75,3,3.25,3.5,3.75,4}))))</f>
        <v/>
      </c>
      <c r="K787" s="2" t="str">
        <f>IF(COUNT($A787)=0,"",IF($A787&lt;&gt;DRAFT!$B789,"ERR",IF(DRAFT!AJ789="3E","3E",IF(COUNT(DRAFT!AF789,DRAFT!AJ789)&gt;0,DRAFT!AK789,""))))</f>
        <v/>
      </c>
      <c r="L787" s="2" t="str">
        <f>IF(COUNT($A787)=0,"",IF(K787="3E","3E",IF(K787="","I",LOOKUP(K787/M$2,{0,0.4,0.45,0.5,0.55,0.6,0.65,0.7,0.75,0.8,1},{"F","D","C","C+","B-","B","B+","A-","A","A+"}))))</f>
        <v/>
      </c>
      <c r="M787" s="1" t="str">
        <f>IF(COUNT($A787)=0,"",IF(K787="","--",IF(K787="3E","3E",LOOKUP(K787/M$2,{0,0.4,0.45,0.5,0.55,0.6,0.65,0.7,0.75,0.8,1},{0,2,2.25,2.5,2.75,3,3.25,3.5,3.75,4}))))</f>
        <v/>
      </c>
      <c r="N787" s="2" t="str">
        <f>IF(COUNT($A787)=0,"",IF($A787&lt;&gt;DRAFT!$B789,"ERR",IF(DRAFT!AS789="3E","3E",IF(COUNT(DRAFT!AO789,DRAFT!AS789)&gt;0,DRAFT!AT789,""))))</f>
        <v/>
      </c>
      <c r="O787" s="2" t="str">
        <f>IF(COUNT($A787)=0,"",IF(N787="3E","3E",IF(N787="","I",LOOKUP(N787/P$2,{0,0.4,0.45,0.5,0.55,0.6,0.65,0.7,0.75,0.8,1},{"F","D","C","C+","B-","B","B+","A-","A","A+"}))))</f>
        <v/>
      </c>
      <c r="P787" s="1" t="str">
        <f>IF(COUNT($A787)=0,"",IF(N787="","--",IF(N787="3E","3E",LOOKUP(N787/P$2,{0,0.4,0.45,0.5,0.55,0.6,0.65,0.7,0.75,0.8,1},{0,2,2.25,2.5,2.75,3,3.25,3.5,3.75,4}))))</f>
        <v/>
      </c>
      <c r="Q787" s="2" t="str">
        <f>IF(COUNT($A787)=0,"",IF($A787&lt;&gt;DRAFT!$B789,"ERR",IF(DRAFT!BB789="3E","3E",IF(COUNT(DRAFT!AX789,DRAFT!BB789)&gt;0,DRAFT!BC789,""))))</f>
        <v/>
      </c>
      <c r="R787" s="2" t="str">
        <f>IF(COUNT($A787)=0,"",IF(Q787="3E","3E",IF(Q787="","I",LOOKUP(Q787/S$2,{0,0.4,0.45,0.5,0.55,0.6,0.65,0.7,0.75,0.8,1},{"F","D","C","C+","B-","B","B+","A-","A","A+"}))))</f>
        <v/>
      </c>
      <c r="S787" s="1" t="str">
        <f>IF(COUNT($A787)=0,"",IF(Q787="","--",IF(Q787="3E","3E",LOOKUP(Q787/S$2,{0,0.4,0.45,0.5,0.55,0.6,0.65,0.7,0.75,0.8,1},{0,2,2.25,2.5,2.75,3,3.25,3.5,3.75,4}))))</f>
        <v/>
      </c>
      <c r="T787" s="2" t="str">
        <f>IF(COUNT($A787)=0,"",IF($A787&lt;&gt;DRAFT!$B789,"ERR",IF(DRAFT!BK789="3E","3E",IF(COUNT(DRAFT!BG789,DRAFT!BK789)&gt;0,DRAFT!BL789,""))))</f>
        <v/>
      </c>
      <c r="U787" s="2" t="str">
        <f>IF(COUNT($A787)=0,"",IF(T787="3E","3E",IF(T787="","I",LOOKUP(T787/V$2,{0,0.4,0.45,0.5,0.55,0.6,0.65,0.7,0.75,0.8,1},{"F","D","C","C+","B-","B","B+","A-","A","A+"}))))</f>
        <v/>
      </c>
      <c r="V787" s="1" t="str">
        <f>IF(COUNT($A787)=0,"",IF(T787="","--",IF(T787="3E","3E",LOOKUP(T787/V$2,{0,0.4,0.45,0.5,0.55,0.6,0.65,0.7,0.75,0.8,1},{0,2,2.25,2.5,2.75,3,3.25,3.5,3.75,4}))))</f>
        <v/>
      </c>
      <c r="W787" s="2" t="str">
        <f>IF(COUNT($A787)=0,"",IF($A787&lt;&gt;DRAFT!$B789,"ERR",IF(DRAFT!BT789="3E","3E",IF(COUNT(DRAFT!BP789,DRAFT!BT789)&gt;0,DRAFT!BU789,""))))</f>
        <v/>
      </c>
      <c r="X787" s="2" t="str">
        <f>IF(COUNT($A787)=0,"",IF(W787="3E","3E",IF(W787="","I",LOOKUP(W787/Y$2,{0,0.4,0.45,0.5,0.55,0.6,0.65,0.7,0.75,0.8,1},{"F","D","C","C+","B-","B","B+","A-","A","A+"}))))</f>
        <v/>
      </c>
      <c r="Y787" s="1" t="str">
        <f>IF(COUNT($A787)=0,"",IF(W787="","--",IF(W787="3E","3E",LOOKUP(W787/Y$2,{0,0.4,0.45,0.5,0.55,0.6,0.65,0.7,0.75,0.8,1},{0,2,2.25,2.5,2.75,3,3.25,3.5,3.75,4}))))</f>
        <v/>
      </c>
      <c r="Z787" s="2" t="str">
        <f>IF(COUNT($A787)=0,"",IF($A787&lt;&gt;DRAFT!$B789,"ERR",IF(DRAFT!CC789="3E","3E",IF(COUNT(DRAFT!BY789,DRAFT!CC789)&gt;0,DRAFT!CD789,""))))</f>
        <v/>
      </c>
      <c r="AA787" s="2" t="str">
        <f>IF(COUNT($A787)=0,"",IF(Z787="3E","3E",IF(Z787="","I",LOOKUP(Z787/AB$2,{0,0.4,0.45,0.5,0.55,0.6,0.65,0.7,0.75,0.8,1},{"F","D","C","C+","B-","B","B+","A-","A","A+"}))))</f>
        <v/>
      </c>
      <c r="AB787" s="1" t="str">
        <f>IF(COUNT($A787)=0,"",IF(Z787="","--",IF(Z787="3E","3E",LOOKUP(Z787/AB$2,{0,0.4,0.45,0.5,0.55,0.6,0.65,0.7,0.75,0.8,1},{0,2,2.25,2.5,2.75,3,3.25,3.5,3.75,4}))))</f>
        <v/>
      </c>
      <c r="AC787" s="2" t="str">
        <f>IF(COUNT($A787)=0,"",IF($A787&lt;&gt;DRAFT!$B789,"ERR",IF(DRAFT!CF789&gt;0,DRAFT!CF789,"")))</f>
        <v/>
      </c>
      <c r="AD787" s="2" t="str">
        <f>IF(COUNT($A787)=0,"",IF(AC787="3E","3E",IF(AC787="","I",LOOKUP(AC787/AE$2,{0,0.4,0.45,0.5,0.55,0.6,0.65,0.7,0.75,0.8,1},{"F","D","C","C+","B-","B","B+","A-","A","A+"}))))</f>
        <v/>
      </c>
      <c r="AE787" s="1" t="str">
        <f>IF(COUNT($A787)=0,"",IF(AC787="","--",IF(AC787="3E","3E",LOOKUP(AC787/AE$2,{0,0.4,0.45,0.5,0.55,0.6,0.65,0.7,0.75,0.8,1},{0,2,2.25,2.5,2.75,3,3.25,3.5,3.75,4}))))</f>
        <v/>
      </c>
      <c r="AF787" s="2" t="str">
        <f>IF(COUNT($A787)=0,"",IF($A787&lt;&gt;DRAFT!$B789,"ERR",IF(DRAFT!CI789&gt;0,DRAFT!CK789,"")))</f>
        <v/>
      </c>
      <c r="AG787" s="2" t="str">
        <f>IF(COUNT($A787)=0,"",IF(AF787="3E","3E",IF(AF787="","I",LOOKUP(AF787/AH$2,{0,0.4,0.45,0.5,0.55,0.6,0.65,0.7,0.75,0.8,1},{"F","D","C","C+","B-","B","B+","A-","A","A+"}))))</f>
        <v/>
      </c>
      <c r="AH787" s="1" t="str">
        <f>IF(COUNT($A787)=0,"",IF(AF787="","--",IF(AF787="3E","3E",LOOKUP(AF787/AH$2,{0,0.4,0.45,0.5,0.55,0.6,0.65,0.7,0.75,0.8,1},{0,2,2.25,2.5,2.75,3,3.25,3.5,3.75,4}))))</f>
        <v/>
      </c>
      <c r="AI787" s="2" t="str">
        <f>IF($A787&lt;&gt;DRAFT!$B789,"ERR",IF(OR(COUNT($A787)=0,COUNT(DRAFT!CL789:CN789,DRAFT!CP789:CR789)=0),"",CEILING(SUM(DRAFT!CO789,DRAFT!CS789,DRAFT!CT789),1)))</f>
        <v/>
      </c>
      <c r="AJ787" s="2" t="str">
        <f>IF(COUNT($A787)=0,"",IF(AI787="3E","3E",IF(AI787="","I",LOOKUP(AI787/AK$2,{0,0.4,0.45,0.5,0.55,0.6,0.65,0.7,0.75,0.8,1},{"F","D","C","C+","B-","B","B+","A-","A","A+"}))))</f>
        <v/>
      </c>
      <c r="AK787" s="1" t="str">
        <f>IF(COUNT($A787)=0,"",IF(AI787="","--",IF(AI787="3E","3E",LOOKUP(AI787/AK$2,{0,0.4,0.45,0.5,0.55,0.6,0.65,0.7,0.75,0.8,1},{0,2,2.25,2.5,2.75,3,3.25,3.5,3.75,4}))))</f>
        <v/>
      </c>
      <c r="AL787" s="4" t="str">
        <f>IF(OR(COUNT($A787)=0,COUNT(B787:AK787)=0),"",IF(COUNTIF(B787:AK787,"3E")&gt;0,"3E",IF(DRAFT!$A789="R",TRUNC(SUMPRODUCT(RGP,RCP)/TCP,3),TRUNC((SUMPRODUCT(--(IMDGP&gt;0)*IMDGP,IMCP)+CEILING(DRAFT!$DB789*42,0.25))/TCP,3))))</f>
        <v/>
      </c>
      <c r="AM787" s="2" t="str">
        <f>IF(OR(COUNT($A787)=0,COUNT(B787:AK787)=0),"",IF(COUNTIF(B787:AK787,"3E")&gt;0,"3E",IF(DRAFT!$A789="R",SUMPRODUCT(--(RGP&gt;=2),RCP),SUMPRODUCT(--(IMDGP&gt;0),--(IMGP=0),IMCP)+DRAFT!$DC789)))</f>
        <v/>
      </c>
      <c r="AN787" s="67" t="str">
        <f>IF(AL787="3E","3E",IF(COUNT($A787)=0,"",IF(COUNT(AI787)=0,"--",ROUND(((CEILING(DRAFT!$CV789*38,0.25)+CEILING(DRAFT!$CX789*38,0.25)+CEILING(DRAFT!$CZ789*42,0.25)+CEILING($AL787*42,0.25))/160),2))))</f>
        <v/>
      </c>
      <c r="AO787" s="2" t="str">
        <f>IF(AN787="3E","3E",IF(COUNT($A787)=0,"",IF(COUNT(AN787)=0,"I",LOOKUP(AN787,{0,2,2.25,2.5,2.75,3,3.25,3.5,3.75,4},{"F","D","C","C+","B-","B","B+","A-","A","A+"}))))</f>
        <v/>
      </c>
      <c r="AP787" s="2" t="str">
        <f>IF(AN787="3E","3E",IF(OR(COUNT(A787)=0,COUNT(AN787)=0),"",DRAFT!CW789+DRAFT!CY789+DRAFT!DA789+N(TABULATION!AM787)))</f>
        <v/>
      </c>
      <c r="AQ787" s="2" t="str">
        <f>IF(OR(COUNT($A787)=0,COUNT(B787:AK787)=0),"",IF(COUNTIF(B787:AM787,"3E")&gt;0,"3E",IF(AND(DRAFT!$A789="IM",OR($AL787&gt;DRAFT!$DB789,$AM787&gt;DRAFT!$DC789)),"IMPROVED",IF(AND(DRAFT!$A789="IM",$AL787&lt;=DRAFT!$DB789,$AM787&lt;=DRAFT!$DC789),"NOT IMPROVED",IF(AND(DRAFT!CU789="S",AH787&gt;=2,AK787&gt;=2,AN787&gt;=2.5,AP787&gt;=144),"PASS","FAIL")))))</f>
        <v/>
      </c>
      <c r="AR787" s="2" t="str">
        <f t="shared" si="24"/>
        <v/>
      </c>
      <c r="AS787" s="2" t="str">
        <f t="shared" si="25"/>
        <v/>
      </c>
    </row>
    <row r="788" spans="1:45" ht="18.95" customHeight="1" x14ac:dyDescent="0.25">
      <c r="A788" s="3" t="str">
        <f>IF(DRAFT!$B790="","",DRAFT!$B790)</f>
        <v/>
      </c>
      <c r="B788" s="2" t="str">
        <f>IF(COUNT($A788)=0,"",IF($A788&lt;&gt;DRAFT!$B790,"ERR",IF(DRAFT!I790="3E","3E",IF(COUNT(DRAFT!E790,DRAFT!I790)&gt;0,DRAFT!J790,""))))</f>
        <v/>
      </c>
      <c r="C788" s="2" t="str">
        <f>IF(COUNT($A788)=0,"",IF(B788="3E","3E",IF(B788="","I",LOOKUP(B788/D$2,{0,0.4,0.45,0.5,0.55,0.6,0.65,0.7,0.75,0.8,1},{"F","D","C","C+","B-","B","B+","A-","A","A+"}))))</f>
        <v/>
      </c>
      <c r="D788" s="1" t="str">
        <f>IF(COUNT($A788)=0,"",IF(B788="","--",IF(B788="3E","3E",LOOKUP(B788/D$2,{0,0.4,0.45,0.5,0.55,0.6,0.65,0.7,0.75,0.8,1},{0,2,2.25,2.5,2.75,3,3.25,3.5,3.75,4}))))</f>
        <v/>
      </c>
      <c r="E788" s="2" t="str">
        <f>IF(COUNT($A788)=0,"",IF($A788&lt;&gt;DRAFT!$B790,"ERR",IF(DRAFT!R790="3E","3E",IF(COUNT(DRAFT!N790,DRAFT!R790)&gt;0,DRAFT!S790,""))))</f>
        <v/>
      </c>
      <c r="F788" s="2" t="str">
        <f>IF(COUNT($A788)=0,"",IF(E788="3E","3E",IF(E788="","I",LOOKUP(E788/G$2,{0,0.4,0.45,0.5,0.55,0.6,0.65,0.7,0.75,0.8,1},{"F","D","C","C+","B-","B","B+","A-","A","A+"}))))</f>
        <v/>
      </c>
      <c r="G788" s="1" t="str">
        <f>IF(COUNT($A788)=0,"",IF(E788="","--",IF(E788="3E","3E",LOOKUP(E788/G$2,{0,0.4,0.45,0.5,0.55,0.6,0.65,0.7,0.75,0.8,1},{0,2,2.25,2.5,2.75,3,3.25,3.5,3.75,4}))))</f>
        <v/>
      </c>
      <c r="H788" s="2" t="str">
        <f>IF(COUNT($A788)=0,"",IF($A788&lt;&gt;DRAFT!$B790,"ERR",IF(DRAFT!AA790="3E","3E",IF(COUNT(DRAFT!W790,DRAFT!AA790)&gt;0,DRAFT!AB790,""))))</f>
        <v/>
      </c>
      <c r="I788" s="2" t="str">
        <f>IF(COUNT($A788)=0,"",IF(H788="3E","3E",IF(H788="","I",LOOKUP(H788/J$2,{0,0.4,0.45,0.5,0.55,0.6,0.65,0.7,0.75,0.8,1},{"F","D","C","C+","B-","B","B+","A-","A","A+"}))))</f>
        <v/>
      </c>
      <c r="J788" s="1" t="str">
        <f>IF(COUNT($A788)=0,"",IF(H788="","--",IF(H788="3E","3E",LOOKUP(H788/J$2,{0,0.4,0.45,0.5,0.55,0.6,0.65,0.7,0.75,0.8,1},{0,2,2.25,2.5,2.75,3,3.25,3.5,3.75,4}))))</f>
        <v/>
      </c>
      <c r="K788" s="2" t="str">
        <f>IF(COUNT($A788)=0,"",IF($A788&lt;&gt;DRAFT!$B790,"ERR",IF(DRAFT!AJ790="3E","3E",IF(COUNT(DRAFT!AF790,DRAFT!AJ790)&gt;0,DRAFT!AK790,""))))</f>
        <v/>
      </c>
      <c r="L788" s="2" t="str">
        <f>IF(COUNT($A788)=0,"",IF(K788="3E","3E",IF(K788="","I",LOOKUP(K788/M$2,{0,0.4,0.45,0.5,0.55,0.6,0.65,0.7,0.75,0.8,1},{"F","D","C","C+","B-","B","B+","A-","A","A+"}))))</f>
        <v/>
      </c>
      <c r="M788" s="1" t="str">
        <f>IF(COUNT($A788)=0,"",IF(K788="","--",IF(K788="3E","3E",LOOKUP(K788/M$2,{0,0.4,0.45,0.5,0.55,0.6,0.65,0.7,0.75,0.8,1},{0,2,2.25,2.5,2.75,3,3.25,3.5,3.75,4}))))</f>
        <v/>
      </c>
      <c r="N788" s="2" t="str">
        <f>IF(COUNT($A788)=0,"",IF($A788&lt;&gt;DRAFT!$B790,"ERR",IF(DRAFT!AS790="3E","3E",IF(COUNT(DRAFT!AO790,DRAFT!AS790)&gt;0,DRAFT!AT790,""))))</f>
        <v/>
      </c>
      <c r="O788" s="2" t="str">
        <f>IF(COUNT($A788)=0,"",IF(N788="3E","3E",IF(N788="","I",LOOKUP(N788/P$2,{0,0.4,0.45,0.5,0.55,0.6,0.65,0.7,0.75,0.8,1},{"F","D","C","C+","B-","B","B+","A-","A","A+"}))))</f>
        <v/>
      </c>
      <c r="P788" s="1" t="str">
        <f>IF(COUNT($A788)=0,"",IF(N788="","--",IF(N788="3E","3E",LOOKUP(N788/P$2,{0,0.4,0.45,0.5,0.55,0.6,0.65,0.7,0.75,0.8,1},{0,2,2.25,2.5,2.75,3,3.25,3.5,3.75,4}))))</f>
        <v/>
      </c>
      <c r="Q788" s="2" t="str">
        <f>IF(COUNT($A788)=0,"",IF($A788&lt;&gt;DRAFT!$B790,"ERR",IF(DRAFT!BB790="3E","3E",IF(COUNT(DRAFT!AX790,DRAFT!BB790)&gt;0,DRAFT!BC790,""))))</f>
        <v/>
      </c>
      <c r="R788" s="2" t="str">
        <f>IF(COUNT($A788)=0,"",IF(Q788="3E","3E",IF(Q788="","I",LOOKUP(Q788/S$2,{0,0.4,0.45,0.5,0.55,0.6,0.65,0.7,0.75,0.8,1},{"F","D","C","C+","B-","B","B+","A-","A","A+"}))))</f>
        <v/>
      </c>
      <c r="S788" s="1" t="str">
        <f>IF(COUNT($A788)=0,"",IF(Q788="","--",IF(Q788="3E","3E",LOOKUP(Q788/S$2,{0,0.4,0.45,0.5,0.55,0.6,0.65,0.7,0.75,0.8,1},{0,2,2.25,2.5,2.75,3,3.25,3.5,3.75,4}))))</f>
        <v/>
      </c>
      <c r="T788" s="2" t="str">
        <f>IF(COUNT($A788)=0,"",IF($A788&lt;&gt;DRAFT!$B790,"ERR",IF(DRAFT!BK790="3E","3E",IF(COUNT(DRAFT!BG790,DRAFT!BK790)&gt;0,DRAFT!BL790,""))))</f>
        <v/>
      </c>
      <c r="U788" s="2" t="str">
        <f>IF(COUNT($A788)=0,"",IF(T788="3E","3E",IF(T788="","I",LOOKUP(T788/V$2,{0,0.4,0.45,0.5,0.55,0.6,0.65,0.7,0.75,0.8,1},{"F","D","C","C+","B-","B","B+","A-","A","A+"}))))</f>
        <v/>
      </c>
      <c r="V788" s="1" t="str">
        <f>IF(COUNT($A788)=0,"",IF(T788="","--",IF(T788="3E","3E",LOOKUP(T788/V$2,{0,0.4,0.45,0.5,0.55,0.6,0.65,0.7,0.75,0.8,1},{0,2,2.25,2.5,2.75,3,3.25,3.5,3.75,4}))))</f>
        <v/>
      </c>
      <c r="W788" s="2" t="str">
        <f>IF(COUNT($A788)=0,"",IF($A788&lt;&gt;DRAFT!$B790,"ERR",IF(DRAFT!BT790="3E","3E",IF(COUNT(DRAFT!BP790,DRAFT!BT790)&gt;0,DRAFT!BU790,""))))</f>
        <v/>
      </c>
      <c r="X788" s="2" t="str">
        <f>IF(COUNT($A788)=0,"",IF(W788="3E","3E",IF(W788="","I",LOOKUP(W788/Y$2,{0,0.4,0.45,0.5,0.55,0.6,0.65,0.7,0.75,0.8,1},{"F","D","C","C+","B-","B","B+","A-","A","A+"}))))</f>
        <v/>
      </c>
      <c r="Y788" s="1" t="str">
        <f>IF(COUNT($A788)=0,"",IF(W788="","--",IF(W788="3E","3E",LOOKUP(W788/Y$2,{0,0.4,0.45,0.5,0.55,0.6,0.65,0.7,0.75,0.8,1},{0,2,2.25,2.5,2.75,3,3.25,3.5,3.75,4}))))</f>
        <v/>
      </c>
      <c r="Z788" s="2" t="str">
        <f>IF(COUNT($A788)=0,"",IF($A788&lt;&gt;DRAFT!$B790,"ERR",IF(DRAFT!CC790="3E","3E",IF(COUNT(DRAFT!BY790,DRAFT!CC790)&gt;0,DRAFT!CD790,""))))</f>
        <v/>
      </c>
      <c r="AA788" s="2" t="str">
        <f>IF(COUNT($A788)=0,"",IF(Z788="3E","3E",IF(Z788="","I",LOOKUP(Z788/AB$2,{0,0.4,0.45,0.5,0.55,0.6,0.65,0.7,0.75,0.8,1},{"F","D","C","C+","B-","B","B+","A-","A","A+"}))))</f>
        <v/>
      </c>
      <c r="AB788" s="1" t="str">
        <f>IF(COUNT($A788)=0,"",IF(Z788="","--",IF(Z788="3E","3E",LOOKUP(Z788/AB$2,{0,0.4,0.45,0.5,0.55,0.6,0.65,0.7,0.75,0.8,1},{0,2,2.25,2.5,2.75,3,3.25,3.5,3.75,4}))))</f>
        <v/>
      </c>
      <c r="AC788" s="2" t="str">
        <f>IF(COUNT($A788)=0,"",IF($A788&lt;&gt;DRAFT!$B790,"ERR",IF(DRAFT!CF790&gt;0,DRAFT!CF790,"")))</f>
        <v/>
      </c>
      <c r="AD788" s="2" t="str">
        <f>IF(COUNT($A788)=0,"",IF(AC788="3E","3E",IF(AC788="","I",LOOKUP(AC788/AE$2,{0,0.4,0.45,0.5,0.55,0.6,0.65,0.7,0.75,0.8,1},{"F","D","C","C+","B-","B","B+","A-","A","A+"}))))</f>
        <v/>
      </c>
      <c r="AE788" s="1" t="str">
        <f>IF(COUNT($A788)=0,"",IF(AC788="","--",IF(AC788="3E","3E",LOOKUP(AC788/AE$2,{0,0.4,0.45,0.5,0.55,0.6,0.65,0.7,0.75,0.8,1},{0,2,2.25,2.5,2.75,3,3.25,3.5,3.75,4}))))</f>
        <v/>
      </c>
      <c r="AF788" s="2" t="str">
        <f>IF(COUNT($A788)=0,"",IF($A788&lt;&gt;DRAFT!$B790,"ERR",IF(DRAFT!CI790&gt;0,DRAFT!CK790,"")))</f>
        <v/>
      </c>
      <c r="AG788" s="2" t="str">
        <f>IF(COUNT($A788)=0,"",IF(AF788="3E","3E",IF(AF788="","I",LOOKUP(AF788/AH$2,{0,0.4,0.45,0.5,0.55,0.6,0.65,0.7,0.75,0.8,1},{"F","D","C","C+","B-","B","B+","A-","A","A+"}))))</f>
        <v/>
      </c>
      <c r="AH788" s="1" t="str">
        <f>IF(COUNT($A788)=0,"",IF(AF788="","--",IF(AF788="3E","3E",LOOKUP(AF788/AH$2,{0,0.4,0.45,0.5,0.55,0.6,0.65,0.7,0.75,0.8,1},{0,2,2.25,2.5,2.75,3,3.25,3.5,3.75,4}))))</f>
        <v/>
      </c>
      <c r="AI788" s="2" t="str">
        <f>IF($A788&lt;&gt;DRAFT!$B790,"ERR",IF(OR(COUNT($A788)=0,COUNT(DRAFT!CL790:CN790,DRAFT!CP790:CR790)=0),"",CEILING(SUM(DRAFT!CO790,DRAFT!CS790,DRAFT!CT790),1)))</f>
        <v/>
      </c>
      <c r="AJ788" s="2" t="str">
        <f>IF(COUNT($A788)=0,"",IF(AI788="3E","3E",IF(AI788="","I",LOOKUP(AI788/AK$2,{0,0.4,0.45,0.5,0.55,0.6,0.65,0.7,0.75,0.8,1},{"F","D","C","C+","B-","B","B+","A-","A","A+"}))))</f>
        <v/>
      </c>
      <c r="AK788" s="1" t="str">
        <f>IF(COUNT($A788)=0,"",IF(AI788="","--",IF(AI788="3E","3E",LOOKUP(AI788/AK$2,{0,0.4,0.45,0.5,0.55,0.6,0.65,0.7,0.75,0.8,1},{0,2,2.25,2.5,2.75,3,3.25,3.5,3.75,4}))))</f>
        <v/>
      </c>
      <c r="AL788" s="4" t="str">
        <f>IF(OR(COUNT($A788)=0,COUNT(B788:AK788)=0),"",IF(COUNTIF(B788:AK788,"3E")&gt;0,"3E",IF(DRAFT!$A790="R",TRUNC(SUMPRODUCT(RGP,RCP)/TCP,3),TRUNC((SUMPRODUCT(--(IMDGP&gt;0)*IMDGP,IMCP)+CEILING(DRAFT!$DB790*42,0.25))/TCP,3))))</f>
        <v/>
      </c>
      <c r="AM788" s="2" t="str">
        <f>IF(OR(COUNT($A788)=0,COUNT(B788:AK788)=0),"",IF(COUNTIF(B788:AK788,"3E")&gt;0,"3E",IF(DRAFT!$A790="R",SUMPRODUCT(--(RGP&gt;=2),RCP),SUMPRODUCT(--(IMDGP&gt;0),--(IMGP=0),IMCP)+DRAFT!$DC790)))</f>
        <v/>
      </c>
      <c r="AN788" s="67" t="str">
        <f>IF(AL788="3E","3E",IF(COUNT($A788)=0,"",IF(COUNT(AI788)=0,"--",ROUND(((CEILING(DRAFT!$CV790*38,0.25)+CEILING(DRAFT!$CX790*38,0.25)+CEILING(DRAFT!$CZ790*42,0.25)+CEILING($AL788*42,0.25))/160),2))))</f>
        <v/>
      </c>
      <c r="AO788" s="2" t="str">
        <f>IF(AN788="3E","3E",IF(COUNT($A788)=0,"",IF(COUNT(AN788)=0,"I",LOOKUP(AN788,{0,2,2.25,2.5,2.75,3,3.25,3.5,3.75,4},{"F","D","C","C+","B-","B","B+","A-","A","A+"}))))</f>
        <v/>
      </c>
      <c r="AP788" s="2" t="str">
        <f>IF(AN788="3E","3E",IF(OR(COUNT(A788)=0,COUNT(AN788)=0),"",DRAFT!CW790+DRAFT!CY790+DRAFT!DA790+N(TABULATION!AM788)))</f>
        <v/>
      </c>
      <c r="AQ788" s="2" t="str">
        <f>IF(OR(COUNT($A788)=0,COUNT(B788:AK788)=0),"",IF(COUNTIF(B788:AM788,"3E")&gt;0,"3E",IF(AND(DRAFT!$A790="IM",OR($AL788&gt;DRAFT!$DB790,$AM788&gt;DRAFT!$DC790)),"IMPROVED",IF(AND(DRAFT!$A790="IM",$AL788&lt;=DRAFT!$DB790,$AM788&lt;=DRAFT!$DC790),"NOT IMPROVED",IF(AND(DRAFT!CU790="S",AH788&gt;=2,AK788&gt;=2,AN788&gt;=2.5,AP788&gt;=144),"PASS","FAIL")))))</f>
        <v/>
      </c>
      <c r="AR788" s="2" t="str">
        <f t="shared" si="24"/>
        <v/>
      </c>
      <c r="AS788" s="2" t="str">
        <f t="shared" si="25"/>
        <v/>
      </c>
    </row>
    <row r="789" spans="1:45" ht="18.95" customHeight="1" x14ac:dyDescent="0.25">
      <c r="A789" s="3" t="str">
        <f>IF(DRAFT!$B791="","",DRAFT!$B791)</f>
        <v/>
      </c>
      <c r="B789" s="2" t="str">
        <f>IF(COUNT($A789)=0,"",IF($A789&lt;&gt;DRAFT!$B791,"ERR",IF(DRAFT!I791="3E","3E",IF(COUNT(DRAFT!E791,DRAFT!I791)&gt;0,DRAFT!J791,""))))</f>
        <v/>
      </c>
      <c r="C789" s="2" t="str">
        <f>IF(COUNT($A789)=0,"",IF(B789="3E","3E",IF(B789="","I",LOOKUP(B789/D$2,{0,0.4,0.45,0.5,0.55,0.6,0.65,0.7,0.75,0.8,1},{"F","D","C","C+","B-","B","B+","A-","A","A+"}))))</f>
        <v/>
      </c>
      <c r="D789" s="1" t="str">
        <f>IF(COUNT($A789)=0,"",IF(B789="","--",IF(B789="3E","3E",LOOKUP(B789/D$2,{0,0.4,0.45,0.5,0.55,0.6,0.65,0.7,0.75,0.8,1},{0,2,2.25,2.5,2.75,3,3.25,3.5,3.75,4}))))</f>
        <v/>
      </c>
      <c r="E789" s="2" t="str">
        <f>IF(COUNT($A789)=0,"",IF($A789&lt;&gt;DRAFT!$B791,"ERR",IF(DRAFT!R791="3E","3E",IF(COUNT(DRAFT!N791,DRAFT!R791)&gt;0,DRAFT!S791,""))))</f>
        <v/>
      </c>
      <c r="F789" s="2" t="str">
        <f>IF(COUNT($A789)=0,"",IF(E789="3E","3E",IF(E789="","I",LOOKUP(E789/G$2,{0,0.4,0.45,0.5,0.55,0.6,0.65,0.7,0.75,0.8,1},{"F","D","C","C+","B-","B","B+","A-","A","A+"}))))</f>
        <v/>
      </c>
      <c r="G789" s="1" t="str">
        <f>IF(COUNT($A789)=0,"",IF(E789="","--",IF(E789="3E","3E",LOOKUP(E789/G$2,{0,0.4,0.45,0.5,0.55,0.6,0.65,0.7,0.75,0.8,1},{0,2,2.25,2.5,2.75,3,3.25,3.5,3.75,4}))))</f>
        <v/>
      </c>
      <c r="H789" s="2" t="str">
        <f>IF(COUNT($A789)=0,"",IF($A789&lt;&gt;DRAFT!$B791,"ERR",IF(DRAFT!AA791="3E","3E",IF(COUNT(DRAFT!W791,DRAFT!AA791)&gt;0,DRAFT!AB791,""))))</f>
        <v/>
      </c>
      <c r="I789" s="2" t="str">
        <f>IF(COUNT($A789)=0,"",IF(H789="3E","3E",IF(H789="","I",LOOKUP(H789/J$2,{0,0.4,0.45,0.5,0.55,0.6,0.65,0.7,0.75,0.8,1},{"F","D","C","C+","B-","B","B+","A-","A","A+"}))))</f>
        <v/>
      </c>
      <c r="J789" s="1" t="str">
        <f>IF(COUNT($A789)=0,"",IF(H789="","--",IF(H789="3E","3E",LOOKUP(H789/J$2,{0,0.4,0.45,0.5,0.55,0.6,0.65,0.7,0.75,0.8,1},{0,2,2.25,2.5,2.75,3,3.25,3.5,3.75,4}))))</f>
        <v/>
      </c>
      <c r="K789" s="2" t="str">
        <f>IF(COUNT($A789)=0,"",IF($A789&lt;&gt;DRAFT!$B791,"ERR",IF(DRAFT!AJ791="3E","3E",IF(COUNT(DRAFT!AF791,DRAFT!AJ791)&gt;0,DRAFT!AK791,""))))</f>
        <v/>
      </c>
      <c r="L789" s="2" t="str">
        <f>IF(COUNT($A789)=0,"",IF(K789="3E","3E",IF(K789="","I",LOOKUP(K789/M$2,{0,0.4,0.45,0.5,0.55,0.6,0.65,0.7,0.75,0.8,1},{"F","D","C","C+","B-","B","B+","A-","A","A+"}))))</f>
        <v/>
      </c>
      <c r="M789" s="1" t="str">
        <f>IF(COUNT($A789)=0,"",IF(K789="","--",IF(K789="3E","3E",LOOKUP(K789/M$2,{0,0.4,0.45,0.5,0.55,0.6,0.65,0.7,0.75,0.8,1},{0,2,2.25,2.5,2.75,3,3.25,3.5,3.75,4}))))</f>
        <v/>
      </c>
      <c r="N789" s="2" t="str">
        <f>IF(COUNT($A789)=0,"",IF($A789&lt;&gt;DRAFT!$B791,"ERR",IF(DRAFT!AS791="3E","3E",IF(COUNT(DRAFT!AO791,DRAFT!AS791)&gt;0,DRAFT!AT791,""))))</f>
        <v/>
      </c>
      <c r="O789" s="2" t="str">
        <f>IF(COUNT($A789)=0,"",IF(N789="3E","3E",IF(N789="","I",LOOKUP(N789/P$2,{0,0.4,0.45,0.5,0.55,0.6,0.65,0.7,0.75,0.8,1},{"F","D","C","C+","B-","B","B+","A-","A","A+"}))))</f>
        <v/>
      </c>
      <c r="P789" s="1" t="str">
        <f>IF(COUNT($A789)=0,"",IF(N789="","--",IF(N789="3E","3E",LOOKUP(N789/P$2,{0,0.4,0.45,0.5,0.55,0.6,0.65,0.7,0.75,0.8,1},{0,2,2.25,2.5,2.75,3,3.25,3.5,3.75,4}))))</f>
        <v/>
      </c>
      <c r="Q789" s="2" t="str">
        <f>IF(COUNT($A789)=0,"",IF($A789&lt;&gt;DRAFT!$B791,"ERR",IF(DRAFT!BB791="3E","3E",IF(COUNT(DRAFT!AX791,DRAFT!BB791)&gt;0,DRAFT!BC791,""))))</f>
        <v/>
      </c>
      <c r="R789" s="2" t="str">
        <f>IF(COUNT($A789)=0,"",IF(Q789="3E","3E",IF(Q789="","I",LOOKUP(Q789/S$2,{0,0.4,0.45,0.5,0.55,0.6,0.65,0.7,0.75,0.8,1},{"F","D","C","C+","B-","B","B+","A-","A","A+"}))))</f>
        <v/>
      </c>
      <c r="S789" s="1" t="str">
        <f>IF(COUNT($A789)=0,"",IF(Q789="","--",IF(Q789="3E","3E",LOOKUP(Q789/S$2,{0,0.4,0.45,0.5,0.55,0.6,0.65,0.7,0.75,0.8,1},{0,2,2.25,2.5,2.75,3,3.25,3.5,3.75,4}))))</f>
        <v/>
      </c>
      <c r="T789" s="2" t="str">
        <f>IF(COUNT($A789)=0,"",IF($A789&lt;&gt;DRAFT!$B791,"ERR",IF(DRAFT!BK791="3E","3E",IF(COUNT(DRAFT!BG791,DRAFT!BK791)&gt;0,DRAFT!BL791,""))))</f>
        <v/>
      </c>
      <c r="U789" s="2" t="str">
        <f>IF(COUNT($A789)=0,"",IF(T789="3E","3E",IF(T789="","I",LOOKUP(T789/V$2,{0,0.4,0.45,0.5,0.55,0.6,0.65,0.7,0.75,0.8,1},{"F","D","C","C+","B-","B","B+","A-","A","A+"}))))</f>
        <v/>
      </c>
      <c r="V789" s="1" t="str">
        <f>IF(COUNT($A789)=0,"",IF(T789="","--",IF(T789="3E","3E",LOOKUP(T789/V$2,{0,0.4,0.45,0.5,0.55,0.6,0.65,0.7,0.75,0.8,1},{0,2,2.25,2.5,2.75,3,3.25,3.5,3.75,4}))))</f>
        <v/>
      </c>
      <c r="W789" s="2" t="str">
        <f>IF(COUNT($A789)=0,"",IF($A789&lt;&gt;DRAFT!$B791,"ERR",IF(DRAFT!BT791="3E","3E",IF(COUNT(DRAFT!BP791,DRAFT!BT791)&gt;0,DRAFT!BU791,""))))</f>
        <v/>
      </c>
      <c r="X789" s="2" t="str">
        <f>IF(COUNT($A789)=0,"",IF(W789="3E","3E",IF(W789="","I",LOOKUP(W789/Y$2,{0,0.4,0.45,0.5,0.55,0.6,0.65,0.7,0.75,0.8,1},{"F","D","C","C+","B-","B","B+","A-","A","A+"}))))</f>
        <v/>
      </c>
      <c r="Y789" s="1" t="str">
        <f>IF(COUNT($A789)=0,"",IF(W789="","--",IF(W789="3E","3E",LOOKUP(W789/Y$2,{0,0.4,0.45,0.5,0.55,0.6,0.65,0.7,0.75,0.8,1},{0,2,2.25,2.5,2.75,3,3.25,3.5,3.75,4}))))</f>
        <v/>
      </c>
      <c r="Z789" s="2" t="str">
        <f>IF(COUNT($A789)=0,"",IF($A789&lt;&gt;DRAFT!$B791,"ERR",IF(DRAFT!CC791="3E","3E",IF(COUNT(DRAFT!BY791,DRAFT!CC791)&gt;0,DRAFT!CD791,""))))</f>
        <v/>
      </c>
      <c r="AA789" s="2" t="str">
        <f>IF(COUNT($A789)=0,"",IF(Z789="3E","3E",IF(Z789="","I",LOOKUP(Z789/AB$2,{0,0.4,0.45,0.5,0.55,0.6,0.65,0.7,0.75,0.8,1},{"F","D","C","C+","B-","B","B+","A-","A","A+"}))))</f>
        <v/>
      </c>
      <c r="AB789" s="1" t="str">
        <f>IF(COUNT($A789)=0,"",IF(Z789="","--",IF(Z789="3E","3E",LOOKUP(Z789/AB$2,{0,0.4,0.45,0.5,0.55,0.6,0.65,0.7,0.75,0.8,1},{0,2,2.25,2.5,2.75,3,3.25,3.5,3.75,4}))))</f>
        <v/>
      </c>
      <c r="AC789" s="2" t="str">
        <f>IF(COUNT($A789)=0,"",IF($A789&lt;&gt;DRAFT!$B791,"ERR",IF(DRAFT!CF791&gt;0,DRAFT!CF791,"")))</f>
        <v/>
      </c>
      <c r="AD789" s="2" t="str">
        <f>IF(COUNT($A789)=0,"",IF(AC789="3E","3E",IF(AC789="","I",LOOKUP(AC789/AE$2,{0,0.4,0.45,0.5,0.55,0.6,0.65,0.7,0.75,0.8,1},{"F","D","C","C+","B-","B","B+","A-","A","A+"}))))</f>
        <v/>
      </c>
      <c r="AE789" s="1" t="str">
        <f>IF(COUNT($A789)=0,"",IF(AC789="","--",IF(AC789="3E","3E",LOOKUP(AC789/AE$2,{0,0.4,0.45,0.5,0.55,0.6,0.65,0.7,0.75,0.8,1},{0,2,2.25,2.5,2.75,3,3.25,3.5,3.75,4}))))</f>
        <v/>
      </c>
      <c r="AF789" s="2" t="str">
        <f>IF(COUNT($A789)=0,"",IF($A789&lt;&gt;DRAFT!$B791,"ERR",IF(DRAFT!CI791&gt;0,DRAFT!CK791,"")))</f>
        <v/>
      </c>
      <c r="AG789" s="2" t="str">
        <f>IF(COUNT($A789)=0,"",IF(AF789="3E","3E",IF(AF789="","I",LOOKUP(AF789/AH$2,{0,0.4,0.45,0.5,0.55,0.6,0.65,0.7,0.75,0.8,1},{"F","D","C","C+","B-","B","B+","A-","A","A+"}))))</f>
        <v/>
      </c>
      <c r="AH789" s="1" t="str">
        <f>IF(COUNT($A789)=0,"",IF(AF789="","--",IF(AF789="3E","3E",LOOKUP(AF789/AH$2,{0,0.4,0.45,0.5,0.55,0.6,0.65,0.7,0.75,0.8,1},{0,2,2.25,2.5,2.75,3,3.25,3.5,3.75,4}))))</f>
        <v/>
      </c>
      <c r="AI789" s="2" t="str">
        <f>IF($A789&lt;&gt;DRAFT!$B791,"ERR",IF(OR(COUNT($A789)=0,COUNT(DRAFT!CL791:CN791,DRAFT!CP791:CR791)=0),"",CEILING(SUM(DRAFT!CO791,DRAFT!CS791,DRAFT!CT791),1)))</f>
        <v/>
      </c>
      <c r="AJ789" s="2" t="str">
        <f>IF(COUNT($A789)=0,"",IF(AI789="3E","3E",IF(AI789="","I",LOOKUP(AI789/AK$2,{0,0.4,0.45,0.5,0.55,0.6,0.65,0.7,0.75,0.8,1},{"F","D","C","C+","B-","B","B+","A-","A","A+"}))))</f>
        <v/>
      </c>
      <c r="AK789" s="1" t="str">
        <f>IF(COUNT($A789)=0,"",IF(AI789="","--",IF(AI789="3E","3E",LOOKUP(AI789/AK$2,{0,0.4,0.45,0.5,0.55,0.6,0.65,0.7,0.75,0.8,1},{0,2,2.25,2.5,2.75,3,3.25,3.5,3.75,4}))))</f>
        <v/>
      </c>
      <c r="AL789" s="4" t="str">
        <f>IF(OR(COUNT($A789)=0,COUNT(B789:AK789)=0),"",IF(COUNTIF(B789:AK789,"3E")&gt;0,"3E",IF(DRAFT!$A791="R",TRUNC(SUMPRODUCT(RGP,RCP)/TCP,3),TRUNC((SUMPRODUCT(--(IMDGP&gt;0)*IMDGP,IMCP)+CEILING(DRAFT!$DB791*42,0.25))/TCP,3))))</f>
        <v/>
      </c>
      <c r="AM789" s="2" t="str">
        <f>IF(OR(COUNT($A789)=0,COUNT(B789:AK789)=0),"",IF(COUNTIF(B789:AK789,"3E")&gt;0,"3E",IF(DRAFT!$A791="R",SUMPRODUCT(--(RGP&gt;=2),RCP),SUMPRODUCT(--(IMDGP&gt;0),--(IMGP=0),IMCP)+DRAFT!$DC791)))</f>
        <v/>
      </c>
      <c r="AN789" s="67" t="str">
        <f>IF(AL789="3E","3E",IF(COUNT($A789)=0,"",IF(COUNT(AI789)=0,"--",ROUND(((CEILING(DRAFT!$CV791*38,0.25)+CEILING(DRAFT!$CX791*38,0.25)+CEILING(DRAFT!$CZ791*42,0.25)+CEILING($AL789*42,0.25))/160),2))))</f>
        <v/>
      </c>
      <c r="AO789" s="2" t="str">
        <f>IF(AN789="3E","3E",IF(COUNT($A789)=0,"",IF(COUNT(AN789)=0,"I",LOOKUP(AN789,{0,2,2.25,2.5,2.75,3,3.25,3.5,3.75,4},{"F","D","C","C+","B-","B","B+","A-","A","A+"}))))</f>
        <v/>
      </c>
      <c r="AP789" s="2" t="str">
        <f>IF(AN789="3E","3E",IF(OR(COUNT(A789)=0,COUNT(AN789)=0),"",DRAFT!CW791+DRAFT!CY791+DRAFT!DA791+N(TABULATION!AM789)))</f>
        <v/>
      </c>
      <c r="AQ789" s="2" t="str">
        <f>IF(OR(COUNT($A789)=0,COUNT(B789:AK789)=0),"",IF(COUNTIF(B789:AM789,"3E")&gt;0,"3E",IF(AND(DRAFT!$A791="IM",OR($AL789&gt;DRAFT!$DB791,$AM789&gt;DRAFT!$DC791)),"IMPROVED",IF(AND(DRAFT!$A791="IM",$AL789&lt;=DRAFT!$DB791,$AM789&lt;=DRAFT!$DC791),"NOT IMPROVED",IF(AND(DRAFT!CU791="S",AH789&gt;=2,AK789&gt;=2,AN789&gt;=2.5,AP789&gt;=144),"PASS","FAIL")))))</f>
        <v/>
      </c>
      <c r="AR789" s="2" t="str">
        <f t="shared" si="24"/>
        <v/>
      </c>
      <c r="AS789" s="2" t="str">
        <f t="shared" si="25"/>
        <v/>
      </c>
    </row>
    <row r="790" spans="1:45" ht="18.95" customHeight="1" x14ac:dyDescent="0.25">
      <c r="A790" s="3" t="str">
        <f>IF(DRAFT!$B792="","",DRAFT!$B792)</f>
        <v/>
      </c>
      <c r="B790" s="2" t="str">
        <f>IF(COUNT($A790)=0,"",IF($A790&lt;&gt;DRAFT!$B792,"ERR",IF(DRAFT!I792="3E","3E",IF(COUNT(DRAFT!E792,DRAFT!I792)&gt;0,DRAFT!J792,""))))</f>
        <v/>
      </c>
      <c r="C790" s="2" t="str">
        <f>IF(COUNT($A790)=0,"",IF(B790="3E","3E",IF(B790="","I",LOOKUP(B790/D$2,{0,0.4,0.45,0.5,0.55,0.6,0.65,0.7,0.75,0.8,1},{"F","D","C","C+","B-","B","B+","A-","A","A+"}))))</f>
        <v/>
      </c>
      <c r="D790" s="1" t="str">
        <f>IF(COUNT($A790)=0,"",IF(B790="","--",IF(B790="3E","3E",LOOKUP(B790/D$2,{0,0.4,0.45,0.5,0.55,0.6,0.65,0.7,0.75,0.8,1},{0,2,2.25,2.5,2.75,3,3.25,3.5,3.75,4}))))</f>
        <v/>
      </c>
      <c r="E790" s="2" t="str">
        <f>IF(COUNT($A790)=0,"",IF($A790&lt;&gt;DRAFT!$B792,"ERR",IF(DRAFT!R792="3E","3E",IF(COUNT(DRAFT!N792,DRAFT!R792)&gt;0,DRAFT!S792,""))))</f>
        <v/>
      </c>
      <c r="F790" s="2" t="str">
        <f>IF(COUNT($A790)=0,"",IF(E790="3E","3E",IF(E790="","I",LOOKUP(E790/G$2,{0,0.4,0.45,0.5,0.55,0.6,0.65,0.7,0.75,0.8,1},{"F","D","C","C+","B-","B","B+","A-","A","A+"}))))</f>
        <v/>
      </c>
      <c r="G790" s="1" t="str">
        <f>IF(COUNT($A790)=0,"",IF(E790="","--",IF(E790="3E","3E",LOOKUP(E790/G$2,{0,0.4,0.45,0.5,0.55,0.6,0.65,0.7,0.75,0.8,1},{0,2,2.25,2.5,2.75,3,3.25,3.5,3.75,4}))))</f>
        <v/>
      </c>
      <c r="H790" s="2" t="str">
        <f>IF(COUNT($A790)=0,"",IF($A790&lt;&gt;DRAFT!$B792,"ERR",IF(DRAFT!AA792="3E","3E",IF(COUNT(DRAFT!W792,DRAFT!AA792)&gt;0,DRAFT!AB792,""))))</f>
        <v/>
      </c>
      <c r="I790" s="2" t="str">
        <f>IF(COUNT($A790)=0,"",IF(H790="3E","3E",IF(H790="","I",LOOKUP(H790/J$2,{0,0.4,0.45,0.5,0.55,0.6,0.65,0.7,0.75,0.8,1},{"F","D","C","C+","B-","B","B+","A-","A","A+"}))))</f>
        <v/>
      </c>
      <c r="J790" s="1" t="str">
        <f>IF(COUNT($A790)=0,"",IF(H790="","--",IF(H790="3E","3E",LOOKUP(H790/J$2,{0,0.4,0.45,0.5,0.55,0.6,0.65,0.7,0.75,0.8,1},{0,2,2.25,2.5,2.75,3,3.25,3.5,3.75,4}))))</f>
        <v/>
      </c>
      <c r="K790" s="2" t="str">
        <f>IF(COUNT($A790)=0,"",IF($A790&lt;&gt;DRAFT!$B792,"ERR",IF(DRAFT!AJ792="3E","3E",IF(COUNT(DRAFT!AF792,DRAFT!AJ792)&gt;0,DRAFT!AK792,""))))</f>
        <v/>
      </c>
      <c r="L790" s="2" t="str">
        <f>IF(COUNT($A790)=0,"",IF(K790="3E","3E",IF(K790="","I",LOOKUP(K790/M$2,{0,0.4,0.45,0.5,0.55,0.6,0.65,0.7,0.75,0.8,1},{"F","D","C","C+","B-","B","B+","A-","A","A+"}))))</f>
        <v/>
      </c>
      <c r="M790" s="1" t="str">
        <f>IF(COUNT($A790)=0,"",IF(K790="","--",IF(K790="3E","3E",LOOKUP(K790/M$2,{0,0.4,0.45,0.5,0.55,0.6,0.65,0.7,0.75,0.8,1},{0,2,2.25,2.5,2.75,3,3.25,3.5,3.75,4}))))</f>
        <v/>
      </c>
      <c r="N790" s="2" t="str">
        <f>IF(COUNT($A790)=0,"",IF($A790&lt;&gt;DRAFT!$B792,"ERR",IF(DRAFT!AS792="3E","3E",IF(COUNT(DRAFT!AO792,DRAFT!AS792)&gt;0,DRAFT!AT792,""))))</f>
        <v/>
      </c>
      <c r="O790" s="2" t="str">
        <f>IF(COUNT($A790)=0,"",IF(N790="3E","3E",IF(N790="","I",LOOKUP(N790/P$2,{0,0.4,0.45,0.5,0.55,0.6,0.65,0.7,0.75,0.8,1},{"F","D","C","C+","B-","B","B+","A-","A","A+"}))))</f>
        <v/>
      </c>
      <c r="P790" s="1" t="str">
        <f>IF(COUNT($A790)=0,"",IF(N790="","--",IF(N790="3E","3E",LOOKUP(N790/P$2,{0,0.4,0.45,0.5,0.55,0.6,0.65,0.7,0.75,0.8,1},{0,2,2.25,2.5,2.75,3,3.25,3.5,3.75,4}))))</f>
        <v/>
      </c>
      <c r="Q790" s="2" t="str">
        <f>IF(COUNT($A790)=0,"",IF($A790&lt;&gt;DRAFT!$B792,"ERR",IF(DRAFT!BB792="3E","3E",IF(COUNT(DRAFT!AX792,DRAFT!BB792)&gt;0,DRAFT!BC792,""))))</f>
        <v/>
      </c>
      <c r="R790" s="2" t="str">
        <f>IF(COUNT($A790)=0,"",IF(Q790="3E","3E",IF(Q790="","I",LOOKUP(Q790/S$2,{0,0.4,0.45,0.5,0.55,0.6,0.65,0.7,0.75,0.8,1},{"F","D","C","C+","B-","B","B+","A-","A","A+"}))))</f>
        <v/>
      </c>
      <c r="S790" s="1" t="str">
        <f>IF(COUNT($A790)=0,"",IF(Q790="","--",IF(Q790="3E","3E",LOOKUP(Q790/S$2,{0,0.4,0.45,0.5,0.55,0.6,0.65,0.7,0.75,0.8,1},{0,2,2.25,2.5,2.75,3,3.25,3.5,3.75,4}))))</f>
        <v/>
      </c>
      <c r="T790" s="2" t="str">
        <f>IF(COUNT($A790)=0,"",IF($A790&lt;&gt;DRAFT!$B792,"ERR",IF(DRAFT!BK792="3E","3E",IF(COUNT(DRAFT!BG792,DRAFT!BK792)&gt;0,DRAFT!BL792,""))))</f>
        <v/>
      </c>
      <c r="U790" s="2" t="str">
        <f>IF(COUNT($A790)=0,"",IF(T790="3E","3E",IF(T790="","I",LOOKUP(T790/V$2,{0,0.4,0.45,0.5,0.55,0.6,0.65,0.7,0.75,0.8,1},{"F","D","C","C+","B-","B","B+","A-","A","A+"}))))</f>
        <v/>
      </c>
      <c r="V790" s="1" t="str">
        <f>IF(COUNT($A790)=0,"",IF(T790="","--",IF(T790="3E","3E",LOOKUP(T790/V$2,{0,0.4,0.45,0.5,0.55,0.6,0.65,0.7,0.75,0.8,1},{0,2,2.25,2.5,2.75,3,3.25,3.5,3.75,4}))))</f>
        <v/>
      </c>
      <c r="W790" s="2" t="str">
        <f>IF(COUNT($A790)=0,"",IF($A790&lt;&gt;DRAFT!$B792,"ERR",IF(DRAFT!BT792="3E","3E",IF(COUNT(DRAFT!BP792,DRAFT!BT792)&gt;0,DRAFT!BU792,""))))</f>
        <v/>
      </c>
      <c r="X790" s="2" t="str">
        <f>IF(COUNT($A790)=0,"",IF(W790="3E","3E",IF(W790="","I",LOOKUP(W790/Y$2,{0,0.4,0.45,0.5,0.55,0.6,0.65,0.7,0.75,0.8,1},{"F","D","C","C+","B-","B","B+","A-","A","A+"}))))</f>
        <v/>
      </c>
      <c r="Y790" s="1" t="str">
        <f>IF(COUNT($A790)=0,"",IF(W790="","--",IF(W790="3E","3E",LOOKUP(W790/Y$2,{0,0.4,0.45,0.5,0.55,0.6,0.65,0.7,0.75,0.8,1},{0,2,2.25,2.5,2.75,3,3.25,3.5,3.75,4}))))</f>
        <v/>
      </c>
      <c r="Z790" s="2" t="str">
        <f>IF(COUNT($A790)=0,"",IF($A790&lt;&gt;DRAFT!$B792,"ERR",IF(DRAFT!CC792="3E","3E",IF(COUNT(DRAFT!BY792,DRAFT!CC792)&gt;0,DRAFT!CD792,""))))</f>
        <v/>
      </c>
      <c r="AA790" s="2" t="str">
        <f>IF(COUNT($A790)=0,"",IF(Z790="3E","3E",IF(Z790="","I",LOOKUP(Z790/AB$2,{0,0.4,0.45,0.5,0.55,0.6,0.65,0.7,0.75,0.8,1},{"F","D","C","C+","B-","B","B+","A-","A","A+"}))))</f>
        <v/>
      </c>
      <c r="AB790" s="1" t="str">
        <f>IF(COUNT($A790)=0,"",IF(Z790="","--",IF(Z790="3E","3E",LOOKUP(Z790/AB$2,{0,0.4,0.45,0.5,0.55,0.6,0.65,0.7,0.75,0.8,1},{0,2,2.25,2.5,2.75,3,3.25,3.5,3.75,4}))))</f>
        <v/>
      </c>
      <c r="AC790" s="2" t="str">
        <f>IF(COUNT($A790)=0,"",IF($A790&lt;&gt;DRAFT!$B792,"ERR",IF(DRAFT!CF792&gt;0,DRAFT!CF792,"")))</f>
        <v/>
      </c>
      <c r="AD790" s="2" t="str">
        <f>IF(COUNT($A790)=0,"",IF(AC790="3E","3E",IF(AC790="","I",LOOKUP(AC790/AE$2,{0,0.4,0.45,0.5,0.55,0.6,0.65,0.7,0.75,0.8,1},{"F","D","C","C+","B-","B","B+","A-","A","A+"}))))</f>
        <v/>
      </c>
      <c r="AE790" s="1" t="str">
        <f>IF(COUNT($A790)=0,"",IF(AC790="","--",IF(AC790="3E","3E",LOOKUP(AC790/AE$2,{0,0.4,0.45,0.5,0.55,0.6,0.65,0.7,0.75,0.8,1},{0,2,2.25,2.5,2.75,3,3.25,3.5,3.75,4}))))</f>
        <v/>
      </c>
      <c r="AF790" s="2" t="str">
        <f>IF(COUNT($A790)=0,"",IF($A790&lt;&gt;DRAFT!$B792,"ERR",IF(DRAFT!CI792&gt;0,DRAFT!CK792,"")))</f>
        <v/>
      </c>
      <c r="AG790" s="2" t="str">
        <f>IF(COUNT($A790)=0,"",IF(AF790="3E","3E",IF(AF790="","I",LOOKUP(AF790/AH$2,{0,0.4,0.45,0.5,0.55,0.6,0.65,0.7,0.75,0.8,1},{"F","D","C","C+","B-","B","B+","A-","A","A+"}))))</f>
        <v/>
      </c>
      <c r="AH790" s="1" t="str">
        <f>IF(COUNT($A790)=0,"",IF(AF790="","--",IF(AF790="3E","3E",LOOKUP(AF790/AH$2,{0,0.4,0.45,0.5,0.55,0.6,0.65,0.7,0.75,0.8,1},{0,2,2.25,2.5,2.75,3,3.25,3.5,3.75,4}))))</f>
        <v/>
      </c>
      <c r="AI790" s="2" t="str">
        <f>IF($A790&lt;&gt;DRAFT!$B792,"ERR",IF(OR(COUNT($A790)=0,COUNT(DRAFT!CL792:CN792,DRAFT!CP792:CR792)=0),"",CEILING(SUM(DRAFT!CO792,DRAFT!CS792,DRAFT!CT792),1)))</f>
        <v/>
      </c>
      <c r="AJ790" s="2" t="str">
        <f>IF(COUNT($A790)=0,"",IF(AI790="3E","3E",IF(AI790="","I",LOOKUP(AI790/AK$2,{0,0.4,0.45,0.5,0.55,0.6,0.65,0.7,0.75,0.8,1},{"F","D","C","C+","B-","B","B+","A-","A","A+"}))))</f>
        <v/>
      </c>
      <c r="AK790" s="1" t="str">
        <f>IF(COUNT($A790)=0,"",IF(AI790="","--",IF(AI790="3E","3E",LOOKUP(AI790/AK$2,{0,0.4,0.45,0.5,0.55,0.6,0.65,0.7,0.75,0.8,1},{0,2,2.25,2.5,2.75,3,3.25,3.5,3.75,4}))))</f>
        <v/>
      </c>
      <c r="AL790" s="4" t="str">
        <f>IF(OR(COUNT($A790)=0,COUNT(B790:AK790)=0),"",IF(COUNTIF(B790:AK790,"3E")&gt;0,"3E",IF(DRAFT!$A792="R",TRUNC(SUMPRODUCT(RGP,RCP)/TCP,3),TRUNC((SUMPRODUCT(--(IMDGP&gt;0)*IMDGP,IMCP)+CEILING(DRAFT!$DB792*42,0.25))/TCP,3))))</f>
        <v/>
      </c>
      <c r="AM790" s="2" t="str">
        <f>IF(OR(COUNT($A790)=0,COUNT(B790:AK790)=0),"",IF(COUNTIF(B790:AK790,"3E")&gt;0,"3E",IF(DRAFT!$A792="R",SUMPRODUCT(--(RGP&gt;=2),RCP),SUMPRODUCT(--(IMDGP&gt;0),--(IMGP=0),IMCP)+DRAFT!$DC792)))</f>
        <v/>
      </c>
      <c r="AN790" s="67" t="str">
        <f>IF(AL790="3E","3E",IF(COUNT($A790)=0,"",IF(COUNT(AI790)=0,"--",ROUND(((CEILING(DRAFT!$CV792*38,0.25)+CEILING(DRAFT!$CX792*38,0.25)+CEILING(DRAFT!$CZ792*42,0.25)+CEILING($AL790*42,0.25))/160),2))))</f>
        <v/>
      </c>
      <c r="AO790" s="2" t="str">
        <f>IF(AN790="3E","3E",IF(COUNT($A790)=0,"",IF(COUNT(AN790)=0,"I",LOOKUP(AN790,{0,2,2.25,2.5,2.75,3,3.25,3.5,3.75,4},{"F","D","C","C+","B-","B","B+","A-","A","A+"}))))</f>
        <v/>
      </c>
      <c r="AP790" s="2" t="str">
        <f>IF(AN790="3E","3E",IF(OR(COUNT(A790)=0,COUNT(AN790)=0),"",DRAFT!CW792+DRAFT!CY792+DRAFT!DA792+N(TABULATION!AM790)))</f>
        <v/>
      </c>
      <c r="AQ790" s="2" t="str">
        <f>IF(OR(COUNT($A790)=0,COUNT(B790:AK790)=0),"",IF(COUNTIF(B790:AM790,"3E")&gt;0,"3E",IF(AND(DRAFT!$A792="IM",OR($AL790&gt;DRAFT!$DB792,$AM790&gt;DRAFT!$DC792)),"IMPROVED",IF(AND(DRAFT!$A792="IM",$AL790&lt;=DRAFT!$DB792,$AM790&lt;=DRAFT!$DC792),"NOT IMPROVED",IF(AND(DRAFT!CU792="S",AH790&gt;=2,AK790&gt;=2,AN790&gt;=2.5,AP790&gt;=144),"PASS","FAIL")))))</f>
        <v/>
      </c>
      <c r="AR790" s="2" t="str">
        <f t="shared" si="24"/>
        <v/>
      </c>
      <c r="AS790" s="2" t="str">
        <f t="shared" si="25"/>
        <v/>
      </c>
    </row>
    <row r="791" spans="1:45" ht="18.95" customHeight="1" x14ac:dyDescent="0.25">
      <c r="A791" s="3" t="str">
        <f>IF(DRAFT!$B793="","",DRAFT!$B793)</f>
        <v/>
      </c>
      <c r="B791" s="2" t="str">
        <f>IF(COUNT($A791)=0,"",IF($A791&lt;&gt;DRAFT!$B793,"ERR",IF(DRAFT!I793="3E","3E",IF(COUNT(DRAFT!E793,DRAFT!I793)&gt;0,DRAFT!J793,""))))</f>
        <v/>
      </c>
      <c r="C791" s="2" t="str">
        <f>IF(COUNT($A791)=0,"",IF(B791="3E","3E",IF(B791="","I",LOOKUP(B791/D$2,{0,0.4,0.45,0.5,0.55,0.6,0.65,0.7,0.75,0.8,1},{"F","D","C","C+","B-","B","B+","A-","A","A+"}))))</f>
        <v/>
      </c>
      <c r="D791" s="1" t="str">
        <f>IF(COUNT($A791)=0,"",IF(B791="","--",IF(B791="3E","3E",LOOKUP(B791/D$2,{0,0.4,0.45,0.5,0.55,0.6,0.65,0.7,0.75,0.8,1},{0,2,2.25,2.5,2.75,3,3.25,3.5,3.75,4}))))</f>
        <v/>
      </c>
      <c r="E791" s="2" t="str">
        <f>IF(COUNT($A791)=0,"",IF($A791&lt;&gt;DRAFT!$B793,"ERR",IF(DRAFT!R793="3E","3E",IF(COUNT(DRAFT!N793,DRAFT!R793)&gt;0,DRAFT!S793,""))))</f>
        <v/>
      </c>
      <c r="F791" s="2" t="str">
        <f>IF(COUNT($A791)=0,"",IF(E791="3E","3E",IF(E791="","I",LOOKUP(E791/G$2,{0,0.4,0.45,0.5,0.55,0.6,0.65,0.7,0.75,0.8,1},{"F","D","C","C+","B-","B","B+","A-","A","A+"}))))</f>
        <v/>
      </c>
      <c r="G791" s="1" t="str">
        <f>IF(COUNT($A791)=0,"",IF(E791="","--",IF(E791="3E","3E",LOOKUP(E791/G$2,{0,0.4,0.45,0.5,0.55,0.6,0.65,0.7,0.75,0.8,1},{0,2,2.25,2.5,2.75,3,3.25,3.5,3.75,4}))))</f>
        <v/>
      </c>
      <c r="H791" s="2" t="str">
        <f>IF(COUNT($A791)=0,"",IF($A791&lt;&gt;DRAFT!$B793,"ERR",IF(DRAFT!AA793="3E","3E",IF(COUNT(DRAFT!W793,DRAFT!AA793)&gt;0,DRAFT!AB793,""))))</f>
        <v/>
      </c>
      <c r="I791" s="2" t="str">
        <f>IF(COUNT($A791)=0,"",IF(H791="3E","3E",IF(H791="","I",LOOKUP(H791/J$2,{0,0.4,0.45,0.5,0.55,0.6,0.65,0.7,0.75,0.8,1},{"F","D","C","C+","B-","B","B+","A-","A","A+"}))))</f>
        <v/>
      </c>
      <c r="J791" s="1" t="str">
        <f>IF(COUNT($A791)=0,"",IF(H791="","--",IF(H791="3E","3E",LOOKUP(H791/J$2,{0,0.4,0.45,0.5,0.55,0.6,0.65,0.7,0.75,0.8,1},{0,2,2.25,2.5,2.75,3,3.25,3.5,3.75,4}))))</f>
        <v/>
      </c>
      <c r="K791" s="2" t="str">
        <f>IF(COUNT($A791)=0,"",IF($A791&lt;&gt;DRAFT!$B793,"ERR",IF(DRAFT!AJ793="3E","3E",IF(COUNT(DRAFT!AF793,DRAFT!AJ793)&gt;0,DRAFT!AK793,""))))</f>
        <v/>
      </c>
      <c r="L791" s="2" t="str">
        <f>IF(COUNT($A791)=0,"",IF(K791="3E","3E",IF(K791="","I",LOOKUP(K791/M$2,{0,0.4,0.45,0.5,0.55,0.6,0.65,0.7,0.75,0.8,1},{"F","D","C","C+","B-","B","B+","A-","A","A+"}))))</f>
        <v/>
      </c>
      <c r="M791" s="1" t="str">
        <f>IF(COUNT($A791)=0,"",IF(K791="","--",IF(K791="3E","3E",LOOKUP(K791/M$2,{0,0.4,0.45,0.5,0.55,0.6,0.65,0.7,0.75,0.8,1},{0,2,2.25,2.5,2.75,3,3.25,3.5,3.75,4}))))</f>
        <v/>
      </c>
      <c r="N791" s="2" t="str">
        <f>IF(COUNT($A791)=0,"",IF($A791&lt;&gt;DRAFT!$B793,"ERR",IF(DRAFT!AS793="3E","3E",IF(COUNT(DRAFT!AO793,DRAFT!AS793)&gt;0,DRAFT!AT793,""))))</f>
        <v/>
      </c>
      <c r="O791" s="2" t="str">
        <f>IF(COUNT($A791)=0,"",IF(N791="3E","3E",IF(N791="","I",LOOKUP(N791/P$2,{0,0.4,0.45,0.5,0.55,0.6,0.65,0.7,0.75,0.8,1},{"F","D","C","C+","B-","B","B+","A-","A","A+"}))))</f>
        <v/>
      </c>
      <c r="P791" s="1" t="str">
        <f>IF(COUNT($A791)=0,"",IF(N791="","--",IF(N791="3E","3E",LOOKUP(N791/P$2,{0,0.4,0.45,0.5,0.55,0.6,0.65,0.7,0.75,0.8,1},{0,2,2.25,2.5,2.75,3,3.25,3.5,3.75,4}))))</f>
        <v/>
      </c>
      <c r="Q791" s="2" t="str">
        <f>IF(COUNT($A791)=0,"",IF($A791&lt;&gt;DRAFT!$B793,"ERR",IF(DRAFT!BB793="3E","3E",IF(COUNT(DRAFT!AX793,DRAFT!BB793)&gt;0,DRAFT!BC793,""))))</f>
        <v/>
      </c>
      <c r="R791" s="2" t="str">
        <f>IF(COUNT($A791)=0,"",IF(Q791="3E","3E",IF(Q791="","I",LOOKUP(Q791/S$2,{0,0.4,0.45,0.5,0.55,0.6,0.65,0.7,0.75,0.8,1},{"F","D","C","C+","B-","B","B+","A-","A","A+"}))))</f>
        <v/>
      </c>
      <c r="S791" s="1" t="str">
        <f>IF(COUNT($A791)=0,"",IF(Q791="","--",IF(Q791="3E","3E",LOOKUP(Q791/S$2,{0,0.4,0.45,0.5,0.55,0.6,0.65,0.7,0.75,0.8,1},{0,2,2.25,2.5,2.75,3,3.25,3.5,3.75,4}))))</f>
        <v/>
      </c>
      <c r="T791" s="2" t="str">
        <f>IF(COUNT($A791)=0,"",IF($A791&lt;&gt;DRAFT!$B793,"ERR",IF(DRAFT!BK793="3E","3E",IF(COUNT(DRAFT!BG793,DRAFT!BK793)&gt;0,DRAFT!BL793,""))))</f>
        <v/>
      </c>
      <c r="U791" s="2" t="str">
        <f>IF(COUNT($A791)=0,"",IF(T791="3E","3E",IF(T791="","I",LOOKUP(T791/V$2,{0,0.4,0.45,0.5,0.55,0.6,0.65,0.7,0.75,0.8,1},{"F","D","C","C+","B-","B","B+","A-","A","A+"}))))</f>
        <v/>
      </c>
      <c r="V791" s="1" t="str">
        <f>IF(COUNT($A791)=0,"",IF(T791="","--",IF(T791="3E","3E",LOOKUP(T791/V$2,{0,0.4,0.45,0.5,0.55,0.6,0.65,0.7,0.75,0.8,1},{0,2,2.25,2.5,2.75,3,3.25,3.5,3.75,4}))))</f>
        <v/>
      </c>
      <c r="W791" s="2" t="str">
        <f>IF(COUNT($A791)=0,"",IF($A791&lt;&gt;DRAFT!$B793,"ERR",IF(DRAFT!BT793="3E","3E",IF(COUNT(DRAFT!BP793,DRAFT!BT793)&gt;0,DRAFT!BU793,""))))</f>
        <v/>
      </c>
      <c r="X791" s="2" t="str">
        <f>IF(COUNT($A791)=0,"",IF(W791="3E","3E",IF(W791="","I",LOOKUP(W791/Y$2,{0,0.4,0.45,0.5,0.55,0.6,0.65,0.7,0.75,0.8,1},{"F","D","C","C+","B-","B","B+","A-","A","A+"}))))</f>
        <v/>
      </c>
      <c r="Y791" s="1" t="str">
        <f>IF(COUNT($A791)=0,"",IF(W791="","--",IF(W791="3E","3E",LOOKUP(W791/Y$2,{0,0.4,0.45,0.5,0.55,0.6,0.65,0.7,0.75,0.8,1},{0,2,2.25,2.5,2.75,3,3.25,3.5,3.75,4}))))</f>
        <v/>
      </c>
      <c r="Z791" s="2" t="str">
        <f>IF(COUNT($A791)=0,"",IF($A791&lt;&gt;DRAFT!$B793,"ERR",IF(DRAFT!CC793="3E","3E",IF(COUNT(DRAFT!BY793,DRAFT!CC793)&gt;0,DRAFT!CD793,""))))</f>
        <v/>
      </c>
      <c r="AA791" s="2" t="str">
        <f>IF(COUNT($A791)=0,"",IF(Z791="3E","3E",IF(Z791="","I",LOOKUP(Z791/AB$2,{0,0.4,0.45,0.5,0.55,0.6,0.65,0.7,0.75,0.8,1},{"F","D","C","C+","B-","B","B+","A-","A","A+"}))))</f>
        <v/>
      </c>
      <c r="AB791" s="1" t="str">
        <f>IF(COUNT($A791)=0,"",IF(Z791="","--",IF(Z791="3E","3E",LOOKUP(Z791/AB$2,{0,0.4,0.45,0.5,0.55,0.6,0.65,0.7,0.75,0.8,1},{0,2,2.25,2.5,2.75,3,3.25,3.5,3.75,4}))))</f>
        <v/>
      </c>
      <c r="AC791" s="2" t="str">
        <f>IF(COUNT($A791)=0,"",IF($A791&lt;&gt;DRAFT!$B793,"ERR",IF(DRAFT!CF793&gt;0,DRAFT!CF793,"")))</f>
        <v/>
      </c>
      <c r="AD791" s="2" t="str">
        <f>IF(COUNT($A791)=0,"",IF(AC791="3E","3E",IF(AC791="","I",LOOKUP(AC791/AE$2,{0,0.4,0.45,0.5,0.55,0.6,0.65,0.7,0.75,0.8,1},{"F","D","C","C+","B-","B","B+","A-","A","A+"}))))</f>
        <v/>
      </c>
      <c r="AE791" s="1" t="str">
        <f>IF(COUNT($A791)=0,"",IF(AC791="","--",IF(AC791="3E","3E",LOOKUP(AC791/AE$2,{0,0.4,0.45,0.5,0.55,0.6,0.65,0.7,0.75,0.8,1},{0,2,2.25,2.5,2.75,3,3.25,3.5,3.75,4}))))</f>
        <v/>
      </c>
      <c r="AF791" s="2" t="str">
        <f>IF(COUNT($A791)=0,"",IF($A791&lt;&gt;DRAFT!$B793,"ERR",IF(DRAFT!CI793&gt;0,DRAFT!CK793,"")))</f>
        <v/>
      </c>
      <c r="AG791" s="2" t="str">
        <f>IF(COUNT($A791)=0,"",IF(AF791="3E","3E",IF(AF791="","I",LOOKUP(AF791/AH$2,{0,0.4,0.45,0.5,0.55,0.6,0.65,0.7,0.75,0.8,1},{"F","D","C","C+","B-","B","B+","A-","A","A+"}))))</f>
        <v/>
      </c>
      <c r="AH791" s="1" t="str">
        <f>IF(COUNT($A791)=0,"",IF(AF791="","--",IF(AF791="3E","3E",LOOKUP(AF791/AH$2,{0,0.4,0.45,0.5,0.55,0.6,0.65,0.7,0.75,0.8,1},{0,2,2.25,2.5,2.75,3,3.25,3.5,3.75,4}))))</f>
        <v/>
      </c>
      <c r="AI791" s="2" t="str">
        <f>IF($A791&lt;&gt;DRAFT!$B793,"ERR",IF(OR(COUNT($A791)=0,COUNT(DRAFT!CL793:CN793,DRAFT!CP793:CR793)=0),"",CEILING(SUM(DRAFT!CO793,DRAFT!CS793,DRAFT!CT793),1)))</f>
        <v/>
      </c>
      <c r="AJ791" s="2" t="str">
        <f>IF(COUNT($A791)=0,"",IF(AI791="3E","3E",IF(AI791="","I",LOOKUP(AI791/AK$2,{0,0.4,0.45,0.5,0.55,0.6,0.65,0.7,0.75,0.8,1},{"F","D","C","C+","B-","B","B+","A-","A","A+"}))))</f>
        <v/>
      </c>
      <c r="AK791" s="1" t="str">
        <f>IF(COUNT($A791)=0,"",IF(AI791="","--",IF(AI791="3E","3E",LOOKUP(AI791/AK$2,{0,0.4,0.45,0.5,0.55,0.6,0.65,0.7,0.75,0.8,1},{0,2,2.25,2.5,2.75,3,3.25,3.5,3.75,4}))))</f>
        <v/>
      </c>
      <c r="AL791" s="4" t="str">
        <f>IF(OR(COUNT($A791)=0,COUNT(B791:AK791)=0),"",IF(COUNTIF(B791:AK791,"3E")&gt;0,"3E",IF(DRAFT!$A793="R",TRUNC(SUMPRODUCT(RGP,RCP)/TCP,3),TRUNC((SUMPRODUCT(--(IMDGP&gt;0)*IMDGP,IMCP)+CEILING(DRAFT!$DB793*42,0.25))/TCP,3))))</f>
        <v/>
      </c>
      <c r="AM791" s="2" t="str">
        <f>IF(OR(COUNT($A791)=0,COUNT(B791:AK791)=0),"",IF(COUNTIF(B791:AK791,"3E")&gt;0,"3E",IF(DRAFT!$A793="R",SUMPRODUCT(--(RGP&gt;=2),RCP),SUMPRODUCT(--(IMDGP&gt;0),--(IMGP=0),IMCP)+DRAFT!$DC793)))</f>
        <v/>
      </c>
      <c r="AN791" s="67" t="str">
        <f>IF(AL791="3E","3E",IF(COUNT($A791)=0,"",IF(COUNT(AI791)=0,"--",ROUND(((CEILING(DRAFT!$CV793*38,0.25)+CEILING(DRAFT!$CX793*38,0.25)+CEILING(DRAFT!$CZ793*42,0.25)+CEILING($AL791*42,0.25))/160),2))))</f>
        <v/>
      </c>
      <c r="AO791" s="2" t="str">
        <f>IF(AN791="3E","3E",IF(COUNT($A791)=0,"",IF(COUNT(AN791)=0,"I",LOOKUP(AN791,{0,2,2.25,2.5,2.75,3,3.25,3.5,3.75,4},{"F","D","C","C+","B-","B","B+","A-","A","A+"}))))</f>
        <v/>
      </c>
      <c r="AP791" s="2" t="str">
        <f>IF(AN791="3E","3E",IF(OR(COUNT(A791)=0,COUNT(AN791)=0),"",DRAFT!CW793+DRAFT!CY793+DRAFT!DA793+N(TABULATION!AM791)))</f>
        <v/>
      </c>
      <c r="AQ791" s="2" t="str">
        <f>IF(OR(COUNT($A791)=0,COUNT(B791:AK791)=0),"",IF(COUNTIF(B791:AM791,"3E")&gt;0,"3E",IF(AND(DRAFT!$A793="IM",OR($AL791&gt;DRAFT!$DB793,$AM791&gt;DRAFT!$DC793)),"IMPROVED",IF(AND(DRAFT!$A793="IM",$AL791&lt;=DRAFT!$DB793,$AM791&lt;=DRAFT!$DC793),"NOT IMPROVED",IF(AND(DRAFT!CU793="S",AH791&gt;=2,AK791&gt;=2,AN791&gt;=2.5,AP791&gt;=144),"PASS","FAIL")))))</f>
        <v/>
      </c>
      <c r="AR791" s="2" t="str">
        <f t="shared" si="24"/>
        <v/>
      </c>
      <c r="AS791" s="2" t="str">
        <f t="shared" si="25"/>
        <v/>
      </c>
    </row>
    <row r="792" spans="1:45" ht="18.95" customHeight="1" x14ac:dyDescent="0.25">
      <c r="A792" s="3" t="str">
        <f>IF(DRAFT!$B794="","",DRAFT!$B794)</f>
        <v/>
      </c>
      <c r="B792" s="2" t="str">
        <f>IF(COUNT($A792)=0,"",IF($A792&lt;&gt;DRAFT!$B794,"ERR",IF(DRAFT!I794="3E","3E",IF(COUNT(DRAFT!E794,DRAFT!I794)&gt;0,DRAFT!J794,""))))</f>
        <v/>
      </c>
      <c r="C792" s="2" t="str">
        <f>IF(COUNT($A792)=0,"",IF(B792="3E","3E",IF(B792="","I",LOOKUP(B792/D$2,{0,0.4,0.45,0.5,0.55,0.6,0.65,0.7,0.75,0.8,1},{"F","D","C","C+","B-","B","B+","A-","A","A+"}))))</f>
        <v/>
      </c>
      <c r="D792" s="1" t="str">
        <f>IF(COUNT($A792)=0,"",IF(B792="","--",IF(B792="3E","3E",LOOKUP(B792/D$2,{0,0.4,0.45,0.5,0.55,0.6,0.65,0.7,0.75,0.8,1},{0,2,2.25,2.5,2.75,3,3.25,3.5,3.75,4}))))</f>
        <v/>
      </c>
      <c r="E792" s="2" t="str">
        <f>IF(COUNT($A792)=0,"",IF($A792&lt;&gt;DRAFT!$B794,"ERR",IF(DRAFT!R794="3E","3E",IF(COUNT(DRAFT!N794,DRAFT!R794)&gt;0,DRAFT!S794,""))))</f>
        <v/>
      </c>
      <c r="F792" s="2" t="str">
        <f>IF(COUNT($A792)=0,"",IF(E792="3E","3E",IF(E792="","I",LOOKUP(E792/G$2,{0,0.4,0.45,0.5,0.55,0.6,0.65,0.7,0.75,0.8,1},{"F","D","C","C+","B-","B","B+","A-","A","A+"}))))</f>
        <v/>
      </c>
      <c r="G792" s="1" t="str">
        <f>IF(COUNT($A792)=0,"",IF(E792="","--",IF(E792="3E","3E",LOOKUP(E792/G$2,{0,0.4,0.45,0.5,0.55,0.6,0.65,0.7,0.75,0.8,1},{0,2,2.25,2.5,2.75,3,3.25,3.5,3.75,4}))))</f>
        <v/>
      </c>
      <c r="H792" s="2" t="str">
        <f>IF(COUNT($A792)=0,"",IF($A792&lt;&gt;DRAFT!$B794,"ERR",IF(DRAFT!AA794="3E","3E",IF(COUNT(DRAFT!W794,DRAFT!AA794)&gt;0,DRAFT!AB794,""))))</f>
        <v/>
      </c>
      <c r="I792" s="2" t="str">
        <f>IF(COUNT($A792)=0,"",IF(H792="3E","3E",IF(H792="","I",LOOKUP(H792/J$2,{0,0.4,0.45,0.5,0.55,0.6,0.65,0.7,0.75,0.8,1},{"F","D","C","C+","B-","B","B+","A-","A","A+"}))))</f>
        <v/>
      </c>
      <c r="J792" s="1" t="str">
        <f>IF(COUNT($A792)=0,"",IF(H792="","--",IF(H792="3E","3E",LOOKUP(H792/J$2,{0,0.4,0.45,0.5,0.55,0.6,0.65,0.7,0.75,0.8,1},{0,2,2.25,2.5,2.75,3,3.25,3.5,3.75,4}))))</f>
        <v/>
      </c>
      <c r="K792" s="2" t="str">
        <f>IF(COUNT($A792)=0,"",IF($A792&lt;&gt;DRAFT!$B794,"ERR",IF(DRAFT!AJ794="3E","3E",IF(COUNT(DRAFT!AF794,DRAFT!AJ794)&gt;0,DRAFT!AK794,""))))</f>
        <v/>
      </c>
      <c r="L792" s="2" t="str">
        <f>IF(COUNT($A792)=0,"",IF(K792="3E","3E",IF(K792="","I",LOOKUP(K792/M$2,{0,0.4,0.45,0.5,0.55,0.6,0.65,0.7,0.75,0.8,1},{"F","D","C","C+","B-","B","B+","A-","A","A+"}))))</f>
        <v/>
      </c>
      <c r="M792" s="1" t="str">
        <f>IF(COUNT($A792)=0,"",IF(K792="","--",IF(K792="3E","3E",LOOKUP(K792/M$2,{0,0.4,0.45,0.5,0.55,0.6,0.65,0.7,0.75,0.8,1},{0,2,2.25,2.5,2.75,3,3.25,3.5,3.75,4}))))</f>
        <v/>
      </c>
      <c r="N792" s="2" t="str">
        <f>IF(COUNT($A792)=0,"",IF($A792&lt;&gt;DRAFT!$B794,"ERR",IF(DRAFT!AS794="3E","3E",IF(COUNT(DRAFT!AO794,DRAFT!AS794)&gt;0,DRAFT!AT794,""))))</f>
        <v/>
      </c>
      <c r="O792" s="2" t="str">
        <f>IF(COUNT($A792)=0,"",IF(N792="3E","3E",IF(N792="","I",LOOKUP(N792/P$2,{0,0.4,0.45,0.5,0.55,0.6,0.65,0.7,0.75,0.8,1},{"F","D","C","C+","B-","B","B+","A-","A","A+"}))))</f>
        <v/>
      </c>
      <c r="P792" s="1" t="str">
        <f>IF(COUNT($A792)=0,"",IF(N792="","--",IF(N792="3E","3E",LOOKUP(N792/P$2,{0,0.4,0.45,0.5,0.55,0.6,0.65,0.7,0.75,0.8,1},{0,2,2.25,2.5,2.75,3,3.25,3.5,3.75,4}))))</f>
        <v/>
      </c>
      <c r="Q792" s="2" t="str">
        <f>IF(COUNT($A792)=0,"",IF($A792&lt;&gt;DRAFT!$B794,"ERR",IF(DRAFT!BB794="3E","3E",IF(COUNT(DRAFT!AX794,DRAFT!BB794)&gt;0,DRAFT!BC794,""))))</f>
        <v/>
      </c>
      <c r="R792" s="2" t="str">
        <f>IF(COUNT($A792)=0,"",IF(Q792="3E","3E",IF(Q792="","I",LOOKUP(Q792/S$2,{0,0.4,0.45,0.5,0.55,0.6,0.65,0.7,0.75,0.8,1},{"F","D","C","C+","B-","B","B+","A-","A","A+"}))))</f>
        <v/>
      </c>
      <c r="S792" s="1" t="str">
        <f>IF(COUNT($A792)=0,"",IF(Q792="","--",IF(Q792="3E","3E",LOOKUP(Q792/S$2,{0,0.4,0.45,0.5,0.55,0.6,0.65,0.7,0.75,0.8,1},{0,2,2.25,2.5,2.75,3,3.25,3.5,3.75,4}))))</f>
        <v/>
      </c>
      <c r="T792" s="2" t="str">
        <f>IF(COUNT($A792)=0,"",IF($A792&lt;&gt;DRAFT!$B794,"ERR",IF(DRAFT!BK794="3E","3E",IF(COUNT(DRAFT!BG794,DRAFT!BK794)&gt;0,DRAFT!BL794,""))))</f>
        <v/>
      </c>
      <c r="U792" s="2" t="str">
        <f>IF(COUNT($A792)=0,"",IF(T792="3E","3E",IF(T792="","I",LOOKUP(T792/V$2,{0,0.4,0.45,0.5,0.55,0.6,0.65,0.7,0.75,0.8,1},{"F","D","C","C+","B-","B","B+","A-","A","A+"}))))</f>
        <v/>
      </c>
      <c r="V792" s="1" t="str">
        <f>IF(COUNT($A792)=0,"",IF(T792="","--",IF(T792="3E","3E",LOOKUP(T792/V$2,{0,0.4,0.45,0.5,0.55,0.6,0.65,0.7,0.75,0.8,1},{0,2,2.25,2.5,2.75,3,3.25,3.5,3.75,4}))))</f>
        <v/>
      </c>
      <c r="W792" s="2" t="str">
        <f>IF(COUNT($A792)=0,"",IF($A792&lt;&gt;DRAFT!$B794,"ERR",IF(DRAFT!BT794="3E","3E",IF(COUNT(DRAFT!BP794,DRAFT!BT794)&gt;0,DRAFT!BU794,""))))</f>
        <v/>
      </c>
      <c r="X792" s="2" t="str">
        <f>IF(COUNT($A792)=0,"",IF(W792="3E","3E",IF(W792="","I",LOOKUP(W792/Y$2,{0,0.4,0.45,0.5,0.55,0.6,0.65,0.7,0.75,0.8,1},{"F","D","C","C+","B-","B","B+","A-","A","A+"}))))</f>
        <v/>
      </c>
      <c r="Y792" s="1" t="str">
        <f>IF(COUNT($A792)=0,"",IF(W792="","--",IF(W792="3E","3E",LOOKUP(W792/Y$2,{0,0.4,0.45,0.5,0.55,0.6,0.65,0.7,0.75,0.8,1},{0,2,2.25,2.5,2.75,3,3.25,3.5,3.75,4}))))</f>
        <v/>
      </c>
      <c r="Z792" s="2" t="str">
        <f>IF(COUNT($A792)=0,"",IF($A792&lt;&gt;DRAFT!$B794,"ERR",IF(DRAFT!CC794="3E","3E",IF(COUNT(DRAFT!BY794,DRAFT!CC794)&gt;0,DRAFT!CD794,""))))</f>
        <v/>
      </c>
      <c r="AA792" s="2" t="str">
        <f>IF(COUNT($A792)=0,"",IF(Z792="3E","3E",IF(Z792="","I",LOOKUP(Z792/AB$2,{0,0.4,0.45,0.5,0.55,0.6,0.65,0.7,0.75,0.8,1},{"F","D","C","C+","B-","B","B+","A-","A","A+"}))))</f>
        <v/>
      </c>
      <c r="AB792" s="1" t="str">
        <f>IF(COUNT($A792)=0,"",IF(Z792="","--",IF(Z792="3E","3E",LOOKUP(Z792/AB$2,{0,0.4,0.45,0.5,0.55,0.6,0.65,0.7,0.75,0.8,1},{0,2,2.25,2.5,2.75,3,3.25,3.5,3.75,4}))))</f>
        <v/>
      </c>
      <c r="AC792" s="2" t="str">
        <f>IF(COUNT($A792)=0,"",IF($A792&lt;&gt;DRAFT!$B794,"ERR",IF(DRAFT!CF794&gt;0,DRAFT!CF794,"")))</f>
        <v/>
      </c>
      <c r="AD792" s="2" t="str">
        <f>IF(COUNT($A792)=0,"",IF(AC792="3E","3E",IF(AC792="","I",LOOKUP(AC792/AE$2,{0,0.4,0.45,0.5,0.55,0.6,0.65,0.7,0.75,0.8,1},{"F","D","C","C+","B-","B","B+","A-","A","A+"}))))</f>
        <v/>
      </c>
      <c r="AE792" s="1" t="str">
        <f>IF(COUNT($A792)=0,"",IF(AC792="","--",IF(AC792="3E","3E",LOOKUP(AC792/AE$2,{0,0.4,0.45,0.5,0.55,0.6,0.65,0.7,0.75,0.8,1},{0,2,2.25,2.5,2.75,3,3.25,3.5,3.75,4}))))</f>
        <v/>
      </c>
      <c r="AF792" s="2" t="str">
        <f>IF(COUNT($A792)=0,"",IF($A792&lt;&gt;DRAFT!$B794,"ERR",IF(DRAFT!CI794&gt;0,DRAFT!CK794,"")))</f>
        <v/>
      </c>
      <c r="AG792" s="2" t="str">
        <f>IF(COUNT($A792)=0,"",IF(AF792="3E","3E",IF(AF792="","I",LOOKUP(AF792/AH$2,{0,0.4,0.45,0.5,0.55,0.6,0.65,0.7,0.75,0.8,1},{"F","D","C","C+","B-","B","B+","A-","A","A+"}))))</f>
        <v/>
      </c>
      <c r="AH792" s="1" t="str">
        <f>IF(COUNT($A792)=0,"",IF(AF792="","--",IF(AF792="3E","3E",LOOKUP(AF792/AH$2,{0,0.4,0.45,0.5,0.55,0.6,0.65,0.7,0.75,0.8,1},{0,2,2.25,2.5,2.75,3,3.25,3.5,3.75,4}))))</f>
        <v/>
      </c>
      <c r="AI792" s="2" t="str">
        <f>IF($A792&lt;&gt;DRAFT!$B794,"ERR",IF(OR(COUNT($A792)=0,COUNT(DRAFT!CL794:CN794,DRAFT!CP794:CR794)=0),"",CEILING(SUM(DRAFT!CO794,DRAFT!CS794,DRAFT!CT794),1)))</f>
        <v/>
      </c>
      <c r="AJ792" s="2" t="str">
        <f>IF(COUNT($A792)=0,"",IF(AI792="3E","3E",IF(AI792="","I",LOOKUP(AI792/AK$2,{0,0.4,0.45,0.5,0.55,0.6,0.65,0.7,0.75,0.8,1},{"F","D","C","C+","B-","B","B+","A-","A","A+"}))))</f>
        <v/>
      </c>
      <c r="AK792" s="1" t="str">
        <f>IF(COUNT($A792)=0,"",IF(AI792="","--",IF(AI792="3E","3E",LOOKUP(AI792/AK$2,{0,0.4,0.45,0.5,0.55,0.6,0.65,0.7,0.75,0.8,1},{0,2,2.25,2.5,2.75,3,3.25,3.5,3.75,4}))))</f>
        <v/>
      </c>
      <c r="AL792" s="4" t="str">
        <f>IF(OR(COUNT($A792)=0,COUNT(B792:AK792)=0),"",IF(COUNTIF(B792:AK792,"3E")&gt;0,"3E",IF(DRAFT!$A794="R",TRUNC(SUMPRODUCT(RGP,RCP)/TCP,3),TRUNC((SUMPRODUCT(--(IMDGP&gt;0)*IMDGP,IMCP)+CEILING(DRAFT!$DB794*42,0.25))/TCP,3))))</f>
        <v/>
      </c>
      <c r="AM792" s="2" t="str">
        <f>IF(OR(COUNT($A792)=0,COUNT(B792:AK792)=0),"",IF(COUNTIF(B792:AK792,"3E")&gt;0,"3E",IF(DRAFT!$A794="R",SUMPRODUCT(--(RGP&gt;=2),RCP),SUMPRODUCT(--(IMDGP&gt;0),--(IMGP=0),IMCP)+DRAFT!$DC794)))</f>
        <v/>
      </c>
      <c r="AN792" s="67" t="str">
        <f>IF(AL792="3E","3E",IF(COUNT($A792)=0,"",IF(COUNT(AI792)=0,"--",ROUND(((CEILING(DRAFT!$CV794*38,0.25)+CEILING(DRAFT!$CX794*38,0.25)+CEILING(DRAFT!$CZ794*42,0.25)+CEILING($AL792*42,0.25))/160),2))))</f>
        <v/>
      </c>
      <c r="AO792" s="2" t="str">
        <f>IF(AN792="3E","3E",IF(COUNT($A792)=0,"",IF(COUNT(AN792)=0,"I",LOOKUP(AN792,{0,2,2.25,2.5,2.75,3,3.25,3.5,3.75,4},{"F","D","C","C+","B-","B","B+","A-","A","A+"}))))</f>
        <v/>
      </c>
      <c r="AP792" s="2" t="str">
        <f>IF(AN792="3E","3E",IF(OR(COUNT(A792)=0,COUNT(AN792)=0),"",DRAFT!CW794+DRAFT!CY794+DRAFT!DA794+N(TABULATION!AM792)))</f>
        <v/>
      </c>
      <c r="AQ792" s="2" t="str">
        <f>IF(OR(COUNT($A792)=0,COUNT(B792:AK792)=0),"",IF(COUNTIF(B792:AM792,"3E")&gt;0,"3E",IF(AND(DRAFT!$A794="IM",OR($AL792&gt;DRAFT!$DB794,$AM792&gt;DRAFT!$DC794)),"IMPROVED",IF(AND(DRAFT!$A794="IM",$AL792&lt;=DRAFT!$DB794,$AM792&lt;=DRAFT!$DC794),"NOT IMPROVED",IF(AND(DRAFT!CU794="S",AH792&gt;=2,AK792&gt;=2,AN792&gt;=2.5,AP792&gt;=144),"PASS","FAIL")))))</f>
        <v/>
      </c>
      <c r="AR792" s="2" t="str">
        <f t="shared" si="24"/>
        <v/>
      </c>
      <c r="AS792" s="2" t="str">
        <f t="shared" si="25"/>
        <v/>
      </c>
    </row>
    <row r="793" spans="1:45" ht="18.95" customHeight="1" x14ac:dyDescent="0.25">
      <c r="A793" s="3" t="str">
        <f>IF(DRAFT!$B795="","",DRAFT!$B795)</f>
        <v/>
      </c>
      <c r="B793" s="2" t="str">
        <f>IF(COUNT($A793)=0,"",IF($A793&lt;&gt;DRAFT!$B795,"ERR",IF(DRAFT!I795="3E","3E",IF(COUNT(DRAFT!E795,DRAFT!I795)&gt;0,DRAFT!J795,""))))</f>
        <v/>
      </c>
      <c r="C793" s="2" t="str">
        <f>IF(COUNT($A793)=0,"",IF(B793="3E","3E",IF(B793="","I",LOOKUP(B793/D$2,{0,0.4,0.45,0.5,0.55,0.6,0.65,0.7,0.75,0.8,1},{"F","D","C","C+","B-","B","B+","A-","A","A+"}))))</f>
        <v/>
      </c>
      <c r="D793" s="1" t="str">
        <f>IF(COUNT($A793)=0,"",IF(B793="","--",IF(B793="3E","3E",LOOKUP(B793/D$2,{0,0.4,0.45,0.5,0.55,0.6,0.65,0.7,0.75,0.8,1},{0,2,2.25,2.5,2.75,3,3.25,3.5,3.75,4}))))</f>
        <v/>
      </c>
      <c r="E793" s="2" t="str">
        <f>IF(COUNT($A793)=0,"",IF($A793&lt;&gt;DRAFT!$B795,"ERR",IF(DRAFT!R795="3E","3E",IF(COUNT(DRAFT!N795,DRAFT!R795)&gt;0,DRAFT!S795,""))))</f>
        <v/>
      </c>
      <c r="F793" s="2" t="str">
        <f>IF(COUNT($A793)=0,"",IF(E793="3E","3E",IF(E793="","I",LOOKUP(E793/G$2,{0,0.4,0.45,0.5,0.55,0.6,0.65,0.7,0.75,0.8,1},{"F","D","C","C+","B-","B","B+","A-","A","A+"}))))</f>
        <v/>
      </c>
      <c r="G793" s="1" t="str">
        <f>IF(COUNT($A793)=0,"",IF(E793="","--",IF(E793="3E","3E",LOOKUP(E793/G$2,{0,0.4,0.45,0.5,0.55,0.6,0.65,0.7,0.75,0.8,1},{0,2,2.25,2.5,2.75,3,3.25,3.5,3.75,4}))))</f>
        <v/>
      </c>
      <c r="H793" s="2" t="str">
        <f>IF(COUNT($A793)=0,"",IF($A793&lt;&gt;DRAFT!$B795,"ERR",IF(DRAFT!AA795="3E","3E",IF(COUNT(DRAFT!W795,DRAFT!AA795)&gt;0,DRAFT!AB795,""))))</f>
        <v/>
      </c>
      <c r="I793" s="2" t="str">
        <f>IF(COUNT($A793)=0,"",IF(H793="3E","3E",IF(H793="","I",LOOKUP(H793/J$2,{0,0.4,0.45,0.5,0.55,0.6,0.65,0.7,0.75,0.8,1},{"F","D","C","C+","B-","B","B+","A-","A","A+"}))))</f>
        <v/>
      </c>
      <c r="J793" s="1" t="str">
        <f>IF(COUNT($A793)=0,"",IF(H793="","--",IF(H793="3E","3E",LOOKUP(H793/J$2,{0,0.4,0.45,0.5,0.55,0.6,0.65,0.7,0.75,0.8,1},{0,2,2.25,2.5,2.75,3,3.25,3.5,3.75,4}))))</f>
        <v/>
      </c>
      <c r="K793" s="2" t="str">
        <f>IF(COUNT($A793)=0,"",IF($A793&lt;&gt;DRAFT!$B795,"ERR",IF(DRAFT!AJ795="3E","3E",IF(COUNT(DRAFT!AF795,DRAFT!AJ795)&gt;0,DRAFT!AK795,""))))</f>
        <v/>
      </c>
      <c r="L793" s="2" t="str">
        <f>IF(COUNT($A793)=0,"",IF(K793="3E","3E",IF(K793="","I",LOOKUP(K793/M$2,{0,0.4,0.45,0.5,0.55,0.6,0.65,0.7,0.75,0.8,1},{"F","D","C","C+","B-","B","B+","A-","A","A+"}))))</f>
        <v/>
      </c>
      <c r="M793" s="1" t="str">
        <f>IF(COUNT($A793)=0,"",IF(K793="","--",IF(K793="3E","3E",LOOKUP(K793/M$2,{0,0.4,0.45,0.5,0.55,0.6,0.65,0.7,0.75,0.8,1},{0,2,2.25,2.5,2.75,3,3.25,3.5,3.75,4}))))</f>
        <v/>
      </c>
      <c r="N793" s="2" t="str">
        <f>IF(COUNT($A793)=0,"",IF($A793&lt;&gt;DRAFT!$B795,"ERR",IF(DRAFT!AS795="3E","3E",IF(COUNT(DRAFT!AO795,DRAFT!AS795)&gt;0,DRAFT!AT795,""))))</f>
        <v/>
      </c>
      <c r="O793" s="2" t="str">
        <f>IF(COUNT($A793)=0,"",IF(N793="3E","3E",IF(N793="","I",LOOKUP(N793/P$2,{0,0.4,0.45,0.5,0.55,0.6,0.65,0.7,0.75,0.8,1},{"F","D","C","C+","B-","B","B+","A-","A","A+"}))))</f>
        <v/>
      </c>
      <c r="P793" s="1" t="str">
        <f>IF(COUNT($A793)=0,"",IF(N793="","--",IF(N793="3E","3E",LOOKUP(N793/P$2,{0,0.4,0.45,0.5,0.55,0.6,0.65,0.7,0.75,0.8,1},{0,2,2.25,2.5,2.75,3,3.25,3.5,3.75,4}))))</f>
        <v/>
      </c>
      <c r="Q793" s="2" t="str">
        <f>IF(COUNT($A793)=0,"",IF($A793&lt;&gt;DRAFT!$B795,"ERR",IF(DRAFT!BB795="3E","3E",IF(COUNT(DRAFT!AX795,DRAFT!BB795)&gt;0,DRAFT!BC795,""))))</f>
        <v/>
      </c>
      <c r="R793" s="2" t="str">
        <f>IF(COUNT($A793)=0,"",IF(Q793="3E","3E",IF(Q793="","I",LOOKUP(Q793/S$2,{0,0.4,0.45,0.5,0.55,0.6,0.65,0.7,0.75,0.8,1},{"F","D","C","C+","B-","B","B+","A-","A","A+"}))))</f>
        <v/>
      </c>
      <c r="S793" s="1" t="str">
        <f>IF(COUNT($A793)=0,"",IF(Q793="","--",IF(Q793="3E","3E",LOOKUP(Q793/S$2,{0,0.4,0.45,0.5,0.55,0.6,0.65,0.7,0.75,0.8,1},{0,2,2.25,2.5,2.75,3,3.25,3.5,3.75,4}))))</f>
        <v/>
      </c>
      <c r="T793" s="2" t="str">
        <f>IF(COUNT($A793)=0,"",IF($A793&lt;&gt;DRAFT!$B795,"ERR",IF(DRAFT!BK795="3E","3E",IF(COUNT(DRAFT!BG795,DRAFT!BK795)&gt;0,DRAFT!BL795,""))))</f>
        <v/>
      </c>
      <c r="U793" s="2" t="str">
        <f>IF(COUNT($A793)=0,"",IF(T793="3E","3E",IF(T793="","I",LOOKUP(T793/V$2,{0,0.4,0.45,0.5,0.55,0.6,0.65,0.7,0.75,0.8,1},{"F","D","C","C+","B-","B","B+","A-","A","A+"}))))</f>
        <v/>
      </c>
      <c r="V793" s="1" t="str">
        <f>IF(COUNT($A793)=0,"",IF(T793="","--",IF(T793="3E","3E",LOOKUP(T793/V$2,{0,0.4,0.45,0.5,0.55,0.6,0.65,0.7,0.75,0.8,1},{0,2,2.25,2.5,2.75,3,3.25,3.5,3.75,4}))))</f>
        <v/>
      </c>
      <c r="W793" s="2" t="str">
        <f>IF(COUNT($A793)=0,"",IF($A793&lt;&gt;DRAFT!$B795,"ERR",IF(DRAFT!BT795="3E","3E",IF(COUNT(DRAFT!BP795,DRAFT!BT795)&gt;0,DRAFT!BU795,""))))</f>
        <v/>
      </c>
      <c r="X793" s="2" t="str">
        <f>IF(COUNT($A793)=0,"",IF(W793="3E","3E",IF(W793="","I",LOOKUP(W793/Y$2,{0,0.4,0.45,0.5,0.55,0.6,0.65,0.7,0.75,0.8,1},{"F","D","C","C+","B-","B","B+","A-","A","A+"}))))</f>
        <v/>
      </c>
      <c r="Y793" s="1" t="str">
        <f>IF(COUNT($A793)=0,"",IF(W793="","--",IF(W793="3E","3E",LOOKUP(W793/Y$2,{0,0.4,0.45,0.5,0.55,0.6,0.65,0.7,0.75,0.8,1},{0,2,2.25,2.5,2.75,3,3.25,3.5,3.75,4}))))</f>
        <v/>
      </c>
      <c r="Z793" s="2" t="str">
        <f>IF(COUNT($A793)=0,"",IF($A793&lt;&gt;DRAFT!$B795,"ERR",IF(DRAFT!CC795="3E","3E",IF(COUNT(DRAFT!BY795,DRAFT!CC795)&gt;0,DRAFT!CD795,""))))</f>
        <v/>
      </c>
      <c r="AA793" s="2" t="str">
        <f>IF(COUNT($A793)=0,"",IF(Z793="3E","3E",IF(Z793="","I",LOOKUP(Z793/AB$2,{0,0.4,0.45,0.5,0.55,0.6,0.65,0.7,0.75,0.8,1},{"F","D","C","C+","B-","B","B+","A-","A","A+"}))))</f>
        <v/>
      </c>
      <c r="AB793" s="1" t="str">
        <f>IF(COUNT($A793)=0,"",IF(Z793="","--",IF(Z793="3E","3E",LOOKUP(Z793/AB$2,{0,0.4,0.45,0.5,0.55,0.6,0.65,0.7,0.75,0.8,1},{0,2,2.25,2.5,2.75,3,3.25,3.5,3.75,4}))))</f>
        <v/>
      </c>
      <c r="AC793" s="2" t="str">
        <f>IF(COUNT($A793)=0,"",IF($A793&lt;&gt;DRAFT!$B795,"ERR",IF(DRAFT!CF795&gt;0,DRAFT!CF795,"")))</f>
        <v/>
      </c>
      <c r="AD793" s="2" t="str">
        <f>IF(COUNT($A793)=0,"",IF(AC793="3E","3E",IF(AC793="","I",LOOKUP(AC793/AE$2,{0,0.4,0.45,0.5,0.55,0.6,0.65,0.7,0.75,0.8,1},{"F","D","C","C+","B-","B","B+","A-","A","A+"}))))</f>
        <v/>
      </c>
      <c r="AE793" s="1" t="str">
        <f>IF(COUNT($A793)=0,"",IF(AC793="","--",IF(AC793="3E","3E",LOOKUP(AC793/AE$2,{0,0.4,0.45,0.5,0.55,0.6,0.65,0.7,0.75,0.8,1},{0,2,2.25,2.5,2.75,3,3.25,3.5,3.75,4}))))</f>
        <v/>
      </c>
      <c r="AF793" s="2" t="str">
        <f>IF(COUNT($A793)=0,"",IF($A793&lt;&gt;DRAFT!$B795,"ERR",IF(DRAFT!CI795&gt;0,DRAFT!CK795,"")))</f>
        <v/>
      </c>
      <c r="AG793" s="2" t="str">
        <f>IF(COUNT($A793)=0,"",IF(AF793="3E","3E",IF(AF793="","I",LOOKUP(AF793/AH$2,{0,0.4,0.45,0.5,0.55,0.6,0.65,0.7,0.75,0.8,1},{"F","D","C","C+","B-","B","B+","A-","A","A+"}))))</f>
        <v/>
      </c>
      <c r="AH793" s="1" t="str">
        <f>IF(COUNT($A793)=0,"",IF(AF793="","--",IF(AF793="3E","3E",LOOKUP(AF793/AH$2,{0,0.4,0.45,0.5,0.55,0.6,0.65,0.7,0.75,0.8,1},{0,2,2.25,2.5,2.75,3,3.25,3.5,3.75,4}))))</f>
        <v/>
      </c>
      <c r="AI793" s="2" t="str">
        <f>IF($A793&lt;&gt;DRAFT!$B795,"ERR",IF(OR(COUNT($A793)=0,COUNT(DRAFT!CL795:CN795,DRAFT!CP795:CR795)=0),"",CEILING(SUM(DRAFT!CO795,DRAFT!CS795,DRAFT!CT795),1)))</f>
        <v/>
      </c>
      <c r="AJ793" s="2" t="str">
        <f>IF(COUNT($A793)=0,"",IF(AI793="3E","3E",IF(AI793="","I",LOOKUP(AI793/AK$2,{0,0.4,0.45,0.5,0.55,0.6,0.65,0.7,0.75,0.8,1},{"F","D","C","C+","B-","B","B+","A-","A","A+"}))))</f>
        <v/>
      </c>
      <c r="AK793" s="1" t="str">
        <f>IF(COUNT($A793)=0,"",IF(AI793="","--",IF(AI793="3E","3E",LOOKUP(AI793/AK$2,{0,0.4,0.45,0.5,0.55,0.6,0.65,0.7,0.75,0.8,1},{0,2,2.25,2.5,2.75,3,3.25,3.5,3.75,4}))))</f>
        <v/>
      </c>
      <c r="AL793" s="4" t="str">
        <f>IF(OR(COUNT($A793)=0,COUNT(B793:AK793)=0),"",IF(COUNTIF(B793:AK793,"3E")&gt;0,"3E",IF(DRAFT!$A795="R",TRUNC(SUMPRODUCT(RGP,RCP)/TCP,3),TRUNC((SUMPRODUCT(--(IMDGP&gt;0)*IMDGP,IMCP)+CEILING(DRAFT!$DB795*42,0.25))/TCP,3))))</f>
        <v/>
      </c>
      <c r="AM793" s="2" t="str">
        <f>IF(OR(COUNT($A793)=0,COUNT(B793:AK793)=0),"",IF(COUNTIF(B793:AK793,"3E")&gt;0,"3E",IF(DRAFT!$A795="R",SUMPRODUCT(--(RGP&gt;=2),RCP),SUMPRODUCT(--(IMDGP&gt;0),--(IMGP=0),IMCP)+DRAFT!$DC795)))</f>
        <v/>
      </c>
      <c r="AN793" s="67" t="str">
        <f>IF(AL793="3E","3E",IF(COUNT($A793)=0,"",IF(COUNT(AI793)=0,"--",ROUND(((CEILING(DRAFT!$CV795*38,0.25)+CEILING(DRAFT!$CX795*38,0.25)+CEILING(DRAFT!$CZ795*42,0.25)+CEILING($AL793*42,0.25))/160),2))))</f>
        <v/>
      </c>
      <c r="AO793" s="2" t="str">
        <f>IF(AN793="3E","3E",IF(COUNT($A793)=0,"",IF(COUNT(AN793)=0,"I",LOOKUP(AN793,{0,2,2.25,2.5,2.75,3,3.25,3.5,3.75,4},{"F","D","C","C+","B-","B","B+","A-","A","A+"}))))</f>
        <v/>
      </c>
      <c r="AP793" s="2" t="str">
        <f>IF(AN793="3E","3E",IF(OR(COUNT(A793)=0,COUNT(AN793)=0),"",DRAFT!CW795+DRAFT!CY795+DRAFT!DA795+N(TABULATION!AM793)))</f>
        <v/>
      </c>
      <c r="AQ793" s="2" t="str">
        <f>IF(OR(COUNT($A793)=0,COUNT(B793:AK793)=0),"",IF(COUNTIF(B793:AM793,"3E")&gt;0,"3E",IF(AND(DRAFT!$A795="IM",OR($AL793&gt;DRAFT!$DB795,$AM793&gt;DRAFT!$DC795)),"IMPROVED",IF(AND(DRAFT!$A795="IM",$AL793&lt;=DRAFT!$DB795,$AM793&lt;=DRAFT!$DC795),"NOT IMPROVED",IF(AND(DRAFT!CU795="S",AH793&gt;=2,AK793&gt;=2,AN793&gt;=2.5,AP793&gt;=144),"PASS","FAIL")))))</f>
        <v/>
      </c>
      <c r="AR793" s="2" t="str">
        <f t="shared" si="24"/>
        <v/>
      </c>
      <c r="AS793" s="2" t="str">
        <f t="shared" si="25"/>
        <v/>
      </c>
    </row>
    <row r="794" spans="1:45" ht="18.95" customHeight="1" x14ac:dyDescent="0.25">
      <c r="A794" s="3" t="str">
        <f>IF(DRAFT!$B796="","",DRAFT!$B796)</f>
        <v/>
      </c>
      <c r="B794" s="2" t="str">
        <f>IF(COUNT($A794)=0,"",IF($A794&lt;&gt;DRAFT!$B796,"ERR",IF(DRAFT!I796="3E","3E",IF(COUNT(DRAFT!E796,DRAFT!I796)&gt;0,DRAFT!J796,""))))</f>
        <v/>
      </c>
      <c r="C794" s="2" t="str">
        <f>IF(COUNT($A794)=0,"",IF(B794="3E","3E",IF(B794="","I",LOOKUP(B794/D$2,{0,0.4,0.45,0.5,0.55,0.6,0.65,0.7,0.75,0.8,1},{"F","D","C","C+","B-","B","B+","A-","A","A+"}))))</f>
        <v/>
      </c>
      <c r="D794" s="1" t="str">
        <f>IF(COUNT($A794)=0,"",IF(B794="","--",IF(B794="3E","3E",LOOKUP(B794/D$2,{0,0.4,0.45,0.5,0.55,0.6,0.65,0.7,0.75,0.8,1},{0,2,2.25,2.5,2.75,3,3.25,3.5,3.75,4}))))</f>
        <v/>
      </c>
      <c r="E794" s="2" t="str">
        <f>IF(COUNT($A794)=0,"",IF($A794&lt;&gt;DRAFT!$B796,"ERR",IF(DRAFT!R796="3E","3E",IF(COUNT(DRAFT!N796,DRAFT!R796)&gt;0,DRAFT!S796,""))))</f>
        <v/>
      </c>
      <c r="F794" s="2" t="str">
        <f>IF(COUNT($A794)=0,"",IF(E794="3E","3E",IF(E794="","I",LOOKUP(E794/G$2,{0,0.4,0.45,0.5,0.55,0.6,0.65,0.7,0.75,0.8,1},{"F","D","C","C+","B-","B","B+","A-","A","A+"}))))</f>
        <v/>
      </c>
      <c r="G794" s="1" t="str">
        <f>IF(COUNT($A794)=0,"",IF(E794="","--",IF(E794="3E","3E",LOOKUP(E794/G$2,{0,0.4,0.45,0.5,0.55,0.6,0.65,0.7,0.75,0.8,1},{0,2,2.25,2.5,2.75,3,3.25,3.5,3.75,4}))))</f>
        <v/>
      </c>
      <c r="H794" s="2" t="str">
        <f>IF(COUNT($A794)=0,"",IF($A794&lt;&gt;DRAFT!$B796,"ERR",IF(DRAFT!AA796="3E","3E",IF(COUNT(DRAFT!W796,DRAFT!AA796)&gt;0,DRAFT!AB796,""))))</f>
        <v/>
      </c>
      <c r="I794" s="2" t="str">
        <f>IF(COUNT($A794)=0,"",IF(H794="3E","3E",IF(H794="","I",LOOKUP(H794/J$2,{0,0.4,0.45,0.5,0.55,0.6,0.65,0.7,0.75,0.8,1},{"F","D","C","C+","B-","B","B+","A-","A","A+"}))))</f>
        <v/>
      </c>
      <c r="J794" s="1" t="str">
        <f>IF(COUNT($A794)=0,"",IF(H794="","--",IF(H794="3E","3E",LOOKUP(H794/J$2,{0,0.4,0.45,0.5,0.55,0.6,0.65,0.7,0.75,0.8,1},{0,2,2.25,2.5,2.75,3,3.25,3.5,3.75,4}))))</f>
        <v/>
      </c>
      <c r="K794" s="2" t="str">
        <f>IF(COUNT($A794)=0,"",IF($A794&lt;&gt;DRAFT!$B796,"ERR",IF(DRAFT!AJ796="3E","3E",IF(COUNT(DRAFT!AF796,DRAFT!AJ796)&gt;0,DRAFT!AK796,""))))</f>
        <v/>
      </c>
      <c r="L794" s="2" t="str">
        <f>IF(COUNT($A794)=0,"",IF(K794="3E","3E",IF(K794="","I",LOOKUP(K794/M$2,{0,0.4,0.45,0.5,0.55,0.6,0.65,0.7,0.75,0.8,1},{"F","D","C","C+","B-","B","B+","A-","A","A+"}))))</f>
        <v/>
      </c>
      <c r="M794" s="1" t="str">
        <f>IF(COUNT($A794)=0,"",IF(K794="","--",IF(K794="3E","3E",LOOKUP(K794/M$2,{0,0.4,0.45,0.5,0.55,0.6,0.65,0.7,0.75,0.8,1},{0,2,2.25,2.5,2.75,3,3.25,3.5,3.75,4}))))</f>
        <v/>
      </c>
      <c r="N794" s="2" t="str">
        <f>IF(COUNT($A794)=0,"",IF($A794&lt;&gt;DRAFT!$B796,"ERR",IF(DRAFT!AS796="3E","3E",IF(COUNT(DRAFT!AO796,DRAFT!AS796)&gt;0,DRAFT!AT796,""))))</f>
        <v/>
      </c>
      <c r="O794" s="2" t="str">
        <f>IF(COUNT($A794)=0,"",IF(N794="3E","3E",IF(N794="","I",LOOKUP(N794/P$2,{0,0.4,0.45,0.5,0.55,0.6,0.65,0.7,0.75,0.8,1},{"F","D","C","C+","B-","B","B+","A-","A","A+"}))))</f>
        <v/>
      </c>
      <c r="P794" s="1" t="str">
        <f>IF(COUNT($A794)=0,"",IF(N794="","--",IF(N794="3E","3E",LOOKUP(N794/P$2,{0,0.4,0.45,0.5,0.55,0.6,0.65,0.7,0.75,0.8,1},{0,2,2.25,2.5,2.75,3,3.25,3.5,3.75,4}))))</f>
        <v/>
      </c>
      <c r="Q794" s="2" t="str">
        <f>IF(COUNT($A794)=0,"",IF($A794&lt;&gt;DRAFT!$B796,"ERR",IF(DRAFT!BB796="3E","3E",IF(COUNT(DRAFT!AX796,DRAFT!BB796)&gt;0,DRAFT!BC796,""))))</f>
        <v/>
      </c>
      <c r="R794" s="2" t="str">
        <f>IF(COUNT($A794)=0,"",IF(Q794="3E","3E",IF(Q794="","I",LOOKUP(Q794/S$2,{0,0.4,0.45,0.5,0.55,0.6,0.65,0.7,0.75,0.8,1},{"F","D","C","C+","B-","B","B+","A-","A","A+"}))))</f>
        <v/>
      </c>
      <c r="S794" s="1" t="str">
        <f>IF(COUNT($A794)=0,"",IF(Q794="","--",IF(Q794="3E","3E",LOOKUP(Q794/S$2,{0,0.4,0.45,0.5,0.55,0.6,0.65,0.7,0.75,0.8,1},{0,2,2.25,2.5,2.75,3,3.25,3.5,3.75,4}))))</f>
        <v/>
      </c>
      <c r="T794" s="2" t="str">
        <f>IF(COUNT($A794)=0,"",IF($A794&lt;&gt;DRAFT!$B796,"ERR",IF(DRAFT!BK796="3E","3E",IF(COUNT(DRAFT!BG796,DRAFT!BK796)&gt;0,DRAFT!BL796,""))))</f>
        <v/>
      </c>
      <c r="U794" s="2" t="str">
        <f>IF(COUNT($A794)=0,"",IF(T794="3E","3E",IF(T794="","I",LOOKUP(T794/V$2,{0,0.4,0.45,0.5,0.55,0.6,0.65,0.7,0.75,0.8,1},{"F","D","C","C+","B-","B","B+","A-","A","A+"}))))</f>
        <v/>
      </c>
      <c r="V794" s="1" t="str">
        <f>IF(COUNT($A794)=0,"",IF(T794="","--",IF(T794="3E","3E",LOOKUP(T794/V$2,{0,0.4,0.45,0.5,0.55,0.6,0.65,0.7,0.75,0.8,1},{0,2,2.25,2.5,2.75,3,3.25,3.5,3.75,4}))))</f>
        <v/>
      </c>
      <c r="W794" s="2" t="str">
        <f>IF(COUNT($A794)=0,"",IF($A794&lt;&gt;DRAFT!$B796,"ERR",IF(DRAFT!BT796="3E","3E",IF(COUNT(DRAFT!BP796,DRAFT!BT796)&gt;0,DRAFT!BU796,""))))</f>
        <v/>
      </c>
      <c r="X794" s="2" t="str">
        <f>IF(COUNT($A794)=0,"",IF(W794="3E","3E",IF(W794="","I",LOOKUP(W794/Y$2,{0,0.4,0.45,0.5,0.55,0.6,0.65,0.7,0.75,0.8,1},{"F","D","C","C+","B-","B","B+","A-","A","A+"}))))</f>
        <v/>
      </c>
      <c r="Y794" s="1" t="str">
        <f>IF(COUNT($A794)=0,"",IF(W794="","--",IF(W794="3E","3E",LOOKUP(W794/Y$2,{0,0.4,0.45,0.5,0.55,0.6,0.65,0.7,0.75,0.8,1},{0,2,2.25,2.5,2.75,3,3.25,3.5,3.75,4}))))</f>
        <v/>
      </c>
      <c r="Z794" s="2" t="str">
        <f>IF(COUNT($A794)=0,"",IF($A794&lt;&gt;DRAFT!$B796,"ERR",IF(DRAFT!CC796="3E","3E",IF(COUNT(DRAFT!BY796,DRAFT!CC796)&gt;0,DRAFT!CD796,""))))</f>
        <v/>
      </c>
      <c r="AA794" s="2" t="str">
        <f>IF(COUNT($A794)=0,"",IF(Z794="3E","3E",IF(Z794="","I",LOOKUP(Z794/AB$2,{0,0.4,0.45,0.5,0.55,0.6,0.65,0.7,0.75,0.8,1},{"F","D","C","C+","B-","B","B+","A-","A","A+"}))))</f>
        <v/>
      </c>
      <c r="AB794" s="1" t="str">
        <f>IF(COUNT($A794)=0,"",IF(Z794="","--",IF(Z794="3E","3E",LOOKUP(Z794/AB$2,{0,0.4,0.45,0.5,0.55,0.6,0.65,0.7,0.75,0.8,1},{0,2,2.25,2.5,2.75,3,3.25,3.5,3.75,4}))))</f>
        <v/>
      </c>
      <c r="AC794" s="2" t="str">
        <f>IF(COUNT($A794)=0,"",IF($A794&lt;&gt;DRAFT!$B796,"ERR",IF(DRAFT!CF796&gt;0,DRAFT!CF796,"")))</f>
        <v/>
      </c>
      <c r="AD794" s="2" t="str">
        <f>IF(COUNT($A794)=0,"",IF(AC794="3E","3E",IF(AC794="","I",LOOKUP(AC794/AE$2,{0,0.4,0.45,0.5,0.55,0.6,0.65,0.7,0.75,0.8,1},{"F","D","C","C+","B-","B","B+","A-","A","A+"}))))</f>
        <v/>
      </c>
      <c r="AE794" s="1" t="str">
        <f>IF(COUNT($A794)=0,"",IF(AC794="","--",IF(AC794="3E","3E",LOOKUP(AC794/AE$2,{0,0.4,0.45,0.5,0.55,0.6,0.65,0.7,0.75,0.8,1},{0,2,2.25,2.5,2.75,3,3.25,3.5,3.75,4}))))</f>
        <v/>
      </c>
      <c r="AF794" s="2" t="str">
        <f>IF(COUNT($A794)=0,"",IF($A794&lt;&gt;DRAFT!$B796,"ERR",IF(DRAFT!CI796&gt;0,DRAFT!CK796,"")))</f>
        <v/>
      </c>
      <c r="AG794" s="2" t="str">
        <f>IF(COUNT($A794)=0,"",IF(AF794="3E","3E",IF(AF794="","I",LOOKUP(AF794/AH$2,{0,0.4,0.45,0.5,0.55,0.6,0.65,0.7,0.75,0.8,1},{"F","D","C","C+","B-","B","B+","A-","A","A+"}))))</f>
        <v/>
      </c>
      <c r="AH794" s="1" t="str">
        <f>IF(COUNT($A794)=0,"",IF(AF794="","--",IF(AF794="3E","3E",LOOKUP(AF794/AH$2,{0,0.4,0.45,0.5,0.55,0.6,0.65,0.7,0.75,0.8,1},{0,2,2.25,2.5,2.75,3,3.25,3.5,3.75,4}))))</f>
        <v/>
      </c>
      <c r="AI794" s="2" t="str">
        <f>IF($A794&lt;&gt;DRAFT!$B796,"ERR",IF(OR(COUNT($A794)=0,COUNT(DRAFT!CL796:CN796,DRAFT!CP796:CR796)=0),"",CEILING(SUM(DRAFT!CO796,DRAFT!CS796,DRAFT!CT796),1)))</f>
        <v/>
      </c>
      <c r="AJ794" s="2" t="str">
        <f>IF(COUNT($A794)=0,"",IF(AI794="3E","3E",IF(AI794="","I",LOOKUP(AI794/AK$2,{0,0.4,0.45,0.5,0.55,0.6,0.65,0.7,0.75,0.8,1},{"F","D","C","C+","B-","B","B+","A-","A","A+"}))))</f>
        <v/>
      </c>
      <c r="AK794" s="1" t="str">
        <f>IF(COUNT($A794)=0,"",IF(AI794="","--",IF(AI794="3E","3E",LOOKUP(AI794/AK$2,{0,0.4,0.45,0.5,0.55,0.6,0.65,0.7,0.75,0.8,1},{0,2,2.25,2.5,2.75,3,3.25,3.5,3.75,4}))))</f>
        <v/>
      </c>
      <c r="AL794" s="4" t="str">
        <f>IF(OR(COUNT($A794)=0,COUNT(B794:AK794)=0),"",IF(COUNTIF(B794:AK794,"3E")&gt;0,"3E",IF(DRAFT!$A796="R",TRUNC(SUMPRODUCT(RGP,RCP)/TCP,3),TRUNC((SUMPRODUCT(--(IMDGP&gt;0)*IMDGP,IMCP)+CEILING(DRAFT!$DB796*42,0.25))/TCP,3))))</f>
        <v/>
      </c>
      <c r="AM794" s="2" t="str">
        <f>IF(OR(COUNT($A794)=0,COUNT(B794:AK794)=0),"",IF(COUNTIF(B794:AK794,"3E")&gt;0,"3E",IF(DRAFT!$A796="R",SUMPRODUCT(--(RGP&gt;=2),RCP),SUMPRODUCT(--(IMDGP&gt;0),--(IMGP=0),IMCP)+DRAFT!$DC796)))</f>
        <v/>
      </c>
      <c r="AN794" s="67" t="str">
        <f>IF(AL794="3E","3E",IF(COUNT($A794)=0,"",IF(COUNT(AI794)=0,"--",ROUND(((CEILING(DRAFT!$CV796*38,0.25)+CEILING(DRAFT!$CX796*38,0.25)+CEILING(DRAFT!$CZ796*42,0.25)+CEILING($AL794*42,0.25))/160),2))))</f>
        <v/>
      </c>
      <c r="AO794" s="2" t="str">
        <f>IF(AN794="3E","3E",IF(COUNT($A794)=0,"",IF(COUNT(AN794)=0,"I",LOOKUP(AN794,{0,2,2.25,2.5,2.75,3,3.25,3.5,3.75,4},{"F","D","C","C+","B-","B","B+","A-","A","A+"}))))</f>
        <v/>
      </c>
      <c r="AP794" s="2" t="str">
        <f>IF(AN794="3E","3E",IF(OR(COUNT(A794)=0,COUNT(AN794)=0),"",DRAFT!CW796+DRAFT!CY796+DRAFT!DA796+N(TABULATION!AM794)))</f>
        <v/>
      </c>
      <c r="AQ794" s="2" t="str">
        <f>IF(OR(COUNT($A794)=0,COUNT(B794:AK794)=0),"",IF(COUNTIF(B794:AM794,"3E")&gt;0,"3E",IF(AND(DRAFT!$A796="IM",OR($AL794&gt;DRAFT!$DB796,$AM794&gt;DRAFT!$DC796)),"IMPROVED",IF(AND(DRAFT!$A796="IM",$AL794&lt;=DRAFT!$DB796,$AM794&lt;=DRAFT!$DC796),"NOT IMPROVED",IF(AND(DRAFT!CU796="S",AH794&gt;=2,AK794&gt;=2,AN794&gt;=2.5,AP794&gt;=144),"PASS","FAIL")))))</f>
        <v/>
      </c>
      <c r="AR794" s="2" t="str">
        <f t="shared" si="24"/>
        <v/>
      </c>
      <c r="AS794" s="2" t="str">
        <f t="shared" si="25"/>
        <v/>
      </c>
    </row>
    <row r="795" spans="1:45" ht="18.95" customHeight="1" x14ac:dyDescent="0.25">
      <c r="A795" s="3" t="str">
        <f>IF(DRAFT!$B797="","",DRAFT!$B797)</f>
        <v/>
      </c>
      <c r="B795" s="2" t="str">
        <f>IF(COUNT($A795)=0,"",IF($A795&lt;&gt;DRAFT!$B797,"ERR",IF(DRAFT!I797="3E","3E",IF(COUNT(DRAFT!E797,DRAFT!I797)&gt;0,DRAFT!J797,""))))</f>
        <v/>
      </c>
      <c r="C795" s="2" t="str">
        <f>IF(COUNT($A795)=0,"",IF(B795="3E","3E",IF(B795="","I",LOOKUP(B795/D$2,{0,0.4,0.45,0.5,0.55,0.6,0.65,0.7,0.75,0.8,1},{"F","D","C","C+","B-","B","B+","A-","A","A+"}))))</f>
        <v/>
      </c>
      <c r="D795" s="1" t="str">
        <f>IF(COUNT($A795)=0,"",IF(B795="","--",IF(B795="3E","3E",LOOKUP(B795/D$2,{0,0.4,0.45,0.5,0.55,0.6,0.65,0.7,0.75,0.8,1},{0,2,2.25,2.5,2.75,3,3.25,3.5,3.75,4}))))</f>
        <v/>
      </c>
      <c r="E795" s="2" t="str">
        <f>IF(COUNT($A795)=0,"",IF($A795&lt;&gt;DRAFT!$B797,"ERR",IF(DRAFT!R797="3E","3E",IF(COUNT(DRAFT!N797,DRAFT!R797)&gt;0,DRAFT!S797,""))))</f>
        <v/>
      </c>
      <c r="F795" s="2" t="str">
        <f>IF(COUNT($A795)=0,"",IF(E795="3E","3E",IF(E795="","I",LOOKUP(E795/G$2,{0,0.4,0.45,0.5,0.55,0.6,0.65,0.7,0.75,0.8,1},{"F","D","C","C+","B-","B","B+","A-","A","A+"}))))</f>
        <v/>
      </c>
      <c r="G795" s="1" t="str">
        <f>IF(COUNT($A795)=0,"",IF(E795="","--",IF(E795="3E","3E",LOOKUP(E795/G$2,{0,0.4,0.45,0.5,0.55,0.6,0.65,0.7,0.75,0.8,1},{0,2,2.25,2.5,2.75,3,3.25,3.5,3.75,4}))))</f>
        <v/>
      </c>
      <c r="H795" s="2" t="str">
        <f>IF(COUNT($A795)=0,"",IF($A795&lt;&gt;DRAFT!$B797,"ERR",IF(DRAFT!AA797="3E","3E",IF(COUNT(DRAFT!W797,DRAFT!AA797)&gt;0,DRAFT!AB797,""))))</f>
        <v/>
      </c>
      <c r="I795" s="2" t="str">
        <f>IF(COUNT($A795)=0,"",IF(H795="3E","3E",IF(H795="","I",LOOKUP(H795/J$2,{0,0.4,0.45,0.5,0.55,0.6,0.65,0.7,0.75,0.8,1},{"F","D","C","C+","B-","B","B+","A-","A","A+"}))))</f>
        <v/>
      </c>
      <c r="J795" s="1" t="str">
        <f>IF(COUNT($A795)=0,"",IF(H795="","--",IF(H795="3E","3E",LOOKUP(H795/J$2,{0,0.4,0.45,0.5,0.55,0.6,0.65,0.7,0.75,0.8,1},{0,2,2.25,2.5,2.75,3,3.25,3.5,3.75,4}))))</f>
        <v/>
      </c>
      <c r="K795" s="2" t="str">
        <f>IF(COUNT($A795)=0,"",IF($A795&lt;&gt;DRAFT!$B797,"ERR",IF(DRAFT!AJ797="3E","3E",IF(COUNT(DRAFT!AF797,DRAFT!AJ797)&gt;0,DRAFT!AK797,""))))</f>
        <v/>
      </c>
      <c r="L795" s="2" t="str">
        <f>IF(COUNT($A795)=0,"",IF(K795="3E","3E",IF(K795="","I",LOOKUP(K795/M$2,{0,0.4,0.45,0.5,0.55,0.6,0.65,0.7,0.75,0.8,1},{"F","D","C","C+","B-","B","B+","A-","A","A+"}))))</f>
        <v/>
      </c>
      <c r="M795" s="1" t="str">
        <f>IF(COUNT($A795)=0,"",IF(K795="","--",IF(K795="3E","3E",LOOKUP(K795/M$2,{0,0.4,0.45,0.5,0.55,0.6,0.65,0.7,0.75,0.8,1},{0,2,2.25,2.5,2.75,3,3.25,3.5,3.75,4}))))</f>
        <v/>
      </c>
      <c r="N795" s="2" t="str">
        <f>IF(COUNT($A795)=0,"",IF($A795&lt;&gt;DRAFT!$B797,"ERR",IF(DRAFT!AS797="3E","3E",IF(COUNT(DRAFT!AO797,DRAFT!AS797)&gt;0,DRAFT!AT797,""))))</f>
        <v/>
      </c>
      <c r="O795" s="2" t="str">
        <f>IF(COUNT($A795)=0,"",IF(N795="3E","3E",IF(N795="","I",LOOKUP(N795/P$2,{0,0.4,0.45,0.5,0.55,0.6,0.65,0.7,0.75,0.8,1},{"F","D","C","C+","B-","B","B+","A-","A","A+"}))))</f>
        <v/>
      </c>
      <c r="P795" s="1" t="str">
        <f>IF(COUNT($A795)=0,"",IF(N795="","--",IF(N795="3E","3E",LOOKUP(N795/P$2,{0,0.4,0.45,0.5,0.55,0.6,0.65,0.7,0.75,0.8,1},{0,2,2.25,2.5,2.75,3,3.25,3.5,3.75,4}))))</f>
        <v/>
      </c>
      <c r="Q795" s="2" t="str">
        <f>IF(COUNT($A795)=0,"",IF($A795&lt;&gt;DRAFT!$B797,"ERR",IF(DRAFT!BB797="3E","3E",IF(COUNT(DRAFT!AX797,DRAFT!BB797)&gt;0,DRAFT!BC797,""))))</f>
        <v/>
      </c>
      <c r="R795" s="2" t="str">
        <f>IF(COUNT($A795)=0,"",IF(Q795="3E","3E",IF(Q795="","I",LOOKUP(Q795/S$2,{0,0.4,0.45,0.5,0.55,0.6,0.65,0.7,0.75,0.8,1},{"F","D","C","C+","B-","B","B+","A-","A","A+"}))))</f>
        <v/>
      </c>
      <c r="S795" s="1" t="str">
        <f>IF(COUNT($A795)=0,"",IF(Q795="","--",IF(Q795="3E","3E",LOOKUP(Q795/S$2,{0,0.4,0.45,0.5,0.55,0.6,0.65,0.7,0.75,0.8,1},{0,2,2.25,2.5,2.75,3,3.25,3.5,3.75,4}))))</f>
        <v/>
      </c>
      <c r="T795" s="2" t="str">
        <f>IF(COUNT($A795)=0,"",IF($A795&lt;&gt;DRAFT!$B797,"ERR",IF(DRAFT!BK797="3E","3E",IF(COUNT(DRAFT!BG797,DRAFT!BK797)&gt;0,DRAFT!BL797,""))))</f>
        <v/>
      </c>
      <c r="U795" s="2" t="str">
        <f>IF(COUNT($A795)=0,"",IF(T795="3E","3E",IF(T795="","I",LOOKUP(T795/V$2,{0,0.4,0.45,0.5,0.55,0.6,0.65,0.7,0.75,0.8,1},{"F","D","C","C+","B-","B","B+","A-","A","A+"}))))</f>
        <v/>
      </c>
      <c r="V795" s="1" t="str">
        <f>IF(COUNT($A795)=0,"",IF(T795="","--",IF(T795="3E","3E",LOOKUP(T795/V$2,{0,0.4,0.45,0.5,0.55,0.6,0.65,0.7,0.75,0.8,1},{0,2,2.25,2.5,2.75,3,3.25,3.5,3.75,4}))))</f>
        <v/>
      </c>
      <c r="W795" s="2" t="str">
        <f>IF(COUNT($A795)=0,"",IF($A795&lt;&gt;DRAFT!$B797,"ERR",IF(DRAFT!BT797="3E","3E",IF(COUNT(DRAFT!BP797,DRAFT!BT797)&gt;0,DRAFT!BU797,""))))</f>
        <v/>
      </c>
      <c r="X795" s="2" t="str">
        <f>IF(COUNT($A795)=0,"",IF(W795="3E","3E",IF(W795="","I",LOOKUP(W795/Y$2,{0,0.4,0.45,0.5,0.55,0.6,0.65,0.7,0.75,0.8,1},{"F","D","C","C+","B-","B","B+","A-","A","A+"}))))</f>
        <v/>
      </c>
      <c r="Y795" s="1" t="str">
        <f>IF(COUNT($A795)=0,"",IF(W795="","--",IF(W795="3E","3E",LOOKUP(W795/Y$2,{0,0.4,0.45,0.5,0.55,0.6,0.65,0.7,0.75,0.8,1},{0,2,2.25,2.5,2.75,3,3.25,3.5,3.75,4}))))</f>
        <v/>
      </c>
      <c r="Z795" s="2" t="str">
        <f>IF(COUNT($A795)=0,"",IF($A795&lt;&gt;DRAFT!$B797,"ERR",IF(DRAFT!CC797="3E","3E",IF(COUNT(DRAFT!BY797,DRAFT!CC797)&gt;0,DRAFT!CD797,""))))</f>
        <v/>
      </c>
      <c r="AA795" s="2" t="str">
        <f>IF(COUNT($A795)=0,"",IF(Z795="3E","3E",IF(Z795="","I",LOOKUP(Z795/AB$2,{0,0.4,0.45,0.5,0.55,0.6,0.65,0.7,0.75,0.8,1},{"F","D","C","C+","B-","B","B+","A-","A","A+"}))))</f>
        <v/>
      </c>
      <c r="AB795" s="1" t="str">
        <f>IF(COUNT($A795)=0,"",IF(Z795="","--",IF(Z795="3E","3E",LOOKUP(Z795/AB$2,{0,0.4,0.45,0.5,0.55,0.6,0.65,0.7,0.75,0.8,1},{0,2,2.25,2.5,2.75,3,3.25,3.5,3.75,4}))))</f>
        <v/>
      </c>
      <c r="AC795" s="2" t="str">
        <f>IF(COUNT($A795)=0,"",IF($A795&lt;&gt;DRAFT!$B797,"ERR",IF(DRAFT!CF797&gt;0,DRAFT!CF797,"")))</f>
        <v/>
      </c>
      <c r="AD795" s="2" t="str">
        <f>IF(COUNT($A795)=0,"",IF(AC795="3E","3E",IF(AC795="","I",LOOKUP(AC795/AE$2,{0,0.4,0.45,0.5,0.55,0.6,0.65,0.7,0.75,0.8,1},{"F","D","C","C+","B-","B","B+","A-","A","A+"}))))</f>
        <v/>
      </c>
      <c r="AE795" s="1" t="str">
        <f>IF(COUNT($A795)=0,"",IF(AC795="","--",IF(AC795="3E","3E",LOOKUP(AC795/AE$2,{0,0.4,0.45,0.5,0.55,0.6,0.65,0.7,0.75,0.8,1},{0,2,2.25,2.5,2.75,3,3.25,3.5,3.75,4}))))</f>
        <v/>
      </c>
      <c r="AF795" s="2" t="str">
        <f>IF(COUNT($A795)=0,"",IF($A795&lt;&gt;DRAFT!$B797,"ERR",IF(DRAFT!CI797&gt;0,DRAFT!CK797,"")))</f>
        <v/>
      </c>
      <c r="AG795" s="2" t="str">
        <f>IF(COUNT($A795)=0,"",IF(AF795="3E","3E",IF(AF795="","I",LOOKUP(AF795/AH$2,{0,0.4,0.45,0.5,0.55,0.6,0.65,0.7,0.75,0.8,1},{"F","D","C","C+","B-","B","B+","A-","A","A+"}))))</f>
        <v/>
      </c>
      <c r="AH795" s="1" t="str">
        <f>IF(COUNT($A795)=0,"",IF(AF795="","--",IF(AF795="3E","3E",LOOKUP(AF795/AH$2,{0,0.4,0.45,0.5,0.55,0.6,0.65,0.7,0.75,0.8,1},{0,2,2.25,2.5,2.75,3,3.25,3.5,3.75,4}))))</f>
        <v/>
      </c>
      <c r="AI795" s="2" t="str">
        <f>IF($A795&lt;&gt;DRAFT!$B797,"ERR",IF(OR(COUNT($A795)=0,COUNT(DRAFT!CL797:CN797,DRAFT!CP797:CR797)=0),"",CEILING(SUM(DRAFT!CO797,DRAFT!CS797,DRAFT!CT797),1)))</f>
        <v/>
      </c>
      <c r="AJ795" s="2" t="str">
        <f>IF(COUNT($A795)=0,"",IF(AI795="3E","3E",IF(AI795="","I",LOOKUP(AI795/AK$2,{0,0.4,0.45,0.5,0.55,0.6,0.65,0.7,0.75,0.8,1},{"F","D","C","C+","B-","B","B+","A-","A","A+"}))))</f>
        <v/>
      </c>
      <c r="AK795" s="1" t="str">
        <f>IF(COUNT($A795)=0,"",IF(AI795="","--",IF(AI795="3E","3E",LOOKUP(AI795/AK$2,{0,0.4,0.45,0.5,0.55,0.6,0.65,0.7,0.75,0.8,1},{0,2,2.25,2.5,2.75,3,3.25,3.5,3.75,4}))))</f>
        <v/>
      </c>
      <c r="AL795" s="4" t="str">
        <f>IF(OR(COUNT($A795)=0,COUNT(B795:AK795)=0),"",IF(COUNTIF(B795:AK795,"3E")&gt;0,"3E",IF(DRAFT!$A797="R",TRUNC(SUMPRODUCT(RGP,RCP)/TCP,3),TRUNC((SUMPRODUCT(--(IMDGP&gt;0)*IMDGP,IMCP)+CEILING(DRAFT!$DB797*42,0.25))/TCP,3))))</f>
        <v/>
      </c>
      <c r="AM795" s="2" t="str">
        <f>IF(OR(COUNT($A795)=0,COUNT(B795:AK795)=0),"",IF(COUNTIF(B795:AK795,"3E")&gt;0,"3E",IF(DRAFT!$A797="R",SUMPRODUCT(--(RGP&gt;=2),RCP),SUMPRODUCT(--(IMDGP&gt;0),--(IMGP=0),IMCP)+DRAFT!$DC797)))</f>
        <v/>
      </c>
      <c r="AN795" s="67" t="str">
        <f>IF(AL795="3E","3E",IF(COUNT($A795)=0,"",IF(COUNT(AI795)=0,"--",ROUND(((CEILING(DRAFT!$CV797*38,0.25)+CEILING(DRAFT!$CX797*38,0.25)+CEILING(DRAFT!$CZ797*42,0.25)+CEILING($AL795*42,0.25))/160),2))))</f>
        <v/>
      </c>
      <c r="AO795" s="2" t="str">
        <f>IF(AN795="3E","3E",IF(COUNT($A795)=0,"",IF(COUNT(AN795)=0,"I",LOOKUP(AN795,{0,2,2.25,2.5,2.75,3,3.25,3.5,3.75,4},{"F","D","C","C+","B-","B","B+","A-","A","A+"}))))</f>
        <v/>
      </c>
      <c r="AP795" s="2" t="str">
        <f>IF(AN795="3E","3E",IF(OR(COUNT(A795)=0,COUNT(AN795)=0),"",DRAFT!CW797+DRAFT!CY797+DRAFT!DA797+N(TABULATION!AM795)))</f>
        <v/>
      </c>
      <c r="AQ795" s="2" t="str">
        <f>IF(OR(COUNT($A795)=0,COUNT(B795:AK795)=0),"",IF(COUNTIF(B795:AM795,"3E")&gt;0,"3E",IF(AND(DRAFT!$A797="IM",OR($AL795&gt;DRAFT!$DB797,$AM795&gt;DRAFT!$DC797)),"IMPROVED",IF(AND(DRAFT!$A797="IM",$AL795&lt;=DRAFT!$DB797,$AM795&lt;=DRAFT!$DC797),"NOT IMPROVED",IF(AND(DRAFT!CU797="S",AH795&gt;=2,AK795&gt;=2,AN795&gt;=2.5,AP795&gt;=144),"PASS","FAIL")))))</f>
        <v/>
      </c>
      <c r="AR795" s="2" t="str">
        <f t="shared" si="24"/>
        <v/>
      </c>
      <c r="AS795" s="2" t="str">
        <f t="shared" si="25"/>
        <v/>
      </c>
    </row>
    <row r="796" spans="1:45" ht="18.95" customHeight="1" x14ac:dyDescent="0.25">
      <c r="A796" s="3" t="str">
        <f>IF(DRAFT!$B798="","",DRAFT!$B798)</f>
        <v/>
      </c>
      <c r="B796" s="2" t="str">
        <f>IF(COUNT($A796)=0,"",IF($A796&lt;&gt;DRAFT!$B798,"ERR",IF(DRAFT!I798="3E","3E",IF(COUNT(DRAFT!E798,DRAFT!I798)&gt;0,DRAFT!J798,""))))</f>
        <v/>
      </c>
      <c r="C796" s="2" t="str">
        <f>IF(COUNT($A796)=0,"",IF(B796="3E","3E",IF(B796="","I",LOOKUP(B796/D$2,{0,0.4,0.45,0.5,0.55,0.6,0.65,0.7,0.75,0.8,1},{"F","D","C","C+","B-","B","B+","A-","A","A+"}))))</f>
        <v/>
      </c>
      <c r="D796" s="1" t="str">
        <f>IF(COUNT($A796)=0,"",IF(B796="","--",IF(B796="3E","3E",LOOKUP(B796/D$2,{0,0.4,0.45,0.5,0.55,0.6,0.65,0.7,0.75,0.8,1},{0,2,2.25,2.5,2.75,3,3.25,3.5,3.75,4}))))</f>
        <v/>
      </c>
      <c r="E796" s="2" t="str">
        <f>IF(COUNT($A796)=0,"",IF($A796&lt;&gt;DRAFT!$B798,"ERR",IF(DRAFT!R798="3E","3E",IF(COUNT(DRAFT!N798,DRAFT!R798)&gt;0,DRAFT!S798,""))))</f>
        <v/>
      </c>
      <c r="F796" s="2" t="str">
        <f>IF(COUNT($A796)=0,"",IF(E796="3E","3E",IF(E796="","I",LOOKUP(E796/G$2,{0,0.4,0.45,0.5,0.55,0.6,0.65,0.7,0.75,0.8,1},{"F","D","C","C+","B-","B","B+","A-","A","A+"}))))</f>
        <v/>
      </c>
      <c r="G796" s="1" t="str">
        <f>IF(COUNT($A796)=0,"",IF(E796="","--",IF(E796="3E","3E",LOOKUP(E796/G$2,{0,0.4,0.45,0.5,0.55,0.6,0.65,0.7,0.75,0.8,1},{0,2,2.25,2.5,2.75,3,3.25,3.5,3.75,4}))))</f>
        <v/>
      </c>
      <c r="H796" s="2" t="str">
        <f>IF(COUNT($A796)=0,"",IF($A796&lt;&gt;DRAFT!$B798,"ERR",IF(DRAFT!AA798="3E","3E",IF(COUNT(DRAFT!W798,DRAFT!AA798)&gt;0,DRAFT!AB798,""))))</f>
        <v/>
      </c>
      <c r="I796" s="2" t="str">
        <f>IF(COUNT($A796)=0,"",IF(H796="3E","3E",IF(H796="","I",LOOKUP(H796/J$2,{0,0.4,0.45,0.5,0.55,0.6,0.65,0.7,0.75,0.8,1},{"F","D","C","C+","B-","B","B+","A-","A","A+"}))))</f>
        <v/>
      </c>
      <c r="J796" s="1" t="str">
        <f>IF(COUNT($A796)=0,"",IF(H796="","--",IF(H796="3E","3E",LOOKUP(H796/J$2,{0,0.4,0.45,0.5,0.55,0.6,0.65,0.7,0.75,0.8,1},{0,2,2.25,2.5,2.75,3,3.25,3.5,3.75,4}))))</f>
        <v/>
      </c>
      <c r="K796" s="2" t="str">
        <f>IF(COUNT($A796)=0,"",IF($A796&lt;&gt;DRAFT!$B798,"ERR",IF(DRAFT!AJ798="3E","3E",IF(COUNT(DRAFT!AF798,DRAFT!AJ798)&gt;0,DRAFT!AK798,""))))</f>
        <v/>
      </c>
      <c r="L796" s="2" t="str">
        <f>IF(COUNT($A796)=0,"",IF(K796="3E","3E",IF(K796="","I",LOOKUP(K796/M$2,{0,0.4,0.45,0.5,0.55,0.6,0.65,0.7,0.75,0.8,1},{"F","D","C","C+","B-","B","B+","A-","A","A+"}))))</f>
        <v/>
      </c>
      <c r="M796" s="1" t="str">
        <f>IF(COUNT($A796)=0,"",IF(K796="","--",IF(K796="3E","3E",LOOKUP(K796/M$2,{0,0.4,0.45,0.5,0.55,0.6,0.65,0.7,0.75,0.8,1},{0,2,2.25,2.5,2.75,3,3.25,3.5,3.75,4}))))</f>
        <v/>
      </c>
      <c r="N796" s="2" t="str">
        <f>IF(COUNT($A796)=0,"",IF($A796&lt;&gt;DRAFT!$B798,"ERR",IF(DRAFT!AS798="3E","3E",IF(COUNT(DRAFT!AO798,DRAFT!AS798)&gt;0,DRAFT!AT798,""))))</f>
        <v/>
      </c>
      <c r="O796" s="2" t="str">
        <f>IF(COUNT($A796)=0,"",IF(N796="3E","3E",IF(N796="","I",LOOKUP(N796/P$2,{0,0.4,0.45,0.5,0.55,0.6,0.65,0.7,0.75,0.8,1},{"F","D","C","C+","B-","B","B+","A-","A","A+"}))))</f>
        <v/>
      </c>
      <c r="P796" s="1" t="str">
        <f>IF(COUNT($A796)=0,"",IF(N796="","--",IF(N796="3E","3E",LOOKUP(N796/P$2,{0,0.4,0.45,0.5,0.55,0.6,0.65,0.7,0.75,0.8,1},{0,2,2.25,2.5,2.75,3,3.25,3.5,3.75,4}))))</f>
        <v/>
      </c>
      <c r="Q796" s="2" t="str">
        <f>IF(COUNT($A796)=0,"",IF($A796&lt;&gt;DRAFT!$B798,"ERR",IF(DRAFT!BB798="3E","3E",IF(COUNT(DRAFT!AX798,DRAFT!BB798)&gt;0,DRAFT!BC798,""))))</f>
        <v/>
      </c>
      <c r="R796" s="2" t="str">
        <f>IF(COUNT($A796)=0,"",IF(Q796="3E","3E",IF(Q796="","I",LOOKUP(Q796/S$2,{0,0.4,0.45,0.5,0.55,0.6,0.65,0.7,0.75,0.8,1},{"F","D","C","C+","B-","B","B+","A-","A","A+"}))))</f>
        <v/>
      </c>
      <c r="S796" s="1" t="str">
        <f>IF(COUNT($A796)=0,"",IF(Q796="","--",IF(Q796="3E","3E",LOOKUP(Q796/S$2,{0,0.4,0.45,0.5,0.55,0.6,0.65,0.7,0.75,0.8,1},{0,2,2.25,2.5,2.75,3,3.25,3.5,3.75,4}))))</f>
        <v/>
      </c>
      <c r="T796" s="2" t="str">
        <f>IF(COUNT($A796)=0,"",IF($A796&lt;&gt;DRAFT!$B798,"ERR",IF(DRAFT!BK798="3E","3E",IF(COUNT(DRAFT!BG798,DRAFT!BK798)&gt;0,DRAFT!BL798,""))))</f>
        <v/>
      </c>
      <c r="U796" s="2" t="str">
        <f>IF(COUNT($A796)=0,"",IF(T796="3E","3E",IF(T796="","I",LOOKUP(T796/V$2,{0,0.4,0.45,0.5,0.55,0.6,0.65,0.7,0.75,0.8,1},{"F","D","C","C+","B-","B","B+","A-","A","A+"}))))</f>
        <v/>
      </c>
      <c r="V796" s="1" t="str">
        <f>IF(COUNT($A796)=0,"",IF(T796="","--",IF(T796="3E","3E",LOOKUP(T796/V$2,{0,0.4,0.45,0.5,0.55,0.6,0.65,0.7,0.75,0.8,1},{0,2,2.25,2.5,2.75,3,3.25,3.5,3.75,4}))))</f>
        <v/>
      </c>
      <c r="W796" s="2" t="str">
        <f>IF(COUNT($A796)=0,"",IF($A796&lt;&gt;DRAFT!$B798,"ERR",IF(DRAFT!BT798="3E","3E",IF(COUNT(DRAFT!BP798,DRAFT!BT798)&gt;0,DRAFT!BU798,""))))</f>
        <v/>
      </c>
      <c r="X796" s="2" t="str">
        <f>IF(COUNT($A796)=0,"",IF(W796="3E","3E",IF(W796="","I",LOOKUP(W796/Y$2,{0,0.4,0.45,0.5,0.55,0.6,0.65,0.7,0.75,0.8,1},{"F","D","C","C+","B-","B","B+","A-","A","A+"}))))</f>
        <v/>
      </c>
      <c r="Y796" s="1" t="str">
        <f>IF(COUNT($A796)=0,"",IF(W796="","--",IF(W796="3E","3E",LOOKUP(W796/Y$2,{0,0.4,0.45,0.5,0.55,0.6,0.65,0.7,0.75,0.8,1},{0,2,2.25,2.5,2.75,3,3.25,3.5,3.75,4}))))</f>
        <v/>
      </c>
      <c r="Z796" s="2" t="str">
        <f>IF(COUNT($A796)=0,"",IF($A796&lt;&gt;DRAFT!$B798,"ERR",IF(DRAFT!CC798="3E","3E",IF(COUNT(DRAFT!BY798,DRAFT!CC798)&gt;0,DRAFT!CD798,""))))</f>
        <v/>
      </c>
      <c r="AA796" s="2" t="str">
        <f>IF(COUNT($A796)=0,"",IF(Z796="3E","3E",IF(Z796="","I",LOOKUP(Z796/AB$2,{0,0.4,0.45,0.5,0.55,0.6,0.65,0.7,0.75,0.8,1},{"F","D","C","C+","B-","B","B+","A-","A","A+"}))))</f>
        <v/>
      </c>
      <c r="AB796" s="1" t="str">
        <f>IF(COUNT($A796)=0,"",IF(Z796="","--",IF(Z796="3E","3E",LOOKUP(Z796/AB$2,{0,0.4,0.45,0.5,0.55,0.6,0.65,0.7,0.75,0.8,1},{0,2,2.25,2.5,2.75,3,3.25,3.5,3.75,4}))))</f>
        <v/>
      </c>
      <c r="AC796" s="2" t="str">
        <f>IF(COUNT($A796)=0,"",IF($A796&lt;&gt;DRAFT!$B798,"ERR",IF(DRAFT!CF798&gt;0,DRAFT!CF798,"")))</f>
        <v/>
      </c>
      <c r="AD796" s="2" t="str">
        <f>IF(COUNT($A796)=0,"",IF(AC796="3E","3E",IF(AC796="","I",LOOKUP(AC796/AE$2,{0,0.4,0.45,0.5,0.55,0.6,0.65,0.7,0.75,0.8,1},{"F","D","C","C+","B-","B","B+","A-","A","A+"}))))</f>
        <v/>
      </c>
      <c r="AE796" s="1" t="str">
        <f>IF(COUNT($A796)=0,"",IF(AC796="","--",IF(AC796="3E","3E",LOOKUP(AC796/AE$2,{0,0.4,0.45,0.5,0.55,0.6,0.65,0.7,0.75,0.8,1},{0,2,2.25,2.5,2.75,3,3.25,3.5,3.75,4}))))</f>
        <v/>
      </c>
      <c r="AF796" s="2" t="str">
        <f>IF(COUNT($A796)=0,"",IF($A796&lt;&gt;DRAFT!$B798,"ERR",IF(DRAFT!CI798&gt;0,DRAFT!CK798,"")))</f>
        <v/>
      </c>
      <c r="AG796" s="2" t="str">
        <f>IF(COUNT($A796)=0,"",IF(AF796="3E","3E",IF(AF796="","I",LOOKUP(AF796/AH$2,{0,0.4,0.45,0.5,0.55,0.6,0.65,0.7,0.75,0.8,1},{"F","D","C","C+","B-","B","B+","A-","A","A+"}))))</f>
        <v/>
      </c>
      <c r="AH796" s="1" t="str">
        <f>IF(COUNT($A796)=0,"",IF(AF796="","--",IF(AF796="3E","3E",LOOKUP(AF796/AH$2,{0,0.4,0.45,0.5,0.55,0.6,0.65,0.7,0.75,0.8,1},{0,2,2.25,2.5,2.75,3,3.25,3.5,3.75,4}))))</f>
        <v/>
      </c>
      <c r="AI796" s="2" t="str">
        <f>IF($A796&lt;&gt;DRAFT!$B798,"ERR",IF(OR(COUNT($A796)=0,COUNT(DRAFT!CL798:CN798,DRAFT!CP798:CR798)=0),"",CEILING(SUM(DRAFT!CO798,DRAFT!CS798,DRAFT!CT798),1)))</f>
        <v/>
      </c>
      <c r="AJ796" s="2" t="str">
        <f>IF(COUNT($A796)=0,"",IF(AI796="3E","3E",IF(AI796="","I",LOOKUP(AI796/AK$2,{0,0.4,0.45,0.5,0.55,0.6,0.65,0.7,0.75,0.8,1},{"F","D","C","C+","B-","B","B+","A-","A","A+"}))))</f>
        <v/>
      </c>
      <c r="AK796" s="1" t="str">
        <f>IF(COUNT($A796)=0,"",IF(AI796="","--",IF(AI796="3E","3E",LOOKUP(AI796/AK$2,{0,0.4,0.45,0.5,0.55,0.6,0.65,0.7,0.75,0.8,1},{0,2,2.25,2.5,2.75,3,3.25,3.5,3.75,4}))))</f>
        <v/>
      </c>
      <c r="AL796" s="4" t="str">
        <f>IF(OR(COUNT($A796)=0,COUNT(B796:AK796)=0),"",IF(COUNTIF(B796:AK796,"3E")&gt;0,"3E",IF(DRAFT!$A798="R",TRUNC(SUMPRODUCT(RGP,RCP)/TCP,3),TRUNC((SUMPRODUCT(--(IMDGP&gt;0)*IMDGP,IMCP)+CEILING(DRAFT!$DB798*42,0.25))/TCP,3))))</f>
        <v/>
      </c>
      <c r="AM796" s="2" t="str">
        <f>IF(OR(COUNT($A796)=0,COUNT(B796:AK796)=0),"",IF(COUNTIF(B796:AK796,"3E")&gt;0,"3E",IF(DRAFT!$A798="R",SUMPRODUCT(--(RGP&gt;=2),RCP),SUMPRODUCT(--(IMDGP&gt;0),--(IMGP=0),IMCP)+DRAFT!$DC798)))</f>
        <v/>
      </c>
      <c r="AQ796" s="2" t="str">
        <f>IF(OR(COUNT($A796)=0,COUNT(B796:AK796)=0),"",IF(COUNTIF(B796:AM796,"3E")&gt;0,"3E",IF(AND(DRAFT!$A798="IM",OR($AL796&gt;DRAFT!$DB798,$AM796&gt;DRAFT!$DC798)),"IMPROVED",IF(AND(DRAFT!$A798="IM",$AL796&lt;=DRAFT!$DB798,$AM796&lt;=DRAFT!$DC798),"NOT IMPROVED",IF(AND(DRAFT!CU798="S",AH796&gt;=2,AK796&gt;=2,AN796&gt;=2.5,AP796&gt;=144),"PASS","FAIL")))))</f>
        <v/>
      </c>
      <c r="AR796" s="2" t="str">
        <f t="shared" ref="AR796:AR837" si="26">IF(COUNT($A796)=0,"",IF(AQ796="3E","3E",IF(AQ796="PASS",CONCATENATE(IF(N(D796)&lt;2,"311F,",""),IF(N(G796)&lt;2,"312F,",""),IF(N(J796)&lt;2,"313F,",""),IF(N(M796)&lt;2,"321F,",""),IF(N(P796)&lt;2,"322F,",""),IF(N(S796)&lt;2,"323F,",""),IF(N(V796)&lt;2,"331F,",""),IF(N(Y796)&lt;2,"332F,",""),IF(N(AB796)&lt;2,"333F,","")),"")))</f>
        <v/>
      </c>
      <c r="AS796" s="2" t="str">
        <f t="shared" ref="AS796:AS837" si="27">IF($AL796="3E","3E",IF(AK796=0,"",IF(OR(COUNT($A796)=0,COUNT(AI796)=0),"",RANK(AL796,$AL$5:$AL$420,0))))</f>
        <v/>
      </c>
    </row>
    <row r="797" spans="1:45" ht="18.95" customHeight="1" x14ac:dyDescent="0.25">
      <c r="A797" s="3" t="str">
        <f>IF(DRAFT!$B799="","",DRAFT!$B799)</f>
        <v/>
      </c>
      <c r="B797" s="2" t="str">
        <f>IF(COUNT($A797)=0,"",IF($A797&lt;&gt;DRAFT!$B799,"ERR",IF(DRAFT!I799="3E","3E",IF(COUNT(DRAFT!E799,DRAFT!I799)&gt;0,DRAFT!J799,""))))</f>
        <v/>
      </c>
      <c r="C797" s="2" t="str">
        <f>IF(COUNT($A797)=0,"",IF(B797="3E","3E",IF(B797="","I",LOOKUP(B797/D$2,{0,0.4,0.45,0.5,0.55,0.6,0.65,0.7,0.75,0.8,1},{"F","D","C","C+","B-","B","B+","A-","A","A+"}))))</f>
        <v/>
      </c>
      <c r="D797" s="1" t="str">
        <f>IF(COUNT($A797)=0,"",IF(B797="","--",IF(B797="3E","3E",LOOKUP(B797/D$2,{0,0.4,0.45,0.5,0.55,0.6,0.65,0.7,0.75,0.8,1},{0,2,2.25,2.5,2.75,3,3.25,3.5,3.75,4}))))</f>
        <v/>
      </c>
      <c r="E797" s="2" t="str">
        <f>IF(COUNT($A797)=0,"",IF($A797&lt;&gt;DRAFT!$B799,"ERR",IF(DRAFT!R799="3E","3E",IF(COUNT(DRAFT!N799,DRAFT!R799)&gt;0,DRAFT!S799,""))))</f>
        <v/>
      </c>
      <c r="F797" s="2" t="str">
        <f>IF(COUNT($A797)=0,"",IF(E797="3E","3E",IF(E797="","I",LOOKUP(E797/G$2,{0,0.4,0.45,0.5,0.55,0.6,0.65,0.7,0.75,0.8,1},{"F","D","C","C+","B-","B","B+","A-","A","A+"}))))</f>
        <v/>
      </c>
      <c r="G797" s="1" t="str">
        <f>IF(COUNT($A797)=0,"",IF(E797="","--",IF(E797="3E","3E",LOOKUP(E797/G$2,{0,0.4,0.45,0.5,0.55,0.6,0.65,0.7,0.75,0.8,1},{0,2,2.25,2.5,2.75,3,3.25,3.5,3.75,4}))))</f>
        <v/>
      </c>
      <c r="H797" s="2" t="str">
        <f>IF(COUNT($A797)=0,"",IF($A797&lt;&gt;DRAFT!$B799,"ERR",IF(DRAFT!AA799="3E","3E",IF(COUNT(DRAFT!W799,DRAFT!AA799)&gt;0,DRAFT!AB799,""))))</f>
        <v/>
      </c>
      <c r="I797" s="2" t="str">
        <f>IF(COUNT($A797)=0,"",IF(H797="3E","3E",IF(H797="","I",LOOKUP(H797/J$2,{0,0.4,0.45,0.5,0.55,0.6,0.65,0.7,0.75,0.8,1},{"F","D","C","C+","B-","B","B+","A-","A","A+"}))))</f>
        <v/>
      </c>
      <c r="J797" s="1" t="str">
        <f>IF(COUNT($A797)=0,"",IF(H797="","--",IF(H797="3E","3E",LOOKUP(H797/J$2,{0,0.4,0.45,0.5,0.55,0.6,0.65,0.7,0.75,0.8,1},{0,2,2.25,2.5,2.75,3,3.25,3.5,3.75,4}))))</f>
        <v/>
      </c>
      <c r="K797" s="2" t="str">
        <f>IF(COUNT($A797)=0,"",IF($A797&lt;&gt;DRAFT!$B799,"ERR",IF(DRAFT!AJ799="3E","3E",IF(COUNT(DRAFT!AF799,DRAFT!AJ799)&gt;0,DRAFT!AK799,""))))</f>
        <v/>
      </c>
      <c r="L797" s="2" t="str">
        <f>IF(COUNT($A797)=0,"",IF(K797="3E","3E",IF(K797="","I",LOOKUP(K797/M$2,{0,0.4,0.45,0.5,0.55,0.6,0.65,0.7,0.75,0.8,1},{"F","D","C","C+","B-","B","B+","A-","A","A+"}))))</f>
        <v/>
      </c>
      <c r="M797" s="1" t="str">
        <f>IF(COUNT($A797)=0,"",IF(K797="","--",IF(K797="3E","3E",LOOKUP(K797/M$2,{0,0.4,0.45,0.5,0.55,0.6,0.65,0.7,0.75,0.8,1},{0,2,2.25,2.5,2.75,3,3.25,3.5,3.75,4}))))</f>
        <v/>
      </c>
      <c r="N797" s="2" t="str">
        <f>IF(COUNT($A797)=0,"",IF($A797&lt;&gt;DRAFT!$B799,"ERR",IF(DRAFT!AS799="3E","3E",IF(COUNT(DRAFT!AO799,DRAFT!AS799)&gt;0,DRAFT!AT799,""))))</f>
        <v/>
      </c>
      <c r="O797" s="2" t="str">
        <f>IF(COUNT($A797)=0,"",IF(N797="3E","3E",IF(N797="","I",LOOKUP(N797/P$2,{0,0.4,0.45,0.5,0.55,0.6,0.65,0.7,0.75,0.8,1},{"F","D","C","C+","B-","B","B+","A-","A","A+"}))))</f>
        <v/>
      </c>
      <c r="P797" s="1" t="str">
        <f>IF(COUNT($A797)=0,"",IF(N797="","--",IF(N797="3E","3E",LOOKUP(N797/P$2,{0,0.4,0.45,0.5,0.55,0.6,0.65,0.7,0.75,0.8,1},{0,2,2.25,2.5,2.75,3,3.25,3.5,3.75,4}))))</f>
        <v/>
      </c>
      <c r="Q797" s="2" t="str">
        <f>IF(COUNT($A797)=0,"",IF($A797&lt;&gt;DRAFT!$B799,"ERR",IF(DRAFT!BB799="3E","3E",IF(COUNT(DRAFT!AX799,DRAFT!BB799)&gt;0,DRAFT!BC799,""))))</f>
        <v/>
      </c>
      <c r="R797" s="2" t="str">
        <f>IF(COUNT($A797)=0,"",IF(Q797="3E","3E",IF(Q797="","I",LOOKUP(Q797/S$2,{0,0.4,0.45,0.5,0.55,0.6,0.65,0.7,0.75,0.8,1},{"F","D","C","C+","B-","B","B+","A-","A","A+"}))))</f>
        <v/>
      </c>
      <c r="S797" s="1" t="str">
        <f>IF(COUNT($A797)=0,"",IF(Q797="","--",IF(Q797="3E","3E",LOOKUP(Q797/S$2,{0,0.4,0.45,0.5,0.55,0.6,0.65,0.7,0.75,0.8,1},{0,2,2.25,2.5,2.75,3,3.25,3.5,3.75,4}))))</f>
        <v/>
      </c>
      <c r="T797" s="2" t="str">
        <f>IF(COUNT($A797)=0,"",IF($A797&lt;&gt;DRAFT!$B799,"ERR",IF(DRAFT!BK799="3E","3E",IF(COUNT(DRAFT!BG799,DRAFT!BK799)&gt;0,DRAFT!BL799,""))))</f>
        <v/>
      </c>
      <c r="U797" s="2" t="str">
        <f>IF(COUNT($A797)=0,"",IF(T797="3E","3E",IF(T797="","I",LOOKUP(T797/V$2,{0,0.4,0.45,0.5,0.55,0.6,0.65,0.7,0.75,0.8,1},{"F","D","C","C+","B-","B","B+","A-","A","A+"}))))</f>
        <v/>
      </c>
      <c r="V797" s="1" t="str">
        <f>IF(COUNT($A797)=0,"",IF(T797="","--",IF(T797="3E","3E",LOOKUP(T797/V$2,{0,0.4,0.45,0.5,0.55,0.6,0.65,0.7,0.75,0.8,1},{0,2,2.25,2.5,2.75,3,3.25,3.5,3.75,4}))))</f>
        <v/>
      </c>
      <c r="W797" s="2" t="str">
        <f>IF(COUNT($A797)=0,"",IF($A797&lt;&gt;DRAFT!$B799,"ERR",IF(DRAFT!BT799="3E","3E",IF(COUNT(DRAFT!BP799,DRAFT!BT799)&gt;0,DRAFT!BU799,""))))</f>
        <v/>
      </c>
      <c r="X797" s="2" t="str">
        <f>IF(COUNT($A797)=0,"",IF(W797="3E","3E",IF(W797="","I",LOOKUP(W797/Y$2,{0,0.4,0.45,0.5,0.55,0.6,0.65,0.7,0.75,0.8,1},{"F","D","C","C+","B-","B","B+","A-","A","A+"}))))</f>
        <v/>
      </c>
      <c r="Y797" s="1" t="str">
        <f>IF(COUNT($A797)=0,"",IF(W797="","--",IF(W797="3E","3E",LOOKUP(W797/Y$2,{0,0.4,0.45,0.5,0.55,0.6,0.65,0.7,0.75,0.8,1},{0,2,2.25,2.5,2.75,3,3.25,3.5,3.75,4}))))</f>
        <v/>
      </c>
      <c r="Z797" s="2" t="str">
        <f>IF(COUNT($A797)=0,"",IF($A797&lt;&gt;DRAFT!$B799,"ERR",IF(DRAFT!CC799="3E","3E",IF(COUNT(DRAFT!BY799,DRAFT!CC799)&gt;0,DRAFT!CD799,""))))</f>
        <v/>
      </c>
      <c r="AA797" s="2" t="str">
        <f>IF(COUNT($A797)=0,"",IF(Z797="3E","3E",IF(Z797="","I",LOOKUP(Z797/AB$2,{0,0.4,0.45,0.5,0.55,0.6,0.65,0.7,0.75,0.8,1},{"F","D","C","C+","B-","B","B+","A-","A","A+"}))))</f>
        <v/>
      </c>
      <c r="AB797" s="1" t="str">
        <f>IF(COUNT($A797)=0,"",IF(Z797="","--",IF(Z797="3E","3E",LOOKUP(Z797/AB$2,{0,0.4,0.45,0.5,0.55,0.6,0.65,0.7,0.75,0.8,1},{0,2,2.25,2.5,2.75,3,3.25,3.5,3.75,4}))))</f>
        <v/>
      </c>
      <c r="AC797" s="2" t="str">
        <f>IF(COUNT($A797)=0,"",IF($A797&lt;&gt;DRAFT!$B799,"ERR",IF(DRAFT!CF799&gt;0,DRAFT!CF799,"")))</f>
        <v/>
      </c>
      <c r="AD797" s="2" t="str">
        <f>IF(COUNT($A797)=0,"",IF(AC797="3E","3E",IF(AC797="","I",LOOKUP(AC797/AE$2,{0,0.4,0.45,0.5,0.55,0.6,0.65,0.7,0.75,0.8,1},{"F","D","C","C+","B-","B","B+","A-","A","A+"}))))</f>
        <v/>
      </c>
      <c r="AE797" s="1" t="str">
        <f>IF(COUNT($A797)=0,"",IF(AC797="","--",IF(AC797="3E","3E",LOOKUP(AC797/AE$2,{0,0.4,0.45,0.5,0.55,0.6,0.65,0.7,0.75,0.8,1},{0,2,2.25,2.5,2.75,3,3.25,3.5,3.75,4}))))</f>
        <v/>
      </c>
      <c r="AF797" s="2" t="str">
        <f>IF(COUNT($A797)=0,"",IF($A797&lt;&gt;DRAFT!$B799,"ERR",IF(DRAFT!CI799&gt;0,DRAFT!CK799,"")))</f>
        <v/>
      </c>
      <c r="AG797" s="2" t="str">
        <f>IF(COUNT($A797)=0,"",IF(AF797="3E","3E",IF(AF797="","I",LOOKUP(AF797/AH$2,{0,0.4,0.45,0.5,0.55,0.6,0.65,0.7,0.75,0.8,1},{"F","D","C","C+","B-","B","B+","A-","A","A+"}))))</f>
        <v/>
      </c>
      <c r="AH797" s="1" t="str">
        <f>IF(COUNT($A797)=0,"",IF(AF797="","--",IF(AF797="3E","3E",LOOKUP(AF797/AH$2,{0,0.4,0.45,0.5,0.55,0.6,0.65,0.7,0.75,0.8,1},{0,2,2.25,2.5,2.75,3,3.25,3.5,3.75,4}))))</f>
        <v/>
      </c>
      <c r="AI797" s="2" t="str">
        <f>IF($A797&lt;&gt;DRAFT!$B799,"ERR",IF(OR(COUNT($A797)=0,COUNT(DRAFT!CL799:CN799,DRAFT!CP799:CR799)=0),"",CEILING(SUM(DRAFT!CO799,DRAFT!CS799,DRAFT!CT799),1)))</f>
        <v/>
      </c>
      <c r="AJ797" s="2" t="str">
        <f>IF(COUNT($A797)=0,"",IF(AI797="3E","3E",IF(AI797="","I",LOOKUP(AI797/AK$2,{0,0.4,0.45,0.5,0.55,0.6,0.65,0.7,0.75,0.8,1},{"F","D","C","C+","B-","B","B+","A-","A","A+"}))))</f>
        <v/>
      </c>
      <c r="AK797" s="1" t="str">
        <f>IF(COUNT($A797)=0,"",IF(AI797="","--",IF(AI797="3E","3E",LOOKUP(AI797/AK$2,{0,0.4,0.45,0.5,0.55,0.6,0.65,0.7,0.75,0.8,1},{0,2,2.25,2.5,2.75,3,3.25,3.5,3.75,4}))))</f>
        <v/>
      </c>
      <c r="AL797" s="4" t="str">
        <f>IF(OR(COUNT($A797)=0,COUNT(B797:AK797)=0),"",IF(COUNTIF(B797:AK797,"3E")&gt;0,"3E",IF(DRAFT!$A799="R",TRUNC(SUMPRODUCT(RGP,RCP)/TCP,3),TRUNC((SUMPRODUCT(--(IMDGP&gt;0)*IMDGP,IMCP)+CEILING(DRAFT!$DB799*42,0.25))/TCP,3))))</f>
        <v/>
      </c>
      <c r="AM797" s="2" t="str">
        <f>IF(OR(COUNT($A797)=0,COUNT(B797:AK797)=0),"",IF(COUNTIF(B797:AK797,"3E")&gt;0,"3E",IF(DRAFT!$A799="R",SUMPRODUCT(--(RGP&gt;=2),RCP),SUMPRODUCT(--(IMDGP&gt;0),--(IMGP=0),IMCP)+DRAFT!$DC799)))</f>
        <v/>
      </c>
      <c r="AQ797" s="2" t="str">
        <f>IF(OR(COUNT($A797)=0,COUNT(B797:AK797)=0),"",IF(COUNTIF(B797:AM797,"3E")&gt;0,"3E",IF(AND(DRAFT!$A799="IM",OR($AL797&gt;DRAFT!$DB799,$AM797&gt;DRAFT!$DC799)),"IMPROVED",IF(AND(DRAFT!$A799="IM",$AL797&lt;=DRAFT!$DB799,$AM797&lt;=DRAFT!$DC799),"NOT IMPROVED",IF(AND(DRAFT!CU799="S",AH797&gt;=2,AK797&gt;=2,AN797&gt;=2.5,AP797&gt;=144),"PASS","FAIL")))))</f>
        <v/>
      </c>
      <c r="AR797" s="2" t="str">
        <f t="shared" si="26"/>
        <v/>
      </c>
      <c r="AS797" s="2" t="str">
        <f t="shared" si="27"/>
        <v/>
      </c>
    </row>
    <row r="798" spans="1:45" ht="18.95" customHeight="1" x14ac:dyDescent="0.25">
      <c r="A798" s="3" t="str">
        <f>IF(DRAFT!$B800="","",DRAFT!$B800)</f>
        <v/>
      </c>
      <c r="B798" s="2" t="str">
        <f>IF(COUNT($A798)=0,"",IF($A798&lt;&gt;DRAFT!$B800,"ERR",IF(DRAFT!I800="3E","3E",IF(COUNT(DRAFT!E800,DRAFT!I800)&gt;0,DRAFT!J800,""))))</f>
        <v/>
      </c>
      <c r="C798" s="2" t="str">
        <f>IF(COUNT($A798)=0,"",IF(B798="3E","3E",IF(B798="","I",LOOKUP(B798/D$2,{0,0.4,0.45,0.5,0.55,0.6,0.65,0.7,0.75,0.8,1},{"F","D","C","C+","B-","B","B+","A-","A","A+"}))))</f>
        <v/>
      </c>
      <c r="D798" s="1" t="str">
        <f>IF(COUNT($A798)=0,"",IF(B798="","--",IF(B798="3E","3E",LOOKUP(B798/D$2,{0,0.4,0.45,0.5,0.55,0.6,0.65,0.7,0.75,0.8,1},{0,2,2.25,2.5,2.75,3,3.25,3.5,3.75,4}))))</f>
        <v/>
      </c>
      <c r="E798" s="2" t="str">
        <f>IF(COUNT($A798)=0,"",IF($A798&lt;&gt;DRAFT!$B800,"ERR",IF(DRAFT!R800="3E","3E",IF(COUNT(DRAFT!N800,DRAFT!R800)&gt;0,DRAFT!S800,""))))</f>
        <v/>
      </c>
      <c r="F798" s="2" t="str">
        <f>IF(COUNT($A798)=0,"",IF(E798="3E","3E",IF(E798="","I",LOOKUP(E798/G$2,{0,0.4,0.45,0.5,0.55,0.6,0.65,0.7,0.75,0.8,1},{"F","D","C","C+","B-","B","B+","A-","A","A+"}))))</f>
        <v/>
      </c>
      <c r="G798" s="1" t="str">
        <f>IF(COUNT($A798)=0,"",IF(E798="","--",IF(E798="3E","3E",LOOKUP(E798/G$2,{0,0.4,0.45,0.5,0.55,0.6,0.65,0.7,0.75,0.8,1},{0,2,2.25,2.5,2.75,3,3.25,3.5,3.75,4}))))</f>
        <v/>
      </c>
      <c r="H798" s="2" t="str">
        <f>IF(COUNT($A798)=0,"",IF($A798&lt;&gt;DRAFT!$B800,"ERR",IF(DRAFT!AA800="3E","3E",IF(COUNT(DRAFT!W800,DRAFT!AA800)&gt;0,DRAFT!AB800,""))))</f>
        <v/>
      </c>
      <c r="I798" s="2" t="str">
        <f>IF(COUNT($A798)=0,"",IF(H798="3E","3E",IF(H798="","I",LOOKUP(H798/J$2,{0,0.4,0.45,0.5,0.55,0.6,0.65,0.7,0.75,0.8,1},{"F","D","C","C+","B-","B","B+","A-","A","A+"}))))</f>
        <v/>
      </c>
      <c r="J798" s="1" t="str">
        <f>IF(COUNT($A798)=0,"",IF(H798="","--",IF(H798="3E","3E",LOOKUP(H798/J$2,{0,0.4,0.45,0.5,0.55,0.6,0.65,0.7,0.75,0.8,1},{0,2,2.25,2.5,2.75,3,3.25,3.5,3.75,4}))))</f>
        <v/>
      </c>
      <c r="K798" s="2" t="str">
        <f>IF(COUNT($A798)=0,"",IF($A798&lt;&gt;DRAFT!$B800,"ERR",IF(DRAFT!AJ800="3E","3E",IF(COUNT(DRAFT!AF800,DRAFT!AJ800)&gt;0,DRAFT!AK800,""))))</f>
        <v/>
      </c>
      <c r="L798" s="2" t="str">
        <f>IF(COUNT($A798)=0,"",IF(K798="3E","3E",IF(K798="","I",LOOKUP(K798/M$2,{0,0.4,0.45,0.5,0.55,0.6,0.65,0.7,0.75,0.8,1},{"F","D","C","C+","B-","B","B+","A-","A","A+"}))))</f>
        <v/>
      </c>
      <c r="M798" s="1" t="str">
        <f>IF(COUNT($A798)=0,"",IF(K798="","--",IF(K798="3E","3E",LOOKUP(K798/M$2,{0,0.4,0.45,0.5,0.55,0.6,0.65,0.7,0.75,0.8,1},{0,2,2.25,2.5,2.75,3,3.25,3.5,3.75,4}))))</f>
        <v/>
      </c>
      <c r="N798" s="2" t="str">
        <f>IF(COUNT($A798)=0,"",IF($A798&lt;&gt;DRAFT!$B800,"ERR",IF(DRAFT!AS800="3E","3E",IF(COUNT(DRAFT!AO800,DRAFT!AS800)&gt;0,DRAFT!AT800,""))))</f>
        <v/>
      </c>
      <c r="O798" s="2" t="str">
        <f>IF(COUNT($A798)=0,"",IF(N798="3E","3E",IF(N798="","I",LOOKUP(N798/P$2,{0,0.4,0.45,0.5,0.55,0.6,0.65,0.7,0.75,0.8,1},{"F","D","C","C+","B-","B","B+","A-","A","A+"}))))</f>
        <v/>
      </c>
      <c r="P798" s="1" t="str">
        <f>IF(COUNT($A798)=0,"",IF(N798="","--",IF(N798="3E","3E",LOOKUP(N798/P$2,{0,0.4,0.45,0.5,0.55,0.6,0.65,0.7,0.75,0.8,1},{0,2,2.25,2.5,2.75,3,3.25,3.5,3.75,4}))))</f>
        <v/>
      </c>
      <c r="Q798" s="2" t="str">
        <f>IF(COUNT($A798)=0,"",IF($A798&lt;&gt;DRAFT!$B800,"ERR",IF(DRAFT!BB800="3E","3E",IF(COUNT(DRAFT!AX800,DRAFT!BB800)&gt;0,DRAFT!BC800,""))))</f>
        <v/>
      </c>
      <c r="R798" s="2" t="str">
        <f>IF(COUNT($A798)=0,"",IF(Q798="3E","3E",IF(Q798="","I",LOOKUP(Q798/S$2,{0,0.4,0.45,0.5,0.55,0.6,0.65,0.7,0.75,0.8,1},{"F","D","C","C+","B-","B","B+","A-","A","A+"}))))</f>
        <v/>
      </c>
      <c r="S798" s="1" t="str">
        <f>IF(COUNT($A798)=0,"",IF(Q798="","--",IF(Q798="3E","3E",LOOKUP(Q798/S$2,{0,0.4,0.45,0.5,0.55,0.6,0.65,0.7,0.75,0.8,1},{0,2,2.25,2.5,2.75,3,3.25,3.5,3.75,4}))))</f>
        <v/>
      </c>
      <c r="T798" s="2" t="str">
        <f>IF(COUNT($A798)=0,"",IF($A798&lt;&gt;DRAFT!$B800,"ERR",IF(DRAFT!BK800="3E","3E",IF(COUNT(DRAFT!BG800,DRAFT!BK800)&gt;0,DRAFT!BL800,""))))</f>
        <v/>
      </c>
      <c r="U798" s="2" t="str">
        <f>IF(COUNT($A798)=0,"",IF(T798="3E","3E",IF(T798="","I",LOOKUP(T798/V$2,{0,0.4,0.45,0.5,0.55,0.6,0.65,0.7,0.75,0.8,1},{"F","D","C","C+","B-","B","B+","A-","A","A+"}))))</f>
        <v/>
      </c>
      <c r="V798" s="1" t="str">
        <f>IF(COUNT($A798)=0,"",IF(T798="","--",IF(T798="3E","3E",LOOKUP(T798/V$2,{0,0.4,0.45,0.5,0.55,0.6,0.65,0.7,0.75,0.8,1},{0,2,2.25,2.5,2.75,3,3.25,3.5,3.75,4}))))</f>
        <v/>
      </c>
      <c r="W798" s="2" t="str">
        <f>IF(COUNT($A798)=0,"",IF($A798&lt;&gt;DRAFT!$B800,"ERR",IF(DRAFT!BT800="3E","3E",IF(COUNT(DRAFT!BP800,DRAFT!BT800)&gt;0,DRAFT!BU800,""))))</f>
        <v/>
      </c>
      <c r="X798" s="2" t="str">
        <f>IF(COUNT($A798)=0,"",IF(W798="3E","3E",IF(W798="","I",LOOKUP(W798/Y$2,{0,0.4,0.45,0.5,0.55,0.6,0.65,0.7,0.75,0.8,1},{"F","D","C","C+","B-","B","B+","A-","A","A+"}))))</f>
        <v/>
      </c>
      <c r="Y798" s="1" t="str">
        <f>IF(COUNT($A798)=0,"",IF(W798="","--",IF(W798="3E","3E",LOOKUP(W798/Y$2,{0,0.4,0.45,0.5,0.55,0.6,0.65,0.7,0.75,0.8,1},{0,2,2.25,2.5,2.75,3,3.25,3.5,3.75,4}))))</f>
        <v/>
      </c>
      <c r="Z798" s="2" t="str">
        <f>IF(COUNT($A798)=0,"",IF($A798&lt;&gt;DRAFT!$B800,"ERR",IF(DRAFT!CC800="3E","3E",IF(COUNT(DRAFT!BY800,DRAFT!CC800)&gt;0,DRAFT!CD800,""))))</f>
        <v/>
      </c>
      <c r="AA798" s="2" t="str">
        <f>IF(COUNT($A798)=0,"",IF(Z798="3E","3E",IF(Z798="","I",LOOKUP(Z798/AB$2,{0,0.4,0.45,0.5,0.55,0.6,0.65,0.7,0.75,0.8,1},{"F","D","C","C+","B-","B","B+","A-","A","A+"}))))</f>
        <v/>
      </c>
      <c r="AB798" s="1" t="str">
        <f>IF(COUNT($A798)=0,"",IF(Z798="","--",IF(Z798="3E","3E",LOOKUP(Z798/AB$2,{0,0.4,0.45,0.5,0.55,0.6,0.65,0.7,0.75,0.8,1},{0,2,2.25,2.5,2.75,3,3.25,3.5,3.75,4}))))</f>
        <v/>
      </c>
      <c r="AC798" s="2" t="str">
        <f>IF(COUNT($A798)=0,"",IF($A798&lt;&gt;DRAFT!$B800,"ERR",IF(DRAFT!CF800&gt;0,DRAFT!CF800,"")))</f>
        <v/>
      </c>
      <c r="AD798" s="2" t="str">
        <f>IF(COUNT($A798)=0,"",IF(AC798="3E","3E",IF(AC798="","I",LOOKUP(AC798/AE$2,{0,0.4,0.45,0.5,0.55,0.6,0.65,0.7,0.75,0.8,1},{"F","D","C","C+","B-","B","B+","A-","A","A+"}))))</f>
        <v/>
      </c>
      <c r="AE798" s="1" t="str">
        <f>IF(COUNT($A798)=0,"",IF(AC798="","--",IF(AC798="3E","3E",LOOKUP(AC798/AE$2,{0,0.4,0.45,0.5,0.55,0.6,0.65,0.7,0.75,0.8,1},{0,2,2.25,2.5,2.75,3,3.25,3.5,3.75,4}))))</f>
        <v/>
      </c>
      <c r="AF798" s="2" t="str">
        <f>IF(COUNT($A798)=0,"",IF($A798&lt;&gt;DRAFT!$B800,"ERR",IF(DRAFT!CI800&gt;0,DRAFT!CK800,"")))</f>
        <v/>
      </c>
      <c r="AG798" s="2" t="str">
        <f>IF(COUNT($A798)=0,"",IF(AF798="3E","3E",IF(AF798="","I",LOOKUP(AF798/AH$2,{0,0.4,0.45,0.5,0.55,0.6,0.65,0.7,0.75,0.8,1},{"F","D","C","C+","B-","B","B+","A-","A","A+"}))))</f>
        <v/>
      </c>
      <c r="AH798" s="1" t="str">
        <f>IF(COUNT($A798)=0,"",IF(AF798="","--",IF(AF798="3E","3E",LOOKUP(AF798/AH$2,{0,0.4,0.45,0.5,0.55,0.6,0.65,0.7,0.75,0.8,1},{0,2,2.25,2.5,2.75,3,3.25,3.5,3.75,4}))))</f>
        <v/>
      </c>
      <c r="AI798" s="2" t="str">
        <f>IF($A798&lt;&gt;DRAFT!$B800,"ERR",IF(OR(COUNT($A798)=0,COUNT(DRAFT!CL800:CN800,DRAFT!CP800:CR800)=0),"",CEILING(SUM(DRAFT!CO800,DRAFT!CS800,DRAFT!CT800),1)))</f>
        <v/>
      </c>
      <c r="AJ798" s="2" t="str">
        <f>IF(COUNT($A798)=0,"",IF(AI798="3E","3E",IF(AI798="","I",LOOKUP(AI798/AK$2,{0,0.4,0.45,0.5,0.55,0.6,0.65,0.7,0.75,0.8,1},{"F","D","C","C+","B-","B","B+","A-","A","A+"}))))</f>
        <v/>
      </c>
      <c r="AK798" s="1" t="str">
        <f>IF(COUNT($A798)=0,"",IF(AI798="","--",IF(AI798="3E","3E",LOOKUP(AI798/AK$2,{0,0.4,0.45,0.5,0.55,0.6,0.65,0.7,0.75,0.8,1},{0,2,2.25,2.5,2.75,3,3.25,3.5,3.75,4}))))</f>
        <v/>
      </c>
      <c r="AL798" s="4" t="str">
        <f>IF(OR(COUNT($A798)=0,COUNT(B798:AK798)=0),"",IF(COUNTIF(B798:AK798,"3E")&gt;0,"3E",IF(DRAFT!$A800="R",TRUNC(SUMPRODUCT(RGP,RCP)/TCP,3),TRUNC((SUMPRODUCT(--(IMDGP&gt;0)*IMDGP,IMCP)+CEILING(DRAFT!$DB800*42,0.25))/TCP,3))))</f>
        <v/>
      </c>
      <c r="AM798" s="2" t="str">
        <f>IF(OR(COUNT($A798)=0,COUNT(B798:AK798)=0),"",IF(COUNTIF(B798:AK798,"3E")&gt;0,"3E",IF(DRAFT!$A800="R",SUMPRODUCT(--(RGP&gt;=2),RCP),SUMPRODUCT(--(IMDGP&gt;0),--(IMGP=0),IMCP)+DRAFT!$DC800)))</f>
        <v/>
      </c>
      <c r="AQ798" s="2" t="str">
        <f>IF(OR(COUNT($A798)=0,COUNT(B798:AK798)=0),"",IF(COUNTIF(B798:AM798,"3E")&gt;0,"3E",IF(AND(DRAFT!$A800="IM",OR($AL798&gt;DRAFT!$DB800,$AM798&gt;DRAFT!$DC800)),"IMPROVED",IF(AND(DRAFT!$A800="IM",$AL798&lt;=DRAFT!$DB800,$AM798&lt;=DRAFT!$DC800),"NOT IMPROVED",IF(AND(DRAFT!CU800="S",AH798&gt;=2,AK798&gt;=2,AN798&gt;=2.5,AP798&gt;=144),"PASS","FAIL")))))</f>
        <v/>
      </c>
      <c r="AR798" s="2" t="str">
        <f t="shared" si="26"/>
        <v/>
      </c>
      <c r="AS798" s="2" t="str">
        <f t="shared" si="27"/>
        <v/>
      </c>
    </row>
    <row r="799" spans="1:45" ht="18.95" customHeight="1" x14ac:dyDescent="0.25">
      <c r="A799" s="3" t="str">
        <f>IF(DRAFT!$B801="","",DRAFT!$B801)</f>
        <v/>
      </c>
      <c r="B799" s="2" t="str">
        <f>IF(COUNT($A799)=0,"",IF($A799&lt;&gt;DRAFT!$B801,"ERR",IF(DRAFT!I801="3E","3E",IF(COUNT(DRAFT!E801,DRAFT!I801)&gt;0,DRAFT!J801,""))))</f>
        <v/>
      </c>
      <c r="C799" s="2" t="str">
        <f>IF(COUNT($A799)=0,"",IF(B799="3E","3E",IF(B799="","I",LOOKUP(B799/D$2,{0,0.4,0.45,0.5,0.55,0.6,0.65,0.7,0.75,0.8,1},{"F","D","C","C+","B-","B","B+","A-","A","A+"}))))</f>
        <v/>
      </c>
      <c r="D799" s="1" t="str">
        <f>IF(COUNT($A799)=0,"",IF(B799="","--",IF(B799="3E","3E",LOOKUP(B799/D$2,{0,0.4,0.45,0.5,0.55,0.6,0.65,0.7,0.75,0.8,1},{0,2,2.25,2.5,2.75,3,3.25,3.5,3.75,4}))))</f>
        <v/>
      </c>
      <c r="E799" s="2" t="str">
        <f>IF(COUNT($A799)=0,"",IF($A799&lt;&gt;DRAFT!$B801,"ERR",IF(DRAFT!R801="3E","3E",IF(COUNT(DRAFT!N801,DRAFT!R801)&gt;0,DRAFT!S801,""))))</f>
        <v/>
      </c>
      <c r="F799" s="2" t="str">
        <f>IF(COUNT($A799)=0,"",IF(E799="3E","3E",IF(E799="","I",LOOKUP(E799/G$2,{0,0.4,0.45,0.5,0.55,0.6,0.65,0.7,0.75,0.8,1},{"F","D","C","C+","B-","B","B+","A-","A","A+"}))))</f>
        <v/>
      </c>
      <c r="G799" s="1" t="str">
        <f>IF(COUNT($A799)=0,"",IF(E799="","--",IF(E799="3E","3E",LOOKUP(E799/G$2,{0,0.4,0.45,0.5,0.55,0.6,0.65,0.7,0.75,0.8,1},{0,2,2.25,2.5,2.75,3,3.25,3.5,3.75,4}))))</f>
        <v/>
      </c>
      <c r="H799" s="2" t="str">
        <f>IF(COUNT($A799)=0,"",IF($A799&lt;&gt;DRAFT!$B801,"ERR",IF(DRAFT!AA801="3E","3E",IF(COUNT(DRAFT!W801,DRAFT!AA801)&gt;0,DRAFT!AB801,""))))</f>
        <v/>
      </c>
      <c r="I799" s="2" t="str">
        <f>IF(COUNT($A799)=0,"",IF(H799="3E","3E",IF(H799="","I",LOOKUP(H799/J$2,{0,0.4,0.45,0.5,0.55,0.6,0.65,0.7,0.75,0.8,1},{"F","D","C","C+","B-","B","B+","A-","A","A+"}))))</f>
        <v/>
      </c>
      <c r="J799" s="1" t="str">
        <f>IF(COUNT($A799)=0,"",IF(H799="","--",IF(H799="3E","3E",LOOKUP(H799/J$2,{0,0.4,0.45,0.5,0.55,0.6,0.65,0.7,0.75,0.8,1},{0,2,2.25,2.5,2.75,3,3.25,3.5,3.75,4}))))</f>
        <v/>
      </c>
      <c r="K799" s="2" t="str">
        <f>IF(COUNT($A799)=0,"",IF($A799&lt;&gt;DRAFT!$B801,"ERR",IF(DRAFT!AJ801="3E","3E",IF(COUNT(DRAFT!AF801,DRAFT!AJ801)&gt;0,DRAFT!AK801,""))))</f>
        <v/>
      </c>
      <c r="L799" s="2" t="str">
        <f>IF(COUNT($A799)=0,"",IF(K799="3E","3E",IF(K799="","I",LOOKUP(K799/M$2,{0,0.4,0.45,0.5,0.55,0.6,0.65,0.7,0.75,0.8,1},{"F","D","C","C+","B-","B","B+","A-","A","A+"}))))</f>
        <v/>
      </c>
      <c r="M799" s="1" t="str">
        <f>IF(COUNT($A799)=0,"",IF(K799="","--",IF(K799="3E","3E",LOOKUP(K799/M$2,{0,0.4,0.45,0.5,0.55,0.6,0.65,0.7,0.75,0.8,1},{0,2,2.25,2.5,2.75,3,3.25,3.5,3.75,4}))))</f>
        <v/>
      </c>
      <c r="N799" s="2" t="str">
        <f>IF(COUNT($A799)=0,"",IF($A799&lt;&gt;DRAFT!$B801,"ERR",IF(DRAFT!AS801="3E","3E",IF(COUNT(DRAFT!AO801,DRAFT!AS801)&gt;0,DRAFT!AT801,""))))</f>
        <v/>
      </c>
      <c r="O799" s="2" t="str">
        <f>IF(COUNT($A799)=0,"",IF(N799="3E","3E",IF(N799="","I",LOOKUP(N799/P$2,{0,0.4,0.45,0.5,0.55,0.6,0.65,0.7,0.75,0.8,1},{"F","D","C","C+","B-","B","B+","A-","A","A+"}))))</f>
        <v/>
      </c>
      <c r="P799" s="1" t="str">
        <f>IF(COUNT($A799)=0,"",IF(N799="","--",IF(N799="3E","3E",LOOKUP(N799/P$2,{0,0.4,0.45,0.5,0.55,0.6,0.65,0.7,0.75,0.8,1},{0,2,2.25,2.5,2.75,3,3.25,3.5,3.75,4}))))</f>
        <v/>
      </c>
      <c r="Q799" s="2" t="str">
        <f>IF(COUNT($A799)=0,"",IF($A799&lt;&gt;DRAFT!$B801,"ERR",IF(DRAFT!BB801="3E","3E",IF(COUNT(DRAFT!AX801,DRAFT!BB801)&gt;0,DRAFT!BC801,""))))</f>
        <v/>
      </c>
      <c r="R799" s="2" t="str">
        <f>IF(COUNT($A799)=0,"",IF(Q799="3E","3E",IF(Q799="","I",LOOKUP(Q799/S$2,{0,0.4,0.45,0.5,0.55,0.6,0.65,0.7,0.75,0.8,1},{"F","D","C","C+","B-","B","B+","A-","A","A+"}))))</f>
        <v/>
      </c>
      <c r="S799" s="1" t="str">
        <f>IF(COUNT($A799)=0,"",IF(Q799="","--",IF(Q799="3E","3E",LOOKUP(Q799/S$2,{0,0.4,0.45,0.5,0.55,0.6,0.65,0.7,0.75,0.8,1},{0,2,2.25,2.5,2.75,3,3.25,3.5,3.75,4}))))</f>
        <v/>
      </c>
      <c r="T799" s="2" t="str">
        <f>IF(COUNT($A799)=0,"",IF($A799&lt;&gt;DRAFT!$B801,"ERR",IF(DRAFT!BK801="3E","3E",IF(COUNT(DRAFT!BG801,DRAFT!BK801)&gt;0,DRAFT!BL801,""))))</f>
        <v/>
      </c>
      <c r="U799" s="2" t="str">
        <f>IF(COUNT($A799)=0,"",IF(T799="3E","3E",IF(T799="","I",LOOKUP(T799/V$2,{0,0.4,0.45,0.5,0.55,0.6,0.65,0.7,0.75,0.8,1},{"F","D","C","C+","B-","B","B+","A-","A","A+"}))))</f>
        <v/>
      </c>
      <c r="V799" s="1" t="str">
        <f>IF(COUNT($A799)=0,"",IF(T799="","--",IF(T799="3E","3E",LOOKUP(T799/V$2,{0,0.4,0.45,0.5,0.55,0.6,0.65,0.7,0.75,0.8,1},{0,2,2.25,2.5,2.75,3,3.25,3.5,3.75,4}))))</f>
        <v/>
      </c>
      <c r="W799" s="2" t="str">
        <f>IF(COUNT($A799)=0,"",IF($A799&lt;&gt;DRAFT!$B801,"ERR",IF(DRAFT!BT801="3E","3E",IF(COUNT(DRAFT!BP801,DRAFT!BT801)&gt;0,DRAFT!BU801,""))))</f>
        <v/>
      </c>
      <c r="X799" s="2" t="str">
        <f>IF(COUNT($A799)=0,"",IF(W799="3E","3E",IF(W799="","I",LOOKUP(W799/Y$2,{0,0.4,0.45,0.5,0.55,0.6,0.65,0.7,0.75,0.8,1},{"F","D","C","C+","B-","B","B+","A-","A","A+"}))))</f>
        <v/>
      </c>
      <c r="Y799" s="1" t="str">
        <f>IF(COUNT($A799)=0,"",IF(W799="","--",IF(W799="3E","3E",LOOKUP(W799/Y$2,{0,0.4,0.45,0.5,0.55,0.6,0.65,0.7,0.75,0.8,1},{0,2,2.25,2.5,2.75,3,3.25,3.5,3.75,4}))))</f>
        <v/>
      </c>
      <c r="Z799" s="2" t="str">
        <f>IF(COUNT($A799)=0,"",IF($A799&lt;&gt;DRAFT!$B801,"ERR",IF(DRAFT!CC801="3E","3E",IF(COUNT(DRAFT!BY801,DRAFT!CC801)&gt;0,DRAFT!CD801,""))))</f>
        <v/>
      </c>
      <c r="AA799" s="2" t="str">
        <f>IF(COUNT($A799)=0,"",IF(Z799="3E","3E",IF(Z799="","I",LOOKUP(Z799/AB$2,{0,0.4,0.45,0.5,0.55,0.6,0.65,0.7,0.75,0.8,1},{"F","D","C","C+","B-","B","B+","A-","A","A+"}))))</f>
        <v/>
      </c>
      <c r="AB799" s="1" t="str">
        <f>IF(COUNT($A799)=0,"",IF(Z799="","--",IF(Z799="3E","3E",LOOKUP(Z799/AB$2,{0,0.4,0.45,0.5,0.55,0.6,0.65,0.7,0.75,0.8,1},{0,2,2.25,2.5,2.75,3,3.25,3.5,3.75,4}))))</f>
        <v/>
      </c>
      <c r="AC799" s="2" t="str">
        <f>IF(COUNT($A799)=0,"",IF($A799&lt;&gt;DRAFT!$B801,"ERR",IF(DRAFT!CF801&gt;0,DRAFT!CF801,"")))</f>
        <v/>
      </c>
      <c r="AD799" s="2" t="str">
        <f>IF(COUNT($A799)=0,"",IF(AC799="3E","3E",IF(AC799="","I",LOOKUP(AC799/AE$2,{0,0.4,0.45,0.5,0.55,0.6,0.65,0.7,0.75,0.8,1},{"F","D","C","C+","B-","B","B+","A-","A","A+"}))))</f>
        <v/>
      </c>
      <c r="AE799" s="1" t="str">
        <f>IF(COUNT($A799)=0,"",IF(AC799="","--",IF(AC799="3E","3E",LOOKUP(AC799/AE$2,{0,0.4,0.45,0.5,0.55,0.6,0.65,0.7,0.75,0.8,1},{0,2,2.25,2.5,2.75,3,3.25,3.5,3.75,4}))))</f>
        <v/>
      </c>
      <c r="AF799" s="2" t="str">
        <f>IF(COUNT($A799)=0,"",IF($A799&lt;&gt;DRAFT!$B801,"ERR",IF(DRAFT!CI801&gt;0,DRAFT!CK801,"")))</f>
        <v/>
      </c>
      <c r="AG799" s="2" t="str">
        <f>IF(COUNT($A799)=0,"",IF(AF799="3E","3E",IF(AF799="","I",LOOKUP(AF799/AH$2,{0,0.4,0.45,0.5,0.55,0.6,0.65,0.7,0.75,0.8,1},{"F","D","C","C+","B-","B","B+","A-","A","A+"}))))</f>
        <v/>
      </c>
      <c r="AH799" s="1" t="str">
        <f>IF(COUNT($A799)=0,"",IF(AF799="","--",IF(AF799="3E","3E",LOOKUP(AF799/AH$2,{0,0.4,0.45,0.5,0.55,0.6,0.65,0.7,0.75,0.8,1},{0,2,2.25,2.5,2.75,3,3.25,3.5,3.75,4}))))</f>
        <v/>
      </c>
      <c r="AI799" s="2" t="str">
        <f>IF($A799&lt;&gt;DRAFT!$B801,"ERR",IF(OR(COUNT($A799)=0,COUNT(DRAFT!CL801:CN801,DRAFT!CP801:CR801)=0),"",CEILING(SUM(DRAFT!CO801,DRAFT!CS801,DRAFT!CT801),1)))</f>
        <v/>
      </c>
      <c r="AJ799" s="2" t="str">
        <f>IF(COUNT($A799)=0,"",IF(AI799="3E","3E",IF(AI799="","I",LOOKUP(AI799/AK$2,{0,0.4,0.45,0.5,0.55,0.6,0.65,0.7,0.75,0.8,1},{"F","D","C","C+","B-","B","B+","A-","A","A+"}))))</f>
        <v/>
      </c>
      <c r="AK799" s="1" t="str">
        <f>IF(COUNT($A799)=0,"",IF(AI799="","--",IF(AI799="3E","3E",LOOKUP(AI799/AK$2,{0,0.4,0.45,0.5,0.55,0.6,0.65,0.7,0.75,0.8,1},{0,2,2.25,2.5,2.75,3,3.25,3.5,3.75,4}))))</f>
        <v/>
      </c>
      <c r="AL799" s="4" t="str">
        <f>IF(OR(COUNT($A799)=0,COUNT(B799:AK799)=0),"",IF(COUNTIF(B799:AK799,"3E")&gt;0,"3E",IF(DRAFT!$A801="R",TRUNC(SUMPRODUCT(RGP,RCP)/TCP,3),TRUNC((SUMPRODUCT(--(IMDGP&gt;0)*IMDGP,IMCP)+CEILING(DRAFT!$DB801*42,0.25))/TCP,3))))</f>
        <v/>
      </c>
      <c r="AM799" s="2" t="str">
        <f>IF(OR(COUNT($A799)=0,COUNT(B799:AK799)=0),"",IF(COUNTIF(B799:AK799,"3E")&gt;0,"3E",IF(DRAFT!$A801="R",SUMPRODUCT(--(RGP&gt;=2),RCP),SUMPRODUCT(--(IMDGP&gt;0),--(IMGP=0),IMCP)+DRAFT!$DC801)))</f>
        <v/>
      </c>
      <c r="AQ799" s="2" t="str">
        <f>IF(OR(COUNT($A799)=0,COUNT(B799:AK799)=0),"",IF(COUNTIF(B799:AM799,"3E")&gt;0,"3E",IF(AND(DRAFT!$A801="IM",OR($AL799&gt;DRAFT!$DB801,$AM799&gt;DRAFT!$DC801)),"IMPROVED",IF(AND(DRAFT!$A801="IM",$AL799&lt;=DRAFT!$DB801,$AM799&lt;=DRAFT!$DC801),"NOT IMPROVED",IF(AND(DRAFT!CU801="S",AH799&gt;=2,AK799&gt;=2,AN799&gt;=2.5,AP799&gt;=144),"PASS","FAIL")))))</f>
        <v/>
      </c>
      <c r="AR799" s="2" t="str">
        <f t="shared" si="26"/>
        <v/>
      </c>
      <c r="AS799" s="2" t="str">
        <f t="shared" si="27"/>
        <v/>
      </c>
    </row>
    <row r="800" spans="1:45" ht="18.95" customHeight="1" x14ac:dyDescent="0.25">
      <c r="A800" s="3" t="str">
        <f>IF(DRAFT!$B802="","",DRAFT!$B802)</f>
        <v/>
      </c>
      <c r="B800" s="2" t="str">
        <f>IF(COUNT($A800)=0,"",IF($A800&lt;&gt;DRAFT!$B802,"ERR",IF(DRAFT!I802="3E","3E",IF(COUNT(DRAFT!E802,DRAFT!I802)&gt;0,DRAFT!J802,""))))</f>
        <v/>
      </c>
      <c r="C800" s="2" t="str">
        <f>IF(COUNT($A800)=0,"",IF(B800="3E","3E",IF(B800="","I",LOOKUP(B800/D$2,{0,0.4,0.45,0.5,0.55,0.6,0.65,0.7,0.75,0.8,1},{"F","D","C","C+","B-","B","B+","A-","A","A+"}))))</f>
        <v/>
      </c>
      <c r="D800" s="1" t="str">
        <f>IF(COUNT($A800)=0,"",IF(B800="","--",IF(B800="3E","3E",LOOKUP(B800/D$2,{0,0.4,0.45,0.5,0.55,0.6,0.65,0.7,0.75,0.8,1},{0,2,2.25,2.5,2.75,3,3.25,3.5,3.75,4}))))</f>
        <v/>
      </c>
      <c r="E800" s="2" t="str">
        <f>IF(COUNT($A800)=0,"",IF($A800&lt;&gt;DRAFT!$B802,"ERR",IF(DRAFT!R802="3E","3E",IF(COUNT(DRAFT!N802,DRAFT!R802)&gt;0,DRAFT!S802,""))))</f>
        <v/>
      </c>
      <c r="F800" s="2" t="str">
        <f>IF(COUNT($A800)=0,"",IF(E800="3E","3E",IF(E800="","I",LOOKUP(E800/G$2,{0,0.4,0.45,0.5,0.55,0.6,0.65,0.7,0.75,0.8,1},{"F","D","C","C+","B-","B","B+","A-","A","A+"}))))</f>
        <v/>
      </c>
      <c r="G800" s="1" t="str">
        <f>IF(COUNT($A800)=0,"",IF(E800="","--",IF(E800="3E","3E",LOOKUP(E800/G$2,{0,0.4,0.45,0.5,0.55,0.6,0.65,0.7,0.75,0.8,1},{0,2,2.25,2.5,2.75,3,3.25,3.5,3.75,4}))))</f>
        <v/>
      </c>
      <c r="H800" s="2" t="str">
        <f>IF(COUNT($A800)=0,"",IF($A800&lt;&gt;DRAFT!$B802,"ERR",IF(DRAFT!AA802="3E","3E",IF(COUNT(DRAFT!W802,DRAFT!AA802)&gt;0,DRAFT!AB802,""))))</f>
        <v/>
      </c>
      <c r="I800" s="2" t="str">
        <f>IF(COUNT($A800)=0,"",IF(H800="3E","3E",IF(H800="","I",LOOKUP(H800/J$2,{0,0.4,0.45,0.5,0.55,0.6,0.65,0.7,0.75,0.8,1},{"F","D","C","C+","B-","B","B+","A-","A","A+"}))))</f>
        <v/>
      </c>
      <c r="J800" s="1" t="str">
        <f>IF(COUNT($A800)=0,"",IF(H800="","--",IF(H800="3E","3E",LOOKUP(H800/J$2,{0,0.4,0.45,0.5,0.55,0.6,0.65,0.7,0.75,0.8,1},{0,2,2.25,2.5,2.75,3,3.25,3.5,3.75,4}))))</f>
        <v/>
      </c>
      <c r="K800" s="2" t="str">
        <f>IF(COUNT($A800)=0,"",IF($A800&lt;&gt;DRAFT!$B802,"ERR",IF(DRAFT!AJ802="3E","3E",IF(COUNT(DRAFT!AF802,DRAFT!AJ802)&gt;0,DRAFT!AK802,""))))</f>
        <v/>
      </c>
      <c r="L800" s="2" t="str">
        <f>IF(COUNT($A800)=0,"",IF(K800="3E","3E",IF(K800="","I",LOOKUP(K800/M$2,{0,0.4,0.45,0.5,0.55,0.6,0.65,0.7,0.75,0.8,1},{"F","D","C","C+","B-","B","B+","A-","A","A+"}))))</f>
        <v/>
      </c>
      <c r="M800" s="1" t="str">
        <f>IF(COUNT($A800)=0,"",IF(K800="","--",IF(K800="3E","3E",LOOKUP(K800/M$2,{0,0.4,0.45,0.5,0.55,0.6,0.65,0.7,0.75,0.8,1},{0,2,2.25,2.5,2.75,3,3.25,3.5,3.75,4}))))</f>
        <v/>
      </c>
      <c r="N800" s="2" t="str">
        <f>IF(COUNT($A800)=0,"",IF($A800&lt;&gt;DRAFT!$B802,"ERR",IF(DRAFT!AS802="3E","3E",IF(COUNT(DRAFT!AO802,DRAFT!AS802)&gt;0,DRAFT!AT802,""))))</f>
        <v/>
      </c>
      <c r="O800" s="2" t="str">
        <f>IF(COUNT($A800)=0,"",IF(N800="3E","3E",IF(N800="","I",LOOKUP(N800/P$2,{0,0.4,0.45,0.5,0.55,0.6,0.65,0.7,0.75,0.8,1},{"F","D","C","C+","B-","B","B+","A-","A","A+"}))))</f>
        <v/>
      </c>
      <c r="P800" s="1" t="str">
        <f>IF(COUNT($A800)=0,"",IF(N800="","--",IF(N800="3E","3E",LOOKUP(N800/P$2,{0,0.4,0.45,0.5,0.55,0.6,0.65,0.7,0.75,0.8,1},{0,2,2.25,2.5,2.75,3,3.25,3.5,3.75,4}))))</f>
        <v/>
      </c>
      <c r="Q800" s="2" t="str">
        <f>IF(COUNT($A800)=0,"",IF($A800&lt;&gt;DRAFT!$B802,"ERR",IF(DRAFT!BB802="3E","3E",IF(COUNT(DRAFT!AX802,DRAFT!BB802)&gt;0,DRAFT!BC802,""))))</f>
        <v/>
      </c>
      <c r="R800" s="2" t="str">
        <f>IF(COUNT($A800)=0,"",IF(Q800="3E","3E",IF(Q800="","I",LOOKUP(Q800/S$2,{0,0.4,0.45,0.5,0.55,0.6,0.65,0.7,0.75,0.8,1},{"F","D","C","C+","B-","B","B+","A-","A","A+"}))))</f>
        <v/>
      </c>
      <c r="S800" s="1" t="str">
        <f>IF(COUNT($A800)=0,"",IF(Q800="","--",IF(Q800="3E","3E",LOOKUP(Q800/S$2,{0,0.4,0.45,0.5,0.55,0.6,0.65,0.7,0.75,0.8,1},{0,2,2.25,2.5,2.75,3,3.25,3.5,3.75,4}))))</f>
        <v/>
      </c>
      <c r="T800" s="2" t="str">
        <f>IF(COUNT($A800)=0,"",IF($A800&lt;&gt;DRAFT!$B802,"ERR",IF(DRAFT!BK802="3E","3E",IF(COUNT(DRAFT!BG802,DRAFT!BK802)&gt;0,DRAFT!BL802,""))))</f>
        <v/>
      </c>
      <c r="U800" s="2" t="str">
        <f>IF(COUNT($A800)=0,"",IF(T800="3E","3E",IF(T800="","I",LOOKUP(T800/V$2,{0,0.4,0.45,0.5,0.55,0.6,0.65,0.7,0.75,0.8,1},{"F","D","C","C+","B-","B","B+","A-","A","A+"}))))</f>
        <v/>
      </c>
      <c r="V800" s="1" t="str">
        <f>IF(COUNT($A800)=0,"",IF(T800="","--",IF(T800="3E","3E",LOOKUP(T800/V$2,{0,0.4,0.45,0.5,0.55,0.6,0.65,0.7,0.75,0.8,1},{0,2,2.25,2.5,2.75,3,3.25,3.5,3.75,4}))))</f>
        <v/>
      </c>
      <c r="W800" s="2" t="str">
        <f>IF(COUNT($A800)=0,"",IF($A800&lt;&gt;DRAFT!$B802,"ERR",IF(DRAFT!BT802="3E","3E",IF(COUNT(DRAFT!BP802,DRAFT!BT802)&gt;0,DRAFT!BU802,""))))</f>
        <v/>
      </c>
      <c r="X800" s="2" t="str">
        <f>IF(COUNT($A800)=0,"",IF(W800="3E","3E",IF(W800="","I",LOOKUP(W800/Y$2,{0,0.4,0.45,0.5,0.55,0.6,0.65,0.7,0.75,0.8,1},{"F","D","C","C+","B-","B","B+","A-","A","A+"}))))</f>
        <v/>
      </c>
      <c r="Y800" s="1" t="str">
        <f>IF(COUNT($A800)=0,"",IF(W800="","--",IF(W800="3E","3E",LOOKUP(W800/Y$2,{0,0.4,0.45,0.5,0.55,0.6,0.65,0.7,0.75,0.8,1},{0,2,2.25,2.5,2.75,3,3.25,3.5,3.75,4}))))</f>
        <v/>
      </c>
      <c r="Z800" s="2" t="str">
        <f>IF(COUNT($A800)=0,"",IF($A800&lt;&gt;DRAFT!$B802,"ERR",IF(DRAFT!CC802="3E","3E",IF(COUNT(DRAFT!BY802,DRAFT!CC802)&gt;0,DRAFT!CD802,""))))</f>
        <v/>
      </c>
      <c r="AA800" s="2" t="str">
        <f>IF(COUNT($A800)=0,"",IF(Z800="3E","3E",IF(Z800="","I",LOOKUP(Z800/AB$2,{0,0.4,0.45,0.5,0.55,0.6,0.65,0.7,0.75,0.8,1},{"F","D","C","C+","B-","B","B+","A-","A","A+"}))))</f>
        <v/>
      </c>
      <c r="AB800" s="1" t="str">
        <f>IF(COUNT($A800)=0,"",IF(Z800="","--",IF(Z800="3E","3E",LOOKUP(Z800/AB$2,{0,0.4,0.45,0.5,0.55,0.6,0.65,0.7,0.75,0.8,1},{0,2,2.25,2.5,2.75,3,3.25,3.5,3.75,4}))))</f>
        <v/>
      </c>
      <c r="AC800" s="2" t="str">
        <f>IF(COUNT($A800)=0,"",IF($A800&lt;&gt;DRAFT!$B802,"ERR",IF(DRAFT!CF802&gt;0,DRAFT!CF802,"")))</f>
        <v/>
      </c>
      <c r="AD800" s="2" t="str">
        <f>IF(COUNT($A800)=0,"",IF(AC800="3E","3E",IF(AC800="","I",LOOKUP(AC800/AE$2,{0,0.4,0.45,0.5,0.55,0.6,0.65,0.7,0.75,0.8,1},{"F","D","C","C+","B-","B","B+","A-","A","A+"}))))</f>
        <v/>
      </c>
      <c r="AE800" s="1" t="str">
        <f>IF(COUNT($A800)=0,"",IF(AC800="","--",IF(AC800="3E","3E",LOOKUP(AC800/AE$2,{0,0.4,0.45,0.5,0.55,0.6,0.65,0.7,0.75,0.8,1},{0,2,2.25,2.5,2.75,3,3.25,3.5,3.75,4}))))</f>
        <v/>
      </c>
      <c r="AF800" s="2" t="str">
        <f>IF(COUNT($A800)=0,"",IF($A800&lt;&gt;DRAFT!$B802,"ERR",IF(DRAFT!CI802&gt;0,DRAFT!CK802,"")))</f>
        <v/>
      </c>
      <c r="AG800" s="2" t="str">
        <f>IF(COUNT($A800)=0,"",IF(AF800="3E","3E",IF(AF800="","I",LOOKUP(AF800/AH$2,{0,0.4,0.45,0.5,0.55,0.6,0.65,0.7,0.75,0.8,1},{"F","D","C","C+","B-","B","B+","A-","A","A+"}))))</f>
        <v/>
      </c>
      <c r="AH800" s="1" t="str">
        <f>IF(COUNT($A800)=0,"",IF(AF800="","--",IF(AF800="3E","3E",LOOKUP(AF800/AH$2,{0,0.4,0.45,0.5,0.55,0.6,0.65,0.7,0.75,0.8,1},{0,2,2.25,2.5,2.75,3,3.25,3.5,3.75,4}))))</f>
        <v/>
      </c>
      <c r="AI800" s="2" t="str">
        <f>IF($A800&lt;&gt;DRAFT!$B802,"ERR",IF(OR(COUNT($A800)=0,COUNT(DRAFT!CL802:CN802,DRAFT!CP802:CR802)=0),"",CEILING(SUM(DRAFT!CO802,DRAFT!CS802,DRAFT!CT802),1)))</f>
        <v/>
      </c>
      <c r="AJ800" s="2" t="str">
        <f>IF(COUNT($A800)=0,"",IF(AI800="3E","3E",IF(AI800="","I",LOOKUP(AI800/AK$2,{0,0.4,0.45,0.5,0.55,0.6,0.65,0.7,0.75,0.8,1},{"F","D","C","C+","B-","B","B+","A-","A","A+"}))))</f>
        <v/>
      </c>
      <c r="AK800" s="1" t="str">
        <f>IF(COUNT($A800)=0,"",IF(AI800="","--",IF(AI800="3E","3E",LOOKUP(AI800/AK$2,{0,0.4,0.45,0.5,0.55,0.6,0.65,0.7,0.75,0.8,1},{0,2,2.25,2.5,2.75,3,3.25,3.5,3.75,4}))))</f>
        <v/>
      </c>
      <c r="AL800" s="4" t="str">
        <f>IF(OR(COUNT($A800)=0,COUNT(B800:AK800)=0),"",IF(COUNTIF(B800:AK800,"3E")&gt;0,"3E",IF(DRAFT!$A802="R",TRUNC(SUMPRODUCT(RGP,RCP)/TCP,3),TRUNC((SUMPRODUCT(--(IMDGP&gt;0)*IMDGP,IMCP)+CEILING(DRAFT!$DB802*42,0.25))/TCP,3))))</f>
        <v/>
      </c>
      <c r="AM800" s="2" t="str">
        <f>IF(OR(COUNT($A800)=0,COUNT(B800:AK800)=0),"",IF(COUNTIF(B800:AK800,"3E")&gt;0,"3E",IF(DRAFT!$A802="R",SUMPRODUCT(--(RGP&gt;=2),RCP),SUMPRODUCT(--(IMDGP&gt;0),--(IMGP=0),IMCP)+DRAFT!$DC802)))</f>
        <v/>
      </c>
      <c r="AQ800" s="2" t="str">
        <f>IF(OR(COUNT($A800)=0,COUNT(B800:AK800)=0),"",IF(COUNTIF(B800:AM800,"3E")&gt;0,"3E",IF(AND(DRAFT!$A802="IM",OR($AL800&gt;DRAFT!$DB802,$AM800&gt;DRAFT!$DC802)),"IMPROVED",IF(AND(DRAFT!$A802="IM",$AL800&lt;=DRAFT!$DB802,$AM800&lt;=DRAFT!$DC802),"NOT IMPROVED",IF(AND(DRAFT!CU802="S",AH800&gt;=2,AK800&gt;=2,AN800&gt;=2.5,AP800&gt;=144),"PASS","FAIL")))))</f>
        <v/>
      </c>
      <c r="AR800" s="2" t="str">
        <f t="shared" si="26"/>
        <v/>
      </c>
      <c r="AS800" s="2" t="str">
        <f t="shared" si="27"/>
        <v/>
      </c>
    </row>
    <row r="801" spans="1:45" ht="18.95" customHeight="1" x14ac:dyDescent="0.25">
      <c r="A801" s="3" t="str">
        <f>IF(DRAFT!$B803="","",DRAFT!$B803)</f>
        <v/>
      </c>
      <c r="B801" s="2" t="str">
        <f>IF(COUNT($A801)=0,"",IF($A801&lt;&gt;DRAFT!$B803,"ERR",IF(DRAFT!I803="3E","3E",IF(COUNT(DRAFT!E803,DRAFT!I803)&gt;0,DRAFT!J803,""))))</f>
        <v/>
      </c>
      <c r="C801" s="2" t="str">
        <f>IF(COUNT($A801)=0,"",IF(B801="3E","3E",IF(B801="","I",LOOKUP(B801/D$2,{0,0.4,0.45,0.5,0.55,0.6,0.65,0.7,0.75,0.8,1},{"F","D","C","C+","B-","B","B+","A-","A","A+"}))))</f>
        <v/>
      </c>
      <c r="D801" s="1" t="str">
        <f>IF(COUNT($A801)=0,"",IF(B801="","--",IF(B801="3E","3E",LOOKUP(B801/D$2,{0,0.4,0.45,0.5,0.55,0.6,0.65,0.7,0.75,0.8,1},{0,2,2.25,2.5,2.75,3,3.25,3.5,3.75,4}))))</f>
        <v/>
      </c>
      <c r="E801" s="2" t="str">
        <f>IF(COUNT($A801)=0,"",IF($A801&lt;&gt;DRAFT!$B803,"ERR",IF(DRAFT!R803="3E","3E",IF(COUNT(DRAFT!N803,DRAFT!R803)&gt;0,DRAFT!S803,""))))</f>
        <v/>
      </c>
      <c r="F801" s="2" t="str">
        <f>IF(COUNT($A801)=0,"",IF(E801="3E","3E",IF(E801="","I",LOOKUP(E801/G$2,{0,0.4,0.45,0.5,0.55,0.6,0.65,0.7,0.75,0.8,1},{"F","D","C","C+","B-","B","B+","A-","A","A+"}))))</f>
        <v/>
      </c>
      <c r="G801" s="1" t="str">
        <f>IF(COUNT($A801)=0,"",IF(E801="","--",IF(E801="3E","3E",LOOKUP(E801/G$2,{0,0.4,0.45,0.5,0.55,0.6,0.65,0.7,0.75,0.8,1},{0,2,2.25,2.5,2.75,3,3.25,3.5,3.75,4}))))</f>
        <v/>
      </c>
      <c r="H801" s="2" t="str">
        <f>IF(COUNT($A801)=0,"",IF($A801&lt;&gt;DRAFT!$B803,"ERR",IF(DRAFT!AA803="3E","3E",IF(COUNT(DRAFT!W803,DRAFT!AA803)&gt;0,DRAFT!AB803,""))))</f>
        <v/>
      </c>
      <c r="I801" s="2" t="str">
        <f>IF(COUNT($A801)=0,"",IF(H801="3E","3E",IF(H801="","I",LOOKUP(H801/J$2,{0,0.4,0.45,0.5,0.55,0.6,0.65,0.7,0.75,0.8,1},{"F","D","C","C+","B-","B","B+","A-","A","A+"}))))</f>
        <v/>
      </c>
      <c r="J801" s="1" t="str">
        <f>IF(COUNT($A801)=0,"",IF(H801="","--",IF(H801="3E","3E",LOOKUP(H801/J$2,{0,0.4,0.45,0.5,0.55,0.6,0.65,0.7,0.75,0.8,1},{0,2,2.25,2.5,2.75,3,3.25,3.5,3.75,4}))))</f>
        <v/>
      </c>
      <c r="K801" s="2" t="str">
        <f>IF(COUNT($A801)=0,"",IF($A801&lt;&gt;DRAFT!$B803,"ERR",IF(DRAFT!AJ803="3E","3E",IF(COUNT(DRAFT!AF803,DRAFT!AJ803)&gt;0,DRAFT!AK803,""))))</f>
        <v/>
      </c>
      <c r="L801" s="2" t="str">
        <f>IF(COUNT($A801)=0,"",IF(K801="3E","3E",IF(K801="","I",LOOKUP(K801/M$2,{0,0.4,0.45,0.5,0.55,0.6,0.65,0.7,0.75,0.8,1},{"F","D","C","C+","B-","B","B+","A-","A","A+"}))))</f>
        <v/>
      </c>
      <c r="M801" s="1" t="str">
        <f>IF(COUNT($A801)=0,"",IF(K801="","--",IF(K801="3E","3E",LOOKUP(K801/M$2,{0,0.4,0.45,0.5,0.55,0.6,0.65,0.7,0.75,0.8,1},{0,2,2.25,2.5,2.75,3,3.25,3.5,3.75,4}))))</f>
        <v/>
      </c>
      <c r="N801" s="2" t="str">
        <f>IF(COUNT($A801)=0,"",IF($A801&lt;&gt;DRAFT!$B803,"ERR",IF(DRAFT!AS803="3E","3E",IF(COUNT(DRAFT!AO803,DRAFT!AS803)&gt;0,DRAFT!AT803,""))))</f>
        <v/>
      </c>
      <c r="O801" s="2" t="str">
        <f>IF(COUNT($A801)=0,"",IF(N801="3E","3E",IF(N801="","I",LOOKUP(N801/P$2,{0,0.4,0.45,0.5,0.55,0.6,0.65,0.7,0.75,0.8,1},{"F","D","C","C+","B-","B","B+","A-","A","A+"}))))</f>
        <v/>
      </c>
      <c r="P801" s="1" t="str">
        <f>IF(COUNT($A801)=0,"",IF(N801="","--",IF(N801="3E","3E",LOOKUP(N801/P$2,{0,0.4,0.45,0.5,0.55,0.6,0.65,0.7,0.75,0.8,1},{0,2,2.25,2.5,2.75,3,3.25,3.5,3.75,4}))))</f>
        <v/>
      </c>
      <c r="Q801" s="2" t="str">
        <f>IF(COUNT($A801)=0,"",IF($A801&lt;&gt;DRAFT!$B803,"ERR",IF(DRAFT!BB803="3E","3E",IF(COUNT(DRAFT!AX803,DRAFT!BB803)&gt;0,DRAFT!BC803,""))))</f>
        <v/>
      </c>
      <c r="R801" s="2" t="str">
        <f>IF(COUNT($A801)=0,"",IF(Q801="3E","3E",IF(Q801="","I",LOOKUP(Q801/S$2,{0,0.4,0.45,0.5,0.55,0.6,0.65,0.7,0.75,0.8,1},{"F","D","C","C+","B-","B","B+","A-","A","A+"}))))</f>
        <v/>
      </c>
      <c r="S801" s="1" t="str">
        <f>IF(COUNT($A801)=0,"",IF(Q801="","--",IF(Q801="3E","3E",LOOKUP(Q801/S$2,{0,0.4,0.45,0.5,0.55,0.6,0.65,0.7,0.75,0.8,1},{0,2,2.25,2.5,2.75,3,3.25,3.5,3.75,4}))))</f>
        <v/>
      </c>
      <c r="T801" s="2" t="str">
        <f>IF(COUNT($A801)=0,"",IF($A801&lt;&gt;DRAFT!$B803,"ERR",IF(DRAFT!BK803="3E","3E",IF(COUNT(DRAFT!BG803,DRAFT!BK803)&gt;0,DRAFT!BL803,""))))</f>
        <v/>
      </c>
      <c r="U801" s="2" t="str">
        <f>IF(COUNT($A801)=0,"",IF(T801="3E","3E",IF(T801="","I",LOOKUP(T801/V$2,{0,0.4,0.45,0.5,0.55,0.6,0.65,0.7,0.75,0.8,1},{"F","D","C","C+","B-","B","B+","A-","A","A+"}))))</f>
        <v/>
      </c>
      <c r="V801" s="1" t="str">
        <f>IF(COUNT($A801)=0,"",IF(T801="","--",IF(T801="3E","3E",LOOKUP(T801/V$2,{0,0.4,0.45,0.5,0.55,0.6,0.65,0.7,0.75,0.8,1},{0,2,2.25,2.5,2.75,3,3.25,3.5,3.75,4}))))</f>
        <v/>
      </c>
      <c r="W801" s="2" t="str">
        <f>IF(COUNT($A801)=0,"",IF($A801&lt;&gt;DRAFT!$B803,"ERR",IF(DRAFT!BT803="3E","3E",IF(COUNT(DRAFT!BP803,DRAFT!BT803)&gt;0,DRAFT!BU803,""))))</f>
        <v/>
      </c>
      <c r="X801" s="2" t="str">
        <f>IF(COUNT($A801)=0,"",IF(W801="3E","3E",IF(W801="","I",LOOKUP(W801/Y$2,{0,0.4,0.45,0.5,0.55,0.6,0.65,0.7,0.75,0.8,1},{"F","D","C","C+","B-","B","B+","A-","A","A+"}))))</f>
        <v/>
      </c>
      <c r="Y801" s="1" t="str">
        <f>IF(COUNT($A801)=0,"",IF(W801="","--",IF(W801="3E","3E",LOOKUP(W801/Y$2,{0,0.4,0.45,0.5,0.55,0.6,0.65,0.7,0.75,0.8,1},{0,2,2.25,2.5,2.75,3,3.25,3.5,3.75,4}))))</f>
        <v/>
      </c>
      <c r="Z801" s="2" t="str">
        <f>IF(COUNT($A801)=0,"",IF($A801&lt;&gt;DRAFT!$B803,"ERR",IF(DRAFT!CC803="3E","3E",IF(COUNT(DRAFT!BY803,DRAFT!CC803)&gt;0,DRAFT!CD803,""))))</f>
        <v/>
      </c>
      <c r="AA801" s="2" t="str">
        <f>IF(COUNT($A801)=0,"",IF(Z801="3E","3E",IF(Z801="","I",LOOKUP(Z801/AB$2,{0,0.4,0.45,0.5,0.55,0.6,0.65,0.7,0.75,0.8,1},{"F","D","C","C+","B-","B","B+","A-","A","A+"}))))</f>
        <v/>
      </c>
      <c r="AB801" s="1" t="str">
        <f>IF(COUNT($A801)=0,"",IF(Z801="","--",IF(Z801="3E","3E",LOOKUP(Z801/AB$2,{0,0.4,0.45,0.5,0.55,0.6,0.65,0.7,0.75,0.8,1},{0,2,2.25,2.5,2.75,3,3.25,3.5,3.75,4}))))</f>
        <v/>
      </c>
      <c r="AC801" s="2" t="str">
        <f>IF(COUNT($A801)=0,"",IF($A801&lt;&gt;DRAFT!$B803,"ERR",IF(DRAFT!CF803&gt;0,DRAFT!CF803,"")))</f>
        <v/>
      </c>
      <c r="AD801" s="2" t="str">
        <f>IF(COUNT($A801)=0,"",IF(AC801="3E","3E",IF(AC801="","I",LOOKUP(AC801/AE$2,{0,0.4,0.45,0.5,0.55,0.6,0.65,0.7,0.75,0.8,1},{"F","D","C","C+","B-","B","B+","A-","A","A+"}))))</f>
        <v/>
      </c>
      <c r="AE801" s="1" t="str">
        <f>IF(COUNT($A801)=0,"",IF(AC801="","--",IF(AC801="3E","3E",LOOKUP(AC801/AE$2,{0,0.4,0.45,0.5,0.55,0.6,0.65,0.7,0.75,0.8,1},{0,2,2.25,2.5,2.75,3,3.25,3.5,3.75,4}))))</f>
        <v/>
      </c>
      <c r="AF801" s="2" t="str">
        <f>IF(COUNT($A801)=0,"",IF($A801&lt;&gt;DRAFT!$B803,"ERR",IF(DRAFT!CI803&gt;0,DRAFT!CK803,"")))</f>
        <v/>
      </c>
      <c r="AG801" s="2" t="str">
        <f>IF(COUNT($A801)=0,"",IF(AF801="3E","3E",IF(AF801="","I",LOOKUP(AF801/AH$2,{0,0.4,0.45,0.5,0.55,0.6,0.65,0.7,0.75,0.8,1},{"F","D","C","C+","B-","B","B+","A-","A","A+"}))))</f>
        <v/>
      </c>
      <c r="AH801" s="1" t="str">
        <f>IF(COUNT($A801)=0,"",IF(AF801="","--",IF(AF801="3E","3E",LOOKUP(AF801/AH$2,{0,0.4,0.45,0.5,0.55,0.6,0.65,0.7,0.75,0.8,1},{0,2,2.25,2.5,2.75,3,3.25,3.5,3.75,4}))))</f>
        <v/>
      </c>
      <c r="AI801" s="2" t="str">
        <f>IF($A801&lt;&gt;DRAFT!$B803,"ERR",IF(OR(COUNT($A801)=0,COUNT(DRAFT!CL803:CN803,DRAFT!CP803:CR803)=0),"",CEILING(SUM(DRAFT!CO803,DRAFT!CS803,DRAFT!CT803),1)))</f>
        <v/>
      </c>
      <c r="AJ801" s="2" t="str">
        <f>IF(COUNT($A801)=0,"",IF(AI801="3E","3E",IF(AI801="","I",LOOKUP(AI801/AK$2,{0,0.4,0.45,0.5,0.55,0.6,0.65,0.7,0.75,0.8,1},{"F","D","C","C+","B-","B","B+","A-","A","A+"}))))</f>
        <v/>
      </c>
      <c r="AK801" s="1" t="str">
        <f>IF(COUNT($A801)=0,"",IF(AI801="","--",IF(AI801="3E","3E",LOOKUP(AI801/AK$2,{0,0.4,0.45,0.5,0.55,0.6,0.65,0.7,0.75,0.8,1},{0,2,2.25,2.5,2.75,3,3.25,3.5,3.75,4}))))</f>
        <v/>
      </c>
      <c r="AL801" s="4" t="str">
        <f>IF(OR(COUNT($A801)=0,COUNT(B801:AK801)=0),"",IF(COUNTIF(B801:AK801,"3E")&gt;0,"3E",IF(DRAFT!$A803="R",TRUNC(SUMPRODUCT(RGP,RCP)/TCP,3),TRUNC((SUMPRODUCT(--(IMDGP&gt;0)*IMDGP,IMCP)+CEILING(DRAFT!$DB803*42,0.25))/TCP,3))))</f>
        <v/>
      </c>
      <c r="AM801" s="2" t="str">
        <f>IF(OR(COUNT($A801)=0,COUNT(B801:AK801)=0),"",IF(COUNTIF(B801:AK801,"3E")&gt;0,"3E",IF(DRAFT!$A803="R",SUMPRODUCT(--(RGP&gt;=2),RCP),SUMPRODUCT(--(IMDGP&gt;0),--(IMGP=0),IMCP)+DRAFT!$DC803)))</f>
        <v/>
      </c>
      <c r="AQ801" s="2" t="str">
        <f>IF(OR(COUNT($A801)=0,COUNT(B801:AK801)=0),"",IF(COUNTIF(B801:AM801,"3E")&gt;0,"3E",IF(AND(DRAFT!$A803="IM",OR($AL801&gt;DRAFT!$DB803,$AM801&gt;DRAFT!$DC803)),"IMPROVED",IF(AND(DRAFT!$A803="IM",$AL801&lt;=DRAFT!$DB803,$AM801&lt;=DRAFT!$DC803),"NOT IMPROVED",IF(AND(DRAFT!CU803="S",AH801&gt;=2,AK801&gt;=2,AN801&gt;=2.5,AP801&gt;=144),"PASS","FAIL")))))</f>
        <v/>
      </c>
      <c r="AR801" s="2" t="str">
        <f t="shared" si="26"/>
        <v/>
      </c>
      <c r="AS801" s="2" t="str">
        <f t="shared" si="27"/>
        <v/>
      </c>
    </row>
    <row r="802" spans="1:45" ht="18.95" customHeight="1" x14ac:dyDescent="0.25">
      <c r="A802" s="3" t="str">
        <f>IF(DRAFT!$B804="","",DRAFT!$B804)</f>
        <v/>
      </c>
      <c r="B802" s="2" t="str">
        <f>IF(COUNT($A802)=0,"",IF($A802&lt;&gt;DRAFT!$B804,"ERR",IF(DRAFT!I804="3E","3E",IF(COUNT(DRAFT!E804,DRAFT!I804)&gt;0,DRAFT!J804,""))))</f>
        <v/>
      </c>
      <c r="C802" s="2" t="str">
        <f>IF(COUNT($A802)=0,"",IF(B802="3E","3E",IF(B802="","I",LOOKUP(B802/D$2,{0,0.4,0.45,0.5,0.55,0.6,0.65,0.7,0.75,0.8,1},{"F","D","C","C+","B-","B","B+","A-","A","A+"}))))</f>
        <v/>
      </c>
      <c r="D802" s="1" t="str">
        <f>IF(COUNT($A802)=0,"",IF(B802="","--",IF(B802="3E","3E",LOOKUP(B802/D$2,{0,0.4,0.45,0.5,0.55,0.6,0.65,0.7,0.75,0.8,1},{0,2,2.25,2.5,2.75,3,3.25,3.5,3.75,4}))))</f>
        <v/>
      </c>
      <c r="E802" s="2" t="str">
        <f>IF(COUNT($A802)=0,"",IF($A802&lt;&gt;DRAFT!$B804,"ERR",IF(DRAFT!R804="3E","3E",IF(COUNT(DRAFT!N804,DRAFT!R804)&gt;0,DRAFT!S804,""))))</f>
        <v/>
      </c>
      <c r="F802" s="2" t="str">
        <f>IF(COUNT($A802)=0,"",IF(E802="3E","3E",IF(E802="","I",LOOKUP(E802/G$2,{0,0.4,0.45,0.5,0.55,0.6,0.65,0.7,0.75,0.8,1},{"F","D","C","C+","B-","B","B+","A-","A","A+"}))))</f>
        <v/>
      </c>
      <c r="G802" s="1" t="str">
        <f>IF(COUNT($A802)=0,"",IF(E802="","--",IF(E802="3E","3E",LOOKUP(E802/G$2,{0,0.4,0.45,0.5,0.55,0.6,0.65,0.7,0.75,0.8,1},{0,2,2.25,2.5,2.75,3,3.25,3.5,3.75,4}))))</f>
        <v/>
      </c>
      <c r="H802" s="2" t="str">
        <f>IF(COUNT($A802)=0,"",IF($A802&lt;&gt;DRAFT!$B804,"ERR",IF(DRAFT!AA804="3E","3E",IF(COUNT(DRAFT!W804,DRAFT!AA804)&gt;0,DRAFT!AB804,""))))</f>
        <v/>
      </c>
      <c r="I802" s="2" t="str">
        <f>IF(COUNT($A802)=0,"",IF(H802="3E","3E",IF(H802="","I",LOOKUP(H802/J$2,{0,0.4,0.45,0.5,0.55,0.6,0.65,0.7,0.75,0.8,1},{"F","D","C","C+","B-","B","B+","A-","A","A+"}))))</f>
        <v/>
      </c>
      <c r="J802" s="1" t="str">
        <f>IF(COUNT($A802)=0,"",IF(H802="","--",IF(H802="3E","3E",LOOKUP(H802/J$2,{0,0.4,0.45,0.5,0.55,0.6,0.65,0.7,0.75,0.8,1},{0,2,2.25,2.5,2.75,3,3.25,3.5,3.75,4}))))</f>
        <v/>
      </c>
      <c r="K802" s="2" t="str">
        <f>IF(COUNT($A802)=0,"",IF($A802&lt;&gt;DRAFT!$B804,"ERR",IF(DRAFT!AJ804="3E","3E",IF(COUNT(DRAFT!AF804,DRAFT!AJ804)&gt;0,DRAFT!AK804,""))))</f>
        <v/>
      </c>
      <c r="L802" s="2" t="str">
        <f>IF(COUNT($A802)=0,"",IF(K802="3E","3E",IF(K802="","I",LOOKUP(K802/M$2,{0,0.4,0.45,0.5,0.55,0.6,0.65,0.7,0.75,0.8,1},{"F","D","C","C+","B-","B","B+","A-","A","A+"}))))</f>
        <v/>
      </c>
      <c r="M802" s="1" t="str">
        <f>IF(COUNT($A802)=0,"",IF(K802="","--",IF(K802="3E","3E",LOOKUP(K802/M$2,{0,0.4,0.45,0.5,0.55,0.6,0.65,0.7,0.75,0.8,1},{0,2,2.25,2.5,2.75,3,3.25,3.5,3.75,4}))))</f>
        <v/>
      </c>
      <c r="N802" s="2" t="str">
        <f>IF(COUNT($A802)=0,"",IF($A802&lt;&gt;DRAFT!$B804,"ERR",IF(DRAFT!AS804="3E","3E",IF(COUNT(DRAFT!AO804,DRAFT!AS804)&gt;0,DRAFT!AT804,""))))</f>
        <v/>
      </c>
      <c r="O802" s="2" t="str">
        <f>IF(COUNT($A802)=0,"",IF(N802="3E","3E",IF(N802="","I",LOOKUP(N802/P$2,{0,0.4,0.45,0.5,0.55,0.6,0.65,0.7,0.75,0.8,1},{"F","D","C","C+","B-","B","B+","A-","A","A+"}))))</f>
        <v/>
      </c>
      <c r="P802" s="1" t="str">
        <f>IF(COUNT($A802)=0,"",IF(N802="","--",IF(N802="3E","3E",LOOKUP(N802/P$2,{0,0.4,0.45,0.5,0.55,0.6,0.65,0.7,0.75,0.8,1},{0,2,2.25,2.5,2.75,3,3.25,3.5,3.75,4}))))</f>
        <v/>
      </c>
      <c r="Q802" s="2" t="str">
        <f>IF(COUNT($A802)=0,"",IF($A802&lt;&gt;DRAFT!$B804,"ERR",IF(DRAFT!BB804="3E","3E",IF(COUNT(DRAFT!AX804,DRAFT!BB804)&gt;0,DRAFT!BC804,""))))</f>
        <v/>
      </c>
      <c r="R802" s="2" t="str">
        <f>IF(COUNT($A802)=0,"",IF(Q802="3E","3E",IF(Q802="","I",LOOKUP(Q802/S$2,{0,0.4,0.45,0.5,0.55,0.6,0.65,0.7,0.75,0.8,1},{"F","D","C","C+","B-","B","B+","A-","A","A+"}))))</f>
        <v/>
      </c>
      <c r="S802" s="1" t="str">
        <f>IF(COUNT($A802)=0,"",IF(Q802="","--",IF(Q802="3E","3E",LOOKUP(Q802/S$2,{0,0.4,0.45,0.5,0.55,0.6,0.65,0.7,0.75,0.8,1},{0,2,2.25,2.5,2.75,3,3.25,3.5,3.75,4}))))</f>
        <v/>
      </c>
      <c r="T802" s="2" t="str">
        <f>IF(COUNT($A802)=0,"",IF($A802&lt;&gt;DRAFT!$B804,"ERR",IF(DRAFT!BK804="3E","3E",IF(COUNT(DRAFT!BG804,DRAFT!BK804)&gt;0,DRAFT!BL804,""))))</f>
        <v/>
      </c>
      <c r="U802" s="2" t="str">
        <f>IF(COUNT($A802)=0,"",IF(T802="3E","3E",IF(T802="","I",LOOKUP(T802/V$2,{0,0.4,0.45,0.5,0.55,0.6,0.65,0.7,0.75,0.8,1},{"F","D","C","C+","B-","B","B+","A-","A","A+"}))))</f>
        <v/>
      </c>
      <c r="V802" s="1" t="str">
        <f>IF(COUNT($A802)=0,"",IF(T802="","--",IF(T802="3E","3E",LOOKUP(T802/V$2,{0,0.4,0.45,0.5,0.55,0.6,0.65,0.7,0.75,0.8,1},{0,2,2.25,2.5,2.75,3,3.25,3.5,3.75,4}))))</f>
        <v/>
      </c>
      <c r="W802" s="2" t="str">
        <f>IF(COUNT($A802)=0,"",IF($A802&lt;&gt;DRAFT!$B804,"ERR",IF(DRAFT!BT804="3E","3E",IF(COUNT(DRAFT!BP804,DRAFT!BT804)&gt;0,DRAFT!BU804,""))))</f>
        <v/>
      </c>
      <c r="X802" s="2" t="str">
        <f>IF(COUNT($A802)=0,"",IF(W802="3E","3E",IF(W802="","I",LOOKUP(W802/Y$2,{0,0.4,0.45,0.5,0.55,0.6,0.65,0.7,0.75,0.8,1},{"F","D","C","C+","B-","B","B+","A-","A","A+"}))))</f>
        <v/>
      </c>
      <c r="Y802" s="1" t="str">
        <f>IF(COUNT($A802)=0,"",IF(W802="","--",IF(W802="3E","3E",LOOKUP(W802/Y$2,{0,0.4,0.45,0.5,0.55,0.6,0.65,0.7,0.75,0.8,1},{0,2,2.25,2.5,2.75,3,3.25,3.5,3.75,4}))))</f>
        <v/>
      </c>
      <c r="Z802" s="2" t="str">
        <f>IF(COUNT($A802)=0,"",IF($A802&lt;&gt;DRAFT!$B804,"ERR",IF(DRAFT!CC804="3E","3E",IF(COUNT(DRAFT!BY804,DRAFT!CC804)&gt;0,DRAFT!CD804,""))))</f>
        <v/>
      </c>
      <c r="AA802" s="2" t="str">
        <f>IF(COUNT($A802)=0,"",IF(Z802="3E","3E",IF(Z802="","I",LOOKUP(Z802/AB$2,{0,0.4,0.45,0.5,0.55,0.6,0.65,0.7,0.75,0.8,1},{"F","D","C","C+","B-","B","B+","A-","A","A+"}))))</f>
        <v/>
      </c>
      <c r="AB802" s="1" t="str">
        <f>IF(COUNT($A802)=0,"",IF(Z802="","--",IF(Z802="3E","3E",LOOKUP(Z802/AB$2,{0,0.4,0.45,0.5,0.55,0.6,0.65,0.7,0.75,0.8,1},{0,2,2.25,2.5,2.75,3,3.25,3.5,3.75,4}))))</f>
        <v/>
      </c>
      <c r="AC802" s="2" t="str">
        <f>IF(COUNT($A802)=0,"",IF($A802&lt;&gt;DRAFT!$B804,"ERR",IF(DRAFT!CF804&gt;0,DRAFT!CF804,"")))</f>
        <v/>
      </c>
      <c r="AD802" s="2" t="str">
        <f>IF(COUNT($A802)=0,"",IF(AC802="3E","3E",IF(AC802="","I",LOOKUP(AC802/AE$2,{0,0.4,0.45,0.5,0.55,0.6,0.65,0.7,0.75,0.8,1},{"F","D","C","C+","B-","B","B+","A-","A","A+"}))))</f>
        <v/>
      </c>
      <c r="AE802" s="1" t="str">
        <f>IF(COUNT($A802)=0,"",IF(AC802="","--",IF(AC802="3E","3E",LOOKUP(AC802/AE$2,{0,0.4,0.45,0.5,0.55,0.6,0.65,0.7,0.75,0.8,1},{0,2,2.25,2.5,2.75,3,3.25,3.5,3.75,4}))))</f>
        <v/>
      </c>
      <c r="AF802" s="2" t="str">
        <f>IF(COUNT($A802)=0,"",IF($A802&lt;&gt;DRAFT!$B804,"ERR",IF(DRAFT!CI804&gt;0,DRAFT!CK804,"")))</f>
        <v/>
      </c>
      <c r="AG802" s="2" t="str">
        <f>IF(COUNT($A802)=0,"",IF(AF802="3E","3E",IF(AF802="","I",LOOKUP(AF802/AH$2,{0,0.4,0.45,0.5,0.55,0.6,0.65,0.7,0.75,0.8,1},{"F","D","C","C+","B-","B","B+","A-","A","A+"}))))</f>
        <v/>
      </c>
      <c r="AH802" s="1" t="str">
        <f>IF(COUNT($A802)=0,"",IF(AF802="","--",IF(AF802="3E","3E",LOOKUP(AF802/AH$2,{0,0.4,0.45,0.5,0.55,0.6,0.65,0.7,0.75,0.8,1},{0,2,2.25,2.5,2.75,3,3.25,3.5,3.75,4}))))</f>
        <v/>
      </c>
      <c r="AI802" s="2" t="str">
        <f>IF($A802&lt;&gt;DRAFT!$B804,"ERR",IF(OR(COUNT($A802)=0,COUNT(DRAFT!CL804:CN804,DRAFT!CP804:CR804)=0),"",CEILING(SUM(DRAFT!CO804,DRAFT!CS804,DRAFT!CT804),1)))</f>
        <v/>
      </c>
      <c r="AJ802" s="2" t="str">
        <f>IF(COUNT($A802)=0,"",IF(AI802="3E","3E",IF(AI802="","I",LOOKUP(AI802/AK$2,{0,0.4,0.45,0.5,0.55,0.6,0.65,0.7,0.75,0.8,1},{"F","D","C","C+","B-","B","B+","A-","A","A+"}))))</f>
        <v/>
      </c>
      <c r="AK802" s="1" t="str">
        <f>IF(COUNT($A802)=0,"",IF(AI802="","--",IF(AI802="3E","3E",LOOKUP(AI802/AK$2,{0,0.4,0.45,0.5,0.55,0.6,0.65,0.7,0.75,0.8,1},{0,2,2.25,2.5,2.75,3,3.25,3.5,3.75,4}))))</f>
        <v/>
      </c>
      <c r="AL802" s="4" t="str">
        <f>IF(OR(COUNT($A802)=0,COUNT(B802:AK802)=0),"",IF(COUNTIF(B802:AK802,"3E")&gt;0,"3E",IF(DRAFT!$A804="R",TRUNC(SUMPRODUCT(RGP,RCP)/TCP,3),TRUNC((SUMPRODUCT(--(IMDGP&gt;0)*IMDGP,IMCP)+CEILING(DRAFT!$DB804*42,0.25))/TCP,3))))</f>
        <v/>
      </c>
      <c r="AM802" s="2" t="str">
        <f>IF(OR(COUNT($A802)=0,COUNT(B802:AK802)=0),"",IF(COUNTIF(B802:AK802,"3E")&gt;0,"3E",IF(DRAFT!$A804="R",SUMPRODUCT(--(RGP&gt;=2),RCP),SUMPRODUCT(--(IMDGP&gt;0),--(IMGP=0),IMCP)+DRAFT!$DC804)))</f>
        <v/>
      </c>
      <c r="AQ802" s="2" t="str">
        <f>IF(OR(COUNT($A802)=0,COUNT(B802:AK802)=0),"",IF(COUNTIF(B802:AM802,"3E")&gt;0,"3E",IF(AND(DRAFT!$A804="IM",OR($AL802&gt;DRAFT!$DB804,$AM802&gt;DRAFT!$DC804)),"IMPROVED",IF(AND(DRAFT!$A804="IM",$AL802&lt;=DRAFT!$DB804,$AM802&lt;=DRAFT!$DC804),"NOT IMPROVED",IF(AND(DRAFT!CU804="S",AH802&gt;=2,AK802&gt;=2,AN802&gt;=2.5,AP802&gt;=144),"PASS","FAIL")))))</f>
        <v/>
      </c>
      <c r="AR802" s="2" t="str">
        <f t="shared" si="26"/>
        <v/>
      </c>
      <c r="AS802" s="2" t="str">
        <f t="shared" si="27"/>
        <v/>
      </c>
    </row>
    <row r="803" spans="1:45" ht="18.95" customHeight="1" x14ac:dyDescent="0.25">
      <c r="A803" s="3" t="str">
        <f>IF(DRAFT!$B805="","",DRAFT!$B805)</f>
        <v/>
      </c>
      <c r="B803" s="2" t="str">
        <f>IF(COUNT($A803)=0,"",IF($A803&lt;&gt;DRAFT!$B805,"ERR",IF(DRAFT!I805="3E","3E",IF(COUNT(DRAFT!E805,DRAFT!I805)&gt;0,DRAFT!J805,""))))</f>
        <v/>
      </c>
      <c r="C803" s="2" t="str">
        <f>IF(COUNT($A803)=0,"",IF(B803="3E","3E",IF(B803="","I",LOOKUP(B803/D$2,{0,0.4,0.45,0.5,0.55,0.6,0.65,0.7,0.75,0.8,1},{"F","D","C","C+","B-","B","B+","A-","A","A+"}))))</f>
        <v/>
      </c>
      <c r="D803" s="1" t="str">
        <f>IF(COUNT($A803)=0,"",IF(B803="","--",IF(B803="3E","3E",LOOKUP(B803/D$2,{0,0.4,0.45,0.5,0.55,0.6,0.65,0.7,0.75,0.8,1},{0,2,2.25,2.5,2.75,3,3.25,3.5,3.75,4}))))</f>
        <v/>
      </c>
      <c r="E803" s="2" t="str">
        <f>IF(COUNT($A803)=0,"",IF($A803&lt;&gt;DRAFT!$B805,"ERR",IF(DRAFT!R805="3E","3E",IF(COUNT(DRAFT!N805,DRAFT!R805)&gt;0,DRAFT!S805,""))))</f>
        <v/>
      </c>
      <c r="F803" s="2" t="str">
        <f>IF(COUNT($A803)=0,"",IF(E803="3E","3E",IF(E803="","I",LOOKUP(E803/G$2,{0,0.4,0.45,0.5,0.55,0.6,0.65,0.7,0.75,0.8,1},{"F","D","C","C+","B-","B","B+","A-","A","A+"}))))</f>
        <v/>
      </c>
      <c r="G803" s="1" t="str">
        <f>IF(COUNT($A803)=0,"",IF(E803="","--",IF(E803="3E","3E",LOOKUP(E803/G$2,{0,0.4,0.45,0.5,0.55,0.6,0.65,0.7,0.75,0.8,1},{0,2,2.25,2.5,2.75,3,3.25,3.5,3.75,4}))))</f>
        <v/>
      </c>
      <c r="H803" s="2" t="str">
        <f>IF(COUNT($A803)=0,"",IF($A803&lt;&gt;DRAFT!$B805,"ERR",IF(DRAFT!AA805="3E","3E",IF(COUNT(DRAFT!W805,DRAFT!AA805)&gt;0,DRAFT!AB805,""))))</f>
        <v/>
      </c>
      <c r="I803" s="2" t="str">
        <f>IF(COUNT($A803)=0,"",IF(H803="3E","3E",IF(H803="","I",LOOKUP(H803/J$2,{0,0.4,0.45,0.5,0.55,0.6,0.65,0.7,0.75,0.8,1},{"F","D","C","C+","B-","B","B+","A-","A","A+"}))))</f>
        <v/>
      </c>
      <c r="J803" s="1" t="str">
        <f>IF(COUNT($A803)=0,"",IF(H803="","--",IF(H803="3E","3E",LOOKUP(H803/J$2,{0,0.4,0.45,0.5,0.55,0.6,0.65,0.7,0.75,0.8,1},{0,2,2.25,2.5,2.75,3,3.25,3.5,3.75,4}))))</f>
        <v/>
      </c>
      <c r="K803" s="2" t="str">
        <f>IF(COUNT($A803)=0,"",IF($A803&lt;&gt;DRAFT!$B805,"ERR",IF(DRAFT!AJ805="3E","3E",IF(COUNT(DRAFT!AF805,DRAFT!AJ805)&gt;0,DRAFT!AK805,""))))</f>
        <v/>
      </c>
      <c r="L803" s="2" t="str">
        <f>IF(COUNT($A803)=0,"",IF(K803="3E","3E",IF(K803="","I",LOOKUP(K803/M$2,{0,0.4,0.45,0.5,0.55,0.6,0.65,0.7,0.75,0.8,1},{"F","D","C","C+","B-","B","B+","A-","A","A+"}))))</f>
        <v/>
      </c>
      <c r="M803" s="1" t="str">
        <f>IF(COUNT($A803)=0,"",IF(K803="","--",IF(K803="3E","3E",LOOKUP(K803/M$2,{0,0.4,0.45,0.5,0.55,0.6,0.65,0.7,0.75,0.8,1},{0,2,2.25,2.5,2.75,3,3.25,3.5,3.75,4}))))</f>
        <v/>
      </c>
      <c r="N803" s="2" t="str">
        <f>IF(COUNT($A803)=0,"",IF($A803&lt;&gt;DRAFT!$B805,"ERR",IF(DRAFT!AS805="3E","3E",IF(COUNT(DRAFT!AO805,DRAFT!AS805)&gt;0,DRAFT!AT805,""))))</f>
        <v/>
      </c>
      <c r="O803" s="2" t="str">
        <f>IF(COUNT($A803)=0,"",IF(N803="3E","3E",IF(N803="","I",LOOKUP(N803/P$2,{0,0.4,0.45,0.5,0.55,0.6,0.65,0.7,0.75,0.8,1},{"F","D","C","C+","B-","B","B+","A-","A","A+"}))))</f>
        <v/>
      </c>
      <c r="P803" s="1" t="str">
        <f>IF(COUNT($A803)=0,"",IF(N803="","--",IF(N803="3E","3E",LOOKUP(N803/P$2,{0,0.4,0.45,0.5,0.55,0.6,0.65,0.7,0.75,0.8,1},{0,2,2.25,2.5,2.75,3,3.25,3.5,3.75,4}))))</f>
        <v/>
      </c>
      <c r="Q803" s="2" t="str">
        <f>IF(COUNT($A803)=0,"",IF($A803&lt;&gt;DRAFT!$B805,"ERR",IF(DRAFT!BB805="3E","3E",IF(COUNT(DRAFT!AX805,DRAFT!BB805)&gt;0,DRAFT!BC805,""))))</f>
        <v/>
      </c>
      <c r="R803" s="2" t="str">
        <f>IF(COUNT($A803)=0,"",IF(Q803="3E","3E",IF(Q803="","I",LOOKUP(Q803/S$2,{0,0.4,0.45,0.5,0.55,0.6,0.65,0.7,0.75,0.8,1},{"F","D","C","C+","B-","B","B+","A-","A","A+"}))))</f>
        <v/>
      </c>
      <c r="S803" s="1" t="str">
        <f>IF(COUNT($A803)=0,"",IF(Q803="","--",IF(Q803="3E","3E",LOOKUP(Q803/S$2,{0,0.4,0.45,0.5,0.55,0.6,0.65,0.7,0.75,0.8,1},{0,2,2.25,2.5,2.75,3,3.25,3.5,3.75,4}))))</f>
        <v/>
      </c>
      <c r="T803" s="2" t="str">
        <f>IF(COUNT($A803)=0,"",IF($A803&lt;&gt;DRAFT!$B805,"ERR",IF(DRAFT!BK805="3E","3E",IF(COUNT(DRAFT!BG805,DRAFT!BK805)&gt;0,DRAFT!BL805,""))))</f>
        <v/>
      </c>
      <c r="U803" s="2" t="str">
        <f>IF(COUNT($A803)=0,"",IF(T803="3E","3E",IF(T803="","I",LOOKUP(T803/V$2,{0,0.4,0.45,0.5,0.55,0.6,0.65,0.7,0.75,0.8,1},{"F","D","C","C+","B-","B","B+","A-","A","A+"}))))</f>
        <v/>
      </c>
      <c r="V803" s="1" t="str">
        <f>IF(COUNT($A803)=0,"",IF(T803="","--",IF(T803="3E","3E",LOOKUP(T803/V$2,{0,0.4,0.45,0.5,0.55,0.6,0.65,0.7,0.75,0.8,1},{0,2,2.25,2.5,2.75,3,3.25,3.5,3.75,4}))))</f>
        <v/>
      </c>
      <c r="W803" s="2" t="str">
        <f>IF(COUNT($A803)=0,"",IF($A803&lt;&gt;DRAFT!$B805,"ERR",IF(DRAFT!BT805="3E","3E",IF(COUNT(DRAFT!BP805,DRAFT!BT805)&gt;0,DRAFT!BU805,""))))</f>
        <v/>
      </c>
      <c r="X803" s="2" t="str">
        <f>IF(COUNT($A803)=0,"",IF(W803="3E","3E",IF(W803="","I",LOOKUP(W803/Y$2,{0,0.4,0.45,0.5,0.55,0.6,0.65,0.7,0.75,0.8,1},{"F","D","C","C+","B-","B","B+","A-","A","A+"}))))</f>
        <v/>
      </c>
      <c r="Y803" s="1" t="str">
        <f>IF(COUNT($A803)=0,"",IF(W803="","--",IF(W803="3E","3E",LOOKUP(W803/Y$2,{0,0.4,0.45,0.5,0.55,0.6,0.65,0.7,0.75,0.8,1},{0,2,2.25,2.5,2.75,3,3.25,3.5,3.75,4}))))</f>
        <v/>
      </c>
      <c r="Z803" s="2" t="str">
        <f>IF(COUNT($A803)=0,"",IF($A803&lt;&gt;DRAFT!$B805,"ERR",IF(DRAFT!CC805="3E","3E",IF(COUNT(DRAFT!BY805,DRAFT!CC805)&gt;0,DRAFT!CD805,""))))</f>
        <v/>
      </c>
      <c r="AA803" s="2" t="str">
        <f>IF(COUNT($A803)=0,"",IF(Z803="3E","3E",IF(Z803="","I",LOOKUP(Z803/AB$2,{0,0.4,0.45,0.5,0.55,0.6,0.65,0.7,0.75,0.8,1},{"F","D","C","C+","B-","B","B+","A-","A","A+"}))))</f>
        <v/>
      </c>
      <c r="AB803" s="1" t="str">
        <f>IF(COUNT($A803)=0,"",IF(Z803="","--",IF(Z803="3E","3E",LOOKUP(Z803/AB$2,{0,0.4,0.45,0.5,0.55,0.6,0.65,0.7,0.75,0.8,1},{0,2,2.25,2.5,2.75,3,3.25,3.5,3.75,4}))))</f>
        <v/>
      </c>
      <c r="AC803" s="2" t="str">
        <f>IF(COUNT($A803)=0,"",IF($A803&lt;&gt;DRAFT!$B805,"ERR",IF(DRAFT!CF805&gt;0,DRAFT!CF805,"")))</f>
        <v/>
      </c>
      <c r="AD803" s="2" t="str">
        <f>IF(COUNT($A803)=0,"",IF(AC803="3E","3E",IF(AC803="","I",LOOKUP(AC803/AE$2,{0,0.4,0.45,0.5,0.55,0.6,0.65,0.7,0.75,0.8,1},{"F","D","C","C+","B-","B","B+","A-","A","A+"}))))</f>
        <v/>
      </c>
      <c r="AE803" s="1" t="str">
        <f>IF(COUNT($A803)=0,"",IF(AC803="","--",IF(AC803="3E","3E",LOOKUP(AC803/AE$2,{0,0.4,0.45,0.5,0.55,0.6,0.65,0.7,0.75,0.8,1},{0,2,2.25,2.5,2.75,3,3.25,3.5,3.75,4}))))</f>
        <v/>
      </c>
      <c r="AF803" s="2" t="str">
        <f>IF(COUNT($A803)=0,"",IF($A803&lt;&gt;DRAFT!$B805,"ERR",IF(DRAFT!CI805&gt;0,DRAFT!CK805,"")))</f>
        <v/>
      </c>
      <c r="AG803" s="2" t="str">
        <f>IF(COUNT($A803)=0,"",IF(AF803="3E","3E",IF(AF803="","I",LOOKUP(AF803/AH$2,{0,0.4,0.45,0.5,0.55,0.6,0.65,0.7,0.75,0.8,1},{"F","D","C","C+","B-","B","B+","A-","A","A+"}))))</f>
        <v/>
      </c>
      <c r="AH803" s="1" t="str">
        <f>IF(COUNT($A803)=0,"",IF(AF803="","--",IF(AF803="3E","3E",LOOKUP(AF803/AH$2,{0,0.4,0.45,0.5,0.55,0.6,0.65,0.7,0.75,0.8,1},{0,2,2.25,2.5,2.75,3,3.25,3.5,3.75,4}))))</f>
        <v/>
      </c>
      <c r="AI803" s="2" t="str">
        <f>IF($A803&lt;&gt;DRAFT!$B805,"ERR",IF(OR(COUNT($A803)=0,COUNT(DRAFT!CL805:CN805,DRAFT!CP805:CR805)=0),"",CEILING(SUM(DRAFT!CO805,DRAFT!CS805,DRAFT!CT805),1)))</f>
        <v/>
      </c>
      <c r="AJ803" s="2" t="str">
        <f>IF(COUNT($A803)=0,"",IF(AI803="3E","3E",IF(AI803="","I",LOOKUP(AI803/AK$2,{0,0.4,0.45,0.5,0.55,0.6,0.65,0.7,0.75,0.8,1},{"F","D","C","C+","B-","B","B+","A-","A","A+"}))))</f>
        <v/>
      </c>
      <c r="AK803" s="1" t="str">
        <f>IF(COUNT($A803)=0,"",IF(AI803="","--",IF(AI803="3E","3E",LOOKUP(AI803/AK$2,{0,0.4,0.45,0.5,0.55,0.6,0.65,0.7,0.75,0.8,1},{0,2,2.25,2.5,2.75,3,3.25,3.5,3.75,4}))))</f>
        <v/>
      </c>
      <c r="AL803" s="4" t="str">
        <f>IF(OR(COUNT($A803)=0,COUNT(B803:AK803)=0),"",IF(COUNTIF(B803:AK803,"3E")&gt;0,"3E",IF(DRAFT!$A805="R",TRUNC(SUMPRODUCT(RGP,RCP)/TCP,3),TRUNC((SUMPRODUCT(--(IMDGP&gt;0)*IMDGP,IMCP)+CEILING(DRAFT!$DB805*42,0.25))/TCP,3))))</f>
        <v/>
      </c>
      <c r="AM803" s="2" t="str">
        <f>IF(OR(COUNT($A803)=0,COUNT(B803:AK803)=0),"",IF(COUNTIF(B803:AK803,"3E")&gt;0,"3E",IF(DRAFT!$A805="R",SUMPRODUCT(--(RGP&gt;=2),RCP),SUMPRODUCT(--(IMDGP&gt;0),--(IMGP=0),IMCP)+DRAFT!$DC805)))</f>
        <v/>
      </c>
      <c r="AQ803" s="2" t="str">
        <f>IF(OR(COUNT($A803)=0,COUNT(B803:AK803)=0),"",IF(COUNTIF(B803:AM803,"3E")&gt;0,"3E",IF(AND(DRAFT!$A805="IM",OR($AL803&gt;DRAFT!$DB805,$AM803&gt;DRAFT!$DC805)),"IMPROVED",IF(AND(DRAFT!$A805="IM",$AL803&lt;=DRAFT!$DB805,$AM803&lt;=DRAFT!$DC805),"NOT IMPROVED",IF(AND(DRAFT!CU805="S",AH803&gt;=2,AK803&gt;=2,AN803&gt;=2.5,AP803&gt;=144),"PASS","FAIL")))))</f>
        <v/>
      </c>
      <c r="AR803" s="2" t="str">
        <f t="shared" si="26"/>
        <v/>
      </c>
      <c r="AS803" s="2" t="str">
        <f t="shared" si="27"/>
        <v/>
      </c>
    </row>
    <row r="804" spans="1:45" ht="18.95" customHeight="1" x14ac:dyDescent="0.25">
      <c r="A804" s="3" t="str">
        <f>IF(DRAFT!$B806="","",DRAFT!$B806)</f>
        <v/>
      </c>
      <c r="B804" s="2" t="str">
        <f>IF(COUNT($A804)=0,"",IF($A804&lt;&gt;DRAFT!$B806,"ERR",IF(DRAFT!I806="3E","3E",IF(COUNT(DRAFT!E806,DRAFT!I806)&gt;0,DRAFT!J806,""))))</f>
        <v/>
      </c>
      <c r="C804" s="2" t="str">
        <f>IF(COUNT($A804)=0,"",IF(B804="3E","3E",IF(B804="","I",LOOKUP(B804/D$2,{0,0.4,0.45,0.5,0.55,0.6,0.65,0.7,0.75,0.8,1},{"F","D","C","C+","B-","B","B+","A-","A","A+"}))))</f>
        <v/>
      </c>
      <c r="D804" s="1" t="str">
        <f>IF(COUNT($A804)=0,"",IF(B804="","--",IF(B804="3E","3E",LOOKUP(B804/D$2,{0,0.4,0.45,0.5,0.55,0.6,0.65,0.7,0.75,0.8,1},{0,2,2.25,2.5,2.75,3,3.25,3.5,3.75,4}))))</f>
        <v/>
      </c>
      <c r="E804" s="2" t="str">
        <f>IF(COUNT($A804)=0,"",IF($A804&lt;&gt;DRAFT!$B806,"ERR",IF(DRAFT!R806="3E","3E",IF(COUNT(DRAFT!N806,DRAFT!R806)&gt;0,DRAFT!S806,""))))</f>
        <v/>
      </c>
      <c r="F804" s="2" t="str">
        <f>IF(COUNT($A804)=0,"",IF(E804="3E","3E",IF(E804="","I",LOOKUP(E804/G$2,{0,0.4,0.45,0.5,0.55,0.6,0.65,0.7,0.75,0.8,1},{"F","D","C","C+","B-","B","B+","A-","A","A+"}))))</f>
        <v/>
      </c>
      <c r="G804" s="1" t="str">
        <f>IF(COUNT($A804)=0,"",IF(E804="","--",IF(E804="3E","3E",LOOKUP(E804/G$2,{0,0.4,0.45,0.5,0.55,0.6,0.65,0.7,0.75,0.8,1},{0,2,2.25,2.5,2.75,3,3.25,3.5,3.75,4}))))</f>
        <v/>
      </c>
      <c r="H804" s="2" t="str">
        <f>IF(COUNT($A804)=0,"",IF($A804&lt;&gt;DRAFT!$B806,"ERR",IF(DRAFT!AA806="3E","3E",IF(COUNT(DRAFT!W806,DRAFT!AA806)&gt;0,DRAFT!AB806,""))))</f>
        <v/>
      </c>
      <c r="I804" s="2" t="str">
        <f>IF(COUNT($A804)=0,"",IF(H804="3E","3E",IF(H804="","I",LOOKUP(H804/J$2,{0,0.4,0.45,0.5,0.55,0.6,0.65,0.7,0.75,0.8,1},{"F","D","C","C+","B-","B","B+","A-","A","A+"}))))</f>
        <v/>
      </c>
      <c r="J804" s="1" t="str">
        <f>IF(COUNT($A804)=0,"",IF(H804="","--",IF(H804="3E","3E",LOOKUP(H804/J$2,{0,0.4,0.45,0.5,0.55,0.6,0.65,0.7,0.75,0.8,1},{0,2,2.25,2.5,2.75,3,3.25,3.5,3.75,4}))))</f>
        <v/>
      </c>
      <c r="K804" s="2" t="str">
        <f>IF(COUNT($A804)=0,"",IF($A804&lt;&gt;DRAFT!$B806,"ERR",IF(DRAFT!AJ806="3E","3E",IF(COUNT(DRAFT!AF806,DRAFT!AJ806)&gt;0,DRAFT!AK806,""))))</f>
        <v/>
      </c>
      <c r="L804" s="2" t="str">
        <f>IF(COUNT($A804)=0,"",IF(K804="3E","3E",IF(K804="","I",LOOKUP(K804/M$2,{0,0.4,0.45,0.5,0.55,0.6,0.65,0.7,0.75,0.8,1},{"F","D","C","C+","B-","B","B+","A-","A","A+"}))))</f>
        <v/>
      </c>
      <c r="M804" s="1" t="str">
        <f>IF(COUNT($A804)=0,"",IF(K804="","--",IF(K804="3E","3E",LOOKUP(K804/M$2,{0,0.4,0.45,0.5,0.55,0.6,0.65,0.7,0.75,0.8,1},{0,2,2.25,2.5,2.75,3,3.25,3.5,3.75,4}))))</f>
        <v/>
      </c>
      <c r="N804" s="2" t="str">
        <f>IF(COUNT($A804)=0,"",IF($A804&lt;&gt;DRAFT!$B806,"ERR",IF(DRAFT!AS806="3E","3E",IF(COUNT(DRAFT!AO806,DRAFT!AS806)&gt;0,DRAFT!AT806,""))))</f>
        <v/>
      </c>
      <c r="O804" s="2" t="str">
        <f>IF(COUNT($A804)=0,"",IF(N804="3E","3E",IF(N804="","I",LOOKUP(N804/P$2,{0,0.4,0.45,0.5,0.55,0.6,0.65,0.7,0.75,0.8,1},{"F","D","C","C+","B-","B","B+","A-","A","A+"}))))</f>
        <v/>
      </c>
      <c r="P804" s="1" t="str">
        <f>IF(COUNT($A804)=0,"",IF(N804="","--",IF(N804="3E","3E",LOOKUP(N804/P$2,{0,0.4,0.45,0.5,0.55,0.6,0.65,0.7,0.75,0.8,1},{0,2,2.25,2.5,2.75,3,3.25,3.5,3.75,4}))))</f>
        <v/>
      </c>
      <c r="Q804" s="2" t="str">
        <f>IF(COUNT($A804)=0,"",IF($A804&lt;&gt;DRAFT!$B806,"ERR",IF(DRAFT!BB806="3E","3E",IF(COUNT(DRAFT!AX806,DRAFT!BB806)&gt;0,DRAFT!BC806,""))))</f>
        <v/>
      </c>
      <c r="R804" s="2" t="str">
        <f>IF(COUNT($A804)=0,"",IF(Q804="3E","3E",IF(Q804="","I",LOOKUP(Q804/S$2,{0,0.4,0.45,0.5,0.55,0.6,0.65,0.7,0.75,0.8,1},{"F","D","C","C+","B-","B","B+","A-","A","A+"}))))</f>
        <v/>
      </c>
      <c r="S804" s="1" t="str">
        <f>IF(COUNT($A804)=0,"",IF(Q804="","--",IF(Q804="3E","3E",LOOKUP(Q804/S$2,{0,0.4,0.45,0.5,0.55,0.6,0.65,0.7,0.75,0.8,1},{0,2,2.25,2.5,2.75,3,3.25,3.5,3.75,4}))))</f>
        <v/>
      </c>
      <c r="T804" s="2" t="str">
        <f>IF(COUNT($A804)=0,"",IF($A804&lt;&gt;DRAFT!$B806,"ERR",IF(DRAFT!BK806="3E","3E",IF(COUNT(DRAFT!BG806,DRAFT!BK806)&gt;0,DRAFT!BL806,""))))</f>
        <v/>
      </c>
      <c r="U804" s="2" t="str">
        <f>IF(COUNT($A804)=0,"",IF(T804="3E","3E",IF(T804="","I",LOOKUP(T804/V$2,{0,0.4,0.45,0.5,0.55,0.6,0.65,0.7,0.75,0.8,1},{"F","D","C","C+","B-","B","B+","A-","A","A+"}))))</f>
        <v/>
      </c>
      <c r="V804" s="1" t="str">
        <f>IF(COUNT($A804)=0,"",IF(T804="","--",IF(T804="3E","3E",LOOKUP(T804/V$2,{0,0.4,0.45,0.5,0.55,0.6,0.65,0.7,0.75,0.8,1},{0,2,2.25,2.5,2.75,3,3.25,3.5,3.75,4}))))</f>
        <v/>
      </c>
      <c r="W804" s="2" t="str">
        <f>IF(COUNT($A804)=0,"",IF($A804&lt;&gt;DRAFT!$B806,"ERR",IF(DRAFT!BT806="3E","3E",IF(COUNT(DRAFT!BP806,DRAFT!BT806)&gt;0,DRAFT!BU806,""))))</f>
        <v/>
      </c>
      <c r="X804" s="2" t="str">
        <f>IF(COUNT($A804)=0,"",IF(W804="3E","3E",IF(W804="","I",LOOKUP(W804/Y$2,{0,0.4,0.45,0.5,0.55,0.6,0.65,0.7,0.75,0.8,1},{"F","D","C","C+","B-","B","B+","A-","A","A+"}))))</f>
        <v/>
      </c>
      <c r="Y804" s="1" t="str">
        <f>IF(COUNT($A804)=0,"",IF(W804="","--",IF(W804="3E","3E",LOOKUP(W804/Y$2,{0,0.4,0.45,0.5,0.55,0.6,0.65,0.7,0.75,0.8,1},{0,2,2.25,2.5,2.75,3,3.25,3.5,3.75,4}))))</f>
        <v/>
      </c>
      <c r="Z804" s="2" t="str">
        <f>IF(COUNT($A804)=0,"",IF($A804&lt;&gt;DRAFT!$B806,"ERR",IF(DRAFT!CC806="3E","3E",IF(COUNT(DRAFT!BY806,DRAFT!CC806)&gt;0,DRAFT!CD806,""))))</f>
        <v/>
      </c>
      <c r="AA804" s="2" t="str">
        <f>IF(COUNT($A804)=0,"",IF(Z804="3E","3E",IF(Z804="","I",LOOKUP(Z804/AB$2,{0,0.4,0.45,0.5,0.55,0.6,0.65,0.7,0.75,0.8,1},{"F","D","C","C+","B-","B","B+","A-","A","A+"}))))</f>
        <v/>
      </c>
      <c r="AB804" s="1" t="str">
        <f>IF(COUNT($A804)=0,"",IF(Z804="","--",IF(Z804="3E","3E",LOOKUP(Z804/AB$2,{0,0.4,0.45,0.5,0.55,0.6,0.65,0.7,0.75,0.8,1},{0,2,2.25,2.5,2.75,3,3.25,3.5,3.75,4}))))</f>
        <v/>
      </c>
      <c r="AC804" s="2" t="str">
        <f>IF(COUNT($A804)=0,"",IF($A804&lt;&gt;DRAFT!$B806,"ERR",IF(DRAFT!CF806&gt;0,DRAFT!CF806,"")))</f>
        <v/>
      </c>
      <c r="AD804" s="2" t="str">
        <f>IF(COUNT($A804)=0,"",IF(AC804="3E","3E",IF(AC804="","I",LOOKUP(AC804/AE$2,{0,0.4,0.45,0.5,0.55,0.6,0.65,0.7,0.75,0.8,1},{"F","D","C","C+","B-","B","B+","A-","A","A+"}))))</f>
        <v/>
      </c>
      <c r="AE804" s="1" t="str">
        <f>IF(COUNT($A804)=0,"",IF(AC804="","--",IF(AC804="3E","3E",LOOKUP(AC804/AE$2,{0,0.4,0.45,0.5,0.55,0.6,0.65,0.7,0.75,0.8,1},{0,2,2.25,2.5,2.75,3,3.25,3.5,3.75,4}))))</f>
        <v/>
      </c>
      <c r="AF804" s="2" t="str">
        <f>IF(COUNT($A804)=0,"",IF($A804&lt;&gt;DRAFT!$B806,"ERR",IF(DRAFT!CI806&gt;0,DRAFT!CK806,"")))</f>
        <v/>
      </c>
      <c r="AG804" s="2" t="str">
        <f>IF(COUNT($A804)=0,"",IF(AF804="3E","3E",IF(AF804="","I",LOOKUP(AF804/AH$2,{0,0.4,0.45,0.5,0.55,0.6,0.65,0.7,0.75,0.8,1},{"F","D","C","C+","B-","B","B+","A-","A","A+"}))))</f>
        <v/>
      </c>
      <c r="AH804" s="1" t="str">
        <f>IF(COUNT($A804)=0,"",IF(AF804="","--",IF(AF804="3E","3E",LOOKUP(AF804/AH$2,{0,0.4,0.45,0.5,0.55,0.6,0.65,0.7,0.75,0.8,1},{0,2,2.25,2.5,2.75,3,3.25,3.5,3.75,4}))))</f>
        <v/>
      </c>
      <c r="AI804" s="2" t="str">
        <f>IF($A804&lt;&gt;DRAFT!$B806,"ERR",IF(OR(COUNT($A804)=0,COUNT(DRAFT!CL806:CN806,DRAFT!CP806:CR806)=0),"",CEILING(SUM(DRAFT!CO806,DRAFT!CS806,DRAFT!CT806),1)))</f>
        <v/>
      </c>
      <c r="AJ804" s="2" t="str">
        <f>IF(COUNT($A804)=0,"",IF(AI804="3E","3E",IF(AI804="","I",LOOKUP(AI804/AK$2,{0,0.4,0.45,0.5,0.55,0.6,0.65,0.7,0.75,0.8,1},{"F","D","C","C+","B-","B","B+","A-","A","A+"}))))</f>
        <v/>
      </c>
      <c r="AK804" s="1" t="str">
        <f>IF(COUNT($A804)=0,"",IF(AI804="","--",IF(AI804="3E","3E",LOOKUP(AI804/AK$2,{0,0.4,0.45,0.5,0.55,0.6,0.65,0.7,0.75,0.8,1},{0,2,2.25,2.5,2.75,3,3.25,3.5,3.75,4}))))</f>
        <v/>
      </c>
      <c r="AL804" s="4" t="str">
        <f>IF(OR(COUNT($A804)=0,COUNT(B804:AK804)=0),"",IF(COUNTIF(B804:AK804,"3E")&gt;0,"3E",IF(DRAFT!$A806="R",TRUNC(SUMPRODUCT(RGP,RCP)/TCP,3),TRUNC((SUMPRODUCT(--(IMDGP&gt;0)*IMDGP,IMCP)+CEILING(DRAFT!$DB806*42,0.25))/TCP,3))))</f>
        <v/>
      </c>
      <c r="AM804" s="2" t="str">
        <f>IF(OR(COUNT($A804)=0,COUNT(B804:AK804)=0),"",IF(COUNTIF(B804:AK804,"3E")&gt;0,"3E",IF(DRAFT!$A806="R",SUMPRODUCT(--(RGP&gt;=2),RCP),SUMPRODUCT(--(IMDGP&gt;0),--(IMGP=0),IMCP)+DRAFT!$DC806)))</f>
        <v/>
      </c>
      <c r="AQ804" s="2" t="str">
        <f>IF(OR(COUNT($A804)=0,COUNT(B804:AK804)=0),"",IF(COUNTIF(B804:AM804,"3E")&gt;0,"3E",IF(AND(DRAFT!$A806="IM",OR($AL804&gt;DRAFT!$DB806,$AM804&gt;DRAFT!$DC806)),"IMPROVED",IF(AND(DRAFT!$A806="IM",$AL804&lt;=DRAFT!$DB806,$AM804&lt;=DRAFT!$DC806),"NOT IMPROVED",IF(AND(DRAFT!CU806="S",AH804&gt;=2,AK804&gt;=2,AN804&gt;=2.5,AP804&gt;=144),"PASS","FAIL")))))</f>
        <v/>
      </c>
      <c r="AR804" s="2" t="str">
        <f t="shared" si="26"/>
        <v/>
      </c>
      <c r="AS804" s="2" t="str">
        <f t="shared" si="27"/>
        <v/>
      </c>
    </row>
    <row r="805" spans="1:45" ht="18.95" customHeight="1" x14ac:dyDescent="0.25">
      <c r="A805" s="3" t="str">
        <f>IF(DRAFT!$B807="","",DRAFT!$B807)</f>
        <v/>
      </c>
      <c r="B805" s="2" t="str">
        <f>IF(COUNT($A805)=0,"",IF($A805&lt;&gt;DRAFT!$B807,"ERR",IF(DRAFT!I807="3E","3E",IF(COUNT(DRAFT!E807,DRAFT!I807)&gt;0,DRAFT!J807,""))))</f>
        <v/>
      </c>
      <c r="C805" s="2" t="str">
        <f>IF(COUNT($A805)=0,"",IF(B805="3E","3E",IF(B805="","I",LOOKUP(B805/D$2,{0,0.4,0.45,0.5,0.55,0.6,0.65,0.7,0.75,0.8,1},{"F","D","C","C+","B-","B","B+","A-","A","A+"}))))</f>
        <v/>
      </c>
      <c r="D805" s="1" t="str">
        <f>IF(COUNT($A805)=0,"",IF(B805="","--",IF(B805="3E","3E",LOOKUP(B805/D$2,{0,0.4,0.45,0.5,0.55,0.6,0.65,0.7,0.75,0.8,1},{0,2,2.25,2.5,2.75,3,3.25,3.5,3.75,4}))))</f>
        <v/>
      </c>
      <c r="E805" s="2" t="str">
        <f>IF(COUNT($A805)=0,"",IF($A805&lt;&gt;DRAFT!$B807,"ERR",IF(DRAFT!R807="3E","3E",IF(COUNT(DRAFT!N807,DRAFT!R807)&gt;0,DRAFT!S807,""))))</f>
        <v/>
      </c>
      <c r="F805" s="2" t="str">
        <f>IF(COUNT($A805)=0,"",IF(E805="3E","3E",IF(E805="","I",LOOKUP(E805/G$2,{0,0.4,0.45,0.5,0.55,0.6,0.65,0.7,0.75,0.8,1},{"F","D","C","C+","B-","B","B+","A-","A","A+"}))))</f>
        <v/>
      </c>
      <c r="G805" s="1" t="str">
        <f>IF(COUNT($A805)=0,"",IF(E805="","--",IF(E805="3E","3E",LOOKUP(E805/G$2,{0,0.4,0.45,0.5,0.55,0.6,0.65,0.7,0.75,0.8,1},{0,2,2.25,2.5,2.75,3,3.25,3.5,3.75,4}))))</f>
        <v/>
      </c>
      <c r="H805" s="2" t="str">
        <f>IF(COUNT($A805)=0,"",IF($A805&lt;&gt;DRAFT!$B807,"ERR",IF(DRAFT!AA807="3E","3E",IF(COUNT(DRAFT!W807,DRAFT!AA807)&gt;0,DRAFT!AB807,""))))</f>
        <v/>
      </c>
      <c r="I805" s="2" t="str">
        <f>IF(COUNT($A805)=0,"",IF(H805="3E","3E",IF(H805="","I",LOOKUP(H805/J$2,{0,0.4,0.45,0.5,0.55,0.6,0.65,0.7,0.75,0.8,1},{"F","D","C","C+","B-","B","B+","A-","A","A+"}))))</f>
        <v/>
      </c>
      <c r="J805" s="1" t="str">
        <f>IF(COUNT($A805)=0,"",IF(H805="","--",IF(H805="3E","3E",LOOKUP(H805/J$2,{0,0.4,0.45,0.5,0.55,0.6,0.65,0.7,0.75,0.8,1},{0,2,2.25,2.5,2.75,3,3.25,3.5,3.75,4}))))</f>
        <v/>
      </c>
      <c r="K805" s="2" t="str">
        <f>IF(COUNT($A805)=0,"",IF($A805&lt;&gt;DRAFT!$B807,"ERR",IF(DRAFT!AJ807="3E","3E",IF(COUNT(DRAFT!AF807,DRAFT!AJ807)&gt;0,DRAFT!AK807,""))))</f>
        <v/>
      </c>
      <c r="L805" s="2" t="str">
        <f>IF(COUNT($A805)=0,"",IF(K805="3E","3E",IF(K805="","I",LOOKUP(K805/M$2,{0,0.4,0.45,0.5,0.55,0.6,0.65,0.7,0.75,0.8,1},{"F","D","C","C+","B-","B","B+","A-","A","A+"}))))</f>
        <v/>
      </c>
      <c r="M805" s="1" t="str">
        <f>IF(COUNT($A805)=0,"",IF(K805="","--",IF(K805="3E","3E",LOOKUP(K805/M$2,{0,0.4,0.45,0.5,0.55,0.6,0.65,0.7,0.75,0.8,1},{0,2,2.25,2.5,2.75,3,3.25,3.5,3.75,4}))))</f>
        <v/>
      </c>
      <c r="N805" s="2" t="str">
        <f>IF(COUNT($A805)=0,"",IF($A805&lt;&gt;DRAFT!$B807,"ERR",IF(DRAFT!AS807="3E","3E",IF(COUNT(DRAFT!AO807,DRAFT!AS807)&gt;0,DRAFT!AT807,""))))</f>
        <v/>
      </c>
      <c r="O805" s="2" t="str">
        <f>IF(COUNT($A805)=0,"",IF(N805="3E","3E",IF(N805="","I",LOOKUP(N805/P$2,{0,0.4,0.45,0.5,0.55,0.6,0.65,0.7,0.75,0.8,1},{"F","D","C","C+","B-","B","B+","A-","A","A+"}))))</f>
        <v/>
      </c>
      <c r="P805" s="1" t="str">
        <f>IF(COUNT($A805)=0,"",IF(N805="","--",IF(N805="3E","3E",LOOKUP(N805/P$2,{0,0.4,0.45,0.5,0.55,0.6,0.65,0.7,0.75,0.8,1},{0,2,2.25,2.5,2.75,3,3.25,3.5,3.75,4}))))</f>
        <v/>
      </c>
      <c r="Q805" s="2" t="str">
        <f>IF(COUNT($A805)=0,"",IF($A805&lt;&gt;DRAFT!$B807,"ERR",IF(DRAFT!BB807="3E","3E",IF(COUNT(DRAFT!AX807,DRAFT!BB807)&gt;0,DRAFT!BC807,""))))</f>
        <v/>
      </c>
      <c r="R805" s="2" t="str">
        <f>IF(COUNT($A805)=0,"",IF(Q805="3E","3E",IF(Q805="","I",LOOKUP(Q805/S$2,{0,0.4,0.45,0.5,0.55,0.6,0.65,0.7,0.75,0.8,1},{"F","D","C","C+","B-","B","B+","A-","A","A+"}))))</f>
        <v/>
      </c>
      <c r="S805" s="1" t="str">
        <f>IF(COUNT($A805)=0,"",IF(Q805="","--",IF(Q805="3E","3E",LOOKUP(Q805/S$2,{0,0.4,0.45,0.5,0.55,0.6,0.65,0.7,0.75,0.8,1},{0,2,2.25,2.5,2.75,3,3.25,3.5,3.75,4}))))</f>
        <v/>
      </c>
      <c r="T805" s="2" t="str">
        <f>IF(COUNT($A805)=0,"",IF($A805&lt;&gt;DRAFT!$B807,"ERR",IF(DRAFT!BK807="3E","3E",IF(COUNT(DRAFT!BG807,DRAFT!BK807)&gt;0,DRAFT!BL807,""))))</f>
        <v/>
      </c>
      <c r="U805" s="2" t="str">
        <f>IF(COUNT($A805)=0,"",IF(T805="3E","3E",IF(T805="","I",LOOKUP(T805/V$2,{0,0.4,0.45,0.5,0.55,0.6,0.65,0.7,0.75,0.8,1},{"F","D","C","C+","B-","B","B+","A-","A","A+"}))))</f>
        <v/>
      </c>
      <c r="V805" s="1" t="str">
        <f>IF(COUNT($A805)=0,"",IF(T805="","--",IF(T805="3E","3E",LOOKUP(T805/V$2,{0,0.4,0.45,0.5,0.55,0.6,0.65,0.7,0.75,0.8,1},{0,2,2.25,2.5,2.75,3,3.25,3.5,3.75,4}))))</f>
        <v/>
      </c>
      <c r="W805" s="2" t="str">
        <f>IF(COUNT($A805)=0,"",IF($A805&lt;&gt;DRAFT!$B807,"ERR",IF(DRAFT!BT807="3E","3E",IF(COUNT(DRAFT!BP807,DRAFT!BT807)&gt;0,DRAFT!BU807,""))))</f>
        <v/>
      </c>
      <c r="X805" s="2" t="str">
        <f>IF(COUNT($A805)=0,"",IF(W805="3E","3E",IF(W805="","I",LOOKUP(W805/Y$2,{0,0.4,0.45,0.5,0.55,0.6,0.65,0.7,0.75,0.8,1},{"F","D","C","C+","B-","B","B+","A-","A","A+"}))))</f>
        <v/>
      </c>
      <c r="Y805" s="1" t="str">
        <f>IF(COUNT($A805)=0,"",IF(W805="","--",IF(W805="3E","3E",LOOKUP(W805/Y$2,{0,0.4,0.45,0.5,0.55,0.6,0.65,0.7,0.75,0.8,1},{0,2,2.25,2.5,2.75,3,3.25,3.5,3.75,4}))))</f>
        <v/>
      </c>
      <c r="Z805" s="2" t="str">
        <f>IF(COUNT($A805)=0,"",IF($A805&lt;&gt;DRAFT!$B807,"ERR",IF(DRAFT!CC807="3E","3E",IF(COUNT(DRAFT!BY807,DRAFT!CC807)&gt;0,DRAFT!CD807,""))))</f>
        <v/>
      </c>
      <c r="AA805" s="2" t="str">
        <f>IF(COUNT($A805)=0,"",IF(Z805="3E","3E",IF(Z805="","I",LOOKUP(Z805/AB$2,{0,0.4,0.45,0.5,0.55,0.6,0.65,0.7,0.75,0.8,1},{"F","D","C","C+","B-","B","B+","A-","A","A+"}))))</f>
        <v/>
      </c>
      <c r="AB805" s="1" t="str">
        <f>IF(COUNT($A805)=0,"",IF(Z805="","--",IF(Z805="3E","3E",LOOKUP(Z805/AB$2,{0,0.4,0.45,0.5,0.55,0.6,0.65,0.7,0.75,0.8,1},{0,2,2.25,2.5,2.75,3,3.25,3.5,3.75,4}))))</f>
        <v/>
      </c>
      <c r="AC805" s="2" t="str">
        <f>IF(COUNT($A805)=0,"",IF($A805&lt;&gt;DRAFT!$B807,"ERR",IF(DRAFT!CF807&gt;0,DRAFT!CF807,"")))</f>
        <v/>
      </c>
      <c r="AD805" s="2" t="str">
        <f>IF(COUNT($A805)=0,"",IF(AC805="3E","3E",IF(AC805="","I",LOOKUP(AC805/AE$2,{0,0.4,0.45,0.5,0.55,0.6,0.65,0.7,0.75,0.8,1},{"F","D","C","C+","B-","B","B+","A-","A","A+"}))))</f>
        <v/>
      </c>
      <c r="AE805" s="1" t="str">
        <f>IF(COUNT($A805)=0,"",IF(AC805="","--",IF(AC805="3E","3E",LOOKUP(AC805/AE$2,{0,0.4,0.45,0.5,0.55,0.6,0.65,0.7,0.75,0.8,1},{0,2,2.25,2.5,2.75,3,3.25,3.5,3.75,4}))))</f>
        <v/>
      </c>
      <c r="AF805" s="2" t="str">
        <f>IF(COUNT($A805)=0,"",IF($A805&lt;&gt;DRAFT!$B807,"ERR",IF(DRAFT!CI807&gt;0,DRAFT!CK807,"")))</f>
        <v/>
      </c>
      <c r="AG805" s="2" t="str">
        <f>IF(COUNT($A805)=0,"",IF(AF805="3E","3E",IF(AF805="","I",LOOKUP(AF805/AH$2,{0,0.4,0.45,0.5,0.55,0.6,0.65,0.7,0.75,0.8,1},{"F","D","C","C+","B-","B","B+","A-","A","A+"}))))</f>
        <v/>
      </c>
      <c r="AH805" s="1" t="str">
        <f>IF(COUNT($A805)=0,"",IF(AF805="","--",IF(AF805="3E","3E",LOOKUP(AF805/AH$2,{0,0.4,0.45,0.5,0.55,0.6,0.65,0.7,0.75,0.8,1},{0,2,2.25,2.5,2.75,3,3.25,3.5,3.75,4}))))</f>
        <v/>
      </c>
      <c r="AI805" s="2" t="str">
        <f>IF($A805&lt;&gt;DRAFT!$B807,"ERR",IF(OR(COUNT($A805)=0,COUNT(DRAFT!CL807:CN807,DRAFT!CP807:CR807)=0),"",CEILING(SUM(DRAFT!CO807,DRAFT!CS807,DRAFT!CT807),1)))</f>
        <v/>
      </c>
      <c r="AJ805" s="2" t="str">
        <f>IF(COUNT($A805)=0,"",IF(AI805="3E","3E",IF(AI805="","I",LOOKUP(AI805/AK$2,{0,0.4,0.45,0.5,0.55,0.6,0.65,0.7,0.75,0.8,1},{"F","D","C","C+","B-","B","B+","A-","A","A+"}))))</f>
        <v/>
      </c>
      <c r="AK805" s="1" t="str">
        <f>IF(COUNT($A805)=0,"",IF(AI805="","--",IF(AI805="3E","3E",LOOKUP(AI805/AK$2,{0,0.4,0.45,0.5,0.55,0.6,0.65,0.7,0.75,0.8,1},{0,2,2.25,2.5,2.75,3,3.25,3.5,3.75,4}))))</f>
        <v/>
      </c>
      <c r="AL805" s="4" t="str">
        <f>IF(OR(COUNT($A805)=0,COUNT(B805:AK805)=0),"",IF(COUNTIF(B805:AK805,"3E")&gt;0,"3E",IF(DRAFT!$A807="R",TRUNC(SUMPRODUCT(RGP,RCP)/TCP,3),TRUNC((SUMPRODUCT(--(IMDGP&gt;0)*IMDGP,IMCP)+CEILING(DRAFT!$DB807*42,0.25))/TCP,3))))</f>
        <v/>
      </c>
      <c r="AM805" s="2" t="str">
        <f>IF(OR(COUNT($A805)=0,COUNT(B805:AK805)=0),"",IF(COUNTIF(B805:AK805,"3E")&gt;0,"3E",IF(DRAFT!$A807="R",SUMPRODUCT(--(RGP&gt;=2),RCP),SUMPRODUCT(--(IMDGP&gt;0),--(IMGP=0),IMCP)+DRAFT!$DC807)))</f>
        <v/>
      </c>
      <c r="AQ805" s="2" t="str">
        <f>IF(OR(COUNT($A805)=0,COUNT(B805:AK805)=0),"",IF(COUNTIF(B805:AM805,"3E")&gt;0,"3E",IF(AND(DRAFT!$A807="IM",OR($AL805&gt;DRAFT!$DB807,$AM805&gt;DRAFT!$DC807)),"IMPROVED",IF(AND(DRAFT!$A807="IM",$AL805&lt;=DRAFT!$DB807,$AM805&lt;=DRAFT!$DC807),"NOT IMPROVED",IF(AND(DRAFT!CU807="S",AH805&gt;=2,AK805&gt;=2,AN805&gt;=2.5,AP805&gt;=144),"PASS","FAIL")))))</f>
        <v/>
      </c>
      <c r="AR805" s="2" t="str">
        <f t="shared" si="26"/>
        <v/>
      </c>
      <c r="AS805" s="2" t="str">
        <f t="shared" si="27"/>
        <v/>
      </c>
    </row>
    <row r="806" spans="1:45" ht="18.95" customHeight="1" x14ac:dyDescent="0.25">
      <c r="A806" s="3" t="str">
        <f>IF(DRAFT!$B808="","",DRAFT!$B808)</f>
        <v/>
      </c>
      <c r="B806" s="2" t="str">
        <f>IF(COUNT($A806)=0,"",IF($A806&lt;&gt;DRAFT!$B808,"ERR",IF(DRAFT!I808="3E","3E",IF(COUNT(DRAFT!E808,DRAFT!I808)&gt;0,DRAFT!J808,""))))</f>
        <v/>
      </c>
      <c r="C806" s="2" t="str">
        <f>IF(COUNT($A806)=0,"",IF(B806="3E","3E",IF(B806="","I",LOOKUP(B806/D$2,{0,0.4,0.45,0.5,0.55,0.6,0.65,0.7,0.75,0.8,1},{"F","D","C","C+","B-","B","B+","A-","A","A+"}))))</f>
        <v/>
      </c>
      <c r="D806" s="1" t="str">
        <f>IF(COUNT($A806)=0,"",IF(B806="","--",IF(B806="3E","3E",LOOKUP(B806/D$2,{0,0.4,0.45,0.5,0.55,0.6,0.65,0.7,0.75,0.8,1},{0,2,2.25,2.5,2.75,3,3.25,3.5,3.75,4}))))</f>
        <v/>
      </c>
      <c r="E806" s="2" t="str">
        <f>IF(COUNT($A806)=0,"",IF($A806&lt;&gt;DRAFT!$B808,"ERR",IF(DRAFT!R808="3E","3E",IF(COUNT(DRAFT!N808,DRAFT!R808)&gt;0,DRAFT!S808,""))))</f>
        <v/>
      </c>
      <c r="F806" s="2" t="str">
        <f>IF(COUNT($A806)=0,"",IF(E806="3E","3E",IF(E806="","I",LOOKUP(E806/G$2,{0,0.4,0.45,0.5,0.55,0.6,0.65,0.7,0.75,0.8,1},{"F","D","C","C+","B-","B","B+","A-","A","A+"}))))</f>
        <v/>
      </c>
      <c r="G806" s="1" t="str">
        <f>IF(COUNT($A806)=0,"",IF(E806="","--",IF(E806="3E","3E",LOOKUP(E806/G$2,{0,0.4,0.45,0.5,0.55,0.6,0.65,0.7,0.75,0.8,1},{0,2,2.25,2.5,2.75,3,3.25,3.5,3.75,4}))))</f>
        <v/>
      </c>
      <c r="H806" s="2" t="str">
        <f>IF(COUNT($A806)=0,"",IF($A806&lt;&gt;DRAFT!$B808,"ERR",IF(DRAFT!AA808="3E","3E",IF(COUNT(DRAFT!W808,DRAFT!AA808)&gt;0,DRAFT!AB808,""))))</f>
        <v/>
      </c>
      <c r="I806" s="2" t="str">
        <f>IF(COUNT($A806)=0,"",IF(H806="3E","3E",IF(H806="","I",LOOKUP(H806/J$2,{0,0.4,0.45,0.5,0.55,0.6,0.65,0.7,0.75,0.8,1},{"F","D","C","C+","B-","B","B+","A-","A","A+"}))))</f>
        <v/>
      </c>
      <c r="J806" s="1" t="str">
        <f>IF(COUNT($A806)=0,"",IF(H806="","--",IF(H806="3E","3E",LOOKUP(H806/J$2,{0,0.4,0.45,0.5,0.55,0.6,0.65,0.7,0.75,0.8,1},{0,2,2.25,2.5,2.75,3,3.25,3.5,3.75,4}))))</f>
        <v/>
      </c>
      <c r="K806" s="2" t="str">
        <f>IF(COUNT($A806)=0,"",IF($A806&lt;&gt;DRAFT!$B808,"ERR",IF(DRAFT!AJ808="3E","3E",IF(COUNT(DRAFT!AF808,DRAFT!AJ808)&gt;0,DRAFT!AK808,""))))</f>
        <v/>
      </c>
      <c r="L806" s="2" t="str">
        <f>IF(COUNT($A806)=0,"",IF(K806="3E","3E",IF(K806="","I",LOOKUP(K806/M$2,{0,0.4,0.45,0.5,0.55,0.6,0.65,0.7,0.75,0.8,1},{"F","D","C","C+","B-","B","B+","A-","A","A+"}))))</f>
        <v/>
      </c>
      <c r="M806" s="1" t="str">
        <f>IF(COUNT($A806)=0,"",IF(K806="","--",IF(K806="3E","3E",LOOKUP(K806/M$2,{0,0.4,0.45,0.5,0.55,0.6,0.65,0.7,0.75,0.8,1},{0,2,2.25,2.5,2.75,3,3.25,3.5,3.75,4}))))</f>
        <v/>
      </c>
      <c r="N806" s="2" t="str">
        <f>IF(COUNT($A806)=0,"",IF($A806&lt;&gt;DRAFT!$B808,"ERR",IF(DRAFT!AS808="3E","3E",IF(COUNT(DRAFT!AO808,DRAFT!AS808)&gt;0,DRAFT!AT808,""))))</f>
        <v/>
      </c>
      <c r="O806" s="2" t="str">
        <f>IF(COUNT($A806)=0,"",IF(N806="3E","3E",IF(N806="","I",LOOKUP(N806/P$2,{0,0.4,0.45,0.5,0.55,0.6,0.65,0.7,0.75,0.8,1},{"F","D","C","C+","B-","B","B+","A-","A","A+"}))))</f>
        <v/>
      </c>
      <c r="P806" s="1" t="str">
        <f>IF(COUNT($A806)=0,"",IF(N806="","--",IF(N806="3E","3E",LOOKUP(N806/P$2,{0,0.4,0.45,0.5,0.55,0.6,0.65,0.7,0.75,0.8,1},{0,2,2.25,2.5,2.75,3,3.25,3.5,3.75,4}))))</f>
        <v/>
      </c>
      <c r="Q806" s="2" t="str">
        <f>IF(COUNT($A806)=0,"",IF($A806&lt;&gt;DRAFT!$B808,"ERR",IF(DRAFT!BB808="3E","3E",IF(COUNT(DRAFT!AX808,DRAFT!BB808)&gt;0,DRAFT!BC808,""))))</f>
        <v/>
      </c>
      <c r="R806" s="2" t="str">
        <f>IF(COUNT($A806)=0,"",IF(Q806="3E","3E",IF(Q806="","I",LOOKUP(Q806/S$2,{0,0.4,0.45,0.5,0.55,0.6,0.65,0.7,0.75,0.8,1},{"F","D","C","C+","B-","B","B+","A-","A","A+"}))))</f>
        <v/>
      </c>
      <c r="S806" s="1" t="str">
        <f>IF(COUNT($A806)=0,"",IF(Q806="","--",IF(Q806="3E","3E",LOOKUP(Q806/S$2,{0,0.4,0.45,0.5,0.55,0.6,0.65,0.7,0.75,0.8,1},{0,2,2.25,2.5,2.75,3,3.25,3.5,3.75,4}))))</f>
        <v/>
      </c>
      <c r="T806" s="2" t="str">
        <f>IF(COUNT($A806)=0,"",IF($A806&lt;&gt;DRAFT!$B808,"ERR",IF(DRAFT!BK808="3E","3E",IF(COUNT(DRAFT!BG808,DRAFT!BK808)&gt;0,DRAFT!BL808,""))))</f>
        <v/>
      </c>
      <c r="U806" s="2" t="str">
        <f>IF(COUNT($A806)=0,"",IF(T806="3E","3E",IF(T806="","I",LOOKUP(T806/V$2,{0,0.4,0.45,0.5,0.55,0.6,0.65,0.7,0.75,0.8,1},{"F","D","C","C+","B-","B","B+","A-","A","A+"}))))</f>
        <v/>
      </c>
      <c r="V806" s="1" t="str">
        <f>IF(COUNT($A806)=0,"",IF(T806="","--",IF(T806="3E","3E",LOOKUP(T806/V$2,{0,0.4,0.45,0.5,0.55,0.6,0.65,0.7,0.75,0.8,1},{0,2,2.25,2.5,2.75,3,3.25,3.5,3.75,4}))))</f>
        <v/>
      </c>
      <c r="W806" s="2" t="str">
        <f>IF(COUNT($A806)=0,"",IF($A806&lt;&gt;DRAFT!$B808,"ERR",IF(DRAFT!BT808="3E","3E",IF(COUNT(DRAFT!BP808,DRAFT!BT808)&gt;0,DRAFT!BU808,""))))</f>
        <v/>
      </c>
      <c r="X806" s="2" t="str">
        <f>IF(COUNT($A806)=0,"",IF(W806="3E","3E",IF(W806="","I",LOOKUP(W806/Y$2,{0,0.4,0.45,0.5,0.55,0.6,0.65,0.7,0.75,0.8,1},{"F","D","C","C+","B-","B","B+","A-","A","A+"}))))</f>
        <v/>
      </c>
      <c r="Y806" s="1" t="str">
        <f>IF(COUNT($A806)=0,"",IF(W806="","--",IF(W806="3E","3E",LOOKUP(W806/Y$2,{0,0.4,0.45,0.5,0.55,0.6,0.65,0.7,0.75,0.8,1},{0,2,2.25,2.5,2.75,3,3.25,3.5,3.75,4}))))</f>
        <v/>
      </c>
      <c r="Z806" s="2" t="str">
        <f>IF(COUNT($A806)=0,"",IF($A806&lt;&gt;DRAFT!$B808,"ERR",IF(DRAFT!CC808="3E","3E",IF(COUNT(DRAFT!BY808,DRAFT!CC808)&gt;0,DRAFT!CD808,""))))</f>
        <v/>
      </c>
      <c r="AA806" s="2" t="str">
        <f>IF(COUNT($A806)=0,"",IF(Z806="3E","3E",IF(Z806="","I",LOOKUP(Z806/AB$2,{0,0.4,0.45,0.5,0.55,0.6,0.65,0.7,0.75,0.8,1},{"F","D","C","C+","B-","B","B+","A-","A","A+"}))))</f>
        <v/>
      </c>
      <c r="AB806" s="1" t="str">
        <f>IF(COUNT($A806)=0,"",IF(Z806="","--",IF(Z806="3E","3E",LOOKUP(Z806/AB$2,{0,0.4,0.45,0.5,0.55,0.6,0.65,0.7,0.75,0.8,1},{0,2,2.25,2.5,2.75,3,3.25,3.5,3.75,4}))))</f>
        <v/>
      </c>
      <c r="AC806" s="2" t="str">
        <f>IF(COUNT($A806)=0,"",IF($A806&lt;&gt;DRAFT!$B808,"ERR",IF(DRAFT!CF808&gt;0,DRAFT!CF808,"")))</f>
        <v/>
      </c>
      <c r="AD806" s="2" t="str">
        <f>IF(COUNT($A806)=0,"",IF(AC806="3E","3E",IF(AC806="","I",LOOKUP(AC806/AE$2,{0,0.4,0.45,0.5,0.55,0.6,0.65,0.7,0.75,0.8,1},{"F","D","C","C+","B-","B","B+","A-","A","A+"}))))</f>
        <v/>
      </c>
      <c r="AE806" s="1" t="str">
        <f>IF(COUNT($A806)=0,"",IF(AC806="","--",IF(AC806="3E","3E",LOOKUP(AC806/AE$2,{0,0.4,0.45,0.5,0.55,0.6,0.65,0.7,0.75,0.8,1},{0,2,2.25,2.5,2.75,3,3.25,3.5,3.75,4}))))</f>
        <v/>
      </c>
      <c r="AF806" s="2" t="str">
        <f>IF(COUNT($A806)=0,"",IF($A806&lt;&gt;DRAFT!$B808,"ERR",IF(DRAFT!CI808&gt;0,DRAFT!CK808,"")))</f>
        <v/>
      </c>
      <c r="AG806" s="2" t="str">
        <f>IF(COUNT($A806)=0,"",IF(AF806="3E","3E",IF(AF806="","I",LOOKUP(AF806/AH$2,{0,0.4,0.45,0.5,0.55,0.6,0.65,0.7,0.75,0.8,1},{"F","D","C","C+","B-","B","B+","A-","A","A+"}))))</f>
        <v/>
      </c>
      <c r="AH806" s="1" t="str">
        <f>IF(COUNT($A806)=0,"",IF(AF806="","--",IF(AF806="3E","3E",LOOKUP(AF806/AH$2,{0,0.4,0.45,0.5,0.55,0.6,0.65,0.7,0.75,0.8,1},{0,2,2.25,2.5,2.75,3,3.25,3.5,3.75,4}))))</f>
        <v/>
      </c>
      <c r="AI806" s="2" t="str">
        <f>IF($A806&lt;&gt;DRAFT!$B808,"ERR",IF(OR(COUNT($A806)=0,COUNT(DRAFT!CL808:CN808,DRAFT!CP808:CR808)=0),"",CEILING(SUM(DRAFT!CO808,DRAFT!CS808,DRAFT!CT808),1)))</f>
        <v/>
      </c>
      <c r="AJ806" s="2" t="str">
        <f>IF(COUNT($A806)=0,"",IF(AI806="3E","3E",IF(AI806="","I",LOOKUP(AI806/AK$2,{0,0.4,0.45,0.5,0.55,0.6,0.65,0.7,0.75,0.8,1},{"F","D","C","C+","B-","B","B+","A-","A","A+"}))))</f>
        <v/>
      </c>
      <c r="AK806" s="1" t="str">
        <f>IF(COUNT($A806)=0,"",IF(AI806="","--",IF(AI806="3E","3E",LOOKUP(AI806/AK$2,{0,0.4,0.45,0.5,0.55,0.6,0.65,0.7,0.75,0.8,1},{0,2,2.25,2.5,2.75,3,3.25,3.5,3.75,4}))))</f>
        <v/>
      </c>
      <c r="AL806" s="4" t="str">
        <f>IF(OR(COUNT($A806)=0,COUNT(B806:AK806)=0),"",IF(COUNTIF(B806:AK806,"3E")&gt;0,"3E",IF(DRAFT!$A808="R",TRUNC(SUMPRODUCT(RGP,RCP)/TCP,3),TRUNC((SUMPRODUCT(--(IMDGP&gt;0)*IMDGP,IMCP)+CEILING(DRAFT!$DB808*42,0.25))/TCP,3))))</f>
        <v/>
      </c>
      <c r="AM806" s="2" t="str">
        <f>IF(OR(COUNT($A806)=0,COUNT(B806:AK806)=0),"",IF(COUNTIF(B806:AK806,"3E")&gt;0,"3E",IF(DRAFT!$A808="R",SUMPRODUCT(--(RGP&gt;=2),RCP),SUMPRODUCT(--(IMDGP&gt;0),--(IMGP=0),IMCP)+DRAFT!$DC808)))</f>
        <v/>
      </c>
      <c r="AQ806" s="2" t="str">
        <f>IF(OR(COUNT($A806)=0,COUNT(B806:AK806)=0),"",IF(COUNTIF(B806:AM806,"3E")&gt;0,"3E",IF(AND(DRAFT!$A808="IM",OR($AL806&gt;DRAFT!$DB808,$AM806&gt;DRAFT!$DC808)),"IMPROVED",IF(AND(DRAFT!$A808="IM",$AL806&lt;=DRAFT!$DB808,$AM806&lt;=DRAFT!$DC808),"NOT IMPROVED",IF(AND(DRAFT!CU808="S",AH806&gt;=2,AK806&gt;=2,AN806&gt;=2.5,AP806&gt;=144),"PASS","FAIL")))))</f>
        <v/>
      </c>
      <c r="AR806" s="2" t="str">
        <f t="shared" si="26"/>
        <v/>
      </c>
      <c r="AS806" s="2" t="str">
        <f t="shared" si="27"/>
        <v/>
      </c>
    </row>
    <row r="807" spans="1:45" ht="18.95" customHeight="1" x14ac:dyDescent="0.25">
      <c r="A807" s="3" t="str">
        <f>IF(DRAFT!$B809="","",DRAFT!$B809)</f>
        <v/>
      </c>
      <c r="B807" s="2" t="str">
        <f>IF(COUNT($A807)=0,"",IF($A807&lt;&gt;DRAFT!$B809,"ERR",IF(DRAFT!I809="3E","3E",IF(COUNT(DRAFT!E809,DRAFT!I809)&gt;0,DRAFT!J809,""))))</f>
        <v/>
      </c>
      <c r="C807" s="2" t="str">
        <f>IF(COUNT($A807)=0,"",IF(B807="3E","3E",IF(B807="","I",LOOKUP(B807/D$2,{0,0.4,0.45,0.5,0.55,0.6,0.65,0.7,0.75,0.8,1},{"F","D","C","C+","B-","B","B+","A-","A","A+"}))))</f>
        <v/>
      </c>
      <c r="D807" s="1" t="str">
        <f>IF(COUNT($A807)=0,"",IF(B807="","--",IF(B807="3E","3E",LOOKUP(B807/D$2,{0,0.4,0.45,0.5,0.55,0.6,0.65,0.7,0.75,0.8,1},{0,2,2.25,2.5,2.75,3,3.25,3.5,3.75,4}))))</f>
        <v/>
      </c>
      <c r="E807" s="2" t="str">
        <f>IF(COUNT($A807)=0,"",IF($A807&lt;&gt;DRAFT!$B809,"ERR",IF(DRAFT!R809="3E","3E",IF(COUNT(DRAFT!N809,DRAFT!R809)&gt;0,DRAFT!S809,""))))</f>
        <v/>
      </c>
      <c r="F807" s="2" t="str">
        <f>IF(COUNT($A807)=0,"",IF(E807="3E","3E",IF(E807="","I",LOOKUP(E807/G$2,{0,0.4,0.45,0.5,0.55,0.6,0.65,0.7,0.75,0.8,1},{"F","D","C","C+","B-","B","B+","A-","A","A+"}))))</f>
        <v/>
      </c>
      <c r="G807" s="1" t="str">
        <f>IF(COUNT($A807)=0,"",IF(E807="","--",IF(E807="3E","3E",LOOKUP(E807/G$2,{0,0.4,0.45,0.5,0.55,0.6,0.65,0.7,0.75,0.8,1},{0,2,2.25,2.5,2.75,3,3.25,3.5,3.75,4}))))</f>
        <v/>
      </c>
      <c r="H807" s="2" t="str">
        <f>IF(COUNT($A807)=0,"",IF($A807&lt;&gt;DRAFT!$B809,"ERR",IF(DRAFT!AA809="3E","3E",IF(COUNT(DRAFT!W809,DRAFT!AA809)&gt;0,DRAFT!AB809,""))))</f>
        <v/>
      </c>
      <c r="I807" s="2" t="str">
        <f>IF(COUNT($A807)=0,"",IF(H807="3E","3E",IF(H807="","I",LOOKUP(H807/J$2,{0,0.4,0.45,0.5,0.55,0.6,0.65,0.7,0.75,0.8,1},{"F","D","C","C+","B-","B","B+","A-","A","A+"}))))</f>
        <v/>
      </c>
      <c r="J807" s="1" t="str">
        <f>IF(COUNT($A807)=0,"",IF(H807="","--",IF(H807="3E","3E",LOOKUP(H807/J$2,{0,0.4,0.45,0.5,0.55,0.6,0.65,0.7,0.75,0.8,1},{0,2,2.25,2.5,2.75,3,3.25,3.5,3.75,4}))))</f>
        <v/>
      </c>
      <c r="K807" s="2" t="str">
        <f>IF(COUNT($A807)=0,"",IF($A807&lt;&gt;DRAFT!$B809,"ERR",IF(DRAFT!AJ809="3E","3E",IF(COUNT(DRAFT!AF809,DRAFT!AJ809)&gt;0,DRAFT!AK809,""))))</f>
        <v/>
      </c>
      <c r="L807" s="2" t="str">
        <f>IF(COUNT($A807)=0,"",IF(K807="3E","3E",IF(K807="","I",LOOKUP(K807/M$2,{0,0.4,0.45,0.5,0.55,0.6,0.65,0.7,0.75,0.8,1},{"F","D","C","C+","B-","B","B+","A-","A","A+"}))))</f>
        <v/>
      </c>
      <c r="M807" s="1" t="str">
        <f>IF(COUNT($A807)=0,"",IF(K807="","--",IF(K807="3E","3E",LOOKUP(K807/M$2,{0,0.4,0.45,0.5,0.55,0.6,0.65,0.7,0.75,0.8,1},{0,2,2.25,2.5,2.75,3,3.25,3.5,3.75,4}))))</f>
        <v/>
      </c>
      <c r="N807" s="2" t="str">
        <f>IF(COUNT($A807)=0,"",IF($A807&lt;&gt;DRAFT!$B809,"ERR",IF(DRAFT!AS809="3E","3E",IF(COUNT(DRAFT!AO809,DRAFT!AS809)&gt;0,DRAFT!AT809,""))))</f>
        <v/>
      </c>
      <c r="O807" s="2" t="str">
        <f>IF(COUNT($A807)=0,"",IF(N807="3E","3E",IF(N807="","I",LOOKUP(N807/P$2,{0,0.4,0.45,0.5,0.55,0.6,0.65,0.7,0.75,0.8,1},{"F","D","C","C+","B-","B","B+","A-","A","A+"}))))</f>
        <v/>
      </c>
      <c r="P807" s="1" t="str">
        <f>IF(COUNT($A807)=0,"",IF(N807="","--",IF(N807="3E","3E",LOOKUP(N807/P$2,{0,0.4,0.45,0.5,0.55,0.6,0.65,0.7,0.75,0.8,1},{0,2,2.25,2.5,2.75,3,3.25,3.5,3.75,4}))))</f>
        <v/>
      </c>
      <c r="Q807" s="2" t="str">
        <f>IF(COUNT($A807)=0,"",IF($A807&lt;&gt;DRAFT!$B809,"ERR",IF(DRAFT!BB809="3E","3E",IF(COUNT(DRAFT!AX809,DRAFT!BB809)&gt;0,DRAFT!BC809,""))))</f>
        <v/>
      </c>
      <c r="R807" s="2" t="str">
        <f>IF(COUNT($A807)=0,"",IF(Q807="3E","3E",IF(Q807="","I",LOOKUP(Q807/S$2,{0,0.4,0.45,0.5,0.55,0.6,0.65,0.7,0.75,0.8,1},{"F","D","C","C+","B-","B","B+","A-","A","A+"}))))</f>
        <v/>
      </c>
      <c r="S807" s="1" t="str">
        <f>IF(COUNT($A807)=0,"",IF(Q807="","--",IF(Q807="3E","3E",LOOKUP(Q807/S$2,{0,0.4,0.45,0.5,0.55,0.6,0.65,0.7,0.75,0.8,1},{0,2,2.25,2.5,2.75,3,3.25,3.5,3.75,4}))))</f>
        <v/>
      </c>
      <c r="T807" s="2" t="str">
        <f>IF(COUNT($A807)=0,"",IF($A807&lt;&gt;DRAFT!$B809,"ERR",IF(DRAFT!BK809="3E","3E",IF(COUNT(DRAFT!BG809,DRAFT!BK809)&gt;0,DRAFT!BL809,""))))</f>
        <v/>
      </c>
      <c r="U807" s="2" t="str">
        <f>IF(COUNT($A807)=0,"",IF(T807="3E","3E",IF(T807="","I",LOOKUP(T807/V$2,{0,0.4,0.45,0.5,0.55,0.6,0.65,0.7,0.75,0.8,1},{"F","D","C","C+","B-","B","B+","A-","A","A+"}))))</f>
        <v/>
      </c>
      <c r="V807" s="1" t="str">
        <f>IF(COUNT($A807)=0,"",IF(T807="","--",IF(T807="3E","3E",LOOKUP(T807/V$2,{0,0.4,0.45,0.5,0.55,0.6,0.65,0.7,0.75,0.8,1},{0,2,2.25,2.5,2.75,3,3.25,3.5,3.75,4}))))</f>
        <v/>
      </c>
      <c r="W807" s="2" t="str">
        <f>IF(COUNT($A807)=0,"",IF($A807&lt;&gt;DRAFT!$B809,"ERR",IF(DRAFT!BT809="3E","3E",IF(COUNT(DRAFT!BP809,DRAFT!BT809)&gt;0,DRAFT!BU809,""))))</f>
        <v/>
      </c>
      <c r="X807" s="2" t="str">
        <f>IF(COUNT($A807)=0,"",IF(W807="3E","3E",IF(W807="","I",LOOKUP(W807/Y$2,{0,0.4,0.45,0.5,0.55,0.6,0.65,0.7,0.75,0.8,1},{"F","D","C","C+","B-","B","B+","A-","A","A+"}))))</f>
        <v/>
      </c>
      <c r="Y807" s="1" t="str">
        <f>IF(COUNT($A807)=0,"",IF(W807="","--",IF(W807="3E","3E",LOOKUP(W807/Y$2,{0,0.4,0.45,0.5,0.55,0.6,0.65,0.7,0.75,0.8,1},{0,2,2.25,2.5,2.75,3,3.25,3.5,3.75,4}))))</f>
        <v/>
      </c>
      <c r="Z807" s="2" t="str">
        <f>IF(COUNT($A807)=0,"",IF($A807&lt;&gt;DRAFT!$B809,"ERR",IF(DRAFT!CC809="3E","3E",IF(COUNT(DRAFT!BY809,DRAFT!CC809)&gt;0,DRAFT!CD809,""))))</f>
        <v/>
      </c>
      <c r="AA807" s="2" t="str">
        <f>IF(COUNT($A807)=0,"",IF(Z807="3E","3E",IF(Z807="","I",LOOKUP(Z807/AB$2,{0,0.4,0.45,0.5,0.55,0.6,0.65,0.7,0.75,0.8,1},{"F","D","C","C+","B-","B","B+","A-","A","A+"}))))</f>
        <v/>
      </c>
      <c r="AB807" s="1" t="str">
        <f>IF(COUNT($A807)=0,"",IF(Z807="","--",IF(Z807="3E","3E",LOOKUP(Z807/AB$2,{0,0.4,0.45,0.5,0.55,0.6,0.65,0.7,0.75,0.8,1},{0,2,2.25,2.5,2.75,3,3.25,3.5,3.75,4}))))</f>
        <v/>
      </c>
      <c r="AC807" s="2" t="str">
        <f>IF(COUNT($A807)=0,"",IF($A807&lt;&gt;DRAFT!$B809,"ERR",IF(DRAFT!CF809&gt;0,DRAFT!CF809,"")))</f>
        <v/>
      </c>
      <c r="AD807" s="2" t="str">
        <f>IF(COUNT($A807)=0,"",IF(AC807="3E","3E",IF(AC807="","I",LOOKUP(AC807/AE$2,{0,0.4,0.45,0.5,0.55,0.6,0.65,0.7,0.75,0.8,1},{"F","D","C","C+","B-","B","B+","A-","A","A+"}))))</f>
        <v/>
      </c>
      <c r="AE807" s="1" t="str">
        <f>IF(COUNT($A807)=0,"",IF(AC807="","--",IF(AC807="3E","3E",LOOKUP(AC807/AE$2,{0,0.4,0.45,0.5,0.55,0.6,0.65,0.7,0.75,0.8,1},{0,2,2.25,2.5,2.75,3,3.25,3.5,3.75,4}))))</f>
        <v/>
      </c>
      <c r="AF807" s="2" t="str">
        <f>IF(COUNT($A807)=0,"",IF($A807&lt;&gt;DRAFT!$B809,"ERR",IF(DRAFT!CI809&gt;0,DRAFT!CK809,"")))</f>
        <v/>
      </c>
      <c r="AG807" s="2" t="str">
        <f>IF(COUNT($A807)=0,"",IF(AF807="3E","3E",IF(AF807="","I",LOOKUP(AF807/AH$2,{0,0.4,0.45,0.5,0.55,0.6,0.65,0.7,0.75,0.8,1},{"F","D","C","C+","B-","B","B+","A-","A","A+"}))))</f>
        <v/>
      </c>
      <c r="AH807" s="1" t="str">
        <f>IF(COUNT($A807)=0,"",IF(AF807="","--",IF(AF807="3E","3E",LOOKUP(AF807/AH$2,{0,0.4,0.45,0.5,0.55,0.6,0.65,0.7,0.75,0.8,1},{0,2,2.25,2.5,2.75,3,3.25,3.5,3.75,4}))))</f>
        <v/>
      </c>
      <c r="AI807" s="2" t="str">
        <f>IF($A807&lt;&gt;DRAFT!$B809,"ERR",IF(OR(COUNT($A807)=0,COUNT(DRAFT!CL809:CN809,DRAFT!CP809:CR809)=0),"",CEILING(SUM(DRAFT!CO809,DRAFT!CS809,DRAFT!CT809),1)))</f>
        <v/>
      </c>
      <c r="AJ807" s="2" t="str">
        <f>IF(COUNT($A807)=0,"",IF(AI807="3E","3E",IF(AI807="","I",LOOKUP(AI807/AK$2,{0,0.4,0.45,0.5,0.55,0.6,0.65,0.7,0.75,0.8,1},{"F","D","C","C+","B-","B","B+","A-","A","A+"}))))</f>
        <v/>
      </c>
      <c r="AK807" s="1" t="str">
        <f>IF(COUNT($A807)=0,"",IF(AI807="","--",IF(AI807="3E","3E",LOOKUP(AI807/AK$2,{0,0.4,0.45,0.5,0.55,0.6,0.65,0.7,0.75,0.8,1},{0,2,2.25,2.5,2.75,3,3.25,3.5,3.75,4}))))</f>
        <v/>
      </c>
      <c r="AL807" s="4" t="str">
        <f>IF(OR(COUNT($A807)=0,COUNT(B807:AK807)=0),"",IF(COUNTIF(B807:AK807,"3E")&gt;0,"3E",IF(DRAFT!$A809="R",TRUNC(SUMPRODUCT(RGP,RCP)/TCP,3),TRUNC((SUMPRODUCT(--(IMDGP&gt;0)*IMDGP,IMCP)+CEILING(DRAFT!$DB809*42,0.25))/TCP,3))))</f>
        <v/>
      </c>
      <c r="AM807" s="2" t="str">
        <f>IF(OR(COUNT($A807)=0,COUNT(B807:AK807)=0),"",IF(COUNTIF(B807:AK807,"3E")&gt;0,"3E",IF(DRAFT!$A809="R",SUMPRODUCT(--(RGP&gt;=2),RCP),SUMPRODUCT(--(IMDGP&gt;0),--(IMGP=0),IMCP)+DRAFT!$DC809)))</f>
        <v/>
      </c>
      <c r="AQ807" s="2" t="str">
        <f>IF(OR(COUNT($A807)=0,COUNT(B807:AK807)=0),"",IF(COUNTIF(B807:AM807,"3E")&gt;0,"3E",IF(AND(DRAFT!$A809="IM",OR($AL807&gt;DRAFT!$DB809,$AM807&gt;DRAFT!$DC809)),"IMPROVED",IF(AND(DRAFT!$A809="IM",$AL807&lt;=DRAFT!$DB809,$AM807&lt;=DRAFT!$DC809),"NOT IMPROVED",IF(AND(DRAFT!CU809="S",AH807&gt;=2,AK807&gt;=2,AN807&gt;=2.5,AP807&gt;=144),"PASS","FAIL")))))</f>
        <v/>
      </c>
      <c r="AR807" s="2" t="str">
        <f t="shared" si="26"/>
        <v/>
      </c>
      <c r="AS807" s="2" t="str">
        <f t="shared" si="27"/>
        <v/>
      </c>
    </row>
    <row r="808" spans="1:45" ht="18.95" customHeight="1" x14ac:dyDescent="0.25">
      <c r="A808" s="3" t="str">
        <f>IF(DRAFT!$B810="","",DRAFT!$B810)</f>
        <v/>
      </c>
      <c r="B808" s="2" t="str">
        <f>IF(COUNT($A808)=0,"",IF($A808&lt;&gt;DRAFT!$B810,"ERR",IF(DRAFT!I810="3E","3E",IF(COUNT(DRAFT!E810,DRAFT!I810)&gt;0,DRAFT!J810,""))))</f>
        <v/>
      </c>
      <c r="C808" s="2" t="str">
        <f>IF(COUNT($A808)=0,"",IF(B808="3E","3E",IF(B808="","I",LOOKUP(B808/D$2,{0,0.4,0.45,0.5,0.55,0.6,0.65,0.7,0.75,0.8,1},{"F","D","C","C+","B-","B","B+","A-","A","A+"}))))</f>
        <v/>
      </c>
      <c r="D808" s="1" t="str">
        <f>IF(COUNT($A808)=0,"",IF(B808="","--",IF(B808="3E","3E",LOOKUP(B808/D$2,{0,0.4,0.45,0.5,0.55,0.6,0.65,0.7,0.75,0.8,1},{0,2,2.25,2.5,2.75,3,3.25,3.5,3.75,4}))))</f>
        <v/>
      </c>
      <c r="E808" s="2" t="str">
        <f>IF(COUNT($A808)=0,"",IF($A808&lt;&gt;DRAFT!$B810,"ERR",IF(DRAFT!R810="3E","3E",IF(COUNT(DRAFT!N810,DRAFT!R810)&gt;0,DRAFT!S810,""))))</f>
        <v/>
      </c>
      <c r="F808" s="2" t="str">
        <f>IF(COUNT($A808)=0,"",IF(E808="3E","3E",IF(E808="","I",LOOKUP(E808/G$2,{0,0.4,0.45,0.5,0.55,0.6,0.65,0.7,0.75,0.8,1},{"F","D","C","C+","B-","B","B+","A-","A","A+"}))))</f>
        <v/>
      </c>
      <c r="G808" s="1" t="str">
        <f>IF(COUNT($A808)=0,"",IF(E808="","--",IF(E808="3E","3E",LOOKUP(E808/G$2,{0,0.4,0.45,0.5,0.55,0.6,0.65,0.7,0.75,0.8,1},{0,2,2.25,2.5,2.75,3,3.25,3.5,3.75,4}))))</f>
        <v/>
      </c>
      <c r="H808" s="2" t="str">
        <f>IF(COUNT($A808)=0,"",IF($A808&lt;&gt;DRAFT!$B810,"ERR",IF(DRAFT!AA810="3E","3E",IF(COUNT(DRAFT!W810,DRAFT!AA810)&gt;0,DRAFT!AB810,""))))</f>
        <v/>
      </c>
      <c r="I808" s="2" t="str">
        <f>IF(COUNT($A808)=0,"",IF(H808="3E","3E",IF(H808="","I",LOOKUP(H808/J$2,{0,0.4,0.45,0.5,0.55,0.6,0.65,0.7,0.75,0.8,1},{"F","D","C","C+","B-","B","B+","A-","A","A+"}))))</f>
        <v/>
      </c>
      <c r="J808" s="1" t="str">
        <f>IF(COUNT($A808)=0,"",IF(H808="","--",IF(H808="3E","3E",LOOKUP(H808/J$2,{0,0.4,0.45,0.5,0.55,0.6,0.65,0.7,0.75,0.8,1},{0,2,2.25,2.5,2.75,3,3.25,3.5,3.75,4}))))</f>
        <v/>
      </c>
      <c r="K808" s="2" t="str">
        <f>IF(COUNT($A808)=0,"",IF($A808&lt;&gt;DRAFT!$B810,"ERR",IF(DRAFT!AJ810="3E","3E",IF(COUNT(DRAFT!AF810,DRAFT!AJ810)&gt;0,DRAFT!AK810,""))))</f>
        <v/>
      </c>
      <c r="L808" s="2" t="str">
        <f>IF(COUNT($A808)=0,"",IF(K808="3E","3E",IF(K808="","I",LOOKUP(K808/M$2,{0,0.4,0.45,0.5,0.55,0.6,0.65,0.7,0.75,0.8,1},{"F","D","C","C+","B-","B","B+","A-","A","A+"}))))</f>
        <v/>
      </c>
      <c r="M808" s="1" t="str">
        <f>IF(COUNT($A808)=0,"",IF(K808="","--",IF(K808="3E","3E",LOOKUP(K808/M$2,{0,0.4,0.45,0.5,0.55,0.6,0.65,0.7,0.75,0.8,1},{0,2,2.25,2.5,2.75,3,3.25,3.5,3.75,4}))))</f>
        <v/>
      </c>
      <c r="N808" s="2" t="str">
        <f>IF(COUNT($A808)=0,"",IF($A808&lt;&gt;DRAFT!$B810,"ERR",IF(DRAFT!AS810="3E","3E",IF(COUNT(DRAFT!AO810,DRAFT!AS810)&gt;0,DRAFT!AT810,""))))</f>
        <v/>
      </c>
      <c r="O808" s="2" t="str">
        <f>IF(COUNT($A808)=0,"",IF(N808="3E","3E",IF(N808="","I",LOOKUP(N808/P$2,{0,0.4,0.45,0.5,0.55,0.6,0.65,0.7,0.75,0.8,1},{"F","D","C","C+","B-","B","B+","A-","A","A+"}))))</f>
        <v/>
      </c>
      <c r="P808" s="1" t="str">
        <f>IF(COUNT($A808)=0,"",IF(N808="","--",IF(N808="3E","3E",LOOKUP(N808/P$2,{0,0.4,0.45,0.5,0.55,0.6,0.65,0.7,0.75,0.8,1},{0,2,2.25,2.5,2.75,3,3.25,3.5,3.75,4}))))</f>
        <v/>
      </c>
      <c r="Q808" s="2" t="str">
        <f>IF(COUNT($A808)=0,"",IF($A808&lt;&gt;DRAFT!$B810,"ERR",IF(DRAFT!BB810="3E","3E",IF(COUNT(DRAFT!AX810,DRAFT!BB810)&gt;0,DRAFT!BC810,""))))</f>
        <v/>
      </c>
      <c r="R808" s="2" t="str">
        <f>IF(COUNT($A808)=0,"",IF(Q808="3E","3E",IF(Q808="","I",LOOKUP(Q808/S$2,{0,0.4,0.45,0.5,0.55,0.6,0.65,0.7,0.75,0.8,1},{"F","D","C","C+","B-","B","B+","A-","A","A+"}))))</f>
        <v/>
      </c>
      <c r="S808" s="1" t="str">
        <f>IF(COUNT($A808)=0,"",IF(Q808="","--",IF(Q808="3E","3E",LOOKUP(Q808/S$2,{0,0.4,0.45,0.5,0.55,0.6,0.65,0.7,0.75,0.8,1},{0,2,2.25,2.5,2.75,3,3.25,3.5,3.75,4}))))</f>
        <v/>
      </c>
      <c r="T808" s="2" t="str">
        <f>IF(COUNT($A808)=0,"",IF($A808&lt;&gt;DRAFT!$B810,"ERR",IF(DRAFT!BK810="3E","3E",IF(COUNT(DRAFT!BG810,DRAFT!BK810)&gt;0,DRAFT!BL810,""))))</f>
        <v/>
      </c>
      <c r="U808" s="2" t="str">
        <f>IF(COUNT($A808)=0,"",IF(T808="3E","3E",IF(T808="","I",LOOKUP(T808/V$2,{0,0.4,0.45,0.5,0.55,0.6,0.65,0.7,0.75,0.8,1},{"F","D","C","C+","B-","B","B+","A-","A","A+"}))))</f>
        <v/>
      </c>
      <c r="V808" s="1" t="str">
        <f>IF(COUNT($A808)=0,"",IF(T808="","--",IF(T808="3E","3E",LOOKUP(T808/V$2,{0,0.4,0.45,0.5,0.55,0.6,0.65,0.7,0.75,0.8,1},{0,2,2.25,2.5,2.75,3,3.25,3.5,3.75,4}))))</f>
        <v/>
      </c>
      <c r="W808" s="2" t="str">
        <f>IF(COUNT($A808)=0,"",IF($A808&lt;&gt;DRAFT!$B810,"ERR",IF(DRAFT!BT810="3E","3E",IF(COUNT(DRAFT!BP810,DRAFT!BT810)&gt;0,DRAFT!BU810,""))))</f>
        <v/>
      </c>
      <c r="X808" s="2" t="str">
        <f>IF(COUNT($A808)=0,"",IF(W808="3E","3E",IF(W808="","I",LOOKUP(W808/Y$2,{0,0.4,0.45,0.5,0.55,0.6,0.65,0.7,0.75,0.8,1},{"F","D","C","C+","B-","B","B+","A-","A","A+"}))))</f>
        <v/>
      </c>
      <c r="Y808" s="1" t="str">
        <f>IF(COUNT($A808)=0,"",IF(W808="","--",IF(W808="3E","3E",LOOKUP(W808/Y$2,{0,0.4,0.45,0.5,0.55,0.6,0.65,0.7,0.75,0.8,1},{0,2,2.25,2.5,2.75,3,3.25,3.5,3.75,4}))))</f>
        <v/>
      </c>
      <c r="Z808" s="2" t="str">
        <f>IF(COUNT($A808)=0,"",IF($A808&lt;&gt;DRAFT!$B810,"ERR",IF(DRAFT!CC810="3E","3E",IF(COUNT(DRAFT!BY810,DRAFT!CC810)&gt;0,DRAFT!CD810,""))))</f>
        <v/>
      </c>
      <c r="AA808" s="2" t="str">
        <f>IF(COUNT($A808)=0,"",IF(Z808="3E","3E",IF(Z808="","I",LOOKUP(Z808/AB$2,{0,0.4,0.45,0.5,0.55,0.6,0.65,0.7,0.75,0.8,1},{"F","D","C","C+","B-","B","B+","A-","A","A+"}))))</f>
        <v/>
      </c>
      <c r="AB808" s="1" t="str">
        <f>IF(COUNT($A808)=0,"",IF(Z808="","--",IF(Z808="3E","3E",LOOKUP(Z808/AB$2,{0,0.4,0.45,0.5,0.55,0.6,0.65,0.7,0.75,0.8,1},{0,2,2.25,2.5,2.75,3,3.25,3.5,3.75,4}))))</f>
        <v/>
      </c>
      <c r="AC808" s="2" t="str">
        <f>IF(COUNT($A808)=0,"",IF($A808&lt;&gt;DRAFT!$B810,"ERR",IF(DRAFT!CF810&gt;0,DRAFT!CF810,"")))</f>
        <v/>
      </c>
      <c r="AD808" s="2" t="str">
        <f>IF(COUNT($A808)=0,"",IF(AC808="3E","3E",IF(AC808="","I",LOOKUP(AC808/AE$2,{0,0.4,0.45,0.5,0.55,0.6,0.65,0.7,0.75,0.8,1},{"F","D","C","C+","B-","B","B+","A-","A","A+"}))))</f>
        <v/>
      </c>
      <c r="AE808" s="1" t="str">
        <f>IF(COUNT($A808)=0,"",IF(AC808="","--",IF(AC808="3E","3E",LOOKUP(AC808/AE$2,{0,0.4,0.45,0.5,0.55,0.6,0.65,0.7,0.75,0.8,1},{0,2,2.25,2.5,2.75,3,3.25,3.5,3.75,4}))))</f>
        <v/>
      </c>
      <c r="AF808" s="2" t="str">
        <f>IF(COUNT($A808)=0,"",IF($A808&lt;&gt;DRAFT!$B810,"ERR",IF(DRAFT!CI810&gt;0,DRAFT!CK810,"")))</f>
        <v/>
      </c>
      <c r="AG808" s="2" t="str">
        <f>IF(COUNT($A808)=0,"",IF(AF808="3E","3E",IF(AF808="","I",LOOKUP(AF808/AH$2,{0,0.4,0.45,0.5,0.55,0.6,0.65,0.7,0.75,0.8,1},{"F","D","C","C+","B-","B","B+","A-","A","A+"}))))</f>
        <v/>
      </c>
      <c r="AH808" s="1" t="str">
        <f>IF(COUNT($A808)=0,"",IF(AF808="","--",IF(AF808="3E","3E",LOOKUP(AF808/AH$2,{0,0.4,0.45,0.5,0.55,0.6,0.65,0.7,0.75,0.8,1},{0,2,2.25,2.5,2.75,3,3.25,3.5,3.75,4}))))</f>
        <v/>
      </c>
      <c r="AI808" s="2" t="str">
        <f>IF($A808&lt;&gt;DRAFT!$B810,"ERR",IF(OR(COUNT($A808)=0,COUNT(DRAFT!CL810:CN810,DRAFT!CP810:CR810)=0),"",CEILING(SUM(DRAFT!CO810,DRAFT!CS810,DRAFT!CT810),1)))</f>
        <v/>
      </c>
      <c r="AJ808" s="2" t="str">
        <f>IF(COUNT($A808)=0,"",IF(AI808="3E","3E",IF(AI808="","I",LOOKUP(AI808/AK$2,{0,0.4,0.45,0.5,0.55,0.6,0.65,0.7,0.75,0.8,1},{"F","D","C","C+","B-","B","B+","A-","A","A+"}))))</f>
        <v/>
      </c>
      <c r="AK808" s="1" t="str">
        <f>IF(COUNT($A808)=0,"",IF(AI808="","--",IF(AI808="3E","3E",LOOKUP(AI808/AK$2,{0,0.4,0.45,0.5,0.55,0.6,0.65,0.7,0.75,0.8,1},{0,2,2.25,2.5,2.75,3,3.25,3.5,3.75,4}))))</f>
        <v/>
      </c>
      <c r="AL808" s="4" t="str">
        <f>IF(OR(COUNT($A808)=0,COUNT(B808:AK808)=0),"",IF(COUNTIF(B808:AK808,"3E")&gt;0,"3E",IF(DRAFT!$A810="R",TRUNC(SUMPRODUCT(RGP,RCP)/TCP,3),TRUNC((SUMPRODUCT(--(IMDGP&gt;0)*IMDGP,IMCP)+CEILING(DRAFT!$DB810*42,0.25))/TCP,3))))</f>
        <v/>
      </c>
      <c r="AM808" s="2" t="str">
        <f>IF(OR(COUNT($A808)=0,COUNT(B808:AK808)=0),"",IF(COUNTIF(B808:AK808,"3E")&gt;0,"3E",IF(DRAFT!$A810="R",SUMPRODUCT(--(RGP&gt;=2),RCP),SUMPRODUCT(--(IMDGP&gt;0),--(IMGP=0),IMCP)+DRAFT!$DC810)))</f>
        <v/>
      </c>
      <c r="AQ808" s="2" t="str">
        <f>IF(OR(COUNT($A808)=0,COUNT(B808:AK808)=0),"",IF(COUNTIF(B808:AM808,"3E")&gt;0,"3E",IF(AND(DRAFT!$A810="IM",OR($AL808&gt;DRAFT!$DB810,$AM808&gt;DRAFT!$DC810)),"IMPROVED",IF(AND(DRAFT!$A810="IM",$AL808&lt;=DRAFT!$DB810,$AM808&lt;=DRAFT!$DC810),"NOT IMPROVED",IF(AND(DRAFT!CU810="S",AH808&gt;=2,AK808&gt;=2,AN808&gt;=2.5,AP808&gt;=144),"PASS","FAIL")))))</f>
        <v/>
      </c>
      <c r="AR808" s="2" t="str">
        <f t="shared" si="26"/>
        <v/>
      </c>
      <c r="AS808" s="2" t="str">
        <f t="shared" si="27"/>
        <v/>
      </c>
    </row>
    <row r="809" spans="1:45" ht="18.95" customHeight="1" x14ac:dyDescent="0.25">
      <c r="A809" s="3" t="str">
        <f>IF(DRAFT!$B811="","",DRAFT!$B811)</f>
        <v/>
      </c>
      <c r="B809" s="2" t="str">
        <f>IF(COUNT($A809)=0,"",IF($A809&lt;&gt;DRAFT!$B811,"ERR",IF(DRAFT!I811="3E","3E",IF(COUNT(DRAFT!E811,DRAFT!I811)&gt;0,DRAFT!J811,""))))</f>
        <v/>
      </c>
      <c r="C809" s="2" t="str">
        <f>IF(COUNT($A809)=0,"",IF(B809="3E","3E",IF(B809="","I",LOOKUP(B809/D$2,{0,0.4,0.45,0.5,0.55,0.6,0.65,0.7,0.75,0.8,1},{"F","D","C","C+","B-","B","B+","A-","A","A+"}))))</f>
        <v/>
      </c>
      <c r="D809" s="1" t="str">
        <f>IF(COUNT($A809)=0,"",IF(B809="","--",IF(B809="3E","3E",LOOKUP(B809/D$2,{0,0.4,0.45,0.5,0.55,0.6,0.65,0.7,0.75,0.8,1},{0,2,2.25,2.5,2.75,3,3.25,3.5,3.75,4}))))</f>
        <v/>
      </c>
      <c r="E809" s="2" t="str">
        <f>IF(COUNT($A809)=0,"",IF($A809&lt;&gt;DRAFT!$B811,"ERR",IF(DRAFT!R811="3E","3E",IF(COUNT(DRAFT!N811,DRAFT!R811)&gt;0,DRAFT!S811,""))))</f>
        <v/>
      </c>
      <c r="F809" s="2" t="str">
        <f>IF(COUNT($A809)=0,"",IF(E809="3E","3E",IF(E809="","I",LOOKUP(E809/G$2,{0,0.4,0.45,0.5,0.55,0.6,0.65,0.7,0.75,0.8,1},{"F","D","C","C+","B-","B","B+","A-","A","A+"}))))</f>
        <v/>
      </c>
      <c r="G809" s="1" t="str">
        <f>IF(COUNT($A809)=0,"",IF(E809="","--",IF(E809="3E","3E",LOOKUP(E809/G$2,{0,0.4,0.45,0.5,0.55,0.6,0.65,0.7,0.75,0.8,1},{0,2,2.25,2.5,2.75,3,3.25,3.5,3.75,4}))))</f>
        <v/>
      </c>
      <c r="H809" s="2" t="str">
        <f>IF(COUNT($A809)=0,"",IF($A809&lt;&gt;DRAFT!$B811,"ERR",IF(DRAFT!AA811="3E","3E",IF(COUNT(DRAFT!W811,DRAFT!AA811)&gt;0,DRAFT!AB811,""))))</f>
        <v/>
      </c>
      <c r="I809" s="2" t="str">
        <f>IF(COUNT($A809)=0,"",IF(H809="3E","3E",IF(H809="","I",LOOKUP(H809/J$2,{0,0.4,0.45,0.5,0.55,0.6,0.65,0.7,0.75,0.8,1},{"F","D","C","C+","B-","B","B+","A-","A","A+"}))))</f>
        <v/>
      </c>
      <c r="J809" s="1" t="str">
        <f>IF(COUNT($A809)=0,"",IF(H809="","--",IF(H809="3E","3E",LOOKUP(H809/J$2,{0,0.4,0.45,0.5,0.55,0.6,0.65,0.7,0.75,0.8,1},{0,2,2.25,2.5,2.75,3,3.25,3.5,3.75,4}))))</f>
        <v/>
      </c>
      <c r="K809" s="2" t="str">
        <f>IF(COUNT($A809)=0,"",IF($A809&lt;&gt;DRAFT!$B811,"ERR",IF(DRAFT!AJ811="3E","3E",IF(COUNT(DRAFT!AF811,DRAFT!AJ811)&gt;0,DRAFT!AK811,""))))</f>
        <v/>
      </c>
      <c r="L809" s="2" t="str">
        <f>IF(COUNT($A809)=0,"",IF(K809="3E","3E",IF(K809="","I",LOOKUP(K809/M$2,{0,0.4,0.45,0.5,0.55,0.6,0.65,0.7,0.75,0.8,1},{"F","D","C","C+","B-","B","B+","A-","A","A+"}))))</f>
        <v/>
      </c>
      <c r="M809" s="1" t="str">
        <f>IF(COUNT($A809)=0,"",IF(K809="","--",IF(K809="3E","3E",LOOKUP(K809/M$2,{0,0.4,0.45,0.5,0.55,0.6,0.65,0.7,0.75,0.8,1},{0,2,2.25,2.5,2.75,3,3.25,3.5,3.75,4}))))</f>
        <v/>
      </c>
      <c r="N809" s="2" t="str">
        <f>IF(COUNT($A809)=0,"",IF($A809&lt;&gt;DRAFT!$B811,"ERR",IF(DRAFT!AS811="3E","3E",IF(COUNT(DRAFT!AO811,DRAFT!AS811)&gt;0,DRAFT!AT811,""))))</f>
        <v/>
      </c>
      <c r="O809" s="2" t="str">
        <f>IF(COUNT($A809)=0,"",IF(N809="3E","3E",IF(N809="","I",LOOKUP(N809/P$2,{0,0.4,0.45,0.5,0.55,0.6,0.65,0.7,0.75,0.8,1},{"F","D","C","C+","B-","B","B+","A-","A","A+"}))))</f>
        <v/>
      </c>
      <c r="P809" s="1" t="str">
        <f>IF(COUNT($A809)=0,"",IF(N809="","--",IF(N809="3E","3E",LOOKUP(N809/P$2,{0,0.4,0.45,0.5,0.55,0.6,0.65,0.7,0.75,0.8,1},{0,2,2.25,2.5,2.75,3,3.25,3.5,3.75,4}))))</f>
        <v/>
      </c>
      <c r="Q809" s="2" t="str">
        <f>IF(COUNT($A809)=0,"",IF($A809&lt;&gt;DRAFT!$B811,"ERR",IF(DRAFT!BB811="3E","3E",IF(COUNT(DRAFT!AX811,DRAFT!BB811)&gt;0,DRAFT!BC811,""))))</f>
        <v/>
      </c>
      <c r="R809" s="2" t="str">
        <f>IF(COUNT($A809)=0,"",IF(Q809="3E","3E",IF(Q809="","I",LOOKUP(Q809/S$2,{0,0.4,0.45,0.5,0.55,0.6,0.65,0.7,0.75,0.8,1},{"F","D","C","C+","B-","B","B+","A-","A","A+"}))))</f>
        <v/>
      </c>
      <c r="S809" s="1" t="str">
        <f>IF(COUNT($A809)=0,"",IF(Q809="","--",IF(Q809="3E","3E",LOOKUP(Q809/S$2,{0,0.4,0.45,0.5,0.55,0.6,0.65,0.7,0.75,0.8,1},{0,2,2.25,2.5,2.75,3,3.25,3.5,3.75,4}))))</f>
        <v/>
      </c>
      <c r="T809" s="2" t="str">
        <f>IF(COUNT($A809)=0,"",IF($A809&lt;&gt;DRAFT!$B811,"ERR",IF(DRAFT!BK811="3E","3E",IF(COUNT(DRAFT!BG811,DRAFT!BK811)&gt;0,DRAFT!BL811,""))))</f>
        <v/>
      </c>
      <c r="U809" s="2" t="str">
        <f>IF(COUNT($A809)=0,"",IF(T809="3E","3E",IF(T809="","I",LOOKUP(T809/V$2,{0,0.4,0.45,0.5,0.55,0.6,0.65,0.7,0.75,0.8,1},{"F","D","C","C+","B-","B","B+","A-","A","A+"}))))</f>
        <v/>
      </c>
      <c r="V809" s="1" t="str">
        <f>IF(COUNT($A809)=0,"",IF(T809="","--",IF(T809="3E","3E",LOOKUP(T809/V$2,{0,0.4,0.45,0.5,0.55,0.6,0.65,0.7,0.75,0.8,1},{0,2,2.25,2.5,2.75,3,3.25,3.5,3.75,4}))))</f>
        <v/>
      </c>
      <c r="W809" s="2" t="str">
        <f>IF(COUNT($A809)=0,"",IF($A809&lt;&gt;DRAFT!$B811,"ERR",IF(DRAFT!BT811="3E","3E",IF(COUNT(DRAFT!BP811,DRAFT!BT811)&gt;0,DRAFT!BU811,""))))</f>
        <v/>
      </c>
      <c r="X809" s="2" t="str">
        <f>IF(COUNT($A809)=0,"",IF(W809="3E","3E",IF(W809="","I",LOOKUP(W809/Y$2,{0,0.4,0.45,0.5,0.55,0.6,0.65,0.7,0.75,0.8,1},{"F","D","C","C+","B-","B","B+","A-","A","A+"}))))</f>
        <v/>
      </c>
      <c r="Y809" s="1" t="str">
        <f>IF(COUNT($A809)=0,"",IF(W809="","--",IF(W809="3E","3E",LOOKUP(W809/Y$2,{0,0.4,0.45,0.5,0.55,0.6,0.65,0.7,0.75,0.8,1},{0,2,2.25,2.5,2.75,3,3.25,3.5,3.75,4}))))</f>
        <v/>
      </c>
      <c r="Z809" s="2" t="str">
        <f>IF(COUNT($A809)=0,"",IF($A809&lt;&gt;DRAFT!$B811,"ERR",IF(DRAFT!CC811="3E","3E",IF(COUNT(DRAFT!BY811,DRAFT!CC811)&gt;0,DRAFT!CD811,""))))</f>
        <v/>
      </c>
      <c r="AA809" s="2" t="str">
        <f>IF(COUNT($A809)=0,"",IF(Z809="3E","3E",IF(Z809="","I",LOOKUP(Z809/AB$2,{0,0.4,0.45,0.5,0.55,0.6,0.65,0.7,0.75,0.8,1},{"F","D","C","C+","B-","B","B+","A-","A","A+"}))))</f>
        <v/>
      </c>
      <c r="AB809" s="1" t="str">
        <f>IF(COUNT($A809)=0,"",IF(Z809="","--",IF(Z809="3E","3E",LOOKUP(Z809/AB$2,{0,0.4,0.45,0.5,0.55,0.6,0.65,0.7,0.75,0.8,1},{0,2,2.25,2.5,2.75,3,3.25,3.5,3.75,4}))))</f>
        <v/>
      </c>
      <c r="AC809" s="2" t="str">
        <f>IF(COUNT($A809)=0,"",IF($A809&lt;&gt;DRAFT!$B811,"ERR",IF(DRAFT!CF811&gt;0,DRAFT!CF811,"")))</f>
        <v/>
      </c>
      <c r="AD809" s="2" t="str">
        <f>IF(COUNT($A809)=0,"",IF(AC809="3E","3E",IF(AC809="","I",LOOKUP(AC809/AE$2,{0,0.4,0.45,0.5,0.55,0.6,0.65,0.7,0.75,0.8,1},{"F","D","C","C+","B-","B","B+","A-","A","A+"}))))</f>
        <v/>
      </c>
      <c r="AE809" s="1" t="str">
        <f>IF(COUNT($A809)=0,"",IF(AC809="","--",IF(AC809="3E","3E",LOOKUP(AC809/AE$2,{0,0.4,0.45,0.5,0.55,0.6,0.65,0.7,0.75,0.8,1},{0,2,2.25,2.5,2.75,3,3.25,3.5,3.75,4}))))</f>
        <v/>
      </c>
      <c r="AF809" s="2" t="str">
        <f>IF(COUNT($A809)=0,"",IF($A809&lt;&gt;DRAFT!$B811,"ERR",IF(DRAFT!CI811&gt;0,DRAFT!CK811,"")))</f>
        <v/>
      </c>
      <c r="AG809" s="2" t="str">
        <f>IF(COUNT($A809)=0,"",IF(AF809="3E","3E",IF(AF809="","I",LOOKUP(AF809/AH$2,{0,0.4,0.45,0.5,0.55,0.6,0.65,0.7,0.75,0.8,1},{"F","D","C","C+","B-","B","B+","A-","A","A+"}))))</f>
        <v/>
      </c>
      <c r="AH809" s="1" t="str">
        <f>IF(COUNT($A809)=0,"",IF(AF809="","--",IF(AF809="3E","3E",LOOKUP(AF809/AH$2,{0,0.4,0.45,0.5,0.55,0.6,0.65,0.7,0.75,0.8,1},{0,2,2.25,2.5,2.75,3,3.25,3.5,3.75,4}))))</f>
        <v/>
      </c>
      <c r="AI809" s="2" t="str">
        <f>IF($A809&lt;&gt;DRAFT!$B811,"ERR",IF(OR(COUNT($A809)=0,COUNT(DRAFT!CL811:CN811,DRAFT!CP811:CR811)=0),"",CEILING(SUM(DRAFT!CO811,DRAFT!CS811,DRAFT!CT811),1)))</f>
        <v/>
      </c>
      <c r="AJ809" s="2" t="str">
        <f>IF(COUNT($A809)=0,"",IF(AI809="3E","3E",IF(AI809="","I",LOOKUP(AI809/AK$2,{0,0.4,0.45,0.5,0.55,0.6,0.65,0.7,0.75,0.8,1},{"F","D","C","C+","B-","B","B+","A-","A","A+"}))))</f>
        <v/>
      </c>
      <c r="AK809" s="1" t="str">
        <f>IF(COUNT($A809)=0,"",IF(AI809="","--",IF(AI809="3E","3E",LOOKUP(AI809/AK$2,{0,0.4,0.45,0.5,0.55,0.6,0.65,0.7,0.75,0.8,1},{0,2,2.25,2.5,2.75,3,3.25,3.5,3.75,4}))))</f>
        <v/>
      </c>
      <c r="AL809" s="4" t="str">
        <f>IF(OR(COUNT($A809)=0,COUNT(B809:AK809)=0),"",IF(COUNTIF(B809:AK809,"3E")&gt;0,"3E",IF(DRAFT!$A811="R",TRUNC(SUMPRODUCT(RGP,RCP)/TCP,3),TRUNC((SUMPRODUCT(--(IMDGP&gt;0)*IMDGP,IMCP)+CEILING(DRAFT!$DB811*42,0.25))/TCP,3))))</f>
        <v/>
      </c>
      <c r="AM809" s="2" t="str">
        <f>IF(OR(COUNT($A809)=0,COUNT(B809:AK809)=0),"",IF(COUNTIF(B809:AK809,"3E")&gt;0,"3E",IF(DRAFT!$A811="R",SUMPRODUCT(--(RGP&gt;=2),RCP),SUMPRODUCT(--(IMDGP&gt;0),--(IMGP=0),IMCP)+DRAFT!$DC811)))</f>
        <v/>
      </c>
      <c r="AQ809" s="2" t="str">
        <f>IF(OR(COUNT($A809)=0,COUNT(B809:AK809)=0),"",IF(COUNTIF(B809:AM809,"3E")&gt;0,"3E",IF(AND(DRAFT!$A811="IM",OR($AL809&gt;DRAFT!$DB811,$AM809&gt;DRAFT!$DC811)),"IMPROVED",IF(AND(DRAFT!$A811="IM",$AL809&lt;=DRAFT!$DB811,$AM809&lt;=DRAFT!$DC811),"NOT IMPROVED",IF(AND(DRAFT!CU811="S",AH809&gt;=2,AK809&gt;=2,AN809&gt;=2.5,AP809&gt;=144),"PASS","FAIL")))))</f>
        <v/>
      </c>
      <c r="AR809" s="2" t="str">
        <f t="shared" si="26"/>
        <v/>
      </c>
      <c r="AS809" s="2" t="str">
        <f t="shared" si="27"/>
        <v/>
      </c>
    </row>
    <row r="810" spans="1:45" ht="18.95" customHeight="1" x14ac:dyDescent="0.25">
      <c r="A810" s="3" t="str">
        <f>IF(DRAFT!$B812="","",DRAFT!$B812)</f>
        <v/>
      </c>
      <c r="B810" s="2" t="str">
        <f>IF(COUNT($A810)=0,"",IF($A810&lt;&gt;DRAFT!$B812,"ERR",IF(DRAFT!I812="3E","3E",IF(COUNT(DRAFT!E812,DRAFT!I812)&gt;0,DRAFT!J812,""))))</f>
        <v/>
      </c>
      <c r="C810" s="2" t="str">
        <f>IF(COUNT($A810)=0,"",IF(B810="3E","3E",IF(B810="","I",LOOKUP(B810/D$2,{0,0.4,0.45,0.5,0.55,0.6,0.65,0.7,0.75,0.8,1},{"F","D","C","C+","B-","B","B+","A-","A","A+"}))))</f>
        <v/>
      </c>
      <c r="D810" s="1" t="str">
        <f>IF(COUNT($A810)=0,"",IF(B810="","--",IF(B810="3E","3E",LOOKUP(B810/D$2,{0,0.4,0.45,0.5,0.55,0.6,0.65,0.7,0.75,0.8,1},{0,2,2.25,2.5,2.75,3,3.25,3.5,3.75,4}))))</f>
        <v/>
      </c>
      <c r="E810" s="2" t="str">
        <f>IF(COUNT($A810)=0,"",IF($A810&lt;&gt;DRAFT!$B812,"ERR",IF(DRAFT!R812="3E","3E",IF(COUNT(DRAFT!N812,DRAFT!R812)&gt;0,DRAFT!S812,""))))</f>
        <v/>
      </c>
      <c r="F810" s="2" t="str">
        <f>IF(COUNT($A810)=0,"",IF(E810="3E","3E",IF(E810="","I",LOOKUP(E810/G$2,{0,0.4,0.45,0.5,0.55,0.6,0.65,0.7,0.75,0.8,1},{"F","D","C","C+","B-","B","B+","A-","A","A+"}))))</f>
        <v/>
      </c>
      <c r="G810" s="1" t="str">
        <f>IF(COUNT($A810)=0,"",IF(E810="","--",IF(E810="3E","3E",LOOKUP(E810/G$2,{0,0.4,0.45,0.5,0.55,0.6,0.65,0.7,0.75,0.8,1},{0,2,2.25,2.5,2.75,3,3.25,3.5,3.75,4}))))</f>
        <v/>
      </c>
      <c r="H810" s="2" t="str">
        <f>IF(COUNT($A810)=0,"",IF($A810&lt;&gt;DRAFT!$B812,"ERR",IF(DRAFT!AA812="3E","3E",IF(COUNT(DRAFT!W812,DRAFT!AA812)&gt;0,DRAFT!AB812,""))))</f>
        <v/>
      </c>
      <c r="I810" s="2" t="str">
        <f>IF(COUNT($A810)=0,"",IF(H810="3E","3E",IF(H810="","I",LOOKUP(H810/J$2,{0,0.4,0.45,0.5,0.55,0.6,0.65,0.7,0.75,0.8,1},{"F","D","C","C+","B-","B","B+","A-","A","A+"}))))</f>
        <v/>
      </c>
      <c r="J810" s="1" t="str">
        <f>IF(COUNT($A810)=0,"",IF(H810="","--",IF(H810="3E","3E",LOOKUP(H810/J$2,{0,0.4,0.45,0.5,0.55,0.6,0.65,0.7,0.75,0.8,1},{0,2,2.25,2.5,2.75,3,3.25,3.5,3.75,4}))))</f>
        <v/>
      </c>
      <c r="K810" s="2" t="str">
        <f>IF(COUNT($A810)=0,"",IF($A810&lt;&gt;DRAFT!$B812,"ERR",IF(DRAFT!AJ812="3E","3E",IF(COUNT(DRAFT!AF812,DRAFT!AJ812)&gt;0,DRAFT!AK812,""))))</f>
        <v/>
      </c>
      <c r="L810" s="2" t="str">
        <f>IF(COUNT($A810)=0,"",IF(K810="3E","3E",IF(K810="","I",LOOKUP(K810/M$2,{0,0.4,0.45,0.5,0.55,0.6,0.65,0.7,0.75,0.8,1},{"F","D","C","C+","B-","B","B+","A-","A","A+"}))))</f>
        <v/>
      </c>
      <c r="M810" s="1" t="str">
        <f>IF(COUNT($A810)=0,"",IF(K810="","--",IF(K810="3E","3E",LOOKUP(K810/M$2,{0,0.4,0.45,0.5,0.55,0.6,0.65,0.7,0.75,0.8,1},{0,2,2.25,2.5,2.75,3,3.25,3.5,3.75,4}))))</f>
        <v/>
      </c>
      <c r="N810" s="2" t="str">
        <f>IF(COUNT($A810)=0,"",IF($A810&lt;&gt;DRAFT!$B812,"ERR",IF(DRAFT!AS812="3E","3E",IF(COUNT(DRAFT!AO812,DRAFT!AS812)&gt;0,DRAFT!AT812,""))))</f>
        <v/>
      </c>
      <c r="O810" s="2" t="str">
        <f>IF(COUNT($A810)=0,"",IF(N810="3E","3E",IF(N810="","I",LOOKUP(N810/P$2,{0,0.4,0.45,0.5,0.55,0.6,0.65,0.7,0.75,0.8,1},{"F","D","C","C+","B-","B","B+","A-","A","A+"}))))</f>
        <v/>
      </c>
      <c r="P810" s="1" t="str">
        <f>IF(COUNT($A810)=0,"",IF(N810="","--",IF(N810="3E","3E",LOOKUP(N810/P$2,{0,0.4,0.45,0.5,0.55,0.6,0.65,0.7,0.75,0.8,1},{0,2,2.25,2.5,2.75,3,3.25,3.5,3.75,4}))))</f>
        <v/>
      </c>
      <c r="Q810" s="2" t="str">
        <f>IF(COUNT($A810)=0,"",IF($A810&lt;&gt;DRAFT!$B812,"ERR",IF(DRAFT!BB812="3E","3E",IF(COUNT(DRAFT!AX812,DRAFT!BB812)&gt;0,DRAFT!BC812,""))))</f>
        <v/>
      </c>
      <c r="R810" s="2" t="str">
        <f>IF(COUNT($A810)=0,"",IF(Q810="3E","3E",IF(Q810="","I",LOOKUP(Q810/S$2,{0,0.4,0.45,0.5,0.55,0.6,0.65,0.7,0.75,0.8,1},{"F","D","C","C+","B-","B","B+","A-","A","A+"}))))</f>
        <v/>
      </c>
      <c r="S810" s="1" t="str">
        <f>IF(COUNT($A810)=0,"",IF(Q810="","--",IF(Q810="3E","3E",LOOKUP(Q810/S$2,{0,0.4,0.45,0.5,0.55,0.6,0.65,0.7,0.75,0.8,1},{0,2,2.25,2.5,2.75,3,3.25,3.5,3.75,4}))))</f>
        <v/>
      </c>
      <c r="T810" s="2" t="str">
        <f>IF(COUNT($A810)=0,"",IF($A810&lt;&gt;DRAFT!$B812,"ERR",IF(DRAFT!BK812="3E","3E",IF(COUNT(DRAFT!BG812,DRAFT!BK812)&gt;0,DRAFT!BL812,""))))</f>
        <v/>
      </c>
      <c r="U810" s="2" t="str">
        <f>IF(COUNT($A810)=0,"",IF(T810="3E","3E",IF(T810="","I",LOOKUP(T810/V$2,{0,0.4,0.45,0.5,0.55,0.6,0.65,0.7,0.75,0.8,1},{"F","D","C","C+","B-","B","B+","A-","A","A+"}))))</f>
        <v/>
      </c>
      <c r="V810" s="1" t="str">
        <f>IF(COUNT($A810)=0,"",IF(T810="","--",IF(T810="3E","3E",LOOKUP(T810/V$2,{0,0.4,0.45,0.5,0.55,0.6,0.65,0.7,0.75,0.8,1},{0,2,2.25,2.5,2.75,3,3.25,3.5,3.75,4}))))</f>
        <v/>
      </c>
      <c r="W810" s="2" t="str">
        <f>IF(COUNT($A810)=0,"",IF($A810&lt;&gt;DRAFT!$B812,"ERR",IF(DRAFT!BT812="3E","3E",IF(COUNT(DRAFT!BP812,DRAFT!BT812)&gt;0,DRAFT!BU812,""))))</f>
        <v/>
      </c>
      <c r="X810" s="2" t="str">
        <f>IF(COUNT($A810)=0,"",IF(W810="3E","3E",IF(W810="","I",LOOKUP(W810/Y$2,{0,0.4,0.45,0.5,0.55,0.6,0.65,0.7,0.75,0.8,1},{"F","D","C","C+","B-","B","B+","A-","A","A+"}))))</f>
        <v/>
      </c>
      <c r="Y810" s="1" t="str">
        <f>IF(COUNT($A810)=0,"",IF(W810="","--",IF(W810="3E","3E",LOOKUP(W810/Y$2,{0,0.4,0.45,0.5,0.55,0.6,0.65,0.7,0.75,0.8,1},{0,2,2.25,2.5,2.75,3,3.25,3.5,3.75,4}))))</f>
        <v/>
      </c>
      <c r="Z810" s="2" t="str">
        <f>IF(COUNT($A810)=0,"",IF($A810&lt;&gt;DRAFT!$B812,"ERR",IF(DRAFT!CC812="3E","3E",IF(COUNT(DRAFT!BY812,DRAFT!CC812)&gt;0,DRAFT!CD812,""))))</f>
        <v/>
      </c>
      <c r="AA810" s="2" t="str">
        <f>IF(COUNT($A810)=0,"",IF(Z810="3E","3E",IF(Z810="","I",LOOKUP(Z810/AB$2,{0,0.4,0.45,0.5,0.55,0.6,0.65,0.7,0.75,0.8,1},{"F","D","C","C+","B-","B","B+","A-","A","A+"}))))</f>
        <v/>
      </c>
      <c r="AB810" s="1" t="str">
        <f>IF(COUNT($A810)=0,"",IF(Z810="","--",IF(Z810="3E","3E",LOOKUP(Z810/AB$2,{0,0.4,0.45,0.5,0.55,0.6,0.65,0.7,0.75,0.8,1},{0,2,2.25,2.5,2.75,3,3.25,3.5,3.75,4}))))</f>
        <v/>
      </c>
      <c r="AC810" s="2" t="str">
        <f>IF(COUNT($A810)=0,"",IF($A810&lt;&gt;DRAFT!$B812,"ERR",IF(DRAFT!CF812&gt;0,DRAFT!CF812,"")))</f>
        <v/>
      </c>
      <c r="AD810" s="2" t="str">
        <f>IF(COUNT($A810)=0,"",IF(AC810="3E","3E",IF(AC810="","I",LOOKUP(AC810/AE$2,{0,0.4,0.45,0.5,0.55,0.6,0.65,0.7,0.75,0.8,1},{"F","D","C","C+","B-","B","B+","A-","A","A+"}))))</f>
        <v/>
      </c>
      <c r="AE810" s="1" t="str">
        <f>IF(COUNT($A810)=0,"",IF(AC810="","--",IF(AC810="3E","3E",LOOKUP(AC810/AE$2,{0,0.4,0.45,0.5,0.55,0.6,0.65,0.7,0.75,0.8,1},{0,2,2.25,2.5,2.75,3,3.25,3.5,3.75,4}))))</f>
        <v/>
      </c>
      <c r="AF810" s="2" t="str">
        <f>IF(COUNT($A810)=0,"",IF($A810&lt;&gt;DRAFT!$B812,"ERR",IF(DRAFT!CI812&gt;0,DRAFT!CK812,"")))</f>
        <v/>
      </c>
      <c r="AG810" s="2" t="str">
        <f>IF(COUNT($A810)=0,"",IF(AF810="3E","3E",IF(AF810="","I",LOOKUP(AF810/AH$2,{0,0.4,0.45,0.5,0.55,0.6,0.65,0.7,0.75,0.8,1},{"F","D","C","C+","B-","B","B+","A-","A","A+"}))))</f>
        <v/>
      </c>
      <c r="AH810" s="1" t="str">
        <f>IF(COUNT($A810)=0,"",IF(AF810="","--",IF(AF810="3E","3E",LOOKUP(AF810/AH$2,{0,0.4,0.45,0.5,0.55,0.6,0.65,0.7,0.75,0.8,1},{0,2,2.25,2.5,2.75,3,3.25,3.5,3.75,4}))))</f>
        <v/>
      </c>
      <c r="AI810" s="2" t="str">
        <f>IF($A810&lt;&gt;DRAFT!$B812,"ERR",IF(OR(COUNT($A810)=0,COUNT(DRAFT!CL812:CN812,DRAFT!CP812:CR812)=0),"",CEILING(SUM(DRAFT!CO812,DRAFT!CS812,DRAFT!CT812),1)))</f>
        <v/>
      </c>
      <c r="AJ810" s="2" t="str">
        <f>IF(COUNT($A810)=0,"",IF(AI810="3E","3E",IF(AI810="","I",LOOKUP(AI810/AK$2,{0,0.4,0.45,0.5,0.55,0.6,0.65,0.7,0.75,0.8,1},{"F","D","C","C+","B-","B","B+","A-","A","A+"}))))</f>
        <v/>
      </c>
      <c r="AK810" s="1" t="str">
        <f>IF(COUNT($A810)=0,"",IF(AI810="","--",IF(AI810="3E","3E",LOOKUP(AI810/AK$2,{0,0.4,0.45,0.5,0.55,0.6,0.65,0.7,0.75,0.8,1},{0,2,2.25,2.5,2.75,3,3.25,3.5,3.75,4}))))</f>
        <v/>
      </c>
      <c r="AL810" s="4" t="str">
        <f>IF(OR(COUNT($A810)=0,COUNT(B810:AK810)=0),"",IF(COUNTIF(B810:AK810,"3E")&gt;0,"3E",IF(DRAFT!$A812="R",TRUNC(SUMPRODUCT(RGP,RCP)/TCP,3),TRUNC((SUMPRODUCT(--(IMDGP&gt;0)*IMDGP,IMCP)+CEILING(DRAFT!$DB812*42,0.25))/TCP,3))))</f>
        <v/>
      </c>
      <c r="AM810" s="2" t="str">
        <f>IF(OR(COUNT($A810)=0,COUNT(B810:AK810)=0),"",IF(COUNTIF(B810:AK810,"3E")&gt;0,"3E",IF(DRAFT!$A812="R",SUMPRODUCT(--(RGP&gt;=2),RCP),SUMPRODUCT(--(IMDGP&gt;0),--(IMGP=0),IMCP)+DRAFT!$DC812)))</f>
        <v/>
      </c>
      <c r="AQ810" s="2" t="str">
        <f>IF(OR(COUNT($A810)=0,COUNT(B810:AK810)=0),"",IF(COUNTIF(B810:AM810,"3E")&gt;0,"3E",IF(AND(DRAFT!$A812="IM",OR($AL810&gt;DRAFT!$DB812,$AM810&gt;DRAFT!$DC812)),"IMPROVED",IF(AND(DRAFT!$A812="IM",$AL810&lt;=DRAFT!$DB812,$AM810&lt;=DRAFT!$DC812),"NOT IMPROVED",IF(AND(DRAFT!CU812="S",AH810&gt;=2,AK810&gt;=2,AN810&gt;=2.5,AP810&gt;=144),"PASS","FAIL")))))</f>
        <v/>
      </c>
      <c r="AR810" s="2" t="str">
        <f t="shared" si="26"/>
        <v/>
      </c>
      <c r="AS810" s="2" t="str">
        <f t="shared" si="27"/>
        <v/>
      </c>
    </row>
    <row r="811" spans="1:45" ht="18.95" customHeight="1" x14ac:dyDescent="0.25">
      <c r="A811" s="3" t="str">
        <f>IF(DRAFT!$B813="","",DRAFT!$B813)</f>
        <v/>
      </c>
      <c r="B811" s="2" t="str">
        <f>IF(COUNT($A811)=0,"",IF($A811&lt;&gt;DRAFT!$B813,"ERR",IF(DRAFT!I813="3E","3E",IF(COUNT(DRAFT!E813,DRAFT!I813)&gt;0,DRAFT!J813,""))))</f>
        <v/>
      </c>
      <c r="C811" s="2" t="str">
        <f>IF(COUNT($A811)=0,"",IF(B811="3E","3E",IF(B811="","I",LOOKUP(B811/D$2,{0,0.4,0.45,0.5,0.55,0.6,0.65,0.7,0.75,0.8,1},{"F","D","C","C+","B-","B","B+","A-","A","A+"}))))</f>
        <v/>
      </c>
      <c r="D811" s="1" t="str">
        <f>IF(COUNT($A811)=0,"",IF(B811="","--",IF(B811="3E","3E",LOOKUP(B811/D$2,{0,0.4,0.45,0.5,0.55,0.6,0.65,0.7,0.75,0.8,1},{0,2,2.25,2.5,2.75,3,3.25,3.5,3.75,4}))))</f>
        <v/>
      </c>
      <c r="E811" s="2" t="str">
        <f>IF(COUNT($A811)=0,"",IF($A811&lt;&gt;DRAFT!$B813,"ERR",IF(DRAFT!R813="3E","3E",IF(COUNT(DRAFT!N813,DRAFT!R813)&gt;0,DRAFT!S813,""))))</f>
        <v/>
      </c>
      <c r="F811" s="2" t="str">
        <f>IF(COUNT($A811)=0,"",IF(E811="3E","3E",IF(E811="","I",LOOKUP(E811/G$2,{0,0.4,0.45,0.5,0.55,0.6,0.65,0.7,0.75,0.8,1},{"F","D","C","C+","B-","B","B+","A-","A","A+"}))))</f>
        <v/>
      </c>
      <c r="G811" s="1" t="str">
        <f>IF(COUNT($A811)=0,"",IF(E811="","--",IF(E811="3E","3E",LOOKUP(E811/G$2,{0,0.4,0.45,0.5,0.55,0.6,0.65,0.7,0.75,0.8,1},{0,2,2.25,2.5,2.75,3,3.25,3.5,3.75,4}))))</f>
        <v/>
      </c>
      <c r="H811" s="2" t="str">
        <f>IF(COUNT($A811)=0,"",IF($A811&lt;&gt;DRAFT!$B813,"ERR",IF(DRAFT!AA813="3E","3E",IF(COUNT(DRAFT!W813,DRAFT!AA813)&gt;0,DRAFT!AB813,""))))</f>
        <v/>
      </c>
      <c r="I811" s="2" t="str">
        <f>IF(COUNT($A811)=0,"",IF(H811="3E","3E",IF(H811="","I",LOOKUP(H811/J$2,{0,0.4,0.45,0.5,0.55,0.6,0.65,0.7,0.75,0.8,1},{"F","D","C","C+","B-","B","B+","A-","A","A+"}))))</f>
        <v/>
      </c>
      <c r="J811" s="1" t="str">
        <f>IF(COUNT($A811)=0,"",IF(H811="","--",IF(H811="3E","3E",LOOKUP(H811/J$2,{0,0.4,0.45,0.5,0.55,0.6,0.65,0.7,0.75,0.8,1},{0,2,2.25,2.5,2.75,3,3.25,3.5,3.75,4}))))</f>
        <v/>
      </c>
      <c r="K811" s="2" t="str">
        <f>IF(COUNT($A811)=0,"",IF($A811&lt;&gt;DRAFT!$B813,"ERR",IF(DRAFT!AJ813="3E","3E",IF(COUNT(DRAFT!AF813,DRAFT!AJ813)&gt;0,DRAFT!AK813,""))))</f>
        <v/>
      </c>
      <c r="L811" s="2" t="str">
        <f>IF(COUNT($A811)=0,"",IF(K811="3E","3E",IF(K811="","I",LOOKUP(K811/M$2,{0,0.4,0.45,0.5,0.55,0.6,0.65,0.7,0.75,0.8,1},{"F","D","C","C+","B-","B","B+","A-","A","A+"}))))</f>
        <v/>
      </c>
      <c r="M811" s="1" t="str">
        <f>IF(COUNT($A811)=0,"",IF(K811="","--",IF(K811="3E","3E",LOOKUP(K811/M$2,{0,0.4,0.45,0.5,0.55,0.6,0.65,0.7,0.75,0.8,1},{0,2,2.25,2.5,2.75,3,3.25,3.5,3.75,4}))))</f>
        <v/>
      </c>
      <c r="N811" s="2" t="str">
        <f>IF(COUNT($A811)=0,"",IF($A811&lt;&gt;DRAFT!$B813,"ERR",IF(DRAFT!AS813="3E","3E",IF(COUNT(DRAFT!AO813,DRAFT!AS813)&gt;0,DRAFT!AT813,""))))</f>
        <v/>
      </c>
      <c r="O811" s="2" t="str">
        <f>IF(COUNT($A811)=0,"",IF(N811="3E","3E",IF(N811="","I",LOOKUP(N811/P$2,{0,0.4,0.45,0.5,0.55,0.6,0.65,0.7,0.75,0.8,1},{"F","D","C","C+","B-","B","B+","A-","A","A+"}))))</f>
        <v/>
      </c>
      <c r="P811" s="1" t="str">
        <f>IF(COUNT($A811)=0,"",IF(N811="","--",IF(N811="3E","3E",LOOKUP(N811/P$2,{0,0.4,0.45,0.5,0.55,0.6,0.65,0.7,0.75,0.8,1},{0,2,2.25,2.5,2.75,3,3.25,3.5,3.75,4}))))</f>
        <v/>
      </c>
      <c r="Q811" s="2" t="str">
        <f>IF(COUNT($A811)=0,"",IF($A811&lt;&gt;DRAFT!$B813,"ERR",IF(DRAFT!BB813="3E","3E",IF(COUNT(DRAFT!AX813,DRAFT!BB813)&gt;0,DRAFT!BC813,""))))</f>
        <v/>
      </c>
      <c r="R811" s="2" t="str">
        <f>IF(COUNT($A811)=0,"",IF(Q811="3E","3E",IF(Q811="","I",LOOKUP(Q811/S$2,{0,0.4,0.45,0.5,0.55,0.6,0.65,0.7,0.75,0.8,1},{"F","D","C","C+","B-","B","B+","A-","A","A+"}))))</f>
        <v/>
      </c>
      <c r="S811" s="1" t="str">
        <f>IF(COUNT($A811)=0,"",IF(Q811="","--",IF(Q811="3E","3E",LOOKUP(Q811/S$2,{0,0.4,0.45,0.5,0.55,0.6,0.65,0.7,0.75,0.8,1},{0,2,2.25,2.5,2.75,3,3.25,3.5,3.75,4}))))</f>
        <v/>
      </c>
      <c r="T811" s="2" t="str">
        <f>IF(COUNT($A811)=0,"",IF($A811&lt;&gt;DRAFT!$B813,"ERR",IF(DRAFT!BK813="3E","3E",IF(COUNT(DRAFT!BG813,DRAFT!BK813)&gt;0,DRAFT!BL813,""))))</f>
        <v/>
      </c>
      <c r="U811" s="2" t="str">
        <f>IF(COUNT($A811)=0,"",IF(T811="3E","3E",IF(T811="","I",LOOKUP(T811/V$2,{0,0.4,0.45,0.5,0.55,0.6,0.65,0.7,0.75,0.8,1},{"F","D","C","C+","B-","B","B+","A-","A","A+"}))))</f>
        <v/>
      </c>
      <c r="V811" s="1" t="str">
        <f>IF(COUNT($A811)=0,"",IF(T811="","--",IF(T811="3E","3E",LOOKUP(T811/V$2,{0,0.4,0.45,0.5,0.55,0.6,0.65,0.7,0.75,0.8,1},{0,2,2.25,2.5,2.75,3,3.25,3.5,3.75,4}))))</f>
        <v/>
      </c>
      <c r="W811" s="2" t="str">
        <f>IF(COUNT($A811)=0,"",IF($A811&lt;&gt;DRAFT!$B813,"ERR",IF(DRAFT!BT813="3E","3E",IF(COUNT(DRAFT!BP813,DRAFT!BT813)&gt;0,DRAFT!BU813,""))))</f>
        <v/>
      </c>
      <c r="X811" s="2" t="str">
        <f>IF(COUNT($A811)=0,"",IF(W811="3E","3E",IF(W811="","I",LOOKUP(W811/Y$2,{0,0.4,0.45,0.5,0.55,0.6,0.65,0.7,0.75,0.8,1},{"F","D","C","C+","B-","B","B+","A-","A","A+"}))))</f>
        <v/>
      </c>
      <c r="Y811" s="1" t="str">
        <f>IF(COUNT($A811)=0,"",IF(W811="","--",IF(W811="3E","3E",LOOKUP(W811/Y$2,{0,0.4,0.45,0.5,0.55,0.6,0.65,0.7,0.75,0.8,1},{0,2,2.25,2.5,2.75,3,3.25,3.5,3.75,4}))))</f>
        <v/>
      </c>
      <c r="Z811" s="2" t="str">
        <f>IF(COUNT($A811)=0,"",IF($A811&lt;&gt;DRAFT!$B813,"ERR",IF(DRAFT!CC813="3E","3E",IF(COUNT(DRAFT!BY813,DRAFT!CC813)&gt;0,DRAFT!CD813,""))))</f>
        <v/>
      </c>
      <c r="AA811" s="2" t="str">
        <f>IF(COUNT($A811)=0,"",IF(Z811="3E","3E",IF(Z811="","I",LOOKUP(Z811/AB$2,{0,0.4,0.45,0.5,0.55,0.6,0.65,0.7,0.75,0.8,1},{"F","D","C","C+","B-","B","B+","A-","A","A+"}))))</f>
        <v/>
      </c>
      <c r="AB811" s="1" t="str">
        <f>IF(COUNT($A811)=0,"",IF(Z811="","--",IF(Z811="3E","3E",LOOKUP(Z811/AB$2,{0,0.4,0.45,0.5,0.55,0.6,0.65,0.7,0.75,0.8,1},{0,2,2.25,2.5,2.75,3,3.25,3.5,3.75,4}))))</f>
        <v/>
      </c>
      <c r="AC811" s="2" t="str">
        <f>IF(COUNT($A811)=0,"",IF($A811&lt;&gt;DRAFT!$B813,"ERR",IF(DRAFT!CF813&gt;0,DRAFT!CF813,"")))</f>
        <v/>
      </c>
      <c r="AD811" s="2" t="str">
        <f>IF(COUNT($A811)=0,"",IF(AC811="3E","3E",IF(AC811="","I",LOOKUP(AC811/AE$2,{0,0.4,0.45,0.5,0.55,0.6,0.65,0.7,0.75,0.8,1},{"F","D","C","C+","B-","B","B+","A-","A","A+"}))))</f>
        <v/>
      </c>
      <c r="AE811" s="1" t="str">
        <f>IF(COUNT($A811)=0,"",IF(AC811="","--",IF(AC811="3E","3E",LOOKUP(AC811/AE$2,{0,0.4,0.45,0.5,0.55,0.6,0.65,0.7,0.75,0.8,1},{0,2,2.25,2.5,2.75,3,3.25,3.5,3.75,4}))))</f>
        <v/>
      </c>
      <c r="AF811" s="2" t="str">
        <f>IF(COUNT($A811)=0,"",IF($A811&lt;&gt;DRAFT!$B813,"ERR",IF(DRAFT!CI813&gt;0,DRAFT!CK813,"")))</f>
        <v/>
      </c>
      <c r="AG811" s="2" t="str">
        <f>IF(COUNT($A811)=0,"",IF(AF811="3E","3E",IF(AF811="","I",LOOKUP(AF811/AH$2,{0,0.4,0.45,0.5,0.55,0.6,0.65,0.7,0.75,0.8,1},{"F","D","C","C+","B-","B","B+","A-","A","A+"}))))</f>
        <v/>
      </c>
      <c r="AH811" s="1" t="str">
        <f>IF(COUNT($A811)=0,"",IF(AF811="","--",IF(AF811="3E","3E",LOOKUP(AF811/AH$2,{0,0.4,0.45,0.5,0.55,0.6,0.65,0.7,0.75,0.8,1},{0,2,2.25,2.5,2.75,3,3.25,3.5,3.75,4}))))</f>
        <v/>
      </c>
      <c r="AI811" s="2" t="str">
        <f>IF($A811&lt;&gt;DRAFT!$B813,"ERR",IF(OR(COUNT($A811)=0,COUNT(DRAFT!CL813:CN813,DRAFT!CP813:CR813)=0),"",CEILING(SUM(DRAFT!CO813,DRAFT!CS813,DRAFT!CT813),1)))</f>
        <v/>
      </c>
      <c r="AJ811" s="2" t="str">
        <f>IF(COUNT($A811)=0,"",IF(AI811="3E","3E",IF(AI811="","I",LOOKUP(AI811/AK$2,{0,0.4,0.45,0.5,0.55,0.6,0.65,0.7,0.75,0.8,1},{"F","D","C","C+","B-","B","B+","A-","A","A+"}))))</f>
        <v/>
      </c>
      <c r="AK811" s="1" t="str">
        <f>IF(COUNT($A811)=0,"",IF(AI811="","--",IF(AI811="3E","3E",LOOKUP(AI811/AK$2,{0,0.4,0.45,0.5,0.55,0.6,0.65,0.7,0.75,0.8,1},{0,2,2.25,2.5,2.75,3,3.25,3.5,3.75,4}))))</f>
        <v/>
      </c>
      <c r="AL811" s="4" t="str">
        <f>IF(OR(COUNT($A811)=0,COUNT(B811:AK811)=0),"",IF(COUNTIF(B811:AK811,"3E")&gt;0,"3E",IF(DRAFT!$A813="R",TRUNC(SUMPRODUCT(RGP,RCP)/TCP,3),TRUNC((SUMPRODUCT(--(IMDGP&gt;0)*IMDGP,IMCP)+CEILING(DRAFT!$DB813*42,0.25))/TCP,3))))</f>
        <v/>
      </c>
      <c r="AM811" s="2" t="str">
        <f>IF(OR(COUNT($A811)=0,COUNT(B811:AK811)=0),"",IF(COUNTIF(B811:AK811,"3E")&gt;0,"3E",IF(DRAFT!$A813="R",SUMPRODUCT(--(RGP&gt;=2),RCP),SUMPRODUCT(--(IMDGP&gt;0),--(IMGP=0),IMCP)+DRAFT!$DC813)))</f>
        <v/>
      </c>
      <c r="AQ811" s="2" t="str">
        <f>IF(OR(COUNT($A811)=0,COUNT(B811:AK811)=0),"",IF(COUNTIF(B811:AM811,"3E")&gt;0,"3E",IF(AND(DRAFT!$A813="IM",OR($AL811&gt;DRAFT!$DB813,$AM811&gt;DRAFT!$DC813)),"IMPROVED",IF(AND(DRAFT!$A813="IM",$AL811&lt;=DRAFT!$DB813,$AM811&lt;=DRAFT!$DC813),"NOT IMPROVED",IF(AND(DRAFT!CU813="S",AH811&gt;=2,AK811&gt;=2,AN811&gt;=2.5,AP811&gt;=144),"PASS","FAIL")))))</f>
        <v/>
      </c>
      <c r="AR811" s="2" t="str">
        <f t="shared" si="26"/>
        <v/>
      </c>
      <c r="AS811" s="2" t="str">
        <f t="shared" si="27"/>
        <v/>
      </c>
    </row>
    <row r="812" spans="1:45" ht="18.95" customHeight="1" x14ac:dyDescent="0.25">
      <c r="A812" s="3" t="str">
        <f>IF(DRAFT!$B814="","",DRAFT!$B814)</f>
        <v/>
      </c>
      <c r="B812" s="2" t="str">
        <f>IF(COUNT($A812)=0,"",IF($A812&lt;&gt;DRAFT!$B814,"ERR",IF(DRAFT!I814="3E","3E",IF(COUNT(DRAFT!E814,DRAFT!I814)&gt;0,DRAFT!J814,""))))</f>
        <v/>
      </c>
      <c r="C812" s="2" t="str">
        <f>IF(COUNT($A812)=0,"",IF(B812="3E","3E",IF(B812="","I",LOOKUP(B812/D$2,{0,0.4,0.45,0.5,0.55,0.6,0.65,0.7,0.75,0.8,1},{"F","D","C","C+","B-","B","B+","A-","A","A+"}))))</f>
        <v/>
      </c>
      <c r="D812" s="1" t="str">
        <f>IF(COUNT($A812)=0,"",IF(B812="","--",IF(B812="3E","3E",LOOKUP(B812/D$2,{0,0.4,0.45,0.5,0.55,0.6,0.65,0.7,0.75,0.8,1},{0,2,2.25,2.5,2.75,3,3.25,3.5,3.75,4}))))</f>
        <v/>
      </c>
      <c r="E812" s="2" t="str">
        <f>IF(COUNT($A812)=0,"",IF($A812&lt;&gt;DRAFT!$B814,"ERR",IF(DRAFT!R814="3E","3E",IF(COUNT(DRAFT!N814,DRAFT!R814)&gt;0,DRAFT!S814,""))))</f>
        <v/>
      </c>
      <c r="F812" s="2" t="str">
        <f>IF(COUNT($A812)=0,"",IF(E812="3E","3E",IF(E812="","I",LOOKUP(E812/G$2,{0,0.4,0.45,0.5,0.55,0.6,0.65,0.7,0.75,0.8,1},{"F","D","C","C+","B-","B","B+","A-","A","A+"}))))</f>
        <v/>
      </c>
      <c r="G812" s="1" t="str">
        <f>IF(COUNT($A812)=0,"",IF(E812="","--",IF(E812="3E","3E",LOOKUP(E812/G$2,{0,0.4,0.45,0.5,0.55,0.6,0.65,0.7,0.75,0.8,1},{0,2,2.25,2.5,2.75,3,3.25,3.5,3.75,4}))))</f>
        <v/>
      </c>
      <c r="H812" s="2" t="str">
        <f>IF(COUNT($A812)=0,"",IF($A812&lt;&gt;DRAFT!$B814,"ERR",IF(DRAFT!AA814="3E","3E",IF(COUNT(DRAFT!W814,DRAFT!AA814)&gt;0,DRAFT!AB814,""))))</f>
        <v/>
      </c>
      <c r="I812" s="2" t="str">
        <f>IF(COUNT($A812)=0,"",IF(H812="3E","3E",IF(H812="","I",LOOKUP(H812/J$2,{0,0.4,0.45,0.5,0.55,0.6,0.65,0.7,0.75,0.8,1},{"F","D","C","C+","B-","B","B+","A-","A","A+"}))))</f>
        <v/>
      </c>
      <c r="J812" s="1" t="str">
        <f>IF(COUNT($A812)=0,"",IF(H812="","--",IF(H812="3E","3E",LOOKUP(H812/J$2,{0,0.4,0.45,0.5,0.55,0.6,0.65,0.7,0.75,0.8,1},{0,2,2.25,2.5,2.75,3,3.25,3.5,3.75,4}))))</f>
        <v/>
      </c>
      <c r="K812" s="2" t="str">
        <f>IF(COUNT($A812)=0,"",IF($A812&lt;&gt;DRAFT!$B814,"ERR",IF(DRAFT!AJ814="3E","3E",IF(COUNT(DRAFT!AF814,DRAFT!AJ814)&gt;0,DRAFT!AK814,""))))</f>
        <v/>
      </c>
      <c r="L812" s="2" t="str">
        <f>IF(COUNT($A812)=0,"",IF(K812="3E","3E",IF(K812="","I",LOOKUP(K812/M$2,{0,0.4,0.45,0.5,0.55,0.6,0.65,0.7,0.75,0.8,1},{"F","D","C","C+","B-","B","B+","A-","A","A+"}))))</f>
        <v/>
      </c>
      <c r="M812" s="1" t="str">
        <f>IF(COUNT($A812)=0,"",IF(K812="","--",IF(K812="3E","3E",LOOKUP(K812/M$2,{0,0.4,0.45,0.5,0.55,0.6,0.65,0.7,0.75,0.8,1},{0,2,2.25,2.5,2.75,3,3.25,3.5,3.75,4}))))</f>
        <v/>
      </c>
      <c r="N812" s="2" t="str">
        <f>IF(COUNT($A812)=0,"",IF($A812&lt;&gt;DRAFT!$B814,"ERR",IF(DRAFT!AS814="3E","3E",IF(COUNT(DRAFT!AO814,DRAFT!AS814)&gt;0,DRAFT!AT814,""))))</f>
        <v/>
      </c>
      <c r="O812" s="2" t="str">
        <f>IF(COUNT($A812)=0,"",IF(N812="3E","3E",IF(N812="","I",LOOKUP(N812/P$2,{0,0.4,0.45,0.5,0.55,0.6,0.65,0.7,0.75,0.8,1},{"F","D","C","C+","B-","B","B+","A-","A","A+"}))))</f>
        <v/>
      </c>
      <c r="P812" s="1" t="str">
        <f>IF(COUNT($A812)=0,"",IF(N812="","--",IF(N812="3E","3E",LOOKUP(N812/P$2,{0,0.4,0.45,0.5,0.55,0.6,0.65,0.7,0.75,0.8,1},{0,2,2.25,2.5,2.75,3,3.25,3.5,3.75,4}))))</f>
        <v/>
      </c>
      <c r="Q812" s="2" t="str">
        <f>IF(COUNT($A812)=0,"",IF($A812&lt;&gt;DRAFT!$B814,"ERR",IF(DRAFT!BB814="3E","3E",IF(COUNT(DRAFT!AX814,DRAFT!BB814)&gt;0,DRAFT!BC814,""))))</f>
        <v/>
      </c>
      <c r="R812" s="2" t="str">
        <f>IF(COUNT($A812)=0,"",IF(Q812="3E","3E",IF(Q812="","I",LOOKUP(Q812/S$2,{0,0.4,0.45,0.5,0.55,0.6,0.65,0.7,0.75,0.8,1},{"F","D","C","C+","B-","B","B+","A-","A","A+"}))))</f>
        <v/>
      </c>
      <c r="S812" s="1" t="str">
        <f>IF(COUNT($A812)=0,"",IF(Q812="","--",IF(Q812="3E","3E",LOOKUP(Q812/S$2,{0,0.4,0.45,0.5,0.55,0.6,0.65,0.7,0.75,0.8,1},{0,2,2.25,2.5,2.75,3,3.25,3.5,3.75,4}))))</f>
        <v/>
      </c>
      <c r="T812" s="2" t="str">
        <f>IF(COUNT($A812)=0,"",IF($A812&lt;&gt;DRAFT!$B814,"ERR",IF(DRAFT!BK814="3E","3E",IF(COUNT(DRAFT!BG814,DRAFT!BK814)&gt;0,DRAFT!BL814,""))))</f>
        <v/>
      </c>
      <c r="U812" s="2" t="str">
        <f>IF(COUNT($A812)=0,"",IF(T812="3E","3E",IF(T812="","I",LOOKUP(T812/V$2,{0,0.4,0.45,0.5,0.55,0.6,0.65,0.7,0.75,0.8,1},{"F","D","C","C+","B-","B","B+","A-","A","A+"}))))</f>
        <v/>
      </c>
      <c r="V812" s="1" t="str">
        <f>IF(COUNT($A812)=0,"",IF(T812="","--",IF(T812="3E","3E",LOOKUP(T812/V$2,{0,0.4,0.45,0.5,0.55,0.6,0.65,0.7,0.75,0.8,1},{0,2,2.25,2.5,2.75,3,3.25,3.5,3.75,4}))))</f>
        <v/>
      </c>
      <c r="W812" s="2" t="str">
        <f>IF(COUNT($A812)=0,"",IF($A812&lt;&gt;DRAFT!$B814,"ERR",IF(DRAFT!BT814="3E","3E",IF(COUNT(DRAFT!BP814,DRAFT!BT814)&gt;0,DRAFT!BU814,""))))</f>
        <v/>
      </c>
      <c r="X812" s="2" t="str">
        <f>IF(COUNT($A812)=0,"",IF(W812="3E","3E",IF(W812="","I",LOOKUP(W812/Y$2,{0,0.4,0.45,0.5,0.55,0.6,0.65,0.7,0.75,0.8,1},{"F","D","C","C+","B-","B","B+","A-","A","A+"}))))</f>
        <v/>
      </c>
      <c r="Y812" s="1" t="str">
        <f>IF(COUNT($A812)=0,"",IF(W812="","--",IF(W812="3E","3E",LOOKUP(W812/Y$2,{0,0.4,0.45,0.5,0.55,0.6,0.65,0.7,0.75,0.8,1},{0,2,2.25,2.5,2.75,3,3.25,3.5,3.75,4}))))</f>
        <v/>
      </c>
      <c r="Z812" s="2" t="str">
        <f>IF(COUNT($A812)=0,"",IF($A812&lt;&gt;DRAFT!$B814,"ERR",IF(DRAFT!CC814="3E","3E",IF(COUNT(DRAFT!BY814,DRAFT!CC814)&gt;0,DRAFT!CD814,""))))</f>
        <v/>
      </c>
      <c r="AA812" s="2" t="str">
        <f>IF(COUNT($A812)=0,"",IF(Z812="3E","3E",IF(Z812="","I",LOOKUP(Z812/AB$2,{0,0.4,0.45,0.5,0.55,0.6,0.65,0.7,0.75,0.8,1},{"F","D","C","C+","B-","B","B+","A-","A","A+"}))))</f>
        <v/>
      </c>
      <c r="AB812" s="1" t="str">
        <f>IF(COUNT($A812)=0,"",IF(Z812="","--",IF(Z812="3E","3E",LOOKUP(Z812/AB$2,{0,0.4,0.45,0.5,0.55,0.6,0.65,0.7,0.75,0.8,1},{0,2,2.25,2.5,2.75,3,3.25,3.5,3.75,4}))))</f>
        <v/>
      </c>
      <c r="AC812" s="2" t="str">
        <f>IF(COUNT($A812)=0,"",IF($A812&lt;&gt;DRAFT!$B814,"ERR",IF(DRAFT!CF814&gt;0,DRAFT!CF814,"")))</f>
        <v/>
      </c>
      <c r="AD812" s="2" t="str">
        <f>IF(COUNT($A812)=0,"",IF(AC812="3E","3E",IF(AC812="","I",LOOKUP(AC812/AE$2,{0,0.4,0.45,0.5,0.55,0.6,0.65,0.7,0.75,0.8,1},{"F","D","C","C+","B-","B","B+","A-","A","A+"}))))</f>
        <v/>
      </c>
      <c r="AE812" s="1" t="str">
        <f>IF(COUNT($A812)=0,"",IF(AC812="","--",IF(AC812="3E","3E",LOOKUP(AC812/AE$2,{0,0.4,0.45,0.5,0.55,0.6,0.65,0.7,0.75,0.8,1},{0,2,2.25,2.5,2.75,3,3.25,3.5,3.75,4}))))</f>
        <v/>
      </c>
      <c r="AF812" s="2" t="str">
        <f>IF(COUNT($A812)=0,"",IF($A812&lt;&gt;DRAFT!$B814,"ERR",IF(DRAFT!CI814&gt;0,DRAFT!CK814,"")))</f>
        <v/>
      </c>
      <c r="AG812" s="2" t="str">
        <f>IF(COUNT($A812)=0,"",IF(AF812="3E","3E",IF(AF812="","I",LOOKUP(AF812/AH$2,{0,0.4,0.45,0.5,0.55,0.6,0.65,0.7,0.75,0.8,1},{"F","D","C","C+","B-","B","B+","A-","A","A+"}))))</f>
        <v/>
      </c>
      <c r="AH812" s="1" t="str">
        <f>IF(COUNT($A812)=0,"",IF(AF812="","--",IF(AF812="3E","3E",LOOKUP(AF812/AH$2,{0,0.4,0.45,0.5,0.55,0.6,0.65,0.7,0.75,0.8,1},{0,2,2.25,2.5,2.75,3,3.25,3.5,3.75,4}))))</f>
        <v/>
      </c>
      <c r="AI812" s="2" t="str">
        <f>IF($A812&lt;&gt;DRAFT!$B814,"ERR",IF(OR(COUNT($A812)=0,COUNT(DRAFT!CL814:CN814,DRAFT!CP814:CR814)=0),"",CEILING(SUM(DRAFT!CO814,DRAFT!CS814,DRAFT!CT814),1)))</f>
        <v/>
      </c>
      <c r="AJ812" s="2" t="str">
        <f>IF(COUNT($A812)=0,"",IF(AI812="3E","3E",IF(AI812="","I",LOOKUP(AI812/AK$2,{0,0.4,0.45,0.5,0.55,0.6,0.65,0.7,0.75,0.8,1},{"F","D","C","C+","B-","B","B+","A-","A","A+"}))))</f>
        <v/>
      </c>
      <c r="AK812" s="1" t="str">
        <f>IF(COUNT($A812)=0,"",IF(AI812="","--",IF(AI812="3E","3E",LOOKUP(AI812/AK$2,{0,0.4,0.45,0.5,0.55,0.6,0.65,0.7,0.75,0.8,1},{0,2,2.25,2.5,2.75,3,3.25,3.5,3.75,4}))))</f>
        <v/>
      </c>
      <c r="AL812" s="4" t="str">
        <f>IF(OR(COUNT($A812)=0,COUNT(B812:AK812)=0),"",IF(COUNTIF(B812:AK812,"3E")&gt;0,"3E",IF(DRAFT!$A814="R",TRUNC(SUMPRODUCT(RGP,RCP)/TCP,3),TRUNC((SUMPRODUCT(--(IMDGP&gt;0)*IMDGP,IMCP)+CEILING(DRAFT!$DB814*42,0.25))/TCP,3))))</f>
        <v/>
      </c>
      <c r="AM812" s="2" t="str">
        <f>IF(OR(COUNT($A812)=0,COUNT(B812:AK812)=0),"",IF(COUNTIF(B812:AK812,"3E")&gt;0,"3E",IF(DRAFT!$A814="R",SUMPRODUCT(--(RGP&gt;=2),RCP),SUMPRODUCT(--(IMDGP&gt;0),--(IMGP=0),IMCP)+DRAFT!$DC814)))</f>
        <v/>
      </c>
      <c r="AQ812" s="2" t="str">
        <f>IF(OR(COUNT($A812)=0,COUNT(B812:AK812)=0),"",IF(COUNTIF(B812:AM812,"3E")&gt;0,"3E",IF(AND(DRAFT!$A814="IM",OR($AL812&gt;DRAFT!$DB814,$AM812&gt;DRAFT!$DC814)),"IMPROVED",IF(AND(DRAFT!$A814="IM",$AL812&lt;=DRAFT!$DB814,$AM812&lt;=DRAFT!$DC814),"NOT IMPROVED",IF(AND(DRAFT!CU814="S",AH812&gt;=2,AK812&gt;=2,AN812&gt;=2.5,AP812&gt;=144),"PASS","FAIL")))))</f>
        <v/>
      </c>
      <c r="AR812" s="2" t="str">
        <f t="shared" si="26"/>
        <v/>
      </c>
      <c r="AS812" s="2" t="str">
        <f t="shared" si="27"/>
        <v/>
      </c>
    </row>
    <row r="813" spans="1:45" ht="18.95" customHeight="1" x14ac:dyDescent="0.25">
      <c r="A813" s="3" t="str">
        <f>IF(DRAFT!$B815="","",DRAFT!$B815)</f>
        <v/>
      </c>
      <c r="B813" s="2" t="str">
        <f>IF(COUNT($A813)=0,"",IF($A813&lt;&gt;DRAFT!$B815,"ERR",IF(DRAFT!I815="3E","3E",IF(COUNT(DRAFT!E815,DRAFT!I815)&gt;0,DRAFT!J815,""))))</f>
        <v/>
      </c>
      <c r="C813" s="2" t="str">
        <f>IF(COUNT($A813)=0,"",IF(B813="3E","3E",IF(B813="","I",LOOKUP(B813/D$2,{0,0.4,0.45,0.5,0.55,0.6,0.65,0.7,0.75,0.8,1},{"F","D","C","C+","B-","B","B+","A-","A","A+"}))))</f>
        <v/>
      </c>
      <c r="D813" s="1" t="str">
        <f>IF(COUNT($A813)=0,"",IF(B813="","--",IF(B813="3E","3E",LOOKUP(B813/D$2,{0,0.4,0.45,0.5,0.55,0.6,0.65,0.7,0.75,0.8,1},{0,2,2.25,2.5,2.75,3,3.25,3.5,3.75,4}))))</f>
        <v/>
      </c>
      <c r="E813" s="2" t="str">
        <f>IF(COUNT($A813)=0,"",IF($A813&lt;&gt;DRAFT!$B815,"ERR",IF(DRAFT!R815="3E","3E",IF(COUNT(DRAFT!N815,DRAFT!R815)&gt;0,DRAFT!S815,""))))</f>
        <v/>
      </c>
      <c r="F813" s="2" t="str">
        <f>IF(COUNT($A813)=0,"",IF(E813="3E","3E",IF(E813="","I",LOOKUP(E813/G$2,{0,0.4,0.45,0.5,0.55,0.6,0.65,0.7,0.75,0.8,1},{"F","D","C","C+","B-","B","B+","A-","A","A+"}))))</f>
        <v/>
      </c>
      <c r="G813" s="1" t="str">
        <f>IF(COUNT($A813)=0,"",IF(E813="","--",IF(E813="3E","3E",LOOKUP(E813/G$2,{0,0.4,0.45,0.5,0.55,0.6,0.65,0.7,0.75,0.8,1},{0,2,2.25,2.5,2.75,3,3.25,3.5,3.75,4}))))</f>
        <v/>
      </c>
      <c r="H813" s="2" t="str">
        <f>IF(COUNT($A813)=0,"",IF($A813&lt;&gt;DRAFT!$B815,"ERR",IF(DRAFT!AA815="3E","3E",IF(COUNT(DRAFT!W815,DRAFT!AA815)&gt;0,DRAFT!AB815,""))))</f>
        <v/>
      </c>
      <c r="I813" s="2" t="str">
        <f>IF(COUNT($A813)=0,"",IF(H813="3E","3E",IF(H813="","I",LOOKUP(H813/J$2,{0,0.4,0.45,0.5,0.55,0.6,0.65,0.7,0.75,0.8,1},{"F","D","C","C+","B-","B","B+","A-","A","A+"}))))</f>
        <v/>
      </c>
      <c r="J813" s="1" t="str">
        <f>IF(COUNT($A813)=0,"",IF(H813="","--",IF(H813="3E","3E",LOOKUP(H813/J$2,{0,0.4,0.45,0.5,0.55,0.6,0.65,0.7,0.75,0.8,1},{0,2,2.25,2.5,2.75,3,3.25,3.5,3.75,4}))))</f>
        <v/>
      </c>
      <c r="K813" s="2" t="str">
        <f>IF(COUNT($A813)=0,"",IF($A813&lt;&gt;DRAFT!$B815,"ERR",IF(DRAFT!AJ815="3E","3E",IF(COUNT(DRAFT!AF815,DRAFT!AJ815)&gt;0,DRAFT!AK815,""))))</f>
        <v/>
      </c>
      <c r="L813" s="2" t="str">
        <f>IF(COUNT($A813)=0,"",IF(K813="3E","3E",IF(K813="","I",LOOKUP(K813/M$2,{0,0.4,0.45,0.5,0.55,0.6,0.65,0.7,0.75,0.8,1},{"F","D","C","C+","B-","B","B+","A-","A","A+"}))))</f>
        <v/>
      </c>
      <c r="M813" s="1" t="str">
        <f>IF(COUNT($A813)=0,"",IF(K813="","--",IF(K813="3E","3E",LOOKUP(K813/M$2,{0,0.4,0.45,0.5,0.55,0.6,0.65,0.7,0.75,0.8,1},{0,2,2.25,2.5,2.75,3,3.25,3.5,3.75,4}))))</f>
        <v/>
      </c>
      <c r="N813" s="2" t="str">
        <f>IF(COUNT($A813)=0,"",IF($A813&lt;&gt;DRAFT!$B815,"ERR",IF(DRAFT!AS815="3E","3E",IF(COUNT(DRAFT!AO815,DRAFT!AS815)&gt;0,DRAFT!AT815,""))))</f>
        <v/>
      </c>
      <c r="O813" s="2" t="str">
        <f>IF(COUNT($A813)=0,"",IF(N813="3E","3E",IF(N813="","I",LOOKUP(N813/P$2,{0,0.4,0.45,0.5,0.55,0.6,0.65,0.7,0.75,0.8,1},{"F","D","C","C+","B-","B","B+","A-","A","A+"}))))</f>
        <v/>
      </c>
      <c r="P813" s="1" t="str">
        <f>IF(COUNT($A813)=0,"",IF(N813="","--",IF(N813="3E","3E",LOOKUP(N813/P$2,{0,0.4,0.45,0.5,0.55,0.6,0.65,0.7,0.75,0.8,1},{0,2,2.25,2.5,2.75,3,3.25,3.5,3.75,4}))))</f>
        <v/>
      </c>
      <c r="Q813" s="2" t="str">
        <f>IF(COUNT($A813)=0,"",IF($A813&lt;&gt;DRAFT!$B815,"ERR",IF(DRAFT!BB815="3E","3E",IF(COUNT(DRAFT!AX815,DRAFT!BB815)&gt;0,DRAFT!BC815,""))))</f>
        <v/>
      </c>
      <c r="R813" s="2" t="str">
        <f>IF(COUNT($A813)=0,"",IF(Q813="3E","3E",IF(Q813="","I",LOOKUP(Q813/S$2,{0,0.4,0.45,0.5,0.55,0.6,0.65,0.7,0.75,0.8,1},{"F","D","C","C+","B-","B","B+","A-","A","A+"}))))</f>
        <v/>
      </c>
      <c r="S813" s="1" t="str">
        <f>IF(COUNT($A813)=0,"",IF(Q813="","--",IF(Q813="3E","3E",LOOKUP(Q813/S$2,{0,0.4,0.45,0.5,0.55,0.6,0.65,0.7,0.75,0.8,1},{0,2,2.25,2.5,2.75,3,3.25,3.5,3.75,4}))))</f>
        <v/>
      </c>
      <c r="T813" s="2" t="str">
        <f>IF(COUNT($A813)=0,"",IF($A813&lt;&gt;DRAFT!$B815,"ERR",IF(DRAFT!BK815="3E","3E",IF(COUNT(DRAFT!BG815,DRAFT!BK815)&gt;0,DRAFT!BL815,""))))</f>
        <v/>
      </c>
      <c r="U813" s="2" t="str">
        <f>IF(COUNT($A813)=0,"",IF(T813="3E","3E",IF(T813="","I",LOOKUP(T813/V$2,{0,0.4,0.45,0.5,0.55,0.6,0.65,0.7,0.75,0.8,1},{"F","D","C","C+","B-","B","B+","A-","A","A+"}))))</f>
        <v/>
      </c>
      <c r="V813" s="1" t="str">
        <f>IF(COUNT($A813)=0,"",IF(T813="","--",IF(T813="3E","3E",LOOKUP(T813/V$2,{0,0.4,0.45,0.5,0.55,0.6,0.65,0.7,0.75,0.8,1},{0,2,2.25,2.5,2.75,3,3.25,3.5,3.75,4}))))</f>
        <v/>
      </c>
      <c r="W813" s="2" t="str">
        <f>IF(COUNT($A813)=0,"",IF($A813&lt;&gt;DRAFT!$B815,"ERR",IF(DRAFT!BT815="3E","3E",IF(COUNT(DRAFT!BP815,DRAFT!BT815)&gt;0,DRAFT!BU815,""))))</f>
        <v/>
      </c>
      <c r="X813" s="2" t="str">
        <f>IF(COUNT($A813)=0,"",IF(W813="3E","3E",IF(W813="","I",LOOKUP(W813/Y$2,{0,0.4,0.45,0.5,0.55,0.6,0.65,0.7,0.75,0.8,1},{"F","D","C","C+","B-","B","B+","A-","A","A+"}))))</f>
        <v/>
      </c>
      <c r="Y813" s="1" t="str">
        <f>IF(COUNT($A813)=0,"",IF(W813="","--",IF(W813="3E","3E",LOOKUP(W813/Y$2,{0,0.4,0.45,0.5,0.55,0.6,0.65,0.7,0.75,0.8,1},{0,2,2.25,2.5,2.75,3,3.25,3.5,3.75,4}))))</f>
        <v/>
      </c>
      <c r="Z813" s="2" t="str">
        <f>IF(COUNT($A813)=0,"",IF($A813&lt;&gt;DRAFT!$B815,"ERR",IF(DRAFT!CC815="3E","3E",IF(COUNT(DRAFT!BY815,DRAFT!CC815)&gt;0,DRAFT!CD815,""))))</f>
        <v/>
      </c>
      <c r="AA813" s="2" t="str">
        <f>IF(COUNT($A813)=0,"",IF(Z813="3E","3E",IF(Z813="","I",LOOKUP(Z813/AB$2,{0,0.4,0.45,0.5,0.55,0.6,0.65,0.7,0.75,0.8,1},{"F","D","C","C+","B-","B","B+","A-","A","A+"}))))</f>
        <v/>
      </c>
      <c r="AB813" s="1" t="str">
        <f>IF(COUNT($A813)=0,"",IF(Z813="","--",IF(Z813="3E","3E",LOOKUP(Z813/AB$2,{0,0.4,0.45,0.5,0.55,0.6,0.65,0.7,0.75,0.8,1},{0,2,2.25,2.5,2.75,3,3.25,3.5,3.75,4}))))</f>
        <v/>
      </c>
      <c r="AC813" s="2" t="str">
        <f>IF(COUNT($A813)=0,"",IF($A813&lt;&gt;DRAFT!$B815,"ERR",IF(DRAFT!CF815&gt;0,DRAFT!CF815,"")))</f>
        <v/>
      </c>
      <c r="AD813" s="2" t="str">
        <f>IF(COUNT($A813)=0,"",IF(AC813="3E","3E",IF(AC813="","I",LOOKUP(AC813/AE$2,{0,0.4,0.45,0.5,0.55,0.6,0.65,0.7,0.75,0.8,1},{"F","D","C","C+","B-","B","B+","A-","A","A+"}))))</f>
        <v/>
      </c>
      <c r="AE813" s="1" t="str">
        <f>IF(COUNT($A813)=0,"",IF(AC813="","--",IF(AC813="3E","3E",LOOKUP(AC813/AE$2,{0,0.4,0.45,0.5,0.55,0.6,0.65,0.7,0.75,0.8,1},{0,2,2.25,2.5,2.75,3,3.25,3.5,3.75,4}))))</f>
        <v/>
      </c>
      <c r="AF813" s="2" t="str">
        <f>IF(COUNT($A813)=0,"",IF($A813&lt;&gt;DRAFT!$B815,"ERR",IF(DRAFT!CI815&gt;0,DRAFT!CK815,"")))</f>
        <v/>
      </c>
      <c r="AG813" s="2" t="str">
        <f>IF(COUNT($A813)=0,"",IF(AF813="3E","3E",IF(AF813="","I",LOOKUP(AF813/AH$2,{0,0.4,0.45,0.5,0.55,0.6,0.65,0.7,0.75,0.8,1},{"F","D","C","C+","B-","B","B+","A-","A","A+"}))))</f>
        <v/>
      </c>
      <c r="AH813" s="1" t="str">
        <f>IF(COUNT($A813)=0,"",IF(AF813="","--",IF(AF813="3E","3E",LOOKUP(AF813/AH$2,{0,0.4,0.45,0.5,0.55,0.6,0.65,0.7,0.75,0.8,1},{0,2,2.25,2.5,2.75,3,3.25,3.5,3.75,4}))))</f>
        <v/>
      </c>
      <c r="AI813" s="2" t="str">
        <f>IF($A813&lt;&gt;DRAFT!$B815,"ERR",IF(OR(COUNT($A813)=0,COUNT(DRAFT!CL815:CN815,DRAFT!CP815:CR815)=0),"",CEILING(SUM(DRAFT!CO815,DRAFT!CS815,DRAFT!CT815),1)))</f>
        <v/>
      </c>
      <c r="AJ813" s="2" t="str">
        <f>IF(COUNT($A813)=0,"",IF(AI813="3E","3E",IF(AI813="","I",LOOKUP(AI813/AK$2,{0,0.4,0.45,0.5,0.55,0.6,0.65,0.7,0.75,0.8,1},{"F","D","C","C+","B-","B","B+","A-","A","A+"}))))</f>
        <v/>
      </c>
      <c r="AK813" s="1" t="str">
        <f>IF(COUNT($A813)=0,"",IF(AI813="","--",IF(AI813="3E","3E",LOOKUP(AI813/AK$2,{0,0.4,0.45,0.5,0.55,0.6,0.65,0.7,0.75,0.8,1},{0,2,2.25,2.5,2.75,3,3.25,3.5,3.75,4}))))</f>
        <v/>
      </c>
      <c r="AL813" s="4" t="str">
        <f>IF(OR(COUNT($A813)=0,COUNT(B813:AK813)=0),"",IF(COUNTIF(B813:AK813,"3E")&gt;0,"3E",IF(DRAFT!$A815="R",TRUNC(SUMPRODUCT(RGP,RCP)/TCP,3),TRUNC((SUMPRODUCT(--(IMDGP&gt;0)*IMDGP,IMCP)+CEILING(DRAFT!$DB815*42,0.25))/TCP,3))))</f>
        <v/>
      </c>
      <c r="AM813" s="2" t="str">
        <f>IF(OR(COUNT($A813)=0,COUNT(B813:AK813)=0),"",IF(COUNTIF(B813:AK813,"3E")&gt;0,"3E",IF(DRAFT!$A815="R",SUMPRODUCT(--(RGP&gt;=2),RCP),SUMPRODUCT(--(IMDGP&gt;0),--(IMGP=0),IMCP)+DRAFT!$DC815)))</f>
        <v/>
      </c>
      <c r="AQ813" s="2" t="str">
        <f>IF(OR(COUNT($A813)=0,COUNT(B813:AK813)=0),"",IF(COUNTIF(B813:AM813,"3E")&gt;0,"3E",IF(AND(DRAFT!$A815="IM",OR($AL813&gt;DRAFT!$DB815,$AM813&gt;DRAFT!$DC815)),"IMPROVED",IF(AND(DRAFT!$A815="IM",$AL813&lt;=DRAFT!$DB815,$AM813&lt;=DRAFT!$DC815),"NOT IMPROVED",IF(AND(DRAFT!CU815="S",AH813&gt;=2,AK813&gt;=2,AN813&gt;=2.5,AP813&gt;=144),"PASS","FAIL")))))</f>
        <v/>
      </c>
      <c r="AR813" s="2" t="str">
        <f t="shared" si="26"/>
        <v/>
      </c>
      <c r="AS813" s="2" t="str">
        <f t="shared" si="27"/>
        <v/>
      </c>
    </row>
    <row r="814" spans="1:45" ht="18.95" customHeight="1" x14ac:dyDescent="0.25">
      <c r="A814" s="3" t="str">
        <f>IF(DRAFT!$B816="","",DRAFT!$B816)</f>
        <v/>
      </c>
      <c r="B814" s="2" t="str">
        <f>IF(COUNT($A814)=0,"",IF($A814&lt;&gt;DRAFT!$B816,"ERR",IF(DRAFT!I816="3E","3E",IF(COUNT(DRAFT!E816,DRAFT!I816)&gt;0,DRAFT!J816,""))))</f>
        <v/>
      </c>
      <c r="C814" s="2" t="str">
        <f>IF(COUNT($A814)=0,"",IF(B814="3E","3E",IF(B814="","I",LOOKUP(B814/D$2,{0,0.4,0.45,0.5,0.55,0.6,0.65,0.7,0.75,0.8,1},{"F","D","C","C+","B-","B","B+","A-","A","A+"}))))</f>
        <v/>
      </c>
      <c r="D814" s="1" t="str">
        <f>IF(COUNT($A814)=0,"",IF(B814="","--",IF(B814="3E","3E",LOOKUP(B814/D$2,{0,0.4,0.45,0.5,0.55,0.6,0.65,0.7,0.75,0.8,1},{0,2,2.25,2.5,2.75,3,3.25,3.5,3.75,4}))))</f>
        <v/>
      </c>
      <c r="E814" s="2" t="str">
        <f>IF(COUNT($A814)=0,"",IF($A814&lt;&gt;DRAFT!$B816,"ERR",IF(DRAFT!R816="3E","3E",IF(COUNT(DRAFT!N816,DRAFT!R816)&gt;0,DRAFT!S816,""))))</f>
        <v/>
      </c>
      <c r="F814" s="2" t="str">
        <f>IF(COUNT($A814)=0,"",IF(E814="3E","3E",IF(E814="","I",LOOKUP(E814/G$2,{0,0.4,0.45,0.5,0.55,0.6,0.65,0.7,0.75,0.8,1},{"F","D","C","C+","B-","B","B+","A-","A","A+"}))))</f>
        <v/>
      </c>
      <c r="G814" s="1" t="str">
        <f>IF(COUNT($A814)=0,"",IF(E814="","--",IF(E814="3E","3E",LOOKUP(E814/G$2,{0,0.4,0.45,0.5,0.55,0.6,0.65,0.7,0.75,0.8,1},{0,2,2.25,2.5,2.75,3,3.25,3.5,3.75,4}))))</f>
        <v/>
      </c>
      <c r="H814" s="2" t="str">
        <f>IF(COUNT($A814)=0,"",IF($A814&lt;&gt;DRAFT!$B816,"ERR",IF(DRAFT!AA816="3E","3E",IF(COUNT(DRAFT!W816,DRAFT!AA816)&gt;0,DRAFT!AB816,""))))</f>
        <v/>
      </c>
      <c r="I814" s="2" t="str">
        <f>IF(COUNT($A814)=0,"",IF(H814="3E","3E",IF(H814="","I",LOOKUP(H814/J$2,{0,0.4,0.45,0.5,0.55,0.6,0.65,0.7,0.75,0.8,1},{"F","D","C","C+","B-","B","B+","A-","A","A+"}))))</f>
        <v/>
      </c>
      <c r="J814" s="1" t="str">
        <f>IF(COUNT($A814)=0,"",IF(H814="","--",IF(H814="3E","3E",LOOKUP(H814/J$2,{0,0.4,0.45,0.5,0.55,0.6,0.65,0.7,0.75,0.8,1},{0,2,2.25,2.5,2.75,3,3.25,3.5,3.75,4}))))</f>
        <v/>
      </c>
      <c r="K814" s="2" t="str">
        <f>IF(COUNT($A814)=0,"",IF($A814&lt;&gt;DRAFT!$B816,"ERR",IF(DRAFT!AJ816="3E","3E",IF(COUNT(DRAFT!AF816,DRAFT!AJ816)&gt;0,DRAFT!AK816,""))))</f>
        <v/>
      </c>
      <c r="L814" s="2" t="str">
        <f>IF(COUNT($A814)=0,"",IF(K814="3E","3E",IF(K814="","I",LOOKUP(K814/M$2,{0,0.4,0.45,0.5,0.55,0.6,0.65,0.7,0.75,0.8,1},{"F","D","C","C+","B-","B","B+","A-","A","A+"}))))</f>
        <v/>
      </c>
      <c r="M814" s="1" t="str">
        <f>IF(COUNT($A814)=0,"",IF(K814="","--",IF(K814="3E","3E",LOOKUP(K814/M$2,{0,0.4,0.45,0.5,0.55,0.6,0.65,0.7,0.75,0.8,1},{0,2,2.25,2.5,2.75,3,3.25,3.5,3.75,4}))))</f>
        <v/>
      </c>
      <c r="N814" s="2" t="str">
        <f>IF(COUNT($A814)=0,"",IF($A814&lt;&gt;DRAFT!$B816,"ERR",IF(DRAFT!AS816="3E","3E",IF(COUNT(DRAFT!AO816,DRAFT!AS816)&gt;0,DRAFT!AT816,""))))</f>
        <v/>
      </c>
      <c r="O814" s="2" t="str">
        <f>IF(COUNT($A814)=0,"",IF(N814="3E","3E",IF(N814="","I",LOOKUP(N814/P$2,{0,0.4,0.45,0.5,0.55,0.6,0.65,0.7,0.75,0.8,1},{"F","D","C","C+","B-","B","B+","A-","A","A+"}))))</f>
        <v/>
      </c>
      <c r="P814" s="1" t="str">
        <f>IF(COUNT($A814)=0,"",IF(N814="","--",IF(N814="3E","3E",LOOKUP(N814/P$2,{0,0.4,0.45,0.5,0.55,0.6,0.65,0.7,0.75,0.8,1},{0,2,2.25,2.5,2.75,3,3.25,3.5,3.75,4}))))</f>
        <v/>
      </c>
      <c r="Q814" s="2" t="str">
        <f>IF(COUNT($A814)=0,"",IF($A814&lt;&gt;DRAFT!$B816,"ERR",IF(DRAFT!BB816="3E","3E",IF(COUNT(DRAFT!AX816,DRAFT!BB816)&gt;0,DRAFT!BC816,""))))</f>
        <v/>
      </c>
      <c r="R814" s="2" t="str">
        <f>IF(COUNT($A814)=0,"",IF(Q814="3E","3E",IF(Q814="","I",LOOKUP(Q814/S$2,{0,0.4,0.45,0.5,0.55,0.6,0.65,0.7,0.75,0.8,1},{"F","D","C","C+","B-","B","B+","A-","A","A+"}))))</f>
        <v/>
      </c>
      <c r="S814" s="1" t="str">
        <f>IF(COUNT($A814)=0,"",IF(Q814="","--",IF(Q814="3E","3E",LOOKUP(Q814/S$2,{0,0.4,0.45,0.5,0.55,0.6,0.65,0.7,0.75,0.8,1},{0,2,2.25,2.5,2.75,3,3.25,3.5,3.75,4}))))</f>
        <v/>
      </c>
      <c r="T814" s="2" t="str">
        <f>IF(COUNT($A814)=0,"",IF($A814&lt;&gt;DRAFT!$B816,"ERR",IF(DRAFT!BK816="3E","3E",IF(COUNT(DRAFT!BG816,DRAFT!BK816)&gt;0,DRAFT!BL816,""))))</f>
        <v/>
      </c>
      <c r="U814" s="2" t="str">
        <f>IF(COUNT($A814)=0,"",IF(T814="3E","3E",IF(T814="","I",LOOKUP(T814/V$2,{0,0.4,0.45,0.5,0.55,0.6,0.65,0.7,0.75,0.8,1},{"F","D","C","C+","B-","B","B+","A-","A","A+"}))))</f>
        <v/>
      </c>
      <c r="V814" s="1" t="str">
        <f>IF(COUNT($A814)=0,"",IF(T814="","--",IF(T814="3E","3E",LOOKUP(T814/V$2,{0,0.4,0.45,0.5,0.55,0.6,0.65,0.7,0.75,0.8,1},{0,2,2.25,2.5,2.75,3,3.25,3.5,3.75,4}))))</f>
        <v/>
      </c>
      <c r="W814" s="2" t="str">
        <f>IF(COUNT($A814)=0,"",IF($A814&lt;&gt;DRAFT!$B816,"ERR",IF(DRAFT!BT816="3E","3E",IF(COUNT(DRAFT!BP816,DRAFT!BT816)&gt;0,DRAFT!BU816,""))))</f>
        <v/>
      </c>
      <c r="X814" s="2" t="str">
        <f>IF(COUNT($A814)=0,"",IF(W814="3E","3E",IF(W814="","I",LOOKUP(W814/Y$2,{0,0.4,0.45,0.5,0.55,0.6,0.65,0.7,0.75,0.8,1},{"F","D","C","C+","B-","B","B+","A-","A","A+"}))))</f>
        <v/>
      </c>
      <c r="Y814" s="1" t="str">
        <f>IF(COUNT($A814)=0,"",IF(W814="","--",IF(W814="3E","3E",LOOKUP(W814/Y$2,{0,0.4,0.45,0.5,0.55,0.6,0.65,0.7,0.75,0.8,1},{0,2,2.25,2.5,2.75,3,3.25,3.5,3.75,4}))))</f>
        <v/>
      </c>
      <c r="Z814" s="2" t="str">
        <f>IF(COUNT($A814)=0,"",IF($A814&lt;&gt;DRAFT!$B816,"ERR",IF(DRAFT!CC816="3E","3E",IF(COUNT(DRAFT!BY816,DRAFT!CC816)&gt;0,DRAFT!CD816,""))))</f>
        <v/>
      </c>
      <c r="AA814" s="2" t="str">
        <f>IF(COUNT($A814)=0,"",IF(Z814="3E","3E",IF(Z814="","I",LOOKUP(Z814/AB$2,{0,0.4,0.45,0.5,0.55,0.6,0.65,0.7,0.75,0.8,1},{"F","D","C","C+","B-","B","B+","A-","A","A+"}))))</f>
        <v/>
      </c>
      <c r="AB814" s="1" t="str">
        <f>IF(COUNT($A814)=0,"",IF(Z814="","--",IF(Z814="3E","3E",LOOKUP(Z814/AB$2,{0,0.4,0.45,0.5,0.55,0.6,0.65,0.7,0.75,0.8,1},{0,2,2.25,2.5,2.75,3,3.25,3.5,3.75,4}))))</f>
        <v/>
      </c>
      <c r="AC814" s="2" t="str">
        <f>IF(COUNT($A814)=0,"",IF($A814&lt;&gt;DRAFT!$B816,"ERR",IF(DRAFT!CF816&gt;0,DRAFT!CF816,"")))</f>
        <v/>
      </c>
      <c r="AD814" s="2" t="str">
        <f>IF(COUNT($A814)=0,"",IF(AC814="3E","3E",IF(AC814="","I",LOOKUP(AC814/AE$2,{0,0.4,0.45,0.5,0.55,0.6,0.65,0.7,0.75,0.8,1},{"F","D","C","C+","B-","B","B+","A-","A","A+"}))))</f>
        <v/>
      </c>
      <c r="AE814" s="1" t="str">
        <f>IF(COUNT($A814)=0,"",IF(AC814="","--",IF(AC814="3E","3E",LOOKUP(AC814/AE$2,{0,0.4,0.45,0.5,0.55,0.6,0.65,0.7,0.75,0.8,1},{0,2,2.25,2.5,2.75,3,3.25,3.5,3.75,4}))))</f>
        <v/>
      </c>
      <c r="AF814" s="2" t="str">
        <f>IF(COUNT($A814)=0,"",IF($A814&lt;&gt;DRAFT!$B816,"ERR",IF(DRAFT!CI816&gt;0,DRAFT!CK816,"")))</f>
        <v/>
      </c>
      <c r="AG814" s="2" t="str">
        <f>IF(COUNT($A814)=0,"",IF(AF814="3E","3E",IF(AF814="","I",LOOKUP(AF814/AH$2,{0,0.4,0.45,0.5,0.55,0.6,0.65,0.7,0.75,0.8,1},{"F","D","C","C+","B-","B","B+","A-","A","A+"}))))</f>
        <v/>
      </c>
      <c r="AH814" s="1" t="str">
        <f>IF(COUNT($A814)=0,"",IF(AF814="","--",IF(AF814="3E","3E",LOOKUP(AF814/AH$2,{0,0.4,0.45,0.5,0.55,0.6,0.65,0.7,0.75,0.8,1},{0,2,2.25,2.5,2.75,3,3.25,3.5,3.75,4}))))</f>
        <v/>
      </c>
      <c r="AI814" s="2" t="str">
        <f>IF($A814&lt;&gt;DRAFT!$B816,"ERR",IF(OR(COUNT($A814)=0,COUNT(DRAFT!CL816:CN816,DRAFT!CP816:CR816)=0),"",CEILING(SUM(DRAFT!CO816,DRAFT!CS816,DRAFT!CT816),1)))</f>
        <v/>
      </c>
      <c r="AJ814" s="2" t="str">
        <f>IF(COUNT($A814)=0,"",IF(AI814="3E","3E",IF(AI814="","I",LOOKUP(AI814/AK$2,{0,0.4,0.45,0.5,0.55,0.6,0.65,0.7,0.75,0.8,1},{"F","D","C","C+","B-","B","B+","A-","A","A+"}))))</f>
        <v/>
      </c>
      <c r="AK814" s="1" t="str">
        <f>IF(COUNT($A814)=0,"",IF(AI814="","--",IF(AI814="3E","3E",LOOKUP(AI814/AK$2,{0,0.4,0.45,0.5,0.55,0.6,0.65,0.7,0.75,0.8,1},{0,2,2.25,2.5,2.75,3,3.25,3.5,3.75,4}))))</f>
        <v/>
      </c>
      <c r="AL814" s="4" t="str">
        <f>IF(OR(COUNT($A814)=0,COUNT(B814:AK814)=0),"",IF(COUNTIF(B814:AK814,"3E")&gt;0,"3E",IF(DRAFT!$A816="R",TRUNC(SUMPRODUCT(RGP,RCP)/TCP,3),TRUNC((SUMPRODUCT(--(IMDGP&gt;0)*IMDGP,IMCP)+CEILING(DRAFT!$DB816*42,0.25))/TCP,3))))</f>
        <v/>
      </c>
      <c r="AM814" s="2" t="str">
        <f>IF(OR(COUNT($A814)=0,COUNT(B814:AK814)=0),"",IF(COUNTIF(B814:AK814,"3E")&gt;0,"3E",IF(DRAFT!$A816="R",SUMPRODUCT(--(RGP&gt;=2),RCP),SUMPRODUCT(--(IMDGP&gt;0),--(IMGP=0),IMCP)+DRAFT!$DC816)))</f>
        <v/>
      </c>
      <c r="AQ814" s="2" t="str">
        <f>IF(OR(COUNT($A814)=0,COUNT(B814:AK814)=0),"",IF(COUNTIF(B814:AM814,"3E")&gt;0,"3E",IF(AND(DRAFT!$A816="IM",OR($AL814&gt;DRAFT!$DB816,$AM814&gt;DRAFT!$DC816)),"IMPROVED",IF(AND(DRAFT!$A816="IM",$AL814&lt;=DRAFT!$DB816,$AM814&lt;=DRAFT!$DC816),"NOT IMPROVED",IF(AND(DRAFT!CU816="S",AH814&gt;=2,AK814&gt;=2,AN814&gt;=2.5,AP814&gt;=144),"PASS","FAIL")))))</f>
        <v/>
      </c>
      <c r="AR814" s="2" t="str">
        <f t="shared" si="26"/>
        <v/>
      </c>
      <c r="AS814" s="2" t="str">
        <f t="shared" si="27"/>
        <v/>
      </c>
    </row>
    <row r="815" spans="1:45" ht="18.95" customHeight="1" x14ac:dyDescent="0.25">
      <c r="A815" s="3" t="str">
        <f>IF(DRAFT!$B817="","",DRAFT!$B817)</f>
        <v/>
      </c>
      <c r="B815" s="2" t="str">
        <f>IF(COUNT($A815)=0,"",IF($A815&lt;&gt;DRAFT!$B817,"ERR",IF(DRAFT!I817="3E","3E",IF(COUNT(DRAFT!E817,DRAFT!I817)&gt;0,DRAFT!J817,""))))</f>
        <v/>
      </c>
      <c r="C815" s="2" t="str">
        <f>IF(COUNT($A815)=0,"",IF(B815="3E","3E",IF(B815="","I",LOOKUP(B815/D$2,{0,0.4,0.45,0.5,0.55,0.6,0.65,0.7,0.75,0.8,1},{"F","D","C","C+","B-","B","B+","A-","A","A+"}))))</f>
        <v/>
      </c>
      <c r="D815" s="1" t="str">
        <f>IF(COUNT($A815)=0,"",IF(B815="","--",IF(B815="3E","3E",LOOKUP(B815/D$2,{0,0.4,0.45,0.5,0.55,0.6,0.65,0.7,0.75,0.8,1},{0,2,2.25,2.5,2.75,3,3.25,3.5,3.75,4}))))</f>
        <v/>
      </c>
      <c r="E815" s="2" t="str">
        <f>IF(COUNT($A815)=0,"",IF($A815&lt;&gt;DRAFT!$B817,"ERR",IF(DRAFT!R817="3E","3E",IF(COUNT(DRAFT!N817,DRAFT!R817)&gt;0,DRAFT!S817,""))))</f>
        <v/>
      </c>
      <c r="F815" s="2" t="str">
        <f>IF(COUNT($A815)=0,"",IF(E815="3E","3E",IF(E815="","I",LOOKUP(E815/G$2,{0,0.4,0.45,0.5,0.55,0.6,0.65,0.7,0.75,0.8,1},{"F","D","C","C+","B-","B","B+","A-","A","A+"}))))</f>
        <v/>
      </c>
      <c r="G815" s="1" t="str">
        <f>IF(COUNT($A815)=0,"",IF(E815="","--",IF(E815="3E","3E",LOOKUP(E815/G$2,{0,0.4,0.45,0.5,0.55,0.6,0.65,0.7,0.75,0.8,1},{0,2,2.25,2.5,2.75,3,3.25,3.5,3.75,4}))))</f>
        <v/>
      </c>
      <c r="H815" s="2" t="str">
        <f>IF(COUNT($A815)=0,"",IF($A815&lt;&gt;DRAFT!$B817,"ERR",IF(DRAFT!AA817="3E","3E",IF(COUNT(DRAFT!W817,DRAFT!AA817)&gt;0,DRAFT!AB817,""))))</f>
        <v/>
      </c>
      <c r="I815" s="2" t="str">
        <f>IF(COUNT($A815)=0,"",IF(H815="3E","3E",IF(H815="","I",LOOKUP(H815/J$2,{0,0.4,0.45,0.5,0.55,0.6,0.65,0.7,0.75,0.8,1},{"F","D","C","C+","B-","B","B+","A-","A","A+"}))))</f>
        <v/>
      </c>
      <c r="J815" s="1" t="str">
        <f>IF(COUNT($A815)=0,"",IF(H815="","--",IF(H815="3E","3E",LOOKUP(H815/J$2,{0,0.4,0.45,0.5,0.55,0.6,0.65,0.7,0.75,0.8,1},{0,2,2.25,2.5,2.75,3,3.25,3.5,3.75,4}))))</f>
        <v/>
      </c>
      <c r="K815" s="2" t="str">
        <f>IF(COUNT($A815)=0,"",IF($A815&lt;&gt;DRAFT!$B817,"ERR",IF(DRAFT!AJ817="3E","3E",IF(COUNT(DRAFT!AF817,DRAFT!AJ817)&gt;0,DRAFT!AK817,""))))</f>
        <v/>
      </c>
      <c r="L815" s="2" t="str">
        <f>IF(COUNT($A815)=0,"",IF(K815="3E","3E",IF(K815="","I",LOOKUP(K815/M$2,{0,0.4,0.45,0.5,0.55,0.6,0.65,0.7,0.75,0.8,1},{"F","D","C","C+","B-","B","B+","A-","A","A+"}))))</f>
        <v/>
      </c>
      <c r="M815" s="1" t="str">
        <f>IF(COUNT($A815)=0,"",IF(K815="","--",IF(K815="3E","3E",LOOKUP(K815/M$2,{0,0.4,0.45,0.5,0.55,0.6,0.65,0.7,0.75,0.8,1},{0,2,2.25,2.5,2.75,3,3.25,3.5,3.75,4}))))</f>
        <v/>
      </c>
      <c r="N815" s="2" t="str">
        <f>IF(COUNT($A815)=0,"",IF($A815&lt;&gt;DRAFT!$B817,"ERR",IF(DRAFT!AS817="3E","3E",IF(COUNT(DRAFT!AO817,DRAFT!AS817)&gt;0,DRAFT!AT817,""))))</f>
        <v/>
      </c>
      <c r="O815" s="2" t="str">
        <f>IF(COUNT($A815)=0,"",IF(N815="3E","3E",IF(N815="","I",LOOKUP(N815/P$2,{0,0.4,0.45,0.5,0.55,0.6,0.65,0.7,0.75,0.8,1},{"F","D","C","C+","B-","B","B+","A-","A","A+"}))))</f>
        <v/>
      </c>
      <c r="P815" s="1" t="str">
        <f>IF(COUNT($A815)=0,"",IF(N815="","--",IF(N815="3E","3E",LOOKUP(N815/P$2,{0,0.4,0.45,0.5,0.55,0.6,0.65,0.7,0.75,0.8,1},{0,2,2.25,2.5,2.75,3,3.25,3.5,3.75,4}))))</f>
        <v/>
      </c>
      <c r="Q815" s="2" t="str">
        <f>IF(COUNT($A815)=0,"",IF($A815&lt;&gt;DRAFT!$B817,"ERR",IF(DRAFT!BB817="3E","3E",IF(COUNT(DRAFT!AX817,DRAFT!BB817)&gt;0,DRAFT!BC817,""))))</f>
        <v/>
      </c>
      <c r="R815" s="2" t="str">
        <f>IF(COUNT($A815)=0,"",IF(Q815="3E","3E",IF(Q815="","I",LOOKUP(Q815/S$2,{0,0.4,0.45,0.5,0.55,0.6,0.65,0.7,0.75,0.8,1},{"F","D","C","C+","B-","B","B+","A-","A","A+"}))))</f>
        <v/>
      </c>
      <c r="S815" s="1" t="str">
        <f>IF(COUNT($A815)=0,"",IF(Q815="","--",IF(Q815="3E","3E",LOOKUP(Q815/S$2,{0,0.4,0.45,0.5,0.55,0.6,0.65,0.7,0.75,0.8,1},{0,2,2.25,2.5,2.75,3,3.25,3.5,3.75,4}))))</f>
        <v/>
      </c>
      <c r="T815" s="2" t="str">
        <f>IF(COUNT($A815)=0,"",IF($A815&lt;&gt;DRAFT!$B817,"ERR",IF(DRAFT!BK817="3E","3E",IF(COUNT(DRAFT!BG817,DRAFT!BK817)&gt;0,DRAFT!BL817,""))))</f>
        <v/>
      </c>
      <c r="U815" s="2" t="str">
        <f>IF(COUNT($A815)=0,"",IF(T815="3E","3E",IF(T815="","I",LOOKUP(T815/V$2,{0,0.4,0.45,0.5,0.55,0.6,0.65,0.7,0.75,0.8,1},{"F","D","C","C+","B-","B","B+","A-","A","A+"}))))</f>
        <v/>
      </c>
      <c r="V815" s="1" t="str">
        <f>IF(COUNT($A815)=0,"",IF(T815="","--",IF(T815="3E","3E",LOOKUP(T815/V$2,{0,0.4,0.45,0.5,0.55,0.6,0.65,0.7,0.75,0.8,1},{0,2,2.25,2.5,2.75,3,3.25,3.5,3.75,4}))))</f>
        <v/>
      </c>
      <c r="W815" s="2" t="str">
        <f>IF(COUNT($A815)=0,"",IF($A815&lt;&gt;DRAFT!$B817,"ERR",IF(DRAFT!BT817="3E","3E",IF(COUNT(DRAFT!BP817,DRAFT!BT817)&gt;0,DRAFT!BU817,""))))</f>
        <v/>
      </c>
      <c r="X815" s="2" t="str">
        <f>IF(COUNT($A815)=0,"",IF(W815="3E","3E",IF(W815="","I",LOOKUP(W815/Y$2,{0,0.4,0.45,0.5,0.55,0.6,0.65,0.7,0.75,0.8,1},{"F","D","C","C+","B-","B","B+","A-","A","A+"}))))</f>
        <v/>
      </c>
      <c r="Y815" s="1" t="str">
        <f>IF(COUNT($A815)=0,"",IF(W815="","--",IF(W815="3E","3E",LOOKUP(W815/Y$2,{0,0.4,0.45,0.5,0.55,0.6,0.65,0.7,0.75,0.8,1},{0,2,2.25,2.5,2.75,3,3.25,3.5,3.75,4}))))</f>
        <v/>
      </c>
      <c r="Z815" s="2" t="str">
        <f>IF(COUNT($A815)=0,"",IF($A815&lt;&gt;DRAFT!$B817,"ERR",IF(DRAFT!CC817="3E","3E",IF(COUNT(DRAFT!BY817,DRAFT!CC817)&gt;0,DRAFT!CD817,""))))</f>
        <v/>
      </c>
      <c r="AA815" s="2" t="str">
        <f>IF(COUNT($A815)=0,"",IF(Z815="3E","3E",IF(Z815="","I",LOOKUP(Z815/AB$2,{0,0.4,0.45,0.5,0.55,0.6,0.65,0.7,0.75,0.8,1},{"F","D","C","C+","B-","B","B+","A-","A","A+"}))))</f>
        <v/>
      </c>
      <c r="AB815" s="1" t="str">
        <f>IF(COUNT($A815)=0,"",IF(Z815="","--",IF(Z815="3E","3E",LOOKUP(Z815/AB$2,{0,0.4,0.45,0.5,0.55,0.6,0.65,0.7,0.75,0.8,1},{0,2,2.25,2.5,2.75,3,3.25,3.5,3.75,4}))))</f>
        <v/>
      </c>
      <c r="AC815" s="2" t="str">
        <f>IF(COUNT($A815)=0,"",IF($A815&lt;&gt;DRAFT!$B817,"ERR",IF(DRAFT!CF817&gt;0,DRAFT!CF817,"")))</f>
        <v/>
      </c>
      <c r="AD815" s="2" t="str">
        <f>IF(COUNT($A815)=0,"",IF(AC815="3E","3E",IF(AC815="","I",LOOKUP(AC815/AE$2,{0,0.4,0.45,0.5,0.55,0.6,0.65,0.7,0.75,0.8,1},{"F","D","C","C+","B-","B","B+","A-","A","A+"}))))</f>
        <v/>
      </c>
      <c r="AE815" s="1" t="str">
        <f>IF(COUNT($A815)=0,"",IF(AC815="","--",IF(AC815="3E","3E",LOOKUP(AC815/AE$2,{0,0.4,0.45,0.5,0.55,0.6,0.65,0.7,0.75,0.8,1},{0,2,2.25,2.5,2.75,3,3.25,3.5,3.75,4}))))</f>
        <v/>
      </c>
      <c r="AF815" s="2" t="str">
        <f>IF(COUNT($A815)=0,"",IF($A815&lt;&gt;DRAFT!$B817,"ERR",IF(DRAFT!CI817&gt;0,DRAFT!CK817,"")))</f>
        <v/>
      </c>
      <c r="AG815" s="2" t="str">
        <f>IF(COUNT($A815)=0,"",IF(AF815="3E","3E",IF(AF815="","I",LOOKUP(AF815/AH$2,{0,0.4,0.45,0.5,0.55,0.6,0.65,0.7,0.75,0.8,1},{"F","D","C","C+","B-","B","B+","A-","A","A+"}))))</f>
        <v/>
      </c>
      <c r="AH815" s="1" t="str">
        <f>IF(COUNT($A815)=0,"",IF(AF815="","--",IF(AF815="3E","3E",LOOKUP(AF815/AH$2,{0,0.4,0.45,0.5,0.55,0.6,0.65,0.7,0.75,0.8,1},{0,2,2.25,2.5,2.75,3,3.25,3.5,3.75,4}))))</f>
        <v/>
      </c>
      <c r="AI815" s="2" t="str">
        <f>IF($A815&lt;&gt;DRAFT!$B817,"ERR",IF(OR(COUNT($A815)=0,COUNT(DRAFT!CL817:CN817,DRAFT!CP817:CR817)=0),"",CEILING(SUM(DRAFT!CO817,DRAFT!CS817,DRAFT!CT817),1)))</f>
        <v/>
      </c>
      <c r="AJ815" s="2" t="str">
        <f>IF(COUNT($A815)=0,"",IF(AI815="3E","3E",IF(AI815="","I",LOOKUP(AI815/AK$2,{0,0.4,0.45,0.5,0.55,0.6,0.65,0.7,0.75,0.8,1},{"F","D","C","C+","B-","B","B+","A-","A","A+"}))))</f>
        <v/>
      </c>
      <c r="AK815" s="1" t="str">
        <f>IF(COUNT($A815)=0,"",IF(AI815="","--",IF(AI815="3E","3E",LOOKUP(AI815/AK$2,{0,0.4,0.45,0.5,0.55,0.6,0.65,0.7,0.75,0.8,1},{0,2,2.25,2.5,2.75,3,3.25,3.5,3.75,4}))))</f>
        <v/>
      </c>
      <c r="AL815" s="4" t="str">
        <f>IF(OR(COUNT($A815)=0,COUNT(B815:AK815)=0),"",IF(COUNTIF(B815:AK815,"3E")&gt;0,"3E",IF(DRAFT!$A817="R",TRUNC(SUMPRODUCT(RGP,RCP)/TCP,3),TRUNC((SUMPRODUCT(--(IMDGP&gt;0)*IMDGP,IMCP)+CEILING(DRAFT!$DB817*42,0.25))/TCP,3))))</f>
        <v/>
      </c>
      <c r="AM815" s="2" t="str">
        <f>IF(OR(COUNT($A815)=0,COUNT(B815:AK815)=0),"",IF(COUNTIF(B815:AK815,"3E")&gt;0,"3E",IF(DRAFT!$A817="R",SUMPRODUCT(--(RGP&gt;=2),RCP),SUMPRODUCT(--(IMDGP&gt;0),--(IMGP=0),IMCP)+DRAFT!$DC817)))</f>
        <v/>
      </c>
      <c r="AQ815" s="2" t="str">
        <f>IF(OR(COUNT($A815)=0,COUNT(B815:AK815)=0),"",IF(COUNTIF(B815:AM815,"3E")&gt;0,"3E",IF(AND(DRAFT!$A817="IM",OR($AL815&gt;DRAFT!$DB817,$AM815&gt;DRAFT!$DC817)),"IMPROVED",IF(AND(DRAFT!$A817="IM",$AL815&lt;=DRAFT!$DB817,$AM815&lt;=DRAFT!$DC817),"NOT IMPROVED",IF(AND(DRAFT!CU817="S",AH815&gt;=2,AK815&gt;=2,AN815&gt;=2.5,AP815&gt;=144),"PASS","FAIL")))))</f>
        <v/>
      </c>
      <c r="AR815" s="2" t="str">
        <f t="shared" si="26"/>
        <v/>
      </c>
      <c r="AS815" s="2" t="str">
        <f t="shared" si="27"/>
        <v/>
      </c>
    </row>
    <row r="816" spans="1:45" ht="18.95" customHeight="1" x14ac:dyDescent="0.25">
      <c r="A816" s="3" t="str">
        <f>IF(DRAFT!$B818="","",DRAFT!$B818)</f>
        <v/>
      </c>
      <c r="B816" s="2" t="str">
        <f>IF(COUNT($A816)=0,"",IF($A816&lt;&gt;DRAFT!$B818,"ERR",IF(DRAFT!I818="3E","3E",IF(COUNT(DRAFT!E818,DRAFT!I818)&gt;0,DRAFT!J818,""))))</f>
        <v/>
      </c>
      <c r="C816" s="2" t="str">
        <f>IF(COUNT($A816)=0,"",IF(B816="3E","3E",IF(B816="","I",LOOKUP(B816/D$2,{0,0.4,0.45,0.5,0.55,0.6,0.65,0.7,0.75,0.8,1},{"F","D","C","C+","B-","B","B+","A-","A","A+"}))))</f>
        <v/>
      </c>
      <c r="D816" s="1" t="str">
        <f>IF(COUNT($A816)=0,"",IF(B816="","--",IF(B816="3E","3E",LOOKUP(B816/D$2,{0,0.4,0.45,0.5,0.55,0.6,0.65,0.7,0.75,0.8,1},{0,2,2.25,2.5,2.75,3,3.25,3.5,3.75,4}))))</f>
        <v/>
      </c>
      <c r="E816" s="2" t="str">
        <f>IF(COUNT($A816)=0,"",IF($A816&lt;&gt;DRAFT!$B818,"ERR",IF(DRAFT!R818="3E","3E",IF(COUNT(DRAFT!N818,DRAFT!R818)&gt;0,DRAFT!S818,""))))</f>
        <v/>
      </c>
      <c r="F816" s="2" t="str">
        <f>IF(COUNT($A816)=0,"",IF(E816="3E","3E",IF(E816="","I",LOOKUP(E816/G$2,{0,0.4,0.45,0.5,0.55,0.6,0.65,0.7,0.75,0.8,1},{"F","D","C","C+","B-","B","B+","A-","A","A+"}))))</f>
        <v/>
      </c>
      <c r="G816" s="1" t="str">
        <f>IF(COUNT($A816)=0,"",IF(E816="","--",IF(E816="3E","3E",LOOKUP(E816/G$2,{0,0.4,0.45,0.5,0.55,0.6,0.65,0.7,0.75,0.8,1},{0,2,2.25,2.5,2.75,3,3.25,3.5,3.75,4}))))</f>
        <v/>
      </c>
      <c r="H816" s="2" t="str">
        <f>IF(COUNT($A816)=0,"",IF($A816&lt;&gt;DRAFT!$B818,"ERR",IF(DRAFT!AA818="3E","3E",IF(COUNT(DRAFT!W818,DRAFT!AA818)&gt;0,DRAFT!AB818,""))))</f>
        <v/>
      </c>
      <c r="I816" s="2" t="str">
        <f>IF(COUNT($A816)=0,"",IF(H816="3E","3E",IF(H816="","I",LOOKUP(H816/J$2,{0,0.4,0.45,0.5,0.55,0.6,0.65,0.7,0.75,0.8,1},{"F","D","C","C+","B-","B","B+","A-","A","A+"}))))</f>
        <v/>
      </c>
      <c r="J816" s="1" t="str">
        <f>IF(COUNT($A816)=0,"",IF(H816="","--",IF(H816="3E","3E",LOOKUP(H816/J$2,{0,0.4,0.45,0.5,0.55,0.6,0.65,0.7,0.75,0.8,1},{0,2,2.25,2.5,2.75,3,3.25,3.5,3.75,4}))))</f>
        <v/>
      </c>
      <c r="K816" s="2" t="str">
        <f>IF(COUNT($A816)=0,"",IF($A816&lt;&gt;DRAFT!$B818,"ERR",IF(DRAFT!AJ818="3E","3E",IF(COUNT(DRAFT!AF818,DRAFT!AJ818)&gt;0,DRAFT!AK818,""))))</f>
        <v/>
      </c>
      <c r="L816" s="2" t="str">
        <f>IF(COUNT($A816)=0,"",IF(K816="3E","3E",IF(K816="","I",LOOKUP(K816/M$2,{0,0.4,0.45,0.5,0.55,0.6,0.65,0.7,0.75,0.8,1},{"F","D","C","C+","B-","B","B+","A-","A","A+"}))))</f>
        <v/>
      </c>
      <c r="M816" s="1" t="str">
        <f>IF(COUNT($A816)=0,"",IF(K816="","--",IF(K816="3E","3E",LOOKUP(K816/M$2,{0,0.4,0.45,0.5,0.55,0.6,0.65,0.7,0.75,0.8,1},{0,2,2.25,2.5,2.75,3,3.25,3.5,3.75,4}))))</f>
        <v/>
      </c>
      <c r="N816" s="2" t="str">
        <f>IF(COUNT($A816)=0,"",IF($A816&lt;&gt;DRAFT!$B818,"ERR",IF(DRAFT!AS818="3E","3E",IF(COUNT(DRAFT!AO818,DRAFT!AS818)&gt;0,DRAFT!AT818,""))))</f>
        <v/>
      </c>
      <c r="O816" s="2" t="str">
        <f>IF(COUNT($A816)=0,"",IF(N816="3E","3E",IF(N816="","I",LOOKUP(N816/P$2,{0,0.4,0.45,0.5,0.55,0.6,0.65,0.7,0.75,0.8,1},{"F","D","C","C+","B-","B","B+","A-","A","A+"}))))</f>
        <v/>
      </c>
      <c r="P816" s="1" t="str">
        <f>IF(COUNT($A816)=0,"",IF(N816="","--",IF(N816="3E","3E",LOOKUP(N816/P$2,{0,0.4,0.45,0.5,0.55,0.6,0.65,0.7,0.75,0.8,1},{0,2,2.25,2.5,2.75,3,3.25,3.5,3.75,4}))))</f>
        <v/>
      </c>
      <c r="Q816" s="2" t="str">
        <f>IF(COUNT($A816)=0,"",IF($A816&lt;&gt;DRAFT!$B818,"ERR",IF(DRAFT!BB818="3E","3E",IF(COUNT(DRAFT!AX818,DRAFT!BB818)&gt;0,DRAFT!BC818,""))))</f>
        <v/>
      </c>
      <c r="R816" s="2" t="str">
        <f>IF(COUNT($A816)=0,"",IF(Q816="3E","3E",IF(Q816="","I",LOOKUP(Q816/S$2,{0,0.4,0.45,0.5,0.55,0.6,0.65,0.7,0.75,0.8,1},{"F","D","C","C+","B-","B","B+","A-","A","A+"}))))</f>
        <v/>
      </c>
      <c r="S816" s="1" t="str">
        <f>IF(COUNT($A816)=0,"",IF(Q816="","--",IF(Q816="3E","3E",LOOKUP(Q816/S$2,{0,0.4,0.45,0.5,0.55,0.6,0.65,0.7,0.75,0.8,1},{0,2,2.25,2.5,2.75,3,3.25,3.5,3.75,4}))))</f>
        <v/>
      </c>
      <c r="T816" s="2" t="str">
        <f>IF(COUNT($A816)=0,"",IF($A816&lt;&gt;DRAFT!$B818,"ERR",IF(DRAFT!BK818="3E","3E",IF(COUNT(DRAFT!BG818,DRAFT!BK818)&gt;0,DRAFT!BL818,""))))</f>
        <v/>
      </c>
      <c r="U816" s="2" t="str">
        <f>IF(COUNT($A816)=0,"",IF(T816="3E","3E",IF(T816="","I",LOOKUP(T816/V$2,{0,0.4,0.45,0.5,0.55,0.6,0.65,0.7,0.75,0.8,1},{"F","D","C","C+","B-","B","B+","A-","A","A+"}))))</f>
        <v/>
      </c>
      <c r="V816" s="1" t="str">
        <f>IF(COUNT($A816)=0,"",IF(T816="","--",IF(T816="3E","3E",LOOKUP(T816/V$2,{0,0.4,0.45,0.5,0.55,0.6,0.65,0.7,0.75,0.8,1},{0,2,2.25,2.5,2.75,3,3.25,3.5,3.75,4}))))</f>
        <v/>
      </c>
      <c r="W816" s="2" t="str">
        <f>IF(COUNT($A816)=0,"",IF($A816&lt;&gt;DRAFT!$B818,"ERR",IF(DRAFT!BT818="3E","3E",IF(COUNT(DRAFT!BP818,DRAFT!BT818)&gt;0,DRAFT!BU818,""))))</f>
        <v/>
      </c>
      <c r="X816" s="2" t="str">
        <f>IF(COUNT($A816)=0,"",IF(W816="3E","3E",IF(W816="","I",LOOKUP(W816/Y$2,{0,0.4,0.45,0.5,0.55,0.6,0.65,0.7,0.75,0.8,1},{"F","D","C","C+","B-","B","B+","A-","A","A+"}))))</f>
        <v/>
      </c>
      <c r="Y816" s="1" t="str">
        <f>IF(COUNT($A816)=0,"",IF(W816="","--",IF(W816="3E","3E",LOOKUP(W816/Y$2,{0,0.4,0.45,0.5,0.55,0.6,0.65,0.7,0.75,0.8,1},{0,2,2.25,2.5,2.75,3,3.25,3.5,3.75,4}))))</f>
        <v/>
      </c>
      <c r="Z816" s="2" t="str">
        <f>IF(COUNT($A816)=0,"",IF($A816&lt;&gt;DRAFT!$B818,"ERR",IF(DRAFT!CC818="3E","3E",IF(COUNT(DRAFT!BY818,DRAFT!CC818)&gt;0,DRAFT!CD818,""))))</f>
        <v/>
      </c>
      <c r="AA816" s="2" t="str">
        <f>IF(COUNT($A816)=0,"",IF(Z816="3E","3E",IF(Z816="","I",LOOKUP(Z816/AB$2,{0,0.4,0.45,0.5,0.55,0.6,0.65,0.7,0.75,0.8,1},{"F","D","C","C+","B-","B","B+","A-","A","A+"}))))</f>
        <v/>
      </c>
      <c r="AB816" s="1" t="str">
        <f>IF(COUNT($A816)=0,"",IF(Z816="","--",IF(Z816="3E","3E",LOOKUP(Z816/AB$2,{0,0.4,0.45,0.5,0.55,0.6,0.65,0.7,0.75,0.8,1},{0,2,2.25,2.5,2.75,3,3.25,3.5,3.75,4}))))</f>
        <v/>
      </c>
      <c r="AC816" s="2" t="str">
        <f>IF(COUNT($A816)=0,"",IF($A816&lt;&gt;DRAFT!$B818,"ERR",IF(DRAFT!CF818&gt;0,DRAFT!CF818,"")))</f>
        <v/>
      </c>
      <c r="AD816" s="2" t="str">
        <f>IF(COUNT($A816)=0,"",IF(AC816="3E","3E",IF(AC816="","I",LOOKUP(AC816/AE$2,{0,0.4,0.45,0.5,0.55,0.6,0.65,0.7,0.75,0.8,1},{"F","D","C","C+","B-","B","B+","A-","A","A+"}))))</f>
        <v/>
      </c>
      <c r="AE816" s="1" t="str">
        <f>IF(COUNT($A816)=0,"",IF(AC816="","--",IF(AC816="3E","3E",LOOKUP(AC816/AE$2,{0,0.4,0.45,0.5,0.55,0.6,0.65,0.7,0.75,0.8,1},{0,2,2.25,2.5,2.75,3,3.25,3.5,3.75,4}))))</f>
        <v/>
      </c>
      <c r="AF816" s="2" t="str">
        <f>IF(COUNT($A816)=0,"",IF($A816&lt;&gt;DRAFT!$B818,"ERR",IF(DRAFT!CI818&gt;0,DRAFT!CK818,"")))</f>
        <v/>
      </c>
      <c r="AG816" s="2" t="str">
        <f>IF(COUNT($A816)=0,"",IF(AF816="3E","3E",IF(AF816="","I",LOOKUP(AF816/AH$2,{0,0.4,0.45,0.5,0.55,0.6,0.65,0.7,0.75,0.8,1},{"F","D","C","C+","B-","B","B+","A-","A","A+"}))))</f>
        <v/>
      </c>
      <c r="AH816" s="1" t="str">
        <f>IF(COUNT($A816)=0,"",IF(AF816="","--",IF(AF816="3E","3E",LOOKUP(AF816/AH$2,{0,0.4,0.45,0.5,0.55,0.6,0.65,0.7,0.75,0.8,1},{0,2,2.25,2.5,2.75,3,3.25,3.5,3.75,4}))))</f>
        <v/>
      </c>
      <c r="AI816" s="2" t="str">
        <f>IF($A816&lt;&gt;DRAFT!$B818,"ERR",IF(OR(COUNT($A816)=0,COUNT(DRAFT!CL818:CN818,DRAFT!CP818:CR818)=0),"",CEILING(SUM(DRAFT!CO818,DRAFT!CS818,DRAFT!CT818),1)))</f>
        <v/>
      </c>
      <c r="AJ816" s="2" t="str">
        <f>IF(COUNT($A816)=0,"",IF(AI816="3E","3E",IF(AI816="","I",LOOKUP(AI816/AK$2,{0,0.4,0.45,0.5,0.55,0.6,0.65,0.7,0.75,0.8,1},{"F","D","C","C+","B-","B","B+","A-","A","A+"}))))</f>
        <v/>
      </c>
      <c r="AK816" s="1" t="str">
        <f>IF(COUNT($A816)=0,"",IF(AI816="","--",IF(AI816="3E","3E",LOOKUP(AI816/AK$2,{0,0.4,0.45,0.5,0.55,0.6,0.65,0.7,0.75,0.8,1},{0,2,2.25,2.5,2.75,3,3.25,3.5,3.75,4}))))</f>
        <v/>
      </c>
      <c r="AL816" s="4" t="str">
        <f>IF(OR(COUNT($A816)=0,COUNT(B816:AK816)=0),"",IF(COUNTIF(B816:AK816,"3E")&gt;0,"3E",IF(DRAFT!$A818="R",TRUNC(SUMPRODUCT(RGP,RCP)/TCP,3),TRUNC((SUMPRODUCT(--(IMDGP&gt;0)*IMDGP,IMCP)+CEILING(DRAFT!$DB818*42,0.25))/TCP,3))))</f>
        <v/>
      </c>
      <c r="AM816" s="2" t="str">
        <f>IF(OR(COUNT($A816)=0,COUNT(B816:AK816)=0),"",IF(COUNTIF(B816:AK816,"3E")&gt;0,"3E",IF(DRAFT!$A818="R",SUMPRODUCT(--(RGP&gt;=2),RCP),SUMPRODUCT(--(IMDGP&gt;0),--(IMGP=0),IMCP)+DRAFT!$DC818)))</f>
        <v/>
      </c>
      <c r="AQ816" s="2" t="str">
        <f>IF(OR(COUNT($A816)=0,COUNT(B816:AK816)=0),"",IF(COUNTIF(B816:AM816,"3E")&gt;0,"3E",IF(AND(DRAFT!$A818="IM",OR($AL816&gt;DRAFT!$DB818,$AM816&gt;DRAFT!$DC818)),"IMPROVED",IF(AND(DRAFT!$A818="IM",$AL816&lt;=DRAFT!$DB818,$AM816&lt;=DRAFT!$DC818),"NOT IMPROVED",IF(AND(DRAFT!CU818="S",AH816&gt;=2,AK816&gt;=2,AN816&gt;=2.5,AP816&gt;=144),"PASS","FAIL")))))</f>
        <v/>
      </c>
      <c r="AR816" s="2" t="str">
        <f t="shared" si="26"/>
        <v/>
      </c>
      <c r="AS816" s="2" t="str">
        <f t="shared" si="27"/>
        <v/>
      </c>
    </row>
    <row r="817" spans="1:45" ht="18.95" customHeight="1" x14ac:dyDescent="0.25">
      <c r="A817" s="3" t="str">
        <f>IF(DRAFT!$B819="","",DRAFT!$B819)</f>
        <v/>
      </c>
      <c r="B817" s="2" t="str">
        <f>IF(COUNT($A817)=0,"",IF($A817&lt;&gt;DRAFT!$B819,"ERR",IF(DRAFT!I819="3E","3E",IF(COUNT(DRAFT!E819,DRAFT!I819)&gt;0,DRAFT!J819,""))))</f>
        <v/>
      </c>
      <c r="C817" s="2" t="str">
        <f>IF(COUNT($A817)=0,"",IF(B817="3E","3E",IF(B817="","I",LOOKUP(B817/D$2,{0,0.4,0.45,0.5,0.55,0.6,0.65,0.7,0.75,0.8,1},{"F","D","C","C+","B-","B","B+","A-","A","A+"}))))</f>
        <v/>
      </c>
      <c r="D817" s="1" t="str">
        <f>IF(COUNT($A817)=0,"",IF(B817="","--",IF(B817="3E","3E",LOOKUP(B817/D$2,{0,0.4,0.45,0.5,0.55,0.6,0.65,0.7,0.75,0.8,1},{0,2,2.25,2.5,2.75,3,3.25,3.5,3.75,4}))))</f>
        <v/>
      </c>
      <c r="E817" s="2" t="str">
        <f>IF(COUNT($A817)=0,"",IF($A817&lt;&gt;DRAFT!$B819,"ERR",IF(DRAFT!R819="3E","3E",IF(COUNT(DRAFT!N819,DRAFT!R819)&gt;0,DRAFT!S819,""))))</f>
        <v/>
      </c>
      <c r="F817" s="2" t="str">
        <f>IF(COUNT($A817)=0,"",IF(E817="3E","3E",IF(E817="","I",LOOKUP(E817/G$2,{0,0.4,0.45,0.5,0.55,0.6,0.65,0.7,0.75,0.8,1},{"F","D","C","C+","B-","B","B+","A-","A","A+"}))))</f>
        <v/>
      </c>
      <c r="G817" s="1" t="str">
        <f>IF(COUNT($A817)=0,"",IF(E817="","--",IF(E817="3E","3E",LOOKUP(E817/G$2,{0,0.4,0.45,0.5,0.55,0.6,0.65,0.7,0.75,0.8,1},{0,2,2.25,2.5,2.75,3,3.25,3.5,3.75,4}))))</f>
        <v/>
      </c>
      <c r="H817" s="2" t="str">
        <f>IF(COUNT($A817)=0,"",IF($A817&lt;&gt;DRAFT!$B819,"ERR",IF(DRAFT!AA819="3E","3E",IF(COUNT(DRAFT!W819,DRAFT!AA819)&gt;0,DRAFT!AB819,""))))</f>
        <v/>
      </c>
      <c r="I817" s="2" t="str">
        <f>IF(COUNT($A817)=0,"",IF(H817="3E","3E",IF(H817="","I",LOOKUP(H817/J$2,{0,0.4,0.45,0.5,0.55,0.6,0.65,0.7,0.75,0.8,1},{"F","D","C","C+","B-","B","B+","A-","A","A+"}))))</f>
        <v/>
      </c>
      <c r="J817" s="1" t="str">
        <f>IF(COUNT($A817)=0,"",IF(H817="","--",IF(H817="3E","3E",LOOKUP(H817/J$2,{0,0.4,0.45,0.5,0.55,0.6,0.65,0.7,0.75,0.8,1},{0,2,2.25,2.5,2.75,3,3.25,3.5,3.75,4}))))</f>
        <v/>
      </c>
      <c r="K817" s="2" t="str">
        <f>IF(COUNT($A817)=0,"",IF($A817&lt;&gt;DRAFT!$B819,"ERR",IF(DRAFT!AJ819="3E","3E",IF(COUNT(DRAFT!AF819,DRAFT!AJ819)&gt;0,DRAFT!AK819,""))))</f>
        <v/>
      </c>
      <c r="L817" s="2" t="str">
        <f>IF(COUNT($A817)=0,"",IF(K817="3E","3E",IF(K817="","I",LOOKUP(K817/M$2,{0,0.4,0.45,0.5,0.55,0.6,0.65,0.7,0.75,0.8,1},{"F","D","C","C+","B-","B","B+","A-","A","A+"}))))</f>
        <v/>
      </c>
      <c r="M817" s="1" t="str">
        <f>IF(COUNT($A817)=0,"",IF(K817="","--",IF(K817="3E","3E",LOOKUP(K817/M$2,{0,0.4,0.45,0.5,0.55,0.6,0.65,0.7,0.75,0.8,1},{0,2,2.25,2.5,2.75,3,3.25,3.5,3.75,4}))))</f>
        <v/>
      </c>
      <c r="N817" s="2" t="str">
        <f>IF(COUNT($A817)=0,"",IF($A817&lt;&gt;DRAFT!$B819,"ERR",IF(DRAFT!AS819="3E","3E",IF(COUNT(DRAFT!AO819,DRAFT!AS819)&gt;0,DRAFT!AT819,""))))</f>
        <v/>
      </c>
      <c r="O817" s="2" t="str">
        <f>IF(COUNT($A817)=0,"",IF(N817="3E","3E",IF(N817="","I",LOOKUP(N817/P$2,{0,0.4,0.45,0.5,0.55,0.6,0.65,0.7,0.75,0.8,1},{"F","D","C","C+","B-","B","B+","A-","A","A+"}))))</f>
        <v/>
      </c>
      <c r="P817" s="1" t="str">
        <f>IF(COUNT($A817)=0,"",IF(N817="","--",IF(N817="3E","3E",LOOKUP(N817/P$2,{0,0.4,0.45,0.5,0.55,0.6,0.65,0.7,0.75,0.8,1},{0,2,2.25,2.5,2.75,3,3.25,3.5,3.75,4}))))</f>
        <v/>
      </c>
      <c r="Q817" s="2" t="str">
        <f>IF(COUNT($A817)=0,"",IF($A817&lt;&gt;DRAFT!$B819,"ERR",IF(DRAFT!BB819="3E","3E",IF(COUNT(DRAFT!AX819,DRAFT!BB819)&gt;0,DRAFT!BC819,""))))</f>
        <v/>
      </c>
      <c r="R817" s="2" t="str">
        <f>IF(COUNT($A817)=0,"",IF(Q817="3E","3E",IF(Q817="","I",LOOKUP(Q817/S$2,{0,0.4,0.45,0.5,0.55,0.6,0.65,0.7,0.75,0.8,1},{"F","D","C","C+","B-","B","B+","A-","A","A+"}))))</f>
        <v/>
      </c>
      <c r="S817" s="1" t="str">
        <f>IF(COUNT($A817)=0,"",IF(Q817="","--",IF(Q817="3E","3E",LOOKUP(Q817/S$2,{0,0.4,0.45,0.5,0.55,0.6,0.65,0.7,0.75,0.8,1},{0,2,2.25,2.5,2.75,3,3.25,3.5,3.75,4}))))</f>
        <v/>
      </c>
      <c r="T817" s="2" t="str">
        <f>IF(COUNT($A817)=0,"",IF($A817&lt;&gt;DRAFT!$B819,"ERR",IF(DRAFT!BK819="3E","3E",IF(COUNT(DRAFT!BG819,DRAFT!BK819)&gt;0,DRAFT!BL819,""))))</f>
        <v/>
      </c>
      <c r="U817" s="2" t="str">
        <f>IF(COUNT($A817)=0,"",IF(T817="3E","3E",IF(T817="","I",LOOKUP(T817/V$2,{0,0.4,0.45,0.5,0.55,0.6,0.65,0.7,0.75,0.8,1},{"F","D","C","C+","B-","B","B+","A-","A","A+"}))))</f>
        <v/>
      </c>
      <c r="V817" s="1" t="str">
        <f>IF(COUNT($A817)=0,"",IF(T817="","--",IF(T817="3E","3E",LOOKUP(T817/V$2,{0,0.4,0.45,0.5,0.55,0.6,0.65,0.7,0.75,0.8,1},{0,2,2.25,2.5,2.75,3,3.25,3.5,3.75,4}))))</f>
        <v/>
      </c>
      <c r="W817" s="2" t="str">
        <f>IF(COUNT($A817)=0,"",IF($A817&lt;&gt;DRAFT!$B819,"ERR",IF(DRAFT!BT819="3E","3E",IF(COUNT(DRAFT!BP819,DRAFT!BT819)&gt;0,DRAFT!BU819,""))))</f>
        <v/>
      </c>
      <c r="X817" s="2" t="str">
        <f>IF(COUNT($A817)=0,"",IF(W817="3E","3E",IF(W817="","I",LOOKUP(W817/Y$2,{0,0.4,0.45,0.5,0.55,0.6,0.65,0.7,0.75,0.8,1},{"F","D","C","C+","B-","B","B+","A-","A","A+"}))))</f>
        <v/>
      </c>
      <c r="Y817" s="1" t="str">
        <f>IF(COUNT($A817)=0,"",IF(W817="","--",IF(W817="3E","3E",LOOKUP(W817/Y$2,{0,0.4,0.45,0.5,0.55,0.6,0.65,0.7,0.75,0.8,1},{0,2,2.25,2.5,2.75,3,3.25,3.5,3.75,4}))))</f>
        <v/>
      </c>
      <c r="Z817" s="2" t="str">
        <f>IF(COUNT($A817)=0,"",IF($A817&lt;&gt;DRAFT!$B819,"ERR",IF(DRAFT!CC819="3E","3E",IF(COUNT(DRAFT!BY819,DRAFT!CC819)&gt;0,DRAFT!CD819,""))))</f>
        <v/>
      </c>
      <c r="AA817" s="2" t="str">
        <f>IF(COUNT($A817)=0,"",IF(Z817="3E","3E",IF(Z817="","I",LOOKUP(Z817/AB$2,{0,0.4,0.45,0.5,0.55,0.6,0.65,0.7,0.75,0.8,1},{"F","D","C","C+","B-","B","B+","A-","A","A+"}))))</f>
        <v/>
      </c>
      <c r="AB817" s="1" t="str">
        <f>IF(COUNT($A817)=0,"",IF(Z817="","--",IF(Z817="3E","3E",LOOKUP(Z817/AB$2,{0,0.4,0.45,0.5,0.55,0.6,0.65,0.7,0.75,0.8,1},{0,2,2.25,2.5,2.75,3,3.25,3.5,3.75,4}))))</f>
        <v/>
      </c>
      <c r="AC817" s="2" t="str">
        <f>IF(COUNT($A817)=0,"",IF($A817&lt;&gt;DRAFT!$B819,"ERR",IF(DRAFT!CF819&gt;0,DRAFT!CF819,"")))</f>
        <v/>
      </c>
      <c r="AD817" s="2" t="str">
        <f>IF(COUNT($A817)=0,"",IF(AC817="3E","3E",IF(AC817="","I",LOOKUP(AC817/AE$2,{0,0.4,0.45,0.5,0.55,0.6,0.65,0.7,0.75,0.8,1},{"F","D","C","C+","B-","B","B+","A-","A","A+"}))))</f>
        <v/>
      </c>
      <c r="AE817" s="1" t="str">
        <f>IF(COUNT($A817)=0,"",IF(AC817="","--",IF(AC817="3E","3E",LOOKUP(AC817/AE$2,{0,0.4,0.45,0.5,0.55,0.6,0.65,0.7,0.75,0.8,1},{0,2,2.25,2.5,2.75,3,3.25,3.5,3.75,4}))))</f>
        <v/>
      </c>
      <c r="AF817" s="2" t="str">
        <f>IF(COUNT($A817)=0,"",IF($A817&lt;&gt;DRAFT!$B819,"ERR",IF(DRAFT!CI819&gt;0,DRAFT!CK819,"")))</f>
        <v/>
      </c>
      <c r="AG817" s="2" t="str">
        <f>IF(COUNT($A817)=0,"",IF(AF817="3E","3E",IF(AF817="","I",LOOKUP(AF817/AH$2,{0,0.4,0.45,0.5,0.55,0.6,0.65,0.7,0.75,0.8,1},{"F","D","C","C+","B-","B","B+","A-","A","A+"}))))</f>
        <v/>
      </c>
      <c r="AH817" s="1" t="str">
        <f>IF(COUNT($A817)=0,"",IF(AF817="","--",IF(AF817="3E","3E",LOOKUP(AF817/AH$2,{0,0.4,0.45,0.5,0.55,0.6,0.65,0.7,0.75,0.8,1},{0,2,2.25,2.5,2.75,3,3.25,3.5,3.75,4}))))</f>
        <v/>
      </c>
      <c r="AI817" s="2" t="str">
        <f>IF($A817&lt;&gt;DRAFT!$B819,"ERR",IF(OR(COUNT($A817)=0,COUNT(DRAFT!CL819:CN819,DRAFT!CP819:CR819)=0),"",CEILING(SUM(DRAFT!CO819,DRAFT!CS819,DRAFT!CT819),1)))</f>
        <v/>
      </c>
      <c r="AJ817" s="2" t="str">
        <f>IF(COUNT($A817)=0,"",IF(AI817="3E","3E",IF(AI817="","I",LOOKUP(AI817/AK$2,{0,0.4,0.45,0.5,0.55,0.6,0.65,0.7,0.75,0.8,1},{"F","D","C","C+","B-","B","B+","A-","A","A+"}))))</f>
        <v/>
      </c>
      <c r="AK817" s="1" t="str">
        <f>IF(COUNT($A817)=0,"",IF(AI817="","--",IF(AI817="3E","3E",LOOKUP(AI817/AK$2,{0,0.4,0.45,0.5,0.55,0.6,0.65,0.7,0.75,0.8,1},{0,2,2.25,2.5,2.75,3,3.25,3.5,3.75,4}))))</f>
        <v/>
      </c>
      <c r="AL817" s="4" t="str">
        <f>IF(OR(COUNT($A817)=0,COUNT(B817:AK817)=0),"",IF(COUNTIF(B817:AK817,"3E")&gt;0,"3E",IF(DRAFT!$A819="R",TRUNC(SUMPRODUCT(RGP,RCP)/TCP,3),TRUNC((SUMPRODUCT(--(IMDGP&gt;0)*IMDGP,IMCP)+CEILING(DRAFT!$DB819*42,0.25))/TCP,3))))</f>
        <v/>
      </c>
      <c r="AM817" s="2" t="str">
        <f>IF(OR(COUNT($A817)=0,COUNT(B817:AK817)=0),"",IF(COUNTIF(B817:AK817,"3E")&gt;0,"3E",IF(DRAFT!$A819="R",SUMPRODUCT(--(RGP&gt;=2),RCP),SUMPRODUCT(--(IMDGP&gt;0),--(IMGP=0),IMCP)+DRAFT!$DC819)))</f>
        <v/>
      </c>
      <c r="AQ817" s="2" t="str">
        <f>IF(OR(COUNT($A817)=0,COUNT(B817:AK817)=0),"",IF(COUNTIF(B817:AM817,"3E")&gt;0,"3E",IF(AND(DRAFT!$A819="IM",OR($AL817&gt;DRAFT!$DB819,$AM817&gt;DRAFT!$DC819)),"IMPROVED",IF(AND(DRAFT!$A819="IM",$AL817&lt;=DRAFT!$DB819,$AM817&lt;=DRAFT!$DC819),"NOT IMPROVED",IF(AND(DRAFT!CU819="S",AH817&gt;=2,AK817&gt;=2,AN817&gt;=2.5,AP817&gt;=144),"PASS","FAIL")))))</f>
        <v/>
      </c>
      <c r="AR817" s="2" t="str">
        <f t="shared" si="26"/>
        <v/>
      </c>
      <c r="AS817" s="2" t="str">
        <f t="shared" si="27"/>
        <v/>
      </c>
    </row>
    <row r="818" spans="1:45" ht="18.95" customHeight="1" x14ac:dyDescent="0.25">
      <c r="A818" s="3" t="str">
        <f>IF(DRAFT!$B820="","",DRAFT!$B820)</f>
        <v/>
      </c>
      <c r="B818" s="2" t="str">
        <f>IF(COUNT($A818)=0,"",IF($A818&lt;&gt;DRAFT!$B820,"ERR",IF(DRAFT!I820="3E","3E",IF(COUNT(DRAFT!E820,DRAFT!I820)&gt;0,DRAFT!J820,""))))</f>
        <v/>
      </c>
      <c r="C818" s="2" t="str">
        <f>IF(COUNT($A818)=0,"",IF(B818="3E","3E",IF(B818="","I",LOOKUP(B818/D$2,{0,0.4,0.45,0.5,0.55,0.6,0.65,0.7,0.75,0.8,1},{"F","D","C","C+","B-","B","B+","A-","A","A+"}))))</f>
        <v/>
      </c>
      <c r="D818" s="1" t="str">
        <f>IF(COUNT($A818)=0,"",IF(B818="","--",IF(B818="3E","3E",LOOKUP(B818/D$2,{0,0.4,0.45,0.5,0.55,0.6,0.65,0.7,0.75,0.8,1},{0,2,2.25,2.5,2.75,3,3.25,3.5,3.75,4}))))</f>
        <v/>
      </c>
      <c r="E818" s="2" t="str">
        <f>IF(COUNT($A818)=0,"",IF($A818&lt;&gt;DRAFT!$B820,"ERR",IF(DRAFT!R820="3E","3E",IF(COUNT(DRAFT!N820,DRAFT!R820)&gt;0,DRAFT!S820,""))))</f>
        <v/>
      </c>
      <c r="F818" s="2" t="str">
        <f>IF(COUNT($A818)=0,"",IF(E818="3E","3E",IF(E818="","I",LOOKUP(E818/G$2,{0,0.4,0.45,0.5,0.55,0.6,0.65,0.7,0.75,0.8,1},{"F","D","C","C+","B-","B","B+","A-","A","A+"}))))</f>
        <v/>
      </c>
      <c r="G818" s="1" t="str">
        <f>IF(COUNT($A818)=0,"",IF(E818="","--",IF(E818="3E","3E",LOOKUP(E818/G$2,{0,0.4,0.45,0.5,0.55,0.6,0.65,0.7,0.75,0.8,1},{0,2,2.25,2.5,2.75,3,3.25,3.5,3.75,4}))))</f>
        <v/>
      </c>
      <c r="H818" s="2" t="str">
        <f>IF(COUNT($A818)=0,"",IF($A818&lt;&gt;DRAFT!$B820,"ERR",IF(DRAFT!AA820="3E","3E",IF(COUNT(DRAFT!W820,DRAFT!AA820)&gt;0,DRAFT!AB820,""))))</f>
        <v/>
      </c>
      <c r="I818" s="2" t="str">
        <f>IF(COUNT($A818)=0,"",IF(H818="3E","3E",IF(H818="","I",LOOKUP(H818/J$2,{0,0.4,0.45,0.5,0.55,0.6,0.65,0.7,0.75,0.8,1},{"F","D","C","C+","B-","B","B+","A-","A","A+"}))))</f>
        <v/>
      </c>
      <c r="J818" s="1" t="str">
        <f>IF(COUNT($A818)=0,"",IF(H818="","--",IF(H818="3E","3E",LOOKUP(H818/J$2,{0,0.4,0.45,0.5,0.55,0.6,0.65,0.7,0.75,0.8,1},{0,2,2.25,2.5,2.75,3,3.25,3.5,3.75,4}))))</f>
        <v/>
      </c>
      <c r="K818" s="2" t="str">
        <f>IF(COUNT($A818)=0,"",IF($A818&lt;&gt;DRAFT!$B820,"ERR",IF(DRAFT!AJ820="3E","3E",IF(COUNT(DRAFT!AF820,DRAFT!AJ820)&gt;0,DRAFT!AK820,""))))</f>
        <v/>
      </c>
      <c r="L818" s="2" t="str">
        <f>IF(COUNT($A818)=0,"",IF(K818="3E","3E",IF(K818="","I",LOOKUP(K818/M$2,{0,0.4,0.45,0.5,0.55,0.6,0.65,0.7,0.75,0.8,1},{"F","D","C","C+","B-","B","B+","A-","A","A+"}))))</f>
        <v/>
      </c>
      <c r="M818" s="1" t="str">
        <f>IF(COUNT($A818)=0,"",IF(K818="","--",IF(K818="3E","3E",LOOKUP(K818/M$2,{0,0.4,0.45,0.5,0.55,0.6,0.65,0.7,0.75,0.8,1},{0,2,2.25,2.5,2.75,3,3.25,3.5,3.75,4}))))</f>
        <v/>
      </c>
      <c r="N818" s="2" t="str">
        <f>IF(COUNT($A818)=0,"",IF($A818&lt;&gt;DRAFT!$B820,"ERR",IF(DRAFT!AS820="3E","3E",IF(COUNT(DRAFT!AO820,DRAFT!AS820)&gt;0,DRAFT!AT820,""))))</f>
        <v/>
      </c>
      <c r="O818" s="2" t="str">
        <f>IF(COUNT($A818)=0,"",IF(N818="3E","3E",IF(N818="","I",LOOKUP(N818/P$2,{0,0.4,0.45,0.5,0.55,0.6,0.65,0.7,0.75,0.8,1},{"F","D","C","C+","B-","B","B+","A-","A","A+"}))))</f>
        <v/>
      </c>
      <c r="P818" s="1" t="str">
        <f>IF(COUNT($A818)=0,"",IF(N818="","--",IF(N818="3E","3E",LOOKUP(N818/P$2,{0,0.4,0.45,0.5,0.55,0.6,0.65,0.7,0.75,0.8,1},{0,2,2.25,2.5,2.75,3,3.25,3.5,3.75,4}))))</f>
        <v/>
      </c>
      <c r="Q818" s="2" t="str">
        <f>IF(COUNT($A818)=0,"",IF($A818&lt;&gt;DRAFT!$B820,"ERR",IF(DRAFT!BB820="3E","3E",IF(COUNT(DRAFT!AX820,DRAFT!BB820)&gt;0,DRAFT!BC820,""))))</f>
        <v/>
      </c>
      <c r="R818" s="2" t="str">
        <f>IF(COUNT($A818)=0,"",IF(Q818="3E","3E",IF(Q818="","I",LOOKUP(Q818/S$2,{0,0.4,0.45,0.5,0.55,0.6,0.65,0.7,0.75,0.8,1},{"F","D","C","C+","B-","B","B+","A-","A","A+"}))))</f>
        <v/>
      </c>
      <c r="S818" s="1" t="str">
        <f>IF(COUNT($A818)=0,"",IF(Q818="","--",IF(Q818="3E","3E",LOOKUP(Q818/S$2,{0,0.4,0.45,0.5,0.55,0.6,0.65,0.7,0.75,0.8,1},{0,2,2.25,2.5,2.75,3,3.25,3.5,3.75,4}))))</f>
        <v/>
      </c>
      <c r="T818" s="2" t="str">
        <f>IF(COUNT($A818)=0,"",IF($A818&lt;&gt;DRAFT!$B820,"ERR",IF(DRAFT!BK820="3E","3E",IF(COUNT(DRAFT!BG820,DRAFT!BK820)&gt;0,DRAFT!BL820,""))))</f>
        <v/>
      </c>
      <c r="U818" s="2" t="str">
        <f>IF(COUNT($A818)=0,"",IF(T818="3E","3E",IF(T818="","I",LOOKUP(T818/V$2,{0,0.4,0.45,0.5,0.55,0.6,0.65,0.7,0.75,0.8,1},{"F","D","C","C+","B-","B","B+","A-","A","A+"}))))</f>
        <v/>
      </c>
      <c r="V818" s="1" t="str">
        <f>IF(COUNT($A818)=0,"",IF(T818="","--",IF(T818="3E","3E",LOOKUP(T818/V$2,{0,0.4,0.45,0.5,0.55,0.6,0.65,0.7,0.75,0.8,1},{0,2,2.25,2.5,2.75,3,3.25,3.5,3.75,4}))))</f>
        <v/>
      </c>
      <c r="W818" s="2" t="str">
        <f>IF(COUNT($A818)=0,"",IF($A818&lt;&gt;DRAFT!$B820,"ERR",IF(DRAFT!BT820="3E","3E",IF(COUNT(DRAFT!BP820,DRAFT!BT820)&gt;0,DRAFT!BU820,""))))</f>
        <v/>
      </c>
      <c r="X818" s="2" t="str">
        <f>IF(COUNT($A818)=0,"",IF(W818="3E","3E",IF(W818="","I",LOOKUP(W818/Y$2,{0,0.4,0.45,0.5,0.55,0.6,0.65,0.7,0.75,0.8,1},{"F","D","C","C+","B-","B","B+","A-","A","A+"}))))</f>
        <v/>
      </c>
      <c r="Y818" s="1" t="str">
        <f>IF(COUNT($A818)=0,"",IF(W818="","--",IF(W818="3E","3E",LOOKUP(W818/Y$2,{0,0.4,0.45,0.5,0.55,0.6,0.65,0.7,0.75,0.8,1},{0,2,2.25,2.5,2.75,3,3.25,3.5,3.75,4}))))</f>
        <v/>
      </c>
      <c r="Z818" s="2" t="str">
        <f>IF(COUNT($A818)=0,"",IF($A818&lt;&gt;DRAFT!$B820,"ERR",IF(DRAFT!CC820="3E","3E",IF(COUNT(DRAFT!BY820,DRAFT!CC820)&gt;0,DRAFT!CD820,""))))</f>
        <v/>
      </c>
      <c r="AA818" s="2" t="str">
        <f>IF(COUNT($A818)=0,"",IF(Z818="3E","3E",IF(Z818="","I",LOOKUP(Z818/AB$2,{0,0.4,0.45,0.5,0.55,0.6,0.65,0.7,0.75,0.8,1},{"F","D","C","C+","B-","B","B+","A-","A","A+"}))))</f>
        <v/>
      </c>
      <c r="AB818" s="1" t="str">
        <f>IF(COUNT($A818)=0,"",IF(Z818="","--",IF(Z818="3E","3E",LOOKUP(Z818/AB$2,{0,0.4,0.45,0.5,0.55,0.6,0.65,0.7,0.75,0.8,1},{0,2,2.25,2.5,2.75,3,3.25,3.5,3.75,4}))))</f>
        <v/>
      </c>
      <c r="AC818" s="2" t="str">
        <f>IF(COUNT($A818)=0,"",IF($A818&lt;&gt;DRAFT!$B820,"ERR",IF(DRAFT!CF820&gt;0,DRAFT!CF820,"")))</f>
        <v/>
      </c>
      <c r="AD818" s="2" t="str">
        <f>IF(COUNT($A818)=0,"",IF(AC818="3E","3E",IF(AC818="","I",LOOKUP(AC818/AE$2,{0,0.4,0.45,0.5,0.55,0.6,0.65,0.7,0.75,0.8,1},{"F","D","C","C+","B-","B","B+","A-","A","A+"}))))</f>
        <v/>
      </c>
      <c r="AE818" s="1" t="str">
        <f>IF(COUNT($A818)=0,"",IF(AC818="","--",IF(AC818="3E","3E",LOOKUP(AC818/AE$2,{0,0.4,0.45,0.5,0.55,0.6,0.65,0.7,0.75,0.8,1},{0,2,2.25,2.5,2.75,3,3.25,3.5,3.75,4}))))</f>
        <v/>
      </c>
      <c r="AF818" s="2" t="str">
        <f>IF(COUNT($A818)=0,"",IF($A818&lt;&gt;DRAFT!$B820,"ERR",IF(DRAFT!CI820&gt;0,DRAFT!CK820,"")))</f>
        <v/>
      </c>
      <c r="AG818" s="2" t="str">
        <f>IF(COUNT($A818)=0,"",IF(AF818="3E","3E",IF(AF818="","I",LOOKUP(AF818/AH$2,{0,0.4,0.45,0.5,0.55,0.6,0.65,0.7,0.75,0.8,1},{"F","D","C","C+","B-","B","B+","A-","A","A+"}))))</f>
        <v/>
      </c>
      <c r="AH818" s="1" t="str">
        <f>IF(COUNT($A818)=0,"",IF(AF818="","--",IF(AF818="3E","3E",LOOKUP(AF818/AH$2,{0,0.4,0.45,0.5,0.55,0.6,0.65,0.7,0.75,0.8,1},{0,2,2.25,2.5,2.75,3,3.25,3.5,3.75,4}))))</f>
        <v/>
      </c>
      <c r="AI818" s="2" t="str">
        <f>IF($A818&lt;&gt;DRAFT!$B820,"ERR",IF(OR(COUNT($A818)=0,COUNT(DRAFT!CL820:CN820,DRAFT!CP820:CR820)=0),"",CEILING(SUM(DRAFT!CO820,DRAFT!CS820,DRAFT!CT820),1)))</f>
        <v/>
      </c>
      <c r="AJ818" s="2" t="str">
        <f>IF(COUNT($A818)=0,"",IF(AI818="3E","3E",IF(AI818="","I",LOOKUP(AI818/AK$2,{0,0.4,0.45,0.5,0.55,0.6,0.65,0.7,0.75,0.8,1},{"F","D","C","C+","B-","B","B+","A-","A","A+"}))))</f>
        <v/>
      </c>
      <c r="AK818" s="1" t="str">
        <f>IF(COUNT($A818)=0,"",IF(AI818="","--",IF(AI818="3E","3E",LOOKUP(AI818/AK$2,{0,0.4,0.45,0.5,0.55,0.6,0.65,0.7,0.75,0.8,1},{0,2,2.25,2.5,2.75,3,3.25,3.5,3.75,4}))))</f>
        <v/>
      </c>
      <c r="AL818" s="4" t="str">
        <f>IF(OR(COUNT($A818)=0,COUNT(B818:AK818)=0),"",IF(COUNTIF(B818:AK818,"3E")&gt;0,"3E",IF(DRAFT!$A820="R",TRUNC(SUMPRODUCT(RGP,RCP)/TCP,3),TRUNC((SUMPRODUCT(--(IMDGP&gt;0)*IMDGP,IMCP)+CEILING(DRAFT!$DB820*42,0.25))/TCP,3))))</f>
        <v/>
      </c>
      <c r="AM818" s="2" t="str">
        <f>IF(OR(COUNT($A818)=0,COUNT(B818:AK818)=0),"",IF(COUNTIF(B818:AK818,"3E")&gt;0,"3E",IF(DRAFT!$A820="R",SUMPRODUCT(--(RGP&gt;=2),RCP),SUMPRODUCT(--(IMDGP&gt;0),--(IMGP=0),IMCP)+DRAFT!$DC820)))</f>
        <v/>
      </c>
      <c r="AQ818" s="2" t="str">
        <f>IF(OR(COUNT($A818)=0,COUNT(B818:AK818)=0),"",IF(COUNTIF(B818:AM818,"3E")&gt;0,"3E",IF(AND(DRAFT!$A820="IM",OR($AL818&gt;DRAFT!$DB820,$AM818&gt;DRAFT!$DC820)),"IMPROVED",IF(AND(DRAFT!$A820="IM",$AL818&lt;=DRAFT!$DB820,$AM818&lt;=DRAFT!$DC820),"NOT IMPROVED",IF(AND(DRAFT!CU820="S",AH818&gt;=2,AK818&gt;=2,AN818&gt;=2.5,AP818&gt;=144),"PASS","FAIL")))))</f>
        <v/>
      </c>
      <c r="AR818" s="2" t="str">
        <f t="shared" si="26"/>
        <v/>
      </c>
      <c r="AS818" s="2" t="str">
        <f t="shared" si="27"/>
        <v/>
      </c>
    </row>
    <row r="819" spans="1:45" ht="18.95" customHeight="1" x14ac:dyDescent="0.25">
      <c r="A819" s="3" t="str">
        <f>IF(DRAFT!$B821="","",DRAFT!$B821)</f>
        <v/>
      </c>
      <c r="B819" s="2" t="str">
        <f>IF(COUNT($A819)=0,"",IF($A819&lt;&gt;DRAFT!$B821,"ERR",IF(DRAFT!I821="3E","3E",IF(COUNT(DRAFT!E821,DRAFT!I821)&gt;0,DRAFT!J821,""))))</f>
        <v/>
      </c>
      <c r="C819" s="2" t="str">
        <f>IF(COUNT($A819)=0,"",IF(B819="3E","3E",IF(B819="","I",LOOKUP(B819/D$2,{0,0.4,0.45,0.5,0.55,0.6,0.65,0.7,0.75,0.8,1},{"F","D","C","C+","B-","B","B+","A-","A","A+"}))))</f>
        <v/>
      </c>
      <c r="D819" s="1" t="str">
        <f>IF(COUNT($A819)=0,"",IF(B819="","--",IF(B819="3E","3E",LOOKUP(B819/D$2,{0,0.4,0.45,0.5,0.55,0.6,0.65,0.7,0.75,0.8,1},{0,2,2.25,2.5,2.75,3,3.25,3.5,3.75,4}))))</f>
        <v/>
      </c>
      <c r="E819" s="2" t="str">
        <f>IF(COUNT($A819)=0,"",IF($A819&lt;&gt;DRAFT!$B821,"ERR",IF(DRAFT!R821="3E","3E",IF(COUNT(DRAFT!N821,DRAFT!R821)&gt;0,DRAFT!S821,""))))</f>
        <v/>
      </c>
      <c r="F819" s="2" t="str">
        <f>IF(COUNT($A819)=0,"",IF(E819="3E","3E",IF(E819="","I",LOOKUP(E819/G$2,{0,0.4,0.45,0.5,0.55,0.6,0.65,0.7,0.75,0.8,1},{"F","D","C","C+","B-","B","B+","A-","A","A+"}))))</f>
        <v/>
      </c>
      <c r="G819" s="1" t="str">
        <f>IF(COUNT($A819)=0,"",IF(E819="","--",IF(E819="3E","3E",LOOKUP(E819/G$2,{0,0.4,0.45,0.5,0.55,0.6,0.65,0.7,0.75,0.8,1},{0,2,2.25,2.5,2.75,3,3.25,3.5,3.75,4}))))</f>
        <v/>
      </c>
      <c r="H819" s="2" t="str">
        <f>IF(COUNT($A819)=0,"",IF($A819&lt;&gt;DRAFT!$B821,"ERR",IF(DRAFT!AA821="3E","3E",IF(COUNT(DRAFT!W821,DRAFT!AA821)&gt;0,DRAFT!AB821,""))))</f>
        <v/>
      </c>
      <c r="I819" s="2" t="str">
        <f>IF(COUNT($A819)=0,"",IF(H819="3E","3E",IF(H819="","I",LOOKUP(H819/J$2,{0,0.4,0.45,0.5,0.55,0.6,0.65,0.7,0.75,0.8,1},{"F","D","C","C+","B-","B","B+","A-","A","A+"}))))</f>
        <v/>
      </c>
      <c r="J819" s="1" t="str">
        <f>IF(COUNT($A819)=0,"",IF(H819="","--",IF(H819="3E","3E",LOOKUP(H819/J$2,{0,0.4,0.45,0.5,0.55,0.6,0.65,0.7,0.75,0.8,1},{0,2,2.25,2.5,2.75,3,3.25,3.5,3.75,4}))))</f>
        <v/>
      </c>
      <c r="K819" s="2" t="str">
        <f>IF(COUNT($A819)=0,"",IF($A819&lt;&gt;DRAFT!$B821,"ERR",IF(DRAFT!AJ821="3E","3E",IF(COUNT(DRAFT!AF821,DRAFT!AJ821)&gt;0,DRAFT!AK821,""))))</f>
        <v/>
      </c>
      <c r="L819" s="2" t="str">
        <f>IF(COUNT($A819)=0,"",IF(K819="3E","3E",IF(K819="","I",LOOKUP(K819/M$2,{0,0.4,0.45,0.5,0.55,0.6,0.65,0.7,0.75,0.8,1},{"F","D","C","C+","B-","B","B+","A-","A","A+"}))))</f>
        <v/>
      </c>
      <c r="M819" s="1" t="str">
        <f>IF(COUNT($A819)=0,"",IF(K819="","--",IF(K819="3E","3E",LOOKUP(K819/M$2,{0,0.4,0.45,0.5,0.55,0.6,0.65,0.7,0.75,0.8,1},{0,2,2.25,2.5,2.75,3,3.25,3.5,3.75,4}))))</f>
        <v/>
      </c>
      <c r="N819" s="2" t="str">
        <f>IF(COUNT($A819)=0,"",IF($A819&lt;&gt;DRAFT!$B821,"ERR",IF(DRAFT!AS821="3E","3E",IF(COUNT(DRAFT!AO821,DRAFT!AS821)&gt;0,DRAFT!AT821,""))))</f>
        <v/>
      </c>
      <c r="O819" s="2" t="str">
        <f>IF(COUNT($A819)=0,"",IF(N819="3E","3E",IF(N819="","I",LOOKUP(N819/P$2,{0,0.4,0.45,0.5,0.55,0.6,0.65,0.7,0.75,0.8,1},{"F","D","C","C+","B-","B","B+","A-","A","A+"}))))</f>
        <v/>
      </c>
      <c r="P819" s="1" t="str">
        <f>IF(COUNT($A819)=0,"",IF(N819="","--",IF(N819="3E","3E",LOOKUP(N819/P$2,{0,0.4,0.45,0.5,0.55,0.6,0.65,0.7,0.75,0.8,1},{0,2,2.25,2.5,2.75,3,3.25,3.5,3.75,4}))))</f>
        <v/>
      </c>
      <c r="Q819" s="2" t="str">
        <f>IF(COUNT($A819)=0,"",IF($A819&lt;&gt;DRAFT!$B821,"ERR",IF(DRAFT!BB821="3E","3E",IF(COUNT(DRAFT!AX821,DRAFT!BB821)&gt;0,DRAFT!BC821,""))))</f>
        <v/>
      </c>
      <c r="R819" s="2" t="str">
        <f>IF(COUNT($A819)=0,"",IF(Q819="3E","3E",IF(Q819="","I",LOOKUP(Q819/S$2,{0,0.4,0.45,0.5,0.55,0.6,0.65,0.7,0.75,0.8,1},{"F","D","C","C+","B-","B","B+","A-","A","A+"}))))</f>
        <v/>
      </c>
      <c r="S819" s="1" t="str">
        <f>IF(COUNT($A819)=0,"",IF(Q819="","--",IF(Q819="3E","3E",LOOKUP(Q819/S$2,{0,0.4,0.45,0.5,0.55,0.6,0.65,0.7,0.75,0.8,1},{0,2,2.25,2.5,2.75,3,3.25,3.5,3.75,4}))))</f>
        <v/>
      </c>
      <c r="T819" s="2" t="str">
        <f>IF(COUNT($A819)=0,"",IF($A819&lt;&gt;DRAFT!$B821,"ERR",IF(DRAFT!BK821="3E","3E",IF(COUNT(DRAFT!BG821,DRAFT!BK821)&gt;0,DRAFT!BL821,""))))</f>
        <v/>
      </c>
      <c r="U819" s="2" t="str">
        <f>IF(COUNT($A819)=0,"",IF(T819="3E","3E",IF(T819="","I",LOOKUP(T819/V$2,{0,0.4,0.45,0.5,0.55,0.6,0.65,0.7,0.75,0.8,1},{"F","D","C","C+","B-","B","B+","A-","A","A+"}))))</f>
        <v/>
      </c>
      <c r="V819" s="1" t="str">
        <f>IF(COUNT($A819)=0,"",IF(T819="","--",IF(T819="3E","3E",LOOKUP(T819/V$2,{0,0.4,0.45,0.5,0.55,0.6,0.65,0.7,0.75,0.8,1},{0,2,2.25,2.5,2.75,3,3.25,3.5,3.75,4}))))</f>
        <v/>
      </c>
      <c r="W819" s="2" t="str">
        <f>IF(COUNT($A819)=0,"",IF($A819&lt;&gt;DRAFT!$B821,"ERR",IF(DRAFT!BT821="3E","3E",IF(COUNT(DRAFT!BP821,DRAFT!BT821)&gt;0,DRAFT!BU821,""))))</f>
        <v/>
      </c>
      <c r="X819" s="2" t="str">
        <f>IF(COUNT($A819)=0,"",IF(W819="3E","3E",IF(W819="","I",LOOKUP(W819/Y$2,{0,0.4,0.45,0.5,0.55,0.6,0.65,0.7,0.75,0.8,1},{"F","D","C","C+","B-","B","B+","A-","A","A+"}))))</f>
        <v/>
      </c>
      <c r="Y819" s="1" t="str">
        <f>IF(COUNT($A819)=0,"",IF(W819="","--",IF(W819="3E","3E",LOOKUP(W819/Y$2,{0,0.4,0.45,0.5,0.55,0.6,0.65,0.7,0.75,0.8,1},{0,2,2.25,2.5,2.75,3,3.25,3.5,3.75,4}))))</f>
        <v/>
      </c>
      <c r="Z819" s="2" t="str">
        <f>IF(COUNT($A819)=0,"",IF($A819&lt;&gt;DRAFT!$B821,"ERR",IF(DRAFT!CC821="3E","3E",IF(COUNT(DRAFT!BY821,DRAFT!CC821)&gt;0,DRAFT!CD821,""))))</f>
        <v/>
      </c>
      <c r="AA819" s="2" t="str">
        <f>IF(COUNT($A819)=0,"",IF(Z819="3E","3E",IF(Z819="","I",LOOKUP(Z819/AB$2,{0,0.4,0.45,0.5,0.55,0.6,0.65,0.7,0.75,0.8,1},{"F","D","C","C+","B-","B","B+","A-","A","A+"}))))</f>
        <v/>
      </c>
      <c r="AB819" s="1" t="str">
        <f>IF(COUNT($A819)=0,"",IF(Z819="","--",IF(Z819="3E","3E",LOOKUP(Z819/AB$2,{0,0.4,0.45,0.5,0.55,0.6,0.65,0.7,0.75,0.8,1},{0,2,2.25,2.5,2.75,3,3.25,3.5,3.75,4}))))</f>
        <v/>
      </c>
      <c r="AC819" s="2" t="str">
        <f>IF(COUNT($A819)=0,"",IF($A819&lt;&gt;DRAFT!$B821,"ERR",IF(DRAFT!CF821&gt;0,DRAFT!CF821,"")))</f>
        <v/>
      </c>
      <c r="AD819" s="2" t="str">
        <f>IF(COUNT($A819)=0,"",IF(AC819="3E","3E",IF(AC819="","I",LOOKUP(AC819/AE$2,{0,0.4,0.45,0.5,0.55,0.6,0.65,0.7,0.75,0.8,1},{"F","D","C","C+","B-","B","B+","A-","A","A+"}))))</f>
        <v/>
      </c>
      <c r="AE819" s="1" t="str">
        <f>IF(COUNT($A819)=0,"",IF(AC819="","--",IF(AC819="3E","3E",LOOKUP(AC819/AE$2,{0,0.4,0.45,0.5,0.55,0.6,0.65,0.7,0.75,0.8,1},{0,2,2.25,2.5,2.75,3,3.25,3.5,3.75,4}))))</f>
        <v/>
      </c>
      <c r="AF819" s="2" t="str">
        <f>IF(COUNT($A819)=0,"",IF($A819&lt;&gt;DRAFT!$B821,"ERR",IF(DRAFT!CI821&gt;0,DRAFT!CK821,"")))</f>
        <v/>
      </c>
      <c r="AG819" s="2" t="str">
        <f>IF(COUNT($A819)=0,"",IF(AF819="3E","3E",IF(AF819="","I",LOOKUP(AF819/AH$2,{0,0.4,0.45,0.5,0.55,0.6,0.65,0.7,0.75,0.8,1},{"F","D","C","C+","B-","B","B+","A-","A","A+"}))))</f>
        <v/>
      </c>
      <c r="AH819" s="1" t="str">
        <f>IF(COUNT($A819)=0,"",IF(AF819="","--",IF(AF819="3E","3E",LOOKUP(AF819/AH$2,{0,0.4,0.45,0.5,0.55,0.6,0.65,0.7,0.75,0.8,1},{0,2,2.25,2.5,2.75,3,3.25,3.5,3.75,4}))))</f>
        <v/>
      </c>
      <c r="AI819" s="2" t="str">
        <f>IF($A819&lt;&gt;DRAFT!$B821,"ERR",IF(OR(COUNT($A819)=0,COUNT(DRAFT!CL821:CN821,DRAFT!CP821:CR821)=0),"",CEILING(SUM(DRAFT!CO821,DRAFT!CS821,DRAFT!CT821),1)))</f>
        <v/>
      </c>
      <c r="AJ819" s="2" t="str">
        <f>IF(COUNT($A819)=0,"",IF(AI819="3E","3E",IF(AI819="","I",LOOKUP(AI819/AK$2,{0,0.4,0.45,0.5,0.55,0.6,0.65,0.7,0.75,0.8,1},{"F","D","C","C+","B-","B","B+","A-","A","A+"}))))</f>
        <v/>
      </c>
      <c r="AK819" s="1" t="str">
        <f>IF(COUNT($A819)=0,"",IF(AI819="","--",IF(AI819="3E","3E",LOOKUP(AI819/AK$2,{0,0.4,0.45,0.5,0.55,0.6,0.65,0.7,0.75,0.8,1},{0,2,2.25,2.5,2.75,3,3.25,3.5,3.75,4}))))</f>
        <v/>
      </c>
      <c r="AL819" s="4" t="str">
        <f>IF(OR(COUNT($A819)=0,COUNT(B819:AK819)=0),"",IF(COUNTIF(B819:AK819,"3E")&gt;0,"3E",IF(DRAFT!$A821="R",TRUNC(SUMPRODUCT(RGP,RCP)/TCP,3),TRUNC((SUMPRODUCT(--(IMDGP&gt;0)*IMDGP,IMCP)+CEILING(DRAFT!$DB821*42,0.25))/TCP,3))))</f>
        <v/>
      </c>
      <c r="AM819" s="2" t="str">
        <f>IF(OR(COUNT($A819)=0,COUNT(B819:AK819)=0),"",IF(COUNTIF(B819:AK819,"3E")&gt;0,"3E",IF(DRAFT!$A821="R",SUMPRODUCT(--(RGP&gt;=2),RCP),SUMPRODUCT(--(IMDGP&gt;0),--(IMGP=0),IMCP)+DRAFT!$DC821)))</f>
        <v/>
      </c>
      <c r="AQ819" s="2" t="str">
        <f>IF(OR(COUNT($A819)=0,COUNT(B819:AK819)=0),"",IF(COUNTIF(B819:AM819,"3E")&gt;0,"3E",IF(AND(DRAFT!$A821="IM",OR($AL819&gt;DRAFT!$DB821,$AM819&gt;DRAFT!$DC821)),"IMPROVED",IF(AND(DRAFT!$A821="IM",$AL819&lt;=DRAFT!$DB821,$AM819&lt;=DRAFT!$DC821),"NOT IMPROVED",IF(AND(DRAFT!CU821="S",AH819&gt;=2,AK819&gt;=2,AN819&gt;=2.5,AP819&gt;=144),"PASS","FAIL")))))</f>
        <v/>
      </c>
      <c r="AR819" s="2" t="str">
        <f t="shared" si="26"/>
        <v/>
      </c>
      <c r="AS819" s="2" t="str">
        <f t="shared" si="27"/>
        <v/>
      </c>
    </row>
    <row r="820" spans="1:45" ht="18.95" customHeight="1" x14ac:dyDescent="0.25">
      <c r="A820" s="3" t="str">
        <f>IF(DRAFT!$B822="","",DRAFT!$B822)</f>
        <v/>
      </c>
      <c r="B820" s="2" t="str">
        <f>IF(COUNT($A820)=0,"",IF($A820&lt;&gt;DRAFT!$B822,"ERR",IF(DRAFT!I822="3E","3E",IF(COUNT(DRAFT!E822,DRAFT!I822)&gt;0,DRAFT!J822,""))))</f>
        <v/>
      </c>
      <c r="C820" s="2" t="str">
        <f>IF(COUNT($A820)=0,"",IF(B820="3E","3E",IF(B820="","I",LOOKUP(B820/D$2,{0,0.4,0.45,0.5,0.55,0.6,0.65,0.7,0.75,0.8,1},{"F","D","C","C+","B-","B","B+","A-","A","A+"}))))</f>
        <v/>
      </c>
      <c r="D820" s="1" t="str">
        <f>IF(COUNT($A820)=0,"",IF(B820="","--",IF(B820="3E","3E",LOOKUP(B820/D$2,{0,0.4,0.45,0.5,0.55,0.6,0.65,0.7,0.75,0.8,1},{0,2,2.25,2.5,2.75,3,3.25,3.5,3.75,4}))))</f>
        <v/>
      </c>
      <c r="E820" s="2" t="str">
        <f>IF(COUNT($A820)=0,"",IF($A820&lt;&gt;DRAFT!$B822,"ERR",IF(DRAFT!R822="3E","3E",IF(COUNT(DRAFT!N822,DRAFT!R822)&gt;0,DRAFT!S822,""))))</f>
        <v/>
      </c>
      <c r="F820" s="2" t="str">
        <f>IF(COUNT($A820)=0,"",IF(E820="3E","3E",IF(E820="","I",LOOKUP(E820/G$2,{0,0.4,0.45,0.5,0.55,0.6,0.65,0.7,0.75,0.8,1},{"F","D","C","C+","B-","B","B+","A-","A","A+"}))))</f>
        <v/>
      </c>
      <c r="G820" s="1" t="str">
        <f>IF(COUNT($A820)=0,"",IF(E820="","--",IF(E820="3E","3E",LOOKUP(E820/G$2,{0,0.4,0.45,0.5,0.55,0.6,0.65,0.7,0.75,0.8,1},{0,2,2.25,2.5,2.75,3,3.25,3.5,3.75,4}))))</f>
        <v/>
      </c>
      <c r="H820" s="2" t="str">
        <f>IF(COUNT($A820)=0,"",IF($A820&lt;&gt;DRAFT!$B822,"ERR",IF(DRAFT!AA822="3E","3E",IF(COUNT(DRAFT!W822,DRAFT!AA822)&gt;0,DRAFT!AB822,""))))</f>
        <v/>
      </c>
      <c r="I820" s="2" t="str">
        <f>IF(COUNT($A820)=0,"",IF(H820="3E","3E",IF(H820="","I",LOOKUP(H820/J$2,{0,0.4,0.45,0.5,0.55,0.6,0.65,0.7,0.75,0.8,1},{"F","D","C","C+","B-","B","B+","A-","A","A+"}))))</f>
        <v/>
      </c>
      <c r="J820" s="1" t="str">
        <f>IF(COUNT($A820)=0,"",IF(H820="","--",IF(H820="3E","3E",LOOKUP(H820/J$2,{0,0.4,0.45,0.5,0.55,0.6,0.65,0.7,0.75,0.8,1},{0,2,2.25,2.5,2.75,3,3.25,3.5,3.75,4}))))</f>
        <v/>
      </c>
      <c r="K820" s="2" t="str">
        <f>IF(COUNT($A820)=0,"",IF($A820&lt;&gt;DRAFT!$B822,"ERR",IF(DRAFT!AJ822="3E","3E",IF(COUNT(DRAFT!AF822,DRAFT!AJ822)&gt;0,DRAFT!AK822,""))))</f>
        <v/>
      </c>
      <c r="L820" s="2" t="str">
        <f>IF(COUNT($A820)=0,"",IF(K820="3E","3E",IF(K820="","I",LOOKUP(K820/M$2,{0,0.4,0.45,0.5,0.55,0.6,0.65,0.7,0.75,0.8,1},{"F","D","C","C+","B-","B","B+","A-","A","A+"}))))</f>
        <v/>
      </c>
      <c r="M820" s="1" t="str">
        <f>IF(COUNT($A820)=0,"",IF(K820="","--",IF(K820="3E","3E",LOOKUP(K820/M$2,{0,0.4,0.45,0.5,0.55,0.6,0.65,0.7,0.75,0.8,1},{0,2,2.25,2.5,2.75,3,3.25,3.5,3.75,4}))))</f>
        <v/>
      </c>
      <c r="N820" s="2" t="str">
        <f>IF(COUNT($A820)=0,"",IF($A820&lt;&gt;DRAFT!$B822,"ERR",IF(DRAFT!AS822="3E","3E",IF(COUNT(DRAFT!AO822,DRAFT!AS822)&gt;0,DRAFT!AT822,""))))</f>
        <v/>
      </c>
      <c r="O820" s="2" t="str">
        <f>IF(COUNT($A820)=0,"",IF(N820="3E","3E",IF(N820="","I",LOOKUP(N820/P$2,{0,0.4,0.45,0.5,0.55,0.6,0.65,0.7,0.75,0.8,1},{"F","D","C","C+","B-","B","B+","A-","A","A+"}))))</f>
        <v/>
      </c>
      <c r="P820" s="1" t="str">
        <f>IF(COUNT($A820)=0,"",IF(N820="","--",IF(N820="3E","3E",LOOKUP(N820/P$2,{0,0.4,0.45,0.5,0.55,0.6,0.65,0.7,0.75,0.8,1},{0,2,2.25,2.5,2.75,3,3.25,3.5,3.75,4}))))</f>
        <v/>
      </c>
      <c r="Q820" s="2" t="str">
        <f>IF(COUNT($A820)=0,"",IF($A820&lt;&gt;DRAFT!$B822,"ERR",IF(DRAFT!BB822="3E","3E",IF(COUNT(DRAFT!AX822,DRAFT!BB822)&gt;0,DRAFT!BC822,""))))</f>
        <v/>
      </c>
      <c r="R820" s="2" t="str">
        <f>IF(COUNT($A820)=0,"",IF(Q820="3E","3E",IF(Q820="","I",LOOKUP(Q820/S$2,{0,0.4,0.45,0.5,0.55,0.6,0.65,0.7,0.75,0.8,1},{"F","D","C","C+","B-","B","B+","A-","A","A+"}))))</f>
        <v/>
      </c>
      <c r="S820" s="1" t="str">
        <f>IF(COUNT($A820)=0,"",IF(Q820="","--",IF(Q820="3E","3E",LOOKUP(Q820/S$2,{0,0.4,0.45,0.5,0.55,0.6,0.65,0.7,0.75,0.8,1},{0,2,2.25,2.5,2.75,3,3.25,3.5,3.75,4}))))</f>
        <v/>
      </c>
      <c r="T820" s="2" t="str">
        <f>IF(COUNT($A820)=0,"",IF($A820&lt;&gt;DRAFT!$B822,"ERR",IF(DRAFT!BK822="3E","3E",IF(COUNT(DRAFT!BG822,DRAFT!BK822)&gt;0,DRAFT!BL822,""))))</f>
        <v/>
      </c>
      <c r="U820" s="2" t="str">
        <f>IF(COUNT($A820)=0,"",IF(T820="3E","3E",IF(T820="","I",LOOKUP(T820/V$2,{0,0.4,0.45,0.5,0.55,0.6,0.65,0.7,0.75,0.8,1},{"F","D","C","C+","B-","B","B+","A-","A","A+"}))))</f>
        <v/>
      </c>
      <c r="V820" s="1" t="str">
        <f>IF(COUNT($A820)=0,"",IF(T820="","--",IF(T820="3E","3E",LOOKUP(T820/V$2,{0,0.4,0.45,0.5,0.55,0.6,0.65,0.7,0.75,0.8,1},{0,2,2.25,2.5,2.75,3,3.25,3.5,3.75,4}))))</f>
        <v/>
      </c>
      <c r="W820" s="2" t="str">
        <f>IF(COUNT($A820)=0,"",IF($A820&lt;&gt;DRAFT!$B822,"ERR",IF(DRAFT!BT822="3E","3E",IF(COUNT(DRAFT!BP822,DRAFT!BT822)&gt;0,DRAFT!BU822,""))))</f>
        <v/>
      </c>
      <c r="X820" s="2" t="str">
        <f>IF(COUNT($A820)=0,"",IF(W820="3E","3E",IF(W820="","I",LOOKUP(W820/Y$2,{0,0.4,0.45,0.5,0.55,0.6,0.65,0.7,0.75,0.8,1},{"F","D","C","C+","B-","B","B+","A-","A","A+"}))))</f>
        <v/>
      </c>
      <c r="Y820" s="1" t="str">
        <f>IF(COUNT($A820)=0,"",IF(W820="","--",IF(W820="3E","3E",LOOKUP(W820/Y$2,{0,0.4,0.45,0.5,0.55,0.6,0.65,0.7,0.75,0.8,1},{0,2,2.25,2.5,2.75,3,3.25,3.5,3.75,4}))))</f>
        <v/>
      </c>
      <c r="Z820" s="2" t="str">
        <f>IF(COUNT($A820)=0,"",IF($A820&lt;&gt;DRAFT!$B822,"ERR",IF(DRAFT!CC822="3E","3E",IF(COUNT(DRAFT!BY822,DRAFT!CC822)&gt;0,DRAFT!CD822,""))))</f>
        <v/>
      </c>
      <c r="AA820" s="2" t="str">
        <f>IF(COUNT($A820)=0,"",IF(Z820="3E","3E",IF(Z820="","I",LOOKUP(Z820/AB$2,{0,0.4,0.45,0.5,0.55,0.6,0.65,0.7,0.75,0.8,1},{"F","D","C","C+","B-","B","B+","A-","A","A+"}))))</f>
        <v/>
      </c>
      <c r="AB820" s="1" t="str">
        <f>IF(COUNT($A820)=0,"",IF(Z820="","--",IF(Z820="3E","3E",LOOKUP(Z820/AB$2,{0,0.4,0.45,0.5,0.55,0.6,0.65,0.7,0.75,0.8,1},{0,2,2.25,2.5,2.75,3,3.25,3.5,3.75,4}))))</f>
        <v/>
      </c>
      <c r="AC820" s="2" t="str">
        <f>IF(COUNT($A820)=0,"",IF($A820&lt;&gt;DRAFT!$B822,"ERR",IF(DRAFT!CF822&gt;0,DRAFT!CF822,"")))</f>
        <v/>
      </c>
      <c r="AD820" s="2" t="str">
        <f>IF(COUNT($A820)=0,"",IF(AC820="3E","3E",IF(AC820="","I",LOOKUP(AC820/AE$2,{0,0.4,0.45,0.5,0.55,0.6,0.65,0.7,0.75,0.8,1},{"F","D","C","C+","B-","B","B+","A-","A","A+"}))))</f>
        <v/>
      </c>
      <c r="AE820" s="1" t="str">
        <f>IF(COUNT($A820)=0,"",IF(AC820="","--",IF(AC820="3E","3E",LOOKUP(AC820/AE$2,{0,0.4,0.45,0.5,0.55,0.6,0.65,0.7,0.75,0.8,1},{0,2,2.25,2.5,2.75,3,3.25,3.5,3.75,4}))))</f>
        <v/>
      </c>
      <c r="AF820" s="2" t="str">
        <f>IF(COUNT($A820)=0,"",IF($A820&lt;&gt;DRAFT!$B822,"ERR",IF(DRAFT!CI822&gt;0,DRAFT!CK822,"")))</f>
        <v/>
      </c>
      <c r="AG820" s="2" t="str">
        <f>IF(COUNT($A820)=0,"",IF(AF820="3E","3E",IF(AF820="","I",LOOKUP(AF820/AH$2,{0,0.4,0.45,0.5,0.55,0.6,0.65,0.7,0.75,0.8,1},{"F","D","C","C+","B-","B","B+","A-","A","A+"}))))</f>
        <v/>
      </c>
      <c r="AH820" s="1" t="str">
        <f>IF(COUNT($A820)=0,"",IF(AF820="","--",IF(AF820="3E","3E",LOOKUP(AF820/AH$2,{0,0.4,0.45,0.5,0.55,0.6,0.65,0.7,0.75,0.8,1},{0,2,2.25,2.5,2.75,3,3.25,3.5,3.75,4}))))</f>
        <v/>
      </c>
      <c r="AI820" s="2" t="str">
        <f>IF($A820&lt;&gt;DRAFT!$B822,"ERR",IF(OR(COUNT($A820)=0,COUNT(DRAFT!CL822:CN822,DRAFT!CP822:CR822)=0),"",CEILING(SUM(DRAFT!CO822,DRAFT!CS822,DRAFT!CT822),1)))</f>
        <v/>
      </c>
      <c r="AJ820" s="2" t="str">
        <f>IF(COUNT($A820)=0,"",IF(AI820="3E","3E",IF(AI820="","I",LOOKUP(AI820/AK$2,{0,0.4,0.45,0.5,0.55,0.6,0.65,0.7,0.75,0.8,1},{"F","D","C","C+","B-","B","B+","A-","A","A+"}))))</f>
        <v/>
      </c>
      <c r="AK820" s="1" t="str">
        <f>IF(COUNT($A820)=0,"",IF(AI820="","--",IF(AI820="3E","3E",LOOKUP(AI820/AK$2,{0,0.4,0.45,0.5,0.55,0.6,0.65,0.7,0.75,0.8,1},{0,2,2.25,2.5,2.75,3,3.25,3.5,3.75,4}))))</f>
        <v/>
      </c>
      <c r="AL820" s="4" t="str">
        <f>IF(OR(COUNT($A820)=0,COUNT(B820:AK820)=0),"",IF(COUNTIF(B820:AK820,"3E")&gt;0,"3E",IF(DRAFT!$A822="R",TRUNC(SUMPRODUCT(RGP,RCP)/TCP,3),TRUNC((SUMPRODUCT(--(IMDGP&gt;0)*IMDGP,IMCP)+CEILING(DRAFT!$DB822*42,0.25))/TCP,3))))</f>
        <v/>
      </c>
      <c r="AM820" s="2" t="str">
        <f>IF(OR(COUNT($A820)=0,COUNT(B820:AK820)=0),"",IF(COUNTIF(B820:AK820,"3E")&gt;0,"3E",IF(DRAFT!$A822="R",SUMPRODUCT(--(RGP&gt;=2),RCP),SUMPRODUCT(--(IMDGP&gt;0),--(IMGP=0),IMCP)+DRAFT!$DC822)))</f>
        <v/>
      </c>
      <c r="AQ820" s="2" t="str">
        <f>IF(OR(COUNT($A820)=0,COUNT(B820:AK820)=0),"",IF(COUNTIF(B820:AM820,"3E")&gt;0,"3E",IF(AND(DRAFT!$A822="IM",OR($AL820&gt;DRAFT!$DB822,$AM820&gt;DRAFT!$DC822)),"IMPROVED",IF(AND(DRAFT!$A822="IM",$AL820&lt;=DRAFT!$DB822,$AM820&lt;=DRAFT!$DC822),"NOT IMPROVED",IF(AND(DRAFT!CU822="S",AH820&gt;=2,AK820&gt;=2,AN820&gt;=2.5,AP820&gt;=144),"PASS","FAIL")))))</f>
        <v/>
      </c>
      <c r="AR820" s="2" t="str">
        <f t="shared" si="26"/>
        <v/>
      </c>
      <c r="AS820" s="2" t="str">
        <f t="shared" si="27"/>
        <v/>
      </c>
    </row>
    <row r="821" spans="1:45" ht="18.95" customHeight="1" x14ac:dyDescent="0.25">
      <c r="A821" s="3" t="str">
        <f>IF(DRAFT!$B823="","",DRAFT!$B823)</f>
        <v/>
      </c>
      <c r="B821" s="2" t="str">
        <f>IF(COUNT($A821)=0,"",IF($A821&lt;&gt;DRAFT!$B823,"ERR",IF(DRAFT!I823="3E","3E",IF(COUNT(DRAFT!E823,DRAFT!I823)&gt;0,DRAFT!J823,""))))</f>
        <v/>
      </c>
      <c r="C821" s="2" t="str">
        <f>IF(COUNT($A821)=0,"",IF(B821="3E","3E",IF(B821="","I",LOOKUP(B821/D$2,{0,0.4,0.45,0.5,0.55,0.6,0.65,0.7,0.75,0.8,1},{"F","D","C","C+","B-","B","B+","A-","A","A+"}))))</f>
        <v/>
      </c>
      <c r="D821" s="1" t="str">
        <f>IF(COUNT($A821)=0,"",IF(B821="","--",IF(B821="3E","3E",LOOKUP(B821/D$2,{0,0.4,0.45,0.5,0.55,0.6,0.65,0.7,0.75,0.8,1},{0,2,2.25,2.5,2.75,3,3.25,3.5,3.75,4}))))</f>
        <v/>
      </c>
      <c r="E821" s="2" t="str">
        <f>IF(COUNT($A821)=0,"",IF($A821&lt;&gt;DRAFT!$B823,"ERR",IF(DRAFT!R823="3E","3E",IF(COUNT(DRAFT!N823,DRAFT!R823)&gt;0,DRAFT!S823,""))))</f>
        <v/>
      </c>
      <c r="F821" s="2" t="str">
        <f>IF(COUNT($A821)=0,"",IF(E821="3E","3E",IF(E821="","I",LOOKUP(E821/G$2,{0,0.4,0.45,0.5,0.55,0.6,0.65,0.7,0.75,0.8,1},{"F","D","C","C+","B-","B","B+","A-","A","A+"}))))</f>
        <v/>
      </c>
      <c r="G821" s="1" t="str">
        <f>IF(COUNT($A821)=0,"",IF(E821="","--",IF(E821="3E","3E",LOOKUP(E821/G$2,{0,0.4,0.45,0.5,0.55,0.6,0.65,0.7,0.75,0.8,1},{0,2,2.25,2.5,2.75,3,3.25,3.5,3.75,4}))))</f>
        <v/>
      </c>
      <c r="H821" s="2" t="str">
        <f>IF(COUNT($A821)=0,"",IF($A821&lt;&gt;DRAFT!$B823,"ERR",IF(DRAFT!AA823="3E","3E",IF(COUNT(DRAFT!W823,DRAFT!AA823)&gt;0,DRAFT!AB823,""))))</f>
        <v/>
      </c>
      <c r="I821" s="2" t="str">
        <f>IF(COUNT($A821)=0,"",IF(H821="3E","3E",IF(H821="","I",LOOKUP(H821/J$2,{0,0.4,0.45,0.5,0.55,0.6,0.65,0.7,0.75,0.8,1},{"F","D","C","C+","B-","B","B+","A-","A","A+"}))))</f>
        <v/>
      </c>
      <c r="J821" s="1" t="str">
        <f>IF(COUNT($A821)=0,"",IF(H821="","--",IF(H821="3E","3E",LOOKUP(H821/J$2,{0,0.4,0.45,0.5,0.55,0.6,0.65,0.7,0.75,0.8,1},{0,2,2.25,2.5,2.75,3,3.25,3.5,3.75,4}))))</f>
        <v/>
      </c>
      <c r="K821" s="2" t="str">
        <f>IF(COUNT($A821)=0,"",IF($A821&lt;&gt;DRAFT!$B823,"ERR",IF(DRAFT!AJ823="3E","3E",IF(COUNT(DRAFT!AF823,DRAFT!AJ823)&gt;0,DRAFT!AK823,""))))</f>
        <v/>
      </c>
      <c r="L821" s="2" t="str">
        <f>IF(COUNT($A821)=0,"",IF(K821="3E","3E",IF(K821="","I",LOOKUP(K821/M$2,{0,0.4,0.45,0.5,0.55,0.6,0.65,0.7,0.75,0.8,1},{"F","D","C","C+","B-","B","B+","A-","A","A+"}))))</f>
        <v/>
      </c>
      <c r="M821" s="1" t="str">
        <f>IF(COUNT($A821)=0,"",IF(K821="","--",IF(K821="3E","3E",LOOKUP(K821/M$2,{0,0.4,0.45,0.5,0.55,0.6,0.65,0.7,0.75,0.8,1},{0,2,2.25,2.5,2.75,3,3.25,3.5,3.75,4}))))</f>
        <v/>
      </c>
      <c r="N821" s="2" t="str">
        <f>IF(COUNT($A821)=0,"",IF($A821&lt;&gt;DRAFT!$B823,"ERR",IF(DRAFT!AS823="3E","3E",IF(COUNT(DRAFT!AO823,DRAFT!AS823)&gt;0,DRAFT!AT823,""))))</f>
        <v/>
      </c>
      <c r="O821" s="2" t="str">
        <f>IF(COUNT($A821)=0,"",IF(N821="3E","3E",IF(N821="","I",LOOKUP(N821/P$2,{0,0.4,0.45,0.5,0.55,0.6,0.65,0.7,0.75,0.8,1},{"F","D","C","C+","B-","B","B+","A-","A","A+"}))))</f>
        <v/>
      </c>
      <c r="P821" s="1" t="str">
        <f>IF(COUNT($A821)=0,"",IF(N821="","--",IF(N821="3E","3E",LOOKUP(N821/P$2,{0,0.4,0.45,0.5,0.55,0.6,0.65,0.7,0.75,0.8,1},{0,2,2.25,2.5,2.75,3,3.25,3.5,3.75,4}))))</f>
        <v/>
      </c>
      <c r="Q821" s="2" t="str">
        <f>IF(COUNT($A821)=0,"",IF($A821&lt;&gt;DRAFT!$B823,"ERR",IF(DRAFT!BB823="3E","3E",IF(COUNT(DRAFT!AX823,DRAFT!BB823)&gt;0,DRAFT!BC823,""))))</f>
        <v/>
      </c>
      <c r="R821" s="2" t="str">
        <f>IF(COUNT($A821)=0,"",IF(Q821="3E","3E",IF(Q821="","I",LOOKUP(Q821/S$2,{0,0.4,0.45,0.5,0.55,0.6,0.65,0.7,0.75,0.8,1},{"F","D","C","C+","B-","B","B+","A-","A","A+"}))))</f>
        <v/>
      </c>
      <c r="S821" s="1" t="str">
        <f>IF(COUNT($A821)=0,"",IF(Q821="","--",IF(Q821="3E","3E",LOOKUP(Q821/S$2,{0,0.4,0.45,0.5,0.55,0.6,0.65,0.7,0.75,0.8,1},{0,2,2.25,2.5,2.75,3,3.25,3.5,3.75,4}))))</f>
        <v/>
      </c>
      <c r="T821" s="2" t="str">
        <f>IF(COUNT($A821)=0,"",IF($A821&lt;&gt;DRAFT!$B823,"ERR",IF(DRAFT!BK823="3E","3E",IF(COUNT(DRAFT!BG823,DRAFT!BK823)&gt;0,DRAFT!BL823,""))))</f>
        <v/>
      </c>
      <c r="U821" s="2" t="str">
        <f>IF(COUNT($A821)=0,"",IF(T821="3E","3E",IF(T821="","I",LOOKUP(T821/V$2,{0,0.4,0.45,0.5,0.55,0.6,0.65,0.7,0.75,0.8,1},{"F","D","C","C+","B-","B","B+","A-","A","A+"}))))</f>
        <v/>
      </c>
      <c r="V821" s="1" t="str">
        <f>IF(COUNT($A821)=0,"",IF(T821="","--",IF(T821="3E","3E",LOOKUP(T821/V$2,{0,0.4,0.45,0.5,0.55,0.6,0.65,0.7,0.75,0.8,1},{0,2,2.25,2.5,2.75,3,3.25,3.5,3.75,4}))))</f>
        <v/>
      </c>
      <c r="W821" s="2" t="str">
        <f>IF(COUNT($A821)=0,"",IF($A821&lt;&gt;DRAFT!$B823,"ERR",IF(DRAFT!BT823="3E","3E",IF(COUNT(DRAFT!BP823,DRAFT!BT823)&gt;0,DRAFT!BU823,""))))</f>
        <v/>
      </c>
      <c r="X821" s="2" t="str">
        <f>IF(COUNT($A821)=0,"",IF(W821="3E","3E",IF(W821="","I",LOOKUP(W821/Y$2,{0,0.4,0.45,0.5,0.55,0.6,0.65,0.7,0.75,0.8,1},{"F","D","C","C+","B-","B","B+","A-","A","A+"}))))</f>
        <v/>
      </c>
      <c r="Y821" s="1" t="str">
        <f>IF(COUNT($A821)=0,"",IF(W821="","--",IF(W821="3E","3E",LOOKUP(W821/Y$2,{0,0.4,0.45,0.5,0.55,0.6,0.65,0.7,0.75,0.8,1},{0,2,2.25,2.5,2.75,3,3.25,3.5,3.75,4}))))</f>
        <v/>
      </c>
      <c r="Z821" s="2" t="str">
        <f>IF(COUNT($A821)=0,"",IF($A821&lt;&gt;DRAFT!$B823,"ERR",IF(DRAFT!CC823="3E","3E",IF(COUNT(DRAFT!BY823,DRAFT!CC823)&gt;0,DRAFT!CD823,""))))</f>
        <v/>
      </c>
      <c r="AA821" s="2" t="str">
        <f>IF(COUNT($A821)=0,"",IF(Z821="3E","3E",IF(Z821="","I",LOOKUP(Z821/AB$2,{0,0.4,0.45,0.5,0.55,0.6,0.65,0.7,0.75,0.8,1},{"F","D","C","C+","B-","B","B+","A-","A","A+"}))))</f>
        <v/>
      </c>
      <c r="AB821" s="1" t="str">
        <f>IF(COUNT($A821)=0,"",IF(Z821="","--",IF(Z821="3E","3E",LOOKUP(Z821/AB$2,{0,0.4,0.45,0.5,0.55,0.6,0.65,0.7,0.75,0.8,1},{0,2,2.25,2.5,2.75,3,3.25,3.5,3.75,4}))))</f>
        <v/>
      </c>
      <c r="AC821" s="2" t="str">
        <f>IF(COUNT($A821)=0,"",IF($A821&lt;&gt;DRAFT!$B823,"ERR",IF(DRAFT!CF823&gt;0,DRAFT!CF823,"")))</f>
        <v/>
      </c>
      <c r="AD821" s="2" t="str">
        <f>IF(COUNT($A821)=0,"",IF(AC821="3E","3E",IF(AC821="","I",LOOKUP(AC821/AE$2,{0,0.4,0.45,0.5,0.55,0.6,0.65,0.7,0.75,0.8,1},{"F","D","C","C+","B-","B","B+","A-","A","A+"}))))</f>
        <v/>
      </c>
      <c r="AE821" s="1" t="str">
        <f>IF(COUNT($A821)=0,"",IF(AC821="","--",IF(AC821="3E","3E",LOOKUP(AC821/AE$2,{0,0.4,0.45,0.5,0.55,0.6,0.65,0.7,0.75,0.8,1},{0,2,2.25,2.5,2.75,3,3.25,3.5,3.75,4}))))</f>
        <v/>
      </c>
      <c r="AF821" s="2" t="str">
        <f>IF(COUNT($A821)=0,"",IF($A821&lt;&gt;DRAFT!$B823,"ERR",IF(DRAFT!CI823&gt;0,DRAFT!CK823,"")))</f>
        <v/>
      </c>
      <c r="AG821" s="2" t="str">
        <f>IF(COUNT($A821)=0,"",IF(AF821="3E","3E",IF(AF821="","I",LOOKUP(AF821/AH$2,{0,0.4,0.45,0.5,0.55,0.6,0.65,0.7,0.75,0.8,1},{"F","D","C","C+","B-","B","B+","A-","A","A+"}))))</f>
        <v/>
      </c>
      <c r="AH821" s="1" t="str">
        <f>IF(COUNT($A821)=0,"",IF(AF821="","--",IF(AF821="3E","3E",LOOKUP(AF821/AH$2,{0,0.4,0.45,0.5,0.55,0.6,0.65,0.7,0.75,0.8,1},{0,2,2.25,2.5,2.75,3,3.25,3.5,3.75,4}))))</f>
        <v/>
      </c>
      <c r="AI821" s="2" t="str">
        <f>IF($A821&lt;&gt;DRAFT!$B823,"ERR",IF(OR(COUNT($A821)=0,COUNT(DRAFT!CL823:CN823,DRAFT!CP823:CR823)=0),"",CEILING(SUM(DRAFT!CO823,DRAFT!CS823,DRAFT!CT823),1)))</f>
        <v/>
      </c>
      <c r="AJ821" s="2" t="str">
        <f>IF(COUNT($A821)=0,"",IF(AI821="3E","3E",IF(AI821="","I",LOOKUP(AI821/AK$2,{0,0.4,0.45,0.5,0.55,0.6,0.65,0.7,0.75,0.8,1},{"F","D","C","C+","B-","B","B+","A-","A","A+"}))))</f>
        <v/>
      </c>
      <c r="AK821" s="1" t="str">
        <f>IF(COUNT($A821)=0,"",IF(AI821="","--",IF(AI821="3E","3E",LOOKUP(AI821/AK$2,{0,0.4,0.45,0.5,0.55,0.6,0.65,0.7,0.75,0.8,1},{0,2,2.25,2.5,2.75,3,3.25,3.5,3.75,4}))))</f>
        <v/>
      </c>
      <c r="AL821" s="4" t="str">
        <f>IF(OR(COUNT($A821)=0,COUNT(B821:AK821)=0),"",IF(COUNTIF(B821:AK821,"3E")&gt;0,"3E",IF(DRAFT!$A823="R",TRUNC(SUMPRODUCT(RGP,RCP)/TCP,3),TRUNC((SUMPRODUCT(--(IMDGP&gt;0)*IMDGP,IMCP)+CEILING(DRAFT!$DB823*42,0.25))/TCP,3))))</f>
        <v/>
      </c>
      <c r="AM821" s="2" t="str">
        <f>IF(OR(COUNT($A821)=0,COUNT(B821:AK821)=0),"",IF(COUNTIF(B821:AK821,"3E")&gt;0,"3E",IF(DRAFT!$A823="R",SUMPRODUCT(--(RGP&gt;=2),RCP),SUMPRODUCT(--(IMDGP&gt;0),--(IMGP=0),IMCP)+DRAFT!$DC823)))</f>
        <v/>
      </c>
      <c r="AQ821" s="2" t="str">
        <f>IF(OR(COUNT($A821)=0,COUNT(B821:AK821)=0),"",IF(COUNTIF(B821:AM821,"3E")&gt;0,"3E",IF(AND(DRAFT!$A823="IM",OR($AL821&gt;DRAFT!$DB823,$AM821&gt;DRAFT!$DC823)),"IMPROVED",IF(AND(DRAFT!$A823="IM",$AL821&lt;=DRAFT!$DB823,$AM821&lt;=DRAFT!$DC823),"NOT IMPROVED",IF(AND(DRAFT!CU823="S",AH821&gt;=2,AK821&gt;=2,AN821&gt;=2.5,AP821&gt;=144),"PASS","FAIL")))))</f>
        <v/>
      </c>
      <c r="AR821" s="2" t="str">
        <f t="shared" si="26"/>
        <v/>
      </c>
      <c r="AS821" s="2" t="str">
        <f t="shared" si="27"/>
        <v/>
      </c>
    </row>
    <row r="822" spans="1:45" ht="18.95" customHeight="1" x14ac:dyDescent="0.25">
      <c r="A822" s="3" t="str">
        <f>IF(DRAFT!$B824="","",DRAFT!$B824)</f>
        <v/>
      </c>
      <c r="B822" s="2" t="str">
        <f>IF(COUNT($A822)=0,"",IF($A822&lt;&gt;DRAFT!$B824,"ERR",IF(DRAFT!I824="3E","3E",IF(COUNT(DRAFT!E824,DRAFT!I824)&gt;0,DRAFT!J824,""))))</f>
        <v/>
      </c>
      <c r="C822" s="2" t="str">
        <f>IF(COUNT($A822)=0,"",IF(B822="3E","3E",IF(B822="","I",LOOKUP(B822/D$2,{0,0.4,0.45,0.5,0.55,0.6,0.65,0.7,0.75,0.8,1},{"F","D","C","C+","B-","B","B+","A-","A","A+"}))))</f>
        <v/>
      </c>
      <c r="D822" s="1" t="str">
        <f>IF(COUNT($A822)=0,"",IF(B822="","--",IF(B822="3E","3E",LOOKUP(B822/D$2,{0,0.4,0.45,0.5,0.55,0.6,0.65,0.7,0.75,0.8,1},{0,2,2.25,2.5,2.75,3,3.25,3.5,3.75,4}))))</f>
        <v/>
      </c>
      <c r="E822" s="2" t="str">
        <f>IF(COUNT($A822)=0,"",IF($A822&lt;&gt;DRAFT!$B824,"ERR",IF(DRAFT!R824="3E","3E",IF(COUNT(DRAFT!N824,DRAFT!R824)&gt;0,DRAFT!S824,""))))</f>
        <v/>
      </c>
      <c r="F822" s="2" t="str">
        <f>IF(COUNT($A822)=0,"",IF(E822="3E","3E",IF(E822="","I",LOOKUP(E822/G$2,{0,0.4,0.45,0.5,0.55,0.6,0.65,0.7,0.75,0.8,1},{"F","D","C","C+","B-","B","B+","A-","A","A+"}))))</f>
        <v/>
      </c>
      <c r="G822" s="1" t="str">
        <f>IF(COUNT($A822)=0,"",IF(E822="","--",IF(E822="3E","3E",LOOKUP(E822/G$2,{0,0.4,0.45,0.5,0.55,0.6,0.65,0.7,0.75,0.8,1},{0,2,2.25,2.5,2.75,3,3.25,3.5,3.75,4}))))</f>
        <v/>
      </c>
      <c r="H822" s="2" t="str">
        <f>IF(COUNT($A822)=0,"",IF($A822&lt;&gt;DRAFT!$B824,"ERR",IF(DRAFT!AA824="3E","3E",IF(COUNT(DRAFT!W824,DRAFT!AA824)&gt;0,DRAFT!AB824,""))))</f>
        <v/>
      </c>
      <c r="I822" s="2" t="str">
        <f>IF(COUNT($A822)=0,"",IF(H822="3E","3E",IF(H822="","I",LOOKUP(H822/J$2,{0,0.4,0.45,0.5,0.55,0.6,0.65,0.7,0.75,0.8,1},{"F","D","C","C+","B-","B","B+","A-","A","A+"}))))</f>
        <v/>
      </c>
      <c r="J822" s="1" t="str">
        <f>IF(COUNT($A822)=0,"",IF(H822="","--",IF(H822="3E","3E",LOOKUP(H822/J$2,{0,0.4,0.45,0.5,0.55,0.6,0.65,0.7,0.75,0.8,1},{0,2,2.25,2.5,2.75,3,3.25,3.5,3.75,4}))))</f>
        <v/>
      </c>
      <c r="K822" s="2" t="str">
        <f>IF(COUNT($A822)=0,"",IF($A822&lt;&gt;DRAFT!$B824,"ERR",IF(DRAFT!AJ824="3E","3E",IF(COUNT(DRAFT!AF824,DRAFT!AJ824)&gt;0,DRAFT!AK824,""))))</f>
        <v/>
      </c>
      <c r="L822" s="2" t="str">
        <f>IF(COUNT($A822)=0,"",IF(K822="3E","3E",IF(K822="","I",LOOKUP(K822/M$2,{0,0.4,0.45,0.5,0.55,0.6,0.65,0.7,0.75,0.8,1},{"F","D","C","C+","B-","B","B+","A-","A","A+"}))))</f>
        <v/>
      </c>
      <c r="M822" s="1" t="str">
        <f>IF(COUNT($A822)=0,"",IF(K822="","--",IF(K822="3E","3E",LOOKUP(K822/M$2,{0,0.4,0.45,0.5,0.55,0.6,0.65,0.7,0.75,0.8,1},{0,2,2.25,2.5,2.75,3,3.25,3.5,3.75,4}))))</f>
        <v/>
      </c>
      <c r="N822" s="2" t="str">
        <f>IF(COUNT($A822)=0,"",IF($A822&lt;&gt;DRAFT!$B824,"ERR",IF(DRAFT!AS824="3E","3E",IF(COUNT(DRAFT!AO824,DRAFT!AS824)&gt;0,DRAFT!AT824,""))))</f>
        <v/>
      </c>
      <c r="O822" s="2" t="str">
        <f>IF(COUNT($A822)=0,"",IF(N822="3E","3E",IF(N822="","I",LOOKUP(N822/P$2,{0,0.4,0.45,0.5,0.55,0.6,0.65,0.7,0.75,0.8,1},{"F","D","C","C+","B-","B","B+","A-","A","A+"}))))</f>
        <v/>
      </c>
      <c r="P822" s="1" t="str">
        <f>IF(COUNT($A822)=0,"",IF(N822="","--",IF(N822="3E","3E",LOOKUP(N822/P$2,{0,0.4,0.45,0.5,0.55,0.6,0.65,0.7,0.75,0.8,1},{0,2,2.25,2.5,2.75,3,3.25,3.5,3.75,4}))))</f>
        <v/>
      </c>
      <c r="Q822" s="2" t="str">
        <f>IF(COUNT($A822)=0,"",IF($A822&lt;&gt;DRAFT!$B824,"ERR",IF(DRAFT!BB824="3E","3E",IF(COUNT(DRAFT!AX824,DRAFT!BB824)&gt;0,DRAFT!BC824,""))))</f>
        <v/>
      </c>
      <c r="R822" s="2" t="str">
        <f>IF(COUNT($A822)=0,"",IF(Q822="3E","3E",IF(Q822="","I",LOOKUP(Q822/S$2,{0,0.4,0.45,0.5,0.55,0.6,0.65,0.7,0.75,0.8,1},{"F","D","C","C+","B-","B","B+","A-","A","A+"}))))</f>
        <v/>
      </c>
      <c r="S822" s="1" t="str">
        <f>IF(COUNT($A822)=0,"",IF(Q822="","--",IF(Q822="3E","3E",LOOKUP(Q822/S$2,{0,0.4,0.45,0.5,0.55,0.6,0.65,0.7,0.75,0.8,1},{0,2,2.25,2.5,2.75,3,3.25,3.5,3.75,4}))))</f>
        <v/>
      </c>
      <c r="T822" s="2" t="str">
        <f>IF(COUNT($A822)=0,"",IF($A822&lt;&gt;DRAFT!$B824,"ERR",IF(DRAFT!BK824="3E","3E",IF(COUNT(DRAFT!BG824,DRAFT!BK824)&gt;0,DRAFT!BL824,""))))</f>
        <v/>
      </c>
      <c r="U822" s="2" t="str">
        <f>IF(COUNT($A822)=0,"",IF(T822="3E","3E",IF(T822="","I",LOOKUP(T822/V$2,{0,0.4,0.45,0.5,0.55,0.6,0.65,0.7,0.75,0.8,1},{"F","D","C","C+","B-","B","B+","A-","A","A+"}))))</f>
        <v/>
      </c>
      <c r="V822" s="1" t="str">
        <f>IF(COUNT($A822)=0,"",IF(T822="","--",IF(T822="3E","3E",LOOKUP(T822/V$2,{0,0.4,0.45,0.5,0.55,0.6,0.65,0.7,0.75,0.8,1},{0,2,2.25,2.5,2.75,3,3.25,3.5,3.75,4}))))</f>
        <v/>
      </c>
      <c r="W822" s="2" t="str">
        <f>IF(COUNT($A822)=0,"",IF($A822&lt;&gt;DRAFT!$B824,"ERR",IF(DRAFT!BT824="3E","3E",IF(COUNT(DRAFT!BP824,DRAFT!BT824)&gt;0,DRAFT!BU824,""))))</f>
        <v/>
      </c>
      <c r="X822" s="2" t="str">
        <f>IF(COUNT($A822)=0,"",IF(W822="3E","3E",IF(W822="","I",LOOKUP(W822/Y$2,{0,0.4,0.45,0.5,0.55,0.6,0.65,0.7,0.75,0.8,1},{"F","D","C","C+","B-","B","B+","A-","A","A+"}))))</f>
        <v/>
      </c>
      <c r="Y822" s="1" t="str">
        <f>IF(COUNT($A822)=0,"",IF(W822="","--",IF(W822="3E","3E",LOOKUP(W822/Y$2,{0,0.4,0.45,0.5,0.55,0.6,0.65,0.7,0.75,0.8,1},{0,2,2.25,2.5,2.75,3,3.25,3.5,3.75,4}))))</f>
        <v/>
      </c>
      <c r="Z822" s="2" t="str">
        <f>IF(COUNT($A822)=0,"",IF($A822&lt;&gt;DRAFT!$B824,"ERR",IF(DRAFT!CC824="3E","3E",IF(COUNT(DRAFT!BY824,DRAFT!CC824)&gt;0,DRAFT!CD824,""))))</f>
        <v/>
      </c>
      <c r="AA822" s="2" t="str">
        <f>IF(COUNT($A822)=0,"",IF(Z822="3E","3E",IF(Z822="","I",LOOKUP(Z822/AB$2,{0,0.4,0.45,0.5,0.55,0.6,0.65,0.7,0.75,0.8,1},{"F","D","C","C+","B-","B","B+","A-","A","A+"}))))</f>
        <v/>
      </c>
      <c r="AB822" s="1" t="str">
        <f>IF(COUNT($A822)=0,"",IF(Z822="","--",IF(Z822="3E","3E",LOOKUP(Z822/AB$2,{0,0.4,0.45,0.5,0.55,0.6,0.65,0.7,0.75,0.8,1},{0,2,2.25,2.5,2.75,3,3.25,3.5,3.75,4}))))</f>
        <v/>
      </c>
      <c r="AC822" s="2" t="str">
        <f>IF(COUNT($A822)=0,"",IF($A822&lt;&gt;DRAFT!$B824,"ERR",IF(DRAFT!CF824&gt;0,DRAFT!CF824,"")))</f>
        <v/>
      </c>
      <c r="AD822" s="2" t="str">
        <f>IF(COUNT($A822)=0,"",IF(AC822="3E","3E",IF(AC822="","I",LOOKUP(AC822/AE$2,{0,0.4,0.45,0.5,0.55,0.6,0.65,0.7,0.75,0.8,1},{"F","D","C","C+","B-","B","B+","A-","A","A+"}))))</f>
        <v/>
      </c>
      <c r="AE822" s="1" t="str">
        <f>IF(COUNT($A822)=0,"",IF(AC822="","--",IF(AC822="3E","3E",LOOKUP(AC822/AE$2,{0,0.4,0.45,0.5,0.55,0.6,0.65,0.7,0.75,0.8,1},{0,2,2.25,2.5,2.75,3,3.25,3.5,3.75,4}))))</f>
        <v/>
      </c>
      <c r="AF822" s="2" t="str">
        <f>IF(COUNT($A822)=0,"",IF($A822&lt;&gt;DRAFT!$B824,"ERR",IF(DRAFT!CI824&gt;0,DRAFT!CK824,"")))</f>
        <v/>
      </c>
      <c r="AG822" s="2" t="str">
        <f>IF(COUNT($A822)=0,"",IF(AF822="3E","3E",IF(AF822="","I",LOOKUP(AF822/AH$2,{0,0.4,0.45,0.5,0.55,0.6,0.65,0.7,0.75,0.8,1},{"F","D","C","C+","B-","B","B+","A-","A","A+"}))))</f>
        <v/>
      </c>
      <c r="AH822" s="1" t="str">
        <f>IF(COUNT($A822)=0,"",IF(AF822="","--",IF(AF822="3E","3E",LOOKUP(AF822/AH$2,{0,0.4,0.45,0.5,0.55,0.6,0.65,0.7,0.75,0.8,1},{0,2,2.25,2.5,2.75,3,3.25,3.5,3.75,4}))))</f>
        <v/>
      </c>
      <c r="AI822" s="2" t="str">
        <f>IF($A822&lt;&gt;DRAFT!$B824,"ERR",IF(OR(COUNT($A822)=0,COUNT(DRAFT!CL824:CN824,DRAFT!CP824:CR824)=0),"",CEILING(SUM(DRAFT!CO824,DRAFT!CS824,DRAFT!CT824),1)))</f>
        <v/>
      </c>
      <c r="AJ822" s="2" t="str">
        <f>IF(COUNT($A822)=0,"",IF(AI822="3E","3E",IF(AI822="","I",LOOKUP(AI822/AK$2,{0,0.4,0.45,0.5,0.55,0.6,0.65,0.7,0.75,0.8,1},{"F","D","C","C+","B-","B","B+","A-","A","A+"}))))</f>
        <v/>
      </c>
      <c r="AK822" s="1" t="str">
        <f>IF(COUNT($A822)=0,"",IF(AI822="","--",IF(AI822="3E","3E",LOOKUP(AI822/AK$2,{0,0.4,0.45,0.5,0.55,0.6,0.65,0.7,0.75,0.8,1},{0,2,2.25,2.5,2.75,3,3.25,3.5,3.75,4}))))</f>
        <v/>
      </c>
      <c r="AL822" s="4" t="str">
        <f>IF(OR(COUNT($A822)=0,COUNT(B822:AK822)=0),"",IF(COUNTIF(B822:AK822,"3E")&gt;0,"3E",IF(DRAFT!$A824="R",TRUNC(SUMPRODUCT(RGP,RCP)/TCP,3),TRUNC((SUMPRODUCT(--(IMDGP&gt;0)*IMDGP,IMCP)+CEILING(DRAFT!$DB824*42,0.25))/TCP,3))))</f>
        <v/>
      </c>
      <c r="AM822" s="2" t="str">
        <f>IF(OR(COUNT($A822)=0,COUNT(B822:AK822)=0),"",IF(COUNTIF(B822:AK822,"3E")&gt;0,"3E",IF(DRAFT!$A824="R",SUMPRODUCT(--(RGP&gt;=2),RCP),SUMPRODUCT(--(IMDGP&gt;0),--(IMGP=0),IMCP)+DRAFT!$DC824)))</f>
        <v/>
      </c>
      <c r="AQ822" s="2" t="str">
        <f>IF(OR(COUNT($A822)=0,COUNT(B822:AK822)=0),"",IF(COUNTIF(B822:AM822,"3E")&gt;0,"3E",IF(AND(DRAFT!$A824="IM",OR($AL822&gt;DRAFT!$DB824,$AM822&gt;DRAFT!$DC824)),"IMPROVED",IF(AND(DRAFT!$A824="IM",$AL822&lt;=DRAFT!$DB824,$AM822&lt;=DRAFT!$DC824),"NOT IMPROVED",IF(AND(DRAFT!CU824="S",AH822&gt;=2,AK822&gt;=2,AN822&gt;=2.5,AP822&gt;=144),"PASS","FAIL")))))</f>
        <v/>
      </c>
      <c r="AR822" s="2" t="str">
        <f t="shared" si="26"/>
        <v/>
      </c>
      <c r="AS822" s="2" t="str">
        <f t="shared" si="27"/>
        <v/>
      </c>
    </row>
    <row r="823" spans="1:45" ht="18.95" customHeight="1" x14ac:dyDescent="0.25">
      <c r="A823" s="3" t="str">
        <f>IF(DRAFT!$B825="","",DRAFT!$B825)</f>
        <v/>
      </c>
      <c r="B823" s="2" t="str">
        <f>IF(COUNT($A823)=0,"",IF($A823&lt;&gt;DRAFT!$B825,"ERR",IF(DRAFT!I825="3E","3E",IF(COUNT(DRAFT!E825,DRAFT!I825)&gt;0,DRAFT!J825,""))))</f>
        <v/>
      </c>
      <c r="C823" s="2" t="str">
        <f>IF(COUNT($A823)=0,"",IF(B823="3E","3E",IF(B823="","I",LOOKUP(B823/D$2,{0,0.4,0.45,0.5,0.55,0.6,0.65,0.7,0.75,0.8,1},{"F","D","C","C+","B-","B","B+","A-","A","A+"}))))</f>
        <v/>
      </c>
      <c r="D823" s="1" t="str">
        <f>IF(COUNT($A823)=0,"",IF(B823="","--",IF(B823="3E","3E",LOOKUP(B823/D$2,{0,0.4,0.45,0.5,0.55,0.6,0.65,0.7,0.75,0.8,1},{0,2,2.25,2.5,2.75,3,3.25,3.5,3.75,4}))))</f>
        <v/>
      </c>
      <c r="E823" s="2" t="str">
        <f>IF(COUNT($A823)=0,"",IF($A823&lt;&gt;DRAFT!$B825,"ERR",IF(DRAFT!R825="3E","3E",IF(COUNT(DRAFT!N825,DRAFT!R825)&gt;0,DRAFT!S825,""))))</f>
        <v/>
      </c>
      <c r="F823" s="2" t="str">
        <f>IF(COUNT($A823)=0,"",IF(E823="3E","3E",IF(E823="","I",LOOKUP(E823/G$2,{0,0.4,0.45,0.5,0.55,0.6,0.65,0.7,0.75,0.8,1},{"F","D","C","C+","B-","B","B+","A-","A","A+"}))))</f>
        <v/>
      </c>
      <c r="G823" s="1" t="str">
        <f>IF(COUNT($A823)=0,"",IF(E823="","--",IF(E823="3E","3E",LOOKUP(E823/G$2,{0,0.4,0.45,0.5,0.55,0.6,0.65,0.7,0.75,0.8,1},{0,2,2.25,2.5,2.75,3,3.25,3.5,3.75,4}))))</f>
        <v/>
      </c>
      <c r="H823" s="2" t="str">
        <f>IF(COUNT($A823)=0,"",IF($A823&lt;&gt;DRAFT!$B825,"ERR",IF(DRAFT!AA825="3E","3E",IF(COUNT(DRAFT!W825,DRAFT!AA825)&gt;0,DRAFT!AB825,""))))</f>
        <v/>
      </c>
      <c r="I823" s="2" t="str">
        <f>IF(COUNT($A823)=0,"",IF(H823="3E","3E",IF(H823="","I",LOOKUP(H823/J$2,{0,0.4,0.45,0.5,0.55,0.6,0.65,0.7,0.75,0.8,1},{"F","D","C","C+","B-","B","B+","A-","A","A+"}))))</f>
        <v/>
      </c>
      <c r="J823" s="1" t="str">
        <f>IF(COUNT($A823)=0,"",IF(H823="","--",IF(H823="3E","3E",LOOKUP(H823/J$2,{0,0.4,0.45,0.5,0.55,0.6,0.65,0.7,0.75,0.8,1},{0,2,2.25,2.5,2.75,3,3.25,3.5,3.75,4}))))</f>
        <v/>
      </c>
      <c r="K823" s="2" t="str">
        <f>IF(COUNT($A823)=0,"",IF($A823&lt;&gt;DRAFT!$B825,"ERR",IF(DRAFT!AJ825="3E","3E",IF(COUNT(DRAFT!AF825,DRAFT!AJ825)&gt;0,DRAFT!AK825,""))))</f>
        <v/>
      </c>
      <c r="L823" s="2" t="str">
        <f>IF(COUNT($A823)=0,"",IF(K823="3E","3E",IF(K823="","I",LOOKUP(K823/M$2,{0,0.4,0.45,0.5,0.55,0.6,0.65,0.7,0.75,0.8,1},{"F","D","C","C+","B-","B","B+","A-","A","A+"}))))</f>
        <v/>
      </c>
      <c r="M823" s="1" t="str">
        <f>IF(COUNT($A823)=0,"",IF(K823="","--",IF(K823="3E","3E",LOOKUP(K823/M$2,{0,0.4,0.45,0.5,0.55,0.6,0.65,0.7,0.75,0.8,1},{0,2,2.25,2.5,2.75,3,3.25,3.5,3.75,4}))))</f>
        <v/>
      </c>
      <c r="N823" s="2" t="str">
        <f>IF(COUNT($A823)=0,"",IF($A823&lt;&gt;DRAFT!$B825,"ERR",IF(DRAFT!AS825="3E","3E",IF(COUNT(DRAFT!AO825,DRAFT!AS825)&gt;0,DRAFT!AT825,""))))</f>
        <v/>
      </c>
      <c r="O823" s="2" t="str">
        <f>IF(COUNT($A823)=0,"",IF(N823="3E","3E",IF(N823="","I",LOOKUP(N823/P$2,{0,0.4,0.45,0.5,0.55,0.6,0.65,0.7,0.75,0.8,1},{"F","D","C","C+","B-","B","B+","A-","A","A+"}))))</f>
        <v/>
      </c>
      <c r="P823" s="1" t="str">
        <f>IF(COUNT($A823)=0,"",IF(N823="","--",IF(N823="3E","3E",LOOKUP(N823/P$2,{0,0.4,0.45,0.5,0.55,0.6,0.65,0.7,0.75,0.8,1},{0,2,2.25,2.5,2.75,3,3.25,3.5,3.75,4}))))</f>
        <v/>
      </c>
      <c r="Q823" s="2" t="str">
        <f>IF(COUNT($A823)=0,"",IF($A823&lt;&gt;DRAFT!$B825,"ERR",IF(DRAFT!BB825="3E","3E",IF(COUNT(DRAFT!AX825,DRAFT!BB825)&gt;0,DRAFT!BC825,""))))</f>
        <v/>
      </c>
      <c r="R823" s="2" t="str">
        <f>IF(COUNT($A823)=0,"",IF(Q823="3E","3E",IF(Q823="","I",LOOKUP(Q823/S$2,{0,0.4,0.45,0.5,0.55,0.6,0.65,0.7,0.75,0.8,1},{"F","D","C","C+","B-","B","B+","A-","A","A+"}))))</f>
        <v/>
      </c>
      <c r="S823" s="1" t="str">
        <f>IF(COUNT($A823)=0,"",IF(Q823="","--",IF(Q823="3E","3E",LOOKUP(Q823/S$2,{0,0.4,0.45,0.5,0.55,0.6,0.65,0.7,0.75,0.8,1},{0,2,2.25,2.5,2.75,3,3.25,3.5,3.75,4}))))</f>
        <v/>
      </c>
      <c r="T823" s="2" t="str">
        <f>IF(COUNT($A823)=0,"",IF($A823&lt;&gt;DRAFT!$B825,"ERR",IF(DRAFT!BK825="3E","3E",IF(COUNT(DRAFT!BG825,DRAFT!BK825)&gt;0,DRAFT!BL825,""))))</f>
        <v/>
      </c>
      <c r="U823" s="2" t="str">
        <f>IF(COUNT($A823)=0,"",IF(T823="3E","3E",IF(T823="","I",LOOKUP(T823/V$2,{0,0.4,0.45,0.5,0.55,0.6,0.65,0.7,0.75,0.8,1},{"F","D","C","C+","B-","B","B+","A-","A","A+"}))))</f>
        <v/>
      </c>
      <c r="V823" s="1" t="str">
        <f>IF(COUNT($A823)=0,"",IF(T823="","--",IF(T823="3E","3E",LOOKUP(T823/V$2,{0,0.4,0.45,0.5,0.55,0.6,0.65,0.7,0.75,0.8,1},{0,2,2.25,2.5,2.75,3,3.25,3.5,3.75,4}))))</f>
        <v/>
      </c>
      <c r="W823" s="2" t="str">
        <f>IF(COUNT($A823)=0,"",IF($A823&lt;&gt;DRAFT!$B825,"ERR",IF(DRAFT!BT825="3E","3E",IF(COUNT(DRAFT!BP825,DRAFT!BT825)&gt;0,DRAFT!BU825,""))))</f>
        <v/>
      </c>
      <c r="X823" s="2" t="str">
        <f>IF(COUNT($A823)=0,"",IF(W823="3E","3E",IF(W823="","I",LOOKUP(W823/Y$2,{0,0.4,0.45,0.5,0.55,0.6,0.65,0.7,0.75,0.8,1},{"F","D","C","C+","B-","B","B+","A-","A","A+"}))))</f>
        <v/>
      </c>
      <c r="Y823" s="1" t="str">
        <f>IF(COUNT($A823)=0,"",IF(W823="","--",IF(W823="3E","3E",LOOKUP(W823/Y$2,{0,0.4,0.45,0.5,0.55,0.6,0.65,0.7,0.75,0.8,1},{0,2,2.25,2.5,2.75,3,3.25,3.5,3.75,4}))))</f>
        <v/>
      </c>
      <c r="Z823" s="2" t="str">
        <f>IF(COUNT($A823)=0,"",IF($A823&lt;&gt;DRAFT!$B825,"ERR",IF(DRAFT!CC825="3E","3E",IF(COUNT(DRAFT!BY825,DRAFT!CC825)&gt;0,DRAFT!CD825,""))))</f>
        <v/>
      </c>
      <c r="AA823" s="2" t="str">
        <f>IF(COUNT($A823)=0,"",IF(Z823="3E","3E",IF(Z823="","I",LOOKUP(Z823/AB$2,{0,0.4,0.45,0.5,0.55,0.6,0.65,0.7,0.75,0.8,1},{"F","D","C","C+","B-","B","B+","A-","A","A+"}))))</f>
        <v/>
      </c>
      <c r="AB823" s="1" t="str">
        <f>IF(COUNT($A823)=0,"",IF(Z823="","--",IF(Z823="3E","3E",LOOKUP(Z823/AB$2,{0,0.4,0.45,0.5,0.55,0.6,0.65,0.7,0.75,0.8,1},{0,2,2.25,2.5,2.75,3,3.25,3.5,3.75,4}))))</f>
        <v/>
      </c>
      <c r="AC823" s="2" t="str">
        <f>IF(COUNT($A823)=0,"",IF($A823&lt;&gt;DRAFT!$B825,"ERR",IF(DRAFT!CF825&gt;0,DRAFT!CF825,"")))</f>
        <v/>
      </c>
      <c r="AD823" s="2" t="str">
        <f>IF(COUNT($A823)=0,"",IF(AC823="3E","3E",IF(AC823="","I",LOOKUP(AC823/AE$2,{0,0.4,0.45,0.5,0.55,0.6,0.65,0.7,0.75,0.8,1},{"F","D","C","C+","B-","B","B+","A-","A","A+"}))))</f>
        <v/>
      </c>
      <c r="AE823" s="1" t="str">
        <f>IF(COUNT($A823)=0,"",IF(AC823="","--",IF(AC823="3E","3E",LOOKUP(AC823/AE$2,{0,0.4,0.45,0.5,0.55,0.6,0.65,0.7,0.75,0.8,1},{0,2,2.25,2.5,2.75,3,3.25,3.5,3.75,4}))))</f>
        <v/>
      </c>
      <c r="AF823" s="2" t="str">
        <f>IF(COUNT($A823)=0,"",IF($A823&lt;&gt;DRAFT!$B825,"ERR",IF(DRAFT!CI825&gt;0,DRAFT!CK825,"")))</f>
        <v/>
      </c>
      <c r="AG823" s="2" t="str">
        <f>IF(COUNT($A823)=0,"",IF(AF823="3E","3E",IF(AF823="","I",LOOKUP(AF823/AH$2,{0,0.4,0.45,0.5,0.55,0.6,0.65,0.7,0.75,0.8,1},{"F","D","C","C+","B-","B","B+","A-","A","A+"}))))</f>
        <v/>
      </c>
      <c r="AH823" s="1" t="str">
        <f>IF(COUNT($A823)=0,"",IF(AF823="","--",IF(AF823="3E","3E",LOOKUP(AF823/AH$2,{0,0.4,0.45,0.5,0.55,0.6,0.65,0.7,0.75,0.8,1},{0,2,2.25,2.5,2.75,3,3.25,3.5,3.75,4}))))</f>
        <v/>
      </c>
      <c r="AI823" s="2" t="str">
        <f>IF($A823&lt;&gt;DRAFT!$B825,"ERR",IF(OR(COUNT($A823)=0,COUNT(DRAFT!CL825:CN825,DRAFT!CP825:CR825)=0),"",CEILING(SUM(DRAFT!CO825,DRAFT!CS825,DRAFT!CT825),1)))</f>
        <v/>
      </c>
      <c r="AJ823" s="2" t="str">
        <f>IF(COUNT($A823)=0,"",IF(AI823="3E","3E",IF(AI823="","I",LOOKUP(AI823/AK$2,{0,0.4,0.45,0.5,0.55,0.6,0.65,0.7,0.75,0.8,1},{"F","D","C","C+","B-","B","B+","A-","A","A+"}))))</f>
        <v/>
      </c>
      <c r="AK823" s="1" t="str">
        <f>IF(COUNT($A823)=0,"",IF(AI823="","--",IF(AI823="3E","3E",LOOKUP(AI823/AK$2,{0,0.4,0.45,0.5,0.55,0.6,0.65,0.7,0.75,0.8,1},{0,2,2.25,2.5,2.75,3,3.25,3.5,3.75,4}))))</f>
        <v/>
      </c>
      <c r="AL823" s="4" t="str">
        <f>IF(OR(COUNT($A823)=0,COUNT(B823:AK823)=0),"",IF(COUNTIF(B823:AK823,"3E")&gt;0,"3E",IF(DRAFT!$A825="R",TRUNC(SUMPRODUCT(RGP,RCP)/TCP,3),TRUNC((SUMPRODUCT(--(IMDGP&gt;0)*IMDGP,IMCP)+CEILING(DRAFT!$DB825*42,0.25))/TCP,3))))</f>
        <v/>
      </c>
      <c r="AM823" s="2" t="str">
        <f>IF(OR(COUNT($A823)=0,COUNT(B823:AK823)=0),"",IF(COUNTIF(B823:AK823,"3E")&gt;0,"3E",IF(DRAFT!$A825="R",SUMPRODUCT(--(RGP&gt;=2),RCP),SUMPRODUCT(--(IMDGP&gt;0),--(IMGP=0),IMCP)+DRAFT!$DC825)))</f>
        <v/>
      </c>
      <c r="AQ823" s="2" t="str">
        <f>IF(OR(COUNT($A823)=0,COUNT(B823:AK823)=0),"",IF(COUNTIF(B823:AM823,"3E")&gt;0,"3E",IF(AND(DRAFT!$A825="IM",OR($AL823&gt;DRAFT!$DB825,$AM823&gt;DRAFT!$DC825)),"IMPROVED",IF(AND(DRAFT!$A825="IM",$AL823&lt;=DRAFT!$DB825,$AM823&lt;=DRAFT!$DC825),"NOT IMPROVED",IF(AND(DRAFT!CU825="S",AH823&gt;=2,AK823&gt;=2,AN823&gt;=2.5,AP823&gt;=144),"PASS","FAIL")))))</f>
        <v/>
      </c>
      <c r="AR823" s="2" t="str">
        <f t="shared" si="26"/>
        <v/>
      </c>
      <c r="AS823" s="2" t="str">
        <f t="shared" si="27"/>
        <v/>
      </c>
    </row>
    <row r="824" spans="1:45" ht="18.95" customHeight="1" x14ac:dyDescent="0.25">
      <c r="A824" s="3" t="str">
        <f>IF(DRAFT!$B826="","",DRAFT!$B826)</f>
        <v/>
      </c>
      <c r="B824" s="2" t="str">
        <f>IF(COUNT($A824)=0,"",IF($A824&lt;&gt;DRAFT!$B826,"ERR",IF(DRAFT!I826="3E","3E",IF(COUNT(DRAFT!E826,DRAFT!I826)&gt;0,DRAFT!J826,""))))</f>
        <v/>
      </c>
      <c r="C824" s="2" t="str">
        <f>IF(COUNT($A824)=0,"",IF(B824="3E","3E",IF(B824="","I",LOOKUP(B824/D$2,{0,0.4,0.45,0.5,0.55,0.6,0.65,0.7,0.75,0.8,1},{"F","D","C","C+","B-","B","B+","A-","A","A+"}))))</f>
        <v/>
      </c>
      <c r="D824" s="1" t="str">
        <f>IF(COUNT($A824)=0,"",IF(B824="","--",IF(B824="3E","3E",LOOKUP(B824/D$2,{0,0.4,0.45,0.5,0.55,0.6,0.65,0.7,0.75,0.8,1},{0,2,2.25,2.5,2.75,3,3.25,3.5,3.75,4}))))</f>
        <v/>
      </c>
      <c r="E824" s="2" t="str">
        <f>IF(COUNT($A824)=0,"",IF($A824&lt;&gt;DRAFT!$B826,"ERR",IF(DRAFT!R826="3E","3E",IF(COUNT(DRAFT!N826,DRAFT!R826)&gt;0,DRAFT!S826,""))))</f>
        <v/>
      </c>
      <c r="F824" s="2" t="str">
        <f>IF(COUNT($A824)=0,"",IF(E824="3E","3E",IF(E824="","I",LOOKUP(E824/G$2,{0,0.4,0.45,0.5,0.55,0.6,0.65,0.7,0.75,0.8,1},{"F","D","C","C+","B-","B","B+","A-","A","A+"}))))</f>
        <v/>
      </c>
      <c r="G824" s="1" t="str">
        <f>IF(COUNT($A824)=0,"",IF(E824="","--",IF(E824="3E","3E",LOOKUP(E824/G$2,{0,0.4,0.45,0.5,0.55,0.6,0.65,0.7,0.75,0.8,1},{0,2,2.25,2.5,2.75,3,3.25,3.5,3.75,4}))))</f>
        <v/>
      </c>
      <c r="H824" s="2" t="str">
        <f>IF(COUNT($A824)=0,"",IF($A824&lt;&gt;DRAFT!$B826,"ERR",IF(DRAFT!AA826="3E","3E",IF(COUNT(DRAFT!W826,DRAFT!AA826)&gt;0,DRAFT!AB826,""))))</f>
        <v/>
      </c>
      <c r="I824" s="2" t="str">
        <f>IF(COUNT($A824)=0,"",IF(H824="3E","3E",IF(H824="","I",LOOKUP(H824/J$2,{0,0.4,0.45,0.5,0.55,0.6,0.65,0.7,0.75,0.8,1},{"F","D","C","C+","B-","B","B+","A-","A","A+"}))))</f>
        <v/>
      </c>
      <c r="J824" s="1" t="str">
        <f>IF(COUNT($A824)=0,"",IF(H824="","--",IF(H824="3E","3E",LOOKUP(H824/J$2,{0,0.4,0.45,0.5,0.55,0.6,0.65,0.7,0.75,0.8,1},{0,2,2.25,2.5,2.75,3,3.25,3.5,3.75,4}))))</f>
        <v/>
      </c>
      <c r="K824" s="2" t="str">
        <f>IF(COUNT($A824)=0,"",IF($A824&lt;&gt;DRAFT!$B826,"ERR",IF(DRAFT!AJ826="3E","3E",IF(COUNT(DRAFT!AF826,DRAFT!AJ826)&gt;0,DRAFT!AK826,""))))</f>
        <v/>
      </c>
      <c r="L824" s="2" t="str">
        <f>IF(COUNT($A824)=0,"",IF(K824="3E","3E",IF(K824="","I",LOOKUP(K824/M$2,{0,0.4,0.45,0.5,0.55,0.6,0.65,0.7,0.75,0.8,1},{"F","D","C","C+","B-","B","B+","A-","A","A+"}))))</f>
        <v/>
      </c>
      <c r="M824" s="1" t="str">
        <f>IF(COUNT($A824)=0,"",IF(K824="","--",IF(K824="3E","3E",LOOKUP(K824/M$2,{0,0.4,0.45,0.5,0.55,0.6,0.65,0.7,0.75,0.8,1},{0,2,2.25,2.5,2.75,3,3.25,3.5,3.75,4}))))</f>
        <v/>
      </c>
      <c r="N824" s="2" t="str">
        <f>IF(COUNT($A824)=0,"",IF($A824&lt;&gt;DRAFT!$B826,"ERR",IF(DRAFT!AS826="3E","3E",IF(COUNT(DRAFT!AO826,DRAFT!AS826)&gt;0,DRAFT!AT826,""))))</f>
        <v/>
      </c>
      <c r="O824" s="2" t="str">
        <f>IF(COUNT($A824)=0,"",IF(N824="3E","3E",IF(N824="","I",LOOKUP(N824/P$2,{0,0.4,0.45,0.5,0.55,0.6,0.65,0.7,0.75,0.8,1},{"F","D","C","C+","B-","B","B+","A-","A","A+"}))))</f>
        <v/>
      </c>
      <c r="P824" s="1" t="str">
        <f>IF(COUNT($A824)=0,"",IF(N824="","--",IF(N824="3E","3E",LOOKUP(N824/P$2,{0,0.4,0.45,0.5,0.55,0.6,0.65,0.7,0.75,0.8,1},{0,2,2.25,2.5,2.75,3,3.25,3.5,3.75,4}))))</f>
        <v/>
      </c>
      <c r="Q824" s="2" t="str">
        <f>IF(COUNT($A824)=0,"",IF($A824&lt;&gt;DRAFT!$B826,"ERR",IF(DRAFT!BB826="3E","3E",IF(COUNT(DRAFT!AX826,DRAFT!BB826)&gt;0,DRAFT!BC826,""))))</f>
        <v/>
      </c>
      <c r="R824" s="2" t="str">
        <f>IF(COUNT($A824)=0,"",IF(Q824="3E","3E",IF(Q824="","I",LOOKUP(Q824/S$2,{0,0.4,0.45,0.5,0.55,0.6,0.65,0.7,0.75,0.8,1},{"F","D","C","C+","B-","B","B+","A-","A","A+"}))))</f>
        <v/>
      </c>
      <c r="S824" s="1" t="str">
        <f>IF(COUNT($A824)=0,"",IF(Q824="","--",IF(Q824="3E","3E",LOOKUP(Q824/S$2,{0,0.4,0.45,0.5,0.55,0.6,0.65,0.7,0.75,0.8,1},{0,2,2.25,2.5,2.75,3,3.25,3.5,3.75,4}))))</f>
        <v/>
      </c>
      <c r="T824" s="2" t="str">
        <f>IF(COUNT($A824)=0,"",IF($A824&lt;&gt;DRAFT!$B826,"ERR",IF(DRAFT!BK826="3E","3E",IF(COUNT(DRAFT!BG826,DRAFT!BK826)&gt;0,DRAFT!BL826,""))))</f>
        <v/>
      </c>
      <c r="U824" s="2" t="str">
        <f>IF(COUNT($A824)=0,"",IF(T824="3E","3E",IF(T824="","I",LOOKUP(T824/V$2,{0,0.4,0.45,0.5,0.55,0.6,0.65,0.7,0.75,0.8,1},{"F","D","C","C+","B-","B","B+","A-","A","A+"}))))</f>
        <v/>
      </c>
      <c r="V824" s="1" t="str">
        <f>IF(COUNT($A824)=0,"",IF(T824="","--",IF(T824="3E","3E",LOOKUP(T824/V$2,{0,0.4,0.45,0.5,0.55,0.6,0.65,0.7,0.75,0.8,1},{0,2,2.25,2.5,2.75,3,3.25,3.5,3.75,4}))))</f>
        <v/>
      </c>
      <c r="W824" s="2" t="str">
        <f>IF(COUNT($A824)=0,"",IF($A824&lt;&gt;DRAFT!$B826,"ERR",IF(DRAFT!BT826="3E","3E",IF(COUNT(DRAFT!BP826,DRAFT!BT826)&gt;0,DRAFT!BU826,""))))</f>
        <v/>
      </c>
      <c r="X824" s="2" t="str">
        <f>IF(COUNT($A824)=0,"",IF(W824="3E","3E",IF(W824="","I",LOOKUP(W824/Y$2,{0,0.4,0.45,0.5,0.55,0.6,0.65,0.7,0.75,0.8,1},{"F","D","C","C+","B-","B","B+","A-","A","A+"}))))</f>
        <v/>
      </c>
      <c r="Y824" s="1" t="str">
        <f>IF(COUNT($A824)=0,"",IF(W824="","--",IF(W824="3E","3E",LOOKUP(W824/Y$2,{0,0.4,0.45,0.5,0.55,0.6,0.65,0.7,0.75,0.8,1},{0,2,2.25,2.5,2.75,3,3.25,3.5,3.75,4}))))</f>
        <v/>
      </c>
      <c r="Z824" s="2" t="str">
        <f>IF(COUNT($A824)=0,"",IF($A824&lt;&gt;DRAFT!$B826,"ERR",IF(DRAFT!CC826="3E","3E",IF(COUNT(DRAFT!BY826,DRAFT!CC826)&gt;0,DRAFT!CD826,""))))</f>
        <v/>
      </c>
      <c r="AA824" s="2" t="str">
        <f>IF(COUNT($A824)=0,"",IF(Z824="3E","3E",IF(Z824="","I",LOOKUP(Z824/AB$2,{0,0.4,0.45,0.5,0.55,0.6,0.65,0.7,0.75,0.8,1},{"F","D","C","C+","B-","B","B+","A-","A","A+"}))))</f>
        <v/>
      </c>
      <c r="AB824" s="1" t="str">
        <f>IF(COUNT($A824)=0,"",IF(Z824="","--",IF(Z824="3E","3E",LOOKUP(Z824/AB$2,{0,0.4,0.45,0.5,0.55,0.6,0.65,0.7,0.75,0.8,1},{0,2,2.25,2.5,2.75,3,3.25,3.5,3.75,4}))))</f>
        <v/>
      </c>
      <c r="AC824" s="2" t="str">
        <f>IF(COUNT($A824)=0,"",IF($A824&lt;&gt;DRAFT!$B826,"ERR",IF(DRAFT!CF826&gt;0,DRAFT!CF826,"")))</f>
        <v/>
      </c>
      <c r="AD824" s="2" t="str">
        <f>IF(COUNT($A824)=0,"",IF(AC824="3E","3E",IF(AC824="","I",LOOKUP(AC824/AE$2,{0,0.4,0.45,0.5,0.55,0.6,0.65,0.7,0.75,0.8,1},{"F","D","C","C+","B-","B","B+","A-","A","A+"}))))</f>
        <v/>
      </c>
      <c r="AE824" s="1" t="str">
        <f>IF(COUNT($A824)=0,"",IF(AC824="","--",IF(AC824="3E","3E",LOOKUP(AC824/AE$2,{0,0.4,0.45,0.5,0.55,0.6,0.65,0.7,0.75,0.8,1},{0,2,2.25,2.5,2.75,3,3.25,3.5,3.75,4}))))</f>
        <v/>
      </c>
      <c r="AF824" s="2" t="str">
        <f>IF(COUNT($A824)=0,"",IF($A824&lt;&gt;DRAFT!$B826,"ERR",IF(DRAFT!CI826&gt;0,DRAFT!CK826,"")))</f>
        <v/>
      </c>
      <c r="AG824" s="2" t="str">
        <f>IF(COUNT($A824)=0,"",IF(AF824="3E","3E",IF(AF824="","I",LOOKUP(AF824/AH$2,{0,0.4,0.45,0.5,0.55,0.6,0.65,0.7,0.75,0.8,1},{"F","D","C","C+","B-","B","B+","A-","A","A+"}))))</f>
        <v/>
      </c>
      <c r="AH824" s="1" t="str">
        <f>IF(COUNT($A824)=0,"",IF(AF824="","--",IF(AF824="3E","3E",LOOKUP(AF824/AH$2,{0,0.4,0.45,0.5,0.55,0.6,0.65,0.7,0.75,0.8,1},{0,2,2.25,2.5,2.75,3,3.25,3.5,3.75,4}))))</f>
        <v/>
      </c>
      <c r="AI824" s="2" t="str">
        <f>IF($A824&lt;&gt;DRAFT!$B826,"ERR",IF(OR(COUNT($A824)=0,COUNT(DRAFT!CL826:CN826,DRAFT!CP826:CR826)=0),"",CEILING(SUM(DRAFT!CO826,DRAFT!CS826,DRAFT!CT826),1)))</f>
        <v/>
      </c>
      <c r="AJ824" s="2" t="str">
        <f>IF(COUNT($A824)=0,"",IF(AI824="3E","3E",IF(AI824="","I",LOOKUP(AI824/AK$2,{0,0.4,0.45,0.5,0.55,0.6,0.65,0.7,0.75,0.8,1},{"F","D","C","C+","B-","B","B+","A-","A","A+"}))))</f>
        <v/>
      </c>
      <c r="AK824" s="1" t="str">
        <f>IF(COUNT($A824)=0,"",IF(AI824="","--",IF(AI824="3E","3E",LOOKUP(AI824/AK$2,{0,0.4,0.45,0.5,0.55,0.6,0.65,0.7,0.75,0.8,1},{0,2,2.25,2.5,2.75,3,3.25,3.5,3.75,4}))))</f>
        <v/>
      </c>
      <c r="AL824" s="4" t="str">
        <f>IF(OR(COUNT($A824)=0,COUNT(B824:AK824)=0),"",IF(COUNTIF(B824:AK824,"3E")&gt;0,"3E",IF(DRAFT!$A826="R",TRUNC(SUMPRODUCT(RGP,RCP)/TCP,3),TRUNC((SUMPRODUCT(--(IMDGP&gt;0)*IMDGP,IMCP)+CEILING(DRAFT!$DB826*42,0.25))/TCP,3))))</f>
        <v/>
      </c>
      <c r="AM824" s="2" t="str">
        <f>IF(OR(COUNT($A824)=0,COUNT(B824:AK824)=0),"",IF(COUNTIF(B824:AK824,"3E")&gt;0,"3E",IF(DRAFT!$A826="R",SUMPRODUCT(--(RGP&gt;=2),RCP),SUMPRODUCT(--(IMDGP&gt;0),--(IMGP=0),IMCP)+DRAFT!$DC826)))</f>
        <v/>
      </c>
      <c r="AQ824" s="2" t="str">
        <f>IF(OR(COUNT($A824)=0,COUNT(B824:AK824)=0),"",IF(COUNTIF(B824:AM824,"3E")&gt;0,"3E",IF(AND(DRAFT!$A826="IM",OR($AL824&gt;DRAFT!$DB826,$AM824&gt;DRAFT!$DC826)),"IMPROVED",IF(AND(DRAFT!$A826="IM",$AL824&lt;=DRAFT!$DB826,$AM824&lt;=DRAFT!$DC826),"NOT IMPROVED",IF(AND(DRAFT!CU826="S",AH824&gt;=2,AK824&gt;=2,AN824&gt;=2.5,AP824&gt;=144),"PASS","FAIL")))))</f>
        <v/>
      </c>
      <c r="AR824" s="2" t="str">
        <f t="shared" si="26"/>
        <v/>
      </c>
      <c r="AS824" s="2" t="str">
        <f t="shared" si="27"/>
        <v/>
      </c>
    </row>
    <row r="825" spans="1:45" ht="18.95" customHeight="1" x14ac:dyDescent="0.25">
      <c r="A825" s="3" t="str">
        <f>IF(DRAFT!$B827="","",DRAFT!$B827)</f>
        <v/>
      </c>
      <c r="B825" s="2" t="str">
        <f>IF(COUNT($A825)=0,"",IF($A825&lt;&gt;DRAFT!$B827,"ERR",IF(DRAFT!I827="3E","3E",IF(COUNT(DRAFT!E827,DRAFT!I827)&gt;0,DRAFT!J827,""))))</f>
        <v/>
      </c>
      <c r="C825" s="2" t="str">
        <f>IF(COUNT($A825)=0,"",IF(B825="3E","3E",IF(B825="","I",LOOKUP(B825/D$2,{0,0.4,0.45,0.5,0.55,0.6,0.65,0.7,0.75,0.8,1},{"F","D","C","C+","B-","B","B+","A-","A","A+"}))))</f>
        <v/>
      </c>
      <c r="D825" s="1" t="str">
        <f>IF(COUNT($A825)=0,"",IF(B825="","--",IF(B825="3E","3E",LOOKUP(B825/D$2,{0,0.4,0.45,0.5,0.55,0.6,0.65,0.7,0.75,0.8,1},{0,2,2.25,2.5,2.75,3,3.25,3.5,3.75,4}))))</f>
        <v/>
      </c>
      <c r="E825" s="2" t="str">
        <f>IF(COUNT($A825)=0,"",IF($A825&lt;&gt;DRAFT!$B827,"ERR",IF(DRAFT!R827="3E","3E",IF(COUNT(DRAFT!N827,DRAFT!R827)&gt;0,DRAFT!S827,""))))</f>
        <v/>
      </c>
      <c r="F825" s="2" t="str">
        <f>IF(COUNT($A825)=0,"",IF(E825="3E","3E",IF(E825="","I",LOOKUP(E825/G$2,{0,0.4,0.45,0.5,0.55,0.6,0.65,0.7,0.75,0.8,1},{"F","D","C","C+","B-","B","B+","A-","A","A+"}))))</f>
        <v/>
      </c>
      <c r="G825" s="1" t="str">
        <f>IF(COUNT($A825)=0,"",IF(E825="","--",IF(E825="3E","3E",LOOKUP(E825/G$2,{0,0.4,0.45,0.5,0.55,0.6,0.65,0.7,0.75,0.8,1},{0,2,2.25,2.5,2.75,3,3.25,3.5,3.75,4}))))</f>
        <v/>
      </c>
      <c r="H825" s="2" t="str">
        <f>IF(COUNT($A825)=0,"",IF($A825&lt;&gt;DRAFT!$B827,"ERR",IF(DRAFT!AA827="3E","3E",IF(COUNT(DRAFT!W827,DRAFT!AA827)&gt;0,DRAFT!AB827,""))))</f>
        <v/>
      </c>
      <c r="I825" s="2" t="str">
        <f>IF(COUNT($A825)=0,"",IF(H825="3E","3E",IF(H825="","I",LOOKUP(H825/J$2,{0,0.4,0.45,0.5,0.55,0.6,0.65,0.7,0.75,0.8,1},{"F","D","C","C+","B-","B","B+","A-","A","A+"}))))</f>
        <v/>
      </c>
      <c r="J825" s="1" t="str">
        <f>IF(COUNT($A825)=0,"",IF(H825="","--",IF(H825="3E","3E",LOOKUP(H825/J$2,{0,0.4,0.45,0.5,0.55,0.6,0.65,0.7,0.75,0.8,1},{0,2,2.25,2.5,2.75,3,3.25,3.5,3.75,4}))))</f>
        <v/>
      </c>
      <c r="K825" s="2" t="str">
        <f>IF(COUNT($A825)=0,"",IF($A825&lt;&gt;DRAFT!$B827,"ERR",IF(DRAFT!AJ827="3E","3E",IF(COUNT(DRAFT!AF827,DRAFT!AJ827)&gt;0,DRAFT!AK827,""))))</f>
        <v/>
      </c>
      <c r="L825" s="2" t="str">
        <f>IF(COUNT($A825)=0,"",IF(K825="3E","3E",IF(K825="","I",LOOKUP(K825/M$2,{0,0.4,0.45,0.5,0.55,0.6,0.65,0.7,0.75,0.8,1},{"F","D","C","C+","B-","B","B+","A-","A","A+"}))))</f>
        <v/>
      </c>
      <c r="M825" s="1" t="str">
        <f>IF(COUNT($A825)=0,"",IF(K825="","--",IF(K825="3E","3E",LOOKUP(K825/M$2,{0,0.4,0.45,0.5,0.55,0.6,0.65,0.7,0.75,0.8,1},{0,2,2.25,2.5,2.75,3,3.25,3.5,3.75,4}))))</f>
        <v/>
      </c>
      <c r="N825" s="2" t="str">
        <f>IF(COUNT($A825)=0,"",IF($A825&lt;&gt;DRAFT!$B827,"ERR",IF(DRAFT!AS827="3E","3E",IF(COUNT(DRAFT!AO827,DRAFT!AS827)&gt;0,DRAFT!AT827,""))))</f>
        <v/>
      </c>
      <c r="O825" s="2" t="str">
        <f>IF(COUNT($A825)=0,"",IF(N825="3E","3E",IF(N825="","I",LOOKUP(N825/P$2,{0,0.4,0.45,0.5,0.55,0.6,0.65,0.7,0.75,0.8,1},{"F","D","C","C+","B-","B","B+","A-","A","A+"}))))</f>
        <v/>
      </c>
      <c r="P825" s="1" t="str">
        <f>IF(COUNT($A825)=0,"",IF(N825="","--",IF(N825="3E","3E",LOOKUP(N825/P$2,{0,0.4,0.45,0.5,0.55,0.6,0.65,0.7,0.75,0.8,1},{0,2,2.25,2.5,2.75,3,3.25,3.5,3.75,4}))))</f>
        <v/>
      </c>
      <c r="Q825" s="2" t="str">
        <f>IF(COUNT($A825)=0,"",IF($A825&lt;&gt;DRAFT!$B827,"ERR",IF(DRAFT!BB827="3E","3E",IF(COUNT(DRAFT!AX827,DRAFT!BB827)&gt;0,DRAFT!BC827,""))))</f>
        <v/>
      </c>
      <c r="R825" s="2" t="str">
        <f>IF(COUNT($A825)=0,"",IF(Q825="3E","3E",IF(Q825="","I",LOOKUP(Q825/S$2,{0,0.4,0.45,0.5,0.55,0.6,0.65,0.7,0.75,0.8,1},{"F","D","C","C+","B-","B","B+","A-","A","A+"}))))</f>
        <v/>
      </c>
      <c r="S825" s="1" t="str">
        <f>IF(COUNT($A825)=0,"",IF(Q825="","--",IF(Q825="3E","3E",LOOKUP(Q825/S$2,{0,0.4,0.45,0.5,0.55,0.6,0.65,0.7,0.75,0.8,1},{0,2,2.25,2.5,2.75,3,3.25,3.5,3.75,4}))))</f>
        <v/>
      </c>
      <c r="T825" s="2" t="str">
        <f>IF(COUNT($A825)=0,"",IF($A825&lt;&gt;DRAFT!$B827,"ERR",IF(DRAFT!BK827="3E","3E",IF(COUNT(DRAFT!BG827,DRAFT!BK827)&gt;0,DRAFT!BL827,""))))</f>
        <v/>
      </c>
      <c r="U825" s="2" t="str">
        <f>IF(COUNT($A825)=0,"",IF(T825="3E","3E",IF(T825="","I",LOOKUP(T825/V$2,{0,0.4,0.45,0.5,0.55,0.6,0.65,0.7,0.75,0.8,1},{"F","D","C","C+","B-","B","B+","A-","A","A+"}))))</f>
        <v/>
      </c>
      <c r="V825" s="1" t="str">
        <f>IF(COUNT($A825)=0,"",IF(T825="","--",IF(T825="3E","3E",LOOKUP(T825/V$2,{0,0.4,0.45,0.5,0.55,0.6,0.65,0.7,0.75,0.8,1},{0,2,2.25,2.5,2.75,3,3.25,3.5,3.75,4}))))</f>
        <v/>
      </c>
      <c r="W825" s="2" t="str">
        <f>IF(COUNT($A825)=0,"",IF($A825&lt;&gt;DRAFT!$B827,"ERR",IF(DRAFT!BT827="3E","3E",IF(COUNT(DRAFT!BP827,DRAFT!BT827)&gt;0,DRAFT!BU827,""))))</f>
        <v/>
      </c>
      <c r="X825" s="2" t="str">
        <f>IF(COUNT($A825)=0,"",IF(W825="3E","3E",IF(W825="","I",LOOKUP(W825/Y$2,{0,0.4,0.45,0.5,0.55,0.6,0.65,0.7,0.75,0.8,1},{"F","D","C","C+","B-","B","B+","A-","A","A+"}))))</f>
        <v/>
      </c>
      <c r="Y825" s="1" t="str">
        <f>IF(COUNT($A825)=0,"",IF(W825="","--",IF(W825="3E","3E",LOOKUP(W825/Y$2,{0,0.4,0.45,0.5,0.55,0.6,0.65,0.7,0.75,0.8,1},{0,2,2.25,2.5,2.75,3,3.25,3.5,3.75,4}))))</f>
        <v/>
      </c>
      <c r="Z825" s="2" t="str">
        <f>IF(COUNT($A825)=0,"",IF($A825&lt;&gt;DRAFT!$B827,"ERR",IF(DRAFT!CC827="3E","3E",IF(COUNT(DRAFT!BY827,DRAFT!CC827)&gt;0,DRAFT!CD827,""))))</f>
        <v/>
      </c>
      <c r="AA825" s="2" t="str">
        <f>IF(COUNT($A825)=0,"",IF(Z825="3E","3E",IF(Z825="","I",LOOKUP(Z825/AB$2,{0,0.4,0.45,0.5,0.55,0.6,0.65,0.7,0.75,0.8,1},{"F","D","C","C+","B-","B","B+","A-","A","A+"}))))</f>
        <v/>
      </c>
      <c r="AB825" s="1" t="str">
        <f>IF(COUNT($A825)=0,"",IF(Z825="","--",IF(Z825="3E","3E",LOOKUP(Z825/AB$2,{0,0.4,0.45,0.5,0.55,0.6,0.65,0.7,0.75,0.8,1},{0,2,2.25,2.5,2.75,3,3.25,3.5,3.75,4}))))</f>
        <v/>
      </c>
      <c r="AC825" s="2" t="str">
        <f>IF(COUNT($A825)=0,"",IF($A825&lt;&gt;DRAFT!$B827,"ERR",IF(DRAFT!CF827&gt;0,DRAFT!CF827,"")))</f>
        <v/>
      </c>
      <c r="AD825" s="2" t="str">
        <f>IF(COUNT($A825)=0,"",IF(AC825="3E","3E",IF(AC825="","I",LOOKUP(AC825/AE$2,{0,0.4,0.45,0.5,0.55,0.6,0.65,0.7,0.75,0.8,1},{"F","D","C","C+","B-","B","B+","A-","A","A+"}))))</f>
        <v/>
      </c>
      <c r="AE825" s="1" t="str">
        <f>IF(COUNT($A825)=0,"",IF(AC825="","--",IF(AC825="3E","3E",LOOKUP(AC825/AE$2,{0,0.4,0.45,0.5,0.55,0.6,0.65,0.7,0.75,0.8,1},{0,2,2.25,2.5,2.75,3,3.25,3.5,3.75,4}))))</f>
        <v/>
      </c>
      <c r="AF825" s="2" t="str">
        <f>IF(COUNT($A825)=0,"",IF($A825&lt;&gt;DRAFT!$B827,"ERR",IF(DRAFT!CI827&gt;0,DRAFT!CK827,"")))</f>
        <v/>
      </c>
      <c r="AG825" s="2" t="str">
        <f>IF(COUNT($A825)=0,"",IF(AF825="3E","3E",IF(AF825="","I",LOOKUP(AF825/AH$2,{0,0.4,0.45,0.5,0.55,0.6,0.65,0.7,0.75,0.8,1},{"F","D","C","C+","B-","B","B+","A-","A","A+"}))))</f>
        <v/>
      </c>
      <c r="AH825" s="1" t="str">
        <f>IF(COUNT($A825)=0,"",IF(AF825="","--",IF(AF825="3E","3E",LOOKUP(AF825/AH$2,{0,0.4,0.45,0.5,0.55,0.6,0.65,0.7,0.75,0.8,1},{0,2,2.25,2.5,2.75,3,3.25,3.5,3.75,4}))))</f>
        <v/>
      </c>
      <c r="AI825" s="2" t="str">
        <f>IF($A825&lt;&gt;DRAFT!$B827,"ERR",IF(OR(COUNT($A825)=0,COUNT(DRAFT!CL827:CN827,DRAFT!CP827:CR827)=0),"",CEILING(SUM(DRAFT!CO827,DRAFT!CS827,DRAFT!CT827),1)))</f>
        <v/>
      </c>
      <c r="AJ825" s="2" t="str">
        <f>IF(COUNT($A825)=0,"",IF(AI825="3E","3E",IF(AI825="","I",LOOKUP(AI825/AK$2,{0,0.4,0.45,0.5,0.55,0.6,0.65,0.7,0.75,0.8,1},{"F","D","C","C+","B-","B","B+","A-","A","A+"}))))</f>
        <v/>
      </c>
      <c r="AK825" s="1" t="str">
        <f>IF(COUNT($A825)=0,"",IF(AI825="","--",IF(AI825="3E","3E",LOOKUP(AI825/AK$2,{0,0.4,0.45,0.5,0.55,0.6,0.65,0.7,0.75,0.8,1},{0,2,2.25,2.5,2.75,3,3.25,3.5,3.75,4}))))</f>
        <v/>
      </c>
      <c r="AL825" s="4" t="str">
        <f>IF(OR(COUNT($A825)=0,COUNT(B825:AK825)=0),"",IF(COUNTIF(B825:AK825,"3E")&gt;0,"3E",IF(DRAFT!$A827="R",TRUNC(SUMPRODUCT(RGP,RCP)/TCP,3),TRUNC((SUMPRODUCT(--(IMDGP&gt;0)*IMDGP,IMCP)+CEILING(DRAFT!$DB827*42,0.25))/TCP,3))))</f>
        <v/>
      </c>
      <c r="AM825" s="2" t="str">
        <f>IF(OR(COUNT($A825)=0,COUNT(B825:AK825)=0),"",IF(COUNTIF(B825:AK825,"3E")&gt;0,"3E",IF(DRAFT!$A827="R",SUMPRODUCT(--(RGP&gt;=2),RCP),SUMPRODUCT(--(IMDGP&gt;0),--(IMGP=0),IMCP)+DRAFT!$DC827)))</f>
        <v/>
      </c>
      <c r="AQ825" s="2" t="str">
        <f>IF(OR(COUNT($A825)=0,COUNT(B825:AK825)=0),"",IF(COUNTIF(B825:AM825,"3E")&gt;0,"3E",IF(AND(DRAFT!$A827="IM",OR($AL825&gt;DRAFT!$DB827,$AM825&gt;DRAFT!$DC827)),"IMPROVED",IF(AND(DRAFT!$A827="IM",$AL825&lt;=DRAFT!$DB827,$AM825&lt;=DRAFT!$DC827),"NOT IMPROVED",IF(AND(DRAFT!CU827="S",AH825&gt;=2,AK825&gt;=2,AN825&gt;=2.5,AP825&gt;=144),"PASS","FAIL")))))</f>
        <v/>
      </c>
      <c r="AR825" s="2" t="str">
        <f t="shared" si="26"/>
        <v/>
      </c>
      <c r="AS825" s="2" t="str">
        <f t="shared" si="27"/>
        <v/>
      </c>
    </row>
    <row r="826" spans="1:45" ht="18.95" customHeight="1" x14ac:dyDescent="0.25">
      <c r="A826" s="3" t="str">
        <f>IF(DRAFT!$B828="","",DRAFT!$B828)</f>
        <v/>
      </c>
      <c r="B826" s="2" t="str">
        <f>IF(COUNT($A826)=0,"",IF($A826&lt;&gt;DRAFT!$B828,"ERR",IF(DRAFT!I828="3E","3E",IF(COUNT(DRAFT!E828,DRAFT!I828)&gt;0,DRAFT!J828,""))))</f>
        <v/>
      </c>
      <c r="C826" s="2" t="str">
        <f>IF(COUNT($A826)=0,"",IF(B826="3E","3E",IF(B826="","I",LOOKUP(B826/D$2,{0,0.4,0.45,0.5,0.55,0.6,0.65,0.7,0.75,0.8,1},{"F","D","C","C+","B-","B","B+","A-","A","A+"}))))</f>
        <v/>
      </c>
      <c r="D826" s="1" t="str">
        <f>IF(COUNT($A826)=0,"",IF(B826="","--",IF(B826="3E","3E",LOOKUP(B826/D$2,{0,0.4,0.45,0.5,0.55,0.6,0.65,0.7,0.75,0.8,1},{0,2,2.25,2.5,2.75,3,3.25,3.5,3.75,4}))))</f>
        <v/>
      </c>
      <c r="E826" s="2" t="str">
        <f>IF(COUNT($A826)=0,"",IF($A826&lt;&gt;DRAFT!$B828,"ERR",IF(DRAFT!R828="3E","3E",IF(COUNT(DRAFT!N828,DRAFT!R828)&gt;0,DRAFT!S828,""))))</f>
        <v/>
      </c>
      <c r="F826" s="2" t="str">
        <f>IF(COUNT($A826)=0,"",IF(E826="3E","3E",IF(E826="","I",LOOKUP(E826/G$2,{0,0.4,0.45,0.5,0.55,0.6,0.65,0.7,0.75,0.8,1},{"F","D","C","C+","B-","B","B+","A-","A","A+"}))))</f>
        <v/>
      </c>
      <c r="G826" s="1" t="str">
        <f>IF(COUNT($A826)=0,"",IF(E826="","--",IF(E826="3E","3E",LOOKUP(E826/G$2,{0,0.4,0.45,0.5,0.55,0.6,0.65,0.7,0.75,0.8,1},{0,2,2.25,2.5,2.75,3,3.25,3.5,3.75,4}))))</f>
        <v/>
      </c>
      <c r="H826" s="2" t="str">
        <f>IF(COUNT($A826)=0,"",IF($A826&lt;&gt;DRAFT!$B828,"ERR",IF(DRAFT!AA828="3E","3E",IF(COUNT(DRAFT!W828,DRAFT!AA828)&gt;0,DRAFT!AB828,""))))</f>
        <v/>
      </c>
      <c r="I826" s="2" t="str">
        <f>IF(COUNT($A826)=0,"",IF(H826="3E","3E",IF(H826="","I",LOOKUP(H826/J$2,{0,0.4,0.45,0.5,0.55,0.6,0.65,0.7,0.75,0.8,1},{"F","D","C","C+","B-","B","B+","A-","A","A+"}))))</f>
        <v/>
      </c>
      <c r="J826" s="1" t="str">
        <f>IF(COUNT($A826)=0,"",IF(H826="","--",IF(H826="3E","3E",LOOKUP(H826/J$2,{0,0.4,0.45,0.5,0.55,0.6,0.65,0.7,0.75,0.8,1},{0,2,2.25,2.5,2.75,3,3.25,3.5,3.75,4}))))</f>
        <v/>
      </c>
      <c r="K826" s="2" t="str">
        <f>IF(COUNT($A826)=0,"",IF($A826&lt;&gt;DRAFT!$B828,"ERR",IF(DRAFT!AJ828="3E","3E",IF(COUNT(DRAFT!AF828,DRAFT!AJ828)&gt;0,DRAFT!AK828,""))))</f>
        <v/>
      </c>
      <c r="L826" s="2" t="str">
        <f>IF(COUNT($A826)=0,"",IF(K826="3E","3E",IF(K826="","I",LOOKUP(K826/M$2,{0,0.4,0.45,0.5,0.55,0.6,0.65,0.7,0.75,0.8,1},{"F","D","C","C+","B-","B","B+","A-","A","A+"}))))</f>
        <v/>
      </c>
      <c r="M826" s="1" t="str">
        <f>IF(COUNT($A826)=0,"",IF(K826="","--",IF(K826="3E","3E",LOOKUP(K826/M$2,{0,0.4,0.45,0.5,0.55,0.6,0.65,0.7,0.75,0.8,1},{0,2,2.25,2.5,2.75,3,3.25,3.5,3.75,4}))))</f>
        <v/>
      </c>
      <c r="N826" s="2" t="str">
        <f>IF(COUNT($A826)=0,"",IF($A826&lt;&gt;DRAFT!$B828,"ERR",IF(DRAFT!AS828="3E","3E",IF(COUNT(DRAFT!AO828,DRAFT!AS828)&gt;0,DRAFT!AT828,""))))</f>
        <v/>
      </c>
      <c r="O826" s="2" t="str">
        <f>IF(COUNT($A826)=0,"",IF(N826="3E","3E",IF(N826="","I",LOOKUP(N826/P$2,{0,0.4,0.45,0.5,0.55,0.6,0.65,0.7,0.75,0.8,1},{"F","D","C","C+","B-","B","B+","A-","A","A+"}))))</f>
        <v/>
      </c>
      <c r="P826" s="1" t="str">
        <f>IF(COUNT($A826)=0,"",IF(N826="","--",IF(N826="3E","3E",LOOKUP(N826/P$2,{0,0.4,0.45,0.5,0.55,0.6,0.65,0.7,0.75,0.8,1},{0,2,2.25,2.5,2.75,3,3.25,3.5,3.75,4}))))</f>
        <v/>
      </c>
      <c r="Q826" s="2" t="str">
        <f>IF(COUNT($A826)=0,"",IF($A826&lt;&gt;DRAFT!$B828,"ERR",IF(DRAFT!BB828="3E","3E",IF(COUNT(DRAFT!AX828,DRAFT!BB828)&gt;0,DRAFT!BC828,""))))</f>
        <v/>
      </c>
      <c r="R826" s="2" t="str">
        <f>IF(COUNT($A826)=0,"",IF(Q826="3E","3E",IF(Q826="","I",LOOKUP(Q826/S$2,{0,0.4,0.45,0.5,0.55,0.6,0.65,0.7,0.75,0.8,1},{"F","D","C","C+","B-","B","B+","A-","A","A+"}))))</f>
        <v/>
      </c>
      <c r="S826" s="1" t="str">
        <f>IF(COUNT($A826)=0,"",IF(Q826="","--",IF(Q826="3E","3E",LOOKUP(Q826/S$2,{0,0.4,0.45,0.5,0.55,0.6,0.65,0.7,0.75,0.8,1},{0,2,2.25,2.5,2.75,3,3.25,3.5,3.75,4}))))</f>
        <v/>
      </c>
      <c r="T826" s="2" t="str">
        <f>IF(COUNT($A826)=0,"",IF($A826&lt;&gt;DRAFT!$B828,"ERR",IF(DRAFT!BK828="3E","3E",IF(COUNT(DRAFT!BG828,DRAFT!BK828)&gt;0,DRAFT!BL828,""))))</f>
        <v/>
      </c>
      <c r="U826" s="2" t="str">
        <f>IF(COUNT($A826)=0,"",IF(T826="3E","3E",IF(T826="","I",LOOKUP(T826/V$2,{0,0.4,0.45,0.5,0.55,0.6,0.65,0.7,0.75,0.8,1},{"F","D","C","C+","B-","B","B+","A-","A","A+"}))))</f>
        <v/>
      </c>
      <c r="V826" s="1" t="str">
        <f>IF(COUNT($A826)=0,"",IF(T826="","--",IF(T826="3E","3E",LOOKUP(T826/V$2,{0,0.4,0.45,0.5,0.55,0.6,0.65,0.7,0.75,0.8,1},{0,2,2.25,2.5,2.75,3,3.25,3.5,3.75,4}))))</f>
        <v/>
      </c>
      <c r="W826" s="2" t="str">
        <f>IF(COUNT($A826)=0,"",IF($A826&lt;&gt;DRAFT!$B828,"ERR",IF(DRAFT!BT828="3E","3E",IF(COUNT(DRAFT!BP828,DRAFT!BT828)&gt;0,DRAFT!BU828,""))))</f>
        <v/>
      </c>
      <c r="X826" s="2" t="str">
        <f>IF(COUNT($A826)=0,"",IF(W826="3E","3E",IF(W826="","I",LOOKUP(W826/Y$2,{0,0.4,0.45,0.5,0.55,0.6,0.65,0.7,0.75,0.8,1},{"F","D","C","C+","B-","B","B+","A-","A","A+"}))))</f>
        <v/>
      </c>
      <c r="Y826" s="1" t="str">
        <f>IF(COUNT($A826)=0,"",IF(W826="","--",IF(W826="3E","3E",LOOKUP(W826/Y$2,{0,0.4,0.45,0.5,0.55,0.6,0.65,0.7,0.75,0.8,1},{0,2,2.25,2.5,2.75,3,3.25,3.5,3.75,4}))))</f>
        <v/>
      </c>
      <c r="Z826" s="2" t="str">
        <f>IF(COUNT($A826)=0,"",IF($A826&lt;&gt;DRAFT!$B828,"ERR",IF(DRAFT!CC828="3E","3E",IF(COUNT(DRAFT!BY828,DRAFT!CC828)&gt;0,DRAFT!CD828,""))))</f>
        <v/>
      </c>
      <c r="AA826" s="2" t="str">
        <f>IF(COUNT($A826)=0,"",IF(Z826="3E","3E",IF(Z826="","I",LOOKUP(Z826/AB$2,{0,0.4,0.45,0.5,0.55,0.6,0.65,0.7,0.75,0.8,1},{"F","D","C","C+","B-","B","B+","A-","A","A+"}))))</f>
        <v/>
      </c>
      <c r="AB826" s="1" t="str">
        <f>IF(COUNT($A826)=0,"",IF(Z826="","--",IF(Z826="3E","3E",LOOKUP(Z826/AB$2,{0,0.4,0.45,0.5,0.55,0.6,0.65,0.7,0.75,0.8,1},{0,2,2.25,2.5,2.75,3,3.25,3.5,3.75,4}))))</f>
        <v/>
      </c>
      <c r="AC826" s="2" t="str">
        <f>IF(COUNT($A826)=0,"",IF($A826&lt;&gt;DRAFT!$B828,"ERR",IF(DRAFT!CF828&gt;0,DRAFT!CF828,"")))</f>
        <v/>
      </c>
      <c r="AD826" s="2" t="str">
        <f>IF(COUNT($A826)=0,"",IF(AC826="3E","3E",IF(AC826="","I",LOOKUP(AC826/AE$2,{0,0.4,0.45,0.5,0.55,0.6,0.65,0.7,0.75,0.8,1},{"F","D","C","C+","B-","B","B+","A-","A","A+"}))))</f>
        <v/>
      </c>
      <c r="AE826" s="1" t="str">
        <f>IF(COUNT($A826)=0,"",IF(AC826="","--",IF(AC826="3E","3E",LOOKUP(AC826/AE$2,{0,0.4,0.45,0.5,0.55,0.6,0.65,0.7,0.75,0.8,1},{0,2,2.25,2.5,2.75,3,3.25,3.5,3.75,4}))))</f>
        <v/>
      </c>
      <c r="AF826" s="2" t="str">
        <f>IF(COUNT($A826)=0,"",IF($A826&lt;&gt;DRAFT!$B828,"ERR",IF(DRAFT!CI828&gt;0,DRAFT!CK828,"")))</f>
        <v/>
      </c>
      <c r="AG826" s="2" t="str">
        <f>IF(COUNT($A826)=0,"",IF(AF826="3E","3E",IF(AF826="","I",LOOKUP(AF826/AH$2,{0,0.4,0.45,0.5,0.55,0.6,0.65,0.7,0.75,0.8,1},{"F","D","C","C+","B-","B","B+","A-","A","A+"}))))</f>
        <v/>
      </c>
      <c r="AH826" s="1" t="str">
        <f>IF(COUNT($A826)=0,"",IF(AF826="","--",IF(AF826="3E","3E",LOOKUP(AF826/AH$2,{0,0.4,0.45,0.5,0.55,0.6,0.65,0.7,0.75,0.8,1},{0,2,2.25,2.5,2.75,3,3.25,3.5,3.75,4}))))</f>
        <v/>
      </c>
      <c r="AI826" s="2" t="str">
        <f>IF($A826&lt;&gt;DRAFT!$B828,"ERR",IF(OR(COUNT($A826)=0,COUNT(DRAFT!CL828:CN828,DRAFT!CP828:CR828)=0),"",CEILING(SUM(DRAFT!CO828,DRAFT!CS828,DRAFT!CT828),1)))</f>
        <v/>
      </c>
      <c r="AJ826" s="2" t="str">
        <f>IF(COUNT($A826)=0,"",IF(AI826="3E","3E",IF(AI826="","I",LOOKUP(AI826/AK$2,{0,0.4,0.45,0.5,0.55,0.6,0.65,0.7,0.75,0.8,1},{"F","D","C","C+","B-","B","B+","A-","A","A+"}))))</f>
        <v/>
      </c>
      <c r="AK826" s="1" t="str">
        <f>IF(COUNT($A826)=0,"",IF(AI826="","--",IF(AI826="3E","3E",LOOKUP(AI826/AK$2,{0,0.4,0.45,0.5,0.55,0.6,0.65,0.7,0.75,0.8,1},{0,2,2.25,2.5,2.75,3,3.25,3.5,3.75,4}))))</f>
        <v/>
      </c>
      <c r="AL826" s="4" t="str">
        <f>IF(OR(COUNT($A826)=0,COUNT(B826:AK826)=0),"",IF(COUNTIF(B826:AK826,"3E")&gt;0,"3E",IF(DRAFT!$A828="R",TRUNC(SUMPRODUCT(RGP,RCP)/TCP,3),TRUNC((SUMPRODUCT(--(IMDGP&gt;0)*IMDGP,IMCP)+CEILING(DRAFT!$DB828*42,0.25))/TCP,3))))</f>
        <v/>
      </c>
      <c r="AM826" s="2" t="str">
        <f>IF(OR(COUNT($A826)=0,COUNT(B826:AK826)=0),"",IF(COUNTIF(B826:AK826,"3E")&gt;0,"3E",IF(DRAFT!$A828="R",SUMPRODUCT(--(RGP&gt;=2),RCP),SUMPRODUCT(--(IMDGP&gt;0),--(IMGP=0),IMCP)+DRAFT!$DC828)))</f>
        <v/>
      </c>
      <c r="AQ826" s="2" t="str">
        <f>IF(OR(COUNT($A826)=0,COUNT(B826:AK826)=0),"",IF(COUNTIF(B826:AM826,"3E")&gt;0,"3E",IF(AND(DRAFT!$A828="IM",OR($AL826&gt;DRAFT!$DB828,$AM826&gt;DRAFT!$DC828)),"IMPROVED",IF(AND(DRAFT!$A828="IM",$AL826&lt;=DRAFT!$DB828,$AM826&lt;=DRAFT!$DC828),"NOT IMPROVED",IF(AND(DRAFT!CU828="S",AH826&gt;=2,AK826&gt;=2,AN826&gt;=2.5,AP826&gt;=144),"PASS","FAIL")))))</f>
        <v/>
      </c>
      <c r="AR826" s="2" t="str">
        <f t="shared" si="26"/>
        <v/>
      </c>
      <c r="AS826" s="2" t="str">
        <f t="shared" si="27"/>
        <v/>
      </c>
    </row>
    <row r="827" spans="1:45" ht="18.95" customHeight="1" x14ac:dyDescent="0.25">
      <c r="A827" s="3" t="str">
        <f>IF(DRAFT!$B829="","",DRAFT!$B829)</f>
        <v/>
      </c>
      <c r="B827" s="2" t="str">
        <f>IF(COUNT($A827)=0,"",IF($A827&lt;&gt;DRAFT!$B829,"ERR",IF(DRAFT!I829="3E","3E",IF(COUNT(DRAFT!E829,DRAFT!I829)&gt;0,DRAFT!J829,""))))</f>
        <v/>
      </c>
      <c r="C827" s="2" t="str">
        <f>IF(COUNT($A827)=0,"",IF(B827="3E","3E",IF(B827="","I",LOOKUP(B827/D$2,{0,0.4,0.45,0.5,0.55,0.6,0.65,0.7,0.75,0.8,1},{"F","D","C","C+","B-","B","B+","A-","A","A+"}))))</f>
        <v/>
      </c>
      <c r="D827" s="1" t="str">
        <f>IF(COUNT($A827)=0,"",IF(B827="","--",IF(B827="3E","3E",LOOKUP(B827/D$2,{0,0.4,0.45,0.5,0.55,0.6,0.65,0.7,0.75,0.8,1},{0,2,2.25,2.5,2.75,3,3.25,3.5,3.75,4}))))</f>
        <v/>
      </c>
      <c r="E827" s="2" t="str">
        <f>IF(COUNT($A827)=0,"",IF($A827&lt;&gt;DRAFT!$B829,"ERR",IF(DRAFT!R829="3E","3E",IF(COUNT(DRAFT!N829,DRAFT!R829)&gt;0,DRAFT!S829,""))))</f>
        <v/>
      </c>
      <c r="F827" s="2" t="str">
        <f>IF(COUNT($A827)=0,"",IF(E827="3E","3E",IF(E827="","I",LOOKUP(E827/G$2,{0,0.4,0.45,0.5,0.55,0.6,0.65,0.7,0.75,0.8,1},{"F","D","C","C+","B-","B","B+","A-","A","A+"}))))</f>
        <v/>
      </c>
      <c r="G827" s="1" t="str">
        <f>IF(COUNT($A827)=0,"",IF(E827="","--",IF(E827="3E","3E",LOOKUP(E827/G$2,{0,0.4,0.45,0.5,0.55,0.6,0.65,0.7,0.75,0.8,1},{0,2,2.25,2.5,2.75,3,3.25,3.5,3.75,4}))))</f>
        <v/>
      </c>
      <c r="H827" s="2" t="str">
        <f>IF(COUNT($A827)=0,"",IF($A827&lt;&gt;DRAFT!$B829,"ERR",IF(DRAFT!AA829="3E","3E",IF(COUNT(DRAFT!W829,DRAFT!AA829)&gt;0,DRAFT!AB829,""))))</f>
        <v/>
      </c>
      <c r="I827" s="2" t="str">
        <f>IF(COUNT($A827)=0,"",IF(H827="3E","3E",IF(H827="","I",LOOKUP(H827/J$2,{0,0.4,0.45,0.5,0.55,0.6,0.65,0.7,0.75,0.8,1},{"F","D","C","C+","B-","B","B+","A-","A","A+"}))))</f>
        <v/>
      </c>
      <c r="J827" s="1" t="str">
        <f>IF(COUNT($A827)=0,"",IF(H827="","--",IF(H827="3E","3E",LOOKUP(H827/J$2,{0,0.4,0.45,0.5,0.55,0.6,0.65,0.7,0.75,0.8,1},{0,2,2.25,2.5,2.75,3,3.25,3.5,3.75,4}))))</f>
        <v/>
      </c>
      <c r="K827" s="2" t="str">
        <f>IF(COUNT($A827)=0,"",IF($A827&lt;&gt;DRAFT!$B829,"ERR",IF(DRAFT!AJ829="3E","3E",IF(COUNT(DRAFT!AF829,DRAFT!AJ829)&gt;0,DRAFT!AK829,""))))</f>
        <v/>
      </c>
      <c r="L827" s="2" t="str">
        <f>IF(COUNT($A827)=0,"",IF(K827="3E","3E",IF(K827="","I",LOOKUP(K827/M$2,{0,0.4,0.45,0.5,0.55,0.6,0.65,0.7,0.75,0.8,1},{"F","D","C","C+","B-","B","B+","A-","A","A+"}))))</f>
        <v/>
      </c>
      <c r="M827" s="1" t="str">
        <f>IF(COUNT($A827)=0,"",IF(K827="","--",IF(K827="3E","3E",LOOKUP(K827/M$2,{0,0.4,0.45,0.5,0.55,0.6,0.65,0.7,0.75,0.8,1},{0,2,2.25,2.5,2.75,3,3.25,3.5,3.75,4}))))</f>
        <v/>
      </c>
      <c r="N827" s="2" t="str">
        <f>IF(COUNT($A827)=0,"",IF($A827&lt;&gt;DRAFT!$B829,"ERR",IF(DRAFT!AS829="3E","3E",IF(COUNT(DRAFT!AO829,DRAFT!AS829)&gt;0,DRAFT!AT829,""))))</f>
        <v/>
      </c>
      <c r="O827" s="2" t="str">
        <f>IF(COUNT($A827)=0,"",IF(N827="3E","3E",IF(N827="","I",LOOKUP(N827/P$2,{0,0.4,0.45,0.5,0.55,0.6,0.65,0.7,0.75,0.8,1},{"F","D","C","C+","B-","B","B+","A-","A","A+"}))))</f>
        <v/>
      </c>
      <c r="P827" s="1" t="str">
        <f>IF(COUNT($A827)=0,"",IF(N827="","--",IF(N827="3E","3E",LOOKUP(N827/P$2,{0,0.4,0.45,0.5,0.55,0.6,0.65,0.7,0.75,0.8,1},{0,2,2.25,2.5,2.75,3,3.25,3.5,3.75,4}))))</f>
        <v/>
      </c>
      <c r="Q827" s="2" t="str">
        <f>IF(COUNT($A827)=0,"",IF($A827&lt;&gt;DRAFT!$B829,"ERR",IF(DRAFT!BB829="3E","3E",IF(COUNT(DRAFT!AX829,DRAFT!BB829)&gt;0,DRAFT!BC829,""))))</f>
        <v/>
      </c>
      <c r="R827" s="2" t="str">
        <f>IF(COUNT($A827)=0,"",IF(Q827="3E","3E",IF(Q827="","I",LOOKUP(Q827/S$2,{0,0.4,0.45,0.5,0.55,0.6,0.65,0.7,0.75,0.8,1},{"F","D","C","C+","B-","B","B+","A-","A","A+"}))))</f>
        <v/>
      </c>
      <c r="S827" s="1" t="str">
        <f>IF(COUNT($A827)=0,"",IF(Q827="","--",IF(Q827="3E","3E",LOOKUP(Q827/S$2,{0,0.4,0.45,0.5,0.55,0.6,0.65,0.7,0.75,0.8,1},{0,2,2.25,2.5,2.75,3,3.25,3.5,3.75,4}))))</f>
        <v/>
      </c>
      <c r="T827" s="2" t="str">
        <f>IF(COUNT($A827)=0,"",IF($A827&lt;&gt;DRAFT!$B829,"ERR",IF(DRAFT!BK829="3E","3E",IF(COUNT(DRAFT!BG829,DRAFT!BK829)&gt;0,DRAFT!BL829,""))))</f>
        <v/>
      </c>
      <c r="U827" s="2" t="str">
        <f>IF(COUNT($A827)=0,"",IF(T827="3E","3E",IF(T827="","I",LOOKUP(T827/V$2,{0,0.4,0.45,0.5,0.55,0.6,0.65,0.7,0.75,0.8,1},{"F","D","C","C+","B-","B","B+","A-","A","A+"}))))</f>
        <v/>
      </c>
      <c r="V827" s="1" t="str">
        <f>IF(COUNT($A827)=0,"",IF(T827="","--",IF(T827="3E","3E",LOOKUP(T827/V$2,{0,0.4,0.45,0.5,0.55,0.6,0.65,0.7,0.75,0.8,1},{0,2,2.25,2.5,2.75,3,3.25,3.5,3.75,4}))))</f>
        <v/>
      </c>
      <c r="W827" s="2" t="str">
        <f>IF(COUNT($A827)=0,"",IF($A827&lt;&gt;DRAFT!$B829,"ERR",IF(DRAFT!BT829="3E","3E",IF(COUNT(DRAFT!BP829,DRAFT!BT829)&gt;0,DRAFT!BU829,""))))</f>
        <v/>
      </c>
      <c r="X827" s="2" t="str">
        <f>IF(COUNT($A827)=0,"",IF(W827="3E","3E",IF(W827="","I",LOOKUP(W827/Y$2,{0,0.4,0.45,0.5,0.55,0.6,0.65,0.7,0.75,0.8,1},{"F","D","C","C+","B-","B","B+","A-","A","A+"}))))</f>
        <v/>
      </c>
      <c r="Y827" s="1" t="str">
        <f>IF(COUNT($A827)=0,"",IF(W827="","--",IF(W827="3E","3E",LOOKUP(W827/Y$2,{0,0.4,0.45,0.5,0.55,0.6,0.65,0.7,0.75,0.8,1},{0,2,2.25,2.5,2.75,3,3.25,3.5,3.75,4}))))</f>
        <v/>
      </c>
      <c r="Z827" s="2" t="str">
        <f>IF(COUNT($A827)=0,"",IF($A827&lt;&gt;DRAFT!$B829,"ERR",IF(DRAFT!CC829="3E","3E",IF(COUNT(DRAFT!BY829,DRAFT!CC829)&gt;0,DRAFT!CD829,""))))</f>
        <v/>
      </c>
      <c r="AA827" s="2" t="str">
        <f>IF(COUNT($A827)=0,"",IF(Z827="3E","3E",IF(Z827="","I",LOOKUP(Z827/AB$2,{0,0.4,0.45,0.5,0.55,0.6,0.65,0.7,0.75,0.8,1},{"F","D","C","C+","B-","B","B+","A-","A","A+"}))))</f>
        <v/>
      </c>
      <c r="AB827" s="1" t="str">
        <f>IF(COUNT($A827)=0,"",IF(Z827="","--",IF(Z827="3E","3E",LOOKUP(Z827/AB$2,{0,0.4,0.45,0.5,0.55,0.6,0.65,0.7,0.75,0.8,1},{0,2,2.25,2.5,2.75,3,3.25,3.5,3.75,4}))))</f>
        <v/>
      </c>
      <c r="AC827" s="2" t="str">
        <f>IF(COUNT($A827)=0,"",IF($A827&lt;&gt;DRAFT!$B829,"ERR",IF(DRAFT!CF829&gt;0,DRAFT!CF829,"")))</f>
        <v/>
      </c>
      <c r="AD827" s="2" t="str">
        <f>IF(COUNT($A827)=0,"",IF(AC827="3E","3E",IF(AC827="","I",LOOKUP(AC827/AE$2,{0,0.4,0.45,0.5,0.55,0.6,0.65,0.7,0.75,0.8,1},{"F","D","C","C+","B-","B","B+","A-","A","A+"}))))</f>
        <v/>
      </c>
      <c r="AE827" s="1" t="str">
        <f>IF(COUNT($A827)=0,"",IF(AC827="","--",IF(AC827="3E","3E",LOOKUP(AC827/AE$2,{0,0.4,0.45,0.5,0.55,0.6,0.65,0.7,0.75,0.8,1},{0,2,2.25,2.5,2.75,3,3.25,3.5,3.75,4}))))</f>
        <v/>
      </c>
      <c r="AF827" s="2" t="str">
        <f>IF(COUNT($A827)=0,"",IF($A827&lt;&gt;DRAFT!$B829,"ERR",IF(DRAFT!CI829&gt;0,DRAFT!CK829,"")))</f>
        <v/>
      </c>
      <c r="AG827" s="2" t="str">
        <f>IF(COUNT($A827)=0,"",IF(AF827="3E","3E",IF(AF827="","I",LOOKUP(AF827/AH$2,{0,0.4,0.45,0.5,0.55,0.6,0.65,0.7,0.75,0.8,1},{"F","D","C","C+","B-","B","B+","A-","A","A+"}))))</f>
        <v/>
      </c>
      <c r="AH827" s="1" t="str">
        <f>IF(COUNT($A827)=0,"",IF(AF827="","--",IF(AF827="3E","3E",LOOKUP(AF827/AH$2,{0,0.4,0.45,0.5,0.55,0.6,0.65,0.7,0.75,0.8,1},{0,2,2.25,2.5,2.75,3,3.25,3.5,3.75,4}))))</f>
        <v/>
      </c>
      <c r="AI827" s="2" t="str">
        <f>IF($A827&lt;&gt;DRAFT!$B829,"ERR",IF(OR(COUNT($A827)=0,COUNT(DRAFT!CL829:CN829,DRAFT!CP829:CR829)=0),"",CEILING(SUM(DRAFT!CO829,DRAFT!CS829,DRAFT!CT829),1)))</f>
        <v/>
      </c>
      <c r="AJ827" s="2" t="str">
        <f>IF(COUNT($A827)=0,"",IF(AI827="3E","3E",IF(AI827="","I",LOOKUP(AI827/AK$2,{0,0.4,0.45,0.5,0.55,0.6,0.65,0.7,0.75,0.8,1},{"F","D","C","C+","B-","B","B+","A-","A","A+"}))))</f>
        <v/>
      </c>
      <c r="AK827" s="1" t="str">
        <f>IF(COUNT($A827)=0,"",IF(AI827="","--",IF(AI827="3E","3E",LOOKUP(AI827/AK$2,{0,0.4,0.45,0.5,0.55,0.6,0.65,0.7,0.75,0.8,1},{0,2,2.25,2.5,2.75,3,3.25,3.5,3.75,4}))))</f>
        <v/>
      </c>
      <c r="AL827" s="4" t="str">
        <f>IF(OR(COUNT($A827)=0,COUNT(B827:AK827)=0),"",IF(COUNTIF(B827:AK827,"3E")&gt;0,"3E",IF(DRAFT!$A829="R",TRUNC(SUMPRODUCT(RGP,RCP)/TCP,3),TRUNC((SUMPRODUCT(--(IMDGP&gt;0)*IMDGP,IMCP)+CEILING(DRAFT!$DB829*42,0.25))/TCP,3))))</f>
        <v/>
      </c>
      <c r="AM827" s="2" t="str">
        <f>IF(OR(COUNT($A827)=0,COUNT(B827:AK827)=0),"",IF(COUNTIF(B827:AK827,"3E")&gt;0,"3E",IF(DRAFT!$A829="R",SUMPRODUCT(--(RGP&gt;=2),RCP),SUMPRODUCT(--(IMDGP&gt;0),--(IMGP=0),IMCP)+DRAFT!$DC829)))</f>
        <v/>
      </c>
      <c r="AQ827" s="2" t="str">
        <f>IF(OR(COUNT($A827)=0,COUNT(B827:AK827)=0),"",IF(COUNTIF(B827:AM827,"3E")&gt;0,"3E",IF(AND(DRAFT!$A829="IM",OR($AL827&gt;DRAFT!$DB829,$AM827&gt;DRAFT!$DC829)),"IMPROVED",IF(AND(DRAFT!$A829="IM",$AL827&lt;=DRAFT!$DB829,$AM827&lt;=DRAFT!$DC829),"NOT IMPROVED",IF(AND(DRAFT!CU829="S",AH827&gt;=2,AK827&gt;=2,AN827&gt;=2.5,AP827&gt;=144),"PASS","FAIL")))))</f>
        <v/>
      </c>
      <c r="AR827" s="2" t="str">
        <f t="shared" si="26"/>
        <v/>
      </c>
      <c r="AS827" s="2" t="str">
        <f t="shared" si="27"/>
        <v/>
      </c>
    </row>
    <row r="828" spans="1:45" ht="18.95" customHeight="1" x14ac:dyDescent="0.25">
      <c r="A828" s="3" t="str">
        <f>IF(DRAFT!$B830="","",DRAFT!$B830)</f>
        <v/>
      </c>
      <c r="B828" s="2" t="str">
        <f>IF(COUNT($A828)=0,"",IF($A828&lt;&gt;DRAFT!$B830,"ERR",IF(DRAFT!I830="3E","3E",IF(COUNT(DRAFT!E830,DRAFT!I830)&gt;0,DRAFT!J830,""))))</f>
        <v/>
      </c>
      <c r="C828" s="2" t="str">
        <f>IF(COUNT($A828)=0,"",IF(B828="3E","3E",IF(B828="","I",LOOKUP(B828/D$2,{0,0.4,0.45,0.5,0.55,0.6,0.65,0.7,0.75,0.8,1},{"F","D","C","C+","B-","B","B+","A-","A","A+"}))))</f>
        <v/>
      </c>
      <c r="D828" s="1" t="str">
        <f>IF(COUNT($A828)=0,"",IF(B828="","--",IF(B828="3E","3E",LOOKUP(B828/D$2,{0,0.4,0.45,0.5,0.55,0.6,0.65,0.7,0.75,0.8,1},{0,2,2.25,2.5,2.75,3,3.25,3.5,3.75,4}))))</f>
        <v/>
      </c>
      <c r="E828" s="2" t="str">
        <f>IF(COUNT($A828)=0,"",IF($A828&lt;&gt;DRAFT!$B830,"ERR",IF(DRAFT!R830="3E","3E",IF(COUNT(DRAFT!N830,DRAFT!R830)&gt;0,DRAFT!S830,""))))</f>
        <v/>
      </c>
      <c r="F828" s="2" t="str">
        <f>IF(COUNT($A828)=0,"",IF(E828="3E","3E",IF(E828="","I",LOOKUP(E828/G$2,{0,0.4,0.45,0.5,0.55,0.6,0.65,0.7,0.75,0.8,1},{"F","D","C","C+","B-","B","B+","A-","A","A+"}))))</f>
        <v/>
      </c>
      <c r="G828" s="1" t="str">
        <f>IF(COUNT($A828)=0,"",IF(E828="","--",IF(E828="3E","3E",LOOKUP(E828/G$2,{0,0.4,0.45,0.5,0.55,0.6,0.65,0.7,0.75,0.8,1},{0,2,2.25,2.5,2.75,3,3.25,3.5,3.75,4}))))</f>
        <v/>
      </c>
      <c r="H828" s="2" t="str">
        <f>IF(COUNT($A828)=0,"",IF($A828&lt;&gt;DRAFT!$B830,"ERR",IF(DRAFT!AA830="3E","3E",IF(COUNT(DRAFT!W830,DRAFT!AA830)&gt;0,DRAFT!AB830,""))))</f>
        <v/>
      </c>
      <c r="I828" s="2" t="str">
        <f>IF(COUNT($A828)=0,"",IF(H828="3E","3E",IF(H828="","I",LOOKUP(H828/J$2,{0,0.4,0.45,0.5,0.55,0.6,0.65,0.7,0.75,0.8,1},{"F","D","C","C+","B-","B","B+","A-","A","A+"}))))</f>
        <v/>
      </c>
      <c r="J828" s="1" t="str">
        <f>IF(COUNT($A828)=0,"",IF(H828="","--",IF(H828="3E","3E",LOOKUP(H828/J$2,{0,0.4,0.45,0.5,0.55,0.6,0.65,0.7,0.75,0.8,1},{0,2,2.25,2.5,2.75,3,3.25,3.5,3.75,4}))))</f>
        <v/>
      </c>
      <c r="K828" s="2" t="str">
        <f>IF(COUNT($A828)=0,"",IF($A828&lt;&gt;DRAFT!$B830,"ERR",IF(DRAFT!AJ830="3E","3E",IF(COUNT(DRAFT!AF830,DRAFT!AJ830)&gt;0,DRAFT!AK830,""))))</f>
        <v/>
      </c>
      <c r="L828" s="2" t="str">
        <f>IF(COUNT($A828)=0,"",IF(K828="3E","3E",IF(K828="","I",LOOKUP(K828/M$2,{0,0.4,0.45,0.5,0.55,0.6,0.65,0.7,0.75,0.8,1},{"F","D","C","C+","B-","B","B+","A-","A","A+"}))))</f>
        <v/>
      </c>
      <c r="M828" s="1" t="str">
        <f>IF(COUNT($A828)=0,"",IF(K828="","--",IF(K828="3E","3E",LOOKUP(K828/M$2,{0,0.4,0.45,0.5,0.55,0.6,0.65,0.7,0.75,0.8,1},{0,2,2.25,2.5,2.75,3,3.25,3.5,3.75,4}))))</f>
        <v/>
      </c>
      <c r="N828" s="2" t="str">
        <f>IF(COUNT($A828)=0,"",IF($A828&lt;&gt;DRAFT!$B830,"ERR",IF(DRAFT!AS830="3E","3E",IF(COUNT(DRAFT!AO830,DRAFT!AS830)&gt;0,DRAFT!AT830,""))))</f>
        <v/>
      </c>
      <c r="O828" s="2" t="str">
        <f>IF(COUNT($A828)=0,"",IF(N828="3E","3E",IF(N828="","I",LOOKUP(N828/P$2,{0,0.4,0.45,0.5,0.55,0.6,0.65,0.7,0.75,0.8,1},{"F","D","C","C+","B-","B","B+","A-","A","A+"}))))</f>
        <v/>
      </c>
      <c r="P828" s="1" t="str">
        <f>IF(COUNT($A828)=0,"",IF(N828="","--",IF(N828="3E","3E",LOOKUP(N828/P$2,{0,0.4,0.45,0.5,0.55,0.6,0.65,0.7,0.75,0.8,1},{0,2,2.25,2.5,2.75,3,3.25,3.5,3.75,4}))))</f>
        <v/>
      </c>
      <c r="Q828" s="2" t="str">
        <f>IF(COUNT($A828)=0,"",IF($A828&lt;&gt;DRAFT!$B830,"ERR",IF(DRAFT!BB830="3E","3E",IF(COUNT(DRAFT!AX830,DRAFT!BB830)&gt;0,DRAFT!BC830,""))))</f>
        <v/>
      </c>
      <c r="R828" s="2" t="str">
        <f>IF(COUNT($A828)=0,"",IF(Q828="3E","3E",IF(Q828="","I",LOOKUP(Q828/S$2,{0,0.4,0.45,0.5,0.55,0.6,0.65,0.7,0.75,0.8,1},{"F","D","C","C+","B-","B","B+","A-","A","A+"}))))</f>
        <v/>
      </c>
      <c r="S828" s="1" t="str">
        <f>IF(COUNT($A828)=0,"",IF(Q828="","--",IF(Q828="3E","3E",LOOKUP(Q828/S$2,{0,0.4,0.45,0.5,0.55,0.6,0.65,0.7,0.75,0.8,1},{0,2,2.25,2.5,2.75,3,3.25,3.5,3.75,4}))))</f>
        <v/>
      </c>
      <c r="T828" s="2" t="str">
        <f>IF(COUNT($A828)=0,"",IF($A828&lt;&gt;DRAFT!$B830,"ERR",IF(DRAFT!BK830="3E","3E",IF(COUNT(DRAFT!BG830,DRAFT!BK830)&gt;0,DRAFT!BL830,""))))</f>
        <v/>
      </c>
      <c r="U828" s="2" t="str">
        <f>IF(COUNT($A828)=0,"",IF(T828="3E","3E",IF(T828="","I",LOOKUP(T828/V$2,{0,0.4,0.45,0.5,0.55,0.6,0.65,0.7,0.75,0.8,1},{"F","D","C","C+","B-","B","B+","A-","A","A+"}))))</f>
        <v/>
      </c>
      <c r="V828" s="1" t="str">
        <f>IF(COUNT($A828)=0,"",IF(T828="","--",IF(T828="3E","3E",LOOKUP(T828/V$2,{0,0.4,0.45,0.5,0.55,0.6,0.65,0.7,0.75,0.8,1},{0,2,2.25,2.5,2.75,3,3.25,3.5,3.75,4}))))</f>
        <v/>
      </c>
      <c r="W828" s="2" t="str">
        <f>IF(COUNT($A828)=0,"",IF($A828&lt;&gt;DRAFT!$B830,"ERR",IF(DRAFT!BT830="3E","3E",IF(COUNT(DRAFT!BP830,DRAFT!BT830)&gt;0,DRAFT!BU830,""))))</f>
        <v/>
      </c>
      <c r="X828" s="2" t="str">
        <f>IF(COUNT($A828)=0,"",IF(W828="3E","3E",IF(W828="","I",LOOKUP(W828/Y$2,{0,0.4,0.45,0.5,0.55,0.6,0.65,0.7,0.75,0.8,1},{"F","D","C","C+","B-","B","B+","A-","A","A+"}))))</f>
        <v/>
      </c>
      <c r="Y828" s="1" t="str">
        <f>IF(COUNT($A828)=0,"",IF(W828="","--",IF(W828="3E","3E",LOOKUP(W828/Y$2,{0,0.4,0.45,0.5,0.55,0.6,0.65,0.7,0.75,0.8,1},{0,2,2.25,2.5,2.75,3,3.25,3.5,3.75,4}))))</f>
        <v/>
      </c>
      <c r="Z828" s="2" t="str">
        <f>IF(COUNT($A828)=0,"",IF($A828&lt;&gt;DRAFT!$B830,"ERR",IF(DRAFT!CC830="3E","3E",IF(COUNT(DRAFT!BY830,DRAFT!CC830)&gt;0,DRAFT!CD830,""))))</f>
        <v/>
      </c>
      <c r="AA828" s="2" t="str">
        <f>IF(COUNT($A828)=0,"",IF(Z828="3E","3E",IF(Z828="","I",LOOKUP(Z828/AB$2,{0,0.4,0.45,0.5,0.55,0.6,0.65,0.7,0.75,0.8,1},{"F","D","C","C+","B-","B","B+","A-","A","A+"}))))</f>
        <v/>
      </c>
      <c r="AB828" s="1" t="str">
        <f>IF(COUNT($A828)=0,"",IF(Z828="","--",IF(Z828="3E","3E",LOOKUP(Z828/AB$2,{0,0.4,0.45,0.5,0.55,0.6,0.65,0.7,0.75,0.8,1},{0,2,2.25,2.5,2.75,3,3.25,3.5,3.75,4}))))</f>
        <v/>
      </c>
      <c r="AC828" s="2" t="str">
        <f>IF(COUNT($A828)=0,"",IF($A828&lt;&gt;DRAFT!$B830,"ERR",IF(DRAFT!CF830&gt;0,DRAFT!CF830,"")))</f>
        <v/>
      </c>
      <c r="AD828" s="2" t="str">
        <f>IF(COUNT($A828)=0,"",IF(AC828="3E","3E",IF(AC828="","I",LOOKUP(AC828/AE$2,{0,0.4,0.45,0.5,0.55,0.6,0.65,0.7,0.75,0.8,1},{"F","D","C","C+","B-","B","B+","A-","A","A+"}))))</f>
        <v/>
      </c>
      <c r="AE828" s="1" t="str">
        <f>IF(COUNT($A828)=0,"",IF(AC828="","--",IF(AC828="3E","3E",LOOKUP(AC828/AE$2,{0,0.4,0.45,0.5,0.55,0.6,0.65,0.7,0.75,0.8,1},{0,2,2.25,2.5,2.75,3,3.25,3.5,3.75,4}))))</f>
        <v/>
      </c>
      <c r="AF828" s="2" t="str">
        <f>IF(COUNT($A828)=0,"",IF($A828&lt;&gt;DRAFT!$B830,"ERR",IF(DRAFT!CI830&gt;0,DRAFT!CK830,"")))</f>
        <v/>
      </c>
      <c r="AG828" s="2" t="str">
        <f>IF(COUNT($A828)=0,"",IF(AF828="3E","3E",IF(AF828="","I",LOOKUP(AF828/AH$2,{0,0.4,0.45,0.5,0.55,0.6,0.65,0.7,0.75,0.8,1},{"F","D","C","C+","B-","B","B+","A-","A","A+"}))))</f>
        <v/>
      </c>
      <c r="AH828" s="1" t="str">
        <f>IF(COUNT($A828)=0,"",IF(AF828="","--",IF(AF828="3E","3E",LOOKUP(AF828/AH$2,{0,0.4,0.45,0.5,0.55,0.6,0.65,0.7,0.75,0.8,1},{0,2,2.25,2.5,2.75,3,3.25,3.5,3.75,4}))))</f>
        <v/>
      </c>
      <c r="AI828" s="2" t="str">
        <f>IF($A828&lt;&gt;DRAFT!$B830,"ERR",IF(OR(COUNT($A828)=0,COUNT(DRAFT!CL830:CN830,DRAFT!CP830:CR830)=0),"",CEILING(SUM(DRAFT!CO830,DRAFT!CS830,DRAFT!CT830),1)))</f>
        <v/>
      </c>
      <c r="AJ828" s="2" t="str">
        <f>IF(COUNT($A828)=0,"",IF(AI828="3E","3E",IF(AI828="","I",LOOKUP(AI828/AK$2,{0,0.4,0.45,0.5,0.55,0.6,0.65,0.7,0.75,0.8,1},{"F","D","C","C+","B-","B","B+","A-","A","A+"}))))</f>
        <v/>
      </c>
      <c r="AK828" s="1" t="str">
        <f>IF(COUNT($A828)=0,"",IF(AI828="","--",IF(AI828="3E","3E",LOOKUP(AI828/AK$2,{0,0.4,0.45,0.5,0.55,0.6,0.65,0.7,0.75,0.8,1},{0,2,2.25,2.5,2.75,3,3.25,3.5,3.75,4}))))</f>
        <v/>
      </c>
      <c r="AL828" s="4" t="str">
        <f>IF(OR(COUNT($A828)=0,COUNT(B828:AK828)=0),"",IF(COUNTIF(B828:AK828,"3E")&gt;0,"3E",IF(DRAFT!$A830="R",TRUNC(SUMPRODUCT(RGP,RCP)/TCP,3),TRUNC((SUMPRODUCT(--(IMDGP&gt;0)*IMDGP,IMCP)+CEILING(DRAFT!$DB830*42,0.25))/TCP,3))))</f>
        <v/>
      </c>
      <c r="AM828" s="2" t="str">
        <f>IF(OR(COUNT($A828)=0,COUNT(B828:AK828)=0),"",IF(COUNTIF(B828:AK828,"3E")&gt;0,"3E",IF(DRAFT!$A830="R",SUMPRODUCT(--(RGP&gt;=2),RCP),SUMPRODUCT(--(IMDGP&gt;0),--(IMGP=0),IMCP)+DRAFT!$DC830)))</f>
        <v/>
      </c>
      <c r="AQ828" s="2" t="str">
        <f>IF(OR(COUNT($A828)=0,COUNT(B828:AK828)=0),"",IF(COUNTIF(B828:AM828,"3E")&gt;0,"3E",IF(AND(DRAFT!$A830="IM",OR($AL828&gt;DRAFT!$DB830,$AM828&gt;DRAFT!$DC830)),"IMPROVED",IF(AND(DRAFT!$A830="IM",$AL828&lt;=DRAFT!$DB830,$AM828&lt;=DRAFT!$DC830),"NOT IMPROVED",IF(AND(DRAFT!CU830="S",AH828&gt;=2,AK828&gt;=2,AN828&gt;=2.5,AP828&gt;=144),"PASS","FAIL")))))</f>
        <v/>
      </c>
      <c r="AR828" s="2" t="str">
        <f t="shared" si="26"/>
        <v/>
      </c>
      <c r="AS828" s="2" t="str">
        <f t="shared" si="27"/>
        <v/>
      </c>
    </row>
    <row r="829" spans="1:45" ht="18.95" customHeight="1" x14ac:dyDescent="0.25">
      <c r="A829" s="3" t="str">
        <f>IF(DRAFT!$B831="","",DRAFT!$B831)</f>
        <v/>
      </c>
      <c r="B829" s="2" t="str">
        <f>IF(COUNT($A829)=0,"",IF($A829&lt;&gt;DRAFT!$B831,"ERR",IF(DRAFT!I831="3E","3E",IF(COUNT(DRAFT!E831,DRAFT!I831)&gt;0,DRAFT!J831,""))))</f>
        <v/>
      </c>
      <c r="C829" s="2" t="str">
        <f>IF(COUNT($A829)=0,"",IF(B829="3E","3E",IF(B829="","I",LOOKUP(B829/D$2,{0,0.4,0.45,0.5,0.55,0.6,0.65,0.7,0.75,0.8,1},{"F","D","C","C+","B-","B","B+","A-","A","A+"}))))</f>
        <v/>
      </c>
      <c r="D829" s="1" t="str">
        <f>IF(COUNT($A829)=0,"",IF(B829="","--",IF(B829="3E","3E",LOOKUP(B829/D$2,{0,0.4,0.45,0.5,0.55,0.6,0.65,0.7,0.75,0.8,1},{0,2,2.25,2.5,2.75,3,3.25,3.5,3.75,4}))))</f>
        <v/>
      </c>
      <c r="E829" s="2" t="str">
        <f>IF(COUNT($A829)=0,"",IF($A829&lt;&gt;DRAFT!$B831,"ERR",IF(DRAFT!R831="3E","3E",IF(COUNT(DRAFT!N831,DRAFT!R831)&gt;0,DRAFT!S831,""))))</f>
        <v/>
      </c>
      <c r="F829" s="2" t="str">
        <f>IF(COUNT($A829)=0,"",IF(E829="3E","3E",IF(E829="","I",LOOKUP(E829/G$2,{0,0.4,0.45,0.5,0.55,0.6,0.65,0.7,0.75,0.8,1},{"F","D","C","C+","B-","B","B+","A-","A","A+"}))))</f>
        <v/>
      </c>
      <c r="G829" s="1" t="str">
        <f>IF(COUNT($A829)=0,"",IF(E829="","--",IF(E829="3E","3E",LOOKUP(E829/G$2,{0,0.4,0.45,0.5,0.55,0.6,0.65,0.7,0.75,0.8,1},{0,2,2.25,2.5,2.75,3,3.25,3.5,3.75,4}))))</f>
        <v/>
      </c>
      <c r="H829" s="2" t="str">
        <f>IF(COUNT($A829)=0,"",IF($A829&lt;&gt;DRAFT!$B831,"ERR",IF(DRAFT!AA831="3E","3E",IF(COUNT(DRAFT!W831,DRAFT!AA831)&gt;0,DRAFT!AB831,""))))</f>
        <v/>
      </c>
      <c r="I829" s="2" t="str">
        <f>IF(COUNT($A829)=0,"",IF(H829="3E","3E",IF(H829="","I",LOOKUP(H829/J$2,{0,0.4,0.45,0.5,0.55,0.6,0.65,0.7,0.75,0.8,1},{"F","D","C","C+","B-","B","B+","A-","A","A+"}))))</f>
        <v/>
      </c>
      <c r="J829" s="1" t="str">
        <f>IF(COUNT($A829)=0,"",IF(H829="","--",IF(H829="3E","3E",LOOKUP(H829/J$2,{0,0.4,0.45,0.5,0.55,0.6,0.65,0.7,0.75,0.8,1},{0,2,2.25,2.5,2.75,3,3.25,3.5,3.75,4}))))</f>
        <v/>
      </c>
      <c r="K829" s="2" t="str">
        <f>IF(COUNT($A829)=0,"",IF($A829&lt;&gt;DRAFT!$B831,"ERR",IF(DRAFT!AJ831="3E","3E",IF(COUNT(DRAFT!AF831,DRAFT!AJ831)&gt;0,DRAFT!AK831,""))))</f>
        <v/>
      </c>
      <c r="L829" s="2" t="str">
        <f>IF(COUNT($A829)=0,"",IF(K829="3E","3E",IF(K829="","I",LOOKUP(K829/M$2,{0,0.4,0.45,0.5,0.55,0.6,0.65,0.7,0.75,0.8,1},{"F","D","C","C+","B-","B","B+","A-","A","A+"}))))</f>
        <v/>
      </c>
      <c r="M829" s="1" t="str">
        <f>IF(COUNT($A829)=0,"",IF(K829="","--",IF(K829="3E","3E",LOOKUP(K829/M$2,{0,0.4,0.45,0.5,0.55,0.6,0.65,0.7,0.75,0.8,1},{0,2,2.25,2.5,2.75,3,3.25,3.5,3.75,4}))))</f>
        <v/>
      </c>
      <c r="N829" s="2" t="str">
        <f>IF(COUNT($A829)=0,"",IF($A829&lt;&gt;DRAFT!$B831,"ERR",IF(DRAFT!AS831="3E","3E",IF(COUNT(DRAFT!AO831,DRAFT!AS831)&gt;0,DRAFT!AT831,""))))</f>
        <v/>
      </c>
      <c r="O829" s="2" t="str">
        <f>IF(COUNT($A829)=0,"",IF(N829="3E","3E",IF(N829="","I",LOOKUP(N829/P$2,{0,0.4,0.45,0.5,0.55,0.6,0.65,0.7,0.75,0.8,1},{"F","D","C","C+","B-","B","B+","A-","A","A+"}))))</f>
        <v/>
      </c>
      <c r="P829" s="1" t="str">
        <f>IF(COUNT($A829)=0,"",IF(N829="","--",IF(N829="3E","3E",LOOKUP(N829/P$2,{0,0.4,0.45,0.5,0.55,0.6,0.65,0.7,0.75,0.8,1},{0,2,2.25,2.5,2.75,3,3.25,3.5,3.75,4}))))</f>
        <v/>
      </c>
      <c r="Q829" s="2" t="str">
        <f>IF(COUNT($A829)=0,"",IF($A829&lt;&gt;DRAFT!$B831,"ERR",IF(DRAFT!BB831="3E","3E",IF(COUNT(DRAFT!AX831,DRAFT!BB831)&gt;0,DRAFT!BC831,""))))</f>
        <v/>
      </c>
      <c r="R829" s="2" t="str">
        <f>IF(COUNT($A829)=0,"",IF(Q829="3E","3E",IF(Q829="","I",LOOKUP(Q829/S$2,{0,0.4,0.45,0.5,0.55,0.6,0.65,0.7,0.75,0.8,1},{"F","D","C","C+","B-","B","B+","A-","A","A+"}))))</f>
        <v/>
      </c>
      <c r="S829" s="1" t="str">
        <f>IF(COUNT($A829)=0,"",IF(Q829="","--",IF(Q829="3E","3E",LOOKUP(Q829/S$2,{0,0.4,0.45,0.5,0.55,0.6,0.65,0.7,0.75,0.8,1},{0,2,2.25,2.5,2.75,3,3.25,3.5,3.75,4}))))</f>
        <v/>
      </c>
      <c r="T829" s="2" t="str">
        <f>IF(COUNT($A829)=0,"",IF($A829&lt;&gt;DRAFT!$B831,"ERR",IF(DRAFT!BK831="3E","3E",IF(COUNT(DRAFT!BG831,DRAFT!BK831)&gt;0,DRAFT!BL831,""))))</f>
        <v/>
      </c>
      <c r="U829" s="2" t="str">
        <f>IF(COUNT($A829)=0,"",IF(T829="3E","3E",IF(T829="","I",LOOKUP(T829/V$2,{0,0.4,0.45,0.5,0.55,0.6,0.65,0.7,0.75,0.8,1},{"F","D","C","C+","B-","B","B+","A-","A","A+"}))))</f>
        <v/>
      </c>
      <c r="V829" s="1" t="str">
        <f>IF(COUNT($A829)=0,"",IF(T829="","--",IF(T829="3E","3E",LOOKUP(T829/V$2,{0,0.4,0.45,0.5,0.55,0.6,0.65,0.7,0.75,0.8,1},{0,2,2.25,2.5,2.75,3,3.25,3.5,3.75,4}))))</f>
        <v/>
      </c>
      <c r="W829" s="2" t="str">
        <f>IF(COUNT($A829)=0,"",IF($A829&lt;&gt;DRAFT!$B831,"ERR",IF(DRAFT!BT831="3E","3E",IF(COUNT(DRAFT!BP831,DRAFT!BT831)&gt;0,DRAFT!BU831,""))))</f>
        <v/>
      </c>
      <c r="X829" s="2" t="str">
        <f>IF(COUNT($A829)=0,"",IF(W829="3E","3E",IF(W829="","I",LOOKUP(W829/Y$2,{0,0.4,0.45,0.5,0.55,0.6,0.65,0.7,0.75,0.8,1},{"F","D","C","C+","B-","B","B+","A-","A","A+"}))))</f>
        <v/>
      </c>
      <c r="Y829" s="1" t="str">
        <f>IF(COUNT($A829)=0,"",IF(W829="","--",IF(W829="3E","3E",LOOKUP(W829/Y$2,{0,0.4,0.45,0.5,0.55,0.6,0.65,0.7,0.75,0.8,1},{0,2,2.25,2.5,2.75,3,3.25,3.5,3.75,4}))))</f>
        <v/>
      </c>
      <c r="Z829" s="2" t="str">
        <f>IF(COUNT($A829)=0,"",IF($A829&lt;&gt;DRAFT!$B831,"ERR",IF(DRAFT!CC831="3E","3E",IF(COUNT(DRAFT!BY831,DRAFT!CC831)&gt;0,DRAFT!CD831,""))))</f>
        <v/>
      </c>
      <c r="AA829" s="2" t="str">
        <f>IF(COUNT($A829)=0,"",IF(Z829="3E","3E",IF(Z829="","I",LOOKUP(Z829/AB$2,{0,0.4,0.45,0.5,0.55,0.6,0.65,0.7,0.75,0.8,1},{"F","D","C","C+","B-","B","B+","A-","A","A+"}))))</f>
        <v/>
      </c>
      <c r="AB829" s="1" t="str">
        <f>IF(COUNT($A829)=0,"",IF(Z829="","--",IF(Z829="3E","3E",LOOKUP(Z829/AB$2,{0,0.4,0.45,0.5,0.55,0.6,0.65,0.7,0.75,0.8,1},{0,2,2.25,2.5,2.75,3,3.25,3.5,3.75,4}))))</f>
        <v/>
      </c>
      <c r="AC829" s="2" t="str">
        <f>IF(COUNT($A829)=0,"",IF($A829&lt;&gt;DRAFT!$B831,"ERR",IF(DRAFT!CF831&gt;0,DRAFT!CF831,"")))</f>
        <v/>
      </c>
      <c r="AD829" s="2" t="str">
        <f>IF(COUNT($A829)=0,"",IF(AC829="3E","3E",IF(AC829="","I",LOOKUP(AC829/AE$2,{0,0.4,0.45,0.5,0.55,0.6,0.65,0.7,0.75,0.8,1},{"F","D","C","C+","B-","B","B+","A-","A","A+"}))))</f>
        <v/>
      </c>
      <c r="AE829" s="1" t="str">
        <f>IF(COUNT($A829)=0,"",IF(AC829="","--",IF(AC829="3E","3E",LOOKUP(AC829/AE$2,{0,0.4,0.45,0.5,0.55,0.6,0.65,0.7,0.75,0.8,1},{0,2,2.25,2.5,2.75,3,3.25,3.5,3.75,4}))))</f>
        <v/>
      </c>
      <c r="AF829" s="2" t="str">
        <f>IF(COUNT($A829)=0,"",IF($A829&lt;&gt;DRAFT!$B831,"ERR",IF(DRAFT!CI831&gt;0,DRAFT!CK831,"")))</f>
        <v/>
      </c>
      <c r="AG829" s="2" t="str">
        <f>IF(COUNT($A829)=0,"",IF(AF829="3E","3E",IF(AF829="","I",LOOKUP(AF829/AH$2,{0,0.4,0.45,0.5,0.55,0.6,0.65,0.7,0.75,0.8,1},{"F","D","C","C+","B-","B","B+","A-","A","A+"}))))</f>
        <v/>
      </c>
      <c r="AH829" s="1" t="str">
        <f>IF(COUNT($A829)=0,"",IF(AF829="","--",IF(AF829="3E","3E",LOOKUP(AF829/AH$2,{0,0.4,0.45,0.5,0.55,0.6,0.65,0.7,0.75,0.8,1},{0,2,2.25,2.5,2.75,3,3.25,3.5,3.75,4}))))</f>
        <v/>
      </c>
      <c r="AI829" s="2" t="str">
        <f>IF($A829&lt;&gt;DRAFT!$B831,"ERR",IF(OR(COUNT($A829)=0,COUNT(DRAFT!CL831:CN831,DRAFT!CP831:CR831)=0),"",CEILING(SUM(DRAFT!CO831,DRAFT!CS831,DRAFT!CT831),1)))</f>
        <v/>
      </c>
      <c r="AJ829" s="2" t="str">
        <f>IF(COUNT($A829)=0,"",IF(AI829="3E","3E",IF(AI829="","I",LOOKUP(AI829/AK$2,{0,0.4,0.45,0.5,0.55,0.6,0.65,0.7,0.75,0.8,1},{"F","D","C","C+","B-","B","B+","A-","A","A+"}))))</f>
        <v/>
      </c>
      <c r="AK829" s="1" t="str">
        <f>IF(COUNT($A829)=0,"",IF(AI829="","--",IF(AI829="3E","3E",LOOKUP(AI829/AK$2,{0,0.4,0.45,0.5,0.55,0.6,0.65,0.7,0.75,0.8,1},{0,2,2.25,2.5,2.75,3,3.25,3.5,3.75,4}))))</f>
        <v/>
      </c>
      <c r="AL829" s="4" t="str">
        <f>IF(OR(COUNT($A829)=0,COUNT(B829:AK829)=0),"",IF(COUNTIF(B829:AK829,"3E")&gt;0,"3E",IF(DRAFT!$A831="R",TRUNC(SUMPRODUCT(RGP,RCP)/TCP,3),TRUNC((SUMPRODUCT(--(IMDGP&gt;0)*IMDGP,IMCP)+CEILING(DRAFT!$DB831*42,0.25))/TCP,3))))</f>
        <v/>
      </c>
      <c r="AM829" s="2" t="str">
        <f>IF(OR(COUNT($A829)=0,COUNT(B829:AK829)=0),"",IF(COUNTIF(B829:AK829,"3E")&gt;0,"3E",IF(DRAFT!$A831="R",SUMPRODUCT(--(RGP&gt;=2),RCP),SUMPRODUCT(--(IMDGP&gt;0),--(IMGP=0),IMCP)+DRAFT!$DC831)))</f>
        <v/>
      </c>
      <c r="AQ829" s="2" t="str">
        <f>IF(OR(COUNT($A829)=0,COUNT(B829:AK829)=0),"",IF(COUNTIF(B829:AM829,"3E")&gt;0,"3E",IF(AND(DRAFT!$A831="IM",OR($AL829&gt;DRAFT!$DB831,$AM829&gt;DRAFT!$DC831)),"IMPROVED",IF(AND(DRAFT!$A831="IM",$AL829&lt;=DRAFT!$DB831,$AM829&lt;=DRAFT!$DC831),"NOT IMPROVED",IF(AND(DRAFT!CU831="S",AH829&gt;=2,AK829&gt;=2,AN829&gt;=2.5,AP829&gt;=144),"PASS","FAIL")))))</f>
        <v/>
      </c>
      <c r="AR829" s="2" t="str">
        <f t="shared" si="26"/>
        <v/>
      </c>
      <c r="AS829" s="2" t="str">
        <f t="shared" si="27"/>
        <v/>
      </c>
    </row>
    <row r="830" spans="1:45" ht="18.95" customHeight="1" x14ac:dyDescent="0.25">
      <c r="A830" s="3" t="str">
        <f>IF(DRAFT!$B832="","",DRAFT!$B832)</f>
        <v/>
      </c>
      <c r="B830" s="2" t="str">
        <f>IF(COUNT($A830)=0,"",IF($A830&lt;&gt;DRAFT!$B832,"ERR",IF(DRAFT!I832="3E","3E",IF(COUNT(DRAFT!E832,DRAFT!I832)&gt;0,DRAFT!J832,""))))</f>
        <v/>
      </c>
      <c r="C830" s="2" t="str">
        <f>IF(COUNT($A830)=0,"",IF(B830="3E","3E",IF(B830="","I",LOOKUP(B830/D$2,{0,0.4,0.45,0.5,0.55,0.6,0.65,0.7,0.75,0.8,1},{"F","D","C","C+","B-","B","B+","A-","A","A+"}))))</f>
        <v/>
      </c>
      <c r="D830" s="1" t="str">
        <f>IF(COUNT($A830)=0,"",IF(B830="","--",IF(B830="3E","3E",LOOKUP(B830/D$2,{0,0.4,0.45,0.5,0.55,0.6,0.65,0.7,0.75,0.8,1},{0,2,2.25,2.5,2.75,3,3.25,3.5,3.75,4}))))</f>
        <v/>
      </c>
      <c r="E830" s="2" t="str">
        <f>IF(COUNT($A830)=0,"",IF($A830&lt;&gt;DRAFT!$B832,"ERR",IF(DRAFT!R832="3E","3E",IF(COUNT(DRAFT!N832,DRAFT!R832)&gt;0,DRAFT!S832,""))))</f>
        <v/>
      </c>
      <c r="F830" s="2" t="str">
        <f>IF(COUNT($A830)=0,"",IF(E830="3E","3E",IF(E830="","I",LOOKUP(E830/G$2,{0,0.4,0.45,0.5,0.55,0.6,0.65,0.7,0.75,0.8,1},{"F","D","C","C+","B-","B","B+","A-","A","A+"}))))</f>
        <v/>
      </c>
      <c r="G830" s="1" t="str">
        <f>IF(COUNT($A830)=0,"",IF(E830="","--",IF(E830="3E","3E",LOOKUP(E830/G$2,{0,0.4,0.45,0.5,0.55,0.6,0.65,0.7,0.75,0.8,1},{0,2,2.25,2.5,2.75,3,3.25,3.5,3.75,4}))))</f>
        <v/>
      </c>
      <c r="H830" s="2" t="str">
        <f>IF(COUNT($A830)=0,"",IF($A830&lt;&gt;DRAFT!$B832,"ERR",IF(DRAFT!AA832="3E","3E",IF(COUNT(DRAFT!W832,DRAFT!AA832)&gt;0,DRAFT!AB832,""))))</f>
        <v/>
      </c>
      <c r="I830" s="2" t="str">
        <f>IF(COUNT($A830)=0,"",IF(H830="3E","3E",IF(H830="","I",LOOKUP(H830/J$2,{0,0.4,0.45,0.5,0.55,0.6,0.65,0.7,0.75,0.8,1},{"F","D","C","C+","B-","B","B+","A-","A","A+"}))))</f>
        <v/>
      </c>
      <c r="J830" s="1" t="str">
        <f>IF(COUNT($A830)=0,"",IF(H830="","--",IF(H830="3E","3E",LOOKUP(H830/J$2,{0,0.4,0.45,0.5,0.55,0.6,0.65,0.7,0.75,0.8,1},{0,2,2.25,2.5,2.75,3,3.25,3.5,3.75,4}))))</f>
        <v/>
      </c>
      <c r="K830" s="2" t="str">
        <f>IF(COUNT($A830)=0,"",IF($A830&lt;&gt;DRAFT!$B832,"ERR",IF(DRAFT!AJ832="3E","3E",IF(COUNT(DRAFT!AF832,DRAFT!AJ832)&gt;0,DRAFT!AK832,""))))</f>
        <v/>
      </c>
      <c r="L830" s="2" t="str">
        <f>IF(COUNT($A830)=0,"",IF(K830="3E","3E",IF(K830="","I",LOOKUP(K830/M$2,{0,0.4,0.45,0.5,0.55,0.6,0.65,0.7,0.75,0.8,1},{"F","D","C","C+","B-","B","B+","A-","A","A+"}))))</f>
        <v/>
      </c>
      <c r="M830" s="1" t="str">
        <f>IF(COUNT($A830)=0,"",IF(K830="","--",IF(K830="3E","3E",LOOKUP(K830/M$2,{0,0.4,0.45,0.5,0.55,0.6,0.65,0.7,0.75,0.8,1},{0,2,2.25,2.5,2.75,3,3.25,3.5,3.75,4}))))</f>
        <v/>
      </c>
      <c r="N830" s="2" t="str">
        <f>IF(COUNT($A830)=0,"",IF($A830&lt;&gt;DRAFT!$B832,"ERR",IF(DRAFT!AS832="3E","3E",IF(COUNT(DRAFT!AO832,DRAFT!AS832)&gt;0,DRAFT!AT832,""))))</f>
        <v/>
      </c>
      <c r="O830" s="2" t="str">
        <f>IF(COUNT($A830)=0,"",IF(N830="3E","3E",IF(N830="","I",LOOKUP(N830/P$2,{0,0.4,0.45,0.5,0.55,0.6,0.65,0.7,0.75,0.8,1},{"F","D","C","C+","B-","B","B+","A-","A","A+"}))))</f>
        <v/>
      </c>
      <c r="P830" s="1" t="str">
        <f>IF(COUNT($A830)=0,"",IF(N830="","--",IF(N830="3E","3E",LOOKUP(N830/P$2,{0,0.4,0.45,0.5,0.55,0.6,0.65,0.7,0.75,0.8,1},{0,2,2.25,2.5,2.75,3,3.25,3.5,3.75,4}))))</f>
        <v/>
      </c>
      <c r="Q830" s="2" t="str">
        <f>IF(COUNT($A830)=0,"",IF($A830&lt;&gt;DRAFT!$B832,"ERR",IF(DRAFT!BB832="3E","3E",IF(COUNT(DRAFT!AX832,DRAFT!BB832)&gt;0,DRAFT!BC832,""))))</f>
        <v/>
      </c>
      <c r="R830" s="2" t="str">
        <f>IF(COUNT($A830)=0,"",IF(Q830="3E","3E",IF(Q830="","I",LOOKUP(Q830/S$2,{0,0.4,0.45,0.5,0.55,0.6,0.65,0.7,0.75,0.8,1},{"F","D","C","C+","B-","B","B+","A-","A","A+"}))))</f>
        <v/>
      </c>
      <c r="S830" s="1" t="str">
        <f>IF(COUNT($A830)=0,"",IF(Q830="","--",IF(Q830="3E","3E",LOOKUP(Q830/S$2,{0,0.4,0.45,0.5,0.55,0.6,0.65,0.7,0.75,0.8,1},{0,2,2.25,2.5,2.75,3,3.25,3.5,3.75,4}))))</f>
        <v/>
      </c>
      <c r="T830" s="2" t="str">
        <f>IF(COUNT($A830)=0,"",IF($A830&lt;&gt;DRAFT!$B832,"ERR",IF(DRAFT!BK832="3E","3E",IF(COUNT(DRAFT!BG832,DRAFT!BK832)&gt;0,DRAFT!BL832,""))))</f>
        <v/>
      </c>
      <c r="U830" s="2" t="str">
        <f>IF(COUNT($A830)=0,"",IF(T830="3E","3E",IF(T830="","I",LOOKUP(T830/V$2,{0,0.4,0.45,0.5,0.55,0.6,0.65,0.7,0.75,0.8,1},{"F","D","C","C+","B-","B","B+","A-","A","A+"}))))</f>
        <v/>
      </c>
      <c r="V830" s="1" t="str">
        <f>IF(COUNT($A830)=0,"",IF(T830="","--",IF(T830="3E","3E",LOOKUP(T830/V$2,{0,0.4,0.45,0.5,0.55,0.6,0.65,0.7,0.75,0.8,1},{0,2,2.25,2.5,2.75,3,3.25,3.5,3.75,4}))))</f>
        <v/>
      </c>
      <c r="W830" s="2" t="str">
        <f>IF(COUNT($A830)=0,"",IF($A830&lt;&gt;DRAFT!$B832,"ERR",IF(DRAFT!BT832="3E","3E",IF(COUNT(DRAFT!BP832,DRAFT!BT832)&gt;0,DRAFT!BU832,""))))</f>
        <v/>
      </c>
      <c r="X830" s="2" t="str">
        <f>IF(COUNT($A830)=0,"",IF(W830="3E","3E",IF(W830="","I",LOOKUP(W830/Y$2,{0,0.4,0.45,0.5,0.55,0.6,0.65,0.7,0.75,0.8,1},{"F","D","C","C+","B-","B","B+","A-","A","A+"}))))</f>
        <v/>
      </c>
      <c r="Y830" s="1" t="str">
        <f>IF(COUNT($A830)=0,"",IF(W830="","--",IF(W830="3E","3E",LOOKUP(W830/Y$2,{0,0.4,0.45,0.5,0.55,0.6,0.65,0.7,0.75,0.8,1},{0,2,2.25,2.5,2.75,3,3.25,3.5,3.75,4}))))</f>
        <v/>
      </c>
      <c r="Z830" s="2" t="str">
        <f>IF(COUNT($A830)=0,"",IF($A830&lt;&gt;DRAFT!$B832,"ERR",IF(DRAFT!CC832="3E","3E",IF(COUNT(DRAFT!BY832,DRAFT!CC832)&gt;0,DRAFT!CD832,""))))</f>
        <v/>
      </c>
      <c r="AA830" s="2" t="str">
        <f>IF(COUNT($A830)=0,"",IF(Z830="3E","3E",IF(Z830="","I",LOOKUP(Z830/AB$2,{0,0.4,0.45,0.5,0.55,0.6,0.65,0.7,0.75,0.8,1},{"F","D","C","C+","B-","B","B+","A-","A","A+"}))))</f>
        <v/>
      </c>
      <c r="AB830" s="1" t="str">
        <f>IF(COUNT($A830)=0,"",IF(Z830="","--",IF(Z830="3E","3E",LOOKUP(Z830/AB$2,{0,0.4,0.45,0.5,0.55,0.6,0.65,0.7,0.75,0.8,1},{0,2,2.25,2.5,2.75,3,3.25,3.5,3.75,4}))))</f>
        <v/>
      </c>
      <c r="AC830" s="2" t="str">
        <f>IF(COUNT($A830)=0,"",IF($A830&lt;&gt;DRAFT!$B832,"ERR",IF(DRAFT!CF832&gt;0,DRAFT!CF832,"")))</f>
        <v/>
      </c>
      <c r="AD830" s="2" t="str">
        <f>IF(COUNT($A830)=0,"",IF(AC830="3E","3E",IF(AC830="","I",LOOKUP(AC830/AE$2,{0,0.4,0.45,0.5,0.55,0.6,0.65,0.7,0.75,0.8,1},{"F","D","C","C+","B-","B","B+","A-","A","A+"}))))</f>
        <v/>
      </c>
      <c r="AE830" s="1" t="str">
        <f>IF(COUNT($A830)=0,"",IF(AC830="","--",IF(AC830="3E","3E",LOOKUP(AC830/AE$2,{0,0.4,0.45,0.5,0.55,0.6,0.65,0.7,0.75,0.8,1},{0,2,2.25,2.5,2.75,3,3.25,3.5,3.75,4}))))</f>
        <v/>
      </c>
      <c r="AF830" s="2" t="str">
        <f>IF(COUNT($A830)=0,"",IF($A830&lt;&gt;DRAFT!$B832,"ERR",IF(DRAFT!CI832&gt;0,DRAFT!CK832,"")))</f>
        <v/>
      </c>
      <c r="AG830" s="2" t="str">
        <f>IF(COUNT($A830)=0,"",IF(AF830="3E","3E",IF(AF830="","I",LOOKUP(AF830/AH$2,{0,0.4,0.45,0.5,0.55,0.6,0.65,0.7,0.75,0.8,1},{"F","D","C","C+","B-","B","B+","A-","A","A+"}))))</f>
        <v/>
      </c>
      <c r="AH830" s="1" t="str">
        <f>IF(COUNT($A830)=0,"",IF(AF830="","--",IF(AF830="3E","3E",LOOKUP(AF830/AH$2,{0,0.4,0.45,0.5,0.55,0.6,0.65,0.7,0.75,0.8,1},{0,2,2.25,2.5,2.75,3,3.25,3.5,3.75,4}))))</f>
        <v/>
      </c>
      <c r="AI830" s="2" t="str">
        <f>IF($A830&lt;&gt;DRAFT!$B832,"ERR",IF(OR(COUNT($A830)=0,COUNT(DRAFT!CL832:CN832,DRAFT!CP832:CR832)=0),"",CEILING(SUM(DRAFT!CO832,DRAFT!CS832,DRAFT!CT832),1)))</f>
        <v/>
      </c>
      <c r="AJ830" s="2" t="str">
        <f>IF(COUNT($A830)=0,"",IF(AI830="3E","3E",IF(AI830="","I",LOOKUP(AI830/AK$2,{0,0.4,0.45,0.5,0.55,0.6,0.65,0.7,0.75,0.8,1},{"F","D","C","C+","B-","B","B+","A-","A","A+"}))))</f>
        <v/>
      </c>
      <c r="AK830" s="1" t="str">
        <f>IF(COUNT($A830)=0,"",IF(AI830="","--",IF(AI830="3E","3E",LOOKUP(AI830/AK$2,{0,0.4,0.45,0.5,0.55,0.6,0.65,0.7,0.75,0.8,1},{0,2,2.25,2.5,2.75,3,3.25,3.5,3.75,4}))))</f>
        <v/>
      </c>
      <c r="AL830" s="4" t="str">
        <f>IF(OR(COUNT($A830)=0,COUNT(B830:AK830)=0),"",IF(COUNTIF(B830:AK830,"3E")&gt;0,"3E",IF(DRAFT!$A832="R",TRUNC(SUMPRODUCT(RGP,RCP)/TCP,3),TRUNC((SUMPRODUCT(--(IMDGP&gt;0)*IMDGP,IMCP)+CEILING(DRAFT!$DB832*42,0.25))/TCP,3))))</f>
        <v/>
      </c>
      <c r="AM830" s="2" t="str">
        <f>IF(OR(COUNT($A830)=0,COUNT(B830:AK830)=0),"",IF(COUNTIF(B830:AK830,"3E")&gt;0,"3E",IF(DRAFT!$A832="R",SUMPRODUCT(--(RGP&gt;=2),RCP),SUMPRODUCT(--(IMDGP&gt;0),--(IMGP=0),IMCP)+DRAFT!$DC832)))</f>
        <v/>
      </c>
      <c r="AQ830" s="2" t="str">
        <f>IF(OR(COUNT($A830)=0,COUNT(B830:AK830)=0),"",IF(COUNTIF(B830:AM830,"3E")&gt;0,"3E",IF(AND(DRAFT!$A832="IM",OR($AL830&gt;DRAFT!$DB832,$AM830&gt;DRAFT!$DC832)),"IMPROVED",IF(AND(DRAFT!$A832="IM",$AL830&lt;=DRAFT!$DB832,$AM830&lt;=DRAFT!$DC832),"NOT IMPROVED",IF(AND(DRAFT!CU832="S",AH830&gt;=2,AK830&gt;=2,AN830&gt;=2.5,AP830&gt;=144),"PASS","FAIL")))))</f>
        <v/>
      </c>
      <c r="AR830" s="2" t="str">
        <f t="shared" si="26"/>
        <v/>
      </c>
      <c r="AS830" s="2" t="str">
        <f t="shared" si="27"/>
        <v/>
      </c>
    </row>
    <row r="831" spans="1:45" ht="18.95" customHeight="1" x14ac:dyDescent="0.25">
      <c r="A831" s="3" t="str">
        <f>IF(DRAFT!$B833="","",DRAFT!$B833)</f>
        <v/>
      </c>
      <c r="B831" s="2" t="str">
        <f>IF(COUNT($A831)=0,"",IF($A831&lt;&gt;DRAFT!$B833,"ERR",IF(DRAFT!I833="3E","3E",IF(COUNT(DRAFT!E833,DRAFT!I833)&gt;0,DRAFT!J833,""))))</f>
        <v/>
      </c>
      <c r="C831" s="2" t="str">
        <f>IF(COUNT($A831)=0,"",IF(B831="3E","3E",IF(B831="","I",LOOKUP(B831/D$2,{0,0.4,0.45,0.5,0.55,0.6,0.65,0.7,0.75,0.8,1},{"F","D","C","C+","B-","B","B+","A-","A","A+"}))))</f>
        <v/>
      </c>
      <c r="D831" s="1" t="str">
        <f>IF(COUNT($A831)=0,"",IF(B831="","--",IF(B831="3E","3E",LOOKUP(B831/D$2,{0,0.4,0.45,0.5,0.55,0.6,0.65,0.7,0.75,0.8,1},{0,2,2.25,2.5,2.75,3,3.25,3.5,3.75,4}))))</f>
        <v/>
      </c>
      <c r="E831" s="2" t="str">
        <f>IF(COUNT($A831)=0,"",IF($A831&lt;&gt;DRAFT!$B833,"ERR",IF(DRAFT!R833="3E","3E",IF(COUNT(DRAFT!N833,DRAFT!R833)&gt;0,DRAFT!S833,""))))</f>
        <v/>
      </c>
      <c r="F831" s="2" t="str">
        <f>IF(COUNT($A831)=0,"",IF(E831="3E","3E",IF(E831="","I",LOOKUP(E831/G$2,{0,0.4,0.45,0.5,0.55,0.6,0.65,0.7,0.75,0.8,1},{"F","D","C","C+","B-","B","B+","A-","A","A+"}))))</f>
        <v/>
      </c>
      <c r="G831" s="1" t="str">
        <f>IF(COUNT($A831)=0,"",IF(E831="","--",IF(E831="3E","3E",LOOKUP(E831/G$2,{0,0.4,0.45,0.5,0.55,0.6,0.65,0.7,0.75,0.8,1},{0,2,2.25,2.5,2.75,3,3.25,3.5,3.75,4}))))</f>
        <v/>
      </c>
      <c r="H831" s="2" t="str">
        <f>IF(COUNT($A831)=0,"",IF($A831&lt;&gt;DRAFT!$B833,"ERR",IF(DRAFT!AA833="3E","3E",IF(COUNT(DRAFT!W833,DRAFT!AA833)&gt;0,DRAFT!AB833,""))))</f>
        <v/>
      </c>
      <c r="I831" s="2" t="str">
        <f>IF(COUNT($A831)=0,"",IF(H831="3E","3E",IF(H831="","I",LOOKUP(H831/J$2,{0,0.4,0.45,0.5,0.55,0.6,0.65,0.7,0.75,0.8,1},{"F","D","C","C+","B-","B","B+","A-","A","A+"}))))</f>
        <v/>
      </c>
      <c r="J831" s="1" t="str">
        <f>IF(COUNT($A831)=0,"",IF(H831="","--",IF(H831="3E","3E",LOOKUP(H831/J$2,{0,0.4,0.45,0.5,0.55,0.6,0.65,0.7,0.75,0.8,1},{0,2,2.25,2.5,2.75,3,3.25,3.5,3.75,4}))))</f>
        <v/>
      </c>
      <c r="K831" s="2" t="str">
        <f>IF(COUNT($A831)=0,"",IF($A831&lt;&gt;DRAFT!$B833,"ERR",IF(DRAFT!AJ833="3E","3E",IF(COUNT(DRAFT!AF833,DRAFT!AJ833)&gt;0,DRAFT!AK833,""))))</f>
        <v/>
      </c>
      <c r="L831" s="2" t="str">
        <f>IF(COUNT($A831)=0,"",IF(K831="3E","3E",IF(K831="","I",LOOKUP(K831/M$2,{0,0.4,0.45,0.5,0.55,0.6,0.65,0.7,0.75,0.8,1},{"F","D","C","C+","B-","B","B+","A-","A","A+"}))))</f>
        <v/>
      </c>
      <c r="M831" s="1" t="str">
        <f>IF(COUNT($A831)=0,"",IF(K831="","--",IF(K831="3E","3E",LOOKUP(K831/M$2,{0,0.4,0.45,0.5,0.55,0.6,0.65,0.7,0.75,0.8,1},{0,2,2.25,2.5,2.75,3,3.25,3.5,3.75,4}))))</f>
        <v/>
      </c>
      <c r="N831" s="2" t="str">
        <f>IF(COUNT($A831)=0,"",IF($A831&lt;&gt;DRAFT!$B833,"ERR",IF(DRAFT!AS833="3E","3E",IF(COUNT(DRAFT!AO833,DRAFT!AS833)&gt;0,DRAFT!AT833,""))))</f>
        <v/>
      </c>
      <c r="O831" s="2" t="str">
        <f>IF(COUNT($A831)=0,"",IF(N831="3E","3E",IF(N831="","I",LOOKUP(N831/P$2,{0,0.4,0.45,0.5,0.55,0.6,0.65,0.7,0.75,0.8,1},{"F","D","C","C+","B-","B","B+","A-","A","A+"}))))</f>
        <v/>
      </c>
      <c r="P831" s="1" t="str">
        <f>IF(COUNT($A831)=0,"",IF(N831="","--",IF(N831="3E","3E",LOOKUP(N831/P$2,{0,0.4,0.45,0.5,0.55,0.6,0.65,0.7,0.75,0.8,1},{0,2,2.25,2.5,2.75,3,3.25,3.5,3.75,4}))))</f>
        <v/>
      </c>
      <c r="Q831" s="2" t="str">
        <f>IF(COUNT($A831)=0,"",IF($A831&lt;&gt;DRAFT!$B833,"ERR",IF(DRAFT!BB833="3E","3E",IF(COUNT(DRAFT!AX833,DRAFT!BB833)&gt;0,DRAFT!BC833,""))))</f>
        <v/>
      </c>
      <c r="R831" s="2" t="str">
        <f>IF(COUNT($A831)=0,"",IF(Q831="3E","3E",IF(Q831="","I",LOOKUP(Q831/S$2,{0,0.4,0.45,0.5,0.55,0.6,0.65,0.7,0.75,0.8,1},{"F","D","C","C+","B-","B","B+","A-","A","A+"}))))</f>
        <v/>
      </c>
      <c r="S831" s="1" t="str">
        <f>IF(COUNT($A831)=0,"",IF(Q831="","--",IF(Q831="3E","3E",LOOKUP(Q831/S$2,{0,0.4,0.45,0.5,0.55,0.6,0.65,0.7,0.75,0.8,1},{0,2,2.25,2.5,2.75,3,3.25,3.5,3.75,4}))))</f>
        <v/>
      </c>
      <c r="T831" s="2" t="str">
        <f>IF(COUNT($A831)=0,"",IF($A831&lt;&gt;DRAFT!$B833,"ERR",IF(DRAFT!BK833="3E","3E",IF(COUNT(DRAFT!BG833,DRAFT!BK833)&gt;0,DRAFT!BL833,""))))</f>
        <v/>
      </c>
      <c r="U831" s="2" t="str">
        <f>IF(COUNT($A831)=0,"",IF(T831="3E","3E",IF(T831="","I",LOOKUP(T831/V$2,{0,0.4,0.45,0.5,0.55,0.6,0.65,0.7,0.75,0.8,1},{"F","D","C","C+","B-","B","B+","A-","A","A+"}))))</f>
        <v/>
      </c>
      <c r="V831" s="1" t="str">
        <f>IF(COUNT($A831)=0,"",IF(T831="","--",IF(T831="3E","3E",LOOKUP(T831/V$2,{0,0.4,0.45,0.5,0.55,0.6,0.65,0.7,0.75,0.8,1},{0,2,2.25,2.5,2.75,3,3.25,3.5,3.75,4}))))</f>
        <v/>
      </c>
      <c r="W831" s="2" t="str">
        <f>IF(COUNT($A831)=0,"",IF($A831&lt;&gt;DRAFT!$B833,"ERR",IF(DRAFT!BT833="3E","3E",IF(COUNT(DRAFT!BP833,DRAFT!BT833)&gt;0,DRAFT!BU833,""))))</f>
        <v/>
      </c>
      <c r="X831" s="2" t="str">
        <f>IF(COUNT($A831)=0,"",IF(W831="3E","3E",IF(W831="","I",LOOKUP(W831/Y$2,{0,0.4,0.45,0.5,0.55,0.6,0.65,0.7,0.75,0.8,1},{"F","D","C","C+","B-","B","B+","A-","A","A+"}))))</f>
        <v/>
      </c>
      <c r="Y831" s="1" t="str">
        <f>IF(COUNT($A831)=0,"",IF(W831="","--",IF(W831="3E","3E",LOOKUP(W831/Y$2,{0,0.4,0.45,0.5,0.55,0.6,0.65,0.7,0.75,0.8,1},{0,2,2.25,2.5,2.75,3,3.25,3.5,3.75,4}))))</f>
        <v/>
      </c>
      <c r="Z831" s="2" t="str">
        <f>IF(COUNT($A831)=0,"",IF($A831&lt;&gt;DRAFT!$B833,"ERR",IF(DRAFT!CC833="3E","3E",IF(COUNT(DRAFT!BY833,DRAFT!CC833)&gt;0,DRAFT!CD833,""))))</f>
        <v/>
      </c>
      <c r="AA831" s="2" t="str">
        <f>IF(COUNT($A831)=0,"",IF(Z831="3E","3E",IF(Z831="","I",LOOKUP(Z831/AB$2,{0,0.4,0.45,0.5,0.55,0.6,0.65,0.7,0.75,0.8,1},{"F","D","C","C+","B-","B","B+","A-","A","A+"}))))</f>
        <v/>
      </c>
      <c r="AB831" s="1" t="str">
        <f>IF(COUNT($A831)=0,"",IF(Z831="","--",IF(Z831="3E","3E",LOOKUP(Z831/AB$2,{0,0.4,0.45,0.5,0.55,0.6,0.65,0.7,0.75,0.8,1},{0,2,2.25,2.5,2.75,3,3.25,3.5,3.75,4}))))</f>
        <v/>
      </c>
      <c r="AC831" s="2" t="str">
        <f>IF(COUNT($A831)=0,"",IF($A831&lt;&gt;DRAFT!$B833,"ERR",IF(DRAFT!CF833&gt;0,DRAFT!CF833,"")))</f>
        <v/>
      </c>
      <c r="AD831" s="2" t="str">
        <f>IF(COUNT($A831)=0,"",IF(AC831="3E","3E",IF(AC831="","I",LOOKUP(AC831/AE$2,{0,0.4,0.45,0.5,0.55,0.6,0.65,0.7,0.75,0.8,1},{"F","D","C","C+","B-","B","B+","A-","A","A+"}))))</f>
        <v/>
      </c>
      <c r="AE831" s="1" t="str">
        <f>IF(COUNT($A831)=0,"",IF(AC831="","--",IF(AC831="3E","3E",LOOKUP(AC831/AE$2,{0,0.4,0.45,0.5,0.55,0.6,0.65,0.7,0.75,0.8,1},{0,2,2.25,2.5,2.75,3,3.25,3.5,3.75,4}))))</f>
        <v/>
      </c>
      <c r="AF831" s="2" t="str">
        <f>IF(COUNT($A831)=0,"",IF($A831&lt;&gt;DRAFT!$B833,"ERR",IF(DRAFT!CI833&gt;0,DRAFT!CK833,"")))</f>
        <v/>
      </c>
      <c r="AG831" s="2" t="str">
        <f>IF(COUNT($A831)=0,"",IF(AF831="3E","3E",IF(AF831="","I",LOOKUP(AF831/AH$2,{0,0.4,0.45,0.5,0.55,0.6,0.65,0.7,0.75,0.8,1},{"F","D","C","C+","B-","B","B+","A-","A","A+"}))))</f>
        <v/>
      </c>
      <c r="AH831" s="1" t="str">
        <f>IF(COUNT($A831)=0,"",IF(AF831="","--",IF(AF831="3E","3E",LOOKUP(AF831/AH$2,{0,0.4,0.45,0.5,0.55,0.6,0.65,0.7,0.75,0.8,1},{0,2,2.25,2.5,2.75,3,3.25,3.5,3.75,4}))))</f>
        <v/>
      </c>
      <c r="AI831" s="2" t="str">
        <f>IF($A831&lt;&gt;DRAFT!$B833,"ERR",IF(OR(COUNT($A831)=0,COUNT(DRAFT!CL833:CN833,DRAFT!CP833:CR833)=0),"",CEILING(SUM(DRAFT!CO833,DRAFT!CS833,DRAFT!CT833),1)))</f>
        <v/>
      </c>
      <c r="AJ831" s="2" t="str">
        <f>IF(COUNT($A831)=0,"",IF(AI831="3E","3E",IF(AI831="","I",LOOKUP(AI831/AK$2,{0,0.4,0.45,0.5,0.55,0.6,0.65,0.7,0.75,0.8,1},{"F","D","C","C+","B-","B","B+","A-","A","A+"}))))</f>
        <v/>
      </c>
      <c r="AK831" s="1" t="str">
        <f>IF(COUNT($A831)=0,"",IF(AI831="","--",IF(AI831="3E","3E",LOOKUP(AI831/AK$2,{0,0.4,0.45,0.5,0.55,0.6,0.65,0.7,0.75,0.8,1},{0,2,2.25,2.5,2.75,3,3.25,3.5,3.75,4}))))</f>
        <v/>
      </c>
      <c r="AL831" s="4" t="str">
        <f>IF(OR(COUNT($A831)=0,COUNT(B831:AK831)=0),"",IF(COUNTIF(B831:AK831,"3E")&gt;0,"3E",IF(DRAFT!$A833="R",TRUNC(SUMPRODUCT(RGP,RCP)/TCP,3),TRUNC((SUMPRODUCT(--(IMDGP&gt;0)*IMDGP,IMCP)+CEILING(DRAFT!$DB833*42,0.25))/TCP,3))))</f>
        <v/>
      </c>
      <c r="AM831" s="2" t="str">
        <f>IF(OR(COUNT($A831)=0,COUNT(B831:AK831)=0),"",IF(COUNTIF(B831:AK831,"3E")&gt;0,"3E",IF(DRAFT!$A833="R",SUMPRODUCT(--(RGP&gt;=2),RCP),SUMPRODUCT(--(IMDGP&gt;0),--(IMGP=0),IMCP)+DRAFT!$DC833)))</f>
        <v/>
      </c>
      <c r="AQ831" s="2" t="str">
        <f>IF(OR(COUNT($A831)=0,COUNT(B831:AK831)=0),"",IF(COUNTIF(B831:AM831,"3E")&gt;0,"3E",IF(AND(DRAFT!$A833="IM",OR($AL831&gt;DRAFT!$DB833,$AM831&gt;DRAFT!$DC833)),"IMPROVED",IF(AND(DRAFT!$A833="IM",$AL831&lt;=DRAFT!$DB833,$AM831&lt;=DRAFT!$DC833),"NOT IMPROVED",IF(AND(DRAFT!CU833="S",AH831&gt;=2,AK831&gt;=2,AN831&gt;=2.5,AP831&gt;=144),"PASS","FAIL")))))</f>
        <v/>
      </c>
      <c r="AR831" s="2" t="str">
        <f t="shared" si="26"/>
        <v/>
      </c>
      <c r="AS831" s="2" t="str">
        <f t="shared" si="27"/>
        <v/>
      </c>
    </row>
    <row r="832" spans="1:45" ht="18.95" customHeight="1" x14ac:dyDescent="0.25">
      <c r="A832" s="3" t="str">
        <f>IF(DRAFT!$B834="","",DRAFT!$B834)</f>
        <v/>
      </c>
      <c r="B832" s="2" t="str">
        <f>IF(COUNT($A832)=0,"",IF($A832&lt;&gt;DRAFT!$B834,"ERR",IF(DRAFT!I834="3E","3E",IF(COUNT(DRAFT!E834,DRAFT!I834)&gt;0,DRAFT!J834,""))))</f>
        <v/>
      </c>
      <c r="C832" s="2" t="str">
        <f>IF(COUNT($A832)=0,"",IF(B832="3E","3E",IF(B832="","I",LOOKUP(B832/D$2,{0,0.4,0.45,0.5,0.55,0.6,0.65,0.7,0.75,0.8,1},{"F","D","C","C+","B-","B","B+","A-","A","A+"}))))</f>
        <v/>
      </c>
      <c r="D832" s="1" t="str">
        <f>IF(COUNT($A832)=0,"",IF(B832="","--",IF(B832="3E","3E",LOOKUP(B832/D$2,{0,0.4,0.45,0.5,0.55,0.6,0.65,0.7,0.75,0.8,1},{0,2,2.25,2.5,2.75,3,3.25,3.5,3.75,4}))))</f>
        <v/>
      </c>
      <c r="E832" s="2" t="str">
        <f>IF(COUNT($A832)=0,"",IF($A832&lt;&gt;DRAFT!$B834,"ERR",IF(DRAFT!R834="3E","3E",IF(COUNT(DRAFT!N834,DRAFT!R834)&gt;0,DRAFT!S834,""))))</f>
        <v/>
      </c>
      <c r="F832" s="2" t="str">
        <f>IF(COUNT($A832)=0,"",IF(E832="3E","3E",IF(E832="","I",LOOKUP(E832/G$2,{0,0.4,0.45,0.5,0.55,0.6,0.65,0.7,0.75,0.8,1},{"F","D","C","C+","B-","B","B+","A-","A","A+"}))))</f>
        <v/>
      </c>
      <c r="G832" s="1" t="str">
        <f>IF(COUNT($A832)=0,"",IF(E832="","--",IF(E832="3E","3E",LOOKUP(E832/G$2,{0,0.4,0.45,0.5,0.55,0.6,0.65,0.7,0.75,0.8,1},{0,2,2.25,2.5,2.75,3,3.25,3.5,3.75,4}))))</f>
        <v/>
      </c>
      <c r="H832" s="2" t="str">
        <f>IF(COUNT($A832)=0,"",IF($A832&lt;&gt;DRAFT!$B834,"ERR",IF(DRAFT!AA834="3E","3E",IF(COUNT(DRAFT!W834,DRAFT!AA834)&gt;0,DRAFT!AB834,""))))</f>
        <v/>
      </c>
      <c r="I832" s="2" t="str">
        <f>IF(COUNT($A832)=0,"",IF(H832="3E","3E",IF(H832="","I",LOOKUP(H832/J$2,{0,0.4,0.45,0.5,0.55,0.6,0.65,0.7,0.75,0.8,1},{"F","D","C","C+","B-","B","B+","A-","A","A+"}))))</f>
        <v/>
      </c>
      <c r="J832" s="1" t="str">
        <f>IF(COUNT($A832)=0,"",IF(H832="","--",IF(H832="3E","3E",LOOKUP(H832/J$2,{0,0.4,0.45,0.5,0.55,0.6,0.65,0.7,0.75,0.8,1},{0,2,2.25,2.5,2.75,3,3.25,3.5,3.75,4}))))</f>
        <v/>
      </c>
      <c r="K832" s="2" t="str">
        <f>IF(COUNT($A832)=0,"",IF($A832&lt;&gt;DRAFT!$B834,"ERR",IF(DRAFT!AJ834="3E","3E",IF(COUNT(DRAFT!AF834,DRAFT!AJ834)&gt;0,DRAFT!AK834,""))))</f>
        <v/>
      </c>
      <c r="L832" s="2" t="str">
        <f>IF(COUNT($A832)=0,"",IF(K832="3E","3E",IF(K832="","I",LOOKUP(K832/M$2,{0,0.4,0.45,0.5,0.55,0.6,0.65,0.7,0.75,0.8,1},{"F","D","C","C+","B-","B","B+","A-","A","A+"}))))</f>
        <v/>
      </c>
      <c r="M832" s="1" t="str">
        <f>IF(COUNT($A832)=0,"",IF(K832="","--",IF(K832="3E","3E",LOOKUP(K832/M$2,{0,0.4,0.45,0.5,0.55,0.6,0.65,0.7,0.75,0.8,1},{0,2,2.25,2.5,2.75,3,3.25,3.5,3.75,4}))))</f>
        <v/>
      </c>
      <c r="N832" s="2" t="str">
        <f>IF(COUNT($A832)=0,"",IF($A832&lt;&gt;DRAFT!$B834,"ERR",IF(DRAFT!AS834="3E","3E",IF(COUNT(DRAFT!AO834,DRAFT!AS834)&gt;0,DRAFT!AT834,""))))</f>
        <v/>
      </c>
      <c r="O832" s="2" t="str">
        <f>IF(COUNT($A832)=0,"",IF(N832="3E","3E",IF(N832="","I",LOOKUP(N832/P$2,{0,0.4,0.45,0.5,0.55,0.6,0.65,0.7,0.75,0.8,1},{"F","D","C","C+","B-","B","B+","A-","A","A+"}))))</f>
        <v/>
      </c>
      <c r="P832" s="1" t="str">
        <f>IF(COUNT($A832)=0,"",IF(N832="","--",IF(N832="3E","3E",LOOKUP(N832/P$2,{0,0.4,0.45,0.5,0.55,0.6,0.65,0.7,0.75,0.8,1},{0,2,2.25,2.5,2.75,3,3.25,3.5,3.75,4}))))</f>
        <v/>
      </c>
      <c r="Q832" s="2" t="str">
        <f>IF(COUNT($A832)=0,"",IF($A832&lt;&gt;DRAFT!$B834,"ERR",IF(DRAFT!BB834="3E","3E",IF(COUNT(DRAFT!AX834,DRAFT!BB834)&gt;0,DRAFT!BC834,""))))</f>
        <v/>
      </c>
      <c r="R832" s="2" t="str">
        <f>IF(COUNT($A832)=0,"",IF(Q832="3E","3E",IF(Q832="","I",LOOKUP(Q832/S$2,{0,0.4,0.45,0.5,0.55,0.6,0.65,0.7,0.75,0.8,1},{"F","D","C","C+","B-","B","B+","A-","A","A+"}))))</f>
        <v/>
      </c>
      <c r="S832" s="1" t="str">
        <f>IF(COUNT($A832)=0,"",IF(Q832="","--",IF(Q832="3E","3E",LOOKUP(Q832/S$2,{0,0.4,0.45,0.5,0.55,0.6,0.65,0.7,0.75,0.8,1},{0,2,2.25,2.5,2.75,3,3.25,3.5,3.75,4}))))</f>
        <v/>
      </c>
      <c r="T832" s="2" t="str">
        <f>IF(COUNT($A832)=0,"",IF($A832&lt;&gt;DRAFT!$B834,"ERR",IF(DRAFT!BK834="3E","3E",IF(COUNT(DRAFT!BG834,DRAFT!BK834)&gt;0,DRAFT!BL834,""))))</f>
        <v/>
      </c>
      <c r="U832" s="2" t="str">
        <f>IF(COUNT($A832)=0,"",IF(T832="3E","3E",IF(T832="","I",LOOKUP(T832/V$2,{0,0.4,0.45,0.5,0.55,0.6,0.65,0.7,0.75,0.8,1},{"F","D","C","C+","B-","B","B+","A-","A","A+"}))))</f>
        <v/>
      </c>
      <c r="V832" s="1" t="str">
        <f>IF(COUNT($A832)=0,"",IF(T832="","--",IF(T832="3E","3E",LOOKUP(T832/V$2,{0,0.4,0.45,0.5,0.55,0.6,0.65,0.7,0.75,0.8,1},{0,2,2.25,2.5,2.75,3,3.25,3.5,3.75,4}))))</f>
        <v/>
      </c>
      <c r="W832" s="2" t="str">
        <f>IF(COUNT($A832)=0,"",IF($A832&lt;&gt;DRAFT!$B834,"ERR",IF(DRAFT!BT834="3E","3E",IF(COUNT(DRAFT!BP834,DRAFT!BT834)&gt;0,DRAFT!BU834,""))))</f>
        <v/>
      </c>
      <c r="X832" s="2" t="str">
        <f>IF(COUNT($A832)=0,"",IF(W832="3E","3E",IF(W832="","I",LOOKUP(W832/Y$2,{0,0.4,0.45,0.5,0.55,0.6,0.65,0.7,0.75,0.8,1},{"F","D","C","C+","B-","B","B+","A-","A","A+"}))))</f>
        <v/>
      </c>
      <c r="Y832" s="1" t="str">
        <f>IF(COUNT($A832)=0,"",IF(W832="","--",IF(W832="3E","3E",LOOKUP(W832/Y$2,{0,0.4,0.45,0.5,0.55,0.6,0.65,0.7,0.75,0.8,1},{0,2,2.25,2.5,2.75,3,3.25,3.5,3.75,4}))))</f>
        <v/>
      </c>
      <c r="Z832" s="2" t="str">
        <f>IF(COUNT($A832)=0,"",IF($A832&lt;&gt;DRAFT!$B834,"ERR",IF(DRAFT!CC834="3E","3E",IF(COUNT(DRAFT!BY834,DRAFT!CC834)&gt;0,DRAFT!CD834,""))))</f>
        <v/>
      </c>
      <c r="AA832" s="2" t="str">
        <f>IF(COUNT($A832)=0,"",IF(Z832="3E","3E",IF(Z832="","I",LOOKUP(Z832/AB$2,{0,0.4,0.45,0.5,0.55,0.6,0.65,0.7,0.75,0.8,1},{"F","D","C","C+","B-","B","B+","A-","A","A+"}))))</f>
        <v/>
      </c>
      <c r="AB832" s="1" t="str">
        <f>IF(COUNT($A832)=0,"",IF(Z832="","--",IF(Z832="3E","3E",LOOKUP(Z832/AB$2,{0,0.4,0.45,0.5,0.55,0.6,0.65,0.7,0.75,0.8,1},{0,2,2.25,2.5,2.75,3,3.25,3.5,3.75,4}))))</f>
        <v/>
      </c>
      <c r="AC832" s="2" t="str">
        <f>IF(COUNT($A832)=0,"",IF($A832&lt;&gt;DRAFT!$B834,"ERR",IF(DRAFT!CF834&gt;0,DRAFT!CF834,"")))</f>
        <v/>
      </c>
      <c r="AD832" s="2" t="str">
        <f>IF(COUNT($A832)=0,"",IF(AC832="3E","3E",IF(AC832="","I",LOOKUP(AC832/AE$2,{0,0.4,0.45,0.5,0.55,0.6,0.65,0.7,0.75,0.8,1},{"F","D","C","C+","B-","B","B+","A-","A","A+"}))))</f>
        <v/>
      </c>
      <c r="AE832" s="1" t="str">
        <f>IF(COUNT($A832)=0,"",IF(AC832="","--",IF(AC832="3E","3E",LOOKUP(AC832/AE$2,{0,0.4,0.45,0.5,0.55,0.6,0.65,0.7,0.75,0.8,1},{0,2,2.25,2.5,2.75,3,3.25,3.5,3.75,4}))))</f>
        <v/>
      </c>
      <c r="AF832" s="2" t="str">
        <f>IF(COUNT($A832)=0,"",IF($A832&lt;&gt;DRAFT!$B834,"ERR",IF(DRAFT!CI834&gt;0,DRAFT!CK834,"")))</f>
        <v/>
      </c>
      <c r="AG832" s="2" t="str">
        <f>IF(COUNT($A832)=0,"",IF(AF832="3E","3E",IF(AF832="","I",LOOKUP(AF832/AH$2,{0,0.4,0.45,0.5,0.55,0.6,0.65,0.7,0.75,0.8,1},{"F","D","C","C+","B-","B","B+","A-","A","A+"}))))</f>
        <v/>
      </c>
      <c r="AH832" s="1" t="str">
        <f>IF(COUNT($A832)=0,"",IF(AF832="","--",IF(AF832="3E","3E",LOOKUP(AF832/AH$2,{0,0.4,0.45,0.5,0.55,0.6,0.65,0.7,0.75,0.8,1},{0,2,2.25,2.5,2.75,3,3.25,3.5,3.75,4}))))</f>
        <v/>
      </c>
      <c r="AI832" s="2" t="str">
        <f>IF($A832&lt;&gt;DRAFT!$B834,"ERR",IF(OR(COUNT($A832)=0,COUNT(DRAFT!CL834:CN834,DRAFT!CP834:CR834)=0),"",CEILING(SUM(DRAFT!CO834,DRAFT!CS834,DRAFT!CT834),1)))</f>
        <v/>
      </c>
      <c r="AJ832" s="2" t="str">
        <f>IF(COUNT($A832)=0,"",IF(AI832="3E","3E",IF(AI832="","I",LOOKUP(AI832/AK$2,{0,0.4,0.45,0.5,0.55,0.6,0.65,0.7,0.75,0.8,1},{"F","D","C","C+","B-","B","B+","A-","A","A+"}))))</f>
        <v/>
      </c>
      <c r="AK832" s="1" t="str">
        <f>IF(COUNT($A832)=0,"",IF(AI832="","--",IF(AI832="3E","3E",LOOKUP(AI832/AK$2,{0,0.4,0.45,0.5,0.55,0.6,0.65,0.7,0.75,0.8,1},{0,2,2.25,2.5,2.75,3,3.25,3.5,3.75,4}))))</f>
        <v/>
      </c>
      <c r="AL832" s="4" t="str">
        <f>IF(OR(COUNT($A832)=0,COUNT(B832:AK832)=0),"",IF(COUNTIF(B832:AK832,"3E")&gt;0,"3E",IF(DRAFT!$A834="R",TRUNC(SUMPRODUCT(RGP,RCP)/TCP,3),TRUNC((SUMPRODUCT(--(IMDGP&gt;0)*IMDGP,IMCP)+CEILING(DRAFT!$DB834*42,0.25))/TCP,3))))</f>
        <v/>
      </c>
      <c r="AM832" s="2" t="str">
        <f>IF(OR(COUNT($A832)=0,COUNT(B832:AK832)=0),"",IF(COUNTIF(B832:AK832,"3E")&gt;0,"3E",IF(DRAFT!$A834="R",SUMPRODUCT(--(RGP&gt;=2),RCP),SUMPRODUCT(--(IMDGP&gt;0),--(IMGP=0),IMCP)+DRAFT!$DC834)))</f>
        <v/>
      </c>
      <c r="AQ832" s="2" t="str">
        <f>IF(OR(COUNT($A832)=0,COUNT(B832:AK832)=0),"",IF(COUNTIF(B832:AM832,"3E")&gt;0,"3E",IF(AND(DRAFT!$A834="IM",OR($AL832&gt;DRAFT!$DB834,$AM832&gt;DRAFT!$DC834)),"IMPROVED",IF(AND(DRAFT!$A834="IM",$AL832&lt;=DRAFT!$DB834,$AM832&lt;=DRAFT!$DC834),"NOT IMPROVED",IF(AND(DRAFT!CU834="S",AH832&gt;=2,AK832&gt;=2,AN832&gt;=2.5,AP832&gt;=144),"PASS","FAIL")))))</f>
        <v/>
      </c>
      <c r="AR832" s="2" t="str">
        <f t="shared" si="26"/>
        <v/>
      </c>
      <c r="AS832" s="2" t="str">
        <f t="shared" si="27"/>
        <v/>
      </c>
    </row>
    <row r="833" spans="1:45" ht="18.95" customHeight="1" x14ac:dyDescent="0.25">
      <c r="A833" s="3" t="str">
        <f>IF(DRAFT!$B835="","",DRAFT!$B835)</f>
        <v/>
      </c>
      <c r="B833" s="2" t="str">
        <f>IF(COUNT($A833)=0,"",IF($A833&lt;&gt;DRAFT!$B835,"ERR",IF(DRAFT!I835="3E","3E",IF(COUNT(DRAFT!E835,DRAFT!I835)&gt;0,DRAFT!J835,""))))</f>
        <v/>
      </c>
      <c r="C833" s="2" t="str">
        <f>IF(COUNT($A833)=0,"",IF(B833="3E","3E",IF(B833="","I",LOOKUP(B833/D$2,{0,0.4,0.45,0.5,0.55,0.6,0.65,0.7,0.75,0.8,1},{"F","D","C","C+","B-","B","B+","A-","A","A+"}))))</f>
        <v/>
      </c>
      <c r="D833" s="1" t="str">
        <f>IF(COUNT($A833)=0,"",IF(B833="","--",IF(B833="3E","3E",LOOKUP(B833/D$2,{0,0.4,0.45,0.5,0.55,0.6,0.65,0.7,0.75,0.8,1},{0,2,2.25,2.5,2.75,3,3.25,3.5,3.75,4}))))</f>
        <v/>
      </c>
      <c r="E833" s="2" t="str">
        <f>IF(COUNT($A833)=0,"",IF($A833&lt;&gt;DRAFT!$B835,"ERR",IF(DRAFT!R835="3E","3E",IF(COUNT(DRAFT!N835,DRAFT!R835)&gt;0,DRAFT!S835,""))))</f>
        <v/>
      </c>
      <c r="F833" s="2" t="str">
        <f>IF(COUNT($A833)=0,"",IF(E833="3E","3E",IF(E833="","I",LOOKUP(E833/G$2,{0,0.4,0.45,0.5,0.55,0.6,0.65,0.7,0.75,0.8,1},{"F","D","C","C+","B-","B","B+","A-","A","A+"}))))</f>
        <v/>
      </c>
      <c r="G833" s="1" t="str">
        <f>IF(COUNT($A833)=0,"",IF(E833="","--",IF(E833="3E","3E",LOOKUP(E833/G$2,{0,0.4,0.45,0.5,0.55,0.6,0.65,0.7,0.75,0.8,1},{0,2,2.25,2.5,2.75,3,3.25,3.5,3.75,4}))))</f>
        <v/>
      </c>
      <c r="H833" s="2" t="str">
        <f>IF(COUNT($A833)=0,"",IF($A833&lt;&gt;DRAFT!$B835,"ERR",IF(DRAFT!AA835="3E","3E",IF(COUNT(DRAFT!W835,DRAFT!AA835)&gt;0,DRAFT!AB835,""))))</f>
        <v/>
      </c>
      <c r="I833" s="2" t="str">
        <f>IF(COUNT($A833)=0,"",IF(H833="3E","3E",IF(H833="","I",LOOKUP(H833/J$2,{0,0.4,0.45,0.5,0.55,0.6,0.65,0.7,0.75,0.8,1},{"F","D","C","C+","B-","B","B+","A-","A","A+"}))))</f>
        <v/>
      </c>
      <c r="J833" s="1" t="str">
        <f>IF(COUNT($A833)=0,"",IF(H833="","--",IF(H833="3E","3E",LOOKUP(H833/J$2,{0,0.4,0.45,0.5,0.55,0.6,0.65,0.7,0.75,0.8,1},{0,2,2.25,2.5,2.75,3,3.25,3.5,3.75,4}))))</f>
        <v/>
      </c>
      <c r="K833" s="2" t="str">
        <f>IF(COUNT($A833)=0,"",IF($A833&lt;&gt;DRAFT!$B835,"ERR",IF(DRAFT!AJ835="3E","3E",IF(COUNT(DRAFT!AF835,DRAFT!AJ835)&gt;0,DRAFT!AK835,""))))</f>
        <v/>
      </c>
      <c r="L833" s="2" t="str">
        <f>IF(COUNT($A833)=0,"",IF(K833="3E","3E",IF(K833="","I",LOOKUP(K833/M$2,{0,0.4,0.45,0.5,0.55,0.6,0.65,0.7,0.75,0.8,1},{"F","D","C","C+","B-","B","B+","A-","A","A+"}))))</f>
        <v/>
      </c>
      <c r="M833" s="1" t="str">
        <f>IF(COUNT($A833)=0,"",IF(K833="","--",IF(K833="3E","3E",LOOKUP(K833/M$2,{0,0.4,0.45,0.5,0.55,0.6,0.65,0.7,0.75,0.8,1},{0,2,2.25,2.5,2.75,3,3.25,3.5,3.75,4}))))</f>
        <v/>
      </c>
      <c r="N833" s="2" t="str">
        <f>IF(COUNT($A833)=0,"",IF($A833&lt;&gt;DRAFT!$B835,"ERR",IF(DRAFT!AS835="3E","3E",IF(COUNT(DRAFT!AO835,DRAFT!AS835)&gt;0,DRAFT!AT835,""))))</f>
        <v/>
      </c>
      <c r="O833" s="2" t="str">
        <f>IF(COUNT($A833)=0,"",IF(N833="3E","3E",IF(N833="","I",LOOKUP(N833/P$2,{0,0.4,0.45,0.5,0.55,0.6,0.65,0.7,0.75,0.8,1},{"F","D","C","C+","B-","B","B+","A-","A","A+"}))))</f>
        <v/>
      </c>
      <c r="P833" s="1" t="str">
        <f>IF(COUNT($A833)=0,"",IF(N833="","--",IF(N833="3E","3E",LOOKUP(N833/P$2,{0,0.4,0.45,0.5,0.55,0.6,0.65,0.7,0.75,0.8,1},{0,2,2.25,2.5,2.75,3,3.25,3.5,3.75,4}))))</f>
        <v/>
      </c>
      <c r="Q833" s="2" t="str">
        <f>IF(COUNT($A833)=0,"",IF($A833&lt;&gt;DRAFT!$B835,"ERR",IF(DRAFT!BB835="3E","3E",IF(COUNT(DRAFT!AX835,DRAFT!BB835)&gt;0,DRAFT!BC835,""))))</f>
        <v/>
      </c>
      <c r="R833" s="2" t="str">
        <f>IF(COUNT($A833)=0,"",IF(Q833="3E","3E",IF(Q833="","I",LOOKUP(Q833/S$2,{0,0.4,0.45,0.5,0.55,0.6,0.65,0.7,0.75,0.8,1},{"F","D","C","C+","B-","B","B+","A-","A","A+"}))))</f>
        <v/>
      </c>
      <c r="S833" s="1" t="str">
        <f>IF(COUNT($A833)=0,"",IF(Q833="","--",IF(Q833="3E","3E",LOOKUP(Q833/S$2,{0,0.4,0.45,0.5,0.55,0.6,0.65,0.7,0.75,0.8,1},{0,2,2.25,2.5,2.75,3,3.25,3.5,3.75,4}))))</f>
        <v/>
      </c>
      <c r="T833" s="2" t="str">
        <f>IF(COUNT($A833)=0,"",IF($A833&lt;&gt;DRAFT!$B835,"ERR",IF(DRAFT!BK835="3E","3E",IF(COUNT(DRAFT!BG835,DRAFT!BK835)&gt;0,DRAFT!BL835,""))))</f>
        <v/>
      </c>
      <c r="U833" s="2" t="str">
        <f>IF(COUNT($A833)=0,"",IF(T833="3E","3E",IF(T833="","I",LOOKUP(T833/V$2,{0,0.4,0.45,0.5,0.55,0.6,0.65,0.7,0.75,0.8,1},{"F","D","C","C+","B-","B","B+","A-","A","A+"}))))</f>
        <v/>
      </c>
      <c r="V833" s="1" t="str">
        <f>IF(COUNT($A833)=0,"",IF(T833="","--",IF(T833="3E","3E",LOOKUP(T833/V$2,{0,0.4,0.45,0.5,0.55,0.6,0.65,0.7,0.75,0.8,1},{0,2,2.25,2.5,2.75,3,3.25,3.5,3.75,4}))))</f>
        <v/>
      </c>
      <c r="W833" s="2" t="str">
        <f>IF(COUNT($A833)=0,"",IF($A833&lt;&gt;DRAFT!$B835,"ERR",IF(DRAFT!BT835="3E","3E",IF(COUNT(DRAFT!BP835,DRAFT!BT835)&gt;0,DRAFT!BU835,""))))</f>
        <v/>
      </c>
      <c r="X833" s="2" t="str">
        <f>IF(COUNT($A833)=0,"",IF(W833="3E","3E",IF(W833="","I",LOOKUP(W833/Y$2,{0,0.4,0.45,0.5,0.55,0.6,0.65,0.7,0.75,0.8,1},{"F","D","C","C+","B-","B","B+","A-","A","A+"}))))</f>
        <v/>
      </c>
      <c r="Y833" s="1" t="str">
        <f>IF(COUNT($A833)=0,"",IF(W833="","--",IF(W833="3E","3E",LOOKUP(W833/Y$2,{0,0.4,0.45,0.5,0.55,0.6,0.65,0.7,0.75,0.8,1},{0,2,2.25,2.5,2.75,3,3.25,3.5,3.75,4}))))</f>
        <v/>
      </c>
      <c r="Z833" s="2" t="str">
        <f>IF(COUNT($A833)=0,"",IF($A833&lt;&gt;DRAFT!$B835,"ERR",IF(DRAFT!CC835="3E","3E",IF(COUNT(DRAFT!BY835,DRAFT!CC835)&gt;0,DRAFT!CD835,""))))</f>
        <v/>
      </c>
      <c r="AA833" s="2" t="str">
        <f>IF(COUNT($A833)=0,"",IF(Z833="3E","3E",IF(Z833="","I",LOOKUP(Z833/AB$2,{0,0.4,0.45,0.5,0.55,0.6,0.65,0.7,0.75,0.8,1},{"F","D","C","C+","B-","B","B+","A-","A","A+"}))))</f>
        <v/>
      </c>
      <c r="AB833" s="1" t="str">
        <f>IF(COUNT($A833)=0,"",IF(Z833="","--",IF(Z833="3E","3E",LOOKUP(Z833/AB$2,{0,0.4,0.45,0.5,0.55,0.6,0.65,0.7,0.75,0.8,1},{0,2,2.25,2.5,2.75,3,3.25,3.5,3.75,4}))))</f>
        <v/>
      </c>
      <c r="AC833" s="2" t="str">
        <f>IF(COUNT($A833)=0,"",IF($A833&lt;&gt;DRAFT!$B835,"ERR",IF(DRAFT!CF835&gt;0,DRAFT!CF835,"")))</f>
        <v/>
      </c>
      <c r="AD833" s="2" t="str">
        <f>IF(COUNT($A833)=0,"",IF(AC833="3E","3E",IF(AC833="","I",LOOKUP(AC833/AE$2,{0,0.4,0.45,0.5,0.55,0.6,0.65,0.7,0.75,0.8,1},{"F","D","C","C+","B-","B","B+","A-","A","A+"}))))</f>
        <v/>
      </c>
      <c r="AE833" s="1" t="str">
        <f>IF(COUNT($A833)=0,"",IF(AC833="","--",IF(AC833="3E","3E",LOOKUP(AC833/AE$2,{0,0.4,0.45,0.5,0.55,0.6,0.65,0.7,0.75,0.8,1},{0,2,2.25,2.5,2.75,3,3.25,3.5,3.75,4}))))</f>
        <v/>
      </c>
      <c r="AF833" s="2" t="str">
        <f>IF(COUNT($A833)=0,"",IF($A833&lt;&gt;DRAFT!$B835,"ERR",IF(DRAFT!CI835&gt;0,DRAFT!CK835,"")))</f>
        <v/>
      </c>
      <c r="AG833" s="2" t="str">
        <f>IF(COUNT($A833)=0,"",IF(AF833="3E","3E",IF(AF833="","I",LOOKUP(AF833/AH$2,{0,0.4,0.45,0.5,0.55,0.6,0.65,0.7,0.75,0.8,1},{"F","D","C","C+","B-","B","B+","A-","A","A+"}))))</f>
        <v/>
      </c>
      <c r="AH833" s="1" t="str">
        <f>IF(COUNT($A833)=0,"",IF(AF833="","--",IF(AF833="3E","3E",LOOKUP(AF833/AH$2,{0,0.4,0.45,0.5,0.55,0.6,0.65,0.7,0.75,0.8,1},{0,2,2.25,2.5,2.75,3,3.25,3.5,3.75,4}))))</f>
        <v/>
      </c>
      <c r="AI833" s="2" t="str">
        <f>IF($A833&lt;&gt;DRAFT!$B835,"ERR",IF(OR(COUNT($A833)=0,COUNT(DRAFT!CL835:CN835,DRAFT!CP835:CR835)=0),"",CEILING(SUM(DRAFT!CO835,DRAFT!CS835,DRAFT!CT835),1)))</f>
        <v/>
      </c>
      <c r="AJ833" s="2" t="str">
        <f>IF(COUNT($A833)=0,"",IF(AI833="3E","3E",IF(AI833="","I",LOOKUP(AI833/AK$2,{0,0.4,0.45,0.5,0.55,0.6,0.65,0.7,0.75,0.8,1},{"F","D","C","C+","B-","B","B+","A-","A","A+"}))))</f>
        <v/>
      </c>
      <c r="AK833" s="1" t="str">
        <f>IF(COUNT($A833)=0,"",IF(AI833="","--",IF(AI833="3E","3E",LOOKUP(AI833/AK$2,{0,0.4,0.45,0.5,0.55,0.6,0.65,0.7,0.75,0.8,1},{0,2,2.25,2.5,2.75,3,3.25,3.5,3.75,4}))))</f>
        <v/>
      </c>
      <c r="AL833" s="4" t="str">
        <f>IF(OR(COUNT($A833)=0,COUNT(B833:AK833)=0),"",IF(COUNTIF(B833:AK833,"3E")&gt;0,"3E",IF(DRAFT!$A835="R",TRUNC(SUMPRODUCT(RGP,RCP)/TCP,3),TRUNC((SUMPRODUCT(--(IMDGP&gt;0)*IMDGP,IMCP)+CEILING(DRAFT!$DB835*42,0.25))/TCP,3))))</f>
        <v/>
      </c>
      <c r="AM833" s="2" t="str">
        <f>IF(OR(COUNT($A833)=0,COUNT(B833:AK833)=0),"",IF(COUNTIF(B833:AK833,"3E")&gt;0,"3E",IF(DRAFT!$A835="R",SUMPRODUCT(--(RGP&gt;=2),RCP),SUMPRODUCT(--(IMDGP&gt;0),--(IMGP=0),IMCP)+DRAFT!$DC835)))</f>
        <v/>
      </c>
      <c r="AQ833" s="2" t="str">
        <f>IF(OR(COUNT($A833)=0,COUNT(B833:AK833)=0),"",IF(COUNTIF(B833:AM833,"3E")&gt;0,"3E",IF(AND(DRAFT!$A835="IM",OR($AL833&gt;DRAFT!$DB835,$AM833&gt;DRAFT!$DC835)),"IMPROVED",IF(AND(DRAFT!$A835="IM",$AL833&lt;=DRAFT!$DB835,$AM833&lt;=DRAFT!$DC835),"NOT IMPROVED",IF(AND(DRAFT!CU835="S",AH833&gt;=2,AK833&gt;=2,AN833&gt;=2.5,AP833&gt;=144),"PASS","FAIL")))))</f>
        <v/>
      </c>
      <c r="AR833" s="2" t="str">
        <f t="shared" si="26"/>
        <v/>
      </c>
      <c r="AS833" s="2" t="str">
        <f t="shared" si="27"/>
        <v/>
      </c>
    </row>
    <row r="834" spans="1:45" ht="18.95" customHeight="1" x14ac:dyDescent="0.25">
      <c r="A834" s="3" t="str">
        <f>IF(DRAFT!$B836="","",DRAFT!$B836)</f>
        <v/>
      </c>
      <c r="B834" s="2" t="str">
        <f>IF(COUNT($A834)=0,"",IF($A834&lt;&gt;DRAFT!$B836,"ERR",IF(DRAFT!I836="3E","3E",IF(COUNT(DRAFT!E836,DRAFT!I836)&gt;0,DRAFT!J836,""))))</f>
        <v/>
      </c>
      <c r="C834" s="2" t="str">
        <f>IF(COUNT($A834)=0,"",IF(B834="3E","3E",IF(B834="","I",LOOKUP(B834/D$2,{0,0.4,0.45,0.5,0.55,0.6,0.65,0.7,0.75,0.8,1},{"F","D","C","C+","B-","B","B+","A-","A","A+"}))))</f>
        <v/>
      </c>
      <c r="D834" s="1" t="str">
        <f>IF(COUNT($A834)=0,"",IF(B834="","--",IF(B834="3E","3E",LOOKUP(B834/D$2,{0,0.4,0.45,0.5,0.55,0.6,0.65,0.7,0.75,0.8,1},{0,2,2.25,2.5,2.75,3,3.25,3.5,3.75,4}))))</f>
        <v/>
      </c>
      <c r="E834" s="2" t="str">
        <f>IF(COUNT($A834)=0,"",IF($A834&lt;&gt;DRAFT!$B836,"ERR",IF(DRAFT!R836="3E","3E",IF(COUNT(DRAFT!N836,DRAFT!R836)&gt;0,DRAFT!S836,""))))</f>
        <v/>
      </c>
      <c r="F834" s="2" t="str">
        <f>IF(COUNT($A834)=0,"",IF(E834="3E","3E",IF(E834="","I",LOOKUP(E834/G$2,{0,0.4,0.45,0.5,0.55,0.6,0.65,0.7,0.75,0.8,1},{"F","D","C","C+","B-","B","B+","A-","A","A+"}))))</f>
        <v/>
      </c>
      <c r="G834" s="1" t="str">
        <f>IF(COUNT($A834)=0,"",IF(E834="","--",IF(E834="3E","3E",LOOKUP(E834/G$2,{0,0.4,0.45,0.5,0.55,0.6,0.65,0.7,0.75,0.8,1},{0,2,2.25,2.5,2.75,3,3.25,3.5,3.75,4}))))</f>
        <v/>
      </c>
      <c r="H834" s="2" t="str">
        <f>IF(COUNT($A834)=0,"",IF($A834&lt;&gt;DRAFT!$B836,"ERR",IF(DRAFT!AA836="3E","3E",IF(COUNT(DRAFT!W836,DRAFT!AA836)&gt;0,DRAFT!AB836,""))))</f>
        <v/>
      </c>
      <c r="I834" s="2" t="str">
        <f>IF(COUNT($A834)=0,"",IF(H834="3E","3E",IF(H834="","I",LOOKUP(H834/J$2,{0,0.4,0.45,0.5,0.55,0.6,0.65,0.7,0.75,0.8,1},{"F","D","C","C+","B-","B","B+","A-","A","A+"}))))</f>
        <v/>
      </c>
      <c r="J834" s="1" t="str">
        <f>IF(COUNT($A834)=0,"",IF(H834="","--",IF(H834="3E","3E",LOOKUP(H834/J$2,{0,0.4,0.45,0.5,0.55,0.6,0.65,0.7,0.75,0.8,1},{0,2,2.25,2.5,2.75,3,3.25,3.5,3.75,4}))))</f>
        <v/>
      </c>
      <c r="K834" s="2" t="str">
        <f>IF(COUNT($A834)=0,"",IF($A834&lt;&gt;DRAFT!$B836,"ERR",IF(DRAFT!AJ836="3E","3E",IF(COUNT(DRAFT!AF836,DRAFT!AJ836)&gt;0,DRAFT!AK836,""))))</f>
        <v/>
      </c>
      <c r="L834" s="2" t="str">
        <f>IF(COUNT($A834)=0,"",IF(K834="3E","3E",IF(K834="","I",LOOKUP(K834/M$2,{0,0.4,0.45,0.5,0.55,0.6,0.65,0.7,0.75,0.8,1},{"F","D","C","C+","B-","B","B+","A-","A","A+"}))))</f>
        <v/>
      </c>
      <c r="M834" s="1" t="str">
        <f>IF(COUNT($A834)=0,"",IF(K834="","--",IF(K834="3E","3E",LOOKUP(K834/M$2,{0,0.4,0.45,0.5,0.55,0.6,0.65,0.7,0.75,0.8,1},{0,2,2.25,2.5,2.75,3,3.25,3.5,3.75,4}))))</f>
        <v/>
      </c>
      <c r="N834" s="2" t="str">
        <f>IF(COUNT($A834)=0,"",IF($A834&lt;&gt;DRAFT!$B836,"ERR",IF(DRAFT!AS836="3E","3E",IF(COUNT(DRAFT!AO836,DRAFT!AS836)&gt;0,DRAFT!AT836,""))))</f>
        <v/>
      </c>
      <c r="O834" s="2" t="str">
        <f>IF(COUNT($A834)=0,"",IF(N834="3E","3E",IF(N834="","I",LOOKUP(N834/P$2,{0,0.4,0.45,0.5,0.55,0.6,0.65,0.7,0.75,0.8,1},{"F","D","C","C+","B-","B","B+","A-","A","A+"}))))</f>
        <v/>
      </c>
      <c r="P834" s="1" t="str">
        <f>IF(COUNT($A834)=0,"",IF(N834="","--",IF(N834="3E","3E",LOOKUP(N834/P$2,{0,0.4,0.45,0.5,0.55,0.6,0.65,0.7,0.75,0.8,1},{0,2,2.25,2.5,2.75,3,3.25,3.5,3.75,4}))))</f>
        <v/>
      </c>
      <c r="Q834" s="2" t="str">
        <f>IF(COUNT($A834)=0,"",IF($A834&lt;&gt;DRAFT!$B836,"ERR",IF(DRAFT!BB836="3E","3E",IF(COUNT(DRAFT!AX836,DRAFT!BB836)&gt;0,DRAFT!BC836,""))))</f>
        <v/>
      </c>
      <c r="R834" s="2" t="str">
        <f>IF(COUNT($A834)=0,"",IF(Q834="3E","3E",IF(Q834="","I",LOOKUP(Q834/S$2,{0,0.4,0.45,0.5,0.55,0.6,0.65,0.7,0.75,0.8,1},{"F","D","C","C+","B-","B","B+","A-","A","A+"}))))</f>
        <v/>
      </c>
      <c r="S834" s="1" t="str">
        <f>IF(COUNT($A834)=0,"",IF(Q834="","--",IF(Q834="3E","3E",LOOKUP(Q834/S$2,{0,0.4,0.45,0.5,0.55,0.6,0.65,0.7,0.75,0.8,1},{0,2,2.25,2.5,2.75,3,3.25,3.5,3.75,4}))))</f>
        <v/>
      </c>
      <c r="T834" s="2" t="str">
        <f>IF(COUNT($A834)=0,"",IF($A834&lt;&gt;DRAFT!$B836,"ERR",IF(DRAFT!BK836="3E","3E",IF(COUNT(DRAFT!BG836,DRAFT!BK836)&gt;0,DRAFT!BL836,""))))</f>
        <v/>
      </c>
      <c r="U834" s="2" t="str">
        <f>IF(COUNT($A834)=0,"",IF(T834="3E","3E",IF(T834="","I",LOOKUP(T834/V$2,{0,0.4,0.45,0.5,0.55,0.6,0.65,0.7,0.75,0.8,1},{"F","D","C","C+","B-","B","B+","A-","A","A+"}))))</f>
        <v/>
      </c>
      <c r="V834" s="1" t="str">
        <f>IF(COUNT($A834)=0,"",IF(T834="","--",IF(T834="3E","3E",LOOKUP(T834/V$2,{0,0.4,0.45,0.5,0.55,0.6,0.65,0.7,0.75,0.8,1},{0,2,2.25,2.5,2.75,3,3.25,3.5,3.75,4}))))</f>
        <v/>
      </c>
      <c r="W834" s="2" t="str">
        <f>IF(COUNT($A834)=0,"",IF($A834&lt;&gt;DRAFT!$B836,"ERR",IF(DRAFT!BT836="3E","3E",IF(COUNT(DRAFT!BP836,DRAFT!BT836)&gt;0,DRAFT!BU836,""))))</f>
        <v/>
      </c>
      <c r="X834" s="2" t="str">
        <f>IF(COUNT($A834)=0,"",IF(W834="3E","3E",IF(W834="","I",LOOKUP(W834/Y$2,{0,0.4,0.45,0.5,0.55,0.6,0.65,0.7,0.75,0.8,1},{"F","D","C","C+","B-","B","B+","A-","A","A+"}))))</f>
        <v/>
      </c>
      <c r="Y834" s="1" t="str">
        <f>IF(COUNT($A834)=0,"",IF(W834="","--",IF(W834="3E","3E",LOOKUP(W834/Y$2,{0,0.4,0.45,0.5,0.55,0.6,0.65,0.7,0.75,0.8,1},{0,2,2.25,2.5,2.75,3,3.25,3.5,3.75,4}))))</f>
        <v/>
      </c>
      <c r="Z834" s="2" t="str">
        <f>IF(COUNT($A834)=0,"",IF($A834&lt;&gt;DRAFT!$B836,"ERR",IF(DRAFT!CC836="3E","3E",IF(COUNT(DRAFT!BY836,DRAFT!CC836)&gt;0,DRAFT!CD836,""))))</f>
        <v/>
      </c>
      <c r="AA834" s="2" t="str">
        <f>IF(COUNT($A834)=0,"",IF(Z834="3E","3E",IF(Z834="","I",LOOKUP(Z834/AB$2,{0,0.4,0.45,0.5,0.55,0.6,0.65,0.7,0.75,0.8,1},{"F","D","C","C+","B-","B","B+","A-","A","A+"}))))</f>
        <v/>
      </c>
      <c r="AB834" s="1" t="str">
        <f>IF(COUNT($A834)=0,"",IF(Z834="","--",IF(Z834="3E","3E",LOOKUP(Z834/AB$2,{0,0.4,0.45,0.5,0.55,0.6,0.65,0.7,0.75,0.8,1},{0,2,2.25,2.5,2.75,3,3.25,3.5,3.75,4}))))</f>
        <v/>
      </c>
      <c r="AC834" s="2" t="str">
        <f>IF(COUNT($A834)=0,"",IF($A834&lt;&gt;DRAFT!$B836,"ERR",IF(DRAFT!CF836&gt;0,DRAFT!CF836,"")))</f>
        <v/>
      </c>
      <c r="AD834" s="2" t="str">
        <f>IF(COUNT($A834)=0,"",IF(AC834="3E","3E",IF(AC834="","I",LOOKUP(AC834/AE$2,{0,0.4,0.45,0.5,0.55,0.6,0.65,0.7,0.75,0.8,1},{"F","D","C","C+","B-","B","B+","A-","A","A+"}))))</f>
        <v/>
      </c>
      <c r="AE834" s="1" t="str">
        <f>IF(COUNT($A834)=0,"",IF(AC834="","--",IF(AC834="3E","3E",LOOKUP(AC834/AE$2,{0,0.4,0.45,0.5,0.55,0.6,0.65,0.7,0.75,0.8,1},{0,2,2.25,2.5,2.75,3,3.25,3.5,3.75,4}))))</f>
        <v/>
      </c>
      <c r="AF834" s="2" t="str">
        <f>IF(COUNT($A834)=0,"",IF($A834&lt;&gt;DRAFT!$B836,"ERR",IF(DRAFT!CI836&gt;0,DRAFT!CK836,"")))</f>
        <v/>
      </c>
      <c r="AG834" s="2" t="str">
        <f>IF(COUNT($A834)=0,"",IF(AF834="3E","3E",IF(AF834="","I",LOOKUP(AF834/AH$2,{0,0.4,0.45,0.5,0.55,0.6,0.65,0.7,0.75,0.8,1},{"F","D","C","C+","B-","B","B+","A-","A","A+"}))))</f>
        <v/>
      </c>
      <c r="AH834" s="1" t="str">
        <f>IF(COUNT($A834)=0,"",IF(AF834="","--",IF(AF834="3E","3E",LOOKUP(AF834/AH$2,{0,0.4,0.45,0.5,0.55,0.6,0.65,0.7,0.75,0.8,1},{0,2,2.25,2.5,2.75,3,3.25,3.5,3.75,4}))))</f>
        <v/>
      </c>
      <c r="AI834" s="2" t="str">
        <f>IF($A834&lt;&gt;DRAFT!$B836,"ERR",IF(OR(COUNT($A834)=0,COUNT(DRAFT!CL836:CN836,DRAFT!CP836:CR836)=0),"",CEILING(SUM(DRAFT!CO836,DRAFT!CS836,DRAFT!CT836),1)))</f>
        <v/>
      </c>
      <c r="AJ834" s="2" t="str">
        <f>IF(COUNT($A834)=0,"",IF(AI834="3E","3E",IF(AI834="","I",LOOKUP(AI834/AK$2,{0,0.4,0.45,0.5,0.55,0.6,0.65,0.7,0.75,0.8,1},{"F","D","C","C+","B-","B","B+","A-","A","A+"}))))</f>
        <v/>
      </c>
      <c r="AK834" s="1" t="str">
        <f>IF(COUNT($A834)=0,"",IF(AI834="","--",IF(AI834="3E","3E",LOOKUP(AI834/AK$2,{0,0.4,0.45,0.5,0.55,0.6,0.65,0.7,0.75,0.8,1},{0,2,2.25,2.5,2.75,3,3.25,3.5,3.75,4}))))</f>
        <v/>
      </c>
      <c r="AL834" s="4" t="str">
        <f>IF(OR(COUNT($A834)=0,COUNT(B834:AK834)=0),"",IF(COUNTIF(B834:AK834,"3E")&gt;0,"3E",IF(DRAFT!$A836="R",TRUNC(SUMPRODUCT(RGP,RCP)/TCP,3),TRUNC((SUMPRODUCT(--(IMDGP&gt;0)*IMDGP,IMCP)+CEILING(DRAFT!$DB836*42,0.25))/TCP,3))))</f>
        <v/>
      </c>
      <c r="AM834" s="2" t="str">
        <f>IF(OR(COUNT($A834)=0,COUNT(B834:AK834)=0),"",IF(COUNTIF(B834:AK834,"3E")&gt;0,"3E",IF(DRAFT!$A836="R",SUMPRODUCT(--(RGP&gt;=2),RCP),SUMPRODUCT(--(IMDGP&gt;0),--(IMGP=0),IMCP)+DRAFT!$DC836)))</f>
        <v/>
      </c>
      <c r="AQ834" s="2" t="str">
        <f>IF(OR(COUNT($A834)=0,COUNT(B834:AK834)=0),"",IF(COUNTIF(B834:AM834,"3E")&gt;0,"3E",IF(AND(DRAFT!$A836="IM",OR($AL834&gt;DRAFT!$DB836,$AM834&gt;DRAFT!$DC836)),"IMPROVED",IF(AND(DRAFT!$A836="IM",$AL834&lt;=DRAFT!$DB836,$AM834&lt;=DRAFT!$DC836),"NOT IMPROVED",IF(AND(DRAFT!CU836="S",AH834&gt;=2,AK834&gt;=2,AN834&gt;=2.5,AP834&gt;=144),"PASS","FAIL")))))</f>
        <v/>
      </c>
      <c r="AR834" s="2" t="str">
        <f t="shared" si="26"/>
        <v/>
      </c>
      <c r="AS834" s="2" t="str">
        <f t="shared" si="27"/>
        <v/>
      </c>
    </row>
    <row r="835" spans="1:45" ht="18.95" customHeight="1" x14ac:dyDescent="0.25">
      <c r="A835" s="3" t="str">
        <f>IF(DRAFT!$B837="","",DRAFT!$B837)</f>
        <v/>
      </c>
      <c r="B835" s="2" t="str">
        <f>IF(COUNT($A835)=0,"",IF($A835&lt;&gt;DRAFT!$B837,"ERR",IF(DRAFT!I837="3E","3E",IF(COUNT(DRAFT!E837,DRAFT!I837)&gt;0,DRAFT!J837,""))))</f>
        <v/>
      </c>
      <c r="C835" s="2" t="str">
        <f>IF(COUNT($A835)=0,"",IF(B835="3E","3E",IF(B835="","I",LOOKUP(B835/D$2,{0,0.4,0.45,0.5,0.55,0.6,0.65,0.7,0.75,0.8,1},{"F","D","C","C+","B-","B","B+","A-","A","A+"}))))</f>
        <v/>
      </c>
      <c r="D835" s="1" t="str">
        <f>IF(COUNT($A835)=0,"",IF(B835="","--",IF(B835="3E","3E",LOOKUP(B835/D$2,{0,0.4,0.45,0.5,0.55,0.6,0.65,0.7,0.75,0.8,1},{0,2,2.25,2.5,2.75,3,3.25,3.5,3.75,4}))))</f>
        <v/>
      </c>
      <c r="E835" s="2" t="str">
        <f>IF(COUNT($A835)=0,"",IF($A835&lt;&gt;DRAFT!$B837,"ERR",IF(DRAFT!R837="3E","3E",IF(COUNT(DRAFT!N837,DRAFT!R837)&gt;0,DRAFT!S837,""))))</f>
        <v/>
      </c>
      <c r="F835" s="2" t="str">
        <f>IF(COUNT($A835)=0,"",IF(E835="3E","3E",IF(E835="","I",LOOKUP(E835/G$2,{0,0.4,0.45,0.5,0.55,0.6,0.65,0.7,0.75,0.8,1},{"F","D","C","C+","B-","B","B+","A-","A","A+"}))))</f>
        <v/>
      </c>
      <c r="G835" s="1" t="str">
        <f>IF(COUNT($A835)=0,"",IF(E835="","--",IF(E835="3E","3E",LOOKUP(E835/G$2,{0,0.4,0.45,0.5,0.55,0.6,0.65,0.7,0.75,0.8,1},{0,2,2.25,2.5,2.75,3,3.25,3.5,3.75,4}))))</f>
        <v/>
      </c>
      <c r="H835" s="2" t="str">
        <f>IF(COUNT($A835)=0,"",IF($A835&lt;&gt;DRAFT!$B837,"ERR",IF(DRAFT!AA837="3E","3E",IF(COUNT(DRAFT!W837,DRAFT!AA837)&gt;0,DRAFT!AB837,""))))</f>
        <v/>
      </c>
      <c r="I835" s="2" t="str">
        <f>IF(COUNT($A835)=0,"",IF(H835="3E","3E",IF(H835="","I",LOOKUP(H835/J$2,{0,0.4,0.45,0.5,0.55,0.6,0.65,0.7,0.75,0.8,1},{"F","D","C","C+","B-","B","B+","A-","A","A+"}))))</f>
        <v/>
      </c>
      <c r="J835" s="1" t="str">
        <f>IF(COUNT($A835)=0,"",IF(H835="","--",IF(H835="3E","3E",LOOKUP(H835/J$2,{0,0.4,0.45,0.5,0.55,0.6,0.65,0.7,0.75,0.8,1},{0,2,2.25,2.5,2.75,3,3.25,3.5,3.75,4}))))</f>
        <v/>
      </c>
      <c r="K835" s="2" t="str">
        <f>IF(COUNT($A835)=0,"",IF($A835&lt;&gt;DRAFT!$B837,"ERR",IF(DRAFT!AJ837="3E","3E",IF(COUNT(DRAFT!AF837,DRAFT!AJ837)&gt;0,DRAFT!AK837,""))))</f>
        <v/>
      </c>
      <c r="L835" s="2" t="str">
        <f>IF(COUNT($A835)=0,"",IF(K835="3E","3E",IF(K835="","I",LOOKUP(K835/M$2,{0,0.4,0.45,0.5,0.55,0.6,0.65,0.7,0.75,0.8,1},{"F","D","C","C+","B-","B","B+","A-","A","A+"}))))</f>
        <v/>
      </c>
      <c r="M835" s="1" t="str">
        <f>IF(COUNT($A835)=0,"",IF(K835="","--",IF(K835="3E","3E",LOOKUP(K835/M$2,{0,0.4,0.45,0.5,0.55,0.6,0.65,0.7,0.75,0.8,1},{0,2,2.25,2.5,2.75,3,3.25,3.5,3.75,4}))))</f>
        <v/>
      </c>
      <c r="N835" s="2" t="str">
        <f>IF(COUNT($A835)=0,"",IF($A835&lt;&gt;DRAFT!$B837,"ERR",IF(DRAFT!AS837="3E","3E",IF(COUNT(DRAFT!AO837,DRAFT!AS837)&gt;0,DRAFT!AT837,""))))</f>
        <v/>
      </c>
      <c r="O835" s="2" t="str">
        <f>IF(COUNT($A835)=0,"",IF(N835="3E","3E",IF(N835="","I",LOOKUP(N835/P$2,{0,0.4,0.45,0.5,0.55,0.6,0.65,0.7,0.75,0.8,1},{"F","D","C","C+","B-","B","B+","A-","A","A+"}))))</f>
        <v/>
      </c>
      <c r="P835" s="1" t="str">
        <f>IF(COUNT($A835)=0,"",IF(N835="","--",IF(N835="3E","3E",LOOKUP(N835/P$2,{0,0.4,0.45,0.5,0.55,0.6,0.65,0.7,0.75,0.8,1},{0,2,2.25,2.5,2.75,3,3.25,3.5,3.75,4}))))</f>
        <v/>
      </c>
      <c r="Q835" s="2" t="str">
        <f>IF(COUNT($A835)=0,"",IF($A835&lt;&gt;DRAFT!$B837,"ERR",IF(DRAFT!BB837="3E","3E",IF(COUNT(DRAFT!AX837,DRAFT!BB837)&gt;0,DRAFT!BC837,""))))</f>
        <v/>
      </c>
      <c r="R835" s="2" t="str">
        <f>IF(COUNT($A835)=0,"",IF(Q835="3E","3E",IF(Q835="","I",LOOKUP(Q835/S$2,{0,0.4,0.45,0.5,0.55,0.6,0.65,0.7,0.75,0.8,1},{"F","D","C","C+","B-","B","B+","A-","A","A+"}))))</f>
        <v/>
      </c>
      <c r="S835" s="1" t="str">
        <f>IF(COUNT($A835)=0,"",IF(Q835="","--",IF(Q835="3E","3E",LOOKUP(Q835/S$2,{0,0.4,0.45,0.5,0.55,0.6,0.65,0.7,0.75,0.8,1},{0,2,2.25,2.5,2.75,3,3.25,3.5,3.75,4}))))</f>
        <v/>
      </c>
      <c r="T835" s="2" t="str">
        <f>IF(COUNT($A835)=0,"",IF($A835&lt;&gt;DRAFT!$B837,"ERR",IF(DRAFT!BK837="3E","3E",IF(COUNT(DRAFT!BG837,DRAFT!BK837)&gt;0,DRAFT!BL837,""))))</f>
        <v/>
      </c>
      <c r="U835" s="2" t="str">
        <f>IF(COUNT($A835)=0,"",IF(T835="3E","3E",IF(T835="","I",LOOKUP(T835/V$2,{0,0.4,0.45,0.5,0.55,0.6,0.65,0.7,0.75,0.8,1},{"F","D","C","C+","B-","B","B+","A-","A","A+"}))))</f>
        <v/>
      </c>
      <c r="V835" s="1" t="str">
        <f>IF(COUNT($A835)=0,"",IF(T835="","--",IF(T835="3E","3E",LOOKUP(T835/V$2,{0,0.4,0.45,0.5,0.55,0.6,0.65,0.7,0.75,0.8,1},{0,2,2.25,2.5,2.75,3,3.25,3.5,3.75,4}))))</f>
        <v/>
      </c>
      <c r="W835" s="2" t="str">
        <f>IF(COUNT($A835)=0,"",IF($A835&lt;&gt;DRAFT!$B837,"ERR",IF(DRAFT!BT837="3E","3E",IF(COUNT(DRAFT!BP837,DRAFT!BT837)&gt;0,DRAFT!BU837,""))))</f>
        <v/>
      </c>
      <c r="X835" s="2" t="str">
        <f>IF(COUNT($A835)=0,"",IF(W835="3E","3E",IF(W835="","I",LOOKUP(W835/Y$2,{0,0.4,0.45,0.5,0.55,0.6,0.65,0.7,0.75,0.8,1},{"F","D","C","C+","B-","B","B+","A-","A","A+"}))))</f>
        <v/>
      </c>
      <c r="Y835" s="1" t="str">
        <f>IF(COUNT($A835)=0,"",IF(W835="","--",IF(W835="3E","3E",LOOKUP(W835/Y$2,{0,0.4,0.45,0.5,0.55,0.6,0.65,0.7,0.75,0.8,1},{0,2,2.25,2.5,2.75,3,3.25,3.5,3.75,4}))))</f>
        <v/>
      </c>
      <c r="Z835" s="2" t="str">
        <f>IF(COUNT($A835)=0,"",IF($A835&lt;&gt;DRAFT!$B837,"ERR",IF(DRAFT!CC837="3E","3E",IF(COUNT(DRAFT!BY837,DRAFT!CC837)&gt;0,DRAFT!CD837,""))))</f>
        <v/>
      </c>
      <c r="AA835" s="2" t="str">
        <f>IF(COUNT($A835)=0,"",IF(Z835="3E","3E",IF(Z835="","I",LOOKUP(Z835/AB$2,{0,0.4,0.45,0.5,0.55,0.6,0.65,0.7,0.75,0.8,1},{"F","D","C","C+","B-","B","B+","A-","A","A+"}))))</f>
        <v/>
      </c>
      <c r="AB835" s="1" t="str">
        <f>IF(COUNT($A835)=0,"",IF(Z835="","--",IF(Z835="3E","3E",LOOKUP(Z835/AB$2,{0,0.4,0.45,0.5,0.55,0.6,0.65,0.7,0.75,0.8,1},{0,2,2.25,2.5,2.75,3,3.25,3.5,3.75,4}))))</f>
        <v/>
      </c>
      <c r="AC835" s="2" t="str">
        <f>IF(COUNT($A835)=0,"",IF($A835&lt;&gt;DRAFT!$B837,"ERR",IF(DRAFT!CF837&gt;0,DRAFT!CF837,"")))</f>
        <v/>
      </c>
      <c r="AD835" s="2" t="str">
        <f>IF(COUNT($A835)=0,"",IF(AC835="3E","3E",IF(AC835="","I",LOOKUP(AC835/AE$2,{0,0.4,0.45,0.5,0.55,0.6,0.65,0.7,0.75,0.8,1},{"F","D","C","C+","B-","B","B+","A-","A","A+"}))))</f>
        <v/>
      </c>
      <c r="AE835" s="1" t="str">
        <f>IF(COUNT($A835)=0,"",IF(AC835="","--",IF(AC835="3E","3E",LOOKUP(AC835/AE$2,{0,0.4,0.45,0.5,0.55,0.6,0.65,0.7,0.75,0.8,1},{0,2,2.25,2.5,2.75,3,3.25,3.5,3.75,4}))))</f>
        <v/>
      </c>
      <c r="AF835" s="2" t="str">
        <f>IF(COUNT($A835)=0,"",IF($A835&lt;&gt;DRAFT!$B837,"ERR",IF(DRAFT!CI837&gt;0,DRAFT!CK837,"")))</f>
        <v/>
      </c>
      <c r="AG835" s="2" t="str">
        <f>IF(COUNT($A835)=0,"",IF(AF835="3E","3E",IF(AF835="","I",LOOKUP(AF835/AH$2,{0,0.4,0.45,0.5,0.55,0.6,0.65,0.7,0.75,0.8,1},{"F","D","C","C+","B-","B","B+","A-","A","A+"}))))</f>
        <v/>
      </c>
      <c r="AH835" s="1" t="str">
        <f>IF(COUNT($A835)=0,"",IF(AF835="","--",IF(AF835="3E","3E",LOOKUP(AF835/AH$2,{0,0.4,0.45,0.5,0.55,0.6,0.65,0.7,0.75,0.8,1},{0,2,2.25,2.5,2.75,3,3.25,3.5,3.75,4}))))</f>
        <v/>
      </c>
      <c r="AI835" s="2" t="str">
        <f>IF($A835&lt;&gt;DRAFT!$B837,"ERR",IF(OR(COUNT($A835)=0,COUNT(DRAFT!CL837:CN837,DRAFT!CP837:CR837)=0),"",CEILING(SUM(DRAFT!CO837,DRAFT!CS837,DRAFT!CT837),1)))</f>
        <v/>
      </c>
      <c r="AJ835" s="2" t="str">
        <f>IF(COUNT($A835)=0,"",IF(AI835="3E","3E",IF(AI835="","I",LOOKUP(AI835/AK$2,{0,0.4,0.45,0.5,0.55,0.6,0.65,0.7,0.75,0.8,1},{"F","D","C","C+","B-","B","B+","A-","A","A+"}))))</f>
        <v/>
      </c>
      <c r="AK835" s="1" t="str">
        <f>IF(COUNT($A835)=0,"",IF(AI835="","--",IF(AI835="3E","3E",LOOKUP(AI835/AK$2,{0,0.4,0.45,0.5,0.55,0.6,0.65,0.7,0.75,0.8,1},{0,2,2.25,2.5,2.75,3,3.25,3.5,3.75,4}))))</f>
        <v/>
      </c>
      <c r="AL835" s="4" t="str">
        <f>IF(OR(COUNT($A835)=0,COUNT(B835:AK835)=0),"",IF(COUNTIF(B835:AK835,"3E")&gt;0,"3E",IF(DRAFT!$A837="R",TRUNC(SUMPRODUCT(RGP,RCP)/TCP,3),TRUNC((SUMPRODUCT(--(IMDGP&gt;0)*IMDGP,IMCP)+CEILING(DRAFT!$DB837*42,0.25))/TCP,3))))</f>
        <v/>
      </c>
      <c r="AM835" s="2" t="str">
        <f>IF(OR(COUNT($A835)=0,COUNT(B835:AK835)=0),"",IF(COUNTIF(B835:AK835,"3E")&gt;0,"3E",IF(DRAFT!$A837="R",SUMPRODUCT(--(RGP&gt;=2),RCP),SUMPRODUCT(--(IMDGP&gt;0),--(IMGP=0),IMCP)+DRAFT!$DC837)))</f>
        <v/>
      </c>
      <c r="AQ835" s="2" t="str">
        <f>IF(OR(COUNT($A835)=0,COUNT(B835:AK835)=0),"",IF(COUNTIF(B835:AM835,"3E")&gt;0,"3E",IF(AND(DRAFT!$A837="IM",OR($AL835&gt;DRAFT!$DB837,$AM835&gt;DRAFT!$DC837)),"IMPROVED",IF(AND(DRAFT!$A837="IM",$AL835&lt;=DRAFT!$DB837,$AM835&lt;=DRAFT!$DC837),"NOT IMPROVED",IF(AND(DRAFT!CU837="S",AH835&gt;=2,AK835&gt;=2,AN835&gt;=2.5,AP835&gt;=144),"PASS","FAIL")))))</f>
        <v/>
      </c>
      <c r="AR835" s="2" t="str">
        <f t="shared" si="26"/>
        <v/>
      </c>
      <c r="AS835" s="2" t="str">
        <f t="shared" si="27"/>
        <v/>
      </c>
    </row>
    <row r="836" spans="1:45" ht="18.95" customHeight="1" x14ac:dyDescent="0.25">
      <c r="A836" s="3" t="str">
        <f>IF(DRAFT!$B838="","",DRAFT!$B838)</f>
        <v/>
      </c>
      <c r="B836" s="2" t="str">
        <f>IF(COUNT($A836)=0,"",IF($A836&lt;&gt;DRAFT!$B838,"ERR",IF(DRAFT!I838="3E","3E",IF(COUNT(DRAFT!E838,DRAFT!I838)&gt;0,DRAFT!J838,""))))</f>
        <v/>
      </c>
      <c r="C836" s="2" t="str">
        <f>IF(COUNT($A836)=0,"",IF(B836="3E","3E",IF(B836="","I",LOOKUP(B836/D$2,{0,0.4,0.45,0.5,0.55,0.6,0.65,0.7,0.75,0.8,1},{"F","D","C","C+","B-","B","B+","A-","A","A+"}))))</f>
        <v/>
      </c>
      <c r="D836" s="1" t="str">
        <f>IF(COUNT($A836)=0,"",IF(B836="","--",IF(B836="3E","3E",LOOKUP(B836/D$2,{0,0.4,0.45,0.5,0.55,0.6,0.65,0.7,0.75,0.8,1},{0,2,2.25,2.5,2.75,3,3.25,3.5,3.75,4}))))</f>
        <v/>
      </c>
      <c r="E836" s="2" t="str">
        <f>IF(COUNT($A836)=0,"",IF($A836&lt;&gt;DRAFT!$B838,"ERR",IF(DRAFT!R838="3E","3E",IF(COUNT(DRAFT!N838,DRAFT!R838)&gt;0,DRAFT!S838,""))))</f>
        <v/>
      </c>
      <c r="F836" s="2" t="str">
        <f>IF(COUNT($A836)=0,"",IF(E836="3E","3E",IF(E836="","I",LOOKUP(E836/G$2,{0,0.4,0.45,0.5,0.55,0.6,0.65,0.7,0.75,0.8,1},{"F","D","C","C+","B-","B","B+","A-","A","A+"}))))</f>
        <v/>
      </c>
      <c r="G836" s="1" t="str">
        <f>IF(COUNT($A836)=0,"",IF(E836="","--",IF(E836="3E","3E",LOOKUP(E836/G$2,{0,0.4,0.45,0.5,0.55,0.6,0.65,0.7,0.75,0.8,1},{0,2,2.25,2.5,2.75,3,3.25,3.5,3.75,4}))))</f>
        <v/>
      </c>
      <c r="H836" s="2" t="str">
        <f>IF(COUNT($A836)=0,"",IF($A836&lt;&gt;DRAFT!$B838,"ERR",IF(DRAFT!AA838="3E","3E",IF(COUNT(DRAFT!W838,DRAFT!AA838)&gt;0,DRAFT!AB838,""))))</f>
        <v/>
      </c>
      <c r="I836" s="2" t="str">
        <f>IF(COUNT($A836)=0,"",IF(H836="3E","3E",IF(H836="","I",LOOKUP(H836/J$2,{0,0.4,0.45,0.5,0.55,0.6,0.65,0.7,0.75,0.8,1},{"F","D","C","C+","B-","B","B+","A-","A","A+"}))))</f>
        <v/>
      </c>
      <c r="J836" s="1" t="str">
        <f>IF(COUNT($A836)=0,"",IF(H836="","--",IF(H836="3E","3E",LOOKUP(H836/J$2,{0,0.4,0.45,0.5,0.55,0.6,0.65,0.7,0.75,0.8,1},{0,2,2.25,2.5,2.75,3,3.25,3.5,3.75,4}))))</f>
        <v/>
      </c>
      <c r="K836" s="2" t="str">
        <f>IF(COUNT($A836)=0,"",IF($A836&lt;&gt;DRAFT!$B838,"ERR",IF(DRAFT!AJ838="3E","3E",IF(COUNT(DRAFT!AF838,DRAFT!AJ838)&gt;0,DRAFT!AK838,""))))</f>
        <v/>
      </c>
      <c r="L836" s="2" t="str">
        <f>IF(COUNT($A836)=0,"",IF(K836="3E","3E",IF(K836="","I",LOOKUP(K836/M$2,{0,0.4,0.45,0.5,0.55,0.6,0.65,0.7,0.75,0.8,1},{"F","D","C","C+","B-","B","B+","A-","A","A+"}))))</f>
        <v/>
      </c>
      <c r="M836" s="1" t="str">
        <f>IF(COUNT($A836)=0,"",IF(K836="","--",IF(K836="3E","3E",LOOKUP(K836/M$2,{0,0.4,0.45,0.5,0.55,0.6,0.65,0.7,0.75,0.8,1},{0,2,2.25,2.5,2.75,3,3.25,3.5,3.75,4}))))</f>
        <v/>
      </c>
      <c r="N836" s="2" t="str">
        <f>IF(COUNT($A836)=0,"",IF($A836&lt;&gt;DRAFT!$B838,"ERR",IF(DRAFT!AS838="3E","3E",IF(COUNT(DRAFT!AO838,DRAFT!AS838)&gt;0,DRAFT!AT838,""))))</f>
        <v/>
      </c>
      <c r="O836" s="2" t="str">
        <f>IF(COUNT($A836)=0,"",IF(N836="3E","3E",IF(N836="","I",LOOKUP(N836/P$2,{0,0.4,0.45,0.5,0.55,0.6,0.65,0.7,0.75,0.8,1},{"F","D","C","C+","B-","B","B+","A-","A","A+"}))))</f>
        <v/>
      </c>
      <c r="P836" s="1" t="str">
        <f>IF(COUNT($A836)=0,"",IF(N836="","--",IF(N836="3E","3E",LOOKUP(N836/P$2,{0,0.4,0.45,0.5,0.55,0.6,0.65,0.7,0.75,0.8,1},{0,2,2.25,2.5,2.75,3,3.25,3.5,3.75,4}))))</f>
        <v/>
      </c>
      <c r="Q836" s="2" t="str">
        <f>IF(COUNT($A836)=0,"",IF($A836&lt;&gt;DRAFT!$B838,"ERR",IF(DRAFT!BB838="3E","3E",IF(COUNT(DRAFT!AX838,DRAFT!BB838)&gt;0,DRAFT!BC838,""))))</f>
        <v/>
      </c>
      <c r="R836" s="2" t="str">
        <f>IF(COUNT($A836)=0,"",IF(Q836="3E","3E",IF(Q836="","I",LOOKUP(Q836/S$2,{0,0.4,0.45,0.5,0.55,0.6,0.65,0.7,0.75,0.8,1},{"F","D","C","C+","B-","B","B+","A-","A","A+"}))))</f>
        <v/>
      </c>
      <c r="S836" s="1" t="str">
        <f>IF(COUNT($A836)=0,"",IF(Q836="","--",IF(Q836="3E","3E",LOOKUP(Q836/S$2,{0,0.4,0.45,0.5,0.55,0.6,0.65,0.7,0.75,0.8,1},{0,2,2.25,2.5,2.75,3,3.25,3.5,3.75,4}))))</f>
        <v/>
      </c>
      <c r="T836" s="2" t="str">
        <f>IF(COUNT($A836)=0,"",IF($A836&lt;&gt;DRAFT!$B838,"ERR",IF(DRAFT!BK838="3E","3E",IF(COUNT(DRAFT!BG838,DRAFT!BK838)&gt;0,DRAFT!BL838,""))))</f>
        <v/>
      </c>
      <c r="U836" s="2" t="str">
        <f>IF(COUNT($A836)=0,"",IF(T836="3E","3E",IF(T836="","I",LOOKUP(T836/V$2,{0,0.4,0.45,0.5,0.55,0.6,0.65,0.7,0.75,0.8,1},{"F","D","C","C+","B-","B","B+","A-","A","A+"}))))</f>
        <v/>
      </c>
      <c r="V836" s="1" t="str">
        <f>IF(COUNT($A836)=0,"",IF(T836="","--",IF(T836="3E","3E",LOOKUP(T836/V$2,{0,0.4,0.45,0.5,0.55,0.6,0.65,0.7,0.75,0.8,1},{0,2,2.25,2.5,2.75,3,3.25,3.5,3.75,4}))))</f>
        <v/>
      </c>
      <c r="W836" s="2" t="str">
        <f>IF(COUNT($A836)=0,"",IF($A836&lt;&gt;DRAFT!$B838,"ERR",IF(DRAFT!BT838="3E","3E",IF(COUNT(DRAFT!BP838,DRAFT!BT838)&gt;0,DRAFT!BU838,""))))</f>
        <v/>
      </c>
      <c r="X836" s="2" t="str">
        <f>IF(COUNT($A836)=0,"",IF(W836="3E","3E",IF(W836="","I",LOOKUP(W836/Y$2,{0,0.4,0.45,0.5,0.55,0.6,0.65,0.7,0.75,0.8,1},{"F","D","C","C+","B-","B","B+","A-","A","A+"}))))</f>
        <v/>
      </c>
      <c r="Y836" s="1" t="str">
        <f>IF(COUNT($A836)=0,"",IF(W836="","--",IF(W836="3E","3E",LOOKUP(W836/Y$2,{0,0.4,0.45,0.5,0.55,0.6,0.65,0.7,0.75,0.8,1},{0,2,2.25,2.5,2.75,3,3.25,3.5,3.75,4}))))</f>
        <v/>
      </c>
      <c r="Z836" s="2" t="str">
        <f>IF(COUNT($A836)=0,"",IF($A836&lt;&gt;DRAFT!$B838,"ERR",IF(DRAFT!CC838="3E","3E",IF(COUNT(DRAFT!BY838,DRAFT!CC838)&gt;0,DRAFT!CD838,""))))</f>
        <v/>
      </c>
      <c r="AA836" s="2" t="str">
        <f>IF(COUNT($A836)=0,"",IF(Z836="3E","3E",IF(Z836="","I",LOOKUP(Z836/AB$2,{0,0.4,0.45,0.5,0.55,0.6,0.65,0.7,0.75,0.8,1},{"F","D","C","C+","B-","B","B+","A-","A","A+"}))))</f>
        <v/>
      </c>
      <c r="AB836" s="1" t="str">
        <f>IF(COUNT($A836)=0,"",IF(Z836="","--",IF(Z836="3E","3E",LOOKUP(Z836/AB$2,{0,0.4,0.45,0.5,0.55,0.6,0.65,0.7,0.75,0.8,1},{0,2,2.25,2.5,2.75,3,3.25,3.5,3.75,4}))))</f>
        <v/>
      </c>
      <c r="AC836" s="2" t="str">
        <f>IF(COUNT($A836)=0,"",IF($A836&lt;&gt;DRAFT!$B838,"ERR",IF(DRAFT!CF838&gt;0,DRAFT!CF838,"")))</f>
        <v/>
      </c>
      <c r="AD836" s="2" t="str">
        <f>IF(COUNT($A836)=0,"",IF(AC836="3E","3E",IF(AC836="","I",LOOKUP(AC836/AE$2,{0,0.4,0.45,0.5,0.55,0.6,0.65,0.7,0.75,0.8,1},{"F","D","C","C+","B-","B","B+","A-","A","A+"}))))</f>
        <v/>
      </c>
      <c r="AE836" s="1" t="str">
        <f>IF(COUNT($A836)=0,"",IF(AC836="","--",IF(AC836="3E","3E",LOOKUP(AC836/AE$2,{0,0.4,0.45,0.5,0.55,0.6,0.65,0.7,0.75,0.8,1},{0,2,2.25,2.5,2.75,3,3.25,3.5,3.75,4}))))</f>
        <v/>
      </c>
      <c r="AF836" s="2" t="str">
        <f>IF(COUNT($A836)=0,"",IF($A836&lt;&gt;DRAFT!$B838,"ERR",IF(DRAFT!CI838&gt;0,DRAFT!CK838,"")))</f>
        <v/>
      </c>
      <c r="AG836" s="2" t="str">
        <f>IF(COUNT($A836)=0,"",IF(AF836="3E","3E",IF(AF836="","I",LOOKUP(AF836/AH$2,{0,0.4,0.45,0.5,0.55,0.6,0.65,0.7,0.75,0.8,1},{"F","D","C","C+","B-","B","B+","A-","A","A+"}))))</f>
        <v/>
      </c>
      <c r="AH836" s="1" t="str">
        <f>IF(COUNT($A836)=0,"",IF(AF836="","--",IF(AF836="3E","3E",LOOKUP(AF836/AH$2,{0,0.4,0.45,0.5,0.55,0.6,0.65,0.7,0.75,0.8,1},{0,2,2.25,2.5,2.75,3,3.25,3.5,3.75,4}))))</f>
        <v/>
      </c>
      <c r="AI836" s="2" t="str">
        <f>IF($A836&lt;&gt;DRAFT!$B838,"ERR",IF(OR(COUNT($A836)=0,COUNT(DRAFT!CL838:CN838,DRAFT!CP838:CR838)=0),"",CEILING(SUM(DRAFT!CO838,DRAFT!CS838,DRAFT!CT838),1)))</f>
        <v/>
      </c>
      <c r="AJ836" s="2" t="str">
        <f>IF(COUNT($A836)=0,"",IF(AI836="3E","3E",IF(AI836="","I",LOOKUP(AI836/AK$2,{0,0.4,0.45,0.5,0.55,0.6,0.65,0.7,0.75,0.8,1},{"F","D","C","C+","B-","B","B+","A-","A","A+"}))))</f>
        <v/>
      </c>
      <c r="AK836" s="1" t="str">
        <f>IF(COUNT($A836)=0,"",IF(AI836="","--",IF(AI836="3E","3E",LOOKUP(AI836/AK$2,{0,0.4,0.45,0.5,0.55,0.6,0.65,0.7,0.75,0.8,1},{0,2,2.25,2.5,2.75,3,3.25,3.5,3.75,4}))))</f>
        <v/>
      </c>
      <c r="AL836" s="4" t="str">
        <f>IF(OR(COUNT($A836)=0,COUNT(B836:AK836)=0),"",IF(COUNTIF(B836:AK836,"3E")&gt;0,"3E",IF(DRAFT!$A838="R",TRUNC(SUMPRODUCT(RGP,RCP)/TCP,3),TRUNC((SUMPRODUCT(--(IMDGP&gt;0)*IMDGP,IMCP)+CEILING(DRAFT!$DB838*42,0.25))/TCP,3))))</f>
        <v/>
      </c>
      <c r="AM836" s="2" t="str">
        <f>IF(OR(COUNT($A836)=0,COUNT(B836:AK836)=0),"",IF(COUNTIF(B836:AK836,"3E")&gt;0,"3E",IF(DRAFT!$A838="R",SUMPRODUCT(--(RGP&gt;=2),RCP),SUMPRODUCT(--(IMDGP&gt;0),--(IMGP=0),IMCP)+DRAFT!$DC838)))</f>
        <v/>
      </c>
      <c r="AQ836" s="2" t="str">
        <f>IF(OR(COUNT($A836)=0,COUNT(B836:AK836)=0),"",IF(COUNTIF(B836:AM836,"3E")&gt;0,"3E",IF(AND(DRAFT!$A838="IM",OR($AL836&gt;DRAFT!$DB838,$AM836&gt;DRAFT!$DC838)),"IMPROVED",IF(AND(DRAFT!$A838="IM",$AL836&lt;=DRAFT!$DB838,$AM836&lt;=DRAFT!$DC838),"NOT IMPROVED",IF(AND(DRAFT!CU838="S",AH836&gt;=2,AK836&gt;=2,AN836&gt;=2.5,AP836&gt;=144),"PASS","FAIL")))))</f>
        <v/>
      </c>
      <c r="AR836" s="2" t="str">
        <f t="shared" si="26"/>
        <v/>
      </c>
      <c r="AS836" s="2" t="str">
        <f t="shared" si="27"/>
        <v/>
      </c>
    </row>
    <row r="837" spans="1:45" ht="18.95" customHeight="1" x14ac:dyDescent="0.25">
      <c r="A837" s="3" t="str">
        <f>IF(DRAFT!$B839="","",DRAFT!$B839)</f>
        <v/>
      </c>
      <c r="B837" s="2" t="str">
        <f>IF(COUNT($A837)=0,"",IF($A837&lt;&gt;DRAFT!$B839,"ERR",IF(DRAFT!I839="3E","3E",IF(COUNT(DRAFT!E839,DRAFT!I839)&gt;0,DRAFT!J839,""))))</f>
        <v/>
      </c>
      <c r="C837" s="2" t="str">
        <f>IF(COUNT($A837)=0,"",IF(B837="3E","3E",IF(B837="","I",LOOKUP(B837/D$2,{0,0.4,0.45,0.5,0.55,0.6,0.65,0.7,0.75,0.8,1},{"F","D","C","C+","B-","B","B+","A-","A","A+"}))))</f>
        <v/>
      </c>
      <c r="D837" s="1" t="str">
        <f>IF(COUNT($A837)=0,"",IF(B837="","--",IF(B837="3E","3E",LOOKUP(B837/D$2,{0,0.4,0.45,0.5,0.55,0.6,0.65,0.7,0.75,0.8,1},{0,2,2.25,2.5,2.75,3,3.25,3.5,3.75,4}))))</f>
        <v/>
      </c>
      <c r="E837" s="2" t="str">
        <f>IF(COUNT($A837)=0,"",IF($A837&lt;&gt;DRAFT!$B839,"ERR",IF(DRAFT!R839="3E","3E",IF(COUNT(DRAFT!N839,DRAFT!R839)&gt;0,DRAFT!S839,""))))</f>
        <v/>
      </c>
      <c r="F837" s="2" t="str">
        <f>IF(COUNT($A837)=0,"",IF(E837="3E","3E",IF(E837="","I",LOOKUP(E837/G$2,{0,0.4,0.45,0.5,0.55,0.6,0.65,0.7,0.75,0.8,1},{"F","D","C","C+","B-","B","B+","A-","A","A+"}))))</f>
        <v/>
      </c>
      <c r="G837" s="1" t="str">
        <f>IF(COUNT($A837)=0,"",IF(E837="","--",IF(E837="3E","3E",LOOKUP(E837/G$2,{0,0.4,0.45,0.5,0.55,0.6,0.65,0.7,0.75,0.8,1},{0,2,2.25,2.5,2.75,3,3.25,3.5,3.75,4}))))</f>
        <v/>
      </c>
      <c r="H837" s="2" t="str">
        <f>IF(COUNT($A837)=0,"",IF($A837&lt;&gt;DRAFT!$B839,"ERR",IF(DRAFT!AA839="3E","3E",IF(COUNT(DRAFT!W839,DRAFT!AA839)&gt;0,DRAFT!AB839,""))))</f>
        <v/>
      </c>
      <c r="I837" s="2" t="str">
        <f>IF(COUNT($A837)=0,"",IF(H837="3E","3E",IF(H837="","I",LOOKUP(H837/J$2,{0,0.4,0.45,0.5,0.55,0.6,0.65,0.7,0.75,0.8,1},{"F","D","C","C+","B-","B","B+","A-","A","A+"}))))</f>
        <v/>
      </c>
      <c r="J837" s="1" t="str">
        <f>IF(COUNT($A837)=0,"",IF(H837="","--",IF(H837="3E","3E",LOOKUP(H837/J$2,{0,0.4,0.45,0.5,0.55,0.6,0.65,0.7,0.75,0.8,1},{0,2,2.25,2.5,2.75,3,3.25,3.5,3.75,4}))))</f>
        <v/>
      </c>
      <c r="K837" s="2" t="str">
        <f>IF(COUNT($A837)=0,"",IF($A837&lt;&gt;DRAFT!$B839,"ERR",IF(DRAFT!AJ839="3E","3E",IF(COUNT(DRAFT!AF839,DRAFT!AJ839)&gt;0,DRAFT!AK839,""))))</f>
        <v/>
      </c>
      <c r="L837" s="2" t="str">
        <f>IF(COUNT($A837)=0,"",IF(K837="3E","3E",IF(K837="","I",LOOKUP(K837/M$2,{0,0.4,0.45,0.5,0.55,0.6,0.65,0.7,0.75,0.8,1},{"F","D","C","C+","B-","B","B+","A-","A","A+"}))))</f>
        <v/>
      </c>
      <c r="M837" s="1" t="str">
        <f>IF(COUNT($A837)=0,"",IF(K837="","--",IF(K837="3E","3E",LOOKUP(K837/M$2,{0,0.4,0.45,0.5,0.55,0.6,0.65,0.7,0.75,0.8,1},{0,2,2.25,2.5,2.75,3,3.25,3.5,3.75,4}))))</f>
        <v/>
      </c>
      <c r="N837" s="2" t="str">
        <f>IF(COUNT($A837)=0,"",IF($A837&lt;&gt;DRAFT!$B839,"ERR",IF(DRAFT!AS839="3E","3E",IF(COUNT(DRAFT!AO839,DRAFT!AS839)&gt;0,DRAFT!AT839,""))))</f>
        <v/>
      </c>
      <c r="O837" s="2" t="str">
        <f>IF(COUNT($A837)=0,"",IF(N837="3E","3E",IF(N837="","I",LOOKUP(N837/P$2,{0,0.4,0.45,0.5,0.55,0.6,0.65,0.7,0.75,0.8,1},{"F","D","C","C+","B-","B","B+","A-","A","A+"}))))</f>
        <v/>
      </c>
      <c r="P837" s="1" t="str">
        <f>IF(COUNT($A837)=0,"",IF(N837="","--",IF(N837="3E","3E",LOOKUP(N837/P$2,{0,0.4,0.45,0.5,0.55,0.6,0.65,0.7,0.75,0.8,1},{0,2,2.25,2.5,2.75,3,3.25,3.5,3.75,4}))))</f>
        <v/>
      </c>
      <c r="Q837" s="2" t="str">
        <f>IF(COUNT($A837)=0,"",IF($A837&lt;&gt;DRAFT!$B839,"ERR",IF(DRAFT!BB839="3E","3E",IF(COUNT(DRAFT!AX839,DRAFT!BB839)&gt;0,DRAFT!BC839,""))))</f>
        <v/>
      </c>
      <c r="R837" s="2" t="str">
        <f>IF(COUNT($A837)=0,"",IF(Q837="3E","3E",IF(Q837="","I",LOOKUP(Q837/S$2,{0,0.4,0.45,0.5,0.55,0.6,0.65,0.7,0.75,0.8,1},{"F","D","C","C+","B-","B","B+","A-","A","A+"}))))</f>
        <v/>
      </c>
      <c r="S837" s="1" t="str">
        <f>IF(COUNT($A837)=0,"",IF(Q837="","--",IF(Q837="3E","3E",LOOKUP(Q837/S$2,{0,0.4,0.45,0.5,0.55,0.6,0.65,0.7,0.75,0.8,1},{0,2,2.25,2.5,2.75,3,3.25,3.5,3.75,4}))))</f>
        <v/>
      </c>
      <c r="T837" s="2" t="str">
        <f>IF(COUNT($A837)=0,"",IF($A837&lt;&gt;DRAFT!$B839,"ERR",IF(DRAFT!BK839="3E","3E",IF(COUNT(DRAFT!BG839,DRAFT!BK839)&gt;0,DRAFT!BL839,""))))</f>
        <v/>
      </c>
      <c r="U837" s="2" t="str">
        <f>IF(COUNT($A837)=0,"",IF(T837="3E","3E",IF(T837="","I",LOOKUP(T837/V$2,{0,0.4,0.45,0.5,0.55,0.6,0.65,0.7,0.75,0.8,1},{"F","D","C","C+","B-","B","B+","A-","A","A+"}))))</f>
        <v/>
      </c>
      <c r="V837" s="1" t="str">
        <f>IF(COUNT($A837)=0,"",IF(T837="","--",IF(T837="3E","3E",LOOKUP(T837/V$2,{0,0.4,0.45,0.5,0.55,0.6,0.65,0.7,0.75,0.8,1},{0,2,2.25,2.5,2.75,3,3.25,3.5,3.75,4}))))</f>
        <v/>
      </c>
      <c r="W837" s="2" t="str">
        <f>IF(COUNT($A837)=0,"",IF($A837&lt;&gt;DRAFT!$B839,"ERR",IF(DRAFT!BT839="3E","3E",IF(COUNT(DRAFT!BP839,DRAFT!BT839)&gt;0,DRAFT!BU839,""))))</f>
        <v/>
      </c>
      <c r="X837" s="2" t="str">
        <f>IF(COUNT($A837)=0,"",IF(W837="3E","3E",IF(W837="","I",LOOKUP(W837/Y$2,{0,0.4,0.45,0.5,0.55,0.6,0.65,0.7,0.75,0.8,1},{"F","D","C","C+","B-","B","B+","A-","A","A+"}))))</f>
        <v/>
      </c>
      <c r="Y837" s="1" t="str">
        <f>IF(COUNT($A837)=0,"",IF(W837="","--",IF(W837="3E","3E",LOOKUP(W837/Y$2,{0,0.4,0.45,0.5,0.55,0.6,0.65,0.7,0.75,0.8,1},{0,2,2.25,2.5,2.75,3,3.25,3.5,3.75,4}))))</f>
        <v/>
      </c>
      <c r="Z837" s="2" t="str">
        <f>IF(COUNT($A837)=0,"",IF($A837&lt;&gt;DRAFT!$B839,"ERR",IF(DRAFT!CC839="3E","3E",IF(COUNT(DRAFT!BY839,DRAFT!CC839)&gt;0,DRAFT!CD839,""))))</f>
        <v/>
      </c>
      <c r="AA837" s="2" t="str">
        <f>IF(COUNT($A837)=0,"",IF(Z837="3E","3E",IF(Z837="","I",LOOKUP(Z837/AB$2,{0,0.4,0.45,0.5,0.55,0.6,0.65,0.7,0.75,0.8,1},{"F","D","C","C+","B-","B","B+","A-","A","A+"}))))</f>
        <v/>
      </c>
      <c r="AB837" s="1" t="str">
        <f>IF(COUNT($A837)=0,"",IF(Z837="","--",IF(Z837="3E","3E",LOOKUP(Z837/AB$2,{0,0.4,0.45,0.5,0.55,0.6,0.65,0.7,0.75,0.8,1},{0,2,2.25,2.5,2.75,3,3.25,3.5,3.75,4}))))</f>
        <v/>
      </c>
      <c r="AC837" s="2" t="str">
        <f>IF(COUNT($A837)=0,"",IF($A837&lt;&gt;DRAFT!$B839,"ERR",IF(DRAFT!CF839&gt;0,DRAFT!CF839,"")))</f>
        <v/>
      </c>
      <c r="AD837" s="2" t="str">
        <f>IF(COUNT($A837)=0,"",IF(AC837="3E","3E",IF(AC837="","I",LOOKUP(AC837/AE$2,{0,0.4,0.45,0.5,0.55,0.6,0.65,0.7,0.75,0.8,1},{"F","D","C","C+","B-","B","B+","A-","A","A+"}))))</f>
        <v/>
      </c>
      <c r="AE837" s="1" t="str">
        <f>IF(COUNT($A837)=0,"",IF(AC837="","--",IF(AC837="3E","3E",LOOKUP(AC837/AE$2,{0,0.4,0.45,0.5,0.55,0.6,0.65,0.7,0.75,0.8,1},{0,2,2.25,2.5,2.75,3,3.25,3.5,3.75,4}))))</f>
        <v/>
      </c>
      <c r="AF837" s="2" t="str">
        <f>IF(COUNT($A837)=0,"",IF($A837&lt;&gt;DRAFT!$B839,"ERR",IF(DRAFT!CI839&gt;0,DRAFT!CK839,"")))</f>
        <v/>
      </c>
      <c r="AG837" s="2" t="str">
        <f>IF(COUNT($A837)=0,"",IF(AF837="3E","3E",IF(AF837="","I",LOOKUP(AF837/AH$2,{0,0.4,0.45,0.5,0.55,0.6,0.65,0.7,0.75,0.8,1},{"F","D","C","C+","B-","B","B+","A-","A","A+"}))))</f>
        <v/>
      </c>
      <c r="AH837" s="1" t="str">
        <f>IF(COUNT($A837)=0,"",IF(AF837="","--",IF(AF837="3E","3E",LOOKUP(AF837/AH$2,{0,0.4,0.45,0.5,0.55,0.6,0.65,0.7,0.75,0.8,1},{0,2,2.25,2.5,2.75,3,3.25,3.5,3.75,4}))))</f>
        <v/>
      </c>
      <c r="AI837" s="2" t="str">
        <f>IF($A837&lt;&gt;DRAFT!$B839,"ERR",IF(OR(COUNT($A837)=0,COUNT(DRAFT!CL839:CN839,DRAFT!CP839:CR839)=0),"",CEILING(SUM(DRAFT!CO839,DRAFT!CS839,DRAFT!CT839),1)))</f>
        <v/>
      </c>
      <c r="AJ837" s="2" t="str">
        <f>IF(COUNT($A837)=0,"",IF(AI837="3E","3E",IF(AI837="","I",LOOKUP(AI837/AK$2,{0,0.4,0.45,0.5,0.55,0.6,0.65,0.7,0.75,0.8,1},{"F","D","C","C+","B-","B","B+","A-","A","A+"}))))</f>
        <v/>
      </c>
      <c r="AK837" s="1" t="str">
        <f>IF(COUNT($A837)=0,"",IF(AI837="","--",IF(AI837="3E","3E",LOOKUP(AI837/AK$2,{0,0.4,0.45,0.5,0.55,0.6,0.65,0.7,0.75,0.8,1},{0,2,2.25,2.5,2.75,3,3.25,3.5,3.75,4}))))</f>
        <v/>
      </c>
      <c r="AL837" s="4" t="str">
        <f>IF(OR(COUNT($A837)=0,COUNT(B837:AK837)=0),"",IF(COUNTIF(B837:AK837,"3E")&gt;0,"3E",IF(DRAFT!$A839="R",TRUNC(SUMPRODUCT(RGP,RCP)/TCP,3),TRUNC((SUMPRODUCT(--(IMDGP&gt;0)*IMDGP,IMCP)+CEILING(DRAFT!$DB839*42,0.25))/TCP,3))))</f>
        <v/>
      </c>
      <c r="AM837" s="2" t="str">
        <f>IF(OR(COUNT($A837)=0,COUNT(B837:AK837)=0),"",IF(COUNTIF(B837:AK837,"3E")&gt;0,"3E",IF(DRAFT!$A839="R",SUMPRODUCT(--(RGP&gt;=2),RCP),SUMPRODUCT(--(IMDGP&gt;0),--(IMGP=0),IMCP)+DRAFT!$DC839)))</f>
        <v/>
      </c>
      <c r="AQ837" s="2" t="str">
        <f>IF(OR(COUNT($A837)=0,COUNT(B837:AK837)=0),"",IF(COUNTIF(B837:AM837,"3E")&gt;0,"3E",IF(AND(DRAFT!$A839="IM",OR($AL837&gt;DRAFT!$DB839,$AM837&gt;DRAFT!$DC839)),"IMPROVED",IF(AND(DRAFT!$A839="IM",$AL837&lt;=DRAFT!$DB839,$AM837&lt;=DRAFT!$DC839),"NOT IMPROVED",IF(AND(DRAFT!CU839="S",AH837&gt;=2,AK837&gt;=2,AN837&gt;=2.5,AP837&gt;=144),"PASS","FAIL")))))</f>
        <v/>
      </c>
      <c r="AR837" s="2" t="str">
        <f t="shared" si="26"/>
        <v/>
      </c>
      <c r="AS837" s="2" t="str">
        <f t="shared" si="27"/>
        <v/>
      </c>
    </row>
    <row r="838" spans="1:45" ht="18.95" customHeight="1" x14ac:dyDescent="0.25">
      <c r="A838" s="3" t="str">
        <f>IF(DRAFT!$B840="","",DRAFT!$B840)</f>
        <v/>
      </c>
      <c r="B838" s="2" t="str">
        <f>IF(COUNT($A838)=0,"",IF($A838&lt;&gt;DRAFT!$B840,"ERR",IF(DRAFT!I840="3E","3E",IF(COUNT(DRAFT!E840,DRAFT!I840)&gt;0,DRAFT!J840,""))))</f>
        <v/>
      </c>
      <c r="C838" s="2" t="str">
        <f>IF(COUNT($A838)=0,"",IF(B838="3E","3E",IF(B838="","I",LOOKUP(B838/D$2,{0,0.4,0.45,0.5,0.55,0.6,0.65,0.7,0.75,0.8,1},{"F","D","C","C+","B-","B","B+","A-","A","A+"}))))</f>
        <v/>
      </c>
      <c r="D838" s="1" t="str">
        <f>IF(COUNT($A838)=0,"",IF(B838="","--",IF(B838="3E","3E",LOOKUP(B838/D$2,{0,0.4,0.45,0.5,0.55,0.6,0.65,0.7,0.75,0.8,1},{0,2,2.25,2.5,2.75,3,3.25,3.5,3.75,4}))))</f>
        <v/>
      </c>
      <c r="E838" s="2" t="str">
        <f>IF(COUNT($A838)=0,"",IF($A838&lt;&gt;DRAFT!$B840,"ERR",IF(DRAFT!R840="3E","3E",IF(COUNT(DRAFT!N840,DRAFT!R840)&gt;0,DRAFT!S840,""))))</f>
        <v/>
      </c>
      <c r="F838" s="2" t="str">
        <f>IF(COUNT($A838)=0,"",IF(E838="3E","3E",IF(E838="","I",LOOKUP(E838/G$2,{0,0.4,0.45,0.5,0.55,0.6,0.65,0.7,0.75,0.8,1},{"F","D","C","C+","B-","B","B+","A-","A","A+"}))))</f>
        <v/>
      </c>
      <c r="G838" s="1" t="str">
        <f>IF(COUNT($A838)=0,"",IF(E838="","--",IF(E838="3E","3E",LOOKUP(E838/G$2,{0,0.4,0.45,0.5,0.55,0.6,0.65,0.7,0.75,0.8,1},{0,2,2.25,2.5,2.75,3,3.25,3.5,3.75,4}))))</f>
        <v/>
      </c>
      <c r="H838" s="2" t="str">
        <f>IF(COUNT($A838)=0,"",IF($A838&lt;&gt;DRAFT!$B840,"ERR",IF(DRAFT!AA840="3E","3E",IF(COUNT(DRAFT!W840,DRAFT!AA840)&gt;0,DRAFT!AB840,""))))</f>
        <v/>
      </c>
      <c r="I838" s="2" t="str">
        <f>IF(COUNT($A838)=0,"",IF(H838="3E","3E",IF(H838="","I",LOOKUP(H838/J$2,{0,0.4,0.45,0.5,0.55,0.6,0.65,0.7,0.75,0.8,1},{"F","D","C","C+","B-","B","B+","A-","A","A+"}))))</f>
        <v/>
      </c>
      <c r="J838" s="1" t="str">
        <f>IF(COUNT($A838)=0,"",IF(H838="","--",IF(H838="3E","3E",LOOKUP(H838/J$2,{0,0.4,0.45,0.5,0.55,0.6,0.65,0.7,0.75,0.8,1},{0,2,2.25,2.5,2.75,3,3.25,3.5,3.75,4}))))</f>
        <v/>
      </c>
      <c r="K838" s="2" t="str">
        <f>IF(COUNT($A838)=0,"",IF($A838&lt;&gt;DRAFT!$B840,"ERR",IF(DRAFT!AJ840="3E","3E",IF(COUNT(DRAFT!AF840,DRAFT!AJ840)&gt;0,DRAFT!AK840,""))))</f>
        <v/>
      </c>
      <c r="L838" s="2" t="str">
        <f>IF(COUNT($A838)=0,"",IF(K838="3E","3E",IF(K838="","I",LOOKUP(K838/M$2,{0,0.4,0.45,0.5,0.55,0.6,0.65,0.7,0.75,0.8,1},{"F","D","C","C+","B-","B","B+","A-","A","A+"}))))</f>
        <v/>
      </c>
      <c r="M838" s="1" t="str">
        <f>IF(COUNT($A838)=0,"",IF(K838="","--",IF(K838="3E","3E",LOOKUP(K838/M$2,{0,0.4,0.45,0.5,0.55,0.6,0.65,0.7,0.75,0.8,1},{0,2,2.25,2.5,2.75,3,3.25,3.5,3.75,4}))))</f>
        <v/>
      </c>
      <c r="N838" s="2" t="str">
        <f>IF(COUNT($A838)=0,"",IF($A838&lt;&gt;DRAFT!$B840,"ERR",IF(DRAFT!AS840="3E","3E",IF(COUNT(DRAFT!AO840,DRAFT!AS840)&gt;0,DRAFT!AT840,""))))</f>
        <v/>
      </c>
      <c r="O838" s="2" t="str">
        <f>IF(COUNT($A838)=0,"",IF(N838="3E","3E",IF(N838="","I",LOOKUP(N838/P$2,{0,0.4,0.45,0.5,0.55,0.6,0.65,0.7,0.75,0.8,1},{"F","D","C","C+","B-","B","B+","A-","A","A+"}))))</f>
        <v/>
      </c>
      <c r="P838" s="1" t="str">
        <f>IF(COUNT($A838)=0,"",IF(N838="","--",IF(N838="3E","3E",LOOKUP(N838/P$2,{0,0.4,0.45,0.5,0.55,0.6,0.65,0.7,0.75,0.8,1},{0,2,2.25,2.5,2.75,3,3.25,3.5,3.75,4}))))</f>
        <v/>
      </c>
      <c r="Q838" s="2" t="str">
        <f>IF(COUNT($A838)=0,"",IF($A838&lt;&gt;DRAFT!$B840,"ERR",IF(DRAFT!BB840="3E","3E",IF(COUNT(DRAFT!AX840,DRAFT!BB840)&gt;0,DRAFT!BC840,""))))</f>
        <v/>
      </c>
      <c r="R838" s="2" t="str">
        <f>IF(COUNT($A838)=0,"",IF(Q838="3E","3E",IF(Q838="","I",LOOKUP(Q838/S$2,{0,0.4,0.45,0.5,0.55,0.6,0.65,0.7,0.75,0.8,1},{"F","D","C","C+","B-","B","B+","A-","A","A+"}))))</f>
        <v/>
      </c>
      <c r="S838" s="1" t="str">
        <f>IF(COUNT($A838)=0,"",IF(Q838="","--",IF(Q838="3E","3E",LOOKUP(Q838/S$2,{0,0.4,0.45,0.5,0.55,0.6,0.65,0.7,0.75,0.8,1},{0,2,2.25,2.5,2.75,3,3.25,3.5,3.75,4}))))</f>
        <v/>
      </c>
      <c r="T838" s="2" t="str">
        <f>IF(COUNT($A838)=0,"",IF($A838&lt;&gt;DRAFT!$B840,"ERR",IF(DRAFT!BK840="3E","3E",IF(COUNT(DRAFT!BG840,DRAFT!BK840)&gt;0,DRAFT!BL840,""))))</f>
        <v/>
      </c>
      <c r="U838" s="2" t="str">
        <f>IF(COUNT($A838)=0,"",IF(T838="3E","3E",IF(T838="","I",LOOKUP(T838/V$2,{0,0.4,0.45,0.5,0.55,0.6,0.65,0.7,0.75,0.8,1},{"F","D","C","C+","B-","B","B+","A-","A","A+"}))))</f>
        <v/>
      </c>
      <c r="V838" s="1" t="str">
        <f>IF(COUNT($A838)=0,"",IF(T838="","--",IF(T838="3E","3E",LOOKUP(T838/V$2,{0,0.4,0.45,0.5,0.55,0.6,0.65,0.7,0.75,0.8,1},{0,2,2.25,2.5,2.75,3,3.25,3.5,3.75,4}))))</f>
        <v/>
      </c>
      <c r="W838" s="2" t="str">
        <f>IF(COUNT($A838)=0,"",IF($A838&lt;&gt;DRAFT!$B840,"ERR",IF(DRAFT!BT840="3E","3E",IF(COUNT(DRAFT!BP840,DRAFT!BT840)&gt;0,DRAFT!BU840,""))))</f>
        <v/>
      </c>
      <c r="X838" s="2" t="str">
        <f>IF(COUNT($A838)=0,"",IF(W838="3E","3E",IF(W838="","I",LOOKUP(W838/Y$2,{0,0.4,0.45,0.5,0.55,0.6,0.65,0.7,0.75,0.8,1},{"F","D","C","C+","B-","B","B+","A-","A","A+"}))))</f>
        <v/>
      </c>
      <c r="Y838" s="1" t="str">
        <f>IF(COUNT($A838)=0,"",IF(W838="","--",IF(W838="3E","3E",LOOKUP(W838/Y$2,{0,0.4,0.45,0.5,0.55,0.6,0.65,0.7,0.75,0.8,1},{0,2,2.25,2.5,2.75,3,3.25,3.5,3.75,4}))))</f>
        <v/>
      </c>
      <c r="Z838" s="2" t="str">
        <f>IF(COUNT($A838)=0,"",IF($A838&lt;&gt;DRAFT!$B840,"ERR",IF(DRAFT!CC840="3E","3E",IF(COUNT(DRAFT!BY840,DRAFT!CC840)&gt;0,DRAFT!CD840,""))))</f>
        <v/>
      </c>
      <c r="AA838" s="2" t="str">
        <f>IF(COUNT($A838)=0,"",IF(Z838="3E","3E",IF(Z838="","I",LOOKUP(Z838/AB$2,{0,0.4,0.45,0.5,0.55,0.6,0.65,0.7,0.75,0.8,1},{"F","D","C","C+","B-","B","B+","A-","A","A+"}))))</f>
        <v/>
      </c>
      <c r="AB838" s="1" t="str">
        <f>IF(COUNT($A838)=0,"",IF(Z838="","--",IF(Z838="3E","3E",LOOKUP(Z838/AB$2,{0,0.4,0.45,0.5,0.55,0.6,0.65,0.7,0.75,0.8,1},{0,2,2.25,2.5,2.75,3,3.25,3.5,3.75,4}))))</f>
        <v/>
      </c>
      <c r="AC838" s="2" t="str">
        <f>IF(COUNT($A838)=0,"",IF($A838&lt;&gt;DRAFT!$B840,"ERR",IF(DRAFT!CF840&gt;0,DRAFT!CF840,"")))</f>
        <v/>
      </c>
      <c r="AD838" s="2" t="str">
        <f>IF(COUNT($A838)=0,"",IF(AC838="3E","3E",IF(AC838="","I",LOOKUP(AC838/AE$2,{0,0.4,0.45,0.5,0.55,0.6,0.65,0.7,0.75,0.8,1},{"F","D","C","C+","B-","B","B+","A-","A","A+"}))))</f>
        <v/>
      </c>
      <c r="AE838" s="1" t="str">
        <f>IF(COUNT($A838)=0,"",IF(AC838="","--",IF(AC838="3E","3E",LOOKUP(AC838/AE$2,{0,0.4,0.45,0.5,0.55,0.6,0.65,0.7,0.75,0.8,1},{0,2,2.25,2.5,2.75,3,3.25,3.5,3.75,4}))))</f>
        <v/>
      </c>
      <c r="AF838" s="2" t="str">
        <f>IF(COUNT($A838)=0,"",IF($A838&lt;&gt;DRAFT!$B840,"ERR",IF(DRAFT!CI840&gt;0,DRAFT!CK840,"")))</f>
        <v/>
      </c>
      <c r="AG838" s="2" t="str">
        <f>IF(COUNT($A838)=0,"",IF(AF838="3E","3E",IF(AF838="","I",LOOKUP(AF838/AH$2,{0,0.4,0.45,0.5,0.55,0.6,0.65,0.7,0.75,0.8,1},{"F","D","C","C+","B-","B","B+","A-","A","A+"}))))</f>
        <v/>
      </c>
      <c r="AH838" s="1" t="str">
        <f>IF(COUNT($A838)=0,"",IF(AF838="","--",IF(AF838="3E","3E",LOOKUP(AF838/AH$2,{0,0.4,0.45,0.5,0.55,0.6,0.65,0.7,0.75,0.8,1},{0,2,2.25,2.5,2.75,3,3.25,3.5,3.75,4}))))</f>
        <v/>
      </c>
      <c r="AI838" s="2" t="str">
        <f>IF($A838&lt;&gt;DRAFT!$B840,"ERR",IF(OR(COUNT($A838)=0,COUNT(DRAFT!CL840:CN840,DRAFT!CP840:CR840)=0),"",CEILING(SUM(DRAFT!CO840,DRAFT!CS840,DRAFT!CT840),1)))</f>
        <v/>
      </c>
      <c r="AJ838" s="2" t="str">
        <f>IF(COUNT($A838)=0,"",IF(AI838="3E","3E",IF(AI838="","I",LOOKUP(AI838/AK$2,{0,0.4,0.45,0.5,0.55,0.6,0.65,0.7,0.75,0.8,1},{"F","D","C","C+","B-","B","B+","A-","A","A+"}))))</f>
        <v/>
      </c>
      <c r="AK838" s="1" t="str">
        <f>IF(COUNT($A838)=0,"",IF(AI838="","--",IF(AI838="3E","3E",LOOKUP(AI838/AK$2,{0,0.4,0.45,0.5,0.55,0.6,0.65,0.7,0.75,0.8,1},{0,2,2.25,2.5,2.75,3,3.25,3.5,3.75,4}))))</f>
        <v/>
      </c>
      <c r="AL838" s="4" t="str">
        <f>IF(OR(COUNT($A838)=0,COUNT(B838:AK838)=0),"",IF(COUNTIF(B838:AK838,"3E")&gt;0,"3E",IF(DRAFT!$A840="R",TRUNC(SUMPRODUCT(RGP,RCP)/TCP,3),TRUNC((SUMPRODUCT(--(IMDGP&gt;0)*IMDGP,IMCP)+CEILING(DRAFT!$DB840*42,0.25))/TCP,3))))</f>
        <v/>
      </c>
      <c r="AM838" s="2" t="str">
        <f>IF(OR(COUNT($A838)=0,COUNT(B838:AK838)=0),"",IF(COUNTIF(B838:AK838,"3E")&gt;0,"3E",IF(DRAFT!$A840="R",SUMPRODUCT(--(RGP&gt;=2),RCP),SUMPRODUCT(--(IMDGP&gt;0),--(IMGP=0),IMCP)+DRAFT!$DC840)))</f>
        <v/>
      </c>
      <c r="AQ838" s="2" t="str">
        <f>IF(OR(COUNT($A838)=0,COUNT(B838:AK838)=0),"",IF(COUNTIF(B838:AM838,"3E")&gt;0,"3E",IF(AND(DRAFT!$A840="IM",OR($AL838&gt;DRAFT!$DB840,$AM838&gt;DRAFT!$DC840)),"IMPROVED",IF(AND(DRAFT!$A840="IM",$AL838&lt;=DRAFT!$DB840,$AM838&lt;=DRAFT!$DC840),"NOT IMPROVED",IF(AND(DRAFT!CU840="S",AH838&gt;=2,AK838&gt;=2,AN838&gt;=2.5,AP838&gt;=144),"PASS","FAIL")))))</f>
        <v/>
      </c>
      <c r="AR838" s="2" t="str">
        <f t="shared" ref="AR838:AR875" si="28">IF(COUNT($A838)=0,"",IF(AQ838="3E","3E",IF(AQ838="PASS",CONCATENATE(IF(N(D838)&lt;2,"311F,",""),IF(N(G838)&lt;2,"312F,",""),IF(N(J838)&lt;2,"313F,",""),IF(N(M838)&lt;2,"321F,",""),IF(N(P838)&lt;2,"322F,",""),IF(N(S838)&lt;2,"323F,",""),IF(N(V838)&lt;2,"331F,",""),IF(N(Y838)&lt;2,"332F,",""),IF(N(AB838)&lt;2,"333F,","")),"")))</f>
        <v/>
      </c>
      <c r="AS838" s="2" t="str">
        <f t="shared" ref="AS838:AS875" si="29">IF($AL838="3E","3E",IF(AK838=0,"",IF(OR(COUNT($A838)=0,COUNT(AI838)=0),"",RANK(AL838,$AL$5:$AL$420,0))))</f>
        <v/>
      </c>
    </row>
    <row r="839" spans="1:45" ht="18.95" customHeight="1" x14ac:dyDescent="0.25">
      <c r="A839" s="3" t="str">
        <f>IF(DRAFT!$B841="","",DRAFT!$B841)</f>
        <v/>
      </c>
      <c r="B839" s="2" t="str">
        <f>IF(COUNT($A839)=0,"",IF($A839&lt;&gt;DRAFT!$B841,"ERR",IF(DRAFT!I841="3E","3E",IF(COUNT(DRAFT!E841,DRAFT!I841)&gt;0,DRAFT!J841,""))))</f>
        <v/>
      </c>
      <c r="C839" s="2" t="str">
        <f>IF(COUNT($A839)=0,"",IF(B839="3E","3E",IF(B839="","I",LOOKUP(B839/D$2,{0,0.4,0.45,0.5,0.55,0.6,0.65,0.7,0.75,0.8,1},{"F","D","C","C+","B-","B","B+","A-","A","A+"}))))</f>
        <v/>
      </c>
      <c r="D839" s="1" t="str">
        <f>IF(COUNT($A839)=0,"",IF(B839="","--",IF(B839="3E","3E",LOOKUP(B839/D$2,{0,0.4,0.45,0.5,0.55,0.6,0.65,0.7,0.75,0.8,1},{0,2,2.25,2.5,2.75,3,3.25,3.5,3.75,4}))))</f>
        <v/>
      </c>
      <c r="E839" s="2" t="str">
        <f>IF(COUNT($A839)=0,"",IF($A839&lt;&gt;DRAFT!$B841,"ERR",IF(DRAFT!R841="3E","3E",IF(COUNT(DRAFT!N841,DRAFT!R841)&gt;0,DRAFT!S841,""))))</f>
        <v/>
      </c>
      <c r="F839" s="2" t="str">
        <f>IF(COUNT($A839)=0,"",IF(E839="3E","3E",IF(E839="","I",LOOKUP(E839/G$2,{0,0.4,0.45,0.5,0.55,0.6,0.65,0.7,0.75,0.8,1},{"F","D","C","C+","B-","B","B+","A-","A","A+"}))))</f>
        <v/>
      </c>
      <c r="G839" s="1" t="str">
        <f>IF(COUNT($A839)=0,"",IF(E839="","--",IF(E839="3E","3E",LOOKUP(E839/G$2,{0,0.4,0.45,0.5,0.55,0.6,0.65,0.7,0.75,0.8,1},{0,2,2.25,2.5,2.75,3,3.25,3.5,3.75,4}))))</f>
        <v/>
      </c>
      <c r="H839" s="2" t="str">
        <f>IF(COUNT($A839)=0,"",IF($A839&lt;&gt;DRAFT!$B841,"ERR",IF(DRAFT!AA841="3E","3E",IF(COUNT(DRAFT!W841,DRAFT!AA841)&gt;0,DRAFT!AB841,""))))</f>
        <v/>
      </c>
      <c r="I839" s="2" t="str">
        <f>IF(COUNT($A839)=0,"",IF(H839="3E","3E",IF(H839="","I",LOOKUP(H839/J$2,{0,0.4,0.45,0.5,0.55,0.6,0.65,0.7,0.75,0.8,1},{"F","D","C","C+","B-","B","B+","A-","A","A+"}))))</f>
        <v/>
      </c>
      <c r="J839" s="1" t="str">
        <f>IF(COUNT($A839)=0,"",IF(H839="","--",IF(H839="3E","3E",LOOKUP(H839/J$2,{0,0.4,0.45,0.5,0.55,0.6,0.65,0.7,0.75,0.8,1},{0,2,2.25,2.5,2.75,3,3.25,3.5,3.75,4}))))</f>
        <v/>
      </c>
      <c r="K839" s="2" t="str">
        <f>IF(COUNT($A839)=0,"",IF($A839&lt;&gt;DRAFT!$B841,"ERR",IF(DRAFT!AJ841="3E","3E",IF(COUNT(DRAFT!AF841,DRAFT!AJ841)&gt;0,DRAFT!AK841,""))))</f>
        <v/>
      </c>
      <c r="L839" s="2" t="str">
        <f>IF(COUNT($A839)=0,"",IF(K839="3E","3E",IF(K839="","I",LOOKUP(K839/M$2,{0,0.4,0.45,0.5,0.55,0.6,0.65,0.7,0.75,0.8,1},{"F","D","C","C+","B-","B","B+","A-","A","A+"}))))</f>
        <v/>
      </c>
      <c r="M839" s="1" t="str">
        <f>IF(COUNT($A839)=0,"",IF(K839="","--",IF(K839="3E","3E",LOOKUP(K839/M$2,{0,0.4,0.45,0.5,0.55,0.6,0.65,0.7,0.75,0.8,1},{0,2,2.25,2.5,2.75,3,3.25,3.5,3.75,4}))))</f>
        <v/>
      </c>
      <c r="N839" s="2" t="str">
        <f>IF(COUNT($A839)=0,"",IF($A839&lt;&gt;DRAFT!$B841,"ERR",IF(DRAFT!AS841="3E","3E",IF(COUNT(DRAFT!AO841,DRAFT!AS841)&gt;0,DRAFT!AT841,""))))</f>
        <v/>
      </c>
      <c r="O839" s="2" t="str">
        <f>IF(COUNT($A839)=0,"",IF(N839="3E","3E",IF(N839="","I",LOOKUP(N839/P$2,{0,0.4,0.45,0.5,0.55,0.6,0.65,0.7,0.75,0.8,1},{"F","D","C","C+","B-","B","B+","A-","A","A+"}))))</f>
        <v/>
      </c>
      <c r="P839" s="1" t="str">
        <f>IF(COUNT($A839)=0,"",IF(N839="","--",IF(N839="3E","3E",LOOKUP(N839/P$2,{0,0.4,0.45,0.5,0.55,0.6,0.65,0.7,0.75,0.8,1},{0,2,2.25,2.5,2.75,3,3.25,3.5,3.75,4}))))</f>
        <v/>
      </c>
      <c r="Q839" s="2" t="str">
        <f>IF(COUNT($A839)=0,"",IF($A839&lt;&gt;DRAFT!$B841,"ERR",IF(DRAFT!BB841="3E","3E",IF(COUNT(DRAFT!AX841,DRAFT!BB841)&gt;0,DRAFT!BC841,""))))</f>
        <v/>
      </c>
      <c r="R839" s="2" t="str">
        <f>IF(COUNT($A839)=0,"",IF(Q839="3E","3E",IF(Q839="","I",LOOKUP(Q839/S$2,{0,0.4,0.45,0.5,0.55,0.6,0.65,0.7,0.75,0.8,1},{"F","D","C","C+","B-","B","B+","A-","A","A+"}))))</f>
        <v/>
      </c>
      <c r="S839" s="1" t="str">
        <f>IF(COUNT($A839)=0,"",IF(Q839="","--",IF(Q839="3E","3E",LOOKUP(Q839/S$2,{0,0.4,0.45,0.5,0.55,0.6,0.65,0.7,0.75,0.8,1},{0,2,2.25,2.5,2.75,3,3.25,3.5,3.75,4}))))</f>
        <v/>
      </c>
      <c r="T839" s="2" t="str">
        <f>IF(COUNT($A839)=0,"",IF($A839&lt;&gt;DRAFT!$B841,"ERR",IF(DRAFT!BK841="3E","3E",IF(COUNT(DRAFT!BG841,DRAFT!BK841)&gt;0,DRAFT!BL841,""))))</f>
        <v/>
      </c>
      <c r="U839" s="2" t="str">
        <f>IF(COUNT($A839)=0,"",IF(T839="3E","3E",IF(T839="","I",LOOKUP(T839/V$2,{0,0.4,0.45,0.5,0.55,0.6,0.65,0.7,0.75,0.8,1},{"F","D","C","C+","B-","B","B+","A-","A","A+"}))))</f>
        <v/>
      </c>
      <c r="V839" s="1" t="str">
        <f>IF(COUNT($A839)=0,"",IF(T839="","--",IF(T839="3E","3E",LOOKUP(T839/V$2,{0,0.4,0.45,0.5,0.55,0.6,0.65,0.7,0.75,0.8,1},{0,2,2.25,2.5,2.75,3,3.25,3.5,3.75,4}))))</f>
        <v/>
      </c>
      <c r="W839" s="2" t="str">
        <f>IF(COUNT($A839)=0,"",IF($A839&lt;&gt;DRAFT!$B841,"ERR",IF(DRAFT!BT841="3E","3E",IF(COUNT(DRAFT!BP841,DRAFT!BT841)&gt;0,DRAFT!BU841,""))))</f>
        <v/>
      </c>
      <c r="X839" s="2" t="str">
        <f>IF(COUNT($A839)=0,"",IF(W839="3E","3E",IF(W839="","I",LOOKUP(W839/Y$2,{0,0.4,0.45,0.5,0.55,0.6,0.65,0.7,0.75,0.8,1},{"F","D","C","C+","B-","B","B+","A-","A","A+"}))))</f>
        <v/>
      </c>
      <c r="Y839" s="1" t="str">
        <f>IF(COUNT($A839)=0,"",IF(W839="","--",IF(W839="3E","3E",LOOKUP(W839/Y$2,{0,0.4,0.45,0.5,0.55,0.6,0.65,0.7,0.75,0.8,1},{0,2,2.25,2.5,2.75,3,3.25,3.5,3.75,4}))))</f>
        <v/>
      </c>
      <c r="Z839" s="2" t="str">
        <f>IF(COUNT($A839)=0,"",IF($A839&lt;&gt;DRAFT!$B841,"ERR",IF(DRAFT!CC841="3E","3E",IF(COUNT(DRAFT!BY841,DRAFT!CC841)&gt;0,DRAFT!CD841,""))))</f>
        <v/>
      </c>
      <c r="AA839" s="2" t="str">
        <f>IF(COUNT($A839)=0,"",IF(Z839="3E","3E",IF(Z839="","I",LOOKUP(Z839/AB$2,{0,0.4,0.45,0.5,0.55,0.6,0.65,0.7,0.75,0.8,1},{"F","D","C","C+","B-","B","B+","A-","A","A+"}))))</f>
        <v/>
      </c>
      <c r="AB839" s="1" t="str">
        <f>IF(COUNT($A839)=0,"",IF(Z839="","--",IF(Z839="3E","3E",LOOKUP(Z839/AB$2,{0,0.4,0.45,0.5,0.55,0.6,0.65,0.7,0.75,0.8,1},{0,2,2.25,2.5,2.75,3,3.25,3.5,3.75,4}))))</f>
        <v/>
      </c>
      <c r="AC839" s="2" t="str">
        <f>IF(COUNT($A839)=0,"",IF($A839&lt;&gt;DRAFT!$B841,"ERR",IF(DRAFT!CF841&gt;0,DRAFT!CF841,"")))</f>
        <v/>
      </c>
      <c r="AD839" s="2" t="str">
        <f>IF(COUNT($A839)=0,"",IF(AC839="3E","3E",IF(AC839="","I",LOOKUP(AC839/AE$2,{0,0.4,0.45,0.5,0.55,0.6,0.65,0.7,0.75,0.8,1},{"F","D","C","C+","B-","B","B+","A-","A","A+"}))))</f>
        <v/>
      </c>
      <c r="AE839" s="1" t="str">
        <f>IF(COUNT($A839)=0,"",IF(AC839="","--",IF(AC839="3E","3E",LOOKUP(AC839/AE$2,{0,0.4,0.45,0.5,0.55,0.6,0.65,0.7,0.75,0.8,1},{0,2,2.25,2.5,2.75,3,3.25,3.5,3.75,4}))))</f>
        <v/>
      </c>
      <c r="AF839" s="2" t="str">
        <f>IF(COUNT($A839)=0,"",IF($A839&lt;&gt;DRAFT!$B841,"ERR",IF(DRAFT!CI841&gt;0,DRAFT!CK841,"")))</f>
        <v/>
      </c>
      <c r="AG839" s="2" t="str">
        <f>IF(COUNT($A839)=0,"",IF(AF839="3E","3E",IF(AF839="","I",LOOKUP(AF839/AH$2,{0,0.4,0.45,0.5,0.55,0.6,0.65,0.7,0.75,0.8,1},{"F","D","C","C+","B-","B","B+","A-","A","A+"}))))</f>
        <v/>
      </c>
      <c r="AH839" s="1" t="str">
        <f>IF(COUNT($A839)=0,"",IF(AF839="","--",IF(AF839="3E","3E",LOOKUP(AF839/AH$2,{0,0.4,0.45,0.5,0.55,0.6,0.65,0.7,0.75,0.8,1},{0,2,2.25,2.5,2.75,3,3.25,3.5,3.75,4}))))</f>
        <v/>
      </c>
      <c r="AI839" s="2" t="str">
        <f>IF($A839&lt;&gt;DRAFT!$B841,"ERR",IF(OR(COUNT($A839)=0,COUNT(DRAFT!CL841:CN841,DRAFT!CP841:CR841)=0),"",CEILING(SUM(DRAFT!CO841,DRAFT!CS841,DRAFT!CT841),1)))</f>
        <v/>
      </c>
      <c r="AJ839" s="2" t="str">
        <f>IF(COUNT($A839)=0,"",IF(AI839="3E","3E",IF(AI839="","I",LOOKUP(AI839/AK$2,{0,0.4,0.45,0.5,0.55,0.6,0.65,0.7,0.75,0.8,1},{"F","D","C","C+","B-","B","B+","A-","A","A+"}))))</f>
        <v/>
      </c>
      <c r="AK839" s="1" t="str">
        <f>IF(COUNT($A839)=0,"",IF(AI839="","--",IF(AI839="3E","3E",LOOKUP(AI839/AK$2,{0,0.4,0.45,0.5,0.55,0.6,0.65,0.7,0.75,0.8,1},{0,2,2.25,2.5,2.75,3,3.25,3.5,3.75,4}))))</f>
        <v/>
      </c>
      <c r="AL839" s="4" t="str">
        <f>IF(OR(COUNT($A839)=0,COUNT(B839:AK839)=0),"",IF(COUNTIF(B839:AK839,"3E")&gt;0,"3E",IF(DRAFT!$A841="R",TRUNC(SUMPRODUCT(RGP,RCP)/TCP,3),TRUNC((SUMPRODUCT(--(IMDGP&gt;0)*IMDGP,IMCP)+CEILING(DRAFT!$DB841*42,0.25))/TCP,3))))</f>
        <v/>
      </c>
      <c r="AM839" s="2" t="str">
        <f>IF(OR(COUNT($A839)=0,COUNT(B839:AK839)=0),"",IF(COUNTIF(B839:AK839,"3E")&gt;0,"3E",IF(DRAFT!$A841="R",SUMPRODUCT(--(RGP&gt;=2),RCP),SUMPRODUCT(--(IMDGP&gt;0),--(IMGP=0),IMCP)+DRAFT!$DC841)))</f>
        <v/>
      </c>
      <c r="AQ839" s="2" t="str">
        <f>IF(OR(COUNT($A839)=0,COUNT(B839:AK839)=0),"",IF(COUNTIF(B839:AM839,"3E")&gt;0,"3E",IF(AND(DRAFT!$A841="IM",OR($AL839&gt;DRAFT!$DB841,$AM839&gt;DRAFT!$DC841)),"IMPROVED",IF(AND(DRAFT!$A841="IM",$AL839&lt;=DRAFT!$DB841,$AM839&lt;=DRAFT!$DC841),"NOT IMPROVED",IF(AND(DRAFT!CU841="S",AH839&gt;=2,AK839&gt;=2,AN839&gt;=2.5,AP839&gt;=144),"PASS","FAIL")))))</f>
        <v/>
      </c>
      <c r="AR839" s="2" t="str">
        <f t="shared" si="28"/>
        <v/>
      </c>
      <c r="AS839" s="2" t="str">
        <f t="shared" si="29"/>
        <v/>
      </c>
    </row>
    <row r="840" spans="1:45" ht="18.95" customHeight="1" x14ac:dyDescent="0.25">
      <c r="A840" s="3" t="str">
        <f>IF(DRAFT!$B842="","",DRAFT!$B842)</f>
        <v/>
      </c>
      <c r="B840" s="2" t="str">
        <f>IF(COUNT($A840)=0,"",IF($A840&lt;&gt;DRAFT!$B842,"ERR",IF(DRAFT!I842="3E","3E",IF(COUNT(DRAFT!E842,DRAFT!I842)&gt;0,DRAFT!J842,""))))</f>
        <v/>
      </c>
      <c r="C840" s="2" t="str">
        <f>IF(COUNT($A840)=0,"",IF(B840="3E","3E",IF(B840="","I",LOOKUP(B840/D$2,{0,0.4,0.45,0.5,0.55,0.6,0.65,0.7,0.75,0.8,1},{"F","D","C","C+","B-","B","B+","A-","A","A+"}))))</f>
        <v/>
      </c>
      <c r="D840" s="1" t="str">
        <f>IF(COUNT($A840)=0,"",IF(B840="","--",IF(B840="3E","3E",LOOKUP(B840/D$2,{0,0.4,0.45,0.5,0.55,0.6,0.65,0.7,0.75,0.8,1},{0,2,2.25,2.5,2.75,3,3.25,3.5,3.75,4}))))</f>
        <v/>
      </c>
      <c r="E840" s="2" t="str">
        <f>IF(COUNT($A840)=0,"",IF($A840&lt;&gt;DRAFT!$B842,"ERR",IF(DRAFT!R842="3E","3E",IF(COUNT(DRAFT!N842,DRAFT!R842)&gt;0,DRAFT!S842,""))))</f>
        <v/>
      </c>
      <c r="F840" s="2" t="str">
        <f>IF(COUNT($A840)=0,"",IF(E840="3E","3E",IF(E840="","I",LOOKUP(E840/G$2,{0,0.4,0.45,0.5,0.55,0.6,0.65,0.7,0.75,0.8,1},{"F","D","C","C+","B-","B","B+","A-","A","A+"}))))</f>
        <v/>
      </c>
      <c r="G840" s="1" t="str">
        <f>IF(COUNT($A840)=0,"",IF(E840="","--",IF(E840="3E","3E",LOOKUP(E840/G$2,{0,0.4,0.45,0.5,0.55,0.6,0.65,0.7,0.75,0.8,1},{0,2,2.25,2.5,2.75,3,3.25,3.5,3.75,4}))))</f>
        <v/>
      </c>
      <c r="H840" s="2" t="str">
        <f>IF(COUNT($A840)=0,"",IF($A840&lt;&gt;DRAFT!$B842,"ERR",IF(DRAFT!AA842="3E","3E",IF(COUNT(DRAFT!W842,DRAFT!AA842)&gt;0,DRAFT!AB842,""))))</f>
        <v/>
      </c>
      <c r="I840" s="2" t="str">
        <f>IF(COUNT($A840)=0,"",IF(H840="3E","3E",IF(H840="","I",LOOKUP(H840/J$2,{0,0.4,0.45,0.5,0.55,0.6,0.65,0.7,0.75,0.8,1},{"F","D","C","C+","B-","B","B+","A-","A","A+"}))))</f>
        <v/>
      </c>
      <c r="J840" s="1" t="str">
        <f>IF(COUNT($A840)=0,"",IF(H840="","--",IF(H840="3E","3E",LOOKUP(H840/J$2,{0,0.4,0.45,0.5,0.55,0.6,0.65,0.7,0.75,0.8,1},{0,2,2.25,2.5,2.75,3,3.25,3.5,3.75,4}))))</f>
        <v/>
      </c>
      <c r="K840" s="2" t="str">
        <f>IF(COUNT($A840)=0,"",IF($A840&lt;&gt;DRAFT!$B842,"ERR",IF(DRAFT!AJ842="3E","3E",IF(COUNT(DRAFT!AF842,DRAFT!AJ842)&gt;0,DRAFT!AK842,""))))</f>
        <v/>
      </c>
      <c r="L840" s="2" t="str">
        <f>IF(COUNT($A840)=0,"",IF(K840="3E","3E",IF(K840="","I",LOOKUP(K840/M$2,{0,0.4,0.45,0.5,0.55,0.6,0.65,0.7,0.75,0.8,1},{"F","D","C","C+","B-","B","B+","A-","A","A+"}))))</f>
        <v/>
      </c>
      <c r="M840" s="1" t="str">
        <f>IF(COUNT($A840)=0,"",IF(K840="","--",IF(K840="3E","3E",LOOKUP(K840/M$2,{0,0.4,0.45,0.5,0.55,0.6,0.65,0.7,0.75,0.8,1},{0,2,2.25,2.5,2.75,3,3.25,3.5,3.75,4}))))</f>
        <v/>
      </c>
      <c r="N840" s="2" t="str">
        <f>IF(COUNT($A840)=0,"",IF($A840&lt;&gt;DRAFT!$B842,"ERR",IF(DRAFT!AS842="3E","3E",IF(COUNT(DRAFT!AO842,DRAFT!AS842)&gt;0,DRAFT!AT842,""))))</f>
        <v/>
      </c>
      <c r="O840" s="2" t="str">
        <f>IF(COUNT($A840)=0,"",IF(N840="3E","3E",IF(N840="","I",LOOKUP(N840/P$2,{0,0.4,0.45,0.5,0.55,0.6,0.65,0.7,0.75,0.8,1},{"F","D","C","C+","B-","B","B+","A-","A","A+"}))))</f>
        <v/>
      </c>
      <c r="P840" s="1" t="str">
        <f>IF(COUNT($A840)=0,"",IF(N840="","--",IF(N840="3E","3E",LOOKUP(N840/P$2,{0,0.4,0.45,0.5,0.55,0.6,0.65,0.7,0.75,0.8,1},{0,2,2.25,2.5,2.75,3,3.25,3.5,3.75,4}))))</f>
        <v/>
      </c>
      <c r="Q840" s="2" t="str">
        <f>IF(COUNT($A840)=0,"",IF($A840&lt;&gt;DRAFT!$B842,"ERR",IF(DRAFT!BB842="3E","3E",IF(COUNT(DRAFT!AX842,DRAFT!BB842)&gt;0,DRAFT!BC842,""))))</f>
        <v/>
      </c>
      <c r="R840" s="2" t="str">
        <f>IF(COUNT($A840)=0,"",IF(Q840="3E","3E",IF(Q840="","I",LOOKUP(Q840/S$2,{0,0.4,0.45,0.5,0.55,0.6,0.65,0.7,0.75,0.8,1},{"F","D","C","C+","B-","B","B+","A-","A","A+"}))))</f>
        <v/>
      </c>
      <c r="S840" s="1" t="str">
        <f>IF(COUNT($A840)=0,"",IF(Q840="","--",IF(Q840="3E","3E",LOOKUP(Q840/S$2,{0,0.4,0.45,0.5,0.55,0.6,0.65,0.7,0.75,0.8,1},{0,2,2.25,2.5,2.75,3,3.25,3.5,3.75,4}))))</f>
        <v/>
      </c>
      <c r="T840" s="2" t="str">
        <f>IF(COUNT($A840)=0,"",IF($A840&lt;&gt;DRAFT!$B842,"ERR",IF(DRAFT!BK842="3E","3E",IF(COUNT(DRAFT!BG842,DRAFT!BK842)&gt;0,DRAFT!BL842,""))))</f>
        <v/>
      </c>
      <c r="U840" s="2" t="str">
        <f>IF(COUNT($A840)=0,"",IF(T840="3E","3E",IF(T840="","I",LOOKUP(T840/V$2,{0,0.4,0.45,0.5,0.55,0.6,0.65,0.7,0.75,0.8,1},{"F","D","C","C+","B-","B","B+","A-","A","A+"}))))</f>
        <v/>
      </c>
      <c r="V840" s="1" t="str">
        <f>IF(COUNT($A840)=0,"",IF(T840="","--",IF(T840="3E","3E",LOOKUP(T840/V$2,{0,0.4,0.45,0.5,0.55,0.6,0.65,0.7,0.75,0.8,1},{0,2,2.25,2.5,2.75,3,3.25,3.5,3.75,4}))))</f>
        <v/>
      </c>
      <c r="W840" s="2" t="str">
        <f>IF(COUNT($A840)=0,"",IF($A840&lt;&gt;DRAFT!$B842,"ERR",IF(DRAFT!BT842="3E","3E",IF(COUNT(DRAFT!BP842,DRAFT!BT842)&gt;0,DRAFT!BU842,""))))</f>
        <v/>
      </c>
      <c r="X840" s="2" t="str">
        <f>IF(COUNT($A840)=0,"",IF(W840="3E","3E",IF(W840="","I",LOOKUP(W840/Y$2,{0,0.4,0.45,0.5,0.55,0.6,0.65,0.7,0.75,0.8,1},{"F","D","C","C+","B-","B","B+","A-","A","A+"}))))</f>
        <v/>
      </c>
      <c r="Y840" s="1" t="str">
        <f>IF(COUNT($A840)=0,"",IF(W840="","--",IF(W840="3E","3E",LOOKUP(W840/Y$2,{0,0.4,0.45,0.5,0.55,0.6,0.65,0.7,0.75,0.8,1},{0,2,2.25,2.5,2.75,3,3.25,3.5,3.75,4}))))</f>
        <v/>
      </c>
      <c r="Z840" s="2" t="str">
        <f>IF(COUNT($A840)=0,"",IF($A840&lt;&gt;DRAFT!$B842,"ERR",IF(DRAFT!CC842="3E","3E",IF(COUNT(DRAFT!BY842,DRAFT!CC842)&gt;0,DRAFT!CD842,""))))</f>
        <v/>
      </c>
      <c r="AA840" s="2" t="str">
        <f>IF(COUNT($A840)=0,"",IF(Z840="3E","3E",IF(Z840="","I",LOOKUP(Z840/AB$2,{0,0.4,0.45,0.5,0.55,0.6,0.65,0.7,0.75,0.8,1},{"F","D","C","C+","B-","B","B+","A-","A","A+"}))))</f>
        <v/>
      </c>
      <c r="AB840" s="1" t="str">
        <f>IF(COUNT($A840)=0,"",IF(Z840="","--",IF(Z840="3E","3E",LOOKUP(Z840/AB$2,{0,0.4,0.45,0.5,0.55,0.6,0.65,0.7,0.75,0.8,1},{0,2,2.25,2.5,2.75,3,3.25,3.5,3.75,4}))))</f>
        <v/>
      </c>
      <c r="AC840" s="2" t="str">
        <f>IF(COUNT($A840)=0,"",IF($A840&lt;&gt;DRAFT!$B842,"ERR",IF(DRAFT!CF842&gt;0,DRAFT!CF842,"")))</f>
        <v/>
      </c>
      <c r="AD840" s="2" t="str">
        <f>IF(COUNT($A840)=0,"",IF(AC840="3E","3E",IF(AC840="","I",LOOKUP(AC840/AE$2,{0,0.4,0.45,0.5,0.55,0.6,0.65,0.7,0.75,0.8,1},{"F","D","C","C+","B-","B","B+","A-","A","A+"}))))</f>
        <v/>
      </c>
      <c r="AE840" s="1" t="str">
        <f>IF(COUNT($A840)=0,"",IF(AC840="","--",IF(AC840="3E","3E",LOOKUP(AC840/AE$2,{0,0.4,0.45,0.5,0.55,0.6,0.65,0.7,0.75,0.8,1},{0,2,2.25,2.5,2.75,3,3.25,3.5,3.75,4}))))</f>
        <v/>
      </c>
      <c r="AF840" s="2" t="str">
        <f>IF(COUNT($A840)=0,"",IF($A840&lt;&gt;DRAFT!$B842,"ERR",IF(DRAFT!CI842&gt;0,DRAFT!CK842,"")))</f>
        <v/>
      </c>
      <c r="AG840" s="2" t="str">
        <f>IF(COUNT($A840)=0,"",IF(AF840="3E","3E",IF(AF840="","I",LOOKUP(AF840/AH$2,{0,0.4,0.45,0.5,0.55,0.6,0.65,0.7,0.75,0.8,1},{"F","D","C","C+","B-","B","B+","A-","A","A+"}))))</f>
        <v/>
      </c>
      <c r="AH840" s="1" t="str">
        <f>IF(COUNT($A840)=0,"",IF(AF840="","--",IF(AF840="3E","3E",LOOKUP(AF840/AH$2,{0,0.4,0.45,0.5,0.55,0.6,0.65,0.7,0.75,0.8,1},{0,2,2.25,2.5,2.75,3,3.25,3.5,3.75,4}))))</f>
        <v/>
      </c>
      <c r="AI840" s="2" t="str">
        <f>IF($A840&lt;&gt;DRAFT!$B842,"ERR",IF(OR(COUNT($A840)=0,COUNT(DRAFT!CL842:CN842,DRAFT!CP842:CR842)=0),"",CEILING(SUM(DRAFT!CO842,DRAFT!CS842,DRAFT!CT842),1)))</f>
        <v/>
      </c>
      <c r="AJ840" s="2" t="str">
        <f>IF(COUNT($A840)=0,"",IF(AI840="3E","3E",IF(AI840="","I",LOOKUP(AI840/AK$2,{0,0.4,0.45,0.5,0.55,0.6,0.65,0.7,0.75,0.8,1},{"F","D","C","C+","B-","B","B+","A-","A","A+"}))))</f>
        <v/>
      </c>
      <c r="AK840" s="1" t="str">
        <f>IF(COUNT($A840)=0,"",IF(AI840="","--",IF(AI840="3E","3E",LOOKUP(AI840/AK$2,{0,0.4,0.45,0.5,0.55,0.6,0.65,0.7,0.75,0.8,1},{0,2,2.25,2.5,2.75,3,3.25,3.5,3.75,4}))))</f>
        <v/>
      </c>
      <c r="AL840" s="4" t="str">
        <f>IF(OR(COUNT($A840)=0,COUNT(B840:AK840)=0),"",IF(COUNTIF(B840:AK840,"3E")&gt;0,"3E",IF(DRAFT!$A842="R",TRUNC(SUMPRODUCT(RGP,RCP)/TCP,3),TRUNC((SUMPRODUCT(--(IMDGP&gt;0)*IMDGP,IMCP)+CEILING(DRAFT!$DB842*42,0.25))/TCP,3))))</f>
        <v/>
      </c>
      <c r="AM840" s="2" t="str">
        <f>IF(OR(COUNT($A840)=0,COUNT(B840:AK840)=0),"",IF(COUNTIF(B840:AK840,"3E")&gt;0,"3E",IF(DRAFT!$A842="R",SUMPRODUCT(--(RGP&gt;=2),RCP),SUMPRODUCT(--(IMDGP&gt;0),--(IMGP=0),IMCP)+DRAFT!$DC842)))</f>
        <v/>
      </c>
      <c r="AQ840" s="2" t="str">
        <f>IF(OR(COUNT($A840)=0,COUNT(B840:AK840)=0),"",IF(COUNTIF(B840:AM840,"3E")&gt;0,"3E",IF(AND(DRAFT!$A842="IM",OR($AL840&gt;DRAFT!$DB842,$AM840&gt;DRAFT!$DC842)),"IMPROVED",IF(AND(DRAFT!$A842="IM",$AL840&lt;=DRAFT!$DB842,$AM840&lt;=DRAFT!$DC842),"NOT IMPROVED",IF(AND(DRAFT!CU842="S",AH840&gt;=2,AK840&gt;=2,AN840&gt;=2.5,AP840&gt;=144),"PASS","FAIL")))))</f>
        <v/>
      </c>
      <c r="AR840" s="2" t="str">
        <f t="shared" si="28"/>
        <v/>
      </c>
      <c r="AS840" s="2" t="str">
        <f t="shared" si="29"/>
        <v/>
      </c>
    </row>
    <row r="841" spans="1:45" ht="18.95" customHeight="1" x14ac:dyDescent="0.25">
      <c r="A841" s="3" t="str">
        <f>IF(DRAFT!$B843="","",DRAFT!$B843)</f>
        <v/>
      </c>
      <c r="B841" s="2" t="str">
        <f>IF(COUNT($A841)=0,"",IF($A841&lt;&gt;DRAFT!$B843,"ERR",IF(DRAFT!I843="3E","3E",IF(COUNT(DRAFT!E843,DRAFT!I843)&gt;0,DRAFT!J843,""))))</f>
        <v/>
      </c>
      <c r="C841" s="2" t="str">
        <f>IF(COUNT($A841)=0,"",IF(B841="3E","3E",IF(B841="","I",LOOKUP(B841/D$2,{0,0.4,0.45,0.5,0.55,0.6,0.65,0.7,0.75,0.8,1},{"F","D","C","C+","B-","B","B+","A-","A","A+"}))))</f>
        <v/>
      </c>
      <c r="D841" s="1" t="str">
        <f>IF(COUNT($A841)=0,"",IF(B841="","--",IF(B841="3E","3E",LOOKUP(B841/D$2,{0,0.4,0.45,0.5,0.55,0.6,0.65,0.7,0.75,0.8,1},{0,2,2.25,2.5,2.75,3,3.25,3.5,3.75,4}))))</f>
        <v/>
      </c>
      <c r="E841" s="2" t="str">
        <f>IF(COUNT($A841)=0,"",IF($A841&lt;&gt;DRAFT!$B843,"ERR",IF(DRAFT!R843="3E","3E",IF(COUNT(DRAFT!N843,DRAFT!R843)&gt;0,DRAFT!S843,""))))</f>
        <v/>
      </c>
      <c r="F841" s="2" t="str">
        <f>IF(COUNT($A841)=0,"",IF(E841="3E","3E",IF(E841="","I",LOOKUP(E841/G$2,{0,0.4,0.45,0.5,0.55,0.6,0.65,0.7,0.75,0.8,1},{"F","D","C","C+","B-","B","B+","A-","A","A+"}))))</f>
        <v/>
      </c>
      <c r="G841" s="1" t="str">
        <f>IF(COUNT($A841)=0,"",IF(E841="","--",IF(E841="3E","3E",LOOKUP(E841/G$2,{0,0.4,0.45,0.5,0.55,0.6,0.65,0.7,0.75,0.8,1},{0,2,2.25,2.5,2.75,3,3.25,3.5,3.75,4}))))</f>
        <v/>
      </c>
      <c r="H841" s="2" t="str">
        <f>IF(COUNT($A841)=0,"",IF($A841&lt;&gt;DRAFT!$B843,"ERR",IF(DRAFT!AA843="3E","3E",IF(COUNT(DRAFT!W843,DRAFT!AA843)&gt;0,DRAFT!AB843,""))))</f>
        <v/>
      </c>
      <c r="I841" s="2" t="str">
        <f>IF(COUNT($A841)=0,"",IF(H841="3E","3E",IF(H841="","I",LOOKUP(H841/J$2,{0,0.4,0.45,0.5,0.55,0.6,0.65,0.7,0.75,0.8,1},{"F","D","C","C+","B-","B","B+","A-","A","A+"}))))</f>
        <v/>
      </c>
      <c r="J841" s="1" t="str">
        <f>IF(COUNT($A841)=0,"",IF(H841="","--",IF(H841="3E","3E",LOOKUP(H841/J$2,{0,0.4,0.45,0.5,0.55,0.6,0.65,0.7,0.75,0.8,1},{0,2,2.25,2.5,2.75,3,3.25,3.5,3.75,4}))))</f>
        <v/>
      </c>
      <c r="K841" s="2" t="str">
        <f>IF(COUNT($A841)=0,"",IF($A841&lt;&gt;DRAFT!$B843,"ERR",IF(DRAFT!AJ843="3E","3E",IF(COUNT(DRAFT!AF843,DRAFT!AJ843)&gt;0,DRAFT!AK843,""))))</f>
        <v/>
      </c>
      <c r="L841" s="2" t="str">
        <f>IF(COUNT($A841)=0,"",IF(K841="3E","3E",IF(K841="","I",LOOKUP(K841/M$2,{0,0.4,0.45,0.5,0.55,0.6,0.65,0.7,0.75,0.8,1},{"F","D","C","C+","B-","B","B+","A-","A","A+"}))))</f>
        <v/>
      </c>
      <c r="M841" s="1" t="str">
        <f>IF(COUNT($A841)=0,"",IF(K841="","--",IF(K841="3E","3E",LOOKUP(K841/M$2,{0,0.4,0.45,0.5,0.55,0.6,0.65,0.7,0.75,0.8,1},{0,2,2.25,2.5,2.75,3,3.25,3.5,3.75,4}))))</f>
        <v/>
      </c>
      <c r="N841" s="2" t="str">
        <f>IF(COUNT($A841)=0,"",IF($A841&lt;&gt;DRAFT!$B843,"ERR",IF(DRAFT!AS843="3E","3E",IF(COUNT(DRAFT!AO843,DRAFT!AS843)&gt;0,DRAFT!AT843,""))))</f>
        <v/>
      </c>
      <c r="O841" s="2" t="str">
        <f>IF(COUNT($A841)=0,"",IF(N841="3E","3E",IF(N841="","I",LOOKUP(N841/P$2,{0,0.4,0.45,0.5,0.55,0.6,0.65,0.7,0.75,0.8,1},{"F","D","C","C+","B-","B","B+","A-","A","A+"}))))</f>
        <v/>
      </c>
      <c r="P841" s="1" t="str">
        <f>IF(COUNT($A841)=0,"",IF(N841="","--",IF(N841="3E","3E",LOOKUP(N841/P$2,{0,0.4,0.45,0.5,0.55,0.6,0.65,0.7,0.75,0.8,1},{0,2,2.25,2.5,2.75,3,3.25,3.5,3.75,4}))))</f>
        <v/>
      </c>
      <c r="Q841" s="2" t="str">
        <f>IF(COUNT($A841)=0,"",IF($A841&lt;&gt;DRAFT!$B843,"ERR",IF(DRAFT!BB843="3E","3E",IF(COUNT(DRAFT!AX843,DRAFT!BB843)&gt;0,DRAFT!BC843,""))))</f>
        <v/>
      </c>
      <c r="R841" s="2" t="str">
        <f>IF(COUNT($A841)=0,"",IF(Q841="3E","3E",IF(Q841="","I",LOOKUP(Q841/S$2,{0,0.4,0.45,0.5,0.55,0.6,0.65,0.7,0.75,0.8,1},{"F","D","C","C+","B-","B","B+","A-","A","A+"}))))</f>
        <v/>
      </c>
      <c r="S841" s="1" t="str">
        <f>IF(COUNT($A841)=0,"",IF(Q841="","--",IF(Q841="3E","3E",LOOKUP(Q841/S$2,{0,0.4,0.45,0.5,0.55,0.6,0.65,0.7,0.75,0.8,1},{0,2,2.25,2.5,2.75,3,3.25,3.5,3.75,4}))))</f>
        <v/>
      </c>
      <c r="T841" s="2" t="str">
        <f>IF(COUNT($A841)=0,"",IF($A841&lt;&gt;DRAFT!$B843,"ERR",IF(DRAFT!BK843="3E","3E",IF(COUNT(DRAFT!BG843,DRAFT!BK843)&gt;0,DRAFT!BL843,""))))</f>
        <v/>
      </c>
      <c r="U841" s="2" t="str">
        <f>IF(COUNT($A841)=0,"",IF(T841="3E","3E",IF(T841="","I",LOOKUP(T841/V$2,{0,0.4,0.45,0.5,0.55,0.6,0.65,0.7,0.75,0.8,1},{"F","D","C","C+","B-","B","B+","A-","A","A+"}))))</f>
        <v/>
      </c>
      <c r="V841" s="1" t="str">
        <f>IF(COUNT($A841)=0,"",IF(T841="","--",IF(T841="3E","3E",LOOKUP(T841/V$2,{0,0.4,0.45,0.5,0.55,0.6,0.65,0.7,0.75,0.8,1},{0,2,2.25,2.5,2.75,3,3.25,3.5,3.75,4}))))</f>
        <v/>
      </c>
      <c r="W841" s="2" t="str">
        <f>IF(COUNT($A841)=0,"",IF($A841&lt;&gt;DRAFT!$B843,"ERR",IF(DRAFT!BT843="3E","3E",IF(COUNT(DRAFT!BP843,DRAFT!BT843)&gt;0,DRAFT!BU843,""))))</f>
        <v/>
      </c>
      <c r="X841" s="2" t="str">
        <f>IF(COUNT($A841)=0,"",IF(W841="3E","3E",IF(W841="","I",LOOKUP(W841/Y$2,{0,0.4,0.45,0.5,0.55,0.6,0.65,0.7,0.75,0.8,1},{"F","D","C","C+","B-","B","B+","A-","A","A+"}))))</f>
        <v/>
      </c>
      <c r="Y841" s="1" t="str">
        <f>IF(COUNT($A841)=0,"",IF(W841="","--",IF(W841="3E","3E",LOOKUP(W841/Y$2,{0,0.4,0.45,0.5,0.55,0.6,0.65,0.7,0.75,0.8,1},{0,2,2.25,2.5,2.75,3,3.25,3.5,3.75,4}))))</f>
        <v/>
      </c>
      <c r="Z841" s="2" t="str">
        <f>IF(COUNT($A841)=0,"",IF($A841&lt;&gt;DRAFT!$B843,"ERR",IF(DRAFT!CC843="3E","3E",IF(COUNT(DRAFT!BY843,DRAFT!CC843)&gt;0,DRAFT!CD843,""))))</f>
        <v/>
      </c>
      <c r="AA841" s="2" t="str">
        <f>IF(COUNT($A841)=0,"",IF(Z841="3E","3E",IF(Z841="","I",LOOKUP(Z841/AB$2,{0,0.4,0.45,0.5,0.55,0.6,0.65,0.7,0.75,0.8,1},{"F","D","C","C+","B-","B","B+","A-","A","A+"}))))</f>
        <v/>
      </c>
      <c r="AB841" s="1" t="str">
        <f>IF(COUNT($A841)=0,"",IF(Z841="","--",IF(Z841="3E","3E",LOOKUP(Z841/AB$2,{0,0.4,0.45,0.5,0.55,0.6,0.65,0.7,0.75,0.8,1},{0,2,2.25,2.5,2.75,3,3.25,3.5,3.75,4}))))</f>
        <v/>
      </c>
      <c r="AC841" s="2" t="str">
        <f>IF(COUNT($A841)=0,"",IF($A841&lt;&gt;DRAFT!$B843,"ERR",IF(DRAFT!CF843&gt;0,DRAFT!CF843,"")))</f>
        <v/>
      </c>
      <c r="AD841" s="2" t="str">
        <f>IF(COUNT($A841)=0,"",IF(AC841="3E","3E",IF(AC841="","I",LOOKUP(AC841/AE$2,{0,0.4,0.45,0.5,0.55,0.6,0.65,0.7,0.75,0.8,1},{"F","D","C","C+","B-","B","B+","A-","A","A+"}))))</f>
        <v/>
      </c>
      <c r="AE841" s="1" t="str">
        <f>IF(COUNT($A841)=0,"",IF(AC841="","--",IF(AC841="3E","3E",LOOKUP(AC841/AE$2,{0,0.4,0.45,0.5,0.55,0.6,0.65,0.7,0.75,0.8,1},{0,2,2.25,2.5,2.75,3,3.25,3.5,3.75,4}))))</f>
        <v/>
      </c>
      <c r="AF841" s="2" t="str">
        <f>IF(COUNT($A841)=0,"",IF($A841&lt;&gt;DRAFT!$B843,"ERR",IF(DRAFT!CI843&gt;0,DRAFT!CK843,"")))</f>
        <v/>
      </c>
      <c r="AG841" s="2" t="str">
        <f>IF(COUNT($A841)=0,"",IF(AF841="3E","3E",IF(AF841="","I",LOOKUP(AF841/AH$2,{0,0.4,0.45,0.5,0.55,0.6,0.65,0.7,0.75,0.8,1},{"F","D","C","C+","B-","B","B+","A-","A","A+"}))))</f>
        <v/>
      </c>
      <c r="AH841" s="1" t="str">
        <f>IF(COUNT($A841)=0,"",IF(AF841="","--",IF(AF841="3E","3E",LOOKUP(AF841/AH$2,{0,0.4,0.45,0.5,0.55,0.6,0.65,0.7,0.75,0.8,1},{0,2,2.25,2.5,2.75,3,3.25,3.5,3.75,4}))))</f>
        <v/>
      </c>
      <c r="AI841" s="2" t="str">
        <f>IF($A841&lt;&gt;DRAFT!$B843,"ERR",IF(OR(COUNT($A841)=0,COUNT(DRAFT!CL843:CN843,DRAFT!CP843:CR843)=0),"",CEILING(SUM(DRAFT!CO843,DRAFT!CS843,DRAFT!CT843),1)))</f>
        <v/>
      </c>
      <c r="AJ841" s="2" t="str">
        <f>IF(COUNT($A841)=0,"",IF(AI841="3E","3E",IF(AI841="","I",LOOKUP(AI841/AK$2,{0,0.4,0.45,0.5,0.55,0.6,0.65,0.7,0.75,0.8,1},{"F","D","C","C+","B-","B","B+","A-","A","A+"}))))</f>
        <v/>
      </c>
      <c r="AK841" s="1" t="str">
        <f>IF(COUNT($A841)=0,"",IF(AI841="","--",IF(AI841="3E","3E",LOOKUP(AI841/AK$2,{0,0.4,0.45,0.5,0.55,0.6,0.65,0.7,0.75,0.8,1},{0,2,2.25,2.5,2.75,3,3.25,3.5,3.75,4}))))</f>
        <v/>
      </c>
      <c r="AL841" s="4" t="str">
        <f>IF(OR(COUNT($A841)=0,COUNT(B841:AK841)=0),"",IF(COUNTIF(B841:AK841,"3E")&gt;0,"3E",IF(DRAFT!$A843="R",TRUNC(SUMPRODUCT(RGP,RCP)/TCP,3),TRUNC((SUMPRODUCT(--(IMDGP&gt;0)*IMDGP,IMCP)+CEILING(DRAFT!$DB843*42,0.25))/TCP,3))))</f>
        <v/>
      </c>
      <c r="AM841" s="2" t="str">
        <f>IF(OR(COUNT($A841)=0,COUNT(B841:AK841)=0),"",IF(COUNTIF(B841:AK841,"3E")&gt;0,"3E",IF(DRAFT!$A843="R",SUMPRODUCT(--(RGP&gt;=2),RCP),SUMPRODUCT(--(IMDGP&gt;0),--(IMGP=0),IMCP)+DRAFT!$DC843)))</f>
        <v/>
      </c>
      <c r="AQ841" s="2" t="str">
        <f>IF(OR(COUNT($A841)=0,COUNT(B841:AK841)=0),"",IF(COUNTIF(B841:AM841,"3E")&gt;0,"3E",IF(AND(DRAFT!$A843="IM",OR($AL841&gt;DRAFT!$DB843,$AM841&gt;DRAFT!$DC843)),"IMPROVED",IF(AND(DRAFT!$A843="IM",$AL841&lt;=DRAFT!$DB843,$AM841&lt;=DRAFT!$DC843),"NOT IMPROVED",IF(AND(DRAFT!CU843="S",AH841&gt;=2,AK841&gt;=2,AN841&gt;=2.5,AP841&gt;=144),"PASS","FAIL")))))</f>
        <v/>
      </c>
      <c r="AR841" s="2" t="str">
        <f t="shared" si="28"/>
        <v/>
      </c>
      <c r="AS841" s="2" t="str">
        <f t="shared" si="29"/>
        <v/>
      </c>
    </row>
    <row r="842" spans="1:45" ht="18.95" customHeight="1" x14ac:dyDescent="0.25">
      <c r="A842" s="3" t="str">
        <f>IF(DRAFT!$B844="","",DRAFT!$B844)</f>
        <v/>
      </c>
      <c r="B842" s="2" t="str">
        <f>IF(COUNT($A842)=0,"",IF($A842&lt;&gt;DRAFT!$B844,"ERR",IF(DRAFT!I844="3E","3E",IF(COUNT(DRAFT!E844,DRAFT!I844)&gt;0,DRAFT!J844,""))))</f>
        <v/>
      </c>
      <c r="C842" s="2" t="str">
        <f>IF(COUNT($A842)=0,"",IF(B842="3E","3E",IF(B842="","I",LOOKUP(B842/D$2,{0,0.4,0.45,0.5,0.55,0.6,0.65,0.7,0.75,0.8,1},{"F","D","C","C+","B-","B","B+","A-","A","A+"}))))</f>
        <v/>
      </c>
      <c r="D842" s="1" t="str">
        <f>IF(COUNT($A842)=0,"",IF(B842="","--",IF(B842="3E","3E",LOOKUP(B842/D$2,{0,0.4,0.45,0.5,0.55,0.6,0.65,0.7,0.75,0.8,1},{0,2,2.25,2.5,2.75,3,3.25,3.5,3.75,4}))))</f>
        <v/>
      </c>
      <c r="E842" s="2" t="str">
        <f>IF(COUNT($A842)=0,"",IF($A842&lt;&gt;DRAFT!$B844,"ERR",IF(DRAFT!R844="3E","3E",IF(COUNT(DRAFT!N844,DRAFT!R844)&gt;0,DRAFT!S844,""))))</f>
        <v/>
      </c>
      <c r="F842" s="2" t="str">
        <f>IF(COUNT($A842)=0,"",IF(E842="3E","3E",IF(E842="","I",LOOKUP(E842/G$2,{0,0.4,0.45,0.5,0.55,0.6,0.65,0.7,0.75,0.8,1},{"F","D","C","C+","B-","B","B+","A-","A","A+"}))))</f>
        <v/>
      </c>
      <c r="G842" s="1" t="str">
        <f>IF(COUNT($A842)=0,"",IF(E842="","--",IF(E842="3E","3E",LOOKUP(E842/G$2,{0,0.4,0.45,0.5,0.55,0.6,0.65,0.7,0.75,0.8,1},{0,2,2.25,2.5,2.75,3,3.25,3.5,3.75,4}))))</f>
        <v/>
      </c>
      <c r="H842" s="2" t="str">
        <f>IF(COUNT($A842)=0,"",IF($A842&lt;&gt;DRAFT!$B844,"ERR",IF(DRAFT!AA844="3E","3E",IF(COUNT(DRAFT!W844,DRAFT!AA844)&gt;0,DRAFT!AB844,""))))</f>
        <v/>
      </c>
      <c r="I842" s="2" t="str">
        <f>IF(COUNT($A842)=0,"",IF(H842="3E","3E",IF(H842="","I",LOOKUP(H842/J$2,{0,0.4,0.45,0.5,0.55,0.6,0.65,0.7,0.75,0.8,1},{"F","D","C","C+","B-","B","B+","A-","A","A+"}))))</f>
        <v/>
      </c>
      <c r="J842" s="1" t="str">
        <f>IF(COUNT($A842)=0,"",IF(H842="","--",IF(H842="3E","3E",LOOKUP(H842/J$2,{0,0.4,0.45,0.5,0.55,0.6,0.65,0.7,0.75,0.8,1},{0,2,2.25,2.5,2.75,3,3.25,3.5,3.75,4}))))</f>
        <v/>
      </c>
      <c r="K842" s="2" t="str">
        <f>IF(COUNT($A842)=0,"",IF($A842&lt;&gt;DRAFT!$B844,"ERR",IF(DRAFT!AJ844="3E","3E",IF(COUNT(DRAFT!AF844,DRAFT!AJ844)&gt;0,DRAFT!AK844,""))))</f>
        <v/>
      </c>
      <c r="L842" s="2" t="str">
        <f>IF(COUNT($A842)=0,"",IF(K842="3E","3E",IF(K842="","I",LOOKUP(K842/M$2,{0,0.4,0.45,0.5,0.55,0.6,0.65,0.7,0.75,0.8,1},{"F","D","C","C+","B-","B","B+","A-","A","A+"}))))</f>
        <v/>
      </c>
      <c r="M842" s="1" t="str">
        <f>IF(COUNT($A842)=0,"",IF(K842="","--",IF(K842="3E","3E",LOOKUP(K842/M$2,{0,0.4,0.45,0.5,0.55,0.6,0.65,0.7,0.75,0.8,1},{0,2,2.25,2.5,2.75,3,3.25,3.5,3.75,4}))))</f>
        <v/>
      </c>
      <c r="N842" s="2" t="str">
        <f>IF(COUNT($A842)=0,"",IF($A842&lt;&gt;DRAFT!$B844,"ERR",IF(DRAFT!AS844="3E","3E",IF(COUNT(DRAFT!AO844,DRAFT!AS844)&gt;0,DRAFT!AT844,""))))</f>
        <v/>
      </c>
      <c r="O842" s="2" t="str">
        <f>IF(COUNT($A842)=0,"",IF(N842="3E","3E",IF(N842="","I",LOOKUP(N842/P$2,{0,0.4,0.45,0.5,0.55,0.6,0.65,0.7,0.75,0.8,1},{"F","D","C","C+","B-","B","B+","A-","A","A+"}))))</f>
        <v/>
      </c>
      <c r="P842" s="1" t="str">
        <f>IF(COUNT($A842)=0,"",IF(N842="","--",IF(N842="3E","3E",LOOKUP(N842/P$2,{0,0.4,0.45,0.5,0.55,0.6,0.65,0.7,0.75,0.8,1},{0,2,2.25,2.5,2.75,3,3.25,3.5,3.75,4}))))</f>
        <v/>
      </c>
      <c r="Q842" s="2" t="str">
        <f>IF(COUNT($A842)=0,"",IF($A842&lt;&gt;DRAFT!$B844,"ERR",IF(DRAFT!BB844="3E","3E",IF(COUNT(DRAFT!AX844,DRAFT!BB844)&gt;0,DRAFT!BC844,""))))</f>
        <v/>
      </c>
      <c r="R842" s="2" t="str">
        <f>IF(COUNT($A842)=0,"",IF(Q842="3E","3E",IF(Q842="","I",LOOKUP(Q842/S$2,{0,0.4,0.45,0.5,0.55,0.6,0.65,0.7,0.75,0.8,1},{"F","D","C","C+","B-","B","B+","A-","A","A+"}))))</f>
        <v/>
      </c>
      <c r="S842" s="1" t="str">
        <f>IF(COUNT($A842)=0,"",IF(Q842="","--",IF(Q842="3E","3E",LOOKUP(Q842/S$2,{0,0.4,0.45,0.5,0.55,0.6,0.65,0.7,0.75,0.8,1},{0,2,2.25,2.5,2.75,3,3.25,3.5,3.75,4}))))</f>
        <v/>
      </c>
      <c r="T842" s="2" t="str">
        <f>IF(COUNT($A842)=0,"",IF($A842&lt;&gt;DRAFT!$B844,"ERR",IF(DRAFT!BK844="3E","3E",IF(COUNT(DRAFT!BG844,DRAFT!BK844)&gt;0,DRAFT!BL844,""))))</f>
        <v/>
      </c>
      <c r="U842" s="2" t="str">
        <f>IF(COUNT($A842)=0,"",IF(T842="3E","3E",IF(T842="","I",LOOKUP(T842/V$2,{0,0.4,0.45,0.5,0.55,0.6,0.65,0.7,0.75,0.8,1},{"F","D","C","C+","B-","B","B+","A-","A","A+"}))))</f>
        <v/>
      </c>
      <c r="V842" s="1" t="str">
        <f>IF(COUNT($A842)=0,"",IF(T842="","--",IF(T842="3E","3E",LOOKUP(T842/V$2,{0,0.4,0.45,0.5,0.55,0.6,0.65,0.7,0.75,0.8,1},{0,2,2.25,2.5,2.75,3,3.25,3.5,3.75,4}))))</f>
        <v/>
      </c>
      <c r="W842" s="2" t="str">
        <f>IF(COUNT($A842)=0,"",IF($A842&lt;&gt;DRAFT!$B844,"ERR",IF(DRAFT!BT844="3E","3E",IF(COUNT(DRAFT!BP844,DRAFT!BT844)&gt;0,DRAFT!BU844,""))))</f>
        <v/>
      </c>
      <c r="X842" s="2" t="str">
        <f>IF(COUNT($A842)=0,"",IF(W842="3E","3E",IF(W842="","I",LOOKUP(W842/Y$2,{0,0.4,0.45,0.5,0.55,0.6,0.65,0.7,0.75,0.8,1},{"F","D","C","C+","B-","B","B+","A-","A","A+"}))))</f>
        <v/>
      </c>
      <c r="Y842" s="1" t="str">
        <f>IF(COUNT($A842)=0,"",IF(W842="","--",IF(W842="3E","3E",LOOKUP(W842/Y$2,{0,0.4,0.45,0.5,0.55,0.6,0.65,0.7,0.75,0.8,1},{0,2,2.25,2.5,2.75,3,3.25,3.5,3.75,4}))))</f>
        <v/>
      </c>
      <c r="Z842" s="2" t="str">
        <f>IF(COUNT($A842)=0,"",IF($A842&lt;&gt;DRAFT!$B844,"ERR",IF(DRAFT!CC844="3E","3E",IF(COUNT(DRAFT!BY844,DRAFT!CC844)&gt;0,DRAFT!CD844,""))))</f>
        <v/>
      </c>
      <c r="AA842" s="2" t="str">
        <f>IF(COUNT($A842)=0,"",IF(Z842="3E","3E",IF(Z842="","I",LOOKUP(Z842/AB$2,{0,0.4,0.45,0.5,0.55,0.6,0.65,0.7,0.75,0.8,1},{"F","D","C","C+","B-","B","B+","A-","A","A+"}))))</f>
        <v/>
      </c>
      <c r="AB842" s="1" t="str">
        <f>IF(COUNT($A842)=0,"",IF(Z842="","--",IF(Z842="3E","3E",LOOKUP(Z842/AB$2,{0,0.4,0.45,0.5,0.55,0.6,0.65,0.7,0.75,0.8,1},{0,2,2.25,2.5,2.75,3,3.25,3.5,3.75,4}))))</f>
        <v/>
      </c>
      <c r="AC842" s="2" t="str">
        <f>IF(COUNT($A842)=0,"",IF($A842&lt;&gt;DRAFT!$B844,"ERR",IF(DRAFT!CF844&gt;0,DRAFT!CF844,"")))</f>
        <v/>
      </c>
      <c r="AD842" s="2" t="str">
        <f>IF(COUNT($A842)=0,"",IF(AC842="3E","3E",IF(AC842="","I",LOOKUP(AC842/AE$2,{0,0.4,0.45,0.5,0.55,0.6,0.65,0.7,0.75,0.8,1},{"F","D","C","C+","B-","B","B+","A-","A","A+"}))))</f>
        <v/>
      </c>
      <c r="AE842" s="1" t="str">
        <f>IF(COUNT($A842)=0,"",IF(AC842="","--",IF(AC842="3E","3E",LOOKUP(AC842/AE$2,{0,0.4,0.45,0.5,0.55,0.6,0.65,0.7,0.75,0.8,1},{0,2,2.25,2.5,2.75,3,3.25,3.5,3.75,4}))))</f>
        <v/>
      </c>
      <c r="AF842" s="2" t="str">
        <f>IF(COUNT($A842)=0,"",IF($A842&lt;&gt;DRAFT!$B844,"ERR",IF(DRAFT!CI844&gt;0,DRAFT!CK844,"")))</f>
        <v/>
      </c>
      <c r="AG842" s="2" t="str">
        <f>IF(COUNT($A842)=0,"",IF(AF842="3E","3E",IF(AF842="","I",LOOKUP(AF842/AH$2,{0,0.4,0.45,0.5,0.55,0.6,0.65,0.7,0.75,0.8,1},{"F","D","C","C+","B-","B","B+","A-","A","A+"}))))</f>
        <v/>
      </c>
      <c r="AH842" s="1" t="str">
        <f>IF(COUNT($A842)=0,"",IF(AF842="","--",IF(AF842="3E","3E",LOOKUP(AF842/AH$2,{0,0.4,0.45,0.5,0.55,0.6,0.65,0.7,0.75,0.8,1},{0,2,2.25,2.5,2.75,3,3.25,3.5,3.75,4}))))</f>
        <v/>
      </c>
      <c r="AI842" s="2" t="str">
        <f>IF($A842&lt;&gt;DRAFT!$B844,"ERR",IF(OR(COUNT($A842)=0,COUNT(DRAFT!CL844:CN844,DRAFT!CP844:CR844)=0),"",CEILING(SUM(DRAFT!CO844,DRAFT!CS844,DRAFT!CT844),1)))</f>
        <v/>
      </c>
      <c r="AJ842" s="2" t="str">
        <f>IF(COUNT($A842)=0,"",IF(AI842="3E","3E",IF(AI842="","I",LOOKUP(AI842/AK$2,{0,0.4,0.45,0.5,0.55,0.6,0.65,0.7,0.75,0.8,1},{"F","D","C","C+","B-","B","B+","A-","A","A+"}))))</f>
        <v/>
      </c>
      <c r="AK842" s="1" t="str">
        <f>IF(COUNT($A842)=0,"",IF(AI842="","--",IF(AI842="3E","3E",LOOKUP(AI842/AK$2,{0,0.4,0.45,0.5,0.55,0.6,0.65,0.7,0.75,0.8,1},{0,2,2.25,2.5,2.75,3,3.25,3.5,3.75,4}))))</f>
        <v/>
      </c>
      <c r="AL842" s="4" t="str">
        <f>IF(OR(COUNT($A842)=0,COUNT(B842:AK842)=0),"",IF(COUNTIF(B842:AK842,"3E")&gt;0,"3E",IF(DRAFT!$A844="R",TRUNC(SUMPRODUCT(RGP,RCP)/TCP,3),TRUNC((SUMPRODUCT(--(IMDGP&gt;0)*IMDGP,IMCP)+CEILING(DRAFT!$DB844*42,0.25))/TCP,3))))</f>
        <v/>
      </c>
      <c r="AM842" s="2" t="str">
        <f>IF(OR(COUNT($A842)=0,COUNT(B842:AK842)=0),"",IF(COUNTIF(B842:AK842,"3E")&gt;0,"3E",IF(DRAFT!$A844="R",SUMPRODUCT(--(RGP&gt;=2),RCP),SUMPRODUCT(--(IMDGP&gt;0),--(IMGP=0),IMCP)+DRAFT!$DC844)))</f>
        <v/>
      </c>
      <c r="AQ842" s="2" t="str">
        <f>IF(OR(COUNT($A842)=0,COUNT(B842:AK842)=0),"",IF(COUNTIF(B842:AM842,"3E")&gt;0,"3E",IF(AND(DRAFT!$A844="IM",OR($AL842&gt;DRAFT!$DB844,$AM842&gt;DRAFT!$DC844)),"IMPROVED",IF(AND(DRAFT!$A844="IM",$AL842&lt;=DRAFT!$DB844,$AM842&lt;=DRAFT!$DC844),"NOT IMPROVED",IF(AND(DRAFT!CU844="S",AH842&gt;=2,AK842&gt;=2,AN842&gt;=2.5,AP842&gt;=144),"PASS","FAIL")))))</f>
        <v/>
      </c>
      <c r="AR842" s="2" t="str">
        <f t="shared" si="28"/>
        <v/>
      </c>
      <c r="AS842" s="2" t="str">
        <f t="shared" si="29"/>
        <v/>
      </c>
    </row>
    <row r="843" spans="1:45" ht="18.95" customHeight="1" x14ac:dyDescent="0.25">
      <c r="A843" s="3" t="str">
        <f>IF(DRAFT!$B845="","",DRAFT!$B845)</f>
        <v/>
      </c>
      <c r="B843" s="2" t="str">
        <f>IF(COUNT($A843)=0,"",IF($A843&lt;&gt;DRAFT!$B845,"ERR",IF(DRAFT!I845="3E","3E",IF(COUNT(DRAFT!E845,DRAFT!I845)&gt;0,DRAFT!J845,""))))</f>
        <v/>
      </c>
      <c r="C843" s="2" t="str">
        <f>IF(COUNT($A843)=0,"",IF(B843="3E","3E",IF(B843="","I",LOOKUP(B843/D$2,{0,0.4,0.45,0.5,0.55,0.6,0.65,0.7,0.75,0.8,1},{"F","D","C","C+","B-","B","B+","A-","A","A+"}))))</f>
        <v/>
      </c>
      <c r="D843" s="1" t="str">
        <f>IF(COUNT($A843)=0,"",IF(B843="","--",IF(B843="3E","3E",LOOKUP(B843/D$2,{0,0.4,0.45,0.5,0.55,0.6,0.65,0.7,0.75,0.8,1},{0,2,2.25,2.5,2.75,3,3.25,3.5,3.75,4}))))</f>
        <v/>
      </c>
      <c r="E843" s="2" t="str">
        <f>IF(COUNT($A843)=0,"",IF($A843&lt;&gt;DRAFT!$B845,"ERR",IF(DRAFT!R845="3E","3E",IF(COUNT(DRAFT!N845,DRAFT!R845)&gt;0,DRAFT!S845,""))))</f>
        <v/>
      </c>
      <c r="F843" s="2" t="str">
        <f>IF(COUNT($A843)=0,"",IF(E843="3E","3E",IF(E843="","I",LOOKUP(E843/G$2,{0,0.4,0.45,0.5,0.55,0.6,0.65,0.7,0.75,0.8,1},{"F","D","C","C+","B-","B","B+","A-","A","A+"}))))</f>
        <v/>
      </c>
      <c r="G843" s="1" t="str">
        <f>IF(COUNT($A843)=0,"",IF(E843="","--",IF(E843="3E","3E",LOOKUP(E843/G$2,{0,0.4,0.45,0.5,0.55,0.6,0.65,0.7,0.75,0.8,1},{0,2,2.25,2.5,2.75,3,3.25,3.5,3.75,4}))))</f>
        <v/>
      </c>
      <c r="H843" s="2" t="str">
        <f>IF(COUNT($A843)=0,"",IF($A843&lt;&gt;DRAFT!$B845,"ERR",IF(DRAFT!AA845="3E","3E",IF(COUNT(DRAFT!W845,DRAFT!AA845)&gt;0,DRAFT!AB845,""))))</f>
        <v/>
      </c>
      <c r="I843" s="2" t="str">
        <f>IF(COUNT($A843)=0,"",IF(H843="3E","3E",IF(H843="","I",LOOKUP(H843/J$2,{0,0.4,0.45,0.5,0.55,0.6,0.65,0.7,0.75,0.8,1},{"F","D","C","C+","B-","B","B+","A-","A","A+"}))))</f>
        <v/>
      </c>
      <c r="J843" s="1" t="str">
        <f>IF(COUNT($A843)=0,"",IF(H843="","--",IF(H843="3E","3E",LOOKUP(H843/J$2,{0,0.4,0.45,0.5,0.55,0.6,0.65,0.7,0.75,0.8,1},{0,2,2.25,2.5,2.75,3,3.25,3.5,3.75,4}))))</f>
        <v/>
      </c>
      <c r="K843" s="2" t="str">
        <f>IF(COUNT($A843)=0,"",IF($A843&lt;&gt;DRAFT!$B845,"ERR",IF(DRAFT!AJ845="3E","3E",IF(COUNT(DRAFT!AF845,DRAFT!AJ845)&gt;0,DRAFT!AK845,""))))</f>
        <v/>
      </c>
      <c r="L843" s="2" t="str">
        <f>IF(COUNT($A843)=0,"",IF(K843="3E","3E",IF(K843="","I",LOOKUP(K843/M$2,{0,0.4,0.45,0.5,0.55,0.6,0.65,0.7,0.75,0.8,1},{"F","D","C","C+","B-","B","B+","A-","A","A+"}))))</f>
        <v/>
      </c>
      <c r="M843" s="1" t="str">
        <f>IF(COUNT($A843)=0,"",IF(K843="","--",IF(K843="3E","3E",LOOKUP(K843/M$2,{0,0.4,0.45,0.5,0.55,0.6,0.65,0.7,0.75,0.8,1},{0,2,2.25,2.5,2.75,3,3.25,3.5,3.75,4}))))</f>
        <v/>
      </c>
      <c r="N843" s="2" t="str">
        <f>IF(COUNT($A843)=0,"",IF($A843&lt;&gt;DRAFT!$B845,"ERR",IF(DRAFT!AS845="3E","3E",IF(COUNT(DRAFT!AO845,DRAFT!AS845)&gt;0,DRAFT!AT845,""))))</f>
        <v/>
      </c>
      <c r="O843" s="2" t="str">
        <f>IF(COUNT($A843)=0,"",IF(N843="3E","3E",IF(N843="","I",LOOKUP(N843/P$2,{0,0.4,0.45,0.5,0.55,0.6,0.65,0.7,0.75,0.8,1},{"F","D","C","C+","B-","B","B+","A-","A","A+"}))))</f>
        <v/>
      </c>
      <c r="P843" s="1" t="str">
        <f>IF(COUNT($A843)=0,"",IF(N843="","--",IF(N843="3E","3E",LOOKUP(N843/P$2,{0,0.4,0.45,0.5,0.55,0.6,0.65,0.7,0.75,0.8,1},{0,2,2.25,2.5,2.75,3,3.25,3.5,3.75,4}))))</f>
        <v/>
      </c>
      <c r="Q843" s="2" t="str">
        <f>IF(COUNT($A843)=0,"",IF($A843&lt;&gt;DRAFT!$B845,"ERR",IF(DRAFT!BB845="3E","3E",IF(COUNT(DRAFT!AX845,DRAFT!BB845)&gt;0,DRAFT!BC845,""))))</f>
        <v/>
      </c>
      <c r="R843" s="2" t="str">
        <f>IF(COUNT($A843)=0,"",IF(Q843="3E","3E",IF(Q843="","I",LOOKUP(Q843/S$2,{0,0.4,0.45,0.5,0.55,0.6,0.65,0.7,0.75,0.8,1},{"F","D","C","C+","B-","B","B+","A-","A","A+"}))))</f>
        <v/>
      </c>
      <c r="S843" s="1" t="str">
        <f>IF(COUNT($A843)=0,"",IF(Q843="","--",IF(Q843="3E","3E",LOOKUP(Q843/S$2,{0,0.4,0.45,0.5,0.55,0.6,0.65,0.7,0.75,0.8,1},{0,2,2.25,2.5,2.75,3,3.25,3.5,3.75,4}))))</f>
        <v/>
      </c>
      <c r="T843" s="2" t="str">
        <f>IF(COUNT($A843)=0,"",IF($A843&lt;&gt;DRAFT!$B845,"ERR",IF(DRAFT!BK845="3E","3E",IF(COUNT(DRAFT!BG845,DRAFT!BK845)&gt;0,DRAFT!BL845,""))))</f>
        <v/>
      </c>
      <c r="U843" s="2" t="str">
        <f>IF(COUNT($A843)=0,"",IF(T843="3E","3E",IF(T843="","I",LOOKUP(T843/V$2,{0,0.4,0.45,0.5,0.55,0.6,0.65,0.7,0.75,0.8,1},{"F","D","C","C+","B-","B","B+","A-","A","A+"}))))</f>
        <v/>
      </c>
      <c r="V843" s="1" t="str">
        <f>IF(COUNT($A843)=0,"",IF(T843="","--",IF(T843="3E","3E",LOOKUP(T843/V$2,{0,0.4,0.45,0.5,0.55,0.6,0.65,0.7,0.75,0.8,1},{0,2,2.25,2.5,2.75,3,3.25,3.5,3.75,4}))))</f>
        <v/>
      </c>
      <c r="W843" s="2" t="str">
        <f>IF(COUNT($A843)=0,"",IF($A843&lt;&gt;DRAFT!$B845,"ERR",IF(DRAFT!BT845="3E","3E",IF(COUNT(DRAFT!BP845,DRAFT!BT845)&gt;0,DRAFT!BU845,""))))</f>
        <v/>
      </c>
      <c r="X843" s="2" t="str">
        <f>IF(COUNT($A843)=0,"",IF(W843="3E","3E",IF(W843="","I",LOOKUP(W843/Y$2,{0,0.4,0.45,0.5,0.55,0.6,0.65,0.7,0.75,0.8,1},{"F","D","C","C+","B-","B","B+","A-","A","A+"}))))</f>
        <v/>
      </c>
      <c r="Y843" s="1" t="str">
        <f>IF(COUNT($A843)=0,"",IF(W843="","--",IF(W843="3E","3E",LOOKUP(W843/Y$2,{0,0.4,0.45,0.5,0.55,0.6,0.65,0.7,0.75,0.8,1},{0,2,2.25,2.5,2.75,3,3.25,3.5,3.75,4}))))</f>
        <v/>
      </c>
      <c r="Z843" s="2" t="str">
        <f>IF(COUNT($A843)=0,"",IF($A843&lt;&gt;DRAFT!$B845,"ERR",IF(DRAFT!CC845="3E","3E",IF(COUNT(DRAFT!BY845,DRAFT!CC845)&gt;0,DRAFT!CD845,""))))</f>
        <v/>
      </c>
      <c r="AA843" s="2" t="str">
        <f>IF(COUNT($A843)=0,"",IF(Z843="3E","3E",IF(Z843="","I",LOOKUP(Z843/AB$2,{0,0.4,0.45,0.5,0.55,0.6,0.65,0.7,0.75,0.8,1},{"F","D","C","C+","B-","B","B+","A-","A","A+"}))))</f>
        <v/>
      </c>
      <c r="AB843" s="1" t="str">
        <f>IF(COUNT($A843)=0,"",IF(Z843="","--",IF(Z843="3E","3E",LOOKUP(Z843/AB$2,{0,0.4,0.45,0.5,0.55,0.6,0.65,0.7,0.75,0.8,1},{0,2,2.25,2.5,2.75,3,3.25,3.5,3.75,4}))))</f>
        <v/>
      </c>
      <c r="AC843" s="2" t="str">
        <f>IF(COUNT($A843)=0,"",IF($A843&lt;&gt;DRAFT!$B845,"ERR",IF(DRAFT!CF845&gt;0,DRAFT!CF845,"")))</f>
        <v/>
      </c>
      <c r="AD843" s="2" t="str">
        <f>IF(COUNT($A843)=0,"",IF(AC843="3E","3E",IF(AC843="","I",LOOKUP(AC843/AE$2,{0,0.4,0.45,0.5,0.55,0.6,0.65,0.7,0.75,0.8,1},{"F","D","C","C+","B-","B","B+","A-","A","A+"}))))</f>
        <v/>
      </c>
      <c r="AE843" s="1" t="str">
        <f>IF(COUNT($A843)=0,"",IF(AC843="","--",IF(AC843="3E","3E",LOOKUP(AC843/AE$2,{0,0.4,0.45,0.5,0.55,0.6,0.65,0.7,0.75,0.8,1},{0,2,2.25,2.5,2.75,3,3.25,3.5,3.75,4}))))</f>
        <v/>
      </c>
      <c r="AF843" s="2" t="str">
        <f>IF(COUNT($A843)=0,"",IF($A843&lt;&gt;DRAFT!$B845,"ERR",IF(DRAFT!CI845&gt;0,DRAFT!CK845,"")))</f>
        <v/>
      </c>
      <c r="AG843" s="2" t="str">
        <f>IF(COUNT($A843)=0,"",IF(AF843="3E","3E",IF(AF843="","I",LOOKUP(AF843/AH$2,{0,0.4,0.45,0.5,0.55,0.6,0.65,0.7,0.75,0.8,1},{"F","D","C","C+","B-","B","B+","A-","A","A+"}))))</f>
        <v/>
      </c>
      <c r="AH843" s="1" t="str">
        <f>IF(COUNT($A843)=0,"",IF(AF843="","--",IF(AF843="3E","3E",LOOKUP(AF843/AH$2,{0,0.4,0.45,0.5,0.55,0.6,0.65,0.7,0.75,0.8,1},{0,2,2.25,2.5,2.75,3,3.25,3.5,3.75,4}))))</f>
        <v/>
      </c>
      <c r="AI843" s="2" t="str">
        <f>IF($A843&lt;&gt;DRAFT!$B845,"ERR",IF(OR(COUNT($A843)=0,COUNT(DRAFT!CL845:CN845,DRAFT!CP845:CR845)=0),"",CEILING(SUM(DRAFT!CO845,DRAFT!CS845,DRAFT!CT845),1)))</f>
        <v/>
      </c>
      <c r="AJ843" s="2" t="str">
        <f>IF(COUNT($A843)=0,"",IF(AI843="3E","3E",IF(AI843="","I",LOOKUP(AI843/AK$2,{0,0.4,0.45,0.5,0.55,0.6,0.65,0.7,0.75,0.8,1},{"F","D","C","C+","B-","B","B+","A-","A","A+"}))))</f>
        <v/>
      </c>
      <c r="AK843" s="1" t="str">
        <f>IF(COUNT($A843)=0,"",IF(AI843="","--",IF(AI843="3E","3E",LOOKUP(AI843/AK$2,{0,0.4,0.45,0.5,0.55,0.6,0.65,0.7,0.75,0.8,1},{0,2,2.25,2.5,2.75,3,3.25,3.5,3.75,4}))))</f>
        <v/>
      </c>
      <c r="AL843" s="4" t="str">
        <f>IF(OR(COUNT($A843)=0,COUNT(B843:AK843)=0),"",IF(COUNTIF(B843:AK843,"3E")&gt;0,"3E",IF(DRAFT!$A845="R",TRUNC(SUMPRODUCT(RGP,RCP)/TCP,3),TRUNC((SUMPRODUCT(--(IMDGP&gt;0)*IMDGP,IMCP)+CEILING(DRAFT!$DB845*42,0.25))/TCP,3))))</f>
        <v/>
      </c>
      <c r="AM843" s="2" t="str">
        <f>IF(OR(COUNT($A843)=0,COUNT(B843:AK843)=0),"",IF(COUNTIF(B843:AK843,"3E")&gt;0,"3E",IF(DRAFT!$A845="R",SUMPRODUCT(--(RGP&gt;=2),RCP),SUMPRODUCT(--(IMDGP&gt;0),--(IMGP=0),IMCP)+DRAFT!$DC845)))</f>
        <v/>
      </c>
      <c r="AQ843" s="2" t="str">
        <f>IF(OR(COUNT($A843)=0,COUNT(B843:AK843)=0),"",IF(COUNTIF(B843:AM843,"3E")&gt;0,"3E",IF(AND(DRAFT!$A845="IM",OR($AL843&gt;DRAFT!$DB845,$AM843&gt;DRAFT!$DC845)),"IMPROVED",IF(AND(DRAFT!$A845="IM",$AL843&lt;=DRAFT!$DB845,$AM843&lt;=DRAFT!$DC845),"NOT IMPROVED",IF(AND(DRAFT!CU845="S",AH843&gt;=2,AK843&gt;=2,AN843&gt;=2.5,AP843&gt;=144),"PASS","FAIL")))))</f>
        <v/>
      </c>
      <c r="AR843" s="2" t="str">
        <f t="shared" si="28"/>
        <v/>
      </c>
      <c r="AS843" s="2" t="str">
        <f t="shared" si="29"/>
        <v/>
      </c>
    </row>
    <row r="844" spans="1:45" ht="18.95" customHeight="1" x14ac:dyDescent="0.25">
      <c r="A844" s="3" t="str">
        <f>IF(DRAFT!$B846="","",DRAFT!$B846)</f>
        <v/>
      </c>
      <c r="B844" s="2" t="str">
        <f>IF(COUNT($A844)=0,"",IF($A844&lt;&gt;DRAFT!$B846,"ERR",IF(DRAFT!I846="3E","3E",IF(COUNT(DRAFT!E846,DRAFT!I846)&gt;0,DRAFT!J846,""))))</f>
        <v/>
      </c>
      <c r="C844" s="2" t="str">
        <f>IF(COUNT($A844)=0,"",IF(B844="3E","3E",IF(B844="","I",LOOKUP(B844/D$2,{0,0.4,0.45,0.5,0.55,0.6,0.65,0.7,0.75,0.8,1},{"F","D","C","C+","B-","B","B+","A-","A","A+"}))))</f>
        <v/>
      </c>
      <c r="D844" s="1" t="str">
        <f>IF(COUNT($A844)=0,"",IF(B844="","--",IF(B844="3E","3E",LOOKUP(B844/D$2,{0,0.4,0.45,0.5,0.55,0.6,0.65,0.7,0.75,0.8,1},{0,2,2.25,2.5,2.75,3,3.25,3.5,3.75,4}))))</f>
        <v/>
      </c>
      <c r="E844" s="2" t="str">
        <f>IF(COUNT($A844)=0,"",IF($A844&lt;&gt;DRAFT!$B846,"ERR",IF(DRAFT!R846="3E","3E",IF(COUNT(DRAFT!N846,DRAFT!R846)&gt;0,DRAFT!S846,""))))</f>
        <v/>
      </c>
      <c r="F844" s="2" t="str">
        <f>IF(COUNT($A844)=0,"",IF(E844="3E","3E",IF(E844="","I",LOOKUP(E844/G$2,{0,0.4,0.45,0.5,0.55,0.6,0.65,0.7,0.75,0.8,1},{"F","D","C","C+","B-","B","B+","A-","A","A+"}))))</f>
        <v/>
      </c>
      <c r="G844" s="1" t="str">
        <f>IF(COUNT($A844)=0,"",IF(E844="","--",IF(E844="3E","3E",LOOKUP(E844/G$2,{0,0.4,0.45,0.5,0.55,0.6,0.65,0.7,0.75,0.8,1},{0,2,2.25,2.5,2.75,3,3.25,3.5,3.75,4}))))</f>
        <v/>
      </c>
      <c r="H844" s="2" t="str">
        <f>IF(COUNT($A844)=0,"",IF($A844&lt;&gt;DRAFT!$B846,"ERR",IF(DRAFT!AA846="3E","3E",IF(COUNT(DRAFT!W846,DRAFT!AA846)&gt;0,DRAFT!AB846,""))))</f>
        <v/>
      </c>
      <c r="I844" s="2" t="str">
        <f>IF(COUNT($A844)=0,"",IF(H844="3E","3E",IF(H844="","I",LOOKUP(H844/J$2,{0,0.4,0.45,0.5,0.55,0.6,0.65,0.7,0.75,0.8,1},{"F","D","C","C+","B-","B","B+","A-","A","A+"}))))</f>
        <v/>
      </c>
      <c r="J844" s="1" t="str">
        <f>IF(COUNT($A844)=0,"",IF(H844="","--",IF(H844="3E","3E",LOOKUP(H844/J$2,{0,0.4,0.45,0.5,0.55,0.6,0.65,0.7,0.75,0.8,1},{0,2,2.25,2.5,2.75,3,3.25,3.5,3.75,4}))))</f>
        <v/>
      </c>
      <c r="K844" s="2" t="str">
        <f>IF(COUNT($A844)=0,"",IF($A844&lt;&gt;DRAFT!$B846,"ERR",IF(DRAFT!AJ846="3E","3E",IF(COUNT(DRAFT!AF846,DRAFT!AJ846)&gt;0,DRAFT!AK846,""))))</f>
        <v/>
      </c>
      <c r="L844" s="2" t="str">
        <f>IF(COUNT($A844)=0,"",IF(K844="3E","3E",IF(K844="","I",LOOKUP(K844/M$2,{0,0.4,0.45,0.5,0.55,0.6,0.65,0.7,0.75,0.8,1},{"F","D","C","C+","B-","B","B+","A-","A","A+"}))))</f>
        <v/>
      </c>
      <c r="M844" s="1" t="str">
        <f>IF(COUNT($A844)=0,"",IF(K844="","--",IF(K844="3E","3E",LOOKUP(K844/M$2,{0,0.4,0.45,0.5,0.55,0.6,0.65,0.7,0.75,0.8,1},{0,2,2.25,2.5,2.75,3,3.25,3.5,3.75,4}))))</f>
        <v/>
      </c>
      <c r="N844" s="2" t="str">
        <f>IF(COUNT($A844)=0,"",IF($A844&lt;&gt;DRAFT!$B846,"ERR",IF(DRAFT!AS846="3E","3E",IF(COUNT(DRAFT!AO846,DRAFT!AS846)&gt;0,DRAFT!AT846,""))))</f>
        <v/>
      </c>
      <c r="O844" s="2" t="str">
        <f>IF(COUNT($A844)=0,"",IF(N844="3E","3E",IF(N844="","I",LOOKUP(N844/P$2,{0,0.4,0.45,0.5,0.55,0.6,0.65,0.7,0.75,0.8,1},{"F","D","C","C+","B-","B","B+","A-","A","A+"}))))</f>
        <v/>
      </c>
      <c r="P844" s="1" t="str">
        <f>IF(COUNT($A844)=0,"",IF(N844="","--",IF(N844="3E","3E",LOOKUP(N844/P$2,{0,0.4,0.45,0.5,0.55,0.6,0.65,0.7,0.75,0.8,1},{0,2,2.25,2.5,2.75,3,3.25,3.5,3.75,4}))))</f>
        <v/>
      </c>
      <c r="Q844" s="2" t="str">
        <f>IF(COUNT($A844)=0,"",IF($A844&lt;&gt;DRAFT!$B846,"ERR",IF(DRAFT!BB846="3E","3E",IF(COUNT(DRAFT!AX846,DRAFT!BB846)&gt;0,DRAFT!BC846,""))))</f>
        <v/>
      </c>
      <c r="R844" s="2" t="str">
        <f>IF(COUNT($A844)=0,"",IF(Q844="3E","3E",IF(Q844="","I",LOOKUP(Q844/S$2,{0,0.4,0.45,0.5,0.55,0.6,0.65,0.7,0.75,0.8,1},{"F","D","C","C+","B-","B","B+","A-","A","A+"}))))</f>
        <v/>
      </c>
      <c r="S844" s="1" t="str">
        <f>IF(COUNT($A844)=0,"",IF(Q844="","--",IF(Q844="3E","3E",LOOKUP(Q844/S$2,{0,0.4,0.45,0.5,0.55,0.6,0.65,0.7,0.75,0.8,1},{0,2,2.25,2.5,2.75,3,3.25,3.5,3.75,4}))))</f>
        <v/>
      </c>
      <c r="T844" s="2" t="str">
        <f>IF(COUNT($A844)=0,"",IF($A844&lt;&gt;DRAFT!$B846,"ERR",IF(DRAFT!BK846="3E","3E",IF(COUNT(DRAFT!BG846,DRAFT!BK846)&gt;0,DRAFT!BL846,""))))</f>
        <v/>
      </c>
      <c r="U844" s="2" t="str">
        <f>IF(COUNT($A844)=0,"",IF(T844="3E","3E",IF(T844="","I",LOOKUP(T844/V$2,{0,0.4,0.45,0.5,0.55,0.6,0.65,0.7,0.75,0.8,1},{"F","D","C","C+","B-","B","B+","A-","A","A+"}))))</f>
        <v/>
      </c>
      <c r="V844" s="1" t="str">
        <f>IF(COUNT($A844)=0,"",IF(T844="","--",IF(T844="3E","3E",LOOKUP(T844/V$2,{0,0.4,0.45,0.5,0.55,0.6,0.65,0.7,0.75,0.8,1},{0,2,2.25,2.5,2.75,3,3.25,3.5,3.75,4}))))</f>
        <v/>
      </c>
      <c r="W844" s="2" t="str">
        <f>IF(COUNT($A844)=0,"",IF($A844&lt;&gt;DRAFT!$B846,"ERR",IF(DRAFT!BT846="3E","3E",IF(COUNT(DRAFT!BP846,DRAFT!BT846)&gt;0,DRAFT!BU846,""))))</f>
        <v/>
      </c>
      <c r="X844" s="2" t="str">
        <f>IF(COUNT($A844)=0,"",IF(W844="3E","3E",IF(W844="","I",LOOKUP(W844/Y$2,{0,0.4,0.45,0.5,0.55,0.6,0.65,0.7,0.75,0.8,1},{"F","D","C","C+","B-","B","B+","A-","A","A+"}))))</f>
        <v/>
      </c>
      <c r="Y844" s="1" t="str">
        <f>IF(COUNT($A844)=0,"",IF(W844="","--",IF(W844="3E","3E",LOOKUP(W844/Y$2,{0,0.4,0.45,0.5,0.55,0.6,0.65,0.7,0.75,0.8,1},{0,2,2.25,2.5,2.75,3,3.25,3.5,3.75,4}))))</f>
        <v/>
      </c>
      <c r="Z844" s="2" t="str">
        <f>IF(COUNT($A844)=0,"",IF($A844&lt;&gt;DRAFT!$B846,"ERR",IF(DRAFT!CC846="3E","3E",IF(COUNT(DRAFT!BY846,DRAFT!CC846)&gt;0,DRAFT!CD846,""))))</f>
        <v/>
      </c>
      <c r="AA844" s="2" t="str">
        <f>IF(COUNT($A844)=0,"",IF(Z844="3E","3E",IF(Z844="","I",LOOKUP(Z844/AB$2,{0,0.4,0.45,0.5,0.55,0.6,0.65,0.7,0.75,0.8,1},{"F","D","C","C+","B-","B","B+","A-","A","A+"}))))</f>
        <v/>
      </c>
      <c r="AB844" s="1" t="str">
        <f>IF(COUNT($A844)=0,"",IF(Z844="","--",IF(Z844="3E","3E",LOOKUP(Z844/AB$2,{0,0.4,0.45,0.5,0.55,0.6,0.65,0.7,0.75,0.8,1},{0,2,2.25,2.5,2.75,3,3.25,3.5,3.75,4}))))</f>
        <v/>
      </c>
      <c r="AC844" s="2" t="str">
        <f>IF(COUNT($A844)=0,"",IF($A844&lt;&gt;DRAFT!$B846,"ERR",IF(DRAFT!CF846&gt;0,DRAFT!CF846,"")))</f>
        <v/>
      </c>
      <c r="AD844" s="2" t="str">
        <f>IF(COUNT($A844)=0,"",IF(AC844="3E","3E",IF(AC844="","I",LOOKUP(AC844/AE$2,{0,0.4,0.45,0.5,0.55,0.6,0.65,0.7,0.75,0.8,1},{"F","D","C","C+","B-","B","B+","A-","A","A+"}))))</f>
        <v/>
      </c>
      <c r="AE844" s="1" t="str">
        <f>IF(COUNT($A844)=0,"",IF(AC844="","--",IF(AC844="3E","3E",LOOKUP(AC844/AE$2,{0,0.4,0.45,0.5,0.55,0.6,0.65,0.7,0.75,0.8,1},{0,2,2.25,2.5,2.75,3,3.25,3.5,3.75,4}))))</f>
        <v/>
      </c>
      <c r="AF844" s="2" t="str">
        <f>IF(COUNT($A844)=0,"",IF($A844&lt;&gt;DRAFT!$B846,"ERR",IF(DRAFT!CI846&gt;0,DRAFT!CK846,"")))</f>
        <v/>
      </c>
      <c r="AG844" s="2" t="str">
        <f>IF(COUNT($A844)=0,"",IF(AF844="3E","3E",IF(AF844="","I",LOOKUP(AF844/AH$2,{0,0.4,0.45,0.5,0.55,0.6,0.65,0.7,0.75,0.8,1},{"F","D","C","C+","B-","B","B+","A-","A","A+"}))))</f>
        <v/>
      </c>
      <c r="AH844" s="1" t="str">
        <f>IF(COUNT($A844)=0,"",IF(AF844="","--",IF(AF844="3E","3E",LOOKUP(AF844/AH$2,{0,0.4,0.45,0.5,0.55,0.6,0.65,0.7,0.75,0.8,1},{0,2,2.25,2.5,2.75,3,3.25,3.5,3.75,4}))))</f>
        <v/>
      </c>
      <c r="AI844" s="2" t="str">
        <f>IF($A844&lt;&gt;DRAFT!$B846,"ERR",IF(OR(COUNT($A844)=0,COUNT(DRAFT!CL846:CN846,DRAFT!CP846:CR846)=0),"",CEILING(SUM(DRAFT!CO846,DRAFT!CS846,DRAFT!CT846),1)))</f>
        <v/>
      </c>
      <c r="AJ844" s="2" t="str">
        <f>IF(COUNT($A844)=0,"",IF(AI844="3E","3E",IF(AI844="","I",LOOKUP(AI844/AK$2,{0,0.4,0.45,0.5,0.55,0.6,0.65,0.7,0.75,0.8,1},{"F","D","C","C+","B-","B","B+","A-","A","A+"}))))</f>
        <v/>
      </c>
      <c r="AK844" s="1" t="str">
        <f>IF(COUNT($A844)=0,"",IF(AI844="","--",IF(AI844="3E","3E",LOOKUP(AI844/AK$2,{0,0.4,0.45,0.5,0.55,0.6,0.65,0.7,0.75,0.8,1},{0,2,2.25,2.5,2.75,3,3.25,3.5,3.75,4}))))</f>
        <v/>
      </c>
      <c r="AL844" s="4" t="str">
        <f>IF(OR(COUNT($A844)=0,COUNT(B844:AK844)=0),"",IF(COUNTIF(B844:AK844,"3E")&gt;0,"3E",IF(DRAFT!$A846="R",TRUNC(SUMPRODUCT(RGP,RCP)/TCP,3),TRUNC((SUMPRODUCT(--(IMDGP&gt;0)*IMDGP,IMCP)+CEILING(DRAFT!$DB846*42,0.25))/TCP,3))))</f>
        <v/>
      </c>
      <c r="AM844" s="2" t="str">
        <f>IF(OR(COUNT($A844)=0,COUNT(B844:AK844)=0),"",IF(COUNTIF(B844:AK844,"3E")&gt;0,"3E",IF(DRAFT!$A846="R",SUMPRODUCT(--(RGP&gt;=2),RCP),SUMPRODUCT(--(IMDGP&gt;0),--(IMGP=0),IMCP)+DRAFT!$DC846)))</f>
        <v/>
      </c>
      <c r="AQ844" s="2" t="str">
        <f>IF(OR(COUNT($A844)=0,COUNT(B844:AK844)=0),"",IF(COUNTIF(B844:AM844,"3E")&gt;0,"3E",IF(AND(DRAFT!$A846="IM",OR($AL844&gt;DRAFT!$DB846,$AM844&gt;DRAFT!$DC846)),"IMPROVED",IF(AND(DRAFT!$A846="IM",$AL844&lt;=DRAFT!$DB846,$AM844&lt;=DRAFT!$DC846),"NOT IMPROVED",IF(AND(DRAFT!CU846="S",AH844&gt;=2,AK844&gt;=2,AN844&gt;=2.5,AP844&gt;=144),"PASS","FAIL")))))</f>
        <v/>
      </c>
      <c r="AR844" s="2" t="str">
        <f t="shared" si="28"/>
        <v/>
      </c>
      <c r="AS844" s="2" t="str">
        <f t="shared" si="29"/>
        <v/>
      </c>
    </row>
    <row r="845" spans="1:45" ht="18.95" customHeight="1" x14ac:dyDescent="0.25">
      <c r="A845" s="3" t="str">
        <f>IF(DRAFT!$B847="","",DRAFT!$B847)</f>
        <v/>
      </c>
      <c r="B845" s="2" t="str">
        <f>IF(COUNT($A845)=0,"",IF($A845&lt;&gt;DRAFT!$B847,"ERR",IF(DRAFT!I847="3E","3E",IF(COUNT(DRAFT!E847,DRAFT!I847)&gt;0,DRAFT!J847,""))))</f>
        <v/>
      </c>
      <c r="C845" s="2" t="str">
        <f>IF(COUNT($A845)=0,"",IF(B845="3E","3E",IF(B845="","I",LOOKUP(B845/D$2,{0,0.4,0.45,0.5,0.55,0.6,0.65,0.7,0.75,0.8,1},{"F","D","C","C+","B-","B","B+","A-","A","A+"}))))</f>
        <v/>
      </c>
      <c r="D845" s="1" t="str">
        <f>IF(COUNT($A845)=0,"",IF(B845="","--",IF(B845="3E","3E",LOOKUP(B845/D$2,{0,0.4,0.45,0.5,0.55,0.6,0.65,0.7,0.75,0.8,1},{0,2,2.25,2.5,2.75,3,3.25,3.5,3.75,4}))))</f>
        <v/>
      </c>
      <c r="E845" s="2" t="str">
        <f>IF(COUNT($A845)=0,"",IF($A845&lt;&gt;DRAFT!$B847,"ERR",IF(DRAFT!R847="3E","3E",IF(COUNT(DRAFT!N847,DRAFT!R847)&gt;0,DRAFT!S847,""))))</f>
        <v/>
      </c>
      <c r="F845" s="2" t="str">
        <f>IF(COUNT($A845)=0,"",IF(E845="3E","3E",IF(E845="","I",LOOKUP(E845/G$2,{0,0.4,0.45,0.5,0.55,0.6,0.65,0.7,0.75,0.8,1},{"F","D","C","C+","B-","B","B+","A-","A","A+"}))))</f>
        <v/>
      </c>
      <c r="G845" s="1" t="str">
        <f>IF(COUNT($A845)=0,"",IF(E845="","--",IF(E845="3E","3E",LOOKUP(E845/G$2,{0,0.4,0.45,0.5,0.55,0.6,0.65,0.7,0.75,0.8,1},{0,2,2.25,2.5,2.75,3,3.25,3.5,3.75,4}))))</f>
        <v/>
      </c>
      <c r="H845" s="2" t="str">
        <f>IF(COUNT($A845)=0,"",IF($A845&lt;&gt;DRAFT!$B847,"ERR",IF(DRAFT!AA847="3E","3E",IF(COUNT(DRAFT!W847,DRAFT!AA847)&gt;0,DRAFT!AB847,""))))</f>
        <v/>
      </c>
      <c r="I845" s="2" t="str">
        <f>IF(COUNT($A845)=0,"",IF(H845="3E","3E",IF(H845="","I",LOOKUP(H845/J$2,{0,0.4,0.45,0.5,0.55,0.6,0.65,0.7,0.75,0.8,1},{"F","D","C","C+","B-","B","B+","A-","A","A+"}))))</f>
        <v/>
      </c>
      <c r="J845" s="1" t="str">
        <f>IF(COUNT($A845)=0,"",IF(H845="","--",IF(H845="3E","3E",LOOKUP(H845/J$2,{0,0.4,0.45,0.5,0.55,0.6,0.65,0.7,0.75,0.8,1},{0,2,2.25,2.5,2.75,3,3.25,3.5,3.75,4}))))</f>
        <v/>
      </c>
      <c r="K845" s="2" t="str">
        <f>IF(COUNT($A845)=0,"",IF($A845&lt;&gt;DRAFT!$B847,"ERR",IF(DRAFT!AJ847="3E","3E",IF(COUNT(DRAFT!AF847,DRAFT!AJ847)&gt;0,DRAFT!AK847,""))))</f>
        <v/>
      </c>
      <c r="L845" s="2" t="str">
        <f>IF(COUNT($A845)=0,"",IF(K845="3E","3E",IF(K845="","I",LOOKUP(K845/M$2,{0,0.4,0.45,0.5,0.55,0.6,0.65,0.7,0.75,0.8,1},{"F","D","C","C+","B-","B","B+","A-","A","A+"}))))</f>
        <v/>
      </c>
      <c r="M845" s="1" t="str">
        <f>IF(COUNT($A845)=0,"",IF(K845="","--",IF(K845="3E","3E",LOOKUP(K845/M$2,{0,0.4,0.45,0.5,0.55,0.6,0.65,0.7,0.75,0.8,1},{0,2,2.25,2.5,2.75,3,3.25,3.5,3.75,4}))))</f>
        <v/>
      </c>
      <c r="N845" s="2" t="str">
        <f>IF(COUNT($A845)=0,"",IF($A845&lt;&gt;DRAFT!$B847,"ERR",IF(DRAFT!AS847="3E","3E",IF(COUNT(DRAFT!AO847,DRAFT!AS847)&gt;0,DRAFT!AT847,""))))</f>
        <v/>
      </c>
      <c r="O845" s="2" t="str">
        <f>IF(COUNT($A845)=0,"",IF(N845="3E","3E",IF(N845="","I",LOOKUP(N845/P$2,{0,0.4,0.45,0.5,0.55,0.6,0.65,0.7,0.75,0.8,1},{"F","D","C","C+","B-","B","B+","A-","A","A+"}))))</f>
        <v/>
      </c>
      <c r="P845" s="1" t="str">
        <f>IF(COUNT($A845)=0,"",IF(N845="","--",IF(N845="3E","3E",LOOKUP(N845/P$2,{0,0.4,0.45,0.5,0.55,0.6,0.65,0.7,0.75,0.8,1},{0,2,2.25,2.5,2.75,3,3.25,3.5,3.75,4}))))</f>
        <v/>
      </c>
      <c r="Q845" s="2" t="str">
        <f>IF(COUNT($A845)=0,"",IF($A845&lt;&gt;DRAFT!$B847,"ERR",IF(DRAFT!BB847="3E","3E",IF(COUNT(DRAFT!AX847,DRAFT!BB847)&gt;0,DRAFT!BC847,""))))</f>
        <v/>
      </c>
      <c r="R845" s="2" t="str">
        <f>IF(COUNT($A845)=0,"",IF(Q845="3E","3E",IF(Q845="","I",LOOKUP(Q845/S$2,{0,0.4,0.45,0.5,0.55,0.6,0.65,0.7,0.75,0.8,1},{"F","D","C","C+","B-","B","B+","A-","A","A+"}))))</f>
        <v/>
      </c>
      <c r="S845" s="1" t="str">
        <f>IF(COUNT($A845)=0,"",IF(Q845="","--",IF(Q845="3E","3E",LOOKUP(Q845/S$2,{0,0.4,0.45,0.5,0.55,0.6,0.65,0.7,0.75,0.8,1},{0,2,2.25,2.5,2.75,3,3.25,3.5,3.75,4}))))</f>
        <v/>
      </c>
      <c r="T845" s="2" t="str">
        <f>IF(COUNT($A845)=0,"",IF($A845&lt;&gt;DRAFT!$B847,"ERR",IF(DRAFT!BK847="3E","3E",IF(COUNT(DRAFT!BG847,DRAFT!BK847)&gt;0,DRAFT!BL847,""))))</f>
        <v/>
      </c>
      <c r="U845" s="2" t="str">
        <f>IF(COUNT($A845)=0,"",IF(T845="3E","3E",IF(T845="","I",LOOKUP(T845/V$2,{0,0.4,0.45,0.5,0.55,0.6,0.65,0.7,0.75,0.8,1},{"F","D","C","C+","B-","B","B+","A-","A","A+"}))))</f>
        <v/>
      </c>
      <c r="V845" s="1" t="str">
        <f>IF(COUNT($A845)=0,"",IF(T845="","--",IF(T845="3E","3E",LOOKUP(T845/V$2,{0,0.4,0.45,0.5,0.55,0.6,0.65,0.7,0.75,0.8,1},{0,2,2.25,2.5,2.75,3,3.25,3.5,3.75,4}))))</f>
        <v/>
      </c>
      <c r="W845" s="2" t="str">
        <f>IF(COUNT($A845)=0,"",IF($A845&lt;&gt;DRAFT!$B847,"ERR",IF(DRAFT!BT847="3E","3E",IF(COUNT(DRAFT!BP847,DRAFT!BT847)&gt;0,DRAFT!BU847,""))))</f>
        <v/>
      </c>
      <c r="X845" s="2" t="str">
        <f>IF(COUNT($A845)=0,"",IF(W845="3E","3E",IF(W845="","I",LOOKUP(W845/Y$2,{0,0.4,0.45,0.5,0.55,0.6,0.65,0.7,0.75,0.8,1},{"F","D","C","C+","B-","B","B+","A-","A","A+"}))))</f>
        <v/>
      </c>
      <c r="Y845" s="1" t="str">
        <f>IF(COUNT($A845)=0,"",IF(W845="","--",IF(W845="3E","3E",LOOKUP(W845/Y$2,{0,0.4,0.45,0.5,0.55,0.6,0.65,0.7,0.75,0.8,1},{0,2,2.25,2.5,2.75,3,3.25,3.5,3.75,4}))))</f>
        <v/>
      </c>
      <c r="Z845" s="2" t="str">
        <f>IF(COUNT($A845)=0,"",IF($A845&lt;&gt;DRAFT!$B847,"ERR",IF(DRAFT!CC847="3E","3E",IF(COUNT(DRAFT!BY847,DRAFT!CC847)&gt;0,DRAFT!CD847,""))))</f>
        <v/>
      </c>
      <c r="AA845" s="2" t="str">
        <f>IF(COUNT($A845)=0,"",IF(Z845="3E","3E",IF(Z845="","I",LOOKUP(Z845/AB$2,{0,0.4,0.45,0.5,0.55,0.6,0.65,0.7,0.75,0.8,1},{"F","D","C","C+","B-","B","B+","A-","A","A+"}))))</f>
        <v/>
      </c>
      <c r="AB845" s="1" t="str">
        <f>IF(COUNT($A845)=0,"",IF(Z845="","--",IF(Z845="3E","3E",LOOKUP(Z845/AB$2,{0,0.4,0.45,0.5,0.55,0.6,0.65,0.7,0.75,0.8,1},{0,2,2.25,2.5,2.75,3,3.25,3.5,3.75,4}))))</f>
        <v/>
      </c>
      <c r="AC845" s="2" t="str">
        <f>IF(COUNT($A845)=0,"",IF($A845&lt;&gt;DRAFT!$B847,"ERR",IF(DRAFT!CF847&gt;0,DRAFT!CF847,"")))</f>
        <v/>
      </c>
      <c r="AD845" s="2" t="str">
        <f>IF(COUNT($A845)=0,"",IF(AC845="3E","3E",IF(AC845="","I",LOOKUP(AC845/AE$2,{0,0.4,0.45,0.5,0.55,0.6,0.65,0.7,0.75,0.8,1},{"F","D","C","C+","B-","B","B+","A-","A","A+"}))))</f>
        <v/>
      </c>
      <c r="AE845" s="1" t="str">
        <f>IF(COUNT($A845)=0,"",IF(AC845="","--",IF(AC845="3E","3E",LOOKUP(AC845/AE$2,{0,0.4,0.45,0.5,0.55,0.6,0.65,0.7,0.75,0.8,1},{0,2,2.25,2.5,2.75,3,3.25,3.5,3.75,4}))))</f>
        <v/>
      </c>
      <c r="AF845" s="2" t="str">
        <f>IF(COUNT($A845)=0,"",IF($A845&lt;&gt;DRAFT!$B847,"ERR",IF(DRAFT!CI847&gt;0,DRAFT!CK847,"")))</f>
        <v/>
      </c>
      <c r="AG845" s="2" t="str">
        <f>IF(COUNT($A845)=0,"",IF(AF845="3E","3E",IF(AF845="","I",LOOKUP(AF845/AH$2,{0,0.4,0.45,0.5,0.55,0.6,0.65,0.7,0.75,0.8,1},{"F","D","C","C+","B-","B","B+","A-","A","A+"}))))</f>
        <v/>
      </c>
      <c r="AH845" s="1" t="str">
        <f>IF(COUNT($A845)=0,"",IF(AF845="","--",IF(AF845="3E","3E",LOOKUP(AF845/AH$2,{0,0.4,0.45,0.5,0.55,0.6,0.65,0.7,0.75,0.8,1},{0,2,2.25,2.5,2.75,3,3.25,3.5,3.75,4}))))</f>
        <v/>
      </c>
      <c r="AI845" s="2" t="str">
        <f>IF($A845&lt;&gt;DRAFT!$B847,"ERR",IF(OR(COUNT($A845)=0,COUNT(DRAFT!CL847:CN847,DRAFT!CP847:CR847)=0),"",CEILING(SUM(DRAFT!CO847,DRAFT!CS847,DRAFT!CT847),1)))</f>
        <v/>
      </c>
      <c r="AJ845" s="2" t="str">
        <f>IF(COUNT($A845)=0,"",IF(AI845="3E","3E",IF(AI845="","I",LOOKUP(AI845/AK$2,{0,0.4,0.45,0.5,0.55,0.6,0.65,0.7,0.75,0.8,1},{"F","D","C","C+","B-","B","B+","A-","A","A+"}))))</f>
        <v/>
      </c>
      <c r="AK845" s="1" t="str">
        <f>IF(COUNT($A845)=0,"",IF(AI845="","--",IF(AI845="3E","3E",LOOKUP(AI845/AK$2,{0,0.4,0.45,0.5,0.55,0.6,0.65,0.7,0.75,0.8,1},{0,2,2.25,2.5,2.75,3,3.25,3.5,3.75,4}))))</f>
        <v/>
      </c>
      <c r="AL845" s="4" t="str">
        <f>IF(OR(COUNT($A845)=0,COUNT(B845:AK845)=0),"",IF(COUNTIF(B845:AK845,"3E")&gt;0,"3E",IF(DRAFT!$A847="R",TRUNC(SUMPRODUCT(RGP,RCP)/TCP,3),TRUNC((SUMPRODUCT(--(IMDGP&gt;0)*IMDGP,IMCP)+CEILING(DRAFT!$DB847*42,0.25))/TCP,3))))</f>
        <v/>
      </c>
      <c r="AM845" s="2" t="str">
        <f>IF(OR(COUNT($A845)=0,COUNT(B845:AK845)=0),"",IF(COUNTIF(B845:AK845,"3E")&gt;0,"3E",IF(DRAFT!$A847="R",SUMPRODUCT(--(RGP&gt;=2),RCP),SUMPRODUCT(--(IMDGP&gt;0),--(IMGP=0),IMCP)+DRAFT!$DC847)))</f>
        <v/>
      </c>
      <c r="AQ845" s="2" t="str">
        <f>IF(OR(COUNT($A845)=0,COUNT(B845:AK845)=0),"",IF(COUNTIF(B845:AM845,"3E")&gt;0,"3E",IF(AND(DRAFT!$A847="IM",OR($AL845&gt;DRAFT!$DB847,$AM845&gt;DRAFT!$DC847)),"IMPROVED",IF(AND(DRAFT!$A847="IM",$AL845&lt;=DRAFT!$DB847,$AM845&lt;=DRAFT!$DC847),"NOT IMPROVED",IF(AND(DRAFT!CU847="S",AH845&gt;=2,AK845&gt;=2,AN845&gt;=2.5,AP845&gt;=144),"PASS","FAIL")))))</f>
        <v/>
      </c>
      <c r="AR845" s="2" t="str">
        <f t="shared" si="28"/>
        <v/>
      </c>
      <c r="AS845" s="2" t="str">
        <f t="shared" si="29"/>
        <v/>
      </c>
    </row>
    <row r="846" spans="1:45" ht="18.95" customHeight="1" x14ac:dyDescent="0.25">
      <c r="A846" s="3" t="str">
        <f>IF(DRAFT!$B848="","",DRAFT!$B848)</f>
        <v/>
      </c>
      <c r="B846" s="2" t="str">
        <f>IF(COUNT($A846)=0,"",IF($A846&lt;&gt;DRAFT!$B848,"ERR",IF(DRAFT!I848="3E","3E",IF(COUNT(DRAFT!E848,DRAFT!I848)&gt;0,DRAFT!J848,""))))</f>
        <v/>
      </c>
      <c r="C846" s="2" t="str">
        <f>IF(COUNT($A846)=0,"",IF(B846="3E","3E",IF(B846="","I",LOOKUP(B846/D$2,{0,0.4,0.45,0.5,0.55,0.6,0.65,0.7,0.75,0.8,1},{"F","D","C","C+","B-","B","B+","A-","A","A+"}))))</f>
        <v/>
      </c>
      <c r="D846" s="1" t="str">
        <f>IF(COUNT($A846)=0,"",IF(B846="","--",IF(B846="3E","3E",LOOKUP(B846/D$2,{0,0.4,0.45,0.5,0.55,0.6,0.65,0.7,0.75,0.8,1},{0,2,2.25,2.5,2.75,3,3.25,3.5,3.75,4}))))</f>
        <v/>
      </c>
      <c r="E846" s="2" t="str">
        <f>IF(COUNT($A846)=0,"",IF($A846&lt;&gt;DRAFT!$B848,"ERR",IF(DRAFT!R848="3E","3E",IF(COUNT(DRAFT!N848,DRAFT!R848)&gt;0,DRAFT!S848,""))))</f>
        <v/>
      </c>
      <c r="F846" s="2" t="str">
        <f>IF(COUNT($A846)=0,"",IF(E846="3E","3E",IF(E846="","I",LOOKUP(E846/G$2,{0,0.4,0.45,0.5,0.55,0.6,0.65,0.7,0.75,0.8,1},{"F","D","C","C+","B-","B","B+","A-","A","A+"}))))</f>
        <v/>
      </c>
      <c r="G846" s="1" t="str">
        <f>IF(COUNT($A846)=0,"",IF(E846="","--",IF(E846="3E","3E",LOOKUP(E846/G$2,{0,0.4,0.45,0.5,0.55,0.6,0.65,0.7,0.75,0.8,1},{0,2,2.25,2.5,2.75,3,3.25,3.5,3.75,4}))))</f>
        <v/>
      </c>
      <c r="H846" s="2" t="str">
        <f>IF(COUNT($A846)=0,"",IF($A846&lt;&gt;DRAFT!$B848,"ERR",IF(DRAFT!AA848="3E","3E",IF(COUNT(DRAFT!W848,DRAFT!AA848)&gt;0,DRAFT!AB848,""))))</f>
        <v/>
      </c>
      <c r="I846" s="2" t="str">
        <f>IF(COUNT($A846)=0,"",IF(H846="3E","3E",IF(H846="","I",LOOKUP(H846/J$2,{0,0.4,0.45,0.5,0.55,0.6,0.65,0.7,0.75,0.8,1},{"F","D","C","C+","B-","B","B+","A-","A","A+"}))))</f>
        <v/>
      </c>
      <c r="J846" s="1" t="str">
        <f>IF(COUNT($A846)=0,"",IF(H846="","--",IF(H846="3E","3E",LOOKUP(H846/J$2,{0,0.4,0.45,0.5,0.55,0.6,0.65,0.7,0.75,0.8,1},{0,2,2.25,2.5,2.75,3,3.25,3.5,3.75,4}))))</f>
        <v/>
      </c>
      <c r="K846" s="2" t="str">
        <f>IF(COUNT($A846)=0,"",IF($A846&lt;&gt;DRAFT!$B848,"ERR",IF(DRAFT!AJ848="3E","3E",IF(COUNT(DRAFT!AF848,DRAFT!AJ848)&gt;0,DRAFT!AK848,""))))</f>
        <v/>
      </c>
      <c r="L846" s="2" t="str">
        <f>IF(COUNT($A846)=0,"",IF(K846="3E","3E",IF(K846="","I",LOOKUP(K846/M$2,{0,0.4,0.45,0.5,0.55,0.6,0.65,0.7,0.75,0.8,1},{"F","D","C","C+","B-","B","B+","A-","A","A+"}))))</f>
        <v/>
      </c>
      <c r="M846" s="1" t="str">
        <f>IF(COUNT($A846)=0,"",IF(K846="","--",IF(K846="3E","3E",LOOKUP(K846/M$2,{0,0.4,0.45,0.5,0.55,0.6,0.65,0.7,0.75,0.8,1},{0,2,2.25,2.5,2.75,3,3.25,3.5,3.75,4}))))</f>
        <v/>
      </c>
      <c r="N846" s="2" t="str">
        <f>IF(COUNT($A846)=0,"",IF($A846&lt;&gt;DRAFT!$B848,"ERR",IF(DRAFT!AS848="3E","3E",IF(COUNT(DRAFT!AO848,DRAFT!AS848)&gt;0,DRAFT!AT848,""))))</f>
        <v/>
      </c>
      <c r="O846" s="2" t="str">
        <f>IF(COUNT($A846)=0,"",IF(N846="3E","3E",IF(N846="","I",LOOKUP(N846/P$2,{0,0.4,0.45,0.5,0.55,0.6,0.65,0.7,0.75,0.8,1},{"F","D","C","C+","B-","B","B+","A-","A","A+"}))))</f>
        <v/>
      </c>
      <c r="P846" s="1" t="str">
        <f>IF(COUNT($A846)=0,"",IF(N846="","--",IF(N846="3E","3E",LOOKUP(N846/P$2,{0,0.4,0.45,0.5,0.55,0.6,0.65,0.7,0.75,0.8,1},{0,2,2.25,2.5,2.75,3,3.25,3.5,3.75,4}))))</f>
        <v/>
      </c>
      <c r="Q846" s="2" t="str">
        <f>IF(COUNT($A846)=0,"",IF($A846&lt;&gt;DRAFT!$B848,"ERR",IF(DRAFT!BB848="3E","3E",IF(COUNT(DRAFT!AX848,DRAFT!BB848)&gt;0,DRAFT!BC848,""))))</f>
        <v/>
      </c>
      <c r="R846" s="2" t="str">
        <f>IF(COUNT($A846)=0,"",IF(Q846="3E","3E",IF(Q846="","I",LOOKUP(Q846/S$2,{0,0.4,0.45,0.5,0.55,0.6,0.65,0.7,0.75,0.8,1},{"F","D","C","C+","B-","B","B+","A-","A","A+"}))))</f>
        <v/>
      </c>
      <c r="S846" s="1" t="str">
        <f>IF(COUNT($A846)=0,"",IF(Q846="","--",IF(Q846="3E","3E",LOOKUP(Q846/S$2,{0,0.4,0.45,0.5,0.55,0.6,0.65,0.7,0.75,0.8,1},{0,2,2.25,2.5,2.75,3,3.25,3.5,3.75,4}))))</f>
        <v/>
      </c>
      <c r="T846" s="2" t="str">
        <f>IF(COUNT($A846)=0,"",IF($A846&lt;&gt;DRAFT!$B848,"ERR",IF(DRAFT!BK848="3E","3E",IF(COUNT(DRAFT!BG848,DRAFT!BK848)&gt;0,DRAFT!BL848,""))))</f>
        <v/>
      </c>
      <c r="U846" s="2" t="str">
        <f>IF(COUNT($A846)=0,"",IF(T846="3E","3E",IF(T846="","I",LOOKUP(T846/V$2,{0,0.4,0.45,0.5,0.55,0.6,0.65,0.7,0.75,0.8,1},{"F","D","C","C+","B-","B","B+","A-","A","A+"}))))</f>
        <v/>
      </c>
      <c r="V846" s="1" t="str">
        <f>IF(COUNT($A846)=0,"",IF(T846="","--",IF(T846="3E","3E",LOOKUP(T846/V$2,{0,0.4,0.45,0.5,0.55,0.6,0.65,0.7,0.75,0.8,1},{0,2,2.25,2.5,2.75,3,3.25,3.5,3.75,4}))))</f>
        <v/>
      </c>
      <c r="W846" s="2" t="str">
        <f>IF(COUNT($A846)=0,"",IF($A846&lt;&gt;DRAFT!$B848,"ERR",IF(DRAFT!BT848="3E","3E",IF(COUNT(DRAFT!BP848,DRAFT!BT848)&gt;0,DRAFT!BU848,""))))</f>
        <v/>
      </c>
      <c r="X846" s="2" t="str">
        <f>IF(COUNT($A846)=0,"",IF(W846="3E","3E",IF(W846="","I",LOOKUP(W846/Y$2,{0,0.4,0.45,0.5,0.55,0.6,0.65,0.7,0.75,0.8,1},{"F","D","C","C+","B-","B","B+","A-","A","A+"}))))</f>
        <v/>
      </c>
      <c r="Y846" s="1" t="str">
        <f>IF(COUNT($A846)=0,"",IF(W846="","--",IF(W846="3E","3E",LOOKUP(W846/Y$2,{0,0.4,0.45,0.5,0.55,0.6,0.65,0.7,0.75,0.8,1},{0,2,2.25,2.5,2.75,3,3.25,3.5,3.75,4}))))</f>
        <v/>
      </c>
      <c r="Z846" s="2" t="str">
        <f>IF(COUNT($A846)=0,"",IF($A846&lt;&gt;DRAFT!$B848,"ERR",IF(DRAFT!CC848="3E","3E",IF(COUNT(DRAFT!BY848,DRAFT!CC848)&gt;0,DRAFT!CD848,""))))</f>
        <v/>
      </c>
      <c r="AA846" s="2" t="str">
        <f>IF(COUNT($A846)=0,"",IF(Z846="3E","3E",IF(Z846="","I",LOOKUP(Z846/AB$2,{0,0.4,0.45,0.5,0.55,0.6,0.65,0.7,0.75,0.8,1},{"F","D","C","C+","B-","B","B+","A-","A","A+"}))))</f>
        <v/>
      </c>
      <c r="AB846" s="1" t="str">
        <f>IF(COUNT($A846)=0,"",IF(Z846="","--",IF(Z846="3E","3E",LOOKUP(Z846/AB$2,{0,0.4,0.45,0.5,0.55,0.6,0.65,0.7,0.75,0.8,1},{0,2,2.25,2.5,2.75,3,3.25,3.5,3.75,4}))))</f>
        <v/>
      </c>
      <c r="AC846" s="2" t="str">
        <f>IF(COUNT($A846)=0,"",IF($A846&lt;&gt;DRAFT!$B848,"ERR",IF(DRAFT!CF848&gt;0,DRAFT!CF848,"")))</f>
        <v/>
      </c>
      <c r="AD846" s="2" t="str">
        <f>IF(COUNT($A846)=0,"",IF(AC846="3E","3E",IF(AC846="","I",LOOKUP(AC846/AE$2,{0,0.4,0.45,0.5,0.55,0.6,0.65,0.7,0.75,0.8,1},{"F","D","C","C+","B-","B","B+","A-","A","A+"}))))</f>
        <v/>
      </c>
      <c r="AE846" s="1" t="str">
        <f>IF(COUNT($A846)=0,"",IF(AC846="","--",IF(AC846="3E","3E",LOOKUP(AC846/AE$2,{0,0.4,0.45,0.5,0.55,0.6,0.65,0.7,0.75,0.8,1},{0,2,2.25,2.5,2.75,3,3.25,3.5,3.75,4}))))</f>
        <v/>
      </c>
      <c r="AF846" s="2" t="str">
        <f>IF(COUNT($A846)=0,"",IF($A846&lt;&gt;DRAFT!$B848,"ERR",IF(DRAFT!CI848&gt;0,DRAFT!CK848,"")))</f>
        <v/>
      </c>
      <c r="AG846" s="2" t="str">
        <f>IF(COUNT($A846)=0,"",IF(AF846="3E","3E",IF(AF846="","I",LOOKUP(AF846/AH$2,{0,0.4,0.45,0.5,0.55,0.6,0.65,0.7,0.75,0.8,1},{"F","D","C","C+","B-","B","B+","A-","A","A+"}))))</f>
        <v/>
      </c>
      <c r="AH846" s="1" t="str">
        <f>IF(COUNT($A846)=0,"",IF(AF846="","--",IF(AF846="3E","3E",LOOKUP(AF846/AH$2,{0,0.4,0.45,0.5,0.55,0.6,0.65,0.7,0.75,0.8,1},{0,2,2.25,2.5,2.75,3,3.25,3.5,3.75,4}))))</f>
        <v/>
      </c>
      <c r="AI846" s="2" t="str">
        <f>IF($A846&lt;&gt;DRAFT!$B848,"ERR",IF(OR(COUNT($A846)=0,COUNT(DRAFT!CL848:CN848,DRAFT!CP848:CR848)=0),"",CEILING(SUM(DRAFT!CO848,DRAFT!CS848,DRAFT!CT848),1)))</f>
        <v/>
      </c>
      <c r="AJ846" s="2" t="str">
        <f>IF(COUNT($A846)=0,"",IF(AI846="3E","3E",IF(AI846="","I",LOOKUP(AI846/AK$2,{0,0.4,0.45,0.5,0.55,0.6,0.65,0.7,0.75,0.8,1},{"F","D","C","C+","B-","B","B+","A-","A","A+"}))))</f>
        <v/>
      </c>
      <c r="AK846" s="1" t="str">
        <f>IF(COUNT($A846)=0,"",IF(AI846="","--",IF(AI846="3E","3E",LOOKUP(AI846/AK$2,{0,0.4,0.45,0.5,0.55,0.6,0.65,0.7,0.75,0.8,1},{0,2,2.25,2.5,2.75,3,3.25,3.5,3.75,4}))))</f>
        <v/>
      </c>
      <c r="AL846" s="4" t="str">
        <f>IF(OR(COUNT($A846)=0,COUNT(B846:AK846)=0),"",IF(COUNTIF(B846:AK846,"3E")&gt;0,"3E",IF(DRAFT!$A848="R",TRUNC(SUMPRODUCT(RGP,RCP)/TCP,3),TRUNC((SUMPRODUCT(--(IMDGP&gt;0)*IMDGP,IMCP)+CEILING(DRAFT!$DB848*42,0.25))/TCP,3))))</f>
        <v/>
      </c>
      <c r="AM846" s="2" t="str">
        <f>IF(OR(COUNT($A846)=0,COUNT(B846:AK846)=0),"",IF(COUNTIF(B846:AK846,"3E")&gt;0,"3E",IF(DRAFT!$A848="R",SUMPRODUCT(--(RGP&gt;=2),RCP),SUMPRODUCT(--(IMDGP&gt;0),--(IMGP=0),IMCP)+DRAFT!$DC848)))</f>
        <v/>
      </c>
      <c r="AQ846" s="2" t="str">
        <f>IF(OR(COUNT($A846)=0,COUNT(B846:AK846)=0),"",IF(COUNTIF(B846:AM846,"3E")&gt;0,"3E",IF(AND(DRAFT!$A848="IM",OR($AL846&gt;DRAFT!$DB848,$AM846&gt;DRAFT!$DC848)),"IMPROVED",IF(AND(DRAFT!$A848="IM",$AL846&lt;=DRAFT!$DB848,$AM846&lt;=DRAFT!$DC848),"NOT IMPROVED",IF(AND(DRAFT!CU848="S",AH846&gt;=2,AK846&gt;=2,AN846&gt;=2.5,AP846&gt;=144),"PASS","FAIL")))))</f>
        <v/>
      </c>
      <c r="AR846" s="2" t="str">
        <f t="shared" si="28"/>
        <v/>
      </c>
      <c r="AS846" s="2" t="str">
        <f t="shared" si="29"/>
        <v/>
      </c>
    </row>
    <row r="847" spans="1:45" ht="18.95" customHeight="1" x14ac:dyDescent="0.25">
      <c r="A847" s="3" t="str">
        <f>IF(DRAFT!$B849="","",DRAFT!$B849)</f>
        <v/>
      </c>
      <c r="B847" s="2" t="str">
        <f>IF(COUNT($A847)=0,"",IF($A847&lt;&gt;DRAFT!$B849,"ERR",IF(DRAFT!I849="3E","3E",IF(COUNT(DRAFT!E849,DRAFT!I849)&gt;0,DRAFT!J849,""))))</f>
        <v/>
      </c>
      <c r="C847" s="2" t="str">
        <f>IF(COUNT($A847)=0,"",IF(B847="3E","3E",IF(B847="","I",LOOKUP(B847/D$2,{0,0.4,0.45,0.5,0.55,0.6,0.65,0.7,0.75,0.8,1},{"F","D","C","C+","B-","B","B+","A-","A","A+"}))))</f>
        <v/>
      </c>
      <c r="D847" s="1" t="str">
        <f>IF(COUNT($A847)=0,"",IF(B847="","--",IF(B847="3E","3E",LOOKUP(B847/D$2,{0,0.4,0.45,0.5,0.55,0.6,0.65,0.7,0.75,0.8,1},{0,2,2.25,2.5,2.75,3,3.25,3.5,3.75,4}))))</f>
        <v/>
      </c>
      <c r="E847" s="2" t="str">
        <f>IF(COUNT($A847)=0,"",IF($A847&lt;&gt;DRAFT!$B849,"ERR",IF(DRAFT!R849="3E","3E",IF(COUNT(DRAFT!N849,DRAFT!R849)&gt;0,DRAFT!S849,""))))</f>
        <v/>
      </c>
      <c r="F847" s="2" t="str">
        <f>IF(COUNT($A847)=0,"",IF(E847="3E","3E",IF(E847="","I",LOOKUP(E847/G$2,{0,0.4,0.45,0.5,0.55,0.6,0.65,0.7,0.75,0.8,1},{"F","D","C","C+","B-","B","B+","A-","A","A+"}))))</f>
        <v/>
      </c>
      <c r="G847" s="1" t="str">
        <f>IF(COUNT($A847)=0,"",IF(E847="","--",IF(E847="3E","3E",LOOKUP(E847/G$2,{0,0.4,0.45,0.5,0.55,0.6,0.65,0.7,0.75,0.8,1},{0,2,2.25,2.5,2.75,3,3.25,3.5,3.75,4}))))</f>
        <v/>
      </c>
      <c r="H847" s="2" t="str">
        <f>IF(COUNT($A847)=0,"",IF($A847&lt;&gt;DRAFT!$B849,"ERR",IF(DRAFT!AA849="3E","3E",IF(COUNT(DRAFT!W849,DRAFT!AA849)&gt;0,DRAFT!AB849,""))))</f>
        <v/>
      </c>
      <c r="I847" s="2" t="str">
        <f>IF(COUNT($A847)=0,"",IF(H847="3E","3E",IF(H847="","I",LOOKUP(H847/J$2,{0,0.4,0.45,0.5,0.55,0.6,0.65,0.7,0.75,0.8,1},{"F","D","C","C+","B-","B","B+","A-","A","A+"}))))</f>
        <v/>
      </c>
      <c r="J847" s="1" t="str">
        <f>IF(COUNT($A847)=0,"",IF(H847="","--",IF(H847="3E","3E",LOOKUP(H847/J$2,{0,0.4,0.45,0.5,0.55,0.6,0.65,0.7,0.75,0.8,1},{0,2,2.25,2.5,2.75,3,3.25,3.5,3.75,4}))))</f>
        <v/>
      </c>
      <c r="K847" s="2" t="str">
        <f>IF(COUNT($A847)=0,"",IF($A847&lt;&gt;DRAFT!$B849,"ERR",IF(DRAFT!AJ849="3E","3E",IF(COUNT(DRAFT!AF849,DRAFT!AJ849)&gt;0,DRAFT!AK849,""))))</f>
        <v/>
      </c>
      <c r="L847" s="2" t="str">
        <f>IF(COUNT($A847)=0,"",IF(K847="3E","3E",IF(K847="","I",LOOKUP(K847/M$2,{0,0.4,0.45,0.5,0.55,0.6,0.65,0.7,0.75,0.8,1},{"F","D","C","C+","B-","B","B+","A-","A","A+"}))))</f>
        <v/>
      </c>
      <c r="M847" s="1" t="str">
        <f>IF(COUNT($A847)=0,"",IF(K847="","--",IF(K847="3E","3E",LOOKUP(K847/M$2,{0,0.4,0.45,0.5,0.55,0.6,0.65,0.7,0.75,0.8,1},{0,2,2.25,2.5,2.75,3,3.25,3.5,3.75,4}))))</f>
        <v/>
      </c>
      <c r="N847" s="2" t="str">
        <f>IF(COUNT($A847)=0,"",IF($A847&lt;&gt;DRAFT!$B849,"ERR",IF(DRAFT!AS849="3E","3E",IF(COUNT(DRAFT!AO849,DRAFT!AS849)&gt;0,DRAFT!AT849,""))))</f>
        <v/>
      </c>
      <c r="O847" s="2" t="str">
        <f>IF(COUNT($A847)=0,"",IF(N847="3E","3E",IF(N847="","I",LOOKUP(N847/P$2,{0,0.4,0.45,0.5,0.55,0.6,0.65,0.7,0.75,0.8,1},{"F","D","C","C+","B-","B","B+","A-","A","A+"}))))</f>
        <v/>
      </c>
      <c r="P847" s="1" t="str">
        <f>IF(COUNT($A847)=0,"",IF(N847="","--",IF(N847="3E","3E",LOOKUP(N847/P$2,{0,0.4,0.45,0.5,0.55,0.6,0.65,0.7,0.75,0.8,1},{0,2,2.25,2.5,2.75,3,3.25,3.5,3.75,4}))))</f>
        <v/>
      </c>
      <c r="Q847" s="2" t="str">
        <f>IF(COUNT($A847)=0,"",IF($A847&lt;&gt;DRAFT!$B849,"ERR",IF(DRAFT!BB849="3E","3E",IF(COUNT(DRAFT!AX849,DRAFT!BB849)&gt;0,DRAFT!BC849,""))))</f>
        <v/>
      </c>
      <c r="R847" s="2" t="str">
        <f>IF(COUNT($A847)=0,"",IF(Q847="3E","3E",IF(Q847="","I",LOOKUP(Q847/S$2,{0,0.4,0.45,0.5,0.55,0.6,0.65,0.7,0.75,0.8,1},{"F","D","C","C+","B-","B","B+","A-","A","A+"}))))</f>
        <v/>
      </c>
      <c r="S847" s="1" t="str">
        <f>IF(COUNT($A847)=0,"",IF(Q847="","--",IF(Q847="3E","3E",LOOKUP(Q847/S$2,{0,0.4,0.45,0.5,0.55,0.6,0.65,0.7,0.75,0.8,1},{0,2,2.25,2.5,2.75,3,3.25,3.5,3.75,4}))))</f>
        <v/>
      </c>
      <c r="T847" s="2" t="str">
        <f>IF(COUNT($A847)=0,"",IF($A847&lt;&gt;DRAFT!$B849,"ERR",IF(DRAFT!BK849="3E","3E",IF(COUNT(DRAFT!BG849,DRAFT!BK849)&gt;0,DRAFT!BL849,""))))</f>
        <v/>
      </c>
      <c r="U847" s="2" t="str">
        <f>IF(COUNT($A847)=0,"",IF(T847="3E","3E",IF(T847="","I",LOOKUP(T847/V$2,{0,0.4,0.45,0.5,0.55,0.6,0.65,0.7,0.75,0.8,1},{"F","D","C","C+","B-","B","B+","A-","A","A+"}))))</f>
        <v/>
      </c>
      <c r="V847" s="1" t="str">
        <f>IF(COUNT($A847)=0,"",IF(T847="","--",IF(T847="3E","3E",LOOKUP(T847/V$2,{0,0.4,0.45,0.5,0.55,0.6,0.65,0.7,0.75,0.8,1},{0,2,2.25,2.5,2.75,3,3.25,3.5,3.75,4}))))</f>
        <v/>
      </c>
      <c r="W847" s="2" t="str">
        <f>IF(COUNT($A847)=0,"",IF($A847&lt;&gt;DRAFT!$B849,"ERR",IF(DRAFT!BT849="3E","3E",IF(COUNT(DRAFT!BP849,DRAFT!BT849)&gt;0,DRAFT!BU849,""))))</f>
        <v/>
      </c>
      <c r="X847" s="2" t="str">
        <f>IF(COUNT($A847)=0,"",IF(W847="3E","3E",IF(W847="","I",LOOKUP(W847/Y$2,{0,0.4,0.45,0.5,0.55,0.6,0.65,0.7,0.75,0.8,1},{"F","D","C","C+","B-","B","B+","A-","A","A+"}))))</f>
        <v/>
      </c>
      <c r="Y847" s="1" t="str">
        <f>IF(COUNT($A847)=0,"",IF(W847="","--",IF(W847="3E","3E",LOOKUP(W847/Y$2,{0,0.4,0.45,0.5,0.55,0.6,0.65,0.7,0.75,0.8,1},{0,2,2.25,2.5,2.75,3,3.25,3.5,3.75,4}))))</f>
        <v/>
      </c>
      <c r="Z847" s="2" t="str">
        <f>IF(COUNT($A847)=0,"",IF($A847&lt;&gt;DRAFT!$B849,"ERR",IF(DRAFT!CC849="3E","3E",IF(COUNT(DRAFT!BY849,DRAFT!CC849)&gt;0,DRAFT!CD849,""))))</f>
        <v/>
      </c>
      <c r="AA847" s="2" t="str">
        <f>IF(COUNT($A847)=0,"",IF(Z847="3E","3E",IF(Z847="","I",LOOKUP(Z847/AB$2,{0,0.4,0.45,0.5,0.55,0.6,0.65,0.7,0.75,0.8,1},{"F","D","C","C+","B-","B","B+","A-","A","A+"}))))</f>
        <v/>
      </c>
      <c r="AB847" s="1" t="str">
        <f>IF(COUNT($A847)=0,"",IF(Z847="","--",IF(Z847="3E","3E",LOOKUP(Z847/AB$2,{0,0.4,0.45,0.5,0.55,0.6,0.65,0.7,0.75,0.8,1},{0,2,2.25,2.5,2.75,3,3.25,3.5,3.75,4}))))</f>
        <v/>
      </c>
      <c r="AC847" s="2" t="str">
        <f>IF(COUNT($A847)=0,"",IF($A847&lt;&gt;DRAFT!$B849,"ERR",IF(DRAFT!CF849&gt;0,DRAFT!CF849,"")))</f>
        <v/>
      </c>
      <c r="AD847" s="2" t="str">
        <f>IF(COUNT($A847)=0,"",IF(AC847="3E","3E",IF(AC847="","I",LOOKUP(AC847/AE$2,{0,0.4,0.45,0.5,0.55,0.6,0.65,0.7,0.75,0.8,1},{"F","D","C","C+","B-","B","B+","A-","A","A+"}))))</f>
        <v/>
      </c>
      <c r="AE847" s="1" t="str">
        <f>IF(COUNT($A847)=0,"",IF(AC847="","--",IF(AC847="3E","3E",LOOKUP(AC847/AE$2,{0,0.4,0.45,0.5,0.55,0.6,0.65,0.7,0.75,0.8,1},{0,2,2.25,2.5,2.75,3,3.25,3.5,3.75,4}))))</f>
        <v/>
      </c>
      <c r="AF847" s="2" t="str">
        <f>IF(COUNT($A847)=0,"",IF($A847&lt;&gt;DRAFT!$B849,"ERR",IF(DRAFT!CI849&gt;0,DRAFT!CK849,"")))</f>
        <v/>
      </c>
      <c r="AG847" s="2" t="str">
        <f>IF(COUNT($A847)=0,"",IF(AF847="3E","3E",IF(AF847="","I",LOOKUP(AF847/AH$2,{0,0.4,0.45,0.5,0.55,0.6,0.65,0.7,0.75,0.8,1},{"F","D","C","C+","B-","B","B+","A-","A","A+"}))))</f>
        <v/>
      </c>
      <c r="AH847" s="1" t="str">
        <f>IF(COUNT($A847)=0,"",IF(AF847="","--",IF(AF847="3E","3E",LOOKUP(AF847/AH$2,{0,0.4,0.45,0.5,0.55,0.6,0.65,0.7,0.75,0.8,1},{0,2,2.25,2.5,2.75,3,3.25,3.5,3.75,4}))))</f>
        <v/>
      </c>
      <c r="AI847" s="2" t="str">
        <f>IF($A847&lt;&gt;DRAFT!$B849,"ERR",IF(OR(COUNT($A847)=0,COUNT(DRAFT!CL849:CN849,DRAFT!CP849:CR849)=0),"",CEILING(SUM(DRAFT!CO849,DRAFT!CS849,DRAFT!CT849),1)))</f>
        <v/>
      </c>
      <c r="AJ847" s="2" t="str">
        <f>IF(COUNT($A847)=0,"",IF(AI847="3E","3E",IF(AI847="","I",LOOKUP(AI847/AK$2,{0,0.4,0.45,0.5,0.55,0.6,0.65,0.7,0.75,0.8,1},{"F","D","C","C+","B-","B","B+","A-","A","A+"}))))</f>
        <v/>
      </c>
      <c r="AK847" s="1" t="str">
        <f>IF(COUNT($A847)=0,"",IF(AI847="","--",IF(AI847="3E","3E",LOOKUP(AI847/AK$2,{0,0.4,0.45,0.5,0.55,0.6,0.65,0.7,0.75,0.8,1},{0,2,2.25,2.5,2.75,3,3.25,3.5,3.75,4}))))</f>
        <v/>
      </c>
      <c r="AL847" s="4" t="str">
        <f>IF(OR(COUNT($A847)=0,COUNT(B847:AK847)=0),"",IF(COUNTIF(B847:AK847,"3E")&gt;0,"3E",IF(DRAFT!$A849="R",TRUNC(SUMPRODUCT(RGP,RCP)/TCP,3),TRUNC((SUMPRODUCT(--(IMDGP&gt;0)*IMDGP,IMCP)+CEILING(DRAFT!$DB849*42,0.25))/TCP,3))))</f>
        <v/>
      </c>
      <c r="AM847" s="2" t="str">
        <f>IF(OR(COUNT($A847)=0,COUNT(B847:AK847)=0),"",IF(COUNTIF(B847:AK847,"3E")&gt;0,"3E",IF(DRAFT!$A849="R",SUMPRODUCT(--(RGP&gt;=2),RCP),SUMPRODUCT(--(IMDGP&gt;0),--(IMGP=0),IMCP)+DRAFT!$DC849)))</f>
        <v/>
      </c>
      <c r="AQ847" s="2" t="str">
        <f>IF(OR(COUNT($A847)=0,COUNT(B847:AK847)=0),"",IF(COUNTIF(B847:AM847,"3E")&gt;0,"3E",IF(AND(DRAFT!$A849="IM",OR($AL847&gt;DRAFT!$DB849,$AM847&gt;DRAFT!$DC849)),"IMPROVED",IF(AND(DRAFT!$A849="IM",$AL847&lt;=DRAFT!$DB849,$AM847&lt;=DRAFT!$DC849),"NOT IMPROVED",IF(AND(DRAFT!CU849="S",AH847&gt;=2,AK847&gt;=2,AN847&gt;=2.5,AP847&gt;=144),"PASS","FAIL")))))</f>
        <v/>
      </c>
      <c r="AR847" s="2" t="str">
        <f t="shared" si="28"/>
        <v/>
      </c>
      <c r="AS847" s="2" t="str">
        <f t="shared" si="29"/>
        <v/>
      </c>
    </row>
    <row r="848" spans="1:45" ht="18.95" customHeight="1" x14ac:dyDescent="0.25">
      <c r="A848" s="3" t="str">
        <f>IF(DRAFT!$B850="","",DRAFT!$B850)</f>
        <v/>
      </c>
      <c r="B848" s="2" t="str">
        <f>IF(COUNT($A848)=0,"",IF($A848&lt;&gt;DRAFT!$B850,"ERR",IF(DRAFT!I850="3E","3E",IF(COUNT(DRAFT!E850,DRAFT!I850)&gt;0,DRAFT!J850,""))))</f>
        <v/>
      </c>
      <c r="C848" s="2" t="str">
        <f>IF(COUNT($A848)=0,"",IF(B848="3E","3E",IF(B848="","I",LOOKUP(B848/D$2,{0,0.4,0.45,0.5,0.55,0.6,0.65,0.7,0.75,0.8,1},{"F","D","C","C+","B-","B","B+","A-","A","A+"}))))</f>
        <v/>
      </c>
      <c r="D848" s="1" t="str">
        <f>IF(COUNT($A848)=0,"",IF(B848="","--",IF(B848="3E","3E",LOOKUP(B848/D$2,{0,0.4,0.45,0.5,0.55,0.6,0.65,0.7,0.75,0.8,1},{0,2,2.25,2.5,2.75,3,3.25,3.5,3.75,4}))))</f>
        <v/>
      </c>
      <c r="E848" s="2" t="str">
        <f>IF(COUNT($A848)=0,"",IF($A848&lt;&gt;DRAFT!$B850,"ERR",IF(DRAFT!R850="3E","3E",IF(COUNT(DRAFT!N850,DRAFT!R850)&gt;0,DRAFT!S850,""))))</f>
        <v/>
      </c>
      <c r="F848" s="2" t="str">
        <f>IF(COUNT($A848)=0,"",IF(E848="3E","3E",IF(E848="","I",LOOKUP(E848/G$2,{0,0.4,0.45,0.5,0.55,0.6,0.65,0.7,0.75,0.8,1},{"F","D","C","C+","B-","B","B+","A-","A","A+"}))))</f>
        <v/>
      </c>
      <c r="G848" s="1" t="str">
        <f>IF(COUNT($A848)=0,"",IF(E848="","--",IF(E848="3E","3E",LOOKUP(E848/G$2,{0,0.4,0.45,0.5,0.55,0.6,0.65,0.7,0.75,0.8,1},{0,2,2.25,2.5,2.75,3,3.25,3.5,3.75,4}))))</f>
        <v/>
      </c>
      <c r="H848" s="2" t="str">
        <f>IF(COUNT($A848)=0,"",IF($A848&lt;&gt;DRAFT!$B850,"ERR",IF(DRAFT!AA850="3E","3E",IF(COUNT(DRAFT!W850,DRAFT!AA850)&gt;0,DRAFT!AB850,""))))</f>
        <v/>
      </c>
      <c r="I848" s="2" t="str">
        <f>IF(COUNT($A848)=0,"",IF(H848="3E","3E",IF(H848="","I",LOOKUP(H848/J$2,{0,0.4,0.45,0.5,0.55,0.6,0.65,0.7,0.75,0.8,1},{"F","D","C","C+","B-","B","B+","A-","A","A+"}))))</f>
        <v/>
      </c>
      <c r="J848" s="1" t="str">
        <f>IF(COUNT($A848)=0,"",IF(H848="","--",IF(H848="3E","3E",LOOKUP(H848/J$2,{0,0.4,0.45,0.5,0.55,0.6,0.65,0.7,0.75,0.8,1},{0,2,2.25,2.5,2.75,3,3.25,3.5,3.75,4}))))</f>
        <v/>
      </c>
      <c r="K848" s="2" t="str">
        <f>IF(COUNT($A848)=0,"",IF($A848&lt;&gt;DRAFT!$B850,"ERR",IF(DRAFT!AJ850="3E","3E",IF(COUNT(DRAFT!AF850,DRAFT!AJ850)&gt;0,DRAFT!AK850,""))))</f>
        <v/>
      </c>
      <c r="L848" s="2" t="str">
        <f>IF(COUNT($A848)=0,"",IF(K848="3E","3E",IF(K848="","I",LOOKUP(K848/M$2,{0,0.4,0.45,0.5,0.55,0.6,0.65,0.7,0.75,0.8,1},{"F","D","C","C+","B-","B","B+","A-","A","A+"}))))</f>
        <v/>
      </c>
      <c r="M848" s="1" t="str">
        <f>IF(COUNT($A848)=0,"",IF(K848="","--",IF(K848="3E","3E",LOOKUP(K848/M$2,{0,0.4,0.45,0.5,0.55,0.6,0.65,0.7,0.75,0.8,1},{0,2,2.25,2.5,2.75,3,3.25,3.5,3.75,4}))))</f>
        <v/>
      </c>
      <c r="N848" s="2" t="str">
        <f>IF(COUNT($A848)=0,"",IF($A848&lt;&gt;DRAFT!$B850,"ERR",IF(DRAFT!AS850="3E","3E",IF(COUNT(DRAFT!AO850,DRAFT!AS850)&gt;0,DRAFT!AT850,""))))</f>
        <v/>
      </c>
      <c r="O848" s="2" t="str">
        <f>IF(COUNT($A848)=0,"",IF(N848="3E","3E",IF(N848="","I",LOOKUP(N848/P$2,{0,0.4,0.45,0.5,0.55,0.6,0.65,0.7,0.75,0.8,1},{"F","D","C","C+","B-","B","B+","A-","A","A+"}))))</f>
        <v/>
      </c>
      <c r="P848" s="1" t="str">
        <f>IF(COUNT($A848)=0,"",IF(N848="","--",IF(N848="3E","3E",LOOKUP(N848/P$2,{0,0.4,0.45,0.5,0.55,0.6,0.65,0.7,0.75,0.8,1},{0,2,2.25,2.5,2.75,3,3.25,3.5,3.75,4}))))</f>
        <v/>
      </c>
      <c r="Q848" s="2" t="str">
        <f>IF(COUNT($A848)=0,"",IF($A848&lt;&gt;DRAFT!$B850,"ERR",IF(DRAFT!BB850="3E","3E",IF(COUNT(DRAFT!AX850,DRAFT!BB850)&gt;0,DRAFT!BC850,""))))</f>
        <v/>
      </c>
      <c r="R848" s="2" t="str">
        <f>IF(COUNT($A848)=0,"",IF(Q848="3E","3E",IF(Q848="","I",LOOKUP(Q848/S$2,{0,0.4,0.45,0.5,0.55,0.6,0.65,0.7,0.75,0.8,1},{"F","D","C","C+","B-","B","B+","A-","A","A+"}))))</f>
        <v/>
      </c>
      <c r="S848" s="1" t="str">
        <f>IF(COUNT($A848)=0,"",IF(Q848="","--",IF(Q848="3E","3E",LOOKUP(Q848/S$2,{0,0.4,0.45,0.5,0.55,0.6,0.65,0.7,0.75,0.8,1},{0,2,2.25,2.5,2.75,3,3.25,3.5,3.75,4}))))</f>
        <v/>
      </c>
      <c r="T848" s="2" t="str">
        <f>IF(COUNT($A848)=0,"",IF($A848&lt;&gt;DRAFT!$B850,"ERR",IF(DRAFT!BK850="3E","3E",IF(COUNT(DRAFT!BG850,DRAFT!BK850)&gt;0,DRAFT!BL850,""))))</f>
        <v/>
      </c>
      <c r="U848" s="2" t="str">
        <f>IF(COUNT($A848)=0,"",IF(T848="3E","3E",IF(T848="","I",LOOKUP(T848/V$2,{0,0.4,0.45,0.5,0.55,0.6,0.65,0.7,0.75,0.8,1},{"F","D","C","C+","B-","B","B+","A-","A","A+"}))))</f>
        <v/>
      </c>
      <c r="V848" s="1" t="str">
        <f>IF(COUNT($A848)=0,"",IF(T848="","--",IF(T848="3E","3E",LOOKUP(T848/V$2,{0,0.4,0.45,0.5,0.55,0.6,0.65,0.7,0.75,0.8,1},{0,2,2.25,2.5,2.75,3,3.25,3.5,3.75,4}))))</f>
        <v/>
      </c>
      <c r="W848" s="2" t="str">
        <f>IF(COUNT($A848)=0,"",IF($A848&lt;&gt;DRAFT!$B850,"ERR",IF(DRAFT!BT850="3E","3E",IF(COUNT(DRAFT!BP850,DRAFT!BT850)&gt;0,DRAFT!BU850,""))))</f>
        <v/>
      </c>
      <c r="X848" s="2" t="str">
        <f>IF(COUNT($A848)=0,"",IF(W848="3E","3E",IF(W848="","I",LOOKUP(W848/Y$2,{0,0.4,0.45,0.5,0.55,0.6,0.65,0.7,0.75,0.8,1},{"F","D","C","C+","B-","B","B+","A-","A","A+"}))))</f>
        <v/>
      </c>
      <c r="Y848" s="1" t="str">
        <f>IF(COUNT($A848)=0,"",IF(W848="","--",IF(W848="3E","3E",LOOKUP(W848/Y$2,{0,0.4,0.45,0.5,0.55,0.6,0.65,0.7,0.75,0.8,1},{0,2,2.25,2.5,2.75,3,3.25,3.5,3.75,4}))))</f>
        <v/>
      </c>
      <c r="Z848" s="2" t="str">
        <f>IF(COUNT($A848)=0,"",IF($A848&lt;&gt;DRAFT!$B850,"ERR",IF(DRAFT!CC850="3E","3E",IF(COUNT(DRAFT!BY850,DRAFT!CC850)&gt;0,DRAFT!CD850,""))))</f>
        <v/>
      </c>
      <c r="AA848" s="2" t="str">
        <f>IF(COUNT($A848)=0,"",IF(Z848="3E","3E",IF(Z848="","I",LOOKUP(Z848/AB$2,{0,0.4,0.45,0.5,0.55,0.6,0.65,0.7,0.75,0.8,1},{"F","D","C","C+","B-","B","B+","A-","A","A+"}))))</f>
        <v/>
      </c>
      <c r="AB848" s="1" t="str">
        <f>IF(COUNT($A848)=0,"",IF(Z848="","--",IF(Z848="3E","3E",LOOKUP(Z848/AB$2,{0,0.4,0.45,0.5,0.55,0.6,0.65,0.7,0.75,0.8,1},{0,2,2.25,2.5,2.75,3,3.25,3.5,3.75,4}))))</f>
        <v/>
      </c>
      <c r="AC848" s="2" t="str">
        <f>IF(COUNT($A848)=0,"",IF($A848&lt;&gt;DRAFT!$B850,"ERR",IF(DRAFT!CF850&gt;0,DRAFT!CF850,"")))</f>
        <v/>
      </c>
      <c r="AD848" s="2" t="str">
        <f>IF(COUNT($A848)=0,"",IF(AC848="3E","3E",IF(AC848="","I",LOOKUP(AC848/AE$2,{0,0.4,0.45,0.5,0.55,0.6,0.65,0.7,0.75,0.8,1},{"F","D","C","C+","B-","B","B+","A-","A","A+"}))))</f>
        <v/>
      </c>
      <c r="AE848" s="1" t="str">
        <f>IF(COUNT($A848)=0,"",IF(AC848="","--",IF(AC848="3E","3E",LOOKUP(AC848/AE$2,{0,0.4,0.45,0.5,0.55,0.6,0.65,0.7,0.75,0.8,1},{0,2,2.25,2.5,2.75,3,3.25,3.5,3.75,4}))))</f>
        <v/>
      </c>
      <c r="AF848" s="2" t="str">
        <f>IF(COUNT($A848)=0,"",IF($A848&lt;&gt;DRAFT!$B850,"ERR",IF(DRAFT!CI850&gt;0,DRAFT!CK850,"")))</f>
        <v/>
      </c>
      <c r="AG848" s="2" t="str">
        <f>IF(COUNT($A848)=0,"",IF(AF848="3E","3E",IF(AF848="","I",LOOKUP(AF848/AH$2,{0,0.4,0.45,0.5,0.55,0.6,0.65,0.7,0.75,0.8,1},{"F","D","C","C+","B-","B","B+","A-","A","A+"}))))</f>
        <v/>
      </c>
      <c r="AH848" s="1" t="str">
        <f>IF(COUNT($A848)=0,"",IF(AF848="","--",IF(AF848="3E","3E",LOOKUP(AF848/AH$2,{0,0.4,0.45,0.5,0.55,0.6,0.65,0.7,0.75,0.8,1},{0,2,2.25,2.5,2.75,3,3.25,3.5,3.75,4}))))</f>
        <v/>
      </c>
      <c r="AI848" s="2" t="str">
        <f>IF($A848&lt;&gt;DRAFT!$B850,"ERR",IF(OR(COUNT($A848)=0,COUNT(DRAFT!CL850:CN850,DRAFT!CP850:CR850)=0),"",CEILING(SUM(DRAFT!CO850,DRAFT!CS850,DRAFT!CT850),1)))</f>
        <v/>
      </c>
      <c r="AJ848" s="2" t="str">
        <f>IF(COUNT($A848)=0,"",IF(AI848="3E","3E",IF(AI848="","I",LOOKUP(AI848/AK$2,{0,0.4,0.45,0.5,0.55,0.6,0.65,0.7,0.75,0.8,1},{"F","D","C","C+","B-","B","B+","A-","A","A+"}))))</f>
        <v/>
      </c>
      <c r="AK848" s="1" t="str">
        <f>IF(COUNT($A848)=0,"",IF(AI848="","--",IF(AI848="3E","3E",LOOKUP(AI848/AK$2,{0,0.4,0.45,0.5,0.55,0.6,0.65,0.7,0.75,0.8,1},{0,2,2.25,2.5,2.75,3,3.25,3.5,3.75,4}))))</f>
        <v/>
      </c>
      <c r="AL848" s="4" t="str">
        <f>IF(OR(COUNT($A848)=0,COUNT(B848:AK848)=0),"",IF(COUNTIF(B848:AK848,"3E")&gt;0,"3E",IF(DRAFT!$A850="R",TRUNC(SUMPRODUCT(RGP,RCP)/TCP,3),TRUNC((SUMPRODUCT(--(IMDGP&gt;0)*IMDGP,IMCP)+CEILING(DRAFT!$DB850*42,0.25))/TCP,3))))</f>
        <v/>
      </c>
      <c r="AM848" s="2" t="str">
        <f>IF(OR(COUNT($A848)=0,COUNT(B848:AK848)=0),"",IF(COUNTIF(B848:AK848,"3E")&gt;0,"3E",IF(DRAFT!$A850="R",SUMPRODUCT(--(RGP&gt;=2),RCP),SUMPRODUCT(--(IMDGP&gt;0),--(IMGP=0),IMCP)+DRAFT!$DC850)))</f>
        <v/>
      </c>
      <c r="AQ848" s="2" t="str">
        <f>IF(OR(COUNT($A848)=0,COUNT(B848:AK848)=0),"",IF(COUNTIF(B848:AM848,"3E")&gt;0,"3E",IF(AND(DRAFT!$A850="IM",OR($AL848&gt;DRAFT!$DB850,$AM848&gt;DRAFT!$DC850)),"IMPROVED",IF(AND(DRAFT!$A850="IM",$AL848&lt;=DRAFT!$DB850,$AM848&lt;=DRAFT!$DC850),"NOT IMPROVED",IF(AND(DRAFT!CU850="S",AH848&gt;=2,AK848&gt;=2,AN848&gt;=2.5,AP848&gt;=144),"PASS","FAIL")))))</f>
        <v/>
      </c>
      <c r="AR848" s="2" t="str">
        <f t="shared" si="28"/>
        <v/>
      </c>
      <c r="AS848" s="2" t="str">
        <f t="shared" si="29"/>
        <v/>
      </c>
    </row>
    <row r="849" spans="1:45" ht="18.95" customHeight="1" x14ac:dyDescent="0.25">
      <c r="A849" s="3" t="str">
        <f>IF(DRAFT!$B851="","",DRAFT!$B851)</f>
        <v/>
      </c>
      <c r="B849" s="2" t="str">
        <f>IF(COUNT($A849)=0,"",IF($A849&lt;&gt;DRAFT!$B851,"ERR",IF(DRAFT!I851="3E","3E",IF(COUNT(DRAFT!E851,DRAFT!I851)&gt;0,DRAFT!J851,""))))</f>
        <v/>
      </c>
      <c r="C849" s="2" t="str">
        <f>IF(COUNT($A849)=0,"",IF(B849="3E","3E",IF(B849="","I",LOOKUP(B849/D$2,{0,0.4,0.45,0.5,0.55,0.6,0.65,0.7,0.75,0.8,1},{"F","D","C","C+","B-","B","B+","A-","A","A+"}))))</f>
        <v/>
      </c>
      <c r="D849" s="1" t="str">
        <f>IF(COUNT($A849)=0,"",IF(B849="","--",IF(B849="3E","3E",LOOKUP(B849/D$2,{0,0.4,0.45,0.5,0.55,0.6,0.65,0.7,0.75,0.8,1},{0,2,2.25,2.5,2.75,3,3.25,3.5,3.75,4}))))</f>
        <v/>
      </c>
      <c r="E849" s="2" t="str">
        <f>IF(COUNT($A849)=0,"",IF($A849&lt;&gt;DRAFT!$B851,"ERR",IF(DRAFT!R851="3E","3E",IF(COUNT(DRAFT!N851,DRAFT!R851)&gt;0,DRAFT!S851,""))))</f>
        <v/>
      </c>
      <c r="F849" s="2" t="str">
        <f>IF(COUNT($A849)=0,"",IF(E849="3E","3E",IF(E849="","I",LOOKUP(E849/G$2,{0,0.4,0.45,0.5,0.55,0.6,0.65,0.7,0.75,0.8,1},{"F","D","C","C+","B-","B","B+","A-","A","A+"}))))</f>
        <v/>
      </c>
      <c r="G849" s="1" t="str">
        <f>IF(COUNT($A849)=0,"",IF(E849="","--",IF(E849="3E","3E",LOOKUP(E849/G$2,{0,0.4,0.45,0.5,0.55,0.6,0.65,0.7,0.75,0.8,1},{0,2,2.25,2.5,2.75,3,3.25,3.5,3.75,4}))))</f>
        <v/>
      </c>
      <c r="H849" s="2" t="str">
        <f>IF(COUNT($A849)=0,"",IF($A849&lt;&gt;DRAFT!$B851,"ERR",IF(DRAFT!AA851="3E","3E",IF(COUNT(DRAFT!W851,DRAFT!AA851)&gt;0,DRAFT!AB851,""))))</f>
        <v/>
      </c>
      <c r="I849" s="2" t="str">
        <f>IF(COUNT($A849)=0,"",IF(H849="3E","3E",IF(H849="","I",LOOKUP(H849/J$2,{0,0.4,0.45,0.5,0.55,0.6,0.65,0.7,0.75,0.8,1},{"F","D","C","C+","B-","B","B+","A-","A","A+"}))))</f>
        <v/>
      </c>
      <c r="J849" s="1" t="str">
        <f>IF(COUNT($A849)=0,"",IF(H849="","--",IF(H849="3E","3E",LOOKUP(H849/J$2,{0,0.4,0.45,0.5,0.55,0.6,0.65,0.7,0.75,0.8,1},{0,2,2.25,2.5,2.75,3,3.25,3.5,3.75,4}))))</f>
        <v/>
      </c>
      <c r="K849" s="2" t="str">
        <f>IF(COUNT($A849)=0,"",IF($A849&lt;&gt;DRAFT!$B851,"ERR",IF(DRAFT!AJ851="3E","3E",IF(COUNT(DRAFT!AF851,DRAFT!AJ851)&gt;0,DRAFT!AK851,""))))</f>
        <v/>
      </c>
      <c r="L849" s="2" t="str">
        <f>IF(COUNT($A849)=0,"",IF(K849="3E","3E",IF(K849="","I",LOOKUP(K849/M$2,{0,0.4,0.45,0.5,0.55,0.6,0.65,0.7,0.75,0.8,1},{"F","D","C","C+","B-","B","B+","A-","A","A+"}))))</f>
        <v/>
      </c>
      <c r="M849" s="1" t="str">
        <f>IF(COUNT($A849)=0,"",IF(K849="","--",IF(K849="3E","3E",LOOKUP(K849/M$2,{0,0.4,0.45,0.5,0.55,0.6,0.65,0.7,0.75,0.8,1},{0,2,2.25,2.5,2.75,3,3.25,3.5,3.75,4}))))</f>
        <v/>
      </c>
      <c r="N849" s="2" t="str">
        <f>IF(COUNT($A849)=0,"",IF($A849&lt;&gt;DRAFT!$B851,"ERR",IF(DRAFT!AS851="3E","3E",IF(COUNT(DRAFT!AO851,DRAFT!AS851)&gt;0,DRAFT!AT851,""))))</f>
        <v/>
      </c>
      <c r="O849" s="2" t="str">
        <f>IF(COUNT($A849)=0,"",IF(N849="3E","3E",IF(N849="","I",LOOKUP(N849/P$2,{0,0.4,0.45,0.5,0.55,0.6,0.65,0.7,0.75,0.8,1},{"F","D","C","C+","B-","B","B+","A-","A","A+"}))))</f>
        <v/>
      </c>
      <c r="P849" s="1" t="str">
        <f>IF(COUNT($A849)=0,"",IF(N849="","--",IF(N849="3E","3E",LOOKUP(N849/P$2,{0,0.4,0.45,0.5,0.55,0.6,0.65,0.7,0.75,0.8,1},{0,2,2.25,2.5,2.75,3,3.25,3.5,3.75,4}))))</f>
        <v/>
      </c>
      <c r="Q849" s="2" t="str">
        <f>IF(COUNT($A849)=0,"",IF($A849&lt;&gt;DRAFT!$B851,"ERR",IF(DRAFT!BB851="3E","3E",IF(COUNT(DRAFT!AX851,DRAFT!BB851)&gt;0,DRAFT!BC851,""))))</f>
        <v/>
      </c>
      <c r="R849" s="2" t="str">
        <f>IF(COUNT($A849)=0,"",IF(Q849="3E","3E",IF(Q849="","I",LOOKUP(Q849/S$2,{0,0.4,0.45,0.5,0.55,0.6,0.65,0.7,0.75,0.8,1},{"F","D","C","C+","B-","B","B+","A-","A","A+"}))))</f>
        <v/>
      </c>
      <c r="S849" s="1" t="str">
        <f>IF(COUNT($A849)=0,"",IF(Q849="","--",IF(Q849="3E","3E",LOOKUP(Q849/S$2,{0,0.4,0.45,0.5,0.55,0.6,0.65,0.7,0.75,0.8,1},{0,2,2.25,2.5,2.75,3,3.25,3.5,3.75,4}))))</f>
        <v/>
      </c>
      <c r="T849" s="2" t="str">
        <f>IF(COUNT($A849)=0,"",IF($A849&lt;&gt;DRAFT!$B851,"ERR",IF(DRAFT!BK851="3E","3E",IF(COUNT(DRAFT!BG851,DRAFT!BK851)&gt;0,DRAFT!BL851,""))))</f>
        <v/>
      </c>
      <c r="U849" s="2" t="str">
        <f>IF(COUNT($A849)=0,"",IF(T849="3E","3E",IF(T849="","I",LOOKUP(T849/V$2,{0,0.4,0.45,0.5,0.55,0.6,0.65,0.7,0.75,0.8,1},{"F","D","C","C+","B-","B","B+","A-","A","A+"}))))</f>
        <v/>
      </c>
      <c r="V849" s="1" t="str">
        <f>IF(COUNT($A849)=0,"",IF(T849="","--",IF(T849="3E","3E",LOOKUP(T849/V$2,{0,0.4,0.45,0.5,0.55,0.6,0.65,0.7,0.75,0.8,1},{0,2,2.25,2.5,2.75,3,3.25,3.5,3.75,4}))))</f>
        <v/>
      </c>
      <c r="W849" s="2" t="str">
        <f>IF(COUNT($A849)=0,"",IF($A849&lt;&gt;DRAFT!$B851,"ERR",IF(DRAFT!BT851="3E","3E",IF(COUNT(DRAFT!BP851,DRAFT!BT851)&gt;0,DRAFT!BU851,""))))</f>
        <v/>
      </c>
      <c r="X849" s="2" t="str">
        <f>IF(COUNT($A849)=0,"",IF(W849="3E","3E",IF(W849="","I",LOOKUP(W849/Y$2,{0,0.4,0.45,0.5,0.55,0.6,0.65,0.7,0.75,0.8,1},{"F","D","C","C+","B-","B","B+","A-","A","A+"}))))</f>
        <v/>
      </c>
      <c r="Y849" s="1" t="str">
        <f>IF(COUNT($A849)=0,"",IF(W849="","--",IF(W849="3E","3E",LOOKUP(W849/Y$2,{0,0.4,0.45,0.5,0.55,0.6,0.65,0.7,0.75,0.8,1},{0,2,2.25,2.5,2.75,3,3.25,3.5,3.75,4}))))</f>
        <v/>
      </c>
      <c r="Z849" s="2" t="str">
        <f>IF(COUNT($A849)=0,"",IF($A849&lt;&gt;DRAFT!$B851,"ERR",IF(DRAFT!CC851="3E","3E",IF(COUNT(DRAFT!BY851,DRAFT!CC851)&gt;0,DRAFT!CD851,""))))</f>
        <v/>
      </c>
      <c r="AA849" s="2" t="str">
        <f>IF(COUNT($A849)=0,"",IF(Z849="3E","3E",IF(Z849="","I",LOOKUP(Z849/AB$2,{0,0.4,0.45,0.5,0.55,0.6,0.65,0.7,0.75,0.8,1},{"F","D","C","C+","B-","B","B+","A-","A","A+"}))))</f>
        <v/>
      </c>
      <c r="AB849" s="1" t="str">
        <f>IF(COUNT($A849)=0,"",IF(Z849="","--",IF(Z849="3E","3E",LOOKUP(Z849/AB$2,{0,0.4,0.45,0.5,0.55,0.6,0.65,0.7,0.75,0.8,1},{0,2,2.25,2.5,2.75,3,3.25,3.5,3.75,4}))))</f>
        <v/>
      </c>
      <c r="AC849" s="2" t="str">
        <f>IF(COUNT($A849)=0,"",IF($A849&lt;&gt;DRAFT!$B851,"ERR",IF(DRAFT!CF851&gt;0,DRAFT!CF851,"")))</f>
        <v/>
      </c>
      <c r="AD849" s="2" t="str">
        <f>IF(COUNT($A849)=0,"",IF(AC849="3E","3E",IF(AC849="","I",LOOKUP(AC849/AE$2,{0,0.4,0.45,0.5,0.55,0.6,0.65,0.7,0.75,0.8,1},{"F","D","C","C+","B-","B","B+","A-","A","A+"}))))</f>
        <v/>
      </c>
      <c r="AE849" s="1" t="str">
        <f>IF(COUNT($A849)=0,"",IF(AC849="","--",IF(AC849="3E","3E",LOOKUP(AC849/AE$2,{0,0.4,0.45,0.5,0.55,0.6,0.65,0.7,0.75,0.8,1},{0,2,2.25,2.5,2.75,3,3.25,3.5,3.75,4}))))</f>
        <v/>
      </c>
      <c r="AF849" s="2" t="str">
        <f>IF(COUNT($A849)=0,"",IF($A849&lt;&gt;DRAFT!$B851,"ERR",IF(DRAFT!CI851&gt;0,DRAFT!CK851,"")))</f>
        <v/>
      </c>
      <c r="AG849" s="2" t="str">
        <f>IF(COUNT($A849)=0,"",IF(AF849="3E","3E",IF(AF849="","I",LOOKUP(AF849/AH$2,{0,0.4,0.45,0.5,0.55,0.6,0.65,0.7,0.75,0.8,1},{"F","D","C","C+","B-","B","B+","A-","A","A+"}))))</f>
        <v/>
      </c>
      <c r="AH849" s="1" t="str">
        <f>IF(COUNT($A849)=0,"",IF(AF849="","--",IF(AF849="3E","3E",LOOKUP(AF849/AH$2,{0,0.4,0.45,0.5,0.55,0.6,0.65,0.7,0.75,0.8,1},{0,2,2.25,2.5,2.75,3,3.25,3.5,3.75,4}))))</f>
        <v/>
      </c>
      <c r="AI849" s="2" t="str">
        <f>IF($A849&lt;&gt;DRAFT!$B851,"ERR",IF(OR(COUNT($A849)=0,COUNT(DRAFT!CL851:CN851,DRAFT!CP851:CR851)=0),"",CEILING(SUM(DRAFT!CO851,DRAFT!CS851,DRAFT!CT851),1)))</f>
        <v/>
      </c>
      <c r="AJ849" s="2" t="str">
        <f>IF(COUNT($A849)=0,"",IF(AI849="3E","3E",IF(AI849="","I",LOOKUP(AI849/AK$2,{0,0.4,0.45,0.5,0.55,0.6,0.65,0.7,0.75,0.8,1},{"F","D","C","C+","B-","B","B+","A-","A","A+"}))))</f>
        <v/>
      </c>
      <c r="AK849" s="1" t="str">
        <f>IF(COUNT($A849)=0,"",IF(AI849="","--",IF(AI849="3E","3E",LOOKUP(AI849/AK$2,{0,0.4,0.45,0.5,0.55,0.6,0.65,0.7,0.75,0.8,1},{0,2,2.25,2.5,2.75,3,3.25,3.5,3.75,4}))))</f>
        <v/>
      </c>
      <c r="AL849" s="4" t="str">
        <f>IF(OR(COUNT($A849)=0,COUNT(B849:AK849)=0),"",IF(COUNTIF(B849:AK849,"3E")&gt;0,"3E",IF(DRAFT!$A851="R",TRUNC(SUMPRODUCT(RGP,RCP)/TCP,3),TRUNC((SUMPRODUCT(--(IMDGP&gt;0)*IMDGP,IMCP)+CEILING(DRAFT!$DB851*42,0.25))/TCP,3))))</f>
        <v/>
      </c>
      <c r="AM849" s="2" t="str">
        <f>IF(OR(COUNT($A849)=0,COUNT(B849:AK849)=0),"",IF(COUNTIF(B849:AK849,"3E")&gt;0,"3E",IF(DRAFT!$A851="R",SUMPRODUCT(--(RGP&gt;=2),RCP),SUMPRODUCT(--(IMDGP&gt;0),--(IMGP=0),IMCP)+DRAFT!$DC851)))</f>
        <v/>
      </c>
      <c r="AQ849" s="2" t="str">
        <f>IF(OR(COUNT($A849)=0,COUNT(B849:AK849)=0),"",IF(COUNTIF(B849:AM849,"3E")&gt;0,"3E",IF(AND(DRAFT!$A851="IM",OR($AL849&gt;DRAFT!$DB851,$AM849&gt;DRAFT!$DC851)),"IMPROVED",IF(AND(DRAFT!$A851="IM",$AL849&lt;=DRAFT!$DB851,$AM849&lt;=DRAFT!$DC851),"NOT IMPROVED",IF(AND(DRAFT!CU851="S",AH849&gt;=2,AK849&gt;=2,AN849&gt;=2.5,AP849&gt;=144),"PASS","FAIL")))))</f>
        <v/>
      </c>
      <c r="AR849" s="2" t="str">
        <f t="shared" si="28"/>
        <v/>
      </c>
      <c r="AS849" s="2" t="str">
        <f t="shared" si="29"/>
        <v/>
      </c>
    </row>
    <row r="850" spans="1:45" ht="18.95" customHeight="1" x14ac:dyDescent="0.25">
      <c r="A850" s="3" t="str">
        <f>IF(DRAFT!$B852="","",DRAFT!$B852)</f>
        <v/>
      </c>
      <c r="B850" s="2" t="str">
        <f>IF(COUNT($A850)=0,"",IF($A850&lt;&gt;DRAFT!$B852,"ERR",IF(DRAFT!I852="3E","3E",IF(COUNT(DRAFT!E852,DRAFT!I852)&gt;0,DRAFT!J852,""))))</f>
        <v/>
      </c>
      <c r="C850" s="2" t="str">
        <f>IF(COUNT($A850)=0,"",IF(B850="3E","3E",IF(B850="","I",LOOKUP(B850/D$2,{0,0.4,0.45,0.5,0.55,0.6,0.65,0.7,0.75,0.8,1},{"F","D","C","C+","B-","B","B+","A-","A","A+"}))))</f>
        <v/>
      </c>
      <c r="D850" s="1" t="str">
        <f>IF(COUNT($A850)=0,"",IF(B850="","--",IF(B850="3E","3E",LOOKUP(B850/D$2,{0,0.4,0.45,0.5,0.55,0.6,0.65,0.7,0.75,0.8,1},{0,2,2.25,2.5,2.75,3,3.25,3.5,3.75,4}))))</f>
        <v/>
      </c>
      <c r="E850" s="2" t="str">
        <f>IF(COUNT($A850)=0,"",IF($A850&lt;&gt;DRAFT!$B852,"ERR",IF(DRAFT!R852="3E","3E",IF(COUNT(DRAFT!N852,DRAFT!R852)&gt;0,DRAFT!S852,""))))</f>
        <v/>
      </c>
      <c r="F850" s="2" t="str">
        <f>IF(COUNT($A850)=0,"",IF(E850="3E","3E",IF(E850="","I",LOOKUP(E850/G$2,{0,0.4,0.45,0.5,0.55,0.6,0.65,0.7,0.75,0.8,1},{"F","D","C","C+","B-","B","B+","A-","A","A+"}))))</f>
        <v/>
      </c>
      <c r="G850" s="1" t="str">
        <f>IF(COUNT($A850)=0,"",IF(E850="","--",IF(E850="3E","3E",LOOKUP(E850/G$2,{0,0.4,0.45,0.5,0.55,0.6,0.65,0.7,0.75,0.8,1},{0,2,2.25,2.5,2.75,3,3.25,3.5,3.75,4}))))</f>
        <v/>
      </c>
      <c r="H850" s="2" t="str">
        <f>IF(COUNT($A850)=0,"",IF($A850&lt;&gt;DRAFT!$B852,"ERR",IF(DRAFT!AA852="3E","3E",IF(COUNT(DRAFT!W852,DRAFT!AA852)&gt;0,DRAFT!AB852,""))))</f>
        <v/>
      </c>
      <c r="I850" s="2" t="str">
        <f>IF(COUNT($A850)=0,"",IF(H850="3E","3E",IF(H850="","I",LOOKUP(H850/J$2,{0,0.4,0.45,0.5,0.55,0.6,0.65,0.7,0.75,0.8,1},{"F","D","C","C+","B-","B","B+","A-","A","A+"}))))</f>
        <v/>
      </c>
      <c r="J850" s="1" t="str">
        <f>IF(COUNT($A850)=0,"",IF(H850="","--",IF(H850="3E","3E",LOOKUP(H850/J$2,{0,0.4,0.45,0.5,0.55,0.6,0.65,0.7,0.75,0.8,1},{0,2,2.25,2.5,2.75,3,3.25,3.5,3.75,4}))))</f>
        <v/>
      </c>
      <c r="K850" s="2" t="str">
        <f>IF(COUNT($A850)=0,"",IF($A850&lt;&gt;DRAFT!$B852,"ERR",IF(DRAFT!AJ852="3E","3E",IF(COUNT(DRAFT!AF852,DRAFT!AJ852)&gt;0,DRAFT!AK852,""))))</f>
        <v/>
      </c>
      <c r="L850" s="2" t="str">
        <f>IF(COUNT($A850)=0,"",IF(K850="3E","3E",IF(K850="","I",LOOKUP(K850/M$2,{0,0.4,0.45,0.5,0.55,0.6,0.65,0.7,0.75,0.8,1},{"F","D","C","C+","B-","B","B+","A-","A","A+"}))))</f>
        <v/>
      </c>
      <c r="M850" s="1" t="str">
        <f>IF(COUNT($A850)=0,"",IF(K850="","--",IF(K850="3E","3E",LOOKUP(K850/M$2,{0,0.4,0.45,0.5,0.55,0.6,0.65,0.7,0.75,0.8,1},{0,2,2.25,2.5,2.75,3,3.25,3.5,3.75,4}))))</f>
        <v/>
      </c>
      <c r="N850" s="2" t="str">
        <f>IF(COUNT($A850)=0,"",IF($A850&lt;&gt;DRAFT!$B852,"ERR",IF(DRAFT!AS852="3E","3E",IF(COUNT(DRAFT!AO852,DRAFT!AS852)&gt;0,DRAFT!AT852,""))))</f>
        <v/>
      </c>
      <c r="O850" s="2" t="str">
        <f>IF(COUNT($A850)=0,"",IF(N850="3E","3E",IF(N850="","I",LOOKUP(N850/P$2,{0,0.4,0.45,0.5,0.55,0.6,0.65,0.7,0.75,0.8,1},{"F","D","C","C+","B-","B","B+","A-","A","A+"}))))</f>
        <v/>
      </c>
      <c r="P850" s="1" t="str">
        <f>IF(COUNT($A850)=0,"",IF(N850="","--",IF(N850="3E","3E",LOOKUP(N850/P$2,{0,0.4,0.45,0.5,0.55,0.6,0.65,0.7,0.75,0.8,1},{0,2,2.25,2.5,2.75,3,3.25,3.5,3.75,4}))))</f>
        <v/>
      </c>
      <c r="Q850" s="2" t="str">
        <f>IF(COUNT($A850)=0,"",IF($A850&lt;&gt;DRAFT!$B852,"ERR",IF(DRAFT!BB852="3E","3E",IF(COUNT(DRAFT!AX852,DRAFT!BB852)&gt;0,DRAFT!BC852,""))))</f>
        <v/>
      </c>
      <c r="R850" s="2" t="str">
        <f>IF(COUNT($A850)=0,"",IF(Q850="3E","3E",IF(Q850="","I",LOOKUP(Q850/S$2,{0,0.4,0.45,0.5,0.55,0.6,0.65,0.7,0.75,0.8,1},{"F","D","C","C+","B-","B","B+","A-","A","A+"}))))</f>
        <v/>
      </c>
      <c r="S850" s="1" t="str">
        <f>IF(COUNT($A850)=0,"",IF(Q850="","--",IF(Q850="3E","3E",LOOKUP(Q850/S$2,{0,0.4,0.45,0.5,0.55,0.6,0.65,0.7,0.75,0.8,1},{0,2,2.25,2.5,2.75,3,3.25,3.5,3.75,4}))))</f>
        <v/>
      </c>
      <c r="T850" s="2" t="str">
        <f>IF(COUNT($A850)=0,"",IF($A850&lt;&gt;DRAFT!$B852,"ERR",IF(DRAFT!BK852="3E","3E",IF(COUNT(DRAFT!BG852,DRAFT!BK852)&gt;0,DRAFT!BL852,""))))</f>
        <v/>
      </c>
      <c r="U850" s="2" t="str">
        <f>IF(COUNT($A850)=0,"",IF(T850="3E","3E",IF(T850="","I",LOOKUP(T850/V$2,{0,0.4,0.45,0.5,0.55,0.6,0.65,0.7,0.75,0.8,1},{"F","D","C","C+","B-","B","B+","A-","A","A+"}))))</f>
        <v/>
      </c>
      <c r="V850" s="1" t="str">
        <f>IF(COUNT($A850)=0,"",IF(T850="","--",IF(T850="3E","3E",LOOKUP(T850/V$2,{0,0.4,0.45,0.5,0.55,0.6,0.65,0.7,0.75,0.8,1},{0,2,2.25,2.5,2.75,3,3.25,3.5,3.75,4}))))</f>
        <v/>
      </c>
      <c r="W850" s="2" t="str">
        <f>IF(COUNT($A850)=0,"",IF($A850&lt;&gt;DRAFT!$B852,"ERR",IF(DRAFT!BT852="3E","3E",IF(COUNT(DRAFT!BP852,DRAFT!BT852)&gt;0,DRAFT!BU852,""))))</f>
        <v/>
      </c>
      <c r="X850" s="2" t="str">
        <f>IF(COUNT($A850)=0,"",IF(W850="3E","3E",IF(W850="","I",LOOKUP(W850/Y$2,{0,0.4,0.45,0.5,0.55,0.6,0.65,0.7,0.75,0.8,1},{"F","D","C","C+","B-","B","B+","A-","A","A+"}))))</f>
        <v/>
      </c>
      <c r="Y850" s="1" t="str">
        <f>IF(COUNT($A850)=0,"",IF(W850="","--",IF(W850="3E","3E",LOOKUP(W850/Y$2,{0,0.4,0.45,0.5,0.55,0.6,0.65,0.7,0.75,0.8,1},{0,2,2.25,2.5,2.75,3,3.25,3.5,3.75,4}))))</f>
        <v/>
      </c>
      <c r="Z850" s="2" t="str">
        <f>IF(COUNT($A850)=0,"",IF($A850&lt;&gt;DRAFT!$B852,"ERR",IF(DRAFT!CC852="3E","3E",IF(COUNT(DRAFT!BY852,DRAFT!CC852)&gt;0,DRAFT!CD852,""))))</f>
        <v/>
      </c>
      <c r="AA850" s="2" t="str">
        <f>IF(COUNT($A850)=0,"",IF(Z850="3E","3E",IF(Z850="","I",LOOKUP(Z850/AB$2,{0,0.4,0.45,0.5,0.55,0.6,0.65,0.7,0.75,0.8,1},{"F","D","C","C+","B-","B","B+","A-","A","A+"}))))</f>
        <v/>
      </c>
      <c r="AB850" s="1" t="str">
        <f>IF(COUNT($A850)=0,"",IF(Z850="","--",IF(Z850="3E","3E",LOOKUP(Z850/AB$2,{0,0.4,0.45,0.5,0.55,0.6,0.65,0.7,0.75,0.8,1},{0,2,2.25,2.5,2.75,3,3.25,3.5,3.75,4}))))</f>
        <v/>
      </c>
      <c r="AC850" s="2" t="str">
        <f>IF(COUNT($A850)=0,"",IF($A850&lt;&gt;DRAFT!$B852,"ERR",IF(DRAFT!CF852&gt;0,DRAFT!CF852,"")))</f>
        <v/>
      </c>
      <c r="AD850" s="2" t="str">
        <f>IF(COUNT($A850)=0,"",IF(AC850="3E","3E",IF(AC850="","I",LOOKUP(AC850/AE$2,{0,0.4,0.45,0.5,0.55,0.6,0.65,0.7,0.75,0.8,1},{"F","D","C","C+","B-","B","B+","A-","A","A+"}))))</f>
        <v/>
      </c>
      <c r="AE850" s="1" t="str">
        <f>IF(COUNT($A850)=0,"",IF(AC850="","--",IF(AC850="3E","3E",LOOKUP(AC850/AE$2,{0,0.4,0.45,0.5,0.55,0.6,0.65,0.7,0.75,0.8,1},{0,2,2.25,2.5,2.75,3,3.25,3.5,3.75,4}))))</f>
        <v/>
      </c>
      <c r="AF850" s="2" t="str">
        <f>IF(COUNT($A850)=0,"",IF($A850&lt;&gt;DRAFT!$B852,"ERR",IF(DRAFT!CI852&gt;0,DRAFT!CK852,"")))</f>
        <v/>
      </c>
      <c r="AG850" s="2" t="str">
        <f>IF(COUNT($A850)=0,"",IF(AF850="3E","3E",IF(AF850="","I",LOOKUP(AF850/AH$2,{0,0.4,0.45,0.5,0.55,0.6,0.65,0.7,0.75,0.8,1},{"F","D","C","C+","B-","B","B+","A-","A","A+"}))))</f>
        <v/>
      </c>
      <c r="AH850" s="1" t="str">
        <f>IF(COUNT($A850)=0,"",IF(AF850="","--",IF(AF850="3E","3E",LOOKUP(AF850/AH$2,{0,0.4,0.45,0.5,0.55,0.6,0.65,0.7,0.75,0.8,1},{0,2,2.25,2.5,2.75,3,3.25,3.5,3.75,4}))))</f>
        <v/>
      </c>
      <c r="AI850" s="2" t="str">
        <f>IF($A850&lt;&gt;DRAFT!$B852,"ERR",IF(OR(COUNT($A850)=0,COUNT(DRAFT!CL852:CN852,DRAFT!CP852:CR852)=0),"",CEILING(SUM(DRAFT!CO852,DRAFT!CS852,DRAFT!CT852),1)))</f>
        <v/>
      </c>
      <c r="AJ850" s="2" t="str">
        <f>IF(COUNT($A850)=0,"",IF(AI850="3E","3E",IF(AI850="","I",LOOKUP(AI850/AK$2,{0,0.4,0.45,0.5,0.55,0.6,0.65,0.7,0.75,0.8,1},{"F","D","C","C+","B-","B","B+","A-","A","A+"}))))</f>
        <v/>
      </c>
      <c r="AK850" s="1" t="str">
        <f>IF(COUNT($A850)=0,"",IF(AI850="","--",IF(AI850="3E","3E",LOOKUP(AI850/AK$2,{0,0.4,0.45,0.5,0.55,0.6,0.65,0.7,0.75,0.8,1},{0,2,2.25,2.5,2.75,3,3.25,3.5,3.75,4}))))</f>
        <v/>
      </c>
      <c r="AL850" s="4" t="str">
        <f>IF(OR(COUNT($A850)=0,COUNT(B850:AK850)=0),"",IF(COUNTIF(B850:AK850,"3E")&gt;0,"3E",IF(DRAFT!$A852="R",TRUNC(SUMPRODUCT(RGP,RCP)/TCP,3),TRUNC((SUMPRODUCT(--(IMDGP&gt;0)*IMDGP,IMCP)+CEILING(DRAFT!$DB852*42,0.25))/TCP,3))))</f>
        <v/>
      </c>
      <c r="AM850" s="2" t="str">
        <f>IF(OR(COUNT($A850)=0,COUNT(B850:AK850)=0),"",IF(COUNTIF(B850:AK850,"3E")&gt;0,"3E",IF(DRAFT!$A852="R",SUMPRODUCT(--(RGP&gt;=2),RCP),SUMPRODUCT(--(IMDGP&gt;0),--(IMGP=0),IMCP)+DRAFT!$DC852)))</f>
        <v/>
      </c>
      <c r="AQ850" s="2" t="str">
        <f>IF(OR(COUNT($A850)=0,COUNT(B850:AK850)=0),"",IF(COUNTIF(B850:AM850,"3E")&gt;0,"3E",IF(AND(DRAFT!$A852="IM",OR($AL850&gt;DRAFT!$DB852,$AM850&gt;DRAFT!$DC852)),"IMPROVED",IF(AND(DRAFT!$A852="IM",$AL850&lt;=DRAFT!$DB852,$AM850&lt;=DRAFT!$DC852),"NOT IMPROVED",IF(AND(DRAFT!CU852="S",AH850&gt;=2,AK850&gt;=2,AN850&gt;=2.5,AP850&gt;=144),"PASS","FAIL")))))</f>
        <v/>
      </c>
      <c r="AR850" s="2" t="str">
        <f t="shared" si="28"/>
        <v/>
      </c>
      <c r="AS850" s="2" t="str">
        <f t="shared" si="29"/>
        <v/>
      </c>
    </row>
    <row r="851" spans="1:45" ht="18.95" customHeight="1" x14ac:dyDescent="0.25">
      <c r="A851" s="3" t="str">
        <f>IF(DRAFT!$B853="","",DRAFT!$B853)</f>
        <v/>
      </c>
      <c r="B851" s="2" t="str">
        <f>IF(COUNT($A851)=0,"",IF($A851&lt;&gt;DRAFT!$B853,"ERR",IF(DRAFT!I853="3E","3E",IF(COUNT(DRAFT!E853,DRAFT!I853)&gt;0,DRAFT!J853,""))))</f>
        <v/>
      </c>
      <c r="C851" s="2" t="str">
        <f>IF(COUNT($A851)=0,"",IF(B851="3E","3E",IF(B851="","I",LOOKUP(B851/D$2,{0,0.4,0.45,0.5,0.55,0.6,0.65,0.7,0.75,0.8,1},{"F","D","C","C+","B-","B","B+","A-","A","A+"}))))</f>
        <v/>
      </c>
      <c r="D851" s="1" t="str">
        <f>IF(COUNT($A851)=0,"",IF(B851="","--",IF(B851="3E","3E",LOOKUP(B851/D$2,{0,0.4,0.45,0.5,0.55,0.6,0.65,0.7,0.75,0.8,1},{0,2,2.25,2.5,2.75,3,3.25,3.5,3.75,4}))))</f>
        <v/>
      </c>
      <c r="E851" s="2" t="str">
        <f>IF(COUNT($A851)=0,"",IF($A851&lt;&gt;DRAFT!$B853,"ERR",IF(DRAFT!R853="3E","3E",IF(COUNT(DRAFT!N853,DRAFT!R853)&gt;0,DRAFT!S853,""))))</f>
        <v/>
      </c>
      <c r="F851" s="2" t="str">
        <f>IF(COUNT($A851)=0,"",IF(E851="3E","3E",IF(E851="","I",LOOKUP(E851/G$2,{0,0.4,0.45,0.5,0.55,0.6,0.65,0.7,0.75,0.8,1},{"F","D","C","C+","B-","B","B+","A-","A","A+"}))))</f>
        <v/>
      </c>
      <c r="G851" s="1" t="str">
        <f>IF(COUNT($A851)=0,"",IF(E851="","--",IF(E851="3E","3E",LOOKUP(E851/G$2,{0,0.4,0.45,0.5,0.55,0.6,0.65,0.7,0.75,0.8,1},{0,2,2.25,2.5,2.75,3,3.25,3.5,3.75,4}))))</f>
        <v/>
      </c>
      <c r="H851" s="2" t="str">
        <f>IF(COUNT($A851)=0,"",IF($A851&lt;&gt;DRAFT!$B853,"ERR",IF(DRAFT!AA853="3E","3E",IF(COUNT(DRAFT!W853,DRAFT!AA853)&gt;0,DRAFT!AB853,""))))</f>
        <v/>
      </c>
      <c r="I851" s="2" t="str">
        <f>IF(COUNT($A851)=0,"",IF(H851="3E","3E",IF(H851="","I",LOOKUP(H851/J$2,{0,0.4,0.45,0.5,0.55,0.6,0.65,0.7,0.75,0.8,1},{"F","D","C","C+","B-","B","B+","A-","A","A+"}))))</f>
        <v/>
      </c>
      <c r="J851" s="1" t="str">
        <f>IF(COUNT($A851)=0,"",IF(H851="","--",IF(H851="3E","3E",LOOKUP(H851/J$2,{0,0.4,0.45,0.5,0.55,0.6,0.65,0.7,0.75,0.8,1},{0,2,2.25,2.5,2.75,3,3.25,3.5,3.75,4}))))</f>
        <v/>
      </c>
      <c r="K851" s="2" t="str">
        <f>IF(COUNT($A851)=0,"",IF($A851&lt;&gt;DRAFT!$B853,"ERR",IF(DRAFT!AJ853="3E","3E",IF(COUNT(DRAFT!AF853,DRAFT!AJ853)&gt;0,DRAFT!AK853,""))))</f>
        <v/>
      </c>
      <c r="L851" s="2" t="str">
        <f>IF(COUNT($A851)=0,"",IF(K851="3E","3E",IF(K851="","I",LOOKUP(K851/M$2,{0,0.4,0.45,0.5,0.55,0.6,0.65,0.7,0.75,0.8,1},{"F","D","C","C+","B-","B","B+","A-","A","A+"}))))</f>
        <v/>
      </c>
      <c r="M851" s="1" t="str">
        <f>IF(COUNT($A851)=0,"",IF(K851="","--",IF(K851="3E","3E",LOOKUP(K851/M$2,{0,0.4,0.45,0.5,0.55,0.6,0.65,0.7,0.75,0.8,1},{0,2,2.25,2.5,2.75,3,3.25,3.5,3.75,4}))))</f>
        <v/>
      </c>
      <c r="N851" s="2" t="str">
        <f>IF(COUNT($A851)=0,"",IF($A851&lt;&gt;DRAFT!$B853,"ERR",IF(DRAFT!AS853="3E","3E",IF(COUNT(DRAFT!AO853,DRAFT!AS853)&gt;0,DRAFT!AT853,""))))</f>
        <v/>
      </c>
      <c r="O851" s="2" t="str">
        <f>IF(COUNT($A851)=0,"",IF(N851="3E","3E",IF(N851="","I",LOOKUP(N851/P$2,{0,0.4,0.45,0.5,0.55,0.6,0.65,0.7,0.75,0.8,1},{"F","D","C","C+","B-","B","B+","A-","A","A+"}))))</f>
        <v/>
      </c>
      <c r="P851" s="1" t="str">
        <f>IF(COUNT($A851)=0,"",IF(N851="","--",IF(N851="3E","3E",LOOKUP(N851/P$2,{0,0.4,0.45,0.5,0.55,0.6,0.65,0.7,0.75,0.8,1},{0,2,2.25,2.5,2.75,3,3.25,3.5,3.75,4}))))</f>
        <v/>
      </c>
      <c r="Q851" s="2" t="str">
        <f>IF(COUNT($A851)=0,"",IF($A851&lt;&gt;DRAFT!$B853,"ERR",IF(DRAFT!BB853="3E","3E",IF(COUNT(DRAFT!AX853,DRAFT!BB853)&gt;0,DRAFT!BC853,""))))</f>
        <v/>
      </c>
      <c r="R851" s="2" t="str">
        <f>IF(COUNT($A851)=0,"",IF(Q851="3E","3E",IF(Q851="","I",LOOKUP(Q851/S$2,{0,0.4,0.45,0.5,0.55,0.6,0.65,0.7,0.75,0.8,1},{"F","D","C","C+","B-","B","B+","A-","A","A+"}))))</f>
        <v/>
      </c>
      <c r="S851" s="1" t="str">
        <f>IF(COUNT($A851)=0,"",IF(Q851="","--",IF(Q851="3E","3E",LOOKUP(Q851/S$2,{0,0.4,0.45,0.5,0.55,0.6,0.65,0.7,0.75,0.8,1},{0,2,2.25,2.5,2.75,3,3.25,3.5,3.75,4}))))</f>
        <v/>
      </c>
      <c r="T851" s="2" t="str">
        <f>IF(COUNT($A851)=0,"",IF($A851&lt;&gt;DRAFT!$B853,"ERR",IF(DRAFT!BK853="3E","3E",IF(COUNT(DRAFT!BG853,DRAFT!BK853)&gt;0,DRAFT!BL853,""))))</f>
        <v/>
      </c>
      <c r="U851" s="2" t="str">
        <f>IF(COUNT($A851)=0,"",IF(T851="3E","3E",IF(T851="","I",LOOKUP(T851/V$2,{0,0.4,0.45,0.5,0.55,0.6,0.65,0.7,0.75,0.8,1},{"F","D","C","C+","B-","B","B+","A-","A","A+"}))))</f>
        <v/>
      </c>
      <c r="V851" s="1" t="str">
        <f>IF(COUNT($A851)=0,"",IF(T851="","--",IF(T851="3E","3E",LOOKUP(T851/V$2,{0,0.4,0.45,0.5,0.55,0.6,0.65,0.7,0.75,0.8,1},{0,2,2.25,2.5,2.75,3,3.25,3.5,3.75,4}))))</f>
        <v/>
      </c>
      <c r="W851" s="2" t="str">
        <f>IF(COUNT($A851)=0,"",IF($A851&lt;&gt;DRAFT!$B853,"ERR",IF(DRAFT!BT853="3E","3E",IF(COUNT(DRAFT!BP853,DRAFT!BT853)&gt;0,DRAFT!BU853,""))))</f>
        <v/>
      </c>
      <c r="X851" s="2" t="str">
        <f>IF(COUNT($A851)=0,"",IF(W851="3E","3E",IF(W851="","I",LOOKUP(W851/Y$2,{0,0.4,0.45,0.5,0.55,0.6,0.65,0.7,0.75,0.8,1},{"F","D","C","C+","B-","B","B+","A-","A","A+"}))))</f>
        <v/>
      </c>
      <c r="Y851" s="1" t="str">
        <f>IF(COUNT($A851)=0,"",IF(W851="","--",IF(W851="3E","3E",LOOKUP(W851/Y$2,{0,0.4,0.45,0.5,0.55,0.6,0.65,0.7,0.75,0.8,1},{0,2,2.25,2.5,2.75,3,3.25,3.5,3.75,4}))))</f>
        <v/>
      </c>
      <c r="Z851" s="2" t="str">
        <f>IF(COUNT($A851)=0,"",IF($A851&lt;&gt;DRAFT!$B853,"ERR",IF(DRAFT!CC853="3E","3E",IF(COUNT(DRAFT!BY853,DRAFT!CC853)&gt;0,DRAFT!CD853,""))))</f>
        <v/>
      </c>
      <c r="AA851" s="2" t="str">
        <f>IF(COUNT($A851)=0,"",IF(Z851="3E","3E",IF(Z851="","I",LOOKUP(Z851/AB$2,{0,0.4,0.45,0.5,0.55,0.6,0.65,0.7,0.75,0.8,1},{"F","D","C","C+","B-","B","B+","A-","A","A+"}))))</f>
        <v/>
      </c>
      <c r="AB851" s="1" t="str">
        <f>IF(COUNT($A851)=0,"",IF(Z851="","--",IF(Z851="3E","3E",LOOKUP(Z851/AB$2,{0,0.4,0.45,0.5,0.55,0.6,0.65,0.7,0.75,0.8,1},{0,2,2.25,2.5,2.75,3,3.25,3.5,3.75,4}))))</f>
        <v/>
      </c>
      <c r="AC851" s="2" t="str">
        <f>IF(COUNT($A851)=0,"",IF($A851&lt;&gt;DRAFT!$B853,"ERR",IF(DRAFT!CF853&gt;0,DRAFT!CF853,"")))</f>
        <v/>
      </c>
      <c r="AD851" s="2" t="str">
        <f>IF(COUNT($A851)=0,"",IF(AC851="3E","3E",IF(AC851="","I",LOOKUP(AC851/AE$2,{0,0.4,0.45,0.5,0.55,0.6,0.65,0.7,0.75,0.8,1},{"F","D","C","C+","B-","B","B+","A-","A","A+"}))))</f>
        <v/>
      </c>
      <c r="AE851" s="1" t="str">
        <f>IF(COUNT($A851)=0,"",IF(AC851="","--",IF(AC851="3E","3E",LOOKUP(AC851/AE$2,{0,0.4,0.45,0.5,0.55,0.6,0.65,0.7,0.75,0.8,1},{0,2,2.25,2.5,2.75,3,3.25,3.5,3.75,4}))))</f>
        <v/>
      </c>
      <c r="AF851" s="2" t="str">
        <f>IF(COUNT($A851)=0,"",IF($A851&lt;&gt;DRAFT!$B853,"ERR",IF(DRAFT!CI853&gt;0,DRAFT!CK853,"")))</f>
        <v/>
      </c>
      <c r="AG851" s="2" t="str">
        <f>IF(COUNT($A851)=0,"",IF(AF851="3E","3E",IF(AF851="","I",LOOKUP(AF851/AH$2,{0,0.4,0.45,0.5,0.55,0.6,0.65,0.7,0.75,0.8,1},{"F","D","C","C+","B-","B","B+","A-","A","A+"}))))</f>
        <v/>
      </c>
      <c r="AH851" s="1" t="str">
        <f>IF(COUNT($A851)=0,"",IF(AF851="","--",IF(AF851="3E","3E",LOOKUP(AF851/AH$2,{0,0.4,0.45,0.5,0.55,0.6,0.65,0.7,0.75,0.8,1},{0,2,2.25,2.5,2.75,3,3.25,3.5,3.75,4}))))</f>
        <v/>
      </c>
      <c r="AI851" s="2" t="str">
        <f>IF($A851&lt;&gt;DRAFT!$B853,"ERR",IF(OR(COUNT($A851)=0,COUNT(DRAFT!CL853:CN853,DRAFT!CP853:CR853)=0),"",CEILING(SUM(DRAFT!CO853,DRAFT!CS853,DRAFT!CT853),1)))</f>
        <v/>
      </c>
      <c r="AJ851" s="2" t="str">
        <f>IF(COUNT($A851)=0,"",IF(AI851="3E","3E",IF(AI851="","I",LOOKUP(AI851/AK$2,{0,0.4,0.45,0.5,0.55,0.6,0.65,0.7,0.75,0.8,1},{"F","D","C","C+","B-","B","B+","A-","A","A+"}))))</f>
        <v/>
      </c>
      <c r="AK851" s="1" t="str">
        <f>IF(COUNT($A851)=0,"",IF(AI851="","--",IF(AI851="3E","3E",LOOKUP(AI851/AK$2,{0,0.4,0.45,0.5,0.55,0.6,0.65,0.7,0.75,0.8,1},{0,2,2.25,2.5,2.75,3,3.25,3.5,3.75,4}))))</f>
        <v/>
      </c>
      <c r="AL851" s="4" t="str">
        <f>IF(OR(COUNT($A851)=0,COUNT(B851:AK851)=0),"",IF(COUNTIF(B851:AK851,"3E")&gt;0,"3E",IF(DRAFT!$A853="R",TRUNC(SUMPRODUCT(RGP,RCP)/TCP,3),TRUNC((SUMPRODUCT(--(IMDGP&gt;0)*IMDGP,IMCP)+CEILING(DRAFT!$DB853*42,0.25))/TCP,3))))</f>
        <v/>
      </c>
      <c r="AM851" s="2" t="str">
        <f>IF(OR(COUNT($A851)=0,COUNT(B851:AK851)=0),"",IF(COUNTIF(B851:AK851,"3E")&gt;0,"3E",IF(DRAFT!$A853="R",SUMPRODUCT(--(RGP&gt;=2),RCP),SUMPRODUCT(--(IMDGP&gt;0),--(IMGP=0),IMCP)+DRAFT!$DC853)))</f>
        <v/>
      </c>
      <c r="AQ851" s="2" t="str">
        <f>IF(OR(COUNT($A851)=0,COUNT(B851:AK851)=0),"",IF(COUNTIF(B851:AM851,"3E")&gt;0,"3E",IF(AND(DRAFT!$A853="IM",OR($AL851&gt;DRAFT!$DB853,$AM851&gt;DRAFT!$DC853)),"IMPROVED",IF(AND(DRAFT!$A853="IM",$AL851&lt;=DRAFT!$DB853,$AM851&lt;=DRAFT!$DC853),"NOT IMPROVED",IF(AND(DRAFT!CU853="S",AH851&gt;=2,AK851&gt;=2,AN851&gt;=2.5,AP851&gt;=144),"PASS","FAIL")))))</f>
        <v/>
      </c>
      <c r="AR851" s="2" t="str">
        <f t="shared" si="28"/>
        <v/>
      </c>
      <c r="AS851" s="2" t="str">
        <f t="shared" si="29"/>
        <v/>
      </c>
    </row>
    <row r="852" spans="1:45" ht="18.95" customHeight="1" x14ac:dyDescent="0.25">
      <c r="A852" s="3" t="str">
        <f>IF(DRAFT!$B854="","",DRAFT!$B854)</f>
        <v/>
      </c>
      <c r="B852" s="2" t="str">
        <f>IF(COUNT($A852)=0,"",IF($A852&lt;&gt;DRAFT!$B854,"ERR",IF(DRAFT!I854="3E","3E",IF(COUNT(DRAFT!E854,DRAFT!I854)&gt;0,DRAFT!J854,""))))</f>
        <v/>
      </c>
      <c r="C852" s="2" t="str">
        <f>IF(COUNT($A852)=0,"",IF(B852="3E","3E",IF(B852="","I",LOOKUP(B852/D$2,{0,0.4,0.45,0.5,0.55,0.6,0.65,0.7,0.75,0.8,1},{"F","D","C","C+","B-","B","B+","A-","A","A+"}))))</f>
        <v/>
      </c>
      <c r="D852" s="1" t="str">
        <f>IF(COUNT($A852)=0,"",IF(B852="","--",IF(B852="3E","3E",LOOKUP(B852/D$2,{0,0.4,0.45,0.5,0.55,0.6,0.65,0.7,0.75,0.8,1},{0,2,2.25,2.5,2.75,3,3.25,3.5,3.75,4}))))</f>
        <v/>
      </c>
      <c r="E852" s="2" t="str">
        <f>IF(COUNT($A852)=0,"",IF($A852&lt;&gt;DRAFT!$B854,"ERR",IF(DRAFT!R854="3E","3E",IF(COUNT(DRAFT!N854,DRAFT!R854)&gt;0,DRAFT!S854,""))))</f>
        <v/>
      </c>
      <c r="F852" s="2" t="str">
        <f>IF(COUNT($A852)=0,"",IF(E852="3E","3E",IF(E852="","I",LOOKUP(E852/G$2,{0,0.4,0.45,0.5,0.55,0.6,0.65,0.7,0.75,0.8,1},{"F","D","C","C+","B-","B","B+","A-","A","A+"}))))</f>
        <v/>
      </c>
      <c r="G852" s="1" t="str">
        <f>IF(COUNT($A852)=0,"",IF(E852="","--",IF(E852="3E","3E",LOOKUP(E852/G$2,{0,0.4,0.45,0.5,0.55,0.6,0.65,0.7,0.75,0.8,1},{0,2,2.25,2.5,2.75,3,3.25,3.5,3.75,4}))))</f>
        <v/>
      </c>
      <c r="H852" s="2" t="str">
        <f>IF(COUNT($A852)=0,"",IF($A852&lt;&gt;DRAFT!$B854,"ERR",IF(DRAFT!AA854="3E","3E",IF(COUNT(DRAFT!W854,DRAFT!AA854)&gt;0,DRAFT!AB854,""))))</f>
        <v/>
      </c>
      <c r="I852" s="2" t="str">
        <f>IF(COUNT($A852)=0,"",IF(H852="3E","3E",IF(H852="","I",LOOKUP(H852/J$2,{0,0.4,0.45,0.5,0.55,0.6,0.65,0.7,0.75,0.8,1},{"F","D","C","C+","B-","B","B+","A-","A","A+"}))))</f>
        <v/>
      </c>
      <c r="J852" s="1" t="str">
        <f>IF(COUNT($A852)=0,"",IF(H852="","--",IF(H852="3E","3E",LOOKUP(H852/J$2,{0,0.4,0.45,0.5,0.55,0.6,0.65,0.7,0.75,0.8,1},{0,2,2.25,2.5,2.75,3,3.25,3.5,3.75,4}))))</f>
        <v/>
      </c>
      <c r="K852" s="2" t="str">
        <f>IF(COUNT($A852)=0,"",IF($A852&lt;&gt;DRAFT!$B854,"ERR",IF(DRAFT!AJ854="3E","3E",IF(COUNT(DRAFT!AF854,DRAFT!AJ854)&gt;0,DRAFT!AK854,""))))</f>
        <v/>
      </c>
      <c r="L852" s="2" t="str">
        <f>IF(COUNT($A852)=0,"",IF(K852="3E","3E",IF(K852="","I",LOOKUP(K852/M$2,{0,0.4,0.45,0.5,0.55,0.6,0.65,0.7,0.75,0.8,1},{"F","D","C","C+","B-","B","B+","A-","A","A+"}))))</f>
        <v/>
      </c>
      <c r="M852" s="1" t="str">
        <f>IF(COUNT($A852)=0,"",IF(K852="","--",IF(K852="3E","3E",LOOKUP(K852/M$2,{0,0.4,0.45,0.5,0.55,0.6,0.65,0.7,0.75,0.8,1},{0,2,2.25,2.5,2.75,3,3.25,3.5,3.75,4}))))</f>
        <v/>
      </c>
      <c r="N852" s="2" t="str">
        <f>IF(COUNT($A852)=0,"",IF($A852&lt;&gt;DRAFT!$B854,"ERR",IF(DRAFT!AS854="3E","3E",IF(COUNT(DRAFT!AO854,DRAFT!AS854)&gt;0,DRAFT!AT854,""))))</f>
        <v/>
      </c>
      <c r="O852" s="2" t="str">
        <f>IF(COUNT($A852)=0,"",IF(N852="3E","3E",IF(N852="","I",LOOKUP(N852/P$2,{0,0.4,0.45,0.5,0.55,0.6,0.65,0.7,0.75,0.8,1},{"F","D","C","C+","B-","B","B+","A-","A","A+"}))))</f>
        <v/>
      </c>
      <c r="P852" s="1" t="str">
        <f>IF(COUNT($A852)=0,"",IF(N852="","--",IF(N852="3E","3E",LOOKUP(N852/P$2,{0,0.4,0.45,0.5,0.55,0.6,0.65,0.7,0.75,0.8,1},{0,2,2.25,2.5,2.75,3,3.25,3.5,3.75,4}))))</f>
        <v/>
      </c>
      <c r="Q852" s="2" t="str">
        <f>IF(COUNT($A852)=0,"",IF($A852&lt;&gt;DRAFT!$B854,"ERR",IF(DRAFT!BB854="3E","3E",IF(COUNT(DRAFT!AX854,DRAFT!BB854)&gt;0,DRAFT!BC854,""))))</f>
        <v/>
      </c>
      <c r="R852" s="2" t="str">
        <f>IF(COUNT($A852)=0,"",IF(Q852="3E","3E",IF(Q852="","I",LOOKUP(Q852/S$2,{0,0.4,0.45,0.5,0.55,0.6,0.65,0.7,0.75,0.8,1},{"F","D","C","C+","B-","B","B+","A-","A","A+"}))))</f>
        <v/>
      </c>
      <c r="S852" s="1" t="str">
        <f>IF(COUNT($A852)=0,"",IF(Q852="","--",IF(Q852="3E","3E",LOOKUP(Q852/S$2,{0,0.4,0.45,0.5,0.55,0.6,0.65,0.7,0.75,0.8,1},{0,2,2.25,2.5,2.75,3,3.25,3.5,3.75,4}))))</f>
        <v/>
      </c>
      <c r="T852" s="2" t="str">
        <f>IF(COUNT($A852)=0,"",IF($A852&lt;&gt;DRAFT!$B854,"ERR",IF(DRAFT!BK854="3E","3E",IF(COUNT(DRAFT!BG854,DRAFT!BK854)&gt;0,DRAFT!BL854,""))))</f>
        <v/>
      </c>
      <c r="U852" s="2" t="str">
        <f>IF(COUNT($A852)=0,"",IF(T852="3E","3E",IF(T852="","I",LOOKUP(T852/V$2,{0,0.4,0.45,0.5,0.55,0.6,0.65,0.7,0.75,0.8,1},{"F","D","C","C+","B-","B","B+","A-","A","A+"}))))</f>
        <v/>
      </c>
      <c r="V852" s="1" t="str">
        <f>IF(COUNT($A852)=0,"",IF(T852="","--",IF(T852="3E","3E",LOOKUP(T852/V$2,{0,0.4,0.45,0.5,0.55,0.6,0.65,0.7,0.75,0.8,1},{0,2,2.25,2.5,2.75,3,3.25,3.5,3.75,4}))))</f>
        <v/>
      </c>
      <c r="W852" s="2" t="str">
        <f>IF(COUNT($A852)=0,"",IF($A852&lt;&gt;DRAFT!$B854,"ERR",IF(DRAFT!BT854="3E","3E",IF(COUNT(DRAFT!BP854,DRAFT!BT854)&gt;0,DRAFT!BU854,""))))</f>
        <v/>
      </c>
      <c r="X852" s="2" t="str">
        <f>IF(COUNT($A852)=0,"",IF(W852="3E","3E",IF(W852="","I",LOOKUP(W852/Y$2,{0,0.4,0.45,0.5,0.55,0.6,0.65,0.7,0.75,0.8,1},{"F","D","C","C+","B-","B","B+","A-","A","A+"}))))</f>
        <v/>
      </c>
      <c r="Y852" s="1" t="str">
        <f>IF(COUNT($A852)=0,"",IF(W852="","--",IF(W852="3E","3E",LOOKUP(W852/Y$2,{0,0.4,0.45,0.5,0.55,0.6,0.65,0.7,0.75,0.8,1},{0,2,2.25,2.5,2.75,3,3.25,3.5,3.75,4}))))</f>
        <v/>
      </c>
      <c r="Z852" s="2" t="str">
        <f>IF(COUNT($A852)=0,"",IF($A852&lt;&gt;DRAFT!$B854,"ERR",IF(DRAFT!CC854="3E","3E",IF(COUNT(DRAFT!BY854,DRAFT!CC854)&gt;0,DRAFT!CD854,""))))</f>
        <v/>
      </c>
      <c r="AA852" s="2" t="str">
        <f>IF(COUNT($A852)=0,"",IF(Z852="3E","3E",IF(Z852="","I",LOOKUP(Z852/AB$2,{0,0.4,0.45,0.5,0.55,0.6,0.65,0.7,0.75,0.8,1},{"F","D","C","C+","B-","B","B+","A-","A","A+"}))))</f>
        <v/>
      </c>
      <c r="AB852" s="1" t="str">
        <f>IF(COUNT($A852)=0,"",IF(Z852="","--",IF(Z852="3E","3E",LOOKUP(Z852/AB$2,{0,0.4,0.45,0.5,0.55,0.6,0.65,0.7,0.75,0.8,1},{0,2,2.25,2.5,2.75,3,3.25,3.5,3.75,4}))))</f>
        <v/>
      </c>
      <c r="AC852" s="2" t="str">
        <f>IF(COUNT($A852)=0,"",IF($A852&lt;&gt;DRAFT!$B854,"ERR",IF(DRAFT!CF854&gt;0,DRAFT!CF854,"")))</f>
        <v/>
      </c>
      <c r="AD852" s="2" t="str">
        <f>IF(COUNT($A852)=0,"",IF(AC852="3E","3E",IF(AC852="","I",LOOKUP(AC852/AE$2,{0,0.4,0.45,0.5,0.55,0.6,0.65,0.7,0.75,0.8,1},{"F","D","C","C+","B-","B","B+","A-","A","A+"}))))</f>
        <v/>
      </c>
      <c r="AE852" s="1" t="str">
        <f>IF(COUNT($A852)=0,"",IF(AC852="","--",IF(AC852="3E","3E",LOOKUP(AC852/AE$2,{0,0.4,0.45,0.5,0.55,0.6,0.65,0.7,0.75,0.8,1},{0,2,2.25,2.5,2.75,3,3.25,3.5,3.75,4}))))</f>
        <v/>
      </c>
      <c r="AF852" s="2" t="str">
        <f>IF(COUNT($A852)=0,"",IF($A852&lt;&gt;DRAFT!$B854,"ERR",IF(DRAFT!CI854&gt;0,DRAFT!CK854,"")))</f>
        <v/>
      </c>
      <c r="AG852" s="2" t="str">
        <f>IF(COUNT($A852)=0,"",IF(AF852="3E","3E",IF(AF852="","I",LOOKUP(AF852/AH$2,{0,0.4,0.45,0.5,0.55,0.6,0.65,0.7,0.75,0.8,1},{"F","D","C","C+","B-","B","B+","A-","A","A+"}))))</f>
        <v/>
      </c>
      <c r="AH852" s="1" t="str">
        <f>IF(COUNT($A852)=0,"",IF(AF852="","--",IF(AF852="3E","3E",LOOKUP(AF852/AH$2,{0,0.4,0.45,0.5,0.55,0.6,0.65,0.7,0.75,0.8,1},{0,2,2.25,2.5,2.75,3,3.25,3.5,3.75,4}))))</f>
        <v/>
      </c>
      <c r="AI852" s="2" t="str">
        <f>IF($A852&lt;&gt;DRAFT!$B854,"ERR",IF(OR(COUNT($A852)=0,COUNT(DRAFT!CL854:CN854,DRAFT!CP854:CR854)=0),"",CEILING(SUM(DRAFT!CO854,DRAFT!CS854,DRAFT!CT854),1)))</f>
        <v/>
      </c>
      <c r="AJ852" s="2" t="str">
        <f>IF(COUNT($A852)=0,"",IF(AI852="3E","3E",IF(AI852="","I",LOOKUP(AI852/AK$2,{0,0.4,0.45,0.5,0.55,0.6,0.65,0.7,0.75,0.8,1},{"F","D","C","C+","B-","B","B+","A-","A","A+"}))))</f>
        <v/>
      </c>
      <c r="AK852" s="1" t="str">
        <f>IF(COUNT($A852)=0,"",IF(AI852="","--",IF(AI852="3E","3E",LOOKUP(AI852/AK$2,{0,0.4,0.45,0.5,0.55,0.6,0.65,0.7,0.75,0.8,1},{0,2,2.25,2.5,2.75,3,3.25,3.5,3.75,4}))))</f>
        <v/>
      </c>
      <c r="AL852" s="4" t="str">
        <f>IF(OR(COUNT($A852)=0,COUNT(B852:AK852)=0),"",IF(COUNTIF(B852:AK852,"3E")&gt;0,"3E",IF(DRAFT!$A854="R",TRUNC(SUMPRODUCT(RGP,RCP)/TCP,3),TRUNC((SUMPRODUCT(--(IMDGP&gt;0)*IMDGP,IMCP)+CEILING(DRAFT!$DB854*42,0.25))/TCP,3))))</f>
        <v/>
      </c>
      <c r="AM852" s="2" t="str">
        <f>IF(OR(COUNT($A852)=0,COUNT(B852:AK852)=0),"",IF(COUNTIF(B852:AK852,"3E")&gt;0,"3E",IF(DRAFT!$A854="R",SUMPRODUCT(--(RGP&gt;=2),RCP),SUMPRODUCT(--(IMDGP&gt;0),--(IMGP=0),IMCP)+DRAFT!$DC854)))</f>
        <v/>
      </c>
      <c r="AQ852" s="2" t="str">
        <f>IF(OR(COUNT($A852)=0,COUNT(B852:AK852)=0),"",IF(COUNTIF(B852:AM852,"3E")&gt;0,"3E",IF(AND(DRAFT!$A854="IM",OR($AL852&gt;DRAFT!$DB854,$AM852&gt;DRAFT!$DC854)),"IMPROVED",IF(AND(DRAFT!$A854="IM",$AL852&lt;=DRAFT!$DB854,$AM852&lt;=DRAFT!$DC854),"NOT IMPROVED",IF(AND(DRAFT!CU854="S",AH852&gt;=2,AK852&gt;=2,AN852&gt;=2.5,AP852&gt;=144),"PASS","FAIL")))))</f>
        <v/>
      </c>
      <c r="AR852" s="2" t="str">
        <f t="shared" si="28"/>
        <v/>
      </c>
      <c r="AS852" s="2" t="str">
        <f t="shared" si="29"/>
        <v/>
      </c>
    </row>
    <row r="853" spans="1:45" ht="18.95" customHeight="1" x14ac:dyDescent="0.25">
      <c r="A853" s="3" t="str">
        <f>IF(DRAFT!$B855="","",DRAFT!$B855)</f>
        <v/>
      </c>
      <c r="B853" s="2" t="str">
        <f>IF(COUNT($A853)=0,"",IF($A853&lt;&gt;DRAFT!$B855,"ERR",IF(DRAFT!I855="3E","3E",IF(COUNT(DRAFT!E855,DRAFT!I855)&gt;0,DRAFT!J855,""))))</f>
        <v/>
      </c>
      <c r="C853" s="2" t="str">
        <f>IF(COUNT($A853)=0,"",IF(B853="3E","3E",IF(B853="","I",LOOKUP(B853/D$2,{0,0.4,0.45,0.5,0.55,0.6,0.65,0.7,0.75,0.8,1},{"F","D","C","C+","B-","B","B+","A-","A","A+"}))))</f>
        <v/>
      </c>
      <c r="D853" s="1" t="str">
        <f>IF(COUNT($A853)=0,"",IF(B853="","--",IF(B853="3E","3E",LOOKUP(B853/D$2,{0,0.4,0.45,0.5,0.55,0.6,0.65,0.7,0.75,0.8,1},{0,2,2.25,2.5,2.75,3,3.25,3.5,3.75,4}))))</f>
        <v/>
      </c>
      <c r="E853" s="2" t="str">
        <f>IF(COUNT($A853)=0,"",IF($A853&lt;&gt;DRAFT!$B855,"ERR",IF(DRAFT!R855="3E","3E",IF(COUNT(DRAFT!N855,DRAFT!R855)&gt;0,DRAFT!S855,""))))</f>
        <v/>
      </c>
      <c r="F853" s="2" t="str">
        <f>IF(COUNT($A853)=0,"",IF(E853="3E","3E",IF(E853="","I",LOOKUP(E853/G$2,{0,0.4,0.45,0.5,0.55,0.6,0.65,0.7,0.75,0.8,1},{"F","D","C","C+","B-","B","B+","A-","A","A+"}))))</f>
        <v/>
      </c>
      <c r="G853" s="1" t="str">
        <f>IF(COUNT($A853)=0,"",IF(E853="","--",IF(E853="3E","3E",LOOKUP(E853/G$2,{0,0.4,0.45,0.5,0.55,0.6,0.65,0.7,0.75,0.8,1},{0,2,2.25,2.5,2.75,3,3.25,3.5,3.75,4}))))</f>
        <v/>
      </c>
      <c r="H853" s="2" t="str">
        <f>IF(COUNT($A853)=0,"",IF($A853&lt;&gt;DRAFT!$B855,"ERR",IF(DRAFT!AA855="3E","3E",IF(COUNT(DRAFT!W855,DRAFT!AA855)&gt;0,DRAFT!AB855,""))))</f>
        <v/>
      </c>
      <c r="I853" s="2" t="str">
        <f>IF(COUNT($A853)=0,"",IF(H853="3E","3E",IF(H853="","I",LOOKUP(H853/J$2,{0,0.4,0.45,0.5,0.55,0.6,0.65,0.7,0.75,0.8,1},{"F","D","C","C+","B-","B","B+","A-","A","A+"}))))</f>
        <v/>
      </c>
      <c r="J853" s="1" t="str">
        <f>IF(COUNT($A853)=0,"",IF(H853="","--",IF(H853="3E","3E",LOOKUP(H853/J$2,{0,0.4,0.45,0.5,0.55,0.6,0.65,0.7,0.75,0.8,1},{0,2,2.25,2.5,2.75,3,3.25,3.5,3.75,4}))))</f>
        <v/>
      </c>
      <c r="K853" s="2" t="str">
        <f>IF(COUNT($A853)=0,"",IF($A853&lt;&gt;DRAFT!$B855,"ERR",IF(DRAFT!AJ855="3E","3E",IF(COUNT(DRAFT!AF855,DRAFT!AJ855)&gt;0,DRAFT!AK855,""))))</f>
        <v/>
      </c>
      <c r="L853" s="2" t="str">
        <f>IF(COUNT($A853)=0,"",IF(K853="3E","3E",IF(K853="","I",LOOKUP(K853/M$2,{0,0.4,0.45,0.5,0.55,0.6,0.65,0.7,0.75,0.8,1},{"F","D","C","C+","B-","B","B+","A-","A","A+"}))))</f>
        <v/>
      </c>
      <c r="M853" s="1" t="str">
        <f>IF(COUNT($A853)=0,"",IF(K853="","--",IF(K853="3E","3E",LOOKUP(K853/M$2,{0,0.4,0.45,0.5,0.55,0.6,0.65,0.7,0.75,0.8,1},{0,2,2.25,2.5,2.75,3,3.25,3.5,3.75,4}))))</f>
        <v/>
      </c>
      <c r="N853" s="2" t="str">
        <f>IF(COUNT($A853)=0,"",IF($A853&lt;&gt;DRAFT!$B855,"ERR",IF(DRAFT!AS855="3E","3E",IF(COUNT(DRAFT!AO855,DRAFT!AS855)&gt;0,DRAFT!AT855,""))))</f>
        <v/>
      </c>
      <c r="O853" s="2" t="str">
        <f>IF(COUNT($A853)=0,"",IF(N853="3E","3E",IF(N853="","I",LOOKUP(N853/P$2,{0,0.4,0.45,0.5,0.55,0.6,0.65,0.7,0.75,0.8,1},{"F","D","C","C+","B-","B","B+","A-","A","A+"}))))</f>
        <v/>
      </c>
      <c r="P853" s="1" t="str">
        <f>IF(COUNT($A853)=0,"",IF(N853="","--",IF(N853="3E","3E",LOOKUP(N853/P$2,{0,0.4,0.45,0.5,0.55,0.6,0.65,0.7,0.75,0.8,1},{0,2,2.25,2.5,2.75,3,3.25,3.5,3.75,4}))))</f>
        <v/>
      </c>
      <c r="Q853" s="2" t="str">
        <f>IF(COUNT($A853)=0,"",IF($A853&lt;&gt;DRAFT!$B855,"ERR",IF(DRAFT!BB855="3E","3E",IF(COUNT(DRAFT!AX855,DRAFT!BB855)&gt;0,DRAFT!BC855,""))))</f>
        <v/>
      </c>
      <c r="R853" s="2" t="str">
        <f>IF(COUNT($A853)=0,"",IF(Q853="3E","3E",IF(Q853="","I",LOOKUP(Q853/S$2,{0,0.4,0.45,0.5,0.55,0.6,0.65,0.7,0.75,0.8,1},{"F","D","C","C+","B-","B","B+","A-","A","A+"}))))</f>
        <v/>
      </c>
      <c r="S853" s="1" t="str">
        <f>IF(COUNT($A853)=0,"",IF(Q853="","--",IF(Q853="3E","3E",LOOKUP(Q853/S$2,{0,0.4,0.45,0.5,0.55,0.6,0.65,0.7,0.75,0.8,1},{0,2,2.25,2.5,2.75,3,3.25,3.5,3.75,4}))))</f>
        <v/>
      </c>
      <c r="T853" s="2" t="str">
        <f>IF(COUNT($A853)=0,"",IF($A853&lt;&gt;DRAFT!$B855,"ERR",IF(DRAFT!BK855="3E","3E",IF(COUNT(DRAFT!BG855,DRAFT!BK855)&gt;0,DRAFT!BL855,""))))</f>
        <v/>
      </c>
      <c r="U853" s="2" t="str">
        <f>IF(COUNT($A853)=0,"",IF(T853="3E","3E",IF(T853="","I",LOOKUP(T853/V$2,{0,0.4,0.45,0.5,0.55,0.6,0.65,0.7,0.75,0.8,1},{"F","D","C","C+","B-","B","B+","A-","A","A+"}))))</f>
        <v/>
      </c>
      <c r="V853" s="1" t="str">
        <f>IF(COUNT($A853)=0,"",IF(T853="","--",IF(T853="3E","3E",LOOKUP(T853/V$2,{0,0.4,0.45,0.5,0.55,0.6,0.65,0.7,0.75,0.8,1},{0,2,2.25,2.5,2.75,3,3.25,3.5,3.75,4}))))</f>
        <v/>
      </c>
      <c r="W853" s="2" t="str">
        <f>IF(COUNT($A853)=0,"",IF($A853&lt;&gt;DRAFT!$B855,"ERR",IF(DRAFT!BT855="3E","3E",IF(COUNT(DRAFT!BP855,DRAFT!BT855)&gt;0,DRAFT!BU855,""))))</f>
        <v/>
      </c>
      <c r="X853" s="2" t="str">
        <f>IF(COUNT($A853)=0,"",IF(W853="3E","3E",IF(W853="","I",LOOKUP(W853/Y$2,{0,0.4,0.45,0.5,0.55,0.6,0.65,0.7,0.75,0.8,1},{"F","D","C","C+","B-","B","B+","A-","A","A+"}))))</f>
        <v/>
      </c>
      <c r="Y853" s="1" t="str">
        <f>IF(COUNT($A853)=0,"",IF(W853="","--",IF(W853="3E","3E",LOOKUP(W853/Y$2,{0,0.4,0.45,0.5,0.55,0.6,0.65,0.7,0.75,0.8,1},{0,2,2.25,2.5,2.75,3,3.25,3.5,3.75,4}))))</f>
        <v/>
      </c>
      <c r="Z853" s="2" t="str">
        <f>IF(COUNT($A853)=0,"",IF($A853&lt;&gt;DRAFT!$B855,"ERR",IF(DRAFT!CC855="3E","3E",IF(COUNT(DRAFT!BY855,DRAFT!CC855)&gt;0,DRAFT!CD855,""))))</f>
        <v/>
      </c>
      <c r="AA853" s="2" t="str">
        <f>IF(COUNT($A853)=0,"",IF(Z853="3E","3E",IF(Z853="","I",LOOKUP(Z853/AB$2,{0,0.4,0.45,0.5,0.55,0.6,0.65,0.7,0.75,0.8,1},{"F","D","C","C+","B-","B","B+","A-","A","A+"}))))</f>
        <v/>
      </c>
      <c r="AB853" s="1" t="str">
        <f>IF(COUNT($A853)=0,"",IF(Z853="","--",IF(Z853="3E","3E",LOOKUP(Z853/AB$2,{0,0.4,0.45,0.5,0.55,0.6,0.65,0.7,0.75,0.8,1},{0,2,2.25,2.5,2.75,3,3.25,3.5,3.75,4}))))</f>
        <v/>
      </c>
      <c r="AC853" s="2" t="str">
        <f>IF(COUNT($A853)=0,"",IF($A853&lt;&gt;DRAFT!$B855,"ERR",IF(DRAFT!CF855&gt;0,DRAFT!CF855,"")))</f>
        <v/>
      </c>
      <c r="AD853" s="2" t="str">
        <f>IF(COUNT($A853)=0,"",IF(AC853="3E","3E",IF(AC853="","I",LOOKUP(AC853/AE$2,{0,0.4,0.45,0.5,0.55,0.6,0.65,0.7,0.75,0.8,1},{"F","D","C","C+","B-","B","B+","A-","A","A+"}))))</f>
        <v/>
      </c>
      <c r="AE853" s="1" t="str">
        <f>IF(COUNT($A853)=0,"",IF(AC853="","--",IF(AC853="3E","3E",LOOKUP(AC853/AE$2,{0,0.4,0.45,0.5,0.55,0.6,0.65,0.7,0.75,0.8,1},{0,2,2.25,2.5,2.75,3,3.25,3.5,3.75,4}))))</f>
        <v/>
      </c>
      <c r="AF853" s="2" t="str">
        <f>IF(COUNT($A853)=0,"",IF($A853&lt;&gt;DRAFT!$B855,"ERR",IF(DRAFT!CI855&gt;0,DRAFT!CK855,"")))</f>
        <v/>
      </c>
      <c r="AG853" s="2" t="str">
        <f>IF(COUNT($A853)=0,"",IF(AF853="3E","3E",IF(AF853="","I",LOOKUP(AF853/AH$2,{0,0.4,0.45,0.5,0.55,0.6,0.65,0.7,0.75,0.8,1},{"F","D","C","C+","B-","B","B+","A-","A","A+"}))))</f>
        <v/>
      </c>
      <c r="AH853" s="1" t="str">
        <f>IF(COUNT($A853)=0,"",IF(AF853="","--",IF(AF853="3E","3E",LOOKUP(AF853/AH$2,{0,0.4,0.45,0.5,0.55,0.6,0.65,0.7,0.75,0.8,1},{0,2,2.25,2.5,2.75,3,3.25,3.5,3.75,4}))))</f>
        <v/>
      </c>
      <c r="AI853" s="2" t="str">
        <f>IF($A853&lt;&gt;DRAFT!$B855,"ERR",IF(OR(COUNT($A853)=0,COUNT(DRAFT!CL855:CN855,DRAFT!CP855:CR855)=0),"",CEILING(SUM(DRAFT!CO855,DRAFT!CS855,DRAFT!CT855),1)))</f>
        <v/>
      </c>
      <c r="AJ853" s="2" t="str">
        <f>IF(COUNT($A853)=0,"",IF(AI853="3E","3E",IF(AI853="","I",LOOKUP(AI853/AK$2,{0,0.4,0.45,0.5,0.55,0.6,0.65,0.7,0.75,0.8,1},{"F","D","C","C+","B-","B","B+","A-","A","A+"}))))</f>
        <v/>
      </c>
      <c r="AK853" s="1" t="str">
        <f>IF(COUNT($A853)=0,"",IF(AI853="","--",IF(AI853="3E","3E",LOOKUP(AI853/AK$2,{0,0.4,0.45,0.5,0.55,0.6,0.65,0.7,0.75,0.8,1},{0,2,2.25,2.5,2.75,3,3.25,3.5,3.75,4}))))</f>
        <v/>
      </c>
      <c r="AL853" s="4" t="str">
        <f>IF(OR(COUNT($A853)=0,COUNT(B853:AK853)=0),"",IF(COUNTIF(B853:AK853,"3E")&gt;0,"3E",IF(DRAFT!$A855="R",TRUNC(SUMPRODUCT(RGP,RCP)/TCP,3),TRUNC((SUMPRODUCT(--(IMDGP&gt;0)*IMDGP,IMCP)+CEILING(DRAFT!$DB855*42,0.25))/TCP,3))))</f>
        <v/>
      </c>
      <c r="AM853" s="2" t="str">
        <f>IF(OR(COUNT($A853)=0,COUNT(B853:AK853)=0),"",IF(COUNTIF(B853:AK853,"3E")&gt;0,"3E",IF(DRAFT!$A855="R",SUMPRODUCT(--(RGP&gt;=2),RCP),SUMPRODUCT(--(IMDGP&gt;0),--(IMGP=0),IMCP)+DRAFT!$DC855)))</f>
        <v/>
      </c>
      <c r="AQ853" s="2" t="str">
        <f>IF(OR(COUNT($A853)=0,COUNT(B853:AK853)=0),"",IF(COUNTIF(B853:AM853,"3E")&gt;0,"3E",IF(AND(DRAFT!$A855="IM",OR($AL853&gt;DRAFT!$DB855,$AM853&gt;DRAFT!$DC855)),"IMPROVED",IF(AND(DRAFT!$A855="IM",$AL853&lt;=DRAFT!$DB855,$AM853&lt;=DRAFT!$DC855),"NOT IMPROVED",IF(AND(DRAFT!CU855="S",AH853&gt;=2,AK853&gt;=2,AN853&gt;=2.5,AP853&gt;=144),"PASS","FAIL")))))</f>
        <v/>
      </c>
      <c r="AR853" s="2" t="str">
        <f t="shared" si="28"/>
        <v/>
      </c>
      <c r="AS853" s="2" t="str">
        <f t="shared" si="29"/>
        <v/>
      </c>
    </row>
    <row r="854" spans="1:45" ht="18.95" customHeight="1" x14ac:dyDescent="0.25">
      <c r="A854" s="3" t="str">
        <f>IF(DRAFT!$B856="","",DRAFT!$B856)</f>
        <v/>
      </c>
      <c r="B854" s="2" t="str">
        <f>IF(COUNT($A854)=0,"",IF($A854&lt;&gt;DRAFT!$B856,"ERR",IF(DRAFT!I856="3E","3E",IF(COUNT(DRAFT!E856,DRAFT!I856)&gt;0,DRAFT!J856,""))))</f>
        <v/>
      </c>
      <c r="C854" s="2" t="str">
        <f>IF(COUNT($A854)=0,"",IF(B854="3E","3E",IF(B854="","I",LOOKUP(B854/D$2,{0,0.4,0.45,0.5,0.55,0.6,0.65,0.7,0.75,0.8,1},{"F","D","C","C+","B-","B","B+","A-","A","A+"}))))</f>
        <v/>
      </c>
      <c r="D854" s="1" t="str">
        <f>IF(COUNT($A854)=0,"",IF(B854="","--",IF(B854="3E","3E",LOOKUP(B854/D$2,{0,0.4,0.45,0.5,0.55,0.6,0.65,0.7,0.75,0.8,1},{0,2,2.25,2.5,2.75,3,3.25,3.5,3.75,4}))))</f>
        <v/>
      </c>
      <c r="E854" s="2" t="str">
        <f>IF(COUNT($A854)=0,"",IF($A854&lt;&gt;DRAFT!$B856,"ERR",IF(DRAFT!R856="3E","3E",IF(COUNT(DRAFT!N856,DRAFT!R856)&gt;0,DRAFT!S856,""))))</f>
        <v/>
      </c>
      <c r="F854" s="2" t="str">
        <f>IF(COUNT($A854)=0,"",IF(E854="3E","3E",IF(E854="","I",LOOKUP(E854/G$2,{0,0.4,0.45,0.5,0.55,0.6,0.65,0.7,0.75,0.8,1},{"F","D","C","C+","B-","B","B+","A-","A","A+"}))))</f>
        <v/>
      </c>
      <c r="G854" s="1" t="str">
        <f>IF(COUNT($A854)=0,"",IF(E854="","--",IF(E854="3E","3E",LOOKUP(E854/G$2,{0,0.4,0.45,0.5,0.55,0.6,0.65,0.7,0.75,0.8,1},{0,2,2.25,2.5,2.75,3,3.25,3.5,3.75,4}))))</f>
        <v/>
      </c>
      <c r="H854" s="2" t="str">
        <f>IF(COUNT($A854)=0,"",IF($A854&lt;&gt;DRAFT!$B856,"ERR",IF(DRAFT!AA856="3E","3E",IF(COUNT(DRAFT!W856,DRAFT!AA856)&gt;0,DRAFT!AB856,""))))</f>
        <v/>
      </c>
      <c r="I854" s="2" t="str">
        <f>IF(COUNT($A854)=0,"",IF(H854="3E","3E",IF(H854="","I",LOOKUP(H854/J$2,{0,0.4,0.45,0.5,0.55,0.6,0.65,0.7,0.75,0.8,1},{"F","D","C","C+","B-","B","B+","A-","A","A+"}))))</f>
        <v/>
      </c>
      <c r="J854" s="1" t="str">
        <f>IF(COUNT($A854)=0,"",IF(H854="","--",IF(H854="3E","3E",LOOKUP(H854/J$2,{0,0.4,0.45,0.5,0.55,0.6,0.65,0.7,0.75,0.8,1},{0,2,2.25,2.5,2.75,3,3.25,3.5,3.75,4}))))</f>
        <v/>
      </c>
      <c r="K854" s="2" t="str">
        <f>IF(COUNT($A854)=0,"",IF($A854&lt;&gt;DRAFT!$B856,"ERR",IF(DRAFT!AJ856="3E","3E",IF(COUNT(DRAFT!AF856,DRAFT!AJ856)&gt;0,DRAFT!AK856,""))))</f>
        <v/>
      </c>
      <c r="L854" s="2" t="str">
        <f>IF(COUNT($A854)=0,"",IF(K854="3E","3E",IF(K854="","I",LOOKUP(K854/M$2,{0,0.4,0.45,0.5,0.55,0.6,0.65,0.7,0.75,0.8,1},{"F","D","C","C+","B-","B","B+","A-","A","A+"}))))</f>
        <v/>
      </c>
      <c r="M854" s="1" t="str">
        <f>IF(COUNT($A854)=0,"",IF(K854="","--",IF(K854="3E","3E",LOOKUP(K854/M$2,{0,0.4,0.45,0.5,0.55,0.6,0.65,0.7,0.75,0.8,1},{0,2,2.25,2.5,2.75,3,3.25,3.5,3.75,4}))))</f>
        <v/>
      </c>
      <c r="N854" s="2" t="str">
        <f>IF(COUNT($A854)=0,"",IF($A854&lt;&gt;DRAFT!$B856,"ERR",IF(DRAFT!AS856="3E","3E",IF(COUNT(DRAFT!AO856,DRAFT!AS856)&gt;0,DRAFT!AT856,""))))</f>
        <v/>
      </c>
      <c r="O854" s="2" t="str">
        <f>IF(COUNT($A854)=0,"",IF(N854="3E","3E",IF(N854="","I",LOOKUP(N854/P$2,{0,0.4,0.45,0.5,0.55,0.6,0.65,0.7,0.75,0.8,1},{"F","D","C","C+","B-","B","B+","A-","A","A+"}))))</f>
        <v/>
      </c>
      <c r="P854" s="1" t="str">
        <f>IF(COUNT($A854)=0,"",IF(N854="","--",IF(N854="3E","3E",LOOKUP(N854/P$2,{0,0.4,0.45,0.5,0.55,0.6,0.65,0.7,0.75,0.8,1},{0,2,2.25,2.5,2.75,3,3.25,3.5,3.75,4}))))</f>
        <v/>
      </c>
      <c r="Q854" s="2" t="str">
        <f>IF(COUNT($A854)=0,"",IF($A854&lt;&gt;DRAFT!$B856,"ERR",IF(DRAFT!BB856="3E","3E",IF(COUNT(DRAFT!AX856,DRAFT!BB856)&gt;0,DRAFT!BC856,""))))</f>
        <v/>
      </c>
      <c r="R854" s="2" t="str">
        <f>IF(COUNT($A854)=0,"",IF(Q854="3E","3E",IF(Q854="","I",LOOKUP(Q854/S$2,{0,0.4,0.45,0.5,0.55,0.6,0.65,0.7,0.75,0.8,1},{"F","D","C","C+","B-","B","B+","A-","A","A+"}))))</f>
        <v/>
      </c>
      <c r="S854" s="1" t="str">
        <f>IF(COUNT($A854)=0,"",IF(Q854="","--",IF(Q854="3E","3E",LOOKUP(Q854/S$2,{0,0.4,0.45,0.5,0.55,0.6,0.65,0.7,0.75,0.8,1},{0,2,2.25,2.5,2.75,3,3.25,3.5,3.75,4}))))</f>
        <v/>
      </c>
      <c r="T854" s="2" t="str">
        <f>IF(COUNT($A854)=0,"",IF($A854&lt;&gt;DRAFT!$B856,"ERR",IF(DRAFT!BK856="3E","3E",IF(COUNT(DRAFT!BG856,DRAFT!BK856)&gt;0,DRAFT!BL856,""))))</f>
        <v/>
      </c>
      <c r="U854" s="2" t="str">
        <f>IF(COUNT($A854)=0,"",IF(T854="3E","3E",IF(T854="","I",LOOKUP(T854/V$2,{0,0.4,0.45,0.5,0.55,0.6,0.65,0.7,0.75,0.8,1},{"F","D","C","C+","B-","B","B+","A-","A","A+"}))))</f>
        <v/>
      </c>
      <c r="V854" s="1" t="str">
        <f>IF(COUNT($A854)=0,"",IF(T854="","--",IF(T854="3E","3E",LOOKUP(T854/V$2,{0,0.4,0.45,0.5,0.55,0.6,0.65,0.7,0.75,0.8,1},{0,2,2.25,2.5,2.75,3,3.25,3.5,3.75,4}))))</f>
        <v/>
      </c>
      <c r="W854" s="2" t="str">
        <f>IF(COUNT($A854)=0,"",IF($A854&lt;&gt;DRAFT!$B856,"ERR",IF(DRAFT!BT856="3E","3E",IF(COUNT(DRAFT!BP856,DRAFT!BT856)&gt;0,DRAFT!BU856,""))))</f>
        <v/>
      </c>
      <c r="X854" s="2" t="str">
        <f>IF(COUNT($A854)=0,"",IF(W854="3E","3E",IF(W854="","I",LOOKUP(W854/Y$2,{0,0.4,0.45,0.5,0.55,0.6,0.65,0.7,0.75,0.8,1},{"F","D","C","C+","B-","B","B+","A-","A","A+"}))))</f>
        <v/>
      </c>
      <c r="Y854" s="1" t="str">
        <f>IF(COUNT($A854)=0,"",IF(W854="","--",IF(W854="3E","3E",LOOKUP(W854/Y$2,{0,0.4,0.45,0.5,0.55,0.6,0.65,0.7,0.75,0.8,1},{0,2,2.25,2.5,2.75,3,3.25,3.5,3.75,4}))))</f>
        <v/>
      </c>
      <c r="Z854" s="2" t="str">
        <f>IF(COUNT($A854)=0,"",IF($A854&lt;&gt;DRAFT!$B856,"ERR",IF(DRAFT!CC856="3E","3E",IF(COUNT(DRAFT!BY856,DRAFT!CC856)&gt;0,DRAFT!CD856,""))))</f>
        <v/>
      </c>
      <c r="AA854" s="2" t="str">
        <f>IF(COUNT($A854)=0,"",IF(Z854="3E","3E",IF(Z854="","I",LOOKUP(Z854/AB$2,{0,0.4,0.45,0.5,0.55,0.6,0.65,0.7,0.75,0.8,1},{"F","D","C","C+","B-","B","B+","A-","A","A+"}))))</f>
        <v/>
      </c>
      <c r="AB854" s="1" t="str">
        <f>IF(COUNT($A854)=0,"",IF(Z854="","--",IF(Z854="3E","3E",LOOKUP(Z854/AB$2,{0,0.4,0.45,0.5,0.55,0.6,0.65,0.7,0.75,0.8,1},{0,2,2.25,2.5,2.75,3,3.25,3.5,3.75,4}))))</f>
        <v/>
      </c>
      <c r="AC854" s="2" t="str">
        <f>IF(COUNT($A854)=0,"",IF($A854&lt;&gt;DRAFT!$B856,"ERR",IF(DRAFT!CF856&gt;0,DRAFT!CF856,"")))</f>
        <v/>
      </c>
      <c r="AD854" s="2" t="str">
        <f>IF(COUNT($A854)=0,"",IF(AC854="3E","3E",IF(AC854="","I",LOOKUP(AC854/AE$2,{0,0.4,0.45,0.5,0.55,0.6,0.65,0.7,0.75,0.8,1},{"F","D","C","C+","B-","B","B+","A-","A","A+"}))))</f>
        <v/>
      </c>
      <c r="AE854" s="1" t="str">
        <f>IF(COUNT($A854)=0,"",IF(AC854="","--",IF(AC854="3E","3E",LOOKUP(AC854/AE$2,{0,0.4,0.45,0.5,0.55,0.6,0.65,0.7,0.75,0.8,1},{0,2,2.25,2.5,2.75,3,3.25,3.5,3.75,4}))))</f>
        <v/>
      </c>
      <c r="AF854" s="2" t="str">
        <f>IF(COUNT($A854)=0,"",IF($A854&lt;&gt;DRAFT!$B856,"ERR",IF(DRAFT!CI856&gt;0,DRAFT!CK856,"")))</f>
        <v/>
      </c>
      <c r="AG854" s="2" t="str">
        <f>IF(COUNT($A854)=0,"",IF(AF854="3E","3E",IF(AF854="","I",LOOKUP(AF854/AH$2,{0,0.4,0.45,0.5,0.55,0.6,0.65,0.7,0.75,0.8,1},{"F","D","C","C+","B-","B","B+","A-","A","A+"}))))</f>
        <v/>
      </c>
      <c r="AH854" s="1" t="str">
        <f>IF(COUNT($A854)=0,"",IF(AF854="","--",IF(AF854="3E","3E",LOOKUP(AF854/AH$2,{0,0.4,0.45,0.5,0.55,0.6,0.65,0.7,0.75,0.8,1},{0,2,2.25,2.5,2.75,3,3.25,3.5,3.75,4}))))</f>
        <v/>
      </c>
      <c r="AI854" s="2" t="str">
        <f>IF($A854&lt;&gt;DRAFT!$B856,"ERR",IF(OR(COUNT($A854)=0,COUNT(DRAFT!CL856:CN856,DRAFT!CP856:CR856)=0),"",CEILING(SUM(DRAFT!CO856,DRAFT!CS856,DRAFT!CT856),1)))</f>
        <v/>
      </c>
      <c r="AJ854" s="2" t="str">
        <f>IF(COUNT($A854)=0,"",IF(AI854="3E","3E",IF(AI854="","I",LOOKUP(AI854/AK$2,{0,0.4,0.45,0.5,0.55,0.6,0.65,0.7,0.75,0.8,1},{"F","D","C","C+","B-","B","B+","A-","A","A+"}))))</f>
        <v/>
      </c>
      <c r="AK854" s="1" t="str">
        <f>IF(COUNT($A854)=0,"",IF(AI854="","--",IF(AI854="3E","3E",LOOKUP(AI854/AK$2,{0,0.4,0.45,0.5,0.55,0.6,0.65,0.7,0.75,0.8,1},{0,2,2.25,2.5,2.75,3,3.25,3.5,3.75,4}))))</f>
        <v/>
      </c>
      <c r="AL854" s="4" t="str">
        <f>IF(OR(COUNT($A854)=0,COUNT(B854:AK854)=0),"",IF(COUNTIF(B854:AK854,"3E")&gt;0,"3E",IF(DRAFT!$A856="R",TRUNC(SUMPRODUCT(RGP,RCP)/TCP,3),TRUNC((SUMPRODUCT(--(IMDGP&gt;0)*IMDGP,IMCP)+CEILING(DRAFT!$DB856*42,0.25))/TCP,3))))</f>
        <v/>
      </c>
      <c r="AM854" s="2" t="str">
        <f>IF(OR(COUNT($A854)=0,COUNT(B854:AK854)=0),"",IF(COUNTIF(B854:AK854,"3E")&gt;0,"3E",IF(DRAFT!$A856="R",SUMPRODUCT(--(RGP&gt;=2),RCP),SUMPRODUCT(--(IMDGP&gt;0),--(IMGP=0),IMCP)+DRAFT!$DC856)))</f>
        <v/>
      </c>
      <c r="AQ854" s="2" t="str">
        <f>IF(OR(COUNT($A854)=0,COUNT(B854:AK854)=0),"",IF(COUNTIF(B854:AM854,"3E")&gt;0,"3E",IF(AND(DRAFT!$A856="IM",OR($AL854&gt;DRAFT!$DB856,$AM854&gt;DRAFT!$DC856)),"IMPROVED",IF(AND(DRAFT!$A856="IM",$AL854&lt;=DRAFT!$DB856,$AM854&lt;=DRAFT!$DC856),"NOT IMPROVED",IF(AND(DRAFT!CU856="S",AH854&gt;=2,AK854&gt;=2,AN854&gt;=2.5,AP854&gt;=144),"PASS","FAIL")))))</f>
        <v/>
      </c>
      <c r="AR854" s="2" t="str">
        <f t="shared" si="28"/>
        <v/>
      </c>
      <c r="AS854" s="2" t="str">
        <f t="shared" si="29"/>
        <v/>
      </c>
    </row>
    <row r="855" spans="1:45" ht="18.95" customHeight="1" x14ac:dyDescent="0.25">
      <c r="A855" s="3" t="str">
        <f>IF(DRAFT!$B857="","",DRAFT!$B857)</f>
        <v/>
      </c>
      <c r="B855" s="2" t="str">
        <f>IF(COUNT($A855)=0,"",IF($A855&lt;&gt;DRAFT!$B857,"ERR",IF(DRAFT!I857="3E","3E",IF(COUNT(DRAFT!E857,DRAFT!I857)&gt;0,DRAFT!J857,""))))</f>
        <v/>
      </c>
      <c r="C855" s="2" t="str">
        <f>IF(COUNT($A855)=0,"",IF(B855="3E","3E",IF(B855="","I",LOOKUP(B855/D$2,{0,0.4,0.45,0.5,0.55,0.6,0.65,0.7,0.75,0.8,1},{"F","D","C","C+","B-","B","B+","A-","A","A+"}))))</f>
        <v/>
      </c>
      <c r="D855" s="1" t="str">
        <f>IF(COUNT($A855)=0,"",IF(B855="","--",IF(B855="3E","3E",LOOKUP(B855/D$2,{0,0.4,0.45,0.5,0.55,0.6,0.65,0.7,0.75,0.8,1},{0,2,2.25,2.5,2.75,3,3.25,3.5,3.75,4}))))</f>
        <v/>
      </c>
      <c r="E855" s="2" t="str">
        <f>IF(COUNT($A855)=0,"",IF($A855&lt;&gt;DRAFT!$B857,"ERR",IF(DRAFT!R857="3E","3E",IF(COUNT(DRAFT!N857,DRAFT!R857)&gt;0,DRAFT!S857,""))))</f>
        <v/>
      </c>
      <c r="F855" s="2" t="str">
        <f>IF(COUNT($A855)=0,"",IF(E855="3E","3E",IF(E855="","I",LOOKUP(E855/G$2,{0,0.4,0.45,0.5,0.55,0.6,0.65,0.7,0.75,0.8,1},{"F","D","C","C+","B-","B","B+","A-","A","A+"}))))</f>
        <v/>
      </c>
      <c r="G855" s="1" t="str">
        <f>IF(COUNT($A855)=0,"",IF(E855="","--",IF(E855="3E","3E",LOOKUP(E855/G$2,{0,0.4,0.45,0.5,0.55,0.6,0.65,0.7,0.75,0.8,1},{0,2,2.25,2.5,2.75,3,3.25,3.5,3.75,4}))))</f>
        <v/>
      </c>
      <c r="H855" s="2" t="str">
        <f>IF(COUNT($A855)=0,"",IF($A855&lt;&gt;DRAFT!$B857,"ERR",IF(DRAFT!AA857="3E","3E",IF(COUNT(DRAFT!W857,DRAFT!AA857)&gt;0,DRAFT!AB857,""))))</f>
        <v/>
      </c>
      <c r="I855" s="2" t="str">
        <f>IF(COUNT($A855)=0,"",IF(H855="3E","3E",IF(H855="","I",LOOKUP(H855/J$2,{0,0.4,0.45,0.5,0.55,0.6,0.65,0.7,0.75,0.8,1},{"F","D","C","C+","B-","B","B+","A-","A","A+"}))))</f>
        <v/>
      </c>
      <c r="J855" s="1" t="str">
        <f>IF(COUNT($A855)=0,"",IF(H855="","--",IF(H855="3E","3E",LOOKUP(H855/J$2,{0,0.4,0.45,0.5,0.55,0.6,0.65,0.7,0.75,0.8,1},{0,2,2.25,2.5,2.75,3,3.25,3.5,3.75,4}))))</f>
        <v/>
      </c>
      <c r="K855" s="2" t="str">
        <f>IF(COUNT($A855)=0,"",IF($A855&lt;&gt;DRAFT!$B857,"ERR",IF(DRAFT!AJ857="3E","3E",IF(COUNT(DRAFT!AF857,DRAFT!AJ857)&gt;0,DRAFT!AK857,""))))</f>
        <v/>
      </c>
      <c r="L855" s="2" t="str">
        <f>IF(COUNT($A855)=0,"",IF(K855="3E","3E",IF(K855="","I",LOOKUP(K855/M$2,{0,0.4,0.45,0.5,0.55,0.6,0.65,0.7,0.75,0.8,1},{"F","D","C","C+","B-","B","B+","A-","A","A+"}))))</f>
        <v/>
      </c>
      <c r="M855" s="1" t="str">
        <f>IF(COUNT($A855)=0,"",IF(K855="","--",IF(K855="3E","3E",LOOKUP(K855/M$2,{0,0.4,0.45,0.5,0.55,0.6,0.65,0.7,0.75,0.8,1},{0,2,2.25,2.5,2.75,3,3.25,3.5,3.75,4}))))</f>
        <v/>
      </c>
      <c r="N855" s="2" t="str">
        <f>IF(COUNT($A855)=0,"",IF($A855&lt;&gt;DRAFT!$B857,"ERR",IF(DRAFT!AS857="3E","3E",IF(COUNT(DRAFT!AO857,DRAFT!AS857)&gt;0,DRAFT!AT857,""))))</f>
        <v/>
      </c>
      <c r="O855" s="2" t="str">
        <f>IF(COUNT($A855)=0,"",IF(N855="3E","3E",IF(N855="","I",LOOKUP(N855/P$2,{0,0.4,0.45,0.5,0.55,0.6,0.65,0.7,0.75,0.8,1},{"F","D","C","C+","B-","B","B+","A-","A","A+"}))))</f>
        <v/>
      </c>
      <c r="P855" s="1" t="str">
        <f>IF(COUNT($A855)=0,"",IF(N855="","--",IF(N855="3E","3E",LOOKUP(N855/P$2,{0,0.4,0.45,0.5,0.55,0.6,0.65,0.7,0.75,0.8,1},{0,2,2.25,2.5,2.75,3,3.25,3.5,3.75,4}))))</f>
        <v/>
      </c>
      <c r="Q855" s="2" t="str">
        <f>IF(COUNT($A855)=0,"",IF($A855&lt;&gt;DRAFT!$B857,"ERR",IF(DRAFT!BB857="3E","3E",IF(COUNT(DRAFT!AX857,DRAFT!BB857)&gt;0,DRAFT!BC857,""))))</f>
        <v/>
      </c>
      <c r="R855" s="2" t="str">
        <f>IF(COUNT($A855)=0,"",IF(Q855="3E","3E",IF(Q855="","I",LOOKUP(Q855/S$2,{0,0.4,0.45,0.5,0.55,0.6,0.65,0.7,0.75,0.8,1},{"F","D","C","C+","B-","B","B+","A-","A","A+"}))))</f>
        <v/>
      </c>
      <c r="S855" s="1" t="str">
        <f>IF(COUNT($A855)=0,"",IF(Q855="","--",IF(Q855="3E","3E",LOOKUP(Q855/S$2,{0,0.4,0.45,0.5,0.55,0.6,0.65,0.7,0.75,0.8,1},{0,2,2.25,2.5,2.75,3,3.25,3.5,3.75,4}))))</f>
        <v/>
      </c>
      <c r="T855" s="2" t="str">
        <f>IF(COUNT($A855)=0,"",IF($A855&lt;&gt;DRAFT!$B857,"ERR",IF(DRAFT!BK857="3E","3E",IF(COUNT(DRAFT!BG857,DRAFT!BK857)&gt;0,DRAFT!BL857,""))))</f>
        <v/>
      </c>
      <c r="U855" s="2" t="str">
        <f>IF(COUNT($A855)=0,"",IF(T855="3E","3E",IF(T855="","I",LOOKUP(T855/V$2,{0,0.4,0.45,0.5,0.55,0.6,0.65,0.7,0.75,0.8,1},{"F","D","C","C+","B-","B","B+","A-","A","A+"}))))</f>
        <v/>
      </c>
      <c r="V855" s="1" t="str">
        <f>IF(COUNT($A855)=0,"",IF(T855="","--",IF(T855="3E","3E",LOOKUP(T855/V$2,{0,0.4,0.45,0.5,0.55,0.6,0.65,0.7,0.75,0.8,1},{0,2,2.25,2.5,2.75,3,3.25,3.5,3.75,4}))))</f>
        <v/>
      </c>
      <c r="W855" s="2" t="str">
        <f>IF(COUNT($A855)=0,"",IF($A855&lt;&gt;DRAFT!$B857,"ERR",IF(DRAFT!BT857="3E","3E",IF(COUNT(DRAFT!BP857,DRAFT!BT857)&gt;0,DRAFT!BU857,""))))</f>
        <v/>
      </c>
      <c r="X855" s="2" t="str">
        <f>IF(COUNT($A855)=0,"",IF(W855="3E","3E",IF(W855="","I",LOOKUP(W855/Y$2,{0,0.4,0.45,0.5,0.55,0.6,0.65,0.7,0.75,0.8,1},{"F","D","C","C+","B-","B","B+","A-","A","A+"}))))</f>
        <v/>
      </c>
      <c r="Y855" s="1" t="str">
        <f>IF(COUNT($A855)=0,"",IF(W855="","--",IF(W855="3E","3E",LOOKUP(W855/Y$2,{0,0.4,0.45,0.5,0.55,0.6,0.65,0.7,0.75,0.8,1},{0,2,2.25,2.5,2.75,3,3.25,3.5,3.75,4}))))</f>
        <v/>
      </c>
      <c r="Z855" s="2" t="str">
        <f>IF(COUNT($A855)=0,"",IF($A855&lt;&gt;DRAFT!$B857,"ERR",IF(DRAFT!CC857="3E","3E",IF(COUNT(DRAFT!BY857,DRAFT!CC857)&gt;0,DRAFT!CD857,""))))</f>
        <v/>
      </c>
      <c r="AA855" s="2" t="str">
        <f>IF(COUNT($A855)=0,"",IF(Z855="3E","3E",IF(Z855="","I",LOOKUP(Z855/AB$2,{0,0.4,0.45,0.5,0.55,0.6,0.65,0.7,0.75,0.8,1},{"F","D","C","C+","B-","B","B+","A-","A","A+"}))))</f>
        <v/>
      </c>
      <c r="AB855" s="1" t="str">
        <f>IF(COUNT($A855)=0,"",IF(Z855="","--",IF(Z855="3E","3E",LOOKUP(Z855/AB$2,{0,0.4,0.45,0.5,0.55,0.6,0.65,0.7,0.75,0.8,1},{0,2,2.25,2.5,2.75,3,3.25,3.5,3.75,4}))))</f>
        <v/>
      </c>
      <c r="AC855" s="2" t="str">
        <f>IF(COUNT($A855)=0,"",IF($A855&lt;&gt;DRAFT!$B857,"ERR",IF(DRAFT!CF857&gt;0,DRAFT!CF857,"")))</f>
        <v/>
      </c>
      <c r="AD855" s="2" t="str">
        <f>IF(COUNT($A855)=0,"",IF(AC855="3E","3E",IF(AC855="","I",LOOKUP(AC855/AE$2,{0,0.4,0.45,0.5,0.55,0.6,0.65,0.7,0.75,0.8,1},{"F","D","C","C+","B-","B","B+","A-","A","A+"}))))</f>
        <v/>
      </c>
      <c r="AE855" s="1" t="str">
        <f>IF(COUNT($A855)=0,"",IF(AC855="","--",IF(AC855="3E","3E",LOOKUP(AC855/AE$2,{0,0.4,0.45,0.5,0.55,0.6,0.65,0.7,0.75,0.8,1},{0,2,2.25,2.5,2.75,3,3.25,3.5,3.75,4}))))</f>
        <v/>
      </c>
      <c r="AF855" s="2" t="str">
        <f>IF(COUNT($A855)=0,"",IF($A855&lt;&gt;DRAFT!$B857,"ERR",IF(DRAFT!CI857&gt;0,DRAFT!CK857,"")))</f>
        <v/>
      </c>
      <c r="AG855" s="2" t="str">
        <f>IF(COUNT($A855)=0,"",IF(AF855="3E","3E",IF(AF855="","I",LOOKUP(AF855/AH$2,{0,0.4,0.45,0.5,0.55,0.6,0.65,0.7,0.75,0.8,1},{"F","D","C","C+","B-","B","B+","A-","A","A+"}))))</f>
        <v/>
      </c>
      <c r="AH855" s="1" t="str">
        <f>IF(COUNT($A855)=0,"",IF(AF855="","--",IF(AF855="3E","3E",LOOKUP(AF855/AH$2,{0,0.4,0.45,0.5,0.55,0.6,0.65,0.7,0.75,0.8,1},{0,2,2.25,2.5,2.75,3,3.25,3.5,3.75,4}))))</f>
        <v/>
      </c>
      <c r="AI855" s="2" t="str">
        <f>IF($A855&lt;&gt;DRAFT!$B857,"ERR",IF(OR(COUNT($A855)=0,COUNT(DRAFT!CL857:CN857,DRAFT!CP857:CR857)=0),"",CEILING(SUM(DRAFT!CO857,DRAFT!CS857,DRAFT!CT857),1)))</f>
        <v/>
      </c>
      <c r="AJ855" s="2" t="str">
        <f>IF(COUNT($A855)=0,"",IF(AI855="3E","3E",IF(AI855="","I",LOOKUP(AI855/AK$2,{0,0.4,0.45,0.5,0.55,0.6,0.65,0.7,0.75,0.8,1},{"F","D","C","C+","B-","B","B+","A-","A","A+"}))))</f>
        <v/>
      </c>
      <c r="AK855" s="1" t="str">
        <f>IF(COUNT($A855)=0,"",IF(AI855="","--",IF(AI855="3E","3E",LOOKUP(AI855/AK$2,{0,0.4,0.45,0.5,0.55,0.6,0.65,0.7,0.75,0.8,1},{0,2,2.25,2.5,2.75,3,3.25,3.5,3.75,4}))))</f>
        <v/>
      </c>
      <c r="AL855" s="4" t="str">
        <f>IF(OR(COUNT($A855)=0,COUNT(B855:AK855)=0),"",IF(COUNTIF(B855:AK855,"3E")&gt;0,"3E",IF(DRAFT!$A857="R",TRUNC(SUMPRODUCT(RGP,RCP)/TCP,3),TRUNC((SUMPRODUCT(--(IMDGP&gt;0)*IMDGP,IMCP)+CEILING(DRAFT!$DB857*42,0.25))/TCP,3))))</f>
        <v/>
      </c>
      <c r="AM855" s="2" t="str">
        <f>IF(OR(COUNT($A855)=0,COUNT(B855:AK855)=0),"",IF(COUNTIF(B855:AK855,"3E")&gt;0,"3E",IF(DRAFT!$A857="R",SUMPRODUCT(--(RGP&gt;=2),RCP),SUMPRODUCT(--(IMDGP&gt;0),--(IMGP=0),IMCP)+DRAFT!$DC857)))</f>
        <v/>
      </c>
      <c r="AQ855" s="2" t="str">
        <f>IF(OR(COUNT($A855)=0,COUNT(B855:AK855)=0),"",IF(COUNTIF(B855:AM855,"3E")&gt;0,"3E",IF(AND(DRAFT!$A857="IM",OR($AL855&gt;DRAFT!$DB857,$AM855&gt;DRAFT!$DC857)),"IMPROVED",IF(AND(DRAFT!$A857="IM",$AL855&lt;=DRAFT!$DB857,$AM855&lt;=DRAFT!$DC857),"NOT IMPROVED",IF(AND(DRAFT!CU857="S",AH855&gt;=2,AK855&gt;=2,AN855&gt;=2.5,AP855&gt;=144),"PASS","FAIL")))))</f>
        <v/>
      </c>
      <c r="AR855" s="2" t="str">
        <f t="shared" si="28"/>
        <v/>
      </c>
      <c r="AS855" s="2" t="str">
        <f t="shared" si="29"/>
        <v/>
      </c>
    </row>
    <row r="856" spans="1:45" ht="18.95" customHeight="1" x14ac:dyDescent="0.25">
      <c r="A856" s="3" t="str">
        <f>IF(DRAFT!$B858="","",DRAFT!$B858)</f>
        <v/>
      </c>
      <c r="B856" s="2" t="str">
        <f>IF(COUNT($A856)=0,"",IF($A856&lt;&gt;DRAFT!$B858,"ERR",IF(DRAFT!I858="3E","3E",IF(COUNT(DRAFT!E858,DRAFT!I858)&gt;0,DRAFT!J858,""))))</f>
        <v/>
      </c>
      <c r="C856" s="2" t="str">
        <f>IF(COUNT($A856)=0,"",IF(B856="3E","3E",IF(B856="","I",LOOKUP(B856/D$2,{0,0.4,0.45,0.5,0.55,0.6,0.65,0.7,0.75,0.8,1},{"F","D","C","C+","B-","B","B+","A-","A","A+"}))))</f>
        <v/>
      </c>
      <c r="D856" s="1" t="str">
        <f>IF(COUNT($A856)=0,"",IF(B856="","--",IF(B856="3E","3E",LOOKUP(B856/D$2,{0,0.4,0.45,0.5,0.55,0.6,0.65,0.7,0.75,0.8,1},{0,2,2.25,2.5,2.75,3,3.25,3.5,3.75,4}))))</f>
        <v/>
      </c>
      <c r="E856" s="2" t="str">
        <f>IF(COUNT($A856)=0,"",IF($A856&lt;&gt;DRAFT!$B858,"ERR",IF(DRAFT!R858="3E","3E",IF(COUNT(DRAFT!N858,DRAFT!R858)&gt;0,DRAFT!S858,""))))</f>
        <v/>
      </c>
      <c r="F856" s="2" t="str">
        <f>IF(COUNT($A856)=0,"",IF(E856="3E","3E",IF(E856="","I",LOOKUP(E856/G$2,{0,0.4,0.45,0.5,0.55,0.6,0.65,0.7,0.75,0.8,1},{"F","D","C","C+","B-","B","B+","A-","A","A+"}))))</f>
        <v/>
      </c>
      <c r="G856" s="1" t="str">
        <f>IF(COUNT($A856)=0,"",IF(E856="","--",IF(E856="3E","3E",LOOKUP(E856/G$2,{0,0.4,0.45,0.5,0.55,0.6,0.65,0.7,0.75,0.8,1},{0,2,2.25,2.5,2.75,3,3.25,3.5,3.75,4}))))</f>
        <v/>
      </c>
      <c r="H856" s="2" t="str">
        <f>IF(COUNT($A856)=0,"",IF($A856&lt;&gt;DRAFT!$B858,"ERR",IF(DRAFT!AA858="3E","3E",IF(COUNT(DRAFT!W858,DRAFT!AA858)&gt;0,DRAFT!AB858,""))))</f>
        <v/>
      </c>
      <c r="I856" s="2" t="str">
        <f>IF(COUNT($A856)=0,"",IF(H856="3E","3E",IF(H856="","I",LOOKUP(H856/J$2,{0,0.4,0.45,0.5,0.55,0.6,0.65,0.7,0.75,0.8,1},{"F","D","C","C+","B-","B","B+","A-","A","A+"}))))</f>
        <v/>
      </c>
      <c r="J856" s="1" t="str">
        <f>IF(COUNT($A856)=0,"",IF(H856="","--",IF(H856="3E","3E",LOOKUP(H856/J$2,{0,0.4,0.45,0.5,0.55,0.6,0.65,0.7,0.75,0.8,1},{0,2,2.25,2.5,2.75,3,3.25,3.5,3.75,4}))))</f>
        <v/>
      </c>
      <c r="K856" s="2" t="str">
        <f>IF(COUNT($A856)=0,"",IF($A856&lt;&gt;DRAFT!$B858,"ERR",IF(DRAFT!AJ858="3E","3E",IF(COUNT(DRAFT!AF858,DRAFT!AJ858)&gt;0,DRAFT!AK858,""))))</f>
        <v/>
      </c>
      <c r="L856" s="2" t="str">
        <f>IF(COUNT($A856)=0,"",IF(K856="3E","3E",IF(K856="","I",LOOKUP(K856/M$2,{0,0.4,0.45,0.5,0.55,0.6,0.65,0.7,0.75,0.8,1},{"F","D","C","C+","B-","B","B+","A-","A","A+"}))))</f>
        <v/>
      </c>
      <c r="M856" s="1" t="str">
        <f>IF(COUNT($A856)=0,"",IF(K856="","--",IF(K856="3E","3E",LOOKUP(K856/M$2,{0,0.4,0.45,0.5,0.55,0.6,0.65,0.7,0.75,0.8,1},{0,2,2.25,2.5,2.75,3,3.25,3.5,3.75,4}))))</f>
        <v/>
      </c>
      <c r="N856" s="2" t="str">
        <f>IF(COUNT($A856)=0,"",IF($A856&lt;&gt;DRAFT!$B858,"ERR",IF(DRAFT!AS858="3E","3E",IF(COUNT(DRAFT!AO858,DRAFT!AS858)&gt;0,DRAFT!AT858,""))))</f>
        <v/>
      </c>
      <c r="O856" s="2" t="str">
        <f>IF(COUNT($A856)=0,"",IF(N856="3E","3E",IF(N856="","I",LOOKUP(N856/P$2,{0,0.4,0.45,0.5,0.55,0.6,0.65,0.7,0.75,0.8,1},{"F","D","C","C+","B-","B","B+","A-","A","A+"}))))</f>
        <v/>
      </c>
      <c r="P856" s="1" t="str">
        <f>IF(COUNT($A856)=0,"",IF(N856="","--",IF(N856="3E","3E",LOOKUP(N856/P$2,{0,0.4,0.45,0.5,0.55,0.6,0.65,0.7,0.75,0.8,1},{0,2,2.25,2.5,2.75,3,3.25,3.5,3.75,4}))))</f>
        <v/>
      </c>
      <c r="Q856" s="2" t="str">
        <f>IF(COUNT($A856)=0,"",IF($A856&lt;&gt;DRAFT!$B858,"ERR",IF(DRAFT!BB858="3E","3E",IF(COUNT(DRAFT!AX858,DRAFT!BB858)&gt;0,DRAFT!BC858,""))))</f>
        <v/>
      </c>
      <c r="R856" s="2" t="str">
        <f>IF(COUNT($A856)=0,"",IF(Q856="3E","3E",IF(Q856="","I",LOOKUP(Q856/S$2,{0,0.4,0.45,0.5,0.55,0.6,0.65,0.7,0.75,0.8,1},{"F","D","C","C+","B-","B","B+","A-","A","A+"}))))</f>
        <v/>
      </c>
      <c r="S856" s="1" t="str">
        <f>IF(COUNT($A856)=0,"",IF(Q856="","--",IF(Q856="3E","3E",LOOKUP(Q856/S$2,{0,0.4,0.45,0.5,0.55,0.6,0.65,0.7,0.75,0.8,1},{0,2,2.25,2.5,2.75,3,3.25,3.5,3.75,4}))))</f>
        <v/>
      </c>
      <c r="T856" s="2" t="str">
        <f>IF(COUNT($A856)=0,"",IF($A856&lt;&gt;DRAFT!$B858,"ERR",IF(DRAFT!BK858="3E","3E",IF(COUNT(DRAFT!BG858,DRAFT!BK858)&gt;0,DRAFT!BL858,""))))</f>
        <v/>
      </c>
      <c r="U856" s="2" t="str">
        <f>IF(COUNT($A856)=0,"",IF(T856="3E","3E",IF(T856="","I",LOOKUP(T856/V$2,{0,0.4,0.45,0.5,0.55,0.6,0.65,0.7,0.75,0.8,1},{"F","D","C","C+","B-","B","B+","A-","A","A+"}))))</f>
        <v/>
      </c>
      <c r="V856" s="1" t="str">
        <f>IF(COUNT($A856)=0,"",IF(T856="","--",IF(T856="3E","3E",LOOKUP(T856/V$2,{0,0.4,0.45,0.5,0.55,0.6,0.65,0.7,0.75,0.8,1},{0,2,2.25,2.5,2.75,3,3.25,3.5,3.75,4}))))</f>
        <v/>
      </c>
      <c r="W856" s="2" t="str">
        <f>IF(COUNT($A856)=0,"",IF($A856&lt;&gt;DRAFT!$B858,"ERR",IF(DRAFT!BT858="3E","3E",IF(COUNT(DRAFT!BP858,DRAFT!BT858)&gt;0,DRAFT!BU858,""))))</f>
        <v/>
      </c>
      <c r="X856" s="2" t="str">
        <f>IF(COUNT($A856)=0,"",IF(W856="3E","3E",IF(W856="","I",LOOKUP(W856/Y$2,{0,0.4,0.45,0.5,0.55,0.6,0.65,0.7,0.75,0.8,1},{"F","D","C","C+","B-","B","B+","A-","A","A+"}))))</f>
        <v/>
      </c>
      <c r="Y856" s="1" t="str">
        <f>IF(COUNT($A856)=0,"",IF(W856="","--",IF(W856="3E","3E",LOOKUP(W856/Y$2,{0,0.4,0.45,0.5,0.55,0.6,0.65,0.7,0.75,0.8,1},{0,2,2.25,2.5,2.75,3,3.25,3.5,3.75,4}))))</f>
        <v/>
      </c>
      <c r="Z856" s="2" t="str">
        <f>IF(COUNT($A856)=0,"",IF($A856&lt;&gt;DRAFT!$B858,"ERR",IF(DRAFT!CC858="3E","3E",IF(COUNT(DRAFT!BY858,DRAFT!CC858)&gt;0,DRAFT!CD858,""))))</f>
        <v/>
      </c>
      <c r="AA856" s="2" t="str">
        <f>IF(COUNT($A856)=0,"",IF(Z856="3E","3E",IF(Z856="","I",LOOKUP(Z856/AB$2,{0,0.4,0.45,0.5,0.55,0.6,0.65,0.7,0.75,0.8,1},{"F","D","C","C+","B-","B","B+","A-","A","A+"}))))</f>
        <v/>
      </c>
      <c r="AB856" s="1" t="str">
        <f>IF(COUNT($A856)=0,"",IF(Z856="","--",IF(Z856="3E","3E",LOOKUP(Z856/AB$2,{0,0.4,0.45,0.5,0.55,0.6,0.65,0.7,0.75,0.8,1},{0,2,2.25,2.5,2.75,3,3.25,3.5,3.75,4}))))</f>
        <v/>
      </c>
      <c r="AC856" s="2" t="str">
        <f>IF(COUNT($A856)=0,"",IF($A856&lt;&gt;DRAFT!$B858,"ERR",IF(DRAFT!CF858&gt;0,DRAFT!CF858,"")))</f>
        <v/>
      </c>
      <c r="AD856" s="2" t="str">
        <f>IF(COUNT($A856)=0,"",IF(AC856="3E","3E",IF(AC856="","I",LOOKUP(AC856/AE$2,{0,0.4,0.45,0.5,0.55,0.6,0.65,0.7,0.75,0.8,1},{"F","D","C","C+","B-","B","B+","A-","A","A+"}))))</f>
        <v/>
      </c>
      <c r="AE856" s="1" t="str">
        <f>IF(COUNT($A856)=0,"",IF(AC856="","--",IF(AC856="3E","3E",LOOKUP(AC856/AE$2,{0,0.4,0.45,0.5,0.55,0.6,0.65,0.7,0.75,0.8,1},{0,2,2.25,2.5,2.75,3,3.25,3.5,3.75,4}))))</f>
        <v/>
      </c>
      <c r="AF856" s="2" t="str">
        <f>IF(COUNT($A856)=0,"",IF($A856&lt;&gt;DRAFT!$B858,"ERR",IF(DRAFT!CI858&gt;0,DRAFT!CK858,"")))</f>
        <v/>
      </c>
      <c r="AG856" s="2" t="str">
        <f>IF(COUNT($A856)=0,"",IF(AF856="3E","3E",IF(AF856="","I",LOOKUP(AF856/AH$2,{0,0.4,0.45,0.5,0.55,0.6,0.65,0.7,0.75,0.8,1},{"F","D","C","C+","B-","B","B+","A-","A","A+"}))))</f>
        <v/>
      </c>
      <c r="AH856" s="1" t="str">
        <f>IF(COUNT($A856)=0,"",IF(AF856="","--",IF(AF856="3E","3E",LOOKUP(AF856/AH$2,{0,0.4,0.45,0.5,0.55,0.6,0.65,0.7,0.75,0.8,1},{0,2,2.25,2.5,2.75,3,3.25,3.5,3.75,4}))))</f>
        <v/>
      </c>
      <c r="AI856" s="2" t="str">
        <f>IF($A856&lt;&gt;DRAFT!$B858,"ERR",IF(OR(COUNT($A856)=0,COUNT(DRAFT!CL858:CN858,DRAFT!CP858:CR858)=0),"",CEILING(SUM(DRAFT!CO858,DRAFT!CS858,DRAFT!CT858),1)))</f>
        <v/>
      </c>
      <c r="AJ856" s="2" t="str">
        <f>IF(COUNT($A856)=0,"",IF(AI856="3E","3E",IF(AI856="","I",LOOKUP(AI856/AK$2,{0,0.4,0.45,0.5,0.55,0.6,0.65,0.7,0.75,0.8,1},{"F","D","C","C+","B-","B","B+","A-","A","A+"}))))</f>
        <v/>
      </c>
      <c r="AK856" s="1" t="str">
        <f>IF(COUNT($A856)=0,"",IF(AI856="","--",IF(AI856="3E","3E",LOOKUP(AI856/AK$2,{0,0.4,0.45,0.5,0.55,0.6,0.65,0.7,0.75,0.8,1},{0,2,2.25,2.5,2.75,3,3.25,3.5,3.75,4}))))</f>
        <v/>
      </c>
      <c r="AL856" s="4" t="str">
        <f>IF(OR(COUNT($A856)=0,COUNT(B856:AK856)=0),"",IF(COUNTIF(B856:AK856,"3E")&gt;0,"3E",IF(DRAFT!$A858="R",TRUNC(SUMPRODUCT(RGP,RCP)/TCP,3),TRUNC((SUMPRODUCT(--(IMDGP&gt;0)*IMDGP,IMCP)+CEILING(DRAFT!$DB858*42,0.25))/TCP,3))))</f>
        <v/>
      </c>
      <c r="AM856" s="2" t="str">
        <f>IF(OR(COUNT($A856)=0,COUNT(B856:AK856)=0),"",IF(COUNTIF(B856:AK856,"3E")&gt;0,"3E",IF(DRAFT!$A858="R",SUMPRODUCT(--(RGP&gt;=2),RCP),SUMPRODUCT(--(IMDGP&gt;0),--(IMGP=0),IMCP)+DRAFT!$DC858)))</f>
        <v/>
      </c>
      <c r="AQ856" s="2" t="str">
        <f>IF(OR(COUNT($A856)=0,COUNT(B856:AK856)=0),"",IF(COUNTIF(B856:AM856,"3E")&gt;0,"3E",IF(AND(DRAFT!$A858="IM",OR($AL856&gt;DRAFT!$DB858,$AM856&gt;DRAFT!$DC858)),"IMPROVED",IF(AND(DRAFT!$A858="IM",$AL856&lt;=DRAFT!$DB858,$AM856&lt;=DRAFT!$DC858),"NOT IMPROVED",IF(AND(DRAFT!CU858="S",AH856&gt;=2,AK856&gt;=2,AN856&gt;=2.5,AP856&gt;=144),"PASS","FAIL")))))</f>
        <v/>
      </c>
      <c r="AR856" s="2" t="str">
        <f t="shared" si="28"/>
        <v/>
      </c>
      <c r="AS856" s="2" t="str">
        <f t="shared" si="29"/>
        <v/>
      </c>
    </row>
    <row r="857" spans="1:45" ht="18.95" customHeight="1" x14ac:dyDescent="0.25">
      <c r="A857" s="3" t="str">
        <f>IF(DRAFT!$B859="","",DRAFT!$B859)</f>
        <v/>
      </c>
      <c r="B857" s="2" t="str">
        <f>IF(COUNT($A857)=0,"",IF($A857&lt;&gt;DRAFT!$B859,"ERR",IF(DRAFT!I859="3E","3E",IF(COUNT(DRAFT!E859,DRAFT!I859)&gt;0,DRAFT!J859,""))))</f>
        <v/>
      </c>
      <c r="C857" s="2" t="str">
        <f>IF(COUNT($A857)=0,"",IF(B857="3E","3E",IF(B857="","I",LOOKUP(B857/D$2,{0,0.4,0.45,0.5,0.55,0.6,0.65,0.7,0.75,0.8,1},{"F","D","C","C+","B-","B","B+","A-","A","A+"}))))</f>
        <v/>
      </c>
      <c r="D857" s="1" t="str">
        <f>IF(COUNT($A857)=0,"",IF(B857="","--",IF(B857="3E","3E",LOOKUP(B857/D$2,{0,0.4,0.45,0.5,0.55,0.6,0.65,0.7,0.75,0.8,1},{0,2,2.25,2.5,2.75,3,3.25,3.5,3.75,4}))))</f>
        <v/>
      </c>
      <c r="E857" s="2" t="str">
        <f>IF(COUNT($A857)=0,"",IF($A857&lt;&gt;DRAFT!$B859,"ERR",IF(DRAFT!R859="3E","3E",IF(COUNT(DRAFT!N859,DRAFT!R859)&gt;0,DRAFT!S859,""))))</f>
        <v/>
      </c>
      <c r="F857" s="2" t="str">
        <f>IF(COUNT($A857)=0,"",IF(E857="3E","3E",IF(E857="","I",LOOKUP(E857/G$2,{0,0.4,0.45,0.5,0.55,0.6,0.65,0.7,0.75,0.8,1},{"F","D","C","C+","B-","B","B+","A-","A","A+"}))))</f>
        <v/>
      </c>
      <c r="G857" s="1" t="str">
        <f>IF(COUNT($A857)=0,"",IF(E857="","--",IF(E857="3E","3E",LOOKUP(E857/G$2,{0,0.4,0.45,0.5,0.55,0.6,0.65,0.7,0.75,0.8,1},{0,2,2.25,2.5,2.75,3,3.25,3.5,3.75,4}))))</f>
        <v/>
      </c>
      <c r="H857" s="2" t="str">
        <f>IF(COUNT($A857)=0,"",IF($A857&lt;&gt;DRAFT!$B859,"ERR",IF(DRAFT!AA859="3E","3E",IF(COUNT(DRAFT!W859,DRAFT!AA859)&gt;0,DRAFT!AB859,""))))</f>
        <v/>
      </c>
      <c r="I857" s="2" t="str">
        <f>IF(COUNT($A857)=0,"",IF(H857="3E","3E",IF(H857="","I",LOOKUP(H857/J$2,{0,0.4,0.45,0.5,0.55,0.6,0.65,0.7,0.75,0.8,1},{"F","D","C","C+","B-","B","B+","A-","A","A+"}))))</f>
        <v/>
      </c>
      <c r="J857" s="1" t="str">
        <f>IF(COUNT($A857)=0,"",IF(H857="","--",IF(H857="3E","3E",LOOKUP(H857/J$2,{0,0.4,0.45,0.5,0.55,0.6,0.65,0.7,0.75,0.8,1},{0,2,2.25,2.5,2.75,3,3.25,3.5,3.75,4}))))</f>
        <v/>
      </c>
      <c r="K857" s="2" t="str">
        <f>IF(COUNT($A857)=0,"",IF($A857&lt;&gt;DRAFT!$B859,"ERR",IF(DRAFT!AJ859="3E","3E",IF(COUNT(DRAFT!AF859,DRAFT!AJ859)&gt;0,DRAFT!AK859,""))))</f>
        <v/>
      </c>
      <c r="L857" s="2" t="str">
        <f>IF(COUNT($A857)=0,"",IF(K857="3E","3E",IF(K857="","I",LOOKUP(K857/M$2,{0,0.4,0.45,0.5,0.55,0.6,0.65,0.7,0.75,0.8,1},{"F","D","C","C+","B-","B","B+","A-","A","A+"}))))</f>
        <v/>
      </c>
      <c r="M857" s="1" t="str">
        <f>IF(COUNT($A857)=0,"",IF(K857="","--",IF(K857="3E","3E",LOOKUP(K857/M$2,{0,0.4,0.45,0.5,0.55,0.6,0.65,0.7,0.75,0.8,1},{0,2,2.25,2.5,2.75,3,3.25,3.5,3.75,4}))))</f>
        <v/>
      </c>
      <c r="N857" s="2" t="str">
        <f>IF(COUNT($A857)=0,"",IF($A857&lt;&gt;DRAFT!$B859,"ERR",IF(DRAFT!AS859="3E","3E",IF(COUNT(DRAFT!AO859,DRAFT!AS859)&gt;0,DRAFT!AT859,""))))</f>
        <v/>
      </c>
      <c r="O857" s="2" t="str">
        <f>IF(COUNT($A857)=0,"",IF(N857="3E","3E",IF(N857="","I",LOOKUP(N857/P$2,{0,0.4,0.45,0.5,0.55,0.6,0.65,0.7,0.75,0.8,1},{"F","D","C","C+","B-","B","B+","A-","A","A+"}))))</f>
        <v/>
      </c>
      <c r="P857" s="1" t="str">
        <f>IF(COUNT($A857)=0,"",IF(N857="","--",IF(N857="3E","3E",LOOKUP(N857/P$2,{0,0.4,0.45,0.5,0.55,0.6,0.65,0.7,0.75,0.8,1},{0,2,2.25,2.5,2.75,3,3.25,3.5,3.75,4}))))</f>
        <v/>
      </c>
      <c r="Q857" s="2" t="str">
        <f>IF(COUNT($A857)=0,"",IF($A857&lt;&gt;DRAFT!$B859,"ERR",IF(DRAFT!BB859="3E","3E",IF(COUNT(DRAFT!AX859,DRAFT!BB859)&gt;0,DRAFT!BC859,""))))</f>
        <v/>
      </c>
      <c r="R857" s="2" t="str">
        <f>IF(COUNT($A857)=0,"",IF(Q857="3E","3E",IF(Q857="","I",LOOKUP(Q857/S$2,{0,0.4,0.45,0.5,0.55,0.6,0.65,0.7,0.75,0.8,1},{"F","D","C","C+","B-","B","B+","A-","A","A+"}))))</f>
        <v/>
      </c>
      <c r="S857" s="1" t="str">
        <f>IF(COUNT($A857)=0,"",IF(Q857="","--",IF(Q857="3E","3E",LOOKUP(Q857/S$2,{0,0.4,0.45,0.5,0.55,0.6,0.65,0.7,0.75,0.8,1},{0,2,2.25,2.5,2.75,3,3.25,3.5,3.75,4}))))</f>
        <v/>
      </c>
      <c r="T857" s="2" t="str">
        <f>IF(COUNT($A857)=0,"",IF($A857&lt;&gt;DRAFT!$B859,"ERR",IF(DRAFT!BK859="3E","3E",IF(COUNT(DRAFT!BG859,DRAFT!BK859)&gt;0,DRAFT!BL859,""))))</f>
        <v/>
      </c>
      <c r="U857" s="2" t="str">
        <f>IF(COUNT($A857)=0,"",IF(T857="3E","3E",IF(T857="","I",LOOKUP(T857/V$2,{0,0.4,0.45,0.5,0.55,0.6,0.65,0.7,0.75,0.8,1},{"F","D","C","C+","B-","B","B+","A-","A","A+"}))))</f>
        <v/>
      </c>
      <c r="V857" s="1" t="str">
        <f>IF(COUNT($A857)=0,"",IF(T857="","--",IF(T857="3E","3E",LOOKUP(T857/V$2,{0,0.4,0.45,0.5,0.55,0.6,0.65,0.7,0.75,0.8,1},{0,2,2.25,2.5,2.75,3,3.25,3.5,3.75,4}))))</f>
        <v/>
      </c>
      <c r="W857" s="2" t="str">
        <f>IF(COUNT($A857)=0,"",IF($A857&lt;&gt;DRAFT!$B859,"ERR",IF(DRAFT!BT859="3E","3E",IF(COUNT(DRAFT!BP859,DRAFT!BT859)&gt;0,DRAFT!BU859,""))))</f>
        <v/>
      </c>
      <c r="X857" s="2" t="str">
        <f>IF(COUNT($A857)=0,"",IF(W857="3E","3E",IF(W857="","I",LOOKUP(W857/Y$2,{0,0.4,0.45,0.5,0.55,0.6,0.65,0.7,0.75,0.8,1},{"F","D","C","C+","B-","B","B+","A-","A","A+"}))))</f>
        <v/>
      </c>
      <c r="Y857" s="1" t="str">
        <f>IF(COUNT($A857)=0,"",IF(W857="","--",IF(W857="3E","3E",LOOKUP(W857/Y$2,{0,0.4,0.45,0.5,0.55,0.6,0.65,0.7,0.75,0.8,1},{0,2,2.25,2.5,2.75,3,3.25,3.5,3.75,4}))))</f>
        <v/>
      </c>
      <c r="Z857" s="2" t="str">
        <f>IF(COUNT($A857)=0,"",IF($A857&lt;&gt;DRAFT!$B859,"ERR",IF(DRAFT!CC859="3E","3E",IF(COUNT(DRAFT!BY859,DRAFT!CC859)&gt;0,DRAFT!CD859,""))))</f>
        <v/>
      </c>
      <c r="AA857" s="2" t="str">
        <f>IF(COUNT($A857)=0,"",IF(Z857="3E","3E",IF(Z857="","I",LOOKUP(Z857/AB$2,{0,0.4,0.45,0.5,0.55,0.6,0.65,0.7,0.75,0.8,1},{"F","D","C","C+","B-","B","B+","A-","A","A+"}))))</f>
        <v/>
      </c>
      <c r="AB857" s="1" t="str">
        <f>IF(COUNT($A857)=0,"",IF(Z857="","--",IF(Z857="3E","3E",LOOKUP(Z857/AB$2,{0,0.4,0.45,0.5,0.55,0.6,0.65,0.7,0.75,0.8,1},{0,2,2.25,2.5,2.75,3,3.25,3.5,3.75,4}))))</f>
        <v/>
      </c>
      <c r="AC857" s="2" t="str">
        <f>IF(COUNT($A857)=0,"",IF($A857&lt;&gt;DRAFT!$B859,"ERR",IF(DRAFT!CF859&gt;0,DRAFT!CF859,"")))</f>
        <v/>
      </c>
      <c r="AD857" s="2" t="str">
        <f>IF(COUNT($A857)=0,"",IF(AC857="3E","3E",IF(AC857="","I",LOOKUP(AC857/AE$2,{0,0.4,0.45,0.5,0.55,0.6,0.65,0.7,0.75,0.8,1},{"F","D","C","C+","B-","B","B+","A-","A","A+"}))))</f>
        <v/>
      </c>
      <c r="AE857" s="1" t="str">
        <f>IF(COUNT($A857)=0,"",IF(AC857="","--",IF(AC857="3E","3E",LOOKUP(AC857/AE$2,{0,0.4,0.45,0.5,0.55,0.6,0.65,0.7,0.75,0.8,1},{0,2,2.25,2.5,2.75,3,3.25,3.5,3.75,4}))))</f>
        <v/>
      </c>
      <c r="AF857" s="2" t="str">
        <f>IF(COUNT($A857)=0,"",IF($A857&lt;&gt;DRAFT!$B859,"ERR",IF(DRAFT!CI859&gt;0,DRAFT!CK859,"")))</f>
        <v/>
      </c>
      <c r="AG857" s="2" t="str">
        <f>IF(COUNT($A857)=0,"",IF(AF857="3E","3E",IF(AF857="","I",LOOKUP(AF857/AH$2,{0,0.4,0.45,0.5,0.55,0.6,0.65,0.7,0.75,0.8,1},{"F","D","C","C+","B-","B","B+","A-","A","A+"}))))</f>
        <v/>
      </c>
      <c r="AH857" s="1" t="str">
        <f>IF(COUNT($A857)=0,"",IF(AF857="","--",IF(AF857="3E","3E",LOOKUP(AF857/AH$2,{0,0.4,0.45,0.5,0.55,0.6,0.65,0.7,0.75,0.8,1},{0,2,2.25,2.5,2.75,3,3.25,3.5,3.75,4}))))</f>
        <v/>
      </c>
      <c r="AI857" s="2" t="str">
        <f>IF($A857&lt;&gt;DRAFT!$B859,"ERR",IF(OR(COUNT($A857)=0,COUNT(DRAFT!CL859:CN859,DRAFT!CP859:CR859)=0),"",CEILING(SUM(DRAFT!CO859,DRAFT!CS859,DRAFT!CT859),1)))</f>
        <v/>
      </c>
      <c r="AJ857" s="2" t="str">
        <f>IF(COUNT($A857)=0,"",IF(AI857="3E","3E",IF(AI857="","I",LOOKUP(AI857/AK$2,{0,0.4,0.45,0.5,0.55,0.6,0.65,0.7,0.75,0.8,1},{"F","D","C","C+","B-","B","B+","A-","A","A+"}))))</f>
        <v/>
      </c>
      <c r="AK857" s="1" t="str">
        <f>IF(COUNT($A857)=0,"",IF(AI857="","--",IF(AI857="3E","3E",LOOKUP(AI857/AK$2,{0,0.4,0.45,0.5,0.55,0.6,0.65,0.7,0.75,0.8,1},{0,2,2.25,2.5,2.75,3,3.25,3.5,3.75,4}))))</f>
        <v/>
      </c>
      <c r="AL857" s="4" t="str">
        <f>IF(OR(COUNT($A857)=0,COUNT(B857:AK857)=0),"",IF(COUNTIF(B857:AK857,"3E")&gt;0,"3E",IF(DRAFT!$A859="R",TRUNC(SUMPRODUCT(RGP,RCP)/TCP,3),TRUNC((SUMPRODUCT(--(IMDGP&gt;0)*IMDGP,IMCP)+CEILING(DRAFT!$DB859*42,0.25))/TCP,3))))</f>
        <v/>
      </c>
      <c r="AM857" s="2" t="str">
        <f>IF(OR(COUNT($A857)=0,COUNT(B857:AK857)=0),"",IF(COUNTIF(B857:AK857,"3E")&gt;0,"3E",IF(DRAFT!$A859="R",SUMPRODUCT(--(RGP&gt;=2),RCP),SUMPRODUCT(--(IMDGP&gt;0),--(IMGP=0),IMCP)+DRAFT!$DC859)))</f>
        <v/>
      </c>
      <c r="AQ857" s="2" t="str">
        <f>IF(OR(COUNT($A857)=0,COUNT(B857:AK857)=0),"",IF(COUNTIF(B857:AM857,"3E")&gt;0,"3E",IF(AND(DRAFT!$A859="IM",OR($AL857&gt;DRAFT!$DB859,$AM857&gt;DRAFT!$DC859)),"IMPROVED",IF(AND(DRAFT!$A859="IM",$AL857&lt;=DRAFT!$DB859,$AM857&lt;=DRAFT!$DC859),"NOT IMPROVED",IF(AND(DRAFT!CU859="S",AH857&gt;=2,AK857&gt;=2,AN857&gt;=2.5,AP857&gt;=144),"PASS","FAIL")))))</f>
        <v/>
      </c>
      <c r="AR857" s="2" t="str">
        <f t="shared" si="28"/>
        <v/>
      </c>
      <c r="AS857" s="2" t="str">
        <f t="shared" si="29"/>
        <v/>
      </c>
    </row>
    <row r="858" spans="1:45" ht="18.95" customHeight="1" x14ac:dyDescent="0.25">
      <c r="A858" s="3" t="str">
        <f>IF(DRAFT!$B860="","",DRAFT!$B860)</f>
        <v/>
      </c>
      <c r="B858" s="2" t="str">
        <f>IF(COUNT($A858)=0,"",IF($A858&lt;&gt;DRAFT!$B860,"ERR",IF(DRAFT!I860="3E","3E",IF(COUNT(DRAFT!E860,DRAFT!I860)&gt;0,DRAFT!J860,""))))</f>
        <v/>
      </c>
      <c r="C858" s="2" t="str">
        <f>IF(COUNT($A858)=0,"",IF(B858="3E","3E",IF(B858="","I",LOOKUP(B858/D$2,{0,0.4,0.45,0.5,0.55,0.6,0.65,0.7,0.75,0.8,1},{"F","D","C","C+","B-","B","B+","A-","A","A+"}))))</f>
        <v/>
      </c>
      <c r="D858" s="1" t="str">
        <f>IF(COUNT($A858)=0,"",IF(B858="","--",IF(B858="3E","3E",LOOKUP(B858/D$2,{0,0.4,0.45,0.5,0.55,0.6,0.65,0.7,0.75,0.8,1},{0,2,2.25,2.5,2.75,3,3.25,3.5,3.75,4}))))</f>
        <v/>
      </c>
      <c r="E858" s="2" t="str">
        <f>IF(COUNT($A858)=0,"",IF($A858&lt;&gt;DRAFT!$B860,"ERR",IF(DRAFT!R860="3E","3E",IF(COUNT(DRAFT!N860,DRAFT!R860)&gt;0,DRAFT!S860,""))))</f>
        <v/>
      </c>
      <c r="F858" s="2" t="str">
        <f>IF(COUNT($A858)=0,"",IF(E858="3E","3E",IF(E858="","I",LOOKUP(E858/G$2,{0,0.4,0.45,0.5,0.55,0.6,0.65,0.7,0.75,0.8,1},{"F","D","C","C+","B-","B","B+","A-","A","A+"}))))</f>
        <v/>
      </c>
      <c r="G858" s="1" t="str">
        <f>IF(COUNT($A858)=0,"",IF(E858="","--",IF(E858="3E","3E",LOOKUP(E858/G$2,{0,0.4,0.45,0.5,0.55,0.6,0.65,0.7,0.75,0.8,1},{0,2,2.25,2.5,2.75,3,3.25,3.5,3.75,4}))))</f>
        <v/>
      </c>
      <c r="H858" s="2" t="str">
        <f>IF(COUNT($A858)=0,"",IF($A858&lt;&gt;DRAFT!$B860,"ERR",IF(DRAFT!AA860="3E","3E",IF(COUNT(DRAFT!W860,DRAFT!AA860)&gt;0,DRAFT!AB860,""))))</f>
        <v/>
      </c>
      <c r="I858" s="2" t="str">
        <f>IF(COUNT($A858)=0,"",IF(H858="3E","3E",IF(H858="","I",LOOKUP(H858/J$2,{0,0.4,0.45,0.5,0.55,0.6,0.65,0.7,0.75,0.8,1},{"F","D","C","C+","B-","B","B+","A-","A","A+"}))))</f>
        <v/>
      </c>
      <c r="J858" s="1" t="str">
        <f>IF(COUNT($A858)=0,"",IF(H858="","--",IF(H858="3E","3E",LOOKUP(H858/J$2,{0,0.4,0.45,0.5,0.55,0.6,0.65,0.7,0.75,0.8,1},{0,2,2.25,2.5,2.75,3,3.25,3.5,3.75,4}))))</f>
        <v/>
      </c>
      <c r="K858" s="2" t="str">
        <f>IF(COUNT($A858)=0,"",IF($A858&lt;&gt;DRAFT!$B860,"ERR",IF(DRAFT!AJ860="3E","3E",IF(COUNT(DRAFT!AF860,DRAFT!AJ860)&gt;0,DRAFT!AK860,""))))</f>
        <v/>
      </c>
      <c r="L858" s="2" t="str">
        <f>IF(COUNT($A858)=0,"",IF(K858="3E","3E",IF(K858="","I",LOOKUP(K858/M$2,{0,0.4,0.45,0.5,0.55,0.6,0.65,0.7,0.75,0.8,1},{"F","D","C","C+","B-","B","B+","A-","A","A+"}))))</f>
        <v/>
      </c>
      <c r="M858" s="1" t="str">
        <f>IF(COUNT($A858)=0,"",IF(K858="","--",IF(K858="3E","3E",LOOKUP(K858/M$2,{0,0.4,0.45,0.5,0.55,0.6,0.65,0.7,0.75,0.8,1},{0,2,2.25,2.5,2.75,3,3.25,3.5,3.75,4}))))</f>
        <v/>
      </c>
      <c r="N858" s="2" t="str">
        <f>IF(COUNT($A858)=0,"",IF($A858&lt;&gt;DRAFT!$B860,"ERR",IF(DRAFT!AS860="3E","3E",IF(COUNT(DRAFT!AO860,DRAFT!AS860)&gt;0,DRAFT!AT860,""))))</f>
        <v/>
      </c>
      <c r="O858" s="2" t="str">
        <f>IF(COUNT($A858)=0,"",IF(N858="3E","3E",IF(N858="","I",LOOKUP(N858/P$2,{0,0.4,0.45,0.5,0.55,0.6,0.65,0.7,0.75,0.8,1},{"F","D","C","C+","B-","B","B+","A-","A","A+"}))))</f>
        <v/>
      </c>
      <c r="P858" s="1" t="str">
        <f>IF(COUNT($A858)=0,"",IF(N858="","--",IF(N858="3E","3E",LOOKUP(N858/P$2,{0,0.4,0.45,0.5,0.55,0.6,0.65,0.7,0.75,0.8,1},{0,2,2.25,2.5,2.75,3,3.25,3.5,3.75,4}))))</f>
        <v/>
      </c>
      <c r="Q858" s="2" t="str">
        <f>IF(COUNT($A858)=0,"",IF($A858&lt;&gt;DRAFT!$B860,"ERR",IF(DRAFT!BB860="3E","3E",IF(COUNT(DRAFT!AX860,DRAFT!BB860)&gt;0,DRAFT!BC860,""))))</f>
        <v/>
      </c>
      <c r="R858" s="2" t="str">
        <f>IF(COUNT($A858)=0,"",IF(Q858="3E","3E",IF(Q858="","I",LOOKUP(Q858/S$2,{0,0.4,0.45,0.5,0.55,0.6,0.65,0.7,0.75,0.8,1},{"F","D","C","C+","B-","B","B+","A-","A","A+"}))))</f>
        <v/>
      </c>
      <c r="S858" s="1" t="str">
        <f>IF(COUNT($A858)=0,"",IF(Q858="","--",IF(Q858="3E","3E",LOOKUP(Q858/S$2,{0,0.4,0.45,0.5,0.55,0.6,0.65,0.7,0.75,0.8,1},{0,2,2.25,2.5,2.75,3,3.25,3.5,3.75,4}))))</f>
        <v/>
      </c>
      <c r="T858" s="2" t="str">
        <f>IF(COUNT($A858)=0,"",IF($A858&lt;&gt;DRAFT!$B860,"ERR",IF(DRAFT!BK860="3E","3E",IF(COUNT(DRAFT!BG860,DRAFT!BK860)&gt;0,DRAFT!BL860,""))))</f>
        <v/>
      </c>
      <c r="U858" s="2" t="str">
        <f>IF(COUNT($A858)=0,"",IF(T858="3E","3E",IF(T858="","I",LOOKUP(T858/V$2,{0,0.4,0.45,0.5,0.55,0.6,0.65,0.7,0.75,0.8,1},{"F","D","C","C+","B-","B","B+","A-","A","A+"}))))</f>
        <v/>
      </c>
      <c r="V858" s="1" t="str">
        <f>IF(COUNT($A858)=0,"",IF(T858="","--",IF(T858="3E","3E",LOOKUP(T858/V$2,{0,0.4,0.45,0.5,0.55,0.6,0.65,0.7,0.75,0.8,1},{0,2,2.25,2.5,2.75,3,3.25,3.5,3.75,4}))))</f>
        <v/>
      </c>
      <c r="W858" s="2" t="str">
        <f>IF(COUNT($A858)=0,"",IF($A858&lt;&gt;DRAFT!$B860,"ERR",IF(DRAFT!BT860="3E","3E",IF(COUNT(DRAFT!BP860,DRAFT!BT860)&gt;0,DRAFT!BU860,""))))</f>
        <v/>
      </c>
      <c r="X858" s="2" t="str">
        <f>IF(COUNT($A858)=0,"",IF(W858="3E","3E",IF(W858="","I",LOOKUP(W858/Y$2,{0,0.4,0.45,0.5,0.55,0.6,0.65,0.7,0.75,0.8,1},{"F","D","C","C+","B-","B","B+","A-","A","A+"}))))</f>
        <v/>
      </c>
      <c r="Y858" s="1" t="str">
        <f>IF(COUNT($A858)=0,"",IF(W858="","--",IF(W858="3E","3E",LOOKUP(W858/Y$2,{0,0.4,0.45,0.5,0.55,0.6,0.65,0.7,0.75,0.8,1},{0,2,2.25,2.5,2.75,3,3.25,3.5,3.75,4}))))</f>
        <v/>
      </c>
      <c r="Z858" s="2" t="str">
        <f>IF(COUNT($A858)=0,"",IF($A858&lt;&gt;DRAFT!$B860,"ERR",IF(DRAFT!CC860="3E","3E",IF(COUNT(DRAFT!BY860,DRAFT!CC860)&gt;0,DRAFT!CD860,""))))</f>
        <v/>
      </c>
      <c r="AA858" s="2" t="str">
        <f>IF(COUNT($A858)=0,"",IF(Z858="3E","3E",IF(Z858="","I",LOOKUP(Z858/AB$2,{0,0.4,0.45,0.5,0.55,0.6,0.65,0.7,0.75,0.8,1},{"F","D","C","C+","B-","B","B+","A-","A","A+"}))))</f>
        <v/>
      </c>
      <c r="AB858" s="1" t="str">
        <f>IF(COUNT($A858)=0,"",IF(Z858="","--",IF(Z858="3E","3E",LOOKUP(Z858/AB$2,{0,0.4,0.45,0.5,0.55,0.6,0.65,0.7,0.75,0.8,1},{0,2,2.25,2.5,2.75,3,3.25,3.5,3.75,4}))))</f>
        <v/>
      </c>
      <c r="AC858" s="2" t="str">
        <f>IF(COUNT($A858)=0,"",IF($A858&lt;&gt;DRAFT!$B860,"ERR",IF(DRAFT!CF860&gt;0,DRAFT!CF860,"")))</f>
        <v/>
      </c>
      <c r="AD858" s="2" t="str">
        <f>IF(COUNT($A858)=0,"",IF(AC858="3E","3E",IF(AC858="","I",LOOKUP(AC858/AE$2,{0,0.4,0.45,0.5,0.55,0.6,0.65,0.7,0.75,0.8,1},{"F","D","C","C+","B-","B","B+","A-","A","A+"}))))</f>
        <v/>
      </c>
      <c r="AE858" s="1" t="str">
        <f>IF(COUNT($A858)=0,"",IF(AC858="","--",IF(AC858="3E","3E",LOOKUP(AC858/AE$2,{0,0.4,0.45,0.5,0.55,0.6,0.65,0.7,0.75,0.8,1},{0,2,2.25,2.5,2.75,3,3.25,3.5,3.75,4}))))</f>
        <v/>
      </c>
      <c r="AF858" s="2" t="str">
        <f>IF(COUNT($A858)=0,"",IF($A858&lt;&gt;DRAFT!$B860,"ERR",IF(DRAFT!CI860&gt;0,DRAFT!CK860,"")))</f>
        <v/>
      </c>
      <c r="AG858" s="2" t="str">
        <f>IF(COUNT($A858)=0,"",IF(AF858="3E","3E",IF(AF858="","I",LOOKUP(AF858/AH$2,{0,0.4,0.45,0.5,0.55,0.6,0.65,0.7,0.75,0.8,1},{"F","D","C","C+","B-","B","B+","A-","A","A+"}))))</f>
        <v/>
      </c>
      <c r="AH858" s="1" t="str">
        <f>IF(COUNT($A858)=0,"",IF(AF858="","--",IF(AF858="3E","3E",LOOKUP(AF858/AH$2,{0,0.4,0.45,0.5,0.55,0.6,0.65,0.7,0.75,0.8,1},{0,2,2.25,2.5,2.75,3,3.25,3.5,3.75,4}))))</f>
        <v/>
      </c>
      <c r="AI858" s="2" t="str">
        <f>IF($A858&lt;&gt;DRAFT!$B860,"ERR",IF(OR(COUNT($A858)=0,COUNT(DRAFT!CL860:CN860,DRAFT!CP860:CR860)=0),"",CEILING(SUM(DRAFT!CO860,DRAFT!CS860,DRAFT!CT860),1)))</f>
        <v/>
      </c>
      <c r="AJ858" s="2" t="str">
        <f>IF(COUNT($A858)=0,"",IF(AI858="3E","3E",IF(AI858="","I",LOOKUP(AI858/AK$2,{0,0.4,0.45,0.5,0.55,0.6,0.65,0.7,0.75,0.8,1},{"F","D","C","C+","B-","B","B+","A-","A","A+"}))))</f>
        <v/>
      </c>
      <c r="AK858" s="1" t="str">
        <f>IF(COUNT($A858)=0,"",IF(AI858="","--",IF(AI858="3E","3E",LOOKUP(AI858/AK$2,{0,0.4,0.45,0.5,0.55,0.6,0.65,0.7,0.75,0.8,1},{0,2,2.25,2.5,2.75,3,3.25,3.5,3.75,4}))))</f>
        <v/>
      </c>
      <c r="AL858" s="4" t="str">
        <f>IF(OR(COUNT($A858)=0,COUNT(B858:AK858)=0),"",IF(COUNTIF(B858:AK858,"3E")&gt;0,"3E",IF(DRAFT!$A860="R",TRUNC(SUMPRODUCT(RGP,RCP)/TCP,3),TRUNC((SUMPRODUCT(--(IMDGP&gt;0)*IMDGP,IMCP)+CEILING(DRAFT!$DB860*42,0.25))/TCP,3))))</f>
        <v/>
      </c>
      <c r="AM858" s="2" t="str">
        <f>IF(OR(COUNT($A858)=0,COUNT(B858:AK858)=0),"",IF(COUNTIF(B858:AK858,"3E")&gt;0,"3E",IF(DRAFT!$A860="R",SUMPRODUCT(--(RGP&gt;=2),RCP),SUMPRODUCT(--(IMDGP&gt;0),--(IMGP=0),IMCP)+DRAFT!$DC860)))</f>
        <v/>
      </c>
      <c r="AQ858" s="2" t="str">
        <f>IF(OR(COUNT($A858)=0,COUNT(B858:AK858)=0),"",IF(COUNTIF(B858:AM858,"3E")&gt;0,"3E",IF(AND(DRAFT!$A860="IM",OR($AL858&gt;DRAFT!$DB860,$AM858&gt;DRAFT!$DC860)),"IMPROVED",IF(AND(DRAFT!$A860="IM",$AL858&lt;=DRAFT!$DB860,$AM858&lt;=DRAFT!$DC860),"NOT IMPROVED",IF(AND(DRAFT!CU860="S",AH858&gt;=2,AK858&gt;=2,AN858&gt;=2.5,AP858&gt;=144),"PASS","FAIL")))))</f>
        <v/>
      </c>
      <c r="AR858" s="2" t="str">
        <f t="shared" si="28"/>
        <v/>
      </c>
      <c r="AS858" s="2" t="str">
        <f t="shared" si="29"/>
        <v/>
      </c>
    </row>
    <row r="859" spans="1:45" ht="18.95" customHeight="1" x14ac:dyDescent="0.25">
      <c r="A859" s="3" t="str">
        <f>IF(DRAFT!$B861="","",DRAFT!$B861)</f>
        <v/>
      </c>
      <c r="B859" s="2" t="str">
        <f>IF(COUNT($A859)=0,"",IF($A859&lt;&gt;DRAFT!$B861,"ERR",IF(DRAFT!I861="3E","3E",IF(COUNT(DRAFT!E861,DRAFT!I861)&gt;0,DRAFT!J861,""))))</f>
        <v/>
      </c>
      <c r="C859" s="2" t="str">
        <f>IF(COUNT($A859)=0,"",IF(B859="3E","3E",IF(B859="","I",LOOKUP(B859/D$2,{0,0.4,0.45,0.5,0.55,0.6,0.65,0.7,0.75,0.8,1},{"F","D","C","C+","B-","B","B+","A-","A","A+"}))))</f>
        <v/>
      </c>
      <c r="D859" s="1" t="str">
        <f>IF(COUNT($A859)=0,"",IF(B859="","--",IF(B859="3E","3E",LOOKUP(B859/D$2,{0,0.4,0.45,0.5,0.55,0.6,0.65,0.7,0.75,0.8,1},{0,2,2.25,2.5,2.75,3,3.25,3.5,3.75,4}))))</f>
        <v/>
      </c>
      <c r="E859" s="2" t="str">
        <f>IF(COUNT($A859)=0,"",IF($A859&lt;&gt;DRAFT!$B861,"ERR",IF(DRAFT!R861="3E","3E",IF(COUNT(DRAFT!N861,DRAFT!R861)&gt;0,DRAFT!S861,""))))</f>
        <v/>
      </c>
      <c r="F859" s="2" t="str">
        <f>IF(COUNT($A859)=0,"",IF(E859="3E","3E",IF(E859="","I",LOOKUP(E859/G$2,{0,0.4,0.45,0.5,0.55,0.6,0.65,0.7,0.75,0.8,1},{"F","D","C","C+","B-","B","B+","A-","A","A+"}))))</f>
        <v/>
      </c>
      <c r="G859" s="1" t="str">
        <f>IF(COUNT($A859)=0,"",IF(E859="","--",IF(E859="3E","3E",LOOKUP(E859/G$2,{0,0.4,0.45,0.5,0.55,0.6,0.65,0.7,0.75,0.8,1},{0,2,2.25,2.5,2.75,3,3.25,3.5,3.75,4}))))</f>
        <v/>
      </c>
      <c r="H859" s="2" t="str">
        <f>IF(COUNT($A859)=0,"",IF($A859&lt;&gt;DRAFT!$B861,"ERR",IF(DRAFT!AA861="3E","3E",IF(COUNT(DRAFT!W861,DRAFT!AA861)&gt;0,DRAFT!AB861,""))))</f>
        <v/>
      </c>
      <c r="I859" s="2" t="str">
        <f>IF(COUNT($A859)=0,"",IF(H859="3E","3E",IF(H859="","I",LOOKUP(H859/J$2,{0,0.4,0.45,0.5,0.55,0.6,0.65,0.7,0.75,0.8,1},{"F","D","C","C+","B-","B","B+","A-","A","A+"}))))</f>
        <v/>
      </c>
      <c r="J859" s="1" t="str">
        <f>IF(COUNT($A859)=0,"",IF(H859="","--",IF(H859="3E","3E",LOOKUP(H859/J$2,{0,0.4,0.45,0.5,0.55,0.6,0.65,0.7,0.75,0.8,1},{0,2,2.25,2.5,2.75,3,3.25,3.5,3.75,4}))))</f>
        <v/>
      </c>
      <c r="K859" s="2" t="str">
        <f>IF(COUNT($A859)=0,"",IF($A859&lt;&gt;DRAFT!$B861,"ERR",IF(DRAFT!AJ861="3E","3E",IF(COUNT(DRAFT!AF861,DRAFT!AJ861)&gt;0,DRAFT!AK861,""))))</f>
        <v/>
      </c>
      <c r="L859" s="2" t="str">
        <f>IF(COUNT($A859)=0,"",IF(K859="3E","3E",IF(K859="","I",LOOKUP(K859/M$2,{0,0.4,0.45,0.5,0.55,0.6,0.65,0.7,0.75,0.8,1},{"F","D","C","C+","B-","B","B+","A-","A","A+"}))))</f>
        <v/>
      </c>
      <c r="M859" s="1" t="str">
        <f>IF(COUNT($A859)=0,"",IF(K859="","--",IF(K859="3E","3E",LOOKUP(K859/M$2,{0,0.4,0.45,0.5,0.55,0.6,0.65,0.7,0.75,0.8,1},{0,2,2.25,2.5,2.75,3,3.25,3.5,3.75,4}))))</f>
        <v/>
      </c>
      <c r="N859" s="2" t="str">
        <f>IF(COUNT($A859)=0,"",IF($A859&lt;&gt;DRAFT!$B861,"ERR",IF(DRAFT!AS861="3E","3E",IF(COUNT(DRAFT!AO861,DRAFT!AS861)&gt;0,DRAFT!AT861,""))))</f>
        <v/>
      </c>
      <c r="O859" s="2" t="str">
        <f>IF(COUNT($A859)=0,"",IF(N859="3E","3E",IF(N859="","I",LOOKUP(N859/P$2,{0,0.4,0.45,0.5,0.55,0.6,0.65,0.7,0.75,0.8,1},{"F","D","C","C+","B-","B","B+","A-","A","A+"}))))</f>
        <v/>
      </c>
      <c r="P859" s="1" t="str">
        <f>IF(COUNT($A859)=0,"",IF(N859="","--",IF(N859="3E","3E",LOOKUP(N859/P$2,{0,0.4,0.45,0.5,0.55,0.6,0.65,0.7,0.75,0.8,1},{0,2,2.25,2.5,2.75,3,3.25,3.5,3.75,4}))))</f>
        <v/>
      </c>
      <c r="Q859" s="2" t="str">
        <f>IF(COUNT($A859)=0,"",IF($A859&lt;&gt;DRAFT!$B861,"ERR",IF(DRAFT!BB861="3E","3E",IF(COUNT(DRAFT!AX861,DRAFT!BB861)&gt;0,DRAFT!BC861,""))))</f>
        <v/>
      </c>
      <c r="R859" s="2" t="str">
        <f>IF(COUNT($A859)=0,"",IF(Q859="3E","3E",IF(Q859="","I",LOOKUP(Q859/S$2,{0,0.4,0.45,0.5,0.55,0.6,0.65,0.7,0.75,0.8,1},{"F","D","C","C+","B-","B","B+","A-","A","A+"}))))</f>
        <v/>
      </c>
      <c r="S859" s="1" t="str">
        <f>IF(COUNT($A859)=0,"",IF(Q859="","--",IF(Q859="3E","3E",LOOKUP(Q859/S$2,{0,0.4,0.45,0.5,0.55,0.6,0.65,0.7,0.75,0.8,1},{0,2,2.25,2.5,2.75,3,3.25,3.5,3.75,4}))))</f>
        <v/>
      </c>
      <c r="T859" s="2" t="str">
        <f>IF(COUNT($A859)=0,"",IF($A859&lt;&gt;DRAFT!$B861,"ERR",IF(DRAFT!BK861="3E","3E",IF(COUNT(DRAFT!BG861,DRAFT!BK861)&gt;0,DRAFT!BL861,""))))</f>
        <v/>
      </c>
      <c r="U859" s="2" t="str">
        <f>IF(COUNT($A859)=0,"",IF(T859="3E","3E",IF(T859="","I",LOOKUP(T859/V$2,{0,0.4,0.45,0.5,0.55,0.6,0.65,0.7,0.75,0.8,1},{"F","D","C","C+","B-","B","B+","A-","A","A+"}))))</f>
        <v/>
      </c>
      <c r="V859" s="1" t="str">
        <f>IF(COUNT($A859)=0,"",IF(T859="","--",IF(T859="3E","3E",LOOKUP(T859/V$2,{0,0.4,0.45,0.5,0.55,0.6,0.65,0.7,0.75,0.8,1},{0,2,2.25,2.5,2.75,3,3.25,3.5,3.75,4}))))</f>
        <v/>
      </c>
      <c r="W859" s="2" t="str">
        <f>IF(COUNT($A859)=0,"",IF($A859&lt;&gt;DRAFT!$B861,"ERR",IF(DRAFT!BT861="3E","3E",IF(COUNT(DRAFT!BP861,DRAFT!BT861)&gt;0,DRAFT!BU861,""))))</f>
        <v/>
      </c>
      <c r="X859" s="2" t="str">
        <f>IF(COUNT($A859)=0,"",IF(W859="3E","3E",IF(W859="","I",LOOKUP(W859/Y$2,{0,0.4,0.45,0.5,0.55,0.6,0.65,0.7,0.75,0.8,1},{"F","D","C","C+","B-","B","B+","A-","A","A+"}))))</f>
        <v/>
      </c>
      <c r="Y859" s="1" t="str">
        <f>IF(COUNT($A859)=0,"",IF(W859="","--",IF(W859="3E","3E",LOOKUP(W859/Y$2,{0,0.4,0.45,0.5,0.55,0.6,0.65,0.7,0.75,0.8,1},{0,2,2.25,2.5,2.75,3,3.25,3.5,3.75,4}))))</f>
        <v/>
      </c>
      <c r="Z859" s="2" t="str">
        <f>IF(COUNT($A859)=0,"",IF($A859&lt;&gt;DRAFT!$B861,"ERR",IF(DRAFT!CC861="3E","3E",IF(COUNT(DRAFT!BY861,DRAFT!CC861)&gt;0,DRAFT!CD861,""))))</f>
        <v/>
      </c>
      <c r="AA859" s="2" t="str">
        <f>IF(COUNT($A859)=0,"",IF(Z859="3E","3E",IF(Z859="","I",LOOKUP(Z859/AB$2,{0,0.4,0.45,0.5,0.55,0.6,0.65,0.7,0.75,0.8,1},{"F","D","C","C+","B-","B","B+","A-","A","A+"}))))</f>
        <v/>
      </c>
      <c r="AB859" s="1" t="str">
        <f>IF(COUNT($A859)=0,"",IF(Z859="","--",IF(Z859="3E","3E",LOOKUP(Z859/AB$2,{0,0.4,0.45,0.5,0.55,0.6,0.65,0.7,0.75,0.8,1},{0,2,2.25,2.5,2.75,3,3.25,3.5,3.75,4}))))</f>
        <v/>
      </c>
      <c r="AC859" s="2" t="str">
        <f>IF(COUNT($A859)=0,"",IF($A859&lt;&gt;DRAFT!$B861,"ERR",IF(DRAFT!CF861&gt;0,DRAFT!CF861,"")))</f>
        <v/>
      </c>
      <c r="AD859" s="2" t="str">
        <f>IF(COUNT($A859)=0,"",IF(AC859="3E","3E",IF(AC859="","I",LOOKUP(AC859/AE$2,{0,0.4,0.45,0.5,0.55,0.6,0.65,0.7,0.75,0.8,1},{"F","D","C","C+","B-","B","B+","A-","A","A+"}))))</f>
        <v/>
      </c>
      <c r="AE859" s="1" t="str">
        <f>IF(COUNT($A859)=0,"",IF(AC859="","--",IF(AC859="3E","3E",LOOKUP(AC859/AE$2,{0,0.4,0.45,0.5,0.55,0.6,0.65,0.7,0.75,0.8,1},{0,2,2.25,2.5,2.75,3,3.25,3.5,3.75,4}))))</f>
        <v/>
      </c>
      <c r="AF859" s="2" t="str">
        <f>IF(COUNT($A859)=0,"",IF($A859&lt;&gt;DRAFT!$B861,"ERR",IF(DRAFT!CI861&gt;0,DRAFT!CK861,"")))</f>
        <v/>
      </c>
      <c r="AG859" s="2" t="str">
        <f>IF(COUNT($A859)=0,"",IF(AF859="3E","3E",IF(AF859="","I",LOOKUP(AF859/AH$2,{0,0.4,0.45,0.5,0.55,0.6,0.65,0.7,0.75,0.8,1},{"F","D","C","C+","B-","B","B+","A-","A","A+"}))))</f>
        <v/>
      </c>
      <c r="AH859" s="1" t="str">
        <f>IF(COUNT($A859)=0,"",IF(AF859="","--",IF(AF859="3E","3E",LOOKUP(AF859/AH$2,{0,0.4,0.45,0.5,0.55,0.6,0.65,0.7,0.75,0.8,1},{0,2,2.25,2.5,2.75,3,3.25,3.5,3.75,4}))))</f>
        <v/>
      </c>
      <c r="AI859" s="2" t="str">
        <f>IF($A859&lt;&gt;DRAFT!$B861,"ERR",IF(OR(COUNT($A859)=0,COUNT(DRAFT!CL861:CN861,DRAFT!CP861:CR861)=0),"",CEILING(SUM(DRAFT!CO861,DRAFT!CS861,DRAFT!CT861),1)))</f>
        <v/>
      </c>
      <c r="AJ859" s="2" t="str">
        <f>IF(COUNT($A859)=0,"",IF(AI859="3E","3E",IF(AI859="","I",LOOKUP(AI859/AK$2,{0,0.4,0.45,0.5,0.55,0.6,0.65,0.7,0.75,0.8,1},{"F","D","C","C+","B-","B","B+","A-","A","A+"}))))</f>
        <v/>
      </c>
      <c r="AK859" s="1" t="str">
        <f>IF(COUNT($A859)=0,"",IF(AI859="","--",IF(AI859="3E","3E",LOOKUP(AI859/AK$2,{0,0.4,0.45,0.5,0.55,0.6,0.65,0.7,0.75,0.8,1},{0,2,2.25,2.5,2.75,3,3.25,3.5,3.75,4}))))</f>
        <v/>
      </c>
      <c r="AL859" s="4" t="str">
        <f>IF(OR(COUNT($A859)=0,COUNT(B859:AK859)=0),"",IF(COUNTIF(B859:AK859,"3E")&gt;0,"3E",IF(DRAFT!$A861="R",TRUNC(SUMPRODUCT(RGP,RCP)/TCP,3),TRUNC((SUMPRODUCT(--(IMDGP&gt;0)*IMDGP,IMCP)+CEILING(DRAFT!$DB861*42,0.25))/TCP,3))))</f>
        <v/>
      </c>
      <c r="AM859" s="2" t="str">
        <f>IF(OR(COUNT($A859)=0,COUNT(B859:AK859)=0),"",IF(COUNTIF(B859:AK859,"3E")&gt;0,"3E",IF(DRAFT!$A861="R",SUMPRODUCT(--(RGP&gt;=2),RCP),SUMPRODUCT(--(IMDGP&gt;0),--(IMGP=0),IMCP)+DRAFT!$DC861)))</f>
        <v/>
      </c>
      <c r="AQ859" s="2" t="str">
        <f>IF(OR(COUNT($A859)=0,COUNT(B859:AK859)=0),"",IF(COUNTIF(B859:AM859,"3E")&gt;0,"3E",IF(AND(DRAFT!$A861="IM",OR($AL859&gt;DRAFT!$DB861,$AM859&gt;DRAFT!$DC861)),"IMPROVED",IF(AND(DRAFT!$A861="IM",$AL859&lt;=DRAFT!$DB861,$AM859&lt;=DRAFT!$DC861),"NOT IMPROVED",IF(AND(DRAFT!CU861="S",AH859&gt;=2,AK859&gt;=2,AN859&gt;=2.5,AP859&gt;=144),"PASS","FAIL")))))</f>
        <v/>
      </c>
      <c r="AR859" s="2" t="str">
        <f t="shared" si="28"/>
        <v/>
      </c>
      <c r="AS859" s="2" t="str">
        <f t="shared" si="29"/>
        <v/>
      </c>
    </row>
    <row r="860" spans="1:45" ht="18.95" customHeight="1" x14ac:dyDescent="0.25">
      <c r="A860" s="3" t="str">
        <f>IF(DRAFT!$B862="","",DRAFT!$B862)</f>
        <v/>
      </c>
      <c r="B860" s="2" t="str">
        <f>IF(COUNT($A860)=0,"",IF($A860&lt;&gt;DRAFT!$B862,"ERR",IF(DRAFT!I862="3E","3E",IF(COUNT(DRAFT!E862,DRAFT!I862)&gt;0,DRAFT!J862,""))))</f>
        <v/>
      </c>
      <c r="C860" s="2" t="str">
        <f>IF(COUNT($A860)=0,"",IF(B860="3E","3E",IF(B860="","I",LOOKUP(B860/D$2,{0,0.4,0.45,0.5,0.55,0.6,0.65,0.7,0.75,0.8,1},{"F","D","C","C+","B-","B","B+","A-","A","A+"}))))</f>
        <v/>
      </c>
      <c r="D860" s="1" t="str">
        <f>IF(COUNT($A860)=0,"",IF(B860="","--",IF(B860="3E","3E",LOOKUP(B860/D$2,{0,0.4,0.45,0.5,0.55,0.6,0.65,0.7,0.75,0.8,1},{0,2,2.25,2.5,2.75,3,3.25,3.5,3.75,4}))))</f>
        <v/>
      </c>
      <c r="E860" s="2" t="str">
        <f>IF(COUNT($A860)=0,"",IF($A860&lt;&gt;DRAFT!$B862,"ERR",IF(DRAFT!R862="3E","3E",IF(COUNT(DRAFT!N862,DRAFT!R862)&gt;0,DRAFT!S862,""))))</f>
        <v/>
      </c>
      <c r="F860" s="2" t="str">
        <f>IF(COUNT($A860)=0,"",IF(E860="3E","3E",IF(E860="","I",LOOKUP(E860/G$2,{0,0.4,0.45,0.5,0.55,0.6,0.65,0.7,0.75,0.8,1},{"F","D","C","C+","B-","B","B+","A-","A","A+"}))))</f>
        <v/>
      </c>
      <c r="G860" s="1" t="str">
        <f>IF(COUNT($A860)=0,"",IF(E860="","--",IF(E860="3E","3E",LOOKUP(E860/G$2,{0,0.4,0.45,0.5,0.55,0.6,0.65,0.7,0.75,0.8,1},{0,2,2.25,2.5,2.75,3,3.25,3.5,3.75,4}))))</f>
        <v/>
      </c>
      <c r="H860" s="2" t="str">
        <f>IF(COUNT($A860)=0,"",IF($A860&lt;&gt;DRAFT!$B862,"ERR",IF(DRAFT!AA862="3E","3E",IF(COUNT(DRAFT!W862,DRAFT!AA862)&gt;0,DRAFT!AB862,""))))</f>
        <v/>
      </c>
      <c r="I860" s="2" t="str">
        <f>IF(COUNT($A860)=0,"",IF(H860="3E","3E",IF(H860="","I",LOOKUP(H860/J$2,{0,0.4,0.45,0.5,0.55,0.6,0.65,0.7,0.75,0.8,1},{"F","D","C","C+","B-","B","B+","A-","A","A+"}))))</f>
        <v/>
      </c>
      <c r="J860" s="1" t="str">
        <f>IF(COUNT($A860)=0,"",IF(H860="","--",IF(H860="3E","3E",LOOKUP(H860/J$2,{0,0.4,0.45,0.5,0.55,0.6,0.65,0.7,0.75,0.8,1},{0,2,2.25,2.5,2.75,3,3.25,3.5,3.75,4}))))</f>
        <v/>
      </c>
      <c r="K860" s="2" t="str">
        <f>IF(COUNT($A860)=0,"",IF($A860&lt;&gt;DRAFT!$B862,"ERR",IF(DRAFT!AJ862="3E","3E",IF(COUNT(DRAFT!AF862,DRAFT!AJ862)&gt;0,DRAFT!AK862,""))))</f>
        <v/>
      </c>
      <c r="L860" s="2" t="str">
        <f>IF(COUNT($A860)=0,"",IF(K860="3E","3E",IF(K860="","I",LOOKUP(K860/M$2,{0,0.4,0.45,0.5,0.55,0.6,0.65,0.7,0.75,0.8,1},{"F","D","C","C+","B-","B","B+","A-","A","A+"}))))</f>
        <v/>
      </c>
      <c r="M860" s="1" t="str">
        <f>IF(COUNT($A860)=0,"",IF(K860="","--",IF(K860="3E","3E",LOOKUP(K860/M$2,{0,0.4,0.45,0.5,0.55,0.6,0.65,0.7,0.75,0.8,1},{0,2,2.25,2.5,2.75,3,3.25,3.5,3.75,4}))))</f>
        <v/>
      </c>
      <c r="N860" s="2" t="str">
        <f>IF(COUNT($A860)=0,"",IF($A860&lt;&gt;DRAFT!$B862,"ERR",IF(DRAFT!AS862="3E","3E",IF(COUNT(DRAFT!AO862,DRAFT!AS862)&gt;0,DRAFT!AT862,""))))</f>
        <v/>
      </c>
      <c r="O860" s="2" t="str">
        <f>IF(COUNT($A860)=0,"",IF(N860="3E","3E",IF(N860="","I",LOOKUP(N860/P$2,{0,0.4,0.45,0.5,0.55,0.6,0.65,0.7,0.75,0.8,1},{"F","D","C","C+","B-","B","B+","A-","A","A+"}))))</f>
        <v/>
      </c>
      <c r="P860" s="1" t="str">
        <f>IF(COUNT($A860)=0,"",IF(N860="","--",IF(N860="3E","3E",LOOKUP(N860/P$2,{0,0.4,0.45,0.5,0.55,0.6,0.65,0.7,0.75,0.8,1},{0,2,2.25,2.5,2.75,3,3.25,3.5,3.75,4}))))</f>
        <v/>
      </c>
      <c r="Q860" s="2" t="str">
        <f>IF(COUNT($A860)=0,"",IF($A860&lt;&gt;DRAFT!$B862,"ERR",IF(DRAFT!BB862="3E","3E",IF(COUNT(DRAFT!AX862,DRAFT!BB862)&gt;0,DRAFT!BC862,""))))</f>
        <v/>
      </c>
      <c r="R860" s="2" t="str">
        <f>IF(COUNT($A860)=0,"",IF(Q860="3E","3E",IF(Q860="","I",LOOKUP(Q860/S$2,{0,0.4,0.45,0.5,0.55,0.6,0.65,0.7,0.75,0.8,1},{"F","D","C","C+","B-","B","B+","A-","A","A+"}))))</f>
        <v/>
      </c>
      <c r="S860" s="1" t="str">
        <f>IF(COUNT($A860)=0,"",IF(Q860="","--",IF(Q860="3E","3E",LOOKUP(Q860/S$2,{0,0.4,0.45,0.5,0.55,0.6,0.65,0.7,0.75,0.8,1},{0,2,2.25,2.5,2.75,3,3.25,3.5,3.75,4}))))</f>
        <v/>
      </c>
      <c r="T860" s="2" t="str">
        <f>IF(COUNT($A860)=0,"",IF($A860&lt;&gt;DRAFT!$B862,"ERR",IF(DRAFT!BK862="3E","3E",IF(COUNT(DRAFT!BG862,DRAFT!BK862)&gt;0,DRAFT!BL862,""))))</f>
        <v/>
      </c>
      <c r="U860" s="2" t="str">
        <f>IF(COUNT($A860)=0,"",IF(T860="3E","3E",IF(T860="","I",LOOKUP(T860/V$2,{0,0.4,0.45,0.5,0.55,0.6,0.65,0.7,0.75,0.8,1},{"F","D","C","C+","B-","B","B+","A-","A","A+"}))))</f>
        <v/>
      </c>
      <c r="V860" s="1" t="str">
        <f>IF(COUNT($A860)=0,"",IF(T860="","--",IF(T860="3E","3E",LOOKUP(T860/V$2,{0,0.4,0.45,0.5,0.55,0.6,0.65,0.7,0.75,0.8,1},{0,2,2.25,2.5,2.75,3,3.25,3.5,3.75,4}))))</f>
        <v/>
      </c>
      <c r="W860" s="2" t="str">
        <f>IF(COUNT($A860)=0,"",IF($A860&lt;&gt;DRAFT!$B862,"ERR",IF(DRAFT!BT862="3E","3E",IF(COUNT(DRAFT!BP862,DRAFT!BT862)&gt;0,DRAFT!BU862,""))))</f>
        <v/>
      </c>
      <c r="X860" s="2" t="str">
        <f>IF(COUNT($A860)=0,"",IF(W860="3E","3E",IF(W860="","I",LOOKUP(W860/Y$2,{0,0.4,0.45,0.5,0.55,0.6,0.65,0.7,0.75,0.8,1},{"F","D","C","C+","B-","B","B+","A-","A","A+"}))))</f>
        <v/>
      </c>
      <c r="Y860" s="1" t="str">
        <f>IF(COUNT($A860)=0,"",IF(W860="","--",IF(W860="3E","3E",LOOKUP(W860/Y$2,{0,0.4,0.45,0.5,0.55,0.6,0.65,0.7,0.75,0.8,1},{0,2,2.25,2.5,2.75,3,3.25,3.5,3.75,4}))))</f>
        <v/>
      </c>
      <c r="Z860" s="2" t="str">
        <f>IF(COUNT($A860)=0,"",IF($A860&lt;&gt;DRAFT!$B862,"ERR",IF(DRAFT!CC862="3E","3E",IF(COUNT(DRAFT!BY862,DRAFT!CC862)&gt;0,DRAFT!CD862,""))))</f>
        <v/>
      </c>
      <c r="AA860" s="2" t="str">
        <f>IF(COUNT($A860)=0,"",IF(Z860="3E","3E",IF(Z860="","I",LOOKUP(Z860/AB$2,{0,0.4,0.45,0.5,0.55,0.6,0.65,0.7,0.75,0.8,1},{"F","D","C","C+","B-","B","B+","A-","A","A+"}))))</f>
        <v/>
      </c>
      <c r="AB860" s="1" t="str">
        <f>IF(COUNT($A860)=0,"",IF(Z860="","--",IF(Z860="3E","3E",LOOKUP(Z860/AB$2,{0,0.4,0.45,0.5,0.55,0.6,0.65,0.7,0.75,0.8,1},{0,2,2.25,2.5,2.75,3,3.25,3.5,3.75,4}))))</f>
        <v/>
      </c>
      <c r="AC860" s="2" t="str">
        <f>IF(COUNT($A860)=0,"",IF($A860&lt;&gt;DRAFT!$B862,"ERR",IF(DRAFT!CF862&gt;0,DRAFT!CF862,"")))</f>
        <v/>
      </c>
      <c r="AD860" s="2" t="str">
        <f>IF(COUNT($A860)=0,"",IF(AC860="3E","3E",IF(AC860="","I",LOOKUP(AC860/AE$2,{0,0.4,0.45,0.5,0.55,0.6,0.65,0.7,0.75,0.8,1},{"F","D","C","C+","B-","B","B+","A-","A","A+"}))))</f>
        <v/>
      </c>
      <c r="AE860" s="1" t="str">
        <f>IF(COUNT($A860)=0,"",IF(AC860="","--",IF(AC860="3E","3E",LOOKUP(AC860/AE$2,{0,0.4,0.45,0.5,0.55,0.6,0.65,0.7,0.75,0.8,1},{0,2,2.25,2.5,2.75,3,3.25,3.5,3.75,4}))))</f>
        <v/>
      </c>
      <c r="AF860" s="2" t="str">
        <f>IF(COUNT($A860)=0,"",IF($A860&lt;&gt;DRAFT!$B862,"ERR",IF(DRAFT!CI862&gt;0,DRAFT!CK862,"")))</f>
        <v/>
      </c>
      <c r="AG860" s="2" t="str">
        <f>IF(COUNT($A860)=0,"",IF(AF860="3E","3E",IF(AF860="","I",LOOKUP(AF860/AH$2,{0,0.4,0.45,0.5,0.55,0.6,0.65,0.7,0.75,0.8,1},{"F","D","C","C+","B-","B","B+","A-","A","A+"}))))</f>
        <v/>
      </c>
      <c r="AH860" s="1" t="str">
        <f>IF(COUNT($A860)=0,"",IF(AF860="","--",IF(AF860="3E","3E",LOOKUP(AF860/AH$2,{0,0.4,0.45,0.5,0.55,0.6,0.65,0.7,0.75,0.8,1},{0,2,2.25,2.5,2.75,3,3.25,3.5,3.75,4}))))</f>
        <v/>
      </c>
      <c r="AI860" s="2" t="str">
        <f>IF($A860&lt;&gt;DRAFT!$B862,"ERR",IF(OR(COUNT($A860)=0,COUNT(DRAFT!CL862:CN862,DRAFT!CP862:CR862)=0),"",CEILING(SUM(DRAFT!CO862,DRAFT!CS862,DRAFT!CT862),1)))</f>
        <v/>
      </c>
      <c r="AJ860" s="2" t="str">
        <f>IF(COUNT($A860)=0,"",IF(AI860="3E","3E",IF(AI860="","I",LOOKUP(AI860/AK$2,{0,0.4,0.45,0.5,0.55,0.6,0.65,0.7,0.75,0.8,1},{"F","D","C","C+","B-","B","B+","A-","A","A+"}))))</f>
        <v/>
      </c>
      <c r="AK860" s="1" t="str">
        <f>IF(COUNT($A860)=0,"",IF(AI860="","--",IF(AI860="3E","3E",LOOKUP(AI860/AK$2,{0,0.4,0.45,0.5,0.55,0.6,0.65,0.7,0.75,0.8,1},{0,2,2.25,2.5,2.75,3,3.25,3.5,3.75,4}))))</f>
        <v/>
      </c>
      <c r="AL860" s="4" t="str">
        <f>IF(OR(COUNT($A860)=0,COUNT(B860:AK860)=0),"",IF(COUNTIF(B860:AK860,"3E")&gt;0,"3E",IF(DRAFT!$A862="R",TRUNC(SUMPRODUCT(RGP,RCP)/TCP,3),TRUNC((SUMPRODUCT(--(IMDGP&gt;0)*IMDGP,IMCP)+CEILING(DRAFT!$DB862*42,0.25))/TCP,3))))</f>
        <v/>
      </c>
      <c r="AM860" s="2" t="str">
        <f>IF(OR(COUNT($A860)=0,COUNT(B860:AK860)=0),"",IF(COUNTIF(B860:AK860,"3E")&gt;0,"3E",IF(DRAFT!$A862="R",SUMPRODUCT(--(RGP&gt;=2),RCP),SUMPRODUCT(--(IMDGP&gt;0),--(IMGP=0),IMCP)+DRAFT!$DC862)))</f>
        <v/>
      </c>
      <c r="AQ860" s="2" t="str">
        <f>IF(OR(COUNT($A860)=0,COUNT(B860:AK860)=0),"",IF(COUNTIF(B860:AM860,"3E")&gt;0,"3E",IF(AND(DRAFT!$A862="IM",OR($AL860&gt;DRAFT!$DB862,$AM860&gt;DRAFT!$DC862)),"IMPROVED",IF(AND(DRAFT!$A862="IM",$AL860&lt;=DRAFT!$DB862,$AM860&lt;=DRAFT!$DC862),"NOT IMPROVED",IF(AND(DRAFT!CU862="S",AH860&gt;=2,AK860&gt;=2,AN860&gt;=2.5,AP860&gt;=144),"PASS","FAIL")))))</f>
        <v/>
      </c>
      <c r="AR860" s="2" t="str">
        <f t="shared" si="28"/>
        <v/>
      </c>
      <c r="AS860" s="2" t="str">
        <f t="shared" si="29"/>
        <v/>
      </c>
    </row>
    <row r="861" spans="1:45" ht="18.95" customHeight="1" x14ac:dyDescent="0.25">
      <c r="A861" s="3" t="str">
        <f>IF(DRAFT!$B863="","",DRAFT!$B863)</f>
        <v/>
      </c>
      <c r="B861" s="2" t="str">
        <f>IF(COUNT($A861)=0,"",IF($A861&lt;&gt;DRAFT!$B863,"ERR",IF(DRAFT!I863="3E","3E",IF(COUNT(DRAFT!E863,DRAFT!I863)&gt;0,DRAFT!J863,""))))</f>
        <v/>
      </c>
      <c r="C861" s="2" t="str">
        <f>IF(COUNT($A861)=0,"",IF(B861="3E","3E",IF(B861="","I",LOOKUP(B861/D$2,{0,0.4,0.45,0.5,0.55,0.6,0.65,0.7,0.75,0.8,1},{"F","D","C","C+","B-","B","B+","A-","A","A+"}))))</f>
        <v/>
      </c>
      <c r="D861" s="1" t="str">
        <f>IF(COUNT($A861)=0,"",IF(B861="","--",IF(B861="3E","3E",LOOKUP(B861/D$2,{0,0.4,0.45,0.5,0.55,0.6,0.65,0.7,0.75,0.8,1},{0,2,2.25,2.5,2.75,3,3.25,3.5,3.75,4}))))</f>
        <v/>
      </c>
      <c r="E861" s="2" t="str">
        <f>IF(COUNT($A861)=0,"",IF($A861&lt;&gt;DRAFT!$B863,"ERR",IF(DRAFT!R863="3E","3E",IF(COUNT(DRAFT!N863,DRAFT!R863)&gt;0,DRAFT!S863,""))))</f>
        <v/>
      </c>
      <c r="F861" s="2" t="str">
        <f>IF(COUNT($A861)=0,"",IF(E861="3E","3E",IF(E861="","I",LOOKUP(E861/G$2,{0,0.4,0.45,0.5,0.55,0.6,0.65,0.7,0.75,0.8,1},{"F","D","C","C+","B-","B","B+","A-","A","A+"}))))</f>
        <v/>
      </c>
      <c r="G861" s="1" t="str">
        <f>IF(COUNT($A861)=0,"",IF(E861="","--",IF(E861="3E","3E",LOOKUP(E861/G$2,{0,0.4,0.45,0.5,0.55,0.6,0.65,0.7,0.75,0.8,1},{0,2,2.25,2.5,2.75,3,3.25,3.5,3.75,4}))))</f>
        <v/>
      </c>
      <c r="H861" s="2" t="str">
        <f>IF(COUNT($A861)=0,"",IF($A861&lt;&gt;DRAFT!$B863,"ERR",IF(DRAFT!AA863="3E","3E",IF(COUNT(DRAFT!W863,DRAFT!AA863)&gt;0,DRAFT!AB863,""))))</f>
        <v/>
      </c>
      <c r="I861" s="2" t="str">
        <f>IF(COUNT($A861)=0,"",IF(H861="3E","3E",IF(H861="","I",LOOKUP(H861/J$2,{0,0.4,0.45,0.5,0.55,0.6,0.65,0.7,0.75,0.8,1},{"F","D","C","C+","B-","B","B+","A-","A","A+"}))))</f>
        <v/>
      </c>
      <c r="J861" s="1" t="str">
        <f>IF(COUNT($A861)=0,"",IF(H861="","--",IF(H861="3E","3E",LOOKUP(H861/J$2,{0,0.4,0.45,0.5,0.55,0.6,0.65,0.7,0.75,0.8,1},{0,2,2.25,2.5,2.75,3,3.25,3.5,3.75,4}))))</f>
        <v/>
      </c>
      <c r="K861" s="2" t="str">
        <f>IF(COUNT($A861)=0,"",IF($A861&lt;&gt;DRAFT!$B863,"ERR",IF(DRAFT!AJ863="3E","3E",IF(COUNT(DRAFT!AF863,DRAFT!AJ863)&gt;0,DRAFT!AK863,""))))</f>
        <v/>
      </c>
      <c r="L861" s="2" t="str">
        <f>IF(COUNT($A861)=0,"",IF(K861="3E","3E",IF(K861="","I",LOOKUP(K861/M$2,{0,0.4,0.45,0.5,0.55,0.6,0.65,0.7,0.75,0.8,1},{"F","D","C","C+","B-","B","B+","A-","A","A+"}))))</f>
        <v/>
      </c>
      <c r="M861" s="1" t="str">
        <f>IF(COUNT($A861)=0,"",IF(K861="","--",IF(K861="3E","3E",LOOKUP(K861/M$2,{0,0.4,0.45,0.5,0.55,0.6,0.65,0.7,0.75,0.8,1},{0,2,2.25,2.5,2.75,3,3.25,3.5,3.75,4}))))</f>
        <v/>
      </c>
      <c r="N861" s="2" t="str">
        <f>IF(COUNT($A861)=0,"",IF($A861&lt;&gt;DRAFT!$B863,"ERR",IF(DRAFT!AS863="3E","3E",IF(COUNT(DRAFT!AO863,DRAFT!AS863)&gt;0,DRAFT!AT863,""))))</f>
        <v/>
      </c>
      <c r="O861" s="2" t="str">
        <f>IF(COUNT($A861)=0,"",IF(N861="3E","3E",IF(N861="","I",LOOKUP(N861/P$2,{0,0.4,0.45,0.5,0.55,0.6,0.65,0.7,0.75,0.8,1},{"F","D","C","C+","B-","B","B+","A-","A","A+"}))))</f>
        <v/>
      </c>
      <c r="P861" s="1" t="str">
        <f>IF(COUNT($A861)=0,"",IF(N861="","--",IF(N861="3E","3E",LOOKUP(N861/P$2,{0,0.4,0.45,0.5,0.55,0.6,0.65,0.7,0.75,0.8,1},{0,2,2.25,2.5,2.75,3,3.25,3.5,3.75,4}))))</f>
        <v/>
      </c>
      <c r="Q861" s="2" t="str">
        <f>IF(COUNT($A861)=0,"",IF($A861&lt;&gt;DRAFT!$B863,"ERR",IF(DRAFT!BB863="3E","3E",IF(COUNT(DRAFT!AX863,DRAFT!BB863)&gt;0,DRAFT!BC863,""))))</f>
        <v/>
      </c>
      <c r="R861" s="2" t="str">
        <f>IF(COUNT($A861)=0,"",IF(Q861="3E","3E",IF(Q861="","I",LOOKUP(Q861/S$2,{0,0.4,0.45,0.5,0.55,0.6,0.65,0.7,0.75,0.8,1},{"F","D","C","C+","B-","B","B+","A-","A","A+"}))))</f>
        <v/>
      </c>
      <c r="S861" s="1" t="str">
        <f>IF(COUNT($A861)=0,"",IF(Q861="","--",IF(Q861="3E","3E",LOOKUP(Q861/S$2,{0,0.4,0.45,0.5,0.55,0.6,0.65,0.7,0.75,0.8,1},{0,2,2.25,2.5,2.75,3,3.25,3.5,3.75,4}))))</f>
        <v/>
      </c>
      <c r="T861" s="2" t="str">
        <f>IF(COUNT($A861)=0,"",IF($A861&lt;&gt;DRAFT!$B863,"ERR",IF(DRAFT!BK863="3E","3E",IF(COUNT(DRAFT!BG863,DRAFT!BK863)&gt;0,DRAFT!BL863,""))))</f>
        <v/>
      </c>
      <c r="U861" s="2" t="str">
        <f>IF(COUNT($A861)=0,"",IF(T861="3E","3E",IF(T861="","I",LOOKUP(T861/V$2,{0,0.4,0.45,0.5,0.55,0.6,0.65,0.7,0.75,0.8,1},{"F","D","C","C+","B-","B","B+","A-","A","A+"}))))</f>
        <v/>
      </c>
      <c r="V861" s="1" t="str">
        <f>IF(COUNT($A861)=0,"",IF(T861="","--",IF(T861="3E","3E",LOOKUP(T861/V$2,{0,0.4,0.45,0.5,0.55,0.6,0.65,0.7,0.75,0.8,1},{0,2,2.25,2.5,2.75,3,3.25,3.5,3.75,4}))))</f>
        <v/>
      </c>
      <c r="W861" s="2" t="str">
        <f>IF(COUNT($A861)=0,"",IF($A861&lt;&gt;DRAFT!$B863,"ERR",IF(DRAFT!BT863="3E","3E",IF(COUNT(DRAFT!BP863,DRAFT!BT863)&gt;0,DRAFT!BU863,""))))</f>
        <v/>
      </c>
      <c r="X861" s="2" t="str">
        <f>IF(COUNT($A861)=0,"",IF(W861="3E","3E",IF(W861="","I",LOOKUP(W861/Y$2,{0,0.4,0.45,0.5,0.55,0.6,0.65,0.7,0.75,0.8,1},{"F","D","C","C+","B-","B","B+","A-","A","A+"}))))</f>
        <v/>
      </c>
      <c r="Y861" s="1" t="str">
        <f>IF(COUNT($A861)=0,"",IF(W861="","--",IF(W861="3E","3E",LOOKUP(W861/Y$2,{0,0.4,0.45,0.5,0.55,0.6,0.65,0.7,0.75,0.8,1},{0,2,2.25,2.5,2.75,3,3.25,3.5,3.75,4}))))</f>
        <v/>
      </c>
      <c r="Z861" s="2" t="str">
        <f>IF(COUNT($A861)=0,"",IF($A861&lt;&gt;DRAFT!$B863,"ERR",IF(DRAFT!CC863="3E","3E",IF(COUNT(DRAFT!BY863,DRAFT!CC863)&gt;0,DRAFT!CD863,""))))</f>
        <v/>
      </c>
      <c r="AA861" s="2" t="str">
        <f>IF(COUNT($A861)=0,"",IF(Z861="3E","3E",IF(Z861="","I",LOOKUP(Z861/AB$2,{0,0.4,0.45,0.5,0.55,0.6,0.65,0.7,0.75,0.8,1},{"F","D","C","C+","B-","B","B+","A-","A","A+"}))))</f>
        <v/>
      </c>
      <c r="AB861" s="1" t="str">
        <f>IF(COUNT($A861)=0,"",IF(Z861="","--",IF(Z861="3E","3E",LOOKUP(Z861/AB$2,{0,0.4,0.45,0.5,0.55,0.6,0.65,0.7,0.75,0.8,1},{0,2,2.25,2.5,2.75,3,3.25,3.5,3.75,4}))))</f>
        <v/>
      </c>
      <c r="AC861" s="2" t="str">
        <f>IF(COUNT($A861)=0,"",IF($A861&lt;&gt;DRAFT!$B863,"ERR",IF(DRAFT!CF863&gt;0,DRAFT!CF863,"")))</f>
        <v/>
      </c>
      <c r="AD861" s="2" t="str">
        <f>IF(COUNT($A861)=0,"",IF(AC861="3E","3E",IF(AC861="","I",LOOKUP(AC861/AE$2,{0,0.4,0.45,0.5,0.55,0.6,0.65,0.7,0.75,0.8,1},{"F","D","C","C+","B-","B","B+","A-","A","A+"}))))</f>
        <v/>
      </c>
      <c r="AE861" s="1" t="str">
        <f>IF(COUNT($A861)=0,"",IF(AC861="","--",IF(AC861="3E","3E",LOOKUP(AC861/AE$2,{0,0.4,0.45,0.5,0.55,0.6,0.65,0.7,0.75,0.8,1},{0,2,2.25,2.5,2.75,3,3.25,3.5,3.75,4}))))</f>
        <v/>
      </c>
      <c r="AF861" s="2" t="str">
        <f>IF(COUNT($A861)=0,"",IF($A861&lt;&gt;DRAFT!$B863,"ERR",IF(DRAFT!CI863&gt;0,DRAFT!CK863,"")))</f>
        <v/>
      </c>
      <c r="AG861" s="2" t="str">
        <f>IF(COUNT($A861)=0,"",IF(AF861="3E","3E",IF(AF861="","I",LOOKUP(AF861/AH$2,{0,0.4,0.45,0.5,0.55,0.6,0.65,0.7,0.75,0.8,1},{"F","D","C","C+","B-","B","B+","A-","A","A+"}))))</f>
        <v/>
      </c>
      <c r="AH861" s="1" t="str">
        <f>IF(COUNT($A861)=0,"",IF(AF861="","--",IF(AF861="3E","3E",LOOKUP(AF861/AH$2,{0,0.4,0.45,0.5,0.55,0.6,0.65,0.7,0.75,0.8,1},{0,2,2.25,2.5,2.75,3,3.25,3.5,3.75,4}))))</f>
        <v/>
      </c>
      <c r="AI861" s="2" t="str">
        <f>IF($A861&lt;&gt;DRAFT!$B863,"ERR",IF(OR(COUNT($A861)=0,COUNT(DRAFT!CL863:CN863,DRAFT!CP863:CR863)=0),"",CEILING(SUM(DRAFT!CO863,DRAFT!CS863,DRAFT!CT863),1)))</f>
        <v/>
      </c>
      <c r="AJ861" s="2" t="str">
        <f>IF(COUNT($A861)=0,"",IF(AI861="3E","3E",IF(AI861="","I",LOOKUP(AI861/AK$2,{0,0.4,0.45,0.5,0.55,0.6,0.65,0.7,0.75,0.8,1},{"F","D","C","C+","B-","B","B+","A-","A","A+"}))))</f>
        <v/>
      </c>
      <c r="AK861" s="1" t="str">
        <f>IF(COUNT($A861)=0,"",IF(AI861="","--",IF(AI861="3E","3E",LOOKUP(AI861/AK$2,{0,0.4,0.45,0.5,0.55,0.6,0.65,0.7,0.75,0.8,1},{0,2,2.25,2.5,2.75,3,3.25,3.5,3.75,4}))))</f>
        <v/>
      </c>
      <c r="AL861" s="4" t="str">
        <f>IF(OR(COUNT($A861)=0,COUNT(B861:AK861)=0),"",IF(COUNTIF(B861:AK861,"3E")&gt;0,"3E",IF(DRAFT!$A863="R",TRUNC(SUMPRODUCT(RGP,RCP)/TCP,3),TRUNC((SUMPRODUCT(--(IMDGP&gt;0)*IMDGP,IMCP)+CEILING(DRAFT!$DB863*42,0.25))/TCP,3))))</f>
        <v/>
      </c>
      <c r="AM861" s="2" t="str">
        <f>IF(OR(COUNT($A861)=0,COUNT(B861:AK861)=0),"",IF(COUNTIF(B861:AK861,"3E")&gt;0,"3E",IF(DRAFT!$A863="R",SUMPRODUCT(--(RGP&gt;=2),RCP),SUMPRODUCT(--(IMDGP&gt;0),--(IMGP=0),IMCP)+DRAFT!$DC863)))</f>
        <v/>
      </c>
      <c r="AQ861" s="2" t="str">
        <f>IF(OR(COUNT($A861)=0,COUNT(B861:AK861)=0),"",IF(COUNTIF(B861:AM861,"3E")&gt;0,"3E",IF(AND(DRAFT!$A863="IM",OR($AL861&gt;DRAFT!$DB863,$AM861&gt;DRAFT!$DC863)),"IMPROVED",IF(AND(DRAFT!$A863="IM",$AL861&lt;=DRAFT!$DB863,$AM861&lt;=DRAFT!$DC863),"NOT IMPROVED",IF(AND(DRAFT!CU863="S",AH861&gt;=2,AK861&gt;=2,AN861&gt;=2.5,AP861&gt;=144),"PASS","FAIL")))))</f>
        <v/>
      </c>
      <c r="AR861" s="2" t="str">
        <f t="shared" si="28"/>
        <v/>
      </c>
      <c r="AS861" s="2" t="str">
        <f t="shared" si="29"/>
        <v/>
      </c>
    </row>
    <row r="862" spans="1:45" ht="18.95" customHeight="1" x14ac:dyDescent="0.25">
      <c r="A862" s="3" t="str">
        <f>IF(DRAFT!$B864="","",DRAFT!$B864)</f>
        <v/>
      </c>
      <c r="B862" s="2" t="str">
        <f>IF(COUNT($A862)=0,"",IF($A862&lt;&gt;DRAFT!$B864,"ERR",IF(DRAFT!I864="3E","3E",IF(COUNT(DRAFT!E864,DRAFT!I864)&gt;0,DRAFT!J864,""))))</f>
        <v/>
      </c>
      <c r="C862" s="2" t="str">
        <f>IF(COUNT($A862)=0,"",IF(B862="3E","3E",IF(B862="","I",LOOKUP(B862/D$2,{0,0.4,0.45,0.5,0.55,0.6,0.65,0.7,0.75,0.8,1},{"F","D","C","C+","B-","B","B+","A-","A","A+"}))))</f>
        <v/>
      </c>
      <c r="D862" s="1" t="str">
        <f>IF(COUNT($A862)=0,"",IF(B862="","--",IF(B862="3E","3E",LOOKUP(B862/D$2,{0,0.4,0.45,0.5,0.55,0.6,0.65,0.7,0.75,0.8,1},{0,2,2.25,2.5,2.75,3,3.25,3.5,3.75,4}))))</f>
        <v/>
      </c>
      <c r="E862" s="2" t="str">
        <f>IF(COUNT($A862)=0,"",IF($A862&lt;&gt;DRAFT!$B864,"ERR",IF(DRAFT!R864="3E","3E",IF(COUNT(DRAFT!N864,DRAFT!R864)&gt;0,DRAFT!S864,""))))</f>
        <v/>
      </c>
      <c r="F862" s="2" t="str">
        <f>IF(COUNT($A862)=0,"",IF(E862="3E","3E",IF(E862="","I",LOOKUP(E862/G$2,{0,0.4,0.45,0.5,0.55,0.6,0.65,0.7,0.75,0.8,1},{"F","D","C","C+","B-","B","B+","A-","A","A+"}))))</f>
        <v/>
      </c>
      <c r="G862" s="1" t="str">
        <f>IF(COUNT($A862)=0,"",IF(E862="","--",IF(E862="3E","3E",LOOKUP(E862/G$2,{0,0.4,0.45,0.5,0.55,0.6,0.65,0.7,0.75,0.8,1},{0,2,2.25,2.5,2.75,3,3.25,3.5,3.75,4}))))</f>
        <v/>
      </c>
      <c r="H862" s="2" t="str">
        <f>IF(COUNT($A862)=0,"",IF($A862&lt;&gt;DRAFT!$B864,"ERR",IF(DRAFT!AA864="3E","3E",IF(COUNT(DRAFT!W864,DRAFT!AA864)&gt;0,DRAFT!AB864,""))))</f>
        <v/>
      </c>
      <c r="I862" s="2" t="str">
        <f>IF(COUNT($A862)=0,"",IF(H862="3E","3E",IF(H862="","I",LOOKUP(H862/J$2,{0,0.4,0.45,0.5,0.55,0.6,0.65,0.7,0.75,0.8,1},{"F","D","C","C+","B-","B","B+","A-","A","A+"}))))</f>
        <v/>
      </c>
      <c r="J862" s="1" t="str">
        <f>IF(COUNT($A862)=0,"",IF(H862="","--",IF(H862="3E","3E",LOOKUP(H862/J$2,{0,0.4,0.45,0.5,0.55,0.6,0.65,0.7,0.75,0.8,1},{0,2,2.25,2.5,2.75,3,3.25,3.5,3.75,4}))))</f>
        <v/>
      </c>
      <c r="K862" s="2" t="str">
        <f>IF(COUNT($A862)=0,"",IF($A862&lt;&gt;DRAFT!$B864,"ERR",IF(DRAFT!AJ864="3E","3E",IF(COUNT(DRAFT!AF864,DRAFT!AJ864)&gt;0,DRAFT!AK864,""))))</f>
        <v/>
      </c>
      <c r="L862" s="2" t="str">
        <f>IF(COUNT($A862)=0,"",IF(K862="3E","3E",IF(K862="","I",LOOKUP(K862/M$2,{0,0.4,0.45,0.5,0.55,0.6,0.65,0.7,0.75,0.8,1},{"F","D","C","C+","B-","B","B+","A-","A","A+"}))))</f>
        <v/>
      </c>
      <c r="M862" s="1" t="str">
        <f>IF(COUNT($A862)=0,"",IF(K862="","--",IF(K862="3E","3E",LOOKUP(K862/M$2,{0,0.4,0.45,0.5,0.55,0.6,0.65,0.7,0.75,0.8,1},{0,2,2.25,2.5,2.75,3,3.25,3.5,3.75,4}))))</f>
        <v/>
      </c>
      <c r="N862" s="2" t="str">
        <f>IF(COUNT($A862)=0,"",IF($A862&lt;&gt;DRAFT!$B864,"ERR",IF(DRAFT!AS864="3E","3E",IF(COUNT(DRAFT!AO864,DRAFT!AS864)&gt;0,DRAFT!AT864,""))))</f>
        <v/>
      </c>
      <c r="O862" s="2" t="str">
        <f>IF(COUNT($A862)=0,"",IF(N862="3E","3E",IF(N862="","I",LOOKUP(N862/P$2,{0,0.4,0.45,0.5,0.55,0.6,0.65,0.7,0.75,0.8,1},{"F","D","C","C+","B-","B","B+","A-","A","A+"}))))</f>
        <v/>
      </c>
      <c r="P862" s="1" t="str">
        <f>IF(COUNT($A862)=0,"",IF(N862="","--",IF(N862="3E","3E",LOOKUP(N862/P$2,{0,0.4,0.45,0.5,0.55,0.6,0.65,0.7,0.75,0.8,1},{0,2,2.25,2.5,2.75,3,3.25,3.5,3.75,4}))))</f>
        <v/>
      </c>
      <c r="Q862" s="2" t="str">
        <f>IF(COUNT($A862)=0,"",IF($A862&lt;&gt;DRAFT!$B864,"ERR",IF(DRAFT!BB864="3E","3E",IF(COUNT(DRAFT!AX864,DRAFT!BB864)&gt;0,DRAFT!BC864,""))))</f>
        <v/>
      </c>
      <c r="R862" s="2" t="str">
        <f>IF(COUNT($A862)=0,"",IF(Q862="3E","3E",IF(Q862="","I",LOOKUP(Q862/S$2,{0,0.4,0.45,0.5,0.55,0.6,0.65,0.7,0.75,0.8,1},{"F","D","C","C+","B-","B","B+","A-","A","A+"}))))</f>
        <v/>
      </c>
      <c r="S862" s="1" t="str">
        <f>IF(COUNT($A862)=0,"",IF(Q862="","--",IF(Q862="3E","3E",LOOKUP(Q862/S$2,{0,0.4,0.45,0.5,0.55,0.6,0.65,0.7,0.75,0.8,1},{0,2,2.25,2.5,2.75,3,3.25,3.5,3.75,4}))))</f>
        <v/>
      </c>
      <c r="T862" s="2" t="str">
        <f>IF(COUNT($A862)=0,"",IF($A862&lt;&gt;DRAFT!$B864,"ERR",IF(DRAFT!BK864="3E","3E",IF(COUNT(DRAFT!BG864,DRAFT!BK864)&gt;0,DRAFT!BL864,""))))</f>
        <v/>
      </c>
      <c r="U862" s="2" t="str">
        <f>IF(COUNT($A862)=0,"",IF(T862="3E","3E",IF(T862="","I",LOOKUP(T862/V$2,{0,0.4,0.45,0.5,0.55,0.6,0.65,0.7,0.75,0.8,1},{"F","D","C","C+","B-","B","B+","A-","A","A+"}))))</f>
        <v/>
      </c>
      <c r="V862" s="1" t="str">
        <f>IF(COUNT($A862)=0,"",IF(T862="","--",IF(T862="3E","3E",LOOKUP(T862/V$2,{0,0.4,0.45,0.5,0.55,0.6,0.65,0.7,0.75,0.8,1},{0,2,2.25,2.5,2.75,3,3.25,3.5,3.75,4}))))</f>
        <v/>
      </c>
      <c r="W862" s="2" t="str">
        <f>IF(COUNT($A862)=0,"",IF($A862&lt;&gt;DRAFT!$B864,"ERR",IF(DRAFT!BT864="3E","3E",IF(COUNT(DRAFT!BP864,DRAFT!BT864)&gt;0,DRAFT!BU864,""))))</f>
        <v/>
      </c>
      <c r="X862" s="2" t="str">
        <f>IF(COUNT($A862)=0,"",IF(W862="3E","3E",IF(W862="","I",LOOKUP(W862/Y$2,{0,0.4,0.45,0.5,0.55,0.6,0.65,0.7,0.75,0.8,1},{"F","D","C","C+","B-","B","B+","A-","A","A+"}))))</f>
        <v/>
      </c>
      <c r="Y862" s="1" t="str">
        <f>IF(COUNT($A862)=0,"",IF(W862="","--",IF(W862="3E","3E",LOOKUP(W862/Y$2,{0,0.4,0.45,0.5,0.55,0.6,0.65,0.7,0.75,0.8,1},{0,2,2.25,2.5,2.75,3,3.25,3.5,3.75,4}))))</f>
        <v/>
      </c>
      <c r="Z862" s="2" t="str">
        <f>IF(COUNT($A862)=0,"",IF($A862&lt;&gt;DRAFT!$B864,"ERR",IF(DRAFT!CC864="3E","3E",IF(COUNT(DRAFT!BY864,DRAFT!CC864)&gt;0,DRAFT!CD864,""))))</f>
        <v/>
      </c>
      <c r="AA862" s="2" t="str">
        <f>IF(COUNT($A862)=0,"",IF(Z862="3E","3E",IF(Z862="","I",LOOKUP(Z862/AB$2,{0,0.4,0.45,0.5,0.55,0.6,0.65,0.7,0.75,0.8,1},{"F","D","C","C+","B-","B","B+","A-","A","A+"}))))</f>
        <v/>
      </c>
      <c r="AB862" s="1" t="str">
        <f>IF(COUNT($A862)=0,"",IF(Z862="","--",IF(Z862="3E","3E",LOOKUP(Z862/AB$2,{0,0.4,0.45,0.5,0.55,0.6,0.65,0.7,0.75,0.8,1},{0,2,2.25,2.5,2.75,3,3.25,3.5,3.75,4}))))</f>
        <v/>
      </c>
      <c r="AC862" s="2" t="str">
        <f>IF(COUNT($A862)=0,"",IF($A862&lt;&gt;DRAFT!$B864,"ERR",IF(DRAFT!CF864&gt;0,DRAFT!CF864,"")))</f>
        <v/>
      </c>
      <c r="AD862" s="2" t="str">
        <f>IF(COUNT($A862)=0,"",IF(AC862="3E","3E",IF(AC862="","I",LOOKUP(AC862/AE$2,{0,0.4,0.45,0.5,0.55,0.6,0.65,0.7,0.75,0.8,1},{"F","D","C","C+","B-","B","B+","A-","A","A+"}))))</f>
        <v/>
      </c>
      <c r="AE862" s="1" t="str">
        <f>IF(COUNT($A862)=0,"",IF(AC862="","--",IF(AC862="3E","3E",LOOKUP(AC862/AE$2,{0,0.4,0.45,0.5,0.55,0.6,0.65,0.7,0.75,0.8,1},{0,2,2.25,2.5,2.75,3,3.25,3.5,3.75,4}))))</f>
        <v/>
      </c>
      <c r="AF862" s="2" t="str">
        <f>IF(COUNT($A862)=0,"",IF($A862&lt;&gt;DRAFT!$B864,"ERR",IF(DRAFT!CI864&gt;0,DRAFT!CK864,"")))</f>
        <v/>
      </c>
      <c r="AG862" s="2" t="str">
        <f>IF(COUNT($A862)=0,"",IF(AF862="3E","3E",IF(AF862="","I",LOOKUP(AF862/AH$2,{0,0.4,0.45,0.5,0.55,0.6,0.65,0.7,0.75,0.8,1},{"F","D","C","C+","B-","B","B+","A-","A","A+"}))))</f>
        <v/>
      </c>
      <c r="AH862" s="1" t="str">
        <f>IF(COUNT($A862)=0,"",IF(AF862="","--",IF(AF862="3E","3E",LOOKUP(AF862/AH$2,{0,0.4,0.45,0.5,0.55,0.6,0.65,0.7,0.75,0.8,1},{0,2,2.25,2.5,2.75,3,3.25,3.5,3.75,4}))))</f>
        <v/>
      </c>
      <c r="AI862" s="2" t="str">
        <f>IF($A862&lt;&gt;DRAFT!$B864,"ERR",IF(OR(COUNT($A862)=0,COUNT(DRAFT!CL864:CN864,DRAFT!CP864:CR864)=0),"",CEILING(SUM(DRAFT!CO864,DRAFT!CS864,DRAFT!CT864),1)))</f>
        <v/>
      </c>
      <c r="AJ862" s="2" t="str">
        <f>IF(COUNT($A862)=0,"",IF(AI862="3E","3E",IF(AI862="","I",LOOKUP(AI862/AK$2,{0,0.4,0.45,0.5,0.55,0.6,0.65,0.7,0.75,0.8,1},{"F","D","C","C+","B-","B","B+","A-","A","A+"}))))</f>
        <v/>
      </c>
      <c r="AK862" s="1" t="str">
        <f>IF(COUNT($A862)=0,"",IF(AI862="","--",IF(AI862="3E","3E",LOOKUP(AI862/AK$2,{0,0.4,0.45,0.5,0.55,0.6,0.65,0.7,0.75,0.8,1},{0,2,2.25,2.5,2.75,3,3.25,3.5,3.75,4}))))</f>
        <v/>
      </c>
      <c r="AL862" s="4" t="str">
        <f>IF(OR(COUNT($A862)=0,COUNT(B862:AK862)=0),"",IF(COUNTIF(B862:AK862,"3E")&gt;0,"3E",IF(DRAFT!$A864="R",TRUNC(SUMPRODUCT(RGP,RCP)/TCP,3),TRUNC((SUMPRODUCT(--(IMDGP&gt;0)*IMDGP,IMCP)+CEILING(DRAFT!$DB864*42,0.25))/TCP,3))))</f>
        <v/>
      </c>
      <c r="AM862" s="2" t="str">
        <f>IF(OR(COUNT($A862)=0,COUNT(B862:AK862)=0),"",IF(COUNTIF(B862:AK862,"3E")&gt;0,"3E",IF(DRAFT!$A864="R",SUMPRODUCT(--(RGP&gt;=2),RCP),SUMPRODUCT(--(IMDGP&gt;0),--(IMGP=0),IMCP)+DRAFT!$DC864)))</f>
        <v/>
      </c>
      <c r="AQ862" s="2" t="str">
        <f>IF(OR(COUNT($A862)=0,COUNT(B862:AK862)=0),"",IF(COUNTIF(B862:AM862,"3E")&gt;0,"3E",IF(AND(DRAFT!$A864="IM",OR($AL862&gt;DRAFT!$DB864,$AM862&gt;DRAFT!$DC864)),"IMPROVED",IF(AND(DRAFT!$A864="IM",$AL862&lt;=DRAFT!$DB864,$AM862&lt;=DRAFT!$DC864),"NOT IMPROVED",IF(AND(DRAFT!CU864="S",AH862&gt;=2,AK862&gt;=2,AN862&gt;=2.5,AP862&gt;=144),"PASS","FAIL")))))</f>
        <v/>
      </c>
      <c r="AR862" s="2" t="str">
        <f t="shared" si="28"/>
        <v/>
      </c>
      <c r="AS862" s="2" t="str">
        <f t="shared" si="29"/>
        <v/>
      </c>
    </row>
    <row r="863" spans="1:45" ht="18.95" customHeight="1" x14ac:dyDescent="0.25">
      <c r="A863" s="3" t="str">
        <f>IF(DRAFT!$B865="","",DRAFT!$B865)</f>
        <v/>
      </c>
      <c r="B863" s="2" t="str">
        <f>IF(COUNT($A863)=0,"",IF($A863&lt;&gt;DRAFT!$B865,"ERR",IF(DRAFT!I865="3E","3E",IF(COUNT(DRAFT!E865,DRAFT!I865)&gt;0,DRAFT!J865,""))))</f>
        <v/>
      </c>
      <c r="C863" s="2" t="str">
        <f>IF(COUNT($A863)=0,"",IF(B863="3E","3E",IF(B863="","I",LOOKUP(B863/D$2,{0,0.4,0.45,0.5,0.55,0.6,0.65,0.7,0.75,0.8,1},{"F","D","C","C+","B-","B","B+","A-","A","A+"}))))</f>
        <v/>
      </c>
      <c r="D863" s="1" t="str">
        <f>IF(COUNT($A863)=0,"",IF(B863="","--",IF(B863="3E","3E",LOOKUP(B863/D$2,{0,0.4,0.45,0.5,0.55,0.6,0.65,0.7,0.75,0.8,1},{0,2,2.25,2.5,2.75,3,3.25,3.5,3.75,4}))))</f>
        <v/>
      </c>
      <c r="E863" s="2" t="str">
        <f>IF(COUNT($A863)=0,"",IF($A863&lt;&gt;DRAFT!$B865,"ERR",IF(DRAFT!R865="3E","3E",IF(COUNT(DRAFT!N865,DRAFT!R865)&gt;0,DRAFT!S865,""))))</f>
        <v/>
      </c>
      <c r="F863" s="2" t="str">
        <f>IF(COUNT($A863)=0,"",IF(E863="3E","3E",IF(E863="","I",LOOKUP(E863/G$2,{0,0.4,0.45,0.5,0.55,0.6,0.65,0.7,0.75,0.8,1},{"F","D","C","C+","B-","B","B+","A-","A","A+"}))))</f>
        <v/>
      </c>
      <c r="G863" s="1" t="str">
        <f>IF(COUNT($A863)=0,"",IF(E863="","--",IF(E863="3E","3E",LOOKUP(E863/G$2,{0,0.4,0.45,0.5,0.55,0.6,0.65,0.7,0.75,0.8,1},{0,2,2.25,2.5,2.75,3,3.25,3.5,3.75,4}))))</f>
        <v/>
      </c>
      <c r="H863" s="2" t="str">
        <f>IF(COUNT($A863)=0,"",IF($A863&lt;&gt;DRAFT!$B865,"ERR",IF(DRAFT!AA865="3E","3E",IF(COUNT(DRAFT!W865,DRAFT!AA865)&gt;0,DRAFT!AB865,""))))</f>
        <v/>
      </c>
      <c r="I863" s="2" t="str">
        <f>IF(COUNT($A863)=0,"",IF(H863="3E","3E",IF(H863="","I",LOOKUP(H863/J$2,{0,0.4,0.45,0.5,0.55,0.6,0.65,0.7,0.75,0.8,1},{"F","D","C","C+","B-","B","B+","A-","A","A+"}))))</f>
        <v/>
      </c>
      <c r="J863" s="1" t="str">
        <f>IF(COUNT($A863)=0,"",IF(H863="","--",IF(H863="3E","3E",LOOKUP(H863/J$2,{0,0.4,0.45,0.5,0.55,0.6,0.65,0.7,0.75,0.8,1},{0,2,2.25,2.5,2.75,3,3.25,3.5,3.75,4}))))</f>
        <v/>
      </c>
      <c r="K863" s="2" t="str">
        <f>IF(COUNT($A863)=0,"",IF($A863&lt;&gt;DRAFT!$B865,"ERR",IF(DRAFT!AJ865="3E","3E",IF(COUNT(DRAFT!AF865,DRAFT!AJ865)&gt;0,DRAFT!AK865,""))))</f>
        <v/>
      </c>
      <c r="L863" s="2" t="str">
        <f>IF(COUNT($A863)=0,"",IF(K863="3E","3E",IF(K863="","I",LOOKUP(K863/M$2,{0,0.4,0.45,0.5,0.55,0.6,0.65,0.7,0.75,0.8,1},{"F","D","C","C+","B-","B","B+","A-","A","A+"}))))</f>
        <v/>
      </c>
      <c r="M863" s="1" t="str">
        <f>IF(COUNT($A863)=0,"",IF(K863="","--",IF(K863="3E","3E",LOOKUP(K863/M$2,{0,0.4,0.45,0.5,0.55,0.6,0.65,0.7,0.75,0.8,1},{0,2,2.25,2.5,2.75,3,3.25,3.5,3.75,4}))))</f>
        <v/>
      </c>
      <c r="N863" s="2" t="str">
        <f>IF(COUNT($A863)=0,"",IF($A863&lt;&gt;DRAFT!$B865,"ERR",IF(DRAFT!AS865="3E","3E",IF(COUNT(DRAFT!AO865,DRAFT!AS865)&gt;0,DRAFT!AT865,""))))</f>
        <v/>
      </c>
      <c r="O863" s="2" t="str">
        <f>IF(COUNT($A863)=0,"",IF(N863="3E","3E",IF(N863="","I",LOOKUP(N863/P$2,{0,0.4,0.45,0.5,0.55,0.6,0.65,0.7,0.75,0.8,1},{"F","D","C","C+","B-","B","B+","A-","A","A+"}))))</f>
        <v/>
      </c>
      <c r="P863" s="1" t="str">
        <f>IF(COUNT($A863)=0,"",IF(N863="","--",IF(N863="3E","3E",LOOKUP(N863/P$2,{0,0.4,0.45,0.5,0.55,0.6,0.65,0.7,0.75,0.8,1},{0,2,2.25,2.5,2.75,3,3.25,3.5,3.75,4}))))</f>
        <v/>
      </c>
      <c r="Q863" s="2" t="str">
        <f>IF(COUNT($A863)=0,"",IF($A863&lt;&gt;DRAFT!$B865,"ERR",IF(DRAFT!BB865="3E","3E",IF(COUNT(DRAFT!AX865,DRAFT!BB865)&gt;0,DRAFT!BC865,""))))</f>
        <v/>
      </c>
      <c r="R863" s="2" t="str">
        <f>IF(COUNT($A863)=0,"",IF(Q863="3E","3E",IF(Q863="","I",LOOKUP(Q863/S$2,{0,0.4,0.45,0.5,0.55,0.6,0.65,0.7,0.75,0.8,1},{"F","D","C","C+","B-","B","B+","A-","A","A+"}))))</f>
        <v/>
      </c>
      <c r="S863" s="1" t="str">
        <f>IF(COUNT($A863)=0,"",IF(Q863="","--",IF(Q863="3E","3E",LOOKUP(Q863/S$2,{0,0.4,0.45,0.5,0.55,0.6,0.65,0.7,0.75,0.8,1},{0,2,2.25,2.5,2.75,3,3.25,3.5,3.75,4}))))</f>
        <v/>
      </c>
      <c r="T863" s="2" t="str">
        <f>IF(COUNT($A863)=0,"",IF($A863&lt;&gt;DRAFT!$B865,"ERR",IF(DRAFT!BK865="3E","3E",IF(COUNT(DRAFT!BG865,DRAFT!BK865)&gt;0,DRAFT!BL865,""))))</f>
        <v/>
      </c>
      <c r="U863" s="2" t="str">
        <f>IF(COUNT($A863)=0,"",IF(T863="3E","3E",IF(T863="","I",LOOKUP(T863/V$2,{0,0.4,0.45,0.5,0.55,0.6,0.65,0.7,0.75,0.8,1},{"F","D","C","C+","B-","B","B+","A-","A","A+"}))))</f>
        <v/>
      </c>
      <c r="V863" s="1" t="str">
        <f>IF(COUNT($A863)=0,"",IF(T863="","--",IF(T863="3E","3E",LOOKUP(T863/V$2,{0,0.4,0.45,0.5,0.55,0.6,0.65,0.7,0.75,0.8,1},{0,2,2.25,2.5,2.75,3,3.25,3.5,3.75,4}))))</f>
        <v/>
      </c>
      <c r="W863" s="2" t="str">
        <f>IF(COUNT($A863)=0,"",IF($A863&lt;&gt;DRAFT!$B865,"ERR",IF(DRAFT!BT865="3E","3E",IF(COUNT(DRAFT!BP865,DRAFT!BT865)&gt;0,DRAFT!BU865,""))))</f>
        <v/>
      </c>
      <c r="X863" s="2" t="str">
        <f>IF(COUNT($A863)=0,"",IF(W863="3E","3E",IF(W863="","I",LOOKUP(W863/Y$2,{0,0.4,0.45,0.5,0.55,0.6,0.65,0.7,0.75,0.8,1},{"F","D","C","C+","B-","B","B+","A-","A","A+"}))))</f>
        <v/>
      </c>
      <c r="Y863" s="1" t="str">
        <f>IF(COUNT($A863)=0,"",IF(W863="","--",IF(W863="3E","3E",LOOKUP(W863/Y$2,{0,0.4,0.45,0.5,0.55,0.6,0.65,0.7,0.75,0.8,1},{0,2,2.25,2.5,2.75,3,3.25,3.5,3.75,4}))))</f>
        <v/>
      </c>
      <c r="Z863" s="2" t="str">
        <f>IF(COUNT($A863)=0,"",IF($A863&lt;&gt;DRAFT!$B865,"ERR",IF(DRAFT!CC865="3E","3E",IF(COUNT(DRAFT!BY865,DRAFT!CC865)&gt;0,DRAFT!CD865,""))))</f>
        <v/>
      </c>
      <c r="AA863" s="2" t="str">
        <f>IF(COUNT($A863)=0,"",IF(Z863="3E","3E",IF(Z863="","I",LOOKUP(Z863/AB$2,{0,0.4,0.45,0.5,0.55,0.6,0.65,0.7,0.75,0.8,1},{"F","D","C","C+","B-","B","B+","A-","A","A+"}))))</f>
        <v/>
      </c>
      <c r="AB863" s="1" t="str">
        <f>IF(COUNT($A863)=0,"",IF(Z863="","--",IF(Z863="3E","3E",LOOKUP(Z863/AB$2,{0,0.4,0.45,0.5,0.55,0.6,0.65,0.7,0.75,0.8,1},{0,2,2.25,2.5,2.75,3,3.25,3.5,3.75,4}))))</f>
        <v/>
      </c>
      <c r="AC863" s="2" t="str">
        <f>IF(COUNT($A863)=0,"",IF($A863&lt;&gt;DRAFT!$B865,"ERR",IF(DRAFT!CF865&gt;0,DRAFT!CF865,"")))</f>
        <v/>
      </c>
      <c r="AD863" s="2" t="str">
        <f>IF(COUNT($A863)=0,"",IF(AC863="3E","3E",IF(AC863="","I",LOOKUP(AC863/AE$2,{0,0.4,0.45,0.5,0.55,0.6,0.65,0.7,0.75,0.8,1},{"F","D","C","C+","B-","B","B+","A-","A","A+"}))))</f>
        <v/>
      </c>
      <c r="AE863" s="1" t="str">
        <f>IF(COUNT($A863)=0,"",IF(AC863="","--",IF(AC863="3E","3E",LOOKUP(AC863/AE$2,{0,0.4,0.45,0.5,0.55,0.6,0.65,0.7,0.75,0.8,1},{0,2,2.25,2.5,2.75,3,3.25,3.5,3.75,4}))))</f>
        <v/>
      </c>
      <c r="AF863" s="2" t="str">
        <f>IF(COUNT($A863)=0,"",IF($A863&lt;&gt;DRAFT!$B865,"ERR",IF(DRAFT!CI865&gt;0,DRAFT!CK865,"")))</f>
        <v/>
      </c>
      <c r="AG863" s="2" t="str">
        <f>IF(COUNT($A863)=0,"",IF(AF863="3E","3E",IF(AF863="","I",LOOKUP(AF863/AH$2,{0,0.4,0.45,0.5,0.55,0.6,0.65,0.7,0.75,0.8,1},{"F","D","C","C+","B-","B","B+","A-","A","A+"}))))</f>
        <v/>
      </c>
      <c r="AH863" s="1" t="str">
        <f>IF(COUNT($A863)=0,"",IF(AF863="","--",IF(AF863="3E","3E",LOOKUP(AF863/AH$2,{0,0.4,0.45,0.5,0.55,0.6,0.65,0.7,0.75,0.8,1},{0,2,2.25,2.5,2.75,3,3.25,3.5,3.75,4}))))</f>
        <v/>
      </c>
      <c r="AI863" s="2" t="str">
        <f>IF($A863&lt;&gt;DRAFT!$B865,"ERR",IF(OR(COUNT($A863)=0,COUNT(DRAFT!CL865:CN865,DRAFT!CP865:CR865)=0),"",CEILING(SUM(DRAFT!CO865,DRAFT!CS865,DRAFT!CT865),1)))</f>
        <v/>
      </c>
      <c r="AJ863" s="2" t="str">
        <f>IF(COUNT($A863)=0,"",IF(AI863="3E","3E",IF(AI863="","I",LOOKUP(AI863/AK$2,{0,0.4,0.45,0.5,0.55,0.6,0.65,0.7,0.75,0.8,1},{"F","D","C","C+","B-","B","B+","A-","A","A+"}))))</f>
        <v/>
      </c>
      <c r="AK863" s="1" t="str">
        <f>IF(COUNT($A863)=0,"",IF(AI863="","--",IF(AI863="3E","3E",LOOKUP(AI863/AK$2,{0,0.4,0.45,0.5,0.55,0.6,0.65,0.7,0.75,0.8,1},{0,2,2.25,2.5,2.75,3,3.25,3.5,3.75,4}))))</f>
        <v/>
      </c>
      <c r="AL863" s="4" t="str">
        <f>IF(OR(COUNT($A863)=0,COUNT(B863:AK863)=0),"",IF(COUNTIF(B863:AK863,"3E")&gt;0,"3E",IF(DRAFT!$A865="R",TRUNC(SUMPRODUCT(RGP,RCP)/TCP,3),TRUNC((SUMPRODUCT(--(IMDGP&gt;0)*IMDGP,IMCP)+CEILING(DRAFT!$DB865*42,0.25))/TCP,3))))</f>
        <v/>
      </c>
      <c r="AM863" s="2" t="str">
        <f>IF(OR(COUNT($A863)=0,COUNT(B863:AK863)=0),"",IF(COUNTIF(B863:AK863,"3E")&gt;0,"3E",IF(DRAFT!$A865="R",SUMPRODUCT(--(RGP&gt;=2),RCP),SUMPRODUCT(--(IMDGP&gt;0),--(IMGP=0),IMCP)+DRAFT!$DC865)))</f>
        <v/>
      </c>
      <c r="AQ863" s="2" t="str">
        <f>IF(OR(COUNT($A863)=0,COUNT(B863:AK863)=0),"",IF(COUNTIF(B863:AM863,"3E")&gt;0,"3E",IF(AND(DRAFT!$A865="IM",OR($AL863&gt;DRAFT!$DB865,$AM863&gt;DRAFT!$DC865)),"IMPROVED",IF(AND(DRAFT!$A865="IM",$AL863&lt;=DRAFT!$DB865,$AM863&lt;=DRAFT!$DC865),"NOT IMPROVED",IF(AND(DRAFT!CU865="S",AH863&gt;=2,AK863&gt;=2,AN863&gt;=2.5,AP863&gt;=144),"PASS","FAIL")))))</f>
        <v/>
      </c>
      <c r="AR863" s="2" t="str">
        <f t="shared" si="28"/>
        <v/>
      </c>
      <c r="AS863" s="2" t="str">
        <f t="shared" si="29"/>
        <v/>
      </c>
    </row>
    <row r="864" spans="1:45" ht="18.95" customHeight="1" x14ac:dyDescent="0.25">
      <c r="A864" s="3" t="str">
        <f>IF(DRAFT!$B866="","",DRAFT!$B866)</f>
        <v/>
      </c>
      <c r="B864" s="2" t="str">
        <f>IF(COUNT($A864)=0,"",IF($A864&lt;&gt;DRAFT!$B866,"ERR",IF(DRAFT!I866="3E","3E",IF(COUNT(DRAFT!E866,DRAFT!I866)&gt;0,DRAFT!J866,""))))</f>
        <v/>
      </c>
      <c r="C864" s="2" t="str">
        <f>IF(COUNT($A864)=0,"",IF(B864="3E","3E",IF(B864="","I",LOOKUP(B864/D$2,{0,0.4,0.45,0.5,0.55,0.6,0.65,0.7,0.75,0.8,1},{"F","D","C","C+","B-","B","B+","A-","A","A+"}))))</f>
        <v/>
      </c>
      <c r="D864" s="1" t="str">
        <f>IF(COUNT($A864)=0,"",IF(B864="","--",IF(B864="3E","3E",LOOKUP(B864/D$2,{0,0.4,0.45,0.5,0.55,0.6,0.65,0.7,0.75,0.8,1},{0,2,2.25,2.5,2.75,3,3.25,3.5,3.75,4}))))</f>
        <v/>
      </c>
      <c r="E864" s="2" t="str">
        <f>IF(COUNT($A864)=0,"",IF($A864&lt;&gt;DRAFT!$B866,"ERR",IF(DRAFT!R866="3E","3E",IF(COUNT(DRAFT!N866,DRAFT!R866)&gt;0,DRAFT!S866,""))))</f>
        <v/>
      </c>
      <c r="F864" s="2" t="str">
        <f>IF(COUNT($A864)=0,"",IF(E864="3E","3E",IF(E864="","I",LOOKUP(E864/G$2,{0,0.4,0.45,0.5,0.55,0.6,0.65,0.7,0.75,0.8,1},{"F","D","C","C+","B-","B","B+","A-","A","A+"}))))</f>
        <v/>
      </c>
      <c r="G864" s="1" t="str">
        <f>IF(COUNT($A864)=0,"",IF(E864="","--",IF(E864="3E","3E",LOOKUP(E864/G$2,{0,0.4,0.45,0.5,0.55,0.6,0.65,0.7,0.75,0.8,1},{0,2,2.25,2.5,2.75,3,3.25,3.5,3.75,4}))))</f>
        <v/>
      </c>
      <c r="H864" s="2" t="str">
        <f>IF(COUNT($A864)=0,"",IF($A864&lt;&gt;DRAFT!$B866,"ERR",IF(DRAFT!AA866="3E","3E",IF(COUNT(DRAFT!W866,DRAFT!AA866)&gt;0,DRAFT!AB866,""))))</f>
        <v/>
      </c>
      <c r="I864" s="2" t="str">
        <f>IF(COUNT($A864)=0,"",IF(H864="3E","3E",IF(H864="","I",LOOKUP(H864/J$2,{0,0.4,0.45,0.5,0.55,0.6,0.65,0.7,0.75,0.8,1},{"F","D","C","C+","B-","B","B+","A-","A","A+"}))))</f>
        <v/>
      </c>
      <c r="J864" s="1" t="str">
        <f>IF(COUNT($A864)=0,"",IF(H864="","--",IF(H864="3E","3E",LOOKUP(H864/J$2,{0,0.4,0.45,0.5,0.55,0.6,0.65,0.7,0.75,0.8,1},{0,2,2.25,2.5,2.75,3,3.25,3.5,3.75,4}))))</f>
        <v/>
      </c>
      <c r="K864" s="2" t="str">
        <f>IF(COUNT($A864)=0,"",IF($A864&lt;&gt;DRAFT!$B866,"ERR",IF(DRAFT!AJ866="3E","3E",IF(COUNT(DRAFT!AF866,DRAFT!AJ866)&gt;0,DRAFT!AK866,""))))</f>
        <v/>
      </c>
      <c r="L864" s="2" t="str">
        <f>IF(COUNT($A864)=0,"",IF(K864="3E","3E",IF(K864="","I",LOOKUP(K864/M$2,{0,0.4,0.45,0.5,0.55,0.6,0.65,0.7,0.75,0.8,1},{"F","D","C","C+","B-","B","B+","A-","A","A+"}))))</f>
        <v/>
      </c>
      <c r="M864" s="1" t="str">
        <f>IF(COUNT($A864)=0,"",IF(K864="","--",IF(K864="3E","3E",LOOKUP(K864/M$2,{0,0.4,0.45,0.5,0.55,0.6,0.65,0.7,0.75,0.8,1},{0,2,2.25,2.5,2.75,3,3.25,3.5,3.75,4}))))</f>
        <v/>
      </c>
      <c r="N864" s="2" t="str">
        <f>IF(COUNT($A864)=0,"",IF($A864&lt;&gt;DRAFT!$B866,"ERR",IF(DRAFT!AS866="3E","3E",IF(COUNT(DRAFT!AO866,DRAFT!AS866)&gt;0,DRAFT!AT866,""))))</f>
        <v/>
      </c>
      <c r="O864" s="2" t="str">
        <f>IF(COUNT($A864)=0,"",IF(N864="3E","3E",IF(N864="","I",LOOKUP(N864/P$2,{0,0.4,0.45,0.5,0.55,0.6,0.65,0.7,0.75,0.8,1},{"F","D","C","C+","B-","B","B+","A-","A","A+"}))))</f>
        <v/>
      </c>
      <c r="P864" s="1" t="str">
        <f>IF(COUNT($A864)=0,"",IF(N864="","--",IF(N864="3E","3E",LOOKUP(N864/P$2,{0,0.4,0.45,0.5,0.55,0.6,0.65,0.7,0.75,0.8,1},{0,2,2.25,2.5,2.75,3,3.25,3.5,3.75,4}))))</f>
        <v/>
      </c>
      <c r="Q864" s="2" t="str">
        <f>IF(COUNT($A864)=0,"",IF($A864&lt;&gt;DRAFT!$B866,"ERR",IF(DRAFT!BB866="3E","3E",IF(COUNT(DRAFT!AX866,DRAFT!BB866)&gt;0,DRAFT!BC866,""))))</f>
        <v/>
      </c>
      <c r="R864" s="2" t="str">
        <f>IF(COUNT($A864)=0,"",IF(Q864="3E","3E",IF(Q864="","I",LOOKUP(Q864/S$2,{0,0.4,0.45,0.5,0.55,0.6,0.65,0.7,0.75,0.8,1},{"F","D","C","C+","B-","B","B+","A-","A","A+"}))))</f>
        <v/>
      </c>
      <c r="S864" s="1" t="str">
        <f>IF(COUNT($A864)=0,"",IF(Q864="","--",IF(Q864="3E","3E",LOOKUP(Q864/S$2,{0,0.4,0.45,0.5,0.55,0.6,0.65,0.7,0.75,0.8,1},{0,2,2.25,2.5,2.75,3,3.25,3.5,3.75,4}))))</f>
        <v/>
      </c>
      <c r="T864" s="2" t="str">
        <f>IF(COUNT($A864)=0,"",IF($A864&lt;&gt;DRAFT!$B866,"ERR",IF(DRAFT!BK866="3E","3E",IF(COUNT(DRAFT!BG866,DRAFT!BK866)&gt;0,DRAFT!BL866,""))))</f>
        <v/>
      </c>
      <c r="U864" s="2" t="str">
        <f>IF(COUNT($A864)=0,"",IF(T864="3E","3E",IF(T864="","I",LOOKUP(T864/V$2,{0,0.4,0.45,0.5,0.55,0.6,0.65,0.7,0.75,0.8,1},{"F","D","C","C+","B-","B","B+","A-","A","A+"}))))</f>
        <v/>
      </c>
      <c r="V864" s="1" t="str">
        <f>IF(COUNT($A864)=0,"",IF(T864="","--",IF(T864="3E","3E",LOOKUP(T864/V$2,{0,0.4,0.45,0.5,0.55,0.6,0.65,0.7,0.75,0.8,1},{0,2,2.25,2.5,2.75,3,3.25,3.5,3.75,4}))))</f>
        <v/>
      </c>
      <c r="W864" s="2" t="str">
        <f>IF(COUNT($A864)=0,"",IF($A864&lt;&gt;DRAFT!$B866,"ERR",IF(DRAFT!BT866="3E","3E",IF(COUNT(DRAFT!BP866,DRAFT!BT866)&gt;0,DRAFT!BU866,""))))</f>
        <v/>
      </c>
      <c r="X864" s="2" t="str">
        <f>IF(COUNT($A864)=0,"",IF(W864="3E","3E",IF(W864="","I",LOOKUP(W864/Y$2,{0,0.4,0.45,0.5,0.55,0.6,0.65,0.7,0.75,0.8,1},{"F","D","C","C+","B-","B","B+","A-","A","A+"}))))</f>
        <v/>
      </c>
      <c r="Y864" s="1" t="str">
        <f>IF(COUNT($A864)=0,"",IF(W864="","--",IF(W864="3E","3E",LOOKUP(W864/Y$2,{0,0.4,0.45,0.5,0.55,0.6,0.65,0.7,0.75,0.8,1},{0,2,2.25,2.5,2.75,3,3.25,3.5,3.75,4}))))</f>
        <v/>
      </c>
      <c r="Z864" s="2" t="str">
        <f>IF(COUNT($A864)=0,"",IF($A864&lt;&gt;DRAFT!$B866,"ERR",IF(DRAFT!CC866="3E","3E",IF(COUNT(DRAFT!BY866,DRAFT!CC866)&gt;0,DRAFT!CD866,""))))</f>
        <v/>
      </c>
      <c r="AA864" s="2" t="str">
        <f>IF(COUNT($A864)=0,"",IF(Z864="3E","3E",IF(Z864="","I",LOOKUP(Z864/AB$2,{0,0.4,0.45,0.5,0.55,0.6,0.65,0.7,0.75,0.8,1},{"F","D","C","C+","B-","B","B+","A-","A","A+"}))))</f>
        <v/>
      </c>
      <c r="AB864" s="1" t="str">
        <f>IF(COUNT($A864)=0,"",IF(Z864="","--",IF(Z864="3E","3E",LOOKUP(Z864/AB$2,{0,0.4,0.45,0.5,0.55,0.6,0.65,0.7,0.75,0.8,1},{0,2,2.25,2.5,2.75,3,3.25,3.5,3.75,4}))))</f>
        <v/>
      </c>
      <c r="AC864" s="2" t="str">
        <f>IF(COUNT($A864)=0,"",IF($A864&lt;&gt;DRAFT!$B866,"ERR",IF(DRAFT!CF866&gt;0,DRAFT!CF866,"")))</f>
        <v/>
      </c>
      <c r="AD864" s="2" t="str">
        <f>IF(COUNT($A864)=0,"",IF(AC864="3E","3E",IF(AC864="","I",LOOKUP(AC864/AE$2,{0,0.4,0.45,0.5,0.55,0.6,0.65,0.7,0.75,0.8,1},{"F","D","C","C+","B-","B","B+","A-","A","A+"}))))</f>
        <v/>
      </c>
      <c r="AE864" s="1" t="str">
        <f>IF(COUNT($A864)=0,"",IF(AC864="","--",IF(AC864="3E","3E",LOOKUP(AC864/AE$2,{0,0.4,0.45,0.5,0.55,0.6,0.65,0.7,0.75,0.8,1},{0,2,2.25,2.5,2.75,3,3.25,3.5,3.75,4}))))</f>
        <v/>
      </c>
      <c r="AF864" s="2" t="str">
        <f>IF(COUNT($A864)=0,"",IF($A864&lt;&gt;DRAFT!$B866,"ERR",IF(DRAFT!CI866&gt;0,DRAFT!CK866,"")))</f>
        <v/>
      </c>
      <c r="AG864" s="2" t="str">
        <f>IF(COUNT($A864)=0,"",IF(AF864="3E","3E",IF(AF864="","I",LOOKUP(AF864/AH$2,{0,0.4,0.45,0.5,0.55,0.6,0.65,0.7,0.75,0.8,1},{"F","D","C","C+","B-","B","B+","A-","A","A+"}))))</f>
        <v/>
      </c>
      <c r="AH864" s="1" t="str">
        <f>IF(COUNT($A864)=0,"",IF(AF864="","--",IF(AF864="3E","3E",LOOKUP(AF864/AH$2,{0,0.4,0.45,0.5,0.55,0.6,0.65,0.7,0.75,0.8,1},{0,2,2.25,2.5,2.75,3,3.25,3.5,3.75,4}))))</f>
        <v/>
      </c>
      <c r="AI864" s="2" t="str">
        <f>IF($A864&lt;&gt;DRAFT!$B866,"ERR",IF(OR(COUNT($A864)=0,COUNT(DRAFT!CL866:CN866,DRAFT!CP866:CR866)=0),"",CEILING(SUM(DRAFT!CO866,DRAFT!CS866,DRAFT!CT866),1)))</f>
        <v/>
      </c>
      <c r="AJ864" s="2" t="str">
        <f>IF(COUNT($A864)=0,"",IF(AI864="3E","3E",IF(AI864="","I",LOOKUP(AI864/AK$2,{0,0.4,0.45,0.5,0.55,0.6,0.65,0.7,0.75,0.8,1},{"F","D","C","C+","B-","B","B+","A-","A","A+"}))))</f>
        <v/>
      </c>
      <c r="AK864" s="1" t="str">
        <f>IF(COUNT($A864)=0,"",IF(AI864="","--",IF(AI864="3E","3E",LOOKUP(AI864/AK$2,{0,0.4,0.45,0.5,0.55,0.6,0.65,0.7,0.75,0.8,1},{0,2,2.25,2.5,2.75,3,3.25,3.5,3.75,4}))))</f>
        <v/>
      </c>
      <c r="AL864" s="4" t="str">
        <f>IF(OR(COUNT($A864)=0,COUNT(B864:AK864)=0),"",IF(COUNTIF(B864:AK864,"3E")&gt;0,"3E",IF(DRAFT!$A866="R",TRUNC(SUMPRODUCT(RGP,RCP)/TCP,3),TRUNC((SUMPRODUCT(--(IMDGP&gt;0)*IMDGP,IMCP)+CEILING(DRAFT!$DB866*42,0.25))/TCP,3))))</f>
        <v/>
      </c>
      <c r="AM864" s="2" t="str">
        <f>IF(OR(COUNT($A864)=0,COUNT(B864:AK864)=0),"",IF(COUNTIF(B864:AK864,"3E")&gt;0,"3E",IF(DRAFT!$A866="R",SUMPRODUCT(--(RGP&gt;=2),RCP),SUMPRODUCT(--(IMDGP&gt;0),--(IMGP=0),IMCP)+DRAFT!$DC866)))</f>
        <v/>
      </c>
      <c r="AQ864" s="2" t="str">
        <f>IF(OR(COUNT($A864)=0,COUNT(B864:AK864)=0),"",IF(COUNTIF(B864:AM864,"3E")&gt;0,"3E",IF(AND(DRAFT!$A866="IM",OR($AL864&gt;DRAFT!$DB866,$AM864&gt;DRAFT!$DC866)),"IMPROVED",IF(AND(DRAFT!$A866="IM",$AL864&lt;=DRAFT!$DB866,$AM864&lt;=DRAFT!$DC866),"NOT IMPROVED",IF(AND(DRAFT!CU866="S",AH864&gt;=2,AK864&gt;=2,AN864&gt;=2.5,AP864&gt;=144),"PASS","FAIL")))))</f>
        <v/>
      </c>
      <c r="AR864" s="2" t="str">
        <f t="shared" si="28"/>
        <v/>
      </c>
      <c r="AS864" s="2" t="str">
        <f t="shared" si="29"/>
        <v/>
      </c>
    </row>
    <row r="865" spans="1:45" ht="18.95" customHeight="1" x14ac:dyDescent="0.25">
      <c r="A865" s="3" t="str">
        <f>IF(DRAFT!$B867="","",DRAFT!$B867)</f>
        <v/>
      </c>
      <c r="B865" s="2" t="str">
        <f>IF(COUNT($A865)=0,"",IF($A865&lt;&gt;DRAFT!$B867,"ERR",IF(DRAFT!I867="3E","3E",IF(COUNT(DRAFT!E867,DRAFT!I867)&gt;0,DRAFT!J867,""))))</f>
        <v/>
      </c>
      <c r="C865" s="2" t="str">
        <f>IF(COUNT($A865)=0,"",IF(B865="3E","3E",IF(B865="","I",LOOKUP(B865/D$2,{0,0.4,0.45,0.5,0.55,0.6,0.65,0.7,0.75,0.8,1},{"F","D","C","C+","B-","B","B+","A-","A","A+"}))))</f>
        <v/>
      </c>
      <c r="D865" s="1" t="str">
        <f>IF(COUNT($A865)=0,"",IF(B865="","--",IF(B865="3E","3E",LOOKUP(B865/D$2,{0,0.4,0.45,0.5,0.55,0.6,0.65,0.7,0.75,0.8,1},{0,2,2.25,2.5,2.75,3,3.25,3.5,3.75,4}))))</f>
        <v/>
      </c>
      <c r="E865" s="2" t="str">
        <f>IF(COUNT($A865)=0,"",IF($A865&lt;&gt;DRAFT!$B867,"ERR",IF(DRAFT!R867="3E","3E",IF(COUNT(DRAFT!N867,DRAFT!R867)&gt;0,DRAFT!S867,""))))</f>
        <v/>
      </c>
      <c r="F865" s="2" t="str">
        <f>IF(COUNT($A865)=0,"",IF(E865="3E","3E",IF(E865="","I",LOOKUP(E865/G$2,{0,0.4,0.45,0.5,0.55,0.6,0.65,0.7,0.75,0.8,1},{"F","D","C","C+","B-","B","B+","A-","A","A+"}))))</f>
        <v/>
      </c>
      <c r="G865" s="1" t="str">
        <f>IF(COUNT($A865)=0,"",IF(E865="","--",IF(E865="3E","3E",LOOKUP(E865/G$2,{0,0.4,0.45,0.5,0.55,0.6,0.65,0.7,0.75,0.8,1},{0,2,2.25,2.5,2.75,3,3.25,3.5,3.75,4}))))</f>
        <v/>
      </c>
      <c r="H865" s="2" t="str">
        <f>IF(COUNT($A865)=0,"",IF($A865&lt;&gt;DRAFT!$B867,"ERR",IF(DRAFT!AA867="3E","3E",IF(COUNT(DRAFT!W867,DRAFT!AA867)&gt;0,DRAFT!AB867,""))))</f>
        <v/>
      </c>
      <c r="I865" s="2" t="str">
        <f>IF(COUNT($A865)=0,"",IF(H865="3E","3E",IF(H865="","I",LOOKUP(H865/J$2,{0,0.4,0.45,0.5,0.55,0.6,0.65,0.7,0.75,0.8,1},{"F","D","C","C+","B-","B","B+","A-","A","A+"}))))</f>
        <v/>
      </c>
      <c r="J865" s="1" t="str">
        <f>IF(COUNT($A865)=0,"",IF(H865="","--",IF(H865="3E","3E",LOOKUP(H865/J$2,{0,0.4,0.45,0.5,0.55,0.6,0.65,0.7,0.75,0.8,1},{0,2,2.25,2.5,2.75,3,3.25,3.5,3.75,4}))))</f>
        <v/>
      </c>
      <c r="K865" s="2" t="str">
        <f>IF(COUNT($A865)=0,"",IF($A865&lt;&gt;DRAFT!$B867,"ERR",IF(DRAFT!AJ867="3E","3E",IF(COUNT(DRAFT!AF867,DRAFT!AJ867)&gt;0,DRAFT!AK867,""))))</f>
        <v/>
      </c>
      <c r="L865" s="2" t="str">
        <f>IF(COUNT($A865)=0,"",IF(K865="3E","3E",IF(K865="","I",LOOKUP(K865/M$2,{0,0.4,0.45,0.5,0.55,0.6,0.65,0.7,0.75,0.8,1},{"F","D","C","C+","B-","B","B+","A-","A","A+"}))))</f>
        <v/>
      </c>
      <c r="M865" s="1" t="str">
        <f>IF(COUNT($A865)=0,"",IF(K865="","--",IF(K865="3E","3E",LOOKUP(K865/M$2,{0,0.4,0.45,0.5,0.55,0.6,0.65,0.7,0.75,0.8,1},{0,2,2.25,2.5,2.75,3,3.25,3.5,3.75,4}))))</f>
        <v/>
      </c>
      <c r="N865" s="2" t="str">
        <f>IF(COUNT($A865)=0,"",IF($A865&lt;&gt;DRAFT!$B867,"ERR",IF(DRAFT!AS867="3E","3E",IF(COUNT(DRAFT!AO867,DRAFT!AS867)&gt;0,DRAFT!AT867,""))))</f>
        <v/>
      </c>
      <c r="O865" s="2" t="str">
        <f>IF(COUNT($A865)=0,"",IF(N865="3E","3E",IF(N865="","I",LOOKUP(N865/P$2,{0,0.4,0.45,0.5,0.55,0.6,0.65,0.7,0.75,0.8,1},{"F","D","C","C+","B-","B","B+","A-","A","A+"}))))</f>
        <v/>
      </c>
      <c r="P865" s="1" t="str">
        <f>IF(COUNT($A865)=0,"",IF(N865="","--",IF(N865="3E","3E",LOOKUP(N865/P$2,{0,0.4,0.45,0.5,0.55,0.6,0.65,0.7,0.75,0.8,1},{0,2,2.25,2.5,2.75,3,3.25,3.5,3.75,4}))))</f>
        <v/>
      </c>
      <c r="Q865" s="2" t="str">
        <f>IF(COUNT($A865)=0,"",IF($A865&lt;&gt;DRAFT!$B867,"ERR",IF(DRAFT!BB867="3E","3E",IF(COUNT(DRAFT!AX867,DRAFT!BB867)&gt;0,DRAFT!BC867,""))))</f>
        <v/>
      </c>
      <c r="R865" s="2" t="str">
        <f>IF(COUNT($A865)=0,"",IF(Q865="3E","3E",IF(Q865="","I",LOOKUP(Q865/S$2,{0,0.4,0.45,0.5,0.55,0.6,0.65,0.7,0.75,0.8,1},{"F","D","C","C+","B-","B","B+","A-","A","A+"}))))</f>
        <v/>
      </c>
      <c r="S865" s="1" t="str">
        <f>IF(COUNT($A865)=0,"",IF(Q865="","--",IF(Q865="3E","3E",LOOKUP(Q865/S$2,{0,0.4,0.45,0.5,0.55,0.6,0.65,0.7,0.75,0.8,1},{0,2,2.25,2.5,2.75,3,3.25,3.5,3.75,4}))))</f>
        <v/>
      </c>
      <c r="T865" s="2" t="str">
        <f>IF(COUNT($A865)=0,"",IF($A865&lt;&gt;DRAFT!$B867,"ERR",IF(DRAFT!BK867="3E","3E",IF(COUNT(DRAFT!BG867,DRAFT!BK867)&gt;0,DRAFT!BL867,""))))</f>
        <v/>
      </c>
      <c r="U865" s="2" t="str">
        <f>IF(COUNT($A865)=0,"",IF(T865="3E","3E",IF(T865="","I",LOOKUP(T865/V$2,{0,0.4,0.45,0.5,0.55,0.6,0.65,0.7,0.75,0.8,1},{"F","D","C","C+","B-","B","B+","A-","A","A+"}))))</f>
        <v/>
      </c>
      <c r="V865" s="1" t="str">
        <f>IF(COUNT($A865)=0,"",IF(T865="","--",IF(T865="3E","3E",LOOKUP(T865/V$2,{0,0.4,0.45,0.5,0.55,0.6,0.65,0.7,0.75,0.8,1},{0,2,2.25,2.5,2.75,3,3.25,3.5,3.75,4}))))</f>
        <v/>
      </c>
      <c r="W865" s="2" t="str">
        <f>IF(COUNT($A865)=0,"",IF($A865&lt;&gt;DRAFT!$B867,"ERR",IF(DRAFT!BT867="3E","3E",IF(COUNT(DRAFT!BP867,DRAFT!BT867)&gt;0,DRAFT!BU867,""))))</f>
        <v/>
      </c>
      <c r="X865" s="2" t="str">
        <f>IF(COUNT($A865)=0,"",IF(W865="3E","3E",IF(W865="","I",LOOKUP(W865/Y$2,{0,0.4,0.45,0.5,0.55,0.6,0.65,0.7,0.75,0.8,1},{"F","D","C","C+","B-","B","B+","A-","A","A+"}))))</f>
        <v/>
      </c>
      <c r="Y865" s="1" t="str">
        <f>IF(COUNT($A865)=0,"",IF(W865="","--",IF(W865="3E","3E",LOOKUP(W865/Y$2,{0,0.4,0.45,0.5,0.55,0.6,0.65,0.7,0.75,0.8,1},{0,2,2.25,2.5,2.75,3,3.25,3.5,3.75,4}))))</f>
        <v/>
      </c>
      <c r="Z865" s="2" t="str">
        <f>IF(COUNT($A865)=0,"",IF($A865&lt;&gt;DRAFT!$B867,"ERR",IF(DRAFT!CC867="3E","3E",IF(COUNT(DRAFT!BY867,DRAFT!CC867)&gt;0,DRAFT!CD867,""))))</f>
        <v/>
      </c>
      <c r="AA865" s="2" t="str">
        <f>IF(COUNT($A865)=0,"",IF(Z865="3E","3E",IF(Z865="","I",LOOKUP(Z865/AB$2,{0,0.4,0.45,0.5,0.55,0.6,0.65,0.7,0.75,0.8,1},{"F","D","C","C+","B-","B","B+","A-","A","A+"}))))</f>
        <v/>
      </c>
      <c r="AB865" s="1" t="str">
        <f>IF(COUNT($A865)=0,"",IF(Z865="","--",IF(Z865="3E","3E",LOOKUP(Z865/AB$2,{0,0.4,0.45,0.5,0.55,0.6,0.65,0.7,0.75,0.8,1},{0,2,2.25,2.5,2.75,3,3.25,3.5,3.75,4}))))</f>
        <v/>
      </c>
      <c r="AC865" s="2" t="str">
        <f>IF(COUNT($A865)=0,"",IF($A865&lt;&gt;DRAFT!$B867,"ERR",IF(DRAFT!CF867&gt;0,DRAFT!CF867,"")))</f>
        <v/>
      </c>
      <c r="AD865" s="2" t="str">
        <f>IF(COUNT($A865)=0,"",IF(AC865="3E","3E",IF(AC865="","I",LOOKUP(AC865/AE$2,{0,0.4,0.45,0.5,0.55,0.6,0.65,0.7,0.75,0.8,1},{"F","D","C","C+","B-","B","B+","A-","A","A+"}))))</f>
        <v/>
      </c>
      <c r="AE865" s="1" t="str">
        <f>IF(COUNT($A865)=0,"",IF(AC865="","--",IF(AC865="3E","3E",LOOKUP(AC865/AE$2,{0,0.4,0.45,0.5,0.55,0.6,0.65,0.7,0.75,0.8,1},{0,2,2.25,2.5,2.75,3,3.25,3.5,3.75,4}))))</f>
        <v/>
      </c>
      <c r="AF865" s="2" t="str">
        <f>IF(COUNT($A865)=0,"",IF($A865&lt;&gt;DRAFT!$B867,"ERR",IF(DRAFT!CI867&gt;0,DRAFT!CK867,"")))</f>
        <v/>
      </c>
      <c r="AG865" s="2" t="str">
        <f>IF(COUNT($A865)=0,"",IF(AF865="3E","3E",IF(AF865="","I",LOOKUP(AF865/AH$2,{0,0.4,0.45,0.5,0.55,0.6,0.65,0.7,0.75,0.8,1},{"F","D","C","C+","B-","B","B+","A-","A","A+"}))))</f>
        <v/>
      </c>
      <c r="AH865" s="1" t="str">
        <f>IF(COUNT($A865)=0,"",IF(AF865="","--",IF(AF865="3E","3E",LOOKUP(AF865/AH$2,{0,0.4,0.45,0.5,0.55,0.6,0.65,0.7,0.75,0.8,1},{0,2,2.25,2.5,2.75,3,3.25,3.5,3.75,4}))))</f>
        <v/>
      </c>
      <c r="AI865" s="2" t="str">
        <f>IF($A865&lt;&gt;DRAFT!$B867,"ERR",IF(OR(COUNT($A865)=0,COUNT(DRAFT!CL867:CN867,DRAFT!CP867:CR867)=0),"",CEILING(SUM(DRAFT!CO867,DRAFT!CS867,DRAFT!CT867),1)))</f>
        <v/>
      </c>
      <c r="AJ865" s="2" t="str">
        <f>IF(COUNT($A865)=0,"",IF(AI865="3E","3E",IF(AI865="","I",LOOKUP(AI865/AK$2,{0,0.4,0.45,0.5,0.55,0.6,0.65,0.7,0.75,0.8,1},{"F","D","C","C+","B-","B","B+","A-","A","A+"}))))</f>
        <v/>
      </c>
      <c r="AK865" s="1" t="str">
        <f>IF(COUNT($A865)=0,"",IF(AI865="","--",IF(AI865="3E","3E",LOOKUP(AI865/AK$2,{0,0.4,0.45,0.5,0.55,0.6,0.65,0.7,0.75,0.8,1},{0,2,2.25,2.5,2.75,3,3.25,3.5,3.75,4}))))</f>
        <v/>
      </c>
      <c r="AL865" s="4" t="str">
        <f>IF(OR(COUNT($A865)=0,COUNT(B865:AK865)=0),"",IF(COUNTIF(B865:AK865,"3E")&gt;0,"3E",IF(DRAFT!$A867="R",TRUNC(SUMPRODUCT(RGP,RCP)/TCP,3),TRUNC((SUMPRODUCT(--(IMDGP&gt;0)*IMDGP,IMCP)+CEILING(DRAFT!$DB867*42,0.25))/TCP,3))))</f>
        <v/>
      </c>
      <c r="AM865" s="2" t="str">
        <f>IF(OR(COUNT($A865)=0,COUNT(B865:AK865)=0),"",IF(COUNTIF(B865:AK865,"3E")&gt;0,"3E",IF(DRAFT!$A867="R",SUMPRODUCT(--(RGP&gt;=2),RCP),SUMPRODUCT(--(IMDGP&gt;0),--(IMGP=0),IMCP)+DRAFT!$DC867)))</f>
        <v/>
      </c>
      <c r="AQ865" s="2" t="str">
        <f>IF(OR(COUNT($A865)=0,COUNT(B865:AK865)=0),"",IF(COUNTIF(B865:AM865,"3E")&gt;0,"3E",IF(AND(DRAFT!$A867="IM",OR($AL865&gt;DRAFT!$DB867,$AM865&gt;DRAFT!$DC867)),"IMPROVED",IF(AND(DRAFT!$A867="IM",$AL865&lt;=DRAFT!$DB867,$AM865&lt;=DRAFT!$DC867),"NOT IMPROVED",IF(AND(DRAFT!CU867="S",AH865&gt;=2,AK865&gt;=2,AN865&gt;=2.5,AP865&gt;=144),"PASS","FAIL")))))</f>
        <v/>
      </c>
      <c r="AR865" s="2" t="str">
        <f t="shared" si="28"/>
        <v/>
      </c>
      <c r="AS865" s="2" t="str">
        <f t="shared" si="29"/>
        <v/>
      </c>
    </row>
    <row r="866" spans="1:45" ht="18.95" customHeight="1" x14ac:dyDescent="0.25">
      <c r="A866" s="3" t="str">
        <f>IF(DRAFT!$B868="","",DRAFT!$B868)</f>
        <v/>
      </c>
      <c r="B866" s="2" t="str">
        <f>IF(COUNT($A866)=0,"",IF($A866&lt;&gt;DRAFT!$B868,"ERR",IF(DRAFT!I868="3E","3E",IF(COUNT(DRAFT!E868,DRAFT!I868)&gt;0,DRAFT!J868,""))))</f>
        <v/>
      </c>
      <c r="C866" s="2" t="str">
        <f>IF(COUNT($A866)=0,"",IF(B866="3E","3E",IF(B866="","I",LOOKUP(B866/D$2,{0,0.4,0.45,0.5,0.55,0.6,0.65,0.7,0.75,0.8,1},{"F","D","C","C+","B-","B","B+","A-","A","A+"}))))</f>
        <v/>
      </c>
      <c r="D866" s="1" t="str">
        <f>IF(COUNT($A866)=0,"",IF(B866="","--",IF(B866="3E","3E",LOOKUP(B866/D$2,{0,0.4,0.45,0.5,0.55,0.6,0.65,0.7,0.75,0.8,1},{0,2,2.25,2.5,2.75,3,3.25,3.5,3.75,4}))))</f>
        <v/>
      </c>
      <c r="E866" s="2" t="str">
        <f>IF(COUNT($A866)=0,"",IF($A866&lt;&gt;DRAFT!$B868,"ERR",IF(DRAFT!R868="3E","3E",IF(COUNT(DRAFT!N868,DRAFT!R868)&gt;0,DRAFT!S868,""))))</f>
        <v/>
      </c>
      <c r="F866" s="2" t="str">
        <f>IF(COUNT($A866)=0,"",IF(E866="3E","3E",IF(E866="","I",LOOKUP(E866/G$2,{0,0.4,0.45,0.5,0.55,0.6,0.65,0.7,0.75,0.8,1},{"F","D","C","C+","B-","B","B+","A-","A","A+"}))))</f>
        <v/>
      </c>
      <c r="G866" s="1" t="str">
        <f>IF(COUNT($A866)=0,"",IF(E866="","--",IF(E866="3E","3E",LOOKUP(E866/G$2,{0,0.4,0.45,0.5,0.55,0.6,0.65,0.7,0.75,0.8,1},{0,2,2.25,2.5,2.75,3,3.25,3.5,3.75,4}))))</f>
        <v/>
      </c>
      <c r="H866" s="2" t="str">
        <f>IF(COUNT($A866)=0,"",IF($A866&lt;&gt;DRAFT!$B868,"ERR",IF(DRAFT!AA868="3E","3E",IF(COUNT(DRAFT!W868,DRAFT!AA868)&gt;0,DRAFT!AB868,""))))</f>
        <v/>
      </c>
      <c r="I866" s="2" t="str">
        <f>IF(COUNT($A866)=0,"",IF(H866="3E","3E",IF(H866="","I",LOOKUP(H866/J$2,{0,0.4,0.45,0.5,0.55,0.6,0.65,0.7,0.75,0.8,1},{"F","D","C","C+","B-","B","B+","A-","A","A+"}))))</f>
        <v/>
      </c>
      <c r="J866" s="1" t="str">
        <f>IF(COUNT($A866)=0,"",IF(H866="","--",IF(H866="3E","3E",LOOKUP(H866/J$2,{0,0.4,0.45,0.5,0.55,0.6,0.65,0.7,0.75,0.8,1},{0,2,2.25,2.5,2.75,3,3.25,3.5,3.75,4}))))</f>
        <v/>
      </c>
      <c r="K866" s="2" t="str">
        <f>IF(COUNT($A866)=0,"",IF($A866&lt;&gt;DRAFT!$B868,"ERR",IF(DRAFT!AJ868="3E","3E",IF(COUNT(DRAFT!AF868,DRAFT!AJ868)&gt;0,DRAFT!AK868,""))))</f>
        <v/>
      </c>
      <c r="L866" s="2" t="str">
        <f>IF(COUNT($A866)=0,"",IF(K866="3E","3E",IF(K866="","I",LOOKUP(K866/M$2,{0,0.4,0.45,0.5,0.55,0.6,0.65,0.7,0.75,0.8,1},{"F","D","C","C+","B-","B","B+","A-","A","A+"}))))</f>
        <v/>
      </c>
      <c r="M866" s="1" t="str">
        <f>IF(COUNT($A866)=0,"",IF(K866="","--",IF(K866="3E","3E",LOOKUP(K866/M$2,{0,0.4,0.45,0.5,0.55,0.6,0.65,0.7,0.75,0.8,1},{0,2,2.25,2.5,2.75,3,3.25,3.5,3.75,4}))))</f>
        <v/>
      </c>
      <c r="N866" s="2" t="str">
        <f>IF(COUNT($A866)=0,"",IF($A866&lt;&gt;DRAFT!$B868,"ERR",IF(DRAFT!AS868="3E","3E",IF(COUNT(DRAFT!AO868,DRAFT!AS868)&gt;0,DRAFT!AT868,""))))</f>
        <v/>
      </c>
      <c r="O866" s="2" t="str">
        <f>IF(COUNT($A866)=0,"",IF(N866="3E","3E",IF(N866="","I",LOOKUP(N866/P$2,{0,0.4,0.45,0.5,0.55,0.6,0.65,0.7,0.75,0.8,1},{"F","D","C","C+","B-","B","B+","A-","A","A+"}))))</f>
        <v/>
      </c>
      <c r="P866" s="1" t="str">
        <f>IF(COUNT($A866)=0,"",IF(N866="","--",IF(N866="3E","3E",LOOKUP(N866/P$2,{0,0.4,0.45,0.5,0.55,0.6,0.65,0.7,0.75,0.8,1},{0,2,2.25,2.5,2.75,3,3.25,3.5,3.75,4}))))</f>
        <v/>
      </c>
      <c r="Q866" s="2" t="str">
        <f>IF(COUNT($A866)=0,"",IF($A866&lt;&gt;DRAFT!$B868,"ERR",IF(DRAFT!BB868="3E","3E",IF(COUNT(DRAFT!AX868,DRAFT!BB868)&gt;0,DRAFT!BC868,""))))</f>
        <v/>
      </c>
      <c r="R866" s="2" t="str">
        <f>IF(COUNT($A866)=0,"",IF(Q866="3E","3E",IF(Q866="","I",LOOKUP(Q866/S$2,{0,0.4,0.45,0.5,0.55,0.6,0.65,0.7,0.75,0.8,1},{"F","D","C","C+","B-","B","B+","A-","A","A+"}))))</f>
        <v/>
      </c>
      <c r="S866" s="1" t="str">
        <f>IF(COUNT($A866)=0,"",IF(Q866="","--",IF(Q866="3E","3E",LOOKUP(Q866/S$2,{0,0.4,0.45,0.5,0.55,0.6,0.65,0.7,0.75,0.8,1},{0,2,2.25,2.5,2.75,3,3.25,3.5,3.75,4}))))</f>
        <v/>
      </c>
      <c r="T866" s="2" t="str">
        <f>IF(COUNT($A866)=0,"",IF($A866&lt;&gt;DRAFT!$B868,"ERR",IF(DRAFT!BK868="3E","3E",IF(COUNT(DRAFT!BG868,DRAFT!BK868)&gt;0,DRAFT!BL868,""))))</f>
        <v/>
      </c>
      <c r="U866" s="2" t="str">
        <f>IF(COUNT($A866)=0,"",IF(T866="3E","3E",IF(T866="","I",LOOKUP(T866/V$2,{0,0.4,0.45,0.5,0.55,0.6,0.65,0.7,0.75,0.8,1},{"F","D","C","C+","B-","B","B+","A-","A","A+"}))))</f>
        <v/>
      </c>
      <c r="V866" s="1" t="str">
        <f>IF(COUNT($A866)=0,"",IF(T866="","--",IF(T866="3E","3E",LOOKUP(T866/V$2,{0,0.4,0.45,0.5,0.55,0.6,0.65,0.7,0.75,0.8,1},{0,2,2.25,2.5,2.75,3,3.25,3.5,3.75,4}))))</f>
        <v/>
      </c>
      <c r="W866" s="2" t="str">
        <f>IF(COUNT($A866)=0,"",IF($A866&lt;&gt;DRAFT!$B868,"ERR",IF(DRAFT!BT868="3E","3E",IF(COUNT(DRAFT!BP868,DRAFT!BT868)&gt;0,DRAFT!BU868,""))))</f>
        <v/>
      </c>
      <c r="X866" s="2" t="str">
        <f>IF(COUNT($A866)=0,"",IF(W866="3E","3E",IF(W866="","I",LOOKUP(W866/Y$2,{0,0.4,0.45,0.5,0.55,0.6,0.65,0.7,0.75,0.8,1},{"F","D","C","C+","B-","B","B+","A-","A","A+"}))))</f>
        <v/>
      </c>
      <c r="Y866" s="1" t="str">
        <f>IF(COUNT($A866)=0,"",IF(W866="","--",IF(W866="3E","3E",LOOKUP(W866/Y$2,{0,0.4,0.45,0.5,0.55,0.6,0.65,0.7,0.75,0.8,1},{0,2,2.25,2.5,2.75,3,3.25,3.5,3.75,4}))))</f>
        <v/>
      </c>
      <c r="Z866" s="2" t="str">
        <f>IF(COUNT($A866)=0,"",IF($A866&lt;&gt;DRAFT!$B868,"ERR",IF(DRAFT!CC868="3E","3E",IF(COUNT(DRAFT!BY868,DRAFT!CC868)&gt;0,DRAFT!CD868,""))))</f>
        <v/>
      </c>
      <c r="AA866" s="2" t="str">
        <f>IF(COUNT($A866)=0,"",IF(Z866="3E","3E",IF(Z866="","I",LOOKUP(Z866/AB$2,{0,0.4,0.45,0.5,0.55,0.6,0.65,0.7,0.75,0.8,1},{"F","D","C","C+","B-","B","B+","A-","A","A+"}))))</f>
        <v/>
      </c>
      <c r="AB866" s="1" t="str">
        <f>IF(COUNT($A866)=0,"",IF(Z866="","--",IF(Z866="3E","3E",LOOKUP(Z866/AB$2,{0,0.4,0.45,0.5,0.55,0.6,0.65,0.7,0.75,0.8,1},{0,2,2.25,2.5,2.75,3,3.25,3.5,3.75,4}))))</f>
        <v/>
      </c>
      <c r="AC866" s="2" t="str">
        <f>IF(COUNT($A866)=0,"",IF($A866&lt;&gt;DRAFT!$B868,"ERR",IF(DRAFT!CF868&gt;0,DRAFT!CF868,"")))</f>
        <v/>
      </c>
      <c r="AD866" s="2" t="str">
        <f>IF(COUNT($A866)=0,"",IF(AC866="3E","3E",IF(AC866="","I",LOOKUP(AC866/AE$2,{0,0.4,0.45,0.5,0.55,0.6,0.65,0.7,0.75,0.8,1},{"F","D","C","C+","B-","B","B+","A-","A","A+"}))))</f>
        <v/>
      </c>
      <c r="AE866" s="1" t="str">
        <f>IF(COUNT($A866)=0,"",IF(AC866="","--",IF(AC866="3E","3E",LOOKUP(AC866/AE$2,{0,0.4,0.45,0.5,0.55,0.6,0.65,0.7,0.75,0.8,1},{0,2,2.25,2.5,2.75,3,3.25,3.5,3.75,4}))))</f>
        <v/>
      </c>
      <c r="AF866" s="2" t="str">
        <f>IF(COUNT($A866)=0,"",IF($A866&lt;&gt;DRAFT!$B868,"ERR",IF(DRAFT!CI868&gt;0,DRAFT!CK868,"")))</f>
        <v/>
      </c>
      <c r="AG866" s="2" t="str">
        <f>IF(COUNT($A866)=0,"",IF(AF866="3E","3E",IF(AF866="","I",LOOKUP(AF866/AH$2,{0,0.4,0.45,0.5,0.55,0.6,0.65,0.7,0.75,0.8,1},{"F","D","C","C+","B-","B","B+","A-","A","A+"}))))</f>
        <v/>
      </c>
      <c r="AH866" s="1" t="str">
        <f>IF(COUNT($A866)=0,"",IF(AF866="","--",IF(AF866="3E","3E",LOOKUP(AF866/AH$2,{0,0.4,0.45,0.5,0.55,0.6,0.65,0.7,0.75,0.8,1},{0,2,2.25,2.5,2.75,3,3.25,3.5,3.75,4}))))</f>
        <v/>
      </c>
      <c r="AI866" s="2" t="str">
        <f>IF($A866&lt;&gt;DRAFT!$B868,"ERR",IF(OR(COUNT($A866)=0,COUNT(DRAFT!CL868:CN868,DRAFT!CP868:CR868)=0),"",CEILING(SUM(DRAFT!CO868,DRAFT!CS868,DRAFT!CT868),1)))</f>
        <v/>
      </c>
      <c r="AJ866" s="2" t="str">
        <f>IF(COUNT($A866)=0,"",IF(AI866="3E","3E",IF(AI866="","I",LOOKUP(AI866/AK$2,{0,0.4,0.45,0.5,0.55,0.6,0.65,0.7,0.75,0.8,1},{"F","D","C","C+","B-","B","B+","A-","A","A+"}))))</f>
        <v/>
      </c>
      <c r="AK866" s="1" t="str">
        <f>IF(COUNT($A866)=0,"",IF(AI866="","--",IF(AI866="3E","3E",LOOKUP(AI866/AK$2,{0,0.4,0.45,0.5,0.55,0.6,0.65,0.7,0.75,0.8,1},{0,2,2.25,2.5,2.75,3,3.25,3.5,3.75,4}))))</f>
        <v/>
      </c>
      <c r="AL866" s="4" t="str">
        <f>IF(OR(COUNT($A866)=0,COUNT(B866:AK866)=0),"",IF(COUNTIF(B866:AK866,"3E")&gt;0,"3E",IF(DRAFT!$A868="R",TRUNC(SUMPRODUCT(RGP,RCP)/TCP,3),TRUNC((SUMPRODUCT(--(IMDGP&gt;0)*IMDGP,IMCP)+CEILING(DRAFT!$DB868*42,0.25))/TCP,3))))</f>
        <v/>
      </c>
      <c r="AM866" s="2" t="str">
        <f>IF(OR(COUNT($A866)=0,COUNT(B866:AK866)=0),"",IF(COUNTIF(B866:AK866,"3E")&gt;0,"3E",IF(DRAFT!$A868="R",SUMPRODUCT(--(RGP&gt;=2),RCP),SUMPRODUCT(--(IMDGP&gt;0),--(IMGP=0),IMCP)+DRAFT!$DC868)))</f>
        <v/>
      </c>
      <c r="AQ866" s="2" t="str">
        <f>IF(OR(COUNT($A866)=0,COUNT(B866:AK866)=0),"",IF(COUNTIF(B866:AM866,"3E")&gt;0,"3E",IF(AND(DRAFT!$A868="IM",OR($AL866&gt;DRAFT!$DB868,$AM866&gt;DRAFT!$DC868)),"IMPROVED",IF(AND(DRAFT!$A868="IM",$AL866&lt;=DRAFT!$DB868,$AM866&lt;=DRAFT!$DC868),"NOT IMPROVED",IF(AND(DRAFT!CU868="S",AH866&gt;=2,AK866&gt;=2,AN866&gt;=2.5,AP866&gt;=144),"PASS","FAIL")))))</f>
        <v/>
      </c>
      <c r="AR866" s="2" t="str">
        <f t="shared" si="28"/>
        <v/>
      </c>
      <c r="AS866" s="2" t="str">
        <f t="shared" si="29"/>
        <v/>
      </c>
    </row>
    <row r="867" spans="1:45" ht="18.95" customHeight="1" x14ac:dyDescent="0.25">
      <c r="A867" s="3" t="str">
        <f>IF(DRAFT!$B869="","",DRAFT!$B869)</f>
        <v/>
      </c>
      <c r="B867" s="2" t="str">
        <f>IF(COUNT($A867)=0,"",IF($A867&lt;&gt;DRAFT!$B869,"ERR",IF(DRAFT!I869="3E","3E",IF(COUNT(DRAFT!E869,DRAFT!I869)&gt;0,DRAFT!J869,""))))</f>
        <v/>
      </c>
      <c r="C867" s="2" t="str">
        <f>IF(COUNT($A867)=0,"",IF(B867="3E","3E",IF(B867="","I",LOOKUP(B867/D$2,{0,0.4,0.45,0.5,0.55,0.6,0.65,0.7,0.75,0.8,1},{"F","D","C","C+","B-","B","B+","A-","A","A+"}))))</f>
        <v/>
      </c>
      <c r="D867" s="1" t="str">
        <f>IF(COUNT($A867)=0,"",IF(B867="","--",IF(B867="3E","3E",LOOKUP(B867/D$2,{0,0.4,0.45,0.5,0.55,0.6,0.65,0.7,0.75,0.8,1},{0,2,2.25,2.5,2.75,3,3.25,3.5,3.75,4}))))</f>
        <v/>
      </c>
      <c r="E867" s="2" t="str">
        <f>IF(COUNT($A867)=0,"",IF($A867&lt;&gt;DRAFT!$B869,"ERR",IF(DRAFT!R869="3E","3E",IF(COUNT(DRAFT!N869,DRAFT!R869)&gt;0,DRAFT!S869,""))))</f>
        <v/>
      </c>
      <c r="F867" s="2" t="str">
        <f>IF(COUNT($A867)=0,"",IF(E867="3E","3E",IF(E867="","I",LOOKUP(E867/G$2,{0,0.4,0.45,0.5,0.55,0.6,0.65,0.7,0.75,0.8,1},{"F","D","C","C+","B-","B","B+","A-","A","A+"}))))</f>
        <v/>
      </c>
      <c r="G867" s="1" t="str">
        <f>IF(COUNT($A867)=0,"",IF(E867="","--",IF(E867="3E","3E",LOOKUP(E867/G$2,{0,0.4,0.45,0.5,0.55,0.6,0.65,0.7,0.75,0.8,1},{0,2,2.25,2.5,2.75,3,3.25,3.5,3.75,4}))))</f>
        <v/>
      </c>
      <c r="H867" s="2" t="str">
        <f>IF(COUNT($A867)=0,"",IF($A867&lt;&gt;DRAFT!$B869,"ERR",IF(DRAFT!AA869="3E","3E",IF(COUNT(DRAFT!W869,DRAFT!AA869)&gt;0,DRAFT!AB869,""))))</f>
        <v/>
      </c>
      <c r="I867" s="2" t="str">
        <f>IF(COUNT($A867)=0,"",IF(H867="3E","3E",IF(H867="","I",LOOKUP(H867/J$2,{0,0.4,0.45,0.5,0.55,0.6,0.65,0.7,0.75,0.8,1},{"F","D","C","C+","B-","B","B+","A-","A","A+"}))))</f>
        <v/>
      </c>
      <c r="J867" s="1" t="str">
        <f>IF(COUNT($A867)=0,"",IF(H867="","--",IF(H867="3E","3E",LOOKUP(H867/J$2,{0,0.4,0.45,0.5,0.55,0.6,0.65,0.7,0.75,0.8,1},{0,2,2.25,2.5,2.75,3,3.25,3.5,3.75,4}))))</f>
        <v/>
      </c>
      <c r="K867" s="2" t="str">
        <f>IF(COUNT($A867)=0,"",IF($A867&lt;&gt;DRAFT!$B869,"ERR",IF(DRAFT!AJ869="3E","3E",IF(COUNT(DRAFT!AF869,DRAFT!AJ869)&gt;0,DRAFT!AK869,""))))</f>
        <v/>
      </c>
      <c r="L867" s="2" t="str">
        <f>IF(COUNT($A867)=0,"",IF(K867="3E","3E",IF(K867="","I",LOOKUP(K867/M$2,{0,0.4,0.45,0.5,0.55,0.6,0.65,0.7,0.75,0.8,1},{"F","D","C","C+","B-","B","B+","A-","A","A+"}))))</f>
        <v/>
      </c>
      <c r="M867" s="1" t="str">
        <f>IF(COUNT($A867)=0,"",IF(K867="","--",IF(K867="3E","3E",LOOKUP(K867/M$2,{0,0.4,0.45,0.5,0.55,0.6,0.65,0.7,0.75,0.8,1},{0,2,2.25,2.5,2.75,3,3.25,3.5,3.75,4}))))</f>
        <v/>
      </c>
      <c r="N867" s="2" t="str">
        <f>IF(COUNT($A867)=0,"",IF($A867&lt;&gt;DRAFT!$B869,"ERR",IF(DRAFT!AS869="3E","3E",IF(COUNT(DRAFT!AO869,DRAFT!AS869)&gt;0,DRAFT!AT869,""))))</f>
        <v/>
      </c>
      <c r="O867" s="2" t="str">
        <f>IF(COUNT($A867)=0,"",IF(N867="3E","3E",IF(N867="","I",LOOKUP(N867/P$2,{0,0.4,0.45,0.5,0.55,0.6,0.65,0.7,0.75,0.8,1},{"F","D","C","C+","B-","B","B+","A-","A","A+"}))))</f>
        <v/>
      </c>
      <c r="P867" s="1" t="str">
        <f>IF(COUNT($A867)=0,"",IF(N867="","--",IF(N867="3E","3E",LOOKUP(N867/P$2,{0,0.4,0.45,0.5,0.55,0.6,0.65,0.7,0.75,0.8,1},{0,2,2.25,2.5,2.75,3,3.25,3.5,3.75,4}))))</f>
        <v/>
      </c>
      <c r="Q867" s="2" t="str">
        <f>IF(COUNT($A867)=0,"",IF($A867&lt;&gt;DRAFT!$B869,"ERR",IF(DRAFT!BB869="3E","3E",IF(COUNT(DRAFT!AX869,DRAFT!BB869)&gt;0,DRAFT!BC869,""))))</f>
        <v/>
      </c>
      <c r="R867" s="2" t="str">
        <f>IF(COUNT($A867)=0,"",IF(Q867="3E","3E",IF(Q867="","I",LOOKUP(Q867/S$2,{0,0.4,0.45,0.5,0.55,0.6,0.65,0.7,0.75,0.8,1},{"F","D","C","C+","B-","B","B+","A-","A","A+"}))))</f>
        <v/>
      </c>
      <c r="S867" s="1" t="str">
        <f>IF(COUNT($A867)=0,"",IF(Q867="","--",IF(Q867="3E","3E",LOOKUP(Q867/S$2,{0,0.4,0.45,0.5,0.55,0.6,0.65,0.7,0.75,0.8,1},{0,2,2.25,2.5,2.75,3,3.25,3.5,3.75,4}))))</f>
        <v/>
      </c>
      <c r="T867" s="2" t="str">
        <f>IF(COUNT($A867)=0,"",IF($A867&lt;&gt;DRAFT!$B869,"ERR",IF(DRAFT!BK869="3E","3E",IF(COUNT(DRAFT!BG869,DRAFT!BK869)&gt;0,DRAFT!BL869,""))))</f>
        <v/>
      </c>
      <c r="U867" s="2" t="str">
        <f>IF(COUNT($A867)=0,"",IF(T867="3E","3E",IF(T867="","I",LOOKUP(T867/V$2,{0,0.4,0.45,0.5,0.55,0.6,0.65,0.7,0.75,0.8,1},{"F","D","C","C+","B-","B","B+","A-","A","A+"}))))</f>
        <v/>
      </c>
      <c r="V867" s="1" t="str">
        <f>IF(COUNT($A867)=0,"",IF(T867="","--",IF(T867="3E","3E",LOOKUP(T867/V$2,{0,0.4,0.45,0.5,0.55,0.6,0.65,0.7,0.75,0.8,1},{0,2,2.25,2.5,2.75,3,3.25,3.5,3.75,4}))))</f>
        <v/>
      </c>
      <c r="W867" s="2" t="str">
        <f>IF(COUNT($A867)=0,"",IF($A867&lt;&gt;DRAFT!$B869,"ERR",IF(DRAFT!BT869="3E","3E",IF(COUNT(DRAFT!BP869,DRAFT!BT869)&gt;0,DRAFT!BU869,""))))</f>
        <v/>
      </c>
      <c r="X867" s="2" t="str">
        <f>IF(COUNT($A867)=0,"",IF(W867="3E","3E",IF(W867="","I",LOOKUP(W867/Y$2,{0,0.4,0.45,0.5,0.55,0.6,0.65,0.7,0.75,0.8,1},{"F","D","C","C+","B-","B","B+","A-","A","A+"}))))</f>
        <v/>
      </c>
      <c r="Y867" s="1" t="str">
        <f>IF(COUNT($A867)=0,"",IF(W867="","--",IF(W867="3E","3E",LOOKUP(W867/Y$2,{0,0.4,0.45,0.5,0.55,0.6,0.65,0.7,0.75,0.8,1},{0,2,2.25,2.5,2.75,3,3.25,3.5,3.75,4}))))</f>
        <v/>
      </c>
      <c r="Z867" s="2" t="str">
        <f>IF(COUNT($A867)=0,"",IF($A867&lt;&gt;DRAFT!$B869,"ERR",IF(DRAFT!CC869="3E","3E",IF(COUNT(DRAFT!BY869,DRAFT!CC869)&gt;0,DRAFT!CD869,""))))</f>
        <v/>
      </c>
      <c r="AA867" s="2" t="str">
        <f>IF(COUNT($A867)=0,"",IF(Z867="3E","3E",IF(Z867="","I",LOOKUP(Z867/AB$2,{0,0.4,0.45,0.5,0.55,0.6,0.65,0.7,0.75,0.8,1},{"F","D","C","C+","B-","B","B+","A-","A","A+"}))))</f>
        <v/>
      </c>
      <c r="AB867" s="1" t="str">
        <f>IF(COUNT($A867)=0,"",IF(Z867="","--",IF(Z867="3E","3E",LOOKUP(Z867/AB$2,{0,0.4,0.45,0.5,0.55,0.6,0.65,0.7,0.75,0.8,1},{0,2,2.25,2.5,2.75,3,3.25,3.5,3.75,4}))))</f>
        <v/>
      </c>
      <c r="AC867" s="2" t="str">
        <f>IF(COUNT($A867)=0,"",IF($A867&lt;&gt;DRAFT!$B869,"ERR",IF(DRAFT!CF869&gt;0,DRAFT!CF869,"")))</f>
        <v/>
      </c>
      <c r="AD867" s="2" t="str">
        <f>IF(COUNT($A867)=0,"",IF(AC867="3E","3E",IF(AC867="","I",LOOKUP(AC867/AE$2,{0,0.4,0.45,0.5,0.55,0.6,0.65,0.7,0.75,0.8,1},{"F","D","C","C+","B-","B","B+","A-","A","A+"}))))</f>
        <v/>
      </c>
      <c r="AE867" s="1" t="str">
        <f>IF(COUNT($A867)=0,"",IF(AC867="","--",IF(AC867="3E","3E",LOOKUP(AC867/AE$2,{0,0.4,0.45,0.5,0.55,0.6,0.65,0.7,0.75,0.8,1},{0,2,2.25,2.5,2.75,3,3.25,3.5,3.75,4}))))</f>
        <v/>
      </c>
      <c r="AF867" s="2" t="str">
        <f>IF(COUNT($A867)=0,"",IF($A867&lt;&gt;DRAFT!$B869,"ERR",IF(DRAFT!CI869&gt;0,DRAFT!CK869,"")))</f>
        <v/>
      </c>
      <c r="AG867" s="2" t="str">
        <f>IF(COUNT($A867)=0,"",IF(AF867="3E","3E",IF(AF867="","I",LOOKUP(AF867/AH$2,{0,0.4,0.45,0.5,0.55,0.6,0.65,0.7,0.75,0.8,1},{"F","D","C","C+","B-","B","B+","A-","A","A+"}))))</f>
        <v/>
      </c>
      <c r="AH867" s="1" t="str">
        <f>IF(COUNT($A867)=0,"",IF(AF867="","--",IF(AF867="3E","3E",LOOKUP(AF867/AH$2,{0,0.4,0.45,0.5,0.55,0.6,0.65,0.7,0.75,0.8,1},{0,2,2.25,2.5,2.75,3,3.25,3.5,3.75,4}))))</f>
        <v/>
      </c>
      <c r="AI867" s="2" t="str">
        <f>IF($A867&lt;&gt;DRAFT!$B869,"ERR",IF(OR(COUNT($A867)=0,COUNT(DRAFT!CL869:CN869,DRAFT!CP869:CR869)=0),"",CEILING(SUM(DRAFT!CO869,DRAFT!CS869,DRAFT!CT869),1)))</f>
        <v/>
      </c>
      <c r="AJ867" s="2" t="str">
        <f>IF(COUNT($A867)=0,"",IF(AI867="3E","3E",IF(AI867="","I",LOOKUP(AI867/AK$2,{0,0.4,0.45,0.5,0.55,0.6,0.65,0.7,0.75,0.8,1},{"F","D","C","C+","B-","B","B+","A-","A","A+"}))))</f>
        <v/>
      </c>
      <c r="AK867" s="1" t="str">
        <f>IF(COUNT($A867)=0,"",IF(AI867="","--",IF(AI867="3E","3E",LOOKUP(AI867/AK$2,{0,0.4,0.45,0.5,0.55,0.6,0.65,0.7,0.75,0.8,1},{0,2,2.25,2.5,2.75,3,3.25,3.5,3.75,4}))))</f>
        <v/>
      </c>
      <c r="AL867" s="4" t="str">
        <f>IF(OR(COUNT($A867)=0,COUNT(B867:AK867)=0),"",IF(COUNTIF(B867:AK867,"3E")&gt;0,"3E",IF(DRAFT!$A869="R",TRUNC(SUMPRODUCT(RGP,RCP)/TCP,3),TRUNC((SUMPRODUCT(--(IMDGP&gt;0)*IMDGP,IMCP)+CEILING(DRAFT!$DB869*42,0.25))/TCP,3))))</f>
        <v/>
      </c>
      <c r="AM867" s="2" t="str">
        <f>IF(OR(COUNT($A867)=0,COUNT(B867:AK867)=0),"",IF(COUNTIF(B867:AK867,"3E")&gt;0,"3E",IF(DRAFT!$A869="R",SUMPRODUCT(--(RGP&gt;=2),RCP),SUMPRODUCT(--(IMDGP&gt;0),--(IMGP=0),IMCP)+DRAFT!$DC869)))</f>
        <v/>
      </c>
      <c r="AQ867" s="2" t="str">
        <f>IF(OR(COUNT($A867)=0,COUNT(B867:AK867)=0),"",IF(COUNTIF(B867:AM867,"3E")&gt;0,"3E",IF(AND(DRAFT!$A869="IM",OR($AL867&gt;DRAFT!$DB869,$AM867&gt;DRAFT!$DC869)),"IMPROVED",IF(AND(DRAFT!$A869="IM",$AL867&lt;=DRAFT!$DB869,$AM867&lt;=DRAFT!$DC869),"NOT IMPROVED",IF(AND(DRAFT!CU869="S",AH867&gt;=2,AK867&gt;=2,AN867&gt;=2.5,AP867&gt;=144),"PASS","FAIL")))))</f>
        <v/>
      </c>
      <c r="AR867" s="2" t="str">
        <f t="shared" si="28"/>
        <v/>
      </c>
      <c r="AS867" s="2" t="str">
        <f t="shared" si="29"/>
        <v/>
      </c>
    </row>
    <row r="868" spans="1:45" ht="18.95" customHeight="1" x14ac:dyDescent="0.25">
      <c r="A868" s="3" t="str">
        <f>IF(DRAFT!$B870="","",DRAFT!$B870)</f>
        <v/>
      </c>
      <c r="B868" s="2" t="str">
        <f>IF(COUNT($A868)=0,"",IF($A868&lt;&gt;DRAFT!$B870,"ERR",IF(DRAFT!I870="3E","3E",IF(COUNT(DRAFT!E870,DRAFT!I870)&gt;0,DRAFT!J870,""))))</f>
        <v/>
      </c>
      <c r="C868" s="2" t="str">
        <f>IF(COUNT($A868)=0,"",IF(B868="3E","3E",IF(B868="","I",LOOKUP(B868/D$2,{0,0.4,0.45,0.5,0.55,0.6,0.65,0.7,0.75,0.8,1},{"F","D","C","C+","B-","B","B+","A-","A","A+"}))))</f>
        <v/>
      </c>
      <c r="D868" s="1" t="str">
        <f>IF(COUNT($A868)=0,"",IF(B868="","--",IF(B868="3E","3E",LOOKUP(B868/D$2,{0,0.4,0.45,0.5,0.55,0.6,0.65,0.7,0.75,0.8,1},{0,2,2.25,2.5,2.75,3,3.25,3.5,3.75,4}))))</f>
        <v/>
      </c>
      <c r="E868" s="2" t="str">
        <f>IF(COUNT($A868)=0,"",IF($A868&lt;&gt;DRAFT!$B870,"ERR",IF(DRAFT!R870="3E","3E",IF(COUNT(DRAFT!N870,DRAFT!R870)&gt;0,DRAFT!S870,""))))</f>
        <v/>
      </c>
      <c r="F868" s="2" t="str">
        <f>IF(COUNT($A868)=0,"",IF(E868="3E","3E",IF(E868="","I",LOOKUP(E868/G$2,{0,0.4,0.45,0.5,0.55,0.6,0.65,0.7,0.75,0.8,1},{"F","D","C","C+","B-","B","B+","A-","A","A+"}))))</f>
        <v/>
      </c>
      <c r="G868" s="1" t="str">
        <f>IF(COUNT($A868)=0,"",IF(E868="","--",IF(E868="3E","3E",LOOKUP(E868/G$2,{0,0.4,0.45,0.5,0.55,0.6,0.65,0.7,0.75,0.8,1},{0,2,2.25,2.5,2.75,3,3.25,3.5,3.75,4}))))</f>
        <v/>
      </c>
      <c r="H868" s="2" t="str">
        <f>IF(COUNT($A868)=0,"",IF($A868&lt;&gt;DRAFT!$B870,"ERR",IF(DRAFT!AA870="3E","3E",IF(COUNT(DRAFT!W870,DRAFT!AA870)&gt;0,DRAFT!AB870,""))))</f>
        <v/>
      </c>
      <c r="I868" s="2" t="str">
        <f>IF(COUNT($A868)=0,"",IF(H868="3E","3E",IF(H868="","I",LOOKUP(H868/J$2,{0,0.4,0.45,0.5,0.55,0.6,0.65,0.7,0.75,0.8,1},{"F","D","C","C+","B-","B","B+","A-","A","A+"}))))</f>
        <v/>
      </c>
      <c r="J868" s="1" t="str">
        <f>IF(COUNT($A868)=0,"",IF(H868="","--",IF(H868="3E","3E",LOOKUP(H868/J$2,{0,0.4,0.45,0.5,0.55,0.6,0.65,0.7,0.75,0.8,1},{0,2,2.25,2.5,2.75,3,3.25,3.5,3.75,4}))))</f>
        <v/>
      </c>
      <c r="K868" s="2" t="str">
        <f>IF(COUNT($A868)=0,"",IF($A868&lt;&gt;DRAFT!$B870,"ERR",IF(DRAFT!AJ870="3E","3E",IF(COUNT(DRAFT!AF870,DRAFT!AJ870)&gt;0,DRAFT!AK870,""))))</f>
        <v/>
      </c>
      <c r="L868" s="2" t="str">
        <f>IF(COUNT($A868)=0,"",IF(K868="3E","3E",IF(K868="","I",LOOKUP(K868/M$2,{0,0.4,0.45,0.5,0.55,0.6,0.65,0.7,0.75,0.8,1},{"F","D","C","C+","B-","B","B+","A-","A","A+"}))))</f>
        <v/>
      </c>
      <c r="M868" s="1" t="str">
        <f>IF(COUNT($A868)=0,"",IF(K868="","--",IF(K868="3E","3E",LOOKUP(K868/M$2,{0,0.4,0.45,0.5,0.55,0.6,0.65,0.7,0.75,0.8,1},{0,2,2.25,2.5,2.75,3,3.25,3.5,3.75,4}))))</f>
        <v/>
      </c>
      <c r="N868" s="2" t="str">
        <f>IF(COUNT($A868)=0,"",IF($A868&lt;&gt;DRAFT!$B870,"ERR",IF(DRAFT!AS870="3E","3E",IF(COUNT(DRAFT!AO870,DRAFT!AS870)&gt;0,DRAFT!AT870,""))))</f>
        <v/>
      </c>
      <c r="O868" s="2" t="str">
        <f>IF(COUNT($A868)=0,"",IF(N868="3E","3E",IF(N868="","I",LOOKUP(N868/P$2,{0,0.4,0.45,0.5,0.55,0.6,0.65,0.7,0.75,0.8,1},{"F","D","C","C+","B-","B","B+","A-","A","A+"}))))</f>
        <v/>
      </c>
      <c r="P868" s="1" t="str">
        <f>IF(COUNT($A868)=0,"",IF(N868="","--",IF(N868="3E","3E",LOOKUP(N868/P$2,{0,0.4,0.45,0.5,0.55,0.6,0.65,0.7,0.75,0.8,1},{0,2,2.25,2.5,2.75,3,3.25,3.5,3.75,4}))))</f>
        <v/>
      </c>
      <c r="Q868" s="2" t="str">
        <f>IF(COUNT($A868)=0,"",IF($A868&lt;&gt;DRAFT!$B870,"ERR",IF(DRAFT!BB870="3E","3E",IF(COUNT(DRAFT!AX870,DRAFT!BB870)&gt;0,DRAFT!BC870,""))))</f>
        <v/>
      </c>
      <c r="R868" s="2" t="str">
        <f>IF(COUNT($A868)=0,"",IF(Q868="3E","3E",IF(Q868="","I",LOOKUP(Q868/S$2,{0,0.4,0.45,0.5,0.55,0.6,0.65,0.7,0.75,0.8,1},{"F","D","C","C+","B-","B","B+","A-","A","A+"}))))</f>
        <v/>
      </c>
      <c r="S868" s="1" t="str">
        <f>IF(COUNT($A868)=0,"",IF(Q868="","--",IF(Q868="3E","3E",LOOKUP(Q868/S$2,{0,0.4,0.45,0.5,0.55,0.6,0.65,0.7,0.75,0.8,1},{0,2,2.25,2.5,2.75,3,3.25,3.5,3.75,4}))))</f>
        <v/>
      </c>
      <c r="T868" s="2" t="str">
        <f>IF(COUNT($A868)=0,"",IF($A868&lt;&gt;DRAFT!$B870,"ERR",IF(DRAFT!BK870="3E","3E",IF(COUNT(DRAFT!BG870,DRAFT!BK870)&gt;0,DRAFT!BL870,""))))</f>
        <v/>
      </c>
      <c r="U868" s="2" t="str">
        <f>IF(COUNT($A868)=0,"",IF(T868="3E","3E",IF(T868="","I",LOOKUP(T868/V$2,{0,0.4,0.45,0.5,0.55,0.6,0.65,0.7,0.75,0.8,1},{"F","D","C","C+","B-","B","B+","A-","A","A+"}))))</f>
        <v/>
      </c>
      <c r="V868" s="1" t="str">
        <f>IF(COUNT($A868)=0,"",IF(T868="","--",IF(T868="3E","3E",LOOKUP(T868/V$2,{0,0.4,0.45,0.5,0.55,0.6,0.65,0.7,0.75,0.8,1},{0,2,2.25,2.5,2.75,3,3.25,3.5,3.75,4}))))</f>
        <v/>
      </c>
      <c r="W868" s="2" t="str">
        <f>IF(COUNT($A868)=0,"",IF($A868&lt;&gt;DRAFT!$B870,"ERR",IF(DRAFT!BT870="3E","3E",IF(COUNT(DRAFT!BP870,DRAFT!BT870)&gt;0,DRAFT!BU870,""))))</f>
        <v/>
      </c>
      <c r="X868" s="2" t="str">
        <f>IF(COUNT($A868)=0,"",IF(W868="3E","3E",IF(W868="","I",LOOKUP(W868/Y$2,{0,0.4,0.45,0.5,0.55,0.6,0.65,0.7,0.75,0.8,1},{"F","D","C","C+","B-","B","B+","A-","A","A+"}))))</f>
        <v/>
      </c>
      <c r="Y868" s="1" t="str">
        <f>IF(COUNT($A868)=0,"",IF(W868="","--",IF(W868="3E","3E",LOOKUP(W868/Y$2,{0,0.4,0.45,0.5,0.55,0.6,0.65,0.7,0.75,0.8,1},{0,2,2.25,2.5,2.75,3,3.25,3.5,3.75,4}))))</f>
        <v/>
      </c>
      <c r="Z868" s="2" t="str">
        <f>IF(COUNT($A868)=0,"",IF($A868&lt;&gt;DRAFT!$B870,"ERR",IF(DRAFT!CC870="3E","3E",IF(COUNT(DRAFT!BY870,DRAFT!CC870)&gt;0,DRAFT!CD870,""))))</f>
        <v/>
      </c>
      <c r="AA868" s="2" t="str">
        <f>IF(COUNT($A868)=0,"",IF(Z868="3E","3E",IF(Z868="","I",LOOKUP(Z868/AB$2,{0,0.4,0.45,0.5,0.55,0.6,0.65,0.7,0.75,0.8,1},{"F","D","C","C+","B-","B","B+","A-","A","A+"}))))</f>
        <v/>
      </c>
      <c r="AB868" s="1" t="str">
        <f>IF(COUNT($A868)=0,"",IF(Z868="","--",IF(Z868="3E","3E",LOOKUP(Z868/AB$2,{0,0.4,0.45,0.5,0.55,0.6,0.65,0.7,0.75,0.8,1},{0,2,2.25,2.5,2.75,3,3.25,3.5,3.75,4}))))</f>
        <v/>
      </c>
      <c r="AC868" s="2" t="str">
        <f>IF(COUNT($A868)=0,"",IF($A868&lt;&gt;DRAFT!$B870,"ERR",IF(DRAFT!CF870&gt;0,DRAFT!CF870,"")))</f>
        <v/>
      </c>
      <c r="AD868" s="2" t="str">
        <f>IF(COUNT($A868)=0,"",IF(AC868="3E","3E",IF(AC868="","I",LOOKUP(AC868/AE$2,{0,0.4,0.45,0.5,0.55,0.6,0.65,0.7,0.75,0.8,1},{"F","D","C","C+","B-","B","B+","A-","A","A+"}))))</f>
        <v/>
      </c>
      <c r="AE868" s="1" t="str">
        <f>IF(COUNT($A868)=0,"",IF(AC868="","--",IF(AC868="3E","3E",LOOKUP(AC868/AE$2,{0,0.4,0.45,0.5,0.55,0.6,0.65,0.7,0.75,0.8,1},{0,2,2.25,2.5,2.75,3,3.25,3.5,3.75,4}))))</f>
        <v/>
      </c>
      <c r="AF868" s="2" t="str">
        <f>IF(COUNT($A868)=0,"",IF($A868&lt;&gt;DRAFT!$B870,"ERR",IF(DRAFT!CI870&gt;0,DRAFT!CK870,"")))</f>
        <v/>
      </c>
      <c r="AG868" s="2" t="str">
        <f>IF(COUNT($A868)=0,"",IF(AF868="3E","3E",IF(AF868="","I",LOOKUP(AF868/AH$2,{0,0.4,0.45,0.5,0.55,0.6,0.65,0.7,0.75,0.8,1},{"F","D","C","C+","B-","B","B+","A-","A","A+"}))))</f>
        <v/>
      </c>
      <c r="AH868" s="1" t="str">
        <f>IF(COUNT($A868)=0,"",IF(AF868="","--",IF(AF868="3E","3E",LOOKUP(AF868/AH$2,{0,0.4,0.45,0.5,0.55,0.6,0.65,0.7,0.75,0.8,1},{0,2,2.25,2.5,2.75,3,3.25,3.5,3.75,4}))))</f>
        <v/>
      </c>
      <c r="AI868" s="2" t="str">
        <f>IF($A868&lt;&gt;DRAFT!$B870,"ERR",IF(OR(COUNT($A868)=0,COUNT(DRAFT!CL870:CN870,DRAFT!CP870:CR870)=0),"",CEILING(SUM(DRAFT!CO870,DRAFT!CS870,DRAFT!CT870),1)))</f>
        <v/>
      </c>
      <c r="AJ868" s="2" t="str">
        <f>IF(COUNT($A868)=0,"",IF(AI868="3E","3E",IF(AI868="","I",LOOKUP(AI868/AK$2,{0,0.4,0.45,0.5,0.55,0.6,0.65,0.7,0.75,0.8,1},{"F","D","C","C+","B-","B","B+","A-","A","A+"}))))</f>
        <v/>
      </c>
      <c r="AK868" s="1" t="str">
        <f>IF(COUNT($A868)=0,"",IF(AI868="","--",IF(AI868="3E","3E",LOOKUP(AI868/AK$2,{0,0.4,0.45,0.5,0.55,0.6,0.65,0.7,0.75,0.8,1},{0,2,2.25,2.5,2.75,3,3.25,3.5,3.75,4}))))</f>
        <v/>
      </c>
      <c r="AL868" s="4" t="str">
        <f>IF(OR(COUNT($A868)=0,COUNT(B868:AK868)=0),"",IF(COUNTIF(B868:AK868,"3E")&gt;0,"3E",IF(DRAFT!$A870="R",TRUNC(SUMPRODUCT(RGP,RCP)/TCP,3),TRUNC((SUMPRODUCT(--(IMDGP&gt;0)*IMDGP,IMCP)+CEILING(DRAFT!$DB870*42,0.25))/TCP,3))))</f>
        <v/>
      </c>
      <c r="AM868" s="2" t="str">
        <f>IF(OR(COUNT($A868)=0,COUNT(B868:AK868)=0),"",IF(COUNTIF(B868:AK868,"3E")&gt;0,"3E",IF(DRAFT!$A870="R",SUMPRODUCT(--(RGP&gt;=2),RCP),SUMPRODUCT(--(IMDGP&gt;0),--(IMGP=0),IMCP)+DRAFT!$DC870)))</f>
        <v/>
      </c>
      <c r="AQ868" s="2" t="str">
        <f>IF(OR(COUNT($A868)=0,COUNT(B868:AK868)=0),"",IF(COUNTIF(B868:AM868,"3E")&gt;0,"3E",IF(AND(DRAFT!$A870="IM",OR($AL868&gt;DRAFT!$DB870,$AM868&gt;DRAFT!$DC870)),"IMPROVED",IF(AND(DRAFT!$A870="IM",$AL868&lt;=DRAFT!$DB870,$AM868&lt;=DRAFT!$DC870),"NOT IMPROVED",IF(AND(DRAFT!CU870="S",AH868&gt;=2,AK868&gt;=2,AN868&gt;=2.5,AP868&gt;=144),"PASS","FAIL")))))</f>
        <v/>
      </c>
      <c r="AR868" s="2" t="str">
        <f t="shared" si="28"/>
        <v/>
      </c>
      <c r="AS868" s="2" t="str">
        <f t="shared" si="29"/>
        <v/>
      </c>
    </row>
    <row r="869" spans="1:45" ht="18.95" customHeight="1" x14ac:dyDescent="0.25">
      <c r="A869" s="3" t="str">
        <f>IF(DRAFT!$B871="","",DRAFT!$B871)</f>
        <v/>
      </c>
      <c r="B869" s="2" t="str">
        <f>IF(COUNT($A869)=0,"",IF($A869&lt;&gt;DRAFT!$B871,"ERR",IF(DRAFT!I871="3E","3E",IF(COUNT(DRAFT!E871,DRAFT!I871)&gt;0,DRAFT!J871,""))))</f>
        <v/>
      </c>
      <c r="C869" s="2" t="str">
        <f>IF(COUNT($A869)=0,"",IF(B869="3E","3E",IF(B869="","I",LOOKUP(B869/D$2,{0,0.4,0.45,0.5,0.55,0.6,0.65,0.7,0.75,0.8,1},{"F","D","C","C+","B-","B","B+","A-","A","A+"}))))</f>
        <v/>
      </c>
      <c r="D869" s="1" t="str">
        <f>IF(COUNT($A869)=0,"",IF(B869="","--",IF(B869="3E","3E",LOOKUP(B869/D$2,{0,0.4,0.45,0.5,0.55,0.6,0.65,0.7,0.75,0.8,1},{0,2,2.25,2.5,2.75,3,3.25,3.5,3.75,4}))))</f>
        <v/>
      </c>
      <c r="E869" s="2" t="str">
        <f>IF(COUNT($A869)=0,"",IF($A869&lt;&gt;DRAFT!$B871,"ERR",IF(DRAFT!R871="3E","3E",IF(COUNT(DRAFT!N871,DRAFT!R871)&gt;0,DRAFT!S871,""))))</f>
        <v/>
      </c>
      <c r="F869" s="2" t="str">
        <f>IF(COUNT($A869)=0,"",IF(E869="3E","3E",IF(E869="","I",LOOKUP(E869/G$2,{0,0.4,0.45,0.5,0.55,0.6,0.65,0.7,0.75,0.8,1},{"F","D","C","C+","B-","B","B+","A-","A","A+"}))))</f>
        <v/>
      </c>
      <c r="G869" s="1" t="str">
        <f>IF(COUNT($A869)=0,"",IF(E869="","--",IF(E869="3E","3E",LOOKUP(E869/G$2,{0,0.4,0.45,0.5,0.55,0.6,0.65,0.7,0.75,0.8,1},{0,2,2.25,2.5,2.75,3,3.25,3.5,3.75,4}))))</f>
        <v/>
      </c>
      <c r="H869" s="2" t="str">
        <f>IF(COUNT($A869)=0,"",IF($A869&lt;&gt;DRAFT!$B871,"ERR",IF(DRAFT!AA871="3E","3E",IF(COUNT(DRAFT!W871,DRAFT!AA871)&gt;0,DRAFT!AB871,""))))</f>
        <v/>
      </c>
      <c r="I869" s="2" t="str">
        <f>IF(COUNT($A869)=0,"",IF(H869="3E","3E",IF(H869="","I",LOOKUP(H869/J$2,{0,0.4,0.45,0.5,0.55,0.6,0.65,0.7,0.75,0.8,1},{"F","D","C","C+","B-","B","B+","A-","A","A+"}))))</f>
        <v/>
      </c>
      <c r="J869" s="1" t="str">
        <f>IF(COUNT($A869)=0,"",IF(H869="","--",IF(H869="3E","3E",LOOKUP(H869/J$2,{0,0.4,0.45,0.5,0.55,0.6,0.65,0.7,0.75,0.8,1},{0,2,2.25,2.5,2.75,3,3.25,3.5,3.75,4}))))</f>
        <v/>
      </c>
      <c r="K869" s="2" t="str">
        <f>IF(COUNT($A869)=0,"",IF($A869&lt;&gt;DRAFT!$B871,"ERR",IF(DRAFT!AJ871="3E","3E",IF(COUNT(DRAFT!AF871,DRAFT!AJ871)&gt;0,DRAFT!AK871,""))))</f>
        <v/>
      </c>
      <c r="L869" s="2" t="str">
        <f>IF(COUNT($A869)=0,"",IF(K869="3E","3E",IF(K869="","I",LOOKUP(K869/M$2,{0,0.4,0.45,0.5,0.55,0.6,0.65,0.7,0.75,0.8,1},{"F","D","C","C+","B-","B","B+","A-","A","A+"}))))</f>
        <v/>
      </c>
      <c r="M869" s="1" t="str">
        <f>IF(COUNT($A869)=0,"",IF(K869="","--",IF(K869="3E","3E",LOOKUP(K869/M$2,{0,0.4,0.45,0.5,0.55,0.6,0.65,0.7,0.75,0.8,1},{0,2,2.25,2.5,2.75,3,3.25,3.5,3.75,4}))))</f>
        <v/>
      </c>
      <c r="N869" s="2" t="str">
        <f>IF(COUNT($A869)=0,"",IF($A869&lt;&gt;DRAFT!$B871,"ERR",IF(DRAFT!AS871="3E","3E",IF(COUNT(DRAFT!AO871,DRAFT!AS871)&gt;0,DRAFT!AT871,""))))</f>
        <v/>
      </c>
      <c r="O869" s="2" t="str">
        <f>IF(COUNT($A869)=0,"",IF(N869="3E","3E",IF(N869="","I",LOOKUP(N869/P$2,{0,0.4,0.45,0.5,0.55,0.6,0.65,0.7,0.75,0.8,1},{"F","D","C","C+","B-","B","B+","A-","A","A+"}))))</f>
        <v/>
      </c>
      <c r="P869" s="1" t="str">
        <f>IF(COUNT($A869)=0,"",IF(N869="","--",IF(N869="3E","3E",LOOKUP(N869/P$2,{0,0.4,0.45,0.5,0.55,0.6,0.65,0.7,0.75,0.8,1},{0,2,2.25,2.5,2.75,3,3.25,3.5,3.75,4}))))</f>
        <v/>
      </c>
      <c r="Q869" s="2" t="str">
        <f>IF(COUNT($A869)=0,"",IF($A869&lt;&gt;DRAFT!$B871,"ERR",IF(DRAFT!BB871="3E","3E",IF(COUNT(DRAFT!AX871,DRAFT!BB871)&gt;0,DRAFT!BC871,""))))</f>
        <v/>
      </c>
      <c r="R869" s="2" t="str">
        <f>IF(COUNT($A869)=0,"",IF(Q869="3E","3E",IF(Q869="","I",LOOKUP(Q869/S$2,{0,0.4,0.45,0.5,0.55,0.6,0.65,0.7,0.75,0.8,1},{"F","D","C","C+","B-","B","B+","A-","A","A+"}))))</f>
        <v/>
      </c>
      <c r="S869" s="1" t="str">
        <f>IF(COUNT($A869)=0,"",IF(Q869="","--",IF(Q869="3E","3E",LOOKUP(Q869/S$2,{0,0.4,0.45,0.5,0.55,0.6,0.65,0.7,0.75,0.8,1},{0,2,2.25,2.5,2.75,3,3.25,3.5,3.75,4}))))</f>
        <v/>
      </c>
      <c r="T869" s="2" t="str">
        <f>IF(COUNT($A869)=0,"",IF($A869&lt;&gt;DRAFT!$B871,"ERR",IF(DRAFT!BK871="3E","3E",IF(COUNT(DRAFT!BG871,DRAFT!BK871)&gt;0,DRAFT!BL871,""))))</f>
        <v/>
      </c>
      <c r="U869" s="2" t="str">
        <f>IF(COUNT($A869)=0,"",IF(T869="3E","3E",IF(T869="","I",LOOKUP(T869/V$2,{0,0.4,0.45,0.5,0.55,0.6,0.65,0.7,0.75,0.8,1},{"F","D","C","C+","B-","B","B+","A-","A","A+"}))))</f>
        <v/>
      </c>
      <c r="V869" s="1" t="str">
        <f>IF(COUNT($A869)=0,"",IF(T869="","--",IF(T869="3E","3E",LOOKUP(T869/V$2,{0,0.4,0.45,0.5,0.55,0.6,0.65,0.7,0.75,0.8,1},{0,2,2.25,2.5,2.75,3,3.25,3.5,3.75,4}))))</f>
        <v/>
      </c>
      <c r="W869" s="2" t="str">
        <f>IF(COUNT($A869)=0,"",IF($A869&lt;&gt;DRAFT!$B871,"ERR",IF(DRAFT!BT871="3E","3E",IF(COUNT(DRAFT!BP871,DRAFT!BT871)&gt;0,DRAFT!BU871,""))))</f>
        <v/>
      </c>
      <c r="X869" s="2" t="str">
        <f>IF(COUNT($A869)=0,"",IF(W869="3E","3E",IF(W869="","I",LOOKUP(W869/Y$2,{0,0.4,0.45,0.5,0.55,0.6,0.65,0.7,0.75,0.8,1},{"F","D","C","C+","B-","B","B+","A-","A","A+"}))))</f>
        <v/>
      </c>
      <c r="Y869" s="1" t="str">
        <f>IF(COUNT($A869)=0,"",IF(W869="","--",IF(W869="3E","3E",LOOKUP(W869/Y$2,{0,0.4,0.45,0.5,0.55,0.6,0.65,0.7,0.75,0.8,1},{0,2,2.25,2.5,2.75,3,3.25,3.5,3.75,4}))))</f>
        <v/>
      </c>
      <c r="Z869" s="2" t="str">
        <f>IF(COUNT($A869)=0,"",IF($A869&lt;&gt;DRAFT!$B871,"ERR",IF(DRAFT!CC871="3E","3E",IF(COUNT(DRAFT!BY871,DRAFT!CC871)&gt;0,DRAFT!CD871,""))))</f>
        <v/>
      </c>
      <c r="AA869" s="2" t="str">
        <f>IF(COUNT($A869)=0,"",IF(Z869="3E","3E",IF(Z869="","I",LOOKUP(Z869/AB$2,{0,0.4,0.45,0.5,0.55,0.6,0.65,0.7,0.75,0.8,1},{"F","D","C","C+","B-","B","B+","A-","A","A+"}))))</f>
        <v/>
      </c>
      <c r="AB869" s="1" t="str">
        <f>IF(COUNT($A869)=0,"",IF(Z869="","--",IF(Z869="3E","3E",LOOKUP(Z869/AB$2,{0,0.4,0.45,0.5,0.55,0.6,0.65,0.7,0.75,0.8,1},{0,2,2.25,2.5,2.75,3,3.25,3.5,3.75,4}))))</f>
        <v/>
      </c>
      <c r="AC869" s="2" t="str">
        <f>IF(COUNT($A869)=0,"",IF($A869&lt;&gt;DRAFT!$B871,"ERR",IF(DRAFT!CF871&gt;0,DRAFT!CF871,"")))</f>
        <v/>
      </c>
      <c r="AD869" s="2" t="str">
        <f>IF(COUNT($A869)=0,"",IF(AC869="3E","3E",IF(AC869="","I",LOOKUP(AC869/AE$2,{0,0.4,0.45,0.5,0.55,0.6,0.65,0.7,0.75,0.8,1},{"F","D","C","C+","B-","B","B+","A-","A","A+"}))))</f>
        <v/>
      </c>
      <c r="AE869" s="1" t="str">
        <f>IF(COUNT($A869)=0,"",IF(AC869="","--",IF(AC869="3E","3E",LOOKUP(AC869/AE$2,{0,0.4,0.45,0.5,0.55,0.6,0.65,0.7,0.75,0.8,1},{0,2,2.25,2.5,2.75,3,3.25,3.5,3.75,4}))))</f>
        <v/>
      </c>
      <c r="AF869" s="2" t="str">
        <f>IF(COUNT($A869)=0,"",IF($A869&lt;&gt;DRAFT!$B871,"ERR",IF(DRAFT!CI871&gt;0,DRAFT!CK871,"")))</f>
        <v/>
      </c>
      <c r="AG869" s="2" t="str">
        <f>IF(COUNT($A869)=0,"",IF(AF869="3E","3E",IF(AF869="","I",LOOKUP(AF869/AH$2,{0,0.4,0.45,0.5,0.55,0.6,0.65,0.7,0.75,0.8,1},{"F","D","C","C+","B-","B","B+","A-","A","A+"}))))</f>
        <v/>
      </c>
      <c r="AH869" s="1" t="str">
        <f>IF(COUNT($A869)=0,"",IF(AF869="","--",IF(AF869="3E","3E",LOOKUP(AF869/AH$2,{0,0.4,0.45,0.5,0.55,0.6,0.65,0.7,0.75,0.8,1},{0,2,2.25,2.5,2.75,3,3.25,3.5,3.75,4}))))</f>
        <v/>
      </c>
      <c r="AI869" s="2" t="str">
        <f>IF($A869&lt;&gt;DRAFT!$B871,"ERR",IF(OR(COUNT($A869)=0,COUNT(DRAFT!CL871:CN871,DRAFT!CP871:CR871)=0),"",CEILING(SUM(DRAFT!CO871,DRAFT!CS871,DRAFT!CT871),1)))</f>
        <v/>
      </c>
      <c r="AJ869" s="2" t="str">
        <f>IF(COUNT($A869)=0,"",IF(AI869="3E","3E",IF(AI869="","I",LOOKUP(AI869/AK$2,{0,0.4,0.45,0.5,0.55,0.6,0.65,0.7,0.75,0.8,1},{"F","D","C","C+","B-","B","B+","A-","A","A+"}))))</f>
        <v/>
      </c>
      <c r="AK869" s="1" t="str">
        <f>IF(COUNT($A869)=0,"",IF(AI869="","--",IF(AI869="3E","3E",LOOKUP(AI869/AK$2,{0,0.4,0.45,0.5,0.55,0.6,0.65,0.7,0.75,0.8,1},{0,2,2.25,2.5,2.75,3,3.25,3.5,3.75,4}))))</f>
        <v/>
      </c>
      <c r="AL869" s="4" t="str">
        <f>IF(OR(COUNT($A869)=0,COUNT(B869:AK869)=0),"",IF(COUNTIF(B869:AK869,"3E")&gt;0,"3E",IF(DRAFT!$A871="R",TRUNC(SUMPRODUCT(RGP,RCP)/TCP,3),TRUNC((SUMPRODUCT(--(IMDGP&gt;0)*IMDGP,IMCP)+CEILING(DRAFT!$DB871*42,0.25))/TCP,3))))</f>
        <v/>
      </c>
      <c r="AM869" s="2" t="str">
        <f>IF(OR(COUNT($A869)=0,COUNT(B869:AK869)=0),"",IF(COUNTIF(B869:AK869,"3E")&gt;0,"3E",IF(DRAFT!$A871="R",SUMPRODUCT(--(RGP&gt;=2),RCP),SUMPRODUCT(--(IMDGP&gt;0),--(IMGP=0),IMCP)+DRAFT!$DC871)))</f>
        <v/>
      </c>
      <c r="AQ869" s="2" t="str">
        <f>IF(OR(COUNT($A869)=0,COUNT(B869:AK869)=0),"",IF(COUNTIF(B869:AM869,"3E")&gt;0,"3E",IF(AND(DRAFT!$A871="IM",OR($AL869&gt;DRAFT!$DB871,$AM869&gt;DRAFT!$DC871)),"IMPROVED",IF(AND(DRAFT!$A871="IM",$AL869&lt;=DRAFT!$DB871,$AM869&lt;=DRAFT!$DC871),"NOT IMPROVED",IF(AND(DRAFT!CU871="S",AH869&gt;=2,AK869&gt;=2,AN869&gt;=2.5,AP869&gt;=144),"PASS","FAIL")))))</f>
        <v/>
      </c>
      <c r="AR869" s="2" t="str">
        <f t="shared" si="28"/>
        <v/>
      </c>
      <c r="AS869" s="2" t="str">
        <f t="shared" si="29"/>
        <v/>
      </c>
    </row>
    <row r="870" spans="1:45" ht="18.95" customHeight="1" x14ac:dyDescent="0.25">
      <c r="A870" s="3" t="str">
        <f>IF(DRAFT!$B872="","",DRAFT!$B872)</f>
        <v/>
      </c>
      <c r="B870" s="2" t="str">
        <f>IF(COUNT($A870)=0,"",IF($A870&lt;&gt;DRAFT!$B872,"ERR",IF(DRAFT!I872="3E","3E",IF(COUNT(DRAFT!E872,DRAFT!I872)&gt;0,DRAFT!J872,""))))</f>
        <v/>
      </c>
      <c r="C870" s="2" t="str">
        <f>IF(COUNT($A870)=0,"",IF(B870="3E","3E",IF(B870="","I",LOOKUP(B870/D$2,{0,0.4,0.45,0.5,0.55,0.6,0.65,0.7,0.75,0.8,1},{"F","D","C","C+","B-","B","B+","A-","A","A+"}))))</f>
        <v/>
      </c>
      <c r="D870" s="1" t="str">
        <f>IF(COUNT($A870)=0,"",IF(B870="","--",IF(B870="3E","3E",LOOKUP(B870/D$2,{0,0.4,0.45,0.5,0.55,0.6,0.65,0.7,0.75,0.8,1},{0,2,2.25,2.5,2.75,3,3.25,3.5,3.75,4}))))</f>
        <v/>
      </c>
      <c r="E870" s="2" t="str">
        <f>IF(COUNT($A870)=0,"",IF($A870&lt;&gt;DRAFT!$B872,"ERR",IF(DRAFT!R872="3E","3E",IF(COUNT(DRAFT!N872,DRAFT!R872)&gt;0,DRAFT!S872,""))))</f>
        <v/>
      </c>
      <c r="F870" s="2" t="str">
        <f>IF(COUNT($A870)=0,"",IF(E870="3E","3E",IF(E870="","I",LOOKUP(E870/G$2,{0,0.4,0.45,0.5,0.55,0.6,0.65,0.7,0.75,0.8,1},{"F","D","C","C+","B-","B","B+","A-","A","A+"}))))</f>
        <v/>
      </c>
      <c r="G870" s="1" t="str">
        <f>IF(COUNT($A870)=0,"",IF(E870="","--",IF(E870="3E","3E",LOOKUP(E870/G$2,{0,0.4,0.45,0.5,0.55,0.6,0.65,0.7,0.75,0.8,1},{0,2,2.25,2.5,2.75,3,3.25,3.5,3.75,4}))))</f>
        <v/>
      </c>
      <c r="H870" s="2" t="str">
        <f>IF(COUNT($A870)=0,"",IF($A870&lt;&gt;DRAFT!$B872,"ERR",IF(DRAFT!AA872="3E","3E",IF(COUNT(DRAFT!W872,DRAFT!AA872)&gt;0,DRAFT!AB872,""))))</f>
        <v/>
      </c>
      <c r="I870" s="2" t="str">
        <f>IF(COUNT($A870)=0,"",IF(H870="3E","3E",IF(H870="","I",LOOKUP(H870/J$2,{0,0.4,0.45,0.5,0.55,0.6,0.65,0.7,0.75,0.8,1},{"F","D","C","C+","B-","B","B+","A-","A","A+"}))))</f>
        <v/>
      </c>
      <c r="J870" s="1" t="str">
        <f>IF(COUNT($A870)=0,"",IF(H870="","--",IF(H870="3E","3E",LOOKUP(H870/J$2,{0,0.4,0.45,0.5,0.55,0.6,0.65,0.7,0.75,0.8,1},{0,2,2.25,2.5,2.75,3,3.25,3.5,3.75,4}))))</f>
        <v/>
      </c>
      <c r="K870" s="2" t="str">
        <f>IF(COUNT($A870)=0,"",IF($A870&lt;&gt;DRAFT!$B872,"ERR",IF(DRAFT!AJ872="3E","3E",IF(COUNT(DRAFT!AF872,DRAFT!AJ872)&gt;0,DRAFT!AK872,""))))</f>
        <v/>
      </c>
      <c r="L870" s="2" t="str">
        <f>IF(COUNT($A870)=0,"",IF(K870="3E","3E",IF(K870="","I",LOOKUP(K870/M$2,{0,0.4,0.45,0.5,0.55,0.6,0.65,0.7,0.75,0.8,1},{"F","D","C","C+","B-","B","B+","A-","A","A+"}))))</f>
        <v/>
      </c>
      <c r="M870" s="1" t="str">
        <f>IF(COUNT($A870)=0,"",IF(K870="","--",IF(K870="3E","3E",LOOKUP(K870/M$2,{0,0.4,0.45,0.5,0.55,0.6,0.65,0.7,0.75,0.8,1},{0,2,2.25,2.5,2.75,3,3.25,3.5,3.75,4}))))</f>
        <v/>
      </c>
      <c r="N870" s="2" t="str">
        <f>IF(COUNT($A870)=0,"",IF($A870&lt;&gt;DRAFT!$B872,"ERR",IF(DRAFT!AS872="3E","3E",IF(COUNT(DRAFT!AO872,DRAFT!AS872)&gt;0,DRAFT!AT872,""))))</f>
        <v/>
      </c>
      <c r="O870" s="2" t="str">
        <f>IF(COUNT($A870)=0,"",IF(N870="3E","3E",IF(N870="","I",LOOKUP(N870/P$2,{0,0.4,0.45,0.5,0.55,0.6,0.65,0.7,0.75,0.8,1},{"F","D","C","C+","B-","B","B+","A-","A","A+"}))))</f>
        <v/>
      </c>
      <c r="P870" s="1" t="str">
        <f>IF(COUNT($A870)=0,"",IF(N870="","--",IF(N870="3E","3E",LOOKUP(N870/P$2,{0,0.4,0.45,0.5,0.55,0.6,0.65,0.7,0.75,0.8,1},{0,2,2.25,2.5,2.75,3,3.25,3.5,3.75,4}))))</f>
        <v/>
      </c>
      <c r="Q870" s="2" t="str">
        <f>IF(COUNT($A870)=0,"",IF($A870&lt;&gt;DRAFT!$B872,"ERR",IF(DRAFT!BB872="3E","3E",IF(COUNT(DRAFT!AX872,DRAFT!BB872)&gt;0,DRAFT!BC872,""))))</f>
        <v/>
      </c>
      <c r="R870" s="2" t="str">
        <f>IF(COUNT($A870)=0,"",IF(Q870="3E","3E",IF(Q870="","I",LOOKUP(Q870/S$2,{0,0.4,0.45,0.5,0.55,0.6,0.65,0.7,0.75,0.8,1},{"F","D","C","C+","B-","B","B+","A-","A","A+"}))))</f>
        <v/>
      </c>
      <c r="S870" s="1" t="str">
        <f>IF(COUNT($A870)=0,"",IF(Q870="","--",IF(Q870="3E","3E",LOOKUP(Q870/S$2,{0,0.4,0.45,0.5,0.55,0.6,0.65,0.7,0.75,0.8,1},{0,2,2.25,2.5,2.75,3,3.25,3.5,3.75,4}))))</f>
        <v/>
      </c>
      <c r="T870" s="2" t="str">
        <f>IF(COUNT($A870)=0,"",IF($A870&lt;&gt;DRAFT!$B872,"ERR",IF(DRAFT!BK872="3E","3E",IF(COUNT(DRAFT!BG872,DRAFT!BK872)&gt;0,DRAFT!BL872,""))))</f>
        <v/>
      </c>
      <c r="U870" s="2" t="str">
        <f>IF(COUNT($A870)=0,"",IF(T870="3E","3E",IF(T870="","I",LOOKUP(T870/V$2,{0,0.4,0.45,0.5,0.55,0.6,0.65,0.7,0.75,0.8,1},{"F","D","C","C+","B-","B","B+","A-","A","A+"}))))</f>
        <v/>
      </c>
      <c r="V870" s="1" t="str">
        <f>IF(COUNT($A870)=0,"",IF(T870="","--",IF(T870="3E","3E",LOOKUP(T870/V$2,{0,0.4,0.45,0.5,0.55,0.6,0.65,0.7,0.75,0.8,1},{0,2,2.25,2.5,2.75,3,3.25,3.5,3.75,4}))))</f>
        <v/>
      </c>
      <c r="W870" s="2" t="str">
        <f>IF(COUNT($A870)=0,"",IF($A870&lt;&gt;DRAFT!$B872,"ERR",IF(DRAFT!BT872="3E","3E",IF(COUNT(DRAFT!BP872,DRAFT!BT872)&gt;0,DRAFT!BU872,""))))</f>
        <v/>
      </c>
      <c r="X870" s="2" t="str">
        <f>IF(COUNT($A870)=0,"",IF(W870="3E","3E",IF(W870="","I",LOOKUP(W870/Y$2,{0,0.4,0.45,0.5,0.55,0.6,0.65,0.7,0.75,0.8,1},{"F","D","C","C+","B-","B","B+","A-","A","A+"}))))</f>
        <v/>
      </c>
      <c r="Y870" s="1" t="str">
        <f>IF(COUNT($A870)=0,"",IF(W870="","--",IF(W870="3E","3E",LOOKUP(W870/Y$2,{0,0.4,0.45,0.5,0.55,0.6,0.65,0.7,0.75,0.8,1},{0,2,2.25,2.5,2.75,3,3.25,3.5,3.75,4}))))</f>
        <v/>
      </c>
      <c r="Z870" s="2" t="str">
        <f>IF(COUNT($A870)=0,"",IF($A870&lt;&gt;DRAFT!$B872,"ERR",IF(DRAFT!CC872="3E","3E",IF(COUNT(DRAFT!BY872,DRAFT!CC872)&gt;0,DRAFT!CD872,""))))</f>
        <v/>
      </c>
      <c r="AA870" s="2" t="str">
        <f>IF(COUNT($A870)=0,"",IF(Z870="3E","3E",IF(Z870="","I",LOOKUP(Z870/AB$2,{0,0.4,0.45,0.5,0.55,0.6,0.65,0.7,0.75,0.8,1},{"F","D","C","C+","B-","B","B+","A-","A","A+"}))))</f>
        <v/>
      </c>
      <c r="AB870" s="1" t="str">
        <f>IF(COUNT($A870)=0,"",IF(Z870="","--",IF(Z870="3E","3E",LOOKUP(Z870/AB$2,{0,0.4,0.45,0.5,0.55,0.6,0.65,0.7,0.75,0.8,1},{0,2,2.25,2.5,2.75,3,3.25,3.5,3.75,4}))))</f>
        <v/>
      </c>
      <c r="AC870" s="2" t="str">
        <f>IF(COUNT($A870)=0,"",IF($A870&lt;&gt;DRAFT!$B872,"ERR",IF(DRAFT!CF872&gt;0,DRAFT!CF872,"")))</f>
        <v/>
      </c>
      <c r="AD870" s="2" t="str">
        <f>IF(COUNT($A870)=0,"",IF(AC870="3E","3E",IF(AC870="","I",LOOKUP(AC870/AE$2,{0,0.4,0.45,0.5,0.55,0.6,0.65,0.7,0.75,0.8,1},{"F","D","C","C+","B-","B","B+","A-","A","A+"}))))</f>
        <v/>
      </c>
      <c r="AE870" s="1" t="str">
        <f>IF(COUNT($A870)=0,"",IF(AC870="","--",IF(AC870="3E","3E",LOOKUP(AC870/AE$2,{0,0.4,0.45,0.5,0.55,0.6,0.65,0.7,0.75,0.8,1},{0,2,2.25,2.5,2.75,3,3.25,3.5,3.75,4}))))</f>
        <v/>
      </c>
      <c r="AF870" s="2" t="str">
        <f>IF(COUNT($A870)=0,"",IF($A870&lt;&gt;DRAFT!$B872,"ERR",IF(DRAFT!CI872&gt;0,DRAFT!CK872,"")))</f>
        <v/>
      </c>
      <c r="AG870" s="2" t="str">
        <f>IF(COUNT($A870)=0,"",IF(AF870="3E","3E",IF(AF870="","I",LOOKUP(AF870/AH$2,{0,0.4,0.45,0.5,0.55,0.6,0.65,0.7,0.75,0.8,1},{"F","D","C","C+","B-","B","B+","A-","A","A+"}))))</f>
        <v/>
      </c>
      <c r="AH870" s="1" t="str">
        <f>IF(COUNT($A870)=0,"",IF(AF870="","--",IF(AF870="3E","3E",LOOKUP(AF870/AH$2,{0,0.4,0.45,0.5,0.55,0.6,0.65,0.7,0.75,0.8,1},{0,2,2.25,2.5,2.75,3,3.25,3.5,3.75,4}))))</f>
        <v/>
      </c>
      <c r="AI870" s="2" t="str">
        <f>IF($A870&lt;&gt;DRAFT!$B872,"ERR",IF(OR(COUNT($A870)=0,COUNT(DRAFT!CL872:CN872,DRAFT!CP872:CR872)=0),"",CEILING(SUM(DRAFT!CO872,DRAFT!CS872,DRAFT!CT872),1)))</f>
        <v/>
      </c>
      <c r="AJ870" s="2" t="str">
        <f>IF(COUNT($A870)=0,"",IF(AI870="3E","3E",IF(AI870="","I",LOOKUP(AI870/AK$2,{0,0.4,0.45,0.5,0.55,0.6,0.65,0.7,0.75,0.8,1},{"F","D","C","C+","B-","B","B+","A-","A","A+"}))))</f>
        <v/>
      </c>
      <c r="AK870" s="1" t="str">
        <f>IF(COUNT($A870)=0,"",IF(AI870="","--",IF(AI870="3E","3E",LOOKUP(AI870/AK$2,{0,0.4,0.45,0.5,0.55,0.6,0.65,0.7,0.75,0.8,1},{0,2,2.25,2.5,2.75,3,3.25,3.5,3.75,4}))))</f>
        <v/>
      </c>
      <c r="AL870" s="4" t="str">
        <f>IF(OR(COUNT($A870)=0,COUNT(B870:AK870)=0),"",IF(COUNTIF(B870:AK870,"3E")&gt;0,"3E",IF(DRAFT!$A872="R",TRUNC(SUMPRODUCT(RGP,RCP)/TCP,3),TRUNC((SUMPRODUCT(--(IMDGP&gt;0)*IMDGP,IMCP)+CEILING(DRAFT!$DB872*42,0.25))/TCP,3))))</f>
        <v/>
      </c>
      <c r="AM870" s="2" t="str">
        <f>IF(OR(COUNT($A870)=0,COUNT(B870:AK870)=0),"",IF(COUNTIF(B870:AK870,"3E")&gt;0,"3E",IF(DRAFT!$A872="R",SUMPRODUCT(--(RGP&gt;=2),RCP),SUMPRODUCT(--(IMDGP&gt;0),--(IMGP=0),IMCP)+DRAFT!$DC872)))</f>
        <v/>
      </c>
      <c r="AQ870" s="2" t="str">
        <f>IF(OR(COUNT($A870)=0,COUNT(B870:AK870)=0),"",IF(COUNTIF(B870:AM870,"3E")&gt;0,"3E",IF(AND(DRAFT!$A872="IM",OR($AL870&gt;DRAFT!$DB872,$AM870&gt;DRAFT!$DC872)),"IMPROVED",IF(AND(DRAFT!$A872="IM",$AL870&lt;=DRAFT!$DB872,$AM870&lt;=DRAFT!$DC872),"NOT IMPROVED",IF(AND(DRAFT!CU872="S",AH870&gt;=2,AK870&gt;=2,AN870&gt;=2.5,AP870&gt;=144),"PASS","FAIL")))))</f>
        <v/>
      </c>
      <c r="AR870" s="2" t="str">
        <f t="shared" si="28"/>
        <v/>
      </c>
      <c r="AS870" s="2" t="str">
        <f t="shared" si="29"/>
        <v/>
      </c>
    </row>
    <row r="871" spans="1:45" ht="18.95" customHeight="1" x14ac:dyDescent="0.25">
      <c r="A871" s="3" t="str">
        <f>IF(DRAFT!$B873="","",DRAFT!$B873)</f>
        <v/>
      </c>
      <c r="B871" s="2" t="str">
        <f>IF(COUNT($A871)=0,"",IF($A871&lt;&gt;DRAFT!$B873,"ERR",IF(DRAFT!I873="3E","3E",IF(COUNT(DRAFT!E873,DRAFT!I873)&gt;0,DRAFT!J873,""))))</f>
        <v/>
      </c>
      <c r="C871" s="2" t="str">
        <f>IF(COUNT($A871)=0,"",IF(B871="3E","3E",IF(B871="","I",LOOKUP(B871/D$2,{0,0.4,0.45,0.5,0.55,0.6,0.65,0.7,0.75,0.8,1},{"F","D","C","C+","B-","B","B+","A-","A","A+"}))))</f>
        <v/>
      </c>
      <c r="D871" s="1" t="str">
        <f>IF(COUNT($A871)=0,"",IF(B871="","--",IF(B871="3E","3E",LOOKUP(B871/D$2,{0,0.4,0.45,0.5,0.55,0.6,0.65,0.7,0.75,0.8,1},{0,2,2.25,2.5,2.75,3,3.25,3.5,3.75,4}))))</f>
        <v/>
      </c>
      <c r="E871" s="2" t="str">
        <f>IF(COUNT($A871)=0,"",IF($A871&lt;&gt;DRAFT!$B873,"ERR",IF(DRAFT!R873="3E","3E",IF(COUNT(DRAFT!N873,DRAFT!R873)&gt;0,DRAFT!S873,""))))</f>
        <v/>
      </c>
      <c r="F871" s="2" t="str">
        <f>IF(COUNT($A871)=0,"",IF(E871="3E","3E",IF(E871="","I",LOOKUP(E871/G$2,{0,0.4,0.45,0.5,0.55,0.6,0.65,0.7,0.75,0.8,1},{"F","D","C","C+","B-","B","B+","A-","A","A+"}))))</f>
        <v/>
      </c>
      <c r="G871" s="1" t="str">
        <f>IF(COUNT($A871)=0,"",IF(E871="","--",IF(E871="3E","3E",LOOKUP(E871/G$2,{0,0.4,0.45,0.5,0.55,0.6,0.65,0.7,0.75,0.8,1},{0,2,2.25,2.5,2.75,3,3.25,3.5,3.75,4}))))</f>
        <v/>
      </c>
      <c r="H871" s="2" t="str">
        <f>IF(COUNT($A871)=0,"",IF($A871&lt;&gt;DRAFT!$B873,"ERR",IF(DRAFT!AA873="3E","3E",IF(COUNT(DRAFT!W873,DRAFT!AA873)&gt;0,DRAFT!AB873,""))))</f>
        <v/>
      </c>
      <c r="I871" s="2" t="str">
        <f>IF(COUNT($A871)=0,"",IF(H871="3E","3E",IF(H871="","I",LOOKUP(H871/J$2,{0,0.4,0.45,0.5,0.55,0.6,0.65,0.7,0.75,0.8,1},{"F","D","C","C+","B-","B","B+","A-","A","A+"}))))</f>
        <v/>
      </c>
      <c r="J871" s="1" t="str">
        <f>IF(COUNT($A871)=0,"",IF(H871="","--",IF(H871="3E","3E",LOOKUP(H871/J$2,{0,0.4,0.45,0.5,0.55,0.6,0.65,0.7,0.75,0.8,1},{0,2,2.25,2.5,2.75,3,3.25,3.5,3.75,4}))))</f>
        <v/>
      </c>
      <c r="K871" s="2" t="str">
        <f>IF(COUNT($A871)=0,"",IF($A871&lt;&gt;DRAFT!$B873,"ERR",IF(DRAFT!AJ873="3E","3E",IF(COUNT(DRAFT!AF873,DRAFT!AJ873)&gt;0,DRAFT!AK873,""))))</f>
        <v/>
      </c>
      <c r="L871" s="2" t="str">
        <f>IF(COUNT($A871)=0,"",IF(K871="3E","3E",IF(K871="","I",LOOKUP(K871/M$2,{0,0.4,0.45,0.5,0.55,0.6,0.65,0.7,0.75,0.8,1},{"F","D","C","C+","B-","B","B+","A-","A","A+"}))))</f>
        <v/>
      </c>
      <c r="M871" s="1" t="str">
        <f>IF(COUNT($A871)=0,"",IF(K871="","--",IF(K871="3E","3E",LOOKUP(K871/M$2,{0,0.4,0.45,0.5,0.55,0.6,0.65,0.7,0.75,0.8,1},{0,2,2.25,2.5,2.75,3,3.25,3.5,3.75,4}))))</f>
        <v/>
      </c>
      <c r="N871" s="2" t="str">
        <f>IF(COUNT($A871)=0,"",IF($A871&lt;&gt;DRAFT!$B873,"ERR",IF(DRAFT!AS873="3E","3E",IF(COUNT(DRAFT!AO873,DRAFT!AS873)&gt;0,DRAFT!AT873,""))))</f>
        <v/>
      </c>
      <c r="O871" s="2" t="str">
        <f>IF(COUNT($A871)=0,"",IF(N871="3E","3E",IF(N871="","I",LOOKUP(N871/P$2,{0,0.4,0.45,0.5,0.55,0.6,0.65,0.7,0.75,0.8,1},{"F","D","C","C+","B-","B","B+","A-","A","A+"}))))</f>
        <v/>
      </c>
      <c r="P871" s="1" t="str">
        <f>IF(COUNT($A871)=0,"",IF(N871="","--",IF(N871="3E","3E",LOOKUP(N871/P$2,{0,0.4,0.45,0.5,0.55,0.6,0.65,0.7,0.75,0.8,1},{0,2,2.25,2.5,2.75,3,3.25,3.5,3.75,4}))))</f>
        <v/>
      </c>
      <c r="Q871" s="2" t="str">
        <f>IF(COUNT($A871)=0,"",IF($A871&lt;&gt;DRAFT!$B873,"ERR",IF(DRAFT!BB873="3E","3E",IF(COUNT(DRAFT!AX873,DRAFT!BB873)&gt;0,DRAFT!BC873,""))))</f>
        <v/>
      </c>
      <c r="R871" s="2" t="str">
        <f>IF(COUNT($A871)=0,"",IF(Q871="3E","3E",IF(Q871="","I",LOOKUP(Q871/S$2,{0,0.4,0.45,0.5,0.55,0.6,0.65,0.7,0.75,0.8,1},{"F","D","C","C+","B-","B","B+","A-","A","A+"}))))</f>
        <v/>
      </c>
      <c r="S871" s="1" t="str">
        <f>IF(COUNT($A871)=0,"",IF(Q871="","--",IF(Q871="3E","3E",LOOKUP(Q871/S$2,{0,0.4,0.45,0.5,0.55,0.6,0.65,0.7,0.75,0.8,1},{0,2,2.25,2.5,2.75,3,3.25,3.5,3.75,4}))))</f>
        <v/>
      </c>
      <c r="T871" s="2" t="str">
        <f>IF(COUNT($A871)=0,"",IF($A871&lt;&gt;DRAFT!$B873,"ERR",IF(DRAFT!BK873="3E","3E",IF(COUNT(DRAFT!BG873,DRAFT!BK873)&gt;0,DRAFT!BL873,""))))</f>
        <v/>
      </c>
      <c r="U871" s="2" t="str">
        <f>IF(COUNT($A871)=0,"",IF(T871="3E","3E",IF(T871="","I",LOOKUP(T871/V$2,{0,0.4,0.45,0.5,0.55,0.6,0.65,0.7,0.75,0.8,1},{"F","D","C","C+","B-","B","B+","A-","A","A+"}))))</f>
        <v/>
      </c>
      <c r="V871" s="1" t="str">
        <f>IF(COUNT($A871)=0,"",IF(T871="","--",IF(T871="3E","3E",LOOKUP(T871/V$2,{0,0.4,0.45,0.5,0.55,0.6,0.65,0.7,0.75,0.8,1},{0,2,2.25,2.5,2.75,3,3.25,3.5,3.75,4}))))</f>
        <v/>
      </c>
      <c r="W871" s="2" t="str">
        <f>IF(COUNT($A871)=0,"",IF($A871&lt;&gt;DRAFT!$B873,"ERR",IF(DRAFT!BT873="3E","3E",IF(COUNT(DRAFT!BP873,DRAFT!BT873)&gt;0,DRAFT!BU873,""))))</f>
        <v/>
      </c>
      <c r="X871" s="2" t="str">
        <f>IF(COUNT($A871)=0,"",IF(W871="3E","3E",IF(W871="","I",LOOKUP(W871/Y$2,{0,0.4,0.45,0.5,0.55,0.6,0.65,0.7,0.75,0.8,1},{"F","D","C","C+","B-","B","B+","A-","A","A+"}))))</f>
        <v/>
      </c>
      <c r="Y871" s="1" t="str">
        <f>IF(COUNT($A871)=0,"",IF(W871="","--",IF(W871="3E","3E",LOOKUP(W871/Y$2,{0,0.4,0.45,0.5,0.55,0.6,0.65,0.7,0.75,0.8,1},{0,2,2.25,2.5,2.75,3,3.25,3.5,3.75,4}))))</f>
        <v/>
      </c>
      <c r="Z871" s="2" t="str">
        <f>IF(COUNT($A871)=0,"",IF($A871&lt;&gt;DRAFT!$B873,"ERR",IF(DRAFT!CC873="3E","3E",IF(COUNT(DRAFT!BY873,DRAFT!CC873)&gt;0,DRAFT!CD873,""))))</f>
        <v/>
      </c>
      <c r="AA871" s="2" t="str">
        <f>IF(COUNT($A871)=0,"",IF(Z871="3E","3E",IF(Z871="","I",LOOKUP(Z871/AB$2,{0,0.4,0.45,0.5,0.55,0.6,0.65,0.7,0.75,0.8,1},{"F","D","C","C+","B-","B","B+","A-","A","A+"}))))</f>
        <v/>
      </c>
      <c r="AB871" s="1" t="str">
        <f>IF(COUNT($A871)=0,"",IF(Z871="","--",IF(Z871="3E","3E",LOOKUP(Z871/AB$2,{0,0.4,0.45,0.5,0.55,0.6,0.65,0.7,0.75,0.8,1},{0,2,2.25,2.5,2.75,3,3.25,3.5,3.75,4}))))</f>
        <v/>
      </c>
      <c r="AC871" s="2" t="str">
        <f>IF(COUNT($A871)=0,"",IF($A871&lt;&gt;DRAFT!$B873,"ERR",IF(DRAFT!CF873&gt;0,DRAFT!CF873,"")))</f>
        <v/>
      </c>
      <c r="AD871" s="2" t="str">
        <f>IF(COUNT($A871)=0,"",IF(AC871="3E","3E",IF(AC871="","I",LOOKUP(AC871/AE$2,{0,0.4,0.45,0.5,0.55,0.6,0.65,0.7,0.75,0.8,1},{"F","D","C","C+","B-","B","B+","A-","A","A+"}))))</f>
        <v/>
      </c>
      <c r="AE871" s="1" t="str">
        <f>IF(COUNT($A871)=0,"",IF(AC871="","--",IF(AC871="3E","3E",LOOKUP(AC871/AE$2,{0,0.4,0.45,0.5,0.55,0.6,0.65,0.7,0.75,0.8,1},{0,2,2.25,2.5,2.75,3,3.25,3.5,3.75,4}))))</f>
        <v/>
      </c>
      <c r="AF871" s="2" t="str">
        <f>IF(COUNT($A871)=0,"",IF($A871&lt;&gt;DRAFT!$B873,"ERR",IF(DRAFT!CI873&gt;0,DRAFT!CK873,"")))</f>
        <v/>
      </c>
      <c r="AG871" s="2" t="str">
        <f>IF(COUNT($A871)=0,"",IF(AF871="3E","3E",IF(AF871="","I",LOOKUP(AF871/AH$2,{0,0.4,0.45,0.5,0.55,0.6,0.65,0.7,0.75,0.8,1},{"F","D","C","C+","B-","B","B+","A-","A","A+"}))))</f>
        <v/>
      </c>
      <c r="AH871" s="1" t="str">
        <f>IF(COUNT($A871)=0,"",IF(AF871="","--",IF(AF871="3E","3E",LOOKUP(AF871/AH$2,{0,0.4,0.45,0.5,0.55,0.6,0.65,0.7,0.75,0.8,1},{0,2,2.25,2.5,2.75,3,3.25,3.5,3.75,4}))))</f>
        <v/>
      </c>
      <c r="AI871" s="2" t="str">
        <f>IF($A871&lt;&gt;DRAFT!$B873,"ERR",IF(OR(COUNT($A871)=0,COUNT(DRAFT!CL873:CN873,DRAFT!CP873:CR873)=0),"",CEILING(SUM(DRAFT!CO873,DRAFT!CS873,DRAFT!CT873),1)))</f>
        <v/>
      </c>
      <c r="AJ871" s="2" t="str">
        <f>IF(COUNT($A871)=0,"",IF(AI871="3E","3E",IF(AI871="","I",LOOKUP(AI871/AK$2,{0,0.4,0.45,0.5,0.55,0.6,0.65,0.7,0.75,0.8,1},{"F","D","C","C+","B-","B","B+","A-","A","A+"}))))</f>
        <v/>
      </c>
      <c r="AK871" s="1" t="str">
        <f>IF(COUNT($A871)=0,"",IF(AI871="","--",IF(AI871="3E","3E",LOOKUP(AI871/AK$2,{0,0.4,0.45,0.5,0.55,0.6,0.65,0.7,0.75,0.8,1},{0,2,2.25,2.5,2.75,3,3.25,3.5,3.75,4}))))</f>
        <v/>
      </c>
      <c r="AL871" s="4" t="str">
        <f>IF(OR(COUNT($A871)=0,COUNT(B871:AK871)=0),"",IF(COUNTIF(B871:AK871,"3E")&gt;0,"3E",IF(DRAFT!$A873="R",TRUNC(SUMPRODUCT(RGP,RCP)/TCP,3),TRUNC((SUMPRODUCT(--(IMDGP&gt;0)*IMDGP,IMCP)+CEILING(DRAFT!$DB873*42,0.25))/TCP,3))))</f>
        <v/>
      </c>
      <c r="AM871" s="2" t="str">
        <f>IF(OR(COUNT($A871)=0,COUNT(B871:AK871)=0),"",IF(COUNTIF(B871:AK871,"3E")&gt;0,"3E",IF(DRAFT!$A873="R",SUMPRODUCT(--(RGP&gt;=2),RCP),SUMPRODUCT(--(IMDGP&gt;0),--(IMGP=0),IMCP)+DRAFT!$DC873)))</f>
        <v/>
      </c>
      <c r="AQ871" s="2" t="str">
        <f>IF(OR(COUNT($A871)=0,COUNT(B871:AK871)=0),"",IF(COUNTIF(B871:AM871,"3E")&gt;0,"3E",IF(AND(DRAFT!$A873="IM",OR($AL871&gt;DRAFT!$DB873,$AM871&gt;DRAFT!$DC873)),"IMPROVED",IF(AND(DRAFT!$A873="IM",$AL871&lt;=DRAFT!$DB873,$AM871&lt;=DRAFT!$DC873),"NOT IMPROVED",IF(AND(DRAFT!CU873="S",AH871&gt;=2,AK871&gt;=2,AN871&gt;=2.5,AP871&gt;=144),"PASS","FAIL")))))</f>
        <v/>
      </c>
      <c r="AR871" s="2" t="str">
        <f t="shared" si="28"/>
        <v/>
      </c>
      <c r="AS871" s="2" t="str">
        <f t="shared" si="29"/>
        <v/>
      </c>
    </row>
    <row r="872" spans="1:45" ht="18.95" customHeight="1" x14ac:dyDescent="0.25">
      <c r="A872" s="3" t="str">
        <f>IF(DRAFT!$B874="","",DRAFT!$B874)</f>
        <v/>
      </c>
      <c r="B872" s="2" t="str">
        <f>IF(COUNT($A872)=0,"",IF($A872&lt;&gt;DRAFT!$B874,"ERR",IF(DRAFT!I874="3E","3E",IF(COUNT(DRAFT!E874,DRAFT!I874)&gt;0,DRAFT!J874,""))))</f>
        <v/>
      </c>
      <c r="C872" s="2" t="str">
        <f>IF(COUNT($A872)=0,"",IF(B872="3E","3E",IF(B872="","I",LOOKUP(B872/D$2,{0,0.4,0.45,0.5,0.55,0.6,0.65,0.7,0.75,0.8,1},{"F","D","C","C+","B-","B","B+","A-","A","A+"}))))</f>
        <v/>
      </c>
      <c r="D872" s="1" t="str">
        <f>IF(COUNT($A872)=0,"",IF(B872="","--",IF(B872="3E","3E",LOOKUP(B872/D$2,{0,0.4,0.45,0.5,0.55,0.6,0.65,0.7,0.75,0.8,1},{0,2,2.25,2.5,2.75,3,3.25,3.5,3.75,4}))))</f>
        <v/>
      </c>
      <c r="E872" s="2" t="str">
        <f>IF(COUNT($A872)=0,"",IF($A872&lt;&gt;DRAFT!$B874,"ERR",IF(DRAFT!R874="3E","3E",IF(COUNT(DRAFT!N874,DRAFT!R874)&gt;0,DRAFT!S874,""))))</f>
        <v/>
      </c>
      <c r="F872" s="2" t="str">
        <f>IF(COUNT($A872)=0,"",IF(E872="3E","3E",IF(E872="","I",LOOKUP(E872/G$2,{0,0.4,0.45,0.5,0.55,0.6,0.65,0.7,0.75,0.8,1},{"F","D","C","C+","B-","B","B+","A-","A","A+"}))))</f>
        <v/>
      </c>
      <c r="G872" s="1" t="str">
        <f>IF(COUNT($A872)=0,"",IF(E872="","--",IF(E872="3E","3E",LOOKUP(E872/G$2,{0,0.4,0.45,0.5,0.55,0.6,0.65,0.7,0.75,0.8,1},{0,2,2.25,2.5,2.75,3,3.25,3.5,3.75,4}))))</f>
        <v/>
      </c>
      <c r="H872" s="2" t="str">
        <f>IF(COUNT($A872)=0,"",IF($A872&lt;&gt;DRAFT!$B874,"ERR",IF(DRAFT!AA874="3E","3E",IF(COUNT(DRAFT!W874,DRAFT!AA874)&gt;0,DRAFT!AB874,""))))</f>
        <v/>
      </c>
      <c r="I872" s="2" t="str">
        <f>IF(COUNT($A872)=0,"",IF(H872="3E","3E",IF(H872="","I",LOOKUP(H872/J$2,{0,0.4,0.45,0.5,0.55,0.6,0.65,0.7,0.75,0.8,1},{"F","D","C","C+","B-","B","B+","A-","A","A+"}))))</f>
        <v/>
      </c>
      <c r="J872" s="1" t="str">
        <f>IF(COUNT($A872)=0,"",IF(H872="","--",IF(H872="3E","3E",LOOKUP(H872/J$2,{0,0.4,0.45,0.5,0.55,0.6,0.65,0.7,0.75,0.8,1},{0,2,2.25,2.5,2.75,3,3.25,3.5,3.75,4}))))</f>
        <v/>
      </c>
      <c r="K872" s="2" t="str">
        <f>IF(COUNT($A872)=0,"",IF($A872&lt;&gt;DRAFT!$B874,"ERR",IF(DRAFT!AJ874="3E","3E",IF(COUNT(DRAFT!AF874,DRAFT!AJ874)&gt;0,DRAFT!AK874,""))))</f>
        <v/>
      </c>
      <c r="L872" s="2" t="str">
        <f>IF(COUNT($A872)=0,"",IF(K872="3E","3E",IF(K872="","I",LOOKUP(K872/M$2,{0,0.4,0.45,0.5,0.55,0.6,0.65,0.7,0.75,0.8,1},{"F","D","C","C+","B-","B","B+","A-","A","A+"}))))</f>
        <v/>
      </c>
      <c r="M872" s="1" t="str">
        <f>IF(COUNT($A872)=0,"",IF(K872="","--",IF(K872="3E","3E",LOOKUP(K872/M$2,{0,0.4,0.45,0.5,0.55,0.6,0.65,0.7,0.75,0.8,1},{0,2,2.25,2.5,2.75,3,3.25,3.5,3.75,4}))))</f>
        <v/>
      </c>
      <c r="N872" s="2" t="str">
        <f>IF(COUNT($A872)=0,"",IF($A872&lt;&gt;DRAFT!$B874,"ERR",IF(DRAFT!AS874="3E","3E",IF(COUNT(DRAFT!AO874,DRAFT!AS874)&gt;0,DRAFT!AT874,""))))</f>
        <v/>
      </c>
      <c r="O872" s="2" t="str">
        <f>IF(COUNT($A872)=0,"",IF(N872="3E","3E",IF(N872="","I",LOOKUP(N872/P$2,{0,0.4,0.45,0.5,0.55,0.6,0.65,0.7,0.75,0.8,1},{"F","D","C","C+","B-","B","B+","A-","A","A+"}))))</f>
        <v/>
      </c>
      <c r="P872" s="1" t="str">
        <f>IF(COUNT($A872)=0,"",IF(N872="","--",IF(N872="3E","3E",LOOKUP(N872/P$2,{0,0.4,0.45,0.5,0.55,0.6,0.65,0.7,0.75,0.8,1},{0,2,2.25,2.5,2.75,3,3.25,3.5,3.75,4}))))</f>
        <v/>
      </c>
      <c r="Q872" s="2" t="str">
        <f>IF(COUNT($A872)=0,"",IF($A872&lt;&gt;DRAFT!$B874,"ERR",IF(DRAFT!BB874="3E","3E",IF(COUNT(DRAFT!AX874,DRAFT!BB874)&gt;0,DRAFT!BC874,""))))</f>
        <v/>
      </c>
      <c r="R872" s="2" t="str">
        <f>IF(COUNT($A872)=0,"",IF(Q872="3E","3E",IF(Q872="","I",LOOKUP(Q872/S$2,{0,0.4,0.45,0.5,0.55,0.6,0.65,0.7,0.75,0.8,1},{"F","D","C","C+","B-","B","B+","A-","A","A+"}))))</f>
        <v/>
      </c>
      <c r="S872" s="1" t="str">
        <f>IF(COUNT($A872)=0,"",IF(Q872="","--",IF(Q872="3E","3E",LOOKUP(Q872/S$2,{0,0.4,0.45,0.5,0.55,0.6,0.65,0.7,0.75,0.8,1},{0,2,2.25,2.5,2.75,3,3.25,3.5,3.75,4}))))</f>
        <v/>
      </c>
      <c r="T872" s="2" t="str">
        <f>IF(COUNT($A872)=0,"",IF($A872&lt;&gt;DRAFT!$B874,"ERR",IF(DRAFT!BK874="3E","3E",IF(COUNT(DRAFT!BG874,DRAFT!BK874)&gt;0,DRAFT!BL874,""))))</f>
        <v/>
      </c>
      <c r="U872" s="2" t="str">
        <f>IF(COUNT($A872)=0,"",IF(T872="3E","3E",IF(T872="","I",LOOKUP(T872/V$2,{0,0.4,0.45,0.5,0.55,0.6,0.65,0.7,0.75,0.8,1},{"F","D","C","C+","B-","B","B+","A-","A","A+"}))))</f>
        <v/>
      </c>
      <c r="V872" s="1" t="str">
        <f>IF(COUNT($A872)=0,"",IF(T872="","--",IF(T872="3E","3E",LOOKUP(T872/V$2,{0,0.4,0.45,0.5,0.55,0.6,0.65,0.7,0.75,0.8,1},{0,2,2.25,2.5,2.75,3,3.25,3.5,3.75,4}))))</f>
        <v/>
      </c>
      <c r="W872" s="2" t="str">
        <f>IF(COUNT($A872)=0,"",IF($A872&lt;&gt;DRAFT!$B874,"ERR",IF(DRAFT!BT874="3E","3E",IF(COUNT(DRAFT!BP874,DRAFT!BT874)&gt;0,DRAFT!BU874,""))))</f>
        <v/>
      </c>
      <c r="X872" s="2" t="str">
        <f>IF(COUNT($A872)=0,"",IF(W872="3E","3E",IF(W872="","I",LOOKUP(W872/Y$2,{0,0.4,0.45,0.5,0.55,0.6,0.65,0.7,0.75,0.8,1},{"F","D","C","C+","B-","B","B+","A-","A","A+"}))))</f>
        <v/>
      </c>
      <c r="Y872" s="1" t="str">
        <f>IF(COUNT($A872)=0,"",IF(W872="","--",IF(W872="3E","3E",LOOKUP(W872/Y$2,{0,0.4,0.45,0.5,0.55,0.6,0.65,0.7,0.75,0.8,1},{0,2,2.25,2.5,2.75,3,3.25,3.5,3.75,4}))))</f>
        <v/>
      </c>
      <c r="Z872" s="2" t="str">
        <f>IF(COUNT($A872)=0,"",IF($A872&lt;&gt;DRAFT!$B874,"ERR",IF(DRAFT!CC874="3E","3E",IF(COUNT(DRAFT!BY874,DRAFT!CC874)&gt;0,DRAFT!CD874,""))))</f>
        <v/>
      </c>
      <c r="AA872" s="2" t="str">
        <f>IF(COUNT($A872)=0,"",IF(Z872="3E","3E",IF(Z872="","I",LOOKUP(Z872/AB$2,{0,0.4,0.45,0.5,0.55,0.6,0.65,0.7,0.75,0.8,1},{"F","D","C","C+","B-","B","B+","A-","A","A+"}))))</f>
        <v/>
      </c>
      <c r="AB872" s="1" t="str">
        <f>IF(COUNT($A872)=0,"",IF(Z872="","--",IF(Z872="3E","3E",LOOKUP(Z872/AB$2,{0,0.4,0.45,0.5,0.55,0.6,0.65,0.7,0.75,0.8,1},{0,2,2.25,2.5,2.75,3,3.25,3.5,3.75,4}))))</f>
        <v/>
      </c>
      <c r="AC872" s="2" t="str">
        <f>IF(COUNT($A872)=0,"",IF($A872&lt;&gt;DRAFT!$B874,"ERR",IF(DRAFT!CF874&gt;0,DRAFT!CF874,"")))</f>
        <v/>
      </c>
      <c r="AD872" s="2" t="str">
        <f>IF(COUNT($A872)=0,"",IF(AC872="3E","3E",IF(AC872="","I",LOOKUP(AC872/AE$2,{0,0.4,0.45,0.5,0.55,0.6,0.65,0.7,0.75,0.8,1},{"F","D","C","C+","B-","B","B+","A-","A","A+"}))))</f>
        <v/>
      </c>
      <c r="AE872" s="1" t="str">
        <f>IF(COUNT($A872)=0,"",IF(AC872="","--",IF(AC872="3E","3E",LOOKUP(AC872/AE$2,{0,0.4,0.45,0.5,0.55,0.6,0.65,0.7,0.75,0.8,1},{0,2,2.25,2.5,2.75,3,3.25,3.5,3.75,4}))))</f>
        <v/>
      </c>
      <c r="AF872" s="2" t="str">
        <f>IF(COUNT($A872)=0,"",IF($A872&lt;&gt;DRAFT!$B874,"ERR",IF(DRAFT!CI874&gt;0,DRAFT!CK874,"")))</f>
        <v/>
      </c>
      <c r="AG872" s="2" t="str">
        <f>IF(COUNT($A872)=0,"",IF(AF872="3E","3E",IF(AF872="","I",LOOKUP(AF872/AH$2,{0,0.4,0.45,0.5,0.55,0.6,0.65,0.7,0.75,0.8,1},{"F","D","C","C+","B-","B","B+","A-","A","A+"}))))</f>
        <v/>
      </c>
      <c r="AH872" s="1" t="str">
        <f>IF(COUNT($A872)=0,"",IF(AF872="","--",IF(AF872="3E","3E",LOOKUP(AF872/AH$2,{0,0.4,0.45,0.5,0.55,0.6,0.65,0.7,0.75,0.8,1},{0,2,2.25,2.5,2.75,3,3.25,3.5,3.75,4}))))</f>
        <v/>
      </c>
      <c r="AI872" s="2" t="str">
        <f>IF($A872&lt;&gt;DRAFT!$B874,"ERR",IF(OR(COUNT($A872)=0,COUNT(DRAFT!CL874:CN874,DRAFT!CP874:CR874)=0),"",CEILING(SUM(DRAFT!CO874,DRAFT!CS874,DRAFT!CT874),1)))</f>
        <v/>
      </c>
      <c r="AJ872" s="2" t="str">
        <f>IF(COUNT($A872)=0,"",IF(AI872="3E","3E",IF(AI872="","I",LOOKUP(AI872/AK$2,{0,0.4,0.45,0.5,0.55,0.6,0.65,0.7,0.75,0.8,1},{"F","D","C","C+","B-","B","B+","A-","A","A+"}))))</f>
        <v/>
      </c>
      <c r="AK872" s="1" t="str">
        <f>IF(COUNT($A872)=0,"",IF(AI872="","--",IF(AI872="3E","3E",LOOKUP(AI872/AK$2,{0,0.4,0.45,0.5,0.55,0.6,0.65,0.7,0.75,0.8,1},{0,2,2.25,2.5,2.75,3,3.25,3.5,3.75,4}))))</f>
        <v/>
      </c>
      <c r="AL872" s="4" t="str">
        <f>IF(OR(COUNT($A872)=0,COUNT(B872:AK872)=0),"",IF(COUNTIF(B872:AK872,"3E")&gt;0,"3E",IF(DRAFT!$A874="R",TRUNC(SUMPRODUCT(RGP,RCP)/TCP,3),TRUNC((SUMPRODUCT(--(IMDGP&gt;0)*IMDGP,IMCP)+CEILING(DRAFT!$DB874*42,0.25))/TCP,3))))</f>
        <v/>
      </c>
      <c r="AM872" s="2" t="str">
        <f>IF(OR(COUNT($A872)=0,COUNT(B872:AK872)=0),"",IF(COUNTIF(B872:AK872,"3E")&gt;0,"3E",IF(DRAFT!$A874="R",SUMPRODUCT(--(RGP&gt;=2),RCP),SUMPRODUCT(--(IMDGP&gt;0),--(IMGP=0),IMCP)+DRAFT!$DC874)))</f>
        <v/>
      </c>
      <c r="AQ872" s="2" t="str">
        <f>IF(OR(COUNT($A872)=0,COUNT(B872:AK872)=0),"",IF(COUNTIF(B872:AM872,"3E")&gt;0,"3E",IF(AND(DRAFT!$A874="IM",OR($AL872&gt;DRAFT!$DB874,$AM872&gt;DRAFT!$DC874)),"IMPROVED",IF(AND(DRAFT!$A874="IM",$AL872&lt;=DRAFT!$DB874,$AM872&lt;=DRAFT!$DC874),"NOT IMPROVED",IF(AND(DRAFT!CU874="S",AH872&gt;=2,AK872&gt;=2,AN872&gt;=2.5,AP872&gt;=144),"PASS","FAIL")))))</f>
        <v/>
      </c>
      <c r="AR872" s="2" t="str">
        <f t="shared" si="28"/>
        <v/>
      </c>
      <c r="AS872" s="2" t="str">
        <f t="shared" si="29"/>
        <v/>
      </c>
    </row>
    <row r="873" spans="1:45" ht="18.95" customHeight="1" x14ac:dyDescent="0.25">
      <c r="A873" s="3" t="str">
        <f>IF(DRAFT!$B875="","",DRAFT!$B875)</f>
        <v/>
      </c>
      <c r="B873" s="2" t="str">
        <f>IF(COUNT($A873)=0,"",IF($A873&lt;&gt;DRAFT!$B875,"ERR",IF(DRAFT!I875="3E","3E",IF(COUNT(DRAFT!E875,DRAFT!I875)&gt;0,DRAFT!J875,""))))</f>
        <v/>
      </c>
      <c r="C873" s="2" t="str">
        <f>IF(COUNT($A873)=0,"",IF(B873="3E","3E",IF(B873="","I",LOOKUP(B873/D$2,{0,0.4,0.45,0.5,0.55,0.6,0.65,0.7,0.75,0.8,1},{"F","D","C","C+","B-","B","B+","A-","A","A+"}))))</f>
        <v/>
      </c>
      <c r="D873" s="1" t="str">
        <f>IF(COUNT($A873)=0,"",IF(B873="","--",IF(B873="3E","3E",LOOKUP(B873/D$2,{0,0.4,0.45,0.5,0.55,0.6,0.65,0.7,0.75,0.8,1},{0,2,2.25,2.5,2.75,3,3.25,3.5,3.75,4}))))</f>
        <v/>
      </c>
      <c r="E873" s="2" t="str">
        <f>IF(COUNT($A873)=0,"",IF($A873&lt;&gt;DRAFT!$B875,"ERR",IF(DRAFT!R875="3E","3E",IF(COUNT(DRAFT!N875,DRAFT!R875)&gt;0,DRAFT!S875,""))))</f>
        <v/>
      </c>
      <c r="F873" s="2" t="str">
        <f>IF(COUNT($A873)=0,"",IF(E873="3E","3E",IF(E873="","I",LOOKUP(E873/G$2,{0,0.4,0.45,0.5,0.55,0.6,0.65,0.7,0.75,0.8,1},{"F","D","C","C+","B-","B","B+","A-","A","A+"}))))</f>
        <v/>
      </c>
      <c r="G873" s="1" t="str">
        <f>IF(COUNT($A873)=0,"",IF(E873="","--",IF(E873="3E","3E",LOOKUP(E873/G$2,{0,0.4,0.45,0.5,0.55,0.6,0.65,0.7,0.75,0.8,1},{0,2,2.25,2.5,2.75,3,3.25,3.5,3.75,4}))))</f>
        <v/>
      </c>
      <c r="H873" s="2" t="str">
        <f>IF(COUNT($A873)=0,"",IF($A873&lt;&gt;DRAFT!$B875,"ERR",IF(DRAFT!AA875="3E","3E",IF(COUNT(DRAFT!W875,DRAFT!AA875)&gt;0,DRAFT!AB875,""))))</f>
        <v/>
      </c>
      <c r="I873" s="2" t="str">
        <f>IF(COUNT($A873)=0,"",IF(H873="3E","3E",IF(H873="","I",LOOKUP(H873/J$2,{0,0.4,0.45,0.5,0.55,0.6,0.65,0.7,0.75,0.8,1},{"F","D","C","C+","B-","B","B+","A-","A","A+"}))))</f>
        <v/>
      </c>
      <c r="J873" s="1" t="str">
        <f>IF(COUNT($A873)=0,"",IF(H873="","--",IF(H873="3E","3E",LOOKUP(H873/J$2,{0,0.4,0.45,0.5,0.55,0.6,0.65,0.7,0.75,0.8,1},{0,2,2.25,2.5,2.75,3,3.25,3.5,3.75,4}))))</f>
        <v/>
      </c>
      <c r="K873" s="2" t="str">
        <f>IF(COUNT($A873)=0,"",IF($A873&lt;&gt;DRAFT!$B875,"ERR",IF(DRAFT!AJ875="3E","3E",IF(COUNT(DRAFT!AF875,DRAFT!AJ875)&gt;0,DRAFT!AK875,""))))</f>
        <v/>
      </c>
      <c r="L873" s="2" t="str">
        <f>IF(COUNT($A873)=0,"",IF(K873="3E","3E",IF(K873="","I",LOOKUP(K873/M$2,{0,0.4,0.45,0.5,0.55,0.6,0.65,0.7,0.75,0.8,1},{"F","D","C","C+","B-","B","B+","A-","A","A+"}))))</f>
        <v/>
      </c>
      <c r="M873" s="1" t="str">
        <f>IF(COUNT($A873)=0,"",IF(K873="","--",IF(K873="3E","3E",LOOKUP(K873/M$2,{0,0.4,0.45,0.5,0.55,0.6,0.65,0.7,0.75,0.8,1},{0,2,2.25,2.5,2.75,3,3.25,3.5,3.75,4}))))</f>
        <v/>
      </c>
      <c r="N873" s="2" t="str">
        <f>IF(COUNT($A873)=0,"",IF($A873&lt;&gt;DRAFT!$B875,"ERR",IF(DRAFT!AS875="3E","3E",IF(COUNT(DRAFT!AO875,DRAFT!AS875)&gt;0,DRAFT!AT875,""))))</f>
        <v/>
      </c>
      <c r="O873" s="2" t="str">
        <f>IF(COUNT($A873)=0,"",IF(N873="3E","3E",IF(N873="","I",LOOKUP(N873/P$2,{0,0.4,0.45,0.5,0.55,0.6,0.65,0.7,0.75,0.8,1},{"F","D","C","C+","B-","B","B+","A-","A","A+"}))))</f>
        <v/>
      </c>
      <c r="P873" s="1" t="str">
        <f>IF(COUNT($A873)=0,"",IF(N873="","--",IF(N873="3E","3E",LOOKUP(N873/P$2,{0,0.4,0.45,0.5,0.55,0.6,0.65,0.7,0.75,0.8,1},{0,2,2.25,2.5,2.75,3,3.25,3.5,3.75,4}))))</f>
        <v/>
      </c>
      <c r="Q873" s="2" t="str">
        <f>IF(COUNT($A873)=0,"",IF($A873&lt;&gt;DRAFT!$B875,"ERR",IF(DRAFT!BB875="3E","3E",IF(COUNT(DRAFT!AX875,DRAFT!BB875)&gt;0,DRAFT!BC875,""))))</f>
        <v/>
      </c>
      <c r="R873" s="2" t="str">
        <f>IF(COUNT($A873)=0,"",IF(Q873="3E","3E",IF(Q873="","I",LOOKUP(Q873/S$2,{0,0.4,0.45,0.5,0.55,0.6,0.65,0.7,0.75,0.8,1},{"F","D","C","C+","B-","B","B+","A-","A","A+"}))))</f>
        <v/>
      </c>
      <c r="S873" s="1" t="str">
        <f>IF(COUNT($A873)=0,"",IF(Q873="","--",IF(Q873="3E","3E",LOOKUP(Q873/S$2,{0,0.4,0.45,0.5,0.55,0.6,0.65,0.7,0.75,0.8,1},{0,2,2.25,2.5,2.75,3,3.25,3.5,3.75,4}))))</f>
        <v/>
      </c>
      <c r="T873" s="2" t="str">
        <f>IF(COUNT($A873)=0,"",IF($A873&lt;&gt;DRAFT!$B875,"ERR",IF(DRAFT!BK875="3E","3E",IF(COUNT(DRAFT!BG875,DRAFT!BK875)&gt;0,DRAFT!BL875,""))))</f>
        <v/>
      </c>
      <c r="U873" s="2" t="str">
        <f>IF(COUNT($A873)=0,"",IF(T873="3E","3E",IF(T873="","I",LOOKUP(T873/V$2,{0,0.4,0.45,0.5,0.55,0.6,0.65,0.7,0.75,0.8,1},{"F","D","C","C+","B-","B","B+","A-","A","A+"}))))</f>
        <v/>
      </c>
      <c r="V873" s="1" t="str">
        <f>IF(COUNT($A873)=0,"",IF(T873="","--",IF(T873="3E","3E",LOOKUP(T873/V$2,{0,0.4,0.45,0.5,0.55,0.6,0.65,0.7,0.75,0.8,1},{0,2,2.25,2.5,2.75,3,3.25,3.5,3.75,4}))))</f>
        <v/>
      </c>
      <c r="W873" s="2" t="str">
        <f>IF(COUNT($A873)=0,"",IF($A873&lt;&gt;DRAFT!$B875,"ERR",IF(DRAFT!BT875="3E","3E",IF(COUNT(DRAFT!BP875,DRAFT!BT875)&gt;0,DRAFT!BU875,""))))</f>
        <v/>
      </c>
      <c r="X873" s="2" t="str">
        <f>IF(COUNT($A873)=0,"",IF(W873="3E","3E",IF(W873="","I",LOOKUP(W873/Y$2,{0,0.4,0.45,0.5,0.55,0.6,0.65,0.7,0.75,0.8,1},{"F","D","C","C+","B-","B","B+","A-","A","A+"}))))</f>
        <v/>
      </c>
      <c r="Y873" s="1" t="str">
        <f>IF(COUNT($A873)=0,"",IF(W873="","--",IF(W873="3E","3E",LOOKUP(W873/Y$2,{0,0.4,0.45,0.5,0.55,0.6,0.65,0.7,0.75,0.8,1},{0,2,2.25,2.5,2.75,3,3.25,3.5,3.75,4}))))</f>
        <v/>
      </c>
      <c r="Z873" s="2" t="str">
        <f>IF(COUNT($A873)=0,"",IF($A873&lt;&gt;DRAFT!$B875,"ERR",IF(DRAFT!CC875="3E","3E",IF(COUNT(DRAFT!BY875,DRAFT!CC875)&gt;0,DRAFT!CD875,""))))</f>
        <v/>
      </c>
      <c r="AA873" s="2" t="str">
        <f>IF(COUNT($A873)=0,"",IF(Z873="3E","3E",IF(Z873="","I",LOOKUP(Z873/AB$2,{0,0.4,0.45,0.5,0.55,0.6,0.65,0.7,0.75,0.8,1},{"F","D","C","C+","B-","B","B+","A-","A","A+"}))))</f>
        <v/>
      </c>
      <c r="AB873" s="1" t="str">
        <f>IF(COUNT($A873)=0,"",IF(Z873="","--",IF(Z873="3E","3E",LOOKUP(Z873/AB$2,{0,0.4,0.45,0.5,0.55,0.6,0.65,0.7,0.75,0.8,1},{0,2,2.25,2.5,2.75,3,3.25,3.5,3.75,4}))))</f>
        <v/>
      </c>
      <c r="AC873" s="2" t="str">
        <f>IF(COUNT($A873)=0,"",IF($A873&lt;&gt;DRAFT!$B875,"ERR",IF(DRAFT!CF875&gt;0,DRAFT!CF875,"")))</f>
        <v/>
      </c>
      <c r="AD873" s="2" t="str">
        <f>IF(COUNT($A873)=0,"",IF(AC873="3E","3E",IF(AC873="","I",LOOKUP(AC873/AE$2,{0,0.4,0.45,0.5,0.55,0.6,0.65,0.7,0.75,0.8,1},{"F","D","C","C+","B-","B","B+","A-","A","A+"}))))</f>
        <v/>
      </c>
      <c r="AE873" s="1" t="str">
        <f>IF(COUNT($A873)=0,"",IF(AC873="","--",IF(AC873="3E","3E",LOOKUP(AC873/AE$2,{0,0.4,0.45,0.5,0.55,0.6,0.65,0.7,0.75,0.8,1},{0,2,2.25,2.5,2.75,3,3.25,3.5,3.75,4}))))</f>
        <v/>
      </c>
      <c r="AF873" s="2" t="str">
        <f>IF(COUNT($A873)=0,"",IF($A873&lt;&gt;DRAFT!$B875,"ERR",IF(DRAFT!CI875&gt;0,DRAFT!CK875,"")))</f>
        <v/>
      </c>
      <c r="AG873" s="2" t="str">
        <f>IF(COUNT($A873)=0,"",IF(AF873="3E","3E",IF(AF873="","I",LOOKUP(AF873/AH$2,{0,0.4,0.45,0.5,0.55,0.6,0.65,0.7,0.75,0.8,1},{"F","D","C","C+","B-","B","B+","A-","A","A+"}))))</f>
        <v/>
      </c>
      <c r="AH873" s="1" t="str">
        <f>IF(COUNT($A873)=0,"",IF(AF873="","--",IF(AF873="3E","3E",LOOKUP(AF873/AH$2,{0,0.4,0.45,0.5,0.55,0.6,0.65,0.7,0.75,0.8,1},{0,2,2.25,2.5,2.75,3,3.25,3.5,3.75,4}))))</f>
        <v/>
      </c>
      <c r="AI873" s="2" t="str">
        <f>IF($A873&lt;&gt;DRAFT!$B875,"ERR",IF(OR(COUNT($A873)=0,COUNT(DRAFT!CL875:CN875,DRAFT!CP875:CR875)=0),"",CEILING(SUM(DRAFT!CO875,DRAFT!CS875,DRAFT!CT875),1)))</f>
        <v/>
      </c>
      <c r="AJ873" s="2" t="str">
        <f>IF(COUNT($A873)=0,"",IF(AI873="3E","3E",IF(AI873="","I",LOOKUP(AI873/AK$2,{0,0.4,0.45,0.5,0.55,0.6,0.65,0.7,0.75,0.8,1},{"F","D","C","C+","B-","B","B+","A-","A","A+"}))))</f>
        <v/>
      </c>
      <c r="AK873" s="1" t="str">
        <f>IF(COUNT($A873)=0,"",IF(AI873="","--",IF(AI873="3E","3E",LOOKUP(AI873/AK$2,{0,0.4,0.45,0.5,0.55,0.6,0.65,0.7,0.75,0.8,1},{0,2,2.25,2.5,2.75,3,3.25,3.5,3.75,4}))))</f>
        <v/>
      </c>
      <c r="AL873" s="4" t="str">
        <f>IF(OR(COUNT($A873)=0,COUNT(B873:AK873)=0),"",IF(COUNTIF(B873:AK873,"3E")&gt;0,"3E",IF(DRAFT!$A875="R",TRUNC(SUMPRODUCT(RGP,RCP)/TCP,3),TRUNC((SUMPRODUCT(--(IMDGP&gt;0)*IMDGP,IMCP)+CEILING(DRAFT!$DB875*42,0.25))/TCP,3))))</f>
        <v/>
      </c>
      <c r="AM873" s="2" t="str">
        <f>IF(OR(COUNT($A873)=0,COUNT(B873:AK873)=0),"",IF(COUNTIF(B873:AK873,"3E")&gt;0,"3E",IF(DRAFT!$A875="R",SUMPRODUCT(--(RGP&gt;=2),RCP),SUMPRODUCT(--(IMDGP&gt;0),--(IMGP=0),IMCP)+DRAFT!$DC875)))</f>
        <v/>
      </c>
      <c r="AQ873" s="2" t="str">
        <f>IF(OR(COUNT($A873)=0,COUNT(B873:AK873)=0),"",IF(COUNTIF(B873:AM873,"3E")&gt;0,"3E",IF(AND(DRAFT!$A875="IM",OR($AL873&gt;DRAFT!$DB875,$AM873&gt;DRAFT!$DC875)),"IMPROVED",IF(AND(DRAFT!$A875="IM",$AL873&lt;=DRAFT!$DB875,$AM873&lt;=DRAFT!$DC875),"NOT IMPROVED",IF(AND(DRAFT!CU875="S",AH873&gt;=2,AK873&gt;=2,AN873&gt;=2.5,AP873&gt;=144),"PASS","FAIL")))))</f>
        <v/>
      </c>
      <c r="AR873" s="2" t="str">
        <f t="shared" si="28"/>
        <v/>
      </c>
      <c r="AS873" s="2" t="str">
        <f t="shared" si="29"/>
        <v/>
      </c>
    </row>
    <row r="874" spans="1:45" ht="18.95" customHeight="1" x14ac:dyDescent="0.25">
      <c r="A874" s="3" t="str">
        <f>IF(DRAFT!$B876="","",DRAFT!$B876)</f>
        <v/>
      </c>
      <c r="B874" s="2" t="str">
        <f>IF(COUNT($A874)=0,"",IF($A874&lt;&gt;DRAFT!$B876,"ERR",IF(DRAFT!I876="3E","3E",IF(COUNT(DRAFT!E876,DRAFT!I876)&gt;0,DRAFT!J876,""))))</f>
        <v/>
      </c>
      <c r="C874" s="2" t="str">
        <f>IF(COUNT($A874)=0,"",IF(B874="3E","3E",IF(B874="","I",LOOKUP(B874/D$2,{0,0.4,0.45,0.5,0.55,0.6,0.65,0.7,0.75,0.8,1},{"F","D","C","C+","B-","B","B+","A-","A","A+"}))))</f>
        <v/>
      </c>
      <c r="D874" s="1" t="str">
        <f>IF(COUNT($A874)=0,"",IF(B874="","--",IF(B874="3E","3E",LOOKUP(B874/D$2,{0,0.4,0.45,0.5,0.55,0.6,0.65,0.7,0.75,0.8,1},{0,2,2.25,2.5,2.75,3,3.25,3.5,3.75,4}))))</f>
        <v/>
      </c>
      <c r="E874" s="2" t="str">
        <f>IF(COUNT($A874)=0,"",IF($A874&lt;&gt;DRAFT!$B876,"ERR",IF(DRAFT!R876="3E","3E",IF(COUNT(DRAFT!N876,DRAFT!R876)&gt;0,DRAFT!S876,""))))</f>
        <v/>
      </c>
      <c r="F874" s="2" t="str">
        <f>IF(COUNT($A874)=0,"",IF(E874="3E","3E",IF(E874="","I",LOOKUP(E874/G$2,{0,0.4,0.45,0.5,0.55,0.6,0.65,0.7,0.75,0.8,1},{"F","D","C","C+","B-","B","B+","A-","A","A+"}))))</f>
        <v/>
      </c>
      <c r="G874" s="1" t="str">
        <f>IF(COUNT($A874)=0,"",IF(E874="","--",IF(E874="3E","3E",LOOKUP(E874/G$2,{0,0.4,0.45,0.5,0.55,0.6,0.65,0.7,0.75,0.8,1},{0,2,2.25,2.5,2.75,3,3.25,3.5,3.75,4}))))</f>
        <v/>
      </c>
      <c r="H874" s="2" t="str">
        <f>IF(COUNT($A874)=0,"",IF($A874&lt;&gt;DRAFT!$B876,"ERR",IF(DRAFT!AA876="3E","3E",IF(COUNT(DRAFT!W876,DRAFT!AA876)&gt;0,DRAFT!AB876,""))))</f>
        <v/>
      </c>
      <c r="I874" s="2" t="str">
        <f>IF(COUNT($A874)=0,"",IF(H874="3E","3E",IF(H874="","I",LOOKUP(H874/J$2,{0,0.4,0.45,0.5,0.55,0.6,0.65,0.7,0.75,0.8,1},{"F","D","C","C+","B-","B","B+","A-","A","A+"}))))</f>
        <v/>
      </c>
      <c r="J874" s="1" t="str">
        <f>IF(COUNT($A874)=0,"",IF(H874="","--",IF(H874="3E","3E",LOOKUP(H874/J$2,{0,0.4,0.45,0.5,0.55,0.6,0.65,0.7,0.75,0.8,1},{0,2,2.25,2.5,2.75,3,3.25,3.5,3.75,4}))))</f>
        <v/>
      </c>
      <c r="K874" s="2" t="str">
        <f>IF(COUNT($A874)=0,"",IF($A874&lt;&gt;DRAFT!$B876,"ERR",IF(DRAFT!AJ876="3E","3E",IF(COUNT(DRAFT!AF876,DRAFT!AJ876)&gt;0,DRAFT!AK876,""))))</f>
        <v/>
      </c>
      <c r="L874" s="2" t="str">
        <f>IF(COUNT($A874)=0,"",IF(K874="3E","3E",IF(K874="","I",LOOKUP(K874/M$2,{0,0.4,0.45,0.5,0.55,0.6,0.65,0.7,0.75,0.8,1},{"F","D","C","C+","B-","B","B+","A-","A","A+"}))))</f>
        <v/>
      </c>
      <c r="M874" s="1" t="str">
        <f>IF(COUNT($A874)=0,"",IF(K874="","--",IF(K874="3E","3E",LOOKUP(K874/M$2,{0,0.4,0.45,0.5,0.55,0.6,0.65,0.7,0.75,0.8,1},{0,2,2.25,2.5,2.75,3,3.25,3.5,3.75,4}))))</f>
        <v/>
      </c>
      <c r="N874" s="2" t="str">
        <f>IF(COUNT($A874)=0,"",IF($A874&lt;&gt;DRAFT!$B876,"ERR",IF(DRAFT!AS876="3E","3E",IF(COUNT(DRAFT!AO876,DRAFT!AS876)&gt;0,DRAFT!AT876,""))))</f>
        <v/>
      </c>
      <c r="O874" s="2" t="str">
        <f>IF(COUNT($A874)=0,"",IF(N874="3E","3E",IF(N874="","I",LOOKUP(N874/P$2,{0,0.4,0.45,0.5,0.55,0.6,0.65,0.7,0.75,0.8,1},{"F","D","C","C+","B-","B","B+","A-","A","A+"}))))</f>
        <v/>
      </c>
      <c r="P874" s="1" t="str">
        <f>IF(COUNT($A874)=0,"",IF(N874="","--",IF(N874="3E","3E",LOOKUP(N874/P$2,{0,0.4,0.45,0.5,0.55,0.6,0.65,0.7,0.75,0.8,1},{0,2,2.25,2.5,2.75,3,3.25,3.5,3.75,4}))))</f>
        <v/>
      </c>
      <c r="Q874" s="2" t="str">
        <f>IF(COUNT($A874)=0,"",IF($A874&lt;&gt;DRAFT!$B876,"ERR",IF(DRAFT!BB876="3E","3E",IF(COUNT(DRAFT!AX876,DRAFT!BB876)&gt;0,DRAFT!BC876,""))))</f>
        <v/>
      </c>
      <c r="R874" s="2" t="str">
        <f>IF(COUNT($A874)=0,"",IF(Q874="3E","3E",IF(Q874="","I",LOOKUP(Q874/S$2,{0,0.4,0.45,0.5,0.55,0.6,0.65,0.7,0.75,0.8,1},{"F","D","C","C+","B-","B","B+","A-","A","A+"}))))</f>
        <v/>
      </c>
      <c r="S874" s="1" t="str">
        <f>IF(COUNT($A874)=0,"",IF(Q874="","--",IF(Q874="3E","3E",LOOKUP(Q874/S$2,{0,0.4,0.45,0.5,0.55,0.6,0.65,0.7,0.75,0.8,1},{0,2,2.25,2.5,2.75,3,3.25,3.5,3.75,4}))))</f>
        <v/>
      </c>
      <c r="T874" s="2" t="str">
        <f>IF(COUNT($A874)=0,"",IF($A874&lt;&gt;DRAFT!$B876,"ERR",IF(DRAFT!BK876="3E","3E",IF(COUNT(DRAFT!BG876,DRAFT!BK876)&gt;0,DRAFT!BL876,""))))</f>
        <v/>
      </c>
      <c r="U874" s="2" t="str">
        <f>IF(COUNT($A874)=0,"",IF(T874="3E","3E",IF(T874="","I",LOOKUP(T874/V$2,{0,0.4,0.45,0.5,0.55,0.6,0.65,0.7,0.75,0.8,1},{"F","D","C","C+","B-","B","B+","A-","A","A+"}))))</f>
        <v/>
      </c>
      <c r="V874" s="1" t="str">
        <f>IF(COUNT($A874)=0,"",IF(T874="","--",IF(T874="3E","3E",LOOKUP(T874/V$2,{0,0.4,0.45,0.5,0.55,0.6,0.65,0.7,0.75,0.8,1},{0,2,2.25,2.5,2.75,3,3.25,3.5,3.75,4}))))</f>
        <v/>
      </c>
      <c r="W874" s="2" t="str">
        <f>IF(COUNT($A874)=0,"",IF($A874&lt;&gt;DRAFT!$B876,"ERR",IF(DRAFT!BT876="3E","3E",IF(COUNT(DRAFT!BP876,DRAFT!BT876)&gt;0,DRAFT!BU876,""))))</f>
        <v/>
      </c>
      <c r="X874" s="2" t="str">
        <f>IF(COUNT($A874)=0,"",IF(W874="3E","3E",IF(W874="","I",LOOKUP(W874/Y$2,{0,0.4,0.45,0.5,0.55,0.6,0.65,0.7,0.75,0.8,1},{"F","D","C","C+","B-","B","B+","A-","A","A+"}))))</f>
        <v/>
      </c>
      <c r="Y874" s="1" t="str">
        <f>IF(COUNT($A874)=0,"",IF(W874="","--",IF(W874="3E","3E",LOOKUP(W874/Y$2,{0,0.4,0.45,0.5,0.55,0.6,0.65,0.7,0.75,0.8,1},{0,2,2.25,2.5,2.75,3,3.25,3.5,3.75,4}))))</f>
        <v/>
      </c>
      <c r="Z874" s="2" t="str">
        <f>IF(COUNT($A874)=0,"",IF($A874&lt;&gt;DRAFT!$B876,"ERR",IF(DRAFT!CC876="3E","3E",IF(COUNT(DRAFT!BY876,DRAFT!CC876)&gt;0,DRAFT!CD876,""))))</f>
        <v/>
      </c>
      <c r="AA874" s="2" t="str">
        <f>IF(COUNT($A874)=0,"",IF(Z874="3E","3E",IF(Z874="","I",LOOKUP(Z874/AB$2,{0,0.4,0.45,0.5,0.55,0.6,0.65,0.7,0.75,0.8,1},{"F","D","C","C+","B-","B","B+","A-","A","A+"}))))</f>
        <v/>
      </c>
      <c r="AB874" s="1" t="str">
        <f>IF(COUNT($A874)=0,"",IF(Z874="","--",IF(Z874="3E","3E",LOOKUP(Z874/AB$2,{0,0.4,0.45,0.5,0.55,0.6,0.65,0.7,0.75,0.8,1},{0,2,2.25,2.5,2.75,3,3.25,3.5,3.75,4}))))</f>
        <v/>
      </c>
      <c r="AC874" s="2" t="str">
        <f>IF(COUNT($A874)=0,"",IF($A874&lt;&gt;DRAFT!$B876,"ERR",IF(DRAFT!CF876&gt;0,DRAFT!CF876,"")))</f>
        <v/>
      </c>
      <c r="AD874" s="2" t="str">
        <f>IF(COUNT($A874)=0,"",IF(AC874="3E","3E",IF(AC874="","I",LOOKUP(AC874/AE$2,{0,0.4,0.45,0.5,0.55,0.6,0.65,0.7,0.75,0.8,1},{"F","D","C","C+","B-","B","B+","A-","A","A+"}))))</f>
        <v/>
      </c>
      <c r="AE874" s="1" t="str">
        <f>IF(COUNT($A874)=0,"",IF(AC874="","--",IF(AC874="3E","3E",LOOKUP(AC874/AE$2,{0,0.4,0.45,0.5,0.55,0.6,0.65,0.7,0.75,0.8,1},{0,2,2.25,2.5,2.75,3,3.25,3.5,3.75,4}))))</f>
        <v/>
      </c>
      <c r="AF874" s="2" t="str">
        <f>IF(COUNT($A874)=0,"",IF($A874&lt;&gt;DRAFT!$B876,"ERR",IF(DRAFT!CI876&gt;0,DRAFT!CK876,"")))</f>
        <v/>
      </c>
      <c r="AG874" s="2" t="str">
        <f>IF(COUNT($A874)=0,"",IF(AF874="3E","3E",IF(AF874="","I",LOOKUP(AF874/AH$2,{0,0.4,0.45,0.5,0.55,0.6,0.65,0.7,0.75,0.8,1},{"F","D","C","C+","B-","B","B+","A-","A","A+"}))))</f>
        <v/>
      </c>
      <c r="AH874" s="1" t="str">
        <f>IF(COUNT($A874)=0,"",IF(AF874="","--",IF(AF874="3E","3E",LOOKUP(AF874/AH$2,{0,0.4,0.45,0.5,0.55,0.6,0.65,0.7,0.75,0.8,1},{0,2,2.25,2.5,2.75,3,3.25,3.5,3.75,4}))))</f>
        <v/>
      </c>
      <c r="AI874" s="2" t="str">
        <f>IF($A874&lt;&gt;DRAFT!$B876,"ERR",IF(OR(COUNT($A874)=0,COUNT(DRAFT!CL876:CN876,DRAFT!CP876:CR876)=0),"",CEILING(SUM(DRAFT!CO876,DRAFT!CS876,DRAFT!CT876),1)))</f>
        <v/>
      </c>
      <c r="AJ874" s="2" t="str">
        <f>IF(COUNT($A874)=0,"",IF(AI874="3E","3E",IF(AI874="","I",LOOKUP(AI874/AK$2,{0,0.4,0.45,0.5,0.55,0.6,0.65,0.7,0.75,0.8,1},{"F","D","C","C+","B-","B","B+","A-","A","A+"}))))</f>
        <v/>
      </c>
      <c r="AK874" s="1" t="str">
        <f>IF(COUNT($A874)=0,"",IF(AI874="","--",IF(AI874="3E","3E",LOOKUP(AI874/AK$2,{0,0.4,0.45,0.5,0.55,0.6,0.65,0.7,0.75,0.8,1},{0,2,2.25,2.5,2.75,3,3.25,3.5,3.75,4}))))</f>
        <v/>
      </c>
      <c r="AL874" s="4" t="str">
        <f>IF(OR(COUNT($A874)=0,COUNT(B874:AK874)=0),"",IF(COUNTIF(B874:AK874,"3E")&gt;0,"3E",IF(DRAFT!$A876="R",TRUNC(SUMPRODUCT(RGP,RCP)/TCP,3),TRUNC((SUMPRODUCT(--(IMDGP&gt;0)*IMDGP,IMCP)+CEILING(DRAFT!$DB876*42,0.25))/TCP,3))))</f>
        <v/>
      </c>
      <c r="AM874" s="2" t="str">
        <f>IF(OR(COUNT($A874)=0,COUNT(B874:AK874)=0),"",IF(COUNTIF(B874:AK874,"3E")&gt;0,"3E",IF(DRAFT!$A876="R",SUMPRODUCT(--(RGP&gt;=2),RCP),SUMPRODUCT(--(IMDGP&gt;0),--(IMGP=0),IMCP)+DRAFT!$DC876)))</f>
        <v/>
      </c>
      <c r="AQ874" s="2" t="str">
        <f>IF(OR(COUNT($A874)=0,COUNT(B874:AK874)=0),"",IF(COUNTIF(B874:AM874,"3E")&gt;0,"3E",IF(AND(DRAFT!$A876="IM",OR($AL874&gt;DRAFT!$DB876,$AM874&gt;DRAFT!$DC876)),"IMPROVED",IF(AND(DRAFT!$A876="IM",$AL874&lt;=DRAFT!$DB876,$AM874&lt;=DRAFT!$DC876),"NOT IMPROVED",IF(AND(DRAFT!CU876="S",AH874&gt;=2,AK874&gt;=2,AN874&gt;=2.5,AP874&gt;=144),"PASS","FAIL")))))</f>
        <v/>
      </c>
      <c r="AR874" s="2" t="str">
        <f t="shared" si="28"/>
        <v/>
      </c>
      <c r="AS874" s="2" t="str">
        <f t="shared" si="29"/>
        <v/>
      </c>
    </row>
    <row r="875" spans="1:45" ht="18.95" customHeight="1" x14ac:dyDescent="0.25">
      <c r="A875" s="3" t="str">
        <f>IF(DRAFT!$B877="","",DRAFT!$B877)</f>
        <v/>
      </c>
      <c r="B875" s="2" t="str">
        <f>IF(COUNT($A875)=0,"",IF($A875&lt;&gt;DRAFT!$B877,"ERR",IF(DRAFT!I877="3E","3E",IF(COUNT(DRAFT!E877,DRAFT!I877)&gt;0,DRAFT!J877,""))))</f>
        <v/>
      </c>
      <c r="C875" s="2" t="str">
        <f>IF(COUNT($A875)=0,"",IF(B875="3E","3E",IF(B875="","I",LOOKUP(B875/D$2,{0,0.4,0.45,0.5,0.55,0.6,0.65,0.7,0.75,0.8,1},{"F","D","C","C+","B-","B","B+","A-","A","A+"}))))</f>
        <v/>
      </c>
      <c r="D875" s="1" t="str">
        <f>IF(COUNT($A875)=0,"",IF(B875="","--",IF(B875="3E","3E",LOOKUP(B875/D$2,{0,0.4,0.45,0.5,0.55,0.6,0.65,0.7,0.75,0.8,1},{0,2,2.25,2.5,2.75,3,3.25,3.5,3.75,4}))))</f>
        <v/>
      </c>
      <c r="E875" s="2" t="str">
        <f>IF(COUNT($A875)=0,"",IF($A875&lt;&gt;DRAFT!$B877,"ERR",IF(DRAFT!R877="3E","3E",IF(COUNT(DRAFT!N877,DRAFT!R877)&gt;0,DRAFT!S877,""))))</f>
        <v/>
      </c>
      <c r="F875" s="2" t="str">
        <f>IF(COUNT($A875)=0,"",IF(E875="3E","3E",IF(E875="","I",LOOKUP(E875/G$2,{0,0.4,0.45,0.5,0.55,0.6,0.65,0.7,0.75,0.8,1},{"F","D","C","C+","B-","B","B+","A-","A","A+"}))))</f>
        <v/>
      </c>
      <c r="G875" s="1" t="str">
        <f>IF(COUNT($A875)=0,"",IF(E875="","--",IF(E875="3E","3E",LOOKUP(E875/G$2,{0,0.4,0.45,0.5,0.55,0.6,0.65,0.7,0.75,0.8,1},{0,2,2.25,2.5,2.75,3,3.25,3.5,3.75,4}))))</f>
        <v/>
      </c>
      <c r="H875" s="2" t="str">
        <f>IF(COUNT($A875)=0,"",IF($A875&lt;&gt;DRAFT!$B877,"ERR",IF(DRAFT!AA877="3E","3E",IF(COUNT(DRAFT!W877,DRAFT!AA877)&gt;0,DRAFT!AB877,""))))</f>
        <v/>
      </c>
      <c r="I875" s="2" t="str">
        <f>IF(COUNT($A875)=0,"",IF(H875="3E","3E",IF(H875="","I",LOOKUP(H875/J$2,{0,0.4,0.45,0.5,0.55,0.6,0.65,0.7,0.75,0.8,1},{"F","D","C","C+","B-","B","B+","A-","A","A+"}))))</f>
        <v/>
      </c>
      <c r="J875" s="1" t="str">
        <f>IF(COUNT($A875)=0,"",IF(H875="","--",IF(H875="3E","3E",LOOKUP(H875/J$2,{0,0.4,0.45,0.5,0.55,0.6,0.65,0.7,0.75,0.8,1},{0,2,2.25,2.5,2.75,3,3.25,3.5,3.75,4}))))</f>
        <v/>
      </c>
      <c r="K875" s="2" t="str">
        <f>IF(COUNT($A875)=0,"",IF($A875&lt;&gt;DRAFT!$B877,"ERR",IF(DRAFT!AJ877="3E","3E",IF(COUNT(DRAFT!AF877,DRAFT!AJ877)&gt;0,DRAFT!AK877,""))))</f>
        <v/>
      </c>
      <c r="L875" s="2" t="str">
        <f>IF(COUNT($A875)=0,"",IF(K875="3E","3E",IF(K875="","I",LOOKUP(K875/M$2,{0,0.4,0.45,0.5,0.55,0.6,0.65,0.7,0.75,0.8,1},{"F","D","C","C+","B-","B","B+","A-","A","A+"}))))</f>
        <v/>
      </c>
      <c r="M875" s="1" t="str">
        <f>IF(COUNT($A875)=0,"",IF(K875="","--",IF(K875="3E","3E",LOOKUP(K875/M$2,{0,0.4,0.45,0.5,0.55,0.6,0.65,0.7,0.75,0.8,1},{0,2,2.25,2.5,2.75,3,3.25,3.5,3.75,4}))))</f>
        <v/>
      </c>
      <c r="N875" s="2" t="str">
        <f>IF(COUNT($A875)=0,"",IF($A875&lt;&gt;DRAFT!$B877,"ERR",IF(DRAFT!AS877="3E","3E",IF(COUNT(DRAFT!AO877,DRAFT!AS877)&gt;0,DRAFT!AT877,""))))</f>
        <v/>
      </c>
      <c r="O875" s="2" t="str">
        <f>IF(COUNT($A875)=0,"",IF(N875="3E","3E",IF(N875="","I",LOOKUP(N875/P$2,{0,0.4,0.45,0.5,0.55,0.6,0.65,0.7,0.75,0.8,1},{"F","D","C","C+","B-","B","B+","A-","A","A+"}))))</f>
        <v/>
      </c>
      <c r="P875" s="1" t="str">
        <f>IF(COUNT($A875)=0,"",IF(N875="","--",IF(N875="3E","3E",LOOKUP(N875/P$2,{0,0.4,0.45,0.5,0.55,0.6,0.65,0.7,0.75,0.8,1},{0,2,2.25,2.5,2.75,3,3.25,3.5,3.75,4}))))</f>
        <v/>
      </c>
      <c r="Q875" s="2" t="str">
        <f>IF(COUNT($A875)=0,"",IF($A875&lt;&gt;DRAFT!$B877,"ERR",IF(DRAFT!BB877="3E","3E",IF(COUNT(DRAFT!AX877,DRAFT!BB877)&gt;0,DRAFT!BC877,""))))</f>
        <v/>
      </c>
      <c r="R875" s="2" t="str">
        <f>IF(COUNT($A875)=0,"",IF(Q875="3E","3E",IF(Q875="","I",LOOKUP(Q875/S$2,{0,0.4,0.45,0.5,0.55,0.6,0.65,0.7,0.75,0.8,1},{"F","D","C","C+","B-","B","B+","A-","A","A+"}))))</f>
        <v/>
      </c>
      <c r="S875" s="1" t="str">
        <f>IF(COUNT($A875)=0,"",IF(Q875="","--",IF(Q875="3E","3E",LOOKUP(Q875/S$2,{0,0.4,0.45,0.5,0.55,0.6,0.65,0.7,0.75,0.8,1},{0,2,2.25,2.5,2.75,3,3.25,3.5,3.75,4}))))</f>
        <v/>
      </c>
      <c r="T875" s="2" t="str">
        <f>IF(COUNT($A875)=0,"",IF($A875&lt;&gt;DRAFT!$B877,"ERR",IF(DRAFT!BK877="3E","3E",IF(COUNT(DRAFT!BG877,DRAFT!BK877)&gt;0,DRAFT!BL877,""))))</f>
        <v/>
      </c>
      <c r="U875" s="2" t="str">
        <f>IF(COUNT($A875)=0,"",IF(T875="3E","3E",IF(T875="","I",LOOKUP(T875/V$2,{0,0.4,0.45,0.5,0.55,0.6,0.65,0.7,0.75,0.8,1},{"F","D","C","C+","B-","B","B+","A-","A","A+"}))))</f>
        <v/>
      </c>
      <c r="V875" s="1" t="str">
        <f>IF(COUNT($A875)=0,"",IF(T875="","--",IF(T875="3E","3E",LOOKUP(T875/V$2,{0,0.4,0.45,0.5,0.55,0.6,0.65,0.7,0.75,0.8,1},{0,2,2.25,2.5,2.75,3,3.25,3.5,3.75,4}))))</f>
        <v/>
      </c>
      <c r="W875" s="2" t="str">
        <f>IF(COUNT($A875)=0,"",IF($A875&lt;&gt;DRAFT!$B877,"ERR",IF(DRAFT!BT877="3E","3E",IF(COUNT(DRAFT!BP877,DRAFT!BT877)&gt;0,DRAFT!BU877,""))))</f>
        <v/>
      </c>
      <c r="X875" s="2" t="str">
        <f>IF(COUNT($A875)=0,"",IF(W875="3E","3E",IF(W875="","I",LOOKUP(W875/Y$2,{0,0.4,0.45,0.5,0.55,0.6,0.65,0.7,0.75,0.8,1},{"F","D","C","C+","B-","B","B+","A-","A","A+"}))))</f>
        <v/>
      </c>
      <c r="Y875" s="1" t="str">
        <f>IF(COUNT($A875)=0,"",IF(W875="","--",IF(W875="3E","3E",LOOKUP(W875/Y$2,{0,0.4,0.45,0.5,0.55,0.6,0.65,0.7,0.75,0.8,1},{0,2,2.25,2.5,2.75,3,3.25,3.5,3.75,4}))))</f>
        <v/>
      </c>
      <c r="Z875" s="2" t="str">
        <f>IF(COUNT($A875)=0,"",IF($A875&lt;&gt;DRAFT!$B877,"ERR",IF(DRAFT!CC877="3E","3E",IF(COUNT(DRAFT!BY877,DRAFT!CC877)&gt;0,DRAFT!CD877,""))))</f>
        <v/>
      </c>
      <c r="AA875" s="2" t="str">
        <f>IF(COUNT($A875)=0,"",IF(Z875="3E","3E",IF(Z875="","I",LOOKUP(Z875/AB$2,{0,0.4,0.45,0.5,0.55,0.6,0.65,0.7,0.75,0.8,1},{"F","D","C","C+","B-","B","B+","A-","A","A+"}))))</f>
        <v/>
      </c>
      <c r="AB875" s="1" t="str">
        <f>IF(COUNT($A875)=0,"",IF(Z875="","--",IF(Z875="3E","3E",LOOKUP(Z875/AB$2,{0,0.4,0.45,0.5,0.55,0.6,0.65,0.7,0.75,0.8,1},{0,2,2.25,2.5,2.75,3,3.25,3.5,3.75,4}))))</f>
        <v/>
      </c>
      <c r="AC875" s="2" t="str">
        <f>IF(COUNT($A875)=0,"",IF($A875&lt;&gt;DRAFT!$B877,"ERR",IF(DRAFT!CF877&gt;0,DRAFT!CF877,"")))</f>
        <v/>
      </c>
      <c r="AD875" s="2" t="str">
        <f>IF(COUNT($A875)=0,"",IF(AC875="3E","3E",IF(AC875="","I",LOOKUP(AC875/AE$2,{0,0.4,0.45,0.5,0.55,0.6,0.65,0.7,0.75,0.8,1},{"F","D","C","C+","B-","B","B+","A-","A","A+"}))))</f>
        <v/>
      </c>
      <c r="AE875" s="1" t="str">
        <f>IF(COUNT($A875)=0,"",IF(AC875="","--",IF(AC875="3E","3E",LOOKUP(AC875/AE$2,{0,0.4,0.45,0.5,0.55,0.6,0.65,0.7,0.75,0.8,1},{0,2,2.25,2.5,2.75,3,3.25,3.5,3.75,4}))))</f>
        <v/>
      </c>
      <c r="AF875" s="2" t="str">
        <f>IF(COUNT($A875)=0,"",IF($A875&lt;&gt;DRAFT!$B877,"ERR",IF(DRAFT!CI877&gt;0,DRAFT!CK877,"")))</f>
        <v/>
      </c>
      <c r="AG875" s="2" t="str">
        <f>IF(COUNT($A875)=0,"",IF(AF875="3E","3E",IF(AF875="","I",LOOKUP(AF875/AH$2,{0,0.4,0.45,0.5,0.55,0.6,0.65,0.7,0.75,0.8,1},{"F","D","C","C+","B-","B","B+","A-","A","A+"}))))</f>
        <v/>
      </c>
      <c r="AH875" s="1" t="str">
        <f>IF(COUNT($A875)=0,"",IF(AF875="","--",IF(AF875="3E","3E",LOOKUP(AF875/AH$2,{0,0.4,0.45,0.5,0.55,0.6,0.65,0.7,0.75,0.8,1},{0,2,2.25,2.5,2.75,3,3.25,3.5,3.75,4}))))</f>
        <v/>
      </c>
      <c r="AI875" s="2" t="str">
        <f>IF($A875&lt;&gt;DRAFT!$B877,"ERR",IF(OR(COUNT($A875)=0,COUNT(DRAFT!CL877:CN877,DRAFT!CP877:CR877)=0),"",CEILING(SUM(DRAFT!CO877,DRAFT!CS877,DRAFT!CT877),1)))</f>
        <v/>
      </c>
      <c r="AJ875" s="2" t="str">
        <f>IF(COUNT($A875)=0,"",IF(AI875="3E","3E",IF(AI875="","I",LOOKUP(AI875/AK$2,{0,0.4,0.45,0.5,0.55,0.6,0.65,0.7,0.75,0.8,1},{"F","D","C","C+","B-","B","B+","A-","A","A+"}))))</f>
        <v/>
      </c>
      <c r="AK875" s="1" t="str">
        <f>IF(COUNT($A875)=0,"",IF(AI875="","--",IF(AI875="3E","3E",LOOKUP(AI875/AK$2,{0,0.4,0.45,0.5,0.55,0.6,0.65,0.7,0.75,0.8,1},{0,2,2.25,2.5,2.75,3,3.25,3.5,3.75,4}))))</f>
        <v/>
      </c>
      <c r="AL875" s="4" t="str">
        <f>IF(OR(COUNT($A875)=0,COUNT(B875:AK875)=0),"",IF(COUNTIF(B875:AK875,"3E")&gt;0,"3E",IF(DRAFT!$A877="R",TRUNC(SUMPRODUCT(RGP,RCP)/TCP,3),TRUNC((SUMPRODUCT(--(IMDGP&gt;0)*IMDGP,IMCP)+CEILING(DRAFT!$DB877*42,0.25))/TCP,3))))</f>
        <v/>
      </c>
      <c r="AM875" s="2" t="str">
        <f>IF(OR(COUNT($A875)=0,COUNT(B875:AK875)=0),"",IF(COUNTIF(B875:AK875,"3E")&gt;0,"3E",IF(DRAFT!$A877="R",SUMPRODUCT(--(RGP&gt;=2),RCP),SUMPRODUCT(--(IMDGP&gt;0),--(IMGP=0),IMCP)+DRAFT!$DC877)))</f>
        <v/>
      </c>
      <c r="AQ875" s="2" t="str">
        <f>IF(OR(COUNT($A875)=0,COUNT(B875:AK875)=0),"",IF(COUNTIF(B875:AM875,"3E")&gt;0,"3E",IF(AND(DRAFT!$A877="IM",OR($AL875&gt;DRAFT!$DB877,$AM875&gt;DRAFT!$DC877)),"IMPROVED",IF(AND(DRAFT!$A877="IM",$AL875&lt;=DRAFT!$DB877,$AM875&lt;=DRAFT!$DC877),"NOT IMPROVED",IF(AND(DRAFT!CU877="S",AH875&gt;=2,AK875&gt;=2,AN875&gt;=2.5,AP875&gt;=144),"PASS","FAIL")))))</f>
        <v/>
      </c>
      <c r="AR875" s="2" t="str">
        <f t="shared" si="28"/>
        <v/>
      </c>
      <c r="AS875" s="2" t="str">
        <f t="shared" si="29"/>
        <v/>
      </c>
    </row>
    <row r="876" spans="1:45" ht="18.95" customHeight="1" x14ac:dyDescent="0.25">
      <c r="AI876" s="2" t="str">
        <f>IF($A876&lt;&gt;DRAFT!$B878,"ERR",IF(OR(COUNT($A876)=0,COUNT(DRAFT!CL878:CN878,DRAFT!CP878:CR878)=0),"",CEILING(SUM(DRAFT!CO878,DRAFT!CS878,DRAFT!CT878),1)))</f>
        <v/>
      </c>
    </row>
  </sheetData>
  <mergeCells count="46">
    <mergeCell ref="AS1:AS4"/>
    <mergeCell ref="N2:O2"/>
    <mergeCell ref="N3:O3"/>
    <mergeCell ref="Q2:R2"/>
    <mergeCell ref="Q3:R3"/>
    <mergeCell ref="T1:V1"/>
    <mergeCell ref="T2:U2"/>
    <mergeCell ref="AR1:AR4"/>
    <mergeCell ref="AQ1:AQ4"/>
    <mergeCell ref="AL1:AL4"/>
    <mergeCell ref="AM1:AM3"/>
    <mergeCell ref="AF1:AH1"/>
    <mergeCell ref="AF2:AG2"/>
    <mergeCell ref="AF3:AG3"/>
    <mergeCell ref="AN1:AP2"/>
    <mergeCell ref="AN3:AN4"/>
    <mergeCell ref="B1:D1"/>
    <mergeCell ref="B2:C2"/>
    <mergeCell ref="B3:C3"/>
    <mergeCell ref="E1:G1"/>
    <mergeCell ref="E2:F2"/>
    <mergeCell ref="E3:F3"/>
    <mergeCell ref="H1:J1"/>
    <mergeCell ref="H2:I2"/>
    <mergeCell ref="H3:I3"/>
    <mergeCell ref="AI1:AK1"/>
    <mergeCell ref="AI2:AJ2"/>
    <mergeCell ref="AI3:AJ3"/>
    <mergeCell ref="K3:L3"/>
    <mergeCell ref="N1:P1"/>
    <mergeCell ref="AO3:AO4"/>
    <mergeCell ref="AP3:AP4"/>
    <mergeCell ref="A1:A3"/>
    <mergeCell ref="T3:U3"/>
    <mergeCell ref="Q1:S1"/>
    <mergeCell ref="AC1:AE1"/>
    <mergeCell ref="AC2:AD2"/>
    <mergeCell ref="AC3:AD3"/>
    <mergeCell ref="W1:Y1"/>
    <mergeCell ref="W2:X2"/>
    <mergeCell ref="W3:X3"/>
    <mergeCell ref="Z1:AB1"/>
    <mergeCell ref="Z2:AA2"/>
    <mergeCell ref="Z3:AA3"/>
    <mergeCell ref="K1:M1"/>
    <mergeCell ref="K2:L2"/>
  </mergeCells>
  <conditionalFormatting sqref="AQ1:AS1048576 A1:AM1048576">
    <cfRule type="expression" dxfId="7" priority="4">
      <formula>EVEN(ROW())=ROW()</formula>
    </cfRule>
  </conditionalFormatting>
  <conditionalFormatting sqref="AN5:AP795">
    <cfRule type="expression" dxfId="6" priority="1">
      <formula>EVEN(ROW())=ROW()</formula>
    </cfRule>
  </conditionalFormatting>
  <pageMargins left="0.5" right="0.25" top="1" bottom="0.5" header="0.3" footer="0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AD2A-F902-4EE0-AE9C-1121DAD17055}">
  <sheetPr>
    <pageSetUpPr fitToPage="1"/>
  </sheetPr>
  <dimension ref="A1:AE436"/>
  <sheetViews>
    <sheetView zoomScale="70" zoomScaleNormal="70" zoomScalePageLayoutView="70" workbookViewId="0">
      <selection activeCell="Q13" sqref="Q13"/>
    </sheetView>
  </sheetViews>
  <sheetFormatPr defaultRowHeight="23.1" customHeight="1" x14ac:dyDescent="0.2"/>
  <cols>
    <col min="1" max="1" width="11" style="48" bestFit="1" customWidth="1"/>
    <col min="2" max="2" width="6.85546875" style="49" bestFit="1" customWidth="1"/>
    <col min="3" max="3" width="7.28515625" style="72" bestFit="1" customWidth="1"/>
    <col min="4" max="4" width="12" style="48" bestFit="1" customWidth="1"/>
    <col min="5" max="5" width="11.42578125" style="48" bestFit="1" customWidth="1"/>
    <col min="6" max="6" width="7.140625" style="48" bestFit="1" customWidth="1"/>
    <col min="7" max="7" width="11" style="48" bestFit="1" customWidth="1"/>
    <col min="8" max="8" width="6.85546875" style="49" bestFit="1" customWidth="1"/>
    <col min="9" max="9" width="7.28515625" style="72" bestFit="1" customWidth="1"/>
    <col min="10" max="10" width="12" style="48" bestFit="1" customWidth="1"/>
    <col min="11" max="11" width="11.42578125" style="48" bestFit="1" customWidth="1"/>
    <col min="12" max="12" width="7.140625" style="48" bestFit="1" customWidth="1"/>
    <col min="13" max="13" width="11" style="48" bestFit="1" customWidth="1"/>
    <col min="14" max="14" width="6.85546875" style="49" bestFit="1" customWidth="1"/>
    <col min="15" max="15" width="7.28515625" style="72" bestFit="1" customWidth="1"/>
    <col min="16" max="16" width="12" style="48" bestFit="1" customWidth="1"/>
    <col min="17" max="17" width="11.42578125" style="48" bestFit="1" customWidth="1"/>
    <col min="18" max="18" width="7.140625" style="48" bestFit="1" customWidth="1"/>
    <col min="19" max="19" width="11" style="48" bestFit="1" customWidth="1"/>
    <col min="20" max="20" width="6.85546875" style="49" bestFit="1" customWidth="1"/>
    <col min="21" max="21" width="7.28515625" style="72" bestFit="1" customWidth="1"/>
    <col min="22" max="22" width="12" style="48" bestFit="1" customWidth="1"/>
    <col min="23" max="23" width="11.42578125" style="48" bestFit="1" customWidth="1"/>
    <col min="24" max="24" width="7.140625" style="50" bestFit="1" customWidth="1"/>
    <col min="25" max="16384" width="9.140625" style="73"/>
  </cols>
  <sheetData>
    <row r="1" spans="1:31" ht="23.1" customHeight="1" x14ac:dyDescent="0.2">
      <c r="A1" s="130" t="s">
        <v>80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 t="s">
        <v>80</v>
      </c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</row>
    <row r="2" spans="1:31" s="75" customFormat="1" ht="23.1" customHeight="1" x14ac:dyDescent="0.25">
      <c r="A2" s="51" t="str">
        <f>TABULATION!$A4</f>
        <v>ROLL NO.</v>
      </c>
      <c r="B2" s="52" t="str">
        <f>TABULATION!$AL1</f>
        <v>GPA</v>
      </c>
      <c r="C2" s="71" t="str">
        <f>TABULATION!AN3</f>
        <v>CGPA</v>
      </c>
      <c r="D2" s="51" t="str">
        <f>TABULATION!$AQ1</f>
        <v>RESULTS</v>
      </c>
      <c r="E2" s="51" t="str">
        <f>TABULATION!$AR1</f>
        <v>REMARKS</v>
      </c>
      <c r="F2" s="51" t="str">
        <f>TABULATION!$AS1</f>
        <v>RANK</v>
      </c>
      <c r="G2" s="51" t="str">
        <f>TABULATION!$A4</f>
        <v>ROLL NO.</v>
      </c>
      <c r="H2" s="52" t="str">
        <f>TABULATION!$AL1</f>
        <v>GPA</v>
      </c>
      <c r="I2" s="71" t="str">
        <f>TABULATION!AN3</f>
        <v>CGPA</v>
      </c>
      <c r="J2" s="51" t="str">
        <f>TABULATION!$AQ1</f>
        <v>RESULTS</v>
      </c>
      <c r="K2" s="51" t="str">
        <f>TABULATION!$AR1</f>
        <v>REMARKS</v>
      </c>
      <c r="L2" s="51" t="str">
        <f>TABULATION!$AS1</f>
        <v>RANK</v>
      </c>
      <c r="M2" s="51" t="str">
        <f>TABULATION!$A4</f>
        <v>ROLL NO.</v>
      </c>
      <c r="N2" s="52" t="str">
        <f>TABULATION!$AL1</f>
        <v>GPA</v>
      </c>
      <c r="O2" s="71" t="str">
        <f>TABULATION!AN3</f>
        <v>CGPA</v>
      </c>
      <c r="P2" s="51" t="str">
        <f>TABULATION!$AQ1</f>
        <v>RESULTS</v>
      </c>
      <c r="Q2" s="51" t="str">
        <f>TABULATION!$AR1</f>
        <v>REMARKS</v>
      </c>
      <c r="R2" s="51" t="str">
        <f>TABULATION!$AS1</f>
        <v>RANK</v>
      </c>
      <c r="S2" s="51" t="str">
        <f>TABULATION!$A4</f>
        <v>ROLL NO.</v>
      </c>
      <c r="T2" s="52" t="str">
        <f>TABULATION!$AL1</f>
        <v>GPA</v>
      </c>
      <c r="U2" s="71" t="str">
        <f>TABULATION!AN3</f>
        <v>CGPA</v>
      </c>
      <c r="V2" s="51" t="str">
        <f>TABULATION!$AQ1</f>
        <v>RESULTS</v>
      </c>
      <c r="W2" s="51" t="str">
        <f>TABULATION!$AR1</f>
        <v>REMARKS</v>
      </c>
      <c r="X2" s="51" t="str">
        <f>TABULATION!$AS1</f>
        <v>RANK</v>
      </c>
    </row>
    <row r="3" spans="1:31" s="75" customFormat="1" ht="23.1" customHeight="1" x14ac:dyDescent="0.25">
      <c r="A3" s="51">
        <f>IF(ROWS($A$3:A3)&gt;CEILING(COUNT(DRAFT!$B:$B)/4,1),"",INDEX(RSLT,ROWS($A$3:A3)+QUOTIENT(COLUMNS($A$3:A3)-1,6)*CEILING(COUNT(DRAFT!$B:$B)/4,1),1+MOD(COLUMN()-1,6)))</f>
        <v>233123</v>
      </c>
      <c r="B3" s="51">
        <f>IF(ROWS($A$3:B3)&gt;CEILING(COUNT(DRAFT!$B:$B)/4,1),"",INDEX(RSLT,ROWS($A$3:B3)+QUOTIENT(COLUMNS($A$3:B3)-1,6)*CEILING(COUNT(DRAFT!$B:$B)/4,1),1+MOD(COLUMN()-1,6)))</f>
        <v>4</v>
      </c>
      <c r="C3" s="51">
        <f>IF(ROWS($A$3:C3)&gt;CEILING(COUNT(DRAFT!$B:$B)/4,1),"",INDEX(RSLT,ROWS($A$3:C3)+QUOTIENT(COLUMNS($A$3:C3)-1,6)*CEILING(COUNT(DRAFT!$B:$B)/4,1),1+MOD(COLUMN()-1,6)))</f>
        <v>3.9</v>
      </c>
      <c r="D3" s="51" t="str">
        <f>IF(ROWS($A$3:D3)&gt;CEILING(COUNT(DRAFT!$B:$B)/4,1),"",INDEX(RSLT,ROWS($A$3:D3)+QUOTIENT(COLUMNS($A$3:D3)-1,6)*CEILING(COUNT(DRAFT!$B:$B)/4,1),1+MOD(COLUMN()-1,6)))</f>
        <v>PASS</v>
      </c>
      <c r="E3" s="51" t="str">
        <f>IF(ROWS($A$3:E3)&gt;CEILING(COUNT(DRAFT!$B:$B)/4,1),"",INDEX(RSLT,ROWS($A$3:E3)+QUOTIENT(COLUMNS($A$3:E3)-1,6)*CEILING(COUNT(DRAFT!$B:$B)/4,1),1+MOD(COLUMN()-1,6)))</f>
        <v/>
      </c>
      <c r="F3" s="51">
        <f>IF(ROWS($A$3:F3)&gt;CEILING(COUNT(DRAFT!$B:$B)/4,1),"",INDEX(RSLT,ROWS($A$3:F3)+QUOTIENT(COLUMNS($A$3:F3)-1,6)*CEILING(COUNT(DRAFT!$B:$B)/4,1),1+MOD(COLUMN()-1,6)))</f>
        <v>1</v>
      </c>
      <c r="G3" s="51" t="str">
        <f>IF(ROWS($A$3:G3)&gt;CEILING(COUNT(DRAFT!$B:$B)/4,1),"",INDEX(RSLT,ROWS($A$3:G3)+QUOTIENT(COLUMNS($A$3:G3)-1,6)*CEILING(COUNT(DRAFT!$B:$B)/4,1),1+MOD(COLUMN()-1,6)))</f>
        <v/>
      </c>
      <c r="H3" s="51" t="str">
        <f>IF(ROWS($A$3:H3)&gt;CEILING(COUNT(DRAFT!$B:$B)/4,1),"",INDEX(RSLT,ROWS($A$3:H3)+QUOTIENT(COLUMNS($A$3:H3)-1,6)*CEILING(COUNT(DRAFT!$B:$B)/4,1),1+MOD(COLUMN()-1,6)))</f>
        <v/>
      </c>
      <c r="I3" s="51" t="str">
        <f>IF(ROWS($A$3:I3)&gt;CEILING(COUNT(DRAFT!$B:$B)/4,1),"",INDEX(RSLT,ROWS($A$3:I3)+QUOTIENT(COLUMNS($A$3:I3)-1,6)*CEILING(COUNT(DRAFT!$B:$B)/4,1),1+MOD(COLUMN()-1,6)))</f>
        <v/>
      </c>
      <c r="J3" s="51" t="str">
        <f>IF(ROWS($A$3:J3)&gt;CEILING(COUNT(DRAFT!$B:$B)/4,1),"",INDEX(RSLT,ROWS($A$3:J3)+QUOTIENT(COLUMNS($A$3:J3)-1,6)*CEILING(COUNT(DRAFT!$B:$B)/4,1),1+MOD(COLUMN()-1,6)))</f>
        <v/>
      </c>
      <c r="K3" s="51" t="str">
        <f>IF(ROWS($A$3:K3)&gt;CEILING(COUNT(DRAFT!$B:$B)/4,1),"",INDEX(RSLT,ROWS($A$3:K3)+QUOTIENT(COLUMNS($A$3:K3)-1,6)*CEILING(COUNT(DRAFT!$B:$B)/4,1),1+MOD(COLUMN()-1,6)))</f>
        <v/>
      </c>
      <c r="L3" s="51" t="str">
        <f>IF(ROWS($A$3:L3)&gt;CEILING(COUNT(DRAFT!$B:$B)/4,1),"",INDEX(RSLT,ROWS($A$3:L3)+QUOTIENT(COLUMNS($A$3:L3)-1,6)*CEILING(COUNT(DRAFT!$B:$B)/4,1),1+MOD(COLUMN()-1,6)))</f>
        <v/>
      </c>
      <c r="M3" s="51" t="str">
        <f>IF(ROWS($A$3:M3)&gt;CEILING(COUNT(DRAFT!$B:$B)/4,1),"",INDEX(RSLT,ROWS($A$3:M3)+QUOTIENT(COLUMNS($A$3:M3)-1,6)*CEILING(COUNT(DRAFT!$B:$B)/4,1),1+MOD(COLUMN()-1,6)))</f>
        <v/>
      </c>
      <c r="N3" s="51" t="str">
        <f>IF(ROWS($A$3:N3)&gt;CEILING(COUNT(DRAFT!$B:$B)/4,1),"",INDEX(RSLT,ROWS($A$3:N3)+QUOTIENT(COLUMNS($A$3:N3)-1,6)*CEILING(COUNT(DRAFT!$B:$B)/4,1),1+MOD(COLUMN()-1,6)))</f>
        <v/>
      </c>
      <c r="O3" s="51" t="str">
        <f>IF(ROWS($A$3:O3)&gt;CEILING(COUNT(DRAFT!$B:$B)/4,1),"",INDEX(RSLT,ROWS($A$3:O3)+QUOTIENT(COLUMNS($A$3:O3)-1,6)*CEILING(COUNT(DRAFT!$B:$B)/4,1),1+MOD(COLUMN()-1,6)))</f>
        <v/>
      </c>
      <c r="P3" s="51" t="str">
        <f>IF(ROWS($A$3:P3)&gt;CEILING(COUNT(DRAFT!$B:$B)/4,1),"",INDEX(RSLT,ROWS($A$3:P3)+QUOTIENT(COLUMNS($A$3:P3)-1,6)*CEILING(COUNT(DRAFT!$B:$B)/4,1),1+MOD(COLUMN()-1,6)))</f>
        <v/>
      </c>
      <c r="Q3" s="51" t="str">
        <f>IF(ROWS($A$3:Q3)&gt;CEILING(COUNT(DRAFT!$B:$B)/4,1),"",INDEX(RSLT,ROWS($A$3:Q3)+QUOTIENT(COLUMNS($A$3:Q3)-1,6)*CEILING(COUNT(DRAFT!$B:$B)/4,1),1+MOD(COLUMN()-1,6)))</f>
        <v/>
      </c>
      <c r="R3" s="51" t="str">
        <f>IF(ROWS($A$3:R3)&gt;CEILING(COUNT(DRAFT!$B:$B)/4,1),"",INDEX(RSLT,ROWS($A$3:R3)+QUOTIENT(COLUMNS($A$3:R3)-1,6)*CEILING(COUNT(DRAFT!$B:$B)/4,1),1+MOD(COLUMN()-1,6)))</f>
        <v/>
      </c>
      <c r="S3" s="51" t="str">
        <f>IF(ROWS($A$3:S3)&gt;CEILING(COUNT(DRAFT!$B:$B)/4,1),"",INDEX(RSLT,ROWS($A$3:S3)+QUOTIENT(COLUMNS($A$3:S3)-1,6)*CEILING(COUNT(DRAFT!$B:$B)/4,1),1+MOD(COLUMN()-1,6)))</f>
        <v/>
      </c>
      <c r="T3" s="51" t="str">
        <f>IF(ROWS($A$3:T3)&gt;CEILING(COUNT(DRAFT!$B:$B)/4,1),"",INDEX(RSLT,ROWS($A$3:T3)+QUOTIENT(COLUMNS($A$3:T3)-1,6)*CEILING(COUNT(DRAFT!$B:$B)/4,1),1+MOD(COLUMN()-1,6)))</f>
        <v/>
      </c>
      <c r="U3" s="51" t="str">
        <f>IF(ROWS($A$3:U3)&gt;CEILING(COUNT(DRAFT!$B:$B)/4,1),"",INDEX(RSLT,ROWS($A$3:U3)+QUOTIENT(COLUMNS($A$3:U3)-1,6)*CEILING(COUNT(DRAFT!$B:$B)/4,1),1+MOD(COLUMN()-1,6)))</f>
        <v/>
      </c>
      <c r="V3" s="51" t="str">
        <f>IF(ROWS($A$3:V3)&gt;CEILING(COUNT(DRAFT!$B:$B)/4,1),"",INDEX(RSLT,ROWS($A$3:V3)+QUOTIENT(COLUMNS($A$3:V3)-1,6)*CEILING(COUNT(DRAFT!$B:$B)/4,1),1+MOD(COLUMN()-1,6)))</f>
        <v/>
      </c>
      <c r="W3" s="51" t="str">
        <f>IF(ROWS($A$3:W3)&gt;CEILING(COUNT(DRAFT!$B:$B)/4,1),"",INDEX(RSLT,ROWS($A$3:W3)+QUOTIENT(COLUMNS($A$3:W3)-1,6)*CEILING(COUNT(DRAFT!$B:$B)/4,1),1+MOD(COLUMN()-1,6)))</f>
        <v/>
      </c>
      <c r="X3" s="51" t="str">
        <f>IF(ROWS($A$3:X3)&gt;CEILING(COUNT(DRAFT!$B:$B)/4,1),"",INDEX(RSLT,ROWS($A$3:X3)+QUOTIENT(COLUMNS($A$3:X3)-1,6)*CEILING(COUNT(DRAFT!$B:$B)/4,1),1+MOD(COLUMN()-1,6)))</f>
        <v/>
      </c>
      <c r="Y3" s="74"/>
      <c r="Z3" s="74"/>
      <c r="AA3" s="74"/>
      <c r="AB3" s="74"/>
      <c r="AC3" s="74"/>
      <c r="AD3" s="74"/>
      <c r="AE3" s="74"/>
    </row>
    <row r="4" spans="1:31" s="75" customFormat="1" ht="23.1" customHeight="1" x14ac:dyDescent="0.25">
      <c r="A4" s="51" t="str">
        <f>IF(ROWS($A$3:A4)&gt;CEILING(COUNT(DRAFT!$B:$B)/4,1),"",INDEX(RSLT,ROWS($A$3:A4)+QUOTIENT(COLUMNS($A$3:A4)-1,6)*CEILING(COUNT(DRAFT!$B:$B)/4,1),1+MOD(COLUMN()-1,6)))</f>
        <v/>
      </c>
      <c r="B4" s="51" t="str">
        <f>IF(ROWS($A$3:B4)&gt;CEILING(COUNT(DRAFT!$B:$B)/4,1),"",INDEX(RSLT,ROWS($A$3:B4)+QUOTIENT(COLUMNS($A$3:B4)-1,6)*CEILING(COUNT(DRAFT!$B:$B)/4,1),1+MOD(COLUMN()-1,6)))</f>
        <v/>
      </c>
      <c r="C4" s="51" t="str">
        <f>IF(ROWS($A$3:C4)&gt;CEILING(COUNT(DRAFT!$B:$B)/4,1),"",INDEX(RSLT,ROWS($A$3:C4)+QUOTIENT(COLUMNS($A$3:C4)-1,6)*CEILING(COUNT(DRAFT!$B:$B)/4,1),1+MOD(COLUMN()-1,6)))</f>
        <v/>
      </c>
      <c r="D4" s="51" t="str">
        <f>IF(ROWS($A$3:D4)&gt;CEILING(COUNT(DRAFT!$B:$B)/4,1),"",INDEX(RSLT,ROWS($A$3:D4)+QUOTIENT(COLUMNS($A$3:D4)-1,6)*CEILING(COUNT(DRAFT!$B:$B)/4,1),1+MOD(COLUMN()-1,6)))</f>
        <v/>
      </c>
      <c r="E4" s="51" t="str">
        <f>IF(ROWS($A$3:E4)&gt;CEILING(COUNT(DRAFT!$B:$B)/4,1),"",INDEX(RSLT,ROWS($A$3:E4)+QUOTIENT(COLUMNS($A$3:E4)-1,6)*CEILING(COUNT(DRAFT!$B:$B)/4,1),1+MOD(COLUMN()-1,6)))</f>
        <v/>
      </c>
      <c r="F4" s="51" t="str">
        <f>IF(ROWS($A$3:F4)&gt;CEILING(COUNT(DRAFT!$B:$B)/4,1),"",INDEX(RSLT,ROWS($A$3:F4)+QUOTIENT(COLUMNS($A$3:F4)-1,6)*CEILING(COUNT(DRAFT!$B:$B)/4,1),1+MOD(COLUMN()-1,6)))</f>
        <v/>
      </c>
      <c r="G4" s="51" t="str">
        <f>IF(ROWS($A$3:G4)&gt;CEILING(COUNT(DRAFT!$B:$B)/4,1),"",INDEX(RSLT,ROWS($A$3:G4)+QUOTIENT(COLUMNS($A$3:G4)-1,6)*CEILING(COUNT(DRAFT!$B:$B)/4,1),1+MOD(COLUMN()-1,6)))</f>
        <v/>
      </c>
      <c r="H4" s="51" t="str">
        <f>IF(ROWS($A$3:H4)&gt;CEILING(COUNT(DRAFT!$B:$B)/4,1),"",INDEX(RSLT,ROWS($A$3:H4)+QUOTIENT(COLUMNS($A$3:H4)-1,6)*CEILING(COUNT(DRAFT!$B:$B)/4,1),1+MOD(COLUMN()-1,6)))</f>
        <v/>
      </c>
      <c r="I4" s="51" t="str">
        <f>IF(ROWS($A$3:I4)&gt;CEILING(COUNT(DRAFT!$B:$B)/4,1),"",INDEX(RSLT,ROWS($A$3:I4)+QUOTIENT(COLUMNS($A$3:I4)-1,6)*CEILING(COUNT(DRAFT!$B:$B)/4,1),1+MOD(COLUMN()-1,6)))</f>
        <v/>
      </c>
      <c r="J4" s="51" t="str">
        <f>IF(ROWS($A$3:J4)&gt;CEILING(COUNT(DRAFT!$B:$B)/4,1),"",INDEX(RSLT,ROWS($A$3:J4)+QUOTIENT(COLUMNS($A$3:J4)-1,6)*CEILING(COUNT(DRAFT!$B:$B)/4,1),1+MOD(COLUMN()-1,6)))</f>
        <v/>
      </c>
      <c r="K4" s="51" t="str">
        <f>IF(ROWS($A$3:K4)&gt;CEILING(COUNT(DRAFT!$B:$B)/4,1),"",INDEX(RSLT,ROWS($A$3:K4)+QUOTIENT(COLUMNS($A$3:K4)-1,6)*CEILING(COUNT(DRAFT!$B:$B)/4,1),1+MOD(COLUMN()-1,6)))</f>
        <v/>
      </c>
      <c r="L4" s="51" t="str">
        <f>IF(ROWS($A$3:L4)&gt;CEILING(COUNT(DRAFT!$B:$B)/4,1),"",INDEX(RSLT,ROWS($A$3:L4)+QUOTIENT(COLUMNS($A$3:L4)-1,6)*CEILING(COUNT(DRAFT!$B:$B)/4,1),1+MOD(COLUMN()-1,6)))</f>
        <v/>
      </c>
      <c r="M4" s="51" t="str">
        <f>IF(ROWS($A$3:M4)&gt;CEILING(COUNT(DRAFT!$B:$B)/4,1),"",INDEX(RSLT,ROWS($A$3:M4)+QUOTIENT(COLUMNS($A$3:M4)-1,6)*CEILING(COUNT(DRAFT!$B:$B)/4,1),1+MOD(COLUMN()-1,6)))</f>
        <v/>
      </c>
      <c r="N4" s="51" t="str">
        <f>IF(ROWS($A$3:N4)&gt;CEILING(COUNT(DRAFT!$B:$B)/4,1),"",INDEX(RSLT,ROWS($A$3:N4)+QUOTIENT(COLUMNS($A$3:N4)-1,6)*CEILING(COUNT(DRAFT!$B:$B)/4,1),1+MOD(COLUMN()-1,6)))</f>
        <v/>
      </c>
      <c r="O4" s="51" t="str">
        <f>IF(ROWS($A$3:O4)&gt;CEILING(COUNT(DRAFT!$B:$B)/4,1),"",INDEX(RSLT,ROWS($A$3:O4)+QUOTIENT(COLUMNS($A$3:O4)-1,6)*CEILING(COUNT(DRAFT!$B:$B)/4,1),1+MOD(COLUMN()-1,6)))</f>
        <v/>
      </c>
      <c r="P4" s="51" t="str">
        <f>IF(ROWS($A$3:P4)&gt;CEILING(COUNT(DRAFT!$B:$B)/4,1),"",INDEX(RSLT,ROWS($A$3:P4)+QUOTIENT(COLUMNS($A$3:P4)-1,6)*CEILING(COUNT(DRAFT!$B:$B)/4,1),1+MOD(COLUMN()-1,6)))</f>
        <v/>
      </c>
      <c r="Q4" s="51" t="str">
        <f>IF(ROWS($A$3:Q4)&gt;CEILING(COUNT(DRAFT!$B:$B)/4,1),"",INDEX(RSLT,ROWS($A$3:Q4)+QUOTIENT(COLUMNS($A$3:Q4)-1,6)*CEILING(COUNT(DRAFT!$B:$B)/4,1),1+MOD(COLUMN()-1,6)))</f>
        <v/>
      </c>
      <c r="R4" s="51" t="str">
        <f>IF(ROWS($A$3:R4)&gt;CEILING(COUNT(DRAFT!$B:$B)/4,1),"",INDEX(RSLT,ROWS($A$3:R4)+QUOTIENT(COLUMNS($A$3:R4)-1,6)*CEILING(COUNT(DRAFT!$B:$B)/4,1),1+MOD(COLUMN()-1,6)))</f>
        <v/>
      </c>
      <c r="S4" s="51" t="str">
        <f>IF(ROWS($A$3:S4)&gt;CEILING(COUNT(DRAFT!$B:$B)/4,1),"",INDEX(RSLT,ROWS($A$3:S4)+QUOTIENT(COLUMNS($A$3:S4)-1,6)*CEILING(COUNT(DRAFT!$B:$B)/4,1),1+MOD(COLUMN()-1,6)))</f>
        <v/>
      </c>
      <c r="T4" s="51" t="str">
        <f>IF(ROWS($A$3:T4)&gt;CEILING(COUNT(DRAFT!$B:$B)/4,1),"",INDEX(RSLT,ROWS($A$3:T4)+QUOTIENT(COLUMNS($A$3:T4)-1,6)*CEILING(COUNT(DRAFT!$B:$B)/4,1),1+MOD(COLUMN()-1,6)))</f>
        <v/>
      </c>
      <c r="U4" s="51" t="str">
        <f>IF(ROWS($A$3:U4)&gt;CEILING(COUNT(DRAFT!$B:$B)/4,1),"",INDEX(RSLT,ROWS($A$3:U4)+QUOTIENT(COLUMNS($A$3:U4)-1,6)*CEILING(COUNT(DRAFT!$B:$B)/4,1),1+MOD(COLUMN()-1,6)))</f>
        <v/>
      </c>
      <c r="V4" s="51" t="str">
        <f>IF(ROWS($A$3:V4)&gt;CEILING(COUNT(DRAFT!$B:$B)/4,1),"",INDEX(RSLT,ROWS($A$3:V4)+QUOTIENT(COLUMNS($A$3:V4)-1,6)*CEILING(COUNT(DRAFT!$B:$B)/4,1),1+MOD(COLUMN()-1,6)))</f>
        <v/>
      </c>
      <c r="W4" s="51" t="str">
        <f>IF(ROWS($A$3:W4)&gt;CEILING(COUNT(DRAFT!$B:$B)/4,1),"",INDEX(RSLT,ROWS($A$3:W4)+QUOTIENT(COLUMNS($A$3:W4)-1,6)*CEILING(COUNT(DRAFT!$B:$B)/4,1),1+MOD(COLUMN()-1,6)))</f>
        <v/>
      </c>
      <c r="X4" s="51" t="str">
        <f>IF(ROWS($A$3:X4)&gt;CEILING(COUNT(DRAFT!$B:$B)/4,1),"",INDEX(RSLT,ROWS($A$3:X4)+QUOTIENT(COLUMNS($A$3:X4)-1,6)*CEILING(COUNT(DRAFT!$B:$B)/4,1),1+MOD(COLUMN()-1,6)))</f>
        <v/>
      </c>
    </row>
    <row r="5" spans="1:31" s="75" customFormat="1" ht="23.1" customHeight="1" x14ac:dyDescent="0.25">
      <c r="A5" s="51" t="str">
        <f>IF(ROWS($A$3:A5)&gt;CEILING(COUNT(DRAFT!$B:$B)/4,1),"",INDEX(RSLT,ROWS($A$3:A5)+QUOTIENT(COLUMNS($A$3:A5)-1,6)*CEILING(COUNT(DRAFT!$B:$B)/4,1),1+MOD(COLUMN()-1,6)))</f>
        <v/>
      </c>
      <c r="B5" s="51" t="str">
        <f>IF(ROWS($A$3:B5)&gt;CEILING(COUNT(DRAFT!$B:$B)/4,1),"",INDEX(RSLT,ROWS($A$3:B5)+QUOTIENT(COLUMNS($A$3:B5)-1,6)*CEILING(COUNT(DRAFT!$B:$B)/4,1),1+MOD(COLUMN()-1,6)))</f>
        <v/>
      </c>
      <c r="C5" s="51" t="str">
        <f>IF(ROWS($A$3:C5)&gt;CEILING(COUNT(DRAFT!$B:$B)/4,1),"",INDEX(RSLT,ROWS($A$3:C5)+QUOTIENT(COLUMNS($A$3:C5)-1,6)*CEILING(COUNT(DRAFT!$B:$B)/4,1),1+MOD(COLUMN()-1,6)))</f>
        <v/>
      </c>
      <c r="D5" s="51" t="str">
        <f>IF(ROWS($A$3:D5)&gt;CEILING(COUNT(DRAFT!$B:$B)/4,1),"",INDEX(RSLT,ROWS($A$3:D5)+QUOTIENT(COLUMNS($A$3:D5)-1,6)*CEILING(COUNT(DRAFT!$B:$B)/4,1),1+MOD(COLUMN()-1,6)))</f>
        <v/>
      </c>
      <c r="E5" s="51" t="str">
        <f>IF(ROWS($A$3:E5)&gt;CEILING(COUNT(DRAFT!$B:$B)/4,1),"",INDEX(RSLT,ROWS($A$3:E5)+QUOTIENT(COLUMNS($A$3:E5)-1,6)*CEILING(COUNT(DRAFT!$B:$B)/4,1),1+MOD(COLUMN()-1,6)))</f>
        <v/>
      </c>
      <c r="F5" s="51" t="str">
        <f>IF(ROWS($A$3:F5)&gt;CEILING(COUNT(DRAFT!$B:$B)/4,1),"",INDEX(RSLT,ROWS($A$3:F5)+QUOTIENT(COLUMNS($A$3:F5)-1,6)*CEILING(COUNT(DRAFT!$B:$B)/4,1),1+MOD(COLUMN()-1,6)))</f>
        <v/>
      </c>
      <c r="G5" s="51" t="str">
        <f>IF(ROWS($A$3:G5)&gt;CEILING(COUNT(DRAFT!$B:$B)/4,1),"",INDEX(RSLT,ROWS($A$3:G5)+QUOTIENT(COLUMNS($A$3:G5)-1,6)*CEILING(COUNT(DRAFT!$B:$B)/4,1),1+MOD(COLUMN()-1,6)))</f>
        <v/>
      </c>
      <c r="H5" s="51" t="str">
        <f>IF(ROWS($A$3:H5)&gt;CEILING(COUNT(DRAFT!$B:$B)/4,1),"",INDEX(RSLT,ROWS($A$3:H5)+QUOTIENT(COLUMNS($A$3:H5)-1,6)*CEILING(COUNT(DRAFT!$B:$B)/4,1),1+MOD(COLUMN()-1,6)))</f>
        <v/>
      </c>
      <c r="I5" s="51" t="str">
        <f>IF(ROWS($A$3:I5)&gt;CEILING(COUNT(DRAFT!$B:$B)/4,1),"",INDEX(RSLT,ROWS($A$3:I5)+QUOTIENT(COLUMNS($A$3:I5)-1,6)*CEILING(COUNT(DRAFT!$B:$B)/4,1),1+MOD(COLUMN()-1,6)))</f>
        <v/>
      </c>
      <c r="J5" s="51" t="str">
        <f>IF(ROWS($A$3:J5)&gt;CEILING(COUNT(DRAFT!$B:$B)/4,1),"",INDEX(RSLT,ROWS($A$3:J5)+QUOTIENT(COLUMNS($A$3:J5)-1,6)*CEILING(COUNT(DRAFT!$B:$B)/4,1),1+MOD(COLUMN()-1,6)))</f>
        <v/>
      </c>
      <c r="K5" s="51" t="str">
        <f>IF(ROWS($A$3:K5)&gt;CEILING(COUNT(DRAFT!$B:$B)/4,1),"",INDEX(RSLT,ROWS($A$3:K5)+QUOTIENT(COLUMNS($A$3:K5)-1,6)*CEILING(COUNT(DRAFT!$B:$B)/4,1),1+MOD(COLUMN()-1,6)))</f>
        <v/>
      </c>
      <c r="L5" s="51" t="str">
        <f>IF(ROWS($A$3:L5)&gt;CEILING(COUNT(DRAFT!$B:$B)/4,1),"",INDEX(RSLT,ROWS($A$3:L5)+QUOTIENT(COLUMNS($A$3:L5)-1,6)*CEILING(COUNT(DRAFT!$B:$B)/4,1),1+MOD(COLUMN()-1,6)))</f>
        <v/>
      </c>
      <c r="M5" s="51" t="str">
        <f>IF(ROWS($A$3:M5)&gt;CEILING(COUNT(DRAFT!$B:$B)/4,1),"",INDEX(RSLT,ROWS($A$3:M5)+QUOTIENT(COLUMNS($A$3:M5)-1,6)*CEILING(COUNT(DRAFT!$B:$B)/4,1),1+MOD(COLUMN()-1,6)))</f>
        <v/>
      </c>
      <c r="N5" s="51" t="str">
        <f>IF(ROWS($A$3:N5)&gt;CEILING(COUNT(DRAFT!$B:$B)/4,1),"",INDEX(RSLT,ROWS($A$3:N5)+QUOTIENT(COLUMNS($A$3:N5)-1,6)*CEILING(COUNT(DRAFT!$B:$B)/4,1),1+MOD(COLUMN()-1,6)))</f>
        <v/>
      </c>
      <c r="O5" s="51" t="str">
        <f>IF(ROWS($A$3:O5)&gt;CEILING(COUNT(DRAFT!$B:$B)/4,1),"",INDEX(RSLT,ROWS($A$3:O5)+QUOTIENT(COLUMNS($A$3:O5)-1,6)*CEILING(COUNT(DRAFT!$B:$B)/4,1),1+MOD(COLUMN()-1,6)))</f>
        <v/>
      </c>
      <c r="P5" s="51" t="str">
        <f>IF(ROWS($A$3:P5)&gt;CEILING(COUNT(DRAFT!$B:$B)/4,1),"",INDEX(RSLT,ROWS($A$3:P5)+QUOTIENT(COLUMNS($A$3:P5)-1,6)*CEILING(COUNT(DRAFT!$B:$B)/4,1),1+MOD(COLUMN()-1,6)))</f>
        <v/>
      </c>
      <c r="Q5" s="51" t="str">
        <f>IF(ROWS($A$3:Q5)&gt;CEILING(COUNT(DRAFT!$B:$B)/4,1),"",INDEX(RSLT,ROWS($A$3:Q5)+QUOTIENT(COLUMNS($A$3:Q5)-1,6)*CEILING(COUNT(DRAFT!$B:$B)/4,1),1+MOD(COLUMN()-1,6)))</f>
        <v/>
      </c>
      <c r="R5" s="51" t="str">
        <f>IF(ROWS($A$3:R5)&gt;CEILING(COUNT(DRAFT!$B:$B)/4,1),"",INDEX(RSLT,ROWS($A$3:R5)+QUOTIENT(COLUMNS($A$3:R5)-1,6)*CEILING(COUNT(DRAFT!$B:$B)/4,1),1+MOD(COLUMN()-1,6)))</f>
        <v/>
      </c>
      <c r="S5" s="51" t="str">
        <f>IF(ROWS($A$3:S5)&gt;CEILING(COUNT(DRAFT!$B:$B)/4,1),"",INDEX(RSLT,ROWS($A$3:S5)+QUOTIENT(COLUMNS($A$3:S5)-1,6)*CEILING(COUNT(DRAFT!$B:$B)/4,1),1+MOD(COLUMN()-1,6)))</f>
        <v/>
      </c>
      <c r="T5" s="51" t="str">
        <f>IF(ROWS($A$3:T5)&gt;CEILING(COUNT(DRAFT!$B:$B)/4,1),"",INDEX(RSLT,ROWS($A$3:T5)+QUOTIENT(COLUMNS($A$3:T5)-1,6)*CEILING(COUNT(DRAFT!$B:$B)/4,1),1+MOD(COLUMN()-1,6)))</f>
        <v/>
      </c>
      <c r="U5" s="51" t="str">
        <f>IF(ROWS($A$3:U5)&gt;CEILING(COUNT(DRAFT!$B:$B)/4,1),"",INDEX(RSLT,ROWS($A$3:U5)+QUOTIENT(COLUMNS($A$3:U5)-1,6)*CEILING(COUNT(DRAFT!$B:$B)/4,1),1+MOD(COLUMN()-1,6)))</f>
        <v/>
      </c>
      <c r="V5" s="51" t="str">
        <f>IF(ROWS($A$3:V5)&gt;CEILING(COUNT(DRAFT!$B:$B)/4,1),"",INDEX(RSLT,ROWS($A$3:V5)+QUOTIENT(COLUMNS($A$3:V5)-1,6)*CEILING(COUNT(DRAFT!$B:$B)/4,1),1+MOD(COLUMN()-1,6)))</f>
        <v/>
      </c>
      <c r="W5" s="51" t="str">
        <f>IF(ROWS($A$3:W5)&gt;CEILING(COUNT(DRAFT!$B:$B)/4,1),"",INDEX(RSLT,ROWS($A$3:W5)+QUOTIENT(COLUMNS($A$3:W5)-1,6)*CEILING(COUNT(DRAFT!$B:$B)/4,1),1+MOD(COLUMN()-1,6)))</f>
        <v/>
      </c>
      <c r="X5" s="51" t="str">
        <f>IF(ROWS($A$3:X5)&gt;CEILING(COUNT(DRAFT!$B:$B)/4,1),"",INDEX(RSLT,ROWS($A$3:X5)+QUOTIENT(COLUMNS($A$3:X5)-1,6)*CEILING(COUNT(DRAFT!$B:$B)/4,1),1+MOD(COLUMN()-1,6)))</f>
        <v/>
      </c>
    </row>
    <row r="6" spans="1:31" s="75" customFormat="1" ht="23.1" customHeight="1" x14ac:dyDescent="0.25">
      <c r="A6" s="51" t="str">
        <f>IF(ROWS($A$3:A6)&gt;CEILING(COUNT(DRAFT!$B:$B)/4,1),"",INDEX(RSLT,ROWS($A$3:A6)+QUOTIENT(COLUMNS($A$3:A6)-1,6)*CEILING(COUNT(DRAFT!$B:$B)/4,1),1+MOD(COLUMN()-1,6)))</f>
        <v/>
      </c>
      <c r="B6" s="51" t="str">
        <f>IF(ROWS($A$3:B6)&gt;CEILING(COUNT(DRAFT!$B:$B)/4,1),"",INDEX(RSLT,ROWS($A$3:B6)+QUOTIENT(COLUMNS($A$3:B6)-1,6)*CEILING(COUNT(DRAFT!$B:$B)/4,1),1+MOD(COLUMN()-1,6)))</f>
        <v/>
      </c>
      <c r="C6" s="51" t="str">
        <f>IF(ROWS($A$3:C6)&gt;CEILING(COUNT(DRAFT!$B:$B)/4,1),"",INDEX(RSLT,ROWS($A$3:C6)+QUOTIENT(COLUMNS($A$3:C6)-1,6)*CEILING(COUNT(DRAFT!$B:$B)/4,1),1+MOD(COLUMN()-1,6)))</f>
        <v/>
      </c>
      <c r="D6" s="51" t="str">
        <f>IF(ROWS($A$3:D6)&gt;CEILING(COUNT(DRAFT!$B:$B)/4,1),"",INDEX(RSLT,ROWS($A$3:D6)+QUOTIENT(COLUMNS($A$3:D6)-1,6)*CEILING(COUNT(DRAFT!$B:$B)/4,1),1+MOD(COLUMN()-1,6)))</f>
        <v/>
      </c>
      <c r="E6" s="51" t="str">
        <f>IF(ROWS($A$3:E6)&gt;CEILING(COUNT(DRAFT!$B:$B)/4,1),"",INDEX(RSLT,ROWS($A$3:E6)+QUOTIENT(COLUMNS($A$3:E6)-1,6)*CEILING(COUNT(DRAFT!$B:$B)/4,1),1+MOD(COLUMN()-1,6)))</f>
        <v/>
      </c>
      <c r="F6" s="51" t="str">
        <f>IF(ROWS($A$3:F6)&gt;CEILING(COUNT(DRAFT!$B:$B)/4,1),"",INDEX(RSLT,ROWS($A$3:F6)+QUOTIENT(COLUMNS($A$3:F6)-1,6)*CEILING(COUNT(DRAFT!$B:$B)/4,1),1+MOD(COLUMN()-1,6)))</f>
        <v/>
      </c>
      <c r="G6" s="51" t="str">
        <f>IF(ROWS($A$3:G6)&gt;CEILING(COUNT(DRAFT!$B:$B)/4,1),"",INDEX(RSLT,ROWS($A$3:G6)+QUOTIENT(COLUMNS($A$3:G6)-1,6)*CEILING(COUNT(DRAFT!$B:$B)/4,1),1+MOD(COLUMN()-1,6)))</f>
        <v/>
      </c>
      <c r="H6" s="51" t="str">
        <f>IF(ROWS($A$3:H6)&gt;CEILING(COUNT(DRAFT!$B:$B)/4,1),"",INDEX(RSLT,ROWS($A$3:H6)+QUOTIENT(COLUMNS($A$3:H6)-1,6)*CEILING(COUNT(DRAFT!$B:$B)/4,1),1+MOD(COLUMN()-1,6)))</f>
        <v/>
      </c>
      <c r="I6" s="51" t="str">
        <f>IF(ROWS($A$3:I6)&gt;CEILING(COUNT(DRAFT!$B:$B)/4,1),"",INDEX(RSLT,ROWS($A$3:I6)+QUOTIENT(COLUMNS($A$3:I6)-1,6)*CEILING(COUNT(DRAFT!$B:$B)/4,1),1+MOD(COLUMN()-1,6)))</f>
        <v/>
      </c>
      <c r="J6" s="51" t="str">
        <f>IF(ROWS($A$3:J6)&gt;CEILING(COUNT(DRAFT!$B:$B)/4,1),"",INDEX(RSLT,ROWS($A$3:J6)+QUOTIENT(COLUMNS($A$3:J6)-1,6)*CEILING(COUNT(DRAFT!$B:$B)/4,1),1+MOD(COLUMN()-1,6)))</f>
        <v/>
      </c>
      <c r="K6" s="51" t="str">
        <f>IF(ROWS($A$3:K6)&gt;CEILING(COUNT(DRAFT!$B:$B)/4,1),"",INDEX(RSLT,ROWS($A$3:K6)+QUOTIENT(COLUMNS($A$3:K6)-1,6)*CEILING(COUNT(DRAFT!$B:$B)/4,1),1+MOD(COLUMN()-1,6)))</f>
        <v/>
      </c>
      <c r="L6" s="51" t="str">
        <f>IF(ROWS($A$3:L6)&gt;CEILING(COUNT(DRAFT!$B:$B)/4,1),"",INDEX(RSLT,ROWS($A$3:L6)+QUOTIENT(COLUMNS($A$3:L6)-1,6)*CEILING(COUNT(DRAFT!$B:$B)/4,1),1+MOD(COLUMN()-1,6)))</f>
        <v/>
      </c>
      <c r="M6" s="51" t="str">
        <f>IF(ROWS($A$3:M6)&gt;CEILING(COUNT(DRAFT!$B:$B)/4,1),"",INDEX(RSLT,ROWS($A$3:M6)+QUOTIENT(COLUMNS($A$3:M6)-1,6)*CEILING(COUNT(DRAFT!$B:$B)/4,1),1+MOD(COLUMN()-1,6)))</f>
        <v/>
      </c>
      <c r="N6" s="51" t="str">
        <f>IF(ROWS($A$3:N6)&gt;CEILING(COUNT(DRAFT!$B:$B)/4,1),"",INDEX(RSLT,ROWS($A$3:N6)+QUOTIENT(COLUMNS($A$3:N6)-1,6)*CEILING(COUNT(DRAFT!$B:$B)/4,1),1+MOD(COLUMN()-1,6)))</f>
        <v/>
      </c>
      <c r="O6" s="51" t="str">
        <f>IF(ROWS($A$3:O6)&gt;CEILING(COUNT(DRAFT!$B:$B)/4,1),"",INDEX(RSLT,ROWS($A$3:O6)+QUOTIENT(COLUMNS($A$3:O6)-1,6)*CEILING(COUNT(DRAFT!$B:$B)/4,1),1+MOD(COLUMN()-1,6)))</f>
        <v/>
      </c>
      <c r="P6" s="51" t="str">
        <f>IF(ROWS($A$3:P6)&gt;CEILING(COUNT(DRAFT!$B:$B)/4,1),"",INDEX(RSLT,ROWS($A$3:P6)+QUOTIENT(COLUMNS($A$3:P6)-1,6)*CEILING(COUNT(DRAFT!$B:$B)/4,1),1+MOD(COLUMN()-1,6)))</f>
        <v/>
      </c>
      <c r="Q6" s="51" t="str">
        <f>IF(ROWS($A$3:Q6)&gt;CEILING(COUNT(DRAFT!$B:$B)/4,1),"",INDEX(RSLT,ROWS($A$3:Q6)+QUOTIENT(COLUMNS($A$3:Q6)-1,6)*CEILING(COUNT(DRAFT!$B:$B)/4,1),1+MOD(COLUMN()-1,6)))</f>
        <v/>
      </c>
      <c r="R6" s="51" t="str">
        <f>IF(ROWS($A$3:R6)&gt;CEILING(COUNT(DRAFT!$B:$B)/4,1),"",INDEX(RSLT,ROWS($A$3:R6)+QUOTIENT(COLUMNS($A$3:R6)-1,6)*CEILING(COUNT(DRAFT!$B:$B)/4,1),1+MOD(COLUMN()-1,6)))</f>
        <v/>
      </c>
      <c r="S6" s="51" t="str">
        <f>IF(ROWS($A$3:S6)&gt;CEILING(COUNT(DRAFT!$B:$B)/4,1),"",INDEX(RSLT,ROWS($A$3:S6)+QUOTIENT(COLUMNS($A$3:S6)-1,6)*CEILING(COUNT(DRAFT!$B:$B)/4,1),1+MOD(COLUMN()-1,6)))</f>
        <v/>
      </c>
      <c r="T6" s="51" t="str">
        <f>IF(ROWS($A$3:T6)&gt;CEILING(COUNT(DRAFT!$B:$B)/4,1),"",INDEX(RSLT,ROWS($A$3:T6)+QUOTIENT(COLUMNS($A$3:T6)-1,6)*CEILING(COUNT(DRAFT!$B:$B)/4,1),1+MOD(COLUMN()-1,6)))</f>
        <v/>
      </c>
      <c r="U6" s="51" t="str">
        <f>IF(ROWS($A$3:U6)&gt;CEILING(COUNT(DRAFT!$B:$B)/4,1),"",INDEX(RSLT,ROWS($A$3:U6)+QUOTIENT(COLUMNS($A$3:U6)-1,6)*CEILING(COUNT(DRAFT!$B:$B)/4,1),1+MOD(COLUMN()-1,6)))</f>
        <v/>
      </c>
      <c r="V6" s="51" t="str">
        <f>IF(ROWS($A$3:V6)&gt;CEILING(COUNT(DRAFT!$B:$B)/4,1),"",INDEX(RSLT,ROWS($A$3:V6)+QUOTIENT(COLUMNS($A$3:V6)-1,6)*CEILING(COUNT(DRAFT!$B:$B)/4,1),1+MOD(COLUMN()-1,6)))</f>
        <v/>
      </c>
      <c r="W6" s="51" t="str">
        <f>IF(ROWS($A$3:W6)&gt;CEILING(COUNT(DRAFT!$B:$B)/4,1),"",INDEX(RSLT,ROWS($A$3:W6)+QUOTIENT(COLUMNS($A$3:W6)-1,6)*CEILING(COUNT(DRAFT!$B:$B)/4,1),1+MOD(COLUMN()-1,6)))</f>
        <v/>
      </c>
      <c r="X6" s="51" t="str">
        <f>IF(ROWS($A$3:X6)&gt;CEILING(COUNT(DRAFT!$B:$B)/4,1),"",INDEX(RSLT,ROWS($A$3:X6)+QUOTIENT(COLUMNS($A$3:X6)-1,6)*CEILING(COUNT(DRAFT!$B:$B)/4,1),1+MOD(COLUMN()-1,6)))</f>
        <v/>
      </c>
    </row>
    <row r="7" spans="1:31" s="75" customFormat="1" ht="23.1" customHeight="1" x14ac:dyDescent="0.25">
      <c r="A7" s="51" t="str">
        <f>IF(ROWS($A$3:A7)&gt;CEILING(COUNT(DRAFT!$B:$B)/4,1),"",INDEX(RSLT,ROWS($A$3:A7)+QUOTIENT(COLUMNS($A$3:A7)-1,6)*CEILING(COUNT(DRAFT!$B:$B)/4,1),1+MOD(COLUMN()-1,6)))</f>
        <v/>
      </c>
      <c r="B7" s="51" t="str">
        <f>IF(ROWS($A$3:B7)&gt;CEILING(COUNT(DRAFT!$B:$B)/4,1),"",INDEX(RSLT,ROWS($A$3:B7)+QUOTIENT(COLUMNS($A$3:B7)-1,6)*CEILING(COUNT(DRAFT!$B:$B)/4,1),1+MOD(COLUMN()-1,6)))</f>
        <v/>
      </c>
      <c r="C7" s="51" t="str">
        <f>IF(ROWS($A$3:C7)&gt;CEILING(COUNT(DRAFT!$B:$B)/4,1),"",INDEX(RSLT,ROWS($A$3:C7)+QUOTIENT(COLUMNS($A$3:C7)-1,6)*CEILING(COUNT(DRAFT!$B:$B)/4,1),1+MOD(COLUMN()-1,6)))</f>
        <v/>
      </c>
      <c r="D7" s="51" t="str">
        <f>IF(ROWS($A$3:D7)&gt;CEILING(COUNT(DRAFT!$B:$B)/4,1),"",INDEX(RSLT,ROWS($A$3:D7)+QUOTIENT(COLUMNS($A$3:D7)-1,6)*CEILING(COUNT(DRAFT!$B:$B)/4,1),1+MOD(COLUMN()-1,6)))</f>
        <v/>
      </c>
      <c r="E7" s="51" t="str">
        <f>IF(ROWS($A$3:E7)&gt;CEILING(COUNT(DRAFT!$B:$B)/4,1),"",INDEX(RSLT,ROWS($A$3:E7)+QUOTIENT(COLUMNS($A$3:E7)-1,6)*CEILING(COUNT(DRAFT!$B:$B)/4,1),1+MOD(COLUMN()-1,6)))</f>
        <v/>
      </c>
      <c r="F7" s="51" t="str">
        <f>IF(ROWS($A$3:F7)&gt;CEILING(COUNT(DRAFT!$B:$B)/4,1),"",INDEX(RSLT,ROWS($A$3:F7)+QUOTIENT(COLUMNS($A$3:F7)-1,6)*CEILING(COUNT(DRAFT!$B:$B)/4,1),1+MOD(COLUMN()-1,6)))</f>
        <v/>
      </c>
      <c r="G7" s="51" t="str">
        <f>IF(ROWS($A$3:G7)&gt;CEILING(COUNT(DRAFT!$B:$B)/4,1),"",INDEX(RSLT,ROWS($A$3:G7)+QUOTIENT(COLUMNS($A$3:G7)-1,6)*CEILING(COUNT(DRAFT!$B:$B)/4,1),1+MOD(COLUMN()-1,6)))</f>
        <v/>
      </c>
      <c r="H7" s="51" t="str">
        <f>IF(ROWS($A$3:H7)&gt;CEILING(COUNT(DRAFT!$B:$B)/4,1),"",INDEX(RSLT,ROWS($A$3:H7)+QUOTIENT(COLUMNS($A$3:H7)-1,6)*CEILING(COUNT(DRAFT!$B:$B)/4,1),1+MOD(COLUMN()-1,6)))</f>
        <v/>
      </c>
      <c r="I7" s="51" t="str">
        <f>IF(ROWS($A$3:I7)&gt;CEILING(COUNT(DRAFT!$B:$B)/4,1),"",INDEX(RSLT,ROWS($A$3:I7)+QUOTIENT(COLUMNS($A$3:I7)-1,6)*CEILING(COUNT(DRAFT!$B:$B)/4,1),1+MOD(COLUMN()-1,6)))</f>
        <v/>
      </c>
      <c r="J7" s="51" t="str">
        <f>IF(ROWS($A$3:J7)&gt;CEILING(COUNT(DRAFT!$B:$B)/4,1),"",INDEX(RSLT,ROWS($A$3:J7)+QUOTIENT(COLUMNS($A$3:J7)-1,6)*CEILING(COUNT(DRAFT!$B:$B)/4,1),1+MOD(COLUMN()-1,6)))</f>
        <v/>
      </c>
      <c r="K7" s="51" t="str">
        <f>IF(ROWS($A$3:K7)&gt;CEILING(COUNT(DRAFT!$B:$B)/4,1),"",INDEX(RSLT,ROWS($A$3:K7)+QUOTIENT(COLUMNS($A$3:K7)-1,6)*CEILING(COUNT(DRAFT!$B:$B)/4,1),1+MOD(COLUMN()-1,6)))</f>
        <v/>
      </c>
      <c r="L7" s="51" t="str">
        <f>IF(ROWS($A$3:L7)&gt;CEILING(COUNT(DRAFT!$B:$B)/4,1),"",INDEX(RSLT,ROWS($A$3:L7)+QUOTIENT(COLUMNS($A$3:L7)-1,6)*CEILING(COUNT(DRAFT!$B:$B)/4,1),1+MOD(COLUMN()-1,6)))</f>
        <v/>
      </c>
      <c r="M7" s="51" t="str">
        <f>IF(ROWS($A$3:M7)&gt;CEILING(COUNT(DRAFT!$B:$B)/4,1),"",INDEX(RSLT,ROWS($A$3:M7)+QUOTIENT(COLUMNS($A$3:M7)-1,6)*CEILING(COUNT(DRAFT!$B:$B)/4,1),1+MOD(COLUMN()-1,6)))</f>
        <v/>
      </c>
      <c r="N7" s="51" t="str">
        <f>IF(ROWS($A$3:N7)&gt;CEILING(COUNT(DRAFT!$B:$B)/4,1),"",INDEX(RSLT,ROWS($A$3:N7)+QUOTIENT(COLUMNS($A$3:N7)-1,6)*CEILING(COUNT(DRAFT!$B:$B)/4,1),1+MOD(COLUMN()-1,6)))</f>
        <v/>
      </c>
      <c r="O7" s="51" t="str">
        <f>IF(ROWS($A$3:O7)&gt;CEILING(COUNT(DRAFT!$B:$B)/4,1),"",INDEX(RSLT,ROWS($A$3:O7)+QUOTIENT(COLUMNS($A$3:O7)-1,6)*CEILING(COUNT(DRAFT!$B:$B)/4,1),1+MOD(COLUMN()-1,6)))</f>
        <v/>
      </c>
      <c r="P7" s="51" t="str">
        <f>IF(ROWS($A$3:P7)&gt;CEILING(COUNT(DRAFT!$B:$B)/4,1),"",INDEX(RSLT,ROWS($A$3:P7)+QUOTIENT(COLUMNS($A$3:P7)-1,6)*CEILING(COUNT(DRAFT!$B:$B)/4,1),1+MOD(COLUMN()-1,6)))</f>
        <v/>
      </c>
      <c r="Q7" s="51" t="str">
        <f>IF(ROWS($A$3:Q7)&gt;CEILING(COUNT(DRAFT!$B:$B)/4,1),"",INDEX(RSLT,ROWS($A$3:Q7)+QUOTIENT(COLUMNS($A$3:Q7)-1,6)*CEILING(COUNT(DRAFT!$B:$B)/4,1),1+MOD(COLUMN()-1,6)))</f>
        <v/>
      </c>
      <c r="R7" s="51" t="str">
        <f>IF(ROWS($A$3:R7)&gt;CEILING(COUNT(DRAFT!$B:$B)/4,1),"",INDEX(RSLT,ROWS($A$3:R7)+QUOTIENT(COLUMNS($A$3:R7)-1,6)*CEILING(COUNT(DRAFT!$B:$B)/4,1),1+MOD(COLUMN()-1,6)))</f>
        <v/>
      </c>
      <c r="S7" s="51" t="str">
        <f>IF(ROWS($A$3:S7)&gt;CEILING(COUNT(DRAFT!$B:$B)/4,1),"",INDEX(RSLT,ROWS($A$3:S7)+QUOTIENT(COLUMNS($A$3:S7)-1,6)*CEILING(COUNT(DRAFT!$B:$B)/4,1),1+MOD(COLUMN()-1,6)))</f>
        <v/>
      </c>
      <c r="T7" s="51" t="str">
        <f>IF(ROWS($A$3:T7)&gt;CEILING(COUNT(DRAFT!$B:$B)/4,1),"",INDEX(RSLT,ROWS($A$3:T7)+QUOTIENT(COLUMNS($A$3:T7)-1,6)*CEILING(COUNT(DRAFT!$B:$B)/4,1),1+MOD(COLUMN()-1,6)))</f>
        <v/>
      </c>
      <c r="U7" s="51" t="str">
        <f>IF(ROWS($A$3:U7)&gt;CEILING(COUNT(DRAFT!$B:$B)/4,1),"",INDEX(RSLT,ROWS($A$3:U7)+QUOTIENT(COLUMNS($A$3:U7)-1,6)*CEILING(COUNT(DRAFT!$B:$B)/4,1),1+MOD(COLUMN()-1,6)))</f>
        <v/>
      </c>
      <c r="V7" s="51" t="str">
        <f>IF(ROWS($A$3:V7)&gt;CEILING(COUNT(DRAFT!$B:$B)/4,1),"",INDEX(RSLT,ROWS($A$3:V7)+QUOTIENT(COLUMNS($A$3:V7)-1,6)*CEILING(COUNT(DRAFT!$B:$B)/4,1),1+MOD(COLUMN()-1,6)))</f>
        <v/>
      </c>
      <c r="W7" s="51" t="str">
        <f>IF(ROWS($A$3:W7)&gt;CEILING(COUNT(DRAFT!$B:$B)/4,1),"",INDEX(RSLT,ROWS($A$3:W7)+QUOTIENT(COLUMNS($A$3:W7)-1,6)*CEILING(COUNT(DRAFT!$B:$B)/4,1),1+MOD(COLUMN()-1,6)))</f>
        <v/>
      </c>
      <c r="X7" s="51" t="str">
        <f>IF(ROWS($A$3:X7)&gt;CEILING(COUNT(DRAFT!$B:$B)/4,1),"",INDEX(RSLT,ROWS($A$3:X7)+QUOTIENT(COLUMNS($A$3:X7)-1,6)*CEILING(COUNT(DRAFT!$B:$B)/4,1),1+MOD(COLUMN()-1,6)))</f>
        <v/>
      </c>
    </row>
    <row r="8" spans="1:31" s="75" customFormat="1" ht="23.1" customHeight="1" x14ac:dyDescent="0.25">
      <c r="A8" s="51" t="str">
        <f>IF(ROWS($A$3:A8)&gt;CEILING(COUNT(DRAFT!$B:$B)/4,1),"",INDEX(RSLT,ROWS($A$3:A8)+QUOTIENT(COLUMNS($A$3:A8)-1,6)*CEILING(COUNT(DRAFT!$B:$B)/4,1),1+MOD(COLUMN()-1,6)))</f>
        <v/>
      </c>
      <c r="B8" s="51" t="str">
        <f>IF(ROWS($A$3:B8)&gt;CEILING(COUNT(DRAFT!$B:$B)/4,1),"",INDEX(RSLT,ROWS($A$3:B8)+QUOTIENT(COLUMNS($A$3:B8)-1,6)*CEILING(COUNT(DRAFT!$B:$B)/4,1),1+MOD(COLUMN()-1,6)))</f>
        <v/>
      </c>
      <c r="C8" s="51" t="str">
        <f>IF(ROWS($A$3:C8)&gt;CEILING(COUNT(DRAFT!$B:$B)/4,1),"",INDEX(RSLT,ROWS($A$3:C8)+QUOTIENT(COLUMNS($A$3:C8)-1,6)*CEILING(COUNT(DRAFT!$B:$B)/4,1),1+MOD(COLUMN()-1,6)))</f>
        <v/>
      </c>
      <c r="D8" s="51" t="str">
        <f>IF(ROWS($A$3:D8)&gt;CEILING(COUNT(DRAFT!$B:$B)/4,1),"",INDEX(RSLT,ROWS($A$3:D8)+QUOTIENT(COLUMNS($A$3:D8)-1,6)*CEILING(COUNT(DRAFT!$B:$B)/4,1),1+MOD(COLUMN()-1,6)))</f>
        <v/>
      </c>
      <c r="E8" s="51" t="str">
        <f>IF(ROWS($A$3:E8)&gt;CEILING(COUNT(DRAFT!$B:$B)/4,1),"",INDEX(RSLT,ROWS($A$3:E8)+QUOTIENT(COLUMNS($A$3:E8)-1,6)*CEILING(COUNT(DRAFT!$B:$B)/4,1),1+MOD(COLUMN()-1,6)))</f>
        <v/>
      </c>
      <c r="F8" s="51" t="str">
        <f>IF(ROWS($A$3:F8)&gt;CEILING(COUNT(DRAFT!$B:$B)/4,1),"",INDEX(RSLT,ROWS($A$3:F8)+QUOTIENT(COLUMNS($A$3:F8)-1,6)*CEILING(COUNT(DRAFT!$B:$B)/4,1),1+MOD(COLUMN()-1,6)))</f>
        <v/>
      </c>
      <c r="G8" s="51" t="str">
        <f>IF(ROWS($A$3:G8)&gt;CEILING(COUNT(DRAFT!$B:$B)/4,1),"",INDEX(RSLT,ROWS($A$3:G8)+QUOTIENT(COLUMNS($A$3:G8)-1,6)*CEILING(COUNT(DRAFT!$B:$B)/4,1),1+MOD(COLUMN()-1,6)))</f>
        <v/>
      </c>
      <c r="H8" s="51" t="str">
        <f>IF(ROWS($A$3:H8)&gt;CEILING(COUNT(DRAFT!$B:$B)/4,1),"",INDEX(RSLT,ROWS($A$3:H8)+QUOTIENT(COLUMNS($A$3:H8)-1,6)*CEILING(COUNT(DRAFT!$B:$B)/4,1),1+MOD(COLUMN()-1,6)))</f>
        <v/>
      </c>
      <c r="I8" s="51" t="str">
        <f>IF(ROWS($A$3:I8)&gt;CEILING(COUNT(DRAFT!$B:$B)/4,1),"",INDEX(RSLT,ROWS($A$3:I8)+QUOTIENT(COLUMNS($A$3:I8)-1,6)*CEILING(COUNT(DRAFT!$B:$B)/4,1),1+MOD(COLUMN()-1,6)))</f>
        <v/>
      </c>
      <c r="J8" s="51" t="str">
        <f>IF(ROWS($A$3:J8)&gt;CEILING(COUNT(DRAFT!$B:$B)/4,1),"",INDEX(RSLT,ROWS($A$3:J8)+QUOTIENT(COLUMNS($A$3:J8)-1,6)*CEILING(COUNT(DRAFT!$B:$B)/4,1),1+MOD(COLUMN()-1,6)))</f>
        <v/>
      </c>
      <c r="K8" s="51" t="str">
        <f>IF(ROWS($A$3:K8)&gt;CEILING(COUNT(DRAFT!$B:$B)/4,1),"",INDEX(RSLT,ROWS($A$3:K8)+QUOTIENT(COLUMNS($A$3:K8)-1,6)*CEILING(COUNT(DRAFT!$B:$B)/4,1),1+MOD(COLUMN()-1,6)))</f>
        <v/>
      </c>
      <c r="L8" s="51" t="str">
        <f>IF(ROWS($A$3:L8)&gt;CEILING(COUNT(DRAFT!$B:$B)/4,1),"",INDEX(RSLT,ROWS($A$3:L8)+QUOTIENT(COLUMNS($A$3:L8)-1,6)*CEILING(COUNT(DRAFT!$B:$B)/4,1),1+MOD(COLUMN()-1,6)))</f>
        <v/>
      </c>
      <c r="M8" s="51" t="str">
        <f>IF(ROWS($A$3:M8)&gt;CEILING(COUNT(DRAFT!$B:$B)/4,1),"",INDEX(RSLT,ROWS($A$3:M8)+QUOTIENT(COLUMNS($A$3:M8)-1,6)*CEILING(COUNT(DRAFT!$B:$B)/4,1),1+MOD(COLUMN()-1,6)))</f>
        <v/>
      </c>
      <c r="N8" s="51" t="str">
        <f>IF(ROWS($A$3:N8)&gt;CEILING(COUNT(DRAFT!$B:$B)/4,1),"",INDEX(RSLT,ROWS($A$3:N8)+QUOTIENT(COLUMNS($A$3:N8)-1,6)*CEILING(COUNT(DRAFT!$B:$B)/4,1),1+MOD(COLUMN()-1,6)))</f>
        <v/>
      </c>
      <c r="O8" s="51" t="str">
        <f>IF(ROWS($A$3:O8)&gt;CEILING(COUNT(DRAFT!$B:$B)/4,1),"",INDEX(RSLT,ROWS($A$3:O8)+QUOTIENT(COLUMNS($A$3:O8)-1,6)*CEILING(COUNT(DRAFT!$B:$B)/4,1),1+MOD(COLUMN()-1,6)))</f>
        <v/>
      </c>
      <c r="P8" s="51" t="str">
        <f>IF(ROWS($A$3:P8)&gt;CEILING(COUNT(DRAFT!$B:$B)/4,1),"",INDEX(RSLT,ROWS($A$3:P8)+QUOTIENT(COLUMNS($A$3:P8)-1,6)*CEILING(COUNT(DRAFT!$B:$B)/4,1),1+MOD(COLUMN()-1,6)))</f>
        <v/>
      </c>
      <c r="Q8" s="51" t="str">
        <f>IF(ROWS($A$3:Q8)&gt;CEILING(COUNT(DRAFT!$B:$B)/4,1),"",INDEX(RSLT,ROWS($A$3:Q8)+QUOTIENT(COLUMNS($A$3:Q8)-1,6)*CEILING(COUNT(DRAFT!$B:$B)/4,1),1+MOD(COLUMN()-1,6)))</f>
        <v/>
      </c>
      <c r="R8" s="51" t="str">
        <f>IF(ROWS($A$3:R8)&gt;CEILING(COUNT(DRAFT!$B:$B)/4,1),"",INDEX(RSLT,ROWS($A$3:R8)+QUOTIENT(COLUMNS($A$3:R8)-1,6)*CEILING(COUNT(DRAFT!$B:$B)/4,1),1+MOD(COLUMN()-1,6)))</f>
        <v/>
      </c>
      <c r="S8" s="51" t="str">
        <f>IF(ROWS($A$3:S8)&gt;CEILING(COUNT(DRAFT!$B:$B)/4,1),"",INDEX(RSLT,ROWS($A$3:S8)+QUOTIENT(COLUMNS($A$3:S8)-1,6)*CEILING(COUNT(DRAFT!$B:$B)/4,1),1+MOD(COLUMN()-1,6)))</f>
        <v/>
      </c>
      <c r="T8" s="51" t="str">
        <f>IF(ROWS($A$3:T8)&gt;CEILING(COUNT(DRAFT!$B:$B)/4,1),"",INDEX(RSLT,ROWS($A$3:T8)+QUOTIENT(COLUMNS($A$3:T8)-1,6)*CEILING(COUNT(DRAFT!$B:$B)/4,1),1+MOD(COLUMN()-1,6)))</f>
        <v/>
      </c>
      <c r="U8" s="51" t="str">
        <f>IF(ROWS($A$3:U8)&gt;CEILING(COUNT(DRAFT!$B:$B)/4,1),"",INDEX(RSLT,ROWS($A$3:U8)+QUOTIENT(COLUMNS($A$3:U8)-1,6)*CEILING(COUNT(DRAFT!$B:$B)/4,1),1+MOD(COLUMN()-1,6)))</f>
        <v/>
      </c>
      <c r="V8" s="51" t="str">
        <f>IF(ROWS($A$3:V8)&gt;CEILING(COUNT(DRAFT!$B:$B)/4,1),"",INDEX(RSLT,ROWS($A$3:V8)+QUOTIENT(COLUMNS($A$3:V8)-1,6)*CEILING(COUNT(DRAFT!$B:$B)/4,1),1+MOD(COLUMN()-1,6)))</f>
        <v/>
      </c>
      <c r="W8" s="51" t="str">
        <f>IF(ROWS($A$3:W8)&gt;CEILING(COUNT(DRAFT!$B:$B)/4,1),"",INDEX(RSLT,ROWS($A$3:W8)+QUOTIENT(COLUMNS($A$3:W8)-1,6)*CEILING(COUNT(DRAFT!$B:$B)/4,1),1+MOD(COLUMN()-1,6)))</f>
        <v/>
      </c>
      <c r="X8" s="51" t="str">
        <f>IF(ROWS($A$3:X8)&gt;CEILING(COUNT(DRAFT!$B:$B)/4,1),"",INDEX(RSLT,ROWS($A$3:X8)+QUOTIENT(COLUMNS($A$3:X8)-1,6)*CEILING(COUNT(DRAFT!$B:$B)/4,1),1+MOD(COLUMN()-1,6)))</f>
        <v/>
      </c>
    </row>
    <row r="9" spans="1:31" s="75" customFormat="1" ht="23.1" customHeight="1" x14ac:dyDescent="0.25">
      <c r="A9" s="51" t="str">
        <f>IF(ROWS($A$3:A9)&gt;CEILING(COUNT(DRAFT!$B:$B)/4,1),"",INDEX(RSLT,ROWS($A$3:A9)+QUOTIENT(COLUMNS($A$3:A9)-1,6)*CEILING(COUNT(DRAFT!$B:$B)/4,1),1+MOD(COLUMN()-1,6)))</f>
        <v/>
      </c>
      <c r="B9" s="51" t="str">
        <f>IF(ROWS($A$3:B9)&gt;CEILING(COUNT(DRAFT!$B:$B)/4,1),"",INDEX(RSLT,ROWS($A$3:B9)+QUOTIENT(COLUMNS($A$3:B9)-1,6)*CEILING(COUNT(DRAFT!$B:$B)/4,1),1+MOD(COLUMN()-1,6)))</f>
        <v/>
      </c>
      <c r="C9" s="51" t="str">
        <f>IF(ROWS($A$3:C9)&gt;CEILING(COUNT(DRAFT!$B:$B)/4,1),"",INDEX(RSLT,ROWS($A$3:C9)+QUOTIENT(COLUMNS($A$3:C9)-1,6)*CEILING(COUNT(DRAFT!$B:$B)/4,1),1+MOD(COLUMN()-1,6)))</f>
        <v/>
      </c>
      <c r="D9" s="51" t="str">
        <f>IF(ROWS($A$3:D9)&gt;CEILING(COUNT(DRAFT!$B:$B)/4,1),"",INDEX(RSLT,ROWS($A$3:D9)+QUOTIENT(COLUMNS($A$3:D9)-1,6)*CEILING(COUNT(DRAFT!$B:$B)/4,1),1+MOD(COLUMN()-1,6)))</f>
        <v/>
      </c>
      <c r="E9" s="51" t="str">
        <f>IF(ROWS($A$3:E9)&gt;CEILING(COUNT(DRAFT!$B:$B)/4,1),"",INDEX(RSLT,ROWS($A$3:E9)+QUOTIENT(COLUMNS($A$3:E9)-1,6)*CEILING(COUNT(DRAFT!$B:$B)/4,1),1+MOD(COLUMN()-1,6)))</f>
        <v/>
      </c>
      <c r="F9" s="51" t="str">
        <f>IF(ROWS($A$3:F9)&gt;CEILING(COUNT(DRAFT!$B:$B)/4,1),"",INDEX(RSLT,ROWS($A$3:F9)+QUOTIENT(COLUMNS($A$3:F9)-1,6)*CEILING(COUNT(DRAFT!$B:$B)/4,1),1+MOD(COLUMN()-1,6)))</f>
        <v/>
      </c>
      <c r="G9" s="51" t="str">
        <f>IF(ROWS($A$3:G9)&gt;CEILING(COUNT(DRAFT!$B:$B)/4,1),"",INDEX(RSLT,ROWS($A$3:G9)+QUOTIENT(COLUMNS($A$3:G9)-1,6)*CEILING(COUNT(DRAFT!$B:$B)/4,1),1+MOD(COLUMN()-1,6)))</f>
        <v/>
      </c>
      <c r="H9" s="51" t="str">
        <f>IF(ROWS($A$3:H9)&gt;CEILING(COUNT(DRAFT!$B:$B)/4,1),"",INDEX(RSLT,ROWS($A$3:H9)+QUOTIENT(COLUMNS($A$3:H9)-1,6)*CEILING(COUNT(DRAFT!$B:$B)/4,1),1+MOD(COLUMN()-1,6)))</f>
        <v/>
      </c>
      <c r="I9" s="51" t="str">
        <f>IF(ROWS($A$3:I9)&gt;CEILING(COUNT(DRAFT!$B:$B)/4,1),"",INDEX(RSLT,ROWS($A$3:I9)+QUOTIENT(COLUMNS($A$3:I9)-1,6)*CEILING(COUNT(DRAFT!$B:$B)/4,1),1+MOD(COLUMN()-1,6)))</f>
        <v/>
      </c>
      <c r="J9" s="51" t="str">
        <f>IF(ROWS($A$3:J9)&gt;CEILING(COUNT(DRAFT!$B:$B)/4,1),"",INDEX(RSLT,ROWS($A$3:J9)+QUOTIENT(COLUMNS($A$3:J9)-1,6)*CEILING(COUNT(DRAFT!$B:$B)/4,1),1+MOD(COLUMN()-1,6)))</f>
        <v/>
      </c>
      <c r="K9" s="51" t="str">
        <f>IF(ROWS($A$3:K9)&gt;CEILING(COUNT(DRAFT!$B:$B)/4,1),"",INDEX(RSLT,ROWS($A$3:K9)+QUOTIENT(COLUMNS($A$3:K9)-1,6)*CEILING(COUNT(DRAFT!$B:$B)/4,1),1+MOD(COLUMN()-1,6)))</f>
        <v/>
      </c>
      <c r="L9" s="51" t="str">
        <f>IF(ROWS($A$3:L9)&gt;CEILING(COUNT(DRAFT!$B:$B)/4,1),"",INDEX(RSLT,ROWS($A$3:L9)+QUOTIENT(COLUMNS($A$3:L9)-1,6)*CEILING(COUNT(DRAFT!$B:$B)/4,1),1+MOD(COLUMN()-1,6)))</f>
        <v/>
      </c>
      <c r="M9" s="51" t="str">
        <f>IF(ROWS($A$3:M9)&gt;CEILING(COUNT(DRAFT!$B:$B)/4,1),"",INDEX(RSLT,ROWS($A$3:M9)+QUOTIENT(COLUMNS($A$3:M9)-1,6)*CEILING(COUNT(DRAFT!$B:$B)/4,1),1+MOD(COLUMN()-1,6)))</f>
        <v/>
      </c>
      <c r="N9" s="51" t="str">
        <f>IF(ROWS($A$3:N9)&gt;CEILING(COUNT(DRAFT!$B:$B)/4,1),"",INDEX(RSLT,ROWS($A$3:N9)+QUOTIENT(COLUMNS($A$3:N9)-1,6)*CEILING(COUNT(DRAFT!$B:$B)/4,1),1+MOD(COLUMN()-1,6)))</f>
        <v/>
      </c>
      <c r="O9" s="51" t="str">
        <f>IF(ROWS($A$3:O9)&gt;CEILING(COUNT(DRAFT!$B:$B)/4,1),"",INDEX(RSLT,ROWS($A$3:O9)+QUOTIENT(COLUMNS($A$3:O9)-1,6)*CEILING(COUNT(DRAFT!$B:$B)/4,1),1+MOD(COLUMN()-1,6)))</f>
        <v/>
      </c>
      <c r="P9" s="51" t="str">
        <f>IF(ROWS($A$3:P9)&gt;CEILING(COUNT(DRAFT!$B:$B)/4,1),"",INDEX(RSLT,ROWS($A$3:P9)+QUOTIENT(COLUMNS($A$3:P9)-1,6)*CEILING(COUNT(DRAFT!$B:$B)/4,1),1+MOD(COLUMN()-1,6)))</f>
        <v/>
      </c>
      <c r="Q9" s="51" t="str">
        <f>IF(ROWS($A$3:Q9)&gt;CEILING(COUNT(DRAFT!$B:$B)/4,1),"",INDEX(RSLT,ROWS($A$3:Q9)+QUOTIENT(COLUMNS($A$3:Q9)-1,6)*CEILING(COUNT(DRAFT!$B:$B)/4,1),1+MOD(COLUMN()-1,6)))</f>
        <v/>
      </c>
      <c r="R9" s="51" t="str">
        <f>IF(ROWS($A$3:R9)&gt;CEILING(COUNT(DRAFT!$B:$B)/4,1),"",INDEX(RSLT,ROWS($A$3:R9)+QUOTIENT(COLUMNS($A$3:R9)-1,6)*CEILING(COUNT(DRAFT!$B:$B)/4,1),1+MOD(COLUMN()-1,6)))</f>
        <v/>
      </c>
      <c r="S9" s="51" t="str">
        <f>IF(ROWS($A$3:S9)&gt;CEILING(COUNT(DRAFT!$B:$B)/4,1),"",INDEX(RSLT,ROWS($A$3:S9)+QUOTIENT(COLUMNS($A$3:S9)-1,6)*CEILING(COUNT(DRAFT!$B:$B)/4,1),1+MOD(COLUMN()-1,6)))</f>
        <v/>
      </c>
      <c r="T9" s="51" t="str">
        <f>IF(ROWS($A$3:T9)&gt;CEILING(COUNT(DRAFT!$B:$B)/4,1),"",INDEX(RSLT,ROWS($A$3:T9)+QUOTIENT(COLUMNS($A$3:T9)-1,6)*CEILING(COUNT(DRAFT!$B:$B)/4,1),1+MOD(COLUMN()-1,6)))</f>
        <v/>
      </c>
      <c r="U9" s="51" t="str">
        <f>IF(ROWS($A$3:U9)&gt;CEILING(COUNT(DRAFT!$B:$B)/4,1),"",INDEX(RSLT,ROWS($A$3:U9)+QUOTIENT(COLUMNS($A$3:U9)-1,6)*CEILING(COUNT(DRAFT!$B:$B)/4,1),1+MOD(COLUMN()-1,6)))</f>
        <v/>
      </c>
      <c r="V9" s="51" t="str">
        <f>IF(ROWS($A$3:V9)&gt;CEILING(COUNT(DRAFT!$B:$B)/4,1),"",INDEX(RSLT,ROWS($A$3:V9)+QUOTIENT(COLUMNS($A$3:V9)-1,6)*CEILING(COUNT(DRAFT!$B:$B)/4,1),1+MOD(COLUMN()-1,6)))</f>
        <v/>
      </c>
      <c r="W9" s="51" t="str">
        <f>IF(ROWS($A$3:W9)&gt;CEILING(COUNT(DRAFT!$B:$B)/4,1),"",INDEX(RSLT,ROWS($A$3:W9)+QUOTIENT(COLUMNS($A$3:W9)-1,6)*CEILING(COUNT(DRAFT!$B:$B)/4,1),1+MOD(COLUMN()-1,6)))</f>
        <v/>
      </c>
      <c r="X9" s="51" t="str">
        <f>IF(ROWS($A$3:X9)&gt;CEILING(COUNT(DRAFT!$B:$B)/4,1),"",INDEX(RSLT,ROWS($A$3:X9)+QUOTIENT(COLUMNS($A$3:X9)-1,6)*CEILING(COUNT(DRAFT!$B:$B)/4,1),1+MOD(COLUMN()-1,6)))</f>
        <v/>
      </c>
    </row>
    <row r="10" spans="1:31" s="75" customFormat="1" ht="23.1" customHeight="1" x14ac:dyDescent="0.25">
      <c r="A10" s="51" t="str">
        <f>IF(ROWS($A$3:A10)&gt;CEILING(COUNT(DRAFT!$B:$B)/4,1),"",INDEX(RSLT,ROWS($A$3:A10)+QUOTIENT(COLUMNS($A$3:A10)-1,6)*CEILING(COUNT(DRAFT!$B:$B)/4,1),1+MOD(COLUMN()-1,6)))</f>
        <v/>
      </c>
      <c r="B10" s="51" t="str">
        <f>IF(ROWS($A$3:B10)&gt;CEILING(COUNT(DRAFT!$B:$B)/4,1),"",INDEX(RSLT,ROWS($A$3:B10)+QUOTIENT(COLUMNS($A$3:B10)-1,6)*CEILING(COUNT(DRAFT!$B:$B)/4,1),1+MOD(COLUMN()-1,6)))</f>
        <v/>
      </c>
      <c r="C10" s="51" t="str">
        <f>IF(ROWS($A$3:C10)&gt;CEILING(COUNT(DRAFT!$B:$B)/4,1),"",INDEX(RSLT,ROWS($A$3:C10)+QUOTIENT(COLUMNS($A$3:C10)-1,6)*CEILING(COUNT(DRAFT!$B:$B)/4,1),1+MOD(COLUMN()-1,6)))</f>
        <v/>
      </c>
      <c r="D10" s="51" t="str">
        <f>IF(ROWS($A$3:D10)&gt;CEILING(COUNT(DRAFT!$B:$B)/4,1),"",INDEX(RSLT,ROWS($A$3:D10)+QUOTIENT(COLUMNS($A$3:D10)-1,6)*CEILING(COUNT(DRAFT!$B:$B)/4,1),1+MOD(COLUMN()-1,6)))</f>
        <v/>
      </c>
      <c r="E10" s="51" t="str">
        <f>IF(ROWS($A$3:E10)&gt;CEILING(COUNT(DRAFT!$B:$B)/4,1),"",INDEX(RSLT,ROWS($A$3:E10)+QUOTIENT(COLUMNS($A$3:E10)-1,6)*CEILING(COUNT(DRAFT!$B:$B)/4,1),1+MOD(COLUMN()-1,6)))</f>
        <v/>
      </c>
      <c r="F10" s="51" t="str">
        <f>IF(ROWS($A$3:F10)&gt;CEILING(COUNT(DRAFT!$B:$B)/4,1),"",INDEX(RSLT,ROWS($A$3:F10)+QUOTIENT(COLUMNS($A$3:F10)-1,6)*CEILING(COUNT(DRAFT!$B:$B)/4,1),1+MOD(COLUMN()-1,6)))</f>
        <v/>
      </c>
      <c r="G10" s="51" t="str">
        <f>IF(ROWS($A$3:G10)&gt;CEILING(COUNT(DRAFT!$B:$B)/4,1),"",INDEX(RSLT,ROWS($A$3:G10)+QUOTIENT(COLUMNS($A$3:G10)-1,6)*CEILING(COUNT(DRAFT!$B:$B)/4,1),1+MOD(COLUMN()-1,6)))</f>
        <v/>
      </c>
      <c r="H10" s="51" t="str">
        <f>IF(ROWS($A$3:H10)&gt;CEILING(COUNT(DRAFT!$B:$B)/4,1),"",INDEX(RSLT,ROWS($A$3:H10)+QUOTIENT(COLUMNS($A$3:H10)-1,6)*CEILING(COUNT(DRAFT!$B:$B)/4,1),1+MOD(COLUMN()-1,6)))</f>
        <v/>
      </c>
      <c r="I10" s="51" t="str">
        <f>IF(ROWS($A$3:I10)&gt;CEILING(COUNT(DRAFT!$B:$B)/4,1),"",INDEX(RSLT,ROWS($A$3:I10)+QUOTIENT(COLUMNS($A$3:I10)-1,6)*CEILING(COUNT(DRAFT!$B:$B)/4,1),1+MOD(COLUMN()-1,6)))</f>
        <v/>
      </c>
      <c r="J10" s="51" t="str">
        <f>IF(ROWS($A$3:J10)&gt;CEILING(COUNT(DRAFT!$B:$B)/4,1),"",INDEX(RSLT,ROWS($A$3:J10)+QUOTIENT(COLUMNS($A$3:J10)-1,6)*CEILING(COUNT(DRAFT!$B:$B)/4,1),1+MOD(COLUMN()-1,6)))</f>
        <v/>
      </c>
      <c r="K10" s="51" t="str">
        <f>IF(ROWS($A$3:K10)&gt;CEILING(COUNT(DRAFT!$B:$B)/4,1),"",INDEX(RSLT,ROWS($A$3:K10)+QUOTIENT(COLUMNS($A$3:K10)-1,6)*CEILING(COUNT(DRAFT!$B:$B)/4,1),1+MOD(COLUMN()-1,6)))</f>
        <v/>
      </c>
      <c r="L10" s="51" t="str">
        <f>IF(ROWS($A$3:L10)&gt;CEILING(COUNT(DRAFT!$B:$B)/4,1),"",INDEX(RSLT,ROWS($A$3:L10)+QUOTIENT(COLUMNS($A$3:L10)-1,6)*CEILING(COUNT(DRAFT!$B:$B)/4,1),1+MOD(COLUMN()-1,6)))</f>
        <v/>
      </c>
      <c r="M10" s="51" t="str">
        <f>IF(ROWS($A$3:M10)&gt;CEILING(COUNT(DRAFT!$B:$B)/4,1),"",INDEX(RSLT,ROWS($A$3:M10)+QUOTIENT(COLUMNS($A$3:M10)-1,6)*CEILING(COUNT(DRAFT!$B:$B)/4,1),1+MOD(COLUMN()-1,6)))</f>
        <v/>
      </c>
      <c r="N10" s="51" t="str">
        <f>IF(ROWS($A$3:N10)&gt;CEILING(COUNT(DRAFT!$B:$B)/4,1),"",INDEX(RSLT,ROWS($A$3:N10)+QUOTIENT(COLUMNS($A$3:N10)-1,6)*CEILING(COUNT(DRAFT!$B:$B)/4,1),1+MOD(COLUMN()-1,6)))</f>
        <v/>
      </c>
      <c r="O10" s="51" t="str">
        <f>IF(ROWS($A$3:O10)&gt;CEILING(COUNT(DRAFT!$B:$B)/4,1),"",INDEX(RSLT,ROWS($A$3:O10)+QUOTIENT(COLUMNS($A$3:O10)-1,6)*CEILING(COUNT(DRAFT!$B:$B)/4,1),1+MOD(COLUMN()-1,6)))</f>
        <v/>
      </c>
      <c r="P10" s="51" t="str">
        <f>IF(ROWS($A$3:P10)&gt;CEILING(COUNT(DRAFT!$B:$B)/4,1),"",INDEX(RSLT,ROWS($A$3:P10)+QUOTIENT(COLUMNS($A$3:P10)-1,6)*CEILING(COUNT(DRAFT!$B:$B)/4,1),1+MOD(COLUMN()-1,6)))</f>
        <v/>
      </c>
      <c r="Q10" s="51" t="str">
        <f>IF(ROWS($A$3:Q10)&gt;CEILING(COUNT(DRAFT!$B:$B)/4,1),"",INDEX(RSLT,ROWS($A$3:Q10)+QUOTIENT(COLUMNS($A$3:Q10)-1,6)*CEILING(COUNT(DRAFT!$B:$B)/4,1),1+MOD(COLUMN()-1,6)))</f>
        <v/>
      </c>
      <c r="R10" s="51" t="str">
        <f>IF(ROWS($A$3:R10)&gt;CEILING(COUNT(DRAFT!$B:$B)/4,1),"",INDEX(RSLT,ROWS($A$3:R10)+QUOTIENT(COLUMNS($A$3:R10)-1,6)*CEILING(COUNT(DRAFT!$B:$B)/4,1),1+MOD(COLUMN()-1,6)))</f>
        <v/>
      </c>
      <c r="S10" s="51" t="str">
        <f>IF(ROWS($A$3:S10)&gt;CEILING(COUNT(DRAFT!$B:$B)/4,1),"",INDEX(RSLT,ROWS($A$3:S10)+QUOTIENT(COLUMNS($A$3:S10)-1,6)*CEILING(COUNT(DRAFT!$B:$B)/4,1),1+MOD(COLUMN()-1,6)))</f>
        <v/>
      </c>
      <c r="T10" s="51" t="str">
        <f>IF(ROWS($A$3:T10)&gt;CEILING(COUNT(DRAFT!$B:$B)/4,1),"",INDEX(RSLT,ROWS($A$3:T10)+QUOTIENT(COLUMNS($A$3:T10)-1,6)*CEILING(COUNT(DRAFT!$B:$B)/4,1),1+MOD(COLUMN()-1,6)))</f>
        <v/>
      </c>
      <c r="U10" s="51" t="str">
        <f>IF(ROWS($A$3:U10)&gt;CEILING(COUNT(DRAFT!$B:$B)/4,1),"",INDEX(RSLT,ROWS($A$3:U10)+QUOTIENT(COLUMNS($A$3:U10)-1,6)*CEILING(COUNT(DRAFT!$B:$B)/4,1),1+MOD(COLUMN()-1,6)))</f>
        <v/>
      </c>
      <c r="V10" s="51" t="str">
        <f>IF(ROWS($A$3:V10)&gt;CEILING(COUNT(DRAFT!$B:$B)/4,1),"",INDEX(RSLT,ROWS($A$3:V10)+QUOTIENT(COLUMNS($A$3:V10)-1,6)*CEILING(COUNT(DRAFT!$B:$B)/4,1),1+MOD(COLUMN()-1,6)))</f>
        <v/>
      </c>
      <c r="W10" s="51" t="str">
        <f>IF(ROWS($A$3:W10)&gt;CEILING(COUNT(DRAFT!$B:$B)/4,1),"",INDEX(RSLT,ROWS($A$3:W10)+QUOTIENT(COLUMNS($A$3:W10)-1,6)*CEILING(COUNT(DRAFT!$B:$B)/4,1),1+MOD(COLUMN()-1,6)))</f>
        <v/>
      </c>
      <c r="X10" s="51" t="str">
        <f>IF(ROWS($A$3:X10)&gt;CEILING(COUNT(DRAFT!$B:$B)/4,1),"",INDEX(RSLT,ROWS($A$3:X10)+QUOTIENT(COLUMNS($A$3:X10)-1,6)*CEILING(COUNT(DRAFT!$B:$B)/4,1),1+MOD(COLUMN()-1,6)))</f>
        <v/>
      </c>
    </row>
    <row r="11" spans="1:31" s="75" customFormat="1" ht="23.1" customHeight="1" x14ac:dyDescent="0.25">
      <c r="A11" s="51" t="str">
        <f>IF(ROWS($A$3:A11)&gt;CEILING(COUNT(DRAFT!$B:$B)/4,1),"",INDEX(RSLT,ROWS($A$3:A11)+QUOTIENT(COLUMNS($A$3:A11)-1,6)*CEILING(COUNT(DRAFT!$B:$B)/4,1),1+MOD(COLUMN()-1,6)))</f>
        <v/>
      </c>
      <c r="B11" s="51" t="str">
        <f>IF(ROWS($A$3:B11)&gt;CEILING(COUNT(DRAFT!$B:$B)/4,1),"",INDEX(RSLT,ROWS($A$3:B11)+QUOTIENT(COLUMNS($A$3:B11)-1,6)*CEILING(COUNT(DRAFT!$B:$B)/4,1),1+MOD(COLUMN()-1,6)))</f>
        <v/>
      </c>
      <c r="C11" s="51" t="str">
        <f>IF(ROWS($A$3:C11)&gt;CEILING(COUNT(DRAFT!$B:$B)/4,1),"",INDEX(RSLT,ROWS($A$3:C11)+QUOTIENT(COLUMNS($A$3:C11)-1,6)*CEILING(COUNT(DRAFT!$B:$B)/4,1),1+MOD(COLUMN()-1,6)))</f>
        <v/>
      </c>
      <c r="D11" s="51" t="str">
        <f>IF(ROWS($A$3:D11)&gt;CEILING(COUNT(DRAFT!$B:$B)/4,1),"",INDEX(RSLT,ROWS($A$3:D11)+QUOTIENT(COLUMNS($A$3:D11)-1,6)*CEILING(COUNT(DRAFT!$B:$B)/4,1),1+MOD(COLUMN()-1,6)))</f>
        <v/>
      </c>
      <c r="E11" s="51" t="str">
        <f>IF(ROWS($A$3:E11)&gt;CEILING(COUNT(DRAFT!$B:$B)/4,1),"",INDEX(RSLT,ROWS($A$3:E11)+QUOTIENT(COLUMNS($A$3:E11)-1,6)*CEILING(COUNT(DRAFT!$B:$B)/4,1),1+MOD(COLUMN()-1,6)))</f>
        <v/>
      </c>
      <c r="F11" s="51" t="str">
        <f>IF(ROWS($A$3:F11)&gt;CEILING(COUNT(DRAFT!$B:$B)/4,1),"",INDEX(RSLT,ROWS($A$3:F11)+QUOTIENT(COLUMNS($A$3:F11)-1,6)*CEILING(COUNT(DRAFT!$B:$B)/4,1),1+MOD(COLUMN()-1,6)))</f>
        <v/>
      </c>
      <c r="G11" s="51" t="str">
        <f>IF(ROWS($A$3:G11)&gt;CEILING(COUNT(DRAFT!$B:$B)/4,1),"",INDEX(RSLT,ROWS($A$3:G11)+QUOTIENT(COLUMNS($A$3:G11)-1,6)*CEILING(COUNT(DRAFT!$B:$B)/4,1),1+MOD(COLUMN()-1,6)))</f>
        <v/>
      </c>
      <c r="H11" s="51" t="str">
        <f>IF(ROWS($A$3:H11)&gt;CEILING(COUNT(DRAFT!$B:$B)/4,1),"",INDEX(RSLT,ROWS($A$3:H11)+QUOTIENT(COLUMNS($A$3:H11)-1,6)*CEILING(COUNT(DRAFT!$B:$B)/4,1),1+MOD(COLUMN()-1,6)))</f>
        <v/>
      </c>
      <c r="I11" s="51" t="str">
        <f>IF(ROWS($A$3:I11)&gt;CEILING(COUNT(DRAFT!$B:$B)/4,1),"",INDEX(RSLT,ROWS($A$3:I11)+QUOTIENT(COLUMNS($A$3:I11)-1,6)*CEILING(COUNT(DRAFT!$B:$B)/4,1),1+MOD(COLUMN()-1,6)))</f>
        <v/>
      </c>
      <c r="J11" s="51" t="str">
        <f>IF(ROWS($A$3:J11)&gt;CEILING(COUNT(DRAFT!$B:$B)/4,1),"",INDEX(RSLT,ROWS($A$3:J11)+QUOTIENT(COLUMNS($A$3:J11)-1,6)*CEILING(COUNT(DRAFT!$B:$B)/4,1),1+MOD(COLUMN()-1,6)))</f>
        <v/>
      </c>
      <c r="K11" s="51" t="str">
        <f>IF(ROWS($A$3:K11)&gt;CEILING(COUNT(DRAFT!$B:$B)/4,1),"",INDEX(RSLT,ROWS($A$3:K11)+QUOTIENT(COLUMNS($A$3:K11)-1,6)*CEILING(COUNT(DRAFT!$B:$B)/4,1),1+MOD(COLUMN()-1,6)))</f>
        <v/>
      </c>
      <c r="L11" s="51" t="str">
        <f>IF(ROWS($A$3:L11)&gt;CEILING(COUNT(DRAFT!$B:$B)/4,1),"",INDEX(RSLT,ROWS($A$3:L11)+QUOTIENT(COLUMNS($A$3:L11)-1,6)*CEILING(COUNT(DRAFT!$B:$B)/4,1),1+MOD(COLUMN()-1,6)))</f>
        <v/>
      </c>
      <c r="M11" s="51" t="str">
        <f>IF(ROWS($A$3:M11)&gt;CEILING(COUNT(DRAFT!$B:$B)/4,1),"",INDEX(RSLT,ROWS($A$3:M11)+QUOTIENT(COLUMNS($A$3:M11)-1,6)*CEILING(COUNT(DRAFT!$B:$B)/4,1),1+MOD(COLUMN()-1,6)))</f>
        <v/>
      </c>
      <c r="N11" s="51" t="str">
        <f>IF(ROWS($A$3:N11)&gt;CEILING(COUNT(DRAFT!$B:$B)/4,1),"",INDEX(RSLT,ROWS($A$3:N11)+QUOTIENT(COLUMNS($A$3:N11)-1,6)*CEILING(COUNT(DRAFT!$B:$B)/4,1),1+MOD(COLUMN()-1,6)))</f>
        <v/>
      </c>
      <c r="O11" s="51" t="str">
        <f>IF(ROWS($A$3:O11)&gt;CEILING(COUNT(DRAFT!$B:$B)/4,1),"",INDEX(RSLT,ROWS($A$3:O11)+QUOTIENT(COLUMNS($A$3:O11)-1,6)*CEILING(COUNT(DRAFT!$B:$B)/4,1),1+MOD(COLUMN()-1,6)))</f>
        <v/>
      </c>
      <c r="P11" s="51" t="str">
        <f>IF(ROWS($A$3:P11)&gt;CEILING(COUNT(DRAFT!$B:$B)/4,1),"",INDEX(RSLT,ROWS($A$3:P11)+QUOTIENT(COLUMNS($A$3:P11)-1,6)*CEILING(COUNT(DRAFT!$B:$B)/4,1),1+MOD(COLUMN()-1,6)))</f>
        <v/>
      </c>
      <c r="Q11" s="51" t="str">
        <f>IF(ROWS($A$3:Q11)&gt;CEILING(COUNT(DRAFT!$B:$B)/4,1),"",INDEX(RSLT,ROWS($A$3:Q11)+QUOTIENT(COLUMNS($A$3:Q11)-1,6)*CEILING(COUNT(DRAFT!$B:$B)/4,1),1+MOD(COLUMN()-1,6)))</f>
        <v/>
      </c>
      <c r="R11" s="51" t="str">
        <f>IF(ROWS($A$3:R11)&gt;CEILING(COUNT(DRAFT!$B:$B)/4,1),"",INDEX(RSLT,ROWS($A$3:R11)+QUOTIENT(COLUMNS($A$3:R11)-1,6)*CEILING(COUNT(DRAFT!$B:$B)/4,1),1+MOD(COLUMN()-1,6)))</f>
        <v/>
      </c>
      <c r="S11" s="51" t="str">
        <f>IF(ROWS($A$3:S11)&gt;CEILING(COUNT(DRAFT!$B:$B)/4,1),"",INDEX(RSLT,ROWS($A$3:S11)+QUOTIENT(COLUMNS($A$3:S11)-1,6)*CEILING(COUNT(DRAFT!$B:$B)/4,1),1+MOD(COLUMN()-1,6)))</f>
        <v/>
      </c>
      <c r="T11" s="51" t="str">
        <f>IF(ROWS($A$3:T11)&gt;CEILING(COUNT(DRAFT!$B:$B)/4,1),"",INDEX(RSLT,ROWS($A$3:T11)+QUOTIENT(COLUMNS($A$3:T11)-1,6)*CEILING(COUNT(DRAFT!$B:$B)/4,1),1+MOD(COLUMN()-1,6)))</f>
        <v/>
      </c>
      <c r="U11" s="51" t="str">
        <f>IF(ROWS($A$3:U11)&gt;CEILING(COUNT(DRAFT!$B:$B)/4,1),"",INDEX(RSLT,ROWS($A$3:U11)+QUOTIENT(COLUMNS($A$3:U11)-1,6)*CEILING(COUNT(DRAFT!$B:$B)/4,1),1+MOD(COLUMN()-1,6)))</f>
        <v/>
      </c>
      <c r="V11" s="51" t="str">
        <f>IF(ROWS($A$3:V11)&gt;CEILING(COUNT(DRAFT!$B:$B)/4,1),"",INDEX(RSLT,ROWS($A$3:V11)+QUOTIENT(COLUMNS($A$3:V11)-1,6)*CEILING(COUNT(DRAFT!$B:$B)/4,1),1+MOD(COLUMN()-1,6)))</f>
        <v/>
      </c>
      <c r="W11" s="51" t="str">
        <f>IF(ROWS($A$3:W11)&gt;CEILING(COUNT(DRAFT!$B:$B)/4,1),"",INDEX(RSLT,ROWS($A$3:W11)+QUOTIENT(COLUMNS($A$3:W11)-1,6)*CEILING(COUNT(DRAFT!$B:$B)/4,1),1+MOD(COLUMN()-1,6)))</f>
        <v/>
      </c>
      <c r="X11" s="51" t="str">
        <f>IF(ROWS($A$3:X11)&gt;CEILING(COUNT(DRAFT!$B:$B)/4,1),"",INDEX(RSLT,ROWS($A$3:X11)+QUOTIENT(COLUMNS($A$3:X11)-1,6)*CEILING(COUNT(DRAFT!$B:$B)/4,1),1+MOD(COLUMN()-1,6)))</f>
        <v/>
      </c>
    </row>
    <row r="12" spans="1:31" s="75" customFormat="1" ht="23.1" customHeight="1" x14ac:dyDescent="0.25">
      <c r="A12" s="51" t="str">
        <f>IF(ROWS($A$3:A12)&gt;CEILING(COUNT(DRAFT!$B:$B)/4,1),"",INDEX(RSLT,ROWS($A$3:A12)+QUOTIENT(COLUMNS($A$3:A12)-1,6)*CEILING(COUNT(DRAFT!$B:$B)/4,1),1+MOD(COLUMN()-1,6)))</f>
        <v/>
      </c>
      <c r="B12" s="51" t="str">
        <f>IF(ROWS($A$3:B12)&gt;CEILING(COUNT(DRAFT!$B:$B)/4,1),"",INDEX(RSLT,ROWS($A$3:B12)+QUOTIENT(COLUMNS($A$3:B12)-1,6)*CEILING(COUNT(DRAFT!$B:$B)/4,1),1+MOD(COLUMN()-1,6)))</f>
        <v/>
      </c>
      <c r="C12" s="51" t="str">
        <f>IF(ROWS($A$3:C12)&gt;CEILING(COUNT(DRAFT!$B:$B)/4,1),"",INDEX(RSLT,ROWS($A$3:C12)+QUOTIENT(COLUMNS($A$3:C12)-1,6)*CEILING(COUNT(DRAFT!$B:$B)/4,1),1+MOD(COLUMN()-1,6)))</f>
        <v/>
      </c>
      <c r="D12" s="51" t="str">
        <f>IF(ROWS($A$3:D12)&gt;CEILING(COUNT(DRAFT!$B:$B)/4,1),"",INDEX(RSLT,ROWS($A$3:D12)+QUOTIENT(COLUMNS($A$3:D12)-1,6)*CEILING(COUNT(DRAFT!$B:$B)/4,1),1+MOD(COLUMN()-1,6)))</f>
        <v/>
      </c>
      <c r="E12" s="51" t="str">
        <f>IF(ROWS($A$3:E12)&gt;CEILING(COUNT(DRAFT!$B:$B)/4,1),"",INDEX(RSLT,ROWS($A$3:E12)+QUOTIENT(COLUMNS($A$3:E12)-1,6)*CEILING(COUNT(DRAFT!$B:$B)/4,1),1+MOD(COLUMN()-1,6)))</f>
        <v/>
      </c>
      <c r="F12" s="51" t="str">
        <f>IF(ROWS($A$3:F12)&gt;CEILING(COUNT(DRAFT!$B:$B)/4,1),"",INDEX(RSLT,ROWS($A$3:F12)+QUOTIENT(COLUMNS($A$3:F12)-1,6)*CEILING(COUNT(DRAFT!$B:$B)/4,1),1+MOD(COLUMN()-1,6)))</f>
        <v/>
      </c>
      <c r="G12" s="51" t="str">
        <f>IF(ROWS($A$3:G12)&gt;CEILING(COUNT(DRAFT!$B:$B)/4,1),"",INDEX(RSLT,ROWS($A$3:G12)+QUOTIENT(COLUMNS($A$3:G12)-1,6)*CEILING(COUNT(DRAFT!$B:$B)/4,1),1+MOD(COLUMN()-1,6)))</f>
        <v/>
      </c>
      <c r="H12" s="51" t="str">
        <f>IF(ROWS($A$3:H12)&gt;CEILING(COUNT(DRAFT!$B:$B)/4,1),"",INDEX(RSLT,ROWS($A$3:H12)+QUOTIENT(COLUMNS($A$3:H12)-1,6)*CEILING(COUNT(DRAFT!$B:$B)/4,1),1+MOD(COLUMN()-1,6)))</f>
        <v/>
      </c>
      <c r="I12" s="51" t="str">
        <f>IF(ROWS($A$3:I12)&gt;CEILING(COUNT(DRAFT!$B:$B)/4,1),"",INDEX(RSLT,ROWS($A$3:I12)+QUOTIENT(COLUMNS($A$3:I12)-1,6)*CEILING(COUNT(DRAFT!$B:$B)/4,1),1+MOD(COLUMN()-1,6)))</f>
        <v/>
      </c>
      <c r="J12" s="51" t="str">
        <f>IF(ROWS($A$3:J12)&gt;CEILING(COUNT(DRAFT!$B:$B)/4,1),"",INDEX(RSLT,ROWS($A$3:J12)+QUOTIENT(COLUMNS($A$3:J12)-1,6)*CEILING(COUNT(DRAFT!$B:$B)/4,1),1+MOD(COLUMN()-1,6)))</f>
        <v/>
      </c>
      <c r="K12" s="51" t="str">
        <f>IF(ROWS($A$3:K12)&gt;CEILING(COUNT(DRAFT!$B:$B)/4,1),"",INDEX(RSLT,ROWS($A$3:K12)+QUOTIENT(COLUMNS($A$3:K12)-1,6)*CEILING(COUNT(DRAFT!$B:$B)/4,1),1+MOD(COLUMN()-1,6)))</f>
        <v/>
      </c>
      <c r="L12" s="51" t="str">
        <f>IF(ROWS($A$3:L12)&gt;CEILING(COUNT(DRAFT!$B:$B)/4,1),"",INDEX(RSLT,ROWS($A$3:L12)+QUOTIENT(COLUMNS($A$3:L12)-1,6)*CEILING(COUNT(DRAFT!$B:$B)/4,1),1+MOD(COLUMN()-1,6)))</f>
        <v/>
      </c>
      <c r="M12" s="51" t="str">
        <f>IF(ROWS($A$3:M12)&gt;CEILING(COUNT(DRAFT!$B:$B)/4,1),"",INDEX(RSLT,ROWS($A$3:M12)+QUOTIENT(COLUMNS($A$3:M12)-1,6)*CEILING(COUNT(DRAFT!$B:$B)/4,1),1+MOD(COLUMN()-1,6)))</f>
        <v/>
      </c>
      <c r="N12" s="51" t="str">
        <f>IF(ROWS($A$3:N12)&gt;CEILING(COUNT(DRAFT!$B:$B)/4,1),"",INDEX(RSLT,ROWS($A$3:N12)+QUOTIENT(COLUMNS($A$3:N12)-1,6)*CEILING(COUNT(DRAFT!$B:$B)/4,1),1+MOD(COLUMN()-1,6)))</f>
        <v/>
      </c>
      <c r="O12" s="51" t="str">
        <f>IF(ROWS($A$3:O12)&gt;CEILING(COUNT(DRAFT!$B:$B)/4,1),"",INDEX(RSLT,ROWS($A$3:O12)+QUOTIENT(COLUMNS($A$3:O12)-1,6)*CEILING(COUNT(DRAFT!$B:$B)/4,1),1+MOD(COLUMN()-1,6)))</f>
        <v/>
      </c>
      <c r="P12" s="51" t="str">
        <f>IF(ROWS($A$3:P12)&gt;CEILING(COUNT(DRAFT!$B:$B)/4,1),"",INDEX(RSLT,ROWS($A$3:P12)+QUOTIENT(COLUMNS($A$3:P12)-1,6)*CEILING(COUNT(DRAFT!$B:$B)/4,1),1+MOD(COLUMN()-1,6)))</f>
        <v/>
      </c>
      <c r="Q12" s="51" t="str">
        <f>IF(ROWS($A$3:Q12)&gt;CEILING(COUNT(DRAFT!$B:$B)/4,1),"",INDEX(RSLT,ROWS($A$3:Q12)+QUOTIENT(COLUMNS($A$3:Q12)-1,6)*CEILING(COUNT(DRAFT!$B:$B)/4,1),1+MOD(COLUMN()-1,6)))</f>
        <v/>
      </c>
      <c r="R12" s="51" t="str">
        <f>IF(ROWS($A$3:R12)&gt;CEILING(COUNT(DRAFT!$B:$B)/4,1),"",INDEX(RSLT,ROWS($A$3:R12)+QUOTIENT(COLUMNS($A$3:R12)-1,6)*CEILING(COUNT(DRAFT!$B:$B)/4,1),1+MOD(COLUMN()-1,6)))</f>
        <v/>
      </c>
      <c r="S12" s="51" t="str">
        <f>IF(ROWS($A$3:S12)&gt;CEILING(COUNT(DRAFT!$B:$B)/4,1),"",INDEX(RSLT,ROWS($A$3:S12)+QUOTIENT(COLUMNS($A$3:S12)-1,6)*CEILING(COUNT(DRAFT!$B:$B)/4,1),1+MOD(COLUMN()-1,6)))</f>
        <v/>
      </c>
      <c r="T12" s="51" t="str">
        <f>IF(ROWS($A$3:T12)&gt;CEILING(COUNT(DRAFT!$B:$B)/4,1),"",INDEX(RSLT,ROWS($A$3:T12)+QUOTIENT(COLUMNS($A$3:T12)-1,6)*CEILING(COUNT(DRAFT!$B:$B)/4,1),1+MOD(COLUMN()-1,6)))</f>
        <v/>
      </c>
      <c r="U12" s="51" t="str">
        <f>IF(ROWS($A$3:U12)&gt;CEILING(COUNT(DRAFT!$B:$B)/4,1),"",INDEX(RSLT,ROWS($A$3:U12)+QUOTIENT(COLUMNS($A$3:U12)-1,6)*CEILING(COUNT(DRAFT!$B:$B)/4,1),1+MOD(COLUMN()-1,6)))</f>
        <v/>
      </c>
      <c r="V12" s="51" t="str">
        <f>IF(ROWS($A$3:V12)&gt;CEILING(COUNT(DRAFT!$B:$B)/4,1),"",INDEX(RSLT,ROWS($A$3:V12)+QUOTIENT(COLUMNS($A$3:V12)-1,6)*CEILING(COUNT(DRAFT!$B:$B)/4,1),1+MOD(COLUMN()-1,6)))</f>
        <v/>
      </c>
      <c r="W12" s="51" t="str">
        <f>IF(ROWS($A$3:W12)&gt;CEILING(COUNT(DRAFT!$B:$B)/4,1),"",INDEX(RSLT,ROWS($A$3:W12)+QUOTIENT(COLUMNS($A$3:W12)-1,6)*CEILING(COUNT(DRAFT!$B:$B)/4,1),1+MOD(COLUMN()-1,6)))</f>
        <v/>
      </c>
      <c r="X12" s="51" t="str">
        <f>IF(ROWS($A$3:X12)&gt;CEILING(COUNT(DRAFT!$B:$B)/4,1),"",INDEX(RSLT,ROWS($A$3:X12)+QUOTIENT(COLUMNS($A$3:X12)-1,6)*CEILING(COUNT(DRAFT!$B:$B)/4,1),1+MOD(COLUMN()-1,6)))</f>
        <v/>
      </c>
    </row>
    <row r="13" spans="1:31" s="75" customFormat="1" ht="23.1" customHeight="1" x14ac:dyDescent="0.25">
      <c r="A13" s="51" t="str">
        <f>IF(ROWS($A$3:A13)&gt;CEILING(COUNT(DRAFT!$B:$B)/4,1),"",INDEX(RSLT,ROWS($A$3:A13)+QUOTIENT(COLUMNS($A$3:A13)-1,6)*CEILING(COUNT(DRAFT!$B:$B)/4,1),1+MOD(COLUMN()-1,6)))</f>
        <v/>
      </c>
      <c r="B13" s="51" t="str">
        <f>IF(ROWS($A$3:B13)&gt;CEILING(COUNT(DRAFT!$B:$B)/4,1),"",INDEX(RSLT,ROWS($A$3:B13)+QUOTIENT(COLUMNS($A$3:B13)-1,6)*CEILING(COUNT(DRAFT!$B:$B)/4,1),1+MOD(COLUMN()-1,6)))</f>
        <v/>
      </c>
      <c r="C13" s="51" t="str">
        <f>IF(ROWS($A$3:C13)&gt;CEILING(COUNT(DRAFT!$B:$B)/4,1),"",INDEX(RSLT,ROWS($A$3:C13)+QUOTIENT(COLUMNS($A$3:C13)-1,6)*CEILING(COUNT(DRAFT!$B:$B)/4,1),1+MOD(COLUMN()-1,6)))</f>
        <v/>
      </c>
      <c r="D13" s="51" t="str">
        <f>IF(ROWS($A$3:D13)&gt;CEILING(COUNT(DRAFT!$B:$B)/4,1),"",INDEX(RSLT,ROWS($A$3:D13)+QUOTIENT(COLUMNS($A$3:D13)-1,6)*CEILING(COUNT(DRAFT!$B:$B)/4,1),1+MOD(COLUMN()-1,6)))</f>
        <v/>
      </c>
      <c r="E13" s="51" t="str">
        <f>IF(ROWS($A$3:E13)&gt;CEILING(COUNT(DRAFT!$B:$B)/4,1),"",INDEX(RSLT,ROWS($A$3:E13)+QUOTIENT(COLUMNS($A$3:E13)-1,6)*CEILING(COUNT(DRAFT!$B:$B)/4,1),1+MOD(COLUMN()-1,6)))</f>
        <v/>
      </c>
      <c r="F13" s="51" t="str">
        <f>IF(ROWS($A$3:F13)&gt;CEILING(COUNT(DRAFT!$B:$B)/4,1),"",INDEX(RSLT,ROWS($A$3:F13)+QUOTIENT(COLUMNS($A$3:F13)-1,6)*CEILING(COUNT(DRAFT!$B:$B)/4,1),1+MOD(COLUMN()-1,6)))</f>
        <v/>
      </c>
      <c r="G13" s="51" t="str">
        <f>IF(ROWS($A$3:G13)&gt;CEILING(COUNT(DRAFT!$B:$B)/4,1),"",INDEX(RSLT,ROWS($A$3:G13)+QUOTIENT(COLUMNS($A$3:G13)-1,6)*CEILING(COUNT(DRAFT!$B:$B)/4,1),1+MOD(COLUMN()-1,6)))</f>
        <v/>
      </c>
      <c r="H13" s="51" t="str">
        <f>IF(ROWS($A$3:H13)&gt;CEILING(COUNT(DRAFT!$B:$B)/4,1),"",INDEX(RSLT,ROWS($A$3:H13)+QUOTIENT(COLUMNS($A$3:H13)-1,6)*CEILING(COUNT(DRAFT!$B:$B)/4,1),1+MOD(COLUMN()-1,6)))</f>
        <v/>
      </c>
      <c r="I13" s="51" t="str">
        <f>IF(ROWS($A$3:I13)&gt;CEILING(COUNT(DRAFT!$B:$B)/4,1),"",INDEX(RSLT,ROWS($A$3:I13)+QUOTIENT(COLUMNS($A$3:I13)-1,6)*CEILING(COUNT(DRAFT!$B:$B)/4,1),1+MOD(COLUMN()-1,6)))</f>
        <v/>
      </c>
      <c r="J13" s="51" t="str">
        <f>IF(ROWS($A$3:J13)&gt;CEILING(COUNT(DRAFT!$B:$B)/4,1),"",INDEX(RSLT,ROWS($A$3:J13)+QUOTIENT(COLUMNS($A$3:J13)-1,6)*CEILING(COUNT(DRAFT!$B:$B)/4,1),1+MOD(COLUMN()-1,6)))</f>
        <v/>
      </c>
      <c r="K13" s="51" t="str">
        <f>IF(ROWS($A$3:K13)&gt;CEILING(COUNT(DRAFT!$B:$B)/4,1),"",INDEX(RSLT,ROWS($A$3:K13)+QUOTIENT(COLUMNS($A$3:K13)-1,6)*CEILING(COUNT(DRAFT!$B:$B)/4,1),1+MOD(COLUMN()-1,6)))</f>
        <v/>
      </c>
      <c r="L13" s="51" t="str">
        <f>IF(ROWS($A$3:L13)&gt;CEILING(COUNT(DRAFT!$B:$B)/4,1),"",INDEX(RSLT,ROWS($A$3:L13)+QUOTIENT(COLUMNS($A$3:L13)-1,6)*CEILING(COUNT(DRAFT!$B:$B)/4,1),1+MOD(COLUMN()-1,6)))</f>
        <v/>
      </c>
      <c r="M13" s="51" t="str">
        <f>IF(ROWS($A$3:M13)&gt;CEILING(COUNT(DRAFT!$B:$B)/4,1),"",INDEX(RSLT,ROWS($A$3:M13)+QUOTIENT(COLUMNS($A$3:M13)-1,6)*CEILING(COUNT(DRAFT!$B:$B)/4,1),1+MOD(COLUMN()-1,6)))</f>
        <v/>
      </c>
      <c r="N13" s="51" t="str">
        <f>IF(ROWS($A$3:N13)&gt;CEILING(COUNT(DRAFT!$B:$B)/4,1),"",INDEX(RSLT,ROWS($A$3:N13)+QUOTIENT(COLUMNS($A$3:N13)-1,6)*CEILING(COUNT(DRAFT!$B:$B)/4,1),1+MOD(COLUMN()-1,6)))</f>
        <v/>
      </c>
      <c r="O13" s="51" t="str">
        <f>IF(ROWS($A$3:O13)&gt;CEILING(COUNT(DRAFT!$B:$B)/4,1),"",INDEX(RSLT,ROWS($A$3:O13)+QUOTIENT(COLUMNS($A$3:O13)-1,6)*CEILING(COUNT(DRAFT!$B:$B)/4,1),1+MOD(COLUMN()-1,6)))</f>
        <v/>
      </c>
      <c r="P13" s="51" t="str">
        <f>IF(ROWS($A$3:P13)&gt;CEILING(COUNT(DRAFT!$B:$B)/4,1),"",INDEX(RSLT,ROWS($A$3:P13)+QUOTIENT(COLUMNS($A$3:P13)-1,6)*CEILING(COUNT(DRAFT!$B:$B)/4,1),1+MOD(COLUMN()-1,6)))</f>
        <v/>
      </c>
      <c r="Q13" s="51" t="str">
        <f>IF(ROWS($A$3:Q13)&gt;CEILING(COUNT(DRAFT!$B:$B)/4,1),"",INDEX(RSLT,ROWS($A$3:Q13)+QUOTIENT(COLUMNS($A$3:Q13)-1,6)*CEILING(COUNT(DRAFT!$B:$B)/4,1),1+MOD(COLUMN()-1,6)))</f>
        <v/>
      </c>
      <c r="R13" s="51" t="str">
        <f>IF(ROWS($A$3:R13)&gt;CEILING(COUNT(DRAFT!$B:$B)/4,1),"",INDEX(RSLT,ROWS($A$3:R13)+QUOTIENT(COLUMNS($A$3:R13)-1,6)*CEILING(COUNT(DRAFT!$B:$B)/4,1),1+MOD(COLUMN()-1,6)))</f>
        <v/>
      </c>
      <c r="S13" s="51" t="str">
        <f>IF(ROWS($A$3:S13)&gt;CEILING(COUNT(DRAFT!$B:$B)/4,1),"",INDEX(RSLT,ROWS($A$3:S13)+QUOTIENT(COLUMNS($A$3:S13)-1,6)*CEILING(COUNT(DRAFT!$B:$B)/4,1),1+MOD(COLUMN()-1,6)))</f>
        <v/>
      </c>
      <c r="T13" s="51" t="str">
        <f>IF(ROWS($A$3:T13)&gt;CEILING(COUNT(DRAFT!$B:$B)/4,1),"",INDEX(RSLT,ROWS($A$3:T13)+QUOTIENT(COLUMNS($A$3:T13)-1,6)*CEILING(COUNT(DRAFT!$B:$B)/4,1),1+MOD(COLUMN()-1,6)))</f>
        <v/>
      </c>
      <c r="U13" s="51" t="str">
        <f>IF(ROWS($A$3:U13)&gt;CEILING(COUNT(DRAFT!$B:$B)/4,1),"",INDEX(RSLT,ROWS($A$3:U13)+QUOTIENT(COLUMNS($A$3:U13)-1,6)*CEILING(COUNT(DRAFT!$B:$B)/4,1),1+MOD(COLUMN()-1,6)))</f>
        <v/>
      </c>
      <c r="V13" s="51" t="str">
        <f>IF(ROWS($A$3:V13)&gt;CEILING(COUNT(DRAFT!$B:$B)/4,1),"",INDEX(RSLT,ROWS($A$3:V13)+QUOTIENT(COLUMNS($A$3:V13)-1,6)*CEILING(COUNT(DRAFT!$B:$B)/4,1),1+MOD(COLUMN()-1,6)))</f>
        <v/>
      </c>
      <c r="W13" s="51" t="str">
        <f>IF(ROWS($A$3:W13)&gt;CEILING(COUNT(DRAFT!$B:$B)/4,1),"",INDEX(RSLT,ROWS($A$3:W13)+QUOTIENT(COLUMNS($A$3:W13)-1,6)*CEILING(COUNT(DRAFT!$B:$B)/4,1),1+MOD(COLUMN()-1,6)))</f>
        <v/>
      </c>
      <c r="X13" s="51" t="str">
        <f>IF(ROWS($A$3:X13)&gt;CEILING(COUNT(DRAFT!$B:$B)/4,1),"",INDEX(RSLT,ROWS($A$3:X13)+QUOTIENT(COLUMNS($A$3:X13)-1,6)*CEILING(COUNT(DRAFT!$B:$B)/4,1),1+MOD(COLUMN()-1,6)))</f>
        <v/>
      </c>
    </row>
    <row r="14" spans="1:31" s="75" customFormat="1" ht="23.1" customHeight="1" x14ac:dyDescent="0.25">
      <c r="A14" s="51" t="str">
        <f>IF(ROWS($A$3:A14)&gt;CEILING(COUNT(DRAFT!$B:$B)/4,1),"",INDEX(RSLT,ROWS($A$3:A14)+QUOTIENT(COLUMNS($A$3:A14)-1,6)*CEILING(COUNT(DRAFT!$B:$B)/4,1),1+MOD(COLUMN()-1,6)))</f>
        <v/>
      </c>
      <c r="B14" s="51" t="str">
        <f>IF(ROWS($A$3:B14)&gt;CEILING(COUNT(DRAFT!$B:$B)/4,1),"",INDEX(RSLT,ROWS($A$3:B14)+QUOTIENT(COLUMNS($A$3:B14)-1,6)*CEILING(COUNT(DRAFT!$B:$B)/4,1),1+MOD(COLUMN()-1,6)))</f>
        <v/>
      </c>
      <c r="C14" s="51" t="str">
        <f>IF(ROWS($A$3:C14)&gt;CEILING(COUNT(DRAFT!$B:$B)/4,1),"",INDEX(RSLT,ROWS($A$3:C14)+QUOTIENT(COLUMNS($A$3:C14)-1,6)*CEILING(COUNT(DRAFT!$B:$B)/4,1),1+MOD(COLUMN()-1,6)))</f>
        <v/>
      </c>
      <c r="D14" s="51" t="str">
        <f>IF(ROWS($A$3:D14)&gt;CEILING(COUNT(DRAFT!$B:$B)/4,1),"",INDEX(RSLT,ROWS($A$3:D14)+QUOTIENT(COLUMNS($A$3:D14)-1,6)*CEILING(COUNT(DRAFT!$B:$B)/4,1),1+MOD(COLUMN()-1,6)))</f>
        <v/>
      </c>
      <c r="E14" s="51" t="str">
        <f>IF(ROWS($A$3:E14)&gt;CEILING(COUNT(DRAFT!$B:$B)/4,1),"",INDEX(RSLT,ROWS($A$3:E14)+QUOTIENT(COLUMNS($A$3:E14)-1,6)*CEILING(COUNT(DRAFT!$B:$B)/4,1),1+MOD(COLUMN()-1,6)))</f>
        <v/>
      </c>
      <c r="F14" s="51" t="str">
        <f>IF(ROWS($A$3:F14)&gt;CEILING(COUNT(DRAFT!$B:$B)/4,1),"",INDEX(RSLT,ROWS($A$3:F14)+QUOTIENT(COLUMNS($A$3:F14)-1,6)*CEILING(COUNT(DRAFT!$B:$B)/4,1),1+MOD(COLUMN()-1,6)))</f>
        <v/>
      </c>
      <c r="G14" s="51" t="str">
        <f>IF(ROWS($A$3:G14)&gt;CEILING(COUNT(DRAFT!$B:$B)/4,1),"",INDEX(RSLT,ROWS($A$3:G14)+QUOTIENT(COLUMNS($A$3:G14)-1,6)*CEILING(COUNT(DRAFT!$B:$B)/4,1),1+MOD(COLUMN()-1,6)))</f>
        <v/>
      </c>
      <c r="H14" s="51" t="str">
        <f>IF(ROWS($A$3:H14)&gt;CEILING(COUNT(DRAFT!$B:$B)/4,1),"",INDEX(RSLT,ROWS($A$3:H14)+QUOTIENT(COLUMNS($A$3:H14)-1,6)*CEILING(COUNT(DRAFT!$B:$B)/4,1),1+MOD(COLUMN()-1,6)))</f>
        <v/>
      </c>
      <c r="I14" s="51" t="str">
        <f>IF(ROWS($A$3:I14)&gt;CEILING(COUNT(DRAFT!$B:$B)/4,1),"",INDEX(RSLT,ROWS($A$3:I14)+QUOTIENT(COLUMNS($A$3:I14)-1,6)*CEILING(COUNT(DRAFT!$B:$B)/4,1),1+MOD(COLUMN()-1,6)))</f>
        <v/>
      </c>
      <c r="J14" s="51" t="str">
        <f>IF(ROWS($A$3:J14)&gt;CEILING(COUNT(DRAFT!$B:$B)/4,1),"",INDEX(RSLT,ROWS($A$3:J14)+QUOTIENT(COLUMNS($A$3:J14)-1,6)*CEILING(COUNT(DRAFT!$B:$B)/4,1),1+MOD(COLUMN()-1,6)))</f>
        <v/>
      </c>
      <c r="K14" s="51" t="str">
        <f>IF(ROWS($A$3:K14)&gt;CEILING(COUNT(DRAFT!$B:$B)/4,1),"",INDEX(RSLT,ROWS($A$3:K14)+QUOTIENT(COLUMNS($A$3:K14)-1,6)*CEILING(COUNT(DRAFT!$B:$B)/4,1),1+MOD(COLUMN()-1,6)))</f>
        <v/>
      </c>
      <c r="L14" s="51" t="str">
        <f>IF(ROWS($A$3:L14)&gt;CEILING(COUNT(DRAFT!$B:$B)/4,1),"",INDEX(RSLT,ROWS($A$3:L14)+QUOTIENT(COLUMNS($A$3:L14)-1,6)*CEILING(COUNT(DRAFT!$B:$B)/4,1),1+MOD(COLUMN()-1,6)))</f>
        <v/>
      </c>
      <c r="M14" s="51" t="str">
        <f>IF(ROWS($A$3:M14)&gt;CEILING(COUNT(DRAFT!$B:$B)/4,1),"",INDEX(RSLT,ROWS($A$3:M14)+QUOTIENT(COLUMNS($A$3:M14)-1,6)*CEILING(COUNT(DRAFT!$B:$B)/4,1),1+MOD(COLUMN()-1,6)))</f>
        <v/>
      </c>
      <c r="N14" s="51" t="str">
        <f>IF(ROWS($A$3:N14)&gt;CEILING(COUNT(DRAFT!$B:$B)/4,1),"",INDEX(RSLT,ROWS($A$3:N14)+QUOTIENT(COLUMNS($A$3:N14)-1,6)*CEILING(COUNT(DRAFT!$B:$B)/4,1),1+MOD(COLUMN()-1,6)))</f>
        <v/>
      </c>
      <c r="O14" s="51" t="str">
        <f>IF(ROWS($A$3:O14)&gt;CEILING(COUNT(DRAFT!$B:$B)/4,1),"",INDEX(RSLT,ROWS($A$3:O14)+QUOTIENT(COLUMNS($A$3:O14)-1,6)*CEILING(COUNT(DRAFT!$B:$B)/4,1),1+MOD(COLUMN()-1,6)))</f>
        <v/>
      </c>
      <c r="P14" s="51" t="str">
        <f>IF(ROWS($A$3:P14)&gt;CEILING(COUNT(DRAFT!$B:$B)/4,1),"",INDEX(RSLT,ROWS($A$3:P14)+QUOTIENT(COLUMNS($A$3:P14)-1,6)*CEILING(COUNT(DRAFT!$B:$B)/4,1),1+MOD(COLUMN()-1,6)))</f>
        <v/>
      </c>
      <c r="Q14" s="51" t="str">
        <f>IF(ROWS($A$3:Q14)&gt;CEILING(COUNT(DRAFT!$B:$B)/4,1),"",INDEX(RSLT,ROWS($A$3:Q14)+QUOTIENT(COLUMNS($A$3:Q14)-1,6)*CEILING(COUNT(DRAFT!$B:$B)/4,1),1+MOD(COLUMN()-1,6)))</f>
        <v/>
      </c>
      <c r="R14" s="51" t="str">
        <f>IF(ROWS($A$3:R14)&gt;CEILING(COUNT(DRAFT!$B:$B)/4,1),"",INDEX(RSLT,ROWS($A$3:R14)+QUOTIENT(COLUMNS($A$3:R14)-1,6)*CEILING(COUNT(DRAFT!$B:$B)/4,1),1+MOD(COLUMN()-1,6)))</f>
        <v/>
      </c>
      <c r="S14" s="51" t="str">
        <f>IF(ROWS($A$3:S14)&gt;CEILING(COUNT(DRAFT!$B:$B)/4,1),"",INDEX(RSLT,ROWS($A$3:S14)+QUOTIENT(COLUMNS($A$3:S14)-1,6)*CEILING(COUNT(DRAFT!$B:$B)/4,1),1+MOD(COLUMN()-1,6)))</f>
        <v/>
      </c>
      <c r="T14" s="51" t="str">
        <f>IF(ROWS($A$3:T14)&gt;CEILING(COUNT(DRAFT!$B:$B)/4,1),"",INDEX(RSLT,ROWS($A$3:T14)+QUOTIENT(COLUMNS($A$3:T14)-1,6)*CEILING(COUNT(DRAFT!$B:$B)/4,1),1+MOD(COLUMN()-1,6)))</f>
        <v/>
      </c>
      <c r="U14" s="51" t="str">
        <f>IF(ROWS($A$3:U14)&gt;CEILING(COUNT(DRAFT!$B:$B)/4,1),"",INDEX(RSLT,ROWS($A$3:U14)+QUOTIENT(COLUMNS($A$3:U14)-1,6)*CEILING(COUNT(DRAFT!$B:$B)/4,1),1+MOD(COLUMN()-1,6)))</f>
        <v/>
      </c>
      <c r="V14" s="51" t="str">
        <f>IF(ROWS($A$3:V14)&gt;CEILING(COUNT(DRAFT!$B:$B)/4,1),"",INDEX(RSLT,ROWS($A$3:V14)+QUOTIENT(COLUMNS($A$3:V14)-1,6)*CEILING(COUNT(DRAFT!$B:$B)/4,1),1+MOD(COLUMN()-1,6)))</f>
        <v/>
      </c>
      <c r="W14" s="51" t="str">
        <f>IF(ROWS($A$3:W14)&gt;CEILING(COUNT(DRAFT!$B:$B)/4,1),"",INDEX(RSLT,ROWS($A$3:W14)+QUOTIENT(COLUMNS($A$3:W14)-1,6)*CEILING(COUNT(DRAFT!$B:$B)/4,1),1+MOD(COLUMN()-1,6)))</f>
        <v/>
      </c>
      <c r="X14" s="51" t="str">
        <f>IF(ROWS($A$3:X14)&gt;CEILING(COUNT(DRAFT!$B:$B)/4,1),"",INDEX(RSLT,ROWS($A$3:X14)+QUOTIENT(COLUMNS($A$3:X14)-1,6)*CEILING(COUNT(DRAFT!$B:$B)/4,1),1+MOD(COLUMN()-1,6)))</f>
        <v/>
      </c>
    </row>
    <row r="15" spans="1:31" s="75" customFormat="1" ht="23.1" customHeight="1" x14ac:dyDescent="0.25">
      <c r="A15" s="51" t="str">
        <f>IF(ROWS($A$3:A15)&gt;CEILING(COUNT(DRAFT!$B:$B)/4,1),"",INDEX(RSLT,ROWS($A$3:A15)+QUOTIENT(COLUMNS($A$3:A15)-1,6)*CEILING(COUNT(DRAFT!$B:$B)/4,1),1+MOD(COLUMN()-1,6)))</f>
        <v/>
      </c>
      <c r="B15" s="51" t="str">
        <f>IF(ROWS($A$3:B15)&gt;CEILING(COUNT(DRAFT!$B:$B)/4,1),"",INDEX(RSLT,ROWS($A$3:B15)+QUOTIENT(COLUMNS($A$3:B15)-1,6)*CEILING(COUNT(DRAFT!$B:$B)/4,1),1+MOD(COLUMN()-1,6)))</f>
        <v/>
      </c>
      <c r="C15" s="51" t="str">
        <f>IF(ROWS($A$3:C15)&gt;CEILING(COUNT(DRAFT!$B:$B)/4,1),"",INDEX(RSLT,ROWS($A$3:C15)+QUOTIENT(COLUMNS($A$3:C15)-1,6)*CEILING(COUNT(DRAFT!$B:$B)/4,1),1+MOD(COLUMN()-1,6)))</f>
        <v/>
      </c>
      <c r="D15" s="51" t="str">
        <f>IF(ROWS($A$3:D15)&gt;CEILING(COUNT(DRAFT!$B:$B)/4,1),"",INDEX(RSLT,ROWS($A$3:D15)+QUOTIENT(COLUMNS($A$3:D15)-1,6)*CEILING(COUNT(DRAFT!$B:$B)/4,1),1+MOD(COLUMN()-1,6)))</f>
        <v/>
      </c>
      <c r="E15" s="51" t="str">
        <f>IF(ROWS($A$3:E15)&gt;CEILING(COUNT(DRAFT!$B:$B)/4,1),"",INDEX(RSLT,ROWS($A$3:E15)+QUOTIENT(COLUMNS($A$3:E15)-1,6)*CEILING(COUNT(DRAFT!$B:$B)/4,1),1+MOD(COLUMN()-1,6)))</f>
        <v/>
      </c>
      <c r="F15" s="51" t="str">
        <f>IF(ROWS($A$3:F15)&gt;CEILING(COUNT(DRAFT!$B:$B)/4,1),"",INDEX(RSLT,ROWS($A$3:F15)+QUOTIENT(COLUMNS($A$3:F15)-1,6)*CEILING(COUNT(DRAFT!$B:$B)/4,1),1+MOD(COLUMN()-1,6)))</f>
        <v/>
      </c>
      <c r="G15" s="51" t="str">
        <f>IF(ROWS($A$3:G15)&gt;CEILING(COUNT(DRAFT!$B:$B)/4,1),"",INDEX(RSLT,ROWS($A$3:G15)+QUOTIENT(COLUMNS($A$3:G15)-1,6)*CEILING(COUNT(DRAFT!$B:$B)/4,1),1+MOD(COLUMN()-1,6)))</f>
        <v/>
      </c>
      <c r="H15" s="51" t="str">
        <f>IF(ROWS($A$3:H15)&gt;CEILING(COUNT(DRAFT!$B:$B)/4,1),"",INDEX(RSLT,ROWS($A$3:H15)+QUOTIENT(COLUMNS($A$3:H15)-1,6)*CEILING(COUNT(DRAFT!$B:$B)/4,1),1+MOD(COLUMN()-1,6)))</f>
        <v/>
      </c>
      <c r="I15" s="51" t="str">
        <f>IF(ROWS($A$3:I15)&gt;CEILING(COUNT(DRAFT!$B:$B)/4,1),"",INDEX(RSLT,ROWS($A$3:I15)+QUOTIENT(COLUMNS($A$3:I15)-1,6)*CEILING(COUNT(DRAFT!$B:$B)/4,1),1+MOD(COLUMN()-1,6)))</f>
        <v/>
      </c>
      <c r="J15" s="51" t="str">
        <f>IF(ROWS($A$3:J15)&gt;CEILING(COUNT(DRAFT!$B:$B)/4,1),"",INDEX(RSLT,ROWS($A$3:J15)+QUOTIENT(COLUMNS($A$3:J15)-1,6)*CEILING(COUNT(DRAFT!$B:$B)/4,1),1+MOD(COLUMN()-1,6)))</f>
        <v/>
      </c>
      <c r="K15" s="51" t="str">
        <f>IF(ROWS($A$3:K15)&gt;CEILING(COUNT(DRAFT!$B:$B)/4,1),"",INDEX(RSLT,ROWS($A$3:K15)+QUOTIENT(COLUMNS($A$3:K15)-1,6)*CEILING(COUNT(DRAFT!$B:$B)/4,1),1+MOD(COLUMN()-1,6)))</f>
        <v/>
      </c>
      <c r="L15" s="51" t="str">
        <f>IF(ROWS($A$3:L15)&gt;CEILING(COUNT(DRAFT!$B:$B)/4,1),"",INDEX(RSLT,ROWS($A$3:L15)+QUOTIENT(COLUMNS($A$3:L15)-1,6)*CEILING(COUNT(DRAFT!$B:$B)/4,1),1+MOD(COLUMN()-1,6)))</f>
        <v/>
      </c>
      <c r="M15" s="51" t="str">
        <f>IF(ROWS($A$3:M15)&gt;CEILING(COUNT(DRAFT!$B:$B)/4,1),"",INDEX(RSLT,ROWS($A$3:M15)+QUOTIENT(COLUMNS($A$3:M15)-1,6)*CEILING(COUNT(DRAFT!$B:$B)/4,1),1+MOD(COLUMN()-1,6)))</f>
        <v/>
      </c>
      <c r="N15" s="51" t="str">
        <f>IF(ROWS($A$3:N15)&gt;CEILING(COUNT(DRAFT!$B:$B)/4,1),"",INDEX(RSLT,ROWS($A$3:N15)+QUOTIENT(COLUMNS($A$3:N15)-1,6)*CEILING(COUNT(DRAFT!$B:$B)/4,1),1+MOD(COLUMN()-1,6)))</f>
        <v/>
      </c>
      <c r="O15" s="51" t="str">
        <f>IF(ROWS($A$3:O15)&gt;CEILING(COUNT(DRAFT!$B:$B)/4,1),"",INDEX(RSLT,ROWS($A$3:O15)+QUOTIENT(COLUMNS($A$3:O15)-1,6)*CEILING(COUNT(DRAFT!$B:$B)/4,1),1+MOD(COLUMN()-1,6)))</f>
        <v/>
      </c>
      <c r="P15" s="51" t="str">
        <f>IF(ROWS($A$3:P15)&gt;CEILING(COUNT(DRAFT!$B:$B)/4,1),"",INDEX(RSLT,ROWS($A$3:P15)+QUOTIENT(COLUMNS($A$3:P15)-1,6)*CEILING(COUNT(DRAFT!$B:$B)/4,1),1+MOD(COLUMN()-1,6)))</f>
        <v/>
      </c>
      <c r="Q15" s="51" t="str">
        <f>IF(ROWS($A$3:Q15)&gt;CEILING(COUNT(DRAFT!$B:$B)/4,1),"",INDEX(RSLT,ROWS($A$3:Q15)+QUOTIENT(COLUMNS($A$3:Q15)-1,6)*CEILING(COUNT(DRAFT!$B:$B)/4,1),1+MOD(COLUMN()-1,6)))</f>
        <v/>
      </c>
      <c r="R15" s="51" t="str">
        <f>IF(ROWS($A$3:R15)&gt;CEILING(COUNT(DRAFT!$B:$B)/4,1),"",INDEX(RSLT,ROWS($A$3:R15)+QUOTIENT(COLUMNS($A$3:R15)-1,6)*CEILING(COUNT(DRAFT!$B:$B)/4,1),1+MOD(COLUMN()-1,6)))</f>
        <v/>
      </c>
      <c r="S15" s="51" t="str">
        <f>IF(ROWS($A$3:S15)&gt;CEILING(COUNT(DRAFT!$B:$B)/4,1),"",INDEX(RSLT,ROWS($A$3:S15)+QUOTIENT(COLUMNS($A$3:S15)-1,6)*CEILING(COUNT(DRAFT!$B:$B)/4,1),1+MOD(COLUMN()-1,6)))</f>
        <v/>
      </c>
      <c r="T15" s="51" t="str">
        <f>IF(ROWS($A$3:T15)&gt;CEILING(COUNT(DRAFT!$B:$B)/4,1),"",INDEX(RSLT,ROWS($A$3:T15)+QUOTIENT(COLUMNS($A$3:T15)-1,6)*CEILING(COUNT(DRAFT!$B:$B)/4,1),1+MOD(COLUMN()-1,6)))</f>
        <v/>
      </c>
      <c r="U15" s="51" t="str">
        <f>IF(ROWS($A$3:U15)&gt;CEILING(COUNT(DRAFT!$B:$B)/4,1),"",INDEX(RSLT,ROWS($A$3:U15)+QUOTIENT(COLUMNS($A$3:U15)-1,6)*CEILING(COUNT(DRAFT!$B:$B)/4,1),1+MOD(COLUMN()-1,6)))</f>
        <v/>
      </c>
      <c r="V15" s="51" t="str">
        <f>IF(ROWS($A$3:V15)&gt;CEILING(COUNT(DRAFT!$B:$B)/4,1),"",INDEX(RSLT,ROWS($A$3:V15)+QUOTIENT(COLUMNS($A$3:V15)-1,6)*CEILING(COUNT(DRAFT!$B:$B)/4,1),1+MOD(COLUMN()-1,6)))</f>
        <v/>
      </c>
      <c r="W15" s="51" t="str">
        <f>IF(ROWS($A$3:W15)&gt;CEILING(COUNT(DRAFT!$B:$B)/4,1),"",INDEX(RSLT,ROWS($A$3:W15)+QUOTIENT(COLUMNS($A$3:W15)-1,6)*CEILING(COUNT(DRAFT!$B:$B)/4,1),1+MOD(COLUMN()-1,6)))</f>
        <v/>
      </c>
      <c r="X15" s="51" t="str">
        <f>IF(ROWS($A$3:X15)&gt;CEILING(COUNT(DRAFT!$B:$B)/4,1),"",INDEX(RSLT,ROWS($A$3:X15)+QUOTIENT(COLUMNS($A$3:X15)-1,6)*CEILING(COUNT(DRAFT!$B:$B)/4,1),1+MOD(COLUMN()-1,6)))</f>
        <v/>
      </c>
    </row>
    <row r="16" spans="1:31" s="75" customFormat="1" ht="23.1" customHeight="1" x14ac:dyDescent="0.25">
      <c r="A16" s="51" t="str">
        <f>IF(ROWS($A$3:A16)&gt;CEILING(COUNT(DRAFT!$B:$B)/4,1),"",INDEX(RSLT,ROWS($A$3:A16)+QUOTIENT(COLUMNS($A$3:A16)-1,6)*CEILING(COUNT(DRAFT!$B:$B)/4,1),1+MOD(COLUMN()-1,6)))</f>
        <v/>
      </c>
      <c r="B16" s="51" t="str">
        <f>IF(ROWS($A$3:B16)&gt;CEILING(COUNT(DRAFT!$B:$B)/4,1),"",INDEX(RSLT,ROWS($A$3:B16)+QUOTIENT(COLUMNS($A$3:B16)-1,6)*CEILING(COUNT(DRAFT!$B:$B)/4,1),1+MOD(COLUMN()-1,6)))</f>
        <v/>
      </c>
      <c r="C16" s="51" t="str">
        <f>IF(ROWS($A$3:C16)&gt;CEILING(COUNT(DRAFT!$B:$B)/4,1),"",INDEX(RSLT,ROWS($A$3:C16)+QUOTIENT(COLUMNS($A$3:C16)-1,6)*CEILING(COUNT(DRAFT!$B:$B)/4,1),1+MOD(COLUMN()-1,6)))</f>
        <v/>
      </c>
      <c r="D16" s="51" t="str">
        <f>IF(ROWS($A$3:D16)&gt;CEILING(COUNT(DRAFT!$B:$B)/4,1),"",INDEX(RSLT,ROWS($A$3:D16)+QUOTIENT(COLUMNS($A$3:D16)-1,6)*CEILING(COUNT(DRAFT!$B:$B)/4,1),1+MOD(COLUMN()-1,6)))</f>
        <v/>
      </c>
      <c r="E16" s="51" t="str">
        <f>IF(ROWS($A$3:E16)&gt;CEILING(COUNT(DRAFT!$B:$B)/4,1),"",INDEX(RSLT,ROWS($A$3:E16)+QUOTIENT(COLUMNS($A$3:E16)-1,6)*CEILING(COUNT(DRAFT!$B:$B)/4,1),1+MOD(COLUMN()-1,6)))</f>
        <v/>
      </c>
      <c r="F16" s="51" t="str">
        <f>IF(ROWS($A$3:F16)&gt;CEILING(COUNT(DRAFT!$B:$B)/4,1),"",INDEX(RSLT,ROWS($A$3:F16)+QUOTIENT(COLUMNS($A$3:F16)-1,6)*CEILING(COUNT(DRAFT!$B:$B)/4,1),1+MOD(COLUMN()-1,6)))</f>
        <v/>
      </c>
      <c r="G16" s="51" t="str">
        <f>IF(ROWS($A$3:G16)&gt;CEILING(COUNT(DRAFT!$B:$B)/4,1),"",INDEX(RSLT,ROWS($A$3:G16)+QUOTIENT(COLUMNS($A$3:G16)-1,6)*CEILING(COUNT(DRAFT!$B:$B)/4,1),1+MOD(COLUMN()-1,6)))</f>
        <v/>
      </c>
      <c r="H16" s="51" t="str">
        <f>IF(ROWS($A$3:H16)&gt;CEILING(COUNT(DRAFT!$B:$B)/4,1),"",INDEX(RSLT,ROWS($A$3:H16)+QUOTIENT(COLUMNS($A$3:H16)-1,6)*CEILING(COUNT(DRAFT!$B:$B)/4,1),1+MOD(COLUMN()-1,6)))</f>
        <v/>
      </c>
      <c r="I16" s="51" t="str">
        <f>IF(ROWS($A$3:I16)&gt;CEILING(COUNT(DRAFT!$B:$B)/4,1),"",INDEX(RSLT,ROWS($A$3:I16)+QUOTIENT(COLUMNS($A$3:I16)-1,6)*CEILING(COUNT(DRAFT!$B:$B)/4,1),1+MOD(COLUMN()-1,6)))</f>
        <v/>
      </c>
      <c r="J16" s="51" t="str">
        <f>IF(ROWS($A$3:J16)&gt;CEILING(COUNT(DRAFT!$B:$B)/4,1),"",INDEX(RSLT,ROWS($A$3:J16)+QUOTIENT(COLUMNS($A$3:J16)-1,6)*CEILING(COUNT(DRAFT!$B:$B)/4,1),1+MOD(COLUMN()-1,6)))</f>
        <v/>
      </c>
      <c r="K16" s="51" t="str">
        <f>IF(ROWS($A$3:K16)&gt;CEILING(COUNT(DRAFT!$B:$B)/4,1),"",INDEX(RSLT,ROWS($A$3:K16)+QUOTIENT(COLUMNS($A$3:K16)-1,6)*CEILING(COUNT(DRAFT!$B:$B)/4,1),1+MOD(COLUMN()-1,6)))</f>
        <v/>
      </c>
      <c r="L16" s="51" t="str">
        <f>IF(ROWS($A$3:L16)&gt;CEILING(COUNT(DRAFT!$B:$B)/4,1),"",INDEX(RSLT,ROWS($A$3:L16)+QUOTIENT(COLUMNS($A$3:L16)-1,6)*CEILING(COUNT(DRAFT!$B:$B)/4,1),1+MOD(COLUMN()-1,6)))</f>
        <v/>
      </c>
      <c r="M16" s="51" t="str">
        <f>IF(ROWS($A$3:M16)&gt;CEILING(COUNT(DRAFT!$B:$B)/4,1),"",INDEX(RSLT,ROWS($A$3:M16)+QUOTIENT(COLUMNS($A$3:M16)-1,6)*CEILING(COUNT(DRAFT!$B:$B)/4,1),1+MOD(COLUMN()-1,6)))</f>
        <v/>
      </c>
      <c r="N16" s="51" t="str">
        <f>IF(ROWS($A$3:N16)&gt;CEILING(COUNT(DRAFT!$B:$B)/4,1),"",INDEX(RSLT,ROWS($A$3:N16)+QUOTIENT(COLUMNS($A$3:N16)-1,6)*CEILING(COUNT(DRAFT!$B:$B)/4,1),1+MOD(COLUMN()-1,6)))</f>
        <v/>
      </c>
      <c r="O16" s="51" t="str">
        <f>IF(ROWS($A$3:O16)&gt;CEILING(COUNT(DRAFT!$B:$B)/4,1),"",INDEX(RSLT,ROWS($A$3:O16)+QUOTIENT(COLUMNS($A$3:O16)-1,6)*CEILING(COUNT(DRAFT!$B:$B)/4,1),1+MOD(COLUMN()-1,6)))</f>
        <v/>
      </c>
      <c r="P16" s="51" t="str">
        <f>IF(ROWS($A$3:P16)&gt;CEILING(COUNT(DRAFT!$B:$B)/4,1),"",INDEX(RSLT,ROWS($A$3:P16)+QUOTIENT(COLUMNS($A$3:P16)-1,6)*CEILING(COUNT(DRAFT!$B:$B)/4,1),1+MOD(COLUMN()-1,6)))</f>
        <v/>
      </c>
      <c r="Q16" s="51" t="str">
        <f>IF(ROWS($A$3:Q16)&gt;CEILING(COUNT(DRAFT!$B:$B)/4,1),"",INDEX(RSLT,ROWS($A$3:Q16)+QUOTIENT(COLUMNS($A$3:Q16)-1,6)*CEILING(COUNT(DRAFT!$B:$B)/4,1),1+MOD(COLUMN()-1,6)))</f>
        <v/>
      </c>
      <c r="R16" s="51" t="str">
        <f>IF(ROWS($A$3:R16)&gt;CEILING(COUNT(DRAFT!$B:$B)/4,1),"",INDEX(RSLT,ROWS($A$3:R16)+QUOTIENT(COLUMNS($A$3:R16)-1,6)*CEILING(COUNT(DRAFT!$B:$B)/4,1),1+MOD(COLUMN()-1,6)))</f>
        <v/>
      </c>
      <c r="S16" s="51" t="str">
        <f>IF(ROWS($A$3:S16)&gt;CEILING(COUNT(DRAFT!$B:$B)/4,1),"",INDEX(RSLT,ROWS($A$3:S16)+QUOTIENT(COLUMNS($A$3:S16)-1,6)*CEILING(COUNT(DRAFT!$B:$B)/4,1),1+MOD(COLUMN()-1,6)))</f>
        <v/>
      </c>
      <c r="T16" s="51" t="str">
        <f>IF(ROWS($A$3:T16)&gt;CEILING(COUNT(DRAFT!$B:$B)/4,1),"",INDEX(RSLT,ROWS($A$3:T16)+QUOTIENT(COLUMNS($A$3:T16)-1,6)*CEILING(COUNT(DRAFT!$B:$B)/4,1),1+MOD(COLUMN()-1,6)))</f>
        <v/>
      </c>
      <c r="U16" s="51" t="str">
        <f>IF(ROWS($A$3:U16)&gt;CEILING(COUNT(DRAFT!$B:$B)/4,1),"",INDEX(RSLT,ROWS($A$3:U16)+QUOTIENT(COLUMNS($A$3:U16)-1,6)*CEILING(COUNT(DRAFT!$B:$B)/4,1),1+MOD(COLUMN()-1,6)))</f>
        <v/>
      </c>
      <c r="V16" s="51" t="str">
        <f>IF(ROWS($A$3:V16)&gt;CEILING(COUNT(DRAFT!$B:$B)/4,1),"",INDEX(RSLT,ROWS($A$3:V16)+QUOTIENT(COLUMNS($A$3:V16)-1,6)*CEILING(COUNT(DRAFT!$B:$B)/4,1),1+MOD(COLUMN()-1,6)))</f>
        <v/>
      </c>
      <c r="W16" s="51" t="str">
        <f>IF(ROWS($A$3:W16)&gt;CEILING(COUNT(DRAFT!$B:$B)/4,1),"",INDEX(RSLT,ROWS($A$3:W16)+QUOTIENT(COLUMNS($A$3:W16)-1,6)*CEILING(COUNT(DRAFT!$B:$B)/4,1),1+MOD(COLUMN()-1,6)))</f>
        <v/>
      </c>
      <c r="X16" s="51" t="str">
        <f>IF(ROWS($A$3:X16)&gt;CEILING(COUNT(DRAFT!$B:$B)/4,1),"",INDEX(RSLT,ROWS($A$3:X16)+QUOTIENT(COLUMNS($A$3:X16)-1,6)*CEILING(COUNT(DRAFT!$B:$B)/4,1),1+MOD(COLUMN()-1,6)))</f>
        <v/>
      </c>
    </row>
    <row r="17" spans="1:24" s="75" customFormat="1" ht="23.1" customHeight="1" x14ac:dyDescent="0.25">
      <c r="A17" s="51" t="str">
        <f>IF(ROWS($A$3:A17)&gt;CEILING(COUNT(DRAFT!$B:$B)/4,1),"",INDEX(RSLT,ROWS($A$3:A17)+QUOTIENT(COLUMNS($A$3:A17)-1,6)*CEILING(COUNT(DRAFT!$B:$B)/4,1),1+MOD(COLUMN()-1,6)))</f>
        <v/>
      </c>
      <c r="B17" s="51" t="str">
        <f>IF(ROWS($A$3:B17)&gt;CEILING(COUNT(DRAFT!$B:$B)/4,1),"",INDEX(RSLT,ROWS($A$3:B17)+QUOTIENT(COLUMNS($A$3:B17)-1,6)*CEILING(COUNT(DRAFT!$B:$B)/4,1),1+MOD(COLUMN()-1,6)))</f>
        <v/>
      </c>
      <c r="C17" s="51" t="str">
        <f>IF(ROWS($A$3:C17)&gt;CEILING(COUNT(DRAFT!$B:$B)/4,1),"",INDEX(RSLT,ROWS($A$3:C17)+QUOTIENT(COLUMNS($A$3:C17)-1,6)*CEILING(COUNT(DRAFT!$B:$B)/4,1),1+MOD(COLUMN()-1,6)))</f>
        <v/>
      </c>
      <c r="D17" s="51" t="str">
        <f>IF(ROWS($A$3:D17)&gt;CEILING(COUNT(DRAFT!$B:$B)/4,1),"",INDEX(RSLT,ROWS($A$3:D17)+QUOTIENT(COLUMNS($A$3:D17)-1,6)*CEILING(COUNT(DRAFT!$B:$B)/4,1),1+MOD(COLUMN()-1,6)))</f>
        <v/>
      </c>
      <c r="E17" s="51" t="str">
        <f>IF(ROWS($A$3:E17)&gt;CEILING(COUNT(DRAFT!$B:$B)/4,1),"",INDEX(RSLT,ROWS($A$3:E17)+QUOTIENT(COLUMNS($A$3:E17)-1,6)*CEILING(COUNT(DRAFT!$B:$B)/4,1),1+MOD(COLUMN()-1,6)))</f>
        <v/>
      </c>
      <c r="F17" s="51" t="str">
        <f>IF(ROWS($A$3:F17)&gt;CEILING(COUNT(DRAFT!$B:$B)/4,1),"",INDEX(RSLT,ROWS($A$3:F17)+QUOTIENT(COLUMNS($A$3:F17)-1,6)*CEILING(COUNT(DRAFT!$B:$B)/4,1),1+MOD(COLUMN()-1,6)))</f>
        <v/>
      </c>
      <c r="G17" s="51" t="str">
        <f>IF(ROWS($A$3:G17)&gt;CEILING(COUNT(DRAFT!$B:$B)/4,1),"",INDEX(RSLT,ROWS($A$3:G17)+QUOTIENT(COLUMNS($A$3:G17)-1,6)*CEILING(COUNT(DRAFT!$B:$B)/4,1),1+MOD(COLUMN()-1,6)))</f>
        <v/>
      </c>
      <c r="H17" s="51" t="str">
        <f>IF(ROWS($A$3:H17)&gt;CEILING(COUNT(DRAFT!$B:$B)/4,1),"",INDEX(RSLT,ROWS($A$3:H17)+QUOTIENT(COLUMNS($A$3:H17)-1,6)*CEILING(COUNT(DRAFT!$B:$B)/4,1),1+MOD(COLUMN()-1,6)))</f>
        <v/>
      </c>
      <c r="I17" s="51" t="str">
        <f>IF(ROWS($A$3:I17)&gt;CEILING(COUNT(DRAFT!$B:$B)/4,1),"",INDEX(RSLT,ROWS($A$3:I17)+QUOTIENT(COLUMNS($A$3:I17)-1,6)*CEILING(COUNT(DRAFT!$B:$B)/4,1),1+MOD(COLUMN()-1,6)))</f>
        <v/>
      </c>
      <c r="J17" s="51" t="str">
        <f>IF(ROWS($A$3:J17)&gt;CEILING(COUNT(DRAFT!$B:$B)/4,1),"",INDEX(RSLT,ROWS($A$3:J17)+QUOTIENT(COLUMNS($A$3:J17)-1,6)*CEILING(COUNT(DRAFT!$B:$B)/4,1),1+MOD(COLUMN()-1,6)))</f>
        <v/>
      </c>
      <c r="K17" s="51" t="str">
        <f>IF(ROWS($A$3:K17)&gt;CEILING(COUNT(DRAFT!$B:$B)/4,1),"",INDEX(RSLT,ROWS($A$3:K17)+QUOTIENT(COLUMNS($A$3:K17)-1,6)*CEILING(COUNT(DRAFT!$B:$B)/4,1),1+MOD(COLUMN()-1,6)))</f>
        <v/>
      </c>
      <c r="L17" s="51" t="str">
        <f>IF(ROWS($A$3:L17)&gt;CEILING(COUNT(DRAFT!$B:$B)/4,1),"",INDEX(RSLT,ROWS($A$3:L17)+QUOTIENT(COLUMNS($A$3:L17)-1,6)*CEILING(COUNT(DRAFT!$B:$B)/4,1),1+MOD(COLUMN()-1,6)))</f>
        <v/>
      </c>
      <c r="M17" s="51" t="str">
        <f>IF(ROWS($A$3:M17)&gt;CEILING(COUNT(DRAFT!$B:$B)/4,1),"",INDEX(RSLT,ROWS($A$3:M17)+QUOTIENT(COLUMNS($A$3:M17)-1,6)*CEILING(COUNT(DRAFT!$B:$B)/4,1),1+MOD(COLUMN()-1,6)))</f>
        <v/>
      </c>
      <c r="N17" s="51" t="str">
        <f>IF(ROWS($A$3:N17)&gt;CEILING(COUNT(DRAFT!$B:$B)/4,1),"",INDEX(RSLT,ROWS($A$3:N17)+QUOTIENT(COLUMNS($A$3:N17)-1,6)*CEILING(COUNT(DRAFT!$B:$B)/4,1),1+MOD(COLUMN()-1,6)))</f>
        <v/>
      </c>
      <c r="O17" s="51" t="str">
        <f>IF(ROWS($A$3:O17)&gt;CEILING(COUNT(DRAFT!$B:$B)/4,1),"",INDEX(RSLT,ROWS($A$3:O17)+QUOTIENT(COLUMNS($A$3:O17)-1,6)*CEILING(COUNT(DRAFT!$B:$B)/4,1),1+MOD(COLUMN()-1,6)))</f>
        <v/>
      </c>
      <c r="P17" s="51" t="str">
        <f>IF(ROWS($A$3:P17)&gt;CEILING(COUNT(DRAFT!$B:$B)/4,1),"",INDEX(RSLT,ROWS($A$3:P17)+QUOTIENT(COLUMNS($A$3:P17)-1,6)*CEILING(COUNT(DRAFT!$B:$B)/4,1),1+MOD(COLUMN()-1,6)))</f>
        <v/>
      </c>
      <c r="Q17" s="51" t="str">
        <f>IF(ROWS($A$3:Q17)&gt;CEILING(COUNT(DRAFT!$B:$B)/4,1),"",INDEX(RSLT,ROWS($A$3:Q17)+QUOTIENT(COLUMNS($A$3:Q17)-1,6)*CEILING(COUNT(DRAFT!$B:$B)/4,1),1+MOD(COLUMN()-1,6)))</f>
        <v/>
      </c>
      <c r="R17" s="51" t="str">
        <f>IF(ROWS($A$3:R17)&gt;CEILING(COUNT(DRAFT!$B:$B)/4,1),"",INDEX(RSLT,ROWS($A$3:R17)+QUOTIENT(COLUMNS($A$3:R17)-1,6)*CEILING(COUNT(DRAFT!$B:$B)/4,1),1+MOD(COLUMN()-1,6)))</f>
        <v/>
      </c>
      <c r="S17" s="51" t="str">
        <f>IF(ROWS($A$3:S17)&gt;CEILING(COUNT(DRAFT!$B:$B)/4,1),"",INDEX(RSLT,ROWS($A$3:S17)+QUOTIENT(COLUMNS($A$3:S17)-1,6)*CEILING(COUNT(DRAFT!$B:$B)/4,1),1+MOD(COLUMN()-1,6)))</f>
        <v/>
      </c>
      <c r="T17" s="51" t="str">
        <f>IF(ROWS($A$3:T17)&gt;CEILING(COUNT(DRAFT!$B:$B)/4,1),"",INDEX(RSLT,ROWS($A$3:T17)+QUOTIENT(COLUMNS($A$3:T17)-1,6)*CEILING(COUNT(DRAFT!$B:$B)/4,1),1+MOD(COLUMN()-1,6)))</f>
        <v/>
      </c>
      <c r="U17" s="51" t="str">
        <f>IF(ROWS($A$3:U17)&gt;CEILING(COUNT(DRAFT!$B:$B)/4,1),"",INDEX(RSLT,ROWS($A$3:U17)+QUOTIENT(COLUMNS($A$3:U17)-1,6)*CEILING(COUNT(DRAFT!$B:$B)/4,1),1+MOD(COLUMN()-1,6)))</f>
        <v/>
      </c>
      <c r="V17" s="51" t="str">
        <f>IF(ROWS($A$3:V17)&gt;CEILING(COUNT(DRAFT!$B:$B)/4,1),"",INDEX(RSLT,ROWS($A$3:V17)+QUOTIENT(COLUMNS($A$3:V17)-1,6)*CEILING(COUNT(DRAFT!$B:$B)/4,1),1+MOD(COLUMN()-1,6)))</f>
        <v/>
      </c>
      <c r="W17" s="51" t="str">
        <f>IF(ROWS($A$3:W17)&gt;CEILING(COUNT(DRAFT!$B:$B)/4,1),"",INDEX(RSLT,ROWS($A$3:W17)+QUOTIENT(COLUMNS($A$3:W17)-1,6)*CEILING(COUNT(DRAFT!$B:$B)/4,1),1+MOD(COLUMN()-1,6)))</f>
        <v/>
      </c>
      <c r="X17" s="51" t="str">
        <f>IF(ROWS($A$3:X17)&gt;CEILING(COUNT(DRAFT!$B:$B)/4,1),"",INDEX(RSLT,ROWS($A$3:X17)+QUOTIENT(COLUMNS($A$3:X17)-1,6)*CEILING(COUNT(DRAFT!$B:$B)/4,1),1+MOD(COLUMN()-1,6)))</f>
        <v/>
      </c>
    </row>
    <row r="18" spans="1:24" s="75" customFormat="1" ht="23.1" customHeight="1" x14ac:dyDescent="0.25">
      <c r="A18" s="51" t="str">
        <f>IF(ROWS($A$3:A18)&gt;CEILING(COUNT(DRAFT!$B:$B)/4,1),"",INDEX(RSLT,ROWS($A$3:A18)+QUOTIENT(COLUMNS($A$3:A18)-1,6)*CEILING(COUNT(DRAFT!$B:$B)/4,1),1+MOD(COLUMN()-1,6)))</f>
        <v/>
      </c>
      <c r="B18" s="51" t="str">
        <f>IF(ROWS($A$3:B18)&gt;CEILING(COUNT(DRAFT!$B:$B)/4,1),"",INDEX(RSLT,ROWS($A$3:B18)+QUOTIENT(COLUMNS($A$3:B18)-1,6)*CEILING(COUNT(DRAFT!$B:$B)/4,1),1+MOD(COLUMN()-1,6)))</f>
        <v/>
      </c>
      <c r="C18" s="51" t="str">
        <f>IF(ROWS($A$3:C18)&gt;CEILING(COUNT(DRAFT!$B:$B)/4,1),"",INDEX(RSLT,ROWS($A$3:C18)+QUOTIENT(COLUMNS($A$3:C18)-1,6)*CEILING(COUNT(DRAFT!$B:$B)/4,1),1+MOD(COLUMN()-1,6)))</f>
        <v/>
      </c>
      <c r="D18" s="51" t="str">
        <f>IF(ROWS($A$3:D18)&gt;CEILING(COUNT(DRAFT!$B:$B)/4,1),"",INDEX(RSLT,ROWS($A$3:D18)+QUOTIENT(COLUMNS($A$3:D18)-1,6)*CEILING(COUNT(DRAFT!$B:$B)/4,1),1+MOD(COLUMN()-1,6)))</f>
        <v/>
      </c>
      <c r="E18" s="51" t="str">
        <f>IF(ROWS($A$3:E18)&gt;CEILING(COUNT(DRAFT!$B:$B)/4,1),"",INDEX(RSLT,ROWS($A$3:E18)+QUOTIENT(COLUMNS($A$3:E18)-1,6)*CEILING(COUNT(DRAFT!$B:$B)/4,1),1+MOD(COLUMN()-1,6)))</f>
        <v/>
      </c>
      <c r="F18" s="51" t="str">
        <f>IF(ROWS($A$3:F18)&gt;CEILING(COUNT(DRAFT!$B:$B)/4,1),"",INDEX(RSLT,ROWS($A$3:F18)+QUOTIENT(COLUMNS($A$3:F18)-1,6)*CEILING(COUNT(DRAFT!$B:$B)/4,1),1+MOD(COLUMN()-1,6)))</f>
        <v/>
      </c>
      <c r="G18" s="51" t="str">
        <f>IF(ROWS($A$3:G18)&gt;CEILING(COUNT(DRAFT!$B:$B)/4,1),"",INDEX(RSLT,ROWS($A$3:G18)+QUOTIENT(COLUMNS($A$3:G18)-1,6)*CEILING(COUNT(DRAFT!$B:$B)/4,1),1+MOD(COLUMN()-1,6)))</f>
        <v/>
      </c>
      <c r="H18" s="51" t="str">
        <f>IF(ROWS($A$3:H18)&gt;CEILING(COUNT(DRAFT!$B:$B)/4,1),"",INDEX(RSLT,ROWS($A$3:H18)+QUOTIENT(COLUMNS($A$3:H18)-1,6)*CEILING(COUNT(DRAFT!$B:$B)/4,1),1+MOD(COLUMN()-1,6)))</f>
        <v/>
      </c>
      <c r="I18" s="51" t="str">
        <f>IF(ROWS($A$3:I18)&gt;CEILING(COUNT(DRAFT!$B:$B)/4,1),"",INDEX(RSLT,ROWS($A$3:I18)+QUOTIENT(COLUMNS($A$3:I18)-1,6)*CEILING(COUNT(DRAFT!$B:$B)/4,1),1+MOD(COLUMN()-1,6)))</f>
        <v/>
      </c>
      <c r="J18" s="51" t="str">
        <f>IF(ROWS($A$3:J18)&gt;CEILING(COUNT(DRAFT!$B:$B)/4,1),"",INDEX(RSLT,ROWS($A$3:J18)+QUOTIENT(COLUMNS($A$3:J18)-1,6)*CEILING(COUNT(DRAFT!$B:$B)/4,1),1+MOD(COLUMN()-1,6)))</f>
        <v/>
      </c>
      <c r="K18" s="51" t="str">
        <f>IF(ROWS($A$3:K18)&gt;CEILING(COUNT(DRAFT!$B:$B)/4,1),"",INDEX(RSLT,ROWS($A$3:K18)+QUOTIENT(COLUMNS($A$3:K18)-1,6)*CEILING(COUNT(DRAFT!$B:$B)/4,1),1+MOD(COLUMN()-1,6)))</f>
        <v/>
      </c>
      <c r="L18" s="51" t="str">
        <f>IF(ROWS($A$3:L18)&gt;CEILING(COUNT(DRAFT!$B:$B)/4,1),"",INDEX(RSLT,ROWS($A$3:L18)+QUOTIENT(COLUMNS($A$3:L18)-1,6)*CEILING(COUNT(DRAFT!$B:$B)/4,1),1+MOD(COLUMN()-1,6)))</f>
        <v/>
      </c>
      <c r="M18" s="51" t="str">
        <f>IF(ROWS($A$3:M18)&gt;CEILING(COUNT(DRAFT!$B:$B)/4,1),"",INDEX(RSLT,ROWS($A$3:M18)+QUOTIENT(COLUMNS($A$3:M18)-1,6)*CEILING(COUNT(DRAFT!$B:$B)/4,1),1+MOD(COLUMN()-1,6)))</f>
        <v/>
      </c>
      <c r="N18" s="51" t="str">
        <f>IF(ROWS($A$3:N18)&gt;CEILING(COUNT(DRAFT!$B:$B)/4,1),"",INDEX(RSLT,ROWS($A$3:N18)+QUOTIENT(COLUMNS($A$3:N18)-1,6)*CEILING(COUNT(DRAFT!$B:$B)/4,1),1+MOD(COLUMN()-1,6)))</f>
        <v/>
      </c>
      <c r="O18" s="51" t="str">
        <f>IF(ROWS($A$3:O18)&gt;CEILING(COUNT(DRAFT!$B:$B)/4,1),"",INDEX(RSLT,ROWS($A$3:O18)+QUOTIENT(COLUMNS($A$3:O18)-1,6)*CEILING(COUNT(DRAFT!$B:$B)/4,1),1+MOD(COLUMN()-1,6)))</f>
        <v/>
      </c>
      <c r="P18" s="51" t="str">
        <f>IF(ROWS($A$3:P18)&gt;CEILING(COUNT(DRAFT!$B:$B)/4,1),"",INDEX(RSLT,ROWS($A$3:P18)+QUOTIENT(COLUMNS($A$3:P18)-1,6)*CEILING(COUNT(DRAFT!$B:$B)/4,1),1+MOD(COLUMN()-1,6)))</f>
        <v/>
      </c>
      <c r="Q18" s="51" t="str">
        <f>IF(ROWS($A$3:Q18)&gt;CEILING(COUNT(DRAFT!$B:$B)/4,1),"",INDEX(RSLT,ROWS($A$3:Q18)+QUOTIENT(COLUMNS($A$3:Q18)-1,6)*CEILING(COUNT(DRAFT!$B:$B)/4,1),1+MOD(COLUMN()-1,6)))</f>
        <v/>
      </c>
      <c r="R18" s="51" t="str">
        <f>IF(ROWS($A$3:R18)&gt;CEILING(COUNT(DRAFT!$B:$B)/4,1),"",INDEX(RSLT,ROWS($A$3:R18)+QUOTIENT(COLUMNS($A$3:R18)-1,6)*CEILING(COUNT(DRAFT!$B:$B)/4,1),1+MOD(COLUMN()-1,6)))</f>
        <v/>
      </c>
      <c r="S18" s="51" t="str">
        <f>IF(ROWS($A$3:S18)&gt;CEILING(COUNT(DRAFT!$B:$B)/4,1),"",INDEX(RSLT,ROWS($A$3:S18)+QUOTIENT(COLUMNS($A$3:S18)-1,6)*CEILING(COUNT(DRAFT!$B:$B)/4,1),1+MOD(COLUMN()-1,6)))</f>
        <v/>
      </c>
      <c r="T18" s="51" t="str">
        <f>IF(ROWS($A$3:T18)&gt;CEILING(COUNT(DRAFT!$B:$B)/4,1),"",INDEX(RSLT,ROWS($A$3:T18)+QUOTIENT(COLUMNS($A$3:T18)-1,6)*CEILING(COUNT(DRAFT!$B:$B)/4,1),1+MOD(COLUMN()-1,6)))</f>
        <v/>
      </c>
      <c r="U18" s="51" t="str">
        <f>IF(ROWS($A$3:U18)&gt;CEILING(COUNT(DRAFT!$B:$B)/4,1),"",INDEX(RSLT,ROWS($A$3:U18)+QUOTIENT(COLUMNS($A$3:U18)-1,6)*CEILING(COUNT(DRAFT!$B:$B)/4,1),1+MOD(COLUMN()-1,6)))</f>
        <v/>
      </c>
      <c r="V18" s="51" t="str">
        <f>IF(ROWS($A$3:V18)&gt;CEILING(COUNT(DRAFT!$B:$B)/4,1),"",INDEX(RSLT,ROWS($A$3:V18)+QUOTIENT(COLUMNS($A$3:V18)-1,6)*CEILING(COUNT(DRAFT!$B:$B)/4,1),1+MOD(COLUMN()-1,6)))</f>
        <v/>
      </c>
      <c r="W18" s="51" t="str">
        <f>IF(ROWS($A$3:W18)&gt;CEILING(COUNT(DRAFT!$B:$B)/4,1),"",INDEX(RSLT,ROWS($A$3:W18)+QUOTIENT(COLUMNS($A$3:W18)-1,6)*CEILING(COUNT(DRAFT!$B:$B)/4,1),1+MOD(COLUMN()-1,6)))</f>
        <v/>
      </c>
      <c r="X18" s="51" t="str">
        <f>IF(ROWS($A$3:X18)&gt;CEILING(COUNT(DRAFT!$B:$B)/4,1),"",INDEX(RSLT,ROWS($A$3:X18)+QUOTIENT(COLUMNS($A$3:X18)-1,6)*CEILING(COUNT(DRAFT!$B:$B)/4,1),1+MOD(COLUMN()-1,6)))</f>
        <v/>
      </c>
    </row>
    <row r="19" spans="1:24" s="75" customFormat="1" ht="23.1" customHeight="1" x14ac:dyDescent="0.25">
      <c r="A19" s="51" t="str">
        <f>IF(ROWS($A$3:A19)&gt;CEILING(COUNT(DRAFT!$B:$B)/4,1),"",INDEX(RSLT,ROWS($A$3:A19)+QUOTIENT(COLUMNS($A$3:A19)-1,6)*CEILING(COUNT(DRAFT!$B:$B)/4,1),1+MOD(COLUMN()-1,6)))</f>
        <v/>
      </c>
      <c r="B19" s="51" t="str">
        <f>IF(ROWS($A$3:B19)&gt;CEILING(COUNT(DRAFT!$B:$B)/4,1),"",INDEX(RSLT,ROWS($A$3:B19)+QUOTIENT(COLUMNS($A$3:B19)-1,6)*CEILING(COUNT(DRAFT!$B:$B)/4,1),1+MOD(COLUMN()-1,6)))</f>
        <v/>
      </c>
      <c r="C19" s="51" t="str">
        <f>IF(ROWS($A$3:C19)&gt;CEILING(COUNT(DRAFT!$B:$B)/4,1),"",INDEX(RSLT,ROWS($A$3:C19)+QUOTIENT(COLUMNS($A$3:C19)-1,6)*CEILING(COUNT(DRAFT!$B:$B)/4,1),1+MOD(COLUMN()-1,6)))</f>
        <v/>
      </c>
      <c r="D19" s="51" t="str">
        <f>IF(ROWS($A$3:D19)&gt;CEILING(COUNT(DRAFT!$B:$B)/4,1),"",INDEX(RSLT,ROWS($A$3:D19)+QUOTIENT(COLUMNS($A$3:D19)-1,6)*CEILING(COUNT(DRAFT!$B:$B)/4,1),1+MOD(COLUMN()-1,6)))</f>
        <v/>
      </c>
      <c r="E19" s="51" t="str">
        <f>IF(ROWS($A$3:E19)&gt;CEILING(COUNT(DRAFT!$B:$B)/4,1),"",INDEX(RSLT,ROWS($A$3:E19)+QUOTIENT(COLUMNS($A$3:E19)-1,6)*CEILING(COUNT(DRAFT!$B:$B)/4,1),1+MOD(COLUMN()-1,6)))</f>
        <v/>
      </c>
      <c r="F19" s="51" t="str">
        <f>IF(ROWS($A$3:F19)&gt;CEILING(COUNT(DRAFT!$B:$B)/4,1),"",INDEX(RSLT,ROWS($A$3:F19)+QUOTIENT(COLUMNS($A$3:F19)-1,6)*CEILING(COUNT(DRAFT!$B:$B)/4,1),1+MOD(COLUMN()-1,6)))</f>
        <v/>
      </c>
      <c r="G19" s="51" t="str">
        <f>IF(ROWS($A$3:G19)&gt;CEILING(COUNT(DRAFT!$B:$B)/4,1),"",INDEX(RSLT,ROWS($A$3:G19)+QUOTIENT(COLUMNS($A$3:G19)-1,6)*CEILING(COUNT(DRAFT!$B:$B)/4,1),1+MOD(COLUMN()-1,6)))</f>
        <v/>
      </c>
      <c r="H19" s="51" t="str">
        <f>IF(ROWS($A$3:H19)&gt;CEILING(COUNT(DRAFT!$B:$B)/4,1),"",INDEX(RSLT,ROWS($A$3:H19)+QUOTIENT(COLUMNS($A$3:H19)-1,6)*CEILING(COUNT(DRAFT!$B:$B)/4,1),1+MOD(COLUMN()-1,6)))</f>
        <v/>
      </c>
      <c r="I19" s="51" t="str">
        <f>IF(ROWS($A$3:I19)&gt;CEILING(COUNT(DRAFT!$B:$B)/4,1),"",INDEX(RSLT,ROWS($A$3:I19)+QUOTIENT(COLUMNS($A$3:I19)-1,6)*CEILING(COUNT(DRAFT!$B:$B)/4,1),1+MOD(COLUMN()-1,6)))</f>
        <v/>
      </c>
      <c r="J19" s="51" t="str">
        <f>IF(ROWS($A$3:J19)&gt;CEILING(COUNT(DRAFT!$B:$B)/4,1),"",INDEX(RSLT,ROWS($A$3:J19)+QUOTIENT(COLUMNS($A$3:J19)-1,6)*CEILING(COUNT(DRAFT!$B:$B)/4,1),1+MOD(COLUMN()-1,6)))</f>
        <v/>
      </c>
      <c r="K19" s="51" t="str">
        <f>IF(ROWS($A$3:K19)&gt;CEILING(COUNT(DRAFT!$B:$B)/4,1),"",INDEX(RSLT,ROWS($A$3:K19)+QUOTIENT(COLUMNS($A$3:K19)-1,6)*CEILING(COUNT(DRAFT!$B:$B)/4,1),1+MOD(COLUMN()-1,6)))</f>
        <v/>
      </c>
      <c r="L19" s="51" t="str">
        <f>IF(ROWS($A$3:L19)&gt;CEILING(COUNT(DRAFT!$B:$B)/4,1),"",INDEX(RSLT,ROWS($A$3:L19)+QUOTIENT(COLUMNS($A$3:L19)-1,6)*CEILING(COUNT(DRAFT!$B:$B)/4,1),1+MOD(COLUMN()-1,6)))</f>
        <v/>
      </c>
      <c r="M19" s="51" t="str">
        <f>IF(ROWS($A$3:M19)&gt;CEILING(COUNT(DRAFT!$B:$B)/4,1),"",INDEX(RSLT,ROWS($A$3:M19)+QUOTIENT(COLUMNS($A$3:M19)-1,6)*CEILING(COUNT(DRAFT!$B:$B)/4,1),1+MOD(COLUMN()-1,6)))</f>
        <v/>
      </c>
      <c r="N19" s="51" t="str">
        <f>IF(ROWS($A$3:N19)&gt;CEILING(COUNT(DRAFT!$B:$B)/4,1),"",INDEX(RSLT,ROWS($A$3:N19)+QUOTIENT(COLUMNS($A$3:N19)-1,6)*CEILING(COUNT(DRAFT!$B:$B)/4,1),1+MOD(COLUMN()-1,6)))</f>
        <v/>
      </c>
      <c r="O19" s="51" t="str">
        <f>IF(ROWS($A$3:O19)&gt;CEILING(COUNT(DRAFT!$B:$B)/4,1),"",INDEX(RSLT,ROWS($A$3:O19)+QUOTIENT(COLUMNS($A$3:O19)-1,6)*CEILING(COUNT(DRAFT!$B:$B)/4,1),1+MOD(COLUMN()-1,6)))</f>
        <v/>
      </c>
      <c r="P19" s="51" t="str">
        <f>IF(ROWS($A$3:P19)&gt;CEILING(COUNT(DRAFT!$B:$B)/4,1),"",INDEX(RSLT,ROWS($A$3:P19)+QUOTIENT(COLUMNS($A$3:P19)-1,6)*CEILING(COUNT(DRAFT!$B:$B)/4,1),1+MOD(COLUMN()-1,6)))</f>
        <v/>
      </c>
      <c r="Q19" s="51" t="str">
        <f>IF(ROWS($A$3:Q19)&gt;CEILING(COUNT(DRAFT!$B:$B)/4,1),"",INDEX(RSLT,ROWS($A$3:Q19)+QUOTIENT(COLUMNS($A$3:Q19)-1,6)*CEILING(COUNT(DRAFT!$B:$B)/4,1),1+MOD(COLUMN()-1,6)))</f>
        <v/>
      </c>
      <c r="R19" s="51" t="str">
        <f>IF(ROWS($A$3:R19)&gt;CEILING(COUNT(DRAFT!$B:$B)/4,1),"",INDEX(RSLT,ROWS($A$3:R19)+QUOTIENT(COLUMNS($A$3:R19)-1,6)*CEILING(COUNT(DRAFT!$B:$B)/4,1),1+MOD(COLUMN()-1,6)))</f>
        <v/>
      </c>
      <c r="S19" s="51" t="str">
        <f>IF(ROWS($A$3:S19)&gt;CEILING(COUNT(DRAFT!$B:$B)/4,1),"",INDEX(RSLT,ROWS($A$3:S19)+QUOTIENT(COLUMNS($A$3:S19)-1,6)*CEILING(COUNT(DRAFT!$B:$B)/4,1),1+MOD(COLUMN()-1,6)))</f>
        <v/>
      </c>
      <c r="T19" s="51" t="str">
        <f>IF(ROWS($A$3:T19)&gt;CEILING(COUNT(DRAFT!$B:$B)/4,1),"",INDEX(RSLT,ROWS($A$3:T19)+QUOTIENT(COLUMNS($A$3:T19)-1,6)*CEILING(COUNT(DRAFT!$B:$B)/4,1),1+MOD(COLUMN()-1,6)))</f>
        <v/>
      </c>
      <c r="U19" s="51" t="str">
        <f>IF(ROWS($A$3:U19)&gt;CEILING(COUNT(DRAFT!$B:$B)/4,1),"",INDEX(RSLT,ROWS($A$3:U19)+QUOTIENT(COLUMNS($A$3:U19)-1,6)*CEILING(COUNT(DRAFT!$B:$B)/4,1),1+MOD(COLUMN()-1,6)))</f>
        <v/>
      </c>
      <c r="V19" s="51" t="str">
        <f>IF(ROWS($A$3:V19)&gt;CEILING(COUNT(DRAFT!$B:$B)/4,1),"",INDEX(RSLT,ROWS($A$3:V19)+QUOTIENT(COLUMNS($A$3:V19)-1,6)*CEILING(COUNT(DRAFT!$B:$B)/4,1),1+MOD(COLUMN()-1,6)))</f>
        <v/>
      </c>
      <c r="W19" s="51" t="str">
        <f>IF(ROWS($A$3:W19)&gt;CEILING(COUNT(DRAFT!$B:$B)/4,1),"",INDEX(RSLT,ROWS($A$3:W19)+QUOTIENT(COLUMNS($A$3:W19)-1,6)*CEILING(COUNT(DRAFT!$B:$B)/4,1),1+MOD(COLUMN()-1,6)))</f>
        <v/>
      </c>
      <c r="X19" s="51" t="str">
        <f>IF(ROWS($A$3:X19)&gt;CEILING(COUNT(DRAFT!$B:$B)/4,1),"",INDEX(RSLT,ROWS($A$3:X19)+QUOTIENT(COLUMNS($A$3:X19)-1,6)*CEILING(COUNT(DRAFT!$B:$B)/4,1),1+MOD(COLUMN()-1,6)))</f>
        <v/>
      </c>
    </row>
    <row r="20" spans="1:24" s="75" customFormat="1" ht="23.1" customHeight="1" x14ac:dyDescent="0.25">
      <c r="A20" s="51" t="str">
        <f>IF(ROWS($A$3:A20)&gt;CEILING(COUNT(DRAFT!$B:$B)/4,1),"",INDEX(RSLT,ROWS($A$3:A20)+QUOTIENT(COLUMNS($A$3:A20)-1,6)*CEILING(COUNT(DRAFT!$B:$B)/4,1),1+MOD(COLUMN()-1,6)))</f>
        <v/>
      </c>
      <c r="B20" s="51" t="str">
        <f>IF(ROWS($A$3:B20)&gt;CEILING(COUNT(DRAFT!$B:$B)/4,1),"",INDEX(RSLT,ROWS($A$3:B20)+QUOTIENT(COLUMNS($A$3:B20)-1,6)*CEILING(COUNT(DRAFT!$B:$B)/4,1),1+MOD(COLUMN()-1,6)))</f>
        <v/>
      </c>
      <c r="C20" s="51" t="str">
        <f>IF(ROWS($A$3:C20)&gt;CEILING(COUNT(DRAFT!$B:$B)/4,1),"",INDEX(RSLT,ROWS($A$3:C20)+QUOTIENT(COLUMNS($A$3:C20)-1,6)*CEILING(COUNT(DRAFT!$B:$B)/4,1),1+MOD(COLUMN()-1,6)))</f>
        <v/>
      </c>
      <c r="D20" s="51" t="str">
        <f>IF(ROWS($A$3:D20)&gt;CEILING(COUNT(DRAFT!$B:$B)/4,1),"",INDEX(RSLT,ROWS($A$3:D20)+QUOTIENT(COLUMNS($A$3:D20)-1,6)*CEILING(COUNT(DRAFT!$B:$B)/4,1),1+MOD(COLUMN()-1,6)))</f>
        <v/>
      </c>
      <c r="E20" s="51" t="str">
        <f>IF(ROWS($A$3:E20)&gt;CEILING(COUNT(DRAFT!$B:$B)/4,1),"",INDEX(RSLT,ROWS($A$3:E20)+QUOTIENT(COLUMNS($A$3:E20)-1,6)*CEILING(COUNT(DRAFT!$B:$B)/4,1),1+MOD(COLUMN()-1,6)))</f>
        <v/>
      </c>
      <c r="F20" s="51" t="str">
        <f>IF(ROWS($A$3:F20)&gt;CEILING(COUNT(DRAFT!$B:$B)/4,1),"",INDEX(RSLT,ROWS($A$3:F20)+QUOTIENT(COLUMNS($A$3:F20)-1,6)*CEILING(COUNT(DRAFT!$B:$B)/4,1),1+MOD(COLUMN()-1,6)))</f>
        <v/>
      </c>
      <c r="G20" s="51" t="str">
        <f>IF(ROWS($A$3:G20)&gt;CEILING(COUNT(DRAFT!$B:$B)/4,1),"",INDEX(RSLT,ROWS($A$3:G20)+QUOTIENT(COLUMNS($A$3:G20)-1,6)*CEILING(COUNT(DRAFT!$B:$B)/4,1),1+MOD(COLUMN()-1,6)))</f>
        <v/>
      </c>
      <c r="H20" s="51" t="str">
        <f>IF(ROWS($A$3:H20)&gt;CEILING(COUNT(DRAFT!$B:$B)/4,1),"",INDEX(RSLT,ROWS($A$3:H20)+QUOTIENT(COLUMNS($A$3:H20)-1,6)*CEILING(COUNT(DRAFT!$B:$B)/4,1),1+MOD(COLUMN()-1,6)))</f>
        <v/>
      </c>
      <c r="I20" s="51" t="str">
        <f>IF(ROWS($A$3:I20)&gt;CEILING(COUNT(DRAFT!$B:$B)/4,1),"",INDEX(RSLT,ROWS($A$3:I20)+QUOTIENT(COLUMNS($A$3:I20)-1,6)*CEILING(COUNT(DRAFT!$B:$B)/4,1),1+MOD(COLUMN()-1,6)))</f>
        <v/>
      </c>
      <c r="J20" s="51" t="str">
        <f>IF(ROWS($A$3:J20)&gt;CEILING(COUNT(DRAFT!$B:$B)/4,1),"",INDEX(RSLT,ROWS($A$3:J20)+QUOTIENT(COLUMNS($A$3:J20)-1,6)*CEILING(COUNT(DRAFT!$B:$B)/4,1),1+MOD(COLUMN()-1,6)))</f>
        <v/>
      </c>
      <c r="K20" s="51" t="str">
        <f>IF(ROWS($A$3:K20)&gt;CEILING(COUNT(DRAFT!$B:$B)/4,1),"",INDEX(RSLT,ROWS($A$3:K20)+QUOTIENT(COLUMNS($A$3:K20)-1,6)*CEILING(COUNT(DRAFT!$B:$B)/4,1),1+MOD(COLUMN()-1,6)))</f>
        <v/>
      </c>
      <c r="L20" s="51" t="str">
        <f>IF(ROWS($A$3:L20)&gt;CEILING(COUNT(DRAFT!$B:$B)/4,1),"",INDEX(RSLT,ROWS($A$3:L20)+QUOTIENT(COLUMNS($A$3:L20)-1,6)*CEILING(COUNT(DRAFT!$B:$B)/4,1),1+MOD(COLUMN()-1,6)))</f>
        <v/>
      </c>
      <c r="M20" s="51" t="str">
        <f>IF(ROWS($A$3:M20)&gt;CEILING(COUNT(DRAFT!$B:$B)/4,1),"",INDEX(RSLT,ROWS($A$3:M20)+QUOTIENT(COLUMNS($A$3:M20)-1,6)*CEILING(COUNT(DRAFT!$B:$B)/4,1),1+MOD(COLUMN()-1,6)))</f>
        <v/>
      </c>
      <c r="N20" s="51" t="str">
        <f>IF(ROWS($A$3:N20)&gt;CEILING(COUNT(DRAFT!$B:$B)/4,1),"",INDEX(RSLT,ROWS($A$3:N20)+QUOTIENT(COLUMNS($A$3:N20)-1,6)*CEILING(COUNT(DRAFT!$B:$B)/4,1),1+MOD(COLUMN()-1,6)))</f>
        <v/>
      </c>
      <c r="O20" s="51" t="str">
        <f>IF(ROWS($A$3:O20)&gt;CEILING(COUNT(DRAFT!$B:$B)/4,1),"",INDEX(RSLT,ROWS($A$3:O20)+QUOTIENT(COLUMNS($A$3:O20)-1,6)*CEILING(COUNT(DRAFT!$B:$B)/4,1),1+MOD(COLUMN()-1,6)))</f>
        <v/>
      </c>
      <c r="P20" s="51" t="str">
        <f>IF(ROWS($A$3:P20)&gt;CEILING(COUNT(DRAFT!$B:$B)/4,1),"",INDEX(RSLT,ROWS($A$3:P20)+QUOTIENT(COLUMNS($A$3:P20)-1,6)*CEILING(COUNT(DRAFT!$B:$B)/4,1),1+MOD(COLUMN()-1,6)))</f>
        <v/>
      </c>
      <c r="Q20" s="51" t="str">
        <f>IF(ROWS($A$3:Q20)&gt;CEILING(COUNT(DRAFT!$B:$B)/4,1),"",INDEX(RSLT,ROWS($A$3:Q20)+QUOTIENT(COLUMNS($A$3:Q20)-1,6)*CEILING(COUNT(DRAFT!$B:$B)/4,1),1+MOD(COLUMN()-1,6)))</f>
        <v/>
      </c>
      <c r="R20" s="51" t="str">
        <f>IF(ROWS($A$3:R20)&gt;CEILING(COUNT(DRAFT!$B:$B)/4,1),"",INDEX(RSLT,ROWS($A$3:R20)+QUOTIENT(COLUMNS($A$3:R20)-1,6)*CEILING(COUNT(DRAFT!$B:$B)/4,1),1+MOD(COLUMN()-1,6)))</f>
        <v/>
      </c>
      <c r="S20" s="51" t="str">
        <f>IF(ROWS($A$3:S20)&gt;CEILING(COUNT(DRAFT!$B:$B)/4,1),"",INDEX(RSLT,ROWS($A$3:S20)+QUOTIENT(COLUMNS($A$3:S20)-1,6)*CEILING(COUNT(DRAFT!$B:$B)/4,1),1+MOD(COLUMN()-1,6)))</f>
        <v/>
      </c>
      <c r="T20" s="51" t="str">
        <f>IF(ROWS($A$3:T20)&gt;CEILING(COUNT(DRAFT!$B:$B)/4,1),"",INDEX(RSLT,ROWS($A$3:T20)+QUOTIENT(COLUMNS($A$3:T20)-1,6)*CEILING(COUNT(DRAFT!$B:$B)/4,1),1+MOD(COLUMN()-1,6)))</f>
        <v/>
      </c>
      <c r="U20" s="51" t="str">
        <f>IF(ROWS($A$3:U20)&gt;CEILING(COUNT(DRAFT!$B:$B)/4,1),"",INDEX(RSLT,ROWS($A$3:U20)+QUOTIENT(COLUMNS($A$3:U20)-1,6)*CEILING(COUNT(DRAFT!$B:$B)/4,1),1+MOD(COLUMN()-1,6)))</f>
        <v/>
      </c>
      <c r="V20" s="51" t="str">
        <f>IF(ROWS($A$3:V20)&gt;CEILING(COUNT(DRAFT!$B:$B)/4,1),"",INDEX(RSLT,ROWS($A$3:V20)+QUOTIENT(COLUMNS($A$3:V20)-1,6)*CEILING(COUNT(DRAFT!$B:$B)/4,1),1+MOD(COLUMN()-1,6)))</f>
        <v/>
      </c>
      <c r="W20" s="51" t="str">
        <f>IF(ROWS($A$3:W20)&gt;CEILING(COUNT(DRAFT!$B:$B)/4,1),"",INDEX(RSLT,ROWS($A$3:W20)+QUOTIENT(COLUMNS($A$3:W20)-1,6)*CEILING(COUNT(DRAFT!$B:$B)/4,1),1+MOD(COLUMN()-1,6)))</f>
        <v/>
      </c>
      <c r="X20" s="51" t="str">
        <f>IF(ROWS($A$3:X20)&gt;CEILING(COUNT(DRAFT!$B:$B)/4,1),"",INDEX(RSLT,ROWS($A$3:X20)+QUOTIENT(COLUMNS($A$3:X20)-1,6)*CEILING(COUNT(DRAFT!$B:$B)/4,1),1+MOD(COLUMN()-1,6)))</f>
        <v/>
      </c>
    </row>
    <row r="21" spans="1:24" s="75" customFormat="1" ht="23.1" customHeight="1" x14ac:dyDescent="0.25">
      <c r="A21" s="51" t="str">
        <f>IF(ROWS($A$3:A21)&gt;CEILING(COUNT(DRAFT!$B:$B)/4,1),"",INDEX(RSLT,ROWS($A$3:A21)+QUOTIENT(COLUMNS($A$3:A21)-1,6)*CEILING(COUNT(DRAFT!$B:$B)/4,1),1+MOD(COLUMN()-1,6)))</f>
        <v/>
      </c>
      <c r="B21" s="51" t="str">
        <f>IF(ROWS($A$3:B21)&gt;CEILING(COUNT(DRAFT!$B:$B)/4,1),"",INDEX(RSLT,ROWS($A$3:B21)+QUOTIENT(COLUMNS($A$3:B21)-1,6)*CEILING(COUNT(DRAFT!$B:$B)/4,1),1+MOD(COLUMN()-1,6)))</f>
        <v/>
      </c>
      <c r="C21" s="51" t="str">
        <f>IF(ROWS($A$3:C21)&gt;CEILING(COUNT(DRAFT!$B:$B)/4,1),"",INDEX(RSLT,ROWS($A$3:C21)+QUOTIENT(COLUMNS($A$3:C21)-1,6)*CEILING(COUNT(DRAFT!$B:$B)/4,1),1+MOD(COLUMN()-1,6)))</f>
        <v/>
      </c>
      <c r="D21" s="51" t="str">
        <f>IF(ROWS($A$3:D21)&gt;CEILING(COUNT(DRAFT!$B:$B)/4,1),"",INDEX(RSLT,ROWS($A$3:D21)+QUOTIENT(COLUMNS($A$3:D21)-1,6)*CEILING(COUNT(DRAFT!$B:$B)/4,1),1+MOD(COLUMN()-1,6)))</f>
        <v/>
      </c>
      <c r="E21" s="51" t="str">
        <f>IF(ROWS($A$3:E21)&gt;CEILING(COUNT(DRAFT!$B:$B)/4,1),"",INDEX(RSLT,ROWS($A$3:E21)+QUOTIENT(COLUMNS($A$3:E21)-1,6)*CEILING(COUNT(DRAFT!$B:$B)/4,1),1+MOD(COLUMN()-1,6)))</f>
        <v/>
      </c>
      <c r="F21" s="51" t="str">
        <f>IF(ROWS($A$3:F21)&gt;CEILING(COUNT(DRAFT!$B:$B)/4,1),"",INDEX(RSLT,ROWS($A$3:F21)+QUOTIENT(COLUMNS($A$3:F21)-1,6)*CEILING(COUNT(DRAFT!$B:$B)/4,1),1+MOD(COLUMN()-1,6)))</f>
        <v/>
      </c>
      <c r="G21" s="51" t="str">
        <f>IF(ROWS($A$3:G21)&gt;CEILING(COUNT(DRAFT!$B:$B)/4,1),"",INDEX(RSLT,ROWS($A$3:G21)+QUOTIENT(COLUMNS($A$3:G21)-1,6)*CEILING(COUNT(DRAFT!$B:$B)/4,1),1+MOD(COLUMN()-1,6)))</f>
        <v/>
      </c>
      <c r="H21" s="51" t="str">
        <f>IF(ROWS($A$3:H21)&gt;CEILING(COUNT(DRAFT!$B:$B)/4,1),"",INDEX(RSLT,ROWS($A$3:H21)+QUOTIENT(COLUMNS($A$3:H21)-1,6)*CEILING(COUNT(DRAFT!$B:$B)/4,1),1+MOD(COLUMN()-1,6)))</f>
        <v/>
      </c>
      <c r="I21" s="51" t="str">
        <f>IF(ROWS($A$3:I21)&gt;CEILING(COUNT(DRAFT!$B:$B)/4,1),"",INDEX(RSLT,ROWS($A$3:I21)+QUOTIENT(COLUMNS($A$3:I21)-1,6)*CEILING(COUNT(DRAFT!$B:$B)/4,1),1+MOD(COLUMN()-1,6)))</f>
        <v/>
      </c>
      <c r="J21" s="51" t="str">
        <f>IF(ROWS($A$3:J21)&gt;CEILING(COUNT(DRAFT!$B:$B)/4,1),"",INDEX(RSLT,ROWS($A$3:J21)+QUOTIENT(COLUMNS($A$3:J21)-1,6)*CEILING(COUNT(DRAFT!$B:$B)/4,1),1+MOD(COLUMN()-1,6)))</f>
        <v/>
      </c>
      <c r="K21" s="51" t="str">
        <f>IF(ROWS($A$3:K21)&gt;CEILING(COUNT(DRAFT!$B:$B)/4,1),"",INDEX(RSLT,ROWS($A$3:K21)+QUOTIENT(COLUMNS($A$3:K21)-1,6)*CEILING(COUNT(DRAFT!$B:$B)/4,1),1+MOD(COLUMN()-1,6)))</f>
        <v/>
      </c>
      <c r="L21" s="51" t="str">
        <f>IF(ROWS($A$3:L21)&gt;CEILING(COUNT(DRAFT!$B:$B)/4,1),"",INDEX(RSLT,ROWS($A$3:L21)+QUOTIENT(COLUMNS($A$3:L21)-1,6)*CEILING(COUNT(DRAFT!$B:$B)/4,1),1+MOD(COLUMN()-1,6)))</f>
        <v/>
      </c>
      <c r="M21" s="51" t="str">
        <f>IF(ROWS($A$3:M21)&gt;CEILING(COUNT(DRAFT!$B:$B)/4,1),"",INDEX(RSLT,ROWS($A$3:M21)+QUOTIENT(COLUMNS($A$3:M21)-1,6)*CEILING(COUNT(DRAFT!$B:$B)/4,1),1+MOD(COLUMN()-1,6)))</f>
        <v/>
      </c>
      <c r="N21" s="51" t="str">
        <f>IF(ROWS($A$3:N21)&gt;CEILING(COUNT(DRAFT!$B:$B)/4,1),"",INDEX(RSLT,ROWS($A$3:N21)+QUOTIENT(COLUMNS($A$3:N21)-1,6)*CEILING(COUNT(DRAFT!$B:$B)/4,1),1+MOD(COLUMN()-1,6)))</f>
        <v/>
      </c>
      <c r="O21" s="51" t="str">
        <f>IF(ROWS($A$3:O21)&gt;CEILING(COUNT(DRAFT!$B:$B)/4,1),"",INDEX(RSLT,ROWS($A$3:O21)+QUOTIENT(COLUMNS($A$3:O21)-1,6)*CEILING(COUNT(DRAFT!$B:$B)/4,1),1+MOD(COLUMN()-1,6)))</f>
        <v/>
      </c>
      <c r="P21" s="51" t="str">
        <f>IF(ROWS($A$3:P21)&gt;CEILING(COUNT(DRAFT!$B:$B)/4,1),"",INDEX(RSLT,ROWS($A$3:P21)+QUOTIENT(COLUMNS($A$3:P21)-1,6)*CEILING(COUNT(DRAFT!$B:$B)/4,1),1+MOD(COLUMN()-1,6)))</f>
        <v/>
      </c>
      <c r="Q21" s="51" t="str">
        <f>IF(ROWS($A$3:Q21)&gt;CEILING(COUNT(DRAFT!$B:$B)/4,1),"",INDEX(RSLT,ROWS($A$3:Q21)+QUOTIENT(COLUMNS($A$3:Q21)-1,6)*CEILING(COUNT(DRAFT!$B:$B)/4,1),1+MOD(COLUMN()-1,6)))</f>
        <v/>
      </c>
      <c r="R21" s="51" t="str">
        <f>IF(ROWS($A$3:R21)&gt;CEILING(COUNT(DRAFT!$B:$B)/4,1),"",INDEX(RSLT,ROWS($A$3:R21)+QUOTIENT(COLUMNS($A$3:R21)-1,6)*CEILING(COUNT(DRAFT!$B:$B)/4,1),1+MOD(COLUMN()-1,6)))</f>
        <v/>
      </c>
      <c r="S21" s="51" t="str">
        <f>IF(ROWS($A$3:S21)&gt;CEILING(COUNT(DRAFT!$B:$B)/4,1),"",INDEX(RSLT,ROWS($A$3:S21)+QUOTIENT(COLUMNS($A$3:S21)-1,6)*CEILING(COUNT(DRAFT!$B:$B)/4,1),1+MOD(COLUMN()-1,6)))</f>
        <v/>
      </c>
      <c r="T21" s="51" t="str">
        <f>IF(ROWS($A$3:T21)&gt;CEILING(COUNT(DRAFT!$B:$B)/4,1),"",INDEX(RSLT,ROWS($A$3:T21)+QUOTIENT(COLUMNS($A$3:T21)-1,6)*CEILING(COUNT(DRAFT!$B:$B)/4,1),1+MOD(COLUMN()-1,6)))</f>
        <v/>
      </c>
      <c r="U21" s="51" t="str">
        <f>IF(ROWS($A$3:U21)&gt;CEILING(COUNT(DRAFT!$B:$B)/4,1),"",INDEX(RSLT,ROWS($A$3:U21)+QUOTIENT(COLUMNS($A$3:U21)-1,6)*CEILING(COUNT(DRAFT!$B:$B)/4,1),1+MOD(COLUMN()-1,6)))</f>
        <v/>
      </c>
      <c r="V21" s="51" t="str">
        <f>IF(ROWS($A$3:V21)&gt;CEILING(COUNT(DRAFT!$B:$B)/4,1),"",INDEX(RSLT,ROWS($A$3:V21)+QUOTIENT(COLUMNS($A$3:V21)-1,6)*CEILING(COUNT(DRAFT!$B:$B)/4,1),1+MOD(COLUMN()-1,6)))</f>
        <v/>
      </c>
      <c r="W21" s="51" t="str">
        <f>IF(ROWS($A$3:W21)&gt;CEILING(COUNT(DRAFT!$B:$B)/4,1),"",INDEX(RSLT,ROWS($A$3:W21)+QUOTIENT(COLUMNS($A$3:W21)-1,6)*CEILING(COUNT(DRAFT!$B:$B)/4,1),1+MOD(COLUMN()-1,6)))</f>
        <v/>
      </c>
      <c r="X21" s="51" t="str">
        <f>IF(ROWS($A$3:X21)&gt;CEILING(COUNT(DRAFT!$B:$B)/4,1),"",INDEX(RSLT,ROWS($A$3:X21)+QUOTIENT(COLUMNS($A$3:X21)-1,6)*CEILING(COUNT(DRAFT!$B:$B)/4,1),1+MOD(COLUMN()-1,6)))</f>
        <v/>
      </c>
    </row>
    <row r="22" spans="1:24" s="75" customFormat="1" ht="23.1" customHeight="1" x14ac:dyDescent="0.25">
      <c r="A22" s="51" t="str">
        <f>IF(ROWS($A$3:A22)&gt;CEILING(COUNT(DRAFT!$B:$B)/4,1),"",INDEX(RSLT,ROWS($A$3:A22)+QUOTIENT(COLUMNS($A$3:A22)-1,6)*CEILING(COUNT(DRAFT!$B:$B)/4,1),1+MOD(COLUMN()-1,6)))</f>
        <v/>
      </c>
      <c r="B22" s="51" t="str">
        <f>IF(ROWS($A$3:B22)&gt;CEILING(COUNT(DRAFT!$B:$B)/4,1),"",INDEX(RSLT,ROWS($A$3:B22)+QUOTIENT(COLUMNS($A$3:B22)-1,6)*CEILING(COUNT(DRAFT!$B:$B)/4,1),1+MOD(COLUMN()-1,6)))</f>
        <v/>
      </c>
      <c r="C22" s="51" t="str">
        <f>IF(ROWS($A$3:C22)&gt;CEILING(COUNT(DRAFT!$B:$B)/4,1),"",INDEX(RSLT,ROWS($A$3:C22)+QUOTIENT(COLUMNS($A$3:C22)-1,6)*CEILING(COUNT(DRAFT!$B:$B)/4,1),1+MOD(COLUMN()-1,6)))</f>
        <v/>
      </c>
      <c r="D22" s="51" t="str">
        <f>IF(ROWS($A$3:D22)&gt;CEILING(COUNT(DRAFT!$B:$B)/4,1),"",INDEX(RSLT,ROWS($A$3:D22)+QUOTIENT(COLUMNS($A$3:D22)-1,6)*CEILING(COUNT(DRAFT!$B:$B)/4,1),1+MOD(COLUMN()-1,6)))</f>
        <v/>
      </c>
      <c r="E22" s="51" t="str">
        <f>IF(ROWS($A$3:E22)&gt;CEILING(COUNT(DRAFT!$B:$B)/4,1),"",INDEX(RSLT,ROWS($A$3:E22)+QUOTIENT(COLUMNS($A$3:E22)-1,6)*CEILING(COUNT(DRAFT!$B:$B)/4,1),1+MOD(COLUMN()-1,6)))</f>
        <v/>
      </c>
      <c r="F22" s="51" t="str">
        <f>IF(ROWS($A$3:F22)&gt;CEILING(COUNT(DRAFT!$B:$B)/4,1),"",INDEX(RSLT,ROWS($A$3:F22)+QUOTIENT(COLUMNS($A$3:F22)-1,6)*CEILING(COUNT(DRAFT!$B:$B)/4,1),1+MOD(COLUMN()-1,6)))</f>
        <v/>
      </c>
      <c r="G22" s="51" t="str">
        <f>IF(ROWS($A$3:G22)&gt;CEILING(COUNT(DRAFT!$B:$B)/4,1),"",INDEX(RSLT,ROWS($A$3:G22)+QUOTIENT(COLUMNS($A$3:G22)-1,6)*CEILING(COUNT(DRAFT!$B:$B)/4,1),1+MOD(COLUMN()-1,6)))</f>
        <v/>
      </c>
      <c r="H22" s="51" t="str">
        <f>IF(ROWS($A$3:H22)&gt;CEILING(COUNT(DRAFT!$B:$B)/4,1),"",INDEX(RSLT,ROWS($A$3:H22)+QUOTIENT(COLUMNS($A$3:H22)-1,6)*CEILING(COUNT(DRAFT!$B:$B)/4,1),1+MOD(COLUMN()-1,6)))</f>
        <v/>
      </c>
      <c r="I22" s="51" t="str">
        <f>IF(ROWS($A$3:I22)&gt;CEILING(COUNT(DRAFT!$B:$B)/4,1),"",INDEX(RSLT,ROWS($A$3:I22)+QUOTIENT(COLUMNS($A$3:I22)-1,6)*CEILING(COUNT(DRAFT!$B:$B)/4,1),1+MOD(COLUMN()-1,6)))</f>
        <v/>
      </c>
      <c r="J22" s="51" t="str">
        <f>IF(ROWS($A$3:J22)&gt;CEILING(COUNT(DRAFT!$B:$B)/4,1),"",INDEX(RSLT,ROWS($A$3:J22)+QUOTIENT(COLUMNS($A$3:J22)-1,6)*CEILING(COUNT(DRAFT!$B:$B)/4,1),1+MOD(COLUMN()-1,6)))</f>
        <v/>
      </c>
      <c r="K22" s="51" t="str">
        <f>IF(ROWS($A$3:K22)&gt;CEILING(COUNT(DRAFT!$B:$B)/4,1),"",INDEX(RSLT,ROWS($A$3:K22)+QUOTIENT(COLUMNS($A$3:K22)-1,6)*CEILING(COUNT(DRAFT!$B:$B)/4,1),1+MOD(COLUMN()-1,6)))</f>
        <v/>
      </c>
      <c r="L22" s="51" t="str">
        <f>IF(ROWS($A$3:L22)&gt;CEILING(COUNT(DRAFT!$B:$B)/4,1),"",INDEX(RSLT,ROWS($A$3:L22)+QUOTIENT(COLUMNS($A$3:L22)-1,6)*CEILING(COUNT(DRAFT!$B:$B)/4,1),1+MOD(COLUMN()-1,6)))</f>
        <v/>
      </c>
      <c r="M22" s="51" t="str">
        <f>IF(ROWS($A$3:M22)&gt;CEILING(COUNT(DRAFT!$B:$B)/4,1),"",INDEX(RSLT,ROWS($A$3:M22)+QUOTIENT(COLUMNS($A$3:M22)-1,6)*CEILING(COUNT(DRAFT!$B:$B)/4,1),1+MOD(COLUMN()-1,6)))</f>
        <v/>
      </c>
      <c r="N22" s="51" t="str">
        <f>IF(ROWS($A$3:N22)&gt;CEILING(COUNT(DRAFT!$B:$B)/4,1),"",INDEX(RSLT,ROWS($A$3:N22)+QUOTIENT(COLUMNS($A$3:N22)-1,6)*CEILING(COUNT(DRAFT!$B:$B)/4,1),1+MOD(COLUMN()-1,6)))</f>
        <v/>
      </c>
      <c r="O22" s="51" t="str">
        <f>IF(ROWS($A$3:O22)&gt;CEILING(COUNT(DRAFT!$B:$B)/4,1),"",INDEX(RSLT,ROWS($A$3:O22)+QUOTIENT(COLUMNS($A$3:O22)-1,6)*CEILING(COUNT(DRAFT!$B:$B)/4,1),1+MOD(COLUMN()-1,6)))</f>
        <v/>
      </c>
      <c r="P22" s="51" t="str">
        <f>IF(ROWS($A$3:P22)&gt;CEILING(COUNT(DRAFT!$B:$B)/4,1),"",INDEX(RSLT,ROWS($A$3:P22)+QUOTIENT(COLUMNS($A$3:P22)-1,6)*CEILING(COUNT(DRAFT!$B:$B)/4,1),1+MOD(COLUMN()-1,6)))</f>
        <v/>
      </c>
      <c r="Q22" s="51" t="str">
        <f>IF(ROWS($A$3:Q22)&gt;CEILING(COUNT(DRAFT!$B:$B)/4,1),"",INDEX(RSLT,ROWS($A$3:Q22)+QUOTIENT(COLUMNS($A$3:Q22)-1,6)*CEILING(COUNT(DRAFT!$B:$B)/4,1),1+MOD(COLUMN()-1,6)))</f>
        <v/>
      </c>
      <c r="R22" s="51" t="str">
        <f>IF(ROWS($A$3:R22)&gt;CEILING(COUNT(DRAFT!$B:$B)/4,1),"",INDEX(RSLT,ROWS($A$3:R22)+QUOTIENT(COLUMNS($A$3:R22)-1,6)*CEILING(COUNT(DRAFT!$B:$B)/4,1),1+MOD(COLUMN()-1,6)))</f>
        <v/>
      </c>
      <c r="S22" s="51" t="str">
        <f>IF(ROWS($A$3:S22)&gt;CEILING(COUNT(DRAFT!$B:$B)/4,1),"",INDEX(RSLT,ROWS($A$3:S22)+QUOTIENT(COLUMNS($A$3:S22)-1,6)*CEILING(COUNT(DRAFT!$B:$B)/4,1),1+MOD(COLUMN()-1,6)))</f>
        <v/>
      </c>
      <c r="T22" s="51" t="str">
        <f>IF(ROWS($A$3:T22)&gt;CEILING(COUNT(DRAFT!$B:$B)/4,1),"",INDEX(RSLT,ROWS($A$3:T22)+QUOTIENT(COLUMNS($A$3:T22)-1,6)*CEILING(COUNT(DRAFT!$B:$B)/4,1),1+MOD(COLUMN()-1,6)))</f>
        <v/>
      </c>
      <c r="U22" s="51" t="str">
        <f>IF(ROWS($A$3:U22)&gt;CEILING(COUNT(DRAFT!$B:$B)/4,1),"",INDEX(RSLT,ROWS($A$3:U22)+QUOTIENT(COLUMNS($A$3:U22)-1,6)*CEILING(COUNT(DRAFT!$B:$B)/4,1),1+MOD(COLUMN()-1,6)))</f>
        <v/>
      </c>
      <c r="V22" s="51" t="str">
        <f>IF(ROWS($A$3:V22)&gt;CEILING(COUNT(DRAFT!$B:$B)/4,1),"",INDEX(RSLT,ROWS($A$3:V22)+QUOTIENT(COLUMNS($A$3:V22)-1,6)*CEILING(COUNT(DRAFT!$B:$B)/4,1),1+MOD(COLUMN()-1,6)))</f>
        <v/>
      </c>
      <c r="W22" s="51" t="str">
        <f>IF(ROWS($A$3:W22)&gt;CEILING(COUNT(DRAFT!$B:$B)/4,1),"",INDEX(RSLT,ROWS($A$3:W22)+QUOTIENT(COLUMNS($A$3:W22)-1,6)*CEILING(COUNT(DRAFT!$B:$B)/4,1),1+MOD(COLUMN()-1,6)))</f>
        <v/>
      </c>
      <c r="X22" s="51" t="str">
        <f>IF(ROWS($A$3:X22)&gt;CEILING(COUNT(DRAFT!$B:$B)/4,1),"",INDEX(RSLT,ROWS($A$3:X22)+QUOTIENT(COLUMNS($A$3:X22)-1,6)*CEILING(COUNT(DRAFT!$B:$B)/4,1),1+MOD(COLUMN()-1,6)))</f>
        <v/>
      </c>
    </row>
    <row r="23" spans="1:24" s="75" customFormat="1" ht="23.1" customHeight="1" x14ac:dyDescent="0.25">
      <c r="A23" s="51" t="str">
        <f>IF(ROWS($A$3:A23)&gt;CEILING(COUNT(DRAFT!$B:$B)/4,1),"",INDEX(RSLT,ROWS($A$3:A23)+QUOTIENT(COLUMNS($A$3:A23)-1,6)*CEILING(COUNT(DRAFT!$B:$B)/4,1),1+MOD(COLUMN()-1,6)))</f>
        <v/>
      </c>
      <c r="B23" s="51" t="str">
        <f>IF(ROWS($A$3:B23)&gt;CEILING(COUNT(DRAFT!$B:$B)/4,1),"",INDEX(RSLT,ROWS($A$3:B23)+QUOTIENT(COLUMNS($A$3:B23)-1,6)*CEILING(COUNT(DRAFT!$B:$B)/4,1),1+MOD(COLUMN()-1,6)))</f>
        <v/>
      </c>
      <c r="C23" s="51" t="str">
        <f>IF(ROWS($A$3:C23)&gt;CEILING(COUNT(DRAFT!$B:$B)/4,1),"",INDEX(RSLT,ROWS($A$3:C23)+QUOTIENT(COLUMNS($A$3:C23)-1,6)*CEILING(COUNT(DRAFT!$B:$B)/4,1),1+MOD(COLUMN()-1,6)))</f>
        <v/>
      </c>
      <c r="D23" s="51" t="str">
        <f>IF(ROWS($A$3:D23)&gt;CEILING(COUNT(DRAFT!$B:$B)/4,1),"",INDEX(RSLT,ROWS($A$3:D23)+QUOTIENT(COLUMNS($A$3:D23)-1,6)*CEILING(COUNT(DRAFT!$B:$B)/4,1),1+MOD(COLUMN()-1,6)))</f>
        <v/>
      </c>
      <c r="E23" s="51" t="str">
        <f>IF(ROWS($A$3:E23)&gt;CEILING(COUNT(DRAFT!$B:$B)/4,1),"",INDEX(RSLT,ROWS($A$3:E23)+QUOTIENT(COLUMNS($A$3:E23)-1,6)*CEILING(COUNT(DRAFT!$B:$B)/4,1),1+MOD(COLUMN()-1,6)))</f>
        <v/>
      </c>
      <c r="F23" s="51" t="str">
        <f>IF(ROWS($A$3:F23)&gt;CEILING(COUNT(DRAFT!$B:$B)/4,1),"",INDEX(RSLT,ROWS($A$3:F23)+QUOTIENT(COLUMNS($A$3:F23)-1,6)*CEILING(COUNT(DRAFT!$B:$B)/4,1),1+MOD(COLUMN()-1,6)))</f>
        <v/>
      </c>
      <c r="G23" s="51" t="str">
        <f>IF(ROWS($A$3:G23)&gt;CEILING(COUNT(DRAFT!$B:$B)/4,1),"",INDEX(RSLT,ROWS($A$3:G23)+QUOTIENT(COLUMNS($A$3:G23)-1,6)*CEILING(COUNT(DRAFT!$B:$B)/4,1),1+MOD(COLUMN()-1,6)))</f>
        <v/>
      </c>
      <c r="H23" s="51" t="str">
        <f>IF(ROWS($A$3:H23)&gt;CEILING(COUNT(DRAFT!$B:$B)/4,1),"",INDEX(RSLT,ROWS($A$3:H23)+QUOTIENT(COLUMNS($A$3:H23)-1,6)*CEILING(COUNT(DRAFT!$B:$B)/4,1),1+MOD(COLUMN()-1,6)))</f>
        <v/>
      </c>
      <c r="I23" s="51" t="str">
        <f>IF(ROWS($A$3:I23)&gt;CEILING(COUNT(DRAFT!$B:$B)/4,1),"",INDEX(RSLT,ROWS($A$3:I23)+QUOTIENT(COLUMNS($A$3:I23)-1,6)*CEILING(COUNT(DRAFT!$B:$B)/4,1),1+MOD(COLUMN()-1,6)))</f>
        <v/>
      </c>
      <c r="J23" s="51" t="str">
        <f>IF(ROWS($A$3:J23)&gt;CEILING(COUNT(DRAFT!$B:$B)/4,1),"",INDEX(RSLT,ROWS($A$3:J23)+QUOTIENT(COLUMNS($A$3:J23)-1,6)*CEILING(COUNT(DRAFT!$B:$B)/4,1),1+MOD(COLUMN()-1,6)))</f>
        <v/>
      </c>
      <c r="K23" s="51" t="str">
        <f>IF(ROWS($A$3:K23)&gt;CEILING(COUNT(DRAFT!$B:$B)/4,1),"",INDEX(RSLT,ROWS($A$3:K23)+QUOTIENT(COLUMNS($A$3:K23)-1,6)*CEILING(COUNT(DRAFT!$B:$B)/4,1),1+MOD(COLUMN()-1,6)))</f>
        <v/>
      </c>
      <c r="L23" s="51" t="str">
        <f>IF(ROWS($A$3:L23)&gt;CEILING(COUNT(DRAFT!$B:$B)/4,1),"",INDEX(RSLT,ROWS($A$3:L23)+QUOTIENT(COLUMNS($A$3:L23)-1,6)*CEILING(COUNT(DRAFT!$B:$B)/4,1),1+MOD(COLUMN()-1,6)))</f>
        <v/>
      </c>
      <c r="M23" s="51" t="str">
        <f>IF(ROWS($A$3:M23)&gt;CEILING(COUNT(DRAFT!$B:$B)/4,1),"",INDEX(RSLT,ROWS($A$3:M23)+QUOTIENT(COLUMNS($A$3:M23)-1,6)*CEILING(COUNT(DRAFT!$B:$B)/4,1),1+MOD(COLUMN()-1,6)))</f>
        <v/>
      </c>
      <c r="N23" s="51" t="str">
        <f>IF(ROWS($A$3:N23)&gt;CEILING(COUNT(DRAFT!$B:$B)/4,1),"",INDEX(RSLT,ROWS($A$3:N23)+QUOTIENT(COLUMNS($A$3:N23)-1,6)*CEILING(COUNT(DRAFT!$B:$B)/4,1),1+MOD(COLUMN()-1,6)))</f>
        <v/>
      </c>
      <c r="O23" s="51" t="str">
        <f>IF(ROWS($A$3:O23)&gt;CEILING(COUNT(DRAFT!$B:$B)/4,1),"",INDEX(RSLT,ROWS($A$3:O23)+QUOTIENT(COLUMNS($A$3:O23)-1,6)*CEILING(COUNT(DRAFT!$B:$B)/4,1),1+MOD(COLUMN()-1,6)))</f>
        <v/>
      </c>
      <c r="P23" s="51" t="str">
        <f>IF(ROWS($A$3:P23)&gt;CEILING(COUNT(DRAFT!$B:$B)/4,1),"",INDEX(RSLT,ROWS($A$3:P23)+QUOTIENT(COLUMNS($A$3:P23)-1,6)*CEILING(COUNT(DRAFT!$B:$B)/4,1),1+MOD(COLUMN()-1,6)))</f>
        <v/>
      </c>
      <c r="Q23" s="51" t="str">
        <f>IF(ROWS($A$3:Q23)&gt;CEILING(COUNT(DRAFT!$B:$B)/4,1),"",INDEX(RSLT,ROWS($A$3:Q23)+QUOTIENT(COLUMNS($A$3:Q23)-1,6)*CEILING(COUNT(DRAFT!$B:$B)/4,1),1+MOD(COLUMN()-1,6)))</f>
        <v/>
      </c>
      <c r="R23" s="51" t="str">
        <f>IF(ROWS($A$3:R23)&gt;CEILING(COUNT(DRAFT!$B:$B)/4,1),"",INDEX(RSLT,ROWS($A$3:R23)+QUOTIENT(COLUMNS($A$3:R23)-1,6)*CEILING(COUNT(DRAFT!$B:$B)/4,1),1+MOD(COLUMN()-1,6)))</f>
        <v/>
      </c>
      <c r="S23" s="51" t="str">
        <f>IF(ROWS($A$3:S23)&gt;CEILING(COUNT(DRAFT!$B:$B)/4,1),"",INDEX(RSLT,ROWS($A$3:S23)+QUOTIENT(COLUMNS($A$3:S23)-1,6)*CEILING(COUNT(DRAFT!$B:$B)/4,1),1+MOD(COLUMN()-1,6)))</f>
        <v/>
      </c>
      <c r="T23" s="51" t="str">
        <f>IF(ROWS($A$3:T23)&gt;CEILING(COUNT(DRAFT!$B:$B)/4,1),"",INDEX(RSLT,ROWS($A$3:T23)+QUOTIENT(COLUMNS($A$3:T23)-1,6)*CEILING(COUNT(DRAFT!$B:$B)/4,1),1+MOD(COLUMN()-1,6)))</f>
        <v/>
      </c>
      <c r="U23" s="51" t="str">
        <f>IF(ROWS($A$3:U23)&gt;CEILING(COUNT(DRAFT!$B:$B)/4,1),"",INDEX(RSLT,ROWS($A$3:U23)+QUOTIENT(COLUMNS($A$3:U23)-1,6)*CEILING(COUNT(DRAFT!$B:$B)/4,1),1+MOD(COLUMN()-1,6)))</f>
        <v/>
      </c>
      <c r="V23" s="51" t="str">
        <f>IF(ROWS($A$3:V23)&gt;CEILING(COUNT(DRAFT!$B:$B)/4,1),"",INDEX(RSLT,ROWS($A$3:V23)+QUOTIENT(COLUMNS($A$3:V23)-1,6)*CEILING(COUNT(DRAFT!$B:$B)/4,1),1+MOD(COLUMN()-1,6)))</f>
        <v/>
      </c>
      <c r="W23" s="51" t="str">
        <f>IF(ROWS($A$3:W23)&gt;CEILING(COUNT(DRAFT!$B:$B)/4,1),"",INDEX(RSLT,ROWS($A$3:W23)+QUOTIENT(COLUMNS($A$3:W23)-1,6)*CEILING(COUNT(DRAFT!$B:$B)/4,1),1+MOD(COLUMN()-1,6)))</f>
        <v/>
      </c>
      <c r="X23" s="51" t="str">
        <f>IF(ROWS($A$3:X23)&gt;CEILING(COUNT(DRAFT!$B:$B)/4,1),"",INDEX(RSLT,ROWS($A$3:X23)+QUOTIENT(COLUMNS($A$3:X23)-1,6)*CEILING(COUNT(DRAFT!$B:$B)/4,1),1+MOD(COLUMN()-1,6)))</f>
        <v/>
      </c>
    </row>
    <row r="24" spans="1:24" s="75" customFormat="1" ht="23.1" customHeight="1" x14ac:dyDescent="0.25">
      <c r="A24" s="51" t="str">
        <f>IF(ROWS($A$3:A24)&gt;CEILING(COUNT(DRAFT!$B:$B)/4,1),"",INDEX(RSLT,ROWS($A$3:A24)+QUOTIENT(COLUMNS($A$3:A24)-1,6)*CEILING(COUNT(DRAFT!$B:$B)/4,1),1+MOD(COLUMN()-1,6)))</f>
        <v/>
      </c>
      <c r="B24" s="51" t="str">
        <f>IF(ROWS($A$3:B24)&gt;CEILING(COUNT(DRAFT!$B:$B)/4,1),"",INDEX(RSLT,ROWS($A$3:B24)+QUOTIENT(COLUMNS($A$3:B24)-1,6)*CEILING(COUNT(DRAFT!$B:$B)/4,1),1+MOD(COLUMN()-1,6)))</f>
        <v/>
      </c>
      <c r="C24" s="51" t="str">
        <f>IF(ROWS($A$3:C24)&gt;CEILING(COUNT(DRAFT!$B:$B)/4,1),"",INDEX(RSLT,ROWS($A$3:C24)+QUOTIENT(COLUMNS($A$3:C24)-1,6)*CEILING(COUNT(DRAFT!$B:$B)/4,1),1+MOD(COLUMN()-1,6)))</f>
        <v/>
      </c>
      <c r="D24" s="51" t="str">
        <f>IF(ROWS($A$3:D24)&gt;CEILING(COUNT(DRAFT!$B:$B)/4,1),"",INDEX(RSLT,ROWS($A$3:D24)+QUOTIENT(COLUMNS($A$3:D24)-1,6)*CEILING(COUNT(DRAFT!$B:$B)/4,1),1+MOD(COLUMN()-1,6)))</f>
        <v/>
      </c>
      <c r="E24" s="51" t="str">
        <f>IF(ROWS($A$3:E24)&gt;CEILING(COUNT(DRAFT!$B:$B)/4,1),"",INDEX(RSLT,ROWS($A$3:E24)+QUOTIENT(COLUMNS($A$3:E24)-1,6)*CEILING(COUNT(DRAFT!$B:$B)/4,1),1+MOD(COLUMN()-1,6)))</f>
        <v/>
      </c>
      <c r="F24" s="51" t="str">
        <f>IF(ROWS($A$3:F24)&gt;CEILING(COUNT(DRAFT!$B:$B)/4,1),"",INDEX(RSLT,ROWS($A$3:F24)+QUOTIENT(COLUMNS($A$3:F24)-1,6)*CEILING(COUNT(DRAFT!$B:$B)/4,1),1+MOD(COLUMN()-1,6)))</f>
        <v/>
      </c>
      <c r="G24" s="51" t="str">
        <f>IF(ROWS($A$3:G24)&gt;CEILING(COUNT(DRAFT!$B:$B)/4,1),"",INDEX(RSLT,ROWS($A$3:G24)+QUOTIENT(COLUMNS($A$3:G24)-1,6)*CEILING(COUNT(DRAFT!$B:$B)/4,1),1+MOD(COLUMN()-1,6)))</f>
        <v/>
      </c>
      <c r="H24" s="51" t="str">
        <f>IF(ROWS($A$3:H24)&gt;CEILING(COUNT(DRAFT!$B:$B)/4,1),"",INDEX(RSLT,ROWS($A$3:H24)+QUOTIENT(COLUMNS($A$3:H24)-1,6)*CEILING(COUNT(DRAFT!$B:$B)/4,1),1+MOD(COLUMN()-1,6)))</f>
        <v/>
      </c>
      <c r="I24" s="51" t="str">
        <f>IF(ROWS($A$3:I24)&gt;CEILING(COUNT(DRAFT!$B:$B)/4,1),"",INDEX(RSLT,ROWS($A$3:I24)+QUOTIENT(COLUMNS($A$3:I24)-1,6)*CEILING(COUNT(DRAFT!$B:$B)/4,1),1+MOD(COLUMN()-1,6)))</f>
        <v/>
      </c>
      <c r="J24" s="51" t="str">
        <f>IF(ROWS($A$3:J24)&gt;CEILING(COUNT(DRAFT!$B:$B)/4,1),"",INDEX(RSLT,ROWS($A$3:J24)+QUOTIENT(COLUMNS($A$3:J24)-1,6)*CEILING(COUNT(DRAFT!$B:$B)/4,1),1+MOD(COLUMN()-1,6)))</f>
        <v/>
      </c>
      <c r="K24" s="51" t="str">
        <f>IF(ROWS($A$3:K24)&gt;CEILING(COUNT(DRAFT!$B:$B)/4,1),"",INDEX(RSLT,ROWS($A$3:K24)+QUOTIENT(COLUMNS($A$3:K24)-1,6)*CEILING(COUNT(DRAFT!$B:$B)/4,1),1+MOD(COLUMN()-1,6)))</f>
        <v/>
      </c>
      <c r="L24" s="51" t="str">
        <f>IF(ROWS($A$3:L24)&gt;CEILING(COUNT(DRAFT!$B:$B)/4,1),"",INDEX(RSLT,ROWS($A$3:L24)+QUOTIENT(COLUMNS($A$3:L24)-1,6)*CEILING(COUNT(DRAFT!$B:$B)/4,1),1+MOD(COLUMN()-1,6)))</f>
        <v/>
      </c>
      <c r="M24" s="51" t="str">
        <f>IF(ROWS($A$3:M24)&gt;CEILING(COUNT(DRAFT!$B:$B)/4,1),"",INDEX(RSLT,ROWS($A$3:M24)+QUOTIENT(COLUMNS($A$3:M24)-1,6)*CEILING(COUNT(DRAFT!$B:$B)/4,1),1+MOD(COLUMN()-1,6)))</f>
        <v/>
      </c>
      <c r="N24" s="51" t="str">
        <f>IF(ROWS($A$3:N24)&gt;CEILING(COUNT(DRAFT!$B:$B)/4,1),"",INDEX(RSLT,ROWS($A$3:N24)+QUOTIENT(COLUMNS($A$3:N24)-1,6)*CEILING(COUNT(DRAFT!$B:$B)/4,1),1+MOD(COLUMN()-1,6)))</f>
        <v/>
      </c>
      <c r="O24" s="51" t="str">
        <f>IF(ROWS($A$3:O24)&gt;CEILING(COUNT(DRAFT!$B:$B)/4,1),"",INDEX(RSLT,ROWS($A$3:O24)+QUOTIENT(COLUMNS($A$3:O24)-1,6)*CEILING(COUNT(DRAFT!$B:$B)/4,1),1+MOD(COLUMN()-1,6)))</f>
        <v/>
      </c>
      <c r="P24" s="51" t="str">
        <f>IF(ROWS($A$3:P24)&gt;CEILING(COUNT(DRAFT!$B:$B)/4,1),"",INDEX(RSLT,ROWS($A$3:P24)+QUOTIENT(COLUMNS($A$3:P24)-1,6)*CEILING(COUNT(DRAFT!$B:$B)/4,1),1+MOD(COLUMN()-1,6)))</f>
        <v/>
      </c>
      <c r="Q24" s="51" t="str">
        <f>IF(ROWS($A$3:Q24)&gt;CEILING(COUNT(DRAFT!$B:$B)/4,1),"",INDEX(RSLT,ROWS($A$3:Q24)+QUOTIENT(COLUMNS($A$3:Q24)-1,6)*CEILING(COUNT(DRAFT!$B:$B)/4,1),1+MOD(COLUMN()-1,6)))</f>
        <v/>
      </c>
      <c r="R24" s="51" t="str">
        <f>IF(ROWS($A$3:R24)&gt;CEILING(COUNT(DRAFT!$B:$B)/4,1),"",INDEX(RSLT,ROWS($A$3:R24)+QUOTIENT(COLUMNS($A$3:R24)-1,6)*CEILING(COUNT(DRAFT!$B:$B)/4,1),1+MOD(COLUMN()-1,6)))</f>
        <v/>
      </c>
      <c r="S24" s="51" t="str">
        <f>IF(ROWS($A$3:S24)&gt;CEILING(COUNT(DRAFT!$B:$B)/4,1),"",INDEX(RSLT,ROWS($A$3:S24)+QUOTIENT(COLUMNS($A$3:S24)-1,6)*CEILING(COUNT(DRAFT!$B:$B)/4,1),1+MOD(COLUMN()-1,6)))</f>
        <v/>
      </c>
      <c r="T24" s="51" t="str">
        <f>IF(ROWS($A$3:T24)&gt;CEILING(COUNT(DRAFT!$B:$B)/4,1),"",INDEX(RSLT,ROWS($A$3:T24)+QUOTIENT(COLUMNS($A$3:T24)-1,6)*CEILING(COUNT(DRAFT!$B:$B)/4,1),1+MOD(COLUMN()-1,6)))</f>
        <v/>
      </c>
      <c r="U24" s="51" t="str">
        <f>IF(ROWS($A$3:U24)&gt;CEILING(COUNT(DRAFT!$B:$B)/4,1),"",INDEX(RSLT,ROWS($A$3:U24)+QUOTIENT(COLUMNS($A$3:U24)-1,6)*CEILING(COUNT(DRAFT!$B:$B)/4,1),1+MOD(COLUMN()-1,6)))</f>
        <v/>
      </c>
      <c r="V24" s="51" t="str">
        <f>IF(ROWS($A$3:V24)&gt;CEILING(COUNT(DRAFT!$B:$B)/4,1),"",INDEX(RSLT,ROWS($A$3:V24)+QUOTIENT(COLUMNS($A$3:V24)-1,6)*CEILING(COUNT(DRAFT!$B:$B)/4,1),1+MOD(COLUMN()-1,6)))</f>
        <v/>
      </c>
      <c r="W24" s="51" t="str">
        <f>IF(ROWS($A$3:W24)&gt;CEILING(COUNT(DRAFT!$B:$B)/4,1),"",INDEX(RSLT,ROWS($A$3:W24)+QUOTIENT(COLUMNS($A$3:W24)-1,6)*CEILING(COUNT(DRAFT!$B:$B)/4,1),1+MOD(COLUMN()-1,6)))</f>
        <v/>
      </c>
      <c r="X24" s="51" t="str">
        <f>IF(ROWS($A$3:X24)&gt;CEILING(COUNT(DRAFT!$B:$B)/4,1),"",INDEX(RSLT,ROWS($A$3:X24)+QUOTIENT(COLUMNS($A$3:X24)-1,6)*CEILING(COUNT(DRAFT!$B:$B)/4,1),1+MOD(COLUMN()-1,6)))</f>
        <v/>
      </c>
    </row>
    <row r="25" spans="1:24" s="75" customFormat="1" ht="23.1" customHeight="1" x14ac:dyDescent="0.25">
      <c r="A25" s="51" t="str">
        <f>IF(ROWS($A$3:A25)&gt;CEILING(COUNT(DRAFT!$B:$B)/4,1),"",INDEX(RSLT,ROWS($A$3:A25)+QUOTIENT(COLUMNS($A$3:A25)-1,6)*CEILING(COUNT(DRAFT!$B:$B)/4,1),1+MOD(COLUMN()-1,6)))</f>
        <v/>
      </c>
      <c r="B25" s="51" t="str">
        <f>IF(ROWS($A$3:B25)&gt;CEILING(COUNT(DRAFT!$B:$B)/4,1),"",INDEX(RSLT,ROWS($A$3:B25)+QUOTIENT(COLUMNS($A$3:B25)-1,6)*CEILING(COUNT(DRAFT!$B:$B)/4,1),1+MOD(COLUMN()-1,6)))</f>
        <v/>
      </c>
      <c r="C25" s="51" t="str">
        <f>IF(ROWS($A$3:C25)&gt;CEILING(COUNT(DRAFT!$B:$B)/4,1),"",INDEX(RSLT,ROWS($A$3:C25)+QUOTIENT(COLUMNS($A$3:C25)-1,6)*CEILING(COUNT(DRAFT!$B:$B)/4,1),1+MOD(COLUMN()-1,6)))</f>
        <v/>
      </c>
      <c r="D25" s="51" t="str">
        <f>IF(ROWS($A$3:D25)&gt;CEILING(COUNT(DRAFT!$B:$B)/4,1),"",INDEX(RSLT,ROWS($A$3:D25)+QUOTIENT(COLUMNS($A$3:D25)-1,6)*CEILING(COUNT(DRAFT!$B:$B)/4,1),1+MOD(COLUMN()-1,6)))</f>
        <v/>
      </c>
      <c r="E25" s="51" t="str">
        <f>IF(ROWS($A$3:E25)&gt;CEILING(COUNT(DRAFT!$B:$B)/4,1),"",INDEX(RSLT,ROWS($A$3:E25)+QUOTIENT(COLUMNS($A$3:E25)-1,6)*CEILING(COUNT(DRAFT!$B:$B)/4,1),1+MOD(COLUMN()-1,6)))</f>
        <v/>
      </c>
      <c r="F25" s="51" t="str">
        <f>IF(ROWS($A$3:F25)&gt;CEILING(COUNT(DRAFT!$B:$B)/4,1),"",INDEX(RSLT,ROWS($A$3:F25)+QUOTIENT(COLUMNS($A$3:F25)-1,6)*CEILING(COUNT(DRAFT!$B:$B)/4,1),1+MOD(COLUMN()-1,6)))</f>
        <v/>
      </c>
      <c r="G25" s="51" t="str">
        <f>IF(ROWS($A$3:G25)&gt;CEILING(COUNT(DRAFT!$B:$B)/4,1),"",INDEX(RSLT,ROWS($A$3:G25)+QUOTIENT(COLUMNS($A$3:G25)-1,6)*CEILING(COUNT(DRAFT!$B:$B)/4,1),1+MOD(COLUMN()-1,6)))</f>
        <v/>
      </c>
      <c r="H25" s="51" t="str">
        <f>IF(ROWS($A$3:H25)&gt;CEILING(COUNT(DRAFT!$B:$B)/4,1),"",INDEX(RSLT,ROWS($A$3:H25)+QUOTIENT(COLUMNS($A$3:H25)-1,6)*CEILING(COUNT(DRAFT!$B:$B)/4,1),1+MOD(COLUMN()-1,6)))</f>
        <v/>
      </c>
      <c r="I25" s="51" t="str">
        <f>IF(ROWS($A$3:I25)&gt;CEILING(COUNT(DRAFT!$B:$B)/4,1),"",INDEX(RSLT,ROWS($A$3:I25)+QUOTIENT(COLUMNS($A$3:I25)-1,6)*CEILING(COUNT(DRAFT!$B:$B)/4,1),1+MOD(COLUMN()-1,6)))</f>
        <v/>
      </c>
      <c r="J25" s="51" t="str">
        <f>IF(ROWS($A$3:J25)&gt;CEILING(COUNT(DRAFT!$B:$B)/4,1),"",INDEX(RSLT,ROWS($A$3:J25)+QUOTIENT(COLUMNS($A$3:J25)-1,6)*CEILING(COUNT(DRAFT!$B:$B)/4,1),1+MOD(COLUMN()-1,6)))</f>
        <v/>
      </c>
      <c r="K25" s="51" t="str">
        <f>IF(ROWS($A$3:K25)&gt;CEILING(COUNT(DRAFT!$B:$B)/4,1),"",INDEX(RSLT,ROWS($A$3:K25)+QUOTIENT(COLUMNS($A$3:K25)-1,6)*CEILING(COUNT(DRAFT!$B:$B)/4,1),1+MOD(COLUMN()-1,6)))</f>
        <v/>
      </c>
      <c r="L25" s="51" t="str">
        <f>IF(ROWS($A$3:L25)&gt;CEILING(COUNT(DRAFT!$B:$B)/4,1),"",INDEX(RSLT,ROWS($A$3:L25)+QUOTIENT(COLUMNS($A$3:L25)-1,6)*CEILING(COUNT(DRAFT!$B:$B)/4,1),1+MOD(COLUMN()-1,6)))</f>
        <v/>
      </c>
      <c r="M25" s="51" t="str">
        <f>IF(ROWS($A$3:M25)&gt;CEILING(COUNT(DRAFT!$B:$B)/4,1),"",INDEX(RSLT,ROWS($A$3:M25)+QUOTIENT(COLUMNS($A$3:M25)-1,6)*CEILING(COUNT(DRAFT!$B:$B)/4,1),1+MOD(COLUMN()-1,6)))</f>
        <v/>
      </c>
      <c r="N25" s="51" t="str">
        <f>IF(ROWS($A$3:N25)&gt;CEILING(COUNT(DRAFT!$B:$B)/4,1),"",INDEX(RSLT,ROWS($A$3:N25)+QUOTIENT(COLUMNS($A$3:N25)-1,6)*CEILING(COUNT(DRAFT!$B:$B)/4,1),1+MOD(COLUMN()-1,6)))</f>
        <v/>
      </c>
      <c r="O25" s="51" t="str">
        <f>IF(ROWS($A$3:O25)&gt;CEILING(COUNT(DRAFT!$B:$B)/4,1),"",INDEX(RSLT,ROWS($A$3:O25)+QUOTIENT(COLUMNS($A$3:O25)-1,6)*CEILING(COUNT(DRAFT!$B:$B)/4,1),1+MOD(COLUMN()-1,6)))</f>
        <v/>
      </c>
      <c r="P25" s="51" t="str">
        <f>IF(ROWS($A$3:P25)&gt;CEILING(COUNT(DRAFT!$B:$B)/4,1),"",INDEX(RSLT,ROWS($A$3:P25)+QUOTIENT(COLUMNS($A$3:P25)-1,6)*CEILING(COUNT(DRAFT!$B:$B)/4,1),1+MOD(COLUMN()-1,6)))</f>
        <v/>
      </c>
      <c r="Q25" s="51" t="str">
        <f>IF(ROWS($A$3:Q25)&gt;CEILING(COUNT(DRAFT!$B:$B)/4,1),"",INDEX(RSLT,ROWS($A$3:Q25)+QUOTIENT(COLUMNS($A$3:Q25)-1,6)*CEILING(COUNT(DRAFT!$B:$B)/4,1),1+MOD(COLUMN()-1,6)))</f>
        <v/>
      </c>
      <c r="R25" s="51" t="str">
        <f>IF(ROWS($A$3:R25)&gt;CEILING(COUNT(DRAFT!$B:$B)/4,1),"",INDEX(RSLT,ROWS($A$3:R25)+QUOTIENT(COLUMNS($A$3:R25)-1,6)*CEILING(COUNT(DRAFT!$B:$B)/4,1),1+MOD(COLUMN()-1,6)))</f>
        <v/>
      </c>
      <c r="S25" s="51" t="str">
        <f>IF(ROWS($A$3:S25)&gt;CEILING(COUNT(DRAFT!$B:$B)/4,1),"",INDEX(RSLT,ROWS($A$3:S25)+QUOTIENT(COLUMNS($A$3:S25)-1,6)*CEILING(COUNT(DRAFT!$B:$B)/4,1),1+MOD(COLUMN()-1,6)))</f>
        <v/>
      </c>
      <c r="T25" s="51" t="str">
        <f>IF(ROWS($A$3:T25)&gt;CEILING(COUNT(DRAFT!$B:$B)/4,1),"",INDEX(RSLT,ROWS($A$3:T25)+QUOTIENT(COLUMNS($A$3:T25)-1,6)*CEILING(COUNT(DRAFT!$B:$B)/4,1),1+MOD(COLUMN()-1,6)))</f>
        <v/>
      </c>
      <c r="U25" s="51" t="str">
        <f>IF(ROWS($A$3:U25)&gt;CEILING(COUNT(DRAFT!$B:$B)/4,1),"",INDEX(RSLT,ROWS($A$3:U25)+QUOTIENT(COLUMNS($A$3:U25)-1,6)*CEILING(COUNT(DRAFT!$B:$B)/4,1),1+MOD(COLUMN()-1,6)))</f>
        <v/>
      </c>
      <c r="V25" s="51" t="str">
        <f>IF(ROWS($A$3:V25)&gt;CEILING(COUNT(DRAFT!$B:$B)/4,1),"",INDEX(RSLT,ROWS($A$3:V25)+QUOTIENT(COLUMNS($A$3:V25)-1,6)*CEILING(COUNT(DRAFT!$B:$B)/4,1),1+MOD(COLUMN()-1,6)))</f>
        <v/>
      </c>
      <c r="W25" s="51" t="str">
        <f>IF(ROWS($A$3:W25)&gt;CEILING(COUNT(DRAFT!$B:$B)/4,1),"",INDEX(RSLT,ROWS($A$3:W25)+QUOTIENT(COLUMNS($A$3:W25)-1,6)*CEILING(COUNT(DRAFT!$B:$B)/4,1),1+MOD(COLUMN()-1,6)))</f>
        <v/>
      </c>
      <c r="X25" s="51" t="str">
        <f>IF(ROWS($A$3:X25)&gt;CEILING(COUNT(DRAFT!$B:$B)/4,1),"",INDEX(RSLT,ROWS($A$3:X25)+QUOTIENT(COLUMNS($A$3:X25)-1,6)*CEILING(COUNT(DRAFT!$B:$B)/4,1),1+MOD(COLUMN()-1,6)))</f>
        <v/>
      </c>
    </row>
    <row r="26" spans="1:24" s="75" customFormat="1" ht="23.1" customHeight="1" x14ac:dyDescent="0.25">
      <c r="A26" s="51" t="str">
        <f>IF(ROWS($A$3:A26)&gt;CEILING(COUNT(DRAFT!$B:$B)/4,1),"",INDEX(RSLT,ROWS($A$3:A26)+QUOTIENT(COLUMNS($A$3:A26)-1,6)*CEILING(COUNT(DRAFT!$B:$B)/4,1),1+MOD(COLUMN()-1,6)))</f>
        <v/>
      </c>
      <c r="B26" s="51" t="str">
        <f>IF(ROWS($A$3:B26)&gt;CEILING(COUNT(DRAFT!$B:$B)/4,1),"",INDEX(RSLT,ROWS($A$3:B26)+QUOTIENT(COLUMNS($A$3:B26)-1,6)*CEILING(COUNT(DRAFT!$B:$B)/4,1),1+MOD(COLUMN()-1,6)))</f>
        <v/>
      </c>
      <c r="C26" s="51" t="str">
        <f>IF(ROWS($A$3:C26)&gt;CEILING(COUNT(DRAFT!$B:$B)/4,1),"",INDEX(RSLT,ROWS($A$3:C26)+QUOTIENT(COLUMNS($A$3:C26)-1,6)*CEILING(COUNT(DRAFT!$B:$B)/4,1),1+MOD(COLUMN()-1,6)))</f>
        <v/>
      </c>
      <c r="D26" s="51" t="str">
        <f>IF(ROWS($A$3:D26)&gt;CEILING(COUNT(DRAFT!$B:$B)/4,1),"",INDEX(RSLT,ROWS($A$3:D26)+QUOTIENT(COLUMNS($A$3:D26)-1,6)*CEILING(COUNT(DRAFT!$B:$B)/4,1),1+MOD(COLUMN()-1,6)))</f>
        <v/>
      </c>
      <c r="E26" s="51" t="str">
        <f>IF(ROWS($A$3:E26)&gt;CEILING(COUNT(DRAFT!$B:$B)/4,1),"",INDEX(RSLT,ROWS($A$3:E26)+QUOTIENT(COLUMNS($A$3:E26)-1,6)*CEILING(COUNT(DRAFT!$B:$B)/4,1),1+MOD(COLUMN()-1,6)))</f>
        <v/>
      </c>
      <c r="F26" s="51" t="str">
        <f>IF(ROWS($A$3:F26)&gt;CEILING(COUNT(DRAFT!$B:$B)/4,1),"",INDEX(RSLT,ROWS($A$3:F26)+QUOTIENT(COLUMNS($A$3:F26)-1,6)*CEILING(COUNT(DRAFT!$B:$B)/4,1),1+MOD(COLUMN()-1,6)))</f>
        <v/>
      </c>
      <c r="G26" s="51" t="str">
        <f>IF(ROWS($A$3:G26)&gt;CEILING(COUNT(DRAFT!$B:$B)/4,1),"",INDEX(RSLT,ROWS($A$3:G26)+QUOTIENT(COLUMNS($A$3:G26)-1,6)*CEILING(COUNT(DRAFT!$B:$B)/4,1),1+MOD(COLUMN()-1,6)))</f>
        <v/>
      </c>
      <c r="H26" s="51" t="str">
        <f>IF(ROWS($A$3:H26)&gt;CEILING(COUNT(DRAFT!$B:$B)/4,1),"",INDEX(RSLT,ROWS($A$3:H26)+QUOTIENT(COLUMNS($A$3:H26)-1,6)*CEILING(COUNT(DRAFT!$B:$B)/4,1),1+MOD(COLUMN()-1,6)))</f>
        <v/>
      </c>
      <c r="I26" s="51" t="str">
        <f>IF(ROWS($A$3:I26)&gt;CEILING(COUNT(DRAFT!$B:$B)/4,1),"",INDEX(RSLT,ROWS($A$3:I26)+QUOTIENT(COLUMNS($A$3:I26)-1,6)*CEILING(COUNT(DRAFT!$B:$B)/4,1),1+MOD(COLUMN()-1,6)))</f>
        <v/>
      </c>
      <c r="J26" s="51" t="str">
        <f>IF(ROWS($A$3:J26)&gt;CEILING(COUNT(DRAFT!$B:$B)/4,1),"",INDEX(RSLT,ROWS($A$3:J26)+QUOTIENT(COLUMNS($A$3:J26)-1,6)*CEILING(COUNT(DRAFT!$B:$B)/4,1),1+MOD(COLUMN()-1,6)))</f>
        <v/>
      </c>
      <c r="K26" s="51" t="str">
        <f>IF(ROWS($A$3:K26)&gt;CEILING(COUNT(DRAFT!$B:$B)/4,1),"",INDEX(RSLT,ROWS($A$3:K26)+QUOTIENT(COLUMNS($A$3:K26)-1,6)*CEILING(COUNT(DRAFT!$B:$B)/4,1),1+MOD(COLUMN()-1,6)))</f>
        <v/>
      </c>
      <c r="L26" s="51" t="str">
        <f>IF(ROWS($A$3:L26)&gt;CEILING(COUNT(DRAFT!$B:$B)/4,1),"",INDEX(RSLT,ROWS($A$3:L26)+QUOTIENT(COLUMNS($A$3:L26)-1,6)*CEILING(COUNT(DRAFT!$B:$B)/4,1),1+MOD(COLUMN()-1,6)))</f>
        <v/>
      </c>
      <c r="M26" s="51" t="str">
        <f>IF(ROWS($A$3:M26)&gt;CEILING(COUNT(DRAFT!$B:$B)/4,1),"",INDEX(RSLT,ROWS($A$3:M26)+QUOTIENT(COLUMNS($A$3:M26)-1,6)*CEILING(COUNT(DRAFT!$B:$B)/4,1),1+MOD(COLUMN()-1,6)))</f>
        <v/>
      </c>
      <c r="N26" s="51" t="str">
        <f>IF(ROWS($A$3:N26)&gt;CEILING(COUNT(DRAFT!$B:$B)/4,1),"",INDEX(RSLT,ROWS($A$3:N26)+QUOTIENT(COLUMNS($A$3:N26)-1,6)*CEILING(COUNT(DRAFT!$B:$B)/4,1),1+MOD(COLUMN()-1,6)))</f>
        <v/>
      </c>
      <c r="O26" s="51" t="str">
        <f>IF(ROWS($A$3:O26)&gt;CEILING(COUNT(DRAFT!$B:$B)/4,1),"",INDEX(RSLT,ROWS($A$3:O26)+QUOTIENT(COLUMNS($A$3:O26)-1,6)*CEILING(COUNT(DRAFT!$B:$B)/4,1),1+MOD(COLUMN()-1,6)))</f>
        <v/>
      </c>
      <c r="P26" s="51" t="str">
        <f>IF(ROWS($A$3:P26)&gt;CEILING(COUNT(DRAFT!$B:$B)/4,1),"",INDEX(RSLT,ROWS($A$3:P26)+QUOTIENT(COLUMNS($A$3:P26)-1,6)*CEILING(COUNT(DRAFT!$B:$B)/4,1),1+MOD(COLUMN()-1,6)))</f>
        <v/>
      </c>
      <c r="Q26" s="51" t="str">
        <f>IF(ROWS($A$3:Q26)&gt;CEILING(COUNT(DRAFT!$B:$B)/4,1),"",INDEX(RSLT,ROWS($A$3:Q26)+QUOTIENT(COLUMNS($A$3:Q26)-1,6)*CEILING(COUNT(DRAFT!$B:$B)/4,1),1+MOD(COLUMN()-1,6)))</f>
        <v/>
      </c>
      <c r="R26" s="51" t="str">
        <f>IF(ROWS($A$3:R26)&gt;CEILING(COUNT(DRAFT!$B:$B)/4,1),"",INDEX(RSLT,ROWS($A$3:R26)+QUOTIENT(COLUMNS($A$3:R26)-1,6)*CEILING(COUNT(DRAFT!$B:$B)/4,1),1+MOD(COLUMN()-1,6)))</f>
        <v/>
      </c>
      <c r="S26" s="51" t="str">
        <f>IF(ROWS($A$3:S26)&gt;CEILING(COUNT(DRAFT!$B:$B)/4,1),"",INDEX(RSLT,ROWS($A$3:S26)+QUOTIENT(COLUMNS($A$3:S26)-1,6)*CEILING(COUNT(DRAFT!$B:$B)/4,1),1+MOD(COLUMN()-1,6)))</f>
        <v/>
      </c>
      <c r="T26" s="51" t="str">
        <f>IF(ROWS($A$3:T26)&gt;CEILING(COUNT(DRAFT!$B:$B)/4,1),"",INDEX(RSLT,ROWS($A$3:T26)+QUOTIENT(COLUMNS($A$3:T26)-1,6)*CEILING(COUNT(DRAFT!$B:$B)/4,1),1+MOD(COLUMN()-1,6)))</f>
        <v/>
      </c>
      <c r="U26" s="51" t="str">
        <f>IF(ROWS($A$3:U26)&gt;CEILING(COUNT(DRAFT!$B:$B)/4,1),"",INDEX(RSLT,ROWS($A$3:U26)+QUOTIENT(COLUMNS($A$3:U26)-1,6)*CEILING(COUNT(DRAFT!$B:$B)/4,1),1+MOD(COLUMN()-1,6)))</f>
        <v/>
      </c>
      <c r="V26" s="51" t="str">
        <f>IF(ROWS($A$3:V26)&gt;CEILING(COUNT(DRAFT!$B:$B)/4,1),"",INDEX(RSLT,ROWS($A$3:V26)+QUOTIENT(COLUMNS($A$3:V26)-1,6)*CEILING(COUNT(DRAFT!$B:$B)/4,1),1+MOD(COLUMN()-1,6)))</f>
        <v/>
      </c>
      <c r="W26" s="51" t="str">
        <f>IF(ROWS($A$3:W26)&gt;CEILING(COUNT(DRAFT!$B:$B)/4,1),"",INDEX(RSLT,ROWS($A$3:W26)+QUOTIENT(COLUMNS($A$3:W26)-1,6)*CEILING(COUNT(DRAFT!$B:$B)/4,1),1+MOD(COLUMN()-1,6)))</f>
        <v/>
      </c>
      <c r="X26" s="51" t="str">
        <f>IF(ROWS($A$3:X26)&gt;CEILING(COUNT(DRAFT!$B:$B)/4,1),"",INDEX(RSLT,ROWS($A$3:X26)+QUOTIENT(COLUMNS($A$3:X26)-1,6)*CEILING(COUNT(DRAFT!$B:$B)/4,1),1+MOD(COLUMN()-1,6)))</f>
        <v/>
      </c>
    </row>
    <row r="27" spans="1:24" s="75" customFormat="1" ht="23.1" customHeight="1" x14ac:dyDescent="0.25">
      <c r="A27" s="51" t="str">
        <f>IF(ROWS($A$3:A27)&gt;CEILING(COUNT(DRAFT!$B:$B)/4,1),"",INDEX(RSLT,ROWS($A$3:A27)+QUOTIENT(COLUMNS($A$3:A27)-1,6)*CEILING(COUNT(DRAFT!$B:$B)/4,1),1+MOD(COLUMN()-1,6)))</f>
        <v/>
      </c>
      <c r="B27" s="51" t="str">
        <f>IF(ROWS($A$3:B27)&gt;CEILING(COUNT(DRAFT!$B:$B)/4,1),"",INDEX(RSLT,ROWS($A$3:B27)+QUOTIENT(COLUMNS($A$3:B27)-1,6)*CEILING(COUNT(DRAFT!$B:$B)/4,1),1+MOD(COLUMN()-1,6)))</f>
        <v/>
      </c>
      <c r="C27" s="51" t="str">
        <f>IF(ROWS($A$3:C27)&gt;CEILING(COUNT(DRAFT!$B:$B)/4,1),"",INDEX(RSLT,ROWS($A$3:C27)+QUOTIENT(COLUMNS($A$3:C27)-1,6)*CEILING(COUNT(DRAFT!$B:$B)/4,1),1+MOD(COLUMN()-1,6)))</f>
        <v/>
      </c>
      <c r="D27" s="51" t="str">
        <f>IF(ROWS($A$3:D27)&gt;CEILING(COUNT(DRAFT!$B:$B)/4,1),"",INDEX(RSLT,ROWS($A$3:D27)+QUOTIENT(COLUMNS($A$3:D27)-1,6)*CEILING(COUNT(DRAFT!$B:$B)/4,1),1+MOD(COLUMN()-1,6)))</f>
        <v/>
      </c>
      <c r="E27" s="51" t="str">
        <f>IF(ROWS($A$3:E27)&gt;CEILING(COUNT(DRAFT!$B:$B)/4,1),"",INDEX(RSLT,ROWS($A$3:E27)+QUOTIENT(COLUMNS($A$3:E27)-1,6)*CEILING(COUNT(DRAFT!$B:$B)/4,1),1+MOD(COLUMN()-1,6)))</f>
        <v/>
      </c>
      <c r="F27" s="51" t="str">
        <f>IF(ROWS($A$3:F27)&gt;CEILING(COUNT(DRAFT!$B:$B)/4,1),"",INDEX(RSLT,ROWS($A$3:F27)+QUOTIENT(COLUMNS($A$3:F27)-1,6)*CEILING(COUNT(DRAFT!$B:$B)/4,1),1+MOD(COLUMN()-1,6)))</f>
        <v/>
      </c>
      <c r="G27" s="51" t="str">
        <f>IF(ROWS($A$3:G27)&gt;CEILING(COUNT(DRAFT!$B:$B)/4,1),"",INDEX(RSLT,ROWS($A$3:G27)+QUOTIENT(COLUMNS($A$3:G27)-1,6)*CEILING(COUNT(DRAFT!$B:$B)/4,1),1+MOD(COLUMN()-1,6)))</f>
        <v/>
      </c>
      <c r="H27" s="51" t="str">
        <f>IF(ROWS($A$3:H27)&gt;CEILING(COUNT(DRAFT!$B:$B)/4,1),"",INDEX(RSLT,ROWS($A$3:H27)+QUOTIENT(COLUMNS($A$3:H27)-1,6)*CEILING(COUNT(DRAFT!$B:$B)/4,1),1+MOD(COLUMN()-1,6)))</f>
        <v/>
      </c>
      <c r="I27" s="51" t="str">
        <f>IF(ROWS($A$3:I27)&gt;CEILING(COUNT(DRAFT!$B:$B)/4,1),"",INDEX(RSLT,ROWS($A$3:I27)+QUOTIENT(COLUMNS($A$3:I27)-1,6)*CEILING(COUNT(DRAFT!$B:$B)/4,1),1+MOD(COLUMN()-1,6)))</f>
        <v/>
      </c>
      <c r="J27" s="51" t="str">
        <f>IF(ROWS($A$3:J27)&gt;CEILING(COUNT(DRAFT!$B:$B)/4,1),"",INDEX(RSLT,ROWS($A$3:J27)+QUOTIENT(COLUMNS($A$3:J27)-1,6)*CEILING(COUNT(DRAFT!$B:$B)/4,1),1+MOD(COLUMN()-1,6)))</f>
        <v/>
      </c>
      <c r="K27" s="51" t="str">
        <f>IF(ROWS($A$3:K27)&gt;CEILING(COUNT(DRAFT!$B:$B)/4,1),"",INDEX(RSLT,ROWS($A$3:K27)+QUOTIENT(COLUMNS($A$3:K27)-1,6)*CEILING(COUNT(DRAFT!$B:$B)/4,1),1+MOD(COLUMN()-1,6)))</f>
        <v/>
      </c>
      <c r="L27" s="51" t="str">
        <f>IF(ROWS($A$3:L27)&gt;CEILING(COUNT(DRAFT!$B:$B)/4,1),"",INDEX(RSLT,ROWS($A$3:L27)+QUOTIENT(COLUMNS($A$3:L27)-1,6)*CEILING(COUNT(DRAFT!$B:$B)/4,1),1+MOD(COLUMN()-1,6)))</f>
        <v/>
      </c>
      <c r="M27" s="51" t="str">
        <f>IF(ROWS($A$3:M27)&gt;CEILING(COUNT(DRAFT!$B:$B)/4,1),"",INDEX(RSLT,ROWS($A$3:M27)+QUOTIENT(COLUMNS($A$3:M27)-1,6)*CEILING(COUNT(DRAFT!$B:$B)/4,1),1+MOD(COLUMN()-1,6)))</f>
        <v/>
      </c>
      <c r="N27" s="51" t="str">
        <f>IF(ROWS($A$3:N27)&gt;CEILING(COUNT(DRAFT!$B:$B)/4,1),"",INDEX(RSLT,ROWS($A$3:N27)+QUOTIENT(COLUMNS($A$3:N27)-1,6)*CEILING(COUNT(DRAFT!$B:$B)/4,1),1+MOD(COLUMN()-1,6)))</f>
        <v/>
      </c>
      <c r="O27" s="51" t="str">
        <f>IF(ROWS($A$3:O27)&gt;CEILING(COUNT(DRAFT!$B:$B)/4,1),"",INDEX(RSLT,ROWS($A$3:O27)+QUOTIENT(COLUMNS($A$3:O27)-1,6)*CEILING(COUNT(DRAFT!$B:$B)/4,1),1+MOD(COLUMN()-1,6)))</f>
        <v/>
      </c>
      <c r="P27" s="51" t="str">
        <f>IF(ROWS($A$3:P27)&gt;CEILING(COUNT(DRAFT!$B:$B)/4,1),"",INDEX(RSLT,ROWS($A$3:P27)+QUOTIENT(COLUMNS($A$3:P27)-1,6)*CEILING(COUNT(DRAFT!$B:$B)/4,1),1+MOD(COLUMN()-1,6)))</f>
        <v/>
      </c>
      <c r="Q27" s="51" t="str">
        <f>IF(ROWS($A$3:Q27)&gt;CEILING(COUNT(DRAFT!$B:$B)/4,1),"",INDEX(RSLT,ROWS($A$3:Q27)+QUOTIENT(COLUMNS($A$3:Q27)-1,6)*CEILING(COUNT(DRAFT!$B:$B)/4,1),1+MOD(COLUMN()-1,6)))</f>
        <v/>
      </c>
      <c r="R27" s="51" t="str">
        <f>IF(ROWS($A$3:R27)&gt;CEILING(COUNT(DRAFT!$B:$B)/4,1),"",INDEX(RSLT,ROWS($A$3:R27)+QUOTIENT(COLUMNS($A$3:R27)-1,6)*CEILING(COUNT(DRAFT!$B:$B)/4,1),1+MOD(COLUMN()-1,6)))</f>
        <v/>
      </c>
      <c r="S27" s="51" t="str">
        <f>IF(ROWS($A$3:S27)&gt;CEILING(COUNT(DRAFT!$B:$B)/4,1),"",INDEX(RSLT,ROWS($A$3:S27)+QUOTIENT(COLUMNS($A$3:S27)-1,6)*CEILING(COUNT(DRAFT!$B:$B)/4,1),1+MOD(COLUMN()-1,6)))</f>
        <v/>
      </c>
      <c r="T27" s="51" t="str">
        <f>IF(ROWS($A$3:T27)&gt;CEILING(COUNT(DRAFT!$B:$B)/4,1),"",INDEX(RSLT,ROWS($A$3:T27)+QUOTIENT(COLUMNS($A$3:T27)-1,6)*CEILING(COUNT(DRAFT!$B:$B)/4,1),1+MOD(COLUMN()-1,6)))</f>
        <v/>
      </c>
      <c r="U27" s="51" t="str">
        <f>IF(ROWS($A$3:U27)&gt;CEILING(COUNT(DRAFT!$B:$B)/4,1),"",INDEX(RSLT,ROWS($A$3:U27)+QUOTIENT(COLUMNS($A$3:U27)-1,6)*CEILING(COUNT(DRAFT!$B:$B)/4,1),1+MOD(COLUMN()-1,6)))</f>
        <v/>
      </c>
      <c r="V27" s="51" t="str">
        <f>IF(ROWS($A$3:V27)&gt;CEILING(COUNT(DRAFT!$B:$B)/4,1),"",INDEX(RSLT,ROWS($A$3:V27)+QUOTIENT(COLUMNS($A$3:V27)-1,6)*CEILING(COUNT(DRAFT!$B:$B)/4,1),1+MOD(COLUMN()-1,6)))</f>
        <v/>
      </c>
      <c r="W27" s="51" t="str">
        <f>IF(ROWS($A$3:W27)&gt;CEILING(COUNT(DRAFT!$B:$B)/4,1),"",INDEX(RSLT,ROWS($A$3:W27)+QUOTIENT(COLUMNS($A$3:W27)-1,6)*CEILING(COUNT(DRAFT!$B:$B)/4,1),1+MOD(COLUMN()-1,6)))</f>
        <v/>
      </c>
      <c r="X27" s="51" t="str">
        <f>IF(ROWS($A$3:X27)&gt;CEILING(COUNT(DRAFT!$B:$B)/4,1),"",INDEX(RSLT,ROWS($A$3:X27)+QUOTIENT(COLUMNS($A$3:X27)-1,6)*CEILING(COUNT(DRAFT!$B:$B)/4,1),1+MOD(COLUMN()-1,6)))</f>
        <v/>
      </c>
    </row>
    <row r="28" spans="1:24" s="75" customFormat="1" ht="23.1" customHeight="1" x14ac:dyDescent="0.25">
      <c r="A28" s="51" t="str">
        <f>IF(ROWS($A$3:A28)&gt;CEILING(COUNT(DRAFT!$B:$B)/4,1),"",INDEX(RSLT,ROWS($A$3:A28)+QUOTIENT(COLUMNS($A$3:A28)-1,6)*CEILING(COUNT(DRAFT!$B:$B)/4,1),1+MOD(COLUMN()-1,6)))</f>
        <v/>
      </c>
      <c r="B28" s="51" t="str">
        <f>IF(ROWS($A$3:B28)&gt;CEILING(COUNT(DRAFT!$B:$B)/4,1),"",INDEX(RSLT,ROWS($A$3:B28)+QUOTIENT(COLUMNS($A$3:B28)-1,6)*CEILING(COUNT(DRAFT!$B:$B)/4,1),1+MOD(COLUMN()-1,6)))</f>
        <v/>
      </c>
      <c r="C28" s="51" t="str">
        <f>IF(ROWS($A$3:C28)&gt;CEILING(COUNT(DRAFT!$B:$B)/4,1),"",INDEX(RSLT,ROWS($A$3:C28)+QUOTIENT(COLUMNS($A$3:C28)-1,6)*CEILING(COUNT(DRAFT!$B:$B)/4,1),1+MOD(COLUMN()-1,6)))</f>
        <v/>
      </c>
      <c r="D28" s="51" t="str">
        <f>IF(ROWS($A$3:D28)&gt;CEILING(COUNT(DRAFT!$B:$B)/4,1),"",INDEX(RSLT,ROWS($A$3:D28)+QUOTIENT(COLUMNS($A$3:D28)-1,6)*CEILING(COUNT(DRAFT!$B:$B)/4,1),1+MOD(COLUMN()-1,6)))</f>
        <v/>
      </c>
      <c r="E28" s="51" t="str">
        <f>IF(ROWS($A$3:E28)&gt;CEILING(COUNT(DRAFT!$B:$B)/4,1),"",INDEX(RSLT,ROWS($A$3:E28)+QUOTIENT(COLUMNS($A$3:E28)-1,6)*CEILING(COUNT(DRAFT!$B:$B)/4,1),1+MOD(COLUMN()-1,6)))</f>
        <v/>
      </c>
      <c r="F28" s="51" t="str">
        <f>IF(ROWS($A$3:F28)&gt;CEILING(COUNT(DRAFT!$B:$B)/4,1),"",INDEX(RSLT,ROWS($A$3:F28)+QUOTIENT(COLUMNS($A$3:F28)-1,6)*CEILING(COUNT(DRAFT!$B:$B)/4,1),1+MOD(COLUMN()-1,6)))</f>
        <v/>
      </c>
      <c r="G28" s="51" t="str">
        <f>IF(ROWS($A$3:G28)&gt;CEILING(COUNT(DRAFT!$B:$B)/4,1),"",INDEX(RSLT,ROWS($A$3:G28)+QUOTIENT(COLUMNS($A$3:G28)-1,6)*CEILING(COUNT(DRAFT!$B:$B)/4,1),1+MOD(COLUMN()-1,6)))</f>
        <v/>
      </c>
      <c r="H28" s="51" t="str">
        <f>IF(ROWS($A$3:H28)&gt;CEILING(COUNT(DRAFT!$B:$B)/4,1),"",INDEX(RSLT,ROWS($A$3:H28)+QUOTIENT(COLUMNS($A$3:H28)-1,6)*CEILING(COUNT(DRAFT!$B:$B)/4,1),1+MOD(COLUMN()-1,6)))</f>
        <v/>
      </c>
      <c r="I28" s="51" t="str">
        <f>IF(ROWS($A$3:I28)&gt;CEILING(COUNT(DRAFT!$B:$B)/4,1),"",INDEX(RSLT,ROWS($A$3:I28)+QUOTIENT(COLUMNS($A$3:I28)-1,6)*CEILING(COUNT(DRAFT!$B:$B)/4,1),1+MOD(COLUMN()-1,6)))</f>
        <v/>
      </c>
      <c r="J28" s="51" t="str">
        <f>IF(ROWS($A$3:J28)&gt;CEILING(COUNT(DRAFT!$B:$B)/4,1),"",INDEX(RSLT,ROWS($A$3:J28)+QUOTIENT(COLUMNS($A$3:J28)-1,6)*CEILING(COUNT(DRAFT!$B:$B)/4,1),1+MOD(COLUMN()-1,6)))</f>
        <v/>
      </c>
      <c r="K28" s="51" t="str">
        <f>IF(ROWS($A$3:K28)&gt;CEILING(COUNT(DRAFT!$B:$B)/4,1),"",INDEX(RSLT,ROWS($A$3:K28)+QUOTIENT(COLUMNS($A$3:K28)-1,6)*CEILING(COUNT(DRAFT!$B:$B)/4,1),1+MOD(COLUMN()-1,6)))</f>
        <v/>
      </c>
      <c r="L28" s="51" t="str">
        <f>IF(ROWS($A$3:L28)&gt;CEILING(COUNT(DRAFT!$B:$B)/4,1),"",INDEX(RSLT,ROWS($A$3:L28)+QUOTIENT(COLUMNS($A$3:L28)-1,6)*CEILING(COUNT(DRAFT!$B:$B)/4,1),1+MOD(COLUMN()-1,6)))</f>
        <v/>
      </c>
      <c r="M28" s="51" t="str">
        <f>IF(ROWS($A$3:M28)&gt;CEILING(COUNT(DRAFT!$B:$B)/4,1),"",INDEX(RSLT,ROWS($A$3:M28)+QUOTIENT(COLUMNS($A$3:M28)-1,6)*CEILING(COUNT(DRAFT!$B:$B)/4,1),1+MOD(COLUMN()-1,6)))</f>
        <v/>
      </c>
      <c r="N28" s="51" t="str">
        <f>IF(ROWS($A$3:N28)&gt;CEILING(COUNT(DRAFT!$B:$B)/4,1),"",INDEX(RSLT,ROWS($A$3:N28)+QUOTIENT(COLUMNS($A$3:N28)-1,6)*CEILING(COUNT(DRAFT!$B:$B)/4,1),1+MOD(COLUMN()-1,6)))</f>
        <v/>
      </c>
      <c r="O28" s="51" t="str">
        <f>IF(ROWS($A$3:O28)&gt;CEILING(COUNT(DRAFT!$B:$B)/4,1),"",INDEX(RSLT,ROWS($A$3:O28)+QUOTIENT(COLUMNS($A$3:O28)-1,6)*CEILING(COUNT(DRAFT!$B:$B)/4,1),1+MOD(COLUMN()-1,6)))</f>
        <v/>
      </c>
      <c r="P28" s="51" t="str">
        <f>IF(ROWS($A$3:P28)&gt;CEILING(COUNT(DRAFT!$B:$B)/4,1),"",INDEX(RSLT,ROWS($A$3:P28)+QUOTIENT(COLUMNS($A$3:P28)-1,6)*CEILING(COUNT(DRAFT!$B:$B)/4,1),1+MOD(COLUMN()-1,6)))</f>
        <v/>
      </c>
      <c r="Q28" s="51" t="str">
        <f>IF(ROWS($A$3:Q28)&gt;CEILING(COUNT(DRAFT!$B:$B)/4,1),"",INDEX(RSLT,ROWS($A$3:Q28)+QUOTIENT(COLUMNS($A$3:Q28)-1,6)*CEILING(COUNT(DRAFT!$B:$B)/4,1),1+MOD(COLUMN()-1,6)))</f>
        <v/>
      </c>
      <c r="R28" s="51" t="str">
        <f>IF(ROWS($A$3:R28)&gt;CEILING(COUNT(DRAFT!$B:$B)/4,1),"",INDEX(RSLT,ROWS($A$3:R28)+QUOTIENT(COLUMNS($A$3:R28)-1,6)*CEILING(COUNT(DRAFT!$B:$B)/4,1),1+MOD(COLUMN()-1,6)))</f>
        <v/>
      </c>
      <c r="S28" s="51" t="str">
        <f>IF(ROWS($A$3:S28)&gt;CEILING(COUNT(DRAFT!$B:$B)/4,1),"",INDEX(RSLT,ROWS($A$3:S28)+QUOTIENT(COLUMNS($A$3:S28)-1,6)*CEILING(COUNT(DRAFT!$B:$B)/4,1),1+MOD(COLUMN()-1,6)))</f>
        <v/>
      </c>
      <c r="T28" s="51" t="str">
        <f>IF(ROWS($A$3:T28)&gt;CEILING(COUNT(DRAFT!$B:$B)/4,1),"",INDEX(RSLT,ROWS($A$3:T28)+QUOTIENT(COLUMNS($A$3:T28)-1,6)*CEILING(COUNT(DRAFT!$B:$B)/4,1),1+MOD(COLUMN()-1,6)))</f>
        <v/>
      </c>
      <c r="U28" s="51" t="str">
        <f>IF(ROWS($A$3:U28)&gt;CEILING(COUNT(DRAFT!$B:$B)/4,1),"",INDEX(RSLT,ROWS($A$3:U28)+QUOTIENT(COLUMNS($A$3:U28)-1,6)*CEILING(COUNT(DRAFT!$B:$B)/4,1),1+MOD(COLUMN()-1,6)))</f>
        <v/>
      </c>
      <c r="V28" s="51" t="str">
        <f>IF(ROWS($A$3:V28)&gt;CEILING(COUNT(DRAFT!$B:$B)/4,1),"",INDEX(RSLT,ROWS($A$3:V28)+QUOTIENT(COLUMNS($A$3:V28)-1,6)*CEILING(COUNT(DRAFT!$B:$B)/4,1),1+MOD(COLUMN()-1,6)))</f>
        <v/>
      </c>
      <c r="W28" s="51" t="str">
        <f>IF(ROWS($A$3:W28)&gt;CEILING(COUNT(DRAFT!$B:$B)/4,1),"",INDEX(RSLT,ROWS($A$3:W28)+QUOTIENT(COLUMNS($A$3:W28)-1,6)*CEILING(COUNT(DRAFT!$B:$B)/4,1),1+MOD(COLUMN()-1,6)))</f>
        <v/>
      </c>
      <c r="X28" s="51" t="str">
        <f>IF(ROWS($A$3:X28)&gt;CEILING(COUNT(DRAFT!$B:$B)/4,1),"",INDEX(RSLT,ROWS($A$3:X28)+QUOTIENT(COLUMNS($A$3:X28)-1,6)*CEILING(COUNT(DRAFT!$B:$B)/4,1),1+MOD(COLUMN()-1,6)))</f>
        <v/>
      </c>
    </row>
    <row r="29" spans="1:24" s="75" customFormat="1" ht="23.1" customHeight="1" x14ac:dyDescent="0.25">
      <c r="A29" s="51" t="str">
        <f>IF(ROWS($A$3:A29)&gt;CEILING(COUNT(DRAFT!$B:$B)/4,1),"",INDEX(RSLT,ROWS($A$3:A29)+QUOTIENT(COLUMNS($A$3:A29)-1,6)*CEILING(COUNT(DRAFT!$B:$B)/4,1),1+MOD(COLUMN()-1,6)))</f>
        <v/>
      </c>
      <c r="B29" s="51" t="str">
        <f>IF(ROWS($A$3:B29)&gt;CEILING(COUNT(DRAFT!$B:$B)/4,1),"",INDEX(RSLT,ROWS($A$3:B29)+QUOTIENT(COLUMNS($A$3:B29)-1,6)*CEILING(COUNT(DRAFT!$B:$B)/4,1),1+MOD(COLUMN()-1,6)))</f>
        <v/>
      </c>
      <c r="C29" s="51" t="str">
        <f>IF(ROWS($A$3:C29)&gt;CEILING(COUNT(DRAFT!$B:$B)/4,1),"",INDEX(RSLT,ROWS($A$3:C29)+QUOTIENT(COLUMNS($A$3:C29)-1,6)*CEILING(COUNT(DRAFT!$B:$B)/4,1),1+MOD(COLUMN()-1,6)))</f>
        <v/>
      </c>
      <c r="D29" s="51" t="str">
        <f>IF(ROWS($A$3:D29)&gt;CEILING(COUNT(DRAFT!$B:$B)/4,1),"",INDEX(RSLT,ROWS($A$3:D29)+QUOTIENT(COLUMNS($A$3:D29)-1,6)*CEILING(COUNT(DRAFT!$B:$B)/4,1),1+MOD(COLUMN()-1,6)))</f>
        <v/>
      </c>
      <c r="E29" s="51" t="str">
        <f>IF(ROWS($A$3:E29)&gt;CEILING(COUNT(DRAFT!$B:$B)/4,1),"",INDEX(RSLT,ROWS($A$3:E29)+QUOTIENT(COLUMNS($A$3:E29)-1,6)*CEILING(COUNT(DRAFT!$B:$B)/4,1),1+MOD(COLUMN()-1,6)))</f>
        <v/>
      </c>
      <c r="F29" s="51" t="str">
        <f>IF(ROWS($A$3:F29)&gt;CEILING(COUNT(DRAFT!$B:$B)/4,1),"",INDEX(RSLT,ROWS($A$3:F29)+QUOTIENT(COLUMNS($A$3:F29)-1,6)*CEILING(COUNT(DRAFT!$B:$B)/4,1),1+MOD(COLUMN()-1,6)))</f>
        <v/>
      </c>
      <c r="G29" s="51" t="str">
        <f>IF(ROWS($A$3:G29)&gt;CEILING(COUNT(DRAFT!$B:$B)/4,1),"",INDEX(RSLT,ROWS($A$3:G29)+QUOTIENT(COLUMNS($A$3:G29)-1,6)*CEILING(COUNT(DRAFT!$B:$B)/4,1),1+MOD(COLUMN()-1,6)))</f>
        <v/>
      </c>
      <c r="H29" s="51" t="str">
        <f>IF(ROWS($A$3:H29)&gt;CEILING(COUNT(DRAFT!$B:$B)/4,1),"",INDEX(RSLT,ROWS($A$3:H29)+QUOTIENT(COLUMNS($A$3:H29)-1,6)*CEILING(COUNT(DRAFT!$B:$B)/4,1),1+MOD(COLUMN()-1,6)))</f>
        <v/>
      </c>
      <c r="I29" s="51" t="str">
        <f>IF(ROWS($A$3:I29)&gt;CEILING(COUNT(DRAFT!$B:$B)/4,1),"",INDEX(RSLT,ROWS($A$3:I29)+QUOTIENT(COLUMNS($A$3:I29)-1,6)*CEILING(COUNT(DRAFT!$B:$B)/4,1),1+MOD(COLUMN()-1,6)))</f>
        <v/>
      </c>
      <c r="J29" s="51" t="str">
        <f>IF(ROWS($A$3:J29)&gt;CEILING(COUNT(DRAFT!$B:$B)/4,1),"",INDEX(RSLT,ROWS($A$3:J29)+QUOTIENT(COLUMNS($A$3:J29)-1,6)*CEILING(COUNT(DRAFT!$B:$B)/4,1),1+MOD(COLUMN()-1,6)))</f>
        <v/>
      </c>
      <c r="K29" s="51" t="str">
        <f>IF(ROWS($A$3:K29)&gt;CEILING(COUNT(DRAFT!$B:$B)/4,1),"",INDEX(RSLT,ROWS($A$3:K29)+QUOTIENT(COLUMNS($A$3:K29)-1,6)*CEILING(COUNT(DRAFT!$B:$B)/4,1),1+MOD(COLUMN()-1,6)))</f>
        <v/>
      </c>
      <c r="L29" s="51" t="str">
        <f>IF(ROWS($A$3:L29)&gt;CEILING(COUNT(DRAFT!$B:$B)/4,1),"",INDEX(RSLT,ROWS($A$3:L29)+QUOTIENT(COLUMNS($A$3:L29)-1,6)*CEILING(COUNT(DRAFT!$B:$B)/4,1),1+MOD(COLUMN()-1,6)))</f>
        <v/>
      </c>
      <c r="M29" s="51" t="str">
        <f>IF(ROWS($A$3:M29)&gt;CEILING(COUNT(DRAFT!$B:$B)/4,1),"",INDEX(RSLT,ROWS($A$3:M29)+QUOTIENT(COLUMNS($A$3:M29)-1,6)*CEILING(COUNT(DRAFT!$B:$B)/4,1),1+MOD(COLUMN()-1,6)))</f>
        <v/>
      </c>
      <c r="N29" s="51" t="str">
        <f>IF(ROWS($A$3:N29)&gt;CEILING(COUNT(DRAFT!$B:$B)/4,1),"",INDEX(RSLT,ROWS($A$3:N29)+QUOTIENT(COLUMNS($A$3:N29)-1,6)*CEILING(COUNT(DRAFT!$B:$B)/4,1),1+MOD(COLUMN()-1,6)))</f>
        <v/>
      </c>
      <c r="O29" s="51" t="str">
        <f>IF(ROWS($A$3:O29)&gt;CEILING(COUNT(DRAFT!$B:$B)/4,1),"",INDEX(RSLT,ROWS($A$3:O29)+QUOTIENT(COLUMNS($A$3:O29)-1,6)*CEILING(COUNT(DRAFT!$B:$B)/4,1),1+MOD(COLUMN()-1,6)))</f>
        <v/>
      </c>
      <c r="P29" s="51" t="str">
        <f>IF(ROWS($A$3:P29)&gt;CEILING(COUNT(DRAFT!$B:$B)/4,1),"",INDEX(RSLT,ROWS($A$3:P29)+QUOTIENT(COLUMNS($A$3:P29)-1,6)*CEILING(COUNT(DRAFT!$B:$B)/4,1),1+MOD(COLUMN()-1,6)))</f>
        <v/>
      </c>
      <c r="Q29" s="51" t="str">
        <f>IF(ROWS($A$3:Q29)&gt;CEILING(COUNT(DRAFT!$B:$B)/4,1),"",INDEX(RSLT,ROWS($A$3:Q29)+QUOTIENT(COLUMNS($A$3:Q29)-1,6)*CEILING(COUNT(DRAFT!$B:$B)/4,1),1+MOD(COLUMN()-1,6)))</f>
        <v/>
      </c>
      <c r="R29" s="51" t="str">
        <f>IF(ROWS($A$3:R29)&gt;CEILING(COUNT(DRAFT!$B:$B)/4,1),"",INDEX(RSLT,ROWS($A$3:R29)+QUOTIENT(COLUMNS($A$3:R29)-1,6)*CEILING(COUNT(DRAFT!$B:$B)/4,1),1+MOD(COLUMN()-1,6)))</f>
        <v/>
      </c>
      <c r="S29" s="51" t="str">
        <f>IF(ROWS($A$3:S29)&gt;CEILING(COUNT(DRAFT!$B:$B)/4,1),"",INDEX(RSLT,ROWS($A$3:S29)+QUOTIENT(COLUMNS($A$3:S29)-1,6)*CEILING(COUNT(DRAFT!$B:$B)/4,1),1+MOD(COLUMN()-1,6)))</f>
        <v/>
      </c>
      <c r="T29" s="51" t="str">
        <f>IF(ROWS($A$3:T29)&gt;CEILING(COUNT(DRAFT!$B:$B)/4,1),"",INDEX(RSLT,ROWS($A$3:T29)+QUOTIENT(COLUMNS($A$3:T29)-1,6)*CEILING(COUNT(DRAFT!$B:$B)/4,1),1+MOD(COLUMN()-1,6)))</f>
        <v/>
      </c>
      <c r="U29" s="51" t="str">
        <f>IF(ROWS($A$3:U29)&gt;CEILING(COUNT(DRAFT!$B:$B)/4,1),"",INDEX(RSLT,ROWS($A$3:U29)+QUOTIENT(COLUMNS($A$3:U29)-1,6)*CEILING(COUNT(DRAFT!$B:$B)/4,1),1+MOD(COLUMN()-1,6)))</f>
        <v/>
      </c>
      <c r="V29" s="51" t="str">
        <f>IF(ROWS($A$3:V29)&gt;CEILING(COUNT(DRAFT!$B:$B)/4,1),"",INDEX(RSLT,ROWS($A$3:V29)+QUOTIENT(COLUMNS($A$3:V29)-1,6)*CEILING(COUNT(DRAFT!$B:$B)/4,1),1+MOD(COLUMN()-1,6)))</f>
        <v/>
      </c>
      <c r="W29" s="51" t="str">
        <f>IF(ROWS($A$3:W29)&gt;CEILING(COUNT(DRAFT!$B:$B)/4,1),"",INDEX(RSLT,ROWS($A$3:W29)+QUOTIENT(COLUMNS($A$3:W29)-1,6)*CEILING(COUNT(DRAFT!$B:$B)/4,1),1+MOD(COLUMN()-1,6)))</f>
        <v/>
      </c>
      <c r="X29" s="51" t="str">
        <f>IF(ROWS($A$3:X29)&gt;CEILING(COUNT(DRAFT!$B:$B)/4,1),"",INDEX(RSLT,ROWS($A$3:X29)+QUOTIENT(COLUMNS($A$3:X29)-1,6)*CEILING(COUNT(DRAFT!$B:$B)/4,1),1+MOD(COLUMN()-1,6)))</f>
        <v/>
      </c>
    </row>
    <row r="30" spans="1:24" s="75" customFormat="1" ht="23.1" customHeight="1" x14ac:dyDescent="0.25">
      <c r="A30" s="51" t="str">
        <f>IF(ROWS($A$3:A30)&gt;CEILING(COUNT(DRAFT!$B:$B)/4,1),"",INDEX(RSLT,ROWS($A$3:A30)+QUOTIENT(COLUMNS($A$3:A30)-1,6)*CEILING(COUNT(DRAFT!$B:$B)/4,1),1+MOD(COLUMN()-1,6)))</f>
        <v/>
      </c>
      <c r="B30" s="51" t="str">
        <f>IF(ROWS($A$3:B30)&gt;CEILING(COUNT(DRAFT!$B:$B)/4,1),"",INDEX(RSLT,ROWS($A$3:B30)+QUOTIENT(COLUMNS($A$3:B30)-1,6)*CEILING(COUNT(DRAFT!$B:$B)/4,1),1+MOD(COLUMN()-1,6)))</f>
        <v/>
      </c>
      <c r="C30" s="51" t="str">
        <f>IF(ROWS($A$3:C30)&gt;CEILING(COUNT(DRAFT!$B:$B)/4,1),"",INDEX(RSLT,ROWS($A$3:C30)+QUOTIENT(COLUMNS($A$3:C30)-1,6)*CEILING(COUNT(DRAFT!$B:$B)/4,1),1+MOD(COLUMN()-1,6)))</f>
        <v/>
      </c>
      <c r="D30" s="51" t="str">
        <f>IF(ROWS($A$3:D30)&gt;CEILING(COUNT(DRAFT!$B:$B)/4,1),"",INDEX(RSLT,ROWS($A$3:D30)+QUOTIENT(COLUMNS($A$3:D30)-1,6)*CEILING(COUNT(DRAFT!$B:$B)/4,1),1+MOD(COLUMN()-1,6)))</f>
        <v/>
      </c>
      <c r="E30" s="51" t="str">
        <f>IF(ROWS($A$3:E30)&gt;CEILING(COUNT(DRAFT!$B:$B)/4,1),"",INDEX(RSLT,ROWS($A$3:E30)+QUOTIENT(COLUMNS($A$3:E30)-1,6)*CEILING(COUNT(DRAFT!$B:$B)/4,1),1+MOD(COLUMN()-1,6)))</f>
        <v/>
      </c>
      <c r="F30" s="51" t="str">
        <f>IF(ROWS($A$3:F30)&gt;CEILING(COUNT(DRAFT!$B:$B)/4,1),"",INDEX(RSLT,ROWS($A$3:F30)+QUOTIENT(COLUMNS($A$3:F30)-1,6)*CEILING(COUNT(DRAFT!$B:$B)/4,1),1+MOD(COLUMN()-1,6)))</f>
        <v/>
      </c>
      <c r="G30" s="51" t="str">
        <f>IF(ROWS($A$3:G30)&gt;CEILING(COUNT(DRAFT!$B:$B)/4,1),"",INDEX(RSLT,ROWS($A$3:G30)+QUOTIENT(COLUMNS($A$3:G30)-1,6)*CEILING(COUNT(DRAFT!$B:$B)/4,1),1+MOD(COLUMN()-1,6)))</f>
        <v/>
      </c>
      <c r="H30" s="51" t="str">
        <f>IF(ROWS($A$3:H30)&gt;CEILING(COUNT(DRAFT!$B:$B)/4,1),"",INDEX(RSLT,ROWS($A$3:H30)+QUOTIENT(COLUMNS($A$3:H30)-1,6)*CEILING(COUNT(DRAFT!$B:$B)/4,1),1+MOD(COLUMN()-1,6)))</f>
        <v/>
      </c>
      <c r="I30" s="51" t="str">
        <f>IF(ROWS($A$3:I30)&gt;CEILING(COUNT(DRAFT!$B:$B)/4,1),"",INDEX(RSLT,ROWS($A$3:I30)+QUOTIENT(COLUMNS($A$3:I30)-1,6)*CEILING(COUNT(DRAFT!$B:$B)/4,1),1+MOD(COLUMN()-1,6)))</f>
        <v/>
      </c>
      <c r="J30" s="51" t="str">
        <f>IF(ROWS($A$3:J30)&gt;CEILING(COUNT(DRAFT!$B:$B)/4,1),"",INDEX(RSLT,ROWS($A$3:J30)+QUOTIENT(COLUMNS($A$3:J30)-1,6)*CEILING(COUNT(DRAFT!$B:$B)/4,1),1+MOD(COLUMN()-1,6)))</f>
        <v/>
      </c>
      <c r="K30" s="51" t="str">
        <f>IF(ROWS($A$3:K30)&gt;CEILING(COUNT(DRAFT!$B:$B)/4,1),"",INDEX(RSLT,ROWS($A$3:K30)+QUOTIENT(COLUMNS($A$3:K30)-1,6)*CEILING(COUNT(DRAFT!$B:$B)/4,1),1+MOD(COLUMN()-1,6)))</f>
        <v/>
      </c>
      <c r="L30" s="51" t="str">
        <f>IF(ROWS($A$3:L30)&gt;CEILING(COUNT(DRAFT!$B:$B)/4,1),"",INDEX(RSLT,ROWS($A$3:L30)+QUOTIENT(COLUMNS($A$3:L30)-1,6)*CEILING(COUNT(DRAFT!$B:$B)/4,1),1+MOD(COLUMN()-1,6)))</f>
        <v/>
      </c>
      <c r="M30" s="51" t="str">
        <f>IF(ROWS($A$3:M30)&gt;CEILING(COUNT(DRAFT!$B:$B)/4,1),"",INDEX(RSLT,ROWS($A$3:M30)+QUOTIENT(COLUMNS($A$3:M30)-1,6)*CEILING(COUNT(DRAFT!$B:$B)/4,1),1+MOD(COLUMN()-1,6)))</f>
        <v/>
      </c>
      <c r="N30" s="51" t="str">
        <f>IF(ROWS($A$3:N30)&gt;CEILING(COUNT(DRAFT!$B:$B)/4,1),"",INDEX(RSLT,ROWS($A$3:N30)+QUOTIENT(COLUMNS($A$3:N30)-1,6)*CEILING(COUNT(DRAFT!$B:$B)/4,1),1+MOD(COLUMN()-1,6)))</f>
        <v/>
      </c>
      <c r="O30" s="51" t="str">
        <f>IF(ROWS($A$3:O30)&gt;CEILING(COUNT(DRAFT!$B:$B)/4,1),"",INDEX(RSLT,ROWS($A$3:O30)+QUOTIENT(COLUMNS($A$3:O30)-1,6)*CEILING(COUNT(DRAFT!$B:$B)/4,1),1+MOD(COLUMN()-1,6)))</f>
        <v/>
      </c>
      <c r="P30" s="51" t="str">
        <f>IF(ROWS($A$3:P30)&gt;CEILING(COUNT(DRAFT!$B:$B)/4,1),"",INDEX(RSLT,ROWS($A$3:P30)+QUOTIENT(COLUMNS($A$3:P30)-1,6)*CEILING(COUNT(DRAFT!$B:$B)/4,1),1+MOD(COLUMN()-1,6)))</f>
        <v/>
      </c>
      <c r="Q30" s="51" t="str">
        <f>IF(ROWS($A$3:Q30)&gt;CEILING(COUNT(DRAFT!$B:$B)/4,1),"",INDEX(RSLT,ROWS($A$3:Q30)+QUOTIENT(COLUMNS($A$3:Q30)-1,6)*CEILING(COUNT(DRAFT!$B:$B)/4,1),1+MOD(COLUMN()-1,6)))</f>
        <v/>
      </c>
      <c r="R30" s="51" t="str">
        <f>IF(ROWS($A$3:R30)&gt;CEILING(COUNT(DRAFT!$B:$B)/4,1),"",INDEX(RSLT,ROWS($A$3:R30)+QUOTIENT(COLUMNS($A$3:R30)-1,6)*CEILING(COUNT(DRAFT!$B:$B)/4,1),1+MOD(COLUMN()-1,6)))</f>
        <v/>
      </c>
      <c r="S30" s="51" t="str">
        <f>IF(ROWS($A$3:S30)&gt;CEILING(COUNT(DRAFT!$B:$B)/4,1),"",INDEX(RSLT,ROWS($A$3:S30)+QUOTIENT(COLUMNS($A$3:S30)-1,6)*CEILING(COUNT(DRAFT!$B:$B)/4,1),1+MOD(COLUMN()-1,6)))</f>
        <v/>
      </c>
      <c r="T30" s="51" t="str">
        <f>IF(ROWS($A$3:T30)&gt;CEILING(COUNT(DRAFT!$B:$B)/4,1),"",INDEX(RSLT,ROWS($A$3:T30)+QUOTIENT(COLUMNS($A$3:T30)-1,6)*CEILING(COUNT(DRAFT!$B:$B)/4,1),1+MOD(COLUMN()-1,6)))</f>
        <v/>
      </c>
      <c r="U30" s="51" t="str">
        <f>IF(ROWS($A$3:U30)&gt;CEILING(COUNT(DRAFT!$B:$B)/4,1),"",INDEX(RSLT,ROWS($A$3:U30)+QUOTIENT(COLUMNS($A$3:U30)-1,6)*CEILING(COUNT(DRAFT!$B:$B)/4,1),1+MOD(COLUMN()-1,6)))</f>
        <v/>
      </c>
      <c r="V30" s="51" t="str">
        <f>IF(ROWS($A$3:V30)&gt;CEILING(COUNT(DRAFT!$B:$B)/4,1),"",INDEX(RSLT,ROWS($A$3:V30)+QUOTIENT(COLUMNS($A$3:V30)-1,6)*CEILING(COUNT(DRAFT!$B:$B)/4,1),1+MOD(COLUMN()-1,6)))</f>
        <v/>
      </c>
      <c r="W30" s="51" t="str">
        <f>IF(ROWS($A$3:W30)&gt;CEILING(COUNT(DRAFT!$B:$B)/4,1),"",INDEX(RSLT,ROWS($A$3:W30)+QUOTIENT(COLUMNS($A$3:W30)-1,6)*CEILING(COUNT(DRAFT!$B:$B)/4,1),1+MOD(COLUMN()-1,6)))</f>
        <v/>
      </c>
      <c r="X30" s="51" t="str">
        <f>IF(ROWS($A$3:X30)&gt;CEILING(COUNT(DRAFT!$B:$B)/4,1),"",INDEX(RSLT,ROWS($A$3:X30)+QUOTIENT(COLUMNS($A$3:X30)-1,6)*CEILING(COUNT(DRAFT!$B:$B)/4,1),1+MOD(COLUMN()-1,6)))</f>
        <v/>
      </c>
    </row>
    <row r="31" spans="1:24" s="75" customFormat="1" ht="23.1" customHeight="1" x14ac:dyDescent="0.25">
      <c r="A31" s="51" t="str">
        <f>IF(ROWS($A$3:A31)&gt;CEILING(COUNT(DRAFT!$B:$B)/4,1),"",INDEX(RSLT,ROWS($A$3:A31)+QUOTIENT(COLUMNS($A$3:A31)-1,6)*CEILING(COUNT(DRAFT!$B:$B)/4,1),1+MOD(COLUMN()-1,6)))</f>
        <v/>
      </c>
      <c r="B31" s="51" t="str">
        <f>IF(ROWS($A$3:B31)&gt;CEILING(COUNT(DRAFT!$B:$B)/4,1),"",INDEX(RSLT,ROWS($A$3:B31)+QUOTIENT(COLUMNS($A$3:B31)-1,6)*CEILING(COUNT(DRAFT!$B:$B)/4,1),1+MOD(COLUMN()-1,6)))</f>
        <v/>
      </c>
      <c r="C31" s="51" t="str">
        <f>IF(ROWS($A$3:C31)&gt;CEILING(COUNT(DRAFT!$B:$B)/4,1),"",INDEX(RSLT,ROWS($A$3:C31)+QUOTIENT(COLUMNS($A$3:C31)-1,6)*CEILING(COUNT(DRAFT!$B:$B)/4,1),1+MOD(COLUMN()-1,6)))</f>
        <v/>
      </c>
      <c r="D31" s="51" t="str">
        <f>IF(ROWS($A$3:D31)&gt;CEILING(COUNT(DRAFT!$B:$B)/4,1),"",INDEX(RSLT,ROWS($A$3:D31)+QUOTIENT(COLUMNS($A$3:D31)-1,6)*CEILING(COUNT(DRAFT!$B:$B)/4,1),1+MOD(COLUMN()-1,6)))</f>
        <v/>
      </c>
      <c r="E31" s="51" t="str">
        <f>IF(ROWS($A$3:E31)&gt;CEILING(COUNT(DRAFT!$B:$B)/4,1),"",INDEX(RSLT,ROWS($A$3:E31)+QUOTIENT(COLUMNS($A$3:E31)-1,6)*CEILING(COUNT(DRAFT!$B:$B)/4,1),1+MOD(COLUMN()-1,6)))</f>
        <v/>
      </c>
      <c r="F31" s="51" t="str">
        <f>IF(ROWS($A$3:F31)&gt;CEILING(COUNT(DRAFT!$B:$B)/4,1),"",INDEX(RSLT,ROWS($A$3:F31)+QUOTIENT(COLUMNS($A$3:F31)-1,6)*CEILING(COUNT(DRAFT!$B:$B)/4,1),1+MOD(COLUMN()-1,6)))</f>
        <v/>
      </c>
      <c r="G31" s="51" t="str">
        <f>IF(ROWS($A$3:G31)&gt;CEILING(COUNT(DRAFT!$B:$B)/4,1),"",INDEX(RSLT,ROWS($A$3:G31)+QUOTIENT(COLUMNS($A$3:G31)-1,6)*CEILING(COUNT(DRAFT!$B:$B)/4,1),1+MOD(COLUMN()-1,6)))</f>
        <v/>
      </c>
      <c r="H31" s="51" t="str">
        <f>IF(ROWS($A$3:H31)&gt;CEILING(COUNT(DRAFT!$B:$B)/4,1),"",INDEX(RSLT,ROWS($A$3:H31)+QUOTIENT(COLUMNS($A$3:H31)-1,6)*CEILING(COUNT(DRAFT!$B:$B)/4,1),1+MOD(COLUMN()-1,6)))</f>
        <v/>
      </c>
      <c r="I31" s="51" t="str">
        <f>IF(ROWS($A$3:I31)&gt;CEILING(COUNT(DRAFT!$B:$B)/4,1),"",INDEX(RSLT,ROWS($A$3:I31)+QUOTIENT(COLUMNS($A$3:I31)-1,6)*CEILING(COUNT(DRAFT!$B:$B)/4,1),1+MOD(COLUMN()-1,6)))</f>
        <v/>
      </c>
      <c r="J31" s="51" t="str">
        <f>IF(ROWS($A$3:J31)&gt;CEILING(COUNT(DRAFT!$B:$B)/4,1),"",INDEX(RSLT,ROWS($A$3:J31)+QUOTIENT(COLUMNS($A$3:J31)-1,6)*CEILING(COUNT(DRAFT!$B:$B)/4,1),1+MOD(COLUMN()-1,6)))</f>
        <v/>
      </c>
      <c r="K31" s="51" t="str">
        <f>IF(ROWS($A$3:K31)&gt;CEILING(COUNT(DRAFT!$B:$B)/4,1),"",INDEX(RSLT,ROWS($A$3:K31)+QUOTIENT(COLUMNS($A$3:K31)-1,6)*CEILING(COUNT(DRAFT!$B:$B)/4,1),1+MOD(COLUMN()-1,6)))</f>
        <v/>
      </c>
      <c r="L31" s="51" t="str">
        <f>IF(ROWS($A$3:L31)&gt;CEILING(COUNT(DRAFT!$B:$B)/4,1),"",INDEX(RSLT,ROWS($A$3:L31)+QUOTIENT(COLUMNS($A$3:L31)-1,6)*CEILING(COUNT(DRAFT!$B:$B)/4,1),1+MOD(COLUMN()-1,6)))</f>
        <v/>
      </c>
      <c r="M31" s="51" t="str">
        <f>IF(ROWS($A$3:M31)&gt;CEILING(COUNT(DRAFT!$B:$B)/4,1),"",INDEX(RSLT,ROWS($A$3:M31)+QUOTIENT(COLUMNS($A$3:M31)-1,6)*CEILING(COUNT(DRAFT!$B:$B)/4,1),1+MOD(COLUMN()-1,6)))</f>
        <v/>
      </c>
      <c r="N31" s="51" t="str">
        <f>IF(ROWS($A$3:N31)&gt;CEILING(COUNT(DRAFT!$B:$B)/4,1),"",INDEX(RSLT,ROWS($A$3:N31)+QUOTIENT(COLUMNS($A$3:N31)-1,6)*CEILING(COUNT(DRAFT!$B:$B)/4,1),1+MOD(COLUMN()-1,6)))</f>
        <v/>
      </c>
      <c r="O31" s="51" t="str">
        <f>IF(ROWS($A$3:O31)&gt;CEILING(COUNT(DRAFT!$B:$B)/4,1),"",INDEX(RSLT,ROWS($A$3:O31)+QUOTIENT(COLUMNS($A$3:O31)-1,6)*CEILING(COUNT(DRAFT!$B:$B)/4,1),1+MOD(COLUMN()-1,6)))</f>
        <v/>
      </c>
      <c r="P31" s="51" t="str">
        <f>IF(ROWS($A$3:P31)&gt;CEILING(COUNT(DRAFT!$B:$B)/4,1),"",INDEX(RSLT,ROWS($A$3:P31)+QUOTIENT(COLUMNS($A$3:P31)-1,6)*CEILING(COUNT(DRAFT!$B:$B)/4,1),1+MOD(COLUMN()-1,6)))</f>
        <v/>
      </c>
      <c r="Q31" s="51" t="str">
        <f>IF(ROWS($A$3:Q31)&gt;CEILING(COUNT(DRAFT!$B:$B)/4,1),"",INDEX(RSLT,ROWS($A$3:Q31)+QUOTIENT(COLUMNS($A$3:Q31)-1,6)*CEILING(COUNT(DRAFT!$B:$B)/4,1),1+MOD(COLUMN()-1,6)))</f>
        <v/>
      </c>
      <c r="R31" s="51" t="str">
        <f>IF(ROWS($A$3:R31)&gt;CEILING(COUNT(DRAFT!$B:$B)/4,1),"",INDEX(RSLT,ROWS($A$3:R31)+QUOTIENT(COLUMNS($A$3:R31)-1,6)*CEILING(COUNT(DRAFT!$B:$B)/4,1),1+MOD(COLUMN()-1,6)))</f>
        <v/>
      </c>
      <c r="S31" s="51" t="str">
        <f>IF(ROWS($A$3:S31)&gt;CEILING(COUNT(DRAFT!$B:$B)/4,1),"",INDEX(RSLT,ROWS($A$3:S31)+QUOTIENT(COLUMNS($A$3:S31)-1,6)*CEILING(COUNT(DRAFT!$B:$B)/4,1),1+MOD(COLUMN()-1,6)))</f>
        <v/>
      </c>
      <c r="T31" s="51" t="str">
        <f>IF(ROWS($A$3:T31)&gt;CEILING(COUNT(DRAFT!$B:$B)/4,1),"",INDEX(RSLT,ROWS($A$3:T31)+QUOTIENT(COLUMNS($A$3:T31)-1,6)*CEILING(COUNT(DRAFT!$B:$B)/4,1),1+MOD(COLUMN()-1,6)))</f>
        <v/>
      </c>
      <c r="U31" s="51" t="str">
        <f>IF(ROWS($A$3:U31)&gt;CEILING(COUNT(DRAFT!$B:$B)/4,1),"",INDEX(RSLT,ROWS($A$3:U31)+QUOTIENT(COLUMNS($A$3:U31)-1,6)*CEILING(COUNT(DRAFT!$B:$B)/4,1),1+MOD(COLUMN()-1,6)))</f>
        <v/>
      </c>
      <c r="V31" s="51" t="str">
        <f>IF(ROWS($A$3:V31)&gt;CEILING(COUNT(DRAFT!$B:$B)/4,1),"",INDEX(RSLT,ROWS($A$3:V31)+QUOTIENT(COLUMNS($A$3:V31)-1,6)*CEILING(COUNT(DRAFT!$B:$B)/4,1),1+MOD(COLUMN()-1,6)))</f>
        <v/>
      </c>
      <c r="W31" s="51" t="str">
        <f>IF(ROWS($A$3:W31)&gt;CEILING(COUNT(DRAFT!$B:$B)/4,1),"",INDEX(RSLT,ROWS($A$3:W31)+QUOTIENT(COLUMNS($A$3:W31)-1,6)*CEILING(COUNT(DRAFT!$B:$B)/4,1),1+MOD(COLUMN()-1,6)))</f>
        <v/>
      </c>
      <c r="X31" s="51" t="str">
        <f>IF(ROWS($A$3:X31)&gt;CEILING(COUNT(DRAFT!$B:$B)/4,1),"",INDEX(RSLT,ROWS($A$3:X31)+QUOTIENT(COLUMNS($A$3:X31)-1,6)*CEILING(COUNT(DRAFT!$B:$B)/4,1),1+MOD(COLUMN()-1,6)))</f>
        <v/>
      </c>
    </row>
    <row r="32" spans="1:24" s="75" customFormat="1" ht="23.1" customHeight="1" x14ac:dyDescent="0.25">
      <c r="A32" s="51" t="str">
        <f>IF(ROWS($A$3:A32)&gt;CEILING(COUNT(DRAFT!$B:$B)/4,1),"",INDEX(RSLT,ROWS($A$3:A32)+QUOTIENT(COLUMNS($A$3:A32)-1,6)*CEILING(COUNT(DRAFT!$B:$B)/4,1),1+MOD(COLUMN()-1,6)))</f>
        <v/>
      </c>
      <c r="B32" s="51" t="str">
        <f>IF(ROWS($A$3:B32)&gt;CEILING(COUNT(DRAFT!$B:$B)/4,1),"",INDEX(RSLT,ROWS($A$3:B32)+QUOTIENT(COLUMNS($A$3:B32)-1,6)*CEILING(COUNT(DRAFT!$B:$B)/4,1),1+MOD(COLUMN()-1,6)))</f>
        <v/>
      </c>
      <c r="C32" s="51" t="str">
        <f>IF(ROWS($A$3:C32)&gt;CEILING(COUNT(DRAFT!$B:$B)/4,1),"",INDEX(RSLT,ROWS($A$3:C32)+QUOTIENT(COLUMNS($A$3:C32)-1,6)*CEILING(COUNT(DRAFT!$B:$B)/4,1),1+MOD(COLUMN()-1,6)))</f>
        <v/>
      </c>
      <c r="D32" s="51" t="str">
        <f>IF(ROWS($A$3:D32)&gt;CEILING(COUNT(DRAFT!$B:$B)/4,1),"",INDEX(RSLT,ROWS($A$3:D32)+QUOTIENT(COLUMNS($A$3:D32)-1,6)*CEILING(COUNT(DRAFT!$B:$B)/4,1),1+MOD(COLUMN()-1,6)))</f>
        <v/>
      </c>
      <c r="E32" s="51" t="str">
        <f>IF(ROWS($A$3:E32)&gt;CEILING(COUNT(DRAFT!$B:$B)/4,1),"",INDEX(RSLT,ROWS($A$3:E32)+QUOTIENT(COLUMNS($A$3:E32)-1,6)*CEILING(COUNT(DRAFT!$B:$B)/4,1),1+MOD(COLUMN()-1,6)))</f>
        <v/>
      </c>
      <c r="F32" s="51" t="str">
        <f>IF(ROWS($A$3:F32)&gt;CEILING(COUNT(DRAFT!$B:$B)/4,1),"",INDEX(RSLT,ROWS($A$3:F32)+QUOTIENT(COLUMNS($A$3:F32)-1,6)*CEILING(COUNT(DRAFT!$B:$B)/4,1),1+MOD(COLUMN()-1,6)))</f>
        <v/>
      </c>
      <c r="G32" s="51" t="str">
        <f>IF(ROWS($A$3:G32)&gt;CEILING(COUNT(DRAFT!$B:$B)/4,1),"",INDEX(RSLT,ROWS($A$3:G32)+QUOTIENT(COLUMNS($A$3:G32)-1,6)*CEILING(COUNT(DRAFT!$B:$B)/4,1),1+MOD(COLUMN()-1,6)))</f>
        <v/>
      </c>
      <c r="H32" s="51" t="str">
        <f>IF(ROWS($A$3:H32)&gt;CEILING(COUNT(DRAFT!$B:$B)/4,1),"",INDEX(RSLT,ROWS($A$3:H32)+QUOTIENT(COLUMNS($A$3:H32)-1,6)*CEILING(COUNT(DRAFT!$B:$B)/4,1),1+MOD(COLUMN()-1,6)))</f>
        <v/>
      </c>
      <c r="I32" s="51" t="str">
        <f>IF(ROWS($A$3:I32)&gt;CEILING(COUNT(DRAFT!$B:$B)/4,1),"",INDEX(RSLT,ROWS($A$3:I32)+QUOTIENT(COLUMNS($A$3:I32)-1,6)*CEILING(COUNT(DRAFT!$B:$B)/4,1),1+MOD(COLUMN()-1,6)))</f>
        <v/>
      </c>
      <c r="J32" s="51" t="str">
        <f>IF(ROWS($A$3:J32)&gt;CEILING(COUNT(DRAFT!$B:$B)/4,1),"",INDEX(RSLT,ROWS($A$3:J32)+QUOTIENT(COLUMNS($A$3:J32)-1,6)*CEILING(COUNT(DRAFT!$B:$B)/4,1),1+MOD(COLUMN()-1,6)))</f>
        <v/>
      </c>
      <c r="K32" s="51" t="str">
        <f>IF(ROWS($A$3:K32)&gt;CEILING(COUNT(DRAFT!$B:$B)/4,1),"",INDEX(RSLT,ROWS($A$3:K32)+QUOTIENT(COLUMNS($A$3:K32)-1,6)*CEILING(COUNT(DRAFT!$B:$B)/4,1),1+MOD(COLUMN()-1,6)))</f>
        <v/>
      </c>
      <c r="L32" s="51" t="str">
        <f>IF(ROWS($A$3:L32)&gt;CEILING(COUNT(DRAFT!$B:$B)/4,1),"",INDEX(RSLT,ROWS($A$3:L32)+QUOTIENT(COLUMNS($A$3:L32)-1,6)*CEILING(COUNT(DRAFT!$B:$B)/4,1),1+MOD(COLUMN()-1,6)))</f>
        <v/>
      </c>
      <c r="M32" s="51" t="str">
        <f>IF(ROWS($A$3:M32)&gt;CEILING(COUNT(DRAFT!$B:$B)/4,1),"",INDEX(RSLT,ROWS($A$3:M32)+QUOTIENT(COLUMNS($A$3:M32)-1,6)*CEILING(COUNT(DRAFT!$B:$B)/4,1),1+MOD(COLUMN()-1,6)))</f>
        <v/>
      </c>
      <c r="N32" s="51" t="str">
        <f>IF(ROWS($A$3:N32)&gt;CEILING(COUNT(DRAFT!$B:$B)/4,1),"",INDEX(RSLT,ROWS($A$3:N32)+QUOTIENT(COLUMNS($A$3:N32)-1,6)*CEILING(COUNT(DRAFT!$B:$B)/4,1),1+MOD(COLUMN()-1,6)))</f>
        <v/>
      </c>
      <c r="O32" s="51" t="str">
        <f>IF(ROWS($A$3:O32)&gt;CEILING(COUNT(DRAFT!$B:$B)/4,1),"",INDEX(RSLT,ROWS($A$3:O32)+QUOTIENT(COLUMNS($A$3:O32)-1,6)*CEILING(COUNT(DRAFT!$B:$B)/4,1),1+MOD(COLUMN()-1,6)))</f>
        <v/>
      </c>
      <c r="P32" s="51" t="str">
        <f>IF(ROWS($A$3:P32)&gt;CEILING(COUNT(DRAFT!$B:$B)/4,1),"",INDEX(RSLT,ROWS($A$3:P32)+QUOTIENT(COLUMNS($A$3:P32)-1,6)*CEILING(COUNT(DRAFT!$B:$B)/4,1),1+MOD(COLUMN()-1,6)))</f>
        <v/>
      </c>
      <c r="Q32" s="51" t="str">
        <f>IF(ROWS($A$3:Q32)&gt;CEILING(COUNT(DRAFT!$B:$B)/4,1),"",INDEX(RSLT,ROWS($A$3:Q32)+QUOTIENT(COLUMNS($A$3:Q32)-1,6)*CEILING(COUNT(DRAFT!$B:$B)/4,1),1+MOD(COLUMN()-1,6)))</f>
        <v/>
      </c>
      <c r="R32" s="51" t="str">
        <f>IF(ROWS($A$3:R32)&gt;CEILING(COUNT(DRAFT!$B:$B)/4,1),"",INDEX(RSLT,ROWS($A$3:R32)+QUOTIENT(COLUMNS($A$3:R32)-1,6)*CEILING(COUNT(DRAFT!$B:$B)/4,1),1+MOD(COLUMN()-1,6)))</f>
        <v/>
      </c>
      <c r="S32" s="51" t="str">
        <f>IF(ROWS($A$3:S32)&gt;CEILING(COUNT(DRAFT!$B:$B)/4,1),"",INDEX(RSLT,ROWS($A$3:S32)+QUOTIENT(COLUMNS($A$3:S32)-1,6)*CEILING(COUNT(DRAFT!$B:$B)/4,1),1+MOD(COLUMN()-1,6)))</f>
        <v/>
      </c>
      <c r="T32" s="51" t="str">
        <f>IF(ROWS($A$3:T32)&gt;CEILING(COUNT(DRAFT!$B:$B)/4,1),"",INDEX(RSLT,ROWS($A$3:T32)+QUOTIENT(COLUMNS($A$3:T32)-1,6)*CEILING(COUNT(DRAFT!$B:$B)/4,1),1+MOD(COLUMN()-1,6)))</f>
        <v/>
      </c>
      <c r="U32" s="51" t="str">
        <f>IF(ROWS($A$3:U32)&gt;CEILING(COUNT(DRAFT!$B:$B)/4,1),"",INDEX(RSLT,ROWS($A$3:U32)+QUOTIENT(COLUMNS($A$3:U32)-1,6)*CEILING(COUNT(DRAFT!$B:$B)/4,1),1+MOD(COLUMN()-1,6)))</f>
        <v/>
      </c>
      <c r="V32" s="51" t="str">
        <f>IF(ROWS($A$3:V32)&gt;CEILING(COUNT(DRAFT!$B:$B)/4,1),"",INDEX(RSLT,ROWS($A$3:V32)+QUOTIENT(COLUMNS($A$3:V32)-1,6)*CEILING(COUNT(DRAFT!$B:$B)/4,1),1+MOD(COLUMN()-1,6)))</f>
        <v/>
      </c>
      <c r="W32" s="51" t="str">
        <f>IF(ROWS($A$3:W32)&gt;CEILING(COUNT(DRAFT!$B:$B)/4,1),"",INDEX(RSLT,ROWS($A$3:W32)+QUOTIENT(COLUMNS($A$3:W32)-1,6)*CEILING(COUNT(DRAFT!$B:$B)/4,1),1+MOD(COLUMN()-1,6)))</f>
        <v/>
      </c>
      <c r="X32" s="51" t="str">
        <f>IF(ROWS($A$3:X32)&gt;CEILING(COUNT(DRAFT!$B:$B)/4,1),"",INDEX(RSLT,ROWS($A$3:X32)+QUOTIENT(COLUMNS($A$3:X32)-1,6)*CEILING(COUNT(DRAFT!$B:$B)/4,1),1+MOD(COLUMN()-1,6)))</f>
        <v/>
      </c>
    </row>
    <row r="33" spans="1:24" s="75" customFormat="1" ht="23.1" customHeight="1" x14ac:dyDescent="0.25">
      <c r="A33" s="51" t="str">
        <f>IF(ROWS($A$3:A33)&gt;CEILING(COUNT(DRAFT!$B:$B)/4,1),"",INDEX(RSLT,ROWS($A$3:A33)+QUOTIENT(COLUMNS($A$3:A33)-1,6)*CEILING(COUNT(DRAFT!$B:$B)/4,1),1+MOD(COLUMN()-1,6)))</f>
        <v/>
      </c>
      <c r="B33" s="51" t="str">
        <f>IF(ROWS($A$3:B33)&gt;CEILING(COUNT(DRAFT!$B:$B)/4,1),"",INDEX(RSLT,ROWS($A$3:B33)+QUOTIENT(COLUMNS($A$3:B33)-1,6)*CEILING(COUNT(DRAFT!$B:$B)/4,1),1+MOD(COLUMN()-1,6)))</f>
        <v/>
      </c>
      <c r="C33" s="51" t="str">
        <f>IF(ROWS($A$3:C33)&gt;CEILING(COUNT(DRAFT!$B:$B)/4,1),"",INDEX(RSLT,ROWS($A$3:C33)+QUOTIENT(COLUMNS($A$3:C33)-1,6)*CEILING(COUNT(DRAFT!$B:$B)/4,1),1+MOD(COLUMN()-1,6)))</f>
        <v/>
      </c>
      <c r="D33" s="51" t="str">
        <f>IF(ROWS($A$3:D33)&gt;CEILING(COUNT(DRAFT!$B:$B)/4,1),"",INDEX(RSLT,ROWS($A$3:D33)+QUOTIENT(COLUMNS($A$3:D33)-1,6)*CEILING(COUNT(DRAFT!$B:$B)/4,1),1+MOD(COLUMN()-1,6)))</f>
        <v/>
      </c>
      <c r="E33" s="51" t="str">
        <f>IF(ROWS($A$3:E33)&gt;CEILING(COUNT(DRAFT!$B:$B)/4,1),"",INDEX(RSLT,ROWS($A$3:E33)+QUOTIENT(COLUMNS($A$3:E33)-1,6)*CEILING(COUNT(DRAFT!$B:$B)/4,1),1+MOD(COLUMN()-1,6)))</f>
        <v/>
      </c>
      <c r="F33" s="51" t="str">
        <f>IF(ROWS($A$3:F33)&gt;CEILING(COUNT(DRAFT!$B:$B)/4,1),"",INDEX(RSLT,ROWS($A$3:F33)+QUOTIENT(COLUMNS($A$3:F33)-1,6)*CEILING(COUNT(DRAFT!$B:$B)/4,1),1+MOD(COLUMN()-1,6)))</f>
        <v/>
      </c>
      <c r="G33" s="51" t="str">
        <f>IF(ROWS($A$3:G33)&gt;CEILING(COUNT(DRAFT!$B:$B)/4,1),"",INDEX(RSLT,ROWS($A$3:G33)+QUOTIENT(COLUMNS($A$3:G33)-1,6)*CEILING(COUNT(DRAFT!$B:$B)/4,1),1+MOD(COLUMN()-1,6)))</f>
        <v/>
      </c>
      <c r="H33" s="51" t="str">
        <f>IF(ROWS($A$3:H33)&gt;CEILING(COUNT(DRAFT!$B:$B)/4,1),"",INDEX(RSLT,ROWS($A$3:H33)+QUOTIENT(COLUMNS($A$3:H33)-1,6)*CEILING(COUNT(DRAFT!$B:$B)/4,1),1+MOD(COLUMN()-1,6)))</f>
        <v/>
      </c>
      <c r="I33" s="51" t="str">
        <f>IF(ROWS($A$3:I33)&gt;CEILING(COUNT(DRAFT!$B:$B)/4,1),"",INDEX(RSLT,ROWS($A$3:I33)+QUOTIENT(COLUMNS($A$3:I33)-1,6)*CEILING(COUNT(DRAFT!$B:$B)/4,1),1+MOD(COLUMN()-1,6)))</f>
        <v/>
      </c>
      <c r="J33" s="51" t="str">
        <f>IF(ROWS($A$3:J33)&gt;CEILING(COUNT(DRAFT!$B:$B)/4,1),"",INDEX(RSLT,ROWS($A$3:J33)+QUOTIENT(COLUMNS($A$3:J33)-1,6)*CEILING(COUNT(DRAFT!$B:$B)/4,1),1+MOD(COLUMN()-1,6)))</f>
        <v/>
      </c>
      <c r="K33" s="51" t="str">
        <f>IF(ROWS($A$3:K33)&gt;CEILING(COUNT(DRAFT!$B:$B)/4,1),"",INDEX(RSLT,ROWS($A$3:K33)+QUOTIENT(COLUMNS($A$3:K33)-1,6)*CEILING(COUNT(DRAFT!$B:$B)/4,1),1+MOD(COLUMN()-1,6)))</f>
        <v/>
      </c>
      <c r="L33" s="51" t="str">
        <f>IF(ROWS($A$3:L33)&gt;CEILING(COUNT(DRAFT!$B:$B)/4,1),"",INDEX(RSLT,ROWS($A$3:L33)+QUOTIENT(COLUMNS($A$3:L33)-1,6)*CEILING(COUNT(DRAFT!$B:$B)/4,1),1+MOD(COLUMN()-1,6)))</f>
        <v/>
      </c>
      <c r="M33" s="51" t="str">
        <f>IF(ROWS($A$3:M33)&gt;CEILING(COUNT(DRAFT!$B:$B)/4,1),"",INDEX(RSLT,ROWS($A$3:M33)+QUOTIENT(COLUMNS($A$3:M33)-1,6)*CEILING(COUNT(DRAFT!$B:$B)/4,1),1+MOD(COLUMN()-1,6)))</f>
        <v/>
      </c>
      <c r="N33" s="51" t="str">
        <f>IF(ROWS($A$3:N33)&gt;CEILING(COUNT(DRAFT!$B:$B)/4,1),"",INDEX(RSLT,ROWS($A$3:N33)+QUOTIENT(COLUMNS($A$3:N33)-1,6)*CEILING(COUNT(DRAFT!$B:$B)/4,1),1+MOD(COLUMN()-1,6)))</f>
        <v/>
      </c>
      <c r="O33" s="51" t="str">
        <f>IF(ROWS($A$3:O33)&gt;CEILING(COUNT(DRAFT!$B:$B)/4,1),"",INDEX(RSLT,ROWS($A$3:O33)+QUOTIENT(COLUMNS($A$3:O33)-1,6)*CEILING(COUNT(DRAFT!$B:$B)/4,1),1+MOD(COLUMN()-1,6)))</f>
        <v/>
      </c>
      <c r="P33" s="51" t="str">
        <f>IF(ROWS($A$3:P33)&gt;CEILING(COUNT(DRAFT!$B:$B)/4,1),"",INDEX(RSLT,ROWS($A$3:P33)+QUOTIENT(COLUMNS($A$3:P33)-1,6)*CEILING(COUNT(DRAFT!$B:$B)/4,1),1+MOD(COLUMN()-1,6)))</f>
        <v/>
      </c>
      <c r="Q33" s="51" t="str">
        <f>IF(ROWS($A$3:Q33)&gt;CEILING(COUNT(DRAFT!$B:$B)/4,1),"",INDEX(RSLT,ROWS($A$3:Q33)+QUOTIENT(COLUMNS($A$3:Q33)-1,6)*CEILING(COUNT(DRAFT!$B:$B)/4,1),1+MOD(COLUMN()-1,6)))</f>
        <v/>
      </c>
      <c r="R33" s="51" t="str">
        <f>IF(ROWS($A$3:R33)&gt;CEILING(COUNT(DRAFT!$B:$B)/4,1),"",INDEX(RSLT,ROWS($A$3:R33)+QUOTIENT(COLUMNS($A$3:R33)-1,6)*CEILING(COUNT(DRAFT!$B:$B)/4,1),1+MOD(COLUMN()-1,6)))</f>
        <v/>
      </c>
      <c r="S33" s="51" t="str">
        <f>IF(ROWS($A$3:S33)&gt;CEILING(COUNT(DRAFT!$B:$B)/4,1),"",INDEX(RSLT,ROWS($A$3:S33)+QUOTIENT(COLUMNS($A$3:S33)-1,6)*CEILING(COUNT(DRAFT!$B:$B)/4,1),1+MOD(COLUMN()-1,6)))</f>
        <v/>
      </c>
      <c r="T33" s="51" t="str">
        <f>IF(ROWS($A$3:T33)&gt;CEILING(COUNT(DRAFT!$B:$B)/4,1),"",INDEX(RSLT,ROWS($A$3:T33)+QUOTIENT(COLUMNS($A$3:T33)-1,6)*CEILING(COUNT(DRAFT!$B:$B)/4,1),1+MOD(COLUMN()-1,6)))</f>
        <v/>
      </c>
      <c r="U33" s="51" t="str">
        <f>IF(ROWS($A$3:U33)&gt;CEILING(COUNT(DRAFT!$B:$B)/4,1),"",INDEX(RSLT,ROWS($A$3:U33)+QUOTIENT(COLUMNS($A$3:U33)-1,6)*CEILING(COUNT(DRAFT!$B:$B)/4,1),1+MOD(COLUMN()-1,6)))</f>
        <v/>
      </c>
      <c r="V33" s="51" t="str">
        <f>IF(ROWS($A$3:V33)&gt;CEILING(COUNT(DRAFT!$B:$B)/4,1),"",INDEX(RSLT,ROWS($A$3:V33)+QUOTIENT(COLUMNS($A$3:V33)-1,6)*CEILING(COUNT(DRAFT!$B:$B)/4,1),1+MOD(COLUMN()-1,6)))</f>
        <v/>
      </c>
      <c r="W33" s="51" t="str">
        <f>IF(ROWS($A$3:W33)&gt;CEILING(COUNT(DRAFT!$B:$B)/4,1),"",INDEX(RSLT,ROWS($A$3:W33)+QUOTIENT(COLUMNS($A$3:W33)-1,6)*CEILING(COUNT(DRAFT!$B:$B)/4,1),1+MOD(COLUMN()-1,6)))</f>
        <v/>
      </c>
      <c r="X33" s="51" t="str">
        <f>IF(ROWS($A$3:X33)&gt;CEILING(COUNT(DRAFT!$B:$B)/4,1),"",INDEX(RSLT,ROWS($A$3:X33)+QUOTIENT(COLUMNS($A$3:X33)-1,6)*CEILING(COUNT(DRAFT!$B:$B)/4,1),1+MOD(COLUMN()-1,6)))</f>
        <v/>
      </c>
    </row>
    <row r="34" spans="1:24" s="75" customFormat="1" ht="23.1" customHeight="1" x14ac:dyDescent="0.25">
      <c r="A34" s="51" t="str">
        <f>IF(ROWS($A$3:A34)&gt;CEILING(COUNT(DRAFT!$B:$B)/4,1),"",INDEX(RSLT,ROWS($A$3:A34)+QUOTIENT(COLUMNS($A$3:A34)-1,6)*CEILING(COUNT(DRAFT!$B:$B)/4,1),1+MOD(COLUMN()-1,6)))</f>
        <v/>
      </c>
      <c r="B34" s="51" t="str">
        <f>IF(ROWS($A$3:B34)&gt;CEILING(COUNT(DRAFT!$B:$B)/4,1),"",INDEX(RSLT,ROWS($A$3:B34)+QUOTIENT(COLUMNS($A$3:B34)-1,6)*CEILING(COUNT(DRAFT!$B:$B)/4,1),1+MOD(COLUMN()-1,6)))</f>
        <v/>
      </c>
      <c r="C34" s="51" t="str">
        <f>IF(ROWS($A$3:C34)&gt;CEILING(COUNT(DRAFT!$B:$B)/4,1),"",INDEX(RSLT,ROWS($A$3:C34)+QUOTIENT(COLUMNS($A$3:C34)-1,6)*CEILING(COUNT(DRAFT!$B:$B)/4,1),1+MOD(COLUMN()-1,6)))</f>
        <v/>
      </c>
      <c r="D34" s="51" t="str">
        <f>IF(ROWS($A$3:D34)&gt;CEILING(COUNT(DRAFT!$B:$B)/4,1),"",INDEX(RSLT,ROWS($A$3:D34)+QUOTIENT(COLUMNS($A$3:D34)-1,6)*CEILING(COUNT(DRAFT!$B:$B)/4,1),1+MOD(COLUMN()-1,6)))</f>
        <v/>
      </c>
      <c r="E34" s="51" t="str">
        <f>IF(ROWS($A$3:E34)&gt;CEILING(COUNT(DRAFT!$B:$B)/4,1),"",INDEX(RSLT,ROWS($A$3:E34)+QUOTIENT(COLUMNS($A$3:E34)-1,6)*CEILING(COUNT(DRAFT!$B:$B)/4,1),1+MOD(COLUMN()-1,6)))</f>
        <v/>
      </c>
      <c r="F34" s="51" t="str">
        <f>IF(ROWS($A$3:F34)&gt;CEILING(COUNT(DRAFT!$B:$B)/4,1),"",INDEX(RSLT,ROWS($A$3:F34)+QUOTIENT(COLUMNS($A$3:F34)-1,6)*CEILING(COUNT(DRAFT!$B:$B)/4,1),1+MOD(COLUMN()-1,6)))</f>
        <v/>
      </c>
      <c r="G34" s="51" t="str">
        <f>IF(ROWS($A$3:G34)&gt;CEILING(COUNT(DRAFT!$B:$B)/4,1),"",INDEX(RSLT,ROWS($A$3:G34)+QUOTIENT(COLUMNS($A$3:G34)-1,6)*CEILING(COUNT(DRAFT!$B:$B)/4,1),1+MOD(COLUMN()-1,6)))</f>
        <v/>
      </c>
      <c r="H34" s="51" t="str">
        <f>IF(ROWS($A$3:H34)&gt;CEILING(COUNT(DRAFT!$B:$B)/4,1),"",INDEX(RSLT,ROWS($A$3:H34)+QUOTIENT(COLUMNS($A$3:H34)-1,6)*CEILING(COUNT(DRAFT!$B:$B)/4,1),1+MOD(COLUMN()-1,6)))</f>
        <v/>
      </c>
      <c r="I34" s="51" t="str">
        <f>IF(ROWS($A$3:I34)&gt;CEILING(COUNT(DRAFT!$B:$B)/4,1),"",INDEX(RSLT,ROWS($A$3:I34)+QUOTIENT(COLUMNS($A$3:I34)-1,6)*CEILING(COUNT(DRAFT!$B:$B)/4,1),1+MOD(COLUMN()-1,6)))</f>
        <v/>
      </c>
      <c r="J34" s="51" t="str">
        <f>IF(ROWS($A$3:J34)&gt;CEILING(COUNT(DRAFT!$B:$B)/4,1),"",INDEX(RSLT,ROWS($A$3:J34)+QUOTIENT(COLUMNS($A$3:J34)-1,6)*CEILING(COUNT(DRAFT!$B:$B)/4,1),1+MOD(COLUMN()-1,6)))</f>
        <v/>
      </c>
      <c r="K34" s="51" t="str">
        <f>IF(ROWS($A$3:K34)&gt;CEILING(COUNT(DRAFT!$B:$B)/4,1),"",INDEX(RSLT,ROWS($A$3:K34)+QUOTIENT(COLUMNS($A$3:K34)-1,6)*CEILING(COUNT(DRAFT!$B:$B)/4,1),1+MOD(COLUMN()-1,6)))</f>
        <v/>
      </c>
      <c r="L34" s="51" t="str">
        <f>IF(ROWS($A$3:L34)&gt;CEILING(COUNT(DRAFT!$B:$B)/4,1),"",INDEX(RSLT,ROWS($A$3:L34)+QUOTIENT(COLUMNS($A$3:L34)-1,6)*CEILING(COUNT(DRAFT!$B:$B)/4,1),1+MOD(COLUMN()-1,6)))</f>
        <v/>
      </c>
      <c r="M34" s="51" t="str">
        <f>IF(ROWS($A$3:M34)&gt;CEILING(COUNT(DRAFT!$B:$B)/4,1),"",INDEX(RSLT,ROWS($A$3:M34)+QUOTIENT(COLUMNS($A$3:M34)-1,6)*CEILING(COUNT(DRAFT!$B:$B)/4,1),1+MOD(COLUMN()-1,6)))</f>
        <v/>
      </c>
      <c r="N34" s="51" t="str">
        <f>IF(ROWS($A$3:N34)&gt;CEILING(COUNT(DRAFT!$B:$B)/4,1),"",INDEX(RSLT,ROWS($A$3:N34)+QUOTIENT(COLUMNS($A$3:N34)-1,6)*CEILING(COUNT(DRAFT!$B:$B)/4,1),1+MOD(COLUMN()-1,6)))</f>
        <v/>
      </c>
      <c r="O34" s="51" t="str">
        <f>IF(ROWS($A$3:O34)&gt;CEILING(COUNT(DRAFT!$B:$B)/4,1),"",INDEX(RSLT,ROWS($A$3:O34)+QUOTIENT(COLUMNS($A$3:O34)-1,6)*CEILING(COUNT(DRAFT!$B:$B)/4,1),1+MOD(COLUMN()-1,6)))</f>
        <v/>
      </c>
      <c r="P34" s="51" t="str">
        <f>IF(ROWS($A$3:P34)&gt;CEILING(COUNT(DRAFT!$B:$B)/4,1),"",INDEX(RSLT,ROWS($A$3:P34)+QUOTIENT(COLUMNS($A$3:P34)-1,6)*CEILING(COUNT(DRAFT!$B:$B)/4,1),1+MOD(COLUMN()-1,6)))</f>
        <v/>
      </c>
      <c r="Q34" s="51" t="str">
        <f>IF(ROWS($A$3:Q34)&gt;CEILING(COUNT(DRAFT!$B:$B)/4,1),"",INDEX(RSLT,ROWS($A$3:Q34)+QUOTIENT(COLUMNS($A$3:Q34)-1,6)*CEILING(COUNT(DRAFT!$B:$B)/4,1),1+MOD(COLUMN()-1,6)))</f>
        <v/>
      </c>
      <c r="R34" s="51" t="str">
        <f>IF(ROWS($A$3:R34)&gt;CEILING(COUNT(DRAFT!$B:$B)/4,1),"",INDEX(RSLT,ROWS($A$3:R34)+QUOTIENT(COLUMNS($A$3:R34)-1,6)*CEILING(COUNT(DRAFT!$B:$B)/4,1),1+MOD(COLUMN()-1,6)))</f>
        <v/>
      </c>
      <c r="S34" s="51" t="str">
        <f>IF(ROWS($A$3:S34)&gt;CEILING(COUNT(DRAFT!$B:$B)/4,1),"",INDEX(RSLT,ROWS($A$3:S34)+QUOTIENT(COLUMNS($A$3:S34)-1,6)*CEILING(COUNT(DRAFT!$B:$B)/4,1),1+MOD(COLUMN()-1,6)))</f>
        <v/>
      </c>
      <c r="T34" s="51" t="str">
        <f>IF(ROWS($A$3:T34)&gt;CEILING(COUNT(DRAFT!$B:$B)/4,1),"",INDEX(RSLT,ROWS($A$3:T34)+QUOTIENT(COLUMNS($A$3:T34)-1,6)*CEILING(COUNT(DRAFT!$B:$B)/4,1),1+MOD(COLUMN()-1,6)))</f>
        <v/>
      </c>
      <c r="U34" s="51" t="str">
        <f>IF(ROWS($A$3:U34)&gt;CEILING(COUNT(DRAFT!$B:$B)/4,1),"",INDEX(RSLT,ROWS($A$3:U34)+QUOTIENT(COLUMNS($A$3:U34)-1,6)*CEILING(COUNT(DRAFT!$B:$B)/4,1),1+MOD(COLUMN()-1,6)))</f>
        <v/>
      </c>
      <c r="V34" s="51" t="str">
        <f>IF(ROWS($A$3:V34)&gt;CEILING(COUNT(DRAFT!$B:$B)/4,1),"",INDEX(RSLT,ROWS($A$3:V34)+QUOTIENT(COLUMNS($A$3:V34)-1,6)*CEILING(COUNT(DRAFT!$B:$B)/4,1),1+MOD(COLUMN()-1,6)))</f>
        <v/>
      </c>
      <c r="W34" s="51" t="str">
        <f>IF(ROWS($A$3:W34)&gt;CEILING(COUNT(DRAFT!$B:$B)/4,1),"",INDEX(RSLT,ROWS($A$3:W34)+QUOTIENT(COLUMNS($A$3:W34)-1,6)*CEILING(COUNT(DRAFT!$B:$B)/4,1),1+MOD(COLUMN()-1,6)))</f>
        <v/>
      </c>
      <c r="X34" s="51" t="str">
        <f>IF(ROWS($A$3:X34)&gt;CEILING(COUNT(DRAFT!$B:$B)/4,1),"",INDEX(RSLT,ROWS($A$3:X34)+QUOTIENT(COLUMNS($A$3:X34)-1,6)*CEILING(COUNT(DRAFT!$B:$B)/4,1),1+MOD(COLUMN()-1,6)))</f>
        <v/>
      </c>
    </row>
    <row r="35" spans="1:24" s="75" customFormat="1" ht="23.1" customHeight="1" x14ac:dyDescent="0.25">
      <c r="A35" s="51" t="str">
        <f>IF(ROWS($A$3:A35)&gt;CEILING(COUNT(DRAFT!$B:$B)/4,1),"",INDEX(RSLT,ROWS($A$3:A35)+QUOTIENT(COLUMNS($A$3:A35)-1,6)*CEILING(COUNT(DRAFT!$B:$B)/4,1),1+MOD(COLUMN()-1,6)))</f>
        <v/>
      </c>
      <c r="B35" s="51" t="str">
        <f>IF(ROWS($A$3:B35)&gt;CEILING(COUNT(DRAFT!$B:$B)/4,1),"",INDEX(RSLT,ROWS($A$3:B35)+QUOTIENT(COLUMNS($A$3:B35)-1,6)*CEILING(COUNT(DRAFT!$B:$B)/4,1),1+MOD(COLUMN()-1,6)))</f>
        <v/>
      </c>
      <c r="C35" s="51" t="str">
        <f>IF(ROWS($A$3:C35)&gt;CEILING(COUNT(DRAFT!$B:$B)/4,1),"",INDEX(RSLT,ROWS($A$3:C35)+QUOTIENT(COLUMNS($A$3:C35)-1,6)*CEILING(COUNT(DRAFT!$B:$B)/4,1),1+MOD(COLUMN()-1,6)))</f>
        <v/>
      </c>
      <c r="D35" s="51" t="str">
        <f>IF(ROWS($A$3:D35)&gt;CEILING(COUNT(DRAFT!$B:$B)/4,1),"",INDEX(RSLT,ROWS($A$3:D35)+QUOTIENT(COLUMNS($A$3:D35)-1,6)*CEILING(COUNT(DRAFT!$B:$B)/4,1),1+MOD(COLUMN()-1,6)))</f>
        <v/>
      </c>
      <c r="E35" s="51" t="str">
        <f>IF(ROWS($A$3:E35)&gt;CEILING(COUNT(DRAFT!$B:$B)/4,1),"",INDEX(RSLT,ROWS($A$3:E35)+QUOTIENT(COLUMNS($A$3:E35)-1,6)*CEILING(COUNT(DRAFT!$B:$B)/4,1),1+MOD(COLUMN()-1,6)))</f>
        <v/>
      </c>
      <c r="F35" s="51" t="str">
        <f>IF(ROWS($A$3:F35)&gt;CEILING(COUNT(DRAFT!$B:$B)/4,1),"",INDEX(RSLT,ROWS($A$3:F35)+QUOTIENT(COLUMNS($A$3:F35)-1,6)*CEILING(COUNT(DRAFT!$B:$B)/4,1),1+MOD(COLUMN()-1,6)))</f>
        <v/>
      </c>
      <c r="G35" s="51" t="str">
        <f>IF(ROWS($A$3:G35)&gt;CEILING(COUNT(DRAFT!$B:$B)/4,1),"",INDEX(RSLT,ROWS($A$3:G35)+QUOTIENT(COLUMNS($A$3:G35)-1,6)*CEILING(COUNT(DRAFT!$B:$B)/4,1),1+MOD(COLUMN()-1,6)))</f>
        <v/>
      </c>
      <c r="H35" s="51" t="str">
        <f>IF(ROWS($A$3:H35)&gt;CEILING(COUNT(DRAFT!$B:$B)/4,1),"",INDEX(RSLT,ROWS($A$3:H35)+QUOTIENT(COLUMNS($A$3:H35)-1,6)*CEILING(COUNT(DRAFT!$B:$B)/4,1),1+MOD(COLUMN()-1,6)))</f>
        <v/>
      </c>
      <c r="I35" s="51" t="str">
        <f>IF(ROWS($A$3:I35)&gt;CEILING(COUNT(DRAFT!$B:$B)/4,1),"",INDEX(RSLT,ROWS($A$3:I35)+QUOTIENT(COLUMNS($A$3:I35)-1,6)*CEILING(COUNT(DRAFT!$B:$B)/4,1),1+MOD(COLUMN()-1,6)))</f>
        <v/>
      </c>
      <c r="J35" s="51" t="str">
        <f>IF(ROWS($A$3:J35)&gt;CEILING(COUNT(DRAFT!$B:$B)/4,1),"",INDEX(RSLT,ROWS($A$3:J35)+QUOTIENT(COLUMNS($A$3:J35)-1,6)*CEILING(COUNT(DRAFT!$B:$B)/4,1),1+MOD(COLUMN()-1,6)))</f>
        <v/>
      </c>
      <c r="K35" s="51" t="str">
        <f>IF(ROWS($A$3:K35)&gt;CEILING(COUNT(DRAFT!$B:$B)/4,1),"",INDEX(RSLT,ROWS($A$3:K35)+QUOTIENT(COLUMNS($A$3:K35)-1,6)*CEILING(COUNT(DRAFT!$B:$B)/4,1),1+MOD(COLUMN()-1,6)))</f>
        <v/>
      </c>
      <c r="L35" s="51" t="str">
        <f>IF(ROWS($A$3:L35)&gt;CEILING(COUNT(DRAFT!$B:$B)/4,1),"",INDEX(RSLT,ROWS($A$3:L35)+QUOTIENT(COLUMNS($A$3:L35)-1,6)*CEILING(COUNT(DRAFT!$B:$B)/4,1),1+MOD(COLUMN()-1,6)))</f>
        <v/>
      </c>
      <c r="M35" s="51" t="str">
        <f>IF(ROWS($A$3:M35)&gt;CEILING(COUNT(DRAFT!$B:$B)/4,1),"",INDEX(RSLT,ROWS($A$3:M35)+QUOTIENT(COLUMNS($A$3:M35)-1,6)*CEILING(COUNT(DRAFT!$B:$B)/4,1),1+MOD(COLUMN()-1,6)))</f>
        <v/>
      </c>
      <c r="N35" s="51" t="str">
        <f>IF(ROWS($A$3:N35)&gt;CEILING(COUNT(DRAFT!$B:$B)/4,1),"",INDEX(RSLT,ROWS($A$3:N35)+QUOTIENT(COLUMNS($A$3:N35)-1,6)*CEILING(COUNT(DRAFT!$B:$B)/4,1),1+MOD(COLUMN()-1,6)))</f>
        <v/>
      </c>
      <c r="O35" s="51" t="str">
        <f>IF(ROWS($A$3:O35)&gt;CEILING(COUNT(DRAFT!$B:$B)/4,1),"",INDEX(RSLT,ROWS($A$3:O35)+QUOTIENT(COLUMNS($A$3:O35)-1,6)*CEILING(COUNT(DRAFT!$B:$B)/4,1),1+MOD(COLUMN()-1,6)))</f>
        <v/>
      </c>
      <c r="P35" s="51" t="str">
        <f>IF(ROWS($A$3:P35)&gt;CEILING(COUNT(DRAFT!$B:$B)/4,1),"",INDEX(RSLT,ROWS($A$3:P35)+QUOTIENT(COLUMNS($A$3:P35)-1,6)*CEILING(COUNT(DRAFT!$B:$B)/4,1),1+MOD(COLUMN()-1,6)))</f>
        <v/>
      </c>
      <c r="Q35" s="51" t="str">
        <f>IF(ROWS($A$3:Q35)&gt;CEILING(COUNT(DRAFT!$B:$B)/4,1),"",INDEX(RSLT,ROWS($A$3:Q35)+QUOTIENT(COLUMNS($A$3:Q35)-1,6)*CEILING(COUNT(DRAFT!$B:$B)/4,1),1+MOD(COLUMN()-1,6)))</f>
        <v/>
      </c>
      <c r="R35" s="51" t="str">
        <f>IF(ROWS($A$3:R35)&gt;CEILING(COUNT(DRAFT!$B:$B)/4,1),"",INDEX(RSLT,ROWS($A$3:R35)+QUOTIENT(COLUMNS($A$3:R35)-1,6)*CEILING(COUNT(DRAFT!$B:$B)/4,1),1+MOD(COLUMN()-1,6)))</f>
        <v/>
      </c>
      <c r="S35" s="51" t="str">
        <f>IF(ROWS($A$3:S35)&gt;CEILING(COUNT(DRAFT!$B:$B)/4,1),"",INDEX(RSLT,ROWS($A$3:S35)+QUOTIENT(COLUMNS($A$3:S35)-1,6)*CEILING(COUNT(DRAFT!$B:$B)/4,1),1+MOD(COLUMN()-1,6)))</f>
        <v/>
      </c>
      <c r="T35" s="51" t="str">
        <f>IF(ROWS($A$3:T35)&gt;CEILING(COUNT(DRAFT!$B:$B)/4,1),"",INDEX(RSLT,ROWS($A$3:T35)+QUOTIENT(COLUMNS($A$3:T35)-1,6)*CEILING(COUNT(DRAFT!$B:$B)/4,1),1+MOD(COLUMN()-1,6)))</f>
        <v/>
      </c>
      <c r="U35" s="51" t="str">
        <f>IF(ROWS($A$3:U35)&gt;CEILING(COUNT(DRAFT!$B:$B)/4,1),"",INDEX(RSLT,ROWS($A$3:U35)+QUOTIENT(COLUMNS($A$3:U35)-1,6)*CEILING(COUNT(DRAFT!$B:$B)/4,1),1+MOD(COLUMN()-1,6)))</f>
        <v/>
      </c>
      <c r="V35" s="51" t="str">
        <f>IF(ROWS($A$3:V35)&gt;CEILING(COUNT(DRAFT!$B:$B)/4,1),"",INDEX(RSLT,ROWS($A$3:V35)+QUOTIENT(COLUMNS($A$3:V35)-1,6)*CEILING(COUNT(DRAFT!$B:$B)/4,1),1+MOD(COLUMN()-1,6)))</f>
        <v/>
      </c>
      <c r="W35" s="51" t="str">
        <f>IF(ROWS($A$3:W35)&gt;CEILING(COUNT(DRAFT!$B:$B)/4,1),"",INDEX(RSLT,ROWS($A$3:W35)+QUOTIENT(COLUMNS($A$3:W35)-1,6)*CEILING(COUNT(DRAFT!$B:$B)/4,1),1+MOD(COLUMN()-1,6)))</f>
        <v/>
      </c>
      <c r="X35" s="51" t="str">
        <f>IF(ROWS($A$3:X35)&gt;CEILING(COUNT(DRAFT!$B:$B)/4,1),"",INDEX(RSLT,ROWS($A$3:X35)+QUOTIENT(COLUMNS($A$3:X35)-1,6)*CEILING(COUNT(DRAFT!$B:$B)/4,1),1+MOD(COLUMN()-1,6)))</f>
        <v/>
      </c>
    </row>
    <row r="36" spans="1:24" ht="23.1" customHeight="1" x14ac:dyDescent="0.2">
      <c r="A36" s="51" t="str">
        <f>IF(ROWS($A$3:A36)&gt;CEILING(COUNT(DRAFT!$B:$B)/4,1),"",INDEX(RSLT,ROWS($A$3:A36)+QUOTIENT(COLUMNS($A$3:A36)-1,6)*CEILING(COUNT(DRAFT!$B:$B)/4,1),1+MOD(COLUMN()-1,6)))</f>
        <v/>
      </c>
      <c r="B36" s="51" t="str">
        <f>IF(ROWS($A$3:B36)&gt;CEILING(COUNT(DRAFT!$B:$B)/4,1),"",INDEX(RSLT,ROWS($A$3:B36)+QUOTIENT(COLUMNS($A$3:B36)-1,6)*CEILING(COUNT(DRAFT!$B:$B)/4,1),1+MOD(COLUMN()-1,6)))</f>
        <v/>
      </c>
      <c r="C36" s="51" t="str">
        <f>IF(ROWS($A$3:C36)&gt;CEILING(COUNT(DRAFT!$B:$B)/4,1),"",INDEX(RSLT,ROWS($A$3:C36)+QUOTIENT(COLUMNS($A$3:C36)-1,6)*CEILING(COUNT(DRAFT!$B:$B)/4,1),1+MOD(COLUMN()-1,6)))</f>
        <v/>
      </c>
      <c r="D36" s="51" t="str">
        <f>IF(ROWS($A$3:D36)&gt;CEILING(COUNT(DRAFT!$B:$B)/4,1),"",INDEX(RSLT,ROWS($A$3:D36)+QUOTIENT(COLUMNS($A$3:D36)-1,6)*CEILING(COUNT(DRAFT!$B:$B)/4,1),1+MOD(COLUMN()-1,6)))</f>
        <v/>
      </c>
      <c r="E36" s="51" t="str">
        <f>IF(ROWS($A$3:E36)&gt;CEILING(COUNT(DRAFT!$B:$B)/4,1),"",INDEX(RSLT,ROWS($A$3:E36)+QUOTIENT(COLUMNS($A$3:E36)-1,6)*CEILING(COUNT(DRAFT!$B:$B)/4,1),1+MOD(COLUMN()-1,6)))</f>
        <v/>
      </c>
      <c r="F36" s="51" t="str">
        <f>IF(ROWS($A$3:F36)&gt;CEILING(COUNT(DRAFT!$B:$B)/4,1),"",INDEX(RSLT,ROWS($A$3:F36)+QUOTIENT(COLUMNS($A$3:F36)-1,6)*CEILING(COUNT(DRAFT!$B:$B)/4,1),1+MOD(COLUMN()-1,6)))</f>
        <v/>
      </c>
      <c r="G36" s="51" t="str">
        <f>IF(ROWS($A$3:G36)&gt;CEILING(COUNT(DRAFT!$B:$B)/4,1),"",INDEX(RSLT,ROWS($A$3:G36)+QUOTIENT(COLUMNS($A$3:G36)-1,6)*CEILING(COUNT(DRAFT!$B:$B)/4,1),1+MOD(COLUMN()-1,6)))</f>
        <v/>
      </c>
      <c r="H36" s="51" t="str">
        <f>IF(ROWS($A$3:H36)&gt;CEILING(COUNT(DRAFT!$B:$B)/4,1),"",INDEX(RSLT,ROWS($A$3:H36)+QUOTIENT(COLUMNS($A$3:H36)-1,6)*CEILING(COUNT(DRAFT!$B:$B)/4,1),1+MOD(COLUMN()-1,6)))</f>
        <v/>
      </c>
      <c r="I36" s="51" t="str">
        <f>IF(ROWS($A$3:I36)&gt;CEILING(COUNT(DRAFT!$B:$B)/4,1),"",INDEX(RSLT,ROWS($A$3:I36)+QUOTIENT(COLUMNS($A$3:I36)-1,6)*CEILING(COUNT(DRAFT!$B:$B)/4,1),1+MOD(COLUMN()-1,6)))</f>
        <v/>
      </c>
      <c r="J36" s="51" t="str">
        <f>IF(ROWS($A$3:J36)&gt;CEILING(COUNT(DRAFT!$B:$B)/4,1),"",INDEX(RSLT,ROWS($A$3:J36)+QUOTIENT(COLUMNS($A$3:J36)-1,6)*CEILING(COUNT(DRAFT!$B:$B)/4,1),1+MOD(COLUMN()-1,6)))</f>
        <v/>
      </c>
      <c r="K36" s="51" t="str">
        <f>IF(ROWS($A$3:K36)&gt;CEILING(COUNT(DRAFT!$B:$B)/4,1),"",INDEX(RSLT,ROWS($A$3:K36)+QUOTIENT(COLUMNS($A$3:K36)-1,6)*CEILING(COUNT(DRAFT!$B:$B)/4,1),1+MOD(COLUMN()-1,6)))</f>
        <v/>
      </c>
      <c r="L36" s="51" t="str">
        <f>IF(ROWS($A$3:L36)&gt;CEILING(COUNT(DRAFT!$B:$B)/4,1),"",INDEX(RSLT,ROWS($A$3:L36)+QUOTIENT(COLUMNS($A$3:L36)-1,6)*CEILING(COUNT(DRAFT!$B:$B)/4,1),1+MOD(COLUMN()-1,6)))</f>
        <v/>
      </c>
      <c r="M36" s="51" t="str">
        <f>IF(ROWS($A$3:M36)&gt;CEILING(COUNT(DRAFT!$B:$B)/4,1),"",INDEX(RSLT,ROWS($A$3:M36)+QUOTIENT(COLUMNS($A$3:M36)-1,6)*CEILING(COUNT(DRAFT!$B:$B)/4,1),1+MOD(COLUMN()-1,6)))</f>
        <v/>
      </c>
      <c r="N36" s="51" t="str">
        <f>IF(ROWS($A$3:N36)&gt;CEILING(COUNT(DRAFT!$B:$B)/4,1),"",INDEX(RSLT,ROWS($A$3:N36)+QUOTIENT(COLUMNS($A$3:N36)-1,6)*CEILING(COUNT(DRAFT!$B:$B)/4,1),1+MOD(COLUMN()-1,6)))</f>
        <v/>
      </c>
      <c r="O36" s="51" t="str">
        <f>IF(ROWS($A$3:O36)&gt;CEILING(COUNT(DRAFT!$B:$B)/4,1),"",INDEX(RSLT,ROWS($A$3:O36)+QUOTIENT(COLUMNS($A$3:O36)-1,6)*CEILING(COUNT(DRAFT!$B:$B)/4,1),1+MOD(COLUMN()-1,6)))</f>
        <v/>
      </c>
      <c r="P36" s="51" t="str">
        <f>IF(ROWS($A$3:P36)&gt;CEILING(COUNT(DRAFT!$B:$B)/4,1),"",INDEX(RSLT,ROWS($A$3:P36)+QUOTIENT(COLUMNS($A$3:P36)-1,6)*CEILING(COUNT(DRAFT!$B:$B)/4,1),1+MOD(COLUMN()-1,6)))</f>
        <v/>
      </c>
      <c r="Q36" s="51" t="str">
        <f>IF(ROWS($A$3:Q36)&gt;CEILING(COUNT(DRAFT!$B:$B)/4,1),"",INDEX(RSLT,ROWS($A$3:Q36)+QUOTIENT(COLUMNS($A$3:Q36)-1,6)*CEILING(COUNT(DRAFT!$B:$B)/4,1),1+MOD(COLUMN()-1,6)))</f>
        <v/>
      </c>
      <c r="R36" s="51" t="str">
        <f>IF(ROWS($A$3:R36)&gt;CEILING(COUNT(DRAFT!$B:$B)/4,1),"",INDEX(RSLT,ROWS($A$3:R36)+QUOTIENT(COLUMNS($A$3:R36)-1,6)*CEILING(COUNT(DRAFT!$B:$B)/4,1),1+MOD(COLUMN()-1,6)))</f>
        <v/>
      </c>
      <c r="S36" s="51" t="str">
        <f>IF(ROWS($A$3:S36)&gt;CEILING(COUNT(DRAFT!$B:$B)/4,1),"",INDEX(RSLT,ROWS($A$3:S36)+QUOTIENT(COLUMNS($A$3:S36)-1,6)*CEILING(COUNT(DRAFT!$B:$B)/4,1),1+MOD(COLUMN()-1,6)))</f>
        <v/>
      </c>
      <c r="T36" s="51" t="str">
        <f>IF(ROWS($A$3:T36)&gt;CEILING(COUNT(DRAFT!$B:$B)/4,1),"",INDEX(RSLT,ROWS($A$3:T36)+QUOTIENT(COLUMNS($A$3:T36)-1,6)*CEILING(COUNT(DRAFT!$B:$B)/4,1),1+MOD(COLUMN()-1,6)))</f>
        <v/>
      </c>
      <c r="U36" s="51" t="str">
        <f>IF(ROWS($A$3:U36)&gt;CEILING(COUNT(DRAFT!$B:$B)/4,1),"",INDEX(RSLT,ROWS($A$3:U36)+QUOTIENT(COLUMNS($A$3:U36)-1,6)*CEILING(COUNT(DRAFT!$B:$B)/4,1),1+MOD(COLUMN()-1,6)))</f>
        <v/>
      </c>
      <c r="V36" s="51" t="str">
        <f>IF(ROWS($A$3:V36)&gt;CEILING(COUNT(DRAFT!$B:$B)/4,1),"",INDEX(RSLT,ROWS($A$3:V36)+QUOTIENT(COLUMNS($A$3:V36)-1,6)*CEILING(COUNT(DRAFT!$B:$B)/4,1),1+MOD(COLUMN()-1,6)))</f>
        <v/>
      </c>
      <c r="W36" s="51" t="str">
        <f>IF(ROWS($A$3:W36)&gt;CEILING(COUNT(DRAFT!$B:$B)/4,1),"",INDEX(RSLT,ROWS($A$3:W36)+QUOTIENT(COLUMNS($A$3:W36)-1,6)*CEILING(COUNT(DRAFT!$B:$B)/4,1),1+MOD(COLUMN()-1,6)))</f>
        <v/>
      </c>
      <c r="X36" s="51" t="str">
        <f>IF(ROWS($A$3:X36)&gt;CEILING(COUNT(DRAFT!$B:$B)/4,1),"",INDEX(RSLT,ROWS($A$3:X36)+QUOTIENT(COLUMNS($A$3:X36)-1,6)*CEILING(COUNT(DRAFT!$B:$B)/4,1),1+MOD(COLUMN()-1,6)))</f>
        <v/>
      </c>
    </row>
    <row r="37" spans="1:24" ht="23.1" customHeight="1" x14ac:dyDescent="0.2">
      <c r="A37" s="51" t="str">
        <f>IF(ROWS($A$3:A37)&gt;CEILING(COUNT(DRAFT!$B:$B)/4,1),"",INDEX(RSLT,ROWS($A$3:A37)+QUOTIENT(COLUMNS($A$3:A37)-1,6)*CEILING(COUNT(DRAFT!$B:$B)/4,1),1+MOD(COLUMN()-1,6)))</f>
        <v/>
      </c>
      <c r="B37" s="51" t="str">
        <f>IF(ROWS($A$3:B37)&gt;CEILING(COUNT(DRAFT!$B:$B)/4,1),"",INDEX(RSLT,ROWS($A$3:B37)+QUOTIENT(COLUMNS($A$3:B37)-1,6)*CEILING(COUNT(DRAFT!$B:$B)/4,1),1+MOD(COLUMN()-1,6)))</f>
        <v/>
      </c>
      <c r="C37" s="51" t="str">
        <f>IF(ROWS($A$3:C37)&gt;CEILING(COUNT(DRAFT!$B:$B)/4,1),"",INDEX(RSLT,ROWS($A$3:C37)+QUOTIENT(COLUMNS($A$3:C37)-1,6)*CEILING(COUNT(DRAFT!$B:$B)/4,1),1+MOD(COLUMN()-1,6)))</f>
        <v/>
      </c>
      <c r="D37" s="51" t="str">
        <f>IF(ROWS($A$3:D37)&gt;CEILING(COUNT(DRAFT!$B:$B)/4,1),"",INDEX(RSLT,ROWS($A$3:D37)+QUOTIENT(COLUMNS($A$3:D37)-1,6)*CEILING(COUNT(DRAFT!$B:$B)/4,1),1+MOD(COLUMN()-1,6)))</f>
        <v/>
      </c>
      <c r="E37" s="51" t="str">
        <f>IF(ROWS($A$3:E37)&gt;CEILING(COUNT(DRAFT!$B:$B)/4,1),"",INDEX(RSLT,ROWS($A$3:E37)+QUOTIENT(COLUMNS($A$3:E37)-1,6)*CEILING(COUNT(DRAFT!$B:$B)/4,1),1+MOD(COLUMN()-1,6)))</f>
        <v/>
      </c>
      <c r="F37" s="51" t="str">
        <f>IF(ROWS($A$3:F37)&gt;CEILING(COUNT(DRAFT!$B:$B)/4,1),"",INDEX(RSLT,ROWS($A$3:F37)+QUOTIENT(COLUMNS($A$3:F37)-1,6)*CEILING(COUNT(DRAFT!$B:$B)/4,1),1+MOD(COLUMN()-1,6)))</f>
        <v/>
      </c>
      <c r="G37" s="51" t="str">
        <f>IF(ROWS($A$3:G37)&gt;CEILING(COUNT(DRAFT!$B:$B)/4,1),"",INDEX(RSLT,ROWS($A$3:G37)+QUOTIENT(COLUMNS($A$3:G37)-1,6)*CEILING(COUNT(DRAFT!$B:$B)/4,1),1+MOD(COLUMN()-1,6)))</f>
        <v/>
      </c>
      <c r="H37" s="51" t="str">
        <f>IF(ROWS($A$3:H37)&gt;CEILING(COUNT(DRAFT!$B:$B)/4,1),"",INDEX(RSLT,ROWS($A$3:H37)+QUOTIENT(COLUMNS($A$3:H37)-1,6)*CEILING(COUNT(DRAFT!$B:$B)/4,1),1+MOD(COLUMN()-1,6)))</f>
        <v/>
      </c>
      <c r="I37" s="51" t="str">
        <f>IF(ROWS($A$3:I37)&gt;CEILING(COUNT(DRAFT!$B:$B)/4,1),"",INDEX(RSLT,ROWS($A$3:I37)+QUOTIENT(COLUMNS($A$3:I37)-1,6)*CEILING(COUNT(DRAFT!$B:$B)/4,1),1+MOD(COLUMN()-1,6)))</f>
        <v/>
      </c>
      <c r="J37" s="51" t="str">
        <f>IF(ROWS($A$3:J37)&gt;CEILING(COUNT(DRAFT!$B:$B)/4,1),"",INDEX(RSLT,ROWS($A$3:J37)+QUOTIENT(COLUMNS($A$3:J37)-1,6)*CEILING(COUNT(DRAFT!$B:$B)/4,1),1+MOD(COLUMN()-1,6)))</f>
        <v/>
      </c>
      <c r="K37" s="51" t="str">
        <f>IF(ROWS($A$3:K37)&gt;CEILING(COUNT(DRAFT!$B:$B)/4,1),"",INDEX(RSLT,ROWS($A$3:K37)+QUOTIENT(COLUMNS($A$3:K37)-1,6)*CEILING(COUNT(DRAFT!$B:$B)/4,1),1+MOD(COLUMN()-1,6)))</f>
        <v/>
      </c>
      <c r="L37" s="51" t="str">
        <f>IF(ROWS($A$3:L37)&gt;CEILING(COUNT(DRAFT!$B:$B)/4,1),"",INDEX(RSLT,ROWS($A$3:L37)+QUOTIENT(COLUMNS($A$3:L37)-1,6)*CEILING(COUNT(DRAFT!$B:$B)/4,1),1+MOD(COLUMN()-1,6)))</f>
        <v/>
      </c>
      <c r="M37" s="51" t="str">
        <f>IF(ROWS($A$3:M37)&gt;CEILING(COUNT(DRAFT!$B:$B)/4,1),"",INDEX(RSLT,ROWS($A$3:M37)+QUOTIENT(COLUMNS($A$3:M37)-1,6)*CEILING(COUNT(DRAFT!$B:$B)/4,1),1+MOD(COLUMN()-1,6)))</f>
        <v/>
      </c>
      <c r="N37" s="51" t="str">
        <f>IF(ROWS($A$3:N37)&gt;CEILING(COUNT(DRAFT!$B:$B)/4,1),"",INDEX(RSLT,ROWS($A$3:N37)+QUOTIENT(COLUMNS($A$3:N37)-1,6)*CEILING(COUNT(DRAFT!$B:$B)/4,1),1+MOD(COLUMN()-1,6)))</f>
        <v/>
      </c>
      <c r="O37" s="51" t="str">
        <f>IF(ROWS($A$3:O37)&gt;CEILING(COUNT(DRAFT!$B:$B)/4,1),"",INDEX(RSLT,ROWS($A$3:O37)+QUOTIENT(COLUMNS($A$3:O37)-1,6)*CEILING(COUNT(DRAFT!$B:$B)/4,1),1+MOD(COLUMN()-1,6)))</f>
        <v/>
      </c>
      <c r="P37" s="51" t="str">
        <f>IF(ROWS($A$3:P37)&gt;CEILING(COUNT(DRAFT!$B:$B)/4,1),"",INDEX(RSLT,ROWS($A$3:P37)+QUOTIENT(COLUMNS($A$3:P37)-1,6)*CEILING(COUNT(DRAFT!$B:$B)/4,1),1+MOD(COLUMN()-1,6)))</f>
        <v/>
      </c>
      <c r="Q37" s="51" t="str">
        <f>IF(ROWS($A$3:Q37)&gt;CEILING(COUNT(DRAFT!$B:$B)/4,1),"",INDEX(RSLT,ROWS($A$3:Q37)+QUOTIENT(COLUMNS($A$3:Q37)-1,6)*CEILING(COUNT(DRAFT!$B:$B)/4,1),1+MOD(COLUMN()-1,6)))</f>
        <v/>
      </c>
      <c r="R37" s="51" t="str">
        <f>IF(ROWS($A$3:R37)&gt;CEILING(COUNT(DRAFT!$B:$B)/4,1),"",INDEX(RSLT,ROWS($A$3:R37)+QUOTIENT(COLUMNS($A$3:R37)-1,6)*CEILING(COUNT(DRAFT!$B:$B)/4,1),1+MOD(COLUMN()-1,6)))</f>
        <v/>
      </c>
      <c r="S37" s="51" t="str">
        <f>IF(ROWS($A$3:S37)&gt;CEILING(COUNT(DRAFT!$B:$B)/4,1),"",INDEX(RSLT,ROWS($A$3:S37)+QUOTIENT(COLUMNS($A$3:S37)-1,6)*CEILING(COUNT(DRAFT!$B:$B)/4,1),1+MOD(COLUMN()-1,6)))</f>
        <v/>
      </c>
      <c r="T37" s="51" t="str">
        <f>IF(ROWS($A$3:T37)&gt;CEILING(COUNT(DRAFT!$B:$B)/4,1),"",INDEX(RSLT,ROWS($A$3:T37)+QUOTIENT(COLUMNS($A$3:T37)-1,6)*CEILING(COUNT(DRAFT!$B:$B)/4,1),1+MOD(COLUMN()-1,6)))</f>
        <v/>
      </c>
      <c r="U37" s="51" t="str">
        <f>IF(ROWS($A$3:U37)&gt;CEILING(COUNT(DRAFT!$B:$B)/4,1),"",INDEX(RSLT,ROWS($A$3:U37)+QUOTIENT(COLUMNS($A$3:U37)-1,6)*CEILING(COUNT(DRAFT!$B:$B)/4,1),1+MOD(COLUMN()-1,6)))</f>
        <v/>
      </c>
      <c r="V37" s="51" t="str">
        <f>IF(ROWS($A$3:V37)&gt;CEILING(COUNT(DRAFT!$B:$B)/4,1),"",INDEX(RSLT,ROWS($A$3:V37)+QUOTIENT(COLUMNS($A$3:V37)-1,6)*CEILING(COUNT(DRAFT!$B:$B)/4,1),1+MOD(COLUMN()-1,6)))</f>
        <v/>
      </c>
      <c r="W37" s="51" t="str">
        <f>IF(ROWS($A$3:W37)&gt;CEILING(COUNT(DRAFT!$B:$B)/4,1),"",INDEX(RSLT,ROWS($A$3:W37)+QUOTIENT(COLUMNS($A$3:W37)-1,6)*CEILING(COUNT(DRAFT!$B:$B)/4,1),1+MOD(COLUMN()-1,6)))</f>
        <v/>
      </c>
      <c r="X37" s="51" t="str">
        <f>IF(ROWS($A$3:X37)&gt;CEILING(COUNT(DRAFT!$B:$B)/4,1),"",INDEX(RSLT,ROWS($A$3:X37)+QUOTIENT(COLUMNS($A$3:X37)-1,6)*CEILING(COUNT(DRAFT!$B:$B)/4,1),1+MOD(COLUMN()-1,6)))</f>
        <v/>
      </c>
    </row>
    <row r="38" spans="1:24" ht="23.1" customHeight="1" x14ac:dyDescent="0.2">
      <c r="A38" s="51" t="str">
        <f>IF(ROWS($A$3:A38)&gt;CEILING(COUNT(DRAFT!$B:$B)/4,1),"",INDEX(RSLT,ROWS($A$3:A38)+QUOTIENT(COLUMNS($A$3:A38)-1,6)*CEILING(COUNT(DRAFT!$B:$B)/4,1),1+MOD(COLUMN()-1,6)))</f>
        <v/>
      </c>
      <c r="B38" s="51" t="str">
        <f>IF(ROWS($A$3:B38)&gt;CEILING(COUNT(DRAFT!$B:$B)/4,1),"",INDEX(RSLT,ROWS($A$3:B38)+QUOTIENT(COLUMNS($A$3:B38)-1,6)*CEILING(COUNT(DRAFT!$B:$B)/4,1),1+MOD(COLUMN()-1,6)))</f>
        <v/>
      </c>
      <c r="C38" s="51" t="str">
        <f>IF(ROWS($A$3:C38)&gt;CEILING(COUNT(DRAFT!$B:$B)/4,1),"",INDEX(RSLT,ROWS($A$3:C38)+QUOTIENT(COLUMNS($A$3:C38)-1,6)*CEILING(COUNT(DRAFT!$B:$B)/4,1),1+MOD(COLUMN()-1,6)))</f>
        <v/>
      </c>
      <c r="D38" s="51" t="str">
        <f>IF(ROWS($A$3:D38)&gt;CEILING(COUNT(DRAFT!$B:$B)/4,1),"",INDEX(RSLT,ROWS($A$3:D38)+QUOTIENT(COLUMNS($A$3:D38)-1,6)*CEILING(COUNT(DRAFT!$B:$B)/4,1),1+MOD(COLUMN()-1,6)))</f>
        <v/>
      </c>
      <c r="E38" s="51" t="str">
        <f>IF(ROWS($A$3:E38)&gt;CEILING(COUNT(DRAFT!$B:$B)/4,1),"",INDEX(RSLT,ROWS($A$3:E38)+QUOTIENT(COLUMNS($A$3:E38)-1,6)*CEILING(COUNT(DRAFT!$B:$B)/4,1),1+MOD(COLUMN()-1,6)))</f>
        <v/>
      </c>
      <c r="F38" s="51" t="str">
        <f>IF(ROWS($A$3:F38)&gt;CEILING(COUNT(DRAFT!$B:$B)/4,1),"",INDEX(RSLT,ROWS($A$3:F38)+QUOTIENT(COLUMNS($A$3:F38)-1,6)*CEILING(COUNT(DRAFT!$B:$B)/4,1),1+MOD(COLUMN()-1,6)))</f>
        <v/>
      </c>
      <c r="G38" s="51" t="str">
        <f>IF(ROWS($A$3:G38)&gt;CEILING(COUNT(DRAFT!$B:$B)/4,1),"",INDEX(RSLT,ROWS($A$3:G38)+QUOTIENT(COLUMNS($A$3:G38)-1,6)*CEILING(COUNT(DRAFT!$B:$B)/4,1),1+MOD(COLUMN()-1,6)))</f>
        <v/>
      </c>
      <c r="H38" s="51" t="str">
        <f>IF(ROWS($A$3:H38)&gt;CEILING(COUNT(DRAFT!$B:$B)/4,1),"",INDEX(RSLT,ROWS($A$3:H38)+QUOTIENT(COLUMNS($A$3:H38)-1,6)*CEILING(COUNT(DRAFT!$B:$B)/4,1),1+MOD(COLUMN()-1,6)))</f>
        <v/>
      </c>
      <c r="I38" s="51" t="str">
        <f>IF(ROWS($A$3:I38)&gt;CEILING(COUNT(DRAFT!$B:$B)/4,1),"",INDEX(RSLT,ROWS($A$3:I38)+QUOTIENT(COLUMNS($A$3:I38)-1,6)*CEILING(COUNT(DRAFT!$B:$B)/4,1),1+MOD(COLUMN()-1,6)))</f>
        <v/>
      </c>
      <c r="J38" s="51" t="str">
        <f>IF(ROWS($A$3:J38)&gt;CEILING(COUNT(DRAFT!$B:$B)/4,1),"",INDEX(RSLT,ROWS($A$3:J38)+QUOTIENT(COLUMNS($A$3:J38)-1,6)*CEILING(COUNT(DRAFT!$B:$B)/4,1),1+MOD(COLUMN()-1,6)))</f>
        <v/>
      </c>
      <c r="K38" s="51" t="str">
        <f>IF(ROWS($A$3:K38)&gt;CEILING(COUNT(DRAFT!$B:$B)/4,1),"",INDEX(RSLT,ROWS($A$3:K38)+QUOTIENT(COLUMNS($A$3:K38)-1,6)*CEILING(COUNT(DRAFT!$B:$B)/4,1),1+MOD(COLUMN()-1,6)))</f>
        <v/>
      </c>
      <c r="L38" s="51" t="str">
        <f>IF(ROWS($A$3:L38)&gt;CEILING(COUNT(DRAFT!$B:$B)/4,1),"",INDEX(RSLT,ROWS($A$3:L38)+QUOTIENT(COLUMNS($A$3:L38)-1,6)*CEILING(COUNT(DRAFT!$B:$B)/4,1),1+MOD(COLUMN()-1,6)))</f>
        <v/>
      </c>
      <c r="M38" s="51" t="str">
        <f>IF(ROWS($A$3:M38)&gt;CEILING(COUNT(DRAFT!$B:$B)/4,1),"",INDEX(RSLT,ROWS($A$3:M38)+QUOTIENT(COLUMNS($A$3:M38)-1,6)*CEILING(COUNT(DRAFT!$B:$B)/4,1),1+MOD(COLUMN()-1,6)))</f>
        <v/>
      </c>
      <c r="N38" s="51" t="str">
        <f>IF(ROWS($A$3:N38)&gt;CEILING(COUNT(DRAFT!$B:$B)/4,1),"",INDEX(RSLT,ROWS($A$3:N38)+QUOTIENT(COLUMNS($A$3:N38)-1,6)*CEILING(COUNT(DRAFT!$B:$B)/4,1),1+MOD(COLUMN()-1,6)))</f>
        <v/>
      </c>
      <c r="O38" s="51" t="str">
        <f>IF(ROWS($A$3:O38)&gt;CEILING(COUNT(DRAFT!$B:$B)/4,1),"",INDEX(RSLT,ROWS($A$3:O38)+QUOTIENT(COLUMNS($A$3:O38)-1,6)*CEILING(COUNT(DRAFT!$B:$B)/4,1),1+MOD(COLUMN()-1,6)))</f>
        <v/>
      </c>
      <c r="P38" s="51" t="str">
        <f>IF(ROWS($A$3:P38)&gt;CEILING(COUNT(DRAFT!$B:$B)/4,1),"",INDEX(RSLT,ROWS($A$3:P38)+QUOTIENT(COLUMNS($A$3:P38)-1,6)*CEILING(COUNT(DRAFT!$B:$B)/4,1),1+MOD(COLUMN()-1,6)))</f>
        <v/>
      </c>
      <c r="Q38" s="51" t="str">
        <f>IF(ROWS($A$3:Q38)&gt;CEILING(COUNT(DRAFT!$B:$B)/4,1),"",INDEX(RSLT,ROWS($A$3:Q38)+QUOTIENT(COLUMNS($A$3:Q38)-1,6)*CEILING(COUNT(DRAFT!$B:$B)/4,1),1+MOD(COLUMN()-1,6)))</f>
        <v/>
      </c>
      <c r="R38" s="51" t="str">
        <f>IF(ROWS($A$3:R38)&gt;CEILING(COUNT(DRAFT!$B:$B)/4,1),"",INDEX(RSLT,ROWS($A$3:R38)+QUOTIENT(COLUMNS($A$3:R38)-1,6)*CEILING(COUNT(DRAFT!$B:$B)/4,1),1+MOD(COLUMN()-1,6)))</f>
        <v/>
      </c>
      <c r="S38" s="51" t="str">
        <f>IF(ROWS($A$3:S38)&gt;CEILING(COUNT(DRAFT!$B:$B)/4,1),"",INDEX(RSLT,ROWS($A$3:S38)+QUOTIENT(COLUMNS($A$3:S38)-1,6)*CEILING(COUNT(DRAFT!$B:$B)/4,1),1+MOD(COLUMN()-1,6)))</f>
        <v/>
      </c>
      <c r="T38" s="51" t="str">
        <f>IF(ROWS($A$3:T38)&gt;CEILING(COUNT(DRAFT!$B:$B)/4,1),"",INDEX(RSLT,ROWS($A$3:T38)+QUOTIENT(COLUMNS($A$3:T38)-1,6)*CEILING(COUNT(DRAFT!$B:$B)/4,1),1+MOD(COLUMN()-1,6)))</f>
        <v/>
      </c>
      <c r="U38" s="51" t="str">
        <f>IF(ROWS($A$3:U38)&gt;CEILING(COUNT(DRAFT!$B:$B)/4,1),"",INDEX(RSLT,ROWS($A$3:U38)+QUOTIENT(COLUMNS($A$3:U38)-1,6)*CEILING(COUNT(DRAFT!$B:$B)/4,1),1+MOD(COLUMN()-1,6)))</f>
        <v/>
      </c>
      <c r="V38" s="51" t="str">
        <f>IF(ROWS($A$3:V38)&gt;CEILING(COUNT(DRAFT!$B:$B)/4,1),"",INDEX(RSLT,ROWS($A$3:V38)+QUOTIENT(COLUMNS($A$3:V38)-1,6)*CEILING(COUNT(DRAFT!$B:$B)/4,1),1+MOD(COLUMN()-1,6)))</f>
        <v/>
      </c>
      <c r="W38" s="51" t="str">
        <f>IF(ROWS($A$3:W38)&gt;CEILING(COUNT(DRAFT!$B:$B)/4,1),"",INDEX(RSLT,ROWS($A$3:W38)+QUOTIENT(COLUMNS($A$3:W38)-1,6)*CEILING(COUNT(DRAFT!$B:$B)/4,1),1+MOD(COLUMN()-1,6)))</f>
        <v/>
      </c>
      <c r="X38" s="51" t="str">
        <f>IF(ROWS($A$3:X38)&gt;CEILING(COUNT(DRAFT!$B:$B)/4,1),"",INDEX(RSLT,ROWS($A$3:X38)+QUOTIENT(COLUMNS($A$3:X38)-1,6)*CEILING(COUNT(DRAFT!$B:$B)/4,1),1+MOD(COLUMN()-1,6)))</f>
        <v/>
      </c>
    </row>
    <row r="39" spans="1:24" ht="23.1" customHeight="1" x14ac:dyDescent="0.2">
      <c r="A39" s="51" t="str">
        <f>IF(ROWS($A$3:A39)&gt;CEILING(COUNT(DRAFT!$B:$B)/4,1),"",INDEX(RSLT,ROWS($A$3:A39)+QUOTIENT(COLUMNS($A$3:A39)-1,6)*CEILING(COUNT(DRAFT!$B:$B)/4,1),1+MOD(COLUMN()-1,6)))</f>
        <v/>
      </c>
      <c r="B39" s="51" t="str">
        <f>IF(ROWS($A$3:B39)&gt;CEILING(COUNT(DRAFT!$B:$B)/4,1),"",INDEX(RSLT,ROWS($A$3:B39)+QUOTIENT(COLUMNS($A$3:B39)-1,6)*CEILING(COUNT(DRAFT!$B:$B)/4,1),1+MOD(COLUMN()-1,6)))</f>
        <v/>
      </c>
      <c r="C39" s="51" t="str">
        <f>IF(ROWS($A$3:C39)&gt;CEILING(COUNT(DRAFT!$B:$B)/4,1),"",INDEX(RSLT,ROWS($A$3:C39)+QUOTIENT(COLUMNS($A$3:C39)-1,6)*CEILING(COUNT(DRAFT!$B:$B)/4,1),1+MOD(COLUMN()-1,6)))</f>
        <v/>
      </c>
      <c r="D39" s="51" t="str">
        <f>IF(ROWS($A$3:D39)&gt;CEILING(COUNT(DRAFT!$B:$B)/4,1),"",INDEX(RSLT,ROWS($A$3:D39)+QUOTIENT(COLUMNS($A$3:D39)-1,6)*CEILING(COUNT(DRAFT!$B:$B)/4,1),1+MOD(COLUMN()-1,6)))</f>
        <v/>
      </c>
      <c r="E39" s="51" t="str">
        <f>IF(ROWS($A$3:E39)&gt;CEILING(COUNT(DRAFT!$B:$B)/4,1),"",INDEX(RSLT,ROWS($A$3:E39)+QUOTIENT(COLUMNS($A$3:E39)-1,6)*CEILING(COUNT(DRAFT!$B:$B)/4,1),1+MOD(COLUMN()-1,6)))</f>
        <v/>
      </c>
      <c r="F39" s="51" t="str">
        <f>IF(ROWS($A$3:F39)&gt;CEILING(COUNT(DRAFT!$B:$B)/4,1),"",INDEX(RSLT,ROWS($A$3:F39)+QUOTIENT(COLUMNS($A$3:F39)-1,6)*CEILING(COUNT(DRAFT!$B:$B)/4,1),1+MOD(COLUMN()-1,6)))</f>
        <v/>
      </c>
      <c r="G39" s="51" t="str">
        <f>IF(ROWS($A$3:G39)&gt;CEILING(COUNT(DRAFT!$B:$B)/4,1),"",INDEX(RSLT,ROWS($A$3:G39)+QUOTIENT(COLUMNS($A$3:G39)-1,6)*CEILING(COUNT(DRAFT!$B:$B)/4,1),1+MOD(COLUMN()-1,6)))</f>
        <v/>
      </c>
      <c r="H39" s="51" t="str">
        <f>IF(ROWS($A$3:H39)&gt;CEILING(COUNT(DRAFT!$B:$B)/4,1),"",INDEX(RSLT,ROWS($A$3:H39)+QUOTIENT(COLUMNS($A$3:H39)-1,6)*CEILING(COUNT(DRAFT!$B:$B)/4,1),1+MOD(COLUMN()-1,6)))</f>
        <v/>
      </c>
      <c r="I39" s="51" t="str">
        <f>IF(ROWS($A$3:I39)&gt;CEILING(COUNT(DRAFT!$B:$B)/4,1),"",INDEX(RSLT,ROWS($A$3:I39)+QUOTIENT(COLUMNS($A$3:I39)-1,6)*CEILING(COUNT(DRAFT!$B:$B)/4,1),1+MOD(COLUMN()-1,6)))</f>
        <v/>
      </c>
      <c r="J39" s="51" t="str">
        <f>IF(ROWS($A$3:J39)&gt;CEILING(COUNT(DRAFT!$B:$B)/4,1),"",INDEX(RSLT,ROWS($A$3:J39)+QUOTIENT(COLUMNS($A$3:J39)-1,6)*CEILING(COUNT(DRAFT!$B:$B)/4,1),1+MOD(COLUMN()-1,6)))</f>
        <v/>
      </c>
      <c r="K39" s="51" t="str">
        <f>IF(ROWS($A$3:K39)&gt;CEILING(COUNT(DRAFT!$B:$B)/4,1),"",INDEX(RSLT,ROWS($A$3:K39)+QUOTIENT(COLUMNS($A$3:K39)-1,6)*CEILING(COUNT(DRAFT!$B:$B)/4,1),1+MOD(COLUMN()-1,6)))</f>
        <v/>
      </c>
      <c r="L39" s="51" t="str">
        <f>IF(ROWS($A$3:L39)&gt;CEILING(COUNT(DRAFT!$B:$B)/4,1),"",INDEX(RSLT,ROWS($A$3:L39)+QUOTIENT(COLUMNS($A$3:L39)-1,6)*CEILING(COUNT(DRAFT!$B:$B)/4,1),1+MOD(COLUMN()-1,6)))</f>
        <v/>
      </c>
      <c r="M39" s="51" t="str">
        <f>IF(ROWS($A$3:M39)&gt;CEILING(COUNT(DRAFT!$B:$B)/4,1),"",INDEX(RSLT,ROWS($A$3:M39)+QUOTIENT(COLUMNS($A$3:M39)-1,6)*CEILING(COUNT(DRAFT!$B:$B)/4,1),1+MOD(COLUMN()-1,6)))</f>
        <v/>
      </c>
      <c r="N39" s="51" t="str">
        <f>IF(ROWS($A$3:N39)&gt;CEILING(COUNT(DRAFT!$B:$B)/4,1),"",INDEX(RSLT,ROWS($A$3:N39)+QUOTIENT(COLUMNS($A$3:N39)-1,6)*CEILING(COUNT(DRAFT!$B:$B)/4,1),1+MOD(COLUMN()-1,6)))</f>
        <v/>
      </c>
      <c r="O39" s="51" t="str">
        <f>IF(ROWS($A$3:O39)&gt;CEILING(COUNT(DRAFT!$B:$B)/4,1),"",INDEX(RSLT,ROWS($A$3:O39)+QUOTIENT(COLUMNS($A$3:O39)-1,6)*CEILING(COUNT(DRAFT!$B:$B)/4,1),1+MOD(COLUMN()-1,6)))</f>
        <v/>
      </c>
      <c r="P39" s="51" t="str">
        <f>IF(ROWS($A$3:P39)&gt;CEILING(COUNT(DRAFT!$B:$B)/4,1),"",INDEX(RSLT,ROWS($A$3:P39)+QUOTIENT(COLUMNS($A$3:P39)-1,6)*CEILING(COUNT(DRAFT!$B:$B)/4,1),1+MOD(COLUMN()-1,6)))</f>
        <v/>
      </c>
      <c r="Q39" s="51" t="str">
        <f>IF(ROWS($A$3:Q39)&gt;CEILING(COUNT(DRAFT!$B:$B)/4,1),"",INDEX(RSLT,ROWS($A$3:Q39)+QUOTIENT(COLUMNS($A$3:Q39)-1,6)*CEILING(COUNT(DRAFT!$B:$B)/4,1),1+MOD(COLUMN()-1,6)))</f>
        <v/>
      </c>
      <c r="R39" s="51" t="str">
        <f>IF(ROWS($A$3:R39)&gt;CEILING(COUNT(DRAFT!$B:$B)/4,1),"",INDEX(RSLT,ROWS($A$3:R39)+QUOTIENT(COLUMNS($A$3:R39)-1,6)*CEILING(COUNT(DRAFT!$B:$B)/4,1),1+MOD(COLUMN()-1,6)))</f>
        <v/>
      </c>
      <c r="S39" s="51" t="str">
        <f>IF(ROWS($A$3:S39)&gt;CEILING(COUNT(DRAFT!$B:$B)/4,1),"",INDEX(RSLT,ROWS($A$3:S39)+QUOTIENT(COLUMNS($A$3:S39)-1,6)*CEILING(COUNT(DRAFT!$B:$B)/4,1),1+MOD(COLUMN()-1,6)))</f>
        <v/>
      </c>
      <c r="T39" s="51" t="str">
        <f>IF(ROWS($A$3:T39)&gt;CEILING(COUNT(DRAFT!$B:$B)/4,1),"",INDEX(RSLT,ROWS($A$3:T39)+QUOTIENT(COLUMNS($A$3:T39)-1,6)*CEILING(COUNT(DRAFT!$B:$B)/4,1),1+MOD(COLUMN()-1,6)))</f>
        <v/>
      </c>
      <c r="U39" s="51" t="str">
        <f>IF(ROWS($A$3:U39)&gt;CEILING(COUNT(DRAFT!$B:$B)/4,1),"",INDEX(RSLT,ROWS($A$3:U39)+QUOTIENT(COLUMNS($A$3:U39)-1,6)*CEILING(COUNT(DRAFT!$B:$B)/4,1),1+MOD(COLUMN()-1,6)))</f>
        <v/>
      </c>
      <c r="V39" s="51" t="str">
        <f>IF(ROWS($A$3:V39)&gt;CEILING(COUNT(DRAFT!$B:$B)/4,1),"",INDEX(RSLT,ROWS($A$3:V39)+QUOTIENT(COLUMNS($A$3:V39)-1,6)*CEILING(COUNT(DRAFT!$B:$B)/4,1),1+MOD(COLUMN()-1,6)))</f>
        <v/>
      </c>
      <c r="W39" s="51" t="str">
        <f>IF(ROWS($A$3:W39)&gt;CEILING(COUNT(DRAFT!$B:$B)/4,1),"",INDEX(RSLT,ROWS($A$3:W39)+QUOTIENT(COLUMNS($A$3:W39)-1,6)*CEILING(COUNT(DRAFT!$B:$B)/4,1),1+MOD(COLUMN()-1,6)))</f>
        <v/>
      </c>
      <c r="X39" s="51" t="str">
        <f>IF(ROWS($A$3:X39)&gt;CEILING(COUNT(DRAFT!$B:$B)/4,1),"",INDEX(RSLT,ROWS($A$3:X39)+QUOTIENT(COLUMNS($A$3:X39)-1,6)*CEILING(COUNT(DRAFT!$B:$B)/4,1),1+MOD(COLUMN()-1,6)))</f>
        <v/>
      </c>
    </row>
    <row r="40" spans="1:24" ht="23.1" customHeight="1" x14ac:dyDescent="0.2">
      <c r="A40" s="51" t="str">
        <f>IF(ROWS($A$3:A40)&gt;CEILING(COUNT(DRAFT!$B:$B)/4,1),"",INDEX(RSLT,ROWS($A$3:A40)+QUOTIENT(COLUMNS($A$3:A40)-1,6)*CEILING(COUNT(DRAFT!$B:$B)/4,1),1+MOD(COLUMN()-1,6)))</f>
        <v/>
      </c>
      <c r="B40" s="51" t="str">
        <f>IF(ROWS($A$3:B40)&gt;CEILING(COUNT(DRAFT!$B:$B)/4,1),"",INDEX(RSLT,ROWS($A$3:B40)+QUOTIENT(COLUMNS($A$3:B40)-1,6)*CEILING(COUNT(DRAFT!$B:$B)/4,1),1+MOD(COLUMN()-1,6)))</f>
        <v/>
      </c>
      <c r="C40" s="51" t="str">
        <f>IF(ROWS($A$3:C40)&gt;CEILING(COUNT(DRAFT!$B:$B)/4,1),"",INDEX(RSLT,ROWS($A$3:C40)+QUOTIENT(COLUMNS($A$3:C40)-1,6)*CEILING(COUNT(DRAFT!$B:$B)/4,1),1+MOD(COLUMN()-1,6)))</f>
        <v/>
      </c>
      <c r="D40" s="51" t="str">
        <f>IF(ROWS($A$3:D40)&gt;CEILING(COUNT(DRAFT!$B:$B)/4,1),"",INDEX(RSLT,ROWS($A$3:D40)+QUOTIENT(COLUMNS($A$3:D40)-1,6)*CEILING(COUNT(DRAFT!$B:$B)/4,1),1+MOD(COLUMN()-1,6)))</f>
        <v/>
      </c>
      <c r="E40" s="51" t="str">
        <f>IF(ROWS($A$3:E40)&gt;CEILING(COUNT(DRAFT!$B:$B)/4,1),"",INDEX(RSLT,ROWS($A$3:E40)+QUOTIENT(COLUMNS($A$3:E40)-1,6)*CEILING(COUNT(DRAFT!$B:$B)/4,1),1+MOD(COLUMN()-1,6)))</f>
        <v/>
      </c>
      <c r="F40" s="51" t="str">
        <f>IF(ROWS($A$3:F40)&gt;CEILING(COUNT(DRAFT!$B:$B)/4,1),"",INDEX(RSLT,ROWS($A$3:F40)+QUOTIENT(COLUMNS($A$3:F40)-1,6)*CEILING(COUNT(DRAFT!$B:$B)/4,1),1+MOD(COLUMN()-1,6)))</f>
        <v/>
      </c>
      <c r="G40" s="51" t="str">
        <f>IF(ROWS($A$3:G40)&gt;CEILING(COUNT(DRAFT!$B:$B)/4,1),"",INDEX(RSLT,ROWS($A$3:G40)+QUOTIENT(COLUMNS($A$3:G40)-1,6)*CEILING(COUNT(DRAFT!$B:$B)/4,1),1+MOD(COLUMN()-1,6)))</f>
        <v/>
      </c>
      <c r="H40" s="51" t="str">
        <f>IF(ROWS($A$3:H40)&gt;CEILING(COUNT(DRAFT!$B:$B)/4,1),"",INDEX(RSLT,ROWS($A$3:H40)+QUOTIENT(COLUMNS($A$3:H40)-1,6)*CEILING(COUNT(DRAFT!$B:$B)/4,1),1+MOD(COLUMN()-1,6)))</f>
        <v/>
      </c>
      <c r="I40" s="51" t="str">
        <f>IF(ROWS($A$3:I40)&gt;CEILING(COUNT(DRAFT!$B:$B)/4,1),"",INDEX(RSLT,ROWS($A$3:I40)+QUOTIENT(COLUMNS($A$3:I40)-1,6)*CEILING(COUNT(DRAFT!$B:$B)/4,1),1+MOD(COLUMN()-1,6)))</f>
        <v/>
      </c>
      <c r="J40" s="51" t="str">
        <f>IF(ROWS($A$3:J40)&gt;CEILING(COUNT(DRAFT!$B:$B)/4,1),"",INDEX(RSLT,ROWS($A$3:J40)+QUOTIENT(COLUMNS($A$3:J40)-1,6)*CEILING(COUNT(DRAFT!$B:$B)/4,1),1+MOD(COLUMN()-1,6)))</f>
        <v/>
      </c>
      <c r="K40" s="51" t="str">
        <f>IF(ROWS($A$3:K40)&gt;CEILING(COUNT(DRAFT!$B:$B)/4,1),"",INDEX(RSLT,ROWS($A$3:K40)+QUOTIENT(COLUMNS($A$3:K40)-1,6)*CEILING(COUNT(DRAFT!$B:$B)/4,1),1+MOD(COLUMN()-1,6)))</f>
        <v/>
      </c>
      <c r="L40" s="51" t="str">
        <f>IF(ROWS($A$3:L40)&gt;CEILING(COUNT(DRAFT!$B:$B)/4,1),"",INDEX(RSLT,ROWS($A$3:L40)+QUOTIENT(COLUMNS($A$3:L40)-1,6)*CEILING(COUNT(DRAFT!$B:$B)/4,1),1+MOD(COLUMN()-1,6)))</f>
        <v/>
      </c>
      <c r="M40" s="51" t="str">
        <f>IF(ROWS($A$3:M40)&gt;CEILING(COUNT(DRAFT!$B:$B)/4,1),"",INDEX(RSLT,ROWS($A$3:M40)+QUOTIENT(COLUMNS($A$3:M40)-1,6)*CEILING(COUNT(DRAFT!$B:$B)/4,1),1+MOD(COLUMN()-1,6)))</f>
        <v/>
      </c>
      <c r="N40" s="51" t="str">
        <f>IF(ROWS($A$3:N40)&gt;CEILING(COUNT(DRAFT!$B:$B)/4,1),"",INDEX(RSLT,ROWS($A$3:N40)+QUOTIENT(COLUMNS($A$3:N40)-1,6)*CEILING(COUNT(DRAFT!$B:$B)/4,1),1+MOD(COLUMN()-1,6)))</f>
        <v/>
      </c>
      <c r="O40" s="51" t="str">
        <f>IF(ROWS($A$3:O40)&gt;CEILING(COUNT(DRAFT!$B:$B)/4,1),"",INDEX(RSLT,ROWS($A$3:O40)+QUOTIENT(COLUMNS($A$3:O40)-1,6)*CEILING(COUNT(DRAFT!$B:$B)/4,1),1+MOD(COLUMN()-1,6)))</f>
        <v/>
      </c>
      <c r="P40" s="51" t="str">
        <f>IF(ROWS($A$3:P40)&gt;CEILING(COUNT(DRAFT!$B:$B)/4,1),"",INDEX(RSLT,ROWS($A$3:P40)+QUOTIENT(COLUMNS($A$3:P40)-1,6)*CEILING(COUNT(DRAFT!$B:$B)/4,1),1+MOD(COLUMN()-1,6)))</f>
        <v/>
      </c>
      <c r="Q40" s="51" t="str">
        <f>IF(ROWS($A$3:Q40)&gt;CEILING(COUNT(DRAFT!$B:$B)/4,1),"",INDEX(RSLT,ROWS($A$3:Q40)+QUOTIENT(COLUMNS($A$3:Q40)-1,6)*CEILING(COUNT(DRAFT!$B:$B)/4,1),1+MOD(COLUMN()-1,6)))</f>
        <v/>
      </c>
      <c r="R40" s="51" t="str">
        <f>IF(ROWS($A$3:R40)&gt;CEILING(COUNT(DRAFT!$B:$B)/4,1),"",INDEX(RSLT,ROWS($A$3:R40)+QUOTIENT(COLUMNS($A$3:R40)-1,6)*CEILING(COUNT(DRAFT!$B:$B)/4,1),1+MOD(COLUMN()-1,6)))</f>
        <v/>
      </c>
      <c r="S40" s="51" t="str">
        <f>IF(ROWS($A$3:S40)&gt;CEILING(COUNT(DRAFT!$B:$B)/4,1),"",INDEX(RSLT,ROWS($A$3:S40)+QUOTIENT(COLUMNS($A$3:S40)-1,6)*CEILING(COUNT(DRAFT!$B:$B)/4,1),1+MOD(COLUMN()-1,6)))</f>
        <v/>
      </c>
      <c r="T40" s="51" t="str">
        <f>IF(ROWS($A$3:T40)&gt;CEILING(COUNT(DRAFT!$B:$B)/4,1),"",INDEX(RSLT,ROWS($A$3:T40)+QUOTIENT(COLUMNS($A$3:T40)-1,6)*CEILING(COUNT(DRAFT!$B:$B)/4,1),1+MOD(COLUMN()-1,6)))</f>
        <v/>
      </c>
      <c r="U40" s="51" t="str">
        <f>IF(ROWS($A$3:U40)&gt;CEILING(COUNT(DRAFT!$B:$B)/4,1),"",INDEX(RSLT,ROWS($A$3:U40)+QUOTIENT(COLUMNS($A$3:U40)-1,6)*CEILING(COUNT(DRAFT!$B:$B)/4,1),1+MOD(COLUMN()-1,6)))</f>
        <v/>
      </c>
      <c r="V40" s="51" t="str">
        <f>IF(ROWS($A$3:V40)&gt;CEILING(COUNT(DRAFT!$B:$B)/4,1),"",INDEX(RSLT,ROWS($A$3:V40)+QUOTIENT(COLUMNS($A$3:V40)-1,6)*CEILING(COUNT(DRAFT!$B:$B)/4,1),1+MOD(COLUMN()-1,6)))</f>
        <v/>
      </c>
      <c r="W40" s="51" t="str">
        <f>IF(ROWS($A$3:W40)&gt;CEILING(COUNT(DRAFT!$B:$B)/4,1),"",INDEX(RSLT,ROWS($A$3:W40)+QUOTIENT(COLUMNS($A$3:W40)-1,6)*CEILING(COUNT(DRAFT!$B:$B)/4,1),1+MOD(COLUMN()-1,6)))</f>
        <v/>
      </c>
      <c r="X40" s="51" t="str">
        <f>IF(ROWS($A$3:X40)&gt;CEILING(COUNT(DRAFT!$B:$B)/4,1),"",INDEX(RSLT,ROWS($A$3:X40)+QUOTIENT(COLUMNS($A$3:X40)-1,6)*CEILING(COUNT(DRAFT!$B:$B)/4,1),1+MOD(COLUMN()-1,6)))</f>
        <v/>
      </c>
    </row>
    <row r="41" spans="1:24" ht="23.1" customHeight="1" x14ac:dyDescent="0.2">
      <c r="A41" s="51" t="str">
        <f>IF(ROWS($A$3:A41)&gt;CEILING(COUNT(DRAFT!$B:$B)/4,1),"",INDEX(RSLT,ROWS($A$3:A41)+QUOTIENT(COLUMNS($A$3:A41)-1,6)*CEILING(COUNT(DRAFT!$B:$B)/4,1),1+MOD(COLUMN()-1,6)))</f>
        <v/>
      </c>
      <c r="B41" s="51" t="str">
        <f>IF(ROWS($A$3:B41)&gt;CEILING(COUNT(DRAFT!$B:$B)/4,1),"",INDEX(RSLT,ROWS($A$3:B41)+QUOTIENT(COLUMNS($A$3:B41)-1,6)*CEILING(COUNT(DRAFT!$B:$B)/4,1),1+MOD(COLUMN()-1,6)))</f>
        <v/>
      </c>
      <c r="C41" s="51" t="str">
        <f>IF(ROWS($A$3:C41)&gt;CEILING(COUNT(DRAFT!$B:$B)/4,1),"",INDEX(RSLT,ROWS($A$3:C41)+QUOTIENT(COLUMNS($A$3:C41)-1,6)*CEILING(COUNT(DRAFT!$B:$B)/4,1),1+MOD(COLUMN()-1,6)))</f>
        <v/>
      </c>
      <c r="D41" s="51" t="str">
        <f>IF(ROWS($A$3:D41)&gt;CEILING(COUNT(DRAFT!$B:$B)/4,1),"",INDEX(RSLT,ROWS($A$3:D41)+QUOTIENT(COLUMNS($A$3:D41)-1,6)*CEILING(COUNT(DRAFT!$B:$B)/4,1),1+MOD(COLUMN()-1,6)))</f>
        <v/>
      </c>
      <c r="E41" s="51" t="str">
        <f>IF(ROWS($A$3:E41)&gt;CEILING(COUNT(DRAFT!$B:$B)/4,1),"",INDEX(RSLT,ROWS($A$3:E41)+QUOTIENT(COLUMNS($A$3:E41)-1,6)*CEILING(COUNT(DRAFT!$B:$B)/4,1),1+MOD(COLUMN()-1,6)))</f>
        <v/>
      </c>
      <c r="F41" s="51" t="str">
        <f>IF(ROWS($A$3:F41)&gt;CEILING(COUNT(DRAFT!$B:$B)/4,1),"",INDEX(RSLT,ROWS($A$3:F41)+QUOTIENT(COLUMNS($A$3:F41)-1,6)*CEILING(COUNT(DRAFT!$B:$B)/4,1),1+MOD(COLUMN()-1,6)))</f>
        <v/>
      </c>
      <c r="G41" s="51" t="str">
        <f>IF(ROWS($A$3:G41)&gt;CEILING(COUNT(DRAFT!$B:$B)/4,1),"",INDEX(RSLT,ROWS($A$3:G41)+QUOTIENT(COLUMNS($A$3:G41)-1,6)*CEILING(COUNT(DRAFT!$B:$B)/4,1),1+MOD(COLUMN()-1,6)))</f>
        <v/>
      </c>
      <c r="H41" s="51" t="str">
        <f>IF(ROWS($A$3:H41)&gt;CEILING(COUNT(DRAFT!$B:$B)/4,1),"",INDEX(RSLT,ROWS($A$3:H41)+QUOTIENT(COLUMNS($A$3:H41)-1,6)*CEILING(COUNT(DRAFT!$B:$B)/4,1),1+MOD(COLUMN()-1,6)))</f>
        <v/>
      </c>
      <c r="I41" s="51" t="str">
        <f>IF(ROWS($A$3:I41)&gt;CEILING(COUNT(DRAFT!$B:$B)/4,1),"",INDEX(RSLT,ROWS($A$3:I41)+QUOTIENT(COLUMNS($A$3:I41)-1,6)*CEILING(COUNT(DRAFT!$B:$B)/4,1),1+MOD(COLUMN()-1,6)))</f>
        <v/>
      </c>
      <c r="J41" s="51" t="str">
        <f>IF(ROWS($A$3:J41)&gt;CEILING(COUNT(DRAFT!$B:$B)/4,1),"",INDEX(RSLT,ROWS($A$3:J41)+QUOTIENT(COLUMNS($A$3:J41)-1,6)*CEILING(COUNT(DRAFT!$B:$B)/4,1),1+MOD(COLUMN()-1,6)))</f>
        <v/>
      </c>
      <c r="K41" s="51" t="str">
        <f>IF(ROWS($A$3:K41)&gt;CEILING(COUNT(DRAFT!$B:$B)/4,1),"",INDEX(RSLT,ROWS($A$3:K41)+QUOTIENT(COLUMNS($A$3:K41)-1,6)*CEILING(COUNT(DRAFT!$B:$B)/4,1),1+MOD(COLUMN()-1,6)))</f>
        <v/>
      </c>
      <c r="L41" s="51" t="str">
        <f>IF(ROWS($A$3:L41)&gt;CEILING(COUNT(DRAFT!$B:$B)/4,1),"",INDEX(RSLT,ROWS($A$3:L41)+QUOTIENT(COLUMNS($A$3:L41)-1,6)*CEILING(COUNT(DRAFT!$B:$B)/4,1),1+MOD(COLUMN()-1,6)))</f>
        <v/>
      </c>
      <c r="M41" s="51" t="str">
        <f>IF(ROWS($A$3:M41)&gt;CEILING(COUNT(DRAFT!$B:$B)/4,1),"",INDEX(RSLT,ROWS($A$3:M41)+QUOTIENT(COLUMNS($A$3:M41)-1,6)*CEILING(COUNT(DRAFT!$B:$B)/4,1),1+MOD(COLUMN()-1,6)))</f>
        <v/>
      </c>
      <c r="N41" s="51" t="str">
        <f>IF(ROWS($A$3:N41)&gt;CEILING(COUNT(DRAFT!$B:$B)/4,1),"",INDEX(RSLT,ROWS($A$3:N41)+QUOTIENT(COLUMNS($A$3:N41)-1,6)*CEILING(COUNT(DRAFT!$B:$B)/4,1),1+MOD(COLUMN()-1,6)))</f>
        <v/>
      </c>
      <c r="O41" s="51" t="str">
        <f>IF(ROWS($A$3:O41)&gt;CEILING(COUNT(DRAFT!$B:$B)/4,1),"",INDEX(RSLT,ROWS($A$3:O41)+QUOTIENT(COLUMNS($A$3:O41)-1,6)*CEILING(COUNT(DRAFT!$B:$B)/4,1),1+MOD(COLUMN()-1,6)))</f>
        <v/>
      </c>
      <c r="P41" s="51" t="str">
        <f>IF(ROWS($A$3:P41)&gt;CEILING(COUNT(DRAFT!$B:$B)/4,1),"",INDEX(RSLT,ROWS($A$3:P41)+QUOTIENT(COLUMNS($A$3:P41)-1,6)*CEILING(COUNT(DRAFT!$B:$B)/4,1),1+MOD(COLUMN()-1,6)))</f>
        <v/>
      </c>
      <c r="Q41" s="51" t="str">
        <f>IF(ROWS($A$3:Q41)&gt;CEILING(COUNT(DRAFT!$B:$B)/4,1),"",INDEX(RSLT,ROWS($A$3:Q41)+QUOTIENT(COLUMNS($A$3:Q41)-1,6)*CEILING(COUNT(DRAFT!$B:$B)/4,1),1+MOD(COLUMN()-1,6)))</f>
        <v/>
      </c>
      <c r="R41" s="51" t="str">
        <f>IF(ROWS($A$3:R41)&gt;CEILING(COUNT(DRAFT!$B:$B)/4,1),"",INDEX(RSLT,ROWS($A$3:R41)+QUOTIENT(COLUMNS($A$3:R41)-1,6)*CEILING(COUNT(DRAFT!$B:$B)/4,1),1+MOD(COLUMN()-1,6)))</f>
        <v/>
      </c>
      <c r="S41" s="51" t="str">
        <f>IF(ROWS($A$3:S41)&gt;CEILING(COUNT(DRAFT!$B:$B)/4,1),"",INDEX(RSLT,ROWS($A$3:S41)+QUOTIENT(COLUMNS($A$3:S41)-1,6)*CEILING(COUNT(DRAFT!$B:$B)/4,1),1+MOD(COLUMN()-1,6)))</f>
        <v/>
      </c>
      <c r="T41" s="51" t="str">
        <f>IF(ROWS($A$3:T41)&gt;CEILING(COUNT(DRAFT!$B:$B)/4,1),"",INDEX(RSLT,ROWS($A$3:T41)+QUOTIENT(COLUMNS($A$3:T41)-1,6)*CEILING(COUNT(DRAFT!$B:$B)/4,1),1+MOD(COLUMN()-1,6)))</f>
        <v/>
      </c>
      <c r="U41" s="51" t="str">
        <f>IF(ROWS($A$3:U41)&gt;CEILING(COUNT(DRAFT!$B:$B)/4,1),"",INDEX(RSLT,ROWS($A$3:U41)+QUOTIENT(COLUMNS($A$3:U41)-1,6)*CEILING(COUNT(DRAFT!$B:$B)/4,1),1+MOD(COLUMN()-1,6)))</f>
        <v/>
      </c>
      <c r="V41" s="51" t="str">
        <f>IF(ROWS($A$3:V41)&gt;CEILING(COUNT(DRAFT!$B:$B)/4,1),"",INDEX(RSLT,ROWS($A$3:V41)+QUOTIENT(COLUMNS($A$3:V41)-1,6)*CEILING(COUNT(DRAFT!$B:$B)/4,1),1+MOD(COLUMN()-1,6)))</f>
        <v/>
      </c>
      <c r="W41" s="51" t="str">
        <f>IF(ROWS($A$3:W41)&gt;CEILING(COUNT(DRAFT!$B:$B)/4,1),"",INDEX(RSLT,ROWS($A$3:W41)+QUOTIENT(COLUMNS($A$3:W41)-1,6)*CEILING(COUNT(DRAFT!$B:$B)/4,1),1+MOD(COLUMN()-1,6)))</f>
        <v/>
      </c>
      <c r="X41" s="51" t="str">
        <f>IF(ROWS($A$3:X41)&gt;CEILING(COUNT(DRAFT!$B:$B)/4,1),"",INDEX(RSLT,ROWS($A$3:X41)+QUOTIENT(COLUMNS($A$3:X41)-1,6)*CEILING(COUNT(DRAFT!$B:$B)/4,1),1+MOD(COLUMN()-1,6)))</f>
        <v/>
      </c>
    </row>
    <row r="42" spans="1:24" ht="23.1" customHeight="1" x14ac:dyDescent="0.2">
      <c r="A42" s="51" t="str">
        <f>IF(ROWS($A$3:A42)&gt;CEILING(COUNT(DRAFT!$B:$B)/4,1),"",INDEX(RSLT,ROWS($A$3:A42)+QUOTIENT(COLUMNS($A$3:A42)-1,6)*CEILING(COUNT(DRAFT!$B:$B)/4,1),1+MOD(COLUMN()-1,6)))</f>
        <v/>
      </c>
      <c r="B42" s="51" t="str">
        <f>IF(ROWS($A$3:B42)&gt;CEILING(COUNT(DRAFT!$B:$B)/4,1),"",INDEX(RSLT,ROWS($A$3:B42)+QUOTIENT(COLUMNS($A$3:B42)-1,6)*CEILING(COUNT(DRAFT!$B:$B)/4,1),1+MOD(COLUMN()-1,6)))</f>
        <v/>
      </c>
      <c r="C42" s="51" t="str">
        <f>IF(ROWS($A$3:C42)&gt;CEILING(COUNT(DRAFT!$B:$B)/4,1),"",INDEX(RSLT,ROWS($A$3:C42)+QUOTIENT(COLUMNS($A$3:C42)-1,6)*CEILING(COUNT(DRAFT!$B:$B)/4,1),1+MOD(COLUMN()-1,6)))</f>
        <v/>
      </c>
      <c r="D42" s="51" t="str">
        <f>IF(ROWS($A$3:D42)&gt;CEILING(COUNT(DRAFT!$B:$B)/4,1),"",INDEX(RSLT,ROWS($A$3:D42)+QUOTIENT(COLUMNS($A$3:D42)-1,6)*CEILING(COUNT(DRAFT!$B:$B)/4,1),1+MOD(COLUMN()-1,6)))</f>
        <v/>
      </c>
      <c r="E42" s="51" t="str">
        <f>IF(ROWS($A$3:E42)&gt;CEILING(COUNT(DRAFT!$B:$B)/4,1),"",INDEX(RSLT,ROWS($A$3:E42)+QUOTIENT(COLUMNS($A$3:E42)-1,6)*CEILING(COUNT(DRAFT!$B:$B)/4,1),1+MOD(COLUMN()-1,6)))</f>
        <v/>
      </c>
      <c r="F42" s="51" t="str">
        <f>IF(ROWS($A$3:F42)&gt;CEILING(COUNT(DRAFT!$B:$B)/4,1),"",INDEX(RSLT,ROWS($A$3:F42)+QUOTIENT(COLUMNS($A$3:F42)-1,6)*CEILING(COUNT(DRAFT!$B:$B)/4,1),1+MOD(COLUMN()-1,6)))</f>
        <v/>
      </c>
      <c r="G42" s="51" t="str">
        <f>IF(ROWS($A$3:G42)&gt;CEILING(COUNT(DRAFT!$B:$B)/4,1),"",INDEX(RSLT,ROWS($A$3:G42)+QUOTIENT(COLUMNS($A$3:G42)-1,6)*CEILING(COUNT(DRAFT!$B:$B)/4,1),1+MOD(COLUMN()-1,6)))</f>
        <v/>
      </c>
      <c r="H42" s="51" t="str">
        <f>IF(ROWS($A$3:H42)&gt;CEILING(COUNT(DRAFT!$B:$B)/4,1),"",INDEX(RSLT,ROWS($A$3:H42)+QUOTIENT(COLUMNS($A$3:H42)-1,6)*CEILING(COUNT(DRAFT!$B:$B)/4,1),1+MOD(COLUMN()-1,6)))</f>
        <v/>
      </c>
      <c r="I42" s="51" t="str">
        <f>IF(ROWS($A$3:I42)&gt;CEILING(COUNT(DRAFT!$B:$B)/4,1),"",INDEX(RSLT,ROWS($A$3:I42)+QUOTIENT(COLUMNS($A$3:I42)-1,6)*CEILING(COUNT(DRAFT!$B:$B)/4,1),1+MOD(COLUMN()-1,6)))</f>
        <v/>
      </c>
      <c r="J42" s="51" t="str">
        <f>IF(ROWS($A$3:J42)&gt;CEILING(COUNT(DRAFT!$B:$B)/4,1),"",INDEX(RSLT,ROWS($A$3:J42)+QUOTIENT(COLUMNS($A$3:J42)-1,6)*CEILING(COUNT(DRAFT!$B:$B)/4,1),1+MOD(COLUMN()-1,6)))</f>
        <v/>
      </c>
      <c r="K42" s="51" t="str">
        <f>IF(ROWS($A$3:K42)&gt;CEILING(COUNT(DRAFT!$B:$B)/4,1),"",INDEX(RSLT,ROWS($A$3:K42)+QUOTIENT(COLUMNS($A$3:K42)-1,6)*CEILING(COUNT(DRAFT!$B:$B)/4,1),1+MOD(COLUMN()-1,6)))</f>
        <v/>
      </c>
      <c r="L42" s="51" t="str">
        <f>IF(ROWS($A$3:L42)&gt;CEILING(COUNT(DRAFT!$B:$B)/4,1),"",INDEX(RSLT,ROWS($A$3:L42)+QUOTIENT(COLUMNS($A$3:L42)-1,6)*CEILING(COUNT(DRAFT!$B:$B)/4,1),1+MOD(COLUMN()-1,6)))</f>
        <v/>
      </c>
      <c r="M42" s="51" t="str">
        <f>IF(ROWS($A$3:M42)&gt;CEILING(COUNT(DRAFT!$B:$B)/4,1),"",INDEX(RSLT,ROWS($A$3:M42)+QUOTIENT(COLUMNS($A$3:M42)-1,6)*CEILING(COUNT(DRAFT!$B:$B)/4,1),1+MOD(COLUMN()-1,6)))</f>
        <v/>
      </c>
      <c r="N42" s="51" t="str">
        <f>IF(ROWS($A$3:N42)&gt;CEILING(COUNT(DRAFT!$B:$B)/4,1),"",INDEX(RSLT,ROWS($A$3:N42)+QUOTIENT(COLUMNS($A$3:N42)-1,6)*CEILING(COUNT(DRAFT!$B:$B)/4,1),1+MOD(COLUMN()-1,6)))</f>
        <v/>
      </c>
      <c r="O42" s="51" t="str">
        <f>IF(ROWS($A$3:O42)&gt;CEILING(COUNT(DRAFT!$B:$B)/4,1),"",INDEX(RSLT,ROWS($A$3:O42)+QUOTIENT(COLUMNS($A$3:O42)-1,6)*CEILING(COUNT(DRAFT!$B:$B)/4,1),1+MOD(COLUMN()-1,6)))</f>
        <v/>
      </c>
      <c r="P42" s="51" t="str">
        <f>IF(ROWS($A$3:P42)&gt;CEILING(COUNT(DRAFT!$B:$B)/4,1),"",INDEX(RSLT,ROWS($A$3:P42)+QUOTIENT(COLUMNS($A$3:P42)-1,6)*CEILING(COUNT(DRAFT!$B:$B)/4,1),1+MOD(COLUMN()-1,6)))</f>
        <v/>
      </c>
      <c r="Q42" s="51" t="str">
        <f>IF(ROWS($A$3:Q42)&gt;CEILING(COUNT(DRAFT!$B:$B)/4,1),"",INDEX(RSLT,ROWS($A$3:Q42)+QUOTIENT(COLUMNS($A$3:Q42)-1,6)*CEILING(COUNT(DRAFT!$B:$B)/4,1),1+MOD(COLUMN()-1,6)))</f>
        <v/>
      </c>
      <c r="R42" s="51" t="str">
        <f>IF(ROWS($A$3:R42)&gt;CEILING(COUNT(DRAFT!$B:$B)/4,1),"",INDEX(RSLT,ROWS($A$3:R42)+QUOTIENT(COLUMNS($A$3:R42)-1,6)*CEILING(COUNT(DRAFT!$B:$B)/4,1),1+MOD(COLUMN()-1,6)))</f>
        <v/>
      </c>
      <c r="S42" s="51" t="str">
        <f>IF(ROWS($A$3:S42)&gt;CEILING(COUNT(DRAFT!$B:$B)/4,1),"",INDEX(RSLT,ROWS($A$3:S42)+QUOTIENT(COLUMNS($A$3:S42)-1,6)*CEILING(COUNT(DRAFT!$B:$B)/4,1),1+MOD(COLUMN()-1,6)))</f>
        <v/>
      </c>
      <c r="T42" s="51" t="str">
        <f>IF(ROWS($A$3:T42)&gt;CEILING(COUNT(DRAFT!$B:$B)/4,1),"",INDEX(RSLT,ROWS($A$3:T42)+QUOTIENT(COLUMNS($A$3:T42)-1,6)*CEILING(COUNT(DRAFT!$B:$B)/4,1),1+MOD(COLUMN()-1,6)))</f>
        <v/>
      </c>
      <c r="U42" s="51" t="str">
        <f>IF(ROWS($A$3:U42)&gt;CEILING(COUNT(DRAFT!$B:$B)/4,1),"",INDEX(RSLT,ROWS($A$3:U42)+QUOTIENT(COLUMNS($A$3:U42)-1,6)*CEILING(COUNT(DRAFT!$B:$B)/4,1),1+MOD(COLUMN()-1,6)))</f>
        <v/>
      </c>
      <c r="V42" s="51" t="str">
        <f>IF(ROWS($A$3:V42)&gt;CEILING(COUNT(DRAFT!$B:$B)/4,1),"",INDEX(RSLT,ROWS($A$3:V42)+QUOTIENT(COLUMNS($A$3:V42)-1,6)*CEILING(COUNT(DRAFT!$B:$B)/4,1),1+MOD(COLUMN()-1,6)))</f>
        <v/>
      </c>
      <c r="W42" s="51" t="str">
        <f>IF(ROWS($A$3:W42)&gt;CEILING(COUNT(DRAFT!$B:$B)/4,1),"",INDEX(RSLT,ROWS($A$3:W42)+QUOTIENT(COLUMNS($A$3:W42)-1,6)*CEILING(COUNT(DRAFT!$B:$B)/4,1),1+MOD(COLUMN()-1,6)))</f>
        <v/>
      </c>
      <c r="X42" s="51" t="str">
        <f>IF(ROWS($A$3:X42)&gt;CEILING(COUNT(DRAFT!$B:$B)/4,1),"",INDEX(RSLT,ROWS($A$3:X42)+QUOTIENT(COLUMNS($A$3:X42)-1,6)*CEILING(COUNT(DRAFT!$B:$B)/4,1),1+MOD(COLUMN()-1,6)))</f>
        <v/>
      </c>
    </row>
    <row r="43" spans="1:24" ht="23.1" customHeight="1" x14ac:dyDescent="0.2">
      <c r="A43" s="51" t="str">
        <f>IF(ROWS($A$3:A43)&gt;CEILING(COUNT(DRAFT!$B:$B)/4,1),"",INDEX(RSLT,ROWS($A$3:A43)+QUOTIENT(COLUMNS($A$3:A43)-1,6)*CEILING(COUNT(DRAFT!$B:$B)/4,1),1+MOD(COLUMN()-1,6)))</f>
        <v/>
      </c>
      <c r="B43" s="51" t="str">
        <f>IF(ROWS($A$3:B43)&gt;CEILING(COUNT(DRAFT!$B:$B)/4,1),"",INDEX(RSLT,ROWS($A$3:B43)+QUOTIENT(COLUMNS($A$3:B43)-1,6)*CEILING(COUNT(DRAFT!$B:$B)/4,1),1+MOD(COLUMN()-1,6)))</f>
        <v/>
      </c>
      <c r="C43" s="51" t="str">
        <f>IF(ROWS($A$3:C43)&gt;CEILING(COUNT(DRAFT!$B:$B)/4,1),"",INDEX(RSLT,ROWS($A$3:C43)+QUOTIENT(COLUMNS($A$3:C43)-1,6)*CEILING(COUNT(DRAFT!$B:$B)/4,1),1+MOD(COLUMN()-1,6)))</f>
        <v/>
      </c>
      <c r="D43" s="51" t="str">
        <f>IF(ROWS($A$3:D43)&gt;CEILING(COUNT(DRAFT!$B:$B)/4,1),"",INDEX(RSLT,ROWS($A$3:D43)+QUOTIENT(COLUMNS($A$3:D43)-1,6)*CEILING(COUNT(DRAFT!$B:$B)/4,1),1+MOD(COLUMN()-1,6)))</f>
        <v/>
      </c>
      <c r="E43" s="51" t="str">
        <f>IF(ROWS($A$3:E43)&gt;CEILING(COUNT(DRAFT!$B:$B)/4,1),"",INDEX(RSLT,ROWS($A$3:E43)+QUOTIENT(COLUMNS($A$3:E43)-1,6)*CEILING(COUNT(DRAFT!$B:$B)/4,1),1+MOD(COLUMN()-1,6)))</f>
        <v/>
      </c>
      <c r="F43" s="51" t="str">
        <f>IF(ROWS($A$3:F43)&gt;CEILING(COUNT(DRAFT!$B:$B)/4,1),"",INDEX(RSLT,ROWS($A$3:F43)+QUOTIENT(COLUMNS($A$3:F43)-1,6)*CEILING(COUNT(DRAFT!$B:$B)/4,1),1+MOD(COLUMN()-1,6)))</f>
        <v/>
      </c>
      <c r="G43" s="51" t="str">
        <f>IF(ROWS($A$3:G43)&gt;CEILING(COUNT(DRAFT!$B:$B)/4,1),"",INDEX(RSLT,ROWS($A$3:G43)+QUOTIENT(COLUMNS($A$3:G43)-1,6)*CEILING(COUNT(DRAFT!$B:$B)/4,1),1+MOD(COLUMN()-1,6)))</f>
        <v/>
      </c>
      <c r="H43" s="51" t="str">
        <f>IF(ROWS($A$3:H43)&gt;CEILING(COUNT(DRAFT!$B:$B)/4,1),"",INDEX(RSLT,ROWS($A$3:H43)+QUOTIENT(COLUMNS($A$3:H43)-1,6)*CEILING(COUNT(DRAFT!$B:$B)/4,1),1+MOD(COLUMN()-1,6)))</f>
        <v/>
      </c>
      <c r="I43" s="51" t="str">
        <f>IF(ROWS($A$3:I43)&gt;CEILING(COUNT(DRAFT!$B:$B)/4,1),"",INDEX(RSLT,ROWS($A$3:I43)+QUOTIENT(COLUMNS($A$3:I43)-1,6)*CEILING(COUNT(DRAFT!$B:$B)/4,1),1+MOD(COLUMN()-1,6)))</f>
        <v/>
      </c>
      <c r="J43" s="51" t="str">
        <f>IF(ROWS($A$3:J43)&gt;CEILING(COUNT(DRAFT!$B:$B)/4,1),"",INDEX(RSLT,ROWS($A$3:J43)+QUOTIENT(COLUMNS($A$3:J43)-1,6)*CEILING(COUNT(DRAFT!$B:$B)/4,1),1+MOD(COLUMN()-1,6)))</f>
        <v/>
      </c>
      <c r="K43" s="51" t="str">
        <f>IF(ROWS($A$3:K43)&gt;CEILING(COUNT(DRAFT!$B:$B)/4,1),"",INDEX(RSLT,ROWS($A$3:K43)+QUOTIENT(COLUMNS($A$3:K43)-1,6)*CEILING(COUNT(DRAFT!$B:$B)/4,1),1+MOD(COLUMN()-1,6)))</f>
        <v/>
      </c>
      <c r="L43" s="51" t="str">
        <f>IF(ROWS($A$3:L43)&gt;CEILING(COUNT(DRAFT!$B:$B)/4,1),"",INDEX(RSLT,ROWS($A$3:L43)+QUOTIENT(COLUMNS($A$3:L43)-1,6)*CEILING(COUNT(DRAFT!$B:$B)/4,1),1+MOD(COLUMN()-1,6)))</f>
        <v/>
      </c>
      <c r="M43" s="51" t="str">
        <f>IF(ROWS($A$3:M43)&gt;CEILING(COUNT(DRAFT!$B:$B)/4,1),"",INDEX(RSLT,ROWS($A$3:M43)+QUOTIENT(COLUMNS($A$3:M43)-1,6)*CEILING(COUNT(DRAFT!$B:$B)/4,1),1+MOD(COLUMN()-1,6)))</f>
        <v/>
      </c>
      <c r="N43" s="51" t="str">
        <f>IF(ROWS($A$3:N43)&gt;CEILING(COUNT(DRAFT!$B:$B)/4,1),"",INDEX(RSLT,ROWS($A$3:N43)+QUOTIENT(COLUMNS($A$3:N43)-1,6)*CEILING(COUNT(DRAFT!$B:$B)/4,1),1+MOD(COLUMN()-1,6)))</f>
        <v/>
      </c>
      <c r="O43" s="51" t="str">
        <f>IF(ROWS($A$3:O43)&gt;CEILING(COUNT(DRAFT!$B:$B)/4,1),"",INDEX(RSLT,ROWS($A$3:O43)+QUOTIENT(COLUMNS($A$3:O43)-1,6)*CEILING(COUNT(DRAFT!$B:$B)/4,1),1+MOD(COLUMN()-1,6)))</f>
        <v/>
      </c>
      <c r="P43" s="51" t="str">
        <f>IF(ROWS($A$3:P43)&gt;CEILING(COUNT(DRAFT!$B:$B)/4,1),"",INDEX(RSLT,ROWS($A$3:P43)+QUOTIENT(COLUMNS($A$3:P43)-1,6)*CEILING(COUNT(DRAFT!$B:$B)/4,1),1+MOD(COLUMN()-1,6)))</f>
        <v/>
      </c>
      <c r="Q43" s="51" t="str">
        <f>IF(ROWS($A$3:Q43)&gt;CEILING(COUNT(DRAFT!$B:$B)/4,1),"",INDEX(RSLT,ROWS($A$3:Q43)+QUOTIENT(COLUMNS($A$3:Q43)-1,6)*CEILING(COUNT(DRAFT!$B:$B)/4,1),1+MOD(COLUMN()-1,6)))</f>
        <v/>
      </c>
      <c r="R43" s="51" t="str">
        <f>IF(ROWS($A$3:R43)&gt;CEILING(COUNT(DRAFT!$B:$B)/4,1),"",INDEX(RSLT,ROWS($A$3:R43)+QUOTIENT(COLUMNS($A$3:R43)-1,6)*CEILING(COUNT(DRAFT!$B:$B)/4,1),1+MOD(COLUMN()-1,6)))</f>
        <v/>
      </c>
      <c r="S43" s="51" t="str">
        <f>IF(ROWS($A$3:S43)&gt;CEILING(COUNT(DRAFT!$B:$B)/4,1),"",INDEX(RSLT,ROWS($A$3:S43)+QUOTIENT(COLUMNS($A$3:S43)-1,6)*CEILING(COUNT(DRAFT!$B:$B)/4,1),1+MOD(COLUMN()-1,6)))</f>
        <v/>
      </c>
      <c r="T43" s="51" t="str">
        <f>IF(ROWS($A$3:T43)&gt;CEILING(COUNT(DRAFT!$B:$B)/4,1),"",INDEX(RSLT,ROWS($A$3:T43)+QUOTIENT(COLUMNS($A$3:T43)-1,6)*CEILING(COUNT(DRAFT!$B:$B)/4,1),1+MOD(COLUMN()-1,6)))</f>
        <v/>
      </c>
      <c r="U43" s="51" t="str">
        <f>IF(ROWS($A$3:U43)&gt;CEILING(COUNT(DRAFT!$B:$B)/4,1),"",INDEX(RSLT,ROWS($A$3:U43)+QUOTIENT(COLUMNS($A$3:U43)-1,6)*CEILING(COUNT(DRAFT!$B:$B)/4,1),1+MOD(COLUMN()-1,6)))</f>
        <v/>
      </c>
      <c r="V43" s="51" t="str">
        <f>IF(ROWS($A$3:V43)&gt;CEILING(COUNT(DRAFT!$B:$B)/4,1),"",INDEX(RSLT,ROWS($A$3:V43)+QUOTIENT(COLUMNS($A$3:V43)-1,6)*CEILING(COUNT(DRAFT!$B:$B)/4,1),1+MOD(COLUMN()-1,6)))</f>
        <v/>
      </c>
      <c r="W43" s="51" t="str">
        <f>IF(ROWS($A$3:W43)&gt;CEILING(COUNT(DRAFT!$B:$B)/4,1),"",INDEX(RSLT,ROWS($A$3:W43)+QUOTIENT(COLUMNS($A$3:W43)-1,6)*CEILING(COUNT(DRAFT!$B:$B)/4,1),1+MOD(COLUMN()-1,6)))</f>
        <v/>
      </c>
      <c r="X43" s="51" t="str">
        <f>IF(ROWS($A$3:X43)&gt;CEILING(COUNT(DRAFT!$B:$B)/4,1),"",INDEX(RSLT,ROWS($A$3:X43)+QUOTIENT(COLUMNS($A$3:X43)-1,6)*CEILING(COUNT(DRAFT!$B:$B)/4,1),1+MOD(COLUMN()-1,6)))</f>
        <v/>
      </c>
    </row>
    <row r="44" spans="1:24" ht="23.1" customHeight="1" x14ac:dyDescent="0.2">
      <c r="A44" s="51" t="str">
        <f>IF(ROWS($A$3:A44)&gt;CEILING(COUNT(DRAFT!$B:$B)/4,1),"",INDEX(RSLT,ROWS($A$3:A44)+QUOTIENT(COLUMNS($A$3:A44)-1,6)*CEILING(COUNT(DRAFT!$B:$B)/4,1),1+MOD(COLUMN()-1,6)))</f>
        <v/>
      </c>
      <c r="B44" s="51" t="str">
        <f>IF(ROWS($A$3:B44)&gt;CEILING(COUNT(DRAFT!$B:$B)/4,1),"",INDEX(RSLT,ROWS($A$3:B44)+QUOTIENT(COLUMNS($A$3:B44)-1,6)*CEILING(COUNT(DRAFT!$B:$B)/4,1),1+MOD(COLUMN()-1,6)))</f>
        <v/>
      </c>
      <c r="C44" s="51" t="str">
        <f>IF(ROWS($A$3:C44)&gt;CEILING(COUNT(DRAFT!$B:$B)/4,1),"",INDEX(RSLT,ROWS($A$3:C44)+QUOTIENT(COLUMNS($A$3:C44)-1,6)*CEILING(COUNT(DRAFT!$B:$B)/4,1),1+MOD(COLUMN()-1,6)))</f>
        <v/>
      </c>
      <c r="D44" s="51" t="str">
        <f>IF(ROWS($A$3:D44)&gt;CEILING(COUNT(DRAFT!$B:$B)/4,1),"",INDEX(RSLT,ROWS($A$3:D44)+QUOTIENT(COLUMNS($A$3:D44)-1,6)*CEILING(COUNT(DRAFT!$B:$B)/4,1),1+MOD(COLUMN()-1,6)))</f>
        <v/>
      </c>
      <c r="E44" s="51" t="str">
        <f>IF(ROWS($A$3:E44)&gt;CEILING(COUNT(DRAFT!$B:$B)/4,1),"",INDEX(RSLT,ROWS($A$3:E44)+QUOTIENT(COLUMNS($A$3:E44)-1,6)*CEILING(COUNT(DRAFT!$B:$B)/4,1),1+MOD(COLUMN()-1,6)))</f>
        <v/>
      </c>
      <c r="F44" s="51" t="str">
        <f>IF(ROWS($A$3:F44)&gt;CEILING(COUNT(DRAFT!$B:$B)/4,1),"",INDEX(RSLT,ROWS($A$3:F44)+QUOTIENT(COLUMNS($A$3:F44)-1,6)*CEILING(COUNT(DRAFT!$B:$B)/4,1),1+MOD(COLUMN()-1,6)))</f>
        <v/>
      </c>
      <c r="G44" s="51" t="str">
        <f>IF(ROWS($A$3:G44)&gt;CEILING(COUNT(DRAFT!$B:$B)/4,1),"",INDEX(RSLT,ROWS($A$3:G44)+QUOTIENT(COLUMNS($A$3:G44)-1,6)*CEILING(COUNT(DRAFT!$B:$B)/4,1),1+MOD(COLUMN()-1,6)))</f>
        <v/>
      </c>
      <c r="H44" s="51" t="str">
        <f>IF(ROWS($A$3:H44)&gt;CEILING(COUNT(DRAFT!$B:$B)/4,1),"",INDEX(RSLT,ROWS($A$3:H44)+QUOTIENT(COLUMNS($A$3:H44)-1,6)*CEILING(COUNT(DRAFT!$B:$B)/4,1),1+MOD(COLUMN()-1,6)))</f>
        <v/>
      </c>
      <c r="I44" s="51" t="str">
        <f>IF(ROWS($A$3:I44)&gt;CEILING(COUNT(DRAFT!$B:$B)/4,1),"",INDEX(RSLT,ROWS($A$3:I44)+QUOTIENT(COLUMNS($A$3:I44)-1,6)*CEILING(COUNT(DRAFT!$B:$B)/4,1),1+MOD(COLUMN()-1,6)))</f>
        <v/>
      </c>
      <c r="J44" s="51" t="str">
        <f>IF(ROWS($A$3:J44)&gt;CEILING(COUNT(DRAFT!$B:$B)/4,1),"",INDEX(RSLT,ROWS($A$3:J44)+QUOTIENT(COLUMNS($A$3:J44)-1,6)*CEILING(COUNT(DRAFT!$B:$B)/4,1),1+MOD(COLUMN()-1,6)))</f>
        <v/>
      </c>
      <c r="K44" s="51" t="str">
        <f>IF(ROWS($A$3:K44)&gt;CEILING(COUNT(DRAFT!$B:$B)/4,1),"",INDEX(RSLT,ROWS($A$3:K44)+QUOTIENT(COLUMNS($A$3:K44)-1,6)*CEILING(COUNT(DRAFT!$B:$B)/4,1),1+MOD(COLUMN()-1,6)))</f>
        <v/>
      </c>
      <c r="L44" s="51" t="str">
        <f>IF(ROWS($A$3:L44)&gt;CEILING(COUNT(DRAFT!$B:$B)/4,1),"",INDEX(RSLT,ROWS($A$3:L44)+QUOTIENT(COLUMNS($A$3:L44)-1,6)*CEILING(COUNT(DRAFT!$B:$B)/4,1),1+MOD(COLUMN()-1,6)))</f>
        <v/>
      </c>
      <c r="M44" s="51" t="str">
        <f>IF(ROWS($A$3:M44)&gt;CEILING(COUNT(DRAFT!$B:$B)/4,1),"",INDEX(RSLT,ROWS($A$3:M44)+QUOTIENT(COLUMNS($A$3:M44)-1,6)*CEILING(COUNT(DRAFT!$B:$B)/4,1),1+MOD(COLUMN()-1,6)))</f>
        <v/>
      </c>
      <c r="N44" s="51" t="str">
        <f>IF(ROWS($A$3:N44)&gt;CEILING(COUNT(DRAFT!$B:$B)/4,1),"",INDEX(RSLT,ROWS($A$3:N44)+QUOTIENT(COLUMNS($A$3:N44)-1,6)*CEILING(COUNT(DRAFT!$B:$B)/4,1),1+MOD(COLUMN()-1,6)))</f>
        <v/>
      </c>
      <c r="O44" s="51" t="str">
        <f>IF(ROWS($A$3:O44)&gt;CEILING(COUNT(DRAFT!$B:$B)/4,1),"",INDEX(RSLT,ROWS($A$3:O44)+QUOTIENT(COLUMNS($A$3:O44)-1,6)*CEILING(COUNT(DRAFT!$B:$B)/4,1),1+MOD(COLUMN()-1,6)))</f>
        <v/>
      </c>
      <c r="P44" s="51" t="str">
        <f>IF(ROWS($A$3:P44)&gt;CEILING(COUNT(DRAFT!$B:$B)/4,1),"",INDEX(RSLT,ROWS($A$3:P44)+QUOTIENT(COLUMNS($A$3:P44)-1,6)*CEILING(COUNT(DRAFT!$B:$B)/4,1),1+MOD(COLUMN()-1,6)))</f>
        <v/>
      </c>
      <c r="Q44" s="51" t="str">
        <f>IF(ROWS($A$3:Q44)&gt;CEILING(COUNT(DRAFT!$B:$B)/4,1),"",INDEX(RSLT,ROWS($A$3:Q44)+QUOTIENT(COLUMNS($A$3:Q44)-1,6)*CEILING(COUNT(DRAFT!$B:$B)/4,1),1+MOD(COLUMN()-1,6)))</f>
        <v/>
      </c>
      <c r="R44" s="51" t="str">
        <f>IF(ROWS($A$3:R44)&gt;CEILING(COUNT(DRAFT!$B:$B)/4,1),"",INDEX(RSLT,ROWS($A$3:R44)+QUOTIENT(COLUMNS($A$3:R44)-1,6)*CEILING(COUNT(DRAFT!$B:$B)/4,1),1+MOD(COLUMN()-1,6)))</f>
        <v/>
      </c>
      <c r="S44" s="51" t="str">
        <f>IF(ROWS($A$3:S44)&gt;CEILING(COUNT(DRAFT!$B:$B)/4,1),"",INDEX(RSLT,ROWS($A$3:S44)+QUOTIENT(COLUMNS($A$3:S44)-1,6)*CEILING(COUNT(DRAFT!$B:$B)/4,1),1+MOD(COLUMN()-1,6)))</f>
        <v/>
      </c>
      <c r="T44" s="51" t="str">
        <f>IF(ROWS($A$3:T44)&gt;CEILING(COUNT(DRAFT!$B:$B)/4,1),"",INDEX(RSLT,ROWS($A$3:T44)+QUOTIENT(COLUMNS($A$3:T44)-1,6)*CEILING(COUNT(DRAFT!$B:$B)/4,1),1+MOD(COLUMN()-1,6)))</f>
        <v/>
      </c>
      <c r="U44" s="51" t="str">
        <f>IF(ROWS($A$3:U44)&gt;CEILING(COUNT(DRAFT!$B:$B)/4,1),"",INDEX(RSLT,ROWS($A$3:U44)+QUOTIENT(COLUMNS($A$3:U44)-1,6)*CEILING(COUNT(DRAFT!$B:$B)/4,1),1+MOD(COLUMN()-1,6)))</f>
        <v/>
      </c>
      <c r="V44" s="51" t="str">
        <f>IF(ROWS($A$3:V44)&gt;CEILING(COUNT(DRAFT!$B:$B)/4,1),"",INDEX(RSLT,ROWS($A$3:V44)+QUOTIENT(COLUMNS($A$3:V44)-1,6)*CEILING(COUNT(DRAFT!$B:$B)/4,1),1+MOD(COLUMN()-1,6)))</f>
        <v/>
      </c>
      <c r="W44" s="51" t="str">
        <f>IF(ROWS($A$3:W44)&gt;CEILING(COUNT(DRAFT!$B:$B)/4,1),"",INDEX(RSLT,ROWS($A$3:W44)+QUOTIENT(COLUMNS($A$3:W44)-1,6)*CEILING(COUNT(DRAFT!$B:$B)/4,1),1+MOD(COLUMN()-1,6)))</f>
        <v/>
      </c>
      <c r="X44" s="51" t="str">
        <f>IF(ROWS($A$3:X44)&gt;CEILING(COUNT(DRAFT!$B:$B)/4,1),"",INDEX(RSLT,ROWS($A$3:X44)+QUOTIENT(COLUMNS($A$3:X44)-1,6)*CEILING(COUNT(DRAFT!$B:$B)/4,1),1+MOD(COLUMN()-1,6)))</f>
        <v/>
      </c>
    </row>
    <row r="45" spans="1:24" ht="23.1" customHeight="1" x14ac:dyDescent="0.2">
      <c r="A45" s="51" t="str">
        <f>IF(ROWS($A$3:A45)&gt;CEILING(COUNT(DRAFT!$B:$B)/4,1),"",INDEX(RSLT,ROWS($A$3:A45)+QUOTIENT(COLUMNS($A$3:A45)-1,6)*CEILING(COUNT(DRAFT!$B:$B)/4,1),1+MOD(COLUMN()-1,6)))</f>
        <v/>
      </c>
      <c r="B45" s="51" t="str">
        <f>IF(ROWS($A$3:B45)&gt;CEILING(COUNT(DRAFT!$B:$B)/4,1),"",INDEX(RSLT,ROWS($A$3:B45)+QUOTIENT(COLUMNS($A$3:B45)-1,6)*CEILING(COUNT(DRAFT!$B:$B)/4,1),1+MOD(COLUMN()-1,6)))</f>
        <v/>
      </c>
      <c r="C45" s="51" t="str">
        <f>IF(ROWS($A$3:C45)&gt;CEILING(COUNT(DRAFT!$B:$B)/4,1),"",INDEX(RSLT,ROWS($A$3:C45)+QUOTIENT(COLUMNS($A$3:C45)-1,6)*CEILING(COUNT(DRAFT!$B:$B)/4,1),1+MOD(COLUMN()-1,6)))</f>
        <v/>
      </c>
      <c r="D45" s="51" t="str">
        <f>IF(ROWS($A$3:D45)&gt;CEILING(COUNT(DRAFT!$B:$B)/4,1),"",INDEX(RSLT,ROWS($A$3:D45)+QUOTIENT(COLUMNS($A$3:D45)-1,6)*CEILING(COUNT(DRAFT!$B:$B)/4,1),1+MOD(COLUMN()-1,6)))</f>
        <v/>
      </c>
      <c r="E45" s="51" t="str">
        <f>IF(ROWS($A$3:E45)&gt;CEILING(COUNT(DRAFT!$B:$B)/4,1),"",INDEX(RSLT,ROWS($A$3:E45)+QUOTIENT(COLUMNS($A$3:E45)-1,6)*CEILING(COUNT(DRAFT!$B:$B)/4,1),1+MOD(COLUMN()-1,6)))</f>
        <v/>
      </c>
      <c r="F45" s="51" t="str">
        <f>IF(ROWS($A$3:F45)&gt;CEILING(COUNT(DRAFT!$B:$B)/4,1),"",INDEX(RSLT,ROWS($A$3:F45)+QUOTIENT(COLUMNS($A$3:F45)-1,6)*CEILING(COUNT(DRAFT!$B:$B)/4,1),1+MOD(COLUMN()-1,6)))</f>
        <v/>
      </c>
      <c r="G45" s="51" t="str">
        <f>IF(ROWS($A$3:G45)&gt;CEILING(COUNT(DRAFT!$B:$B)/4,1),"",INDEX(RSLT,ROWS($A$3:G45)+QUOTIENT(COLUMNS($A$3:G45)-1,6)*CEILING(COUNT(DRAFT!$B:$B)/4,1),1+MOD(COLUMN()-1,6)))</f>
        <v/>
      </c>
      <c r="H45" s="51" t="str">
        <f>IF(ROWS($A$3:H45)&gt;CEILING(COUNT(DRAFT!$B:$B)/4,1),"",INDEX(RSLT,ROWS($A$3:H45)+QUOTIENT(COLUMNS($A$3:H45)-1,6)*CEILING(COUNT(DRAFT!$B:$B)/4,1),1+MOD(COLUMN()-1,6)))</f>
        <v/>
      </c>
      <c r="I45" s="51" t="str">
        <f>IF(ROWS($A$3:I45)&gt;CEILING(COUNT(DRAFT!$B:$B)/4,1),"",INDEX(RSLT,ROWS($A$3:I45)+QUOTIENT(COLUMNS($A$3:I45)-1,6)*CEILING(COUNT(DRAFT!$B:$B)/4,1),1+MOD(COLUMN()-1,6)))</f>
        <v/>
      </c>
      <c r="J45" s="51" t="str">
        <f>IF(ROWS($A$3:J45)&gt;CEILING(COUNT(DRAFT!$B:$B)/4,1),"",INDEX(RSLT,ROWS($A$3:J45)+QUOTIENT(COLUMNS($A$3:J45)-1,6)*CEILING(COUNT(DRAFT!$B:$B)/4,1),1+MOD(COLUMN()-1,6)))</f>
        <v/>
      </c>
      <c r="K45" s="51" t="str">
        <f>IF(ROWS($A$3:K45)&gt;CEILING(COUNT(DRAFT!$B:$B)/4,1),"",INDEX(RSLT,ROWS($A$3:K45)+QUOTIENT(COLUMNS($A$3:K45)-1,6)*CEILING(COUNT(DRAFT!$B:$B)/4,1),1+MOD(COLUMN()-1,6)))</f>
        <v/>
      </c>
      <c r="L45" s="51" t="str">
        <f>IF(ROWS($A$3:L45)&gt;CEILING(COUNT(DRAFT!$B:$B)/4,1),"",INDEX(RSLT,ROWS($A$3:L45)+QUOTIENT(COLUMNS($A$3:L45)-1,6)*CEILING(COUNT(DRAFT!$B:$B)/4,1),1+MOD(COLUMN()-1,6)))</f>
        <v/>
      </c>
      <c r="M45" s="51" t="str">
        <f>IF(ROWS($A$3:M45)&gt;CEILING(COUNT(DRAFT!$B:$B)/4,1),"",INDEX(RSLT,ROWS($A$3:M45)+QUOTIENT(COLUMNS($A$3:M45)-1,6)*CEILING(COUNT(DRAFT!$B:$B)/4,1),1+MOD(COLUMN()-1,6)))</f>
        <v/>
      </c>
      <c r="N45" s="51" t="str">
        <f>IF(ROWS($A$3:N45)&gt;CEILING(COUNT(DRAFT!$B:$B)/4,1),"",INDEX(RSLT,ROWS($A$3:N45)+QUOTIENT(COLUMNS($A$3:N45)-1,6)*CEILING(COUNT(DRAFT!$B:$B)/4,1),1+MOD(COLUMN()-1,6)))</f>
        <v/>
      </c>
      <c r="O45" s="51" t="str">
        <f>IF(ROWS($A$3:O45)&gt;CEILING(COUNT(DRAFT!$B:$B)/4,1),"",INDEX(RSLT,ROWS($A$3:O45)+QUOTIENT(COLUMNS($A$3:O45)-1,6)*CEILING(COUNT(DRAFT!$B:$B)/4,1),1+MOD(COLUMN()-1,6)))</f>
        <v/>
      </c>
      <c r="P45" s="51" t="str">
        <f>IF(ROWS($A$3:P45)&gt;CEILING(COUNT(DRAFT!$B:$B)/4,1),"",INDEX(RSLT,ROWS($A$3:P45)+QUOTIENT(COLUMNS($A$3:P45)-1,6)*CEILING(COUNT(DRAFT!$B:$B)/4,1),1+MOD(COLUMN()-1,6)))</f>
        <v/>
      </c>
      <c r="Q45" s="51" t="str">
        <f>IF(ROWS($A$3:Q45)&gt;CEILING(COUNT(DRAFT!$B:$B)/4,1),"",INDEX(RSLT,ROWS($A$3:Q45)+QUOTIENT(COLUMNS($A$3:Q45)-1,6)*CEILING(COUNT(DRAFT!$B:$B)/4,1),1+MOD(COLUMN()-1,6)))</f>
        <v/>
      </c>
      <c r="R45" s="51" t="str">
        <f>IF(ROWS($A$3:R45)&gt;CEILING(COUNT(DRAFT!$B:$B)/4,1),"",INDEX(RSLT,ROWS($A$3:R45)+QUOTIENT(COLUMNS($A$3:R45)-1,6)*CEILING(COUNT(DRAFT!$B:$B)/4,1),1+MOD(COLUMN()-1,6)))</f>
        <v/>
      </c>
      <c r="S45" s="51" t="str">
        <f>IF(ROWS($A$3:S45)&gt;CEILING(COUNT(DRAFT!$B:$B)/4,1),"",INDEX(RSLT,ROWS($A$3:S45)+QUOTIENT(COLUMNS($A$3:S45)-1,6)*CEILING(COUNT(DRAFT!$B:$B)/4,1),1+MOD(COLUMN()-1,6)))</f>
        <v/>
      </c>
      <c r="T45" s="51" t="str">
        <f>IF(ROWS($A$3:T45)&gt;CEILING(COUNT(DRAFT!$B:$B)/4,1),"",INDEX(RSLT,ROWS($A$3:T45)+QUOTIENT(COLUMNS($A$3:T45)-1,6)*CEILING(COUNT(DRAFT!$B:$B)/4,1),1+MOD(COLUMN()-1,6)))</f>
        <v/>
      </c>
      <c r="U45" s="51" t="str">
        <f>IF(ROWS($A$3:U45)&gt;CEILING(COUNT(DRAFT!$B:$B)/4,1),"",INDEX(RSLT,ROWS($A$3:U45)+QUOTIENT(COLUMNS($A$3:U45)-1,6)*CEILING(COUNT(DRAFT!$B:$B)/4,1),1+MOD(COLUMN()-1,6)))</f>
        <v/>
      </c>
      <c r="V45" s="51" t="str">
        <f>IF(ROWS($A$3:V45)&gt;CEILING(COUNT(DRAFT!$B:$B)/4,1),"",INDEX(RSLT,ROWS($A$3:V45)+QUOTIENT(COLUMNS($A$3:V45)-1,6)*CEILING(COUNT(DRAFT!$B:$B)/4,1),1+MOD(COLUMN()-1,6)))</f>
        <v/>
      </c>
      <c r="W45" s="51" t="str">
        <f>IF(ROWS($A$3:W45)&gt;CEILING(COUNT(DRAFT!$B:$B)/4,1),"",INDEX(RSLT,ROWS($A$3:W45)+QUOTIENT(COLUMNS($A$3:W45)-1,6)*CEILING(COUNT(DRAFT!$B:$B)/4,1),1+MOD(COLUMN()-1,6)))</f>
        <v/>
      </c>
      <c r="X45" s="51" t="str">
        <f>IF(ROWS($A$3:X45)&gt;CEILING(COUNT(DRAFT!$B:$B)/4,1),"",INDEX(RSLT,ROWS($A$3:X45)+QUOTIENT(COLUMNS($A$3:X45)-1,6)*CEILING(COUNT(DRAFT!$B:$B)/4,1),1+MOD(COLUMN()-1,6)))</f>
        <v/>
      </c>
    </row>
    <row r="46" spans="1:24" ht="23.1" customHeight="1" x14ac:dyDescent="0.2">
      <c r="A46" s="51" t="str">
        <f>IF(ROWS($A$3:A46)&gt;CEILING(COUNT(DRAFT!$B:$B)/4,1),"",INDEX(RSLT,ROWS($A$3:A46)+QUOTIENT(COLUMNS($A$3:A46)-1,6)*CEILING(COUNT(DRAFT!$B:$B)/4,1),1+MOD(COLUMN()-1,6)))</f>
        <v/>
      </c>
      <c r="B46" s="51" t="str">
        <f>IF(ROWS($A$3:B46)&gt;CEILING(COUNT(DRAFT!$B:$B)/4,1),"",INDEX(RSLT,ROWS($A$3:B46)+QUOTIENT(COLUMNS($A$3:B46)-1,6)*CEILING(COUNT(DRAFT!$B:$B)/4,1),1+MOD(COLUMN()-1,6)))</f>
        <v/>
      </c>
      <c r="C46" s="51" t="str">
        <f>IF(ROWS($A$3:C46)&gt;CEILING(COUNT(DRAFT!$B:$B)/4,1),"",INDEX(RSLT,ROWS($A$3:C46)+QUOTIENT(COLUMNS($A$3:C46)-1,6)*CEILING(COUNT(DRAFT!$B:$B)/4,1),1+MOD(COLUMN()-1,6)))</f>
        <v/>
      </c>
      <c r="D46" s="51" t="str">
        <f>IF(ROWS($A$3:D46)&gt;CEILING(COUNT(DRAFT!$B:$B)/4,1),"",INDEX(RSLT,ROWS($A$3:D46)+QUOTIENT(COLUMNS($A$3:D46)-1,6)*CEILING(COUNT(DRAFT!$B:$B)/4,1),1+MOD(COLUMN()-1,6)))</f>
        <v/>
      </c>
      <c r="E46" s="51" t="str">
        <f>IF(ROWS($A$3:E46)&gt;CEILING(COUNT(DRAFT!$B:$B)/4,1),"",INDEX(RSLT,ROWS($A$3:E46)+QUOTIENT(COLUMNS($A$3:E46)-1,6)*CEILING(COUNT(DRAFT!$B:$B)/4,1),1+MOD(COLUMN()-1,6)))</f>
        <v/>
      </c>
      <c r="F46" s="51" t="str">
        <f>IF(ROWS($A$3:F46)&gt;CEILING(COUNT(DRAFT!$B:$B)/4,1),"",INDEX(RSLT,ROWS($A$3:F46)+QUOTIENT(COLUMNS($A$3:F46)-1,6)*CEILING(COUNT(DRAFT!$B:$B)/4,1),1+MOD(COLUMN()-1,6)))</f>
        <v/>
      </c>
      <c r="G46" s="51" t="str">
        <f>IF(ROWS($A$3:G46)&gt;CEILING(COUNT(DRAFT!$B:$B)/4,1),"",INDEX(RSLT,ROWS($A$3:G46)+QUOTIENT(COLUMNS($A$3:G46)-1,6)*CEILING(COUNT(DRAFT!$B:$B)/4,1),1+MOD(COLUMN()-1,6)))</f>
        <v/>
      </c>
      <c r="H46" s="51" t="str">
        <f>IF(ROWS($A$3:H46)&gt;CEILING(COUNT(DRAFT!$B:$B)/4,1),"",INDEX(RSLT,ROWS($A$3:H46)+QUOTIENT(COLUMNS($A$3:H46)-1,6)*CEILING(COUNT(DRAFT!$B:$B)/4,1),1+MOD(COLUMN()-1,6)))</f>
        <v/>
      </c>
      <c r="I46" s="51" t="str">
        <f>IF(ROWS($A$3:I46)&gt;CEILING(COUNT(DRAFT!$B:$B)/4,1),"",INDEX(RSLT,ROWS($A$3:I46)+QUOTIENT(COLUMNS($A$3:I46)-1,6)*CEILING(COUNT(DRAFT!$B:$B)/4,1),1+MOD(COLUMN()-1,6)))</f>
        <v/>
      </c>
      <c r="J46" s="51" t="str">
        <f>IF(ROWS($A$3:J46)&gt;CEILING(COUNT(DRAFT!$B:$B)/4,1),"",INDEX(RSLT,ROWS($A$3:J46)+QUOTIENT(COLUMNS($A$3:J46)-1,6)*CEILING(COUNT(DRAFT!$B:$B)/4,1),1+MOD(COLUMN()-1,6)))</f>
        <v/>
      </c>
      <c r="K46" s="51" t="str">
        <f>IF(ROWS($A$3:K46)&gt;CEILING(COUNT(DRAFT!$B:$B)/4,1),"",INDEX(RSLT,ROWS($A$3:K46)+QUOTIENT(COLUMNS($A$3:K46)-1,6)*CEILING(COUNT(DRAFT!$B:$B)/4,1),1+MOD(COLUMN()-1,6)))</f>
        <v/>
      </c>
      <c r="L46" s="51" t="str">
        <f>IF(ROWS($A$3:L46)&gt;CEILING(COUNT(DRAFT!$B:$B)/4,1),"",INDEX(RSLT,ROWS($A$3:L46)+QUOTIENT(COLUMNS($A$3:L46)-1,6)*CEILING(COUNT(DRAFT!$B:$B)/4,1),1+MOD(COLUMN()-1,6)))</f>
        <v/>
      </c>
      <c r="M46" s="51" t="str">
        <f>IF(ROWS($A$3:M46)&gt;CEILING(COUNT(DRAFT!$B:$B)/4,1),"",INDEX(RSLT,ROWS($A$3:M46)+QUOTIENT(COLUMNS($A$3:M46)-1,6)*CEILING(COUNT(DRAFT!$B:$B)/4,1),1+MOD(COLUMN()-1,6)))</f>
        <v/>
      </c>
      <c r="N46" s="51" t="str">
        <f>IF(ROWS($A$3:N46)&gt;CEILING(COUNT(DRAFT!$B:$B)/4,1),"",INDEX(RSLT,ROWS($A$3:N46)+QUOTIENT(COLUMNS($A$3:N46)-1,6)*CEILING(COUNT(DRAFT!$B:$B)/4,1),1+MOD(COLUMN()-1,6)))</f>
        <v/>
      </c>
      <c r="O46" s="51" t="str">
        <f>IF(ROWS($A$3:O46)&gt;CEILING(COUNT(DRAFT!$B:$B)/4,1),"",INDEX(RSLT,ROWS($A$3:O46)+QUOTIENT(COLUMNS($A$3:O46)-1,6)*CEILING(COUNT(DRAFT!$B:$B)/4,1),1+MOD(COLUMN()-1,6)))</f>
        <v/>
      </c>
      <c r="P46" s="51" t="str">
        <f>IF(ROWS($A$3:P46)&gt;CEILING(COUNT(DRAFT!$B:$B)/4,1),"",INDEX(RSLT,ROWS($A$3:P46)+QUOTIENT(COLUMNS($A$3:P46)-1,6)*CEILING(COUNT(DRAFT!$B:$B)/4,1),1+MOD(COLUMN()-1,6)))</f>
        <v/>
      </c>
      <c r="Q46" s="51" t="str">
        <f>IF(ROWS($A$3:Q46)&gt;CEILING(COUNT(DRAFT!$B:$B)/4,1),"",INDEX(RSLT,ROWS($A$3:Q46)+QUOTIENT(COLUMNS($A$3:Q46)-1,6)*CEILING(COUNT(DRAFT!$B:$B)/4,1),1+MOD(COLUMN()-1,6)))</f>
        <v/>
      </c>
      <c r="R46" s="51" t="str">
        <f>IF(ROWS($A$3:R46)&gt;CEILING(COUNT(DRAFT!$B:$B)/4,1),"",INDEX(RSLT,ROWS($A$3:R46)+QUOTIENT(COLUMNS($A$3:R46)-1,6)*CEILING(COUNT(DRAFT!$B:$B)/4,1),1+MOD(COLUMN()-1,6)))</f>
        <v/>
      </c>
      <c r="S46" s="51" t="str">
        <f>IF(ROWS($A$3:S46)&gt;CEILING(COUNT(DRAFT!$B:$B)/4,1),"",INDEX(RSLT,ROWS($A$3:S46)+QUOTIENT(COLUMNS($A$3:S46)-1,6)*CEILING(COUNT(DRAFT!$B:$B)/4,1),1+MOD(COLUMN()-1,6)))</f>
        <v/>
      </c>
      <c r="T46" s="51" t="str">
        <f>IF(ROWS($A$3:T46)&gt;CEILING(COUNT(DRAFT!$B:$B)/4,1),"",INDEX(RSLT,ROWS($A$3:T46)+QUOTIENT(COLUMNS($A$3:T46)-1,6)*CEILING(COUNT(DRAFT!$B:$B)/4,1),1+MOD(COLUMN()-1,6)))</f>
        <v/>
      </c>
      <c r="U46" s="51" t="str">
        <f>IF(ROWS($A$3:U46)&gt;CEILING(COUNT(DRAFT!$B:$B)/4,1),"",INDEX(RSLT,ROWS($A$3:U46)+QUOTIENT(COLUMNS($A$3:U46)-1,6)*CEILING(COUNT(DRAFT!$B:$B)/4,1),1+MOD(COLUMN()-1,6)))</f>
        <v/>
      </c>
      <c r="V46" s="51" t="str">
        <f>IF(ROWS($A$3:V46)&gt;CEILING(COUNT(DRAFT!$B:$B)/4,1),"",INDEX(RSLT,ROWS($A$3:V46)+QUOTIENT(COLUMNS($A$3:V46)-1,6)*CEILING(COUNT(DRAFT!$B:$B)/4,1),1+MOD(COLUMN()-1,6)))</f>
        <v/>
      </c>
      <c r="W46" s="51" t="str">
        <f>IF(ROWS($A$3:W46)&gt;CEILING(COUNT(DRAFT!$B:$B)/4,1),"",INDEX(RSLT,ROWS($A$3:W46)+QUOTIENT(COLUMNS($A$3:W46)-1,6)*CEILING(COUNT(DRAFT!$B:$B)/4,1),1+MOD(COLUMN()-1,6)))</f>
        <v/>
      </c>
      <c r="X46" s="51" t="str">
        <f>IF(ROWS($A$3:X46)&gt;CEILING(COUNT(DRAFT!$B:$B)/4,1),"",INDEX(RSLT,ROWS($A$3:X46)+QUOTIENT(COLUMNS($A$3:X46)-1,6)*CEILING(COUNT(DRAFT!$B:$B)/4,1),1+MOD(COLUMN()-1,6)))</f>
        <v/>
      </c>
    </row>
    <row r="47" spans="1:24" ht="23.1" customHeight="1" x14ac:dyDescent="0.2">
      <c r="A47" s="51" t="str">
        <f>IF(ROWS($A$3:A47)&gt;CEILING(COUNT(DRAFT!$B:$B)/4,1),"",INDEX(RSLT,ROWS($A$3:A47)+QUOTIENT(COLUMNS($A$3:A47)-1,6)*CEILING(COUNT(DRAFT!$B:$B)/4,1),1+MOD(COLUMN()-1,6)))</f>
        <v/>
      </c>
      <c r="B47" s="51" t="str">
        <f>IF(ROWS($A$3:B47)&gt;CEILING(COUNT(DRAFT!$B:$B)/4,1),"",INDEX(RSLT,ROWS($A$3:B47)+QUOTIENT(COLUMNS($A$3:B47)-1,6)*CEILING(COUNT(DRAFT!$B:$B)/4,1),1+MOD(COLUMN()-1,6)))</f>
        <v/>
      </c>
      <c r="C47" s="51" t="str">
        <f>IF(ROWS($A$3:C47)&gt;CEILING(COUNT(DRAFT!$B:$B)/4,1),"",INDEX(RSLT,ROWS($A$3:C47)+QUOTIENT(COLUMNS($A$3:C47)-1,6)*CEILING(COUNT(DRAFT!$B:$B)/4,1),1+MOD(COLUMN()-1,6)))</f>
        <v/>
      </c>
      <c r="D47" s="51" t="str">
        <f>IF(ROWS($A$3:D47)&gt;CEILING(COUNT(DRAFT!$B:$B)/4,1),"",INDEX(RSLT,ROWS($A$3:D47)+QUOTIENT(COLUMNS($A$3:D47)-1,6)*CEILING(COUNT(DRAFT!$B:$B)/4,1),1+MOD(COLUMN()-1,6)))</f>
        <v/>
      </c>
      <c r="E47" s="51" t="str">
        <f>IF(ROWS($A$3:E47)&gt;CEILING(COUNT(DRAFT!$B:$B)/4,1),"",INDEX(RSLT,ROWS($A$3:E47)+QUOTIENT(COLUMNS($A$3:E47)-1,6)*CEILING(COUNT(DRAFT!$B:$B)/4,1),1+MOD(COLUMN()-1,6)))</f>
        <v/>
      </c>
      <c r="F47" s="51" t="str">
        <f>IF(ROWS($A$3:F47)&gt;CEILING(COUNT(DRAFT!$B:$B)/4,1),"",INDEX(RSLT,ROWS($A$3:F47)+QUOTIENT(COLUMNS($A$3:F47)-1,6)*CEILING(COUNT(DRAFT!$B:$B)/4,1),1+MOD(COLUMN()-1,6)))</f>
        <v/>
      </c>
      <c r="G47" s="51" t="str">
        <f>IF(ROWS($A$3:G47)&gt;CEILING(COUNT(DRAFT!$B:$B)/4,1),"",INDEX(RSLT,ROWS($A$3:G47)+QUOTIENT(COLUMNS($A$3:G47)-1,6)*CEILING(COUNT(DRAFT!$B:$B)/4,1),1+MOD(COLUMN()-1,6)))</f>
        <v/>
      </c>
      <c r="H47" s="51" t="str">
        <f>IF(ROWS($A$3:H47)&gt;CEILING(COUNT(DRAFT!$B:$B)/4,1),"",INDEX(RSLT,ROWS($A$3:H47)+QUOTIENT(COLUMNS($A$3:H47)-1,6)*CEILING(COUNT(DRAFT!$B:$B)/4,1),1+MOD(COLUMN()-1,6)))</f>
        <v/>
      </c>
      <c r="I47" s="51" t="str">
        <f>IF(ROWS($A$3:I47)&gt;CEILING(COUNT(DRAFT!$B:$B)/4,1),"",INDEX(RSLT,ROWS($A$3:I47)+QUOTIENT(COLUMNS($A$3:I47)-1,6)*CEILING(COUNT(DRAFT!$B:$B)/4,1),1+MOD(COLUMN()-1,6)))</f>
        <v/>
      </c>
      <c r="J47" s="51" t="str">
        <f>IF(ROWS($A$3:J47)&gt;CEILING(COUNT(DRAFT!$B:$B)/4,1),"",INDEX(RSLT,ROWS($A$3:J47)+QUOTIENT(COLUMNS($A$3:J47)-1,6)*CEILING(COUNT(DRAFT!$B:$B)/4,1),1+MOD(COLUMN()-1,6)))</f>
        <v/>
      </c>
      <c r="K47" s="51" t="str">
        <f>IF(ROWS($A$3:K47)&gt;CEILING(COUNT(DRAFT!$B:$B)/4,1),"",INDEX(RSLT,ROWS($A$3:K47)+QUOTIENT(COLUMNS($A$3:K47)-1,6)*CEILING(COUNT(DRAFT!$B:$B)/4,1),1+MOD(COLUMN()-1,6)))</f>
        <v/>
      </c>
      <c r="L47" s="51" t="str">
        <f>IF(ROWS($A$3:L47)&gt;CEILING(COUNT(DRAFT!$B:$B)/4,1),"",INDEX(RSLT,ROWS($A$3:L47)+QUOTIENT(COLUMNS($A$3:L47)-1,6)*CEILING(COUNT(DRAFT!$B:$B)/4,1),1+MOD(COLUMN()-1,6)))</f>
        <v/>
      </c>
      <c r="M47" s="51" t="str">
        <f>IF(ROWS($A$3:M47)&gt;CEILING(COUNT(DRAFT!$B:$B)/4,1),"",INDEX(RSLT,ROWS($A$3:M47)+QUOTIENT(COLUMNS($A$3:M47)-1,6)*CEILING(COUNT(DRAFT!$B:$B)/4,1),1+MOD(COLUMN()-1,6)))</f>
        <v/>
      </c>
      <c r="N47" s="51" t="str">
        <f>IF(ROWS($A$3:N47)&gt;CEILING(COUNT(DRAFT!$B:$B)/4,1),"",INDEX(RSLT,ROWS($A$3:N47)+QUOTIENT(COLUMNS($A$3:N47)-1,6)*CEILING(COUNT(DRAFT!$B:$B)/4,1),1+MOD(COLUMN()-1,6)))</f>
        <v/>
      </c>
      <c r="O47" s="51" t="str">
        <f>IF(ROWS($A$3:O47)&gt;CEILING(COUNT(DRAFT!$B:$B)/4,1),"",INDEX(RSLT,ROWS($A$3:O47)+QUOTIENT(COLUMNS($A$3:O47)-1,6)*CEILING(COUNT(DRAFT!$B:$B)/4,1),1+MOD(COLUMN()-1,6)))</f>
        <v/>
      </c>
      <c r="P47" s="51" t="str">
        <f>IF(ROWS($A$3:P47)&gt;CEILING(COUNT(DRAFT!$B:$B)/4,1),"",INDEX(RSLT,ROWS($A$3:P47)+QUOTIENT(COLUMNS($A$3:P47)-1,6)*CEILING(COUNT(DRAFT!$B:$B)/4,1),1+MOD(COLUMN()-1,6)))</f>
        <v/>
      </c>
      <c r="Q47" s="51" t="str">
        <f>IF(ROWS($A$3:Q47)&gt;CEILING(COUNT(DRAFT!$B:$B)/4,1),"",INDEX(RSLT,ROWS($A$3:Q47)+QUOTIENT(COLUMNS($A$3:Q47)-1,6)*CEILING(COUNT(DRAFT!$B:$B)/4,1),1+MOD(COLUMN()-1,6)))</f>
        <v/>
      </c>
      <c r="R47" s="51" t="str">
        <f>IF(ROWS($A$3:R47)&gt;CEILING(COUNT(DRAFT!$B:$B)/4,1),"",INDEX(RSLT,ROWS($A$3:R47)+QUOTIENT(COLUMNS($A$3:R47)-1,6)*CEILING(COUNT(DRAFT!$B:$B)/4,1),1+MOD(COLUMN()-1,6)))</f>
        <v/>
      </c>
      <c r="S47" s="51" t="str">
        <f>IF(ROWS($A$3:S47)&gt;CEILING(COUNT(DRAFT!$B:$B)/4,1),"",INDEX(RSLT,ROWS($A$3:S47)+QUOTIENT(COLUMNS($A$3:S47)-1,6)*CEILING(COUNT(DRAFT!$B:$B)/4,1),1+MOD(COLUMN()-1,6)))</f>
        <v/>
      </c>
      <c r="T47" s="51" t="str">
        <f>IF(ROWS($A$3:T47)&gt;CEILING(COUNT(DRAFT!$B:$B)/4,1),"",INDEX(RSLT,ROWS($A$3:T47)+QUOTIENT(COLUMNS($A$3:T47)-1,6)*CEILING(COUNT(DRAFT!$B:$B)/4,1),1+MOD(COLUMN()-1,6)))</f>
        <v/>
      </c>
      <c r="U47" s="51" t="str">
        <f>IF(ROWS($A$3:U47)&gt;CEILING(COUNT(DRAFT!$B:$B)/4,1),"",INDEX(RSLT,ROWS($A$3:U47)+QUOTIENT(COLUMNS($A$3:U47)-1,6)*CEILING(COUNT(DRAFT!$B:$B)/4,1),1+MOD(COLUMN()-1,6)))</f>
        <v/>
      </c>
      <c r="V47" s="51" t="str">
        <f>IF(ROWS($A$3:V47)&gt;CEILING(COUNT(DRAFT!$B:$B)/4,1),"",INDEX(RSLT,ROWS($A$3:V47)+QUOTIENT(COLUMNS($A$3:V47)-1,6)*CEILING(COUNT(DRAFT!$B:$B)/4,1),1+MOD(COLUMN()-1,6)))</f>
        <v/>
      </c>
      <c r="W47" s="51" t="str">
        <f>IF(ROWS($A$3:W47)&gt;CEILING(COUNT(DRAFT!$B:$B)/4,1),"",INDEX(RSLT,ROWS($A$3:W47)+QUOTIENT(COLUMNS($A$3:W47)-1,6)*CEILING(COUNT(DRAFT!$B:$B)/4,1),1+MOD(COLUMN()-1,6)))</f>
        <v/>
      </c>
      <c r="X47" s="51" t="str">
        <f>IF(ROWS($A$3:X47)&gt;CEILING(COUNT(DRAFT!$B:$B)/4,1),"",INDEX(RSLT,ROWS($A$3:X47)+QUOTIENT(COLUMNS($A$3:X47)-1,6)*CEILING(COUNT(DRAFT!$B:$B)/4,1),1+MOD(COLUMN()-1,6)))</f>
        <v/>
      </c>
    </row>
    <row r="48" spans="1:24" ht="23.1" customHeight="1" x14ac:dyDescent="0.2">
      <c r="A48" s="51" t="str">
        <f>IF(ROWS($A$3:A48)&gt;CEILING(COUNT(DRAFT!$B:$B)/4,1),"",INDEX(RSLT,ROWS($A$3:A48)+QUOTIENT(COLUMNS($A$3:A48)-1,6)*CEILING(COUNT(DRAFT!$B:$B)/4,1),1+MOD(COLUMN()-1,6)))</f>
        <v/>
      </c>
      <c r="B48" s="51" t="str">
        <f>IF(ROWS($A$3:B48)&gt;CEILING(COUNT(DRAFT!$B:$B)/4,1),"",INDEX(RSLT,ROWS($A$3:B48)+QUOTIENT(COLUMNS($A$3:B48)-1,6)*CEILING(COUNT(DRAFT!$B:$B)/4,1),1+MOD(COLUMN()-1,6)))</f>
        <v/>
      </c>
      <c r="C48" s="51" t="str">
        <f>IF(ROWS($A$3:C48)&gt;CEILING(COUNT(DRAFT!$B:$B)/4,1),"",INDEX(RSLT,ROWS($A$3:C48)+QUOTIENT(COLUMNS($A$3:C48)-1,6)*CEILING(COUNT(DRAFT!$B:$B)/4,1),1+MOD(COLUMN()-1,6)))</f>
        <v/>
      </c>
      <c r="D48" s="51" t="str">
        <f>IF(ROWS($A$3:D48)&gt;CEILING(COUNT(DRAFT!$B:$B)/4,1),"",INDEX(RSLT,ROWS($A$3:D48)+QUOTIENT(COLUMNS($A$3:D48)-1,6)*CEILING(COUNT(DRAFT!$B:$B)/4,1),1+MOD(COLUMN()-1,6)))</f>
        <v/>
      </c>
      <c r="E48" s="51" t="str">
        <f>IF(ROWS($A$3:E48)&gt;CEILING(COUNT(DRAFT!$B:$B)/4,1),"",INDEX(RSLT,ROWS($A$3:E48)+QUOTIENT(COLUMNS($A$3:E48)-1,6)*CEILING(COUNT(DRAFT!$B:$B)/4,1),1+MOD(COLUMN()-1,6)))</f>
        <v/>
      </c>
      <c r="F48" s="51" t="str">
        <f>IF(ROWS($A$3:F48)&gt;CEILING(COUNT(DRAFT!$B:$B)/4,1),"",INDEX(RSLT,ROWS($A$3:F48)+QUOTIENT(COLUMNS($A$3:F48)-1,6)*CEILING(COUNT(DRAFT!$B:$B)/4,1),1+MOD(COLUMN()-1,6)))</f>
        <v/>
      </c>
      <c r="G48" s="51" t="str">
        <f>IF(ROWS($A$3:G48)&gt;CEILING(COUNT(DRAFT!$B:$B)/4,1),"",INDEX(RSLT,ROWS($A$3:G48)+QUOTIENT(COLUMNS($A$3:G48)-1,6)*CEILING(COUNT(DRAFT!$B:$B)/4,1),1+MOD(COLUMN()-1,6)))</f>
        <v/>
      </c>
      <c r="H48" s="51" t="str">
        <f>IF(ROWS($A$3:H48)&gt;CEILING(COUNT(DRAFT!$B:$B)/4,1),"",INDEX(RSLT,ROWS($A$3:H48)+QUOTIENT(COLUMNS($A$3:H48)-1,6)*CEILING(COUNT(DRAFT!$B:$B)/4,1),1+MOD(COLUMN()-1,6)))</f>
        <v/>
      </c>
      <c r="I48" s="51" t="str">
        <f>IF(ROWS($A$3:I48)&gt;CEILING(COUNT(DRAFT!$B:$B)/4,1),"",INDEX(RSLT,ROWS($A$3:I48)+QUOTIENT(COLUMNS($A$3:I48)-1,6)*CEILING(COUNT(DRAFT!$B:$B)/4,1),1+MOD(COLUMN()-1,6)))</f>
        <v/>
      </c>
      <c r="J48" s="51" t="str">
        <f>IF(ROWS($A$3:J48)&gt;CEILING(COUNT(DRAFT!$B:$B)/4,1),"",INDEX(RSLT,ROWS($A$3:J48)+QUOTIENT(COLUMNS($A$3:J48)-1,6)*CEILING(COUNT(DRAFT!$B:$B)/4,1),1+MOD(COLUMN()-1,6)))</f>
        <v/>
      </c>
      <c r="K48" s="51" t="str">
        <f>IF(ROWS($A$3:K48)&gt;CEILING(COUNT(DRAFT!$B:$B)/4,1),"",INDEX(RSLT,ROWS($A$3:K48)+QUOTIENT(COLUMNS($A$3:K48)-1,6)*CEILING(COUNT(DRAFT!$B:$B)/4,1),1+MOD(COLUMN()-1,6)))</f>
        <v/>
      </c>
      <c r="L48" s="51" t="str">
        <f>IF(ROWS($A$3:L48)&gt;CEILING(COUNT(DRAFT!$B:$B)/4,1),"",INDEX(RSLT,ROWS($A$3:L48)+QUOTIENT(COLUMNS($A$3:L48)-1,6)*CEILING(COUNT(DRAFT!$B:$B)/4,1),1+MOD(COLUMN()-1,6)))</f>
        <v/>
      </c>
      <c r="M48" s="51" t="str">
        <f>IF(ROWS($A$3:M48)&gt;CEILING(COUNT(DRAFT!$B:$B)/4,1),"",INDEX(RSLT,ROWS($A$3:M48)+QUOTIENT(COLUMNS($A$3:M48)-1,6)*CEILING(COUNT(DRAFT!$B:$B)/4,1),1+MOD(COLUMN()-1,6)))</f>
        <v/>
      </c>
      <c r="N48" s="51" t="str">
        <f>IF(ROWS($A$3:N48)&gt;CEILING(COUNT(DRAFT!$B:$B)/4,1),"",INDEX(RSLT,ROWS($A$3:N48)+QUOTIENT(COLUMNS($A$3:N48)-1,6)*CEILING(COUNT(DRAFT!$B:$B)/4,1),1+MOD(COLUMN()-1,6)))</f>
        <v/>
      </c>
      <c r="O48" s="51" t="str">
        <f>IF(ROWS($A$3:O48)&gt;CEILING(COUNT(DRAFT!$B:$B)/4,1),"",INDEX(RSLT,ROWS($A$3:O48)+QUOTIENT(COLUMNS($A$3:O48)-1,6)*CEILING(COUNT(DRAFT!$B:$B)/4,1),1+MOD(COLUMN()-1,6)))</f>
        <v/>
      </c>
      <c r="P48" s="51" t="str">
        <f>IF(ROWS($A$3:P48)&gt;CEILING(COUNT(DRAFT!$B:$B)/4,1),"",INDEX(RSLT,ROWS($A$3:P48)+QUOTIENT(COLUMNS($A$3:P48)-1,6)*CEILING(COUNT(DRAFT!$B:$B)/4,1),1+MOD(COLUMN()-1,6)))</f>
        <v/>
      </c>
      <c r="Q48" s="51" t="str">
        <f>IF(ROWS($A$3:Q48)&gt;CEILING(COUNT(DRAFT!$B:$B)/4,1),"",INDEX(RSLT,ROWS($A$3:Q48)+QUOTIENT(COLUMNS($A$3:Q48)-1,6)*CEILING(COUNT(DRAFT!$B:$B)/4,1),1+MOD(COLUMN()-1,6)))</f>
        <v/>
      </c>
      <c r="R48" s="51" t="str">
        <f>IF(ROWS($A$3:R48)&gt;CEILING(COUNT(DRAFT!$B:$B)/4,1),"",INDEX(RSLT,ROWS($A$3:R48)+QUOTIENT(COLUMNS($A$3:R48)-1,6)*CEILING(COUNT(DRAFT!$B:$B)/4,1),1+MOD(COLUMN()-1,6)))</f>
        <v/>
      </c>
      <c r="S48" s="51" t="str">
        <f>IF(ROWS($A$3:S48)&gt;CEILING(COUNT(DRAFT!$B:$B)/4,1),"",INDEX(RSLT,ROWS($A$3:S48)+QUOTIENT(COLUMNS($A$3:S48)-1,6)*CEILING(COUNT(DRAFT!$B:$B)/4,1),1+MOD(COLUMN()-1,6)))</f>
        <v/>
      </c>
      <c r="T48" s="51" t="str">
        <f>IF(ROWS($A$3:T48)&gt;CEILING(COUNT(DRAFT!$B:$B)/4,1),"",INDEX(RSLT,ROWS($A$3:T48)+QUOTIENT(COLUMNS($A$3:T48)-1,6)*CEILING(COUNT(DRAFT!$B:$B)/4,1),1+MOD(COLUMN()-1,6)))</f>
        <v/>
      </c>
      <c r="U48" s="51" t="str">
        <f>IF(ROWS($A$3:U48)&gt;CEILING(COUNT(DRAFT!$B:$B)/4,1),"",INDEX(RSLT,ROWS($A$3:U48)+QUOTIENT(COLUMNS($A$3:U48)-1,6)*CEILING(COUNT(DRAFT!$B:$B)/4,1),1+MOD(COLUMN()-1,6)))</f>
        <v/>
      </c>
      <c r="V48" s="51" t="str">
        <f>IF(ROWS($A$3:V48)&gt;CEILING(COUNT(DRAFT!$B:$B)/4,1),"",INDEX(RSLT,ROWS($A$3:V48)+QUOTIENT(COLUMNS($A$3:V48)-1,6)*CEILING(COUNT(DRAFT!$B:$B)/4,1),1+MOD(COLUMN()-1,6)))</f>
        <v/>
      </c>
      <c r="W48" s="51" t="str">
        <f>IF(ROWS($A$3:W48)&gt;CEILING(COUNT(DRAFT!$B:$B)/4,1),"",INDEX(RSLT,ROWS($A$3:W48)+QUOTIENT(COLUMNS($A$3:W48)-1,6)*CEILING(COUNT(DRAFT!$B:$B)/4,1),1+MOD(COLUMN()-1,6)))</f>
        <v/>
      </c>
      <c r="X48" s="51" t="str">
        <f>IF(ROWS($A$3:X48)&gt;CEILING(COUNT(DRAFT!$B:$B)/4,1),"",INDEX(RSLT,ROWS($A$3:X48)+QUOTIENT(COLUMNS($A$3:X48)-1,6)*CEILING(COUNT(DRAFT!$B:$B)/4,1),1+MOD(COLUMN()-1,6)))</f>
        <v/>
      </c>
    </row>
    <row r="49" spans="1:24" ht="23.1" customHeight="1" x14ac:dyDescent="0.2">
      <c r="A49" s="51" t="str">
        <f>IF(ROWS($A$3:A49)&gt;CEILING(COUNT(DRAFT!$B:$B)/4,1),"",INDEX(RSLT,ROWS($A$3:A49)+QUOTIENT(COLUMNS($A$3:A49)-1,6)*CEILING(COUNT(DRAFT!$B:$B)/4,1),1+MOD(COLUMN()-1,6)))</f>
        <v/>
      </c>
      <c r="B49" s="51" t="str">
        <f>IF(ROWS($A$3:B49)&gt;CEILING(COUNT(DRAFT!$B:$B)/4,1),"",INDEX(RSLT,ROWS($A$3:B49)+QUOTIENT(COLUMNS($A$3:B49)-1,6)*CEILING(COUNT(DRAFT!$B:$B)/4,1),1+MOD(COLUMN()-1,6)))</f>
        <v/>
      </c>
      <c r="C49" s="51" t="str">
        <f>IF(ROWS($A$3:C49)&gt;CEILING(COUNT(DRAFT!$B:$B)/4,1),"",INDEX(RSLT,ROWS($A$3:C49)+QUOTIENT(COLUMNS($A$3:C49)-1,6)*CEILING(COUNT(DRAFT!$B:$B)/4,1),1+MOD(COLUMN()-1,6)))</f>
        <v/>
      </c>
      <c r="D49" s="51" t="str">
        <f>IF(ROWS($A$3:D49)&gt;CEILING(COUNT(DRAFT!$B:$B)/4,1),"",INDEX(RSLT,ROWS($A$3:D49)+QUOTIENT(COLUMNS($A$3:D49)-1,6)*CEILING(COUNT(DRAFT!$B:$B)/4,1),1+MOD(COLUMN()-1,6)))</f>
        <v/>
      </c>
      <c r="E49" s="51" t="str">
        <f>IF(ROWS($A$3:E49)&gt;CEILING(COUNT(DRAFT!$B:$B)/4,1),"",INDEX(RSLT,ROWS($A$3:E49)+QUOTIENT(COLUMNS($A$3:E49)-1,6)*CEILING(COUNT(DRAFT!$B:$B)/4,1),1+MOD(COLUMN()-1,6)))</f>
        <v/>
      </c>
      <c r="F49" s="51" t="str">
        <f>IF(ROWS($A$3:F49)&gt;CEILING(COUNT(DRAFT!$B:$B)/4,1),"",INDEX(RSLT,ROWS($A$3:F49)+QUOTIENT(COLUMNS($A$3:F49)-1,6)*CEILING(COUNT(DRAFT!$B:$B)/4,1),1+MOD(COLUMN()-1,6)))</f>
        <v/>
      </c>
      <c r="G49" s="51" t="str">
        <f>IF(ROWS($A$3:G49)&gt;CEILING(COUNT(DRAFT!$B:$B)/4,1),"",INDEX(RSLT,ROWS($A$3:G49)+QUOTIENT(COLUMNS($A$3:G49)-1,6)*CEILING(COUNT(DRAFT!$B:$B)/4,1),1+MOD(COLUMN()-1,6)))</f>
        <v/>
      </c>
      <c r="H49" s="51" t="str">
        <f>IF(ROWS($A$3:H49)&gt;CEILING(COUNT(DRAFT!$B:$B)/4,1),"",INDEX(RSLT,ROWS($A$3:H49)+QUOTIENT(COLUMNS($A$3:H49)-1,6)*CEILING(COUNT(DRAFT!$B:$B)/4,1),1+MOD(COLUMN()-1,6)))</f>
        <v/>
      </c>
      <c r="I49" s="51" t="str">
        <f>IF(ROWS($A$3:I49)&gt;CEILING(COUNT(DRAFT!$B:$B)/4,1),"",INDEX(RSLT,ROWS($A$3:I49)+QUOTIENT(COLUMNS($A$3:I49)-1,6)*CEILING(COUNT(DRAFT!$B:$B)/4,1),1+MOD(COLUMN()-1,6)))</f>
        <v/>
      </c>
      <c r="J49" s="51" t="str">
        <f>IF(ROWS($A$3:J49)&gt;CEILING(COUNT(DRAFT!$B:$B)/4,1),"",INDEX(RSLT,ROWS($A$3:J49)+QUOTIENT(COLUMNS($A$3:J49)-1,6)*CEILING(COUNT(DRAFT!$B:$B)/4,1),1+MOD(COLUMN()-1,6)))</f>
        <v/>
      </c>
      <c r="K49" s="51" t="str">
        <f>IF(ROWS($A$3:K49)&gt;CEILING(COUNT(DRAFT!$B:$B)/4,1),"",INDEX(RSLT,ROWS($A$3:K49)+QUOTIENT(COLUMNS($A$3:K49)-1,6)*CEILING(COUNT(DRAFT!$B:$B)/4,1),1+MOD(COLUMN()-1,6)))</f>
        <v/>
      </c>
      <c r="L49" s="51" t="str">
        <f>IF(ROWS($A$3:L49)&gt;CEILING(COUNT(DRAFT!$B:$B)/4,1),"",INDEX(RSLT,ROWS($A$3:L49)+QUOTIENT(COLUMNS($A$3:L49)-1,6)*CEILING(COUNT(DRAFT!$B:$B)/4,1),1+MOD(COLUMN()-1,6)))</f>
        <v/>
      </c>
      <c r="M49" s="51" t="str">
        <f>IF(ROWS($A$3:M49)&gt;CEILING(COUNT(DRAFT!$B:$B)/4,1),"",INDEX(RSLT,ROWS($A$3:M49)+QUOTIENT(COLUMNS($A$3:M49)-1,6)*CEILING(COUNT(DRAFT!$B:$B)/4,1),1+MOD(COLUMN()-1,6)))</f>
        <v/>
      </c>
      <c r="N49" s="51" t="str">
        <f>IF(ROWS($A$3:N49)&gt;CEILING(COUNT(DRAFT!$B:$B)/4,1),"",INDEX(RSLT,ROWS($A$3:N49)+QUOTIENT(COLUMNS($A$3:N49)-1,6)*CEILING(COUNT(DRAFT!$B:$B)/4,1),1+MOD(COLUMN()-1,6)))</f>
        <v/>
      </c>
      <c r="O49" s="51" t="str">
        <f>IF(ROWS($A$3:O49)&gt;CEILING(COUNT(DRAFT!$B:$B)/4,1),"",INDEX(RSLT,ROWS($A$3:O49)+QUOTIENT(COLUMNS($A$3:O49)-1,6)*CEILING(COUNT(DRAFT!$B:$B)/4,1),1+MOD(COLUMN()-1,6)))</f>
        <v/>
      </c>
      <c r="P49" s="51" t="str">
        <f>IF(ROWS($A$3:P49)&gt;CEILING(COUNT(DRAFT!$B:$B)/4,1),"",INDEX(RSLT,ROWS($A$3:P49)+QUOTIENT(COLUMNS($A$3:P49)-1,6)*CEILING(COUNT(DRAFT!$B:$B)/4,1),1+MOD(COLUMN()-1,6)))</f>
        <v/>
      </c>
      <c r="Q49" s="51" t="str">
        <f>IF(ROWS($A$3:Q49)&gt;CEILING(COUNT(DRAFT!$B:$B)/4,1),"",INDEX(RSLT,ROWS($A$3:Q49)+QUOTIENT(COLUMNS($A$3:Q49)-1,6)*CEILING(COUNT(DRAFT!$B:$B)/4,1),1+MOD(COLUMN()-1,6)))</f>
        <v/>
      </c>
      <c r="R49" s="51" t="str">
        <f>IF(ROWS($A$3:R49)&gt;CEILING(COUNT(DRAFT!$B:$B)/4,1),"",INDEX(RSLT,ROWS($A$3:R49)+QUOTIENT(COLUMNS($A$3:R49)-1,6)*CEILING(COUNT(DRAFT!$B:$B)/4,1),1+MOD(COLUMN()-1,6)))</f>
        <v/>
      </c>
      <c r="S49" s="51" t="str">
        <f>IF(ROWS($A$3:S49)&gt;CEILING(COUNT(DRAFT!$B:$B)/4,1),"",INDEX(RSLT,ROWS($A$3:S49)+QUOTIENT(COLUMNS($A$3:S49)-1,6)*CEILING(COUNT(DRAFT!$B:$B)/4,1),1+MOD(COLUMN()-1,6)))</f>
        <v/>
      </c>
      <c r="T49" s="51" t="str">
        <f>IF(ROWS($A$3:T49)&gt;CEILING(COUNT(DRAFT!$B:$B)/4,1),"",INDEX(RSLT,ROWS($A$3:T49)+QUOTIENT(COLUMNS($A$3:T49)-1,6)*CEILING(COUNT(DRAFT!$B:$B)/4,1),1+MOD(COLUMN()-1,6)))</f>
        <v/>
      </c>
      <c r="U49" s="51" t="str">
        <f>IF(ROWS($A$3:U49)&gt;CEILING(COUNT(DRAFT!$B:$B)/4,1),"",INDEX(RSLT,ROWS($A$3:U49)+QUOTIENT(COLUMNS($A$3:U49)-1,6)*CEILING(COUNT(DRAFT!$B:$B)/4,1),1+MOD(COLUMN()-1,6)))</f>
        <v/>
      </c>
      <c r="V49" s="51" t="str">
        <f>IF(ROWS($A$3:V49)&gt;CEILING(COUNT(DRAFT!$B:$B)/4,1),"",INDEX(RSLT,ROWS($A$3:V49)+QUOTIENT(COLUMNS($A$3:V49)-1,6)*CEILING(COUNT(DRAFT!$B:$B)/4,1),1+MOD(COLUMN()-1,6)))</f>
        <v/>
      </c>
      <c r="W49" s="51" t="str">
        <f>IF(ROWS($A$3:W49)&gt;CEILING(COUNT(DRAFT!$B:$B)/4,1),"",INDEX(RSLT,ROWS($A$3:W49)+QUOTIENT(COLUMNS($A$3:W49)-1,6)*CEILING(COUNT(DRAFT!$B:$B)/4,1),1+MOD(COLUMN()-1,6)))</f>
        <v/>
      </c>
      <c r="X49" s="51" t="str">
        <f>IF(ROWS($A$3:X49)&gt;CEILING(COUNT(DRAFT!$B:$B)/4,1),"",INDEX(RSLT,ROWS($A$3:X49)+QUOTIENT(COLUMNS($A$3:X49)-1,6)*CEILING(COUNT(DRAFT!$B:$B)/4,1),1+MOD(COLUMN()-1,6)))</f>
        <v/>
      </c>
    </row>
    <row r="50" spans="1:24" ht="23.1" customHeight="1" x14ac:dyDescent="0.2">
      <c r="A50" s="51" t="str">
        <f>IF(ROWS($A$3:A50)&gt;CEILING(COUNT(DRAFT!$B:$B)/4,1),"",INDEX(RSLT,ROWS($A$3:A50)+QUOTIENT(COLUMNS($A$3:A50)-1,6)*CEILING(COUNT(DRAFT!$B:$B)/4,1),1+MOD(COLUMN()-1,6)))</f>
        <v/>
      </c>
      <c r="B50" s="51" t="str">
        <f>IF(ROWS($A$3:B50)&gt;CEILING(COUNT(DRAFT!$B:$B)/4,1),"",INDEX(RSLT,ROWS($A$3:B50)+QUOTIENT(COLUMNS($A$3:B50)-1,6)*CEILING(COUNT(DRAFT!$B:$B)/4,1),1+MOD(COLUMN()-1,6)))</f>
        <v/>
      </c>
      <c r="C50" s="51" t="str">
        <f>IF(ROWS($A$3:C50)&gt;CEILING(COUNT(DRAFT!$B:$B)/4,1),"",INDEX(RSLT,ROWS($A$3:C50)+QUOTIENT(COLUMNS($A$3:C50)-1,6)*CEILING(COUNT(DRAFT!$B:$B)/4,1),1+MOD(COLUMN()-1,6)))</f>
        <v/>
      </c>
      <c r="D50" s="51" t="str">
        <f>IF(ROWS($A$3:D50)&gt;CEILING(COUNT(DRAFT!$B:$B)/4,1),"",INDEX(RSLT,ROWS($A$3:D50)+QUOTIENT(COLUMNS($A$3:D50)-1,6)*CEILING(COUNT(DRAFT!$B:$B)/4,1),1+MOD(COLUMN()-1,6)))</f>
        <v/>
      </c>
      <c r="E50" s="51" t="str">
        <f>IF(ROWS($A$3:E50)&gt;CEILING(COUNT(DRAFT!$B:$B)/4,1),"",INDEX(RSLT,ROWS($A$3:E50)+QUOTIENT(COLUMNS($A$3:E50)-1,6)*CEILING(COUNT(DRAFT!$B:$B)/4,1),1+MOD(COLUMN()-1,6)))</f>
        <v/>
      </c>
      <c r="F50" s="51" t="str">
        <f>IF(ROWS($A$3:F50)&gt;CEILING(COUNT(DRAFT!$B:$B)/4,1),"",INDEX(RSLT,ROWS($A$3:F50)+QUOTIENT(COLUMNS($A$3:F50)-1,6)*CEILING(COUNT(DRAFT!$B:$B)/4,1),1+MOD(COLUMN()-1,6)))</f>
        <v/>
      </c>
      <c r="G50" s="51" t="str">
        <f>IF(ROWS($A$3:G50)&gt;CEILING(COUNT(DRAFT!$B:$B)/4,1),"",INDEX(RSLT,ROWS($A$3:G50)+QUOTIENT(COLUMNS($A$3:G50)-1,6)*CEILING(COUNT(DRAFT!$B:$B)/4,1),1+MOD(COLUMN()-1,6)))</f>
        <v/>
      </c>
      <c r="H50" s="51" t="str">
        <f>IF(ROWS($A$3:H50)&gt;CEILING(COUNT(DRAFT!$B:$B)/4,1),"",INDEX(RSLT,ROWS($A$3:H50)+QUOTIENT(COLUMNS($A$3:H50)-1,6)*CEILING(COUNT(DRAFT!$B:$B)/4,1),1+MOD(COLUMN()-1,6)))</f>
        <v/>
      </c>
      <c r="I50" s="51" t="str">
        <f>IF(ROWS($A$3:I50)&gt;CEILING(COUNT(DRAFT!$B:$B)/4,1),"",INDEX(RSLT,ROWS($A$3:I50)+QUOTIENT(COLUMNS($A$3:I50)-1,6)*CEILING(COUNT(DRAFT!$B:$B)/4,1),1+MOD(COLUMN()-1,6)))</f>
        <v/>
      </c>
      <c r="J50" s="51" t="str">
        <f>IF(ROWS($A$3:J50)&gt;CEILING(COUNT(DRAFT!$B:$B)/4,1),"",INDEX(RSLT,ROWS($A$3:J50)+QUOTIENT(COLUMNS($A$3:J50)-1,6)*CEILING(COUNT(DRAFT!$B:$B)/4,1),1+MOD(COLUMN()-1,6)))</f>
        <v/>
      </c>
      <c r="K50" s="51" t="str">
        <f>IF(ROWS($A$3:K50)&gt;CEILING(COUNT(DRAFT!$B:$B)/4,1),"",INDEX(RSLT,ROWS($A$3:K50)+QUOTIENT(COLUMNS($A$3:K50)-1,6)*CEILING(COUNT(DRAFT!$B:$B)/4,1),1+MOD(COLUMN()-1,6)))</f>
        <v/>
      </c>
      <c r="L50" s="51" t="str">
        <f>IF(ROWS($A$3:L50)&gt;CEILING(COUNT(DRAFT!$B:$B)/4,1),"",INDEX(RSLT,ROWS($A$3:L50)+QUOTIENT(COLUMNS($A$3:L50)-1,6)*CEILING(COUNT(DRAFT!$B:$B)/4,1),1+MOD(COLUMN()-1,6)))</f>
        <v/>
      </c>
      <c r="M50" s="51" t="str">
        <f>IF(ROWS($A$3:M50)&gt;CEILING(COUNT(DRAFT!$B:$B)/4,1),"",INDEX(RSLT,ROWS($A$3:M50)+QUOTIENT(COLUMNS($A$3:M50)-1,6)*CEILING(COUNT(DRAFT!$B:$B)/4,1),1+MOD(COLUMN()-1,6)))</f>
        <v/>
      </c>
      <c r="N50" s="51" t="str">
        <f>IF(ROWS($A$3:N50)&gt;CEILING(COUNT(DRAFT!$B:$B)/4,1),"",INDEX(RSLT,ROWS($A$3:N50)+QUOTIENT(COLUMNS($A$3:N50)-1,6)*CEILING(COUNT(DRAFT!$B:$B)/4,1),1+MOD(COLUMN()-1,6)))</f>
        <v/>
      </c>
      <c r="O50" s="51" t="str">
        <f>IF(ROWS($A$3:O50)&gt;CEILING(COUNT(DRAFT!$B:$B)/4,1),"",INDEX(RSLT,ROWS($A$3:O50)+QUOTIENT(COLUMNS($A$3:O50)-1,6)*CEILING(COUNT(DRAFT!$B:$B)/4,1),1+MOD(COLUMN()-1,6)))</f>
        <v/>
      </c>
      <c r="P50" s="51" t="str">
        <f>IF(ROWS($A$3:P50)&gt;CEILING(COUNT(DRAFT!$B:$B)/4,1),"",INDEX(RSLT,ROWS($A$3:P50)+QUOTIENT(COLUMNS($A$3:P50)-1,6)*CEILING(COUNT(DRAFT!$B:$B)/4,1),1+MOD(COLUMN()-1,6)))</f>
        <v/>
      </c>
      <c r="Q50" s="51" t="str">
        <f>IF(ROWS($A$3:Q50)&gt;CEILING(COUNT(DRAFT!$B:$B)/4,1),"",INDEX(RSLT,ROWS($A$3:Q50)+QUOTIENT(COLUMNS($A$3:Q50)-1,6)*CEILING(COUNT(DRAFT!$B:$B)/4,1),1+MOD(COLUMN()-1,6)))</f>
        <v/>
      </c>
      <c r="R50" s="51" t="str">
        <f>IF(ROWS($A$3:R50)&gt;CEILING(COUNT(DRAFT!$B:$B)/4,1),"",INDEX(RSLT,ROWS($A$3:R50)+QUOTIENT(COLUMNS($A$3:R50)-1,6)*CEILING(COUNT(DRAFT!$B:$B)/4,1),1+MOD(COLUMN()-1,6)))</f>
        <v/>
      </c>
      <c r="S50" s="51" t="str">
        <f>IF(ROWS($A$3:S50)&gt;CEILING(COUNT(DRAFT!$B:$B)/4,1),"",INDEX(RSLT,ROWS($A$3:S50)+QUOTIENT(COLUMNS($A$3:S50)-1,6)*CEILING(COUNT(DRAFT!$B:$B)/4,1),1+MOD(COLUMN()-1,6)))</f>
        <v/>
      </c>
      <c r="T50" s="51" t="str">
        <f>IF(ROWS($A$3:T50)&gt;CEILING(COUNT(DRAFT!$B:$B)/4,1),"",INDEX(RSLT,ROWS($A$3:T50)+QUOTIENT(COLUMNS($A$3:T50)-1,6)*CEILING(COUNT(DRAFT!$B:$B)/4,1),1+MOD(COLUMN()-1,6)))</f>
        <v/>
      </c>
      <c r="U50" s="51" t="str">
        <f>IF(ROWS($A$3:U50)&gt;CEILING(COUNT(DRAFT!$B:$B)/4,1),"",INDEX(RSLT,ROWS($A$3:U50)+QUOTIENT(COLUMNS($A$3:U50)-1,6)*CEILING(COUNT(DRAFT!$B:$B)/4,1),1+MOD(COLUMN()-1,6)))</f>
        <v/>
      </c>
      <c r="V50" s="51" t="str">
        <f>IF(ROWS($A$3:V50)&gt;CEILING(COUNT(DRAFT!$B:$B)/4,1),"",INDEX(RSLT,ROWS($A$3:V50)+QUOTIENT(COLUMNS($A$3:V50)-1,6)*CEILING(COUNT(DRAFT!$B:$B)/4,1),1+MOD(COLUMN()-1,6)))</f>
        <v/>
      </c>
      <c r="W50" s="51" t="str">
        <f>IF(ROWS($A$3:W50)&gt;CEILING(COUNT(DRAFT!$B:$B)/4,1),"",INDEX(RSLT,ROWS($A$3:W50)+QUOTIENT(COLUMNS($A$3:W50)-1,6)*CEILING(COUNT(DRAFT!$B:$B)/4,1),1+MOD(COLUMN()-1,6)))</f>
        <v/>
      </c>
      <c r="X50" s="51" t="str">
        <f>IF(ROWS($A$3:X50)&gt;CEILING(COUNT(DRAFT!$B:$B)/4,1),"",INDEX(RSLT,ROWS($A$3:X50)+QUOTIENT(COLUMNS($A$3:X50)-1,6)*CEILING(COUNT(DRAFT!$B:$B)/4,1),1+MOD(COLUMN()-1,6)))</f>
        <v/>
      </c>
    </row>
    <row r="51" spans="1:24" ht="23.1" customHeight="1" x14ac:dyDescent="0.2">
      <c r="A51" s="51" t="str">
        <f>IF(ROWS($A$3:A51)&gt;CEILING(COUNT(DRAFT!$B:$B)/4,1),"",INDEX(RSLT,ROWS($A$3:A51)+QUOTIENT(COLUMNS($A$3:A51)-1,6)*CEILING(COUNT(DRAFT!$B:$B)/4,1),1+MOD(COLUMN()-1,6)))</f>
        <v/>
      </c>
      <c r="B51" s="51" t="str">
        <f>IF(ROWS($A$3:B51)&gt;CEILING(COUNT(DRAFT!$B:$B)/4,1),"",INDEX(RSLT,ROWS($A$3:B51)+QUOTIENT(COLUMNS($A$3:B51)-1,6)*CEILING(COUNT(DRAFT!$B:$B)/4,1),1+MOD(COLUMN()-1,6)))</f>
        <v/>
      </c>
      <c r="C51" s="51" t="str">
        <f>IF(ROWS($A$3:C51)&gt;CEILING(COUNT(DRAFT!$B:$B)/4,1),"",INDEX(RSLT,ROWS($A$3:C51)+QUOTIENT(COLUMNS($A$3:C51)-1,6)*CEILING(COUNT(DRAFT!$B:$B)/4,1),1+MOD(COLUMN()-1,6)))</f>
        <v/>
      </c>
      <c r="D51" s="51" t="str">
        <f>IF(ROWS($A$3:D51)&gt;CEILING(COUNT(DRAFT!$B:$B)/4,1),"",INDEX(RSLT,ROWS($A$3:D51)+QUOTIENT(COLUMNS($A$3:D51)-1,6)*CEILING(COUNT(DRAFT!$B:$B)/4,1),1+MOD(COLUMN()-1,6)))</f>
        <v/>
      </c>
      <c r="E51" s="51" t="str">
        <f>IF(ROWS($A$3:E51)&gt;CEILING(COUNT(DRAFT!$B:$B)/4,1),"",INDEX(RSLT,ROWS($A$3:E51)+QUOTIENT(COLUMNS($A$3:E51)-1,6)*CEILING(COUNT(DRAFT!$B:$B)/4,1),1+MOD(COLUMN()-1,6)))</f>
        <v/>
      </c>
      <c r="F51" s="51" t="str">
        <f>IF(ROWS($A$3:F51)&gt;CEILING(COUNT(DRAFT!$B:$B)/4,1),"",INDEX(RSLT,ROWS($A$3:F51)+QUOTIENT(COLUMNS($A$3:F51)-1,6)*CEILING(COUNT(DRAFT!$B:$B)/4,1),1+MOD(COLUMN()-1,6)))</f>
        <v/>
      </c>
      <c r="G51" s="51" t="str">
        <f>IF(ROWS($A$3:G51)&gt;CEILING(COUNT(DRAFT!$B:$B)/4,1),"",INDEX(RSLT,ROWS($A$3:G51)+QUOTIENT(COLUMNS($A$3:G51)-1,6)*CEILING(COUNT(DRAFT!$B:$B)/4,1),1+MOD(COLUMN()-1,6)))</f>
        <v/>
      </c>
      <c r="H51" s="51" t="str">
        <f>IF(ROWS($A$3:H51)&gt;CEILING(COUNT(DRAFT!$B:$B)/4,1),"",INDEX(RSLT,ROWS($A$3:H51)+QUOTIENT(COLUMNS($A$3:H51)-1,6)*CEILING(COUNT(DRAFT!$B:$B)/4,1),1+MOD(COLUMN()-1,6)))</f>
        <v/>
      </c>
      <c r="I51" s="51" t="str">
        <f>IF(ROWS($A$3:I51)&gt;CEILING(COUNT(DRAFT!$B:$B)/4,1),"",INDEX(RSLT,ROWS($A$3:I51)+QUOTIENT(COLUMNS($A$3:I51)-1,6)*CEILING(COUNT(DRAFT!$B:$B)/4,1),1+MOD(COLUMN()-1,6)))</f>
        <v/>
      </c>
      <c r="J51" s="51" t="str">
        <f>IF(ROWS($A$3:J51)&gt;CEILING(COUNT(DRAFT!$B:$B)/4,1),"",INDEX(RSLT,ROWS($A$3:J51)+QUOTIENT(COLUMNS($A$3:J51)-1,6)*CEILING(COUNT(DRAFT!$B:$B)/4,1),1+MOD(COLUMN()-1,6)))</f>
        <v/>
      </c>
      <c r="K51" s="51" t="str">
        <f>IF(ROWS($A$3:K51)&gt;CEILING(COUNT(DRAFT!$B:$B)/4,1),"",INDEX(RSLT,ROWS($A$3:K51)+QUOTIENT(COLUMNS($A$3:K51)-1,6)*CEILING(COUNT(DRAFT!$B:$B)/4,1),1+MOD(COLUMN()-1,6)))</f>
        <v/>
      </c>
      <c r="L51" s="51" t="str">
        <f>IF(ROWS($A$3:L51)&gt;CEILING(COUNT(DRAFT!$B:$B)/4,1),"",INDEX(RSLT,ROWS($A$3:L51)+QUOTIENT(COLUMNS($A$3:L51)-1,6)*CEILING(COUNT(DRAFT!$B:$B)/4,1),1+MOD(COLUMN()-1,6)))</f>
        <v/>
      </c>
      <c r="M51" s="51" t="str">
        <f>IF(ROWS($A$3:M51)&gt;CEILING(COUNT(DRAFT!$B:$B)/4,1),"",INDEX(RSLT,ROWS($A$3:M51)+QUOTIENT(COLUMNS($A$3:M51)-1,6)*CEILING(COUNT(DRAFT!$B:$B)/4,1),1+MOD(COLUMN()-1,6)))</f>
        <v/>
      </c>
      <c r="N51" s="51" t="str">
        <f>IF(ROWS($A$3:N51)&gt;CEILING(COUNT(DRAFT!$B:$B)/4,1),"",INDEX(RSLT,ROWS($A$3:N51)+QUOTIENT(COLUMNS($A$3:N51)-1,6)*CEILING(COUNT(DRAFT!$B:$B)/4,1),1+MOD(COLUMN()-1,6)))</f>
        <v/>
      </c>
      <c r="O51" s="51" t="str">
        <f>IF(ROWS($A$3:O51)&gt;CEILING(COUNT(DRAFT!$B:$B)/4,1),"",INDEX(RSLT,ROWS($A$3:O51)+QUOTIENT(COLUMNS($A$3:O51)-1,6)*CEILING(COUNT(DRAFT!$B:$B)/4,1),1+MOD(COLUMN()-1,6)))</f>
        <v/>
      </c>
      <c r="P51" s="51" t="str">
        <f>IF(ROWS($A$3:P51)&gt;CEILING(COUNT(DRAFT!$B:$B)/4,1),"",INDEX(RSLT,ROWS($A$3:P51)+QUOTIENT(COLUMNS($A$3:P51)-1,6)*CEILING(COUNT(DRAFT!$B:$B)/4,1),1+MOD(COLUMN()-1,6)))</f>
        <v/>
      </c>
      <c r="Q51" s="51" t="str">
        <f>IF(ROWS($A$3:Q51)&gt;CEILING(COUNT(DRAFT!$B:$B)/4,1),"",INDEX(RSLT,ROWS($A$3:Q51)+QUOTIENT(COLUMNS($A$3:Q51)-1,6)*CEILING(COUNT(DRAFT!$B:$B)/4,1),1+MOD(COLUMN()-1,6)))</f>
        <v/>
      </c>
      <c r="R51" s="51" t="str">
        <f>IF(ROWS($A$3:R51)&gt;CEILING(COUNT(DRAFT!$B:$B)/4,1),"",INDEX(RSLT,ROWS($A$3:R51)+QUOTIENT(COLUMNS($A$3:R51)-1,6)*CEILING(COUNT(DRAFT!$B:$B)/4,1),1+MOD(COLUMN()-1,6)))</f>
        <v/>
      </c>
      <c r="S51" s="51" t="str">
        <f>IF(ROWS($A$3:S51)&gt;CEILING(COUNT(DRAFT!$B:$B)/4,1),"",INDEX(RSLT,ROWS($A$3:S51)+QUOTIENT(COLUMNS($A$3:S51)-1,6)*CEILING(COUNT(DRAFT!$B:$B)/4,1),1+MOD(COLUMN()-1,6)))</f>
        <v/>
      </c>
      <c r="T51" s="51" t="str">
        <f>IF(ROWS($A$3:T51)&gt;CEILING(COUNT(DRAFT!$B:$B)/4,1),"",INDEX(RSLT,ROWS($A$3:T51)+QUOTIENT(COLUMNS($A$3:T51)-1,6)*CEILING(COUNT(DRAFT!$B:$B)/4,1),1+MOD(COLUMN()-1,6)))</f>
        <v/>
      </c>
      <c r="U51" s="51" t="str">
        <f>IF(ROWS($A$3:U51)&gt;CEILING(COUNT(DRAFT!$B:$B)/4,1),"",INDEX(RSLT,ROWS($A$3:U51)+QUOTIENT(COLUMNS($A$3:U51)-1,6)*CEILING(COUNT(DRAFT!$B:$B)/4,1),1+MOD(COLUMN()-1,6)))</f>
        <v/>
      </c>
      <c r="V51" s="51" t="str">
        <f>IF(ROWS($A$3:V51)&gt;CEILING(COUNT(DRAFT!$B:$B)/4,1),"",INDEX(RSLT,ROWS($A$3:V51)+QUOTIENT(COLUMNS($A$3:V51)-1,6)*CEILING(COUNT(DRAFT!$B:$B)/4,1),1+MOD(COLUMN()-1,6)))</f>
        <v/>
      </c>
      <c r="W51" s="51" t="str">
        <f>IF(ROWS($A$3:W51)&gt;CEILING(COUNT(DRAFT!$B:$B)/4,1),"",INDEX(RSLT,ROWS($A$3:W51)+QUOTIENT(COLUMNS($A$3:W51)-1,6)*CEILING(COUNT(DRAFT!$B:$B)/4,1),1+MOD(COLUMN()-1,6)))</f>
        <v/>
      </c>
      <c r="X51" s="51" t="str">
        <f>IF(ROWS($A$3:X51)&gt;CEILING(COUNT(DRAFT!$B:$B)/4,1),"",INDEX(RSLT,ROWS($A$3:X51)+QUOTIENT(COLUMNS($A$3:X51)-1,6)*CEILING(COUNT(DRAFT!$B:$B)/4,1),1+MOD(COLUMN()-1,6)))</f>
        <v/>
      </c>
    </row>
    <row r="52" spans="1:24" ht="23.1" customHeight="1" x14ac:dyDescent="0.2">
      <c r="A52" s="51" t="str">
        <f>IF(ROWS($A$3:A52)&gt;CEILING(COUNT(DRAFT!$B:$B)/4,1),"",INDEX(RSLT,ROWS($A$3:A52)+QUOTIENT(COLUMNS($A$3:A52)-1,6)*CEILING(COUNT(DRAFT!$B:$B)/4,1),1+MOD(COLUMN()-1,6)))</f>
        <v/>
      </c>
      <c r="B52" s="51" t="str">
        <f>IF(ROWS($A$3:B52)&gt;CEILING(COUNT(DRAFT!$B:$B)/4,1),"",INDEX(RSLT,ROWS($A$3:B52)+QUOTIENT(COLUMNS($A$3:B52)-1,6)*CEILING(COUNT(DRAFT!$B:$B)/4,1),1+MOD(COLUMN()-1,6)))</f>
        <v/>
      </c>
      <c r="C52" s="51" t="str">
        <f>IF(ROWS($A$3:C52)&gt;CEILING(COUNT(DRAFT!$B:$B)/4,1),"",INDEX(RSLT,ROWS($A$3:C52)+QUOTIENT(COLUMNS($A$3:C52)-1,6)*CEILING(COUNT(DRAFT!$B:$B)/4,1),1+MOD(COLUMN()-1,6)))</f>
        <v/>
      </c>
      <c r="D52" s="51" t="str">
        <f>IF(ROWS($A$3:D52)&gt;CEILING(COUNT(DRAFT!$B:$B)/4,1),"",INDEX(RSLT,ROWS($A$3:D52)+QUOTIENT(COLUMNS($A$3:D52)-1,6)*CEILING(COUNT(DRAFT!$B:$B)/4,1),1+MOD(COLUMN()-1,6)))</f>
        <v/>
      </c>
      <c r="E52" s="51" t="str">
        <f>IF(ROWS($A$3:E52)&gt;CEILING(COUNT(DRAFT!$B:$B)/4,1),"",INDEX(RSLT,ROWS($A$3:E52)+QUOTIENT(COLUMNS($A$3:E52)-1,6)*CEILING(COUNT(DRAFT!$B:$B)/4,1),1+MOD(COLUMN()-1,6)))</f>
        <v/>
      </c>
      <c r="F52" s="51" t="str">
        <f>IF(ROWS($A$3:F52)&gt;CEILING(COUNT(DRAFT!$B:$B)/4,1),"",INDEX(RSLT,ROWS($A$3:F52)+QUOTIENT(COLUMNS($A$3:F52)-1,6)*CEILING(COUNT(DRAFT!$B:$B)/4,1),1+MOD(COLUMN()-1,6)))</f>
        <v/>
      </c>
      <c r="G52" s="51" t="str">
        <f>IF(ROWS($A$3:G52)&gt;CEILING(COUNT(DRAFT!$B:$B)/4,1),"",INDEX(RSLT,ROWS($A$3:G52)+QUOTIENT(COLUMNS($A$3:G52)-1,6)*CEILING(COUNT(DRAFT!$B:$B)/4,1),1+MOD(COLUMN()-1,6)))</f>
        <v/>
      </c>
      <c r="H52" s="51" t="str">
        <f>IF(ROWS($A$3:H52)&gt;CEILING(COUNT(DRAFT!$B:$B)/4,1),"",INDEX(RSLT,ROWS($A$3:H52)+QUOTIENT(COLUMNS($A$3:H52)-1,6)*CEILING(COUNT(DRAFT!$B:$B)/4,1),1+MOD(COLUMN()-1,6)))</f>
        <v/>
      </c>
      <c r="I52" s="51" t="str">
        <f>IF(ROWS($A$3:I52)&gt;CEILING(COUNT(DRAFT!$B:$B)/4,1),"",INDEX(RSLT,ROWS($A$3:I52)+QUOTIENT(COLUMNS($A$3:I52)-1,6)*CEILING(COUNT(DRAFT!$B:$B)/4,1),1+MOD(COLUMN()-1,6)))</f>
        <v/>
      </c>
      <c r="J52" s="51" t="str">
        <f>IF(ROWS($A$3:J52)&gt;CEILING(COUNT(DRAFT!$B:$B)/4,1),"",INDEX(RSLT,ROWS($A$3:J52)+QUOTIENT(COLUMNS($A$3:J52)-1,6)*CEILING(COUNT(DRAFT!$B:$B)/4,1),1+MOD(COLUMN()-1,6)))</f>
        <v/>
      </c>
      <c r="K52" s="51" t="str">
        <f>IF(ROWS($A$3:K52)&gt;CEILING(COUNT(DRAFT!$B:$B)/4,1),"",INDEX(RSLT,ROWS($A$3:K52)+QUOTIENT(COLUMNS($A$3:K52)-1,6)*CEILING(COUNT(DRAFT!$B:$B)/4,1),1+MOD(COLUMN()-1,6)))</f>
        <v/>
      </c>
      <c r="L52" s="51" t="str">
        <f>IF(ROWS($A$3:L52)&gt;CEILING(COUNT(DRAFT!$B:$B)/4,1),"",INDEX(RSLT,ROWS($A$3:L52)+QUOTIENT(COLUMNS($A$3:L52)-1,6)*CEILING(COUNT(DRAFT!$B:$B)/4,1),1+MOD(COLUMN()-1,6)))</f>
        <v/>
      </c>
      <c r="M52" s="51" t="str">
        <f>IF(ROWS($A$3:M52)&gt;CEILING(COUNT(DRAFT!$B:$B)/4,1),"",INDEX(RSLT,ROWS($A$3:M52)+QUOTIENT(COLUMNS($A$3:M52)-1,6)*CEILING(COUNT(DRAFT!$B:$B)/4,1),1+MOD(COLUMN()-1,6)))</f>
        <v/>
      </c>
      <c r="N52" s="51" t="str">
        <f>IF(ROWS($A$3:N52)&gt;CEILING(COUNT(DRAFT!$B:$B)/4,1),"",INDEX(RSLT,ROWS($A$3:N52)+QUOTIENT(COLUMNS($A$3:N52)-1,6)*CEILING(COUNT(DRAFT!$B:$B)/4,1),1+MOD(COLUMN()-1,6)))</f>
        <v/>
      </c>
      <c r="O52" s="51" t="str">
        <f>IF(ROWS($A$3:O52)&gt;CEILING(COUNT(DRAFT!$B:$B)/4,1),"",INDEX(RSLT,ROWS($A$3:O52)+QUOTIENT(COLUMNS($A$3:O52)-1,6)*CEILING(COUNT(DRAFT!$B:$B)/4,1),1+MOD(COLUMN()-1,6)))</f>
        <v/>
      </c>
      <c r="P52" s="51" t="str">
        <f>IF(ROWS($A$3:P52)&gt;CEILING(COUNT(DRAFT!$B:$B)/4,1),"",INDEX(RSLT,ROWS($A$3:P52)+QUOTIENT(COLUMNS($A$3:P52)-1,6)*CEILING(COUNT(DRAFT!$B:$B)/4,1),1+MOD(COLUMN()-1,6)))</f>
        <v/>
      </c>
      <c r="Q52" s="51" t="str">
        <f>IF(ROWS($A$3:Q52)&gt;CEILING(COUNT(DRAFT!$B:$B)/4,1),"",INDEX(RSLT,ROWS($A$3:Q52)+QUOTIENT(COLUMNS($A$3:Q52)-1,6)*CEILING(COUNT(DRAFT!$B:$B)/4,1),1+MOD(COLUMN()-1,6)))</f>
        <v/>
      </c>
      <c r="R52" s="51" t="str">
        <f>IF(ROWS($A$3:R52)&gt;CEILING(COUNT(DRAFT!$B:$B)/4,1),"",INDEX(RSLT,ROWS($A$3:R52)+QUOTIENT(COLUMNS($A$3:R52)-1,6)*CEILING(COUNT(DRAFT!$B:$B)/4,1),1+MOD(COLUMN()-1,6)))</f>
        <v/>
      </c>
      <c r="S52" s="51" t="str">
        <f>IF(ROWS($A$3:S52)&gt;CEILING(COUNT(DRAFT!$B:$B)/4,1),"",INDEX(RSLT,ROWS($A$3:S52)+QUOTIENT(COLUMNS($A$3:S52)-1,6)*CEILING(COUNT(DRAFT!$B:$B)/4,1),1+MOD(COLUMN()-1,6)))</f>
        <v/>
      </c>
      <c r="T52" s="51" t="str">
        <f>IF(ROWS($A$3:T52)&gt;CEILING(COUNT(DRAFT!$B:$B)/4,1),"",INDEX(RSLT,ROWS($A$3:T52)+QUOTIENT(COLUMNS($A$3:T52)-1,6)*CEILING(COUNT(DRAFT!$B:$B)/4,1),1+MOD(COLUMN()-1,6)))</f>
        <v/>
      </c>
      <c r="U52" s="51" t="str">
        <f>IF(ROWS($A$3:U52)&gt;CEILING(COUNT(DRAFT!$B:$B)/4,1),"",INDEX(RSLT,ROWS($A$3:U52)+QUOTIENT(COLUMNS($A$3:U52)-1,6)*CEILING(COUNT(DRAFT!$B:$B)/4,1),1+MOD(COLUMN()-1,6)))</f>
        <v/>
      </c>
      <c r="V52" s="51" t="str">
        <f>IF(ROWS($A$3:V52)&gt;CEILING(COUNT(DRAFT!$B:$B)/4,1),"",INDEX(RSLT,ROWS($A$3:V52)+QUOTIENT(COLUMNS($A$3:V52)-1,6)*CEILING(COUNT(DRAFT!$B:$B)/4,1),1+MOD(COLUMN()-1,6)))</f>
        <v/>
      </c>
      <c r="W52" s="51" t="str">
        <f>IF(ROWS($A$3:W52)&gt;CEILING(COUNT(DRAFT!$B:$B)/4,1),"",INDEX(RSLT,ROWS($A$3:W52)+QUOTIENT(COLUMNS($A$3:W52)-1,6)*CEILING(COUNT(DRAFT!$B:$B)/4,1),1+MOD(COLUMN()-1,6)))</f>
        <v/>
      </c>
      <c r="X52" s="51" t="str">
        <f>IF(ROWS($A$3:X52)&gt;CEILING(COUNT(DRAFT!$B:$B)/4,1),"",INDEX(RSLT,ROWS($A$3:X52)+QUOTIENT(COLUMNS($A$3:X52)-1,6)*CEILING(COUNT(DRAFT!$B:$B)/4,1),1+MOD(COLUMN()-1,6)))</f>
        <v/>
      </c>
    </row>
    <row r="53" spans="1:24" ht="23.1" customHeight="1" x14ac:dyDescent="0.2">
      <c r="A53" s="51" t="str">
        <f>IF(ROWS($A$3:A53)&gt;CEILING(COUNT(DRAFT!$B:$B)/4,1),"",INDEX(RSLT,ROWS($A$3:A53)+QUOTIENT(COLUMNS($A$3:A53)-1,6)*CEILING(COUNT(DRAFT!$B:$B)/4,1),1+MOD(COLUMN()-1,6)))</f>
        <v/>
      </c>
      <c r="B53" s="51" t="str">
        <f>IF(ROWS($A$3:B53)&gt;CEILING(COUNT(DRAFT!$B:$B)/4,1),"",INDEX(RSLT,ROWS($A$3:B53)+QUOTIENT(COLUMNS($A$3:B53)-1,6)*CEILING(COUNT(DRAFT!$B:$B)/4,1),1+MOD(COLUMN()-1,6)))</f>
        <v/>
      </c>
      <c r="C53" s="51" t="str">
        <f>IF(ROWS($A$3:C53)&gt;CEILING(COUNT(DRAFT!$B:$B)/4,1),"",INDEX(RSLT,ROWS($A$3:C53)+QUOTIENT(COLUMNS($A$3:C53)-1,6)*CEILING(COUNT(DRAFT!$B:$B)/4,1),1+MOD(COLUMN()-1,6)))</f>
        <v/>
      </c>
      <c r="D53" s="51" t="str">
        <f>IF(ROWS($A$3:D53)&gt;CEILING(COUNT(DRAFT!$B:$B)/4,1),"",INDEX(RSLT,ROWS($A$3:D53)+QUOTIENT(COLUMNS($A$3:D53)-1,6)*CEILING(COUNT(DRAFT!$B:$B)/4,1),1+MOD(COLUMN()-1,6)))</f>
        <v/>
      </c>
      <c r="E53" s="51" t="str">
        <f>IF(ROWS($A$3:E53)&gt;CEILING(COUNT(DRAFT!$B:$B)/4,1),"",INDEX(RSLT,ROWS($A$3:E53)+QUOTIENT(COLUMNS($A$3:E53)-1,6)*CEILING(COUNT(DRAFT!$B:$B)/4,1),1+MOD(COLUMN()-1,6)))</f>
        <v/>
      </c>
      <c r="F53" s="51" t="str">
        <f>IF(ROWS($A$3:F53)&gt;CEILING(COUNT(DRAFT!$B:$B)/4,1),"",INDEX(RSLT,ROWS($A$3:F53)+QUOTIENT(COLUMNS($A$3:F53)-1,6)*CEILING(COUNT(DRAFT!$B:$B)/4,1),1+MOD(COLUMN()-1,6)))</f>
        <v/>
      </c>
      <c r="G53" s="51" t="str">
        <f>IF(ROWS($A$3:G53)&gt;CEILING(COUNT(DRAFT!$B:$B)/4,1),"",INDEX(RSLT,ROWS($A$3:G53)+QUOTIENT(COLUMNS($A$3:G53)-1,6)*CEILING(COUNT(DRAFT!$B:$B)/4,1),1+MOD(COLUMN()-1,6)))</f>
        <v/>
      </c>
      <c r="H53" s="51" t="str">
        <f>IF(ROWS($A$3:H53)&gt;CEILING(COUNT(DRAFT!$B:$B)/4,1),"",INDEX(RSLT,ROWS($A$3:H53)+QUOTIENT(COLUMNS($A$3:H53)-1,6)*CEILING(COUNT(DRAFT!$B:$B)/4,1),1+MOD(COLUMN()-1,6)))</f>
        <v/>
      </c>
      <c r="I53" s="51" t="str">
        <f>IF(ROWS($A$3:I53)&gt;CEILING(COUNT(DRAFT!$B:$B)/4,1),"",INDEX(RSLT,ROWS($A$3:I53)+QUOTIENT(COLUMNS($A$3:I53)-1,6)*CEILING(COUNT(DRAFT!$B:$B)/4,1),1+MOD(COLUMN()-1,6)))</f>
        <v/>
      </c>
      <c r="J53" s="51" t="str">
        <f>IF(ROWS($A$3:J53)&gt;CEILING(COUNT(DRAFT!$B:$B)/4,1),"",INDEX(RSLT,ROWS($A$3:J53)+QUOTIENT(COLUMNS($A$3:J53)-1,6)*CEILING(COUNT(DRAFT!$B:$B)/4,1),1+MOD(COLUMN()-1,6)))</f>
        <v/>
      </c>
      <c r="K53" s="51" t="str">
        <f>IF(ROWS($A$3:K53)&gt;CEILING(COUNT(DRAFT!$B:$B)/4,1),"",INDEX(RSLT,ROWS($A$3:K53)+QUOTIENT(COLUMNS($A$3:K53)-1,6)*CEILING(COUNT(DRAFT!$B:$B)/4,1),1+MOD(COLUMN()-1,6)))</f>
        <v/>
      </c>
      <c r="L53" s="51" t="str">
        <f>IF(ROWS($A$3:L53)&gt;CEILING(COUNT(DRAFT!$B:$B)/4,1),"",INDEX(RSLT,ROWS($A$3:L53)+QUOTIENT(COLUMNS($A$3:L53)-1,6)*CEILING(COUNT(DRAFT!$B:$B)/4,1),1+MOD(COLUMN()-1,6)))</f>
        <v/>
      </c>
      <c r="M53" s="51" t="str">
        <f>IF(ROWS($A$3:M53)&gt;CEILING(COUNT(DRAFT!$B:$B)/4,1),"",INDEX(RSLT,ROWS($A$3:M53)+QUOTIENT(COLUMNS($A$3:M53)-1,6)*CEILING(COUNT(DRAFT!$B:$B)/4,1),1+MOD(COLUMN()-1,6)))</f>
        <v/>
      </c>
      <c r="N53" s="51" t="str">
        <f>IF(ROWS($A$3:N53)&gt;CEILING(COUNT(DRAFT!$B:$B)/4,1),"",INDEX(RSLT,ROWS($A$3:N53)+QUOTIENT(COLUMNS($A$3:N53)-1,6)*CEILING(COUNT(DRAFT!$B:$B)/4,1),1+MOD(COLUMN()-1,6)))</f>
        <v/>
      </c>
      <c r="O53" s="51" t="str">
        <f>IF(ROWS($A$3:O53)&gt;CEILING(COUNT(DRAFT!$B:$B)/4,1),"",INDEX(RSLT,ROWS($A$3:O53)+QUOTIENT(COLUMNS($A$3:O53)-1,6)*CEILING(COUNT(DRAFT!$B:$B)/4,1),1+MOD(COLUMN()-1,6)))</f>
        <v/>
      </c>
      <c r="P53" s="51" t="str">
        <f>IF(ROWS($A$3:P53)&gt;CEILING(COUNT(DRAFT!$B:$B)/4,1),"",INDEX(RSLT,ROWS($A$3:P53)+QUOTIENT(COLUMNS($A$3:P53)-1,6)*CEILING(COUNT(DRAFT!$B:$B)/4,1),1+MOD(COLUMN()-1,6)))</f>
        <v/>
      </c>
      <c r="Q53" s="51" t="str">
        <f>IF(ROWS($A$3:Q53)&gt;CEILING(COUNT(DRAFT!$B:$B)/4,1),"",INDEX(RSLT,ROWS($A$3:Q53)+QUOTIENT(COLUMNS($A$3:Q53)-1,6)*CEILING(COUNT(DRAFT!$B:$B)/4,1),1+MOD(COLUMN()-1,6)))</f>
        <v/>
      </c>
      <c r="R53" s="51" t="str">
        <f>IF(ROWS($A$3:R53)&gt;CEILING(COUNT(DRAFT!$B:$B)/4,1),"",INDEX(RSLT,ROWS($A$3:R53)+QUOTIENT(COLUMNS($A$3:R53)-1,6)*CEILING(COUNT(DRAFT!$B:$B)/4,1),1+MOD(COLUMN()-1,6)))</f>
        <v/>
      </c>
      <c r="S53" s="51" t="str">
        <f>IF(ROWS($A$3:S53)&gt;CEILING(COUNT(DRAFT!$B:$B)/4,1),"",INDEX(RSLT,ROWS($A$3:S53)+QUOTIENT(COLUMNS($A$3:S53)-1,6)*CEILING(COUNT(DRAFT!$B:$B)/4,1),1+MOD(COLUMN()-1,6)))</f>
        <v/>
      </c>
      <c r="T53" s="51" t="str">
        <f>IF(ROWS($A$3:T53)&gt;CEILING(COUNT(DRAFT!$B:$B)/4,1),"",INDEX(RSLT,ROWS($A$3:T53)+QUOTIENT(COLUMNS($A$3:T53)-1,6)*CEILING(COUNT(DRAFT!$B:$B)/4,1),1+MOD(COLUMN()-1,6)))</f>
        <v/>
      </c>
      <c r="U53" s="51" t="str">
        <f>IF(ROWS($A$3:U53)&gt;CEILING(COUNT(DRAFT!$B:$B)/4,1),"",INDEX(RSLT,ROWS($A$3:U53)+QUOTIENT(COLUMNS($A$3:U53)-1,6)*CEILING(COUNT(DRAFT!$B:$B)/4,1),1+MOD(COLUMN()-1,6)))</f>
        <v/>
      </c>
      <c r="V53" s="51" t="str">
        <f>IF(ROWS($A$3:V53)&gt;CEILING(COUNT(DRAFT!$B:$B)/4,1),"",INDEX(RSLT,ROWS($A$3:V53)+QUOTIENT(COLUMNS($A$3:V53)-1,6)*CEILING(COUNT(DRAFT!$B:$B)/4,1),1+MOD(COLUMN()-1,6)))</f>
        <v/>
      </c>
      <c r="W53" s="51" t="str">
        <f>IF(ROWS($A$3:W53)&gt;CEILING(COUNT(DRAFT!$B:$B)/4,1),"",INDEX(RSLT,ROWS($A$3:W53)+QUOTIENT(COLUMNS($A$3:W53)-1,6)*CEILING(COUNT(DRAFT!$B:$B)/4,1),1+MOD(COLUMN()-1,6)))</f>
        <v/>
      </c>
      <c r="X53" s="51" t="str">
        <f>IF(ROWS($A$3:X53)&gt;CEILING(COUNT(DRAFT!$B:$B)/4,1),"",INDEX(RSLT,ROWS($A$3:X53)+QUOTIENT(COLUMNS($A$3:X53)-1,6)*CEILING(COUNT(DRAFT!$B:$B)/4,1),1+MOD(COLUMN()-1,6)))</f>
        <v/>
      </c>
    </row>
    <row r="54" spans="1:24" ht="23.1" customHeight="1" x14ac:dyDescent="0.2">
      <c r="A54" s="51" t="str">
        <f>IF(ROWS($A$3:A54)&gt;CEILING(COUNT(DRAFT!$B:$B)/4,1),"",INDEX(RSLT,ROWS($A$3:A54)+QUOTIENT(COLUMNS($A$3:A54)-1,6)*CEILING(COUNT(DRAFT!$B:$B)/4,1),1+MOD(COLUMN()-1,6)))</f>
        <v/>
      </c>
      <c r="B54" s="51" t="str">
        <f>IF(ROWS($A$3:B54)&gt;CEILING(COUNT(DRAFT!$B:$B)/4,1),"",INDEX(RSLT,ROWS($A$3:B54)+QUOTIENT(COLUMNS($A$3:B54)-1,6)*CEILING(COUNT(DRAFT!$B:$B)/4,1),1+MOD(COLUMN()-1,6)))</f>
        <v/>
      </c>
      <c r="C54" s="51" t="str">
        <f>IF(ROWS($A$3:C54)&gt;CEILING(COUNT(DRAFT!$B:$B)/4,1),"",INDEX(RSLT,ROWS($A$3:C54)+QUOTIENT(COLUMNS($A$3:C54)-1,6)*CEILING(COUNT(DRAFT!$B:$B)/4,1),1+MOD(COLUMN()-1,6)))</f>
        <v/>
      </c>
      <c r="D54" s="51" t="str">
        <f>IF(ROWS($A$3:D54)&gt;CEILING(COUNT(DRAFT!$B:$B)/4,1),"",INDEX(RSLT,ROWS($A$3:D54)+QUOTIENT(COLUMNS($A$3:D54)-1,6)*CEILING(COUNT(DRAFT!$B:$B)/4,1),1+MOD(COLUMN()-1,6)))</f>
        <v/>
      </c>
      <c r="E54" s="51" t="str">
        <f>IF(ROWS($A$3:E54)&gt;CEILING(COUNT(DRAFT!$B:$B)/4,1),"",INDEX(RSLT,ROWS($A$3:E54)+QUOTIENT(COLUMNS($A$3:E54)-1,6)*CEILING(COUNT(DRAFT!$B:$B)/4,1),1+MOD(COLUMN()-1,6)))</f>
        <v/>
      </c>
      <c r="F54" s="51" t="str">
        <f>IF(ROWS($A$3:F54)&gt;CEILING(COUNT(DRAFT!$B:$B)/4,1),"",INDEX(RSLT,ROWS($A$3:F54)+QUOTIENT(COLUMNS($A$3:F54)-1,6)*CEILING(COUNT(DRAFT!$B:$B)/4,1),1+MOD(COLUMN()-1,6)))</f>
        <v/>
      </c>
      <c r="G54" s="51" t="str">
        <f>IF(ROWS($A$3:G54)&gt;CEILING(COUNT(DRAFT!$B:$B)/4,1),"",INDEX(RSLT,ROWS($A$3:G54)+QUOTIENT(COLUMNS($A$3:G54)-1,6)*CEILING(COUNT(DRAFT!$B:$B)/4,1),1+MOD(COLUMN()-1,6)))</f>
        <v/>
      </c>
      <c r="H54" s="51" t="str">
        <f>IF(ROWS($A$3:H54)&gt;CEILING(COUNT(DRAFT!$B:$B)/4,1),"",INDEX(RSLT,ROWS($A$3:H54)+QUOTIENT(COLUMNS($A$3:H54)-1,6)*CEILING(COUNT(DRAFT!$B:$B)/4,1),1+MOD(COLUMN()-1,6)))</f>
        <v/>
      </c>
      <c r="I54" s="51" t="str">
        <f>IF(ROWS($A$3:I54)&gt;CEILING(COUNT(DRAFT!$B:$B)/4,1),"",INDEX(RSLT,ROWS($A$3:I54)+QUOTIENT(COLUMNS($A$3:I54)-1,6)*CEILING(COUNT(DRAFT!$B:$B)/4,1),1+MOD(COLUMN()-1,6)))</f>
        <v/>
      </c>
      <c r="J54" s="51" t="str">
        <f>IF(ROWS($A$3:J54)&gt;CEILING(COUNT(DRAFT!$B:$B)/4,1),"",INDEX(RSLT,ROWS($A$3:J54)+QUOTIENT(COLUMNS($A$3:J54)-1,6)*CEILING(COUNT(DRAFT!$B:$B)/4,1),1+MOD(COLUMN()-1,6)))</f>
        <v/>
      </c>
      <c r="K54" s="51" t="str">
        <f>IF(ROWS($A$3:K54)&gt;CEILING(COUNT(DRAFT!$B:$B)/4,1),"",INDEX(RSLT,ROWS($A$3:K54)+QUOTIENT(COLUMNS($A$3:K54)-1,6)*CEILING(COUNT(DRAFT!$B:$B)/4,1),1+MOD(COLUMN()-1,6)))</f>
        <v/>
      </c>
      <c r="L54" s="51" t="str">
        <f>IF(ROWS($A$3:L54)&gt;CEILING(COUNT(DRAFT!$B:$B)/4,1),"",INDEX(RSLT,ROWS($A$3:L54)+QUOTIENT(COLUMNS($A$3:L54)-1,6)*CEILING(COUNT(DRAFT!$B:$B)/4,1),1+MOD(COLUMN()-1,6)))</f>
        <v/>
      </c>
      <c r="M54" s="51" t="str">
        <f>IF(ROWS($A$3:M54)&gt;CEILING(COUNT(DRAFT!$B:$B)/4,1),"",INDEX(RSLT,ROWS($A$3:M54)+QUOTIENT(COLUMNS($A$3:M54)-1,6)*CEILING(COUNT(DRAFT!$B:$B)/4,1),1+MOD(COLUMN()-1,6)))</f>
        <v/>
      </c>
      <c r="N54" s="51" t="str">
        <f>IF(ROWS($A$3:N54)&gt;CEILING(COUNT(DRAFT!$B:$B)/4,1),"",INDEX(RSLT,ROWS($A$3:N54)+QUOTIENT(COLUMNS($A$3:N54)-1,6)*CEILING(COUNT(DRAFT!$B:$B)/4,1),1+MOD(COLUMN()-1,6)))</f>
        <v/>
      </c>
      <c r="O54" s="51" t="str">
        <f>IF(ROWS($A$3:O54)&gt;CEILING(COUNT(DRAFT!$B:$B)/4,1),"",INDEX(RSLT,ROWS($A$3:O54)+QUOTIENT(COLUMNS($A$3:O54)-1,6)*CEILING(COUNT(DRAFT!$B:$B)/4,1),1+MOD(COLUMN()-1,6)))</f>
        <v/>
      </c>
      <c r="P54" s="51" t="str">
        <f>IF(ROWS($A$3:P54)&gt;CEILING(COUNT(DRAFT!$B:$B)/4,1),"",INDEX(RSLT,ROWS($A$3:P54)+QUOTIENT(COLUMNS($A$3:P54)-1,6)*CEILING(COUNT(DRAFT!$B:$B)/4,1),1+MOD(COLUMN()-1,6)))</f>
        <v/>
      </c>
      <c r="Q54" s="51" t="str">
        <f>IF(ROWS($A$3:Q54)&gt;CEILING(COUNT(DRAFT!$B:$B)/4,1),"",INDEX(RSLT,ROWS($A$3:Q54)+QUOTIENT(COLUMNS($A$3:Q54)-1,6)*CEILING(COUNT(DRAFT!$B:$B)/4,1),1+MOD(COLUMN()-1,6)))</f>
        <v/>
      </c>
      <c r="R54" s="51" t="str">
        <f>IF(ROWS($A$3:R54)&gt;CEILING(COUNT(DRAFT!$B:$B)/4,1),"",INDEX(RSLT,ROWS($A$3:R54)+QUOTIENT(COLUMNS($A$3:R54)-1,6)*CEILING(COUNT(DRAFT!$B:$B)/4,1),1+MOD(COLUMN()-1,6)))</f>
        <v/>
      </c>
      <c r="S54" s="51" t="str">
        <f>IF(ROWS($A$3:S54)&gt;CEILING(COUNT(DRAFT!$B:$B)/4,1),"",INDEX(RSLT,ROWS($A$3:S54)+QUOTIENT(COLUMNS($A$3:S54)-1,6)*CEILING(COUNT(DRAFT!$B:$B)/4,1),1+MOD(COLUMN()-1,6)))</f>
        <v/>
      </c>
      <c r="T54" s="51" t="str">
        <f>IF(ROWS($A$3:T54)&gt;CEILING(COUNT(DRAFT!$B:$B)/4,1),"",INDEX(RSLT,ROWS($A$3:T54)+QUOTIENT(COLUMNS($A$3:T54)-1,6)*CEILING(COUNT(DRAFT!$B:$B)/4,1),1+MOD(COLUMN()-1,6)))</f>
        <v/>
      </c>
      <c r="U54" s="51" t="str">
        <f>IF(ROWS($A$3:U54)&gt;CEILING(COUNT(DRAFT!$B:$B)/4,1),"",INDEX(RSLT,ROWS($A$3:U54)+QUOTIENT(COLUMNS($A$3:U54)-1,6)*CEILING(COUNT(DRAFT!$B:$B)/4,1),1+MOD(COLUMN()-1,6)))</f>
        <v/>
      </c>
      <c r="V54" s="51" t="str">
        <f>IF(ROWS($A$3:V54)&gt;CEILING(COUNT(DRAFT!$B:$B)/4,1),"",INDEX(RSLT,ROWS($A$3:V54)+QUOTIENT(COLUMNS($A$3:V54)-1,6)*CEILING(COUNT(DRAFT!$B:$B)/4,1),1+MOD(COLUMN()-1,6)))</f>
        <v/>
      </c>
      <c r="W54" s="51" t="str">
        <f>IF(ROWS($A$3:W54)&gt;CEILING(COUNT(DRAFT!$B:$B)/4,1),"",INDEX(RSLT,ROWS($A$3:W54)+QUOTIENT(COLUMNS($A$3:W54)-1,6)*CEILING(COUNT(DRAFT!$B:$B)/4,1),1+MOD(COLUMN()-1,6)))</f>
        <v/>
      </c>
      <c r="X54" s="51" t="str">
        <f>IF(ROWS($A$3:X54)&gt;CEILING(COUNT(DRAFT!$B:$B)/4,1),"",INDEX(RSLT,ROWS($A$3:X54)+QUOTIENT(COLUMNS($A$3:X54)-1,6)*CEILING(COUNT(DRAFT!$B:$B)/4,1),1+MOD(COLUMN()-1,6)))</f>
        <v/>
      </c>
    </row>
    <row r="55" spans="1:24" ht="23.1" customHeight="1" x14ac:dyDescent="0.2">
      <c r="A55" s="51" t="str">
        <f>IF(ROWS($A$3:A55)&gt;CEILING(COUNT(DRAFT!$B:$B)/4,1),"",INDEX(RSLT,ROWS($A$3:A55)+QUOTIENT(COLUMNS($A$3:A55)-1,6)*CEILING(COUNT(DRAFT!$B:$B)/4,1),1+MOD(COLUMN()-1,6)))</f>
        <v/>
      </c>
      <c r="B55" s="51" t="str">
        <f>IF(ROWS($A$3:B55)&gt;CEILING(COUNT(DRAFT!$B:$B)/4,1),"",INDEX(RSLT,ROWS($A$3:B55)+QUOTIENT(COLUMNS($A$3:B55)-1,6)*CEILING(COUNT(DRAFT!$B:$B)/4,1),1+MOD(COLUMN()-1,6)))</f>
        <v/>
      </c>
      <c r="C55" s="51" t="str">
        <f>IF(ROWS($A$3:C55)&gt;CEILING(COUNT(DRAFT!$B:$B)/4,1),"",INDEX(RSLT,ROWS($A$3:C55)+QUOTIENT(COLUMNS($A$3:C55)-1,6)*CEILING(COUNT(DRAFT!$B:$B)/4,1),1+MOD(COLUMN()-1,6)))</f>
        <v/>
      </c>
      <c r="D55" s="51" t="str">
        <f>IF(ROWS($A$3:D55)&gt;CEILING(COUNT(DRAFT!$B:$B)/4,1),"",INDEX(RSLT,ROWS($A$3:D55)+QUOTIENT(COLUMNS($A$3:D55)-1,6)*CEILING(COUNT(DRAFT!$B:$B)/4,1),1+MOD(COLUMN()-1,6)))</f>
        <v/>
      </c>
      <c r="E55" s="51" t="str">
        <f>IF(ROWS($A$3:E55)&gt;CEILING(COUNT(DRAFT!$B:$B)/4,1),"",INDEX(RSLT,ROWS($A$3:E55)+QUOTIENT(COLUMNS($A$3:E55)-1,6)*CEILING(COUNT(DRAFT!$B:$B)/4,1),1+MOD(COLUMN()-1,6)))</f>
        <v/>
      </c>
      <c r="F55" s="51" t="str">
        <f>IF(ROWS($A$3:F55)&gt;CEILING(COUNT(DRAFT!$B:$B)/4,1),"",INDEX(RSLT,ROWS($A$3:F55)+QUOTIENT(COLUMNS($A$3:F55)-1,6)*CEILING(COUNT(DRAFT!$B:$B)/4,1),1+MOD(COLUMN()-1,6)))</f>
        <v/>
      </c>
      <c r="G55" s="51" t="str">
        <f>IF(ROWS($A$3:G55)&gt;CEILING(COUNT(DRAFT!$B:$B)/4,1),"",INDEX(RSLT,ROWS($A$3:G55)+QUOTIENT(COLUMNS($A$3:G55)-1,6)*CEILING(COUNT(DRAFT!$B:$B)/4,1),1+MOD(COLUMN()-1,6)))</f>
        <v/>
      </c>
      <c r="H55" s="51" t="str">
        <f>IF(ROWS($A$3:H55)&gt;CEILING(COUNT(DRAFT!$B:$B)/4,1),"",INDEX(RSLT,ROWS($A$3:H55)+QUOTIENT(COLUMNS($A$3:H55)-1,6)*CEILING(COUNT(DRAFT!$B:$B)/4,1),1+MOD(COLUMN()-1,6)))</f>
        <v/>
      </c>
      <c r="I55" s="51" t="str">
        <f>IF(ROWS($A$3:I55)&gt;CEILING(COUNT(DRAFT!$B:$B)/4,1),"",INDEX(RSLT,ROWS($A$3:I55)+QUOTIENT(COLUMNS($A$3:I55)-1,6)*CEILING(COUNT(DRAFT!$B:$B)/4,1),1+MOD(COLUMN()-1,6)))</f>
        <v/>
      </c>
      <c r="J55" s="51" t="str">
        <f>IF(ROWS($A$3:J55)&gt;CEILING(COUNT(DRAFT!$B:$B)/4,1),"",INDEX(RSLT,ROWS($A$3:J55)+QUOTIENT(COLUMNS($A$3:J55)-1,6)*CEILING(COUNT(DRAFT!$B:$B)/4,1),1+MOD(COLUMN()-1,6)))</f>
        <v/>
      </c>
      <c r="K55" s="51" t="str">
        <f>IF(ROWS($A$3:K55)&gt;CEILING(COUNT(DRAFT!$B:$B)/4,1),"",INDEX(RSLT,ROWS($A$3:K55)+QUOTIENT(COLUMNS($A$3:K55)-1,6)*CEILING(COUNT(DRAFT!$B:$B)/4,1),1+MOD(COLUMN()-1,6)))</f>
        <v/>
      </c>
      <c r="L55" s="51" t="str">
        <f>IF(ROWS($A$3:L55)&gt;CEILING(COUNT(DRAFT!$B:$B)/4,1),"",INDEX(RSLT,ROWS($A$3:L55)+QUOTIENT(COLUMNS($A$3:L55)-1,6)*CEILING(COUNT(DRAFT!$B:$B)/4,1),1+MOD(COLUMN()-1,6)))</f>
        <v/>
      </c>
      <c r="M55" s="51" t="str">
        <f>IF(ROWS($A$3:M55)&gt;CEILING(COUNT(DRAFT!$B:$B)/4,1),"",INDEX(RSLT,ROWS($A$3:M55)+QUOTIENT(COLUMNS($A$3:M55)-1,6)*CEILING(COUNT(DRAFT!$B:$B)/4,1),1+MOD(COLUMN()-1,6)))</f>
        <v/>
      </c>
      <c r="N55" s="51" t="str">
        <f>IF(ROWS($A$3:N55)&gt;CEILING(COUNT(DRAFT!$B:$B)/4,1),"",INDEX(RSLT,ROWS($A$3:N55)+QUOTIENT(COLUMNS($A$3:N55)-1,6)*CEILING(COUNT(DRAFT!$B:$B)/4,1),1+MOD(COLUMN()-1,6)))</f>
        <v/>
      </c>
      <c r="O55" s="51" t="str">
        <f>IF(ROWS($A$3:O55)&gt;CEILING(COUNT(DRAFT!$B:$B)/4,1),"",INDEX(RSLT,ROWS($A$3:O55)+QUOTIENT(COLUMNS($A$3:O55)-1,6)*CEILING(COUNT(DRAFT!$B:$B)/4,1),1+MOD(COLUMN()-1,6)))</f>
        <v/>
      </c>
      <c r="P55" s="51" t="str">
        <f>IF(ROWS($A$3:P55)&gt;CEILING(COUNT(DRAFT!$B:$B)/4,1),"",INDEX(RSLT,ROWS($A$3:P55)+QUOTIENT(COLUMNS($A$3:P55)-1,6)*CEILING(COUNT(DRAFT!$B:$B)/4,1),1+MOD(COLUMN()-1,6)))</f>
        <v/>
      </c>
      <c r="Q55" s="51" t="str">
        <f>IF(ROWS($A$3:Q55)&gt;CEILING(COUNT(DRAFT!$B:$B)/4,1),"",INDEX(RSLT,ROWS($A$3:Q55)+QUOTIENT(COLUMNS($A$3:Q55)-1,6)*CEILING(COUNT(DRAFT!$B:$B)/4,1),1+MOD(COLUMN()-1,6)))</f>
        <v/>
      </c>
      <c r="R55" s="51" t="str">
        <f>IF(ROWS($A$3:R55)&gt;CEILING(COUNT(DRAFT!$B:$B)/4,1),"",INDEX(RSLT,ROWS($A$3:R55)+QUOTIENT(COLUMNS($A$3:R55)-1,6)*CEILING(COUNT(DRAFT!$B:$B)/4,1),1+MOD(COLUMN()-1,6)))</f>
        <v/>
      </c>
      <c r="S55" s="51" t="str">
        <f>IF(ROWS($A$3:S55)&gt;CEILING(COUNT(DRAFT!$B:$B)/4,1),"",INDEX(RSLT,ROWS($A$3:S55)+QUOTIENT(COLUMNS($A$3:S55)-1,6)*CEILING(COUNT(DRAFT!$B:$B)/4,1),1+MOD(COLUMN()-1,6)))</f>
        <v/>
      </c>
      <c r="T55" s="51" t="str">
        <f>IF(ROWS($A$3:T55)&gt;CEILING(COUNT(DRAFT!$B:$B)/4,1),"",INDEX(RSLT,ROWS($A$3:T55)+QUOTIENT(COLUMNS($A$3:T55)-1,6)*CEILING(COUNT(DRAFT!$B:$B)/4,1),1+MOD(COLUMN()-1,6)))</f>
        <v/>
      </c>
      <c r="U55" s="51" t="str">
        <f>IF(ROWS($A$3:U55)&gt;CEILING(COUNT(DRAFT!$B:$B)/4,1),"",INDEX(RSLT,ROWS($A$3:U55)+QUOTIENT(COLUMNS($A$3:U55)-1,6)*CEILING(COUNT(DRAFT!$B:$B)/4,1),1+MOD(COLUMN()-1,6)))</f>
        <v/>
      </c>
      <c r="V55" s="51" t="str">
        <f>IF(ROWS($A$3:V55)&gt;CEILING(COUNT(DRAFT!$B:$B)/4,1),"",INDEX(RSLT,ROWS($A$3:V55)+QUOTIENT(COLUMNS($A$3:V55)-1,6)*CEILING(COUNT(DRAFT!$B:$B)/4,1),1+MOD(COLUMN()-1,6)))</f>
        <v/>
      </c>
      <c r="W55" s="51" t="str">
        <f>IF(ROWS($A$3:W55)&gt;CEILING(COUNT(DRAFT!$B:$B)/4,1),"",INDEX(RSLT,ROWS($A$3:W55)+QUOTIENT(COLUMNS($A$3:W55)-1,6)*CEILING(COUNT(DRAFT!$B:$B)/4,1),1+MOD(COLUMN()-1,6)))</f>
        <v/>
      </c>
      <c r="X55" s="51" t="str">
        <f>IF(ROWS($A$3:X55)&gt;CEILING(COUNT(DRAFT!$B:$B)/4,1),"",INDEX(RSLT,ROWS($A$3:X55)+QUOTIENT(COLUMNS($A$3:X55)-1,6)*CEILING(COUNT(DRAFT!$B:$B)/4,1),1+MOD(COLUMN()-1,6)))</f>
        <v/>
      </c>
    </row>
    <row r="56" spans="1:24" ht="23.1" customHeight="1" x14ac:dyDescent="0.2">
      <c r="A56" s="51" t="str">
        <f>IF(ROWS($A$3:A56)&gt;CEILING(COUNT(DRAFT!$B:$B)/4,1),"",INDEX(RSLT,ROWS($A$3:A56)+QUOTIENT(COLUMNS($A$3:A56)-1,6)*CEILING(COUNT(DRAFT!$B:$B)/4,1),1+MOD(COLUMN()-1,6)))</f>
        <v/>
      </c>
      <c r="B56" s="51" t="str">
        <f>IF(ROWS($A$3:B56)&gt;CEILING(COUNT(DRAFT!$B:$B)/4,1),"",INDEX(RSLT,ROWS($A$3:B56)+QUOTIENT(COLUMNS($A$3:B56)-1,6)*CEILING(COUNT(DRAFT!$B:$B)/4,1),1+MOD(COLUMN()-1,6)))</f>
        <v/>
      </c>
      <c r="C56" s="51" t="str">
        <f>IF(ROWS($A$3:C56)&gt;CEILING(COUNT(DRAFT!$B:$B)/4,1),"",INDEX(RSLT,ROWS($A$3:C56)+QUOTIENT(COLUMNS($A$3:C56)-1,6)*CEILING(COUNT(DRAFT!$B:$B)/4,1),1+MOD(COLUMN()-1,6)))</f>
        <v/>
      </c>
      <c r="D56" s="51" t="str">
        <f>IF(ROWS($A$3:D56)&gt;CEILING(COUNT(DRAFT!$B:$B)/4,1),"",INDEX(RSLT,ROWS($A$3:D56)+QUOTIENT(COLUMNS($A$3:D56)-1,6)*CEILING(COUNT(DRAFT!$B:$B)/4,1),1+MOD(COLUMN()-1,6)))</f>
        <v/>
      </c>
      <c r="E56" s="51" t="str">
        <f>IF(ROWS($A$3:E56)&gt;CEILING(COUNT(DRAFT!$B:$B)/4,1),"",INDEX(RSLT,ROWS($A$3:E56)+QUOTIENT(COLUMNS($A$3:E56)-1,6)*CEILING(COUNT(DRAFT!$B:$B)/4,1),1+MOD(COLUMN()-1,6)))</f>
        <v/>
      </c>
      <c r="F56" s="51" t="str">
        <f>IF(ROWS($A$3:F56)&gt;CEILING(COUNT(DRAFT!$B:$B)/4,1),"",INDEX(RSLT,ROWS($A$3:F56)+QUOTIENT(COLUMNS($A$3:F56)-1,6)*CEILING(COUNT(DRAFT!$B:$B)/4,1),1+MOD(COLUMN()-1,6)))</f>
        <v/>
      </c>
      <c r="G56" s="51" t="str">
        <f>IF(ROWS($A$3:G56)&gt;CEILING(COUNT(DRAFT!$B:$B)/4,1),"",INDEX(RSLT,ROWS($A$3:G56)+QUOTIENT(COLUMNS($A$3:G56)-1,6)*CEILING(COUNT(DRAFT!$B:$B)/4,1),1+MOD(COLUMN()-1,6)))</f>
        <v/>
      </c>
      <c r="H56" s="51" t="str">
        <f>IF(ROWS($A$3:H56)&gt;CEILING(COUNT(DRAFT!$B:$B)/4,1),"",INDEX(RSLT,ROWS($A$3:H56)+QUOTIENT(COLUMNS($A$3:H56)-1,6)*CEILING(COUNT(DRAFT!$B:$B)/4,1),1+MOD(COLUMN()-1,6)))</f>
        <v/>
      </c>
      <c r="I56" s="51" t="str">
        <f>IF(ROWS($A$3:I56)&gt;CEILING(COUNT(DRAFT!$B:$B)/4,1),"",INDEX(RSLT,ROWS($A$3:I56)+QUOTIENT(COLUMNS($A$3:I56)-1,6)*CEILING(COUNT(DRAFT!$B:$B)/4,1),1+MOD(COLUMN()-1,6)))</f>
        <v/>
      </c>
      <c r="J56" s="51" t="str">
        <f>IF(ROWS($A$3:J56)&gt;CEILING(COUNT(DRAFT!$B:$B)/4,1),"",INDEX(RSLT,ROWS($A$3:J56)+QUOTIENT(COLUMNS($A$3:J56)-1,6)*CEILING(COUNT(DRAFT!$B:$B)/4,1),1+MOD(COLUMN()-1,6)))</f>
        <v/>
      </c>
      <c r="K56" s="51" t="str">
        <f>IF(ROWS($A$3:K56)&gt;CEILING(COUNT(DRAFT!$B:$B)/4,1),"",INDEX(RSLT,ROWS($A$3:K56)+QUOTIENT(COLUMNS($A$3:K56)-1,6)*CEILING(COUNT(DRAFT!$B:$B)/4,1),1+MOD(COLUMN()-1,6)))</f>
        <v/>
      </c>
      <c r="L56" s="51" t="str">
        <f>IF(ROWS($A$3:L56)&gt;CEILING(COUNT(DRAFT!$B:$B)/4,1),"",INDEX(RSLT,ROWS($A$3:L56)+QUOTIENT(COLUMNS($A$3:L56)-1,6)*CEILING(COUNT(DRAFT!$B:$B)/4,1),1+MOD(COLUMN()-1,6)))</f>
        <v/>
      </c>
      <c r="M56" s="51" t="str">
        <f>IF(ROWS($A$3:M56)&gt;CEILING(COUNT(DRAFT!$B:$B)/4,1),"",INDEX(RSLT,ROWS($A$3:M56)+QUOTIENT(COLUMNS($A$3:M56)-1,6)*CEILING(COUNT(DRAFT!$B:$B)/4,1),1+MOD(COLUMN()-1,6)))</f>
        <v/>
      </c>
      <c r="N56" s="51" t="str">
        <f>IF(ROWS($A$3:N56)&gt;CEILING(COUNT(DRAFT!$B:$B)/4,1),"",INDEX(RSLT,ROWS($A$3:N56)+QUOTIENT(COLUMNS($A$3:N56)-1,6)*CEILING(COUNT(DRAFT!$B:$B)/4,1),1+MOD(COLUMN()-1,6)))</f>
        <v/>
      </c>
      <c r="O56" s="51" t="str">
        <f>IF(ROWS($A$3:O56)&gt;CEILING(COUNT(DRAFT!$B:$B)/4,1),"",INDEX(RSLT,ROWS($A$3:O56)+QUOTIENT(COLUMNS($A$3:O56)-1,6)*CEILING(COUNT(DRAFT!$B:$B)/4,1),1+MOD(COLUMN()-1,6)))</f>
        <v/>
      </c>
      <c r="P56" s="51" t="str">
        <f>IF(ROWS($A$3:P56)&gt;CEILING(COUNT(DRAFT!$B:$B)/4,1),"",INDEX(RSLT,ROWS($A$3:P56)+QUOTIENT(COLUMNS($A$3:P56)-1,6)*CEILING(COUNT(DRAFT!$B:$B)/4,1),1+MOD(COLUMN()-1,6)))</f>
        <v/>
      </c>
      <c r="Q56" s="51" t="str">
        <f>IF(ROWS($A$3:Q56)&gt;CEILING(COUNT(DRAFT!$B:$B)/4,1),"",INDEX(RSLT,ROWS($A$3:Q56)+QUOTIENT(COLUMNS($A$3:Q56)-1,6)*CEILING(COUNT(DRAFT!$B:$B)/4,1),1+MOD(COLUMN()-1,6)))</f>
        <v/>
      </c>
      <c r="R56" s="51" t="str">
        <f>IF(ROWS($A$3:R56)&gt;CEILING(COUNT(DRAFT!$B:$B)/4,1),"",INDEX(RSLT,ROWS($A$3:R56)+QUOTIENT(COLUMNS($A$3:R56)-1,6)*CEILING(COUNT(DRAFT!$B:$B)/4,1),1+MOD(COLUMN()-1,6)))</f>
        <v/>
      </c>
      <c r="S56" s="51" t="str">
        <f>IF(ROWS($A$3:S56)&gt;CEILING(COUNT(DRAFT!$B:$B)/4,1),"",INDEX(RSLT,ROWS($A$3:S56)+QUOTIENT(COLUMNS($A$3:S56)-1,6)*CEILING(COUNT(DRAFT!$B:$B)/4,1),1+MOD(COLUMN()-1,6)))</f>
        <v/>
      </c>
      <c r="T56" s="51" t="str">
        <f>IF(ROWS($A$3:T56)&gt;CEILING(COUNT(DRAFT!$B:$B)/4,1),"",INDEX(RSLT,ROWS($A$3:T56)+QUOTIENT(COLUMNS($A$3:T56)-1,6)*CEILING(COUNT(DRAFT!$B:$B)/4,1),1+MOD(COLUMN()-1,6)))</f>
        <v/>
      </c>
      <c r="U56" s="51" t="str">
        <f>IF(ROWS($A$3:U56)&gt;CEILING(COUNT(DRAFT!$B:$B)/4,1),"",INDEX(RSLT,ROWS($A$3:U56)+QUOTIENT(COLUMNS($A$3:U56)-1,6)*CEILING(COUNT(DRAFT!$B:$B)/4,1),1+MOD(COLUMN()-1,6)))</f>
        <v/>
      </c>
      <c r="V56" s="51" t="str">
        <f>IF(ROWS($A$3:V56)&gt;CEILING(COUNT(DRAFT!$B:$B)/4,1),"",INDEX(RSLT,ROWS($A$3:V56)+QUOTIENT(COLUMNS($A$3:V56)-1,6)*CEILING(COUNT(DRAFT!$B:$B)/4,1),1+MOD(COLUMN()-1,6)))</f>
        <v/>
      </c>
      <c r="W56" s="51" t="str">
        <f>IF(ROWS($A$3:W56)&gt;CEILING(COUNT(DRAFT!$B:$B)/4,1),"",INDEX(RSLT,ROWS($A$3:W56)+QUOTIENT(COLUMNS($A$3:W56)-1,6)*CEILING(COUNT(DRAFT!$B:$B)/4,1),1+MOD(COLUMN()-1,6)))</f>
        <v/>
      </c>
      <c r="X56" s="51" t="str">
        <f>IF(ROWS($A$3:X56)&gt;CEILING(COUNT(DRAFT!$B:$B)/4,1),"",INDEX(RSLT,ROWS($A$3:X56)+QUOTIENT(COLUMNS($A$3:X56)-1,6)*CEILING(COUNT(DRAFT!$B:$B)/4,1),1+MOD(COLUMN()-1,6)))</f>
        <v/>
      </c>
    </row>
    <row r="57" spans="1:24" ht="23.1" customHeight="1" x14ac:dyDescent="0.2">
      <c r="A57" s="51" t="str">
        <f>IF(ROWS($A$3:A57)&gt;CEILING(COUNT(DRAFT!$B:$B)/4,1),"",INDEX(RSLT,ROWS($A$3:A57)+QUOTIENT(COLUMNS($A$3:A57)-1,6)*CEILING(COUNT(DRAFT!$B:$B)/4,1),1+MOD(COLUMN()-1,6)))</f>
        <v/>
      </c>
      <c r="B57" s="51" t="str">
        <f>IF(ROWS($A$3:B57)&gt;CEILING(COUNT(DRAFT!$B:$B)/4,1),"",INDEX(RSLT,ROWS($A$3:B57)+QUOTIENT(COLUMNS($A$3:B57)-1,6)*CEILING(COUNT(DRAFT!$B:$B)/4,1),1+MOD(COLUMN()-1,6)))</f>
        <v/>
      </c>
      <c r="C57" s="51" t="str">
        <f>IF(ROWS($A$3:C57)&gt;CEILING(COUNT(DRAFT!$B:$B)/4,1),"",INDEX(RSLT,ROWS($A$3:C57)+QUOTIENT(COLUMNS($A$3:C57)-1,6)*CEILING(COUNT(DRAFT!$B:$B)/4,1),1+MOD(COLUMN()-1,6)))</f>
        <v/>
      </c>
      <c r="D57" s="51" t="str">
        <f>IF(ROWS($A$3:D57)&gt;CEILING(COUNT(DRAFT!$B:$B)/4,1),"",INDEX(RSLT,ROWS($A$3:D57)+QUOTIENT(COLUMNS($A$3:D57)-1,6)*CEILING(COUNT(DRAFT!$B:$B)/4,1),1+MOD(COLUMN()-1,6)))</f>
        <v/>
      </c>
      <c r="E57" s="51" t="str">
        <f>IF(ROWS($A$3:E57)&gt;CEILING(COUNT(DRAFT!$B:$B)/4,1),"",INDEX(RSLT,ROWS($A$3:E57)+QUOTIENT(COLUMNS($A$3:E57)-1,6)*CEILING(COUNT(DRAFT!$B:$B)/4,1),1+MOD(COLUMN()-1,6)))</f>
        <v/>
      </c>
      <c r="F57" s="51" t="str">
        <f>IF(ROWS($A$3:F57)&gt;CEILING(COUNT(DRAFT!$B:$B)/4,1),"",INDEX(RSLT,ROWS($A$3:F57)+QUOTIENT(COLUMNS($A$3:F57)-1,6)*CEILING(COUNT(DRAFT!$B:$B)/4,1),1+MOD(COLUMN()-1,6)))</f>
        <v/>
      </c>
      <c r="G57" s="51" t="str">
        <f>IF(ROWS($A$3:G57)&gt;CEILING(COUNT(DRAFT!$B:$B)/4,1),"",INDEX(RSLT,ROWS($A$3:G57)+QUOTIENT(COLUMNS($A$3:G57)-1,6)*CEILING(COUNT(DRAFT!$B:$B)/4,1),1+MOD(COLUMN()-1,6)))</f>
        <v/>
      </c>
      <c r="H57" s="51" t="str">
        <f>IF(ROWS($A$3:H57)&gt;CEILING(COUNT(DRAFT!$B:$B)/4,1),"",INDEX(RSLT,ROWS($A$3:H57)+QUOTIENT(COLUMNS($A$3:H57)-1,6)*CEILING(COUNT(DRAFT!$B:$B)/4,1),1+MOD(COLUMN()-1,6)))</f>
        <v/>
      </c>
      <c r="I57" s="51" t="str">
        <f>IF(ROWS($A$3:I57)&gt;CEILING(COUNT(DRAFT!$B:$B)/4,1),"",INDEX(RSLT,ROWS($A$3:I57)+QUOTIENT(COLUMNS($A$3:I57)-1,6)*CEILING(COUNT(DRAFT!$B:$B)/4,1),1+MOD(COLUMN()-1,6)))</f>
        <v/>
      </c>
      <c r="J57" s="51" t="str">
        <f>IF(ROWS($A$3:J57)&gt;CEILING(COUNT(DRAFT!$B:$B)/4,1),"",INDEX(RSLT,ROWS($A$3:J57)+QUOTIENT(COLUMNS($A$3:J57)-1,6)*CEILING(COUNT(DRAFT!$B:$B)/4,1),1+MOD(COLUMN()-1,6)))</f>
        <v/>
      </c>
      <c r="K57" s="51" t="str">
        <f>IF(ROWS($A$3:K57)&gt;CEILING(COUNT(DRAFT!$B:$B)/4,1),"",INDEX(RSLT,ROWS($A$3:K57)+QUOTIENT(COLUMNS($A$3:K57)-1,6)*CEILING(COUNT(DRAFT!$B:$B)/4,1),1+MOD(COLUMN()-1,6)))</f>
        <v/>
      </c>
      <c r="L57" s="51" t="str">
        <f>IF(ROWS($A$3:L57)&gt;CEILING(COUNT(DRAFT!$B:$B)/4,1),"",INDEX(RSLT,ROWS($A$3:L57)+QUOTIENT(COLUMNS($A$3:L57)-1,6)*CEILING(COUNT(DRAFT!$B:$B)/4,1),1+MOD(COLUMN()-1,6)))</f>
        <v/>
      </c>
      <c r="M57" s="51" t="str">
        <f>IF(ROWS($A$3:M57)&gt;CEILING(COUNT(DRAFT!$B:$B)/4,1),"",INDEX(RSLT,ROWS($A$3:M57)+QUOTIENT(COLUMNS($A$3:M57)-1,6)*CEILING(COUNT(DRAFT!$B:$B)/4,1),1+MOD(COLUMN()-1,6)))</f>
        <v/>
      </c>
      <c r="N57" s="51" t="str">
        <f>IF(ROWS($A$3:N57)&gt;CEILING(COUNT(DRAFT!$B:$B)/4,1),"",INDEX(RSLT,ROWS($A$3:N57)+QUOTIENT(COLUMNS($A$3:N57)-1,6)*CEILING(COUNT(DRAFT!$B:$B)/4,1),1+MOD(COLUMN()-1,6)))</f>
        <v/>
      </c>
      <c r="O57" s="51" t="str">
        <f>IF(ROWS($A$3:O57)&gt;CEILING(COUNT(DRAFT!$B:$B)/4,1),"",INDEX(RSLT,ROWS($A$3:O57)+QUOTIENT(COLUMNS($A$3:O57)-1,6)*CEILING(COUNT(DRAFT!$B:$B)/4,1),1+MOD(COLUMN()-1,6)))</f>
        <v/>
      </c>
      <c r="P57" s="51" t="str">
        <f>IF(ROWS($A$3:P57)&gt;CEILING(COUNT(DRAFT!$B:$B)/4,1),"",INDEX(RSLT,ROWS($A$3:P57)+QUOTIENT(COLUMNS($A$3:P57)-1,6)*CEILING(COUNT(DRAFT!$B:$B)/4,1),1+MOD(COLUMN()-1,6)))</f>
        <v/>
      </c>
      <c r="Q57" s="51" t="str">
        <f>IF(ROWS($A$3:Q57)&gt;CEILING(COUNT(DRAFT!$B:$B)/4,1),"",INDEX(RSLT,ROWS($A$3:Q57)+QUOTIENT(COLUMNS($A$3:Q57)-1,6)*CEILING(COUNT(DRAFT!$B:$B)/4,1),1+MOD(COLUMN()-1,6)))</f>
        <v/>
      </c>
      <c r="R57" s="51" t="str">
        <f>IF(ROWS($A$3:R57)&gt;CEILING(COUNT(DRAFT!$B:$B)/4,1),"",INDEX(RSLT,ROWS($A$3:R57)+QUOTIENT(COLUMNS($A$3:R57)-1,6)*CEILING(COUNT(DRAFT!$B:$B)/4,1),1+MOD(COLUMN()-1,6)))</f>
        <v/>
      </c>
      <c r="S57" s="51" t="str">
        <f>IF(ROWS($A$3:S57)&gt;CEILING(COUNT(DRAFT!$B:$B)/4,1),"",INDEX(RSLT,ROWS($A$3:S57)+QUOTIENT(COLUMNS($A$3:S57)-1,6)*CEILING(COUNT(DRAFT!$B:$B)/4,1),1+MOD(COLUMN()-1,6)))</f>
        <v/>
      </c>
      <c r="T57" s="51" t="str">
        <f>IF(ROWS($A$3:T57)&gt;CEILING(COUNT(DRAFT!$B:$B)/4,1),"",INDEX(RSLT,ROWS($A$3:T57)+QUOTIENT(COLUMNS($A$3:T57)-1,6)*CEILING(COUNT(DRAFT!$B:$B)/4,1),1+MOD(COLUMN()-1,6)))</f>
        <v/>
      </c>
      <c r="U57" s="51" t="str">
        <f>IF(ROWS($A$3:U57)&gt;CEILING(COUNT(DRAFT!$B:$B)/4,1),"",INDEX(RSLT,ROWS($A$3:U57)+QUOTIENT(COLUMNS($A$3:U57)-1,6)*CEILING(COUNT(DRAFT!$B:$B)/4,1),1+MOD(COLUMN()-1,6)))</f>
        <v/>
      </c>
      <c r="V57" s="51" t="str">
        <f>IF(ROWS($A$3:V57)&gt;CEILING(COUNT(DRAFT!$B:$B)/4,1),"",INDEX(RSLT,ROWS($A$3:V57)+QUOTIENT(COLUMNS($A$3:V57)-1,6)*CEILING(COUNT(DRAFT!$B:$B)/4,1),1+MOD(COLUMN()-1,6)))</f>
        <v/>
      </c>
      <c r="W57" s="51" t="str">
        <f>IF(ROWS($A$3:W57)&gt;CEILING(COUNT(DRAFT!$B:$B)/4,1),"",INDEX(RSLT,ROWS($A$3:W57)+QUOTIENT(COLUMNS($A$3:W57)-1,6)*CEILING(COUNT(DRAFT!$B:$B)/4,1),1+MOD(COLUMN()-1,6)))</f>
        <v/>
      </c>
      <c r="X57" s="51" t="str">
        <f>IF(ROWS($A$3:X57)&gt;CEILING(COUNT(DRAFT!$B:$B)/4,1),"",INDEX(RSLT,ROWS($A$3:X57)+QUOTIENT(COLUMNS($A$3:X57)-1,6)*CEILING(COUNT(DRAFT!$B:$B)/4,1),1+MOD(COLUMN()-1,6)))</f>
        <v/>
      </c>
    </row>
    <row r="58" spans="1:24" ht="23.1" customHeight="1" x14ac:dyDescent="0.2">
      <c r="A58" s="51" t="str">
        <f>IF(ROWS($A$3:A58)&gt;CEILING(COUNT(DRAFT!$B:$B)/4,1),"",INDEX(RSLT,ROWS($A$3:A58)+QUOTIENT(COLUMNS($A$3:A58)-1,6)*CEILING(COUNT(DRAFT!$B:$B)/4,1),1+MOD(COLUMN()-1,6)))</f>
        <v/>
      </c>
      <c r="B58" s="51" t="str">
        <f>IF(ROWS($A$3:B58)&gt;CEILING(COUNT(DRAFT!$B:$B)/4,1),"",INDEX(RSLT,ROWS($A$3:B58)+QUOTIENT(COLUMNS($A$3:B58)-1,6)*CEILING(COUNT(DRAFT!$B:$B)/4,1),1+MOD(COLUMN()-1,6)))</f>
        <v/>
      </c>
      <c r="C58" s="51" t="str">
        <f>IF(ROWS($A$3:C58)&gt;CEILING(COUNT(DRAFT!$B:$B)/4,1),"",INDEX(RSLT,ROWS($A$3:C58)+QUOTIENT(COLUMNS($A$3:C58)-1,6)*CEILING(COUNT(DRAFT!$B:$B)/4,1),1+MOD(COLUMN()-1,6)))</f>
        <v/>
      </c>
      <c r="D58" s="51" t="str">
        <f>IF(ROWS($A$3:D58)&gt;CEILING(COUNT(DRAFT!$B:$B)/4,1),"",INDEX(RSLT,ROWS($A$3:D58)+QUOTIENT(COLUMNS($A$3:D58)-1,6)*CEILING(COUNT(DRAFT!$B:$B)/4,1),1+MOD(COLUMN()-1,6)))</f>
        <v/>
      </c>
      <c r="E58" s="51" t="str">
        <f>IF(ROWS($A$3:E58)&gt;CEILING(COUNT(DRAFT!$B:$B)/4,1),"",INDEX(RSLT,ROWS($A$3:E58)+QUOTIENT(COLUMNS($A$3:E58)-1,6)*CEILING(COUNT(DRAFT!$B:$B)/4,1),1+MOD(COLUMN()-1,6)))</f>
        <v/>
      </c>
      <c r="F58" s="51" t="str">
        <f>IF(ROWS($A$3:F58)&gt;CEILING(COUNT(DRAFT!$B:$B)/4,1),"",INDEX(RSLT,ROWS($A$3:F58)+QUOTIENT(COLUMNS($A$3:F58)-1,6)*CEILING(COUNT(DRAFT!$B:$B)/4,1),1+MOD(COLUMN()-1,6)))</f>
        <v/>
      </c>
      <c r="G58" s="51" t="str">
        <f>IF(ROWS($A$3:G58)&gt;CEILING(COUNT(DRAFT!$B:$B)/4,1),"",INDEX(RSLT,ROWS($A$3:G58)+QUOTIENT(COLUMNS($A$3:G58)-1,6)*CEILING(COUNT(DRAFT!$B:$B)/4,1),1+MOD(COLUMN()-1,6)))</f>
        <v/>
      </c>
      <c r="H58" s="51" t="str">
        <f>IF(ROWS($A$3:H58)&gt;CEILING(COUNT(DRAFT!$B:$B)/4,1),"",INDEX(RSLT,ROWS($A$3:H58)+QUOTIENT(COLUMNS($A$3:H58)-1,6)*CEILING(COUNT(DRAFT!$B:$B)/4,1),1+MOD(COLUMN()-1,6)))</f>
        <v/>
      </c>
      <c r="I58" s="51" t="str">
        <f>IF(ROWS($A$3:I58)&gt;CEILING(COUNT(DRAFT!$B:$B)/4,1),"",INDEX(RSLT,ROWS($A$3:I58)+QUOTIENT(COLUMNS($A$3:I58)-1,6)*CEILING(COUNT(DRAFT!$B:$B)/4,1),1+MOD(COLUMN()-1,6)))</f>
        <v/>
      </c>
      <c r="J58" s="51" t="str">
        <f>IF(ROWS($A$3:J58)&gt;CEILING(COUNT(DRAFT!$B:$B)/4,1),"",INDEX(RSLT,ROWS($A$3:J58)+QUOTIENT(COLUMNS($A$3:J58)-1,6)*CEILING(COUNT(DRAFT!$B:$B)/4,1),1+MOD(COLUMN()-1,6)))</f>
        <v/>
      </c>
      <c r="K58" s="51" t="str">
        <f>IF(ROWS($A$3:K58)&gt;CEILING(COUNT(DRAFT!$B:$B)/4,1),"",INDEX(RSLT,ROWS($A$3:K58)+QUOTIENT(COLUMNS($A$3:K58)-1,6)*CEILING(COUNT(DRAFT!$B:$B)/4,1),1+MOD(COLUMN()-1,6)))</f>
        <v/>
      </c>
      <c r="L58" s="51" t="str">
        <f>IF(ROWS($A$3:L58)&gt;CEILING(COUNT(DRAFT!$B:$B)/4,1),"",INDEX(RSLT,ROWS($A$3:L58)+QUOTIENT(COLUMNS($A$3:L58)-1,6)*CEILING(COUNT(DRAFT!$B:$B)/4,1),1+MOD(COLUMN()-1,6)))</f>
        <v/>
      </c>
      <c r="M58" s="51" t="str">
        <f>IF(ROWS($A$3:M58)&gt;CEILING(COUNT(DRAFT!$B:$B)/4,1),"",INDEX(RSLT,ROWS($A$3:M58)+QUOTIENT(COLUMNS($A$3:M58)-1,6)*CEILING(COUNT(DRAFT!$B:$B)/4,1),1+MOD(COLUMN()-1,6)))</f>
        <v/>
      </c>
      <c r="N58" s="51" t="str">
        <f>IF(ROWS($A$3:N58)&gt;CEILING(COUNT(DRAFT!$B:$B)/4,1),"",INDEX(RSLT,ROWS($A$3:N58)+QUOTIENT(COLUMNS($A$3:N58)-1,6)*CEILING(COUNT(DRAFT!$B:$B)/4,1),1+MOD(COLUMN()-1,6)))</f>
        <v/>
      </c>
      <c r="O58" s="51" t="str">
        <f>IF(ROWS($A$3:O58)&gt;CEILING(COUNT(DRAFT!$B:$B)/4,1),"",INDEX(RSLT,ROWS($A$3:O58)+QUOTIENT(COLUMNS($A$3:O58)-1,6)*CEILING(COUNT(DRAFT!$B:$B)/4,1),1+MOD(COLUMN()-1,6)))</f>
        <v/>
      </c>
      <c r="P58" s="51" t="str">
        <f>IF(ROWS($A$3:P58)&gt;CEILING(COUNT(DRAFT!$B:$B)/4,1),"",INDEX(RSLT,ROWS($A$3:P58)+QUOTIENT(COLUMNS($A$3:P58)-1,6)*CEILING(COUNT(DRAFT!$B:$B)/4,1),1+MOD(COLUMN()-1,6)))</f>
        <v/>
      </c>
      <c r="Q58" s="51" t="str">
        <f>IF(ROWS($A$3:Q58)&gt;CEILING(COUNT(DRAFT!$B:$B)/4,1),"",INDEX(RSLT,ROWS($A$3:Q58)+QUOTIENT(COLUMNS($A$3:Q58)-1,6)*CEILING(COUNT(DRAFT!$B:$B)/4,1),1+MOD(COLUMN()-1,6)))</f>
        <v/>
      </c>
      <c r="R58" s="51" t="str">
        <f>IF(ROWS($A$3:R58)&gt;CEILING(COUNT(DRAFT!$B:$B)/4,1),"",INDEX(RSLT,ROWS($A$3:R58)+QUOTIENT(COLUMNS($A$3:R58)-1,6)*CEILING(COUNT(DRAFT!$B:$B)/4,1),1+MOD(COLUMN()-1,6)))</f>
        <v/>
      </c>
      <c r="S58" s="51" t="str">
        <f>IF(ROWS($A$3:S58)&gt;CEILING(COUNT(DRAFT!$B:$B)/4,1),"",INDEX(RSLT,ROWS($A$3:S58)+QUOTIENT(COLUMNS($A$3:S58)-1,6)*CEILING(COUNT(DRAFT!$B:$B)/4,1),1+MOD(COLUMN()-1,6)))</f>
        <v/>
      </c>
      <c r="T58" s="51" t="str">
        <f>IF(ROWS($A$3:T58)&gt;CEILING(COUNT(DRAFT!$B:$B)/4,1),"",INDEX(RSLT,ROWS($A$3:T58)+QUOTIENT(COLUMNS($A$3:T58)-1,6)*CEILING(COUNT(DRAFT!$B:$B)/4,1),1+MOD(COLUMN()-1,6)))</f>
        <v/>
      </c>
      <c r="U58" s="51" t="str">
        <f>IF(ROWS($A$3:U58)&gt;CEILING(COUNT(DRAFT!$B:$B)/4,1),"",INDEX(RSLT,ROWS($A$3:U58)+QUOTIENT(COLUMNS($A$3:U58)-1,6)*CEILING(COUNT(DRAFT!$B:$B)/4,1),1+MOD(COLUMN()-1,6)))</f>
        <v/>
      </c>
      <c r="V58" s="51" t="str">
        <f>IF(ROWS($A$3:V58)&gt;CEILING(COUNT(DRAFT!$B:$B)/4,1),"",INDEX(RSLT,ROWS($A$3:V58)+QUOTIENT(COLUMNS($A$3:V58)-1,6)*CEILING(COUNT(DRAFT!$B:$B)/4,1),1+MOD(COLUMN()-1,6)))</f>
        <v/>
      </c>
      <c r="W58" s="51" t="str">
        <f>IF(ROWS($A$3:W58)&gt;CEILING(COUNT(DRAFT!$B:$B)/4,1),"",INDEX(RSLT,ROWS($A$3:W58)+QUOTIENT(COLUMNS($A$3:W58)-1,6)*CEILING(COUNT(DRAFT!$B:$B)/4,1),1+MOD(COLUMN()-1,6)))</f>
        <v/>
      </c>
      <c r="X58" s="51" t="str">
        <f>IF(ROWS($A$3:X58)&gt;CEILING(COUNT(DRAFT!$B:$B)/4,1),"",INDEX(RSLT,ROWS($A$3:X58)+QUOTIENT(COLUMNS($A$3:X58)-1,6)*CEILING(COUNT(DRAFT!$B:$B)/4,1),1+MOD(COLUMN()-1,6)))</f>
        <v/>
      </c>
    </row>
    <row r="59" spans="1:24" ht="23.1" customHeight="1" x14ac:dyDescent="0.2">
      <c r="A59" s="51" t="str">
        <f>IF(ROWS($A$3:A59)&gt;CEILING(COUNT(DRAFT!$B:$B)/4,1),"",INDEX(RSLT,ROWS($A$3:A59)+QUOTIENT(COLUMNS($A$3:A59)-1,6)*CEILING(COUNT(DRAFT!$B:$B)/4,1),1+MOD(COLUMN()-1,6)))</f>
        <v/>
      </c>
      <c r="B59" s="51" t="str">
        <f>IF(ROWS($A$3:B59)&gt;CEILING(COUNT(DRAFT!$B:$B)/4,1),"",INDEX(RSLT,ROWS($A$3:B59)+QUOTIENT(COLUMNS($A$3:B59)-1,6)*CEILING(COUNT(DRAFT!$B:$B)/4,1),1+MOD(COLUMN()-1,6)))</f>
        <v/>
      </c>
      <c r="C59" s="51" t="str">
        <f>IF(ROWS($A$3:C59)&gt;CEILING(COUNT(DRAFT!$B:$B)/4,1),"",INDEX(RSLT,ROWS($A$3:C59)+QUOTIENT(COLUMNS($A$3:C59)-1,6)*CEILING(COUNT(DRAFT!$B:$B)/4,1),1+MOD(COLUMN()-1,6)))</f>
        <v/>
      </c>
      <c r="D59" s="51" t="str">
        <f>IF(ROWS($A$3:D59)&gt;CEILING(COUNT(DRAFT!$B:$B)/4,1),"",INDEX(RSLT,ROWS($A$3:D59)+QUOTIENT(COLUMNS($A$3:D59)-1,6)*CEILING(COUNT(DRAFT!$B:$B)/4,1),1+MOD(COLUMN()-1,6)))</f>
        <v/>
      </c>
      <c r="E59" s="51" t="str">
        <f>IF(ROWS($A$3:E59)&gt;CEILING(COUNT(DRAFT!$B:$B)/4,1),"",INDEX(RSLT,ROWS($A$3:E59)+QUOTIENT(COLUMNS($A$3:E59)-1,6)*CEILING(COUNT(DRAFT!$B:$B)/4,1),1+MOD(COLUMN()-1,6)))</f>
        <v/>
      </c>
      <c r="F59" s="51" t="str">
        <f>IF(ROWS($A$3:F59)&gt;CEILING(COUNT(DRAFT!$B:$B)/4,1),"",INDEX(RSLT,ROWS($A$3:F59)+QUOTIENT(COLUMNS($A$3:F59)-1,6)*CEILING(COUNT(DRAFT!$B:$B)/4,1),1+MOD(COLUMN()-1,6)))</f>
        <v/>
      </c>
      <c r="G59" s="51" t="str">
        <f>IF(ROWS($A$3:G59)&gt;CEILING(COUNT(DRAFT!$B:$B)/4,1),"",INDEX(RSLT,ROWS($A$3:G59)+QUOTIENT(COLUMNS($A$3:G59)-1,6)*CEILING(COUNT(DRAFT!$B:$B)/4,1),1+MOD(COLUMN()-1,6)))</f>
        <v/>
      </c>
      <c r="H59" s="51" t="str">
        <f>IF(ROWS($A$3:H59)&gt;CEILING(COUNT(DRAFT!$B:$B)/4,1),"",INDEX(RSLT,ROWS($A$3:H59)+QUOTIENT(COLUMNS($A$3:H59)-1,6)*CEILING(COUNT(DRAFT!$B:$B)/4,1),1+MOD(COLUMN()-1,6)))</f>
        <v/>
      </c>
      <c r="I59" s="51" t="str">
        <f>IF(ROWS($A$3:I59)&gt;CEILING(COUNT(DRAFT!$B:$B)/4,1),"",INDEX(RSLT,ROWS($A$3:I59)+QUOTIENT(COLUMNS($A$3:I59)-1,6)*CEILING(COUNT(DRAFT!$B:$B)/4,1),1+MOD(COLUMN()-1,6)))</f>
        <v/>
      </c>
      <c r="J59" s="51" t="str">
        <f>IF(ROWS($A$3:J59)&gt;CEILING(COUNT(DRAFT!$B:$B)/4,1),"",INDEX(RSLT,ROWS($A$3:J59)+QUOTIENT(COLUMNS($A$3:J59)-1,6)*CEILING(COUNT(DRAFT!$B:$B)/4,1),1+MOD(COLUMN()-1,6)))</f>
        <v/>
      </c>
      <c r="K59" s="51" t="str">
        <f>IF(ROWS($A$3:K59)&gt;CEILING(COUNT(DRAFT!$B:$B)/4,1),"",INDEX(RSLT,ROWS($A$3:K59)+QUOTIENT(COLUMNS($A$3:K59)-1,6)*CEILING(COUNT(DRAFT!$B:$B)/4,1),1+MOD(COLUMN()-1,6)))</f>
        <v/>
      </c>
      <c r="L59" s="51" t="str">
        <f>IF(ROWS($A$3:L59)&gt;CEILING(COUNT(DRAFT!$B:$B)/4,1),"",INDEX(RSLT,ROWS($A$3:L59)+QUOTIENT(COLUMNS($A$3:L59)-1,6)*CEILING(COUNT(DRAFT!$B:$B)/4,1),1+MOD(COLUMN()-1,6)))</f>
        <v/>
      </c>
      <c r="M59" s="51" t="str">
        <f>IF(ROWS($A$3:M59)&gt;CEILING(COUNT(DRAFT!$B:$B)/4,1),"",INDEX(RSLT,ROWS($A$3:M59)+QUOTIENT(COLUMNS($A$3:M59)-1,6)*CEILING(COUNT(DRAFT!$B:$B)/4,1),1+MOD(COLUMN()-1,6)))</f>
        <v/>
      </c>
      <c r="N59" s="51" t="str">
        <f>IF(ROWS($A$3:N59)&gt;CEILING(COUNT(DRAFT!$B:$B)/4,1),"",INDEX(RSLT,ROWS($A$3:N59)+QUOTIENT(COLUMNS($A$3:N59)-1,6)*CEILING(COUNT(DRAFT!$B:$B)/4,1),1+MOD(COLUMN()-1,6)))</f>
        <v/>
      </c>
      <c r="O59" s="51" t="str">
        <f>IF(ROWS($A$3:O59)&gt;CEILING(COUNT(DRAFT!$B:$B)/4,1),"",INDEX(RSLT,ROWS($A$3:O59)+QUOTIENT(COLUMNS($A$3:O59)-1,6)*CEILING(COUNT(DRAFT!$B:$B)/4,1),1+MOD(COLUMN()-1,6)))</f>
        <v/>
      </c>
      <c r="P59" s="51" t="str">
        <f>IF(ROWS($A$3:P59)&gt;CEILING(COUNT(DRAFT!$B:$B)/4,1),"",INDEX(RSLT,ROWS($A$3:P59)+QUOTIENT(COLUMNS($A$3:P59)-1,6)*CEILING(COUNT(DRAFT!$B:$B)/4,1),1+MOD(COLUMN()-1,6)))</f>
        <v/>
      </c>
      <c r="Q59" s="51" t="str">
        <f>IF(ROWS($A$3:Q59)&gt;CEILING(COUNT(DRAFT!$B:$B)/4,1),"",INDEX(RSLT,ROWS($A$3:Q59)+QUOTIENT(COLUMNS($A$3:Q59)-1,6)*CEILING(COUNT(DRAFT!$B:$B)/4,1),1+MOD(COLUMN()-1,6)))</f>
        <v/>
      </c>
      <c r="R59" s="51" t="str">
        <f>IF(ROWS($A$3:R59)&gt;CEILING(COUNT(DRAFT!$B:$B)/4,1),"",INDEX(RSLT,ROWS($A$3:R59)+QUOTIENT(COLUMNS($A$3:R59)-1,6)*CEILING(COUNT(DRAFT!$B:$B)/4,1),1+MOD(COLUMN()-1,6)))</f>
        <v/>
      </c>
      <c r="S59" s="51" t="str">
        <f>IF(ROWS($A$3:S59)&gt;CEILING(COUNT(DRAFT!$B:$B)/4,1),"",INDEX(RSLT,ROWS($A$3:S59)+QUOTIENT(COLUMNS($A$3:S59)-1,6)*CEILING(COUNT(DRAFT!$B:$B)/4,1),1+MOD(COLUMN()-1,6)))</f>
        <v/>
      </c>
      <c r="T59" s="51" t="str">
        <f>IF(ROWS($A$3:T59)&gt;CEILING(COUNT(DRAFT!$B:$B)/4,1),"",INDEX(RSLT,ROWS($A$3:T59)+QUOTIENT(COLUMNS($A$3:T59)-1,6)*CEILING(COUNT(DRAFT!$B:$B)/4,1),1+MOD(COLUMN()-1,6)))</f>
        <v/>
      </c>
      <c r="U59" s="51" t="str">
        <f>IF(ROWS($A$3:U59)&gt;CEILING(COUNT(DRAFT!$B:$B)/4,1),"",INDEX(RSLT,ROWS($A$3:U59)+QUOTIENT(COLUMNS($A$3:U59)-1,6)*CEILING(COUNT(DRAFT!$B:$B)/4,1),1+MOD(COLUMN()-1,6)))</f>
        <v/>
      </c>
      <c r="V59" s="51" t="str">
        <f>IF(ROWS($A$3:V59)&gt;CEILING(COUNT(DRAFT!$B:$B)/4,1),"",INDEX(RSLT,ROWS($A$3:V59)+QUOTIENT(COLUMNS($A$3:V59)-1,6)*CEILING(COUNT(DRAFT!$B:$B)/4,1),1+MOD(COLUMN()-1,6)))</f>
        <v/>
      </c>
      <c r="W59" s="51" t="str">
        <f>IF(ROWS($A$3:W59)&gt;CEILING(COUNT(DRAFT!$B:$B)/4,1),"",INDEX(RSLT,ROWS($A$3:W59)+QUOTIENT(COLUMNS($A$3:W59)-1,6)*CEILING(COUNT(DRAFT!$B:$B)/4,1),1+MOD(COLUMN()-1,6)))</f>
        <v/>
      </c>
      <c r="X59" s="51" t="str">
        <f>IF(ROWS($A$3:X59)&gt;CEILING(COUNT(DRAFT!$B:$B)/4,1),"",INDEX(RSLT,ROWS($A$3:X59)+QUOTIENT(COLUMNS($A$3:X59)-1,6)*CEILING(COUNT(DRAFT!$B:$B)/4,1),1+MOD(COLUMN()-1,6)))</f>
        <v/>
      </c>
    </row>
    <row r="60" spans="1:24" ht="23.1" customHeight="1" x14ac:dyDescent="0.2">
      <c r="A60" s="51" t="str">
        <f>IF(ROWS($A$3:A60)&gt;CEILING(COUNT(DRAFT!$B:$B)/4,1),"",INDEX(RSLT,ROWS($A$3:A60)+QUOTIENT(COLUMNS($A$3:A60)-1,6)*CEILING(COUNT(DRAFT!$B:$B)/4,1),1+MOD(COLUMN()-1,6)))</f>
        <v/>
      </c>
      <c r="B60" s="51" t="str">
        <f>IF(ROWS($A$3:B60)&gt;CEILING(COUNT(DRAFT!$B:$B)/4,1),"",INDEX(RSLT,ROWS($A$3:B60)+QUOTIENT(COLUMNS($A$3:B60)-1,6)*CEILING(COUNT(DRAFT!$B:$B)/4,1),1+MOD(COLUMN()-1,6)))</f>
        <v/>
      </c>
      <c r="C60" s="51" t="str">
        <f>IF(ROWS($A$3:C60)&gt;CEILING(COUNT(DRAFT!$B:$B)/4,1),"",INDEX(RSLT,ROWS($A$3:C60)+QUOTIENT(COLUMNS($A$3:C60)-1,6)*CEILING(COUNT(DRAFT!$B:$B)/4,1),1+MOD(COLUMN()-1,6)))</f>
        <v/>
      </c>
      <c r="D60" s="51" t="str">
        <f>IF(ROWS($A$3:D60)&gt;CEILING(COUNT(DRAFT!$B:$B)/4,1),"",INDEX(RSLT,ROWS($A$3:D60)+QUOTIENT(COLUMNS($A$3:D60)-1,6)*CEILING(COUNT(DRAFT!$B:$B)/4,1),1+MOD(COLUMN()-1,6)))</f>
        <v/>
      </c>
      <c r="E60" s="51" t="str">
        <f>IF(ROWS($A$3:E60)&gt;CEILING(COUNT(DRAFT!$B:$B)/4,1),"",INDEX(RSLT,ROWS($A$3:E60)+QUOTIENT(COLUMNS($A$3:E60)-1,6)*CEILING(COUNT(DRAFT!$B:$B)/4,1),1+MOD(COLUMN()-1,6)))</f>
        <v/>
      </c>
      <c r="F60" s="51" t="str">
        <f>IF(ROWS($A$3:F60)&gt;CEILING(COUNT(DRAFT!$B:$B)/4,1),"",INDEX(RSLT,ROWS($A$3:F60)+QUOTIENT(COLUMNS($A$3:F60)-1,6)*CEILING(COUNT(DRAFT!$B:$B)/4,1),1+MOD(COLUMN()-1,6)))</f>
        <v/>
      </c>
      <c r="G60" s="51" t="str">
        <f>IF(ROWS($A$3:G60)&gt;CEILING(COUNT(DRAFT!$B:$B)/4,1),"",INDEX(RSLT,ROWS($A$3:G60)+QUOTIENT(COLUMNS($A$3:G60)-1,6)*CEILING(COUNT(DRAFT!$B:$B)/4,1),1+MOD(COLUMN()-1,6)))</f>
        <v/>
      </c>
      <c r="H60" s="51" t="str">
        <f>IF(ROWS($A$3:H60)&gt;CEILING(COUNT(DRAFT!$B:$B)/4,1),"",INDEX(RSLT,ROWS($A$3:H60)+QUOTIENT(COLUMNS($A$3:H60)-1,6)*CEILING(COUNT(DRAFT!$B:$B)/4,1),1+MOD(COLUMN()-1,6)))</f>
        <v/>
      </c>
      <c r="I60" s="51" t="str">
        <f>IF(ROWS($A$3:I60)&gt;CEILING(COUNT(DRAFT!$B:$B)/4,1),"",INDEX(RSLT,ROWS($A$3:I60)+QUOTIENT(COLUMNS($A$3:I60)-1,6)*CEILING(COUNT(DRAFT!$B:$B)/4,1),1+MOD(COLUMN()-1,6)))</f>
        <v/>
      </c>
      <c r="J60" s="51" t="str">
        <f>IF(ROWS($A$3:J60)&gt;CEILING(COUNT(DRAFT!$B:$B)/4,1),"",INDEX(RSLT,ROWS($A$3:J60)+QUOTIENT(COLUMNS($A$3:J60)-1,6)*CEILING(COUNT(DRAFT!$B:$B)/4,1),1+MOD(COLUMN()-1,6)))</f>
        <v/>
      </c>
      <c r="K60" s="51" t="str">
        <f>IF(ROWS($A$3:K60)&gt;CEILING(COUNT(DRAFT!$B:$B)/4,1),"",INDEX(RSLT,ROWS($A$3:K60)+QUOTIENT(COLUMNS($A$3:K60)-1,6)*CEILING(COUNT(DRAFT!$B:$B)/4,1),1+MOD(COLUMN()-1,6)))</f>
        <v/>
      </c>
      <c r="L60" s="51" t="str">
        <f>IF(ROWS($A$3:L60)&gt;CEILING(COUNT(DRAFT!$B:$B)/4,1),"",INDEX(RSLT,ROWS($A$3:L60)+QUOTIENT(COLUMNS($A$3:L60)-1,6)*CEILING(COUNT(DRAFT!$B:$B)/4,1),1+MOD(COLUMN()-1,6)))</f>
        <v/>
      </c>
      <c r="M60" s="51" t="str">
        <f>IF(ROWS($A$3:M60)&gt;CEILING(COUNT(DRAFT!$B:$B)/4,1),"",INDEX(RSLT,ROWS($A$3:M60)+QUOTIENT(COLUMNS($A$3:M60)-1,6)*CEILING(COUNT(DRAFT!$B:$B)/4,1),1+MOD(COLUMN()-1,6)))</f>
        <v/>
      </c>
      <c r="N60" s="51" t="str">
        <f>IF(ROWS($A$3:N60)&gt;CEILING(COUNT(DRAFT!$B:$B)/4,1),"",INDEX(RSLT,ROWS($A$3:N60)+QUOTIENT(COLUMNS($A$3:N60)-1,6)*CEILING(COUNT(DRAFT!$B:$B)/4,1),1+MOD(COLUMN()-1,6)))</f>
        <v/>
      </c>
      <c r="O60" s="51" t="str">
        <f>IF(ROWS($A$3:O60)&gt;CEILING(COUNT(DRAFT!$B:$B)/4,1),"",INDEX(RSLT,ROWS($A$3:O60)+QUOTIENT(COLUMNS($A$3:O60)-1,6)*CEILING(COUNT(DRAFT!$B:$B)/4,1),1+MOD(COLUMN()-1,6)))</f>
        <v/>
      </c>
      <c r="P60" s="51" t="str">
        <f>IF(ROWS($A$3:P60)&gt;CEILING(COUNT(DRAFT!$B:$B)/4,1),"",INDEX(RSLT,ROWS($A$3:P60)+QUOTIENT(COLUMNS($A$3:P60)-1,6)*CEILING(COUNT(DRAFT!$B:$B)/4,1),1+MOD(COLUMN()-1,6)))</f>
        <v/>
      </c>
      <c r="Q60" s="51" t="str">
        <f>IF(ROWS($A$3:Q60)&gt;CEILING(COUNT(DRAFT!$B:$B)/4,1),"",INDEX(RSLT,ROWS($A$3:Q60)+QUOTIENT(COLUMNS($A$3:Q60)-1,6)*CEILING(COUNT(DRAFT!$B:$B)/4,1),1+MOD(COLUMN()-1,6)))</f>
        <v/>
      </c>
      <c r="R60" s="51" t="str">
        <f>IF(ROWS($A$3:R60)&gt;CEILING(COUNT(DRAFT!$B:$B)/4,1),"",INDEX(RSLT,ROWS($A$3:R60)+QUOTIENT(COLUMNS($A$3:R60)-1,6)*CEILING(COUNT(DRAFT!$B:$B)/4,1),1+MOD(COLUMN()-1,6)))</f>
        <v/>
      </c>
      <c r="S60" s="51" t="str">
        <f>IF(ROWS($A$3:S60)&gt;CEILING(COUNT(DRAFT!$B:$B)/4,1),"",INDEX(RSLT,ROWS($A$3:S60)+QUOTIENT(COLUMNS($A$3:S60)-1,6)*CEILING(COUNT(DRAFT!$B:$B)/4,1),1+MOD(COLUMN()-1,6)))</f>
        <v/>
      </c>
      <c r="T60" s="51" t="str">
        <f>IF(ROWS($A$3:T60)&gt;CEILING(COUNT(DRAFT!$B:$B)/4,1),"",INDEX(RSLT,ROWS($A$3:T60)+QUOTIENT(COLUMNS($A$3:T60)-1,6)*CEILING(COUNT(DRAFT!$B:$B)/4,1),1+MOD(COLUMN()-1,6)))</f>
        <v/>
      </c>
      <c r="U60" s="51" t="str">
        <f>IF(ROWS($A$3:U60)&gt;CEILING(COUNT(DRAFT!$B:$B)/4,1),"",INDEX(RSLT,ROWS($A$3:U60)+QUOTIENT(COLUMNS($A$3:U60)-1,6)*CEILING(COUNT(DRAFT!$B:$B)/4,1),1+MOD(COLUMN()-1,6)))</f>
        <v/>
      </c>
      <c r="V60" s="51" t="str">
        <f>IF(ROWS($A$3:V60)&gt;CEILING(COUNT(DRAFT!$B:$B)/4,1),"",INDEX(RSLT,ROWS($A$3:V60)+QUOTIENT(COLUMNS($A$3:V60)-1,6)*CEILING(COUNT(DRAFT!$B:$B)/4,1),1+MOD(COLUMN()-1,6)))</f>
        <v/>
      </c>
      <c r="W60" s="51" t="str">
        <f>IF(ROWS($A$3:W60)&gt;CEILING(COUNT(DRAFT!$B:$B)/4,1),"",INDEX(RSLT,ROWS($A$3:W60)+QUOTIENT(COLUMNS($A$3:W60)-1,6)*CEILING(COUNT(DRAFT!$B:$B)/4,1),1+MOD(COLUMN()-1,6)))</f>
        <v/>
      </c>
      <c r="X60" s="51" t="str">
        <f>IF(ROWS($A$3:X60)&gt;CEILING(COUNT(DRAFT!$B:$B)/4,1),"",INDEX(RSLT,ROWS($A$3:X60)+QUOTIENT(COLUMNS($A$3:X60)-1,6)*CEILING(COUNT(DRAFT!$B:$B)/4,1),1+MOD(COLUMN()-1,6)))</f>
        <v/>
      </c>
    </row>
    <row r="61" spans="1:24" ht="23.1" customHeight="1" x14ac:dyDescent="0.2">
      <c r="A61" s="51" t="str">
        <f>IF(ROWS($A$3:A61)&gt;CEILING(COUNT(DRAFT!$B:$B)/4,1),"",INDEX(RSLT,ROWS($A$3:A61)+QUOTIENT(COLUMNS($A$3:A61)-1,6)*CEILING(COUNT(DRAFT!$B:$B)/4,1),1+MOD(COLUMN()-1,6)))</f>
        <v/>
      </c>
      <c r="B61" s="51" t="str">
        <f>IF(ROWS($A$3:B61)&gt;CEILING(COUNT(DRAFT!$B:$B)/4,1),"",INDEX(RSLT,ROWS($A$3:B61)+QUOTIENT(COLUMNS($A$3:B61)-1,6)*CEILING(COUNT(DRAFT!$B:$B)/4,1),1+MOD(COLUMN()-1,6)))</f>
        <v/>
      </c>
      <c r="C61" s="51" t="str">
        <f>IF(ROWS($A$3:C61)&gt;CEILING(COUNT(DRAFT!$B:$B)/4,1),"",INDEX(RSLT,ROWS($A$3:C61)+QUOTIENT(COLUMNS($A$3:C61)-1,6)*CEILING(COUNT(DRAFT!$B:$B)/4,1),1+MOD(COLUMN()-1,6)))</f>
        <v/>
      </c>
      <c r="D61" s="51" t="str">
        <f>IF(ROWS($A$3:D61)&gt;CEILING(COUNT(DRAFT!$B:$B)/4,1),"",INDEX(RSLT,ROWS($A$3:D61)+QUOTIENT(COLUMNS($A$3:D61)-1,6)*CEILING(COUNT(DRAFT!$B:$B)/4,1),1+MOD(COLUMN()-1,6)))</f>
        <v/>
      </c>
      <c r="E61" s="51" t="str">
        <f>IF(ROWS($A$3:E61)&gt;CEILING(COUNT(DRAFT!$B:$B)/4,1),"",INDEX(RSLT,ROWS($A$3:E61)+QUOTIENT(COLUMNS($A$3:E61)-1,6)*CEILING(COUNT(DRAFT!$B:$B)/4,1),1+MOD(COLUMN()-1,6)))</f>
        <v/>
      </c>
      <c r="F61" s="51" t="str">
        <f>IF(ROWS($A$3:F61)&gt;CEILING(COUNT(DRAFT!$B:$B)/4,1),"",INDEX(RSLT,ROWS($A$3:F61)+QUOTIENT(COLUMNS($A$3:F61)-1,6)*CEILING(COUNT(DRAFT!$B:$B)/4,1),1+MOD(COLUMN()-1,6)))</f>
        <v/>
      </c>
      <c r="G61" s="51" t="str">
        <f>IF(ROWS($A$3:G61)&gt;CEILING(COUNT(DRAFT!$B:$B)/4,1),"",INDEX(RSLT,ROWS($A$3:G61)+QUOTIENT(COLUMNS($A$3:G61)-1,6)*CEILING(COUNT(DRAFT!$B:$B)/4,1),1+MOD(COLUMN()-1,6)))</f>
        <v/>
      </c>
      <c r="H61" s="51" t="str">
        <f>IF(ROWS($A$3:H61)&gt;CEILING(COUNT(DRAFT!$B:$B)/4,1),"",INDEX(RSLT,ROWS($A$3:H61)+QUOTIENT(COLUMNS($A$3:H61)-1,6)*CEILING(COUNT(DRAFT!$B:$B)/4,1),1+MOD(COLUMN()-1,6)))</f>
        <v/>
      </c>
      <c r="I61" s="51" t="str">
        <f>IF(ROWS($A$3:I61)&gt;CEILING(COUNT(DRAFT!$B:$B)/4,1),"",INDEX(RSLT,ROWS($A$3:I61)+QUOTIENT(COLUMNS($A$3:I61)-1,6)*CEILING(COUNT(DRAFT!$B:$B)/4,1),1+MOD(COLUMN()-1,6)))</f>
        <v/>
      </c>
      <c r="J61" s="51" t="str">
        <f>IF(ROWS($A$3:J61)&gt;CEILING(COUNT(DRAFT!$B:$B)/4,1),"",INDEX(RSLT,ROWS($A$3:J61)+QUOTIENT(COLUMNS($A$3:J61)-1,6)*CEILING(COUNT(DRAFT!$B:$B)/4,1),1+MOD(COLUMN()-1,6)))</f>
        <v/>
      </c>
      <c r="K61" s="51" t="str">
        <f>IF(ROWS($A$3:K61)&gt;CEILING(COUNT(DRAFT!$B:$B)/4,1),"",INDEX(RSLT,ROWS($A$3:K61)+QUOTIENT(COLUMNS($A$3:K61)-1,6)*CEILING(COUNT(DRAFT!$B:$B)/4,1),1+MOD(COLUMN()-1,6)))</f>
        <v/>
      </c>
      <c r="L61" s="51" t="str">
        <f>IF(ROWS($A$3:L61)&gt;CEILING(COUNT(DRAFT!$B:$B)/4,1),"",INDEX(RSLT,ROWS($A$3:L61)+QUOTIENT(COLUMNS($A$3:L61)-1,6)*CEILING(COUNT(DRAFT!$B:$B)/4,1),1+MOD(COLUMN()-1,6)))</f>
        <v/>
      </c>
      <c r="M61" s="51" t="str">
        <f>IF(ROWS($A$3:M61)&gt;CEILING(COUNT(DRAFT!$B:$B)/4,1),"",INDEX(RSLT,ROWS($A$3:M61)+QUOTIENT(COLUMNS($A$3:M61)-1,6)*CEILING(COUNT(DRAFT!$B:$B)/4,1),1+MOD(COLUMN()-1,6)))</f>
        <v/>
      </c>
      <c r="N61" s="51" t="str">
        <f>IF(ROWS($A$3:N61)&gt;CEILING(COUNT(DRAFT!$B:$B)/4,1),"",INDEX(RSLT,ROWS($A$3:N61)+QUOTIENT(COLUMNS($A$3:N61)-1,6)*CEILING(COUNT(DRAFT!$B:$B)/4,1),1+MOD(COLUMN()-1,6)))</f>
        <v/>
      </c>
      <c r="O61" s="51" t="str">
        <f>IF(ROWS($A$3:O61)&gt;CEILING(COUNT(DRAFT!$B:$B)/4,1),"",INDEX(RSLT,ROWS($A$3:O61)+QUOTIENT(COLUMNS($A$3:O61)-1,6)*CEILING(COUNT(DRAFT!$B:$B)/4,1),1+MOD(COLUMN()-1,6)))</f>
        <v/>
      </c>
      <c r="P61" s="51" t="str">
        <f>IF(ROWS($A$3:P61)&gt;CEILING(COUNT(DRAFT!$B:$B)/4,1),"",INDEX(RSLT,ROWS($A$3:P61)+QUOTIENT(COLUMNS($A$3:P61)-1,6)*CEILING(COUNT(DRAFT!$B:$B)/4,1),1+MOD(COLUMN()-1,6)))</f>
        <v/>
      </c>
      <c r="Q61" s="51" t="str">
        <f>IF(ROWS($A$3:Q61)&gt;CEILING(COUNT(DRAFT!$B:$B)/4,1),"",INDEX(RSLT,ROWS($A$3:Q61)+QUOTIENT(COLUMNS($A$3:Q61)-1,6)*CEILING(COUNT(DRAFT!$B:$B)/4,1),1+MOD(COLUMN()-1,6)))</f>
        <v/>
      </c>
      <c r="R61" s="51" t="str">
        <f>IF(ROWS($A$3:R61)&gt;CEILING(COUNT(DRAFT!$B:$B)/4,1),"",INDEX(RSLT,ROWS($A$3:R61)+QUOTIENT(COLUMNS($A$3:R61)-1,6)*CEILING(COUNT(DRAFT!$B:$B)/4,1),1+MOD(COLUMN()-1,6)))</f>
        <v/>
      </c>
      <c r="S61" s="51" t="str">
        <f>IF(ROWS($A$3:S61)&gt;CEILING(COUNT(DRAFT!$B:$B)/4,1),"",INDEX(RSLT,ROWS($A$3:S61)+QUOTIENT(COLUMNS($A$3:S61)-1,6)*CEILING(COUNT(DRAFT!$B:$B)/4,1),1+MOD(COLUMN()-1,6)))</f>
        <v/>
      </c>
      <c r="T61" s="51" t="str">
        <f>IF(ROWS($A$3:T61)&gt;CEILING(COUNT(DRAFT!$B:$B)/4,1),"",INDEX(RSLT,ROWS($A$3:T61)+QUOTIENT(COLUMNS($A$3:T61)-1,6)*CEILING(COUNT(DRAFT!$B:$B)/4,1),1+MOD(COLUMN()-1,6)))</f>
        <v/>
      </c>
      <c r="U61" s="51" t="str">
        <f>IF(ROWS($A$3:U61)&gt;CEILING(COUNT(DRAFT!$B:$B)/4,1),"",INDEX(RSLT,ROWS($A$3:U61)+QUOTIENT(COLUMNS($A$3:U61)-1,6)*CEILING(COUNT(DRAFT!$B:$B)/4,1),1+MOD(COLUMN()-1,6)))</f>
        <v/>
      </c>
      <c r="V61" s="51" t="str">
        <f>IF(ROWS($A$3:V61)&gt;CEILING(COUNT(DRAFT!$B:$B)/4,1),"",INDEX(RSLT,ROWS($A$3:V61)+QUOTIENT(COLUMNS($A$3:V61)-1,6)*CEILING(COUNT(DRAFT!$B:$B)/4,1),1+MOD(COLUMN()-1,6)))</f>
        <v/>
      </c>
      <c r="W61" s="51" t="str">
        <f>IF(ROWS($A$3:W61)&gt;CEILING(COUNT(DRAFT!$B:$B)/4,1),"",INDEX(RSLT,ROWS($A$3:W61)+QUOTIENT(COLUMNS($A$3:W61)-1,6)*CEILING(COUNT(DRAFT!$B:$B)/4,1),1+MOD(COLUMN()-1,6)))</f>
        <v/>
      </c>
      <c r="X61" s="51" t="str">
        <f>IF(ROWS($A$3:X61)&gt;CEILING(COUNT(DRAFT!$B:$B)/4,1),"",INDEX(RSLT,ROWS($A$3:X61)+QUOTIENT(COLUMNS($A$3:X61)-1,6)*CEILING(COUNT(DRAFT!$B:$B)/4,1),1+MOD(COLUMN()-1,6)))</f>
        <v/>
      </c>
    </row>
    <row r="62" spans="1:24" ht="23.1" customHeight="1" x14ac:dyDescent="0.2">
      <c r="A62" s="51" t="str">
        <f>IF(ROWS($A$3:A62)&gt;CEILING(COUNT(DRAFT!$B:$B)/4,1),"",INDEX(RSLT,ROWS($A$3:A62)+QUOTIENT(COLUMNS($A$3:A62)-1,6)*CEILING(COUNT(DRAFT!$B:$B)/4,1),1+MOD(COLUMN()-1,6)))</f>
        <v/>
      </c>
      <c r="B62" s="51" t="str">
        <f>IF(ROWS($A$3:B62)&gt;CEILING(COUNT(DRAFT!$B:$B)/4,1),"",INDEX(RSLT,ROWS($A$3:B62)+QUOTIENT(COLUMNS($A$3:B62)-1,6)*CEILING(COUNT(DRAFT!$B:$B)/4,1),1+MOD(COLUMN()-1,6)))</f>
        <v/>
      </c>
      <c r="C62" s="51" t="str">
        <f>IF(ROWS($A$3:C62)&gt;CEILING(COUNT(DRAFT!$B:$B)/4,1),"",INDEX(RSLT,ROWS($A$3:C62)+QUOTIENT(COLUMNS($A$3:C62)-1,6)*CEILING(COUNT(DRAFT!$B:$B)/4,1),1+MOD(COLUMN()-1,6)))</f>
        <v/>
      </c>
      <c r="D62" s="51" t="str">
        <f>IF(ROWS($A$3:D62)&gt;CEILING(COUNT(DRAFT!$B:$B)/4,1),"",INDEX(RSLT,ROWS($A$3:D62)+QUOTIENT(COLUMNS($A$3:D62)-1,6)*CEILING(COUNT(DRAFT!$B:$B)/4,1),1+MOD(COLUMN()-1,6)))</f>
        <v/>
      </c>
      <c r="E62" s="51" t="str">
        <f>IF(ROWS($A$3:E62)&gt;CEILING(COUNT(DRAFT!$B:$B)/4,1),"",INDEX(RSLT,ROWS($A$3:E62)+QUOTIENT(COLUMNS($A$3:E62)-1,6)*CEILING(COUNT(DRAFT!$B:$B)/4,1),1+MOD(COLUMN()-1,6)))</f>
        <v/>
      </c>
      <c r="F62" s="51" t="str">
        <f>IF(ROWS($A$3:F62)&gt;CEILING(COUNT(DRAFT!$B:$B)/4,1),"",INDEX(RSLT,ROWS($A$3:F62)+QUOTIENT(COLUMNS($A$3:F62)-1,6)*CEILING(COUNT(DRAFT!$B:$B)/4,1),1+MOD(COLUMN()-1,6)))</f>
        <v/>
      </c>
      <c r="G62" s="51" t="str">
        <f>IF(ROWS($A$3:G62)&gt;CEILING(COUNT(DRAFT!$B:$B)/4,1),"",INDEX(RSLT,ROWS($A$3:G62)+QUOTIENT(COLUMNS($A$3:G62)-1,6)*CEILING(COUNT(DRAFT!$B:$B)/4,1),1+MOD(COLUMN()-1,6)))</f>
        <v/>
      </c>
      <c r="H62" s="51" t="str">
        <f>IF(ROWS($A$3:H62)&gt;CEILING(COUNT(DRAFT!$B:$B)/4,1),"",INDEX(RSLT,ROWS($A$3:H62)+QUOTIENT(COLUMNS($A$3:H62)-1,6)*CEILING(COUNT(DRAFT!$B:$B)/4,1),1+MOD(COLUMN()-1,6)))</f>
        <v/>
      </c>
      <c r="I62" s="51" t="str">
        <f>IF(ROWS($A$3:I62)&gt;CEILING(COUNT(DRAFT!$B:$B)/4,1),"",INDEX(RSLT,ROWS($A$3:I62)+QUOTIENT(COLUMNS($A$3:I62)-1,6)*CEILING(COUNT(DRAFT!$B:$B)/4,1),1+MOD(COLUMN()-1,6)))</f>
        <v/>
      </c>
      <c r="J62" s="51" t="str">
        <f>IF(ROWS($A$3:J62)&gt;CEILING(COUNT(DRAFT!$B:$B)/4,1),"",INDEX(RSLT,ROWS($A$3:J62)+QUOTIENT(COLUMNS($A$3:J62)-1,6)*CEILING(COUNT(DRAFT!$B:$B)/4,1),1+MOD(COLUMN()-1,6)))</f>
        <v/>
      </c>
      <c r="K62" s="51" t="str">
        <f>IF(ROWS($A$3:K62)&gt;CEILING(COUNT(DRAFT!$B:$B)/4,1),"",INDEX(RSLT,ROWS($A$3:K62)+QUOTIENT(COLUMNS($A$3:K62)-1,6)*CEILING(COUNT(DRAFT!$B:$B)/4,1),1+MOD(COLUMN()-1,6)))</f>
        <v/>
      </c>
      <c r="L62" s="51" t="str">
        <f>IF(ROWS($A$3:L62)&gt;CEILING(COUNT(DRAFT!$B:$B)/4,1),"",INDEX(RSLT,ROWS($A$3:L62)+QUOTIENT(COLUMNS($A$3:L62)-1,6)*CEILING(COUNT(DRAFT!$B:$B)/4,1),1+MOD(COLUMN()-1,6)))</f>
        <v/>
      </c>
      <c r="M62" s="51" t="str">
        <f>IF(ROWS($A$3:M62)&gt;CEILING(COUNT(DRAFT!$B:$B)/4,1),"",INDEX(RSLT,ROWS($A$3:M62)+QUOTIENT(COLUMNS($A$3:M62)-1,6)*CEILING(COUNT(DRAFT!$B:$B)/4,1),1+MOD(COLUMN()-1,6)))</f>
        <v/>
      </c>
      <c r="N62" s="51" t="str">
        <f>IF(ROWS($A$3:N62)&gt;CEILING(COUNT(DRAFT!$B:$B)/4,1),"",INDEX(RSLT,ROWS($A$3:N62)+QUOTIENT(COLUMNS($A$3:N62)-1,6)*CEILING(COUNT(DRAFT!$B:$B)/4,1),1+MOD(COLUMN()-1,6)))</f>
        <v/>
      </c>
      <c r="O62" s="51" t="str">
        <f>IF(ROWS($A$3:O62)&gt;CEILING(COUNT(DRAFT!$B:$B)/4,1),"",INDEX(RSLT,ROWS($A$3:O62)+QUOTIENT(COLUMNS($A$3:O62)-1,6)*CEILING(COUNT(DRAFT!$B:$B)/4,1),1+MOD(COLUMN()-1,6)))</f>
        <v/>
      </c>
      <c r="P62" s="51" t="str">
        <f>IF(ROWS($A$3:P62)&gt;CEILING(COUNT(DRAFT!$B:$B)/4,1),"",INDEX(RSLT,ROWS($A$3:P62)+QUOTIENT(COLUMNS($A$3:P62)-1,6)*CEILING(COUNT(DRAFT!$B:$B)/4,1),1+MOD(COLUMN()-1,6)))</f>
        <v/>
      </c>
      <c r="Q62" s="51" t="str">
        <f>IF(ROWS($A$3:Q62)&gt;CEILING(COUNT(DRAFT!$B:$B)/4,1),"",INDEX(RSLT,ROWS($A$3:Q62)+QUOTIENT(COLUMNS($A$3:Q62)-1,6)*CEILING(COUNT(DRAFT!$B:$B)/4,1),1+MOD(COLUMN()-1,6)))</f>
        <v/>
      </c>
      <c r="R62" s="51" t="str">
        <f>IF(ROWS($A$3:R62)&gt;CEILING(COUNT(DRAFT!$B:$B)/4,1),"",INDEX(RSLT,ROWS($A$3:R62)+QUOTIENT(COLUMNS($A$3:R62)-1,6)*CEILING(COUNT(DRAFT!$B:$B)/4,1),1+MOD(COLUMN()-1,6)))</f>
        <v/>
      </c>
      <c r="S62" s="51" t="str">
        <f>IF(ROWS($A$3:S62)&gt;CEILING(COUNT(DRAFT!$B:$B)/4,1),"",INDEX(RSLT,ROWS($A$3:S62)+QUOTIENT(COLUMNS($A$3:S62)-1,6)*CEILING(COUNT(DRAFT!$B:$B)/4,1),1+MOD(COLUMN()-1,6)))</f>
        <v/>
      </c>
      <c r="T62" s="51" t="str">
        <f>IF(ROWS($A$3:T62)&gt;CEILING(COUNT(DRAFT!$B:$B)/4,1),"",INDEX(RSLT,ROWS($A$3:T62)+QUOTIENT(COLUMNS($A$3:T62)-1,6)*CEILING(COUNT(DRAFT!$B:$B)/4,1),1+MOD(COLUMN()-1,6)))</f>
        <v/>
      </c>
      <c r="U62" s="51" t="str">
        <f>IF(ROWS($A$3:U62)&gt;CEILING(COUNT(DRAFT!$B:$B)/4,1),"",INDEX(RSLT,ROWS($A$3:U62)+QUOTIENT(COLUMNS($A$3:U62)-1,6)*CEILING(COUNT(DRAFT!$B:$B)/4,1),1+MOD(COLUMN()-1,6)))</f>
        <v/>
      </c>
      <c r="V62" s="51" t="str">
        <f>IF(ROWS($A$3:V62)&gt;CEILING(COUNT(DRAFT!$B:$B)/4,1),"",INDEX(RSLT,ROWS($A$3:V62)+QUOTIENT(COLUMNS($A$3:V62)-1,6)*CEILING(COUNT(DRAFT!$B:$B)/4,1),1+MOD(COLUMN()-1,6)))</f>
        <v/>
      </c>
      <c r="W62" s="51" t="str">
        <f>IF(ROWS($A$3:W62)&gt;CEILING(COUNT(DRAFT!$B:$B)/4,1),"",INDEX(RSLT,ROWS($A$3:W62)+QUOTIENT(COLUMNS($A$3:W62)-1,6)*CEILING(COUNT(DRAFT!$B:$B)/4,1),1+MOD(COLUMN()-1,6)))</f>
        <v/>
      </c>
      <c r="X62" s="51" t="str">
        <f>IF(ROWS($A$3:X62)&gt;CEILING(COUNT(DRAFT!$B:$B)/4,1),"",INDEX(RSLT,ROWS($A$3:X62)+QUOTIENT(COLUMNS($A$3:X62)-1,6)*CEILING(COUNT(DRAFT!$B:$B)/4,1),1+MOD(COLUMN()-1,6)))</f>
        <v/>
      </c>
    </row>
    <row r="63" spans="1:24" ht="23.1" customHeight="1" x14ac:dyDescent="0.2">
      <c r="A63" s="51" t="str">
        <f>IF(ROWS($A$3:A63)&gt;CEILING(COUNT(DRAFT!$B:$B)/4,1),"",INDEX(RSLT,ROWS($A$3:A63)+QUOTIENT(COLUMNS($A$3:A63)-1,6)*CEILING(COUNT(DRAFT!$B:$B)/4,1),1+MOD(COLUMN()-1,6)))</f>
        <v/>
      </c>
      <c r="B63" s="51" t="str">
        <f>IF(ROWS($A$3:B63)&gt;CEILING(COUNT(DRAFT!$B:$B)/4,1),"",INDEX(RSLT,ROWS($A$3:B63)+QUOTIENT(COLUMNS($A$3:B63)-1,6)*CEILING(COUNT(DRAFT!$B:$B)/4,1),1+MOD(COLUMN()-1,6)))</f>
        <v/>
      </c>
      <c r="C63" s="51" t="str">
        <f>IF(ROWS($A$3:C63)&gt;CEILING(COUNT(DRAFT!$B:$B)/4,1),"",INDEX(RSLT,ROWS($A$3:C63)+QUOTIENT(COLUMNS($A$3:C63)-1,6)*CEILING(COUNT(DRAFT!$B:$B)/4,1),1+MOD(COLUMN()-1,6)))</f>
        <v/>
      </c>
      <c r="D63" s="51" t="str">
        <f>IF(ROWS($A$3:D63)&gt;CEILING(COUNT(DRAFT!$B:$B)/4,1),"",INDEX(RSLT,ROWS($A$3:D63)+QUOTIENT(COLUMNS($A$3:D63)-1,6)*CEILING(COUNT(DRAFT!$B:$B)/4,1),1+MOD(COLUMN()-1,6)))</f>
        <v/>
      </c>
      <c r="E63" s="51" t="str">
        <f>IF(ROWS($A$3:E63)&gt;CEILING(COUNT(DRAFT!$B:$B)/4,1),"",INDEX(RSLT,ROWS($A$3:E63)+QUOTIENT(COLUMNS($A$3:E63)-1,6)*CEILING(COUNT(DRAFT!$B:$B)/4,1),1+MOD(COLUMN()-1,6)))</f>
        <v/>
      </c>
      <c r="F63" s="51" t="str">
        <f>IF(ROWS($A$3:F63)&gt;CEILING(COUNT(DRAFT!$B:$B)/4,1),"",INDEX(RSLT,ROWS($A$3:F63)+QUOTIENT(COLUMNS($A$3:F63)-1,6)*CEILING(COUNT(DRAFT!$B:$B)/4,1),1+MOD(COLUMN()-1,6)))</f>
        <v/>
      </c>
      <c r="G63" s="51" t="str">
        <f>IF(ROWS($A$3:G63)&gt;CEILING(COUNT(DRAFT!$B:$B)/4,1),"",INDEX(RSLT,ROWS($A$3:G63)+QUOTIENT(COLUMNS($A$3:G63)-1,6)*CEILING(COUNT(DRAFT!$B:$B)/4,1),1+MOD(COLUMN()-1,6)))</f>
        <v/>
      </c>
      <c r="H63" s="51" t="str">
        <f>IF(ROWS($A$3:H63)&gt;CEILING(COUNT(DRAFT!$B:$B)/4,1),"",INDEX(RSLT,ROWS($A$3:H63)+QUOTIENT(COLUMNS($A$3:H63)-1,6)*CEILING(COUNT(DRAFT!$B:$B)/4,1),1+MOD(COLUMN()-1,6)))</f>
        <v/>
      </c>
      <c r="I63" s="51" t="str">
        <f>IF(ROWS($A$3:I63)&gt;CEILING(COUNT(DRAFT!$B:$B)/4,1),"",INDEX(RSLT,ROWS($A$3:I63)+QUOTIENT(COLUMNS($A$3:I63)-1,6)*CEILING(COUNT(DRAFT!$B:$B)/4,1),1+MOD(COLUMN()-1,6)))</f>
        <v/>
      </c>
      <c r="J63" s="51" t="str">
        <f>IF(ROWS($A$3:J63)&gt;CEILING(COUNT(DRAFT!$B:$B)/4,1),"",INDEX(RSLT,ROWS($A$3:J63)+QUOTIENT(COLUMNS($A$3:J63)-1,6)*CEILING(COUNT(DRAFT!$B:$B)/4,1),1+MOD(COLUMN()-1,6)))</f>
        <v/>
      </c>
      <c r="K63" s="51" t="str">
        <f>IF(ROWS($A$3:K63)&gt;CEILING(COUNT(DRAFT!$B:$B)/4,1),"",INDEX(RSLT,ROWS($A$3:K63)+QUOTIENT(COLUMNS($A$3:K63)-1,6)*CEILING(COUNT(DRAFT!$B:$B)/4,1),1+MOD(COLUMN()-1,6)))</f>
        <v/>
      </c>
      <c r="L63" s="51" t="str">
        <f>IF(ROWS($A$3:L63)&gt;CEILING(COUNT(DRAFT!$B:$B)/4,1),"",INDEX(RSLT,ROWS($A$3:L63)+QUOTIENT(COLUMNS($A$3:L63)-1,6)*CEILING(COUNT(DRAFT!$B:$B)/4,1),1+MOD(COLUMN()-1,6)))</f>
        <v/>
      </c>
      <c r="M63" s="51" t="str">
        <f>IF(ROWS($A$3:M63)&gt;CEILING(COUNT(DRAFT!$B:$B)/4,1),"",INDEX(RSLT,ROWS($A$3:M63)+QUOTIENT(COLUMNS($A$3:M63)-1,6)*CEILING(COUNT(DRAFT!$B:$B)/4,1),1+MOD(COLUMN()-1,6)))</f>
        <v/>
      </c>
      <c r="N63" s="51" t="str">
        <f>IF(ROWS($A$3:N63)&gt;CEILING(COUNT(DRAFT!$B:$B)/4,1),"",INDEX(RSLT,ROWS($A$3:N63)+QUOTIENT(COLUMNS($A$3:N63)-1,6)*CEILING(COUNT(DRAFT!$B:$B)/4,1),1+MOD(COLUMN()-1,6)))</f>
        <v/>
      </c>
      <c r="O63" s="51" t="str">
        <f>IF(ROWS($A$3:O63)&gt;CEILING(COUNT(DRAFT!$B:$B)/4,1),"",INDEX(RSLT,ROWS($A$3:O63)+QUOTIENT(COLUMNS($A$3:O63)-1,6)*CEILING(COUNT(DRAFT!$B:$B)/4,1),1+MOD(COLUMN()-1,6)))</f>
        <v/>
      </c>
      <c r="P63" s="51" t="str">
        <f>IF(ROWS($A$3:P63)&gt;CEILING(COUNT(DRAFT!$B:$B)/4,1),"",INDEX(RSLT,ROWS($A$3:P63)+QUOTIENT(COLUMNS($A$3:P63)-1,6)*CEILING(COUNT(DRAFT!$B:$B)/4,1),1+MOD(COLUMN()-1,6)))</f>
        <v/>
      </c>
      <c r="Q63" s="51" t="str">
        <f>IF(ROWS($A$3:Q63)&gt;CEILING(COUNT(DRAFT!$B:$B)/4,1),"",INDEX(RSLT,ROWS($A$3:Q63)+QUOTIENT(COLUMNS($A$3:Q63)-1,6)*CEILING(COUNT(DRAFT!$B:$B)/4,1),1+MOD(COLUMN()-1,6)))</f>
        <v/>
      </c>
      <c r="R63" s="51" t="str">
        <f>IF(ROWS($A$3:R63)&gt;CEILING(COUNT(DRAFT!$B:$B)/4,1),"",INDEX(RSLT,ROWS($A$3:R63)+QUOTIENT(COLUMNS($A$3:R63)-1,6)*CEILING(COUNT(DRAFT!$B:$B)/4,1),1+MOD(COLUMN()-1,6)))</f>
        <v/>
      </c>
      <c r="S63" s="51" t="str">
        <f>IF(ROWS($A$3:S63)&gt;CEILING(COUNT(DRAFT!$B:$B)/4,1),"",INDEX(RSLT,ROWS($A$3:S63)+QUOTIENT(COLUMNS($A$3:S63)-1,6)*CEILING(COUNT(DRAFT!$B:$B)/4,1),1+MOD(COLUMN()-1,6)))</f>
        <v/>
      </c>
      <c r="T63" s="51" t="str">
        <f>IF(ROWS($A$3:T63)&gt;CEILING(COUNT(DRAFT!$B:$B)/4,1),"",INDEX(RSLT,ROWS($A$3:T63)+QUOTIENT(COLUMNS($A$3:T63)-1,6)*CEILING(COUNT(DRAFT!$B:$B)/4,1),1+MOD(COLUMN()-1,6)))</f>
        <v/>
      </c>
      <c r="U63" s="51" t="str">
        <f>IF(ROWS($A$3:U63)&gt;CEILING(COUNT(DRAFT!$B:$B)/4,1),"",INDEX(RSLT,ROWS($A$3:U63)+QUOTIENT(COLUMNS($A$3:U63)-1,6)*CEILING(COUNT(DRAFT!$B:$B)/4,1),1+MOD(COLUMN()-1,6)))</f>
        <v/>
      </c>
      <c r="V63" s="51" t="str">
        <f>IF(ROWS($A$3:V63)&gt;CEILING(COUNT(DRAFT!$B:$B)/4,1),"",INDEX(RSLT,ROWS($A$3:V63)+QUOTIENT(COLUMNS($A$3:V63)-1,6)*CEILING(COUNT(DRAFT!$B:$B)/4,1),1+MOD(COLUMN()-1,6)))</f>
        <v/>
      </c>
      <c r="W63" s="51" t="str">
        <f>IF(ROWS($A$3:W63)&gt;CEILING(COUNT(DRAFT!$B:$B)/4,1),"",INDEX(RSLT,ROWS($A$3:W63)+QUOTIENT(COLUMNS($A$3:W63)-1,6)*CEILING(COUNT(DRAFT!$B:$B)/4,1),1+MOD(COLUMN()-1,6)))</f>
        <v/>
      </c>
      <c r="X63" s="51" t="str">
        <f>IF(ROWS($A$3:X63)&gt;CEILING(COUNT(DRAFT!$B:$B)/4,1),"",INDEX(RSLT,ROWS($A$3:X63)+QUOTIENT(COLUMNS($A$3:X63)-1,6)*CEILING(COUNT(DRAFT!$B:$B)/4,1),1+MOD(COLUMN()-1,6)))</f>
        <v/>
      </c>
    </row>
    <row r="64" spans="1:24" ht="23.1" customHeight="1" x14ac:dyDescent="0.2">
      <c r="A64" s="51" t="str">
        <f>IF(ROWS($A$3:A64)&gt;CEILING(COUNT(DRAFT!$B:$B)/4,1),"",INDEX(RSLT,ROWS($A$3:A64)+QUOTIENT(COLUMNS($A$3:A64)-1,6)*CEILING(COUNT(DRAFT!$B:$B)/4,1),1+MOD(COLUMN()-1,6)))</f>
        <v/>
      </c>
      <c r="B64" s="51" t="str">
        <f>IF(ROWS($A$3:B64)&gt;CEILING(COUNT(DRAFT!$B:$B)/4,1),"",INDEX(RSLT,ROWS($A$3:B64)+QUOTIENT(COLUMNS($A$3:B64)-1,6)*CEILING(COUNT(DRAFT!$B:$B)/4,1),1+MOD(COLUMN()-1,6)))</f>
        <v/>
      </c>
      <c r="C64" s="51" t="str">
        <f>IF(ROWS($A$3:C64)&gt;CEILING(COUNT(DRAFT!$B:$B)/4,1),"",INDEX(RSLT,ROWS($A$3:C64)+QUOTIENT(COLUMNS($A$3:C64)-1,6)*CEILING(COUNT(DRAFT!$B:$B)/4,1),1+MOD(COLUMN()-1,6)))</f>
        <v/>
      </c>
      <c r="D64" s="51" t="str">
        <f>IF(ROWS($A$3:D64)&gt;CEILING(COUNT(DRAFT!$B:$B)/4,1),"",INDEX(RSLT,ROWS($A$3:D64)+QUOTIENT(COLUMNS($A$3:D64)-1,6)*CEILING(COUNT(DRAFT!$B:$B)/4,1),1+MOD(COLUMN()-1,6)))</f>
        <v/>
      </c>
      <c r="E64" s="51" t="str">
        <f>IF(ROWS($A$3:E64)&gt;CEILING(COUNT(DRAFT!$B:$B)/4,1),"",INDEX(RSLT,ROWS($A$3:E64)+QUOTIENT(COLUMNS($A$3:E64)-1,6)*CEILING(COUNT(DRAFT!$B:$B)/4,1),1+MOD(COLUMN()-1,6)))</f>
        <v/>
      </c>
      <c r="F64" s="51" t="str">
        <f>IF(ROWS($A$3:F64)&gt;CEILING(COUNT(DRAFT!$B:$B)/4,1),"",INDEX(RSLT,ROWS($A$3:F64)+QUOTIENT(COLUMNS($A$3:F64)-1,6)*CEILING(COUNT(DRAFT!$B:$B)/4,1),1+MOD(COLUMN()-1,6)))</f>
        <v/>
      </c>
      <c r="G64" s="51" t="str">
        <f>IF(ROWS($A$3:G64)&gt;CEILING(COUNT(DRAFT!$B:$B)/4,1),"",INDEX(RSLT,ROWS($A$3:G64)+QUOTIENT(COLUMNS($A$3:G64)-1,6)*CEILING(COUNT(DRAFT!$B:$B)/4,1),1+MOD(COLUMN()-1,6)))</f>
        <v/>
      </c>
      <c r="H64" s="51" t="str">
        <f>IF(ROWS($A$3:H64)&gt;CEILING(COUNT(DRAFT!$B:$B)/4,1),"",INDEX(RSLT,ROWS($A$3:H64)+QUOTIENT(COLUMNS($A$3:H64)-1,6)*CEILING(COUNT(DRAFT!$B:$B)/4,1),1+MOD(COLUMN()-1,6)))</f>
        <v/>
      </c>
      <c r="I64" s="51" t="str">
        <f>IF(ROWS($A$3:I64)&gt;CEILING(COUNT(DRAFT!$B:$B)/4,1),"",INDEX(RSLT,ROWS($A$3:I64)+QUOTIENT(COLUMNS($A$3:I64)-1,6)*CEILING(COUNT(DRAFT!$B:$B)/4,1),1+MOD(COLUMN()-1,6)))</f>
        <v/>
      </c>
      <c r="J64" s="51" t="str">
        <f>IF(ROWS($A$3:J64)&gt;CEILING(COUNT(DRAFT!$B:$B)/4,1),"",INDEX(RSLT,ROWS($A$3:J64)+QUOTIENT(COLUMNS($A$3:J64)-1,6)*CEILING(COUNT(DRAFT!$B:$B)/4,1),1+MOD(COLUMN()-1,6)))</f>
        <v/>
      </c>
      <c r="K64" s="51" t="str">
        <f>IF(ROWS($A$3:K64)&gt;CEILING(COUNT(DRAFT!$B:$B)/4,1),"",INDEX(RSLT,ROWS($A$3:K64)+QUOTIENT(COLUMNS($A$3:K64)-1,6)*CEILING(COUNT(DRAFT!$B:$B)/4,1),1+MOD(COLUMN()-1,6)))</f>
        <v/>
      </c>
      <c r="L64" s="51" t="str">
        <f>IF(ROWS($A$3:L64)&gt;CEILING(COUNT(DRAFT!$B:$B)/4,1),"",INDEX(RSLT,ROWS($A$3:L64)+QUOTIENT(COLUMNS($A$3:L64)-1,6)*CEILING(COUNT(DRAFT!$B:$B)/4,1),1+MOD(COLUMN()-1,6)))</f>
        <v/>
      </c>
      <c r="M64" s="51" t="str">
        <f>IF(ROWS($A$3:M64)&gt;CEILING(COUNT(DRAFT!$B:$B)/4,1),"",INDEX(RSLT,ROWS($A$3:M64)+QUOTIENT(COLUMNS($A$3:M64)-1,6)*CEILING(COUNT(DRAFT!$B:$B)/4,1),1+MOD(COLUMN()-1,6)))</f>
        <v/>
      </c>
      <c r="N64" s="51" t="str">
        <f>IF(ROWS($A$3:N64)&gt;CEILING(COUNT(DRAFT!$B:$B)/4,1),"",INDEX(RSLT,ROWS($A$3:N64)+QUOTIENT(COLUMNS($A$3:N64)-1,6)*CEILING(COUNT(DRAFT!$B:$B)/4,1),1+MOD(COLUMN()-1,6)))</f>
        <v/>
      </c>
      <c r="O64" s="51" t="str">
        <f>IF(ROWS($A$3:O64)&gt;CEILING(COUNT(DRAFT!$B:$B)/4,1),"",INDEX(RSLT,ROWS($A$3:O64)+QUOTIENT(COLUMNS($A$3:O64)-1,6)*CEILING(COUNT(DRAFT!$B:$B)/4,1),1+MOD(COLUMN()-1,6)))</f>
        <v/>
      </c>
      <c r="P64" s="51" t="str">
        <f>IF(ROWS($A$3:P64)&gt;CEILING(COUNT(DRAFT!$B:$B)/4,1),"",INDEX(RSLT,ROWS($A$3:P64)+QUOTIENT(COLUMNS($A$3:P64)-1,6)*CEILING(COUNT(DRAFT!$B:$B)/4,1),1+MOD(COLUMN()-1,6)))</f>
        <v/>
      </c>
      <c r="Q64" s="51" t="str">
        <f>IF(ROWS($A$3:Q64)&gt;CEILING(COUNT(DRAFT!$B:$B)/4,1),"",INDEX(RSLT,ROWS($A$3:Q64)+QUOTIENT(COLUMNS($A$3:Q64)-1,6)*CEILING(COUNT(DRAFT!$B:$B)/4,1),1+MOD(COLUMN()-1,6)))</f>
        <v/>
      </c>
      <c r="R64" s="51" t="str">
        <f>IF(ROWS($A$3:R64)&gt;CEILING(COUNT(DRAFT!$B:$B)/4,1),"",INDEX(RSLT,ROWS($A$3:R64)+QUOTIENT(COLUMNS($A$3:R64)-1,6)*CEILING(COUNT(DRAFT!$B:$B)/4,1),1+MOD(COLUMN()-1,6)))</f>
        <v/>
      </c>
      <c r="S64" s="51" t="str">
        <f>IF(ROWS($A$3:S64)&gt;CEILING(COUNT(DRAFT!$B:$B)/4,1),"",INDEX(RSLT,ROWS($A$3:S64)+QUOTIENT(COLUMNS($A$3:S64)-1,6)*CEILING(COUNT(DRAFT!$B:$B)/4,1),1+MOD(COLUMN()-1,6)))</f>
        <v/>
      </c>
      <c r="T64" s="51" t="str">
        <f>IF(ROWS($A$3:T64)&gt;CEILING(COUNT(DRAFT!$B:$B)/4,1),"",INDEX(RSLT,ROWS($A$3:T64)+QUOTIENT(COLUMNS($A$3:T64)-1,6)*CEILING(COUNT(DRAFT!$B:$B)/4,1),1+MOD(COLUMN()-1,6)))</f>
        <v/>
      </c>
      <c r="U64" s="51" t="str">
        <f>IF(ROWS($A$3:U64)&gt;CEILING(COUNT(DRAFT!$B:$B)/4,1),"",INDEX(RSLT,ROWS($A$3:U64)+QUOTIENT(COLUMNS($A$3:U64)-1,6)*CEILING(COUNT(DRAFT!$B:$B)/4,1),1+MOD(COLUMN()-1,6)))</f>
        <v/>
      </c>
      <c r="V64" s="51" t="str">
        <f>IF(ROWS($A$3:V64)&gt;CEILING(COUNT(DRAFT!$B:$B)/4,1),"",INDEX(RSLT,ROWS($A$3:V64)+QUOTIENT(COLUMNS($A$3:V64)-1,6)*CEILING(COUNT(DRAFT!$B:$B)/4,1),1+MOD(COLUMN()-1,6)))</f>
        <v/>
      </c>
      <c r="W64" s="51" t="str">
        <f>IF(ROWS($A$3:W64)&gt;CEILING(COUNT(DRAFT!$B:$B)/4,1),"",INDEX(RSLT,ROWS($A$3:W64)+QUOTIENT(COLUMNS($A$3:W64)-1,6)*CEILING(COUNT(DRAFT!$B:$B)/4,1),1+MOD(COLUMN()-1,6)))</f>
        <v/>
      </c>
      <c r="X64" s="51" t="str">
        <f>IF(ROWS($A$3:X64)&gt;CEILING(COUNT(DRAFT!$B:$B)/4,1),"",INDEX(RSLT,ROWS($A$3:X64)+QUOTIENT(COLUMNS($A$3:X64)-1,6)*CEILING(COUNT(DRAFT!$B:$B)/4,1),1+MOD(COLUMN()-1,6)))</f>
        <v/>
      </c>
    </row>
    <row r="65" spans="1:24" ht="23.1" customHeight="1" x14ac:dyDescent="0.2">
      <c r="A65" s="51" t="str">
        <f>IF(ROWS($A$3:A65)&gt;CEILING(COUNT(DRAFT!$B:$B)/4,1),"",INDEX(RSLT,ROWS($A$3:A65)+QUOTIENT(COLUMNS($A$3:A65)-1,6)*CEILING(COUNT(DRAFT!$B:$B)/4,1),1+MOD(COLUMN()-1,6)))</f>
        <v/>
      </c>
      <c r="B65" s="51" t="str">
        <f>IF(ROWS($A$3:B65)&gt;CEILING(COUNT(DRAFT!$B:$B)/4,1),"",INDEX(RSLT,ROWS($A$3:B65)+QUOTIENT(COLUMNS($A$3:B65)-1,6)*CEILING(COUNT(DRAFT!$B:$B)/4,1),1+MOD(COLUMN()-1,6)))</f>
        <v/>
      </c>
      <c r="C65" s="51" t="str">
        <f>IF(ROWS($A$3:C65)&gt;CEILING(COUNT(DRAFT!$B:$B)/4,1),"",INDEX(RSLT,ROWS($A$3:C65)+QUOTIENT(COLUMNS($A$3:C65)-1,6)*CEILING(COUNT(DRAFT!$B:$B)/4,1),1+MOD(COLUMN()-1,6)))</f>
        <v/>
      </c>
      <c r="D65" s="51" t="str">
        <f>IF(ROWS($A$3:D65)&gt;CEILING(COUNT(DRAFT!$B:$B)/4,1),"",INDEX(RSLT,ROWS($A$3:D65)+QUOTIENT(COLUMNS($A$3:D65)-1,6)*CEILING(COUNT(DRAFT!$B:$B)/4,1),1+MOD(COLUMN()-1,6)))</f>
        <v/>
      </c>
      <c r="E65" s="51" t="str">
        <f>IF(ROWS($A$3:E65)&gt;CEILING(COUNT(DRAFT!$B:$B)/4,1),"",INDEX(RSLT,ROWS($A$3:E65)+QUOTIENT(COLUMNS($A$3:E65)-1,6)*CEILING(COUNT(DRAFT!$B:$B)/4,1),1+MOD(COLUMN()-1,6)))</f>
        <v/>
      </c>
      <c r="F65" s="51" t="str">
        <f>IF(ROWS($A$3:F65)&gt;CEILING(COUNT(DRAFT!$B:$B)/4,1),"",INDEX(RSLT,ROWS($A$3:F65)+QUOTIENT(COLUMNS($A$3:F65)-1,6)*CEILING(COUNT(DRAFT!$B:$B)/4,1),1+MOD(COLUMN()-1,6)))</f>
        <v/>
      </c>
      <c r="G65" s="51" t="str">
        <f>IF(ROWS($A$3:G65)&gt;CEILING(COUNT(DRAFT!$B:$B)/4,1),"",INDEX(RSLT,ROWS($A$3:G65)+QUOTIENT(COLUMNS($A$3:G65)-1,6)*CEILING(COUNT(DRAFT!$B:$B)/4,1),1+MOD(COLUMN()-1,6)))</f>
        <v/>
      </c>
      <c r="H65" s="51" t="str">
        <f>IF(ROWS($A$3:H65)&gt;CEILING(COUNT(DRAFT!$B:$B)/4,1),"",INDEX(RSLT,ROWS($A$3:H65)+QUOTIENT(COLUMNS($A$3:H65)-1,6)*CEILING(COUNT(DRAFT!$B:$B)/4,1),1+MOD(COLUMN()-1,6)))</f>
        <v/>
      </c>
      <c r="I65" s="51" t="str">
        <f>IF(ROWS($A$3:I65)&gt;CEILING(COUNT(DRAFT!$B:$B)/4,1),"",INDEX(RSLT,ROWS($A$3:I65)+QUOTIENT(COLUMNS($A$3:I65)-1,6)*CEILING(COUNT(DRAFT!$B:$B)/4,1),1+MOD(COLUMN()-1,6)))</f>
        <v/>
      </c>
      <c r="J65" s="51" t="str">
        <f>IF(ROWS($A$3:J65)&gt;CEILING(COUNT(DRAFT!$B:$B)/4,1),"",INDEX(RSLT,ROWS($A$3:J65)+QUOTIENT(COLUMNS($A$3:J65)-1,6)*CEILING(COUNT(DRAFT!$B:$B)/4,1),1+MOD(COLUMN()-1,6)))</f>
        <v/>
      </c>
      <c r="K65" s="51" t="str">
        <f>IF(ROWS($A$3:K65)&gt;CEILING(COUNT(DRAFT!$B:$B)/4,1),"",INDEX(RSLT,ROWS($A$3:K65)+QUOTIENT(COLUMNS($A$3:K65)-1,6)*CEILING(COUNT(DRAFT!$B:$B)/4,1),1+MOD(COLUMN()-1,6)))</f>
        <v/>
      </c>
      <c r="L65" s="51" t="str">
        <f>IF(ROWS($A$3:L65)&gt;CEILING(COUNT(DRAFT!$B:$B)/4,1),"",INDEX(RSLT,ROWS($A$3:L65)+QUOTIENT(COLUMNS($A$3:L65)-1,6)*CEILING(COUNT(DRAFT!$B:$B)/4,1),1+MOD(COLUMN()-1,6)))</f>
        <v/>
      </c>
      <c r="M65" s="51" t="str">
        <f>IF(ROWS($A$3:M65)&gt;CEILING(COUNT(DRAFT!$B:$B)/4,1),"",INDEX(RSLT,ROWS($A$3:M65)+QUOTIENT(COLUMNS($A$3:M65)-1,6)*CEILING(COUNT(DRAFT!$B:$B)/4,1),1+MOD(COLUMN()-1,6)))</f>
        <v/>
      </c>
      <c r="N65" s="51" t="str">
        <f>IF(ROWS($A$3:N65)&gt;CEILING(COUNT(DRAFT!$B:$B)/4,1),"",INDEX(RSLT,ROWS($A$3:N65)+QUOTIENT(COLUMNS($A$3:N65)-1,6)*CEILING(COUNT(DRAFT!$B:$B)/4,1),1+MOD(COLUMN()-1,6)))</f>
        <v/>
      </c>
      <c r="O65" s="51" t="str">
        <f>IF(ROWS($A$3:O65)&gt;CEILING(COUNT(DRAFT!$B:$B)/4,1),"",INDEX(RSLT,ROWS($A$3:O65)+QUOTIENT(COLUMNS($A$3:O65)-1,6)*CEILING(COUNT(DRAFT!$B:$B)/4,1),1+MOD(COLUMN()-1,6)))</f>
        <v/>
      </c>
      <c r="P65" s="51" t="str">
        <f>IF(ROWS($A$3:P65)&gt;CEILING(COUNT(DRAFT!$B:$B)/4,1),"",INDEX(RSLT,ROWS($A$3:P65)+QUOTIENT(COLUMNS($A$3:P65)-1,6)*CEILING(COUNT(DRAFT!$B:$B)/4,1),1+MOD(COLUMN()-1,6)))</f>
        <v/>
      </c>
      <c r="Q65" s="51" t="str">
        <f>IF(ROWS($A$3:Q65)&gt;CEILING(COUNT(DRAFT!$B:$B)/4,1),"",INDEX(RSLT,ROWS($A$3:Q65)+QUOTIENT(COLUMNS($A$3:Q65)-1,6)*CEILING(COUNT(DRAFT!$B:$B)/4,1),1+MOD(COLUMN()-1,6)))</f>
        <v/>
      </c>
      <c r="R65" s="51" t="str">
        <f>IF(ROWS($A$3:R65)&gt;CEILING(COUNT(DRAFT!$B:$B)/4,1),"",INDEX(RSLT,ROWS($A$3:R65)+QUOTIENT(COLUMNS($A$3:R65)-1,6)*CEILING(COUNT(DRAFT!$B:$B)/4,1),1+MOD(COLUMN()-1,6)))</f>
        <v/>
      </c>
      <c r="S65" s="51" t="str">
        <f>IF(ROWS($A$3:S65)&gt;CEILING(COUNT(DRAFT!$B:$B)/4,1),"",INDEX(RSLT,ROWS($A$3:S65)+QUOTIENT(COLUMNS($A$3:S65)-1,6)*CEILING(COUNT(DRAFT!$B:$B)/4,1),1+MOD(COLUMN()-1,6)))</f>
        <v/>
      </c>
      <c r="T65" s="51" t="str">
        <f>IF(ROWS($A$3:T65)&gt;CEILING(COUNT(DRAFT!$B:$B)/4,1),"",INDEX(RSLT,ROWS($A$3:T65)+QUOTIENT(COLUMNS($A$3:T65)-1,6)*CEILING(COUNT(DRAFT!$B:$B)/4,1),1+MOD(COLUMN()-1,6)))</f>
        <v/>
      </c>
      <c r="U65" s="51" t="str">
        <f>IF(ROWS($A$3:U65)&gt;CEILING(COUNT(DRAFT!$B:$B)/4,1),"",INDEX(RSLT,ROWS($A$3:U65)+QUOTIENT(COLUMNS($A$3:U65)-1,6)*CEILING(COUNT(DRAFT!$B:$B)/4,1),1+MOD(COLUMN()-1,6)))</f>
        <v/>
      </c>
      <c r="V65" s="51" t="str">
        <f>IF(ROWS($A$3:V65)&gt;CEILING(COUNT(DRAFT!$B:$B)/4,1),"",INDEX(RSLT,ROWS($A$3:V65)+QUOTIENT(COLUMNS($A$3:V65)-1,6)*CEILING(COUNT(DRAFT!$B:$B)/4,1),1+MOD(COLUMN()-1,6)))</f>
        <v/>
      </c>
      <c r="W65" s="51" t="str">
        <f>IF(ROWS($A$3:W65)&gt;CEILING(COUNT(DRAFT!$B:$B)/4,1),"",INDEX(RSLT,ROWS($A$3:W65)+QUOTIENT(COLUMNS($A$3:W65)-1,6)*CEILING(COUNT(DRAFT!$B:$B)/4,1),1+MOD(COLUMN()-1,6)))</f>
        <v/>
      </c>
      <c r="X65" s="51" t="str">
        <f>IF(ROWS($A$3:X65)&gt;CEILING(COUNT(DRAFT!$B:$B)/4,1),"",INDEX(RSLT,ROWS($A$3:X65)+QUOTIENT(COLUMNS($A$3:X65)-1,6)*CEILING(COUNT(DRAFT!$B:$B)/4,1),1+MOD(COLUMN()-1,6)))</f>
        <v/>
      </c>
    </row>
    <row r="66" spans="1:24" ht="23.1" customHeight="1" x14ac:dyDescent="0.2">
      <c r="A66" s="51" t="str">
        <f>IF(ROWS($A$3:A66)&gt;CEILING(COUNT(DRAFT!$B:$B)/4,1),"",INDEX(RSLT,ROWS($A$3:A66)+QUOTIENT(COLUMNS($A$3:A66)-1,6)*CEILING(COUNT(DRAFT!$B:$B)/4,1),1+MOD(COLUMN()-1,6)))</f>
        <v/>
      </c>
      <c r="B66" s="51" t="str">
        <f>IF(ROWS($A$3:B66)&gt;CEILING(COUNT(DRAFT!$B:$B)/4,1),"",INDEX(RSLT,ROWS($A$3:B66)+QUOTIENT(COLUMNS($A$3:B66)-1,6)*CEILING(COUNT(DRAFT!$B:$B)/4,1),1+MOD(COLUMN()-1,6)))</f>
        <v/>
      </c>
      <c r="C66" s="51" t="str">
        <f>IF(ROWS($A$3:C66)&gt;CEILING(COUNT(DRAFT!$B:$B)/4,1),"",INDEX(RSLT,ROWS($A$3:C66)+QUOTIENT(COLUMNS($A$3:C66)-1,6)*CEILING(COUNT(DRAFT!$B:$B)/4,1),1+MOD(COLUMN()-1,6)))</f>
        <v/>
      </c>
      <c r="D66" s="51" t="str">
        <f>IF(ROWS($A$3:D66)&gt;CEILING(COUNT(DRAFT!$B:$B)/4,1),"",INDEX(RSLT,ROWS($A$3:D66)+QUOTIENT(COLUMNS($A$3:D66)-1,6)*CEILING(COUNT(DRAFT!$B:$B)/4,1),1+MOD(COLUMN()-1,6)))</f>
        <v/>
      </c>
      <c r="E66" s="51" t="str">
        <f>IF(ROWS($A$3:E66)&gt;CEILING(COUNT(DRAFT!$B:$B)/4,1),"",INDEX(RSLT,ROWS($A$3:E66)+QUOTIENT(COLUMNS($A$3:E66)-1,6)*CEILING(COUNT(DRAFT!$B:$B)/4,1),1+MOD(COLUMN()-1,6)))</f>
        <v/>
      </c>
      <c r="F66" s="51" t="str">
        <f>IF(ROWS($A$3:F66)&gt;CEILING(COUNT(DRAFT!$B:$B)/4,1),"",INDEX(RSLT,ROWS($A$3:F66)+QUOTIENT(COLUMNS($A$3:F66)-1,6)*CEILING(COUNT(DRAFT!$B:$B)/4,1),1+MOD(COLUMN()-1,6)))</f>
        <v/>
      </c>
      <c r="G66" s="51" t="str">
        <f>IF(ROWS($A$3:G66)&gt;CEILING(COUNT(DRAFT!$B:$B)/4,1),"",INDEX(RSLT,ROWS($A$3:G66)+QUOTIENT(COLUMNS($A$3:G66)-1,6)*CEILING(COUNT(DRAFT!$B:$B)/4,1),1+MOD(COLUMN()-1,6)))</f>
        <v/>
      </c>
      <c r="H66" s="51" t="str">
        <f>IF(ROWS($A$3:H66)&gt;CEILING(COUNT(DRAFT!$B:$B)/4,1),"",INDEX(RSLT,ROWS($A$3:H66)+QUOTIENT(COLUMNS($A$3:H66)-1,6)*CEILING(COUNT(DRAFT!$B:$B)/4,1),1+MOD(COLUMN()-1,6)))</f>
        <v/>
      </c>
      <c r="I66" s="51" t="str">
        <f>IF(ROWS($A$3:I66)&gt;CEILING(COUNT(DRAFT!$B:$B)/4,1),"",INDEX(RSLT,ROWS($A$3:I66)+QUOTIENT(COLUMNS($A$3:I66)-1,6)*CEILING(COUNT(DRAFT!$B:$B)/4,1),1+MOD(COLUMN()-1,6)))</f>
        <v/>
      </c>
      <c r="J66" s="51" t="str">
        <f>IF(ROWS($A$3:J66)&gt;CEILING(COUNT(DRAFT!$B:$B)/4,1),"",INDEX(RSLT,ROWS($A$3:J66)+QUOTIENT(COLUMNS($A$3:J66)-1,6)*CEILING(COUNT(DRAFT!$B:$B)/4,1),1+MOD(COLUMN()-1,6)))</f>
        <v/>
      </c>
      <c r="K66" s="51" t="str">
        <f>IF(ROWS($A$3:K66)&gt;CEILING(COUNT(DRAFT!$B:$B)/4,1),"",INDEX(RSLT,ROWS($A$3:K66)+QUOTIENT(COLUMNS($A$3:K66)-1,6)*CEILING(COUNT(DRAFT!$B:$B)/4,1),1+MOD(COLUMN()-1,6)))</f>
        <v/>
      </c>
      <c r="L66" s="51" t="str">
        <f>IF(ROWS($A$3:L66)&gt;CEILING(COUNT(DRAFT!$B:$B)/4,1),"",INDEX(RSLT,ROWS($A$3:L66)+QUOTIENT(COLUMNS($A$3:L66)-1,6)*CEILING(COUNT(DRAFT!$B:$B)/4,1),1+MOD(COLUMN()-1,6)))</f>
        <v/>
      </c>
      <c r="M66" s="51" t="str">
        <f>IF(ROWS($A$3:M66)&gt;CEILING(COUNT(DRAFT!$B:$B)/4,1),"",INDEX(RSLT,ROWS($A$3:M66)+QUOTIENT(COLUMNS($A$3:M66)-1,6)*CEILING(COUNT(DRAFT!$B:$B)/4,1),1+MOD(COLUMN()-1,6)))</f>
        <v/>
      </c>
      <c r="N66" s="51" t="str">
        <f>IF(ROWS($A$3:N66)&gt;CEILING(COUNT(DRAFT!$B:$B)/4,1),"",INDEX(RSLT,ROWS($A$3:N66)+QUOTIENT(COLUMNS($A$3:N66)-1,6)*CEILING(COUNT(DRAFT!$B:$B)/4,1),1+MOD(COLUMN()-1,6)))</f>
        <v/>
      </c>
      <c r="O66" s="51" t="str">
        <f>IF(ROWS($A$3:O66)&gt;CEILING(COUNT(DRAFT!$B:$B)/4,1),"",INDEX(RSLT,ROWS($A$3:O66)+QUOTIENT(COLUMNS($A$3:O66)-1,6)*CEILING(COUNT(DRAFT!$B:$B)/4,1),1+MOD(COLUMN()-1,6)))</f>
        <v/>
      </c>
      <c r="P66" s="51" t="str">
        <f>IF(ROWS($A$3:P66)&gt;CEILING(COUNT(DRAFT!$B:$B)/4,1),"",INDEX(RSLT,ROWS($A$3:P66)+QUOTIENT(COLUMNS($A$3:P66)-1,6)*CEILING(COUNT(DRAFT!$B:$B)/4,1),1+MOD(COLUMN()-1,6)))</f>
        <v/>
      </c>
      <c r="Q66" s="51" t="str">
        <f>IF(ROWS($A$3:Q66)&gt;CEILING(COUNT(DRAFT!$B:$B)/4,1),"",INDEX(RSLT,ROWS($A$3:Q66)+QUOTIENT(COLUMNS($A$3:Q66)-1,6)*CEILING(COUNT(DRAFT!$B:$B)/4,1),1+MOD(COLUMN()-1,6)))</f>
        <v/>
      </c>
      <c r="R66" s="51" t="str">
        <f>IF(ROWS($A$3:R66)&gt;CEILING(COUNT(DRAFT!$B:$B)/4,1),"",INDEX(RSLT,ROWS($A$3:R66)+QUOTIENT(COLUMNS($A$3:R66)-1,6)*CEILING(COUNT(DRAFT!$B:$B)/4,1),1+MOD(COLUMN()-1,6)))</f>
        <v/>
      </c>
      <c r="S66" s="51" t="str">
        <f>IF(ROWS($A$3:S66)&gt;CEILING(COUNT(DRAFT!$B:$B)/4,1),"",INDEX(RSLT,ROWS($A$3:S66)+QUOTIENT(COLUMNS($A$3:S66)-1,6)*CEILING(COUNT(DRAFT!$B:$B)/4,1),1+MOD(COLUMN()-1,6)))</f>
        <v/>
      </c>
      <c r="T66" s="51" t="str">
        <f>IF(ROWS($A$3:T66)&gt;CEILING(COUNT(DRAFT!$B:$B)/4,1),"",INDEX(RSLT,ROWS($A$3:T66)+QUOTIENT(COLUMNS($A$3:T66)-1,6)*CEILING(COUNT(DRAFT!$B:$B)/4,1),1+MOD(COLUMN()-1,6)))</f>
        <v/>
      </c>
      <c r="U66" s="51" t="str">
        <f>IF(ROWS($A$3:U66)&gt;CEILING(COUNT(DRAFT!$B:$B)/4,1),"",INDEX(RSLT,ROWS($A$3:U66)+QUOTIENT(COLUMNS($A$3:U66)-1,6)*CEILING(COUNT(DRAFT!$B:$B)/4,1),1+MOD(COLUMN()-1,6)))</f>
        <v/>
      </c>
      <c r="V66" s="51" t="str">
        <f>IF(ROWS($A$3:V66)&gt;CEILING(COUNT(DRAFT!$B:$B)/4,1),"",INDEX(RSLT,ROWS($A$3:V66)+QUOTIENT(COLUMNS($A$3:V66)-1,6)*CEILING(COUNT(DRAFT!$B:$B)/4,1),1+MOD(COLUMN()-1,6)))</f>
        <v/>
      </c>
      <c r="W66" s="51" t="str">
        <f>IF(ROWS($A$3:W66)&gt;CEILING(COUNT(DRAFT!$B:$B)/4,1),"",INDEX(RSLT,ROWS($A$3:W66)+QUOTIENT(COLUMNS($A$3:W66)-1,6)*CEILING(COUNT(DRAFT!$B:$B)/4,1),1+MOD(COLUMN()-1,6)))</f>
        <v/>
      </c>
      <c r="X66" s="51" t="str">
        <f>IF(ROWS($A$3:X66)&gt;CEILING(COUNT(DRAFT!$B:$B)/4,1),"",INDEX(RSLT,ROWS($A$3:X66)+QUOTIENT(COLUMNS($A$3:X66)-1,6)*CEILING(COUNT(DRAFT!$B:$B)/4,1),1+MOD(COLUMN()-1,6)))</f>
        <v/>
      </c>
    </row>
    <row r="67" spans="1:24" ht="23.1" customHeight="1" x14ac:dyDescent="0.2">
      <c r="A67" s="51" t="str">
        <f>IF(ROWS($A$3:A67)&gt;CEILING(COUNT(DRAFT!$B:$B)/4,1),"",INDEX(RSLT,ROWS($A$3:A67)+QUOTIENT(COLUMNS($A$3:A67)-1,6)*CEILING(COUNT(DRAFT!$B:$B)/4,1),1+MOD(COLUMN()-1,6)))</f>
        <v/>
      </c>
      <c r="B67" s="51" t="str">
        <f>IF(ROWS($A$3:B67)&gt;CEILING(COUNT(DRAFT!$B:$B)/4,1),"",INDEX(RSLT,ROWS($A$3:B67)+QUOTIENT(COLUMNS($A$3:B67)-1,6)*CEILING(COUNT(DRAFT!$B:$B)/4,1),1+MOD(COLUMN()-1,6)))</f>
        <v/>
      </c>
      <c r="C67" s="51" t="str">
        <f>IF(ROWS($A$3:C67)&gt;CEILING(COUNT(DRAFT!$B:$B)/4,1),"",INDEX(RSLT,ROWS($A$3:C67)+QUOTIENT(COLUMNS($A$3:C67)-1,6)*CEILING(COUNT(DRAFT!$B:$B)/4,1),1+MOD(COLUMN()-1,6)))</f>
        <v/>
      </c>
      <c r="D67" s="51" t="str">
        <f>IF(ROWS($A$3:D67)&gt;CEILING(COUNT(DRAFT!$B:$B)/4,1),"",INDEX(RSLT,ROWS($A$3:D67)+QUOTIENT(COLUMNS($A$3:D67)-1,6)*CEILING(COUNT(DRAFT!$B:$B)/4,1),1+MOD(COLUMN()-1,6)))</f>
        <v/>
      </c>
      <c r="E67" s="51" t="str">
        <f>IF(ROWS($A$3:E67)&gt;CEILING(COUNT(DRAFT!$B:$B)/4,1),"",INDEX(RSLT,ROWS($A$3:E67)+QUOTIENT(COLUMNS($A$3:E67)-1,6)*CEILING(COUNT(DRAFT!$B:$B)/4,1),1+MOD(COLUMN()-1,6)))</f>
        <v/>
      </c>
      <c r="F67" s="51" t="str">
        <f>IF(ROWS($A$3:F67)&gt;CEILING(COUNT(DRAFT!$B:$B)/4,1),"",INDEX(RSLT,ROWS($A$3:F67)+QUOTIENT(COLUMNS($A$3:F67)-1,6)*CEILING(COUNT(DRAFT!$B:$B)/4,1),1+MOD(COLUMN()-1,6)))</f>
        <v/>
      </c>
      <c r="G67" s="51" t="str">
        <f>IF(ROWS($A$3:G67)&gt;CEILING(COUNT(DRAFT!$B:$B)/4,1),"",INDEX(RSLT,ROWS($A$3:G67)+QUOTIENT(COLUMNS($A$3:G67)-1,6)*CEILING(COUNT(DRAFT!$B:$B)/4,1),1+MOD(COLUMN()-1,6)))</f>
        <v/>
      </c>
      <c r="H67" s="51" t="str">
        <f>IF(ROWS($A$3:H67)&gt;CEILING(COUNT(DRAFT!$B:$B)/4,1),"",INDEX(RSLT,ROWS($A$3:H67)+QUOTIENT(COLUMNS($A$3:H67)-1,6)*CEILING(COUNT(DRAFT!$B:$B)/4,1),1+MOD(COLUMN()-1,6)))</f>
        <v/>
      </c>
      <c r="I67" s="51" t="str">
        <f>IF(ROWS($A$3:I67)&gt;CEILING(COUNT(DRAFT!$B:$B)/4,1),"",INDEX(RSLT,ROWS($A$3:I67)+QUOTIENT(COLUMNS($A$3:I67)-1,6)*CEILING(COUNT(DRAFT!$B:$B)/4,1),1+MOD(COLUMN()-1,6)))</f>
        <v/>
      </c>
      <c r="J67" s="51" t="str">
        <f>IF(ROWS($A$3:J67)&gt;CEILING(COUNT(DRAFT!$B:$B)/4,1),"",INDEX(RSLT,ROWS($A$3:J67)+QUOTIENT(COLUMNS($A$3:J67)-1,6)*CEILING(COUNT(DRAFT!$B:$B)/4,1),1+MOD(COLUMN()-1,6)))</f>
        <v/>
      </c>
      <c r="K67" s="51" t="str">
        <f>IF(ROWS($A$3:K67)&gt;CEILING(COUNT(DRAFT!$B:$B)/4,1),"",INDEX(RSLT,ROWS($A$3:K67)+QUOTIENT(COLUMNS($A$3:K67)-1,6)*CEILING(COUNT(DRAFT!$B:$B)/4,1),1+MOD(COLUMN()-1,6)))</f>
        <v/>
      </c>
      <c r="L67" s="51" t="str">
        <f>IF(ROWS($A$3:L67)&gt;CEILING(COUNT(DRAFT!$B:$B)/4,1),"",INDEX(RSLT,ROWS($A$3:L67)+QUOTIENT(COLUMNS($A$3:L67)-1,6)*CEILING(COUNT(DRAFT!$B:$B)/4,1),1+MOD(COLUMN()-1,6)))</f>
        <v/>
      </c>
      <c r="M67" s="51" t="str">
        <f>IF(ROWS($A$3:M67)&gt;CEILING(COUNT(DRAFT!$B:$B)/4,1),"",INDEX(RSLT,ROWS($A$3:M67)+QUOTIENT(COLUMNS($A$3:M67)-1,6)*CEILING(COUNT(DRAFT!$B:$B)/4,1),1+MOD(COLUMN()-1,6)))</f>
        <v/>
      </c>
      <c r="N67" s="51" t="str">
        <f>IF(ROWS($A$3:N67)&gt;CEILING(COUNT(DRAFT!$B:$B)/4,1),"",INDEX(RSLT,ROWS($A$3:N67)+QUOTIENT(COLUMNS($A$3:N67)-1,6)*CEILING(COUNT(DRAFT!$B:$B)/4,1),1+MOD(COLUMN()-1,6)))</f>
        <v/>
      </c>
      <c r="O67" s="51" t="str">
        <f>IF(ROWS($A$3:O67)&gt;CEILING(COUNT(DRAFT!$B:$B)/4,1),"",INDEX(RSLT,ROWS($A$3:O67)+QUOTIENT(COLUMNS($A$3:O67)-1,6)*CEILING(COUNT(DRAFT!$B:$B)/4,1),1+MOD(COLUMN()-1,6)))</f>
        <v/>
      </c>
      <c r="P67" s="51" t="str">
        <f>IF(ROWS($A$3:P67)&gt;CEILING(COUNT(DRAFT!$B:$B)/4,1),"",INDEX(RSLT,ROWS($A$3:P67)+QUOTIENT(COLUMNS($A$3:P67)-1,6)*CEILING(COUNT(DRAFT!$B:$B)/4,1),1+MOD(COLUMN()-1,6)))</f>
        <v/>
      </c>
      <c r="Q67" s="51" t="str">
        <f>IF(ROWS($A$3:Q67)&gt;CEILING(COUNT(DRAFT!$B:$B)/4,1),"",INDEX(RSLT,ROWS($A$3:Q67)+QUOTIENT(COLUMNS($A$3:Q67)-1,6)*CEILING(COUNT(DRAFT!$B:$B)/4,1),1+MOD(COLUMN()-1,6)))</f>
        <v/>
      </c>
      <c r="R67" s="51" t="str">
        <f>IF(ROWS($A$3:R67)&gt;CEILING(COUNT(DRAFT!$B:$B)/4,1),"",INDEX(RSLT,ROWS($A$3:R67)+QUOTIENT(COLUMNS($A$3:R67)-1,6)*CEILING(COUNT(DRAFT!$B:$B)/4,1),1+MOD(COLUMN()-1,6)))</f>
        <v/>
      </c>
      <c r="S67" s="51" t="str">
        <f>IF(ROWS($A$3:S67)&gt;CEILING(COUNT(DRAFT!$B:$B)/4,1),"",INDEX(RSLT,ROWS($A$3:S67)+QUOTIENT(COLUMNS($A$3:S67)-1,6)*CEILING(COUNT(DRAFT!$B:$B)/4,1),1+MOD(COLUMN()-1,6)))</f>
        <v/>
      </c>
      <c r="T67" s="51" t="str">
        <f>IF(ROWS($A$3:T67)&gt;CEILING(COUNT(DRAFT!$B:$B)/4,1),"",INDEX(RSLT,ROWS($A$3:T67)+QUOTIENT(COLUMNS($A$3:T67)-1,6)*CEILING(COUNT(DRAFT!$B:$B)/4,1),1+MOD(COLUMN()-1,6)))</f>
        <v/>
      </c>
      <c r="U67" s="51" t="str">
        <f>IF(ROWS($A$3:U67)&gt;CEILING(COUNT(DRAFT!$B:$B)/4,1),"",INDEX(RSLT,ROWS($A$3:U67)+QUOTIENT(COLUMNS($A$3:U67)-1,6)*CEILING(COUNT(DRAFT!$B:$B)/4,1),1+MOD(COLUMN()-1,6)))</f>
        <v/>
      </c>
      <c r="V67" s="51" t="str">
        <f>IF(ROWS($A$3:V67)&gt;CEILING(COUNT(DRAFT!$B:$B)/4,1),"",INDEX(RSLT,ROWS($A$3:V67)+QUOTIENT(COLUMNS($A$3:V67)-1,6)*CEILING(COUNT(DRAFT!$B:$B)/4,1),1+MOD(COLUMN()-1,6)))</f>
        <v/>
      </c>
      <c r="W67" s="51" t="str">
        <f>IF(ROWS($A$3:W67)&gt;CEILING(COUNT(DRAFT!$B:$B)/4,1),"",INDEX(RSLT,ROWS($A$3:W67)+QUOTIENT(COLUMNS($A$3:W67)-1,6)*CEILING(COUNT(DRAFT!$B:$B)/4,1),1+MOD(COLUMN()-1,6)))</f>
        <v/>
      </c>
      <c r="X67" s="51" t="str">
        <f>IF(ROWS($A$3:X67)&gt;CEILING(COUNT(DRAFT!$B:$B)/4,1),"",INDEX(RSLT,ROWS($A$3:X67)+QUOTIENT(COLUMNS($A$3:X67)-1,6)*CEILING(COUNT(DRAFT!$B:$B)/4,1),1+MOD(COLUMN()-1,6)))</f>
        <v/>
      </c>
    </row>
    <row r="68" spans="1:24" ht="23.1" customHeight="1" x14ac:dyDescent="0.2">
      <c r="A68" s="51" t="str">
        <f>IF(ROWS($A$3:A68)&gt;CEILING(COUNT(DRAFT!$B:$B)/4,1),"",INDEX(RSLT,ROWS($A$3:A68)+QUOTIENT(COLUMNS($A$3:A68)-1,6)*CEILING(COUNT(DRAFT!$B:$B)/4,1),1+MOD(COLUMN()-1,6)))</f>
        <v/>
      </c>
      <c r="B68" s="51" t="str">
        <f>IF(ROWS($A$3:B68)&gt;CEILING(COUNT(DRAFT!$B:$B)/4,1),"",INDEX(RSLT,ROWS($A$3:B68)+QUOTIENT(COLUMNS($A$3:B68)-1,6)*CEILING(COUNT(DRAFT!$B:$B)/4,1),1+MOD(COLUMN()-1,6)))</f>
        <v/>
      </c>
      <c r="C68" s="51" t="str">
        <f>IF(ROWS($A$3:C68)&gt;CEILING(COUNT(DRAFT!$B:$B)/4,1),"",INDEX(RSLT,ROWS($A$3:C68)+QUOTIENT(COLUMNS($A$3:C68)-1,6)*CEILING(COUNT(DRAFT!$B:$B)/4,1),1+MOD(COLUMN()-1,6)))</f>
        <v/>
      </c>
      <c r="D68" s="51" t="str">
        <f>IF(ROWS($A$3:D68)&gt;CEILING(COUNT(DRAFT!$B:$B)/4,1),"",INDEX(RSLT,ROWS($A$3:D68)+QUOTIENT(COLUMNS($A$3:D68)-1,6)*CEILING(COUNT(DRAFT!$B:$B)/4,1),1+MOD(COLUMN()-1,6)))</f>
        <v/>
      </c>
      <c r="E68" s="51" t="str">
        <f>IF(ROWS($A$3:E68)&gt;CEILING(COUNT(DRAFT!$B:$B)/4,1),"",INDEX(RSLT,ROWS($A$3:E68)+QUOTIENT(COLUMNS($A$3:E68)-1,6)*CEILING(COUNT(DRAFT!$B:$B)/4,1),1+MOD(COLUMN()-1,6)))</f>
        <v/>
      </c>
      <c r="F68" s="51" t="str">
        <f>IF(ROWS($A$3:F68)&gt;CEILING(COUNT(DRAFT!$B:$B)/4,1),"",INDEX(RSLT,ROWS($A$3:F68)+QUOTIENT(COLUMNS($A$3:F68)-1,6)*CEILING(COUNT(DRAFT!$B:$B)/4,1),1+MOD(COLUMN()-1,6)))</f>
        <v/>
      </c>
      <c r="G68" s="51" t="str">
        <f>IF(ROWS($A$3:G68)&gt;CEILING(COUNT(DRAFT!$B:$B)/4,1),"",INDEX(RSLT,ROWS($A$3:G68)+QUOTIENT(COLUMNS($A$3:G68)-1,6)*CEILING(COUNT(DRAFT!$B:$B)/4,1),1+MOD(COLUMN()-1,6)))</f>
        <v/>
      </c>
      <c r="H68" s="51" t="str">
        <f>IF(ROWS($A$3:H68)&gt;CEILING(COUNT(DRAFT!$B:$B)/4,1),"",INDEX(RSLT,ROWS($A$3:H68)+QUOTIENT(COLUMNS($A$3:H68)-1,6)*CEILING(COUNT(DRAFT!$B:$B)/4,1),1+MOD(COLUMN()-1,6)))</f>
        <v/>
      </c>
      <c r="I68" s="51" t="str">
        <f>IF(ROWS($A$3:I68)&gt;CEILING(COUNT(DRAFT!$B:$B)/4,1),"",INDEX(RSLT,ROWS($A$3:I68)+QUOTIENT(COLUMNS($A$3:I68)-1,6)*CEILING(COUNT(DRAFT!$B:$B)/4,1),1+MOD(COLUMN()-1,6)))</f>
        <v/>
      </c>
      <c r="J68" s="51" t="str">
        <f>IF(ROWS($A$3:J68)&gt;CEILING(COUNT(DRAFT!$B:$B)/4,1),"",INDEX(RSLT,ROWS($A$3:J68)+QUOTIENT(COLUMNS($A$3:J68)-1,6)*CEILING(COUNT(DRAFT!$B:$B)/4,1),1+MOD(COLUMN()-1,6)))</f>
        <v/>
      </c>
      <c r="K68" s="51" t="str">
        <f>IF(ROWS($A$3:K68)&gt;CEILING(COUNT(DRAFT!$B:$B)/4,1),"",INDEX(RSLT,ROWS($A$3:K68)+QUOTIENT(COLUMNS($A$3:K68)-1,6)*CEILING(COUNT(DRAFT!$B:$B)/4,1),1+MOD(COLUMN()-1,6)))</f>
        <v/>
      </c>
      <c r="L68" s="51" t="str">
        <f>IF(ROWS($A$3:L68)&gt;CEILING(COUNT(DRAFT!$B:$B)/4,1),"",INDEX(RSLT,ROWS($A$3:L68)+QUOTIENT(COLUMNS($A$3:L68)-1,6)*CEILING(COUNT(DRAFT!$B:$B)/4,1),1+MOD(COLUMN()-1,6)))</f>
        <v/>
      </c>
      <c r="M68" s="51" t="str">
        <f>IF(ROWS($A$3:M68)&gt;CEILING(COUNT(DRAFT!$B:$B)/4,1),"",INDEX(RSLT,ROWS($A$3:M68)+QUOTIENT(COLUMNS($A$3:M68)-1,6)*CEILING(COUNT(DRAFT!$B:$B)/4,1),1+MOD(COLUMN()-1,6)))</f>
        <v/>
      </c>
      <c r="N68" s="51" t="str">
        <f>IF(ROWS($A$3:N68)&gt;CEILING(COUNT(DRAFT!$B:$B)/4,1),"",INDEX(RSLT,ROWS($A$3:N68)+QUOTIENT(COLUMNS($A$3:N68)-1,6)*CEILING(COUNT(DRAFT!$B:$B)/4,1),1+MOD(COLUMN()-1,6)))</f>
        <v/>
      </c>
      <c r="O68" s="51" t="str">
        <f>IF(ROWS($A$3:O68)&gt;CEILING(COUNT(DRAFT!$B:$B)/4,1),"",INDEX(RSLT,ROWS($A$3:O68)+QUOTIENT(COLUMNS($A$3:O68)-1,6)*CEILING(COUNT(DRAFT!$B:$B)/4,1),1+MOD(COLUMN()-1,6)))</f>
        <v/>
      </c>
      <c r="P68" s="51" t="str">
        <f>IF(ROWS($A$3:P68)&gt;CEILING(COUNT(DRAFT!$B:$B)/4,1),"",INDEX(RSLT,ROWS($A$3:P68)+QUOTIENT(COLUMNS($A$3:P68)-1,6)*CEILING(COUNT(DRAFT!$B:$B)/4,1),1+MOD(COLUMN()-1,6)))</f>
        <v/>
      </c>
      <c r="Q68" s="51" t="str">
        <f>IF(ROWS($A$3:Q68)&gt;CEILING(COUNT(DRAFT!$B:$B)/4,1),"",INDEX(RSLT,ROWS($A$3:Q68)+QUOTIENT(COLUMNS($A$3:Q68)-1,6)*CEILING(COUNT(DRAFT!$B:$B)/4,1),1+MOD(COLUMN()-1,6)))</f>
        <v/>
      </c>
      <c r="R68" s="51" t="str">
        <f>IF(ROWS($A$3:R68)&gt;CEILING(COUNT(DRAFT!$B:$B)/4,1),"",INDEX(RSLT,ROWS($A$3:R68)+QUOTIENT(COLUMNS($A$3:R68)-1,6)*CEILING(COUNT(DRAFT!$B:$B)/4,1),1+MOD(COLUMN()-1,6)))</f>
        <v/>
      </c>
      <c r="S68" s="51" t="str">
        <f>IF(ROWS($A$3:S68)&gt;CEILING(COUNT(DRAFT!$B:$B)/4,1),"",INDEX(RSLT,ROWS($A$3:S68)+QUOTIENT(COLUMNS($A$3:S68)-1,6)*CEILING(COUNT(DRAFT!$B:$B)/4,1),1+MOD(COLUMN()-1,6)))</f>
        <v/>
      </c>
      <c r="T68" s="51" t="str">
        <f>IF(ROWS($A$3:T68)&gt;CEILING(COUNT(DRAFT!$B:$B)/4,1),"",INDEX(RSLT,ROWS($A$3:T68)+QUOTIENT(COLUMNS($A$3:T68)-1,6)*CEILING(COUNT(DRAFT!$B:$B)/4,1),1+MOD(COLUMN()-1,6)))</f>
        <v/>
      </c>
      <c r="U68" s="51" t="str">
        <f>IF(ROWS($A$3:U68)&gt;CEILING(COUNT(DRAFT!$B:$B)/4,1),"",INDEX(RSLT,ROWS($A$3:U68)+QUOTIENT(COLUMNS($A$3:U68)-1,6)*CEILING(COUNT(DRAFT!$B:$B)/4,1),1+MOD(COLUMN()-1,6)))</f>
        <v/>
      </c>
      <c r="V68" s="51" t="str">
        <f>IF(ROWS($A$3:V68)&gt;CEILING(COUNT(DRAFT!$B:$B)/4,1),"",INDEX(RSLT,ROWS($A$3:V68)+QUOTIENT(COLUMNS($A$3:V68)-1,6)*CEILING(COUNT(DRAFT!$B:$B)/4,1),1+MOD(COLUMN()-1,6)))</f>
        <v/>
      </c>
      <c r="W68" s="51" t="str">
        <f>IF(ROWS($A$3:W68)&gt;CEILING(COUNT(DRAFT!$B:$B)/4,1),"",INDEX(RSLT,ROWS($A$3:W68)+QUOTIENT(COLUMNS($A$3:W68)-1,6)*CEILING(COUNT(DRAFT!$B:$B)/4,1),1+MOD(COLUMN()-1,6)))</f>
        <v/>
      </c>
      <c r="X68" s="51" t="str">
        <f>IF(ROWS($A$3:X68)&gt;CEILING(COUNT(DRAFT!$B:$B)/4,1),"",INDEX(RSLT,ROWS($A$3:X68)+QUOTIENT(COLUMNS($A$3:X68)-1,6)*CEILING(COUNT(DRAFT!$B:$B)/4,1),1+MOD(COLUMN()-1,6)))</f>
        <v/>
      </c>
    </row>
    <row r="69" spans="1:24" ht="23.1" customHeight="1" x14ac:dyDescent="0.2">
      <c r="A69" s="51" t="str">
        <f>IF(ROWS($A$3:A69)&gt;CEILING(COUNT(DRAFT!$B:$B)/4,1),"",INDEX(RSLT,ROWS($A$3:A69)+QUOTIENT(COLUMNS($A$3:A69)-1,6)*CEILING(COUNT(DRAFT!$B:$B)/4,1),1+MOD(COLUMN()-1,6)))</f>
        <v/>
      </c>
      <c r="B69" s="51" t="str">
        <f>IF(ROWS($A$3:B69)&gt;CEILING(COUNT(DRAFT!$B:$B)/4,1),"",INDEX(RSLT,ROWS($A$3:B69)+QUOTIENT(COLUMNS($A$3:B69)-1,6)*CEILING(COUNT(DRAFT!$B:$B)/4,1),1+MOD(COLUMN()-1,6)))</f>
        <v/>
      </c>
      <c r="C69" s="51" t="str">
        <f>IF(ROWS($A$3:C69)&gt;CEILING(COUNT(DRAFT!$B:$B)/4,1),"",INDEX(RSLT,ROWS($A$3:C69)+QUOTIENT(COLUMNS($A$3:C69)-1,6)*CEILING(COUNT(DRAFT!$B:$B)/4,1),1+MOD(COLUMN()-1,6)))</f>
        <v/>
      </c>
      <c r="D69" s="51" t="str">
        <f>IF(ROWS($A$3:D69)&gt;CEILING(COUNT(DRAFT!$B:$B)/4,1),"",INDEX(RSLT,ROWS($A$3:D69)+QUOTIENT(COLUMNS($A$3:D69)-1,6)*CEILING(COUNT(DRAFT!$B:$B)/4,1),1+MOD(COLUMN()-1,6)))</f>
        <v/>
      </c>
      <c r="E69" s="51" t="str">
        <f>IF(ROWS($A$3:E69)&gt;CEILING(COUNT(DRAFT!$B:$B)/4,1),"",INDEX(RSLT,ROWS($A$3:E69)+QUOTIENT(COLUMNS($A$3:E69)-1,6)*CEILING(COUNT(DRAFT!$B:$B)/4,1),1+MOD(COLUMN()-1,6)))</f>
        <v/>
      </c>
      <c r="F69" s="51" t="str">
        <f>IF(ROWS($A$3:F69)&gt;CEILING(COUNT(DRAFT!$B:$B)/4,1),"",INDEX(RSLT,ROWS($A$3:F69)+QUOTIENT(COLUMNS($A$3:F69)-1,6)*CEILING(COUNT(DRAFT!$B:$B)/4,1),1+MOD(COLUMN()-1,6)))</f>
        <v/>
      </c>
      <c r="G69" s="51" t="str">
        <f>IF(ROWS($A$3:G69)&gt;CEILING(COUNT(DRAFT!$B:$B)/4,1),"",INDEX(RSLT,ROWS($A$3:G69)+QUOTIENT(COLUMNS($A$3:G69)-1,6)*CEILING(COUNT(DRAFT!$B:$B)/4,1),1+MOD(COLUMN()-1,6)))</f>
        <v/>
      </c>
      <c r="H69" s="51" t="str">
        <f>IF(ROWS($A$3:H69)&gt;CEILING(COUNT(DRAFT!$B:$B)/4,1),"",INDEX(RSLT,ROWS($A$3:H69)+QUOTIENT(COLUMNS($A$3:H69)-1,6)*CEILING(COUNT(DRAFT!$B:$B)/4,1),1+MOD(COLUMN()-1,6)))</f>
        <v/>
      </c>
      <c r="I69" s="51" t="str">
        <f>IF(ROWS($A$3:I69)&gt;CEILING(COUNT(DRAFT!$B:$B)/4,1),"",INDEX(RSLT,ROWS($A$3:I69)+QUOTIENT(COLUMNS($A$3:I69)-1,6)*CEILING(COUNT(DRAFT!$B:$B)/4,1),1+MOD(COLUMN()-1,6)))</f>
        <v/>
      </c>
      <c r="J69" s="51" t="str">
        <f>IF(ROWS($A$3:J69)&gt;CEILING(COUNT(DRAFT!$B:$B)/4,1),"",INDEX(RSLT,ROWS($A$3:J69)+QUOTIENT(COLUMNS($A$3:J69)-1,6)*CEILING(COUNT(DRAFT!$B:$B)/4,1),1+MOD(COLUMN()-1,6)))</f>
        <v/>
      </c>
      <c r="K69" s="51" t="str">
        <f>IF(ROWS($A$3:K69)&gt;CEILING(COUNT(DRAFT!$B:$B)/4,1),"",INDEX(RSLT,ROWS($A$3:K69)+QUOTIENT(COLUMNS($A$3:K69)-1,6)*CEILING(COUNT(DRAFT!$B:$B)/4,1),1+MOD(COLUMN()-1,6)))</f>
        <v/>
      </c>
      <c r="L69" s="51" t="str">
        <f>IF(ROWS($A$3:L69)&gt;CEILING(COUNT(DRAFT!$B:$B)/4,1),"",INDEX(RSLT,ROWS($A$3:L69)+QUOTIENT(COLUMNS($A$3:L69)-1,6)*CEILING(COUNT(DRAFT!$B:$B)/4,1),1+MOD(COLUMN()-1,6)))</f>
        <v/>
      </c>
      <c r="M69" s="51" t="str">
        <f>IF(ROWS($A$3:M69)&gt;CEILING(COUNT(DRAFT!$B:$B)/4,1),"",INDEX(RSLT,ROWS($A$3:M69)+QUOTIENT(COLUMNS($A$3:M69)-1,6)*CEILING(COUNT(DRAFT!$B:$B)/4,1),1+MOD(COLUMN()-1,6)))</f>
        <v/>
      </c>
      <c r="N69" s="51" t="str">
        <f>IF(ROWS($A$3:N69)&gt;CEILING(COUNT(DRAFT!$B:$B)/4,1),"",INDEX(RSLT,ROWS($A$3:N69)+QUOTIENT(COLUMNS($A$3:N69)-1,6)*CEILING(COUNT(DRAFT!$B:$B)/4,1),1+MOD(COLUMN()-1,6)))</f>
        <v/>
      </c>
      <c r="O69" s="51" t="str">
        <f>IF(ROWS($A$3:O69)&gt;CEILING(COUNT(DRAFT!$B:$B)/4,1),"",INDEX(RSLT,ROWS($A$3:O69)+QUOTIENT(COLUMNS($A$3:O69)-1,6)*CEILING(COUNT(DRAFT!$B:$B)/4,1),1+MOD(COLUMN()-1,6)))</f>
        <v/>
      </c>
      <c r="P69" s="51" t="str">
        <f>IF(ROWS($A$3:P69)&gt;CEILING(COUNT(DRAFT!$B:$B)/4,1),"",INDEX(RSLT,ROWS($A$3:P69)+QUOTIENT(COLUMNS($A$3:P69)-1,6)*CEILING(COUNT(DRAFT!$B:$B)/4,1),1+MOD(COLUMN()-1,6)))</f>
        <v/>
      </c>
      <c r="Q69" s="51" t="str">
        <f>IF(ROWS($A$3:Q69)&gt;CEILING(COUNT(DRAFT!$B:$B)/4,1),"",INDEX(RSLT,ROWS($A$3:Q69)+QUOTIENT(COLUMNS($A$3:Q69)-1,6)*CEILING(COUNT(DRAFT!$B:$B)/4,1),1+MOD(COLUMN()-1,6)))</f>
        <v/>
      </c>
      <c r="R69" s="51" t="str">
        <f>IF(ROWS($A$3:R69)&gt;CEILING(COUNT(DRAFT!$B:$B)/4,1),"",INDEX(RSLT,ROWS($A$3:R69)+QUOTIENT(COLUMNS($A$3:R69)-1,6)*CEILING(COUNT(DRAFT!$B:$B)/4,1),1+MOD(COLUMN()-1,6)))</f>
        <v/>
      </c>
      <c r="S69" s="51" t="str">
        <f>IF(ROWS($A$3:S69)&gt;CEILING(COUNT(DRAFT!$B:$B)/4,1),"",INDEX(RSLT,ROWS($A$3:S69)+QUOTIENT(COLUMNS($A$3:S69)-1,6)*CEILING(COUNT(DRAFT!$B:$B)/4,1),1+MOD(COLUMN()-1,6)))</f>
        <v/>
      </c>
      <c r="T69" s="51" t="str">
        <f>IF(ROWS($A$3:T69)&gt;CEILING(COUNT(DRAFT!$B:$B)/4,1),"",INDEX(RSLT,ROWS($A$3:T69)+QUOTIENT(COLUMNS($A$3:T69)-1,6)*CEILING(COUNT(DRAFT!$B:$B)/4,1),1+MOD(COLUMN()-1,6)))</f>
        <v/>
      </c>
      <c r="U69" s="51" t="str">
        <f>IF(ROWS($A$3:U69)&gt;CEILING(COUNT(DRAFT!$B:$B)/4,1),"",INDEX(RSLT,ROWS($A$3:U69)+QUOTIENT(COLUMNS($A$3:U69)-1,6)*CEILING(COUNT(DRAFT!$B:$B)/4,1),1+MOD(COLUMN()-1,6)))</f>
        <v/>
      </c>
      <c r="V69" s="51" t="str">
        <f>IF(ROWS($A$3:V69)&gt;CEILING(COUNT(DRAFT!$B:$B)/4,1),"",INDEX(RSLT,ROWS($A$3:V69)+QUOTIENT(COLUMNS($A$3:V69)-1,6)*CEILING(COUNT(DRAFT!$B:$B)/4,1),1+MOD(COLUMN()-1,6)))</f>
        <v/>
      </c>
      <c r="W69" s="51" t="str">
        <f>IF(ROWS($A$3:W69)&gt;CEILING(COUNT(DRAFT!$B:$B)/4,1),"",INDEX(RSLT,ROWS($A$3:W69)+QUOTIENT(COLUMNS($A$3:W69)-1,6)*CEILING(COUNT(DRAFT!$B:$B)/4,1),1+MOD(COLUMN()-1,6)))</f>
        <v/>
      </c>
      <c r="X69" s="51" t="str">
        <f>IF(ROWS($A$3:X69)&gt;CEILING(COUNT(DRAFT!$B:$B)/4,1),"",INDEX(RSLT,ROWS($A$3:X69)+QUOTIENT(COLUMNS($A$3:X69)-1,6)*CEILING(COUNT(DRAFT!$B:$B)/4,1),1+MOD(COLUMN()-1,6)))</f>
        <v/>
      </c>
    </row>
    <row r="70" spans="1:24" ht="23.1" customHeight="1" x14ac:dyDescent="0.2">
      <c r="A70" s="51" t="str">
        <f>IF(ROWS($A$3:A70)&gt;CEILING(COUNT(DRAFT!$B:$B)/4,1),"",INDEX(RSLT,ROWS($A$3:A70)+QUOTIENT(COLUMNS($A$3:A70)-1,6)*CEILING(COUNT(DRAFT!$B:$B)/4,1),1+MOD(COLUMN()-1,6)))</f>
        <v/>
      </c>
      <c r="B70" s="51" t="str">
        <f>IF(ROWS($A$3:B70)&gt;CEILING(COUNT(DRAFT!$B:$B)/4,1),"",INDEX(RSLT,ROWS($A$3:B70)+QUOTIENT(COLUMNS($A$3:B70)-1,6)*CEILING(COUNT(DRAFT!$B:$B)/4,1),1+MOD(COLUMN()-1,6)))</f>
        <v/>
      </c>
      <c r="C70" s="51" t="str">
        <f>IF(ROWS($A$3:C70)&gt;CEILING(COUNT(DRAFT!$B:$B)/4,1),"",INDEX(RSLT,ROWS($A$3:C70)+QUOTIENT(COLUMNS($A$3:C70)-1,6)*CEILING(COUNT(DRAFT!$B:$B)/4,1),1+MOD(COLUMN()-1,6)))</f>
        <v/>
      </c>
      <c r="D70" s="51" t="str">
        <f>IF(ROWS($A$3:D70)&gt;CEILING(COUNT(DRAFT!$B:$B)/4,1),"",INDEX(RSLT,ROWS($A$3:D70)+QUOTIENT(COLUMNS($A$3:D70)-1,6)*CEILING(COUNT(DRAFT!$B:$B)/4,1),1+MOD(COLUMN()-1,6)))</f>
        <v/>
      </c>
      <c r="E70" s="51" t="str">
        <f>IF(ROWS($A$3:E70)&gt;CEILING(COUNT(DRAFT!$B:$B)/4,1),"",INDEX(RSLT,ROWS($A$3:E70)+QUOTIENT(COLUMNS($A$3:E70)-1,6)*CEILING(COUNT(DRAFT!$B:$B)/4,1),1+MOD(COLUMN()-1,6)))</f>
        <v/>
      </c>
      <c r="F70" s="51" t="str">
        <f>IF(ROWS($A$3:F70)&gt;CEILING(COUNT(DRAFT!$B:$B)/4,1),"",INDEX(RSLT,ROWS($A$3:F70)+QUOTIENT(COLUMNS($A$3:F70)-1,6)*CEILING(COUNT(DRAFT!$B:$B)/4,1),1+MOD(COLUMN()-1,6)))</f>
        <v/>
      </c>
      <c r="G70" s="51" t="str">
        <f>IF(ROWS($A$3:G70)&gt;CEILING(COUNT(DRAFT!$B:$B)/4,1),"",INDEX(RSLT,ROWS($A$3:G70)+QUOTIENT(COLUMNS($A$3:G70)-1,6)*CEILING(COUNT(DRAFT!$B:$B)/4,1),1+MOD(COLUMN()-1,6)))</f>
        <v/>
      </c>
      <c r="H70" s="51" t="str">
        <f>IF(ROWS($A$3:H70)&gt;CEILING(COUNT(DRAFT!$B:$B)/4,1),"",INDEX(RSLT,ROWS($A$3:H70)+QUOTIENT(COLUMNS($A$3:H70)-1,6)*CEILING(COUNT(DRAFT!$B:$B)/4,1),1+MOD(COLUMN()-1,6)))</f>
        <v/>
      </c>
      <c r="I70" s="51" t="str">
        <f>IF(ROWS($A$3:I70)&gt;CEILING(COUNT(DRAFT!$B:$B)/4,1),"",INDEX(RSLT,ROWS($A$3:I70)+QUOTIENT(COLUMNS($A$3:I70)-1,6)*CEILING(COUNT(DRAFT!$B:$B)/4,1),1+MOD(COLUMN()-1,6)))</f>
        <v/>
      </c>
      <c r="J70" s="51" t="str">
        <f>IF(ROWS($A$3:J70)&gt;CEILING(COUNT(DRAFT!$B:$B)/4,1),"",INDEX(RSLT,ROWS($A$3:J70)+QUOTIENT(COLUMNS($A$3:J70)-1,6)*CEILING(COUNT(DRAFT!$B:$B)/4,1),1+MOD(COLUMN()-1,6)))</f>
        <v/>
      </c>
      <c r="K70" s="51" t="str">
        <f>IF(ROWS($A$3:K70)&gt;CEILING(COUNT(DRAFT!$B:$B)/4,1),"",INDEX(RSLT,ROWS($A$3:K70)+QUOTIENT(COLUMNS($A$3:K70)-1,6)*CEILING(COUNT(DRAFT!$B:$B)/4,1),1+MOD(COLUMN()-1,6)))</f>
        <v/>
      </c>
      <c r="L70" s="51" t="str">
        <f>IF(ROWS($A$3:L70)&gt;CEILING(COUNT(DRAFT!$B:$B)/4,1),"",INDEX(RSLT,ROWS($A$3:L70)+QUOTIENT(COLUMNS($A$3:L70)-1,6)*CEILING(COUNT(DRAFT!$B:$B)/4,1),1+MOD(COLUMN()-1,6)))</f>
        <v/>
      </c>
      <c r="M70" s="51" t="str">
        <f>IF(ROWS($A$3:M70)&gt;CEILING(COUNT(DRAFT!$B:$B)/4,1),"",INDEX(RSLT,ROWS($A$3:M70)+QUOTIENT(COLUMNS($A$3:M70)-1,6)*CEILING(COUNT(DRAFT!$B:$B)/4,1),1+MOD(COLUMN()-1,6)))</f>
        <v/>
      </c>
      <c r="N70" s="51" t="str">
        <f>IF(ROWS($A$3:N70)&gt;CEILING(COUNT(DRAFT!$B:$B)/4,1),"",INDEX(RSLT,ROWS($A$3:N70)+QUOTIENT(COLUMNS($A$3:N70)-1,6)*CEILING(COUNT(DRAFT!$B:$B)/4,1),1+MOD(COLUMN()-1,6)))</f>
        <v/>
      </c>
      <c r="O70" s="51" t="str">
        <f>IF(ROWS($A$3:O70)&gt;CEILING(COUNT(DRAFT!$B:$B)/4,1),"",INDEX(RSLT,ROWS($A$3:O70)+QUOTIENT(COLUMNS($A$3:O70)-1,6)*CEILING(COUNT(DRAFT!$B:$B)/4,1),1+MOD(COLUMN()-1,6)))</f>
        <v/>
      </c>
      <c r="P70" s="51" t="str">
        <f>IF(ROWS($A$3:P70)&gt;CEILING(COUNT(DRAFT!$B:$B)/4,1),"",INDEX(RSLT,ROWS($A$3:P70)+QUOTIENT(COLUMNS($A$3:P70)-1,6)*CEILING(COUNT(DRAFT!$B:$B)/4,1),1+MOD(COLUMN()-1,6)))</f>
        <v/>
      </c>
      <c r="Q70" s="51" t="str">
        <f>IF(ROWS($A$3:Q70)&gt;CEILING(COUNT(DRAFT!$B:$B)/4,1),"",INDEX(RSLT,ROWS($A$3:Q70)+QUOTIENT(COLUMNS($A$3:Q70)-1,6)*CEILING(COUNT(DRAFT!$B:$B)/4,1),1+MOD(COLUMN()-1,6)))</f>
        <v/>
      </c>
      <c r="R70" s="51" t="str">
        <f>IF(ROWS($A$3:R70)&gt;CEILING(COUNT(DRAFT!$B:$B)/4,1),"",INDEX(RSLT,ROWS($A$3:R70)+QUOTIENT(COLUMNS($A$3:R70)-1,6)*CEILING(COUNT(DRAFT!$B:$B)/4,1),1+MOD(COLUMN()-1,6)))</f>
        <v/>
      </c>
      <c r="S70" s="51" t="str">
        <f>IF(ROWS($A$3:S70)&gt;CEILING(COUNT(DRAFT!$B:$B)/4,1),"",INDEX(RSLT,ROWS($A$3:S70)+QUOTIENT(COLUMNS($A$3:S70)-1,6)*CEILING(COUNT(DRAFT!$B:$B)/4,1),1+MOD(COLUMN()-1,6)))</f>
        <v/>
      </c>
      <c r="T70" s="51" t="str">
        <f>IF(ROWS($A$3:T70)&gt;CEILING(COUNT(DRAFT!$B:$B)/4,1),"",INDEX(RSLT,ROWS($A$3:T70)+QUOTIENT(COLUMNS($A$3:T70)-1,6)*CEILING(COUNT(DRAFT!$B:$B)/4,1),1+MOD(COLUMN()-1,6)))</f>
        <v/>
      </c>
      <c r="U70" s="51" t="str">
        <f>IF(ROWS($A$3:U70)&gt;CEILING(COUNT(DRAFT!$B:$B)/4,1),"",INDEX(RSLT,ROWS($A$3:U70)+QUOTIENT(COLUMNS($A$3:U70)-1,6)*CEILING(COUNT(DRAFT!$B:$B)/4,1),1+MOD(COLUMN()-1,6)))</f>
        <v/>
      </c>
      <c r="V70" s="51" t="str">
        <f>IF(ROWS($A$3:V70)&gt;CEILING(COUNT(DRAFT!$B:$B)/4,1),"",INDEX(RSLT,ROWS($A$3:V70)+QUOTIENT(COLUMNS($A$3:V70)-1,6)*CEILING(COUNT(DRAFT!$B:$B)/4,1),1+MOD(COLUMN()-1,6)))</f>
        <v/>
      </c>
      <c r="W70" s="51" t="str">
        <f>IF(ROWS($A$3:W70)&gt;CEILING(COUNT(DRAFT!$B:$B)/4,1),"",INDEX(RSLT,ROWS($A$3:W70)+QUOTIENT(COLUMNS($A$3:W70)-1,6)*CEILING(COUNT(DRAFT!$B:$B)/4,1),1+MOD(COLUMN()-1,6)))</f>
        <v/>
      </c>
      <c r="X70" s="51" t="str">
        <f>IF(ROWS($A$3:X70)&gt;CEILING(COUNT(DRAFT!$B:$B)/4,1),"",INDEX(RSLT,ROWS($A$3:X70)+QUOTIENT(COLUMNS($A$3:X70)-1,6)*CEILING(COUNT(DRAFT!$B:$B)/4,1),1+MOD(COLUMN()-1,6)))</f>
        <v/>
      </c>
    </row>
    <row r="71" spans="1:24" ht="23.1" customHeight="1" x14ac:dyDescent="0.2">
      <c r="A71" s="51" t="str">
        <f>IF(ROWS($A$3:A71)&gt;CEILING(COUNT(DRAFT!$B:$B)/4,1),"",INDEX(RSLT,ROWS($A$3:A71)+QUOTIENT(COLUMNS($A$3:A71)-1,6)*CEILING(COUNT(DRAFT!$B:$B)/4,1),1+MOD(COLUMN()-1,6)))</f>
        <v/>
      </c>
      <c r="B71" s="51" t="str">
        <f>IF(ROWS($A$3:B71)&gt;CEILING(COUNT(DRAFT!$B:$B)/4,1),"",INDEX(RSLT,ROWS($A$3:B71)+QUOTIENT(COLUMNS($A$3:B71)-1,6)*CEILING(COUNT(DRAFT!$B:$B)/4,1),1+MOD(COLUMN()-1,6)))</f>
        <v/>
      </c>
      <c r="C71" s="51" t="str">
        <f>IF(ROWS($A$3:C71)&gt;CEILING(COUNT(DRAFT!$B:$B)/4,1),"",INDEX(RSLT,ROWS($A$3:C71)+QUOTIENT(COLUMNS($A$3:C71)-1,6)*CEILING(COUNT(DRAFT!$B:$B)/4,1),1+MOD(COLUMN()-1,6)))</f>
        <v/>
      </c>
      <c r="D71" s="51" t="str">
        <f>IF(ROWS($A$3:D71)&gt;CEILING(COUNT(DRAFT!$B:$B)/4,1),"",INDEX(RSLT,ROWS($A$3:D71)+QUOTIENT(COLUMNS($A$3:D71)-1,6)*CEILING(COUNT(DRAFT!$B:$B)/4,1),1+MOD(COLUMN()-1,6)))</f>
        <v/>
      </c>
      <c r="E71" s="51" t="str">
        <f>IF(ROWS($A$3:E71)&gt;CEILING(COUNT(DRAFT!$B:$B)/4,1),"",INDEX(RSLT,ROWS($A$3:E71)+QUOTIENT(COLUMNS($A$3:E71)-1,6)*CEILING(COUNT(DRAFT!$B:$B)/4,1),1+MOD(COLUMN()-1,6)))</f>
        <v/>
      </c>
      <c r="F71" s="51" t="str">
        <f>IF(ROWS($A$3:F71)&gt;CEILING(COUNT(DRAFT!$B:$B)/4,1),"",INDEX(RSLT,ROWS($A$3:F71)+QUOTIENT(COLUMNS($A$3:F71)-1,6)*CEILING(COUNT(DRAFT!$B:$B)/4,1),1+MOD(COLUMN()-1,6)))</f>
        <v/>
      </c>
      <c r="G71" s="51" t="str">
        <f>IF(ROWS($A$3:G71)&gt;CEILING(COUNT(DRAFT!$B:$B)/4,1),"",INDEX(RSLT,ROWS($A$3:G71)+QUOTIENT(COLUMNS($A$3:G71)-1,6)*CEILING(COUNT(DRAFT!$B:$B)/4,1),1+MOD(COLUMN()-1,6)))</f>
        <v/>
      </c>
      <c r="H71" s="51" t="str">
        <f>IF(ROWS($A$3:H71)&gt;CEILING(COUNT(DRAFT!$B:$B)/4,1),"",INDEX(RSLT,ROWS($A$3:H71)+QUOTIENT(COLUMNS($A$3:H71)-1,6)*CEILING(COUNT(DRAFT!$B:$B)/4,1),1+MOD(COLUMN()-1,6)))</f>
        <v/>
      </c>
      <c r="I71" s="51" t="str">
        <f>IF(ROWS($A$3:I71)&gt;CEILING(COUNT(DRAFT!$B:$B)/4,1),"",INDEX(RSLT,ROWS($A$3:I71)+QUOTIENT(COLUMNS($A$3:I71)-1,6)*CEILING(COUNT(DRAFT!$B:$B)/4,1),1+MOD(COLUMN()-1,6)))</f>
        <v/>
      </c>
      <c r="J71" s="51" t="str">
        <f>IF(ROWS($A$3:J71)&gt;CEILING(COUNT(DRAFT!$B:$B)/4,1),"",INDEX(RSLT,ROWS($A$3:J71)+QUOTIENT(COLUMNS($A$3:J71)-1,6)*CEILING(COUNT(DRAFT!$B:$B)/4,1),1+MOD(COLUMN()-1,6)))</f>
        <v/>
      </c>
      <c r="K71" s="51" t="str">
        <f>IF(ROWS($A$3:K71)&gt;CEILING(COUNT(DRAFT!$B:$B)/4,1),"",INDEX(RSLT,ROWS($A$3:K71)+QUOTIENT(COLUMNS($A$3:K71)-1,6)*CEILING(COUNT(DRAFT!$B:$B)/4,1),1+MOD(COLUMN()-1,6)))</f>
        <v/>
      </c>
      <c r="L71" s="51" t="str">
        <f>IF(ROWS($A$3:L71)&gt;CEILING(COUNT(DRAFT!$B:$B)/4,1),"",INDEX(RSLT,ROWS($A$3:L71)+QUOTIENT(COLUMNS($A$3:L71)-1,6)*CEILING(COUNT(DRAFT!$B:$B)/4,1),1+MOD(COLUMN()-1,6)))</f>
        <v/>
      </c>
      <c r="M71" s="51" t="str">
        <f>IF(ROWS($A$3:M71)&gt;CEILING(COUNT(DRAFT!$B:$B)/4,1),"",INDEX(RSLT,ROWS($A$3:M71)+QUOTIENT(COLUMNS($A$3:M71)-1,6)*CEILING(COUNT(DRAFT!$B:$B)/4,1),1+MOD(COLUMN()-1,6)))</f>
        <v/>
      </c>
      <c r="N71" s="51" t="str">
        <f>IF(ROWS($A$3:N71)&gt;CEILING(COUNT(DRAFT!$B:$B)/4,1),"",INDEX(RSLT,ROWS($A$3:N71)+QUOTIENT(COLUMNS($A$3:N71)-1,6)*CEILING(COUNT(DRAFT!$B:$B)/4,1),1+MOD(COLUMN()-1,6)))</f>
        <v/>
      </c>
      <c r="O71" s="51" t="str">
        <f>IF(ROWS($A$3:O71)&gt;CEILING(COUNT(DRAFT!$B:$B)/4,1),"",INDEX(RSLT,ROWS($A$3:O71)+QUOTIENT(COLUMNS($A$3:O71)-1,6)*CEILING(COUNT(DRAFT!$B:$B)/4,1),1+MOD(COLUMN()-1,6)))</f>
        <v/>
      </c>
      <c r="P71" s="51" t="str">
        <f>IF(ROWS($A$3:P71)&gt;CEILING(COUNT(DRAFT!$B:$B)/4,1),"",INDEX(RSLT,ROWS($A$3:P71)+QUOTIENT(COLUMNS($A$3:P71)-1,6)*CEILING(COUNT(DRAFT!$B:$B)/4,1),1+MOD(COLUMN()-1,6)))</f>
        <v/>
      </c>
      <c r="Q71" s="51" t="str">
        <f>IF(ROWS($A$3:Q71)&gt;CEILING(COUNT(DRAFT!$B:$B)/4,1),"",INDEX(RSLT,ROWS($A$3:Q71)+QUOTIENT(COLUMNS($A$3:Q71)-1,6)*CEILING(COUNT(DRAFT!$B:$B)/4,1),1+MOD(COLUMN()-1,6)))</f>
        <v/>
      </c>
      <c r="R71" s="51" t="str">
        <f>IF(ROWS($A$3:R71)&gt;CEILING(COUNT(DRAFT!$B:$B)/4,1),"",INDEX(RSLT,ROWS($A$3:R71)+QUOTIENT(COLUMNS($A$3:R71)-1,6)*CEILING(COUNT(DRAFT!$B:$B)/4,1),1+MOD(COLUMN()-1,6)))</f>
        <v/>
      </c>
      <c r="S71" s="51" t="str">
        <f>IF(ROWS($A$3:S71)&gt;CEILING(COUNT(DRAFT!$B:$B)/4,1),"",INDEX(RSLT,ROWS($A$3:S71)+QUOTIENT(COLUMNS($A$3:S71)-1,6)*CEILING(COUNT(DRAFT!$B:$B)/4,1),1+MOD(COLUMN()-1,6)))</f>
        <v/>
      </c>
      <c r="T71" s="51" t="str">
        <f>IF(ROWS($A$3:T71)&gt;CEILING(COUNT(DRAFT!$B:$B)/4,1),"",INDEX(RSLT,ROWS($A$3:T71)+QUOTIENT(COLUMNS($A$3:T71)-1,6)*CEILING(COUNT(DRAFT!$B:$B)/4,1),1+MOD(COLUMN()-1,6)))</f>
        <v/>
      </c>
      <c r="U71" s="51" t="str">
        <f>IF(ROWS($A$3:U71)&gt;CEILING(COUNT(DRAFT!$B:$B)/4,1),"",INDEX(RSLT,ROWS($A$3:U71)+QUOTIENT(COLUMNS($A$3:U71)-1,6)*CEILING(COUNT(DRAFT!$B:$B)/4,1),1+MOD(COLUMN()-1,6)))</f>
        <v/>
      </c>
      <c r="V71" s="51" t="str">
        <f>IF(ROWS($A$3:V71)&gt;CEILING(COUNT(DRAFT!$B:$B)/4,1),"",INDEX(RSLT,ROWS($A$3:V71)+QUOTIENT(COLUMNS($A$3:V71)-1,6)*CEILING(COUNT(DRAFT!$B:$B)/4,1),1+MOD(COLUMN()-1,6)))</f>
        <v/>
      </c>
      <c r="W71" s="51" t="str">
        <f>IF(ROWS($A$3:W71)&gt;CEILING(COUNT(DRAFT!$B:$B)/4,1),"",INDEX(RSLT,ROWS($A$3:W71)+QUOTIENT(COLUMNS($A$3:W71)-1,6)*CEILING(COUNT(DRAFT!$B:$B)/4,1),1+MOD(COLUMN()-1,6)))</f>
        <v/>
      </c>
      <c r="X71" s="51" t="str">
        <f>IF(ROWS($A$3:X71)&gt;CEILING(COUNT(DRAFT!$B:$B)/4,1),"",INDEX(RSLT,ROWS($A$3:X71)+QUOTIENT(COLUMNS($A$3:X71)-1,6)*CEILING(COUNT(DRAFT!$B:$B)/4,1),1+MOD(COLUMN()-1,6)))</f>
        <v/>
      </c>
    </row>
    <row r="72" spans="1:24" ht="23.1" customHeight="1" x14ac:dyDescent="0.2">
      <c r="A72" s="51" t="str">
        <f>IF(ROWS($A$3:A72)&gt;CEILING(COUNT(DRAFT!$B:$B)/4,1),"",INDEX(RSLT,ROWS($A$3:A72)+QUOTIENT(COLUMNS($A$3:A72)-1,6)*CEILING(COUNT(DRAFT!$B:$B)/4,1),1+MOD(COLUMN()-1,6)))</f>
        <v/>
      </c>
      <c r="B72" s="51" t="str">
        <f>IF(ROWS($A$3:B72)&gt;CEILING(COUNT(DRAFT!$B:$B)/4,1),"",INDEX(RSLT,ROWS($A$3:B72)+QUOTIENT(COLUMNS($A$3:B72)-1,6)*CEILING(COUNT(DRAFT!$B:$B)/4,1),1+MOD(COLUMN()-1,6)))</f>
        <v/>
      </c>
      <c r="C72" s="51" t="str">
        <f>IF(ROWS($A$3:C72)&gt;CEILING(COUNT(DRAFT!$B:$B)/4,1),"",INDEX(RSLT,ROWS($A$3:C72)+QUOTIENT(COLUMNS($A$3:C72)-1,6)*CEILING(COUNT(DRAFT!$B:$B)/4,1),1+MOD(COLUMN()-1,6)))</f>
        <v/>
      </c>
      <c r="D72" s="51" t="str">
        <f>IF(ROWS($A$3:D72)&gt;CEILING(COUNT(DRAFT!$B:$B)/4,1),"",INDEX(RSLT,ROWS($A$3:D72)+QUOTIENT(COLUMNS($A$3:D72)-1,6)*CEILING(COUNT(DRAFT!$B:$B)/4,1),1+MOD(COLUMN()-1,6)))</f>
        <v/>
      </c>
      <c r="E72" s="51" t="str">
        <f>IF(ROWS($A$3:E72)&gt;CEILING(COUNT(DRAFT!$B:$B)/4,1),"",INDEX(RSLT,ROWS($A$3:E72)+QUOTIENT(COLUMNS($A$3:E72)-1,6)*CEILING(COUNT(DRAFT!$B:$B)/4,1),1+MOD(COLUMN()-1,6)))</f>
        <v/>
      </c>
      <c r="F72" s="51" t="str">
        <f>IF(ROWS($A$3:F72)&gt;CEILING(COUNT(DRAFT!$B:$B)/4,1),"",INDEX(RSLT,ROWS($A$3:F72)+QUOTIENT(COLUMNS($A$3:F72)-1,6)*CEILING(COUNT(DRAFT!$B:$B)/4,1),1+MOD(COLUMN()-1,6)))</f>
        <v/>
      </c>
      <c r="G72" s="51" t="str">
        <f>IF(ROWS($A$3:G72)&gt;CEILING(COUNT(DRAFT!$B:$B)/4,1),"",INDEX(RSLT,ROWS($A$3:G72)+QUOTIENT(COLUMNS($A$3:G72)-1,6)*CEILING(COUNT(DRAFT!$B:$B)/4,1),1+MOD(COLUMN()-1,6)))</f>
        <v/>
      </c>
      <c r="H72" s="51" t="str">
        <f>IF(ROWS($A$3:H72)&gt;CEILING(COUNT(DRAFT!$B:$B)/4,1),"",INDEX(RSLT,ROWS($A$3:H72)+QUOTIENT(COLUMNS($A$3:H72)-1,6)*CEILING(COUNT(DRAFT!$B:$B)/4,1),1+MOD(COLUMN()-1,6)))</f>
        <v/>
      </c>
      <c r="I72" s="51" t="str">
        <f>IF(ROWS($A$3:I72)&gt;CEILING(COUNT(DRAFT!$B:$B)/4,1),"",INDEX(RSLT,ROWS($A$3:I72)+QUOTIENT(COLUMNS($A$3:I72)-1,6)*CEILING(COUNT(DRAFT!$B:$B)/4,1),1+MOD(COLUMN()-1,6)))</f>
        <v/>
      </c>
      <c r="J72" s="51" t="str">
        <f>IF(ROWS($A$3:J72)&gt;CEILING(COUNT(DRAFT!$B:$B)/4,1),"",INDEX(RSLT,ROWS($A$3:J72)+QUOTIENT(COLUMNS($A$3:J72)-1,6)*CEILING(COUNT(DRAFT!$B:$B)/4,1),1+MOD(COLUMN()-1,6)))</f>
        <v/>
      </c>
      <c r="K72" s="51" t="str">
        <f>IF(ROWS($A$3:K72)&gt;CEILING(COUNT(DRAFT!$B:$B)/4,1),"",INDEX(RSLT,ROWS($A$3:K72)+QUOTIENT(COLUMNS($A$3:K72)-1,6)*CEILING(COUNT(DRAFT!$B:$B)/4,1),1+MOD(COLUMN()-1,6)))</f>
        <v/>
      </c>
      <c r="L72" s="51" t="str">
        <f>IF(ROWS($A$3:L72)&gt;CEILING(COUNT(DRAFT!$B:$B)/4,1),"",INDEX(RSLT,ROWS($A$3:L72)+QUOTIENT(COLUMNS($A$3:L72)-1,6)*CEILING(COUNT(DRAFT!$B:$B)/4,1),1+MOD(COLUMN()-1,6)))</f>
        <v/>
      </c>
      <c r="M72" s="51" t="str">
        <f>IF(ROWS($A$3:M72)&gt;CEILING(COUNT(DRAFT!$B:$B)/4,1),"",INDEX(RSLT,ROWS($A$3:M72)+QUOTIENT(COLUMNS($A$3:M72)-1,6)*CEILING(COUNT(DRAFT!$B:$B)/4,1),1+MOD(COLUMN()-1,6)))</f>
        <v/>
      </c>
      <c r="N72" s="51" t="str">
        <f>IF(ROWS($A$3:N72)&gt;CEILING(COUNT(DRAFT!$B:$B)/4,1),"",INDEX(RSLT,ROWS($A$3:N72)+QUOTIENT(COLUMNS($A$3:N72)-1,6)*CEILING(COUNT(DRAFT!$B:$B)/4,1),1+MOD(COLUMN()-1,6)))</f>
        <v/>
      </c>
      <c r="O72" s="51" t="str">
        <f>IF(ROWS($A$3:O72)&gt;CEILING(COUNT(DRAFT!$B:$B)/4,1),"",INDEX(RSLT,ROWS($A$3:O72)+QUOTIENT(COLUMNS($A$3:O72)-1,6)*CEILING(COUNT(DRAFT!$B:$B)/4,1),1+MOD(COLUMN()-1,6)))</f>
        <v/>
      </c>
      <c r="P72" s="51" t="str">
        <f>IF(ROWS($A$3:P72)&gt;CEILING(COUNT(DRAFT!$B:$B)/4,1),"",INDEX(RSLT,ROWS($A$3:P72)+QUOTIENT(COLUMNS($A$3:P72)-1,6)*CEILING(COUNT(DRAFT!$B:$B)/4,1),1+MOD(COLUMN()-1,6)))</f>
        <v/>
      </c>
      <c r="Q72" s="51" t="str">
        <f>IF(ROWS($A$3:Q72)&gt;CEILING(COUNT(DRAFT!$B:$B)/4,1),"",INDEX(RSLT,ROWS($A$3:Q72)+QUOTIENT(COLUMNS($A$3:Q72)-1,6)*CEILING(COUNT(DRAFT!$B:$B)/4,1),1+MOD(COLUMN()-1,6)))</f>
        <v/>
      </c>
      <c r="R72" s="51" t="str">
        <f>IF(ROWS($A$3:R72)&gt;CEILING(COUNT(DRAFT!$B:$B)/4,1),"",INDEX(RSLT,ROWS($A$3:R72)+QUOTIENT(COLUMNS($A$3:R72)-1,6)*CEILING(COUNT(DRAFT!$B:$B)/4,1),1+MOD(COLUMN()-1,6)))</f>
        <v/>
      </c>
      <c r="S72" s="51" t="str">
        <f>IF(ROWS($A$3:S72)&gt;CEILING(COUNT(DRAFT!$B:$B)/4,1),"",INDEX(RSLT,ROWS($A$3:S72)+QUOTIENT(COLUMNS($A$3:S72)-1,6)*CEILING(COUNT(DRAFT!$B:$B)/4,1),1+MOD(COLUMN()-1,6)))</f>
        <v/>
      </c>
      <c r="T72" s="51" t="str">
        <f>IF(ROWS($A$3:T72)&gt;CEILING(COUNT(DRAFT!$B:$B)/4,1),"",INDEX(RSLT,ROWS($A$3:T72)+QUOTIENT(COLUMNS($A$3:T72)-1,6)*CEILING(COUNT(DRAFT!$B:$B)/4,1),1+MOD(COLUMN()-1,6)))</f>
        <v/>
      </c>
      <c r="U72" s="51" t="str">
        <f>IF(ROWS($A$3:U72)&gt;CEILING(COUNT(DRAFT!$B:$B)/4,1),"",INDEX(RSLT,ROWS($A$3:U72)+QUOTIENT(COLUMNS($A$3:U72)-1,6)*CEILING(COUNT(DRAFT!$B:$B)/4,1),1+MOD(COLUMN()-1,6)))</f>
        <v/>
      </c>
      <c r="V72" s="51" t="str">
        <f>IF(ROWS($A$3:V72)&gt;CEILING(COUNT(DRAFT!$B:$B)/4,1),"",INDEX(RSLT,ROWS($A$3:V72)+QUOTIENT(COLUMNS($A$3:V72)-1,6)*CEILING(COUNT(DRAFT!$B:$B)/4,1),1+MOD(COLUMN()-1,6)))</f>
        <v/>
      </c>
      <c r="W72" s="51" t="str">
        <f>IF(ROWS($A$3:W72)&gt;CEILING(COUNT(DRAFT!$B:$B)/4,1),"",INDEX(RSLT,ROWS($A$3:W72)+QUOTIENT(COLUMNS($A$3:W72)-1,6)*CEILING(COUNT(DRAFT!$B:$B)/4,1),1+MOD(COLUMN()-1,6)))</f>
        <v/>
      </c>
      <c r="X72" s="51" t="str">
        <f>IF(ROWS($A$3:X72)&gt;CEILING(COUNT(DRAFT!$B:$B)/4,1),"",INDEX(RSLT,ROWS($A$3:X72)+QUOTIENT(COLUMNS($A$3:X72)-1,6)*CEILING(COUNT(DRAFT!$B:$B)/4,1),1+MOD(COLUMN()-1,6)))</f>
        <v/>
      </c>
    </row>
    <row r="73" spans="1:24" ht="23.1" customHeight="1" x14ac:dyDescent="0.2">
      <c r="A73" s="51" t="str">
        <f>IF(ROWS($A$3:A73)&gt;CEILING(COUNT(DRAFT!$B:$B)/4,1),"",INDEX(RSLT,ROWS($A$3:A73)+QUOTIENT(COLUMNS($A$3:A73)-1,6)*CEILING(COUNT(DRAFT!$B:$B)/4,1),1+MOD(COLUMN()-1,6)))</f>
        <v/>
      </c>
      <c r="B73" s="51" t="str">
        <f>IF(ROWS($A$3:B73)&gt;CEILING(COUNT(DRAFT!$B:$B)/4,1),"",INDEX(RSLT,ROWS($A$3:B73)+QUOTIENT(COLUMNS($A$3:B73)-1,6)*CEILING(COUNT(DRAFT!$B:$B)/4,1),1+MOD(COLUMN()-1,6)))</f>
        <v/>
      </c>
      <c r="C73" s="51" t="str">
        <f>IF(ROWS($A$3:C73)&gt;CEILING(COUNT(DRAFT!$B:$B)/4,1),"",INDEX(RSLT,ROWS($A$3:C73)+QUOTIENT(COLUMNS($A$3:C73)-1,6)*CEILING(COUNT(DRAFT!$B:$B)/4,1),1+MOD(COLUMN()-1,6)))</f>
        <v/>
      </c>
      <c r="D73" s="51" t="str">
        <f>IF(ROWS($A$3:D73)&gt;CEILING(COUNT(DRAFT!$B:$B)/4,1),"",INDEX(RSLT,ROWS($A$3:D73)+QUOTIENT(COLUMNS($A$3:D73)-1,6)*CEILING(COUNT(DRAFT!$B:$B)/4,1),1+MOD(COLUMN()-1,6)))</f>
        <v/>
      </c>
      <c r="E73" s="51" t="str">
        <f>IF(ROWS($A$3:E73)&gt;CEILING(COUNT(DRAFT!$B:$B)/4,1),"",INDEX(RSLT,ROWS($A$3:E73)+QUOTIENT(COLUMNS($A$3:E73)-1,6)*CEILING(COUNT(DRAFT!$B:$B)/4,1),1+MOD(COLUMN()-1,6)))</f>
        <v/>
      </c>
      <c r="F73" s="51" t="str">
        <f>IF(ROWS($A$3:F73)&gt;CEILING(COUNT(DRAFT!$B:$B)/4,1),"",INDEX(RSLT,ROWS($A$3:F73)+QUOTIENT(COLUMNS($A$3:F73)-1,6)*CEILING(COUNT(DRAFT!$B:$B)/4,1),1+MOD(COLUMN()-1,6)))</f>
        <v/>
      </c>
      <c r="G73" s="51" t="str">
        <f>IF(ROWS($A$3:G73)&gt;CEILING(COUNT(DRAFT!$B:$B)/4,1),"",INDEX(RSLT,ROWS($A$3:G73)+QUOTIENT(COLUMNS($A$3:G73)-1,6)*CEILING(COUNT(DRAFT!$B:$B)/4,1),1+MOD(COLUMN()-1,6)))</f>
        <v/>
      </c>
      <c r="H73" s="51" t="str">
        <f>IF(ROWS($A$3:H73)&gt;CEILING(COUNT(DRAFT!$B:$B)/4,1),"",INDEX(RSLT,ROWS($A$3:H73)+QUOTIENT(COLUMNS($A$3:H73)-1,6)*CEILING(COUNT(DRAFT!$B:$B)/4,1),1+MOD(COLUMN()-1,6)))</f>
        <v/>
      </c>
      <c r="I73" s="51" t="str">
        <f>IF(ROWS($A$3:I73)&gt;CEILING(COUNT(DRAFT!$B:$B)/4,1),"",INDEX(RSLT,ROWS($A$3:I73)+QUOTIENT(COLUMNS($A$3:I73)-1,6)*CEILING(COUNT(DRAFT!$B:$B)/4,1),1+MOD(COLUMN()-1,6)))</f>
        <v/>
      </c>
      <c r="J73" s="51" t="str">
        <f>IF(ROWS($A$3:J73)&gt;CEILING(COUNT(DRAFT!$B:$B)/4,1),"",INDEX(RSLT,ROWS($A$3:J73)+QUOTIENT(COLUMNS($A$3:J73)-1,6)*CEILING(COUNT(DRAFT!$B:$B)/4,1),1+MOD(COLUMN()-1,6)))</f>
        <v/>
      </c>
      <c r="K73" s="51" t="str">
        <f>IF(ROWS($A$3:K73)&gt;CEILING(COUNT(DRAFT!$B:$B)/4,1),"",INDEX(RSLT,ROWS($A$3:K73)+QUOTIENT(COLUMNS($A$3:K73)-1,6)*CEILING(COUNT(DRAFT!$B:$B)/4,1),1+MOD(COLUMN()-1,6)))</f>
        <v/>
      </c>
      <c r="L73" s="51" t="str">
        <f>IF(ROWS($A$3:L73)&gt;CEILING(COUNT(DRAFT!$B:$B)/4,1),"",INDEX(RSLT,ROWS($A$3:L73)+QUOTIENT(COLUMNS($A$3:L73)-1,6)*CEILING(COUNT(DRAFT!$B:$B)/4,1),1+MOD(COLUMN()-1,6)))</f>
        <v/>
      </c>
      <c r="M73" s="51" t="str">
        <f>IF(ROWS($A$3:M73)&gt;CEILING(COUNT(DRAFT!$B:$B)/4,1),"",INDEX(RSLT,ROWS($A$3:M73)+QUOTIENT(COLUMNS($A$3:M73)-1,6)*CEILING(COUNT(DRAFT!$B:$B)/4,1),1+MOD(COLUMN()-1,6)))</f>
        <v/>
      </c>
      <c r="N73" s="51" t="str">
        <f>IF(ROWS($A$3:N73)&gt;CEILING(COUNT(DRAFT!$B:$B)/4,1),"",INDEX(RSLT,ROWS($A$3:N73)+QUOTIENT(COLUMNS($A$3:N73)-1,6)*CEILING(COUNT(DRAFT!$B:$B)/4,1),1+MOD(COLUMN()-1,6)))</f>
        <v/>
      </c>
      <c r="O73" s="51" t="str">
        <f>IF(ROWS($A$3:O73)&gt;CEILING(COUNT(DRAFT!$B:$B)/4,1),"",INDEX(RSLT,ROWS($A$3:O73)+QUOTIENT(COLUMNS($A$3:O73)-1,6)*CEILING(COUNT(DRAFT!$B:$B)/4,1),1+MOD(COLUMN()-1,6)))</f>
        <v/>
      </c>
      <c r="P73" s="51" t="str">
        <f>IF(ROWS($A$3:P73)&gt;CEILING(COUNT(DRAFT!$B:$B)/4,1),"",INDEX(RSLT,ROWS($A$3:P73)+QUOTIENT(COLUMNS($A$3:P73)-1,6)*CEILING(COUNT(DRAFT!$B:$B)/4,1),1+MOD(COLUMN()-1,6)))</f>
        <v/>
      </c>
      <c r="Q73" s="51" t="str">
        <f>IF(ROWS($A$3:Q73)&gt;CEILING(COUNT(DRAFT!$B:$B)/4,1),"",INDEX(RSLT,ROWS($A$3:Q73)+QUOTIENT(COLUMNS($A$3:Q73)-1,6)*CEILING(COUNT(DRAFT!$B:$B)/4,1),1+MOD(COLUMN()-1,6)))</f>
        <v/>
      </c>
      <c r="R73" s="51" t="str">
        <f>IF(ROWS($A$3:R73)&gt;CEILING(COUNT(DRAFT!$B:$B)/4,1),"",INDEX(RSLT,ROWS($A$3:R73)+QUOTIENT(COLUMNS($A$3:R73)-1,6)*CEILING(COUNT(DRAFT!$B:$B)/4,1),1+MOD(COLUMN()-1,6)))</f>
        <v/>
      </c>
      <c r="S73" s="51" t="str">
        <f>IF(ROWS($A$3:S73)&gt;CEILING(COUNT(DRAFT!$B:$B)/4,1),"",INDEX(RSLT,ROWS($A$3:S73)+QUOTIENT(COLUMNS($A$3:S73)-1,6)*CEILING(COUNT(DRAFT!$B:$B)/4,1),1+MOD(COLUMN()-1,6)))</f>
        <v/>
      </c>
      <c r="T73" s="51" t="str">
        <f>IF(ROWS($A$3:T73)&gt;CEILING(COUNT(DRAFT!$B:$B)/4,1),"",INDEX(RSLT,ROWS($A$3:T73)+QUOTIENT(COLUMNS($A$3:T73)-1,6)*CEILING(COUNT(DRAFT!$B:$B)/4,1),1+MOD(COLUMN()-1,6)))</f>
        <v/>
      </c>
      <c r="U73" s="51" t="str">
        <f>IF(ROWS($A$3:U73)&gt;CEILING(COUNT(DRAFT!$B:$B)/4,1),"",INDEX(RSLT,ROWS($A$3:U73)+QUOTIENT(COLUMNS($A$3:U73)-1,6)*CEILING(COUNT(DRAFT!$B:$B)/4,1),1+MOD(COLUMN()-1,6)))</f>
        <v/>
      </c>
      <c r="V73" s="51" t="str">
        <f>IF(ROWS($A$3:V73)&gt;CEILING(COUNT(DRAFT!$B:$B)/4,1),"",INDEX(RSLT,ROWS($A$3:V73)+QUOTIENT(COLUMNS($A$3:V73)-1,6)*CEILING(COUNT(DRAFT!$B:$B)/4,1),1+MOD(COLUMN()-1,6)))</f>
        <v/>
      </c>
      <c r="W73" s="51" t="str">
        <f>IF(ROWS($A$3:W73)&gt;CEILING(COUNT(DRAFT!$B:$B)/4,1),"",INDEX(RSLT,ROWS($A$3:W73)+QUOTIENT(COLUMNS($A$3:W73)-1,6)*CEILING(COUNT(DRAFT!$B:$B)/4,1),1+MOD(COLUMN()-1,6)))</f>
        <v/>
      </c>
      <c r="X73" s="51" t="str">
        <f>IF(ROWS($A$3:X73)&gt;CEILING(COUNT(DRAFT!$B:$B)/4,1),"",INDEX(RSLT,ROWS($A$3:X73)+QUOTIENT(COLUMNS($A$3:X73)-1,6)*CEILING(COUNT(DRAFT!$B:$B)/4,1),1+MOD(COLUMN()-1,6)))</f>
        <v/>
      </c>
    </row>
    <row r="74" spans="1:24" ht="23.1" customHeight="1" x14ac:dyDescent="0.2">
      <c r="A74" s="51" t="str">
        <f>IF(ROWS($A$3:A74)&gt;CEILING(COUNT(DRAFT!$B:$B)/4,1),"",INDEX(RSLT,ROWS($A$3:A74)+QUOTIENT(COLUMNS($A$3:A74)-1,6)*CEILING(COUNT(DRAFT!$B:$B)/4,1),1+MOD(COLUMN()-1,6)))</f>
        <v/>
      </c>
      <c r="B74" s="51" t="str">
        <f>IF(ROWS($A$3:B74)&gt;CEILING(COUNT(DRAFT!$B:$B)/4,1),"",INDEX(RSLT,ROWS($A$3:B74)+QUOTIENT(COLUMNS($A$3:B74)-1,6)*CEILING(COUNT(DRAFT!$B:$B)/4,1),1+MOD(COLUMN()-1,6)))</f>
        <v/>
      </c>
      <c r="C74" s="51" t="str">
        <f>IF(ROWS($A$3:C74)&gt;CEILING(COUNT(DRAFT!$B:$B)/4,1),"",INDEX(RSLT,ROWS($A$3:C74)+QUOTIENT(COLUMNS($A$3:C74)-1,6)*CEILING(COUNT(DRAFT!$B:$B)/4,1),1+MOD(COLUMN()-1,6)))</f>
        <v/>
      </c>
      <c r="D74" s="51" t="str">
        <f>IF(ROWS($A$3:D74)&gt;CEILING(COUNT(DRAFT!$B:$B)/4,1),"",INDEX(RSLT,ROWS($A$3:D74)+QUOTIENT(COLUMNS($A$3:D74)-1,6)*CEILING(COUNT(DRAFT!$B:$B)/4,1),1+MOD(COLUMN()-1,6)))</f>
        <v/>
      </c>
      <c r="E74" s="51" t="str">
        <f>IF(ROWS($A$3:E74)&gt;CEILING(COUNT(DRAFT!$B:$B)/4,1),"",INDEX(RSLT,ROWS($A$3:E74)+QUOTIENT(COLUMNS($A$3:E74)-1,6)*CEILING(COUNT(DRAFT!$B:$B)/4,1),1+MOD(COLUMN()-1,6)))</f>
        <v/>
      </c>
      <c r="F74" s="51" t="str">
        <f>IF(ROWS($A$3:F74)&gt;CEILING(COUNT(DRAFT!$B:$B)/4,1),"",INDEX(RSLT,ROWS($A$3:F74)+QUOTIENT(COLUMNS($A$3:F74)-1,6)*CEILING(COUNT(DRAFT!$B:$B)/4,1),1+MOD(COLUMN()-1,6)))</f>
        <v/>
      </c>
      <c r="G74" s="51" t="str">
        <f>IF(ROWS($A$3:G74)&gt;CEILING(COUNT(DRAFT!$B:$B)/4,1),"",INDEX(RSLT,ROWS($A$3:G74)+QUOTIENT(COLUMNS($A$3:G74)-1,6)*CEILING(COUNT(DRAFT!$B:$B)/4,1),1+MOD(COLUMN()-1,6)))</f>
        <v/>
      </c>
      <c r="H74" s="51" t="str">
        <f>IF(ROWS($A$3:H74)&gt;CEILING(COUNT(DRAFT!$B:$B)/4,1),"",INDEX(RSLT,ROWS($A$3:H74)+QUOTIENT(COLUMNS($A$3:H74)-1,6)*CEILING(COUNT(DRAFT!$B:$B)/4,1),1+MOD(COLUMN()-1,6)))</f>
        <v/>
      </c>
      <c r="I74" s="51" t="str">
        <f>IF(ROWS($A$3:I74)&gt;CEILING(COUNT(DRAFT!$B:$B)/4,1),"",INDEX(RSLT,ROWS($A$3:I74)+QUOTIENT(COLUMNS($A$3:I74)-1,6)*CEILING(COUNT(DRAFT!$B:$B)/4,1),1+MOD(COLUMN()-1,6)))</f>
        <v/>
      </c>
      <c r="J74" s="51" t="str">
        <f>IF(ROWS($A$3:J74)&gt;CEILING(COUNT(DRAFT!$B:$B)/4,1),"",INDEX(RSLT,ROWS($A$3:J74)+QUOTIENT(COLUMNS($A$3:J74)-1,6)*CEILING(COUNT(DRAFT!$B:$B)/4,1),1+MOD(COLUMN()-1,6)))</f>
        <v/>
      </c>
      <c r="K74" s="51" t="str">
        <f>IF(ROWS($A$3:K74)&gt;CEILING(COUNT(DRAFT!$B:$B)/4,1),"",INDEX(RSLT,ROWS($A$3:K74)+QUOTIENT(COLUMNS($A$3:K74)-1,6)*CEILING(COUNT(DRAFT!$B:$B)/4,1),1+MOD(COLUMN()-1,6)))</f>
        <v/>
      </c>
      <c r="L74" s="51" t="str">
        <f>IF(ROWS($A$3:L74)&gt;CEILING(COUNT(DRAFT!$B:$B)/4,1),"",INDEX(RSLT,ROWS($A$3:L74)+QUOTIENT(COLUMNS($A$3:L74)-1,6)*CEILING(COUNT(DRAFT!$B:$B)/4,1),1+MOD(COLUMN()-1,6)))</f>
        <v/>
      </c>
      <c r="M74" s="51" t="str">
        <f>IF(ROWS($A$3:M74)&gt;CEILING(COUNT(DRAFT!$B:$B)/4,1),"",INDEX(RSLT,ROWS($A$3:M74)+QUOTIENT(COLUMNS($A$3:M74)-1,6)*CEILING(COUNT(DRAFT!$B:$B)/4,1),1+MOD(COLUMN()-1,6)))</f>
        <v/>
      </c>
      <c r="N74" s="51" t="str">
        <f>IF(ROWS($A$3:N74)&gt;CEILING(COUNT(DRAFT!$B:$B)/4,1),"",INDEX(RSLT,ROWS($A$3:N74)+QUOTIENT(COLUMNS($A$3:N74)-1,6)*CEILING(COUNT(DRAFT!$B:$B)/4,1),1+MOD(COLUMN()-1,6)))</f>
        <v/>
      </c>
      <c r="O74" s="51" t="str">
        <f>IF(ROWS($A$3:O74)&gt;CEILING(COUNT(DRAFT!$B:$B)/4,1),"",INDEX(RSLT,ROWS($A$3:O74)+QUOTIENT(COLUMNS($A$3:O74)-1,6)*CEILING(COUNT(DRAFT!$B:$B)/4,1),1+MOD(COLUMN()-1,6)))</f>
        <v/>
      </c>
      <c r="P74" s="51" t="str">
        <f>IF(ROWS($A$3:P74)&gt;CEILING(COUNT(DRAFT!$B:$B)/4,1),"",INDEX(RSLT,ROWS($A$3:P74)+QUOTIENT(COLUMNS($A$3:P74)-1,6)*CEILING(COUNT(DRAFT!$B:$B)/4,1),1+MOD(COLUMN()-1,6)))</f>
        <v/>
      </c>
      <c r="Q74" s="51" t="str">
        <f>IF(ROWS($A$3:Q74)&gt;CEILING(COUNT(DRAFT!$B:$B)/4,1),"",INDEX(RSLT,ROWS($A$3:Q74)+QUOTIENT(COLUMNS($A$3:Q74)-1,6)*CEILING(COUNT(DRAFT!$B:$B)/4,1),1+MOD(COLUMN()-1,6)))</f>
        <v/>
      </c>
      <c r="R74" s="51" t="str">
        <f>IF(ROWS($A$3:R74)&gt;CEILING(COUNT(DRAFT!$B:$B)/4,1),"",INDEX(RSLT,ROWS($A$3:R74)+QUOTIENT(COLUMNS($A$3:R74)-1,6)*CEILING(COUNT(DRAFT!$B:$B)/4,1),1+MOD(COLUMN()-1,6)))</f>
        <v/>
      </c>
      <c r="S74" s="51" t="str">
        <f>IF(ROWS($A$3:S74)&gt;CEILING(COUNT(DRAFT!$B:$B)/4,1),"",INDEX(RSLT,ROWS($A$3:S74)+QUOTIENT(COLUMNS($A$3:S74)-1,6)*CEILING(COUNT(DRAFT!$B:$B)/4,1),1+MOD(COLUMN()-1,6)))</f>
        <v/>
      </c>
      <c r="T74" s="51" t="str">
        <f>IF(ROWS($A$3:T74)&gt;CEILING(COUNT(DRAFT!$B:$B)/4,1),"",INDEX(RSLT,ROWS($A$3:T74)+QUOTIENT(COLUMNS($A$3:T74)-1,6)*CEILING(COUNT(DRAFT!$B:$B)/4,1),1+MOD(COLUMN()-1,6)))</f>
        <v/>
      </c>
      <c r="U74" s="51" t="str">
        <f>IF(ROWS($A$3:U74)&gt;CEILING(COUNT(DRAFT!$B:$B)/4,1),"",INDEX(RSLT,ROWS($A$3:U74)+QUOTIENT(COLUMNS($A$3:U74)-1,6)*CEILING(COUNT(DRAFT!$B:$B)/4,1),1+MOD(COLUMN()-1,6)))</f>
        <v/>
      </c>
      <c r="V74" s="51" t="str">
        <f>IF(ROWS($A$3:V74)&gt;CEILING(COUNT(DRAFT!$B:$B)/4,1),"",INDEX(RSLT,ROWS($A$3:V74)+QUOTIENT(COLUMNS($A$3:V74)-1,6)*CEILING(COUNT(DRAFT!$B:$B)/4,1),1+MOD(COLUMN()-1,6)))</f>
        <v/>
      </c>
      <c r="W74" s="51" t="str">
        <f>IF(ROWS($A$3:W74)&gt;CEILING(COUNT(DRAFT!$B:$B)/4,1),"",INDEX(RSLT,ROWS($A$3:W74)+QUOTIENT(COLUMNS($A$3:W74)-1,6)*CEILING(COUNT(DRAFT!$B:$B)/4,1),1+MOD(COLUMN()-1,6)))</f>
        <v/>
      </c>
      <c r="X74" s="51" t="str">
        <f>IF(ROWS($A$3:X74)&gt;CEILING(COUNT(DRAFT!$B:$B)/4,1),"",INDEX(RSLT,ROWS($A$3:X74)+QUOTIENT(COLUMNS($A$3:X74)-1,6)*CEILING(COUNT(DRAFT!$B:$B)/4,1),1+MOD(COLUMN()-1,6)))</f>
        <v/>
      </c>
    </row>
    <row r="75" spans="1:24" ht="23.1" customHeight="1" x14ac:dyDescent="0.2">
      <c r="A75" s="51" t="str">
        <f>IF(ROWS($A$3:A75)&gt;CEILING(COUNT(DRAFT!$B:$B)/4,1),"",INDEX(RSLT,ROWS($A$3:A75)+QUOTIENT(COLUMNS($A$3:A75)-1,6)*CEILING(COUNT(DRAFT!$B:$B)/4,1),1+MOD(COLUMN()-1,6)))</f>
        <v/>
      </c>
      <c r="B75" s="51" t="str">
        <f>IF(ROWS($A$3:B75)&gt;CEILING(COUNT(DRAFT!$B:$B)/4,1),"",INDEX(RSLT,ROWS($A$3:B75)+QUOTIENT(COLUMNS($A$3:B75)-1,6)*CEILING(COUNT(DRAFT!$B:$B)/4,1),1+MOD(COLUMN()-1,6)))</f>
        <v/>
      </c>
      <c r="C75" s="51" t="str">
        <f>IF(ROWS($A$3:C75)&gt;CEILING(COUNT(DRAFT!$B:$B)/4,1),"",INDEX(RSLT,ROWS($A$3:C75)+QUOTIENT(COLUMNS($A$3:C75)-1,6)*CEILING(COUNT(DRAFT!$B:$B)/4,1),1+MOD(COLUMN()-1,6)))</f>
        <v/>
      </c>
      <c r="D75" s="51" t="str">
        <f>IF(ROWS($A$3:D75)&gt;CEILING(COUNT(DRAFT!$B:$B)/4,1),"",INDEX(RSLT,ROWS($A$3:D75)+QUOTIENT(COLUMNS($A$3:D75)-1,6)*CEILING(COUNT(DRAFT!$B:$B)/4,1),1+MOD(COLUMN()-1,6)))</f>
        <v/>
      </c>
      <c r="E75" s="51" t="str">
        <f>IF(ROWS($A$3:E75)&gt;CEILING(COUNT(DRAFT!$B:$B)/4,1),"",INDEX(RSLT,ROWS($A$3:E75)+QUOTIENT(COLUMNS($A$3:E75)-1,6)*CEILING(COUNT(DRAFT!$B:$B)/4,1),1+MOD(COLUMN()-1,6)))</f>
        <v/>
      </c>
      <c r="F75" s="51" t="str">
        <f>IF(ROWS($A$3:F75)&gt;CEILING(COUNT(DRAFT!$B:$B)/4,1),"",INDEX(RSLT,ROWS($A$3:F75)+QUOTIENT(COLUMNS($A$3:F75)-1,6)*CEILING(COUNT(DRAFT!$B:$B)/4,1),1+MOD(COLUMN()-1,6)))</f>
        <v/>
      </c>
      <c r="G75" s="51" t="str">
        <f>IF(ROWS($A$3:G75)&gt;CEILING(COUNT(DRAFT!$B:$B)/4,1),"",INDEX(RSLT,ROWS($A$3:G75)+QUOTIENT(COLUMNS($A$3:G75)-1,6)*CEILING(COUNT(DRAFT!$B:$B)/4,1),1+MOD(COLUMN()-1,6)))</f>
        <v/>
      </c>
      <c r="H75" s="51" t="str">
        <f>IF(ROWS($A$3:H75)&gt;CEILING(COUNT(DRAFT!$B:$B)/4,1),"",INDEX(RSLT,ROWS($A$3:H75)+QUOTIENT(COLUMNS($A$3:H75)-1,6)*CEILING(COUNT(DRAFT!$B:$B)/4,1),1+MOD(COLUMN()-1,6)))</f>
        <v/>
      </c>
      <c r="I75" s="51" t="str">
        <f>IF(ROWS($A$3:I75)&gt;CEILING(COUNT(DRAFT!$B:$B)/4,1),"",INDEX(RSLT,ROWS($A$3:I75)+QUOTIENT(COLUMNS($A$3:I75)-1,6)*CEILING(COUNT(DRAFT!$B:$B)/4,1),1+MOD(COLUMN()-1,6)))</f>
        <v/>
      </c>
      <c r="J75" s="51" t="str">
        <f>IF(ROWS($A$3:J75)&gt;CEILING(COUNT(DRAFT!$B:$B)/4,1),"",INDEX(RSLT,ROWS($A$3:J75)+QUOTIENT(COLUMNS($A$3:J75)-1,6)*CEILING(COUNT(DRAFT!$B:$B)/4,1),1+MOD(COLUMN()-1,6)))</f>
        <v/>
      </c>
      <c r="K75" s="51" t="str">
        <f>IF(ROWS($A$3:K75)&gt;CEILING(COUNT(DRAFT!$B:$B)/4,1),"",INDEX(RSLT,ROWS($A$3:K75)+QUOTIENT(COLUMNS($A$3:K75)-1,6)*CEILING(COUNT(DRAFT!$B:$B)/4,1),1+MOD(COLUMN()-1,6)))</f>
        <v/>
      </c>
      <c r="L75" s="51" t="str">
        <f>IF(ROWS($A$3:L75)&gt;CEILING(COUNT(DRAFT!$B:$B)/4,1),"",INDEX(RSLT,ROWS($A$3:L75)+QUOTIENT(COLUMNS($A$3:L75)-1,6)*CEILING(COUNT(DRAFT!$B:$B)/4,1),1+MOD(COLUMN()-1,6)))</f>
        <v/>
      </c>
      <c r="M75" s="51" t="str">
        <f>IF(ROWS($A$3:M75)&gt;CEILING(COUNT(DRAFT!$B:$B)/4,1),"",INDEX(RSLT,ROWS($A$3:M75)+QUOTIENT(COLUMNS($A$3:M75)-1,6)*CEILING(COUNT(DRAFT!$B:$B)/4,1),1+MOD(COLUMN()-1,6)))</f>
        <v/>
      </c>
      <c r="N75" s="51" t="str">
        <f>IF(ROWS($A$3:N75)&gt;CEILING(COUNT(DRAFT!$B:$B)/4,1),"",INDEX(RSLT,ROWS($A$3:N75)+QUOTIENT(COLUMNS($A$3:N75)-1,6)*CEILING(COUNT(DRAFT!$B:$B)/4,1),1+MOD(COLUMN()-1,6)))</f>
        <v/>
      </c>
      <c r="O75" s="51" t="str">
        <f>IF(ROWS($A$3:O75)&gt;CEILING(COUNT(DRAFT!$B:$B)/4,1),"",INDEX(RSLT,ROWS($A$3:O75)+QUOTIENT(COLUMNS($A$3:O75)-1,6)*CEILING(COUNT(DRAFT!$B:$B)/4,1),1+MOD(COLUMN()-1,6)))</f>
        <v/>
      </c>
      <c r="P75" s="51" t="str">
        <f>IF(ROWS($A$3:P75)&gt;CEILING(COUNT(DRAFT!$B:$B)/4,1),"",INDEX(RSLT,ROWS($A$3:P75)+QUOTIENT(COLUMNS($A$3:P75)-1,6)*CEILING(COUNT(DRAFT!$B:$B)/4,1),1+MOD(COLUMN()-1,6)))</f>
        <v/>
      </c>
      <c r="Q75" s="51" t="str">
        <f>IF(ROWS($A$3:Q75)&gt;CEILING(COUNT(DRAFT!$B:$B)/4,1),"",INDEX(RSLT,ROWS($A$3:Q75)+QUOTIENT(COLUMNS($A$3:Q75)-1,6)*CEILING(COUNT(DRAFT!$B:$B)/4,1),1+MOD(COLUMN()-1,6)))</f>
        <v/>
      </c>
      <c r="R75" s="51" t="str">
        <f>IF(ROWS($A$3:R75)&gt;CEILING(COUNT(DRAFT!$B:$B)/4,1),"",INDEX(RSLT,ROWS($A$3:R75)+QUOTIENT(COLUMNS($A$3:R75)-1,6)*CEILING(COUNT(DRAFT!$B:$B)/4,1),1+MOD(COLUMN()-1,6)))</f>
        <v/>
      </c>
      <c r="S75" s="51" t="str">
        <f>IF(ROWS($A$3:S75)&gt;CEILING(COUNT(DRAFT!$B:$B)/4,1),"",INDEX(RSLT,ROWS($A$3:S75)+QUOTIENT(COLUMNS($A$3:S75)-1,6)*CEILING(COUNT(DRAFT!$B:$B)/4,1),1+MOD(COLUMN()-1,6)))</f>
        <v/>
      </c>
      <c r="T75" s="51" t="str">
        <f>IF(ROWS($A$3:T75)&gt;CEILING(COUNT(DRAFT!$B:$B)/4,1),"",INDEX(RSLT,ROWS($A$3:T75)+QUOTIENT(COLUMNS($A$3:T75)-1,6)*CEILING(COUNT(DRAFT!$B:$B)/4,1),1+MOD(COLUMN()-1,6)))</f>
        <v/>
      </c>
      <c r="U75" s="51" t="str">
        <f>IF(ROWS($A$3:U75)&gt;CEILING(COUNT(DRAFT!$B:$B)/4,1),"",INDEX(RSLT,ROWS($A$3:U75)+QUOTIENT(COLUMNS($A$3:U75)-1,6)*CEILING(COUNT(DRAFT!$B:$B)/4,1),1+MOD(COLUMN()-1,6)))</f>
        <v/>
      </c>
      <c r="V75" s="51" t="str">
        <f>IF(ROWS($A$3:V75)&gt;CEILING(COUNT(DRAFT!$B:$B)/4,1),"",INDEX(RSLT,ROWS($A$3:V75)+QUOTIENT(COLUMNS($A$3:V75)-1,6)*CEILING(COUNT(DRAFT!$B:$B)/4,1),1+MOD(COLUMN()-1,6)))</f>
        <v/>
      </c>
      <c r="W75" s="51" t="str">
        <f>IF(ROWS($A$3:W75)&gt;CEILING(COUNT(DRAFT!$B:$B)/4,1),"",INDEX(RSLT,ROWS($A$3:W75)+QUOTIENT(COLUMNS($A$3:W75)-1,6)*CEILING(COUNT(DRAFT!$B:$B)/4,1),1+MOD(COLUMN()-1,6)))</f>
        <v/>
      </c>
      <c r="X75" s="51" t="str">
        <f>IF(ROWS($A$3:X75)&gt;CEILING(COUNT(DRAFT!$B:$B)/4,1),"",INDEX(RSLT,ROWS($A$3:X75)+QUOTIENT(COLUMNS($A$3:X75)-1,6)*CEILING(COUNT(DRAFT!$B:$B)/4,1),1+MOD(COLUMN()-1,6)))</f>
        <v/>
      </c>
    </row>
    <row r="76" spans="1:24" ht="23.1" customHeight="1" x14ac:dyDescent="0.2">
      <c r="A76" s="51" t="str">
        <f>IF(ROWS($A$3:A76)&gt;CEILING(COUNT(DRAFT!$B:$B)/4,1),"",INDEX(RSLT,ROWS($A$3:A76)+QUOTIENT(COLUMNS($A$3:A76)-1,6)*CEILING(COUNT(DRAFT!$B:$B)/4,1),1+MOD(COLUMN()-1,6)))</f>
        <v/>
      </c>
      <c r="B76" s="51" t="str">
        <f>IF(ROWS($A$3:B76)&gt;CEILING(COUNT(DRAFT!$B:$B)/4,1),"",INDEX(RSLT,ROWS($A$3:B76)+QUOTIENT(COLUMNS($A$3:B76)-1,6)*CEILING(COUNT(DRAFT!$B:$B)/4,1),1+MOD(COLUMN()-1,6)))</f>
        <v/>
      </c>
      <c r="C76" s="51" t="str">
        <f>IF(ROWS($A$3:C76)&gt;CEILING(COUNT(DRAFT!$B:$B)/4,1),"",INDEX(RSLT,ROWS($A$3:C76)+QUOTIENT(COLUMNS($A$3:C76)-1,6)*CEILING(COUNT(DRAFT!$B:$B)/4,1),1+MOD(COLUMN()-1,6)))</f>
        <v/>
      </c>
      <c r="D76" s="51" t="str">
        <f>IF(ROWS($A$3:D76)&gt;CEILING(COUNT(DRAFT!$B:$B)/4,1),"",INDEX(RSLT,ROWS($A$3:D76)+QUOTIENT(COLUMNS($A$3:D76)-1,6)*CEILING(COUNT(DRAFT!$B:$B)/4,1),1+MOD(COLUMN()-1,6)))</f>
        <v/>
      </c>
      <c r="E76" s="51" t="str">
        <f>IF(ROWS($A$3:E76)&gt;CEILING(COUNT(DRAFT!$B:$B)/4,1),"",INDEX(RSLT,ROWS($A$3:E76)+QUOTIENT(COLUMNS($A$3:E76)-1,6)*CEILING(COUNT(DRAFT!$B:$B)/4,1),1+MOD(COLUMN()-1,6)))</f>
        <v/>
      </c>
      <c r="F76" s="51" t="str">
        <f>IF(ROWS($A$3:F76)&gt;CEILING(COUNT(DRAFT!$B:$B)/4,1),"",INDEX(RSLT,ROWS($A$3:F76)+QUOTIENT(COLUMNS($A$3:F76)-1,6)*CEILING(COUNT(DRAFT!$B:$B)/4,1),1+MOD(COLUMN()-1,6)))</f>
        <v/>
      </c>
      <c r="G76" s="51" t="str">
        <f>IF(ROWS($A$3:G76)&gt;CEILING(COUNT(DRAFT!$B:$B)/4,1),"",INDEX(RSLT,ROWS($A$3:G76)+QUOTIENT(COLUMNS($A$3:G76)-1,6)*CEILING(COUNT(DRAFT!$B:$B)/4,1),1+MOD(COLUMN()-1,6)))</f>
        <v/>
      </c>
      <c r="H76" s="51" t="str">
        <f>IF(ROWS($A$3:H76)&gt;CEILING(COUNT(DRAFT!$B:$B)/4,1),"",INDEX(RSLT,ROWS($A$3:H76)+QUOTIENT(COLUMNS($A$3:H76)-1,6)*CEILING(COUNT(DRAFT!$B:$B)/4,1),1+MOD(COLUMN()-1,6)))</f>
        <v/>
      </c>
      <c r="I76" s="51" t="str">
        <f>IF(ROWS($A$3:I76)&gt;CEILING(COUNT(DRAFT!$B:$B)/4,1),"",INDEX(RSLT,ROWS($A$3:I76)+QUOTIENT(COLUMNS($A$3:I76)-1,6)*CEILING(COUNT(DRAFT!$B:$B)/4,1),1+MOD(COLUMN()-1,6)))</f>
        <v/>
      </c>
      <c r="J76" s="51" t="str">
        <f>IF(ROWS($A$3:J76)&gt;CEILING(COUNT(DRAFT!$B:$B)/4,1),"",INDEX(RSLT,ROWS($A$3:J76)+QUOTIENT(COLUMNS($A$3:J76)-1,6)*CEILING(COUNT(DRAFT!$B:$B)/4,1),1+MOD(COLUMN()-1,6)))</f>
        <v/>
      </c>
      <c r="K76" s="51" t="str">
        <f>IF(ROWS($A$3:K76)&gt;CEILING(COUNT(DRAFT!$B:$B)/4,1),"",INDEX(RSLT,ROWS($A$3:K76)+QUOTIENT(COLUMNS($A$3:K76)-1,6)*CEILING(COUNT(DRAFT!$B:$B)/4,1),1+MOD(COLUMN()-1,6)))</f>
        <v/>
      </c>
      <c r="L76" s="51" t="str">
        <f>IF(ROWS($A$3:L76)&gt;CEILING(COUNT(DRAFT!$B:$B)/4,1),"",INDEX(RSLT,ROWS($A$3:L76)+QUOTIENT(COLUMNS($A$3:L76)-1,6)*CEILING(COUNT(DRAFT!$B:$B)/4,1),1+MOD(COLUMN()-1,6)))</f>
        <v/>
      </c>
      <c r="M76" s="51" t="str">
        <f>IF(ROWS($A$3:M76)&gt;CEILING(COUNT(DRAFT!$B:$B)/4,1),"",INDEX(RSLT,ROWS($A$3:M76)+QUOTIENT(COLUMNS($A$3:M76)-1,6)*CEILING(COUNT(DRAFT!$B:$B)/4,1),1+MOD(COLUMN()-1,6)))</f>
        <v/>
      </c>
      <c r="N76" s="51" t="str">
        <f>IF(ROWS($A$3:N76)&gt;CEILING(COUNT(DRAFT!$B:$B)/4,1),"",INDEX(RSLT,ROWS($A$3:N76)+QUOTIENT(COLUMNS($A$3:N76)-1,6)*CEILING(COUNT(DRAFT!$B:$B)/4,1),1+MOD(COLUMN()-1,6)))</f>
        <v/>
      </c>
      <c r="O76" s="51" t="str">
        <f>IF(ROWS($A$3:O76)&gt;CEILING(COUNT(DRAFT!$B:$B)/4,1),"",INDEX(RSLT,ROWS($A$3:O76)+QUOTIENT(COLUMNS($A$3:O76)-1,6)*CEILING(COUNT(DRAFT!$B:$B)/4,1),1+MOD(COLUMN()-1,6)))</f>
        <v/>
      </c>
      <c r="P76" s="51" t="str">
        <f>IF(ROWS($A$3:P76)&gt;CEILING(COUNT(DRAFT!$B:$B)/4,1),"",INDEX(RSLT,ROWS($A$3:P76)+QUOTIENT(COLUMNS($A$3:P76)-1,6)*CEILING(COUNT(DRAFT!$B:$B)/4,1),1+MOD(COLUMN()-1,6)))</f>
        <v/>
      </c>
      <c r="Q76" s="51" t="str">
        <f>IF(ROWS($A$3:Q76)&gt;CEILING(COUNT(DRAFT!$B:$B)/4,1),"",INDEX(RSLT,ROWS($A$3:Q76)+QUOTIENT(COLUMNS($A$3:Q76)-1,6)*CEILING(COUNT(DRAFT!$B:$B)/4,1),1+MOD(COLUMN()-1,6)))</f>
        <v/>
      </c>
      <c r="R76" s="51" t="str">
        <f>IF(ROWS($A$3:R76)&gt;CEILING(COUNT(DRAFT!$B:$B)/4,1),"",INDEX(RSLT,ROWS($A$3:R76)+QUOTIENT(COLUMNS($A$3:R76)-1,6)*CEILING(COUNT(DRAFT!$B:$B)/4,1),1+MOD(COLUMN()-1,6)))</f>
        <v/>
      </c>
      <c r="S76" s="51" t="str">
        <f>IF(ROWS($A$3:S76)&gt;CEILING(COUNT(DRAFT!$B:$B)/4,1),"",INDEX(RSLT,ROWS($A$3:S76)+QUOTIENT(COLUMNS($A$3:S76)-1,6)*CEILING(COUNT(DRAFT!$B:$B)/4,1),1+MOD(COLUMN()-1,6)))</f>
        <v/>
      </c>
      <c r="T76" s="51" t="str">
        <f>IF(ROWS($A$3:T76)&gt;CEILING(COUNT(DRAFT!$B:$B)/4,1),"",INDEX(RSLT,ROWS($A$3:T76)+QUOTIENT(COLUMNS($A$3:T76)-1,6)*CEILING(COUNT(DRAFT!$B:$B)/4,1),1+MOD(COLUMN()-1,6)))</f>
        <v/>
      </c>
      <c r="U76" s="51" t="str">
        <f>IF(ROWS($A$3:U76)&gt;CEILING(COUNT(DRAFT!$B:$B)/4,1),"",INDEX(RSLT,ROWS($A$3:U76)+QUOTIENT(COLUMNS($A$3:U76)-1,6)*CEILING(COUNT(DRAFT!$B:$B)/4,1),1+MOD(COLUMN()-1,6)))</f>
        <v/>
      </c>
      <c r="V76" s="51" t="str">
        <f>IF(ROWS($A$3:V76)&gt;CEILING(COUNT(DRAFT!$B:$B)/4,1),"",INDEX(RSLT,ROWS($A$3:V76)+QUOTIENT(COLUMNS($A$3:V76)-1,6)*CEILING(COUNT(DRAFT!$B:$B)/4,1),1+MOD(COLUMN()-1,6)))</f>
        <v/>
      </c>
      <c r="W76" s="51" t="str">
        <f>IF(ROWS($A$3:W76)&gt;CEILING(COUNT(DRAFT!$B:$B)/4,1),"",INDEX(RSLT,ROWS($A$3:W76)+QUOTIENT(COLUMNS($A$3:W76)-1,6)*CEILING(COUNT(DRAFT!$B:$B)/4,1),1+MOD(COLUMN()-1,6)))</f>
        <v/>
      </c>
      <c r="X76" s="51" t="str">
        <f>IF(ROWS($A$3:X76)&gt;CEILING(COUNT(DRAFT!$B:$B)/4,1),"",INDEX(RSLT,ROWS($A$3:X76)+QUOTIENT(COLUMNS($A$3:X76)-1,6)*CEILING(COUNT(DRAFT!$B:$B)/4,1),1+MOD(COLUMN()-1,6)))</f>
        <v/>
      </c>
    </row>
    <row r="77" spans="1:24" ht="23.1" customHeight="1" x14ac:dyDescent="0.2">
      <c r="A77" s="51" t="str">
        <f>IF(ROWS($A$3:A77)&gt;CEILING(COUNT(DRAFT!$B:$B)/4,1),"",INDEX(RSLT,ROWS($A$3:A77)+QUOTIENT(COLUMNS($A$3:A77)-1,6)*CEILING(COUNT(DRAFT!$B:$B)/4,1),1+MOD(COLUMN()-1,6)))</f>
        <v/>
      </c>
      <c r="B77" s="51" t="str">
        <f>IF(ROWS($A$3:B77)&gt;CEILING(COUNT(DRAFT!$B:$B)/4,1),"",INDEX(RSLT,ROWS($A$3:B77)+QUOTIENT(COLUMNS($A$3:B77)-1,6)*CEILING(COUNT(DRAFT!$B:$B)/4,1),1+MOD(COLUMN()-1,6)))</f>
        <v/>
      </c>
      <c r="C77" s="51" t="str">
        <f>IF(ROWS($A$3:C77)&gt;CEILING(COUNT(DRAFT!$B:$B)/4,1),"",INDEX(RSLT,ROWS($A$3:C77)+QUOTIENT(COLUMNS($A$3:C77)-1,6)*CEILING(COUNT(DRAFT!$B:$B)/4,1),1+MOD(COLUMN()-1,6)))</f>
        <v/>
      </c>
      <c r="D77" s="51" t="str">
        <f>IF(ROWS($A$3:D77)&gt;CEILING(COUNT(DRAFT!$B:$B)/4,1),"",INDEX(RSLT,ROWS($A$3:D77)+QUOTIENT(COLUMNS($A$3:D77)-1,6)*CEILING(COUNT(DRAFT!$B:$B)/4,1),1+MOD(COLUMN()-1,6)))</f>
        <v/>
      </c>
      <c r="E77" s="51" t="str">
        <f>IF(ROWS($A$3:E77)&gt;CEILING(COUNT(DRAFT!$B:$B)/4,1),"",INDEX(RSLT,ROWS($A$3:E77)+QUOTIENT(COLUMNS($A$3:E77)-1,6)*CEILING(COUNT(DRAFT!$B:$B)/4,1),1+MOD(COLUMN()-1,6)))</f>
        <v/>
      </c>
      <c r="F77" s="51" t="str">
        <f>IF(ROWS($A$3:F77)&gt;CEILING(COUNT(DRAFT!$B:$B)/4,1),"",INDEX(RSLT,ROWS($A$3:F77)+QUOTIENT(COLUMNS($A$3:F77)-1,6)*CEILING(COUNT(DRAFT!$B:$B)/4,1),1+MOD(COLUMN()-1,6)))</f>
        <v/>
      </c>
      <c r="G77" s="51" t="str">
        <f>IF(ROWS($A$3:G77)&gt;CEILING(COUNT(DRAFT!$B:$B)/4,1),"",INDEX(RSLT,ROWS($A$3:G77)+QUOTIENT(COLUMNS($A$3:G77)-1,6)*CEILING(COUNT(DRAFT!$B:$B)/4,1),1+MOD(COLUMN()-1,6)))</f>
        <v/>
      </c>
      <c r="H77" s="51" t="str">
        <f>IF(ROWS($A$3:H77)&gt;CEILING(COUNT(DRAFT!$B:$B)/4,1),"",INDEX(RSLT,ROWS($A$3:H77)+QUOTIENT(COLUMNS($A$3:H77)-1,6)*CEILING(COUNT(DRAFT!$B:$B)/4,1),1+MOD(COLUMN()-1,6)))</f>
        <v/>
      </c>
      <c r="I77" s="51" t="str">
        <f>IF(ROWS($A$3:I77)&gt;CEILING(COUNT(DRAFT!$B:$B)/4,1),"",INDEX(RSLT,ROWS($A$3:I77)+QUOTIENT(COLUMNS($A$3:I77)-1,6)*CEILING(COUNT(DRAFT!$B:$B)/4,1),1+MOD(COLUMN()-1,6)))</f>
        <v/>
      </c>
      <c r="J77" s="51" t="str">
        <f>IF(ROWS($A$3:J77)&gt;CEILING(COUNT(DRAFT!$B:$B)/4,1),"",INDEX(RSLT,ROWS($A$3:J77)+QUOTIENT(COLUMNS($A$3:J77)-1,6)*CEILING(COUNT(DRAFT!$B:$B)/4,1),1+MOD(COLUMN()-1,6)))</f>
        <v/>
      </c>
      <c r="K77" s="51" t="str">
        <f>IF(ROWS($A$3:K77)&gt;CEILING(COUNT(DRAFT!$B:$B)/4,1),"",INDEX(RSLT,ROWS($A$3:K77)+QUOTIENT(COLUMNS($A$3:K77)-1,6)*CEILING(COUNT(DRAFT!$B:$B)/4,1),1+MOD(COLUMN()-1,6)))</f>
        <v/>
      </c>
      <c r="L77" s="51" t="str">
        <f>IF(ROWS($A$3:L77)&gt;CEILING(COUNT(DRAFT!$B:$B)/4,1),"",INDEX(RSLT,ROWS($A$3:L77)+QUOTIENT(COLUMNS($A$3:L77)-1,6)*CEILING(COUNT(DRAFT!$B:$B)/4,1),1+MOD(COLUMN()-1,6)))</f>
        <v/>
      </c>
      <c r="M77" s="51" t="str">
        <f>IF(ROWS($A$3:M77)&gt;CEILING(COUNT(DRAFT!$B:$B)/4,1),"",INDEX(RSLT,ROWS($A$3:M77)+QUOTIENT(COLUMNS($A$3:M77)-1,6)*CEILING(COUNT(DRAFT!$B:$B)/4,1),1+MOD(COLUMN()-1,6)))</f>
        <v/>
      </c>
      <c r="N77" s="51" t="str">
        <f>IF(ROWS($A$3:N77)&gt;CEILING(COUNT(DRAFT!$B:$B)/4,1),"",INDEX(RSLT,ROWS($A$3:N77)+QUOTIENT(COLUMNS($A$3:N77)-1,6)*CEILING(COUNT(DRAFT!$B:$B)/4,1),1+MOD(COLUMN()-1,6)))</f>
        <v/>
      </c>
      <c r="O77" s="51" t="str">
        <f>IF(ROWS($A$3:O77)&gt;CEILING(COUNT(DRAFT!$B:$B)/4,1),"",INDEX(RSLT,ROWS($A$3:O77)+QUOTIENT(COLUMNS($A$3:O77)-1,6)*CEILING(COUNT(DRAFT!$B:$B)/4,1),1+MOD(COLUMN()-1,6)))</f>
        <v/>
      </c>
      <c r="P77" s="51" t="str">
        <f>IF(ROWS($A$3:P77)&gt;CEILING(COUNT(DRAFT!$B:$B)/4,1),"",INDEX(RSLT,ROWS($A$3:P77)+QUOTIENT(COLUMNS($A$3:P77)-1,6)*CEILING(COUNT(DRAFT!$B:$B)/4,1),1+MOD(COLUMN()-1,6)))</f>
        <v/>
      </c>
      <c r="Q77" s="51" t="str">
        <f>IF(ROWS($A$3:Q77)&gt;CEILING(COUNT(DRAFT!$B:$B)/4,1),"",INDEX(RSLT,ROWS($A$3:Q77)+QUOTIENT(COLUMNS($A$3:Q77)-1,6)*CEILING(COUNT(DRAFT!$B:$B)/4,1),1+MOD(COLUMN()-1,6)))</f>
        <v/>
      </c>
      <c r="R77" s="51" t="str">
        <f>IF(ROWS($A$3:R77)&gt;CEILING(COUNT(DRAFT!$B:$B)/4,1),"",INDEX(RSLT,ROWS($A$3:R77)+QUOTIENT(COLUMNS($A$3:R77)-1,6)*CEILING(COUNT(DRAFT!$B:$B)/4,1),1+MOD(COLUMN()-1,6)))</f>
        <v/>
      </c>
      <c r="S77" s="51" t="str">
        <f>IF(ROWS($A$3:S77)&gt;CEILING(COUNT(DRAFT!$B:$B)/4,1),"",INDEX(RSLT,ROWS($A$3:S77)+QUOTIENT(COLUMNS($A$3:S77)-1,6)*CEILING(COUNT(DRAFT!$B:$B)/4,1),1+MOD(COLUMN()-1,6)))</f>
        <v/>
      </c>
      <c r="T77" s="51" t="str">
        <f>IF(ROWS($A$3:T77)&gt;CEILING(COUNT(DRAFT!$B:$B)/4,1),"",INDEX(RSLT,ROWS($A$3:T77)+QUOTIENT(COLUMNS($A$3:T77)-1,6)*CEILING(COUNT(DRAFT!$B:$B)/4,1),1+MOD(COLUMN()-1,6)))</f>
        <v/>
      </c>
      <c r="U77" s="51" t="str">
        <f>IF(ROWS($A$3:U77)&gt;CEILING(COUNT(DRAFT!$B:$B)/4,1),"",INDEX(RSLT,ROWS($A$3:U77)+QUOTIENT(COLUMNS($A$3:U77)-1,6)*CEILING(COUNT(DRAFT!$B:$B)/4,1),1+MOD(COLUMN()-1,6)))</f>
        <v/>
      </c>
      <c r="V77" s="51" t="str">
        <f>IF(ROWS($A$3:V77)&gt;CEILING(COUNT(DRAFT!$B:$B)/4,1),"",INDEX(RSLT,ROWS($A$3:V77)+QUOTIENT(COLUMNS($A$3:V77)-1,6)*CEILING(COUNT(DRAFT!$B:$B)/4,1),1+MOD(COLUMN()-1,6)))</f>
        <v/>
      </c>
      <c r="W77" s="51" t="str">
        <f>IF(ROWS($A$3:W77)&gt;CEILING(COUNT(DRAFT!$B:$B)/4,1),"",INDEX(RSLT,ROWS($A$3:W77)+QUOTIENT(COLUMNS($A$3:W77)-1,6)*CEILING(COUNT(DRAFT!$B:$B)/4,1),1+MOD(COLUMN()-1,6)))</f>
        <v/>
      </c>
      <c r="X77" s="51" t="str">
        <f>IF(ROWS($A$3:X77)&gt;CEILING(COUNT(DRAFT!$B:$B)/4,1),"",INDEX(RSLT,ROWS($A$3:X77)+QUOTIENT(COLUMNS($A$3:X77)-1,6)*CEILING(COUNT(DRAFT!$B:$B)/4,1),1+MOD(COLUMN()-1,6)))</f>
        <v/>
      </c>
    </row>
    <row r="78" spans="1:24" ht="23.1" customHeight="1" x14ac:dyDescent="0.2">
      <c r="A78" s="51" t="str">
        <f>IF(ROWS($A$3:A78)&gt;CEILING(COUNT(DRAFT!$B:$B)/4,1),"",INDEX(RSLT,ROWS($A$3:A78)+QUOTIENT(COLUMNS($A$3:A78)-1,6)*CEILING(COUNT(DRAFT!$B:$B)/4,1),1+MOD(COLUMN()-1,6)))</f>
        <v/>
      </c>
      <c r="B78" s="51" t="str">
        <f>IF(ROWS($A$3:B78)&gt;CEILING(COUNT(DRAFT!$B:$B)/4,1),"",INDEX(RSLT,ROWS($A$3:B78)+QUOTIENT(COLUMNS($A$3:B78)-1,6)*CEILING(COUNT(DRAFT!$B:$B)/4,1),1+MOD(COLUMN()-1,6)))</f>
        <v/>
      </c>
      <c r="C78" s="51" t="str">
        <f>IF(ROWS($A$3:C78)&gt;CEILING(COUNT(DRAFT!$B:$B)/4,1),"",INDEX(RSLT,ROWS($A$3:C78)+QUOTIENT(COLUMNS($A$3:C78)-1,6)*CEILING(COUNT(DRAFT!$B:$B)/4,1),1+MOD(COLUMN()-1,6)))</f>
        <v/>
      </c>
      <c r="D78" s="51" t="str">
        <f>IF(ROWS($A$3:D78)&gt;CEILING(COUNT(DRAFT!$B:$B)/4,1),"",INDEX(RSLT,ROWS($A$3:D78)+QUOTIENT(COLUMNS($A$3:D78)-1,6)*CEILING(COUNT(DRAFT!$B:$B)/4,1),1+MOD(COLUMN()-1,6)))</f>
        <v/>
      </c>
      <c r="E78" s="51" t="str">
        <f>IF(ROWS($A$3:E78)&gt;CEILING(COUNT(DRAFT!$B:$B)/4,1),"",INDEX(RSLT,ROWS($A$3:E78)+QUOTIENT(COLUMNS($A$3:E78)-1,6)*CEILING(COUNT(DRAFT!$B:$B)/4,1),1+MOD(COLUMN()-1,6)))</f>
        <v/>
      </c>
      <c r="F78" s="51" t="str">
        <f>IF(ROWS($A$3:F78)&gt;CEILING(COUNT(DRAFT!$B:$B)/4,1),"",INDEX(RSLT,ROWS($A$3:F78)+QUOTIENT(COLUMNS($A$3:F78)-1,6)*CEILING(COUNT(DRAFT!$B:$B)/4,1),1+MOD(COLUMN()-1,6)))</f>
        <v/>
      </c>
      <c r="G78" s="51" t="str">
        <f>IF(ROWS($A$3:G78)&gt;CEILING(COUNT(DRAFT!$B:$B)/4,1),"",INDEX(RSLT,ROWS($A$3:G78)+QUOTIENT(COLUMNS($A$3:G78)-1,6)*CEILING(COUNT(DRAFT!$B:$B)/4,1),1+MOD(COLUMN()-1,6)))</f>
        <v/>
      </c>
      <c r="H78" s="51" t="str">
        <f>IF(ROWS($A$3:H78)&gt;CEILING(COUNT(DRAFT!$B:$B)/4,1),"",INDEX(RSLT,ROWS($A$3:H78)+QUOTIENT(COLUMNS($A$3:H78)-1,6)*CEILING(COUNT(DRAFT!$B:$B)/4,1),1+MOD(COLUMN()-1,6)))</f>
        <v/>
      </c>
      <c r="I78" s="51" t="str">
        <f>IF(ROWS($A$3:I78)&gt;CEILING(COUNT(DRAFT!$B:$B)/4,1),"",INDEX(RSLT,ROWS($A$3:I78)+QUOTIENT(COLUMNS($A$3:I78)-1,6)*CEILING(COUNT(DRAFT!$B:$B)/4,1),1+MOD(COLUMN()-1,6)))</f>
        <v/>
      </c>
      <c r="J78" s="51" t="str">
        <f>IF(ROWS($A$3:J78)&gt;CEILING(COUNT(DRAFT!$B:$B)/4,1),"",INDEX(RSLT,ROWS($A$3:J78)+QUOTIENT(COLUMNS($A$3:J78)-1,6)*CEILING(COUNT(DRAFT!$B:$B)/4,1),1+MOD(COLUMN()-1,6)))</f>
        <v/>
      </c>
      <c r="K78" s="51" t="str">
        <f>IF(ROWS($A$3:K78)&gt;CEILING(COUNT(DRAFT!$B:$B)/4,1),"",INDEX(RSLT,ROWS($A$3:K78)+QUOTIENT(COLUMNS($A$3:K78)-1,6)*CEILING(COUNT(DRAFT!$B:$B)/4,1),1+MOD(COLUMN()-1,6)))</f>
        <v/>
      </c>
      <c r="L78" s="51" t="str">
        <f>IF(ROWS($A$3:L78)&gt;CEILING(COUNT(DRAFT!$B:$B)/4,1),"",INDEX(RSLT,ROWS($A$3:L78)+QUOTIENT(COLUMNS($A$3:L78)-1,6)*CEILING(COUNT(DRAFT!$B:$B)/4,1),1+MOD(COLUMN()-1,6)))</f>
        <v/>
      </c>
      <c r="M78" s="51" t="str">
        <f>IF(ROWS($A$3:M78)&gt;CEILING(COUNT(DRAFT!$B:$B)/4,1),"",INDEX(RSLT,ROWS($A$3:M78)+QUOTIENT(COLUMNS($A$3:M78)-1,6)*CEILING(COUNT(DRAFT!$B:$B)/4,1),1+MOD(COLUMN()-1,6)))</f>
        <v/>
      </c>
      <c r="N78" s="51" t="str">
        <f>IF(ROWS($A$3:N78)&gt;CEILING(COUNT(DRAFT!$B:$B)/4,1),"",INDEX(RSLT,ROWS($A$3:N78)+QUOTIENT(COLUMNS($A$3:N78)-1,6)*CEILING(COUNT(DRAFT!$B:$B)/4,1),1+MOD(COLUMN()-1,6)))</f>
        <v/>
      </c>
      <c r="O78" s="51" t="str">
        <f>IF(ROWS($A$3:O78)&gt;CEILING(COUNT(DRAFT!$B:$B)/4,1),"",INDEX(RSLT,ROWS($A$3:O78)+QUOTIENT(COLUMNS($A$3:O78)-1,6)*CEILING(COUNT(DRAFT!$B:$B)/4,1),1+MOD(COLUMN()-1,6)))</f>
        <v/>
      </c>
      <c r="P78" s="51" t="str">
        <f>IF(ROWS($A$3:P78)&gt;CEILING(COUNT(DRAFT!$B:$B)/4,1),"",INDEX(RSLT,ROWS($A$3:P78)+QUOTIENT(COLUMNS($A$3:P78)-1,6)*CEILING(COUNT(DRAFT!$B:$B)/4,1),1+MOD(COLUMN()-1,6)))</f>
        <v/>
      </c>
      <c r="Q78" s="51" t="str">
        <f>IF(ROWS($A$3:Q78)&gt;CEILING(COUNT(DRAFT!$B:$B)/4,1),"",INDEX(RSLT,ROWS($A$3:Q78)+QUOTIENT(COLUMNS($A$3:Q78)-1,6)*CEILING(COUNT(DRAFT!$B:$B)/4,1),1+MOD(COLUMN()-1,6)))</f>
        <v/>
      </c>
      <c r="R78" s="51" t="str">
        <f>IF(ROWS($A$3:R78)&gt;CEILING(COUNT(DRAFT!$B:$B)/4,1),"",INDEX(RSLT,ROWS($A$3:R78)+QUOTIENT(COLUMNS($A$3:R78)-1,6)*CEILING(COUNT(DRAFT!$B:$B)/4,1),1+MOD(COLUMN()-1,6)))</f>
        <v/>
      </c>
      <c r="S78" s="51" t="str">
        <f>IF(ROWS($A$3:S78)&gt;CEILING(COUNT(DRAFT!$B:$B)/4,1),"",INDEX(RSLT,ROWS($A$3:S78)+QUOTIENT(COLUMNS($A$3:S78)-1,6)*CEILING(COUNT(DRAFT!$B:$B)/4,1),1+MOD(COLUMN()-1,6)))</f>
        <v/>
      </c>
      <c r="T78" s="51" t="str">
        <f>IF(ROWS($A$3:T78)&gt;CEILING(COUNT(DRAFT!$B:$B)/4,1),"",INDEX(RSLT,ROWS($A$3:T78)+QUOTIENT(COLUMNS($A$3:T78)-1,6)*CEILING(COUNT(DRAFT!$B:$B)/4,1),1+MOD(COLUMN()-1,6)))</f>
        <v/>
      </c>
      <c r="U78" s="51" t="str">
        <f>IF(ROWS($A$3:U78)&gt;CEILING(COUNT(DRAFT!$B:$B)/4,1),"",INDEX(RSLT,ROWS($A$3:U78)+QUOTIENT(COLUMNS($A$3:U78)-1,6)*CEILING(COUNT(DRAFT!$B:$B)/4,1),1+MOD(COLUMN()-1,6)))</f>
        <v/>
      </c>
      <c r="V78" s="51" t="str">
        <f>IF(ROWS($A$3:V78)&gt;CEILING(COUNT(DRAFT!$B:$B)/4,1),"",INDEX(RSLT,ROWS($A$3:V78)+QUOTIENT(COLUMNS($A$3:V78)-1,6)*CEILING(COUNT(DRAFT!$B:$B)/4,1),1+MOD(COLUMN()-1,6)))</f>
        <v/>
      </c>
      <c r="W78" s="51" t="str">
        <f>IF(ROWS($A$3:W78)&gt;CEILING(COUNT(DRAFT!$B:$B)/4,1),"",INDEX(RSLT,ROWS($A$3:W78)+QUOTIENT(COLUMNS($A$3:W78)-1,6)*CEILING(COUNT(DRAFT!$B:$B)/4,1),1+MOD(COLUMN()-1,6)))</f>
        <v/>
      </c>
      <c r="X78" s="51" t="str">
        <f>IF(ROWS($A$3:X78)&gt;CEILING(COUNT(DRAFT!$B:$B)/4,1),"",INDEX(RSLT,ROWS($A$3:X78)+QUOTIENT(COLUMNS($A$3:X78)-1,6)*CEILING(COUNT(DRAFT!$B:$B)/4,1),1+MOD(COLUMN()-1,6)))</f>
        <v/>
      </c>
    </row>
    <row r="79" spans="1:24" ht="23.1" customHeight="1" x14ac:dyDescent="0.2">
      <c r="A79" s="51" t="str">
        <f>IF(ROWS($A$3:A79)&gt;CEILING(COUNT(DRAFT!$B:$B)/4,1),"",INDEX(RSLT,ROWS($A$3:A79)+QUOTIENT(COLUMNS($A$3:A79)-1,6)*CEILING(COUNT(DRAFT!$B:$B)/4,1),1+MOD(COLUMN()-1,6)))</f>
        <v/>
      </c>
      <c r="B79" s="51" t="str">
        <f>IF(ROWS($A$3:B79)&gt;CEILING(COUNT(DRAFT!$B:$B)/4,1),"",INDEX(RSLT,ROWS($A$3:B79)+QUOTIENT(COLUMNS($A$3:B79)-1,6)*CEILING(COUNT(DRAFT!$B:$B)/4,1),1+MOD(COLUMN()-1,6)))</f>
        <v/>
      </c>
      <c r="C79" s="51" t="str">
        <f>IF(ROWS($A$3:C79)&gt;CEILING(COUNT(DRAFT!$B:$B)/4,1),"",INDEX(RSLT,ROWS($A$3:C79)+QUOTIENT(COLUMNS($A$3:C79)-1,6)*CEILING(COUNT(DRAFT!$B:$B)/4,1),1+MOD(COLUMN()-1,6)))</f>
        <v/>
      </c>
      <c r="D79" s="51" t="str">
        <f>IF(ROWS($A$3:D79)&gt;CEILING(COUNT(DRAFT!$B:$B)/4,1),"",INDEX(RSLT,ROWS($A$3:D79)+QUOTIENT(COLUMNS($A$3:D79)-1,6)*CEILING(COUNT(DRAFT!$B:$B)/4,1),1+MOD(COLUMN()-1,6)))</f>
        <v/>
      </c>
      <c r="E79" s="51" t="str">
        <f>IF(ROWS($A$3:E79)&gt;CEILING(COUNT(DRAFT!$B:$B)/4,1),"",INDEX(RSLT,ROWS($A$3:E79)+QUOTIENT(COLUMNS($A$3:E79)-1,6)*CEILING(COUNT(DRAFT!$B:$B)/4,1),1+MOD(COLUMN()-1,6)))</f>
        <v/>
      </c>
      <c r="F79" s="51" t="str">
        <f>IF(ROWS($A$3:F79)&gt;CEILING(COUNT(DRAFT!$B:$B)/4,1),"",INDEX(RSLT,ROWS($A$3:F79)+QUOTIENT(COLUMNS($A$3:F79)-1,6)*CEILING(COUNT(DRAFT!$B:$B)/4,1),1+MOD(COLUMN()-1,6)))</f>
        <v/>
      </c>
      <c r="G79" s="51" t="str">
        <f>IF(ROWS($A$3:G79)&gt;CEILING(COUNT(DRAFT!$B:$B)/4,1),"",INDEX(RSLT,ROWS($A$3:G79)+QUOTIENT(COLUMNS($A$3:G79)-1,6)*CEILING(COUNT(DRAFT!$B:$B)/4,1),1+MOD(COLUMN()-1,6)))</f>
        <v/>
      </c>
      <c r="H79" s="51" t="str">
        <f>IF(ROWS($A$3:H79)&gt;CEILING(COUNT(DRAFT!$B:$B)/4,1),"",INDEX(RSLT,ROWS($A$3:H79)+QUOTIENT(COLUMNS($A$3:H79)-1,6)*CEILING(COUNT(DRAFT!$B:$B)/4,1),1+MOD(COLUMN()-1,6)))</f>
        <v/>
      </c>
      <c r="I79" s="51" t="str">
        <f>IF(ROWS($A$3:I79)&gt;CEILING(COUNT(DRAFT!$B:$B)/4,1),"",INDEX(RSLT,ROWS($A$3:I79)+QUOTIENT(COLUMNS($A$3:I79)-1,6)*CEILING(COUNT(DRAFT!$B:$B)/4,1),1+MOD(COLUMN()-1,6)))</f>
        <v/>
      </c>
      <c r="J79" s="51" t="str">
        <f>IF(ROWS($A$3:J79)&gt;CEILING(COUNT(DRAFT!$B:$B)/4,1),"",INDEX(RSLT,ROWS($A$3:J79)+QUOTIENT(COLUMNS($A$3:J79)-1,6)*CEILING(COUNT(DRAFT!$B:$B)/4,1),1+MOD(COLUMN()-1,6)))</f>
        <v/>
      </c>
      <c r="K79" s="51" t="str">
        <f>IF(ROWS($A$3:K79)&gt;CEILING(COUNT(DRAFT!$B:$B)/4,1),"",INDEX(RSLT,ROWS($A$3:K79)+QUOTIENT(COLUMNS($A$3:K79)-1,6)*CEILING(COUNT(DRAFT!$B:$B)/4,1),1+MOD(COLUMN()-1,6)))</f>
        <v/>
      </c>
      <c r="L79" s="51" t="str">
        <f>IF(ROWS($A$3:L79)&gt;CEILING(COUNT(DRAFT!$B:$B)/4,1),"",INDEX(RSLT,ROWS($A$3:L79)+QUOTIENT(COLUMNS($A$3:L79)-1,6)*CEILING(COUNT(DRAFT!$B:$B)/4,1),1+MOD(COLUMN()-1,6)))</f>
        <v/>
      </c>
      <c r="M79" s="51" t="str">
        <f>IF(ROWS($A$3:M79)&gt;CEILING(COUNT(DRAFT!$B:$B)/4,1),"",INDEX(RSLT,ROWS($A$3:M79)+QUOTIENT(COLUMNS($A$3:M79)-1,6)*CEILING(COUNT(DRAFT!$B:$B)/4,1),1+MOD(COLUMN()-1,6)))</f>
        <v/>
      </c>
      <c r="N79" s="51" t="str">
        <f>IF(ROWS($A$3:N79)&gt;CEILING(COUNT(DRAFT!$B:$B)/4,1),"",INDEX(RSLT,ROWS($A$3:N79)+QUOTIENT(COLUMNS($A$3:N79)-1,6)*CEILING(COUNT(DRAFT!$B:$B)/4,1),1+MOD(COLUMN()-1,6)))</f>
        <v/>
      </c>
      <c r="O79" s="51" t="str">
        <f>IF(ROWS($A$3:O79)&gt;CEILING(COUNT(DRAFT!$B:$B)/4,1),"",INDEX(RSLT,ROWS($A$3:O79)+QUOTIENT(COLUMNS($A$3:O79)-1,6)*CEILING(COUNT(DRAFT!$B:$B)/4,1),1+MOD(COLUMN()-1,6)))</f>
        <v/>
      </c>
      <c r="P79" s="51" t="str">
        <f>IF(ROWS($A$3:P79)&gt;CEILING(COUNT(DRAFT!$B:$B)/4,1),"",INDEX(RSLT,ROWS($A$3:P79)+QUOTIENT(COLUMNS($A$3:P79)-1,6)*CEILING(COUNT(DRAFT!$B:$B)/4,1),1+MOD(COLUMN()-1,6)))</f>
        <v/>
      </c>
      <c r="Q79" s="51" t="str">
        <f>IF(ROWS($A$3:Q79)&gt;CEILING(COUNT(DRAFT!$B:$B)/4,1),"",INDEX(RSLT,ROWS($A$3:Q79)+QUOTIENT(COLUMNS($A$3:Q79)-1,6)*CEILING(COUNT(DRAFT!$B:$B)/4,1),1+MOD(COLUMN()-1,6)))</f>
        <v/>
      </c>
      <c r="R79" s="51" t="str">
        <f>IF(ROWS($A$3:R79)&gt;CEILING(COUNT(DRAFT!$B:$B)/4,1),"",INDEX(RSLT,ROWS($A$3:R79)+QUOTIENT(COLUMNS($A$3:R79)-1,6)*CEILING(COUNT(DRAFT!$B:$B)/4,1),1+MOD(COLUMN()-1,6)))</f>
        <v/>
      </c>
      <c r="S79" s="51" t="str">
        <f>IF(ROWS($A$3:S79)&gt;CEILING(COUNT(DRAFT!$B:$B)/4,1),"",INDEX(RSLT,ROWS($A$3:S79)+QUOTIENT(COLUMNS($A$3:S79)-1,6)*CEILING(COUNT(DRAFT!$B:$B)/4,1),1+MOD(COLUMN()-1,6)))</f>
        <v/>
      </c>
      <c r="T79" s="51" t="str">
        <f>IF(ROWS($A$3:T79)&gt;CEILING(COUNT(DRAFT!$B:$B)/4,1),"",INDEX(RSLT,ROWS($A$3:T79)+QUOTIENT(COLUMNS($A$3:T79)-1,6)*CEILING(COUNT(DRAFT!$B:$B)/4,1),1+MOD(COLUMN()-1,6)))</f>
        <v/>
      </c>
      <c r="U79" s="51" t="str">
        <f>IF(ROWS($A$3:U79)&gt;CEILING(COUNT(DRAFT!$B:$B)/4,1),"",INDEX(RSLT,ROWS($A$3:U79)+QUOTIENT(COLUMNS($A$3:U79)-1,6)*CEILING(COUNT(DRAFT!$B:$B)/4,1),1+MOD(COLUMN()-1,6)))</f>
        <v/>
      </c>
      <c r="V79" s="51" t="str">
        <f>IF(ROWS($A$3:V79)&gt;CEILING(COUNT(DRAFT!$B:$B)/4,1),"",INDEX(RSLT,ROWS($A$3:V79)+QUOTIENT(COLUMNS($A$3:V79)-1,6)*CEILING(COUNT(DRAFT!$B:$B)/4,1),1+MOD(COLUMN()-1,6)))</f>
        <v/>
      </c>
      <c r="W79" s="51" t="str">
        <f>IF(ROWS($A$3:W79)&gt;CEILING(COUNT(DRAFT!$B:$B)/4,1),"",INDEX(RSLT,ROWS($A$3:W79)+QUOTIENT(COLUMNS($A$3:W79)-1,6)*CEILING(COUNT(DRAFT!$B:$B)/4,1),1+MOD(COLUMN()-1,6)))</f>
        <v/>
      </c>
      <c r="X79" s="51" t="str">
        <f>IF(ROWS($A$3:X79)&gt;CEILING(COUNT(DRAFT!$B:$B)/4,1),"",INDEX(RSLT,ROWS($A$3:X79)+QUOTIENT(COLUMNS($A$3:X79)-1,6)*CEILING(COUNT(DRAFT!$B:$B)/4,1),1+MOD(COLUMN()-1,6)))</f>
        <v/>
      </c>
    </row>
    <row r="80" spans="1:24" ht="23.1" customHeight="1" x14ac:dyDescent="0.2">
      <c r="A80" s="51" t="str">
        <f>IF(ROWS($A$3:A80)&gt;CEILING(COUNT(DRAFT!$B:$B)/4,1),"",INDEX(RSLT,ROWS($A$3:A80)+QUOTIENT(COLUMNS($A$3:A80)-1,6)*CEILING(COUNT(DRAFT!$B:$B)/4,1),1+MOD(COLUMN()-1,6)))</f>
        <v/>
      </c>
      <c r="B80" s="51" t="str">
        <f>IF(ROWS($A$3:B80)&gt;CEILING(COUNT(DRAFT!$B:$B)/4,1),"",INDEX(RSLT,ROWS($A$3:B80)+QUOTIENT(COLUMNS($A$3:B80)-1,6)*CEILING(COUNT(DRAFT!$B:$B)/4,1),1+MOD(COLUMN()-1,6)))</f>
        <v/>
      </c>
      <c r="C80" s="51" t="str">
        <f>IF(ROWS($A$3:C80)&gt;CEILING(COUNT(DRAFT!$B:$B)/4,1),"",INDEX(RSLT,ROWS($A$3:C80)+QUOTIENT(COLUMNS($A$3:C80)-1,6)*CEILING(COUNT(DRAFT!$B:$B)/4,1),1+MOD(COLUMN()-1,6)))</f>
        <v/>
      </c>
      <c r="D80" s="51" t="str">
        <f>IF(ROWS($A$3:D80)&gt;CEILING(COUNT(DRAFT!$B:$B)/4,1),"",INDEX(RSLT,ROWS($A$3:D80)+QUOTIENT(COLUMNS($A$3:D80)-1,6)*CEILING(COUNT(DRAFT!$B:$B)/4,1),1+MOD(COLUMN()-1,6)))</f>
        <v/>
      </c>
      <c r="E80" s="51" t="str">
        <f>IF(ROWS($A$3:E80)&gt;CEILING(COUNT(DRAFT!$B:$B)/4,1),"",INDEX(RSLT,ROWS($A$3:E80)+QUOTIENT(COLUMNS($A$3:E80)-1,6)*CEILING(COUNT(DRAFT!$B:$B)/4,1),1+MOD(COLUMN()-1,6)))</f>
        <v/>
      </c>
      <c r="F80" s="51" t="str">
        <f>IF(ROWS($A$3:F80)&gt;CEILING(COUNT(DRAFT!$B:$B)/4,1),"",INDEX(RSLT,ROWS($A$3:F80)+QUOTIENT(COLUMNS($A$3:F80)-1,6)*CEILING(COUNT(DRAFT!$B:$B)/4,1),1+MOD(COLUMN()-1,6)))</f>
        <v/>
      </c>
      <c r="G80" s="51" t="str">
        <f>IF(ROWS($A$3:G80)&gt;CEILING(COUNT(DRAFT!$B:$B)/4,1),"",INDEX(RSLT,ROWS($A$3:G80)+QUOTIENT(COLUMNS($A$3:G80)-1,6)*CEILING(COUNT(DRAFT!$B:$B)/4,1),1+MOD(COLUMN()-1,6)))</f>
        <v/>
      </c>
      <c r="H80" s="51" t="str">
        <f>IF(ROWS($A$3:H80)&gt;CEILING(COUNT(DRAFT!$B:$B)/4,1),"",INDEX(RSLT,ROWS($A$3:H80)+QUOTIENT(COLUMNS($A$3:H80)-1,6)*CEILING(COUNT(DRAFT!$B:$B)/4,1),1+MOD(COLUMN()-1,6)))</f>
        <v/>
      </c>
      <c r="I80" s="51" t="str">
        <f>IF(ROWS($A$3:I80)&gt;CEILING(COUNT(DRAFT!$B:$B)/4,1),"",INDEX(RSLT,ROWS($A$3:I80)+QUOTIENT(COLUMNS($A$3:I80)-1,6)*CEILING(COUNT(DRAFT!$B:$B)/4,1),1+MOD(COLUMN()-1,6)))</f>
        <v/>
      </c>
      <c r="J80" s="51" t="str">
        <f>IF(ROWS($A$3:J80)&gt;CEILING(COUNT(DRAFT!$B:$B)/4,1),"",INDEX(RSLT,ROWS($A$3:J80)+QUOTIENT(COLUMNS($A$3:J80)-1,6)*CEILING(COUNT(DRAFT!$B:$B)/4,1),1+MOD(COLUMN()-1,6)))</f>
        <v/>
      </c>
      <c r="K80" s="51" t="str">
        <f>IF(ROWS($A$3:K80)&gt;CEILING(COUNT(DRAFT!$B:$B)/4,1),"",INDEX(RSLT,ROWS($A$3:K80)+QUOTIENT(COLUMNS($A$3:K80)-1,6)*CEILING(COUNT(DRAFT!$B:$B)/4,1),1+MOD(COLUMN()-1,6)))</f>
        <v/>
      </c>
      <c r="L80" s="51" t="str">
        <f>IF(ROWS($A$3:L80)&gt;CEILING(COUNT(DRAFT!$B:$B)/4,1),"",INDEX(RSLT,ROWS($A$3:L80)+QUOTIENT(COLUMNS($A$3:L80)-1,6)*CEILING(COUNT(DRAFT!$B:$B)/4,1),1+MOD(COLUMN()-1,6)))</f>
        <v/>
      </c>
      <c r="M80" s="51" t="str">
        <f>IF(ROWS($A$3:M80)&gt;CEILING(COUNT(DRAFT!$B:$B)/4,1),"",INDEX(RSLT,ROWS($A$3:M80)+QUOTIENT(COLUMNS($A$3:M80)-1,6)*CEILING(COUNT(DRAFT!$B:$B)/4,1),1+MOD(COLUMN()-1,6)))</f>
        <v/>
      </c>
      <c r="N80" s="51" t="str">
        <f>IF(ROWS($A$3:N80)&gt;CEILING(COUNT(DRAFT!$B:$B)/4,1),"",INDEX(RSLT,ROWS($A$3:N80)+QUOTIENT(COLUMNS($A$3:N80)-1,6)*CEILING(COUNT(DRAFT!$B:$B)/4,1),1+MOD(COLUMN()-1,6)))</f>
        <v/>
      </c>
      <c r="O80" s="51" t="str">
        <f>IF(ROWS($A$3:O80)&gt;CEILING(COUNT(DRAFT!$B:$B)/4,1),"",INDEX(RSLT,ROWS($A$3:O80)+QUOTIENT(COLUMNS($A$3:O80)-1,6)*CEILING(COUNT(DRAFT!$B:$B)/4,1),1+MOD(COLUMN()-1,6)))</f>
        <v/>
      </c>
      <c r="P80" s="51" t="str">
        <f>IF(ROWS($A$3:P80)&gt;CEILING(COUNT(DRAFT!$B:$B)/4,1),"",INDEX(RSLT,ROWS($A$3:P80)+QUOTIENT(COLUMNS($A$3:P80)-1,6)*CEILING(COUNT(DRAFT!$B:$B)/4,1),1+MOD(COLUMN()-1,6)))</f>
        <v/>
      </c>
      <c r="Q80" s="51" t="str">
        <f>IF(ROWS($A$3:Q80)&gt;CEILING(COUNT(DRAFT!$B:$B)/4,1),"",INDEX(RSLT,ROWS($A$3:Q80)+QUOTIENT(COLUMNS($A$3:Q80)-1,6)*CEILING(COUNT(DRAFT!$B:$B)/4,1),1+MOD(COLUMN()-1,6)))</f>
        <v/>
      </c>
      <c r="R80" s="51" t="str">
        <f>IF(ROWS($A$3:R80)&gt;CEILING(COUNT(DRAFT!$B:$B)/4,1),"",INDEX(RSLT,ROWS($A$3:R80)+QUOTIENT(COLUMNS($A$3:R80)-1,6)*CEILING(COUNT(DRAFT!$B:$B)/4,1),1+MOD(COLUMN()-1,6)))</f>
        <v/>
      </c>
      <c r="S80" s="51" t="str">
        <f>IF(ROWS($A$3:S80)&gt;CEILING(COUNT(DRAFT!$B:$B)/4,1),"",INDEX(RSLT,ROWS($A$3:S80)+QUOTIENT(COLUMNS($A$3:S80)-1,6)*CEILING(COUNT(DRAFT!$B:$B)/4,1),1+MOD(COLUMN()-1,6)))</f>
        <v/>
      </c>
      <c r="T80" s="51" t="str">
        <f>IF(ROWS($A$3:T80)&gt;CEILING(COUNT(DRAFT!$B:$B)/4,1),"",INDEX(RSLT,ROWS($A$3:T80)+QUOTIENT(COLUMNS($A$3:T80)-1,6)*CEILING(COUNT(DRAFT!$B:$B)/4,1),1+MOD(COLUMN()-1,6)))</f>
        <v/>
      </c>
      <c r="U80" s="51" t="str">
        <f>IF(ROWS($A$3:U80)&gt;CEILING(COUNT(DRAFT!$B:$B)/4,1),"",INDEX(RSLT,ROWS($A$3:U80)+QUOTIENT(COLUMNS($A$3:U80)-1,6)*CEILING(COUNT(DRAFT!$B:$B)/4,1),1+MOD(COLUMN()-1,6)))</f>
        <v/>
      </c>
      <c r="V80" s="51" t="str">
        <f>IF(ROWS($A$3:V80)&gt;CEILING(COUNT(DRAFT!$B:$B)/4,1),"",INDEX(RSLT,ROWS($A$3:V80)+QUOTIENT(COLUMNS($A$3:V80)-1,6)*CEILING(COUNT(DRAFT!$B:$B)/4,1),1+MOD(COLUMN()-1,6)))</f>
        <v/>
      </c>
      <c r="W80" s="51" t="str">
        <f>IF(ROWS($A$3:W80)&gt;CEILING(COUNT(DRAFT!$B:$B)/4,1),"",INDEX(RSLT,ROWS($A$3:W80)+QUOTIENT(COLUMNS($A$3:W80)-1,6)*CEILING(COUNT(DRAFT!$B:$B)/4,1),1+MOD(COLUMN()-1,6)))</f>
        <v/>
      </c>
      <c r="X80" s="51" t="str">
        <f>IF(ROWS($A$3:X80)&gt;CEILING(COUNT(DRAFT!$B:$B)/4,1),"",INDEX(RSLT,ROWS($A$3:X80)+QUOTIENT(COLUMNS($A$3:X80)-1,6)*CEILING(COUNT(DRAFT!$B:$B)/4,1),1+MOD(COLUMN()-1,6)))</f>
        <v/>
      </c>
    </row>
    <row r="81" spans="1:24" ht="23.1" customHeight="1" x14ac:dyDescent="0.2">
      <c r="A81" s="51" t="str">
        <f>IF(ROWS($A$3:A81)&gt;CEILING(COUNT(DRAFT!$B:$B)/4,1),"",INDEX(RSLT,ROWS($A$3:A81)+QUOTIENT(COLUMNS($A$3:A81)-1,6)*CEILING(COUNT(DRAFT!$B:$B)/4,1),1+MOD(COLUMN()-1,6)))</f>
        <v/>
      </c>
      <c r="B81" s="51" t="str">
        <f>IF(ROWS($A$3:B81)&gt;CEILING(COUNT(DRAFT!$B:$B)/4,1),"",INDEX(RSLT,ROWS($A$3:B81)+QUOTIENT(COLUMNS($A$3:B81)-1,6)*CEILING(COUNT(DRAFT!$B:$B)/4,1),1+MOD(COLUMN()-1,6)))</f>
        <v/>
      </c>
      <c r="C81" s="51" t="str">
        <f>IF(ROWS($A$3:C81)&gt;CEILING(COUNT(DRAFT!$B:$B)/4,1),"",INDEX(RSLT,ROWS($A$3:C81)+QUOTIENT(COLUMNS($A$3:C81)-1,6)*CEILING(COUNT(DRAFT!$B:$B)/4,1),1+MOD(COLUMN()-1,6)))</f>
        <v/>
      </c>
      <c r="D81" s="51" t="str">
        <f>IF(ROWS($A$3:D81)&gt;CEILING(COUNT(DRAFT!$B:$B)/4,1),"",INDEX(RSLT,ROWS($A$3:D81)+QUOTIENT(COLUMNS($A$3:D81)-1,6)*CEILING(COUNT(DRAFT!$B:$B)/4,1),1+MOD(COLUMN()-1,6)))</f>
        <v/>
      </c>
      <c r="E81" s="51" t="str">
        <f>IF(ROWS($A$3:E81)&gt;CEILING(COUNT(DRAFT!$B:$B)/4,1),"",INDEX(RSLT,ROWS($A$3:E81)+QUOTIENT(COLUMNS($A$3:E81)-1,6)*CEILING(COUNT(DRAFT!$B:$B)/4,1),1+MOD(COLUMN()-1,6)))</f>
        <v/>
      </c>
      <c r="F81" s="51" t="str">
        <f>IF(ROWS($A$3:F81)&gt;CEILING(COUNT(DRAFT!$B:$B)/4,1),"",INDEX(RSLT,ROWS($A$3:F81)+QUOTIENT(COLUMNS($A$3:F81)-1,6)*CEILING(COUNT(DRAFT!$B:$B)/4,1),1+MOD(COLUMN()-1,6)))</f>
        <v/>
      </c>
      <c r="G81" s="51" t="str">
        <f>IF(ROWS($A$3:G81)&gt;CEILING(COUNT(DRAFT!$B:$B)/4,1),"",INDEX(RSLT,ROWS($A$3:G81)+QUOTIENT(COLUMNS($A$3:G81)-1,6)*CEILING(COUNT(DRAFT!$B:$B)/4,1),1+MOD(COLUMN()-1,6)))</f>
        <v/>
      </c>
      <c r="H81" s="51" t="str">
        <f>IF(ROWS($A$3:H81)&gt;CEILING(COUNT(DRAFT!$B:$B)/4,1),"",INDEX(RSLT,ROWS($A$3:H81)+QUOTIENT(COLUMNS($A$3:H81)-1,6)*CEILING(COUNT(DRAFT!$B:$B)/4,1),1+MOD(COLUMN()-1,6)))</f>
        <v/>
      </c>
      <c r="I81" s="51" t="str">
        <f>IF(ROWS($A$3:I81)&gt;CEILING(COUNT(DRAFT!$B:$B)/4,1),"",INDEX(RSLT,ROWS($A$3:I81)+QUOTIENT(COLUMNS($A$3:I81)-1,6)*CEILING(COUNT(DRAFT!$B:$B)/4,1),1+MOD(COLUMN()-1,6)))</f>
        <v/>
      </c>
      <c r="J81" s="51" t="str">
        <f>IF(ROWS($A$3:J81)&gt;CEILING(COUNT(DRAFT!$B:$B)/4,1),"",INDEX(RSLT,ROWS($A$3:J81)+QUOTIENT(COLUMNS($A$3:J81)-1,6)*CEILING(COUNT(DRAFT!$B:$B)/4,1),1+MOD(COLUMN()-1,6)))</f>
        <v/>
      </c>
      <c r="K81" s="51" t="str">
        <f>IF(ROWS($A$3:K81)&gt;CEILING(COUNT(DRAFT!$B:$B)/4,1),"",INDEX(RSLT,ROWS($A$3:K81)+QUOTIENT(COLUMNS($A$3:K81)-1,6)*CEILING(COUNT(DRAFT!$B:$B)/4,1),1+MOD(COLUMN()-1,6)))</f>
        <v/>
      </c>
      <c r="L81" s="51" t="str">
        <f>IF(ROWS($A$3:L81)&gt;CEILING(COUNT(DRAFT!$B:$B)/4,1),"",INDEX(RSLT,ROWS($A$3:L81)+QUOTIENT(COLUMNS($A$3:L81)-1,6)*CEILING(COUNT(DRAFT!$B:$B)/4,1),1+MOD(COLUMN()-1,6)))</f>
        <v/>
      </c>
      <c r="M81" s="51" t="str">
        <f>IF(ROWS($A$3:M81)&gt;CEILING(COUNT(DRAFT!$B:$B)/4,1),"",INDEX(RSLT,ROWS($A$3:M81)+QUOTIENT(COLUMNS($A$3:M81)-1,6)*CEILING(COUNT(DRAFT!$B:$B)/4,1),1+MOD(COLUMN()-1,6)))</f>
        <v/>
      </c>
      <c r="N81" s="51" t="str">
        <f>IF(ROWS($A$3:N81)&gt;CEILING(COUNT(DRAFT!$B:$B)/4,1),"",INDEX(RSLT,ROWS($A$3:N81)+QUOTIENT(COLUMNS($A$3:N81)-1,6)*CEILING(COUNT(DRAFT!$B:$B)/4,1),1+MOD(COLUMN()-1,6)))</f>
        <v/>
      </c>
      <c r="O81" s="51" t="str">
        <f>IF(ROWS($A$3:O81)&gt;CEILING(COUNT(DRAFT!$B:$B)/4,1),"",INDEX(RSLT,ROWS($A$3:O81)+QUOTIENT(COLUMNS($A$3:O81)-1,6)*CEILING(COUNT(DRAFT!$B:$B)/4,1),1+MOD(COLUMN()-1,6)))</f>
        <v/>
      </c>
      <c r="P81" s="51" t="str">
        <f>IF(ROWS($A$3:P81)&gt;CEILING(COUNT(DRAFT!$B:$B)/4,1),"",INDEX(RSLT,ROWS($A$3:P81)+QUOTIENT(COLUMNS($A$3:P81)-1,6)*CEILING(COUNT(DRAFT!$B:$B)/4,1),1+MOD(COLUMN()-1,6)))</f>
        <v/>
      </c>
      <c r="Q81" s="51" t="str">
        <f>IF(ROWS($A$3:Q81)&gt;CEILING(COUNT(DRAFT!$B:$B)/4,1),"",INDEX(RSLT,ROWS($A$3:Q81)+QUOTIENT(COLUMNS($A$3:Q81)-1,6)*CEILING(COUNT(DRAFT!$B:$B)/4,1),1+MOD(COLUMN()-1,6)))</f>
        <v/>
      </c>
      <c r="R81" s="51" t="str">
        <f>IF(ROWS($A$3:R81)&gt;CEILING(COUNT(DRAFT!$B:$B)/4,1),"",INDEX(RSLT,ROWS($A$3:R81)+QUOTIENT(COLUMNS($A$3:R81)-1,6)*CEILING(COUNT(DRAFT!$B:$B)/4,1),1+MOD(COLUMN()-1,6)))</f>
        <v/>
      </c>
      <c r="S81" s="51" t="str">
        <f>IF(ROWS($A$3:S81)&gt;CEILING(COUNT(DRAFT!$B:$B)/4,1),"",INDEX(RSLT,ROWS($A$3:S81)+QUOTIENT(COLUMNS($A$3:S81)-1,6)*CEILING(COUNT(DRAFT!$B:$B)/4,1),1+MOD(COLUMN()-1,6)))</f>
        <v/>
      </c>
      <c r="T81" s="51" t="str">
        <f>IF(ROWS($A$3:T81)&gt;CEILING(COUNT(DRAFT!$B:$B)/4,1),"",INDEX(RSLT,ROWS($A$3:T81)+QUOTIENT(COLUMNS($A$3:T81)-1,6)*CEILING(COUNT(DRAFT!$B:$B)/4,1),1+MOD(COLUMN()-1,6)))</f>
        <v/>
      </c>
      <c r="U81" s="51" t="str">
        <f>IF(ROWS($A$3:U81)&gt;CEILING(COUNT(DRAFT!$B:$B)/4,1),"",INDEX(RSLT,ROWS($A$3:U81)+QUOTIENT(COLUMNS($A$3:U81)-1,6)*CEILING(COUNT(DRAFT!$B:$B)/4,1),1+MOD(COLUMN()-1,6)))</f>
        <v/>
      </c>
      <c r="V81" s="51" t="str">
        <f>IF(ROWS($A$3:V81)&gt;CEILING(COUNT(DRAFT!$B:$B)/4,1),"",INDEX(RSLT,ROWS($A$3:V81)+QUOTIENT(COLUMNS($A$3:V81)-1,6)*CEILING(COUNT(DRAFT!$B:$B)/4,1),1+MOD(COLUMN()-1,6)))</f>
        <v/>
      </c>
      <c r="W81" s="51" t="str">
        <f>IF(ROWS($A$3:W81)&gt;CEILING(COUNT(DRAFT!$B:$B)/4,1),"",INDEX(RSLT,ROWS($A$3:W81)+QUOTIENT(COLUMNS($A$3:W81)-1,6)*CEILING(COUNT(DRAFT!$B:$B)/4,1),1+MOD(COLUMN()-1,6)))</f>
        <v/>
      </c>
      <c r="X81" s="51" t="str">
        <f>IF(ROWS($A$3:X81)&gt;CEILING(COUNT(DRAFT!$B:$B)/4,1),"",INDEX(RSLT,ROWS($A$3:X81)+QUOTIENT(COLUMNS($A$3:X81)-1,6)*CEILING(COUNT(DRAFT!$B:$B)/4,1),1+MOD(COLUMN()-1,6)))</f>
        <v/>
      </c>
    </row>
    <row r="82" spans="1:24" ht="23.1" customHeight="1" x14ac:dyDescent="0.2">
      <c r="A82" s="51" t="str">
        <f>IF(ROWS($A$3:A82)&gt;CEILING(COUNT(DRAFT!$B:$B)/4,1),"",INDEX(RSLT,ROWS($A$3:A82)+QUOTIENT(COLUMNS($A$3:A82)-1,6)*CEILING(COUNT(DRAFT!$B:$B)/4,1),1+MOD(COLUMN()-1,6)))</f>
        <v/>
      </c>
      <c r="B82" s="51" t="str">
        <f>IF(ROWS($A$3:B82)&gt;CEILING(COUNT(DRAFT!$B:$B)/4,1),"",INDEX(RSLT,ROWS($A$3:B82)+QUOTIENT(COLUMNS($A$3:B82)-1,6)*CEILING(COUNT(DRAFT!$B:$B)/4,1),1+MOD(COLUMN()-1,6)))</f>
        <v/>
      </c>
      <c r="C82" s="51" t="str">
        <f>IF(ROWS($A$3:C82)&gt;CEILING(COUNT(DRAFT!$B:$B)/4,1),"",INDEX(RSLT,ROWS($A$3:C82)+QUOTIENT(COLUMNS($A$3:C82)-1,6)*CEILING(COUNT(DRAFT!$B:$B)/4,1),1+MOD(COLUMN()-1,6)))</f>
        <v/>
      </c>
      <c r="D82" s="51" t="str">
        <f>IF(ROWS($A$3:D82)&gt;CEILING(COUNT(DRAFT!$B:$B)/4,1),"",INDEX(RSLT,ROWS($A$3:D82)+QUOTIENT(COLUMNS($A$3:D82)-1,6)*CEILING(COUNT(DRAFT!$B:$B)/4,1),1+MOD(COLUMN()-1,6)))</f>
        <v/>
      </c>
      <c r="E82" s="51" t="str">
        <f>IF(ROWS($A$3:E82)&gt;CEILING(COUNT(DRAFT!$B:$B)/4,1),"",INDEX(RSLT,ROWS($A$3:E82)+QUOTIENT(COLUMNS($A$3:E82)-1,6)*CEILING(COUNT(DRAFT!$B:$B)/4,1),1+MOD(COLUMN()-1,6)))</f>
        <v/>
      </c>
      <c r="F82" s="51" t="str">
        <f>IF(ROWS($A$3:F82)&gt;CEILING(COUNT(DRAFT!$B:$B)/4,1),"",INDEX(RSLT,ROWS($A$3:F82)+QUOTIENT(COLUMNS($A$3:F82)-1,6)*CEILING(COUNT(DRAFT!$B:$B)/4,1),1+MOD(COLUMN()-1,6)))</f>
        <v/>
      </c>
      <c r="G82" s="51" t="str">
        <f>IF(ROWS($A$3:G82)&gt;CEILING(COUNT(DRAFT!$B:$B)/4,1),"",INDEX(RSLT,ROWS($A$3:G82)+QUOTIENT(COLUMNS($A$3:G82)-1,6)*CEILING(COUNT(DRAFT!$B:$B)/4,1),1+MOD(COLUMN()-1,6)))</f>
        <v/>
      </c>
      <c r="H82" s="51" t="str">
        <f>IF(ROWS($A$3:H82)&gt;CEILING(COUNT(DRAFT!$B:$B)/4,1),"",INDEX(RSLT,ROWS($A$3:H82)+QUOTIENT(COLUMNS($A$3:H82)-1,6)*CEILING(COUNT(DRAFT!$B:$B)/4,1),1+MOD(COLUMN()-1,6)))</f>
        <v/>
      </c>
      <c r="I82" s="51" t="str">
        <f>IF(ROWS($A$3:I82)&gt;CEILING(COUNT(DRAFT!$B:$B)/4,1),"",INDEX(RSLT,ROWS($A$3:I82)+QUOTIENT(COLUMNS($A$3:I82)-1,6)*CEILING(COUNT(DRAFT!$B:$B)/4,1),1+MOD(COLUMN()-1,6)))</f>
        <v/>
      </c>
      <c r="J82" s="51" t="str">
        <f>IF(ROWS($A$3:J82)&gt;CEILING(COUNT(DRAFT!$B:$B)/4,1),"",INDEX(RSLT,ROWS($A$3:J82)+QUOTIENT(COLUMNS($A$3:J82)-1,6)*CEILING(COUNT(DRAFT!$B:$B)/4,1),1+MOD(COLUMN()-1,6)))</f>
        <v/>
      </c>
      <c r="K82" s="51" t="str">
        <f>IF(ROWS($A$3:K82)&gt;CEILING(COUNT(DRAFT!$B:$B)/4,1),"",INDEX(RSLT,ROWS($A$3:K82)+QUOTIENT(COLUMNS($A$3:K82)-1,6)*CEILING(COUNT(DRAFT!$B:$B)/4,1),1+MOD(COLUMN()-1,6)))</f>
        <v/>
      </c>
      <c r="L82" s="51" t="str">
        <f>IF(ROWS($A$3:L82)&gt;CEILING(COUNT(DRAFT!$B:$B)/4,1),"",INDEX(RSLT,ROWS($A$3:L82)+QUOTIENT(COLUMNS($A$3:L82)-1,6)*CEILING(COUNT(DRAFT!$B:$B)/4,1),1+MOD(COLUMN()-1,6)))</f>
        <v/>
      </c>
      <c r="M82" s="51" t="str">
        <f>IF(ROWS($A$3:M82)&gt;CEILING(COUNT(DRAFT!$B:$B)/4,1),"",INDEX(RSLT,ROWS($A$3:M82)+QUOTIENT(COLUMNS($A$3:M82)-1,6)*CEILING(COUNT(DRAFT!$B:$B)/4,1),1+MOD(COLUMN()-1,6)))</f>
        <v/>
      </c>
      <c r="N82" s="51" t="str">
        <f>IF(ROWS($A$3:N82)&gt;CEILING(COUNT(DRAFT!$B:$B)/4,1),"",INDEX(RSLT,ROWS($A$3:N82)+QUOTIENT(COLUMNS($A$3:N82)-1,6)*CEILING(COUNT(DRAFT!$B:$B)/4,1),1+MOD(COLUMN()-1,6)))</f>
        <v/>
      </c>
      <c r="O82" s="51" t="str">
        <f>IF(ROWS($A$3:O82)&gt;CEILING(COUNT(DRAFT!$B:$B)/4,1),"",INDEX(RSLT,ROWS($A$3:O82)+QUOTIENT(COLUMNS($A$3:O82)-1,6)*CEILING(COUNT(DRAFT!$B:$B)/4,1),1+MOD(COLUMN()-1,6)))</f>
        <v/>
      </c>
      <c r="P82" s="51" t="str">
        <f>IF(ROWS($A$3:P82)&gt;CEILING(COUNT(DRAFT!$B:$B)/4,1),"",INDEX(RSLT,ROWS($A$3:P82)+QUOTIENT(COLUMNS($A$3:P82)-1,6)*CEILING(COUNT(DRAFT!$B:$B)/4,1),1+MOD(COLUMN()-1,6)))</f>
        <v/>
      </c>
      <c r="Q82" s="51" t="str">
        <f>IF(ROWS($A$3:Q82)&gt;CEILING(COUNT(DRAFT!$B:$B)/4,1),"",INDEX(RSLT,ROWS($A$3:Q82)+QUOTIENT(COLUMNS($A$3:Q82)-1,6)*CEILING(COUNT(DRAFT!$B:$B)/4,1),1+MOD(COLUMN()-1,6)))</f>
        <v/>
      </c>
      <c r="R82" s="51" t="str">
        <f>IF(ROWS($A$3:R82)&gt;CEILING(COUNT(DRAFT!$B:$B)/4,1),"",INDEX(RSLT,ROWS($A$3:R82)+QUOTIENT(COLUMNS($A$3:R82)-1,6)*CEILING(COUNT(DRAFT!$B:$B)/4,1),1+MOD(COLUMN()-1,6)))</f>
        <v/>
      </c>
      <c r="S82" s="51" t="str">
        <f>IF(ROWS($A$3:S82)&gt;CEILING(COUNT(DRAFT!$B:$B)/4,1),"",INDEX(RSLT,ROWS($A$3:S82)+QUOTIENT(COLUMNS($A$3:S82)-1,6)*CEILING(COUNT(DRAFT!$B:$B)/4,1),1+MOD(COLUMN()-1,6)))</f>
        <v/>
      </c>
      <c r="T82" s="51" t="str">
        <f>IF(ROWS($A$3:T82)&gt;CEILING(COUNT(DRAFT!$B:$B)/4,1),"",INDEX(RSLT,ROWS($A$3:T82)+QUOTIENT(COLUMNS($A$3:T82)-1,6)*CEILING(COUNT(DRAFT!$B:$B)/4,1),1+MOD(COLUMN()-1,6)))</f>
        <v/>
      </c>
      <c r="U82" s="51" t="str">
        <f>IF(ROWS($A$3:U82)&gt;CEILING(COUNT(DRAFT!$B:$B)/4,1),"",INDEX(RSLT,ROWS($A$3:U82)+QUOTIENT(COLUMNS($A$3:U82)-1,6)*CEILING(COUNT(DRAFT!$B:$B)/4,1),1+MOD(COLUMN()-1,6)))</f>
        <v/>
      </c>
      <c r="V82" s="51" t="str">
        <f>IF(ROWS($A$3:V82)&gt;CEILING(COUNT(DRAFT!$B:$B)/4,1),"",INDEX(RSLT,ROWS($A$3:V82)+QUOTIENT(COLUMNS($A$3:V82)-1,6)*CEILING(COUNT(DRAFT!$B:$B)/4,1),1+MOD(COLUMN()-1,6)))</f>
        <v/>
      </c>
      <c r="W82" s="51" t="str">
        <f>IF(ROWS($A$3:W82)&gt;CEILING(COUNT(DRAFT!$B:$B)/4,1),"",INDEX(RSLT,ROWS($A$3:W82)+QUOTIENT(COLUMNS($A$3:W82)-1,6)*CEILING(COUNT(DRAFT!$B:$B)/4,1),1+MOD(COLUMN()-1,6)))</f>
        <v/>
      </c>
      <c r="X82" s="51" t="str">
        <f>IF(ROWS($A$3:X82)&gt;CEILING(COUNT(DRAFT!$B:$B)/4,1),"",INDEX(RSLT,ROWS($A$3:X82)+QUOTIENT(COLUMNS($A$3:X82)-1,6)*CEILING(COUNT(DRAFT!$B:$B)/4,1),1+MOD(COLUMN()-1,6)))</f>
        <v/>
      </c>
    </row>
    <row r="83" spans="1:24" ht="23.1" customHeight="1" x14ac:dyDescent="0.2">
      <c r="A83" s="51" t="str">
        <f>IF(ROWS($A$3:A83)&gt;CEILING(COUNT(DRAFT!$B:$B)/4,1),"",INDEX(RSLT,ROWS($A$3:A83)+QUOTIENT(COLUMNS($A$3:A83)-1,6)*CEILING(COUNT(DRAFT!$B:$B)/4,1),1+MOD(COLUMN()-1,6)))</f>
        <v/>
      </c>
      <c r="B83" s="51" t="str">
        <f>IF(ROWS($A$3:B83)&gt;CEILING(COUNT(DRAFT!$B:$B)/4,1),"",INDEX(RSLT,ROWS($A$3:B83)+QUOTIENT(COLUMNS($A$3:B83)-1,6)*CEILING(COUNT(DRAFT!$B:$B)/4,1),1+MOD(COLUMN()-1,6)))</f>
        <v/>
      </c>
      <c r="C83" s="51" t="str">
        <f>IF(ROWS($A$3:C83)&gt;CEILING(COUNT(DRAFT!$B:$B)/4,1),"",INDEX(RSLT,ROWS($A$3:C83)+QUOTIENT(COLUMNS($A$3:C83)-1,6)*CEILING(COUNT(DRAFT!$B:$B)/4,1),1+MOD(COLUMN()-1,6)))</f>
        <v/>
      </c>
      <c r="D83" s="51" t="str">
        <f>IF(ROWS($A$3:D83)&gt;CEILING(COUNT(DRAFT!$B:$B)/4,1),"",INDEX(RSLT,ROWS($A$3:D83)+QUOTIENT(COLUMNS($A$3:D83)-1,6)*CEILING(COUNT(DRAFT!$B:$B)/4,1),1+MOD(COLUMN()-1,6)))</f>
        <v/>
      </c>
      <c r="E83" s="51" t="str">
        <f>IF(ROWS($A$3:E83)&gt;CEILING(COUNT(DRAFT!$B:$B)/4,1),"",INDEX(RSLT,ROWS($A$3:E83)+QUOTIENT(COLUMNS($A$3:E83)-1,6)*CEILING(COUNT(DRAFT!$B:$B)/4,1),1+MOD(COLUMN()-1,6)))</f>
        <v/>
      </c>
      <c r="F83" s="51" t="str">
        <f>IF(ROWS($A$3:F83)&gt;CEILING(COUNT(DRAFT!$B:$B)/4,1),"",INDEX(RSLT,ROWS($A$3:F83)+QUOTIENT(COLUMNS($A$3:F83)-1,6)*CEILING(COUNT(DRAFT!$B:$B)/4,1),1+MOD(COLUMN()-1,6)))</f>
        <v/>
      </c>
      <c r="G83" s="51" t="str">
        <f>IF(ROWS($A$3:G83)&gt;CEILING(COUNT(DRAFT!$B:$B)/4,1),"",INDEX(RSLT,ROWS($A$3:G83)+QUOTIENT(COLUMNS($A$3:G83)-1,6)*CEILING(COUNT(DRAFT!$B:$B)/4,1),1+MOD(COLUMN()-1,6)))</f>
        <v/>
      </c>
      <c r="H83" s="51" t="str">
        <f>IF(ROWS($A$3:H83)&gt;CEILING(COUNT(DRAFT!$B:$B)/4,1),"",INDEX(RSLT,ROWS($A$3:H83)+QUOTIENT(COLUMNS($A$3:H83)-1,6)*CEILING(COUNT(DRAFT!$B:$B)/4,1),1+MOD(COLUMN()-1,6)))</f>
        <v/>
      </c>
      <c r="I83" s="51" t="str">
        <f>IF(ROWS($A$3:I83)&gt;CEILING(COUNT(DRAFT!$B:$B)/4,1),"",INDEX(RSLT,ROWS($A$3:I83)+QUOTIENT(COLUMNS($A$3:I83)-1,6)*CEILING(COUNT(DRAFT!$B:$B)/4,1),1+MOD(COLUMN()-1,6)))</f>
        <v/>
      </c>
      <c r="J83" s="51" t="str">
        <f>IF(ROWS($A$3:J83)&gt;CEILING(COUNT(DRAFT!$B:$B)/4,1),"",INDEX(RSLT,ROWS($A$3:J83)+QUOTIENT(COLUMNS($A$3:J83)-1,6)*CEILING(COUNT(DRAFT!$B:$B)/4,1),1+MOD(COLUMN()-1,6)))</f>
        <v/>
      </c>
      <c r="K83" s="51" t="str">
        <f>IF(ROWS($A$3:K83)&gt;CEILING(COUNT(DRAFT!$B:$B)/4,1),"",INDEX(RSLT,ROWS($A$3:K83)+QUOTIENT(COLUMNS($A$3:K83)-1,6)*CEILING(COUNT(DRAFT!$B:$B)/4,1),1+MOD(COLUMN()-1,6)))</f>
        <v/>
      </c>
      <c r="L83" s="51" t="str">
        <f>IF(ROWS($A$3:L83)&gt;CEILING(COUNT(DRAFT!$B:$B)/4,1),"",INDEX(RSLT,ROWS($A$3:L83)+QUOTIENT(COLUMNS($A$3:L83)-1,6)*CEILING(COUNT(DRAFT!$B:$B)/4,1),1+MOD(COLUMN()-1,6)))</f>
        <v/>
      </c>
      <c r="M83" s="51" t="str">
        <f>IF(ROWS($A$3:M83)&gt;CEILING(COUNT(DRAFT!$B:$B)/4,1),"",INDEX(RSLT,ROWS($A$3:M83)+QUOTIENT(COLUMNS($A$3:M83)-1,6)*CEILING(COUNT(DRAFT!$B:$B)/4,1),1+MOD(COLUMN()-1,6)))</f>
        <v/>
      </c>
      <c r="N83" s="51" t="str">
        <f>IF(ROWS($A$3:N83)&gt;CEILING(COUNT(DRAFT!$B:$B)/4,1),"",INDEX(RSLT,ROWS($A$3:N83)+QUOTIENT(COLUMNS($A$3:N83)-1,6)*CEILING(COUNT(DRAFT!$B:$B)/4,1),1+MOD(COLUMN()-1,6)))</f>
        <v/>
      </c>
      <c r="O83" s="51" t="str">
        <f>IF(ROWS($A$3:O83)&gt;CEILING(COUNT(DRAFT!$B:$B)/4,1),"",INDEX(RSLT,ROWS($A$3:O83)+QUOTIENT(COLUMNS($A$3:O83)-1,6)*CEILING(COUNT(DRAFT!$B:$B)/4,1),1+MOD(COLUMN()-1,6)))</f>
        <v/>
      </c>
      <c r="P83" s="51" t="str">
        <f>IF(ROWS($A$3:P83)&gt;CEILING(COUNT(DRAFT!$B:$B)/4,1),"",INDEX(RSLT,ROWS($A$3:P83)+QUOTIENT(COLUMNS($A$3:P83)-1,6)*CEILING(COUNT(DRAFT!$B:$B)/4,1),1+MOD(COLUMN()-1,6)))</f>
        <v/>
      </c>
      <c r="Q83" s="51" t="str">
        <f>IF(ROWS($A$3:Q83)&gt;CEILING(COUNT(DRAFT!$B:$B)/4,1),"",INDEX(RSLT,ROWS($A$3:Q83)+QUOTIENT(COLUMNS($A$3:Q83)-1,6)*CEILING(COUNT(DRAFT!$B:$B)/4,1),1+MOD(COLUMN()-1,6)))</f>
        <v/>
      </c>
      <c r="R83" s="51" t="str">
        <f>IF(ROWS($A$3:R83)&gt;CEILING(COUNT(DRAFT!$B:$B)/4,1),"",INDEX(RSLT,ROWS($A$3:R83)+QUOTIENT(COLUMNS($A$3:R83)-1,6)*CEILING(COUNT(DRAFT!$B:$B)/4,1),1+MOD(COLUMN()-1,6)))</f>
        <v/>
      </c>
      <c r="S83" s="51" t="str">
        <f>IF(ROWS($A$3:S83)&gt;CEILING(COUNT(DRAFT!$B:$B)/4,1),"",INDEX(RSLT,ROWS($A$3:S83)+QUOTIENT(COLUMNS($A$3:S83)-1,6)*CEILING(COUNT(DRAFT!$B:$B)/4,1),1+MOD(COLUMN()-1,6)))</f>
        <v/>
      </c>
      <c r="T83" s="51" t="str">
        <f>IF(ROWS($A$3:T83)&gt;CEILING(COUNT(DRAFT!$B:$B)/4,1),"",INDEX(RSLT,ROWS($A$3:T83)+QUOTIENT(COLUMNS($A$3:T83)-1,6)*CEILING(COUNT(DRAFT!$B:$B)/4,1),1+MOD(COLUMN()-1,6)))</f>
        <v/>
      </c>
      <c r="U83" s="51" t="str">
        <f>IF(ROWS($A$3:U83)&gt;CEILING(COUNT(DRAFT!$B:$B)/4,1),"",INDEX(RSLT,ROWS($A$3:U83)+QUOTIENT(COLUMNS($A$3:U83)-1,6)*CEILING(COUNT(DRAFT!$B:$B)/4,1),1+MOD(COLUMN()-1,6)))</f>
        <v/>
      </c>
      <c r="V83" s="51" t="str">
        <f>IF(ROWS($A$3:V83)&gt;CEILING(COUNT(DRAFT!$B:$B)/4,1),"",INDEX(RSLT,ROWS($A$3:V83)+QUOTIENT(COLUMNS($A$3:V83)-1,6)*CEILING(COUNT(DRAFT!$B:$B)/4,1),1+MOD(COLUMN()-1,6)))</f>
        <v/>
      </c>
      <c r="W83" s="51" t="str">
        <f>IF(ROWS($A$3:W83)&gt;CEILING(COUNT(DRAFT!$B:$B)/4,1),"",INDEX(RSLT,ROWS($A$3:W83)+QUOTIENT(COLUMNS($A$3:W83)-1,6)*CEILING(COUNT(DRAFT!$B:$B)/4,1),1+MOD(COLUMN()-1,6)))</f>
        <v/>
      </c>
      <c r="X83" s="51" t="str">
        <f>IF(ROWS($A$3:X83)&gt;CEILING(COUNT(DRAFT!$B:$B)/4,1),"",INDEX(RSLT,ROWS($A$3:X83)+QUOTIENT(COLUMNS($A$3:X83)-1,6)*CEILING(COUNT(DRAFT!$B:$B)/4,1),1+MOD(COLUMN()-1,6)))</f>
        <v/>
      </c>
    </row>
    <row r="84" spans="1:24" ht="23.1" customHeight="1" x14ac:dyDescent="0.2">
      <c r="A84" s="51" t="str">
        <f>IF(ROWS($A$3:A84)&gt;CEILING(COUNT(DRAFT!$B:$B)/4,1),"",INDEX(RSLT,ROWS($A$3:A84)+QUOTIENT(COLUMNS($A$3:A84)-1,6)*CEILING(COUNT(DRAFT!$B:$B)/4,1),1+MOD(COLUMN()-1,6)))</f>
        <v/>
      </c>
      <c r="B84" s="51" t="str">
        <f>IF(ROWS($A$3:B84)&gt;CEILING(COUNT(DRAFT!$B:$B)/4,1),"",INDEX(RSLT,ROWS($A$3:B84)+QUOTIENT(COLUMNS($A$3:B84)-1,6)*CEILING(COUNT(DRAFT!$B:$B)/4,1),1+MOD(COLUMN()-1,6)))</f>
        <v/>
      </c>
      <c r="C84" s="51" t="str">
        <f>IF(ROWS($A$3:C84)&gt;CEILING(COUNT(DRAFT!$B:$B)/4,1),"",INDEX(RSLT,ROWS($A$3:C84)+QUOTIENT(COLUMNS($A$3:C84)-1,6)*CEILING(COUNT(DRAFT!$B:$B)/4,1),1+MOD(COLUMN()-1,6)))</f>
        <v/>
      </c>
      <c r="D84" s="51" t="str">
        <f>IF(ROWS($A$3:D84)&gt;CEILING(COUNT(DRAFT!$B:$B)/4,1),"",INDEX(RSLT,ROWS($A$3:D84)+QUOTIENT(COLUMNS($A$3:D84)-1,6)*CEILING(COUNT(DRAFT!$B:$B)/4,1),1+MOD(COLUMN()-1,6)))</f>
        <v/>
      </c>
      <c r="E84" s="51" t="str">
        <f>IF(ROWS($A$3:E84)&gt;CEILING(COUNT(DRAFT!$B:$B)/4,1),"",INDEX(RSLT,ROWS($A$3:E84)+QUOTIENT(COLUMNS($A$3:E84)-1,6)*CEILING(COUNT(DRAFT!$B:$B)/4,1),1+MOD(COLUMN()-1,6)))</f>
        <v/>
      </c>
      <c r="F84" s="51" t="str">
        <f>IF(ROWS($A$3:F84)&gt;CEILING(COUNT(DRAFT!$B:$B)/4,1),"",INDEX(RSLT,ROWS($A$3:F84)+QUOTIENT(COLUMNS($A$3:F84)-1,6)*CEILING(COUNT(DRAFT!$B:$B)/4,1),1+MOD(COLUMN()-1,6)))</f>
        <v/>
      </c>
      <c r="G84" s="51" t="str">
        <f>IF(ROWS($A$3:G84)&gt;CEILING(COUNT(DRAFT!$B:$B)/4,1),"",INDEX(RSLT,ROWS($A$3:G84)+QUOTIENT(COLUMNS($A$3:G84)-1,6)*CEILING(COUNT(DRAFT!$B:$B)/4,1),1+MOD(COLUMN()-1,6)))</f>
        <v/>
      </c>
      <c r="H84" s="51" t="str">
        <f>IF(ROWS($A$3:H84)&gt;CEILING(COUNT(DRAFT!$B:$B)/4,1),"",INDEX(RSLT,ROWS($A$3:H84)+QUOTIENT(COLUMNS($A$3:H84)-1,6)*CEILING(COUNT(DRAFT!$B:$B)/4,1),1+MOD(COLUMN()-1,6)))</f>
        <v/>
      </c>
      <c r="I84" s="51" t="str">
        <f>IF(ROWS($A$3:I84)&gt;CEILING(COUNT(DRAFT!$B:$B)/4,1),"",INDEX(RSLT,ROWS($A$3:I84)+QUOTIENT(COLUMNS($A$3:I84)-1,6)*CEILING(COUNT(DRAFT!$B:$B)/4,1),1+MOD(COLUMN()-1,6)))</f>
        <v/>
      </c>
      <c r="J84" s="51" t="str">
        <f>IF(ROWS($A$3:J84)&gt;CEILING(COUNT(DRAFT!$B:$B)/4,1),"",INDEX(RSLT,ROWS($A$3:J84)+QUOTIENT(COLUMNS($A$3:J84)-1,6)*CEILING(COUNT(DRAFT!$B:$B)/4,1),1+MOD(COLUMN()-1,6)))</f>
        <v/>
      </c>
      <c r="K84" s="51" t="str">
        <f>IF(ROWS($A$3:K84)&gt;CEILING(COUNT(DRAFT!$B:$B)/4,1),"",INDEX(RSLT,ROWS($A$3:K84)+QUOTIENT(COLUMNS($A$3:K84)-1,6)*CEILING(COUNT(DRAFT!$B:$B)/4,1),1+MOD(COLUMN()-1,6)))</f>
        <v/>
      </c>
      <c r="L84" s="51" t="str">
        <f>IF(ROWS($A$3:L84)&gt;CEILING(COUNT(DRAFT!$B:$B)/4,1),"",INDEX(RSLT,ROWS($A$3:L84)+QUOTIENT(COLUMNS($A$3:L84)-1,6)*CEILING(COUNT(DRAFT!$B:$B)/4,1),1+MOD(COLUMN()-1,6)))</f>
        <v/>
      </c>
      <c r="M84" s="51" t="str">
        <f>IF(ROWS($A$3:M84)&gt;CEILING(COUNT(DRAFT!$B:$B)/4,1),"",INDEX(RSLT,ROWS($A$3:M84)+QUOTIENT(COLUMNS($A$3:M84)-1,6)*CEILING(COUNT(DRAFT!$B:$B)/4,1),1+MOD(COLUMN()-1,6)))</f>
        <v/>
      </c>
      <c r="N84" s="51" t="str">
        <f>IF(ROWS($A$3:N84)&gt;CEILING(COUNT(DRAFT!$B:$B)/4,1),"",INDEX(RSLT,ROWS($A$3:N84)+QUOTIENT(COLUMNS($A$3:N84)-1,6)*CEILING(COUNT(DRAFT!$B:$B)/4,1),1+MOD(COLUMN()-1,6)))</f>
        <v/>
      </c>
      <c r="O84" s="51" t="str">
        <f>IF(ROWS($A$3:O84)&gt;CEILING(COUNT(DRAFT!$B:$B)/4,1),"",INDEX(RSLT,ROWS($A$3:O84)+QUOTIENT(COLUMNS($A$3:O84)-1,6)*CEILING(COUNT(DRAFT!$B:$B)/4,1),1+MOD(COLUMN()-1,6)))</f>
        <v/>
      </c>
      <c r="P84" s="51" t="str">
        <f>IF(ROWS($A$3:P84)&gt;CEILING(COUNT(DRAFT!$B:$B)/4,1),"",INDEX(RSLT,ROWS($A$3:P84)+QUOTIENT(COLUMNS($A$3:P84)-1,6)*CEILING(COUNT(DRAFT!$B:$B)/4,1),1+MOD(COLUMN()-1,6)))</f>
        <v/>
      </c>
      <c r="Q84" s="51" t="str">
        <f>IF(ROWS($A$3:Q84)&gt;CEILING(COUNT(DRAFT!$B:$B)/4,1),"",INDEX(RSLT,ROWS($A$3:Q84)+QUOTIENT(COLUMNS($A$3:Q84)-1,6)*CEILING(COUNT(DRAFT!$B:$B)/4,1),1+MOD(COLUMN()-1,6)))</f>
        <v/>
      </c>
      <c r="R84" s="51" t="str">
        <f>IF(ROWS($A$3:R84)&gt;CEILING(COUNT(DRAFT!$B:$B)/4,1),"",INDEX(RSLT,ROWS($A$3:R84)+QUOTIENT(COLUMNS($A$3:R84)-1,6)*CEILING(COUNT(DRAFT!$B:$B)/4,1),1+MOD(COLUMN()-1,6)))</f>
        <v/>
      </c>
      <c r="S84" s="51" t="str">
        <f>IF(ROWS($A$3:S84)&gt;CEILING(COUNT(DRAFT!$B:$B)/4,1),"",INDEX(RSLT,ROWS($A$3:S84)+QUOTIENT(COLUMNS($A$3:S84)-1,6)*CEILING(COUNT(DRAFT!$B:$B)/4,1),1+MOD(COLUMN()-1,6)))</f>
        <v/>
      </c>
      <c r="T84" s="51" t="str">
        <f>IF(ROWS($A$3:T84)&gt;CEILING(COUNT(DRAFT!$B:$B)/4,1),"",INDEX(RSLT,ROWS($A$3:T84)+QUOTIENT(COLUMNS($A$3:T84)-1,6)*CEILING(COUNT(DRAFT!$B:$B)/4,1),1+MOD(COLUMN()-1,6)))</f>
        <v/>
      </c>
      <c r="U84" s="51" t="str">
        <f>IF(ROWS($A$3:U84)&gt;CEILING(COUNT(DRAFT!$B:$B)/4,1),"",INDEX(RSLT,ROWS($A$3:U84)+QUOTIENT(COLUMNS($A$3:U84)-1,6)*CEILING(COUNT(DRAFT!$B:$B)/4,1),1+MOD(COLUMN()-1,6)))</f>
        <v/>
      </c>
      <c r="V84" s="51" t="str">
        <f>IF(ROWS($A$3:V84)&gt;CEILING(COUNT(DRAFT!$B:$B)/4,1),"",INDEX(RSLT,ROWS($A$3:V84)+QUOTIENT(COLUMNS($A$3:V84)-1,6)*CEILING(COUNT(DRAFT!$B:$B)/4,1),1+MOD(COLUMN()-1,6)))</f>
        <v/>
      </c>
      <c r="W84" s="51" t="str">
        <f>IF(ROWS($A$3:W84)&gt;CEILING(COUNT(DRAFT!$B:$B)/4,1),"",INDEX(RSLT,ROWS($A$3:W84)+QUOTIENT(COLUMNS($A$3:W84)-1,6)*CEILING(COUNT(DRAFT!$B:$B)/4,1),1+MOD(COLUMN()-1,6)))</f>
        <v/>
      </c>
      <c r="X84" s="51" t="str">
        <f>IF(ROWS($A$3:X84)&gt;CEILING(COUNT(DRAFT!$B:$B)/4,1),"",INDEX(RSLT,ROWS($A$3:X84)+QUOTIENT(COLUMNS($A$3:X84)-1,6)*CEILING(COUNT(DRAFT!$B:$B)/4,1),1+MOD(COLUMN()-1,6)))</f>
        <v/>
      </c>
    </row>
    <row r="85" spans="1:24" ht="23.1" customHeight="1" x14ac:dyDescent="0.2">
      <c r="A85" s="51" t="str">
        <f>IF(ROWS($A$3:A85)&gt;CEILING(COUNT(DRAFT!$B:$B)/4,1),"",INDEX(RSLT,ROWS($A$3:A85)+QUOTIENT(COLUMNS($A$3:A85)-1,6)*CEILING(COUNT(DRAFT!$B:$B)/4,1),1+MOD(COLUMN()-1,6)))</f>
        <v/>
      </c>
      <c r="B85" s="51" t="str">
        <f>IF(ROWS($A$3:B85)&gt;CEILING(COUNT(DRAFT!$B:$B)/4,1),"",INDEX(RSLT,ROWS($A$3:B85)+QUOTIENT(COLUMNS($A$3:B85)-1,6)*CEILING(COUNT(DRAFT!$B:$B)/4,1),1+MOD(COLUMN()-1,6)))</f>
        <v/>
      </c>
      <c r="C85" s="51" t="str">
        <f>IF(ROWS($A$3:C85)&gt;CEILING(COUNT(DRAFT!$B:$B)/4,1),"",INDEX(RSLT,ROWS($A$3:C85)+QUOTIENT(COLUMNS($A$3:C85)-1,6)*CEILING(COUNT(DRAFT!$B:$B)/4,1),1+MOD(COLUMN()-1,6)))</f>
        <v/>
      </c>
      <c r="D85" s="51" t="str">
        <f>IF(ROWS($A$3:D85)&gt;CEILING(COUNT(DRAFT!$B:$B)/4,1),"",INDEX(RSLT,ROWS($A$3:D85)+QUOTIENT(COLUMNS($A$3:D85)-1,6)*CEILING(COUNT(DRAFT!$B:$B)/4,1),1+MOD(COLUMN()-1,6)))</f>
        <v/>
      </c>
      <c r="E85" s="51" t="str">
        <f>IF(ROWS($A$3:E85)&gt;CEILING(COUNT(DRAFT!$B:$B)/4,1),"",INDEX(RSLT,ROWS($A$3:E85)+QUOTIENT(COLUMNS($A$3:E85)-1,6)*CEILING(COUNT(DRAFT!$B:$B)/4,1),1+MOD(COLUMN()-1,6)))</f>
        <v/>
      </c>
      <c r="F85" s="51" t="str">
        <f>IF(ROWS($A$3:F85)&gt;CEILING(COUNT(DRAFT!$B:$B)/4,1),"",INDEX(RSLT,ROWS($A$3:F85)+QUOTIENT(COLUMNS($A$3:F85)-1,6)*CEILING(COUNT(DRAFT!$B:$B)/4,1),1+MOD(COLUMN()-1,6)))</f>
        <v/>
      </c>
      <c r="G85" s="51" t="str">
        <f>IF(ROWS($A$3:G85)&gt;CEILING(COUNT(DRAFT!$B:$B)/4,1),"",INDEX(RSLT,ROWS($A$3:G85)+QUOTIENT(COLUMNS($A$3:G85)-1,6)*CEILING(COUNT(DRAFT!$B:$B)/4,1),1+MOD(COLUMN()-1,6)))</f>
        <v/>
      </c>
      <c r="H85" s="51" t="str">
        <f>IF(ROWS($A$3:H85)&gt;CEILING(COUNT(DRAFT!$B:$B)/4,1),"",INDEX(RSLT,ROWS($A$3:H85)+QUOTIENT(COLUMNS($A$3:H85)-1,6)*CEILING(COUNT(DRAFT!$B:$B)/4,1),1+MOD(COLUMN()-1,6)))</f>
        <v/>
      </c>
      <c r="I85" s="51" t="str">
        <f>IF(ROWS($A$3:I85)&gt;CEILING(COUNT(DRAFT!$B:$B)/4,1),"",INDEX(RSLT,ROWS($A$3:I85)+QUOTIENT(COLUMNS($A$3:I85)-1,6)*CEILING(COUNT(DRAFT!$B:$B)/4,1),1+MOD(COLUMN()-1,6)))</f>
        <v/>
      </c>
      <c r="J85" s="51" t="str">
        <f>IF(ROWS($A$3:J85)&gt;CEILING(COUNT(DRAFT!$B:$B)/4,1),"",INDEX(RSLT,ROWS($A$3:J85)+QUOTIENT(COLUMNS($A$3:J85)-1,6)*CEILING(COUNT(DRAFT!$B:$B)/4,1),1+MOD(COLUMN()-1,6)))</f>
        <v/>
      </c>
      <c r="K85" s="51" t="str">
        <f>IF(ROWS($A$3:K85)&gt;CEILING(COUNT(DRAFT!$B:$B)/4,1),"",INDEX(RSLT,ROWS($A$3:K85)+QUOTIENT(COLUMNS($A$3:K85)-1,6)*CEILING(COUNT(DRAFT!$B:$B)/4,1),1+MOD(COLUMN()-1,6)))</f>
        <v/>
      </c>
      <c r="L85" s="51" t="str">
        <f>IF(ROWS($A$3:L85)&gt;CEILING(COUNT(DRAFT!$B:$B)/4,1),"",INDEX(RSLT,ROWS($A$3:L85)+QUOTIENT(COLUMNS($A$3:L85)-1,6)*CEILING(COUNT(DRAFT!$B:$B)/4,1),1+MOD(COLUMN()-1,6)))</f>
        <v/>
      </c>
      <c r="M85" s="51" t="str">
        <f>IF(ROWS($A$3:M85)&gt;CEILING(COUNT(DRAFT!$B:$B)/4,1),"",INDEX(RSLT,ROWS($A$3:M85)+QUOTIENT(COLUMNS($A$3:M85)-1,6)*CEILING(COUNT(DRAFT!$B:$B)/4,1),1+MOD(COLUMN()-1,6)))</f>
        <v/>
      </c>
      <c r="N85" s="51" t="str">
        <f>IF(ROWS($A$3:N85)&gt;CEILING(COUNT(DRAFT!$B:$B)/4,1),"",INDEX(RSLT,ROWS($A$3:N85)+QUOTIENT(COLUMNS($A$3:N85)-1,6)*CEILING(COUNT(DRAFT!$B:$B)/4,1),1+MOD(COLUMN()-1,6)))</f>
        <v/>
      </c>
      <c r="O85" s="51" t="str">
        <f>IF(ROWS($A$3:O85)&gt;CEILING(COUNT(DRAFT!$B:$B)/4,1),"",INDEX(RSLT,ROWS($A$3:O85)+QUOTIENT(COLUMNS($A$3:O85)-1,6)*CEILING(COUNT(DRAFT!$B:$B)/4,1),1+MOD(COLUMN()-1,6)))</f>
        <v/>
      </c>
      <c r="P85" s="51" t="str">
        <f>IF(ROWS($A$3:P85)&gt;CEILING(COUNT(DRAFT!$B:$B)/4,1),"",INDEX(RSLT,ROWS($A$3:P85)+QUOTIENT(COLUMNS($A$3:P85)-1,6)*CEILING(COUNT(DRAFT!$B:$B)/4,1),1+MOD(COLUMN()-1,6)))</f>
        <v/>
      </c>
      <c r="Q85" s="51" t="str">
        <f>IF(ROWS($A$3:Q85)&gt;CEILING(COUNT(DRAFT!$B:$B)/4,1),"",INDEX(RSLT,ROWS($A$3:Q85)+QUOTIENT(COLUMNS($A$3:Q85)-1,6)*CEILING(COUNT(DRAFT!$B:$B)/4,1),1+MOD(COLUMN()-1,6)))</f>
        <v/>
      </c>
      <c r="R85" s="51" t="str">
        <f>IF(ROWS($A$3:R85)&gt;CEILING(COUNT(DRAFT!$B:$B)/4,1),"",INDEX(RSLT,ROWS($A$3:R85)+QUOTIENT(COLUMNS($A$3:R85)-1,6)*CEILING(COUNT(DRAFT!$B:$B)/4,1),1+MOD(COLUMN()-1,6)))</f>
        <v/>
      </c>
      <c r="S85" s="51" t="str">
        <f>IF(ROWS($A$3:S85)&gt;CEILING(COUNT(DRAFT!$B:$B)/4,1),"",INDEX(RSLT,ROWS($A$3:S85)+QUOTIENT(COLUMNS($A$3:S85)-1,6)*CEILING(COUNT(DRAFT!$B:$B)/4,1),1+MOD(COLUMN()-1,6)))</f>
        <v/>
      </c>
      <c r="T85" s="51" t="str">
        <f>IF(ROWS($A$3:T85)&gt;CEILING(COUNT(DRAFT!$B:$B)/4,1),"",INDEX(RSLT,ROWS($A$3:T85)+QUOTIENT(COLUMNS($A$3:T85)-1,6)*CEILING(COUNT(DRAFT!$B:$B)/4,1),1+MOD(COLUMN()-1,6)))</f>
        <v/>
      </c>
      <c r="U85" s="51" t="str">
        <f>IF(ROWS($A$3:U85)&gt;CEILING(COUNT(DRAFT!$B:$B)/4,1),"",INDEX(RSLT,ROWS($A$3:U85)+QUOTIENT(COLUMNS($A$3:U85)-1,6)*CEILING(COUNT(DRAFT!$B:$B)/4,1),1+MOD(COLUMN()-1,6)))</f>
        <v/>
      </c>
      <c r="V85" s="51" t="str">
        <f>IF(ROWS($A$3:V85)&gt;CEILING(COUNT(DRAFT!$B:$B)/4,1),"",INDEX(RSLT,ROWS($A$3:V85)+QUOTIENT(COLUMNS($A$3:V85)-1,6)*CEILING(COUNT(DRAFT!$B:$B)/4,1),1+MOD(COLUMN()-1,6)))</f>
        <v/>
      </c>
      <c r="W85" s="51" t="str">
        <f>IF(ROWS($A$3:W85)&gt;CEILING(COUNT(DRAFT!$B:$B)/4,1),"",INDEX(RSLT,ROWS($A$3:W85)+QUOTIENT(COLUMNS($A$3:W85)-1,6)*CEILING(COUNT(DRAFT!$B:$B)/4,1),1+MOD(COLUMN()-1,6)))</f>
        <v/>
      </c>
      <c r="X85" s="51" t="str">
        <f>IF(ROWS($A$3:X85)&gt;CEILING(COUNT(DRAFT!$B:$B)/4,1),"",INDEX(RSLT,ROWS($A$3:X85)+QUOTIENT(COLUMNS($A$3:X85)-1,6)*CEILING(COUNT(DRAFT!$B:$B)/4,1),1+MOD(COLUMN()-1,6)))</f>
        <v/>
      </c>
    </row>
    <row r="86" spans="1:24" ht="23.1" customHeight="1" x14ac:dyDescent="0.2">
      <c r="A86" s="51" t="str">
        <f>IF(ROWS($A$3:A86)&gt;CEILING(COUNT(DRAFT!$B:$B)/4,1),"",INDEX(RSLT,ROWS($A$3:A86)+QUOTIENT(COLUMNS($A$3:A86)-1,6)*CEILING(COUNT(DRAFT!$B:$B)/4,1),1+MOD(COLUMN()-1,6)))</f>
        <v/>
      </c>
      <c r="B86" s="51" t="str">
        <f>IF(ROWS($A$3:B86)&gt;CEILING(COUNT(DRAFT!$B:$B)/4,1),"",INDEX(RSLT,ROWS($A$3:B86)+QUOTIENT(COLUMNS($A$3:B86)-1,6)*CEILING(COUNT(DRAFT!$B:$B)/4,1),1+MOD(COLUMN()-1,6)))</f>
        <v/>
      </c>
      <c r="C86" s="51" t="str">
        <f>IF(ROWS($A$3:C86)&gt;CEILING(COUNT(DRAFT!$B:$B)/4,1),"",INDEX(RSLT,ROWS($A$3:C86)+QUOTIENT(COLUMNS($A$3:C86)-1,6)*CEILING(COUNT(DRAFT!$B:$B)/4,1),1+MOD(COLUMN()-1,6)))</f>
        <v/>
      </c>
      <c r="D86" s="51" t="str">
        <f>IF(ROWS($A$3:D86)&gt;CEILING(COUNT(DRAFT!$B:$B)/4,1),"",INDEX(RSLT,ROWS($A$3:D86)+QUOTIENT(COLUMNS($A$3:D86)-1,6)*CEILING(COUNT(DRAFT!$B:$B)/4,1),1+MOD(COLUMN()-1,6)))</f>
        <v/>
      </c>
      <c r="E86" s="51" t="str">
        <f>IF(ROWS($A$3:E86)&gt;CEILING(COUNT(DRAFT!$B:$B)/4,1),"",INDEX(RSLT,ROWS($A$3:E86)+QUOTIENT(COLUMNS($A$3:E86)-1,6)*CEILING(COUNT(DRAFT!$B:$B)/4,1),1+MOD(COLUMN()-1,6)))</f>
        <v/>
      </c>
      <c r="F86" s="51" t="str">
        <f>IF(ROWS($A$3:F86)&gt;CEILING(COUNT(DRAFT!$B:$B)/4,1),"",INDEX(RSLT,ROWS($A$3:F86)+QUOTIENT(COLUMNS($A$3:F86)-1,6)*CEILING(COUNT(DRAFT!$B:$B)/4,1),1+MOD(COLUMN()-1,6)))</f>
        <v/>
      </c>
      <c r="G86" s="51" t="str">
        <f>IF(ROWS($A$3:G86)&gt;CEILING(COUNT(DRAFT!$B:$B)/4,1),"",INDEX(RSLT,ROWS($A$3:G86)+QUOTIENT(COLUMNS($A$3:G86)-1,6)*CEILING(COUNT(DRAFT!$B:$B)/4,1),1+MOD(COLUMN()-1,6)))</f>
        <v/>
      </c>
      <c r="H86" s="51" t="str">
        <f>IF(ROWS($A$3:H86)&gt;CEILING(COUNT(DRAFT!$B:$B)/4,1),"",INDEX(RSLT,ROWS($A$3:H86)+QUOTIENT(COLUMNS($A$3:H86)-1,6)*CEILING(COUNT(DRAFT!$B:$B)/4,1),1+MOD(COLUMN()-1,6)))</f>
        <v/>
      </c>
      <c r="I86" s="51" t="str">
        <f>IF(ROWS($A$3:I86)&gt;CEILING(COUNT(DRAFT!$B:$B)/4,1),"",INDEX(RSLT,ROWS($A$3:I86)+QUOTIENT(COLUMNS($A$3:I86)-1,6)*CEILING(COUNT(DRAFT!$B:$B)/4,1),1+MOD(COLUMN()-1,6)))</f>
        <v/>
      </c>
      <c r="J86" s="51" t="str">
        <f>IF(ROWS($A$3:J86)&gt;CEILING(COUNT(DRAFT!$B:$B)/4,1),"",INDEX(RSLT,ROWS($A$3:J86)+QUOTIENT(COLUMNS($A$3:J86)-1,6)*CEILING(COUNT(DRAFT!$B:$B)/4,1),1+MOD(COLUMN()-1,6)))</f>
        <v/>
      </c>
      <c r="K86" s="51" t="str">
        <f>IF(ROWS($A$3:K86)&gt;CEILING(COUNT(DRAFT!$B:$B)/4,1),"",INDEX(RSLT,ROWS($A$3:K86)+QUOTIENT(COLUMNS($A$3:K86)-1,6)*CEILING(COUNT(DRAFT!$B:$B)/4,1),1+MOD(COLUMN()-1,6)))</f>
        <v/>
      </c>
      <c r="L86" s="51" t="str">
        <f>IF(ROWS($A$3:L86)&gt;CEILING(COUNT(DRAFT!$B:$B)/4,1),"",INDEX(RSLT,ROWS($A$3:L86)+QUOTIENT(COLUMNS($A$3:L86)-1,6)*CEILING(COUNT(DRAFT!$B:$B)/4,1),1+MOD(COLUMN()-1,6)))</f>
        <v/>
      </c>
      <c r="M86" s="51" t="str">
        <f>IF(ROWS($A$3:M86)&gt;CEILING(COUNT(DRAFT!$B:$B)/4,1),"",INDEX(RSLT,ROWS($A$3:M86)+QUOTIENT(COLUMNS($A$3:M86)-1,6)*CEILING(COUNT(DRAFT!$B:$B)/4,1),1+MOD(COLUMN()-1,6)))</f>
        <v/>
      </c>
      <c r="N86" s="51" t="str">
        <f>IF(ROWS($A$3:N86)&gt;CEILING(COUNT(DRAFT!$B:$B)/4,1),"",INDEX(RSLT,ROWS($A$3:N86)+QUOTIENT(COLUMNS($A$3:N86)-1,6)*CEILING(COUNT(DRAFT!$B:$B)/4,1),1+MOD(COLUMN()-1,6)))</f>
        <v/>
      </c>
      <c r="O86" s="51" t="str">
        <f>IF(ROWS($A$3:O86)&gt;CEILING(COUNT(DRAFT!$B:$B)/4,1),"",INDEX(RSLT,ROWS($A$3:O86)+QUOTIENT(COLUMNS($A$3:O86)-1,6)*CEILING(COUNT(DRAFT!$B:$B)/4,1),1+MOD(COLUMN()-1,6)))</f>
        <v/>
      </c>
      <c r="P86" s="51" t="str">
        <f>IF(ROWS($A$3:P86)&gt;CEILING(COUNT(DRAFT!$B:$B)/4,1),"",INDEX(RSLT,ROWS($A$3:P86)+QUOTIENT(COLUMNS($A$3:P86)-1,6)*CEILING(COUNT(DRAFT!$B:$B)/4,1),1+MOD(COLUMN()-1,6)))</f>
        <v/>
      </c>
      <c r="Q86" s="51" t="str">
        <f>IF(ROWS($A$3:Q86)&gt;CEILING(COUNT(DRAFT!$B:$B)/4,1),"",INDEX(RSLT,ROWS($A$3:Q86)+QUOTIENT(COLUMNS($A$3:Q86)-1,6)*CEILING(COUNT(DRAFT!$B:$B)/4,1),1+MOD(COLUMN()-1,6)))</f>
        <v/>
      </c>
      <c r="R86" s="51" t="str">
        <f>IF(ROWS($A$3:R86)&gt;CEILING(COUNT(DRAFT!$B:$B)/4,1),"",INDEX(RSLT,ROWS($A$3:R86)+QUOTIENT(COLUMNS($A$3:R86)-1,6)*CEILING(COUNT(DRAFT!$B:$B)/4,1),1+MOD(COLUMN()-1,6)))</f>
        <v/>
      </c>
      <c r="S86" s="51" t="str">
        <f>IF(ROWS($A$3:S86)&gt;CEILING(COUNT(DRAFT!$B:$B)/4,1),"",INDEX(RSLT,ROWS($A$3:S86)+QUOTIENT(COLUMNS($A$3:S86)-1,6)*CEILING(COUNT(DRAFT!$B:$B)/4,1),1+MOD(COLUMN()-1,6)))</f>
        <v/>
      </c>
      <c r="T86" s="51" t="str">
        <f>IF(ROWS($A$3:T86)&gt;CEILING(COUNT(DRAFT!$B:$B)/4,1),"",INDEX(RSLT,ROWS($A$3:T86)+QUOTIENT(COLUMNS($A$3:T86)-1,6)*CEILING(COUNT(DRAFT!$B:$B)/4,1),1+MOD(COLUMN()-1,6)))</f>
        <v/>
      </c>
      <c r="U86" s="51" t="str">
        <f>IF(ROWS($A$3:U86)&gt;CEILING(COUNT(DRAFT!$B:$B)/4,1),"",INDEX(RSLT,ROWS($A$3:U86)+QUOTIENT(COLUMNS($A$3:U86)-1,6)*CEILING(COUNT(DRAFT!$B:$B)/4,1),1+MOD(COLUMN()-1,6)))</f>
        <v/>
      </c>
      <c r="V86" s="51" t="str">
        <f>IF(ROWS($A$3:V86)&gt;CEILING(COUNT(DRAFT!$B:$B)/4,1),"",INDEX(RSLT,ROWS($A$3:V86)+QUOTIENT(COLUMNS($A$3:V86)-1,6)*CEILING(COUNT(DRAFT!$B:$B)/4,1),1+MOD(COLUMN()-1,6)))</f>
        <v/>
      </c>
      <c r="W86" s="51" t="str">
        <f>IF(ROWS($A$3:W86)&gt;CEILING(COUNT(DRAFT!$B:$B)/4,1),"",INDEX(RSLT,ROWS($A$3:W86)+QUOTIENT(COLUMNS($A$3:W86)-1,6)*CEILING(COUNT(DRAFT!$B:$B)/4,1),1+MOD(COLUMN()-1,6)))</f>
        <v/>
      </c>
      <c r="X86" s="51" t="str">
        <f>IF(ROWS($A$3:X86)&gt;CEILING(COUNT(DRAFT!$B:$B)/4,1),"",INDEX(RSLT,ROWS($A$3:X86)+QUOTIENT(COLUMNS($A$3:X86)-1,6)*CEILING(COUNT(DRAFT!$B:$B)/4,1),1+MOD(COLUMN()-1,6)))</f>
        <v/>
      </c>
    </row>
    <row r="87" spans="1:24" ht="23.1" customHeight="1" x14ac:dyDescent="0.2">
      <c r="A87" s="51" t="str">
        <f>IF(ROWS($A$3:A87)&gt;CEILING(COUNT(DRAFT!$B:$B)/4,1),"",INDEX(RSLT,ROWS($A$3:A87)+QUOTIENT(COLUMNS($A$3:A87)-1,6)*CEILING(COUNT(DRAFT!$B:$B)/4,1),1+MOD(COLUMN()-1,6)))</f>
        <v/>
      </c>
      <c r="B87" s="51" t="str">
        <f>IF(ROWS($A$3:B87)&gt;CEILING(COUNT(DRAFT!$B:$B)/4,1),"",INDEX(RSLT,ROWS($A$3:B87)+QUOTIENT(COLUMNS($A$3:B87)-1,6)*CEILING(COUNT(DRAFT!$B:$B)/4,1),1+MOD(COLUMN()-1,6)))</f>
        <v/>
      </c>
      <c r="C87" s="51" t="str">
        <f>IF(ROWS($A$3:C87)&gt;CEILING(COUNT(DRAFT!$B:$B)/4,1),"",INDEX(RSLT,ROWS($A$3:C87)+QUOTIENT(COLUMNS($A$3:C87)-1,6)*CEILING(COUNT(DRAFT!$B:$B)/4,1),1+MOD(COLUMN()-1,6)))</f>
        <v/>
      </c>
      <c r="D87" s="51" t="str">
        <f>IF(ROWS($A$3:D87)&gt;CEILING(COUNT(DRAFT!$B:$B)/4,1),"",INDEX(RSLT,ROWS($A$3:D87)+QUOTIENT(COLUMNS($A$3:D87)-1,6)*CEILING(COUNT(DRAFT!$B:$B)/4,1),1+MOD(COLUMN()-1,6)))</f>
        <v/>
      </c>
      <c r="E87" s="51" t="str">
        <f>IF(ROWS($A$3:E87)&gt;CEILING(COUNT(DRAFT!$B:$B)/4,1),"",INDEX(RSLT,ROWS($A$3:E87)+QUOTIENT(COLUMNS($A$3:E87)-1,6)*CEILING(COUNT(DRAFT!$B:$B)/4,1),1+MOD(COLUMN()-1,6)))</f>
        <v/>
      </c>
      <c r="F87" s="51" t="str">
        <f>IF(ROWS($A$3:F87)&gt;CEILING(COUNT(DRAFT!$B:$B)/4,1),"",INDEX(RSLT,ROWS($A$3:F87)+QUOTIENT(COLUMNS($A$3:F87)-1,6)*CEILING(COUNT(DRAFT!$B:$B)/4,1),1+MOD(COLUMN()-1,6)))</f>
        <v/>
      </c>
      <c r="G87" s="51" t="str">
        <f>IF(ROWS($A$3:G87)&gt;CEILING(COUNT(DRAFT!$B:$B)/4,1),"",INDEX(RSLT,ROWS($A$3:G87)+QUOTIENT(COLUMNS($A$3:G87)-1,6)*CEILING(COUNT(DRAFT!$B:$B)/4,1),1+MOD(COLUMN()-1,6)))</f>
        <v/>
      </c>
      <c r="H87" s="51" t="str">
        <f>IF(ROWS($A$3:H87)&gt;CEILING(COUNT(DRAFT!$B:$B)/4,1),"",INDEX(RSLT,ROWS($A$3:H87)+QUOTIENT(COLUMNS($A$3:H87)-1,6)*CEILING(COUNT(DRAFT!$B:$B)/4,1),1+MOD(COLUMN()-1,6)))</f>
        <v/>
      </c>
      <c r="I87" s="51" t="str">
        <f>IF(ROWS($A$3:I87)&gt;CEILING(COUNT(DRAFT!$B:$B)/4,1),"",INDEX(RSLT,ROWS($A$3:I87)+QUOTIENT(COLUMNS($A$3:I87)-1,6)*CEILING(COUNT(DRAFT!$B:$B)/4,1),1+MOD(COLUMN()-1,6)))</f>
        <v/>
      </c>
      <c r="J87" s="51" t="str">
        <f>IF(ROWS($A$3:J87)&gt;CEILING(COUNT(DRAFT!$B:$B)/4,1),"",INDEX(RSLT,ROWS($A$3:J87)+QUOTIENT(COLUMNS($A$3:J87)-1,6)*CEILING(COUNT(DRAFT!$B:$B)/4,1),1+MOD(COLUMN()-1,6)))</f>
        <v/>
      </c>
      <c r="K87" s="51" t="str">
        <f>IF(ROWS($A$3:K87)&gt;CEILING(COUNT(DRAFT!$B:$B)/4,1),"",INDEX(RSLT,ROWS($A$3:K87)+QUOTIENT(COLUMNS($A$3:K87)-1,6)*CEILING(COUNT(DRAFT!$B:$B)/4,1),1+MOD(COLUMN()-1,6)))</f>
        <v/>
      </c>
      <c r="L87" s="51" t="str">
        <f>IF(ROWS($A$3:L87)&gt;CEILING(COUNT(DRAFT!$B:$B)/4,1),"",INDEX(RSLT,ROWS($A$3:L87)+QUOTIENT(COLUMNS($A$3:L87)-1,6)*CEILING(COUNT(DRAFT!$B:$B)/4,1),1+MOD(COLUMN()-1,6)))</f>
        <v/>
      </c>
      <c r="M87" s="51" t="str">
        <f>IF(ROWS($A$3:M87)&gt;CEILING(COUNT(DRAFT!$B:$B)/4,1),"",INDEX(RSLT,ROWS($A$3:M87)+QUOTIENT(COLUMNS($A$3:M87)-1,6)*CEILING(COUNT(DRAFT!$B:$B)/4,1),1+MOD(COLUMN()-1,6)))</f>
        <v/>
      </c>
      <c r="N87" s="51" t="str">
        <f>IF(ROWS($A$3:N87)&gt;CEILING(COUNT(DRAFT!$B:$B)/4,1),"",INDEX(RSLT,ROWS($A$3:N87)+QUOTIENT(COLUMNS($A$3:N87)-1,6)*CEILING(COUNT(DRAFT!$B:$B)/4,1),1+MOD(COLUMN()-1,6)))</f>
        <v/>
      </c>
      <c r="O87" s="51" t="str">
        <f>IF(ROWS($A$3:O87)&gt;CEILING(COUNT(DRAFT!$B:$B)/4,1),"",INDEX(RSLT,ROWS($A$3:O87)+QUOTIENT(COLUMNS($A$3:O87)-1,6)*CEILING(COUNT(DRAFT!$B:$B)/4,1),1+MOD(COLUMN()-1,6)))</f>
        <v/>
      </c>
      <c r="P87" s="51" t="str">
        <f>IF(ROWS($A$3:P87)&gt;CEILING(COUNT(DRAFT!$B:$B)/4,1),"",INDEX(RSLT,ROWS($A$3:P87)+QUOTIENT(COLUMNS($A$3:P87)-1,6)*CEILING(COUNT(DRAFT!$B:$B)/4,1),1+MOD(COLUMN()-1,6)))</f>
        <v/>
      </c>
      <c r="Q87" s="51" t="str">
        <f>IF(ROWS($A$3:Q87)&gt;CEILING(COUNT(DRAFT!$B:$B)/4,1),"",INDEX(RSLT,ROWS($A$3:Q87)+QUOTIENT(COLUMNS($A$3:Q87)-1,6)*CEILING(COUNT(DRAFT!$B:$B)/4,1),1+MOD(COLUMN()-1,6)))</f>
        <v/>
      </c>
      <c r="R87" s="51" t="str">
        <f>IF(ROWS($A$3:R87)&gt;CEILING(COUNT(DRAFT!$B:$B)/4,1),"",INDEX(RSLT,ROWS($A$3:R87)+QUOTIENT(COLUMNS($A$3:R87)-1,6)*CEILING(COUNT(DRAFT!$B:$B)/4,1),1+MOD(COLUMN()-1,6)))</f>
        <v/>
      </c>
      <c r="S87" s="51" t="str">
        <f>IF(ROWS($A$3:S87)&gt;CEILING(COUNT(DRAFT!$B:$B)/4,1),"",INDEX(RSLT,ROWS($A$3:S87)+QUOTIENT(COLUMNS($A$3:S87)-1,6)*CEILING(COUNT(DRAFT!$B:$B)/4,1),1+MOD(COLUMN()-1,6)))</f>
        <v/>
      </c>
      <c r="T87" s="51" t="str">
        <f>IF(ROWS($A$3:T87)&gt;CEILING(COUNT(DRAFT!$B:$B)/4,1),"",INDEX(RSLT,ROWS($A$3:T87)+QUOTIENT(COLUMNS($A$3:T87)-1,6)*CEILING(COUNT(DRAFT!$B:$B)/4,1),1+MOD(COLUMN()-1,6)))</f>
        <v/>
      </c>
      <c r="U87" s="51" t="str">
        <f>IF(ROWS($A$3:U87)&gt;CEILING(COUNT(DRAFT!$B:$B)/4,1),"",INDEX(RSLT,ROWS($A$3:U87)+QUOTIENT(COLUMNS($A$3:U87)-1,6)*CEILING(COUNT(DRAFT!$B:$B)/4,1),1+MOD(COLUMN()-1,6)))</f>
        <v/>
      </c>
      <c r="V87" s="51" t="str">
        <f>IF(ROWS($A$3:V87)&gt;CEILING(COUNT(DRAFT!$B:$B)/4,1),"",INDEX(RSLT,ROWS($A$3:V87)+QUOTIENT(COLUMNS($A$3:V87)-1,6)*CEILING(COUNT(DRAFT!$B:$B)/4,1),1+MOD(COLUMN()-1,6)))</f>
        <v/>
      </c>
      <c r="W87" s="51" t="str">
        <f>IF(ROWS($A$3:W87)&gt;CEILING(COUNT(DRAFT!$B:$B)/4,1),"",INDEX(RSLT,ROWS($A$3:W87)+QUOTIENT(COLUMNS($A$3:W87)-1,6)*CEILING(COUNT(DRAFT!$B:$B)/4,1),1+MOD(COLUMN()-1,6)))</f>
        <v/>
      </c>
      <c r="X87" s="51" t="str">
        <f>IF(ROWS($A$3:X87)&gt;CEILING(COUNT(DRAFT!$B:$B)/4,1),"",INDEX(RSLT,ROWS($A$3:X87)+QUOTIENT(COLUMNS($A$3:X87)-1,6)*CEILING(COUNT(DRAFT!$B:$B)/4,1),1+MOD(COLUMN()-1,6)))</f>
        <v/>
      </c>
    </row>
    <row r="88" spans="1:24" ht="23.1" customHeight="1" x14ac:dyDescent="0.2">
      <c r="A88" s="51" t="str">
        <f>IF(ROWS($A$3:A88)&gt;CEILING(COUNT(DRAFT!$B:$B)/4,1),"",INDEX(RSLT,ROWS($A$3:A88)+QUOTIENT(COLUMNS($A$3:A88)-1,6)*CEILING(COUNT(DRAFT!$B:$B)/4,1),1+MOD(COLUMN()-1,6)))</f>
        <v/>
      </c>
      <c r="B88" s="51" t="str">
        <f>IF(ROWS($A$3:B88)&gt;CEILING(COUNT(DRAFT!$B:$B)/4,1),"",INDEX(RSLT,ROWS($A$3:B88)+QUOTIENT(COLUMNS($A$3:B88)-1,6)*CEILING(COUNT(DRAFT!$B:$B)/4,1),1+MOD(COLUMN()-1,6)))</f>
        <v/>
      </c>
      <c r="C88" s="51" t="str">
        <f>IF(ROWS($A$3:C88)&gt;CEILING(COUNT(DRAFT!$B:$B)/4,1),"",INDEX(RSLT,ROWS($A$3:C88)+QUOTIENT(COLUMNS($A$3:C88)-1,6)*CEILING(COUNT(DRAFT!$B:$B)/4,1),1+MOD(COLUMN()-1,6)))</f>
        <v/>
      </c>
      <c r="D88" s="51" t="str">
        <f>IF(ROWS($A$3:D88)&gt;CEILING(COUNT(DRAFT!$B:$B)/4,1),"",INDEX(RSLT,ROWS($A$3:D88)+QUOTIENT(COLUMNS($A$3:D88)-1,6)*CEILING(COUNT(DRAFT!$B:$B)/4,1),1+MOD(COLUMN()-1,6)))</f>
        <v/>
      </c>
      <c r="E88" s="51" t="str">
        <f>IF(ROWS($A$3:E88)&gt;CEILING(COUNT(DRAFT!$B:$B)/4,1),"",INDEX(RSLT,ROWS($A$3:E88)+QUOTIENT(COLUMNS($A$3:E88)-1,6)*CEILING(COUNT(DRAFT!$B:$B)/4,1),1+MOD(COLUMN()-1,6)))</f>
        <v/>
      </c>
      <c r="F88" s="51" t="str">
        <f>IF(ROWS($A$3:F88)&gt;CEILING(COUNT(DRAFT!$B:$B)/4,1),"",INDEX(RSLT,ROWS($A$3:F88)+QUOTIENT(COLUMNS($A$3:F88)-1,6)*CEILING(COUNT(DRAFT!$B:$B)/4,1),1+MOD(COLUMN()-1,6)))</f>
        <v/>
      </c>
      <c r="G88" s="51" t="str">
        <f>IF(ROWS($A$3:G88)&gt;CEILING(COUNT(DRAFT!$B:$B)/4,1),"",INDEX(RSLT,ROWS($A$3:G88)+QUOTIENT(COLUMNS($A$3:G88)-1,6)*CEILING(COUNT(DRAFT!$B:$B)/4,1),1+MOD(COLUMN()-1,6)))</f>
        <v/>
      </c>
      <c r="H88" s="51" t="str">
        <f>IF(ROWS($A$3:H88)&gt;CEILING(COUNT(DRAFT!$B:$B)/4,1),"",INDEX(RSLT,ROWS($A$3:H88)+QUOTIENT(COLUMNS($A$3:H88)-1,6)*CEILING(COUNT(DRAFT!$B:$B)/4,1),1+MOD(COLUMN()-1,6)))</f>
        <v/>
      </c>
      <c r="I88" s="51" t="str">
        <f>IF(ROWS($A$3:I88)&gt;CEILING(COUNT(DRAFT!$B:$B)/4,1),"",INDEX(RSLT,ROWS($A$3:I88)+QUOTIENT(COLUMNS($A$3:I88)-1,6)*CEILING(COUNT(DRAFT!$B:$B)/4,1),1+MOD(COLUMN()-1,6)))</f>
        <v/>
      </c>
      <c r="J88" s="51" t="str">
        <f>IF(ROWS($A$3:J88)&gt;CEILING(COUNT(DRAFT!$B:$B)/4,1),"",INDEX(RSLT,ROWS($A$3:J88)+QUOTIENT(COLUMNS($A$3:J88)-1,6)*CEILING(COUNT(DRAFT!$B:$B)/4,1),1+MOD(COLUMN()-1,6)))</f>
        <v/>
      </c>
      <c r="K88" s="51" t="str">
        <f>IF(ROWS($A$3:K88)&gt;CEILING(COUNT(DRAFT!$B:$B)/4,1),"",INDEX(RSLT,ROWS($A$3:K88)+QUOTIENT(COLUMNS($A$3:K88)-1,6)*CEILING(COUNT(DRAFT!$B:$B)/4,1),1+MOD(COLUMN()-1,6)))</f>
        <v/>
      </c>
      <c r="L88" s="51" t="str">
        <f>IF(ROWS($A$3:L88)&gt;CEILING(COUNT(DRAFT!$B:$B)/4,1),"",INDEX(RSLT,ROWS($A$3:L88)+QUOTIENT(COLUMNS($A$3:L88)-1,6)*CEILING(COUNT(DRAFT!$B:$B)/4,1),1+MOD(COLUMN()-1,6)))</f>
        <v/>
      </c>
      <c r="M88" s="51" t="str">
        <f>IF(ROWS($A$3:M88)&gt;CEILING(COUNT(DRAFT!$B:$B)/4,1),"",INDEX(RSLT,ROWS($A$3:M88)+QUOTIENT(COLUMNS($A$3:M88)-1,6)*CEILING(COUNT(DRAFT!$B:$B)/4,1),1+MOD(COLUMN()-1,6)))</f>
        <v/>
      </c>
      <c r="N88" s="51" t="str">
        <f>IF(ROWS($A$3:N88)&gt;CEILING(COUNT(DRAFT!$B:$B)/4,1),"",INDEX(RSLT,ROWS($A$3:N88)+QUOTIENT(COLUMNS($A$3:N88)-1,6)*CEILING(COUNT(DRAFT!$B:$B)/4,1),1+MOD(COLUMN()-1,6)))</f>
        <v/>
      </c>
      <c r="O88" s="51" t="str">
        <f>IF(ROWS($A$3:O88)&gt;CEILING(COUNT(DRAFT!$B:$B)/4,1),"",INDEX(RSLT,ROWS($A$3:O88)+QUOTIENT(COLUMNS($A$3:O88)-1,6)*CEILING(COUNT(DRAFT!$B:$B)/4,1),1+MOD(COLUMN()-1,6)))</f>
        <v/>
      </c>
      <c r="P88" s="51" t="str">
        <f>IF(ROWS($A$3:P88)&gt;CEILING(COUNT(DRAFT!$B:$B)/4,1),"",INDEX(RSLT,ROWS($A$3:P88)+QUOTIENT(COLUMNS($A$3:P88)-1,6)*CEILING(COUNT(DRAFT!$B:$B)/4,1),1+MOD(COLUMN()-1,6)))</f>
        <v/>
      </c>
      <c r="Q88" s="51" t="str">
        <f>IF(ROWS($A$3:Q88)&gt;CEILING(COUNT(DRAFT!$B:$B)/4,1),"",INDEX(RSLT,ROWS($A$3:Q88)+QUOTIENT(COLUMNS($A$3:Q88)-1,6)*CEILING(COUNT(DRAFT!$B:$B)/4,1),1+MOD(COLUMN()-1,6)))</f>
        <v/>
      </c>
      <c r="R88" s="51" t="str">
        <f>IF(ROWS($A$3:R88)&gt;CEILING(COUNT(DRAFT!$B:$B)/4,1),"",INDEX(RSLT,ROWS($A$3:R88)+QUOTIENT(COLUMNS($A$3:R88)-1,6)*CEILING(COUNT(DRAFT!$B:$B)/4,1),1+MOD(COLUMN()-1,6)))</f>
        <v/>
      </c>
      <c r="S88" s="51" t="str">
        <f>IF(ROWS($A$3:S88)&gt;CEILING(COUNT(DRAFT!$B:$B)/4,1),"",INDEX(RSLT,ROWS($A$3:S88)+QUOTIENT(COLUMNS($A$3:S88)-1,6)*CEILING(COUNT(DRAFT!$B:$B)/4,1),1+MOD(COLUMN()-1,6)))</f>
        <v/>
      </c>
      <c r="T88" s="51" t="str">
        <f>IF(ROWS($A$3:T88)&gt;CEILING(COUNT(DRAFT!$B:$B)/4,1),"",INDEX(RSLT,ROWS($A$3:T88)+QUOTIENT(COLUMNS($A$3:T88)-1,6)*CEILING(COUNT(DRAFT!$B:$B)/4,1),1+MOD(COLUMN()-1,6)))</f>
        <v/>
      </c>
      <c r="U88" s="51" t="str">
        <f>IF(ROWS($A$3:U88)&gt;CEILING(COUNT(DRAFT!$B:$B)/4,1),"",INDEX(RSLT,ROWS($A$3:U88)+QUOTIENT(COLUMNS($A$3:U88)-1,6)*CEILING(COUNT(DRAFT!$B:$B)/4,1),1+MOD(COLUMN()-1,6)))</f>
        <v/>
      </c>
      <c r="V88" s="51" t="str">
        <f>IF(ROWS($A$3:V88)&gt;CEILING(COUNT(DRAFT!$B:$B)/4,1),"",INDEX(RSLT,ROWS($A$3:V88)+QUOTIENT(COLUMNS($A$3:V88)-1,6)*CEILING(COUNT(DRAFT!$B:$B)/4,1),1+MOD(COLUMN()-1,6)))</f>
        <v/>
      </c>
      <c r="W88" s="51" t="str">
        <f>IF(ROWS($A$3:W88)&gt;CEILING(COUNT(DRAFT!$B:$B)/4,1),"",INDEX(RSLT,ROWS($A$3:W88)+QUOTIENT(COLUMNS($A$3:W88)-1,6)*CEILING(COUNT(DRAFT!$B:$B)/4,1),1+MOD(COLUMN()-1,6)))</f>
        <v/>
      </c>
      <c r="X88" s="51" t="str">
        <f>IF(ROWS($A$3:X88)&gt;CEILING(COUNT(DRAFT!$B:$B)/4,1),"",INDEX(RSLT,ROWS($A$3:X88)+QUOTIENT(COLUMNS($A$3:X88)-1,6)*CEILING(COUNT(DRAFT!$B:$B)/4,1),1+MOD(COLUMN()-1,6)))</f>
        <v/>
      </c>
    </row>
    <row r="89" spans="1:24" ht="23.1" customHeight="1" x14ac:dyDescent="0.2">
      <c r="A89" s="51" t="str">
        <f>IF(ROWS($A$3:A89)&gt;CEILING(COUNT(DRAFT!$B:$B)/4,1),"",INDEX(RSLT,ROWS($A$3:A89)+QUOTIENT(COLUMNS($A$3:A89)-1,6)*CEILING(COUNT(DRAFT!$B:$B)/4,1),1+MOD(COLUMN()-1,6)))</f>
        <v/>
      </c>
      <c r="B89" s="51" t="str">
        <f>IF(ROWS($A$3:B89)&gt;CEILING(COUNT(DRAFT!$B:$B)/4,1),"",INDEX(RSLT,ROWS($A$3:B89)+QUOTIENT(COLUMNS($A$3:B89)-1,6)*CEILING(COUNT(DRAFT!$B:$B)/4,1),1+MOD(COLUMN()-1,6)))</f>
        <v/>
      </c>
      <c r="C89" s="51" t="str">
        <f>IF(ROWS($A$3:C89)&gt;CEILING(COUNT(DRAFT!$B:$B)/4,1),"",INDEX(RSLT,ROWS($A$3:C89)+QUOTIENT(COLUMNS($A$3:C89)-1,6)*CEILING(COUNT(DRAFT!$B:$B)/4,1),1+MOD(COLUMN()-1,6)))</f>
        <v/>
      </c>
      <c r="D89" s="51" t="str">
        <f>IF(ROWS($A$3:D89)&gt;CEILING(COUNT(DRAFT!$B:$B)/4,1),"",INDEX(RSLT,ROWS($A$3:D89)+QUOTIENT(COLUMNS($A$3:D89)-1,6)*CEILING(COUNT(DRAFT!$B:$B)/4,1),1+MOD(COLUMN()-1,6)))</f>
        <v/>
      </c>
      <c r="E89" s="51" t="str">
        <f>IF(ROWS($A$3:E89)&gt;CEILING(COUNT(DRAFT!$B:$B)/4,1),"",INDEX(RSLT,ROWS($A$3:E89)+QUOTIENT(COLUMNS($A$3:E89)-1,6)*CEILING(COUNT(DRAFT!$B:$B)/4,1),1+MOD(COLUMN()-1,6)))</f>
        <v/>
      </c>
      <c r="F89" s="51" t="str">
        <f>IF(ROWS($A$3:F89)&gt;CEILING(COUNT(DRAFT!$B:$B)/4,1),"",INDEX(RSLT,ROWS($A$3:F89)+QUOTIENT(COLUMNS($A$3:F89)-1,6)*CEILING(COUNT(DRAFT!$B:$B)/4,1),1+MOD(COLUMN()-1,6)))</f>
        <v/>
      </c>
      <c r="G89" s="51" t="str">
        <f>IF(ROWS($A$3:G89)&gt;CEILING(COUNT(DRAFT!$B:$B)/4,1),"",INDEX(RSLT,ROWS($A$3:G89)+QUOTIENT(COLUMNS($A$3:G89)-1,6)*CEILING(COUNT(DRAFT!$B:$B)/4,1),1+MOD(COLUMN()-1,6)))</f>
        <v/>
      </c>
      <c r="H89" s="51" t="str">
        <f>IF(ROWS($A$3:H89)&gt;CEILING(COUNT(DRAFT!$B:$B)/4,1),"",INDEX(RSLT,ROWS($A$3:H89)+QUOTIENT(COLUMNS($A$3:H89)-1,6)*CEILING(COUNT(DRAFT!$B:$B)/4,1),1+MOD(COLUMN()-1,6)))</f>
        <v/>
      </c>
      <c r="I89" s="51" t="str">
        <f>IF(ROWS($A$3:I89)&gt;CEILING(COUNT(DRAFT!$B:$B)/4,1),"",INDEX(RSLT,ROWS($A$3:I89)+QUOTIENT(COLUMNS($A$3:I89)-1,6)*CEILING(COUNT(DRAFT!$B:$B)/4,1),1+MOD(COLUMN()-1,6)))</f>
        <v/>
      </c>
      <c r="J89" s="51" t="str">
        <f>IF(ROWS($A$3:J89)&gt;CEILING(COUNT(DRAFT!$B:$B)/4,1),"",INDEX(RSLT,ROWS($A$3:J89)+QUOTIENT(COLUMNS($A$3:J89)-1,6)*CEILING(COUNT(DRAFT!$B:$B)/4,1),1+MOD(COLUMN()-1,6)))</f>
        <v/>
      </c>
      <c r="K89" s="51" t="str">
        <f>IF(ROWS($A$3:K89)&gt;CEILING(COUNT(DRAFT!$B:$B)/4,1),"",INDEX(RSLT,ROWS($A$3:K89)+QUOTIENT(COLUMNS($A$3:K89)-1,6)*CEILING(COUNT(DRAFT!$B:$B)/4,1),1+MOD(COLUMN()-1,6)))</f>
        <v/>
      </c>
      <c r="L89" s="51" t="str">
        <f>IF(ROWS($A$3:L89)&gt;CEILING(COUNT(DRAFT!$B:$B)/4,1),"",INDEX(RSLT,ROWS($A$3:L89)+QUOTIENT(COLUMNS($A$3:L89)-1,6)*CEILING(COUNT(DRAFT!$B:$B)/4,1),1+MOD(COLUMN()-1,6)))</f>
        <v/>
      </c>
      <c r="M89" s="51" t="str">
        <f>IF(ROWS($A$3:M89)&gt;CEILING(COUNT(DRAFT!$B:$B)/4,1),"",INDEX(RSLT,ROWS($A$3:M89)+QUOTIENT(COLUMNS($A$3:M89)-1,6)*CEILING(COUNT(DRAFT!$B:$B)/4,1),1+MOD(COLUMN()-1,6)))</f>
        <v/>
      </c>
      <c r="N89" s="51" t="str">
        <f>IF(ROWS($A$3:N89)&gt;CEILING(COUNT(DRAFT!$B:$B)/4,1),"",INDEX(RSLT,ROWS($A$3:N89)+QUOTIENT(COLUMNS($A$3:N89)-1,6)*CEILING(COUNT(DRAFT!$B:$B)/4,1),1+MOD(COLUMN()-1,6)))</f>
        <v/>
      </c>
      <c r="O89" s="51" t="str">
        <f>IF(ROWS($A$3:O89)&gt;CEILING(COUNT(DRAFT!$B:$B)/4,1),"",INDEX(RSLT,ROWS($A$3:O89)+QUOTIENT(COLUMNS($A$3:O89)-1,6)*CEILING(COUNT(DRAFT!$B:$B)/4,1),1+MOD(COLUMN()-1,6)))</f>
        <v/>
      </c>
      <c r="P89" s="51" t="str">
        <f>IF(ROWS($A$3:P89)&gt;CEILING(COUNT(DRAFT!$B:$B)/4,1),"",INDEX(RSLT,ROWS($A$3:P89)+QUOTIENT(COLUMNS($A$3:P89)-1,6)*CEILING(COUNT(DRAFT!$B:$B)/4,1),1+MOD(COLUMN()-1,6)))</f>
        <v/>
      </c>
      <c r="Q89" s="51" t="str">
        <f>IF(ROWS($A$3:Q89)&gt;CEILING(COUNT(DRAFT!$B:$B)/4,1),"",INDEX(RSLT,ROWS($A$3:Q89)+QUOTIENT(COLUMNS($A$3:Q89)-1,6)*CEILING(COUNT(DRAFT!$B:$B)/4,1),1+MOD(COLUMN()-1,6)))</f>
        <v/>
      </c>
      <c r="R89" s="51" t="str">
        <f>IF(ROWS($A$3:R89)&gt;CEILING(COUNT(DRAFT!$B:$B)/4,1),"",INDEX(RSLT,ROWS($A$3:R89)+QUOTIENT(COLUMNS($A$3:R89)-1,6)*CEILING(COUNT(DRAFT!$B:$B)/4,1),1+MOD(COLUMN()-1,6)))</f>
        <v/>
      </c>
      <c r="S89" s="51" t="str">
        <f>IF(ROWS($A$3:S89)&gt;CEILING(COUNT(DRAFT!$B:$B)/4,1),"",INDEX(RSLT,ROWS($A$3:S89)+QUOTIENT(COLUMNS($A$3:S89)-1,6)*CEILING(COUNT(DRAFT!$B:$B)/4,1),1+MOD(COLUMN()-1,6)))</f>
        <v/>
      </c>
      <c r="T89" s="51" t="str">
        <f>IF(ROWS($A$3:T89)&gt;CEILING(COUNT(DRAFT!$B:$B)/4,1),"",INDEX(RSLT,ROWS($A$3:T89)+QUOTIENT(COLUMNS($A$3:T89)-1,6)*CEILING(COUNT(DRAFT!$B:$B)/4,1),1+MOD(COLUMN()-1,6)))</f>
        <v/>
      </c>
      <c r="U89" s="51" t="str">
        <f>IF(ROWS($A$3:U89)&gt;CEILING(COUNT(DRAFT!$B:$B)/4,1),"",INDEX(RSLT,ROWS($A$3:U89)+QUOTIENT(COLUMNS($A$3:U89)-1,6)*CEILING(COUNT(DRAFT!$B:$B)/4,1),1+MOD(COLUMN()-1,6)))</f>
        <v/>
      </c>
      <c r="V89" s="51" t="str">
        <f>IF(ROWS($A$3:V89)&gt;CEILING(COUNT(DRAFT!$B:$B)/4,1),"",INDEX(RSLT,ROWS($A$3:V89)+QUOTIENT(COLUMNS($A$3:V89)-1,6)*CEILING(COUNT(DRAFT!$B:$B)/4,1),1+MOD(COLUMN()-1,6)))</f>
        <v/>
      </c>
      <c r="W89" s="51" t="str">
        <f>IF(ROWS($A$3:W89)&gt;CEILING(COUNT(DRAFT!$B:$B)/4,1),"",INDEX(RSLT,ROWS($A$3:W89)+QUOTIENT(COLUMNS($A$3:W89)-1,6)*CEILING(COUNT(DRAFT!$B:$B)/4,1),1+MOD(COLUMN()-1,6)))</f>
        <v/>
      </c>
      <c r="X89" s="51" t="str">
        <f>IF(ROWS($A$3:X89)&gt;CEILING(COUNT(DRAFT!$B:$B)/4,1),"",INDEX(RSLT,ROWS($A$3:X89)+QUOTIENT(COLUMNS($A$3:X89)-1,6)*CEILING(COUNT(DRAFT!$B:$B)/4,1),1+MOD(COLUMN()-1,6)))</f>
        <v/>
      </c>
    </row>
    <row r="90" spans="1:24" ht="23.1" customHeight="1" x14ac:dyDescent="0.2">
      <c r="A90" s="51" t="str">
        <f>IF(ROWS($A$3:A90)&gt;CEILING(COUNT(DRAFT!$B:$B)/4,1),"",INDEX(RSLT,ROWS($A$3:A90)+QUOTIENT(COLUMNS($A$3:A90)-1,6)*CEILING(COUNT(DRAFT!$B:$B)/4,1),1+MOD(COLUMN()-1,6)))</f>
        <v/>
      </c>
      <c r="B90" s="51" t="str">
        <f>IF(ROWS($A$3:B90)&gt;CEILING(COUNT(DRAFT!$B:$B)/4,1),"",INDEX(RSLT,ROWS($A$3:B90)+QUOTIENT(COLUMNS($A$3:B90)-1,6)*CEILING(COUNT(DRAFT!$B:$B)/4,1),1+MOD(COLUMN()-1,6)))</f>
        <v/>
      </c>
      <c r="C90" s="51" t="str">
        <f>IF(ROWS($A$3:C90)&gt;CEILING(COUNT(DRAFT!$B:$B)/4,1),"",INDEX(RSLT,ROWS($A$3:C90)+QUOTIENT(COLUMNS($A$3:C90)-1,6)*CEILING(COUNT(DRAFT!$B:$B)/4,1),1+MOD(COLUMN()-1,6)))</f>
        <v/>
      </c>
      <c r="D90" s="51" t="str">
        <f>IF(ROWS($A$3:D90)&gt;CEILING(COUNT(DRAFT!$B:$B)/4,1),"",INDEX(RSLT,ROWS($A$3:D90)+QUOTIENT(COLUMNS($A$3:D90)-1,6)*CEILING(COUNT(DRAFT!$B:$B)/4,1),1+MOD(COLUMN()-1,6)))</f>
        <v/>
      </c>
      <c r="E90" s="51" t="str">
        <f>IF(ROWS($A$3:E90)&gt;CEILING(COUNT(DRAFT!$B:$B)/4,1),"",INDEX(RSLT,ROWS($A$3:E90)+QUOTIENT(COLUMNS($A$3:E90)-1,6)*CEILING(COUNT(DRAFT!$B:$B)/4,1),1+MOD(COLUMN()-1,6)))</f>
        <v/>
      </c>
      <c r="F90" s="51" t="str">
        <f>IF(ROWS($A$3:F90)&gt;CEILING(COUNT(DRAFT!$B:$B)/4,1),"",INDEX(RSLT,ROWS($A$3:F90)+QUOTIENT(COLUMNS($A$3:F90)-1,6)*CEILING(COUNT(DRAFT!$B:$B)/4,1),1+MOD(COLUMN()-1,6)))</f>
        <v/>
      </c>
      <c r="G90" s="51" t="str">
        <f>IF(ROWS($A$3:G90)&gt;CEILING(COUNT(DRAFT!$B:$B)/4,1),"",INDEX(RSLT,ROWS($A$3:G90)+QUOTIENT(COLUMNS($A$3:G90)-1,6)*CEILING(COUNT(DRAFT!$B:$B)/4,1),1+MOD(COLUMN()-1,6)))</f>
        <v/>
      </c>
      <c r="H90" s="51" t="str">
        <f>IF(ROWS($A$3:H90)&gt;CEILING(COUNT(DRAFT!$B:$B)/4,1),"",INDEX(RSLT,ROWS($A$3:H90)+QUOTIENT(COLUMNS($A$3:H90)-1,6)*CEILING(COUNT(DRAFT!$B:$B)/4,1),1+MOD(COLUMN()-1,6)))</f>
        <v/>
      </c>
      <c r="I90" s="51" t="str">
        <f>IF(ROWS($A$3:I90)&gt;CEILING(COUNT(DRAFT!$B:$B)/4,1),"",INDEX(RSLT,ROWS($A$3:I90)+QUOTIENT(COLUMNS($A$3:I90)-1,6)*CEILING(COUNT(DRAFT!$B:$B)/4,1),1+MOD(COLUMN()-1,6)))</f>
        <v/>
      </c>
      <c r="J90" s="51" t="str">
        <f>IF(ROWS($A$3:J90)&gt;CEILING(COUNT(DRAFT!$B:$B)/4,1),"",INDEX(RSLT,ROWS($A$3:J90)+QUOTIENT(COLUMNS($A$3:J90)-1,6)*CEILING(COUNT(DRAFT!$B:$B)/4,1),1+MOD(COLUMN()-1,6)))</f>
        <v/>
      </c>
      <c r="K90" s="51" t="str">
        <f>IF(ROWS($A$3:K90)&gt;CEILING(COUNT(DRAFT!$B:$B)/4,1),"",INDEX(RSLT,ROWS($A$3:K90)+QUOTIENT(COLUMNS($A$3:K90)-1,6)*CEILING(COUNT(DRAFT!$B:$B)/4,1),1+MOD(COLUMN()-1,6)))</f>
        <v/>
      </c>
      <c r="L90" s="51" t="str">
        <f>IF(ROWS($A$3:L90)&gt;CEILING(COUNT(DRAFT!$B:$B)/4,1),"",INDEX(RSLT,ROWS($A$3:L90)+QUOTIENT(COLUMNS($A$3:L90)-1,6)*CEILING(COUNT(DRAFT!$B:$B)/4,1),1+MOD(COLUMN()-1,6)))</f>
        <v/>
      </c>
      <c r="M90" s="51" t="str">
        <f>IF(ROWS($A$3:M90)&gt;CEILING(COUNT(DRAFT!$B:$B)/4,1),"",INDEX(RSLT,ROWS($A$3:M90)+QUOTIENT(COLUMNS($A$3:M90)-1,6)*CEILING(COUNT(DRAFT!$B:$B)/4,1),1+MOD(COLUMN()-1,6)))</f>
        <v/>
      </c>
      <c r="N90" s="51" t="str">
        <f>IF(ROWS($A$3:N90)&gt;CEILING(COUNT(DRAFT!$B:$B)/4,1),"",INDEX(RSLT,ROWS($A$3:N90)+QUOTIENT(COLUMNS($A$3:N90)-1,6)*CEILING(COUNT(DRAFT!$B:$B)/4,1),1+MOD(COLUMN()-1,6)))</f>
        <v/>
      </c>
      <c r="O90" s="51" t="str">
        <f>IF(ROWS($A$3:O90)&gt;CEILING(COUNT(DRAFT!$B:$B)/4,1),"",INDEX(RSLT,ROWS($A$3:O90)+QUOTIENT(COLUMNS($A$3:O90)-1,6)*CEILING(COUNT(DRAFT!$B:$B)/4,1),1+MOD(COLUMN()-1,6)))</f>
        <v/>
      </c>
      <c r="P90" s="51" t="str">
        <f>IF(ROWS($A$3:P90)&gt;CEILING(COUNT(DRAFT!$B:$B)/4,1),"",INDEX(RSLT,ROWS($A$3:P90)+QUOTIENT(COLUMNS($A$3:P90)-1,6)*CEILING(COUNT(DRAFT!$B:$B)/4,1),1+MOD(COLUMN()-1,6)))</f>
        <v/>
      </c>
      <c r="Q90" s="51" t="str">
        <f>IF(ROWS($A$3:Q90)&gt;CEILING(COUNT(DRAFT!$B:$B)/4,1),"",INDEX(RSLT,ROWS($A$3:Q90)+QUOTIENT(COLUMNS($A$3:Q90)-1,6)*CEILING(COUNT(DRAFT!$B:$B)/4,1),1+MOD(COLUMN()-1,6)))</f>
        <v/>
      </c>
      <c r="R90" s="51" t="str">
        <f>IF(ROWS($A$3:R90)&gt;CEILING(COUNT(DRAFT!$B:$B)/4,1),"",INDEX(RSLT,ROWS($A$3:R90)+QUOTIENT(COLUMNS($A$3:R90)-1,6)*CEILING(COUNT(DRAFT!$B:$B)/4,1),1+MOD(COLUMN()-1,6)))</f>
        <v/>
      </c>
      <c r="S90" s="51" t="str">
        <f>IF(ROWS($A$3:S90)&gt;CEILING(COUNT(DRAFT!$B:$B)/4,1),"",INDEX(RSLT,ROWS($A$3:S90)+QUOTIENT(COLUMNS($A$3:S90)-1,6)*CEILING(COUNT(DRAFT!$B:$B)/4,1),1+MOD(COLUMN()-1,6)))</f>
        <v/>
      </c>
      <c r="T90" s="51" t="str">
        <f>IF(ROWS($A$3:T90)&gt;CEILING(COUNT(DRAFT!$B:$B)/4,1),"",INDEX(RSLT,ROWS($A$3:T90)+QUOTIENT(COLUMNS($A$3:T90)-1,6)*CEILING(COUNT(DRAFT!$B:$B)/4,1),1+MOD(COLUMN()-1,6)))</f>
        <v/>
      </c>
      <c r="U90" s="51" t="str">
        <f>IF(ROWS($A$3:U90)&gt;CEILING(COUNT(DRAFT!$B:$B)/4,1),"",INDEX(RSLT,ROWS($A$3:U90)+QUOTIENT(COLUMNS($A$3:U90)-1,6)*CEILING(COUNT(DRAFT!$B:$B)/4,1),1+MOD(COLUMN()-1,6)))</f>
        <v/>
      </c>
      <c r="V90" s="51" t="str">
        <f>IF(ROWS($A$3:V90)&gt;CEILING(COUNT(DRAFT!$B:$B)/4,1),"",INDEX(RSLT,ROWS($A$3:V90)+QUOTIENT(COLUMNS($A$3:V90)-1,6)*CEILING(COUNT(DRAFT!$B:$B)/4,1),1+MOD(COLUMN()-1,6)))</f>
        <v/>
      </c>
      <c r="W90" s="51" t="str">
        <f>IF(ROWS($A$3:W90)&gt;CEILING(COUNT(DRAFT!$B:$B)/4,1),"",INDEX(RSLT,ROWS($A$3:W90)+QUOTIENT(COLUMNS($A$3:W90)-1,6)*CEILING(COUNT(DRAFT!$B:$B)/4,1),1+MOD(COLUMN()-1,6)))</f>
        <v/>
      </c>
      <c r="X90" s="51" t="str">
        <f>IF(ROWS($A$3:X90)&gt;CEILING(COUNT(DRAFT!$B:$B)/4,1),"",INDEX(RSLT,ROWS($A$3:X90)+QUOTIENT(COLUMNS($A$3:X90)-1,6)*CEILING(COUNT(DRAFT!$B:$B)/4,1),1+MOD(COLUMN()-1,6)))</f>
        <v/>
      </c>
    </row>
    <row r="91" spans="1:24" ht="23.1" customHeight="1" x14ac:dyDescent="0.2">
      <c r="A91" s="51" t="str">
        <f>IF(ROWS($A$3:A91)&gt;CEILING(COUNT(DRAFT!$B:$B)/4,1),"",INDEX(RSLT,ROWS($A$3:A91)+QUOTIENT(COLUMNS($A$3:A91)-1,6)*CEILING(COUNT(DRAFT!$B:$B)/4,1),1+MOD(COLUMN()-1,6)))</f>
        <v/>
      </c>
      <c r="B91" s="51" t="str">
        <f>IF(ROWS($A$3:B91)&gt;CEILING(COUNT(DRAFT!$B:$B)/4,1),"",INDEX(RSLT,ROWS($A$3:B91)+QUOTIENT(COLUMNS($A$3:B91)-1,6)*CEILING(COUNT(DRAFT!$B:$B)/4,1),1+MOD(COLUMN()-1,6)))</f>
        <v/>
      </c>
      <c r="C91" s="51" t="str">
        <f>IF(ROWS($A$3:C91)&gt;CEILING(COUNT(DRAFT!$B:$B)/4,1),"",INDEX(RSLT,ROWS($A$3:C91)+QUOTIENT(COLUMNS($A$3:C91)-1,6)*CEILING(COUNT(DRAFT!$B:$B)/4,1),1+MOD(COLUMN()-1,6)))</f>
        <v/>
      </c>
      <c r="D91" s="51" t="str">
        <f>IF(ROWS($A$3:D91)&gt;CEILING(COUNT(DRAFT!$B:$B)/4,1),"",INDEX(RSLT,ROWS($A$3:D91)+QUOTIENT(COLUMNS($A$3:D91)-1,6)*CEILING(COUNT(DRAFT!$B:$B)/4,1),1+MOD(COLUMN()-1,6)))</f>
        <v/>
      </c>
      <c r="E91" s="51" t="str">
        <f>IF(ROWS($A$3:E91)&gt;CEILING(COUNT(DRAFT!$B:$B)/4,1),"",INDEX(RSLT,ROWS($A$3:E91)+QUOTIENT(COLUMNS($A$3:E91)-1,6)*CEILING(COUNT(DRAFT!$B:$B)/4,1),1+MOD(COLUMN()-1,6)))</f>
        <v/>
      </c>
      <c r="F91" s="51" t="str">
        <f>IF(ROWS($A$3:F91)&gt;CEILING(COUNT(DRAFT!$B:$B)/4,1),"",INDEX(RSLT,ROWS($A$3:F91)+QUOTIENT(COLUMNS($A$3:F91)-1,6)*CEILING(COUNT(DRAFT!$B:$B)/4,1),1+MOD(COLUMN()-1,6)))</f>
        <v/>
      </c>
      <c r="G91" s="51" t="str">
        <f>IF(ROWS($A$3:G91)&gt;CEILING(COUNT(DRAFT!$B:$B)/4,1),"",INDEX(RSLT,ROWS($A$3:G91)+QUOTIENT(COLUMNS($A$3:G91)-1,6)*CEILING(COUNT(DRAFT!$B:$B)/4,1),1+MOD(COLUMN()-1,6)))</f>
        <v/>
      </c>
      <c r="H91" s="51" t="str">
        <f>IF(ROWS($A$3:H91)&gt;CEILING(COUNT(DRAFT!$B:$B)/4,1),"",INDEX(RSLT,ROWS($A$3:H91)+QUOTIENT(COLUMNS($A$3:H91)-1,6)*CEILING(COUNT(DRAFT!$B:$B)/4,1),1+MOD(COLUMN()-1,6)))</f>
        <v/>
      </c>
      <c r="I91" s="51" t="str">
        <f>IF(ROWS($A$3:I91)&gt;CEILING(COUNT(DRAFT!$B:$B)/4,1),"",INDEX(RSLT,ROWS($A$3:I91)+QUOTIENT(COLUMNS($A$3:I91)-1,6)*CEILING(COUNT(DRAFT!$B:$B)/4,1),1+MOD(COLUMN()-1,6)))</f>
        <v/>
      </c>
      <c r="J91" s="51" t="str">
        <f>IF(ROWS($A$3:J91)&gt;CEILING(COUNT(DRAFT!$B:$B)/4,1),"",INDEX(RSLT,ROWS($A$3:J91)+QUOTIENT(COLUMNS($A$3:J91)-1,6)*CEILING(COUNT(DRAFT!$B:$B)/4,1),1+MOD(COLUMN()-1,6)))</f>
        <v/>
      </c>
      <c r="K91" s="51" t="str">
        <f>IF(ROWS($A$3:K91)&gt;CEILING(COUNT(DRAFT!$B:$B)/4,1),"",INDEX(RSLT,ROWS($A$3:K91)+QUOTIENT(COLUMNS($A$3:K91)-1,6)*CEILING(COUNT(DRAFT!$B:$B)/4,1),1+MOD(COLUMN()-1,6)))</f>
        <v/>
      </c>
      <c r="L91" s="51" t="str">
        <f>IF(ROWS($A$3:L91)&gt;CEILING(COUNT(DRAFT!$B:$B)/4,1),"",INDEX(RSLT,ROWS($A$3:L91)+QUOTIENT(COLUMNS($A$3:L91)-1,6)*CEILING(COUNT(DRAFT!$B:$B)/4,1),1+MOD(COLUMN()-1,6)))</f>
        <v/>
      </c>
      <c r="M91" s="51" t="str">
        <f>IF(ROWS($A$3:M91)&gt;CEILING(COUNT(DRAFT!$B:$B)/4,1),"",INDEX(RSLT,ROWS($A$3:M91)+QUOTIENT(COLUMNS($A$3:M91)-1,6)*CEILING(COUNT(DRAFT!$B:$B)/4,1),1+MOD(COLUMN()-1,6)))</f>
        <v/>
      </c>
      <c r="N91" s="51" t="str">
        <f>IF(ROWS($A$3:N91)&gt;CEILING(COUNT(DRAFT!$B:$B)/4,1),"",INDEX(RSLT,ROWS($A$3:N91)+QUOTIENT(COLUMNS($A$3:N91)-1,6)*CEILING(COUNT(DRAFT!$B:$B)/4,1),1+MOD(COLUMN()-1,6)))</f>
        <v/>
      </c>
      <c r="O91" s="51" t="str">
        <f>IF(ROWS($A$3:O91)&gt;CEILING(COUNT(DRAFT!$B:$B)/4,1),"",INDEX(RSLT,ROWS($A$3:O91)+QUOTIENT(COLUMNS($A$3:O91)-1,6)*CEILING(COUNT(DRAFT!$B:$B)/4,1),1+MOD(COLUMN()-1,6)))</f>
        <v/>
      </c>
      <c r="P91" s="51" t="str">
        <f>IF(ROWS($A$3:P91)&gt;CEILING(COUNT(DRAFT!$B:$B)/4,1),"",INDEX(RSLT,ROWS($A$3:P91)+QUOTIENT(COLUMNS($A$3:P91)-1,6)*CEILING(COUNT(DRAFT!$B:$B)/4,1),1+MOD(COLUMN()-1,6)))</f>
        <v/>
      </c>
      <c r="Q91" s="51" t="str">
        <f>IF(ROWS($A$3:Q91)&gt;CEILING(COUNT(DRAFT!$B:$B)/4,1),"",INDEX(RSLT,ROWS($A$3:Q91)+QUOTIENT(COLUMNS($A$3:Q91)-1,6)*CEILING(COUNT(DRAFT!$B:$B)/4,1),1+MOD(COLUMN()-1,6)))</f>
        <v/>
      </c>
      <c r="R91" s="51" t="str">
        <f>IF(ROWS($A$3:R91)&gt;CEILING(COUNT(DRAFT!$B:$B)/4,1),"",INDEX(RSLT,ROWS($A$3:R91)+QUOTIENT(COLUMNS($A$3:R91)-1,6)*CEILING(COUNT(DRAFT!$B:$B)/4,1),1+MOD(COLUMN()-1,6)))</f>
        <v/>
      </c>
      <c r="S91" s="51" t="str">
        <f>IF(ROWS($A$3:S91)&gt;CEILING(COUNT(DRAFT!$B:$B)/4,1),"",INDEX(RSLT,ROWS($A$3:S91)+QUOTIENT(COLUMNS($A$3:S91)-1,6)*CEILING(COUNT(DRAFT!$B:$B)/4,1),1+MOD(COLUMN()-1,6)))</f>
        <v/>
      </c>
      <c r="T91" s="51" t="str">
        <f>IF(ROWS($A$3:T91)&gt;CEILING(COUNT(DRAFT!$B:$B)/4,1),"",INDEX(RSLT,ROWS($A$3:T91)+QUOTIENT(COLUMNS($A$3:T91)-1,6)*CEILING(COUNT(DRAFT!$B:$B)/4,1),1+MOD(COLUMN()-1,6)))</f>
        <v/>
      </c>
      <c r="U91" s="51" t="str">
        <f>IF(ROWS($A$3:U91)&gt;CEILING(COUNT(DRAFT!$B:$B)/4,1),"",INDEX(RSLT,ROWS($A$3:U91)+QUOTIENT(COLUMNS($A$3:U91)-1,6)*CEILING(COUNT(DRAFT!$B:$B)/4,1),1+MOD(COLUMN()-1,6)))</f>
        <v/>
      </c>
      <c r="V91" s="51" t="str">
        <f>IF(ROWS($A$3:V91)&gt;CEILING(COUNT(DRAFT!$B:$B)/4,1),"",INDEX(RSLT,ROWS($A$3:V91)+QUOTIENT(COLUMNS($A$3:V91)-1,6)*CEILING(COUNT(DRAFT!$B:$B)/4,1),1+MOD(COLUMN()-1,6)))</f>
        <v/>
      </c>
      <c r="W91" s="51" t="str">
        <f>IF(ROWS($A$3:W91)&gt;CEILING(COUNT(DRAFT!$B:$B)/4,1),"",INDEX(RSLT,ROWS($A$3:W91)+QUOTIENT(COLUMNS($A$3:W91)-1,6)*CEILING(COUNT(DRAFT!$B:$B)/4,1),1+MOD(COLUMN()-1,6)))</f>
        <v/>
      </c>
      <c r="X91" s="51" t="str">
        <f>IF(ROWS($A$3:X91)&gt;CEILING(COUNT(DRAFT!$B:$B)/4,1),"",INDEX(RSLT,ROWS($A$3:X91)+QUOTIENT(COLUMNS($A$3:X91)-1,6)*CEILING(COUNT(DRAFT!$B:$B)/4,1),1+MOD(COLUMN()-1,6)))</f>
        <v/>
      </c>
    </row>
    <row r="92" spans="1:24" ht="23.1" customHeight="1" x14ac:dyDescent="0.2">
      <c r="A92" s="51" t="str">
        <f>IF(ROWS($A$3:A92)&gt;CEILING(COUNT(DRAFT!$B:$B)/4,1),"",INDEX(RSLT,ROWS($A$3:A92)+QUOTIENT(COLUMNS($A$3:A92)-1,6)*CEILING(COUNT(DRAFT!$B:$B)/4,1),1+MOD(COLUMN()-1,6)))</f>
        <v/>
      </c>
      <c r="B92" s="51" t="str">
        <f>IF(ROWS($A$3:B92)&gt;CEILING(COUNT(DRAFT!$B:$B)/4,1),"",INDEX(RSLT,ROWS($A$3:B92)+QUOTIENT(COLUMNS($A$3:B92)-1,6)*CEILING(COUNT(DRAFT!$B:$B)/4,1),1+MOD(COLUMN()-1,6)))</f>
        <v/>
      </c>
      <c r="C92" s="51" t="str">
        <f>IF(ROWS($A$3:C92)&gt;CEILING(COUNT(DRAFT!$B:$B)/4,1),"",INDEX(RSLT,ROWS($A$3:C92)+QUOTIENT(COLUMNS($A$3:C92)-1,6)*CEILING(COUNT(DRAFT!$B:$B)/4,1),1+MOD(COLUMN()-1,6)))</f>
        <v/>
      </c>
      <c r="D92" s="51" t="str">
        <f>IF(ROWS($A$3:D92)&gt;CEILING(COUNT(DRAFT!$B:$B)/4,1),"",INDEX(RSLT,ROWS($A$3:D92)+QUOTIENT(COLUMNS($A$3:D92)-1,6)*CEILING(COUNT(DRAFT!$B:$B)/4,1),1+MOD(COLUMN()-1,6)))</f>
        <v/>
      </c>
      <c r="E92" s="51" t="str">
        <f>IF(ROWS($A$3:E92)&gt;CEILING(COUNT(DRAFT!$B:$B)/4,1),"",INDEX(RSLT,ROWS($A$3:E92)+QUOTIENT(COLUMNS($A$3:E92)-1,6)*CEILING(COUNT(DRAFT!$B:$B)/4,1),1+MOD(COLUMN()-1,6)))</f>
        <v/>
      </c>
      <c r="F92" s="51" t="str">
        <f>IF(ROWS($A$3:F92)&gt;CEILING(COUNT(DRAFT!$B:$B)/4,1),"",INDEX(RSLT,ROWS($A$3:F92)+QUOTIENT(COLUMNS($A$3:F92)-1,6)*CEILING(COUNT(DRAFT!$B:$B)/4,1),1+MOD(COLUMN()-1,6)))</f>
        <v/>
      </c>
      <c r="G92" s="51" t="str">
        <f>IF(ROWS($A$3:G92)&gt;CEILING(COUNT(DRAFT!$B:$B)/4,1),"",INDEX(RSLT,ROWS($A$3:G92)+QUOTIENT(COLUMNS($A$3:G92)-1,6)*CEILING(COUNT(DRAFT!$B:$B)/4,1),1+MOD(COLUMN()-1,6)))</f>
        <v/>
      </c>
      <c r="H92" s="51" t="str">
        <f>IF(ROWS($A$3:H92)&gt;CEILING(COUNT(DRAFT!$B:$B)/4,1),"",INDEX(RSLT,ROWS($A$3:H92)+QUOTIENT(COLUMNS($A$3:H92)-1,6)*CEILING(COUNT(DRAFT!$B:$B)/4,1),1+MOD(COLUMN()-1,6)))</f>
        <v/>
      </c>
      <c r="I92" s="51" t="str">
        <f>IF(ROWS($A$3:I92)&gt;CEILING(COUNT(DRAFT!$B:$B)/4,1),"",INDEX(RSLT,ROWS($A$3:I92)+QUOTIENT(COLUMNS($A$3:I92)-1,6)*CEILING(COUNT(DRAFT!$B:$B)/4,1),1+MOD(COLUMN()-1,6)))</f>
        <v/>
      </c>
      <c r="J92" s="51" t="str">
        <f>IF(ROWS($A$3:J92)&gt;CEILING(COUNT(DRAFT!$B:$B)/4,1),"",INDEX(RSLT,ROWS($A$3:J92)+QUOTIENT(COLUMNS($A$3:J92)-1,6)*CEILING(COUNT(DRAFT!$B:$B)/4,1),1+MOD(COLUMN()-1,6)))</f>
        <v/>
      </c>
      <c r="K92" s="51" t="str">
        <f>IF(ROWS($A$3:K92)&gt;CEILING(COUNT(DRAFT!$B:$B)/4,1),"",INDEX(RSLT,ROWS($A$3:K92)+QUOTIENT(COLUMNS($A$3:K92)-1,6)*CEILING(COUNT(DRAFT!$B:$B)/4,1),1+MOD(COLUMN()-1,6)))</f>
        <v/>
      </c>
      <c r="L92" s="51" t="str">
        <f>IF(ROWS($A$3:L92)&gt;CEILING(COUNT(DRAFT!$B:$B)/4,1),"",INDEX(RSLT,ROWS($A$3:L92)+QUOTIENT(COLUMNS($A$3:L92)-1,6)*CEILING(COUNT(DRAFT!$B:$B)/4,1),1+MOD(COLUMN()-1,6)))</f>
        <v/>
      </c>
      <c r="M92" s="51" t="str">
        <f>IF(ROWS($A$3:M92)&gt;CEILING(COUNT(DRAFT!$B:$B)/4,1),"",INDEX(RSLT,ROWS($A$3:M92)+QUOTIENT(COLUMNS($A$3:M92)-1,6)*CEILING(COUNT(DRAFT!$B:$B)/4,1),1+MOD(COLUMN()-1,6)))</f>
        <v/>
      </c>
      <c r="N92" s="51" t="str">
        <f>IF(ROWS($A$3:N92)&gt;CEILING(COUNT(DRAFT!$B:$B)/4,1),"",INDEX(RSLT,ROWS($A$3:N92)+QUOTIENT(COLUMNS($A$3:N92)-1,6)*CEILING(COUNT(DRAFT!$B:$B)/4,1),1+MOD(COLUMN()-1,6)))</f>
        <v/>
      </c>
      <c r="O92" s="51" t="str">
        <f>IF(ROWS($A$3:O92)&gt;CEILING(COUNT(DRAFT!$B:$B)/4,1),"",INDEX(RSLT,ROWS($A$3:O92)+QUOTIENT(COLUMNS($A$3:O92)-1,6)*CEILING(COUNT(DRAFT!$B:$B)/4,1),1+MOD(COLUMN()-1,6)))</f>
        <v/>
      </c>
      <c r="P92" s="51" t="str">
        <f>IF(ROWS($A$3:P92)&gt;CEILING(COUNT(DRAFT!$B:$B)/4,1),"",INDEX(RSLT,ROWS($A$3:P92)+QUOTIENT(COLUMNS($A$3:P92)-1,6)*CEILING(COUNT(DRAFT!$B:$B)/4,1),1+MOD(COLUMN()-1,6)))</f>
        <v/>
      </c>
      <c r="Q92" s="51" t="str">
        <f>IF(ROWS($A$3:Q92)&gt;CEILING(COUNT(DRAFT!$B:$B)/4,1),"",INDEX(RSLT,ROWS($A$3:Q92)+QUOTIENT(COLUMNS($A$3:Q92)-1,6)*CEILING(COUNT(DRAFT!$B:$B)/4,1),1+MOD(COLUMN()-1,6)))</f>
        <v/>
      </c>
      <c r="R92" s="51" t="str">
        <f>IF(ROWS($A$3:R92)&gt;CEILING(COUNT(DRAFT!$B:$B)/4,1),"",INDEX(RSLT,ROWS($A$3:R92)+QUOTIENT(COLUMNS($A$3:R92)-1,6)*CEILING(COUNT(DRAFT!$B:$B)/4,1),1+MOD(COLUMN()-1,6)))</f>
        <v/>
      </c>
      <c r="S92" s="51" t="str">
        <f>IF(ROWS($A$3:S92)&gt;CEILING(COUNT(DRAFT!$B:$B)/4,1),"",INDEX(RSLT,ROWS($A$3:S92)+QUOTIENT(COLUMNS($A$3:S92)-1,6)*CEILING(COUNT(DRAFT!$B:$B)/4,1),1+MOD(COLUMN()-1,6)))</f>
        <v/>
      </c>
      <c r="T92" s="51" t="str">
        <f>IF(ROWS($A$3:T92)&gt;CEILING(COUNT(DRAFT!$B:$B)/4,1),"",INDEX(RSLT,ROWS($A$3:T92)+QUOTIENT(COLUMNS($A$3:T92)-1,6)*CEILING(COUNT(DRAFT!$B:$B)/4,1),1+MOD(COLUMN()-1,6)))</f>
        <v/>
      </c>
      <c r="U92" s="51" t="str">
        <f>IF(ROWS($A$3:U92)&gt;CEILING(COUNT(DRAFT!$B:$B)/4,1),"",INDEX(RSLT,ROWS($A$3:U92)+QUOTIENT(COLUMNS($A$3:U92)-1,6)*CEILING(COUNT(DRAFT!$B:$B)/4,1),1+MOD(COLUMN()-1,6)))</f>
        <v/>
      </c>
      <c r="V92" s="51" t="str">
        <f>IF(ROWS($A$3:V92)&gt;CEILING(COUNT(DRAFT!$B:$B)/4,1),"",INDEX(RSLT,ROWS($A$3:V92)+QUOTIENT(COLUMNS($A$3:V92)-1,6)*CEILING(COUNT(DRAFT!$B:$B)/4,1),1+MOD(COLUMN()-1,6)))</f>
        <v/>
      </c>
      <c r="W92" s="51" t="str">
        <f>IF(ROWS($A$3:W92)&gt;CEILING(COUNT(DRAFT!$B:$B)/4,1),"",INDEX(RSLT,ROWS($A$3:W92)+QUOTIENT(COLUMNS($A$3:W92)-1,6)*CEILING(COUNT(DRAFT!$B:$B)/4,1),1+MOD(COLUMN()-1,6)))</f>
        <v/>
      </c>
      <c r="X92" s="51" t="str">
        <f>IF(ROWS($A$3:X92)&gt;CEILING(COUNT(DRAFT!$B:$B)/4,1),"",INDEX(RSLT,ROWS($A$3:X92)+QUOTIENT(COLUMNS($A$3:X92)-1,6)*CEILING(COUNT(DRAFT!$B:$B)/4,1),1+MOD(COLUMN()-1,6)))</f>
        <v/>
      </c>
    </row>
    <row r="93" spans="1:24" ht="23.1" customHeight="1" x14ac:dyDescent="0.2">
      <c r="A93" s="51" t="str">
        <f>IF(ROWS($A$3:A93)&gt;CEILING(COUNT(DRAFT!$B:$B)/4,1),"",INDEX(RSLT,ROWS($A$3:A93)+QUOTIENT(COLUMNS($A$3:A93)-1,6)*CEILING(COUNT(DRAFT!$B:$B)/4,1),1+MOD(COLUMN()-1,6)))</f>
        <v/>
      </c>
      <c r="B93" s="51" t="str">
        <f>IF(ROWS($A$3:B93)&gt;CEILING(COUNT(DRAFT!$B:$B)/4,1),"",INDEX(RSLT,ROWS($A$3:B93)+QUOTIENT(COLUMNS($A$3:B93)-1,6)*CEILING(COUNT(DRAFT!$B:$B)/4,1),1+MOD(COLUMN()-1,6)))</f>
        <v/>
      </c>
      <c r="C93" s="51" t="str">
        <f>IF(ROWS($A$3:C93)&gt;CEILING(COUNT(DRAFT!$B:$B)/4,1),"",INDEX(RSLT,ROWS($A$3:C93)+QUOTIENT(COLUMNS($A$3:C93)-1,6)*CEILING(COUNT(DRAFT!$B:$B)/4,1),1+MOD(COLUMN()-1,6)))</f>
        <v/>
      </c>
      <c r="D93" s="51" t="str">
        <f>IF(ROWS($A$3:D93)&gt;CEILING(COUNT(DRAFT!$B:$B)/4,1),"",INDEX(RSLT,ROWS($A$3:D93)+QUOTIENT(COLUMNS($A$3:D93)-1,6)*CEILING(COUNT(DRAFT!$B:$B)/4,1),1+MOD(COLUMN()-1,6)))</f>
        <v/>
      </c>
      <c r="E93" s="51" t="str">
        <f>IF(ROWS($A$3:E93)&gt;CEILING(COUNT(DRAFT!$B:$B)/4,1),"",INDEX(RSLT,ROWS($A$3:E93)+QUOTIENT(COLUMNS($A$3:E93)-1,6)*CEILING(COUNT(DRAFT!$B:$B)/4,1),1+MOD(COLUMN()-1,6)))</f>
        <v/>
      </c>
      <c r="F93" s="51" t="str">
        <f>IF(ROWS($A$3:F93)&gt;CEILING(COUNT(DRAFT!$B:$B)/4,1),"",INDEX(RSLT,ROWS($A$3:F93)+QUOTIENT(COLUMNS($A$3:F93)-1,6)*CEILING(COUNT(DRAFT!$B:$B)/4,1),1+MOD(COLUMN()-1,6)))</f>
        <v/>
      </c>
      <c r="G93" s="51" t="str">
        <f>IF(ROWS($A$3:G93)&gt;CEILING(COUNT(DRAFT!$B:$B)/4,1),"",INDEX(RSLT,ROWS($A$3:G93)+QUOTIENT(COLUMNS($A$3:G93)-1,6)*CEILING(COUNT(DRAFT!$B:$B)/4,1),1+MOD(COLUMN()-1,6)))</f>
        <v/>
      </c>
      <c r="H93" s="51" t="str">
        <f>IF(ROWS($A$3:H93)&gt;CEILING(COUNT(DRAFT!$B:$B)/4,1),"",INDEX(RSLT,ROWS($A$3:H93)+QUOTIENT(COLUMNS($A$3:H93)-1,6)*CEILING(COUNT(DRAFT!$B:$B)/4,1),1+MOD(COLUMN()-1,6)))</f>
        <v/>
      </c>
      <c r="I93" s="51" t="str">
        <f>IF(ROWS($A$3:I93)&gt;CEILING(COUNT(DRAFT!$B:$B)/4,1),"",INDEX(RSLT,ROWS($A$3:I93)+QUOTIENT(COLUMNS($A$3:I93)-1,6)*CEILING(COUNT(DRAFT!$B:$B)/4,1),1+MOD(COLUMN()-1,6)))</f>
        <v/>
      </c>
      <c r="J93" s="51" t="str">
        <f>IF(ROWS($A$3:J93)&gt;CEILING(COUNT(DRAFT!$B:$B)/4,1),"",INDEX(RSLT,ROWS($A$3:J93)+QUOTIENT(COLUMNS($A$3:J93)-1,6)*CEILING(COUNT(DRAFT!$B:$B)/4,1),1+MOD(COLUMN()-1,6)))</f>
        <v/>
      </c>
      <c r="K93" s="51" t="str">
        <f>IF(ROWS($A$3:K93)&gt;CEILING(COUNT(DRAFT!$B:$B)/4,1),"",INDEX(RSLT,ROWS($A$3:K93)+QUOTIENT(COLUMNS($A$3:K93)-1,6)*CEILING(COUNT(DRAFT!$B:$B)/4,1),1+MOD(COLUMN()-1,6)))</f>
        <v/>
      </c>
      <c r="L93" s="51" t="str">
        <f>IF(ROWS($A$3:L93)&gt;CEILING(COUNT(DRAFT!$B:$B)/4,1),"",INDEX(RSLT,ROWS($A$3:L93)+QUOTIENT(COLUMNS($A$3:L93)-1,6)*CEILING(COUNT(DRAFT!$B:$B)/4,1),1+MOD(COLUMN()-1,6)))</f>
        <v/>
      </c>
      <c r="M93" s="51" t="str">
        <f>IF(ROWS($A$3:M93)&gt;CEILING(COUNT(DRAFT!$B:$B)/4,1),"",INDEX(RSLT,ROWS($A$3:M93)+QUOTIENT(COLUMNS($A$3:M93)-1,6)*CEILING(COUNT(DRAFT!$B:$B)/4,1),1+MOD(COLUMN()-1,6)))</f>
        <v/>
      </c>
      <c r="N93" s="51" t="str">
        <f>IF(ROWS($A$3:N93)&gt;CEILING(COUNT(DRAFT!$B:$B)/4,1),"",INDEX(RSLT,ROWS($A$3:N93)+QUOTIENT(COLUMNS($A$3:N93)-1,6)*CEILING(COUNT(DRAFT!$B:$B)/4,1),1+MOD(COLUMN()-1,6)))</f>
        <v/>
      </c>
      <c r="O93" s="51" t="str">
        <f>IF(ROWS($A$3:O93)&gt;CEILING(COUNT(DRAFT!$B:$B)/4,1),"",INDEX(RSLT,ROWS($A$3:O93)+QUOTIENT(COLUMNS($A$3:O93)-1,6)*CEILING(COUNT(DRAFT!$B:$B)/4,1),1+MOD(COLUMN()-1,6)))</f>
        <v/>
      </c>
      <c r="P93" s="51" t="str">
        <f>IF(ROWS($A$3:P93)&gt;CEILING(COUNT(DRAFT!$B:$B)/4,1),"",INDEX(RSLT,ROWS($A$3:P93)+QUOTIENT(COLUMNS($A$3:P93)-1,6)*CEILING(COUNT(DRAFT!$B:$B)/4,1),1+MOD(COLUMN()-1,6)))</f>
        <v/>
      </c>
      <c r="Q93" s="51" t="str">
        <f>IF(ROWS($A$3:Q93)&gt;CEILING(COUNT(DRAFT!$B:$B)/4,1),"",INDEX(RSLT,ROWS($A$3:Q93)+QUOTIENT(COLUMNS($A$3:Q93)-1,6)*CEILING(COUNT(DRAFT!$B:$B)/4,1),1+MOD(COLUMN()-1,6)))</f>
        <v/>
      </c>
      <c r="R93" s="51" t="str">
        <f>IF(ROWS($A$3:R93)&gt;CEILING(COUNT(DRAFT!$B:$B)/4,1),"",INDEX(RSLT,ROWS($A$3:R93)+QUOTIENT(COLUMNS($A$3:R93)-1,6)*CEILING(COUNT(DRAFT!$B:$B)/4,1),1+MOD(COLUMN()-1,6)))</f>
        <v/>
      </c>
      <c r="S93" s="51" t="str">
        <f>IF(ROWS($A$3:S93)&gt;CEILING(COUNT(DRAFT!$B:$B)/4,1),"",INDEX(RSLT,ROWS($A$3:S93)+QUOTIENT(COLUMNS($A$3:S93)-1,6)*CEILING(COUNT(DRAFT!$B:$B)/4,1),1+MOD(COLUMN()-1,6)))</f>
        <v/>
      </c>
      <c r="T93" s="51" t="str">
        <f>IF(ROWS($A$3:T93)&gt;CEILING(COUNT(DRAFT!$B:$B)/4,1),"",INDEX(RSLT,ROWS($A$3:T93)+QUOTIENT(COLUMNS($A$3:T93)-1,6)*CEILING(COUNT(DRAFT!$B:$B)/4,1),1+MOD(COLUMN()-1,6)))</f>
        <v/>
      </c>
      <c r="U93" s="51" t="str">
        <f>IF(ROWS($A$3:U93)&gt;CEILING(COUNT(DRAFT!$B:$B)/4,1),"",INDEX(RSLT,ROWS($A$3:U93)+QUOTIENT(COLUMNS($A$3:U93)-1,6)*CEILING(COUNT(DRAFT!$B:$B)/4,1),1+MOD(COLUMN()-1,6)))</f>
        <v/>
      </c>
      <c r="V93" s="51" t="str">
        <f>IF(ROWS($A$3:V93)&gt;CEILING(COUNT(DRAFT!$B:$B)/4,1),"",INDEX(RSLT,ROWS($A$3:V93)+QUOTIENT(COLUMNS($A$3:V93)-1,6)*CEILING(COUNT(DRAFT!$B:$B)/4,1),1+MOD(COLUMN()-1,6)))</f>
        <v/>
      </c>
      <c r="W93" s="51" t="str">
        <f>IF(ROWS($A$3:W93)&gt;CEILING(COUNT(DRAFT!$B:$B)/4,1),"",INDEX(RSLT,ROWS($A$3:W93)+QUOTIENT(COLUMNS($A$3:W93)-1,6)*CEILING(COUNT(DRAFT!$B:$B)/4,1),1+MOD(COLUMN()-1,6)))</f>
        <v/>
      </c>
      <c r="X93" s="51" t="str">
        <f>IF(ROWS($A$3:X93)&gt;CEILING(COUNT(DRAFT!$B:$B)/4,1),"",INDEX(RSLT,ROWS($A$3:X93)+QUOTIENT(COLUMNS($A$3:X93)-1,6)*CEILING(COUNT(DRAFT!$B:$B)/4,1),1+MOD(COLUMN()-1,6)))</f>
        <v/>
      </c>
    </row>
    <row r="94" spans="1:24" ht="23.1" customHeight="1" x14ac:dyDescent="0.2">
      <c r="A94" s="51" t="str">
        <f>IF(ROWS($A$3:A94)&gt;CEILING(COUNT(DRAFT!$B:$B)/4,1),"",INDEX(RSLT,ROWS($A$3:A94)+QUOTIENT(COLUMNS($A$3:A94)-1,6)*CEILING(COUNT(DRAFT!$B:$B)/4,1),1+MOD(COLUMN()-1,6)))</f>
        <v/>
      </c>
      <c r="B94" s="51" t="str">
        <f>IF(ROWS($A$3:B94)&gt;CEILING(COUNT(DRAFT!$B:$B)/4,1),"",INDEX(RSLT,ROWS($A$3:B94)+QUOTIENT(COLUMNS($A$3:B94)-1,6)*CEILING(COUNT(DRAFT!$B:$B)/4,1),1+MOD(COLUMN()-1,6)))</f>
        <v/>
      </c>
      <c r="C94" s="51" t="str">
        <f>IF(ROWS($A$3:C94)&gt;CEILING(COUNT(DRAFT!$B:$B)/4,1),"",INDEX(RSLT,ROWS($A$3:C94)+QUOTIENT(COLUMNS($A$3:C94)-1,6)*CEILING(COUNT(DRAFT!$B:$B)/4,1),1+MOD(COLUMN()-1,6)))</f>
        <v/>
      </c>
      <c r="D94" s="51" t="str">
        <f>IF(ROWS($A$3:D94)&gt;CEILING(COUNT(DRAFT!$B:$B)/4,1),"",INDEX(RSLT,ROWS($A$3:D94)+QUOTIENT(COLUMNS($A$3:D94)-1,6)*CEILING(COUNT(DRAFT!$B:$B)/4,1),1+MOD(COLUMN()-1,6)))</f>
        <v/>
      </c>
      <c r="E94" s="51" t="str">
        <f>IF(ROWS($A$3:E94)&gt;CEILING(COUNT(DRAFT!$B:$B)/4,1),"",INDEX(RSLT,ROWS($A$3:E94)+QUOTIENT(COLUMNS($A$3:E94)-1,6)*CEILING(COUNT(DRAFT!$B:$B)/4,1),1+MOD(COLUMN()-1,6)))</f>
        <v/>
      </c>
      <c r="F94" s="51" t="str">
        <f>IF(ROWS($A$3:F94)&gt;CEILING(COUNT(DRAFT!$B:$B)/4,1),"",INDEX(RSLT,ROWS($A$3:F94)+QUOTIENT(COLUMNS($A$3:F94)-1,6)*CEILING(COUNT(DRAFT!$B:$B)/4,1),1+MOD(COLUMN()-1,6)))</f>
        <v/>
      </c>
      <c r="G94" s="51" t="str">
        <f>IF(ROWS($A$3:G94)&gt;CEILING(COUNT(DRAFT!$B:$B)/4,1),"",INDEX(RSLT,ROWS($A$3:G94)+QUOTIENT(COLUMNS($A$3:G94)-1,6)*CEILING(COUNT(DRAFT!$B:$B)/4,1),1+MOD(COLUMN()-1,6)))</f>
        <v/>
      </c>
      <c r="H94" s="51" t="str">
        <f>IF(ROWS($A$3:H94)&gt;CEILING(COUNT(DRAFT!$B:$B)/4,1),"",INDEX(RSLT,ROWS($A$3:H94)+QUOTIENT(COLUMNS($A$3:H94)-1,6)*CEILING(COUNT(DRAFT!$B:$B)/4,1),1+MOD(COLUMN()-1,6)))</f>
        <v/>
      </c>
      <c r="I94" s="51" t="str">
        <f>IF(ROWS($A$3:I94)&gt;CEILING(COUNT(DRAFT!$B:$B)/4,1),"",INDEX(RSLT,ROWS($A$3:I94)+QUOTIENT(COLUMNS($A$3:I94)-1,6)*CEILING(COUNT(DRAFT!$B:$B)/4,1),1+MOD(COLUMN()-1,6)))</f>
        <v/>
      </c>
      <c r="J94" s="51" t="str">
        <f>IF(ROWS($A$3:J94)&gt;CEILING(COUNT(DRAFT!$B:$B)/4,1),"",INDEX(RSLT,ROWS($A$3:J94)+QUOTIENT(COLUMNS($A$3:J94)-1,6)*CEILING(COUNT(DRAFT!$B:$B)/4,1),1+MOD(COLUMN()-1,6)))</f>
        <v/>
      </c>
      <c r="K94" s="51" t="str">
        <f>IF(ROWS($A$3:K94)&gt;CEILING(COUNT(DRAFT!$B:$B)/4,1),"",INDEX(RSLT,ROWS($A$3:K94)+QUOTIENT(COLUMNS($A$3:K94)-1,6)*CEILING(COUNT(DRAFT!$B:$B)/4,1),1+MOD(COLUMN()-1,6)))</f>
        <v/>
      </c>
      <c r="L94" s="51" t="str">
        <f>IF(ROWS($A$3:L94)&gt;CEILING(COUNT(DRAFT!$B:$B)/4,1),"",INDEX(RSLT,ROWS($A$3:L94)+QUOTIENT(COLUMNS($A$3:L94)-1,6)*CEILING(COUNT(DRAFT!$B:$B)/4,1),1+MOD(COLUMN()-1,6)))</f>
        <v/>
      </c>
      <c r="M94" s="51" t="str">
        <f>IF(ROWS($A$3:M94)&gt;CEILING(COUNT(DRAFT!$B:$B)/4,1),"",INDEX(RSLT,ROWS($A$3:M94)+QUOTIENT(COLUMNS($A$3:M94)-1,6)*CEILING(COUNT(DRAFT!$B:$B)/4,1),1+MOD(COLUMN()-1,6)))</f>
        <v/>
      </c>
      <c r="N94" s="51" t="str">
        <f>IF(ROWS($A$3:N94)&gt;CEILING(COUNT(DRAFT!$B:$B)/4,1),"",INDEX(RSLT,ROWS($A$3:N94)+QUOTIENT(COLUMNS($A$3:N94)-1,6)*CEILING(COUNT(DRAFT!$B:$B)/4,1),1+MOD(COLUMN()-1,6)))</f>
        <v/>
      </c>
      <c r="O94" s="51" t="str">
        <f>IF(ROWS($A$3:O94)&gt;CEILING(COUNT(DRAFT!$B:$B)/4,1),"",INDEX(RSLT,ROWS($A$3:O94)+QUOTIENT(COLUMNS($A$3:O94)-1,6)*CEILING(COUNT(DRAFT!$B:$B)/4,1),1+MOD(COLUMN()-1,6)))</f>
        <v/>
      </c>
      <c r="P94" s="51" t="str">
        <f>IF(ROWS($A$3:P94)&gt;CEILING(COUNT(DRAFT!$B:$B)/4,1),"",INDEX(RSLT,ROWS($A$3:P94)+QUOTIENT(COLUMNS($A$3:P94)-1,6)*CEILING(COUNT(DRAFT!$B:$B)/4,1),1+MOD(COLUMN()-1,6)))</f>
        <v/>
      </c>
      <c r="Q94" s="51" t="str">
        <f>IF(ROWS($A$3:Q94)&gt;CEILING(COUNT(DRAFT!$B:$B)/4,1),"",INDEX(RSLT,ROWS($A$3:Q94)+QUOTIENT(COLUMNS($A$3:Q94)-1,6)*CEILING(COUNT(DRAFT!$B:$B)/4,1),1+MOD(COLUMN()-1,6)))</f>
        <v/>
      </c>
      <c r="R94" s="51" t="str">
        <f>IF(ROWS($A$3:R94)&gt;CEILING(COUNT(DRAFT!$B:$B)/4,1),"",INDEX(RSLT,ROWS($A$3:R94)+QUOTIENT(COLUMNS($A$3:R94)-1,6)*CEILING(COUNT(DRAFT!$B:$B)/4,1),1+MOD(COLUMN()-1,6)))</f>
        <v/>
      </c>
      <c r="S94" s="51" t="str">
        <f>IF(ROWS($A$3:S94)&gt;CEILING(COUNT(DRAFT!$B:$B)/4,1),"",INDEX(RSLT,ROWS($A$3:S94)+QUOTIENT(COLUMNS($A$3:S94)-1,6)*CEILING(COUNT(DRAFT!$B:$B)/4,1),1+MOD(COLUMN()-1,6)))</f>
        <v/>
      </c>
      <c r="T94" s="51" t="str">
        <f>IF(ROWS($A$3:T94)&gt;CEILING(COUNT(DRAFT!$B:$B)/4,1),"",INDEX(RSLT,ROWS($A$3:T94)+QUOTIENT(COLUMNS($A$3:T94)-1,6)*CEILING(COUNT(DRAFT!$B:$B)/4,1),1+MOD(COLUMN()-1,6)))</f>
        <v/>
      </c>
      <c r="U94" s="51" t="str">
        <f>IF(ROWS($A$3:U94)&gt;CEILING(COUNT(DRAFT!$B:$B)/4,1),"",INDEX(RSLT,ROWS($A$3:U94)+QUOTIENT(COLUMNS($A$3:U94)-1,6)*CEILING(COUNT(DRAFT!$B:$B)/4,1),1+MOD(COLUMN()-1,6)))</f>
        <v/>
      </c>
      <c r="V94" s="51" t="str">
        <f>IF(ROWS($A$3:V94)&gt;CEILING(COUNT(DRAFT!$B:$B)/4,1),"",INDEX(RSLT,ROWS($A$3:V94)+QUOTIENT(COLUMNS($A$3:V94)-1,6)*CEILING(COUNT(DRAFT!$B:$B)/4,1),1+MOD(COLUMN()-1,6)))</f>
        <v/>
      </c>
      <c r="W94" s="51" t="str">
        <f>IF(ROWS($A$3:W94)&gt;CEILING(COUNT(DRAFT!$B:$B)/4,1),"",INDEX(RSLT,ROWS($A$3:W94)+QUOTIENT(COLUMNS($A$3:W94)-1,6)*CEILING(COUNT(DRAFT!$B:$B)/4,1),1+MOD(COLUMN()-1,6)))</f>
        <v/>
      </c>
      <c r="X94" s="51" t="str">
        <f>IF(ROWS($A$3:X94)&gt;CEILING(COUNT(DRAFT!$B:$B)/4,1),"",INDEX(RSLT,ROWS($A$3:X94)+QUOTIENT(COLUMNS($A$3:X94)-1,6)*CEILING(COUNT(DRAFT!$B:$B)/4,1),1+MOD(COLUMN()-1,6)))</f>
        <v/>
      </c>
    </row>
    <row r="95" spans="1:24" ht="23.1" customHeight="1" x14ac:dyDescent="0.2">
      <c r="A95" s="51" t="str">
        <f>IF(ROWS($A$3:A95)&gt;CEILING(COUNT(DRAFT!$B:$B)/4,1),"",INDEX(RSLT,ROWS($A$3:A95)+QUOTIENT(COLUMNS($A$3:A95)-1,6)*CEILING(COUNT(DRAFT!$B:$B)/4,1),1+MOD(COLUMN()-1,6)))</f>
        <v/>
      </c>
      <c r="B95" s="51" t="str">
        <f>IF(ROWS($A$3:B95)&gt;CEILING(COUNT(DRAFT!$B:$B)/4,1),"",INDEX(RSLT,ROWS($A$3:B95)+QUOTIENT(COLUMNS($A$3:B95)-1,6)*CEILING(COUNT(DRAFT!$B:$B)/4,1),1+MOD(COLUMN()-1,6)))</f>
        <v/>
      </c>
      <c r="C95" s="51" t="str">
        <f>IF(ROWS($A$3:C95)&gt;CEILING(COUNT(DRAFT!$B:$B)/4,1),"",INDEX(RSLT,ROWS($A$3:C95)+QUOTIENT(COLUMNS($A$3:C95)-1,6)*CEILING(COUNT(DRAFT!$B:$B)/4,1),1+MOD(COLUMN()-1,6)))</f>
        <v/>
      </c>
      <c r="D95" s="51" t="str">
        <f>IF(ROWS($A$3:D95)&gt;CEILING(COUNT(DRAFT!$B:$B)/4,1),"",INDEX(RSLT,ROWS($A$3:D95)+QUOTIENT(COLUMNS($A$3:D95)-1,6)*CEILING(COUNT(DRAFT!$B:$B)/4,1),1+MOD(COLUMN()-1,6)))</f>
        <v/>
      </c>
      <c r="E95" s="51" t="str">
        <f>IF(ROWS($A$3:E95)&gt;CEILING(COUNT(DRAFT!$B:$B)/4,1),"",INDEX(RSLT,ROWS($A$3:E95)+QUOTIENT(COLUMNS($A$3:E95)-1,6)*CEILING(COUNT(DRAFT!$B:$B)/4,1),1+MOD(COLUMN()-1,6)))</f>
        <v/>
      </c>
      <c r="F95" s="51" t="str">
        <f>IF(ROWS($A$3:F95)&gt;CEILING(COUNT(DRAFT!$B:$B)/4,1),"",INDEX(RSLT,ROWS($A$3:F95)+QUOTIENT(COLUMNS($A$3:F95)-1,6)*CEILING(COUNT(DRAFT!$B:$B)/4,1),1+MOD(COLUMN()-1,6)))</f>
        <v/>
      </c>
      <c r="G95" s="51" t="str">
        <f>IF(ROWS($A$3:G95)&gt;CEILING(COUNT(DRAFT!$B:$B)/4,1),"",INDEX(RSLT,ROWS($A$3:G95)+QUOTIENT(COLUMNS($A$3:G95)-1,6)*CEILING(COUNT(DRAFT!$B:$B)/4,1),1+MOD(COLUMN()-1,6)))</f>
        <v/>
      </c>
      <c r="H95" s="51" t="str">
        <f>IF(ROWS($A$3:H95)&gt;CEILING(COUNT(DRAFT!$B:$B)/4,1),"",INDEX(RSLT,ROWS($A$3:H95)+QUOTIENT(COLUMNS($A$3:H95)-1,6)*CEILING(COUNT(DRAFT!$B:$B)/4,1),1+MOD(COLUMN()-1,6)))</f>
        <v/>
      </c>
      <c r="I95" s="51" t="str">
        <f>IF(ROWS($A$3:I95)&gt;CEILING(COUNT(DRAFT!$B:$B)/4,1),"",INDEX(RSLT,ROWS($A$3:I95)+QUOTIENT(COLUMNS($A$3:I95)-1,6)*CEILING(COUNT(DRAFT!$B:$B)/4,1),1+MOD(COLUMN()-1,6)))</f>
        <v/>
      </c>
      <c r="J95" s="51" t="str">
        <f>IF(ROWS($A$3:J95)&gt;CEILING(COUNT(DRAFT!$B:$B)/4,1),"",INDEX(RSLT,ROWS($A$3:J95)+QUOTIENT(COLUMNS($A$3:J95)-1,6)*CEILING(COUNT(DRAFT!$B:$B)/4,1),1+MOD(COLUMN()-1,6)))</f>
        <v/>
      </c>
      <c r="K95" s="51" t="str">
        <f>IF(ROWS($A$3:K95)&gt;CEILING(COUNT(DRAFT!$B:$B)/4,1),"",INDEX(RSLT,ROWS($A$3:K95)+QUOTIENT(COLUMNS($A$3:K95)-1,6)*CEILING(COUNT(DRAFT!$B:$B)/4,1),1+MOD(COLUMN()-1,6)))</f>
        <v/>
      </c>
      <c r="L95" s="51" t="str">
        <f>IF(ROWS($A$3:L95)&gt;CEILING(COUNT(DRAFT!$B:$B)/4,1),"",INDEX(RSLT,ROWS($A$3:L95)+QUOTIENT(COLUMNS($A$3:L95)-1,6)*CEILING(COUNT(DRAFT!$B:$B)/4,1),1+MOD(COLUMN()-1,6)))</f>
        <v/>
      </c>
      <c r="M95" s="51" t="str">
        <f>IF(ROWS($A$3:M95)&gt;CEILING(COUNT(DRAFT!$B:$B)/4,1),"",INDEX(RSLT,ROWS($A$3:M95)+QUOTIENT(COLUMNS($A$3:M95)-1,6)*CEILING(COUNT(DRAFT!$B:$B)/4,1),1+MOD(COLUMN()-1,6)))</f>
        <v/>
      </c>
      <c r="N95" s="51" t="str">
        <f>IF(ROWS($A$3:N95)&gt;CEILING(COUNT(DRAFT!$B:$B)/4,1),"",INDEX(RSLT,ROWS($A$3:N95)+QUOTIENT(COLUMNS($A$3:N95)-1,6)*CEILING(COUNT(DRAFT!$B:$B)/4,1),1+MOD(COLUMN()-1,6)))</f>
        <v/>
      </c>
      <c r="O95" s="51" t="str">
        <f>IF(ROWS($A$3:O95)&gt;CEILING(COUNT(DRAFT!$B:$B)/4,1),"",INDEX(RSLT,ROWS($A$3:O95)+QUOTIENT(COLUMNS($A$3:O95)-1,6)*CEILING(COUNT(DRAFT!$B:$B)/4,1),1+MOD(COLUMN()-1,6)))</f>
        <v/>
      </c>
      <c r="P95" s="51" t="str">
        <f>IF(ROWS($A$3:P95)&gt;CEILING(COUNT(DRAFT!$B:$B)/4,1),"",INDEX(RSLT,ROWS($A$3:P95)+QUOTIENT(COLUMNS($A$3:P95)-1,6)*CEILING(COUNT(DRAFT!$B:$B)/4,1),1+MOD(COLUMN()-1,6)))</f>
        <v/>
      </c>
      <c r="Q95" s="51" t="str">
        <f>IF(ROWS($A$3:Q95)&gt;CEILING(COUNT(DRAFT!$B:$B)/4,1),"",INDEX(RSLT,ROWS($A$3:Q95)+QUOTIENT(COLUMNS($A$3:Q95)-1,6)*CEILING(COUNT(DRAFT!$B:$B)/4,1),1+MOD(COLUMN()-1,6)))</f>
        <v/>
      </c>
      <c r="R95" s="51" t="str">
        <f>IF(ROWS($A$3:R95)&gt;CEILING(COUNT(DRAFT!$B:$B)/4,1),"",INDEX(RSLT,ROWS($A$3:R95)+QUOTIENT(COLUMNS($A$3:R95)-1,6)*CEILING(COUNT(DRAFT!$B:$B)/4,1),1+MOD(COLUMN()-1,6)))</f>
        <v/>
      </c>
      <c r="S95" s="51" t="str">
        <f>IF(ROWS($A$3:S95)&gt;CEILING(COUNT(DRAFT!$B:$B)/4,1),"",INDEX(RSLT,ROWS($A$3:S95)+QUOTIENT(COLUMNS($A$3:S95)-1,6)*CEILING(COUNT(DRAFT!$B:$B)/4,1),1+MOD(COLUMN()-1,6)))</f>
        <v/>
      </c>
      <c r="T95" s="51" t="str">
        <f>IF(ROWS($A$3:T95)&gt;CEILING(COUNT(DRAFT!$B:$B)/4,1),"",INDEX(RSLT,ROWS($A$3:T95)+QUOTIENT(COLUMNS($A$3:T95)-1,6)*CEILING(COUNT(DRAFT!$B:$B)/4,1),1+MOD(COLUMN()-1,6)))</f>
        <v/>
      </c>
      <c r="U95" s="51" t="str">
        <f>IF(ROWS($A$3:U95)&gt;CEILING(COUNT(DRAFT!$B:$B)/4,1),"",INDEX(RSLT,ROWS($A$3:U95)+QUOTIENT(COLUMNS($A$3:U95)-1,6)*CEILING(COUNT(DRAFT!$B:$B)/4,1),1+MOD(COLUMN()-1,6)))</f>
        <v/>
      </c>
      <c r="V95" s="51" t="str">
        <f>IF(ROWS($A$3:V95)&gt;CEILING(COUNT(DRAFT!$B:$B)/4,1),"",INDEX(RSLT,ROWS($A$3:V95)+QUOTIENT(COLUMNS($A$3:V95)-1,6)*CEILING(COUNT(DRAFT!$B:$B)/4,1),1+MOD(COLUMN()-1,6)))</f>
        <v/>
      </c>
      <c r="W95" s="51" t="str">
        <f>IF(ROWS($A$3:W95)&gt;CEILING(COUNT(DRAFT!$B:$B)/4,1),"",INDEX(RSLT,ROWS($A$3:W95)+QUOTIENT(COLUMNS($A$3:W95)-1,6)*CEILING(COUNT(DRAFT!$B:$B)/4,1),1+MOD(COLUMN()-1,6)))</f>
        <v/>
      </c>
      <c r="X95" s="51" t="str">
        <f>IF(ROWS($A$3:X95)&gt;CEILING(COUNT(DRAFT!$B:$B)/4,1),"",INDEX(RSLT,ROWS($A$3:X95)+QUOTIENT(COLUMNS($A$3:X95)-1,6)*CEILING(COUNT(DRAFT!$B:$B)/4,1),1+MOD(COLUMN()-1,6)))</f>
        <v/>
      </c>
    </row>
    <row r="96" spans="1:24" ht="23.1" customHeight="1" x14ac:dyDescent="0.2">
      <c r="A96" s="51" t="str">
        <f>IF(ROWS($A$3:A96)&gt;CEILING(COUNT(DRAFT!$B:$B)/4,1),"",INDEX(RSLT,ROWS($A$3:A96)+QUOTIENT(COLUMNS($A$3:A96)-1,6)*CEILING(COUNT(DRAFT!$B:$B)/4,1),1+MOD(COLUMN()-1,6)))</f>
        <v/>
      </c>
      <c r="B96" s="51" t="str">
        <f>IF(ROWS($A$3:B96)&gt;CEILING(COUNT(DRAFT!$B:$B)/4,1),"",INDEX(RSLT,ROWS($A$3:B96)+QUOTIENT(COLUMNS($A$3:B96)-1,6)*CEILING(COUNT(DRAFT!$B:$B)/4,1),1+MOD(COLUMN()-1,6)))</f>
        <v/>
      </c>
      <c r="C96" s="51" t="str">
        <f>IF(ROWS($A$3:C96)&gt;CEILING(COUNT(DRAFT!$B:$B)/4,1),"",INDEX(RSLT,ROWS($A$3:C96)+QUOTIENT(COLUMNS($A$3:C96)-1,6)*CEILING(COUNT(DRAFT!$B:$B)/4,1),1+MOD(COLUMN()-1,6)))</f>
        <v/>
      </c>
      <c r="D96" s="51" t="str">
        <f>IF(ROWS($A$3:D96)&gt;CEILING(COUNT(DRAFT!$B:$B)/4,1),"",INDEX(RSLT,ROWS($A$3:D96)+QUOTIENT(COLUMNS($A$3:D96)-1,6)*CEILING(COUNT(DRAFT!$B:$B)/4,1),1+MOD(COLUMN()-1,6)))</f>
        <v/>
      </c>
      <c r="E96" s="51" t="str">
        <f>IF(ROWS($A$3:E96)&gt;CEILING(COUNT(DRAFT!$B:$B)/4,1),"",INDEX(RSLT,ROWS($A$3:E96)+QUOTIENT(COLUMNS($A$3:E96)-1,6)*CEILING(COUNT(DRAFT!$B:$B)/4,1),1+MOD(COLUMN()-1,6)))</f>
        <v/>
      </c>
      <c r="F96" s="51" t="str">
        <f>IF(ROWS($A$3:F96)&gt;CEILING(COUNT(DRAFT!$B:$B)/4,1),"",INDEX(RSLT,ROWS($A$3:F96)+QUOTIENT(COLUMNS($A$3:F96)-1,6)*CEILING(COUNT(DRAFT!$B:$B)/4,1),1+MOD(COLUMN()-1,6)))</f>
        <v/>
      </c>
      <c r="G96" s="51" t="str">
        <f>IF(ROWS($A$3:G96)&gt;CEILING(COUNT(DRAFT!$B:$B)/4,1),"",INDEX(RSLT,ROWS($A$3:G96)+QUOTIENT(COLUMNS($A$3:G96)-1,6)*CEILING(COUNT(DRAFT!$B:$B)/4,1),1+MOD(COLUMN()-1,6)))</f>
        <v/>
      </c>
      <c r="H96" s="51" t="str">
        <f>IF(ROWS($A$3:H96)&gt;CEILING(COUNT(DRAFT!$B:$B)/4,1),"",INDEX(RSLT,ROWS($A$3:H96)+QUOTIENT(COLUMNS($A$3:H96)-1,6)*CEILING(COUNT(DRAFT!$B:$B)/4,1),1+MOD(COLUMN()-1,6)))</f>
        <v/>
      </c>
      <c r="I96" s="51" t="str">
        <f>IF(ROWS($A$3:I96)&gt;CEILING(COUNT(DRAFT!$B:$B)/4,1),"",INDEX(RSLT,ROWS($A$3:I96)+QUOTIENT(COLUMNS($A$3:I96)-1,6)*CEILING(COUNT(DRAFT!$B:$B)/4,1),1+MOD(COLUMN()-1,6)))</f>
        <v/>
      </c>
      <c r="J96" s="51" t="str">
        <f>IF(ROWS($A$3:J96)&gt;CEILING(COUNT(DRAFT!$B:$B)/4,1),"",INDEX(RSLT,ROWS($A$3:J96)+QUOTIENT(COLUMNS($A$3:J96)-1,6)*CEILING(COUNT(DRAFT!$B:$B)/4,1),1+MOD(COLUMN()-1,6)))</f>
        <v/>
      </c>
      <c r="K96" s="51" t="str">
        <f>IF(ROWS($A$3:K96)&gt;CEILING(COUNT(DRAFT!$B:$B)/4,1),"",INDEX(RSLT,ROWS($A$3:K96)+QUOTIENT(COLUMNS($A$3:K96)-1,6)*CEILING(COUNT(DRAFT!$B:$B)/4,1),1+MOD(COLUMN()-1,6)))</f>
        <v/>
      </c>
      <c r="L96" s="51" t="str">
        <f>IF(ROWS($A$3:L96)&gt;CEILING(COUNT(DRAFT!$B:$B)/4,1),"",INDEX(RSLT,ROWS($A$3:L96)+QUOTIENT(COLUMNS($A$3:L96)-1,6)*CEILING(COUNT(DRAFT!$B:$B)/4,1),1+MOD(COLUMN()-1,6)))</f>
        <v/>
      </c>
      <c r="M96" s="51" t="str">
        <f>IF(ROWS($A$3:M96)&gt;CEILING(COUNT(DRAFT!$B:$B)/4,1),"",INDEX(RSLT,ROWS($A$3:M96)+QUOTIENT(COLUMNS($A$3:M96)-1,6)*CEILING(COUNT(DRAFT!$B:$B)/4,1),1+MOD(COLUMN()-1,6)))</f>
        <v/>
      </c>
      <c r="N96" s="51" t="str">
        <f>IF(ROWS($A$3:N96)&gt;CEILING(COUNT(DRAFT!$B:$B)/4,1),"",INDEX(RSLT,ROWS($A$3:N96)+QUOTIENT(COLUMNS($A$3:N96)-1,6)*CEILING(COUNT(DRAFT!$B:$B)/4,1),1+MOD(COLUMN()-1,6)))</f>
        <v/>
      </c>
      <c r="O96" s="51" t="str">
        <f>IF(ROWS($A$3:O96)&gt;CEILING(COUNT(DRAFT!$B:$B)/4,1),"",INDEX(RSLT,ROWS($A$3:O96)+QUOTIENT(COLUMNS($A$3:O96)-1,6)*CEILING(COUNT(DRAFT!$B:$B)/4,1),1+MOD(COLUMN()-1,6)))</f>
        <v/>
      </c>
      <c r="P96" s="51" t="str">
        <f>IF(ROWS($A$3:P96)&gt;CEILING(COUNT(DRAFT!$B:$B)/4,1),"",INDEX(RSLT,ROWS($A$3:P96)+QUOTIENT(COLUMNS($A$3:P96)-1,6)*CEILING(COUNT(DRAFT!$B:$B)/4,1),1+MOD(COLUMN()-1,6)))</f>
        <v/>
      </c>
      <c r="Q96" s="51" t="str">
        <f>IF(ROWS($A$3:Q96)&gt;CEILING(COUNT(DRAFT!$B:$B)/4,1),"",INDEX(RSLT,ROWS($A$3:Q96)+QUOTIENT(COLUMNS($A$3:Q96)-1,6)*CEILING(COUNT(DRAFT!$B:$B)/4,1),1+MOD(COLUMN()-1,6)))</f>
        <v/>
      </c>
      <c r="R96" s="51" t="str">
        <f>IF(ROWS($A$3:R96)&gt;CEILING(COUNT(DRAFT!$B:$B)/4,1),"",INDEX(RSLT,ROWS($A$3:R96)+QUOTIENT(COLUMNS($A$3:R96)-1,6)*CEILING(COUNT(DRAFT!$B:$B)/4,1),1+MOD(COLUMN()-1,6)))</f>
        <v/>
      </c>
      <c r="S96" s="51" t="str">
        <f>IF(ROWS($A$3:S96)&gt;CEILING(COUNT(DRAFT!$B:$B)/4,1),"",INDEX(RSLT,ROWS($A$3:S96)+QUOTIENT(COLUMNS($A$3:S96)-1,6)*CEILING(COUNT(DRAFT!$B:$B)/4,1),1+MOD(COLUMN()-1,6)))</f>
        <v/>
      </c>
      <c r="T96" s="51" t="str">
        <f>IF(ROWS($A$3:T96)&gt;CEILING(COUNT(DRAFT!$B:$B)/4,1),"",INDEX(RSLT,ROWS($A$3:T96)+QUOTIENT(COLUMNS($A$3:T96)-1,6)*CEILING(COUNT(DRAFT!$B:$B)/4,1),1+MOD(COLUMN()-1,6)))</f>
        <v/>
      </c>
      <c r="U96" s="51" t="str">
        <f>IF(ROWS($A$3:U96)&gt;CEILING(COUNT(DRAFT!$B:$B)/4,1),"",INDEX(RSLT,ROWS($A$3:U96)+QUOTIENT(COLUMNS($A$3:U96)-1,6)*CEILING(COUNT(DRAFT!$B:$B)/4,1),1+MOD(COLUMN()-1,6)))</f>
        <v/>
      </c>
      <c r="V96" s="51" t="str">
        <f>IF(ROWS($A$3:V96)&gt;CEILING(COUNT(DRAFT!$B:$B)/4,1),"",INDEX(RSLT,ROWS($A$3:V96)+QUOTIENT(COLUMNS($A$3:V96)-1,6)*CEILING(COUNT(DRAFT!$B:$B)/4,1),1+MOD(COLUMN()-1,6)))</f>
        <v/>
      </c>
      <c r="W96" s="51" t="str">
        <f>IF(ROWS($A$3:W96)&gt;CEILING(COUNT(DRAFT!$B:$B)/4,1),"",INDEX(RSLT,ROWS($A$3:W96)+QUOTIENT(COLUMNS($A$3:W96)-1,6)*CEILING(COUNT(DRAFT!$B:$B)/4,1),1+MOD(COLUMN()-1,6)))</f>
        <v/>
      </c>
      <c r="X96" s="51" t="str">
        <f>IF(ROWS($A$3:X96)&gt;CEILING(COUNT(DRAFT!$B:$B)/4,1),"",INDEX(RSLT,ROWS($A$3:X96)+QUOTIENT(COLUMNS($A$3:X96)-1,6)*CEILING(COUNT(DRAFT!$B:$B)/4,1),1+MOD(COLUMN()-1,6)))</f>
        <v/>
      </c>
    </row>
    <row r="97" spans="1:24" ht="23.1" customHeight="1" x14ac:dyDescent="0.2">
      <c r="A97" s="51" t="str">
        <f>IF(ROWS($A$3:A97)&gt;CEILING(COUNT(DRAFT!$B:$B)/4,1),"",INDEX(RSLT,ROWS($A$3:A97)+QUOTIENT(COLUMNS($A$3:A97)-1,6)*CEILING(COUNT(DRAFT!$B:$B)/4,1),1+MOD(COLUMN()-1,6)))</f>
        <v/>
      </c>
      <c r="B97" s="51" t="str">
        <f>IF(ROWS($A$3:B97)&gt;CEILING(COUNT(DRAFT!$B:$B)/4,1),"",INDEX(RSLT,ROWS($A$3:B97)+QUOTIENT(COLUMNS($A$3:B97)-1,6)*CEILING(COUNT(DRAFT!$B:$B)/4,1),1+MOD(COLUMN()-1,6)))</f>
        <v/>
      </c>
      <c r="C97" s="51" t="str">
        <f>IF(ROWS($A$3:C97)&gt;CEILING(COUNT(DRAFT!$B:$B)/4,1),"",INDEX(RSLT,ROWS($A$3:C97)+QUOTIENT(COLUMNS($A$3:C97)-1,6)*CEILING(COUNT(DRAFT!$B:$B)/4,1),1+MOD(COLUMN()-1,6)))</f>
        <v/>
      </c>
      <c r="D97" s="51" t="str">
        <f>IF(ROWS($A$3:D97)&gt;CEILING(COUNT(DRAFT!$B:$B)/4,1),"",INDEX(RSLT,ROWS($A$3:D97)+QUOTIENT(COLUMNS($A$3:D97)-1,6)*CEILING(COUNT(DRAFT!$B:$B)/4,1),1+MOD(COLUMN()-1,6)))</f>
        <v/>
      </c>
      <c r="E97" s="51" t="str">
        <f>IF(ROWS($A$3:E97)&gt;CEILING(COUNT(DRAFT!$B:$B)/4,1),"",INDEX(RSLT,ROWS($A$3:E97)+QUOTIENT(COLUMNS($A$3:E97)-1,6)*CEILING(COUNT(DRAFT!$B:$B)/4,1),1+MOD(COLUMN()-1,6)))</f>
        <v/>
      </c>
      <c r="F97" s="51" t="str">
        <f>IF(ROWS($A$3:F97)&gt;CEILING(COUNT(DRAFT!$B:$B)/4,1),"",INDEX(RSLT,ROWS($A$3:F97)+QUOTIENT(COLUMNS($A$3:F97)-1,6)*CEILING(COUNT(DRAFT!$B:$B)/4,1),1+MOD(COLUMN()-1,6)))</f>
        <v/>
      </c>
      <c r="G97" s="51" t="str">
        <f>IF(ROWS($A$3:G97)&gt;CEILING(COUNT(DRAFT!$B:$B)/4,1),"",INDEX(RSLT,ROWS($A$3:G97)+QUOTIENT(COLUMNS($A$3:G97)-1,6)*CEILING(COUNT(DRAFT!$B:$B)/4,1),1+MOD(COLUMN()-1,6)))</f>
        <v/>
      </c>
      <c r="H97" s="51" t="str">
        <f>IF(ROWS($A$3:H97)&gt;CEILING(COUNT(DRAFT!$B:$B)/4,1),"",INDEX(RSLT,ROWS($A$3:H97)+QUOTIENT(COLUMNS($A$3:H97)-1,6)*CEILING(COUNT(DRAFT!$B:$B)/4,1),1+MOD(COLUMN()-1,6)))</f>
        <v/>
      </c>
      <c r="I97" s="51" t="str">
        <f>IF(ROWS($A$3:I97)&gt;CEILING(COUNT(DRAFT!$B:$B)/4,1),"",INDEX(RSLT,ROWS($A$3:I97)+QUOTIENT(COLUMNS($A$3:I97)-1,6)*CEILING(COUNT(DRAFT!$B:$B)/4,1),1+MOD(COLUMN()-1,6)))</f>
        <v/>
      </c>
      <c r="J97" s="51" t="str">
        <f>IF(ROWS($A$3:J97)&gt;CEILING(COUNT(DRAFT!$B:$B)/4,1),"",INDEX(RSLT,ROWS($A$3:J97)+QUOTIENT(COLUMNS($A$3:J97)-1,6)*CEILING(COUNT(DRAFT!$B:$B)/4,1),1+MOD(COLUMN()-1,6)))</f>
        <v/>
      </c>
      <c r="K97" s="51" t="str">
        <f>IF(ROWS($A$3:K97)&gt;CEILING(COUNT(DRAFT!$B:$B)/4,1),"",INDEX(RSLT,ROWS($A$3:K97)+QUOTIENT(COLUMNS($A$3:K97)-1,6)*CEILING(COUNT(DRAFT!$B:$B)/4,1),1+MOD(COLUMN()-1,6)))</f>
        <v/>
      </c>
      <c r="L97" s="51" t="str">
        <f>IF(ROWS($A$3:L97)&gt;CEILING(COUNT(DRAFT!$B:$B)/4,1),"",INDEX(RSLT,ROWS($A$3:L97)+QUOTIENT(COLUMNS($A$3:L97)-1,6)*CEILING(COUNT(DRAFT!$B:$B)/4,1),1+MOD(COLUMN()-1,6)))</f>
        <v/>
      </c>
      <c r="M97" s="51" t="str">
        <f>IF(ROWS($A$3:M97)&gt;CEILING(COUNT(DRAFT!$B:$B)/4,1),"",INDEX(RSLT,ROWS($A$3:M97)+QUOTIENT(COLUMNS($A$3:M97)-1,6)*CEILING(COUNT(DRAFT!$B:$B)/4,1),1+MOD(COLUMN()-1,6)))</f>
        <v/>
      </c>
      <c r="N97" s="51" t="str">
        <f>IF(ROWS($A$3:N97)&gt;CEILING(COUNT(DRAFT!$B:$B)/4,1),"",INDEX(RSLT,ROWS($A$3:N97)+QUOTIENT(COLUMNS($A$3:N97)-1,6)*CEILING(COUNT(DRAFT!$B:$B)/4,1),1+MOD(COLUMN()-1,6)))</f>
        <v/>
      </c>
      <c r="O97" s="51" t="str">
        <f>IF(ROWS($A$3:O97)&gt;CEILING(COUNT(DRAFT!$B:$B)/4,1),"",INDEX(RSLT,ROWS($A$3:O97)+QUOTIENT(COLUMNS($A$3:O97)-1,6)*CEILING(COUNT(DRAFT!$B:$B)/4,1),1+MOD(COLUMN()-1,6)))</f>
        <v/>
      </c>
      <c r="P97" s="51" t="str">
        <f>IF(ROWS($A$3:P97)&gt;CEILING(COUNT(DRAFT!$B:$B)/4,1),"",INDEX(RSLT,ROWS($A$3:P97)+QUOTIENT(COLUMNS($A$3:P97)-1,6)*CEILING(COUNT(DRAFT!$B:$B)/4,1),1+MOD(COLUMN()-1,6)))</f>
        <v/>
      </c>
      <c r="Q97" s="51" t="str">
        <f>IF(ROWS($A$3:Q97)&gt;CEILING(COUNT(DRAFT!$B:$B)/4,1),"",INDEX(RSLT,ROWS($A$3:Q97)+QUOTIENT(COLUMNS($A$3:Q97)-1,6)*CEILING(COUNT(DRAFT!$B:$B)/4,1),1+MOD(COLUMN()-1,6)))</f>
        <v/>
      </c>
      <c r="R97" s="51" t="str">
        <f>IF(ROWS($A$3:R97)&gt;CEILING(COUNT(DRAFT!$B:$B)/4,1),"",INDEX(RSLT,ROWS($A$3:R97)+QUOTIENT(COLUMNS($A$3:R97)-1,6)*CEILING(COUNT(DRAFT!$B:$B)/4,1),1+MOD(COLUMN()-1,6)))</f>
        <v/>
      </c>
      <c r="S97" s="51" t="str">
        <f>IF(ROWS($A$3:S97)&gt;CEILING(COUNT(DRAFT!$B:$B)/4,1),"",INDEX(RSLT,ROWS($A$3:S97)+QUOTIENT(COLUMNS($A$3:S97)-1,6)*CEILING(COUNT(DRAFT!$B:$B)/4,1),1+MOD(COLUMN()-1,6)))</f>
        <v/>
      </c>
      <c r="T97" s="51" t="str">
        <f>IF(ROWS($A$3:T97)&gt;CEILING(COUNT(DRAFT!$B:$B)/4,1),"",INDEX(RSLT,ROWS($A$3:T97)+QUOTIENT(COLUMNS($A$3:T97)-1,6)*CEILING(COUNT(DRAFT!$B:$B)/4,1),1+MOD(COLUMN()-1,6)))</f>
        <v/>
      </c>
      <c r="U97" s="51" t="str">
        <f>IF(ROWS($A$3:U97)&gt;CEILING(COUNT(DRAFT!$B:$B)/4,1),"",INDEX(RSLT,ROWS($A$3:U97)+QUOTIENT(COLUMNS($A$3:U97)-1,6)*CEILING(COUNT(DRAFT!$B:$B)/4,1),1+MOD(COLUMN()-1,6)))</f>
        <v/>
      </c>
      <c r="V97" s="51" t="str">
        <f>IF(ROWS($A$3:V97)&gt;CEILING(COUNT(DRAFT!$B:$B)/4,1),"",INDEX(RSLT,ROWS($A$3:V97)+QUOTIENT(COLUMNS($A$3:V97)-1,6)*CEILING(COUNT(DRAFT!$B:$B)/4,1),1+MOD(COLUMN()-1,6)))</f>
        <v/>
      </c>
      <c r="W97" s="51" t="str">
        <f>IF(ROWS($A$3:W97)&gt;CEILING(COUNT(DRAFT!$B:$B)/4,1),"",INDEX(RSLT,ROWS($A$3:W97)+QUOTIENT(COLUMNS($A$3:W97)-1,6)*CEILING(COUNT(DRAFT!$B:$B)/4,1),1+MOD(COLUMN()-1,6)))</f>
        <v/>
      </c>
      <c r="X97" s="51" t="str">
        <f>IF(ROWS($A$3:X97)&gt;CEILING(COUNT(DRAFT!$B:$B)/4,1),"",INDEX(RSLT,ROWS($A$3:X97)+QUOTIENT(COLUMNS($A$3:X97)-1,6)*CEILING(COUNT(DRAFT!$B:$B)/4,1),1+MOD(COLUMN()-1,6)))</f>
        <v/>
      </c>
    </row>
    <row r="98" spans="1:24" ht="23.1" customHeight="1" x14ac:dyDescent="0.2">
      <c r="A98" s="51" t="str">
        <f>IF(ROWS($A$3:A98)&gt;CEILING(COUNT(DRAFT!$B:$B)/4,1),"",INDEX(RSLT,ROWS($A$3:A98)+QUOTIENT(COLUMNS($A$3:A98)-1,6)*CEILING(COUNT(DRAFT!$B:$B)/4,1),1+MOD(COLUMN()-1,6)))</f>
        <v/>
      </c>
      <c r="B98" s="51" t="str">
        <f>IF(ROWS($A$3:B98)&gt;CEILING(COUNT(DRAFT!$B:$B)/4,1),"",INDEX(RSLT,ROWS($A$3:B98)+QUOTIENT(COLUMNS($A$3:B98)-1,6)*CEILING(COUNT(DRAFT!$B:$B)/4,1),1+MOD(COLUMN()-1,6)))</f>
        <v/>
      </c>
      <c r="C98" s="51" t="str">
        <f>IF(ROWS($A$3:C98)&gt;CEILING(COUNT(DRAFT!$B:$B)/4,1),"",INDEX(RSLT,ROWS($A$3:C98)+QUOTIENT(COLUMNS($A$3:C98)-1,6)*CEILING(COUNT(DRAFT!$B:$B)/4,1),1+MOD(COLUMN()-1,6)))</f>
        <v/>
      </c>
      <c r="D98" s="51" t="str">
        <f>IF(ROWS($A$3:D98)&gt;CEILING(COUNT(DRAFT!$B:$B)/4,1),"",INDEX(RSLT,ROWS($A$3:D98)+QUOTIENT(COLUMNS($A$3:D98)-1,6)*CEILING(COUNT(DRAFT!$B:$B)/4,1),1+MOD(COLUMN()-1,6)))</f>
        <v/>
      </c>
      <c r="E98" s="51" t="str">
        <f>IF(ROWS($A$3:E98)&gt;CEILING(COUNT(DRAFT!$B:$B)/4,1),"",INDEX(RSLT,ROWS($A$3:E98)+QUOTIENT(COLUMNS($A$3:E98)-1,6)*CEILING(COUNT(DRAFT!$B:$B)/4,1),1+MOD(COLUMN()-1,6)))</f>
        <v/>
      </c>
      <c r="F98" s="51" t="str">
        <f>IF(ROWS($A$3:F98)&gt;CEILING(COUNT(DRAFT!$B:$B)/4,1),"",INDEX(RSLT,ROWS($A$3:F98)+QUOTIENT(COLUMNS($A$3:F98)-1,6)*CEILING(COUNT(DRAFT!$B:$B)/4,1),1+MOD(COLUMN()-1,6)))</f>
        <v/>
      </c>
      <c r="G98" s="51" t="str">
        <f>IF(ROWS($A$3:G98)&gt;CEILING(COUNT(DRAFT!$B:$B)/4,1),"",INDEX(RSLT,ROWS($A$3:G98)+QUOTIENT(COLUMNS($A$3:G98)-1,6)*CEILING(COUNT(DRAFT!$B:$B)/4,1),1+MOD(COLUMN()-1,6)))</f>
        <v/>
      </c>
      <c r="H98" s="51" t="str">
        <f>IF(ROWS($A$3:H98)&gt;CEILING(COUNT(DRAFT!$B:$B)/4,1),"",INDEX(RSLT,ROWS($A$3:H98)+QUOTIENT(COLUMNS($A$3:H98)-1,6)*CEILING(COUNT(DRAFT!$B:$B)/4,1),1+MOD(COLUMN()-1,6)))</f>
        <v/>
      </c>
      <c r="I98" s="51" t="str">
        <f>IF(ROWS($A$3:I98)&gt;CEILING(COUNT(DRAFT!$B:$B)/4,1),"",INDEX(RSLT,ROWS($A$3:I98)+QUOTIENT(COLUMNS($A$3:I98)-1,6)*CEILING(COUNT(DRAFT!$B:$B)/4,1),1+MOD(COLUMN()-1,6)))</f>
        <v/>
      </c>
      <c r="J98" s="51" t="str">
        <f>IF(ROWS($A$3:J98)&gt;CEILING(COUNT(DRAFT!$B:$B)/4,1),"",INDEX(RSLT,ROWS($A$3:J98)+QUOTIENT(COLUMNS($A$3:J98)-1,6)*CEILING(COUNT(DRAFT!$B:$B)/4,1),1+MOD(COLUMN()-1,6)))</f>
        <v/>
      </c>
      <c r="K98" s="51" t="str">
        <f>IF(ROWS($A$3:K98)&gt;CEILING(COUNT(DRAFT!$B:$B)/4,1),"",INDEX(RSLT,ROWS($A$3:K98)+QUOTIENT(COLUMNS($A$3:K98)-1,6)*CEILING(COUNT(DRAFT!$B:$B)/4,1),1+MOD(COLUMN()-1,6)))</f>
        <v/>
      </c>
      <c r="L98" s="51" t="str">
        <f>IF(ROWS($A$3:L98)&gt;CEILING(COUNT(DRAFT!$B:$B)/4,1),"",INDEX(RSLT,ROWS($A$3:L98)+QUOTIENT(COLUMNS($A$3:L98)-1,6)*CEILING(COUNT(DRAFT!$B:$B)/4,1),1+MOD(COLUMN()-1,6)))</f>
        <v/>
      </c>
      <c r="M98" s="51" t="str">
        <f>IF(ROWS($A$3:M98)&gt;CEILING(COUNT(DRAFT!$B:$B)/4,1),"",INDEX(RSLT,ROWS($A$3:M98)+QUOTIENT(COLUMNS($A$3:M98)-1,6)*CEILING(COUNT(DRAFT!$B:$B)/4,1),1+MOD(COLUMN()-1,6)))</f>
        <v/>
      </c>
      <c r="N98" s="51" t="str">
        <f>IF(ROWS($A$3:N98)&gt;CEILING(COUNT(DRAFT!$B:$B)/4,1),"",INDEX(RSLT,ROWS($A$3:N98)+QUOTIENT(COLUMNS($A$3:N98)-1,6)*CEILING(COUNT(DRAFT!$B:$B)/4,1),1+MOD(COLUMN()-1,6)))</f>
        <v/>
      </c>
      <c r="O98" s="51" t="str">
        <f>IF(ROWS($A$3:O98)&gt;CEILING(COUNT(DRAFT!$B:$B)/4,1),"",INDEX(RSLT,ROWS($A$3:O98)+QUOTIENT(COLUMNS($A$3:O98)-1,6)*CEILING(COUNT(DRAFT!$B:$B)/4,1),1+MOD(COLUMN()-1,6)))</f>
        <v/>
      </c>
      <c r="P98" s="51" t="str">
        <f>IF(ROWS($A$3:P98)&gt;CEILING(COUNT(DRAFT!$B:$B)/4,1),"",INDEX(RSLT,ROWS($A$3:P98)+QUOTIENT(COLUMNS($A$3:P98)-1,6)*CEILING(COUNT(DRAFT!$B:$B)/4,1),1+MOD(COLUMN()-1,6)))</f>
        <v/>
      </c>
      <c r="Q98" s="51" t="str">
        <f>IF(ROWS($A$3:Q98)&gt;CEILING(COUNT(DRAFT!$B:$B)/4,1),"",INDEX(RSLT,ROWS($A$3:Q98)+QUOTIENT(COLUMNS($A$3:Q98)-1,6)*CEILING(COUNT(DRAFT!$B:$B)/4,1),1+MOD(COLUMN()-1,6)))</f>
        <v/>
      </c>
      <c r="R98" s="51" t="str">
        <f>IF(ROWS($A$3:R98)&gt;CEILING(COUNT(DRAFT!$B:$B)/4,1),"",INDEX(RSLT,ROWS($A$3:R98)+QUOTIENT(COLUMNS($A$3:R98)-1,6)*CEILING(COUNT(DRAFT!$B:$B)/4,1),1+MOD(COLUMN()-1,6)))</f>
        <v/>
      </c>
      <c r="S98" s="51" t="str">
        <f>IF(ROWS($A$3:S98)&gt;CEILING(COUNT(DRAFT!$B:$B)/4,1),"",INDEX(RSLT,ROWS($A$3:S98)+QUOTIENT(COLUMNS($A$3:S98)-1,6)*CEILING(COUNT(DRAFT!$B:$B)/4,1),1+MOD(COLUMN()-1,6)))</f>
        <v/>
      </c>
      <c r="T98" s="51" t="str">
        <f>IF(ROWS($A$3:T98)&gt;CEILING(COUNT(DRAFT!$B:$B)/4,1),"",INDEX(RSLT,ROWS($A$3:T98)+QUOTIENT(COLUMNS($A$3:T98)-1,6)*CEILING(COUNT(DRAFT!$B:$B)/4,1),1+MOD(COLUMN()-1,6)))</f>
        <v/>
      </c>
      <c r="U98" s="51" t="str">
        <f>IF(ROWS($A$3:U98)&gt;CEILING(COUNT(DRAFT!$B:$B)/4,1),"",INDEX(RSLT,ROWS($A$3:U98)+QUOTIENT(COLUMNS($A$3:U98)-1,6)*CEILING(COUNT(DRAFT!$B:$B)/4,1),1+MOD(COLUMN()-1,6)))</f>
        <v/>
      </c>
      <c r="V98" s="51" t="str">
        <f>IF(ROWS($A$3:V98)&gt;CEILING(COUNT(DRAFT!$B:$B)/4,1),"",INDEX(RSLT,ROWS($A$3:V98)+QUOTIENT(COLUMNS($A$3:V98)-1,6)*CEILING(COUNT(DRAFT!$B:$B)/4,1),1+MOD(COLUMN()-1,6)))</f>
        <v/>
      </c>
      <c r="W98" s="51" t="str">
        <f>IF(ROWS($A$3:W98)&gt;CEILING(COUNT(DRAFT!$B:$B)/4,1),"",INDEX(RSLT,ROWS($A$3:W98)+QUOTIENT(COLUMNS($A$3:W98)-1,6)*CEILING(COUNT(DRAFT!$B:$B)/4,1),1+MOD(COLUMN()-1,6)))</f>
        <v/>
      </c>
      <c r="X98" s="51" t="str">
        <f>IF(ROWS($A$3:X98)&gt;CEILING(COUNT(DRAFT!$B:$B)/4,1),"",INDEX(RSLT,ROWS($A$3:X98)+QUOTIENT(COLUMNS($A$3:X98)-1,6)*CEILING(COUNT(DRAFT!$B:$B)/4,1),1+MOD(COLUMN()-1,6)))</f>
        <v/>
      </c>
    </row>
    <row r="99" spans="1:24" ht="23.1" customHeight="1" x14ac:dyDescent="0.2">
      <c r="A99" s="51" t="str">
        <f>IF(ROWS($A$3:A99)&gt;CEILING(COUNT(DRAFT!$B:$B)/4,1),"",INDEX(RSLT,ROWS($A$3:A99)+QUOTIENT(COLUMNS($A$3:A99)-1,6)*CEILING(COUNT(DRAFT!$B:$B)/4,1),1+MOD(COLUMN()-1,6)))</f>
        <v/>
      </c>
      <c r="B99" s="51" t="str">
        <f>IF(ROWS($A$3:B99)&gt;CEILING(COUNT(DRAFT!$B:$B)/4,1),"",INDEX(RSLT,ROWS($A$3:B99)+QUOTIENT(COLUMNS($A$3:B99)-1,6)*CEILING(COUNT(DRAFT!$B:$B)/4,1),1+MOD(COLUMN()-1,6)))</f>
        <v/>
      </c>
      <c r="C99" s="51" t="str">
        <f>IF(ROWS($A$3:C99)&gt;CEILING(COUNT(DRAFT!$B:$B)/4,1),"",INDEX(RSLT,ROWS($A$3:C99)+QUOTIENT(COLUMNS($A$3:C99)-1,6)*CEILING(COUNT(DRAFT!$B:$B)/4,1),1+MOD(COLUMN()-1,6)))</f>
        <v/>
      </c>
      <c r="D99" s="51" t="str">
        <f>IF(ROWS($A$3:D99)&gt;CEILING(COUNT(DRAFT!$B:$B)/4,1),"",INDEX(RSLT,ROWS($A$3:D99)+QUOTIENT(COLUMNS($A$3:D99)-1,6)*CEILING(COUNT(DRAFT!$B:$B)/4,1),1+MOD(COLUMN()-1,6)))</f>
        <v/>
      </c>
      <c r="E99" s="51" t="str">
        <f>IF(ROWS($A$3:E99)&gt;CEILING(COUNT(DRAFT!$B:$B)/4,1),"",INDEX(RSLT,ROWS($A$3:E99)+QUOTIENT(COLUMNS($A$3:E99)-1,6)*CEILING(COUNT(DRAFT!$B:$B)/4,1),1+MOD(COLUMN()-1,6)))</f>
        <v/>
      </c>
      <c r="F99" s="51" t="str">
        <f>IF(ROWS($A$3:F99)&gt;CEILING(COUNT(DRAFT!$B:$B)/4,1),"",INDEX(RSLT,ROWS($A$3:F99)+QUOTIENT(COLUMNS($A$3:F99)-1,6)*CEILING(COUNT(DRAFT!$B:$B)/4,1),1+MOD(COLUMN()-1,6)))</f>
        <v/>
      </c>
      <c r="G99" s="51" t="str">
        <f>IF(ROWS($A$3:G99)&gt;CEILING(COUNT(DRAFT!$B:$B)/4,1),"",INDEX(RSLT,ROWS($A$3:G99)+QUOTIENT(COLUMNS($A$3:G99)-1,6)*CEILING(COUNT(DRAFT!$B:$B)/4,1),1+MOD(COLUMN()-1,6)))</f>
        <v/>
      </c>
      <c r="H99" s="51" t="str">
        <f>IF(ROWS($A$3:H99)&gt;CEILING(COUNT(DRAFT!$B:$B)/4,1),"",INDEX(RSLT,ROWS($A$3:H99)+QUOTIENT(COLUMNS($A$3:H99)-1,6)*CEILING(COUNT(DRAFT!$B:$B)/4,1),1+MOD(COLUMN()-1,6)))</f>
        <v/>
      </c>
      <c r="I99" s="51" t="str">
        <f>IF(ROWS($A$3:I99)&gt;CEILING(COUNT(DRAFT!$B:$B)/4,1),"",INDEX(RSLT,ROWS($A$3:I99)+QUOTIENT(COLUMNS($A$3:I99)-1,6)*CEILING(COUNT(DRAFT!$B:$B)/4,1),1+MOD(COLUMN()-1,6)))</f>
        <v/>
      </c>
      <c r="J99" s="51" t="str">
        <f>IF(ROWS($A$3:J99)&gt;CEILING(COUNT(DRAFT!$B:$B)/4,1),"",INDEX(RSLT,ROWS($A$3:J99)+QUOTIENT(COLUMNS($A$3:J99)-1,6)*CEILING(COUNT(DRAFT!$B:$B)/4,1),1+MOD(COLUMN()-1,6)))</f>
        <v/>
      </c>
      <c r="K99" s="51" t="str">
        <f>IF(ROWS($A$3:K99)&gt;CEILING(COUNT(DRAFT!$B:$B)/4,1),"",INDEX(RSLT,ROWS($A$3:K99)+QUOTIENT(COLUMNS($A$3:K99)-1,6)*CEILING(COUNT(DRAFT!$B:$B)/4,1),1+MOD(COLUMN()-1,6)))</f>
        <v/>
      </c>
      <c r="L99" s="51" t="str">
        <f>IF(ROWS($A$3:L99)&gt;CEILING(COUNT(DRAFT!$B:$B)/4,1),"",INDEX(RSLT,ROWS($A$3:L99)+QUOTIENT(COLUMNS($A$3:L99)-1,6)*CEILING(COUNT(DRAFT!$B:$B)/4,1),1+MOD(COLUMN()-1,6)))</f>
        <v/>
      </c>
      <c r="M99" s="51" t="str">
        <f>IF(ROWS($A$3:M99)&gt;CEILING(COUNT(DRAFT!$B:$B)/4,1),"",INDEX(RSLT,ROWS($A$3:M99)+QUOTIENT(COLUMNS($A$3:M99)-1,6)*CEILING(COUNT(DRAFT!$B:$B)/4,1),1+MOD(COLUMN()-1,6)))</f>
        <v/>
      </c>
      <c r="N99" s="51" t="str">
        <f>IF(ROWS($A$3:N99)&gt;CEILING(COUNT(DRAFT!$B:$B)/4,1),"",INDEX(RSLT,ROWS($A$3:N99)+QUOTIENT(COLUMNS($A$3:N99)-1,6)*CEILING(COUNT(DRAFT!$B:$B)/4,1),1+MOD(COLUMN()-1,6)))</f>
        <v/>
      </c>
      <c r="O99" s="51" t="str">
        <f>IF(ROWS($A$3:O99)&gt;CEILING(COUNT(DRAFT!$B:$B)/4,1),"",INDEX(RSLT,ROWS($A$3:O99)+QUOTIENT(COLUMNS($A$3:O99)-1,6)*CEILING(COUNT(DRAFT!$B:$B)/4,1),1+MOD(COLUMN()-1,6)))</f>
        <v/>
      </c>
      <c r="P99" s="51" t="str">
        <f>IF(ROWS($A$3:P99)&gt;CEILING(COUNT(DRAFT!$B:$B)/4,1),"",INDEX(RSLT,ROWS($A$3:P99)+QUOTIENT(COLUMNS($A$3:P99)-1,6)*CEILING(COUNT(DRAFT!$B:$B)/4,1),1+MOD(COLUMN()-1,6)))</f>
        <v/>
      </c>
      <c r="Q99" s="51" t="str">
        <f>IF(ROWS($A$3:Q99)&gt;CEILING(COUNT(DRAFT!$B:$B)/4,1),"",INDEX(RSLT,ROWS($A$3:Q99)+QUOTIENT(COLUMNS($A$3:Q99)-1,6)*CEILING(COUNT(DRAFT!$B:$B)/4,1),1+MOD(COLUMN()-1,6)))</f>
        <v/>
      </c>
      <c r="R99" s="51" t="str">
        <f>IF(ROWS($A$3:R99)&gt;CEILING(COUNT(DRAFT!$B:$B)/4,1),"",INDEX(RSLT,ROWS($A$3:R99)+QUOTIENT(COLUMNS($A$3:R99)-1,6)*CEILING(COUNT(DRAFT!$B:$B)/4,1),1+MOD(COLUMN()-1,6)))</f>
        <v/>
      </c>
      <c r="S99" s="51" t="str">
        <f>IF(ROWS($A$3:S99)&gt;CEILING(COUNT(DRAFT!$B:$B)/4,1),"",INDEX(RSLT,ROWS($A$3:S99)+QUOTIENT(COLUMNS($A$3:S99)-1,6)*CEILING(COUNT(DRAFT!$B:$B)/4,1),1+MOD(COLUMN()-1,6)))</f>
        <v/>
      </c>
      <c r="T99" s="51" t="str">
        <f>IF(ROWS($A$3:T99)&gt;CEILING(COUNT(DRAFT!$B:$B)/4,1),"",INDEX(RSLT,ROWS($A$3:T99)+QUOTIENT(COLUMNS($A$3:T99)-1,6)*CEILING(COUNT(DRAFT!$B:$B)/4,1),1+MOD(COLUMN()-1,6)))</f>
        <v/>
      </c>
      <c r="U99" s="51" t="str">
        <f>IF(ROWS($A$3:U99)&gt;CEILING(COUNT(DRAFT!$B:$B)/4,1),"",INDEX(RSLT,ROWS($A$3:U99)+QUOTIENT(COLUMNS($A$3:U99)-1,6)*CEILING(COUNT(DRAFT!$B:$B)/4,1),1+MOD(COLUMN()-1,6)))</f>
        <v/>
      </c>
      <c r="V99" s="51" t="str">
        <f>IF(ROWS($A$3:V99)&gt;CEILING(COUNT(DRAFT!$B:$B)/4,1),"",INDEX(RSLT,ROWS($A$3:V99)+QUOTIENT(COLUMNS($A$3:V99)-1,6)*CEILING(COUNT(DRAFT!$B:$B)/4,1),1+MOD(COLUMN()-1,6)))</f>
        <v/>
      </c>
      <c r="W99" s="51" t="str">
        <f>IF(ROWS($A$3:W99)&gt;CEILING(COUNT(DRAFT!$B:$B)/4,1),"",INDEX(RSLT,ROWS($A$3:W99)+QUOTIENT(COLUMNS($A$3:W99)-1,6)*CEILING(COUNT(DRAFT!$B:$B)/4,1),1+MOD(COLUMN()-1,6)))</f>
        <v/>
      </c>
      <c r="X99" s="51" t="str">
        <f>IF(ROWS($A$3:X99)&gt;CEILING(COUNT(DRAFT!$B:$B)/4,1),"",INDEX(RSLT,ROWS($A$3:X99)+QUOTIENT(COLUMNS($A$3:X99)-1,6)*CEILING(COUNT(DRAFT!$B:$B)/4,1),1+MOD(COLUMN()-1,6)))</f>
        <v/>
      </c>
    </row>
    <row r="100" spans="1:24" ht="23.1" customHeight="1" x14ac:dyDescent="0.2">
      <c r="A100" s="51" t="str">
        <f>IF(ROWS($A$3:A100)&gt;CEILING(COUNT(DRAFT!$B:$B)/4,1),"",INDEX(RSLT,ROWS($A$3:A100)+QUOTIENT(COLUMNS($A$3:A100)-1,6)*CEILING(COUNT(DRAFT!$B:$B)/4,1),1+MOD(COLUMN()-1,6)))</f>
        <v/>
      </c>
      <c r="B100" s="51" t="str">
        <f>IF(ROWS($A$3:B100)&gt;CEILING(COUNT(DRAFT!$B:$B)/4,1),"",INDEX(RSLT,ROWS($A$3:B100)+QUOTIENT(COLUMNS($A$3:B100)-1,6)*CEILING(COUNT(DRAFT!$B:$B)/4,1),1+MOD(COLUMN()-1,6)))</f>
        <v/>
      </c>
      <c r="C100" s="51" t="str">
        <f>IF(ROWS($A$3:C100)&gt;CEILING(COUNT(DRAFT!$B:$B)/4,1),"",INDEX(RSLT,ROWS($A$3:C100)+QUOTIENT(COLUMNS($A$3:C100)-1,6)*CEILING(COUNT(DRAFT!$B:$B)/4,1),1+MOD(COLUMN()-1,6)))</f>
        <v/>
      </c>
      <c r="D100" s="51" t="str">
        <f>IF(ROWS($A$3:D100)&gt;CEILING(COUNT(DRAFT!$B:$B)/4,1),"",INDEX(RSLT,ROWS($A$3:D100)+QUOTIENT(COLUMNS($A$3:D100)-1,6)*CEILING(COUNT(DRAFT!$B:$B)/4,1),1+MOD(COLUMN()-1,6)))</f>
        <v/>
      </c>
      <c r="E100" s="51" t="str">
        <f>IF(ROWS($A$3:E100)&gt;CEILING(COUNT(DRAFT!$B:$B)/4,1),"",INDEX(RSLT,ROWS($A$3:E100)+QUOTIENT(COLUMNS($A$3:E100)-1,6)*CEILING(COUNT(DRAFT!$B:$B)/4,1),1+MOD(COLUMN()-1,6)))</f>
        <v/>
      </c>
      <c r="F100" s="51" t="str">
        <f>IF(ROWS($A$3:F100)&gt;CEILING(COUNT(DRAFT!$B:$B)/4,1),"",INDEX(RSLT,ROWS($A$3:F100)+QUOTIENT(COLUMNS($A$3:F100)-1,6)*CEILING(COUNT(DRAFT!$B:$B)/4,1),1+MOD(COLUMN()-1,6)))</f>
        <v/>
      </c>
      <c r="G100" s="51" t="str">
        <f>IF(ROWS($A$3:G100)&gt;CEILING(COUNT(DRAFT!$B:$B)/4,1),"",INDEX(RSLT,ROWS($A$3:G100)+QUOTIENT(COLUMNS($A$3:G100)-1,6)*CEILING(COUNT(DRAFT!$B:$B)/4,1),1+MOD(COLUMN()-1,6)))</f>
        <v/>
      </c>
      <c r="H100" s="51" t="str">
        <f>IF(ROWS($A$3:H100)&gt;CEILING(COUNT(DRAFT!$B:$B)/4,1),"",INDEX(RSLT,ROWS($A$3:H100)+QUOTIENT(COLUMNS($A$3:H100)-1,6)*CEILING(COUNT(DRAFT!$B:$B)/4,1),1+MOD(COLUMN()-1,6)))</f>
        <v/>
      </c>
      <c r="I100" s="51" t="str">
        <f>IF(ROWS($A$3:I100)&gt;CEILING(COUNT(DRAFT!$B:$B)/4,1),"",INDEX(RSLT,ROWS($A$3:I100)+QUOTIENT(COLUMNS($A$3:I100)-1,6)*CEILING(COUNT(DRAFT!$B:$B)/4,1),1+MOD(COLUMN()-1,6)))</f>
        <v/>
      </c>
      <c r="J100" s="51" t="str">
        <f>IF(ROWS($A$3:J100)&gt;CEILING(COUNT(DRAFT!$B:$B)/4,1),"",INDEX(RSLT,ROWS($A$3:J100)+QUOTIENT(COLUMNS($A$3:J100)-1,6)*CEILING(COUNT(DRAFT!$B:$B)/4,1),1+MOD(COLUMN()-1,6)))</f>
        <v/>
      </c>
      <c r="K100" s="51" t="str">
        <f>IF(ROWS($A$3:K100)&gt;CEILING(COUNT(DRAFT!$B:$B)/4,1),"",INDEX(RSLT,ROWS($A$3:K100)+QUOTIENT(COLUMNS($A$3:K100)-1,6)*CEILING(COUNT(DRAFT!$B:$B)/4,1),1+MOD(COLUMN()-1,6)))</f>
        <v/>
      </c>
      <c r="L100" s="51" t="str">
        <f>IF(ROWS($A$3:L100)&gt;CEILING(COUNT(DRAFT!$B:$B)/4,1),"",INDEX(RSLT,ROWS($A$3:L100)+QUOTIENT(COLUMNS($A$3:L100)-1,6)*CEILING(COUNT(DRAFT!$B:$B)/4,1),1+MOD(COLUMN()-1,6)))</f>
        <v/>
      </c>
      <c r="M100" s="51" t="str">
        <f>IF(ROWS($A$3:M100)&gt;CEILING(COUNT(DRAFT!$B:$B)/4,1),"",INDEX(RSLT,ROWS($A$3:M100)+QUOTIENT(COLUMNS($A$3:M100)-1,6)*CEILING(COUNT(DRAFT!$B:$B)/4,1),1+MOD(COLUMN()-1,6)))</f>
        <v/>
      </c>
      <c r="N100" s="51" t="str">
        <f>IF(ROWS($A$3:N100)&gt;CEILING(COUNT(DRAFT!$B:$B)/4,1),"",INDEX(RSLT,ROWS($A$3:N100)+QUOTIENT(COLUMNS($A$3:N100)-1,6)*CEILING(COUNT(DRAFT!$B:$B)/4,1),1+MOD(COLUMN()-1,6)))</f>
        <v/>
      </c>
      <c r="O100" s="51" t="str">
        <f>IF(ROWS($A$3:O100)&gt;CEILING(COUNT(DRAFT!$B:$B)/4,1),"",INDEX(RSLT,ROWS($A$3:O100)+QUOTIENT(COLUMNS($A$3:O100)-1,6)*CEILING(COUNT(DRAFT!$B:$B)/4,1),1+MOD(COLUMN()-1,6)))</f>
        <v/>
      </c>
      <c r="P100" s="51" t="str">
        <f>IF(ROWS($A$3:P100)&gt;CEILING(COUNT(DRAFT!$B:$B)/4,1),"",INDEX(RSLT,ROWS($A$3:P100)+QUOTIENT(COLUMNS($A$3:P100)-1,6)*CEILING(COUNT(DRAFT!$B:$B)/4,1),1+MOD(COLUMN()-1,6)))</f>
        <v/>
      </c>
      <c r="Q100" s="51" t="str">
        <f>IF(ROWS($A$3:Q100)&gt;CEILING(COUNT(DRAFT!$B:$B)/4,1),"",INDEX(RSLT,ROWS($A$3:Q100)+QUOTIENT(COLUMNS($A$3:Q100)-1,6)*CEILING(COUNT(DRAFT!$B:$B)/4,1),1+MOD(COLUMN()-1,6)))</f>
        <v/>
      </c>
      <c r="R100" s="51" t="str">
        <f>IF(ROWS($A$3:R100)&gt;CEILING(COUNT(DRAFT!$B:$B)/4,1),"",INDEX(RSLT,ROWS($A$3:R100)+QUOTIENT(COLUMNS($A$3:R100)-1,6)*CEILING(COUNT(DRAFT!$B:$B)/4,1),1+MOD(COLUMN()-1,6)))</f>
        <v/>
      </c>
      <c r="S100" s="51" t="str">
        <f>IF(ROWS($A$3:S100)&gt;CEILING(COUNT(DRAFT!$B:$B)/4,1),"",INDEX(RSLT,ROWS($A$3:S100)+QUOTIENT(COLUMNS($A$3:S100)-1,6)*CEILING(COUNT(DRAFT!$B:$B)/4,1),1+MOD(COLUMN()-1,6)))</f>
        <v/>
      </c>
      <c r="T100" s="51" t="str">
        <f>IF(ROWS($A$3:T100)&gt;CEILING(COUNT(DRAFT!$B:$B)/4,1),"",INDEX(RSLT,ROWS($A$3:T100)+QUOTIENT(COLUMNS($A$3:T100)-1,6)*CEILING(COUNT(DRAFT!$B:$B)/4,1),1+MOD(COLUMN()-1,6)))</f>
        <v/>
      </c>
      <c r="U100" s="51" t="str">
        <f>IF(ROWS($A$3:U100)&gt;CEILING(COUNT(DRAFT!$B:$B)/4,1),"",INDEX(RSLT,ROWS($A$3:U100)+QUOTIENT(COLUMNS($A$3:U100)-1,6)*CEILING(COUNT(DRAFT!$B:$B)/4,1),1+MOD(COLUMN()-1,6)))</f>
        <v/>
      </c>
      <c r="V100" s="51" t="str">
        <f>IF(ROWS($A$3:V100)&gt;CEILING(COUNT(DRAFT!$B:$B)/4,1),"",INDEX(RSLT,ROWS($A$3:V100)+QUOTIENT(COLUMNS($A$3:V100)-1,6)*CEILING(COUNT(DRAFT!$B:$B)/4,1),1+MOD(COLUMN()-1,6)))</f>
        <v/>
      </c>
      <c r="W100" s="51" t="str">
        <f>IF(ROWS($A$3:W100)&gt;CEILING(COUNT(DRAFT!$B:$B)/4,1),"",INDEX(RSLT,ROWS($A$3:W100)+QUOTIENT(COLUMNS($A$3:W100)-1,6)*CEILING(COUNT(DRAFT!$B:$B)/4,1),1+MOD(COLUMN()-1,6)))</f>
        <v/>
      </c>
      <c r="X100" s="51" t="str">
        <f>IF(ROWS($A$3:X100)&gt;CEILING(COUNT(DRAFT!$B:$B)/4,1),"",INDEX(RSLT,ROWS($A$3:X100)+QUOTIENT(COLUMNS($A$3:X100)-1,6)*CEILING(COUNT(DRAFT!$B:$B)/4,1),1+MOD(COLUMN()-1,6)))</f>
        <v/>
      </c>
    </row>
    <row r="101" spans="1:24" ht="23.1" customHeight="1" x14ac:dyDescent="0.2">
      <c r="A101" s="51" t="str">
        <f>IF(ROWS($A$3:A101)&gt;CEILING(COUNT(DRAFT!$B:$B)/4,1),"",INDEX(RSLT,ROWS($A$3:A101)+QUOTIENT(COLUMNS($A$3:A101)-1,6)*CEILING(COUNT(DRAFT!$B:$B)/4,1),1+MOD(COLUMN()-1,6)))</f>
        <v/>
      </c>
      <c r="B101" s="51" t="str">
        <f>IF(ROWS($A$3:B101)&gt;CEILING(COUNT(DRAFT!$B:$B)/4,1),"",INDEX(RSLT,ROWS($A$3:B101)+QUOTIENT(COLUMNS($A$3:B101)-1,6)*CEILING(COUNT(DRAFT!$B:$B)/4,1),1+MOD(COLUMN()-1,6)))</f>
        <v/>
      </c>
      <c r="C101" s="51" t="str">
        <f>IF(ROWS($A$3:C101)&gt;CEILING(COUNT(DRAFT!$B:$B)/4,1),"",INDEX(RSLT,ROWS($A$3:C101)+QUOTIENT(COLUMNS($A$3:C101)-1,6)*CEILING(COUNT(DRAFT!$B:$B)/4,1),1+MOD(COLUMN()-1,6)))</f>
        <v/>
      </c>
      <c r="D101" s="51" t="str">
        <f>IF(ROWS($A$3:D101)&gt;CEILING(COUNT(DRAFT!$B:$B)/4,1),"",INDEX(RSLT,ROWS($A$3:D101)+QUOTIENT(COLUMNS($A$3:D101)-1,6)*CEILING(COUNT(DRAFT!$B:$B)/4,1),1+MOD(COLUMN()-1,6)))</f>
        <v/>
      </c>
      <c r="E101" s="51" t="str">
        <f>IF(ROWS($A$3:E101)&gt;CEILING(COUNT(DRAFT!$B:$B)/4,1),"",INDEX(RSLT,ROWS($A$3:E101)+QUOTIENT(COLUMNS($A$3:E101)-1,6)*CEILING(COUNT(DRAFT!$B:$B)/4,1),1+MOD(COLUMN()-1,6)))</f>
        <v/>
      </c>
      <c r="F101" s="51" t="str">
        <f>IF(ROWS($A$3:F101)&gt;CEILING(COUNT(DRAFT!$B:$B)/4,1),"",INDEX(RSLT,ROWS($A$3:F101)+QUOTIENT(COLUMNS($A$3:F101)-1,6)*CEILING(COUNT(DRAFT!$B:$B)/4,1),1+MOD(COLUMN()-1,6)))</f>
        <v/>
      </c>
      <c r="G101" s="51" t="str">
        <f>IF(ROWS($A$3:G101)&gt;CEILING(COUNT(DRAFT!$B:$B)/4,1),"",INDEX(RSLT,ROWS($A$3:G101)+QUOTIENT(COLUMNS($A$3:G101)-1,6)*CEILING(COUNT(DRAFT!$B:$B)/4,1),1+MOD(COLUMN()-1,6)))</f>
        <v/>
      </c>
      <c r="H101" s="51" t="str">
        <f>IF(ROWS($A$3:H101)&gt;CEILING(COUNT(DRAFT!$B:$B)/4,1),"",INDEX(RSLT,ROWS($A$3:H101)+QUOTIENT(COLUMNS($A$3:H101)-1,6)*CEILING(COUNT(DRAFT!$B:$B)/4,1),1+MOD(COLUMN()-1,6)))</f>
        <v/>
      </c>
      <c r="I101" s="51" t="str">
        <f>IF(ROWS($A$3:I101)&gt;CEILING(COUNT(DRAFT!$B:$B)/4,1),"",INDEX(RSLT,ROWS($A$3:I101)+QUOTIENT(COLUMNS($A$3:I101)-1,6)*CEILING(COUNT(DRAFT!$B:$B)/4,1),1+MOD(COLUMN()-1,6)))</f>
        <v/>
      </c>
      <c r="J101" s="51" t="str">
        <f>IF(ROWS($A$3:J101)&gt;CEILING(COUNT(DRAFT!$B:$B)/4,1),"",INDEX(RSLT,ROWS($A$3:J101)+QUOTIENT(COLUMNS($A$3:J101)-1,6)*CEILING(COUNT(DRAFT!$B:$B)/4,1),1+MOD(COLUMN()-1,6)))</f>
        <v/>
      </c>
      <c r="K101" s="51" t="str">
        <f>IF(ROWS($A$3:K101)&gt;CEILING(COUNT(DRAFT!$B:$B)/4,1),"",INDEX(RSLT,ROWS($A$3:K101)+QUOTIENT(COLUMNS($A$3:K101)-1,6)*CEILING(COUNT(DRAFT!$B:$B)/4,1),1+MOD(COLUMN()-1,6)))</f>
        <v/>
      </c>
      <c r="L101" s="51" t="str">
        <f>IF(ROWS($A$3:L101)&gt;CEILING(COUNT(DRAFT!$B:$B)/4,1),"",INDEX(RSLT,ROWS($A$3:L101)+QUOTIENT(COLUMNS($A$3:L101)-1,6)*CEILING(COUNT(DRAFT!$B:$B)/4,1),1+MOD(COLUMN()-1,6)))</f>
        <v/>
      </c>
      <c r="M101" s="51" t="str">
        <f>IF(ROWS($A$3:M101)&gt;CEILING(COUNT(DRAFT!$B:$B)/4,1),"",INDEX(RSLT,ROWS($A$3:M101)+QUOTIENT(COLUMNS($A$3:M101)-1,6)*CEILING(COUNT(DRAFT!$B:$B)/4,1),1+MOD(COLUMN()-1,6)))</f>
        <v/>
      </c>
      <c r="N101" s="51" t="str">
        <f>IF(ROWS($A$3:N101)&gt;CEILING(COUNT(DRAFT!$B:$B)/4,1),"",INDEX(RSLT,ROWS($A$3:N101)+QUOTIENT(COLUMNS($A$3:N101)-1,6)*CEILING(COUNT(DRAFT!$B:$B)/4,1),1+MOD(COLUMN()-1,6)))</f>
        <v/>
      </c>
      <c r="O101" s="51" t="str">
        <f>IF(ROWS($A$3:O101)&gt;CEILING(COUNT(DRAFT!$B:$B)/4,1),"",INDEX(RSLT,ROWS($A$3:O101)+QUOTIENT(COLUMNS($A$3:O101)-1,6)*CEILING(COUNT(DRAFT!$B:$B)/4,1),1+MOD(COLUMN()-1,6)))</f>
        <v/>
      </c>
      <c r="P101" s="51" t="str">
        <f>IF(ROWS($A$3:P101)&gt;CEILING(COUNT(DRAFT!$B:$B)/4,1),"",INDEX(RSLT,ROWS($A$3:P101)+QUOTIENT(COLUMNS($A$3:P101)-1,6)*CEILING(COUNT(DRAFT!$B:$B)/4,1),1+MOD(COLUMN()-1,6)))</f>
        <v/>
      </c>
      <c r="Q101" s="51" t="str">
        <f>IF(ROWS($A$3:Q101)&gt;CEILING(COUNT(DRAFT!$B:$B)/4,1),"",INDEX(RSLT,ROWS($A$3:Q101)+QUOTIENT(COLUMNS($A$3:Q101)-1,6)*CEILING(COUNT(DRAFT!$B:$B)/4,1),1+MOD(COLUMN()-1,6)))</f>
        <v/>
      </c>
      <c r="R101" s="51" t="str">
        <f>IF(ROWS($A$3:R101)&gt;CEILING(COUNT(DRAFT!$B:$B)/4,1),"",INDEX(RSLT,ROWS($A$3:R101)+QUOTIENT(COLUMNS($A$3:R101)-1,6)*CEILING(COUNT(DRAFT!$B:$B)/4,1),1+MOD(COLUMN()-1,6)))</f>
        <v/>
      </c>
      <c r="S101" s="51" t="str">
        <f>IF(ROWS($A$3:S101)&gt;CEILING(COUNT(DRAFT!$B:$B)/4,1),"",INDEX(RSLT,ROWS($A$3:S101)+QUOTIENT(COLUMNS($A$3:S101)-1,6)*CEILING(COUNT(DRAFT!$B:$B)/4,1),1+MOD(COLUMN()-1,6)))</f>
        <v/>
      </c>
      <c r="T101" s="51" t="str">
        <f>IF(ROWS($A$3:T101)&gt;CEILING(COUNT(DRAFT!$B:$B)/4,1),"",INDEX(RSLT,ROWS($A$3:T101)+QUOTIENT(COLUMNS($A$3:T101)-1,6)*CEILING(COUNT(DRAFT!$B:$B)/4,1),1+MOD(COLUMN()-1,6)))</f>
        <v/>
      </c>
      <c r="U101" s="51" t="str">
        <f>IF(ROWS($A$3:U101)&gt;CEILING(COUNT(DRAFT!$B:$B)/4,1),"",INDEX(RSLT,ROWS($A$3:U101)+QUOTIENT(COLUMNS($A$3:U101)-1,6)*CEILING(COUNT(DRAFT!$B:$B)/4,1),1+MOD(COLUMN()-1,6)))</f>
        <v/>
      </c>
      <c r="V101" s="51" t="str">
        <f>IF(ROWS($A$3:V101)&gt;CEILING(COUNT(DRAFT!$B:$B)/4,1),"",INDEX(RSLT,ROWS($A$3:V101)+QUOTIENT(COLUMNS($A$3:V101)-1,6)*CEILING(COUNT(DRAFT!$B:$B)/4,1),1+MOD(COLUMN()-1,6)))</f>
        <v/>
      </c>
      <c r="W101" s="51" t="str">
        <f>IF(ROWS($A$3:W101)&gt;CEILING(COUNT(DRAFT!$B:$B)/4,1),"",INDEX(RSLT,ROWS($A$3:W101)+QUOTIENT(COLUMNS($A$3:W101)-1,6)*CEILING(COUNT(DRAFT!$B:$B)/4,1),1+MOD(COLUMN()-1,6)))</f>
        <v/>
      </c>
      <c r="X101" s="51" t="str">
        <f>IF(ROWS($A$3:X101)&gt;CEILING(COUNT(DRAFT!$B:$B)/4,1),"",INDEX(RSLT,ROWS($A$3:X101)+QUOTIENT(COLUMNS($A$3:X101)-1,6)*CEILING(COUNT(DRAFT!$B:$B)/4,1),1+MOD(COLUMN()-1,6)))</f>
        <v/>
      </c>
    </row>
    <row r="102" spans="1:24" ht="23.1" customHeight="1" x14ac:dyDescent="0.2">
      <c r="A102" s="51" t="str">
        <f>IF(ROWS($A$3:A102)&gt;CEILING(COUNT(DRAFT!$B:$B)/4,1),"",INDEX(RSLT,ROWS($A$3:A102)+QUOTIENT(COLUMNS($A$3:A102)-1,6)*CEILING(COUNT(DRAFT!$B:$B)/4,1),1+MOD(COLUMN()-1,6)))</f>
        <v/>
      </c>
      <c r="B102" s="51" t="str">
        <f>IF(ROWS($A$3:B102)&gt;CEILING(COUNT(DRAFT!$B:$B)/4,1),"",INDEX(RSLT,ROWS($A$3:B102)+QUOTIENT(COLUMNS($A$3:B102)-1,6)*CEILING(COUNT(DRAFT!$B:$B)/4,1),1+MOD(COLUMN()-1,6)))</f>
        <v/>
      </c>
      <c r="C102" s="51" t="str">
        <f>IF(ROWS($A$3:C102)&gt;CEILING(COUNT(DRAFT!$B:$B)/4,1),"",INDEX(RSLT,ROWS($A$3:C102)+QUOTIENT(COLUMNS($A$3:C102)-1,6)*CEILING(COUNT(DRAFT!$B:$B)/4,1),1+MOD(COLUMN()-1,6)))</f>
        <v/>
      </c>
      <c r="D102" s="51" t="str">
        <f>IF(ROWS($A$3:D102)&gt;CEILING(COUNT(DRAFT!$B:$B)/4,1),"",INDEX(RSLT,ROWS($A$3:D102)+QUOTIENT(COLUMNS($A$3:D102)-1,6)*CEILING(COUNT(DRAFT!$B:$B)/4,1),1+MOD(COLUMN()-1,6)))</f>
        <v/>
      </c>
      <c r="E102" s="51" t="str">
        <f>IF(ROWS($A$3:E102)&gt;CEILING(COUNT(DRAFT!$B:$B)/4,1),"",INDEX(RSLT,ROWS($A$3:E102)+QUOTIENT(COLUMNS($A$3:E102)-1,6)*CEILING(COUNT(DRAFT!$B:$B)/4,1),1+MOD(COLUMN()-1,6)))</f>
        <v/>
      </c>
      <c r="F102" s="51" t="str">
        <f>IF(ROWS($A$3:F102)&gt;CEILING(COUNT(DRAFT!$B:$B)/4,1),"",INDEX(RSLT,ROWS($A$3:F102)+QUOTIENT(COLUMNS($A$3:F102)-1,6)*CEILING(COUNT(DRAFT!$B:$B)/4,1),1+MOD(COLUMN()-1,6)))</f>
        <v/>
      </c>
      <c r="G102" s="51" t="str">
        <f>IF(ROWS($A$3:G102)&gt;CEILING(COUNT(DRAFT!$B:$B)/4,1),"",INDEX(RSLT,ROWS($A$3:G102)+QUOTIENT(COLUMNS($A$3:G102)-1,6)*CEILING(COUNT(DRAFT!$B:$B)/4,1),1+MOD(COLUMN()-1,6)))</f>
        <v/>
      </c>
      <c r="H102" s="51" t="str">
        <f>IF(ROWS($A$3:H102)&gt;CEILING(COUNT(DRAFT!$B:$B)/4,1),"",INDEX(RSLT,ROWS($A$3:H102)+QUOTIENT(COLUMNS($A$3:H102)-1,6)*CEILING(COUNT(DRAFT!$B:$B)/4,1),1+MOD(COLUMN()-1,6)))</f>
        <v/>
      </c>
      <c r="I102" s="51" t="str">
        <f>IF(ROWS($A$3:I102)&gt;CEILING(COUNT(DRAFT!$B:$B)/4,1),"",INDEX(RSLT,ROWS($A$3:I102)+QUOTIENT(COLUMNS($A$3:I102)-1,6)*CEILING(COUNT(DRAFT!$B:$B)/4,1),1+MOD(COLUMN()-1,6)))</f>
        <v/>
      </c>
      <c r="J102" s="51" t="str">
        <f>IF(ROWS($A$3:J102)&gt;CEILING(COUNT(DRAFT!$B:$B)/4,1),"",INDEX(RSLT,ROWS($A$3:J102)+QUOTIENT(COLUMNS($A$3:J102)-1,6)*CEILING(COUNT(DRAFT!$B:$B)/4,1),1+MOD(COLUMN()-1,6)))</f>
        <v/>
      </c>
      <c r="K102" s="51" t="str">
        <f>IF(ROWS($A$3:K102)&gt;CEILING(COUNT(DRAFT!$B:$B)/4,1),"",INDEX(RSLT,ROWS($A$3:K102)+QUOTIENT(COLUMNS($A$3:K102)-1,6)*CEILING(COUNT(DRAFT!$B:$B)/4,1),1+MOD(COLUMN()-1,6)))</f>
        <v/>
      </c>
      <c r="L102" s="51" t="str">
        <f>IF(ROWS($A$3:L102)&gt;CEILING(COUNT(DRAFT!$B:$B)/4,1),"",INDEX(RSLT,ROWS($A$3:L102)+QUOTIENT(COLUMNS($A$3:L102)-1,6)*CEILING(COUNT(DRAFT!$B:$B)/4,1),1+MOD(COLUMN()-1,6)))</f>
        <v/>
      </c>
      <c r="M102" s="51" t="str">
        <f>IF(ROWS($A$3:M102)&gt;CEILING(COUNT(DRAFT!$B:$B)/4,1),"",INDEX(RSLT,ROWS($A$3:M102)+QUOTIENT(COLUMNS($A$3:M102)-1,6)*CEILING(COUNT(DRAFT!$B:$B)/4,1),1+MOD(COLUMN()-1,6)))</f>
        <v/>
      </c>
      <c r="N102" s="51" t="str">
        <f>IF(ROWS($A$3:N102)&gt;CEILING(COUNT(DRAFT!$B:$B)/4,1),"",INDEX(RSLT,ROWS($A$3:N102)+QUOTIENT(COLUMNS($A$3:N102)-1,6)*CEILING(COUNT(DRAFT!$B:$B)/4,1),1+MOD(COLUMN()-1,6)))</f>
        <v/>
      </c>
      <c r="O102" s="51" t="str">
        <f>IF(ROWS($A$3:O102)&gt;CEILING(COUNT(DRAFT!$B:$B)/4,1),"",INDEX(RSLT,ROWS($A$3:O102)+QUOTIENT(COLUMNS($A$3:O102)-1,6)*CEILING(COUNT(DRAFT!$B:$B)/4,1),1+MOD(COLUMN()-1,6)))</f>
        <v/>
      </c>
      <c r="P102" s="51" t="str">
        <f>IF(ROWS($A$3:P102)&gt;CEILING(COUNT(DRAFT!$B:$B)/4,1),"",INDEX(RSLT,ROWS($A$3:P102)+QUOTIENT(COLUMNS($A$3:P102)-1,6)*CEILING(COUNT(DRAFT!$B:$B)/4,1),1+MOD(COLUMN()-1,6)))</f>
        <v/>
      </c>
      <c r="Q102" s="51" t="str">
        <f>IF(ROWS($A$3:Q102)&gt;CEILING(COUNT(DRAFT!$B:$B)/4,1),"",INDEX(RSLT,ROWS($A$3:Q102)+QUOTIENT(COLUMNS($A$3:Q102)-1,6)*CEILING(COUNT(DRAFT!$B:$B)/4,1),1+MOD(COLUMN()-1,6)))</f>
        <v/>
      </c>
      <c r="R102" s="51" t="str">
        <f>IF(ROWS($A$3:R102)&gt;CEILING(COUNT(DRAFT!$B:$B)/4,1),"",INDEX(RSLT,ROWS($A$3:R102)+QUOTIENT(COLUMNS($A$3:R102)-1,6)*CEILING(COUNT(DRAFT!$B:$B)/4,1),1+MOD(COLUMN()-1,6)))</f>
        <v/>
      </c>
      <c r="S102" s="51" t="str">
        <f>IF(ROWS($A$3:S102)&gt;CEILING(COUNT(DRAFT!$B:$B)/4,1),"",INDEX(RSLT,ROWS($A$3:S102)+QUOTIENT(COLUMNS($A$3:S102)-1,6)*CEILING(COUNT(DRAFT!$B:$B)/4,1),1+MOD(COLUMN()-1,6)))</f>
        <v/>
      </c>
      <c r="T102" s="51" t="str">
        <f>IF(ROWS($A$3:T102)&gt;CEILING(COUNT(DRAFT!$B:$B)/4,1),"",INDEX(RSLT,ROWS($A$3:T102)+QUOTIENT(COLUMNS($A$3:T102)-1,6)*CEILING(COUNT(DRAFT!$B:$B)/4,1),1+MOD(COLUMN()-1,6)))</f>
        <v/>
      </c>
      <c r="U102" s="51" t="str">
        <f>IF(ROWS($A$3:U102)&gt;CEILING(COUNT(DRAFT!$B:$B)/4,1),"",INDEX(RSLT,ROWS($A$3:U102)+QUOTIENT(COLUMNS($A$3:U102)-1,6)*CEILING(COUNT(DRAFT!$B:$B)/4,1),1+MOD(COLUMN()-1,6)))</f>
        <v/>
      </c>
      <c r="V102" s="51" t="str">
        <f>IF(ROWS($A$3:V102)&gt;CEILING(COUNT(DRAFT!$B:$B)/4,1),"",INDEX(RSLT,ROWS($A$3:V102)+QUOTIENT(COLUMNS($A$3:V102)-1,6)*CEILING(COUNT(DRAFT!$B:$B)/4,1),1+MOD(COLUMN()-1,6)))</f>
        <v/>
      </c>
      <c r="W102" s="51" t="str">
        <f>IF(ROWS($A$3:W102)&gt;CEILING(COUNT(DRAFT!$B:$B)/4,1),"",INDEX(RSLT,ROWS($A$3:W102)+QUOTIENT(COLUMNS($A$3:W102)-1,6)*CEILING(COUNT(DRAFT!$B:$B)/4,1),1+MOD(COLUMN()-1,6)))</f>
        <v/>
      </c>
      <c r="X102" s="51" t="str">
        <f>IF(ROWS($A$3:X102)&gt;CEILING(COUNT(DRAFT!$B:$B)/4,1),"",INDEX(RSLT,ROWS($A$3:X102)+QUOTIENT(COLUMNS($A$3:X102)-1,6)*CEILING(COUNT(DRAFT!$B:$B)/4,1),1+MOD(COLUMN()-1,6)))</f>
        <v/>
      </c>
    </row>
    <row r="103" spans="1:24" ht="23.1" customHeight="1" x14ac:dyDescent="0.2">
      <c r="A103" s="51" t="str">
        <f>IF(ROWS($A$3:A103)&gt;CEILING(COUNT(DRAFT!$B:$B)/4,1),"",INDEX(RSLT,ROWS($A$3:A103)+QUOTIENT(COLUMNS($A$3:A103)-1,6)*CEILING(COUNT(DRAFT!$B:$B)/4,1),1+MOD(COLUMN()-1,6)))</f>
        <v/>
      </c>
      <c r="B103" s="51" t="str">
        <f>IF(ROWS($A$3:B103)&gt;CEILING(COUNT(DRAFT!$B:$B)/4,1),"",INDEX(RSLT,ROWS($A$3:B103)+QUOTIENT(COLUMNS($A$3:B103)-1,6)*CEILING(COUNT(DRAFT!$B:$B)/4,1),1+MOD(COLUMN()-1,6)))</f>
        <v/>
      </c>
      <c r="C103" s="51" t="str">
        <f>IF(ROWS($A$3:C103)&gt;CEILING(COUNT(DRAFT!$B:$B)/4,1),"",INDEX(RSLT,ROWS($A$3:C103)+QUOTIENT(COLUMNS($A$3:C103)-1,6)*CEILING(COUNT(DRAFT!$B:$B)/4,1),1+MOD(COLUMN()-1,6)))</f>
        <v/>
      </c>
      <c r="D103" s="51" t="str">
        <f>IF(ROWS($A$3:D103)&gt;CEILING(COUNT(DRAFT!$B:$B)/4,1),"",INDEX(RSLT,ROWS($A$3:D103)+QUOTIENT(COLUMNS($A$3:D103)-1,6)*CEILING(COUNT(DRAFT!$B:$B)/4,1),1+MOD(COLUMN()-1,6)))</f>
        <v/>
      </c>
      <c r="E103" s="51" t="str">
        <f>IF(ROWS($A$3:E103)&gt;CEILING(COUNT(DRAFT!$B:$B)/4,1),"",INDEX(RSLT,ROWS($A$3:E103)+QUOTIENT(COLUMNS($A$3:E103)-1,6)*CEILING(COUNT(DRAFT!$B:$B)/4,1),1+MOD(COLUMN()-1,6)))</f>
        <v/>
      </c>
      <c r="F103" s="51" t="str">
        <f>IF(ROWS($A$3:F103)&gt;CEILING(COUNT(DRAFT!$B:$B)/4,1),"",INDEX(RSLT,ROWS($A$3:F103)+QUOTIENT(COLUMNS($A$3:F103)-1,6)*CEILING(COUNT(DRAFT!$B:$B)/4,1),1+MOD(COLUMN()-1,6)))</f>
        <v/>
      </c>
      <c r="G103" s="51" t="str">
        <f>IF(ROWS($A$3:G103)&gt;CEILING(COUNT(DRAFT!$B:$B)/4,1),"",INDEX(RSLT,ROWS($A$3:G103)+QUOTIENT(COLUMNS($A$3:G103)-1,6)*CEILING(COUNT(DRAFT!$B:$B)/4,1),1+MOD(COLUMN()-1,6)))</f>
        <v/>
      </c>
      <c r="H103" s="51" t="str">
        <f>IF(ROWS($A$3:H103)&gt;CEILING(COUNT(DRAFT!$B:$B)/4,1),"",INDEX(RSLT,ROWS($A$3:H103)+QUOTIENT(COLUMNS($A$3:H103)-1,6)*CEILING(COUNT(DRAFT!$B:$B)/4,1),1+MOD(COLUMN()-1,6)))</f>
        <v/>
      </c>
      <c r="I103" s="51" t="str">
        <f>IF(ROWS($A$3:I103)&gt;CEILING(COUNT(DRAFT!$B:$B)/4,1),"",INDEX(RSLT,ROWS($A$3:I103)+QUOTIENT(COLUMNS($A$3:I103)-1,6)*CEILING(COUNT(DRAFT!$B:$B)/4,1),1+MOD(COLUMN()-1,6)))</f>
        <v/>
      </c>
      <c r="J103" s="51" t="str">
        <f>IF(ROWS($A$3:J103)&gt;CEILING(COUNT(DRAFT!$B:$B)/4,1),"",INDEX(RSLT,ROWS($A$3:J103)+QUOTIENT(COLUMNS($A$3:J103)-1,6)*CEILING(COUNT(DRAFT!$B:$B)/4,1),1+MOD(COLUMN()-1,6)))</f>
        <v/>
      </c>
      <c r="K103" s="51" t="str">
        <f>IF(ROWS($A$3:K103)&gt;CEILING(COUNT(DRAFT!$B:$B)/4,1),"",INDEX(RSLT,ROWS($A$3:K103)+QUOTIENT(COLUMNS($A$3:K103)-1,6)*CEILING(COUNT(DRAFT!$B:$B)/4,1),1+MOD(COLUMN()-1,6)))</f>
        <v/>
      </c>
      <c r="L103" s="51" t="str">
        <f>IF(ROWS($A$3:L103)&gt;CEILING(COUNT(DRAFT!$B:$B)/4,1),"",INDEX(RSLT,ROWS($A$3:L103)+QUOTIENT(COLUMNS($A$3:L103)-1,6)*CEILING(COUNT(DRAFT!$B:$B)/4,1),1+MOD(COLUMN()-1,6)))</f>
        <v/>
      </c>
      <c r="M103" s="51" t="str">
        <f>IF(ROWS($A$3:M103)&gt;CEILING(COUNT(DRAFT!$B:$B)/4,1),"",INDEX(RSLT,ROWS($A$3:M103)+QUOTIENT(COLUMNS($A$3:M103)-1,6)*CEILING(COUNT(DRAFT!$B:$B)/4,1),1+MOD(COLUMN()-1,6)))</f>
        <v/>
      </c>
      <c r="N103" s="51" t="str">
        <f>IF(ROWS($A$3:N103)&gt;CEILING(COUNT(DRAFT!$B:$B)/4,1),"",INDEX(RSLT,ROWS($A$3:N103)+QUOTIENT(COLUMNS($A$3:N103)-1,6)*CEILING(COUNT(DRAFT!$B:$B)/4,1),1+MOD(COLUMN()-1,6)))</f>
        <v/>
      </c>
      <c r="O103" s="51" t="str">
        <f>IF(ROWS($A$3:O103)&gt;CEILING(COUNT(DRAFT!$B:$B)/4,1),"",INDEX(RSLT,ROWS($A$3:O103)+QUOTIENT(COLUMNS($A$3:O103)-1,6)*CEILING(COUNT(DRAFT!$B:$B)/4,1),1+MOD(COLUMN()-1,6)))</f>
        <v/>
      </c>
      <c r="P103" s="51" t="str">
        <f>IF(ROWS($A$3:P103)&gt;CEILING(COUNT(DRAFT!$B:$B)/4,1),"",INDEX(RSLT,ROWS($A$3:P103)+QUOTIENT(COLUMNS($A$3:P103)-1,6)*CEILING(COUNT(DRAFT!$B:$B)/4,1),1+MOD(COLUMN()-1,6)))</f>
        <v/>
      </c>
      <c r="Q103" s="51" t="str">
        <f>IF(ROWS($A$3:Q103)&gt;CEILING(COUNT(DRAFT!$B:$B)/4,1),"",INDEX(RSLT,ROWS($A$3:Q103)+QUOTIENT(COLUMNS($A$3:Q103)-1,6)*CEILING(COUNT(DRAFT!$B:$B)/4,1),1+MOD(COLUMN()-1,6)))</f>
        <v/>
      </c>
      <c r="R103" s="51" t="str">
        <f>IF(ROWS($A$3:R103)&gt;CEILING(COUNT(DRAFT!$B:$B)/4,1),"",INDEX(RSLT,ROWS($A$3:R103)+QUOTIENT(COLUMNS($A$3:R103)-1,6)*CEILING(COUNT(DRAFT!$B:$B)/4,1),1+MOD(COLUMN()-1,6)))</f>
        <v/>
      </c>
      <c r="S103" s="51" t="str">
        <f>IF(ROWS($A$3:S103)&gt;CEILING(COUNT(DRAFT!$B:$B)/4,1),"",INDEX(RSLT,ROWS($A$3:S103)+QUOTIENT(COLUMNS($A$3:S103)-1,6)*CEILING(COUNT(DRAFT!$B:$B)/4,1),1+MOD(COLUMN()-1,6)))</f>
        <v/>
      </c>
      <c r="T103" s="51" t="str">
        <f>IF(ROWS($A$3:T103)&gt;CEILING(COUNT(DRAFT!$B:$B)/4,1),"",INDEX(RSLT,ROWS($A$3:T103)+QUOTIENT(COLUMNS($A$3:T103)-1,6)*CEILING(COUNT(DRAFT!$B:$B)/4,1),1+MOD(COLUMN()-1,6)))</f>
        <v/>
      </c>
      <c r="U103" s="51" t="str">
        <f>IF(ROWS($A$3:U103)&gt;CEILING(COUNT(DRAFT!$B:$B)/4,1),"",INDEX(RSLT,ROWS($A$3:U103)+QUOTIENT(COLUMNS($A$3:U103)-1,6)*CEILING(COUNT(DRAFT!$B:$B)/4,1),1+MOD(COLUMN()-1,6)))</f>
        <v/>
      </c>
      <c r="V103" s="51" t="str">
        <f>IF(ROWS($A$3:V103)&gt;CEILING(COUNT(DRAFT!$B:$B)/4,1),"",INDEX(RSLT,ROWS($A$3:V103)+QUOTIENT(COLUMNS($A$3:V103)-1,6)*CEILING(COUNT(DRAFT!$B:$B)/4,1),1+MOD(COLUMN()-1,6)))</f>
        <v/>
      </c>
      <c r="W103" s="51" t="str">
        <f>IF(ROWS($A$3:W103)&gt;CEILING(COUNT(DRAFT!$B:$B)/4,1),"",INDEX(RSLT,ROWS($A$3:W103)+QUOTIENT(COLUMNS($A$3:W103)-1,6)*CEILING(COUNT(DRAFT!$B:$B)/4,1),1+MOD(COLUMN()-1,6)))</f>
        <v/>
      </c>
      <c r="X103" s="51" t="str">
        <f>IF(ROWS($A$3:X103)&gt;CEILING(COUNT(DRAFT!$B:$B)/4,1),"",INDEX(RSLT,ROWS($A$3:X103)+QUOTIENT(COLUMNS($A$3:X103)-1,6)*CEILING(COUNT(DRAFT!$B:$B)/4,1),1+MOD(COLUMN()-1,6)))</f>
        <v/>
      </c>
    </row>
    <row r="104" spans="1:24" ht="23.1" customHeight="1" x14ac:dyDescent="0.2">
      <c r="A104" s="51" t="str">
        <f>IF(ROWS($A$3:A104)&gt;CEILING(COUNT(DRAFT!$B:$B)/4,1),"",INDEX(RSLT,ROWS($A$3:A104)+QUOTIENT(COLUMNS($A$3:A104)-1,6)*CEILING(COUNT(DRAFT!$B:$B)/4,1),1+MOD(COLUMN()-1,6)))</f>
        <v/>
      </c>
      <c r="B104" s="51" t="str">
        <f>IF(ROWS($A$3:B104)&gt;CEILING(COUNT(DRAFT!$B:$B)/4,1),"",INDEX(RSLT,ROWS($A$3:B104)+QUOTIENT(COLUMNS($A$3:B104)-1,6)*CEILING(COUNT(DRAFT!$B:$B)/4,1),1+MOD(COLUMN()-1,6)))</f>
        <v/>
      </c>
      <c r="C104" s="51" t="str">
        <f>IF(ROWS($A$3:C104)&gt;CEILING(COUNT(DRAFT!$B:$B)/4,1),"",INDEX(RSLT,ROWS($A$3:C104)+QUOTIENT(COLUMNS($A$3:C104)-1,6)*CEILING(COUNT(DRAFT!$B:$B)/4,1),1+MOD(COLUMN()-1,6)))</f>
        <v/>
      </c>
      <c r="D104" s="51" t="str">
        <f>IF(ROWS($A$3:D104)&gt;CEILING(COUNT(DRAFT!$B:$B)/4,1),"",INDEX(RSLT,ROWS($A$3:D104)+QUOTIENT(COLUMNS($A$3:D104)-1,6)*CEILING(COUNT(DRAFT!$B:$B)/4,1),1+MOD(COLUMN()-1,6)))</f>
        <v/>
      </c>
      <c r="E104" s="51" t="str">
        <f>IF(ROWS($A$3:E104)&gt;CEILING(COUNT(DRAFT!$B:$B)/4,1),"",INDEX(RSLT,ROWS($A$3:E104)+QUOTIENT(COLUMNS($A$3:E104)-1,6)*CEILING(COUNT(DRAFT!$B:$B)/4,1),1+MOD(COLUMN()-1,6)))</f>
        <v/>
      </c>
      <c r="F104" s="51" t="str">
        <f>IF(ROWS($A$3:F104)&gt;CEILING(COUNT(DRAFT!$B:$B)/4,1),"",INDEX(RSLT,ROWS($A$3:F104)+QUOTIENT(COLUMNS($A$3:F104)-1,6)*CEILING(COUNT(DRAFT!$B:$B)/4,1),1+MOD(COLUMN()-1,6)))</f>
        <v/>
      </c>
      <c r="G104" s="51" t="str">
        <f>IF(ROWS($A$3:G104)&gt;CEILING(COUNT(DRAFT!$B:$B)/4,1),"",INDEX(RSLT,ROWS($A$3:G104)+QUOTIENT(COLUMNS($A$3:G104)-1,6)*CEILING(COUNT(DRAFT!$B:$B)/4,1),1+MOD(COLUMN()-1,6)))</f>
        <v/>
      </c>
      <c r="H104" s="51" t="str">
        <f>IF(ROWS($A$3:H104)&gt;CEILING(COUNT(DRAFT!$B:$B)/4,1),"",INDEX(RSLT,ROWS($A$3:H104)+QUOTIENT(COLUMNS($A$3:H104)-1,6)*CEILING(COUNT(DRAFT!$B:$B)/4,1),1+MOD(COLUMN()-1,6)))</f>
        <v/>
      </c>
      <c r="I104" s="51" t="str">
        <f>IF(ROWS($A$3:I104)&gt;CEILING(COUNT(DRAFT!$B:$B)/4,1),"",INDEX(RSLT,ROWS($A$3:I104)+QUOTIENT(COLUMNS($A$3:I104)-1,6)*CEILING(COUNT(DRAFT!$B:$B)/4,1),1+MOD(COLUMN()-1,6)))</f>
        <v/>
      </c>
      <c r="J104" s="51" t="str">
        <f>IF(ROWS($A$3:J104)&gt;CEILING(COUNT(DRAFT!$B:$B)/4,1),"",INDEX(RSLT,ROWS($A$3:J104)+QUOTIENT(COLUMNS($A$3:J104)-1,6)*CEILING(COUNT(DRAFT!$B:$B)/4,1),1+MOD(COLUMN()-1,6)))</f>
        <v/>
      </c>
      <c r="K104" s="51" t="str">
        <f>IF(ROWS($A$3:K104)&gt;CEILING(COUNT(DRAFT!$B:$B)/4,1),"",INDEX(RSLT,ROWS($A$3:K104)+QUOTIENT(COLUMNS($A$3:K104)-1,6)*CEILING(COUNT(DRAFT!$B:$B)/4,1),1+MOD(COLUMN()-1,6)))</f>
        <v/>
      </c>
      <c r="L104" s="51" t="str">
        <f>IF(ROWS($A$3:L104)&gt;CEILING(COUNT(DRAFT!$B:$B)/4,1),"",INDEX(RSLT,ROWS($A$3:L104)+QUOTIENT(COLUMNS($A$3:L104)-1,6)*CEILING(COUNT(DRAFT!$B:$B)/4,1),1+MOD(COLUMN()-1,6)))</f>
        <v/>
      </c>
      <c r="M104" s="51" t="str">
        <f>IF(ROWS($A$3:M104)&gt;CEILING(COUNT(DRAFT!$B:$B)/4,1),"",INDEX(RSLT,ROWS($A$3:M104)+QUOTIENT(COLUMNS($A$3:M104)-1,6)*CEILING(COUNT(DRAFT!$B:$B)/4,1),1+MOD(COLUMN()-1,6)))</f>
        <v/>
      </c>
      <c r="N104" s="51" t="str">
        <f>IF(ROWS($A$3:N104)&gt;CEILING(COUNT(DRAFT!$B:$B)/4,1),"",INDEX(RSLT,ROWS($A$3:N104)+QUOTIENT(COLUMNS($A$3:N104)-1,6)*CEILING(COUNT(DRAFT!$B:$B)/4,1),1+MOD(COLUMN()-1,6)))</f>
        <v/>
      </c>
      <c r="O104" s="51" t="str">
        <f>IF(ROWS($A$3:O104)&gt;CEILING(COUNT(DRAFT!$B:$B)/4,1),"",INDEX(RSLT,ROWS($A$3:O104)+QUOTIENT(COLUMNS($A$3:O104)-1,6)*CEILING(COUNT(DRAFT!$B:$B)/4,1),1+MOD(COLUMN()-1,6)))</f>
        <v/>
      </c>
      <c r="P104" s="51" t="str">
        <f>IF(ROWS($A$3:P104)&gt;CEILING(COUNT(DRAFT!$B:$B)/4,1),"",INDEX(RSLT,ROWS($A$3:P104)+QUOTIENT(COLUMNS($A$3:P104)-1,6)*CEILING(COUNT(DRAFT!$B:$B)/4,1),1+MOD(COLUMN()-1,6)))</f>
        <v/>
      </c>
      <c r="Q104" s="51" t="str">
        <f>IF(ROWS($A$3:Q104)&gt;CEILING(COUNT(DRAFT!$B:$B)/4,1),"",INDEX(RSLT,ROWS($A$3:Q104)+QUOTIENT(COLUMNS($A$3:Q104)-1,6)*CEILING(COUNT(DRAFT!$B:$B)/4,1),1+MOD(COLUMN()-1,6)))</f>
        <v/>
      </c>
      <c r="R104" s="51" t="str">
        <f>IF(ROWS($A$3:R104)&gt;CEILING(COUNT(DRAFT!$B:$B)/4,1),"",INDEX(RSLT,ROWS($A$3:R104)+QUOTIENT(COLUMNS($A$3:R104)-1,6)*CEILING(COUNT(DRAFT!$B:$B)/4,1),1+MOD(COLUMN()-1,6)))</f>
        <v/>
      </c>
      <c r="S104" s="51" t="str">
        <f>IF(ROWS($A$3:S104)&gt;CEILING(COUNT(DRAFT!$B:$B)/4,1),"",INDEX(RSLT,ROWS($A$3:S104)+QUOTIENT(COLUMNS($A$3:S104)-1,6)*CEILING(COUNT(DRAFT!$B:$B)/4,1),1+MOD(COLUMN()-1,6)))</f>
        <v/>
      </c>
      <c r="T104" s="51" t="str">
        <f>IF(ROWS($A$3:T104)&gt;CEILING(COUNT(DRAFT!$B:$B)/4,1),"",INDEX(RSLT,ROWS($A$3:T104)+QUOTIENT(COLUMNS($A$3:T104)-1,6)*CEILING(COUNT(DRAFT!$B:$B)/4,1),1+MOD(COLUMN()-1,6)))</f>
        <v/>
      </c>
      <c r="U104" s="51" t="str">
        <f>IF(ROWS($A$3:U104)&gt;CEILING(COUNT(DRAFT!$B:$B)/4,1),"",INDEX(RSLT,ROWS($A$3:U104)+QUOTIENT(COLUMNS($A$3:U104)-1,6)*CEILING(COUNT(DRAFT!$B:$B)/4,1),1+MOD(COLUMN()-1,6)))</f>
        <v/>
      </c>
      <c r="V104" s="51" t="str">
        <f>IF(ROWS($A$3:V104)&gt;CEILING(COUNT(DRAFT!$B:$B)/4,1),"",INDEX(RSLT,ROWS($A$3:V104)+QUOTIENT(COLUMNS($A$3:V104)-1,6)*CEILING(COUNT(DRAFT!$B:$B)/4,1),1+MOD(COLUMN()-1,6)))</f>
        <v/>
      </c>
      <c r="W104" s="51" t="str">
        <f>IF(ROWS($A$3:W104)&gt;CEILING(COUNT(DRAFT!$B:$B)/4,1),"",INDEX(RSLT,ROWS($A$3:W104)+QUOTIENT(COLUMNS($A$3:W104)-1,6)*CEILING(COUNT(DRAFT!$B:$B)/4,1),1+MOD(COLUMN()-1,6)))</f>
        <v/>
      </c>
      <c r="X104" s="51" t="str">
        <f>IF(ROWS($A$3:X104)&gt;CEILING(COUNT(DRAFT!$B:$B)/4,1),"",INDEX(RSLT,ROWS($A$3:X104)+QUOTIENT(COLUMNS($A$3:X104)-1,6)*CEILING(COUNT(DRAFT!$B:$B)/4,1),1+MOD(COLUMN()-1,6)))</f>
        <v/>
      </c>
    </row>
    <row r="105" spans="1:24" ht="23.1" customHeight="1" x14ac:dyDescent="0.2">
      <c r="A105" s="51" t="str">
        <f>IF(ROWS($A$3:A105)&gt;CEILING(COUNT(DRAFT!$B:$B)/4,1),"",INDEX(RSLT,ROWS($A$3:A105)+QUOTIENT(COLUMNS($A$3:A105)-1,6)*CEILING(COUNT(DRAFT!$B:$B)/4,1),1+MOD(COLUMN()-1,6)))</f>
        <v/>
      </c>
      <c r="B105" s="51" t="str">
        <f>IF(ROWS($A$3:B105)&gt;CEILING(COUNT(DRAFT!$B:$B)/4,1),"",INDEX(RSLT,ROWS($A$3:B105)+QUOTIENT(COLUMNS($A$3:B105)-1,6)*CEILING(COUNT(DRAFT!$B:$B)/4,1),1+MOD(COLUMN()-1,6)))</f>
        <v/>
      </c>
      <c r="C105" s="51" t="str">
        <f>IF(ROWS($A$3:C105)&gt;CEILING(COUNT(DRAFT!$B:$B)/4,1),"",INDEX(RSLT,ROWS($A$3:C105)+QUOTIENT(COLUMNS($A$3:C105)-1,6)*CEILING(COUNT(DRAFT!$B:$B)/4,1),1+MOD(COLUMN()-1,6)))</f>
        <v/>
      </c>
      <c r="D105" s="51" t="str">
        <f>IF(ROWS($A$3:D105)&gt;CEILING(COUNT(DRAFT!$B:$B)/4,1),"",INDEX(RSLT,ROWS($A$3:D105)+QUOTIENT(COLUMNS($A$3:D105)-1,6)*CEILING(COUNT(DRAFT!$B:$B)/4,1),1+MOD(COLUMN()-1,6)))</f>
        <v/>
      </c>
      <c r="E105" s="51" t="str">
        <f>IF(ROWS($A$3:E105)&gt;CEILING(COUNT(DRAFT!$B:$B)/4,1),"",INDEX(RSLT,ROWS($A$3:E105)+QUOTIENT(COLUMNS($A$3:E105)-1,6)*CEILING(COUNT(DRAFT!$B:$B)/4,1),1+MOD(COLUMN()-1,6)))</f>
        <v/>
      </c>
      <c r="F105" s="51" t="str">
        <f>IF(ROWS($A$3:F105)&gt;CEILING(COUNT(DRAFT!$B:$B)/4,1),"",INDEX(RSLT,ROWS($A$3:F105)+QUOTIENT(COLUMNS($A$3:F105)-1,6)*CEILING(COUNT(DRAFT!$B:$B)/4,1),1+MOD(COLUMN()-1,6)))</f>
        <v/>
      </c>
      <c r="G105" s="51" t="str">
        <f>IF(ROWS($A$3:G105)&gt;CEILING(COUNT(DRAFT!$B:$B)/4,1),"",INDEX(RSLT,ROWS($A$3:G105)+QUOTIENT(COLUMNS($A$3:G105)-1,6)*CEILING(COUNT(DRAFT!$B:$B)/4,1),1+MOD(COLUMN()-1,6)))</f>
        <v/>
      </c>
      <c r="H105" s="51" t="str">
        <f>IF(ROWS($A$3:H105)&gt;CEILING(COUNT(DRAFT!$B:$B)/4,1),"",INDEX(RSLT,ROWS($A$3:H105)+QUOTIENT(COLUMNS($A$3:H105)-1,6)*CEILING(COUNT(DRAFT!$B:$B)/4,1),1+MOD(COLUMN()-1,6)))</f>
        <v/>
      </c>
      <c r="I105" s="51" t="str">
        <f>IF(ROWS($A$3:I105)&gt;CEILING(COUNT(DRAFT!$B:$B)/4,1),"",INDEX(RSLT,ROWS($A$3:I105)+QUOTIENT(COLUMNS($A$3:I105)-1,6)*CEILING(COUNT(DRAFT!$B:$B)/4,1),1+MOD(COLUMN()-1,6)))</f>
        <v/>
      </c>
      <c r="J105" s="51" t="str">
        <f>IF(ROWS($A$3:J105)&gt;CEILING(COUNT(DRAFT!$B:$B)/4,1),"",INDEX(RSLT,ROWS($A$3:J105)+QUOTIENT(COLUMNS($A$3:J105)-1,6)*CEILING(COUNT(DRAFT!$B:$B)/4,1),1+MOD(COLUMN()-1,6)))</f>
        <v/>
      </c>
      <c r="K105" s="51" t="str">
        <f>IF(ROWS($A$3:K105)&gt;CEILING(COUNT(DRAFT!$B:$B)/4,1),"",INDEX(RSLT,ROWS($A$3:K105)+QUOTIENT(COLUMNS($A$3:K105)-1,6)*CEILING(COUNT(DRAFT!$B:$B)/4,1),1+MOD(COLUMN()-1,6)))</f>
        <v/>
      </c>
      <c r="L105" s="51" t="str">
        <f>IF(ROWS($A$3:L105)&gt;CEILING(COUNT(DRAFT!$B:$B)/4,1),"",INDEX(RSLT,ROWS($A$3:L105)+QUOTIENT(COLUMNS($A$3:L105)-1,6)*CEILING(COUNT(DRAFT!$B:$B)/4,1),1+MOD(COLUMN()-1,6)))</f>
        <v/>
      </c>
      <c r="M105" s="51" t="str">
        <f>IF(ROWS($A$3:M105)&gt;CEILING(COUNT(DRAFT!$B:$B)/4,1),"",INDEX(RSLT,ROWS($A$3:M105)+QUOTIENT(COLUMNS($A$3:M105)-1,6)*CEILING(COUNT(DRAFT!$B:$B)/4,1),1+MOD(COLUMN()-1,6)))</f>
        <v/>
      </c>
      <c r="N105" s="51" t="str">
        <f>IF(ROWS($A$3:N105)&gt;CEILING(COUNT(DRAFT!$B:$B)/4,1),"",INDEX(RSLT,ROWS($A$3:N105)+QUOTIENT(COLUMNS($A$3:N105)-1,6)*CEILING(COUNT(DRAFT!$B:$B)/4,1),1+MOD(COLUMN()-1,6)))</f>
        <v/>
      </c>
      <c r="O105" s="51" t="str">
        <f>IF(ROWS($A$3:O105)&gt;CEILING(COUNT(DRAFT!$B:$B)/4,1),"",INDEX(RSLT,ROWS($A$3:O105)+QUOTIENT(COLUMNS($A$3:O105)-1,6)*CEILING(COUNT(DRAFT!$B:$B)/4,1),1+MOD(COLUMN()-1,6)))</f>
        <v/>
      </c>
      <c r="P105" s="51" t="str">
        <f>IF(ROWS($A$3:P105)&gt;CEILING(COUNT(DRAFT!$B:$B)/4,1),"",INDEX(RSLT,ROWS($A$3:P105)+QUOTIENT(COLUMNS($A$3:P105)-1,6)*CEILING(COUNT(DRAFT!$B:$B)/4,1),1+MOD(COLUMN()-1,6)))</f>
        <v/>
      </c>
      <c r="Q105" s="51" t="str">
        <f>IF(ROWS($A$3:Q105)&gt;CEILING(COUNT(DRAFT!$B:$B)/4,1),"",INDEX(RSLT,ROWS($A$3:Q105)+QUOTIENT(COLUMNS($A$3:Q105)-1,6)*CEILING(COUNT(DRAFT!$B:$B)/4,1),1+MOD(COLUMN()-1,6)))</f>
        <v/>
      </c>
      <c r="R105" s="51" t="str">
        <f>IF(ROWS($A$3:R105)&gt;CEILING(COUNT(DRAFT!$B:$B)/4,1),"",INDEX(RSLT,ROWS($A$3:R105)+QUOTIENT(COLUMNS($A$3:R105)-1,6)*CEILING(COUNT(DRAFT!$B:$B)/4,1),1+MOD(COLUMN()-1,6)))</f>
        <v/>
      </c>
      <c r="S105" s="51" t="str">
        <f>IF(ROWS($A$3:S105)&gt;CEILING(COUNT(DRAFT!$B:$B)/4,1),"",INDEX(RSLT,ROWS($A$3:S105)+QUOTIENT(COLUMNS($A$3:S105)-1,6)*CEILING(COUNT(DRAFT!$B:$B)/4,1),1+MOD(COLUMN()-1,6)))</f>
        <v/>
      </c>
      <c r="T105" s="51" t="str">
        <f>IF(ROWS($A$3:T105)&gt;CEILING(COUNT(DRAFT!$B:$B)/4,1),"",INDEX(RSLT,ROWS($A$3:T105)+QUOTIENT(COLUMNS($A$3:T105)-1,6)*CEILING(COUNT(DRAFT!$B:$B)/4,1),1+MOD(COLUMN()-1,6)))</f>
        <v/>
      </c>
      <c r="U105" s="51" t="str">
        <f>IF(ROWS($A$3:U105)&gt;CEILING(COUNT(DRAFT!$B:$B)/4,1),"",INDEX(RSLT,ROWS($A$3:U105)+QUOTIENT(COLUMNS($A$3:U105)-1,6)*CEILING(COUNT(DRAFT!$B:$B)/4,1),1+MOD(COLUMN()-1,6)))</f>
        <v/>
      </c>
      <c r="V105" s="51" t="str">
        <f>IF(ROWS($A$3:V105)&gt;CEILING(COUNT(DRAFT!$B:$B)/4,1),"",INDEX(RSLT,ROWS($A$3:V105)+QUOTIENT(COLUMNS($A$3:V105)-1,6)*CEILING(COUNT(DRAFT!$B:$B)/4,1),1+MOD(COLUMN()-1,6)))</f>
        <v/>
      </c>
      <c r="W105" s="51" t="str">
        <f>IF(ROWS($A$3:W105)&gt;CEILING(COUNT(DRAFT!$B:$B)/4,1),"",INDEX(RSLT,ROWS($A$3:W105)+QUOTIENT(COLUMNS($A$3:W105)-1,6)*CEILING(COUNT(DRAFT!$B:$B)/4,1),1+MOD(COLUMN()-1,6)))</f>
        <v/>
      </c>
      <c r="X105" s="51" t="str">
        <f>IF(ROWS($A$3:X105)&gt;CEILING(COUNT(DRAFT!$B:$B)/4,1),"",INDEX(RSLT,ROWS($A$3:X105)+QUOTIENT(COLUMNS($A$3:X105)-1,6)*CEILING(COUNT(DRAFT!$B:$B)/4,1),1+MOD(COLUMN()-1,6)))</f>
        <v/>
      </c>
    </row>
    <row r="106" spans="1:24" ht="23.1" customHeight="1" x14ac:dyDescent="0.2">
      <c r="A106" s="51" t="str">
        <f>IF(ROWS($A$3:A106)&gt;CEILING(COUNT(DRAFT!$B:$B)/4,1),"",INDEX(RSLT,ROWS($A$3:A106)+QUOTIENT(COLUMNS($A$3:A106)-1,6)*CEILING(COUNT(DRAFT!$B:$B)/4,1),1+MOD(COLUMN()-1,6)))</f>
        <v/>
      </c>
      <c r="B106" s="51" t="str">
        <f>IF(ROWS($A$3:B106)&gt;CEILING(COUNT(DRAFT!$B:$B)/4,1),"",INDEX(RSLT,ROWS($A$3:B106)+QUOTIENT(COLUMNS($A$3:B106)-1,6)*CEILING(COUNT(DRAFT!$B:$B)/4,1),1+MOD(COLUMN()-1,6)))</f>
        <v/>
      </c>
      <c r="C106" s="51" t="str">
        <f>IF(ROWS($A$3:C106)&gt;CEILING(COUNT(DRAFT!$B:$B)/4,1),"",INDEX(RSLT,ROWS($A$3:C106)+QUOTIENT(COLUMNS($A$3:C106)-1,6)*CEILING(COUNT(DRAFT!$B:$B)/4,1),1+MOD(COLUMN()-1,6)))</f>
        <v/>
      </c>
      <c r="D106" s="51" t="str">
        <f>IF(ROWS($A$3:D106)&gt;CEILING(COUNT(DRAFT!$B:$B)/4,1),"",INDEX(RSLT,ROWS($A$3:D106)+QUOTIENT(COLUMNS($A$3:D106)-1,6)*CEILING(COUNT(DRAFT!$B:$B)/4,1),1+MOD(COLUMN()-1,6)))</f>
        <v/>
      </c>
      <c r="E106" s="51" t="str">
        <f>IF(ROWS($A$3:E106)&gt;CEILING(COUNT(DRAFT!$B:$B)/4,1),"",INDEX(RSLT,ROWS($A$3:E106)+QUOTIENT(COLUMNS($A$3:E106)-1,6)*CEILING(COUNT(DRAFT!$B:$B)/4,1),1+MOD(COLUMN()-1,6)))</f>
        <v/>
      </c>
      <c r="F106" s="51" t="str">
        <f>IF(ROWS($A$3:F106)&gt;CEILING(COUNT(DRAFT!$B:$B)/4,1),"",INDEX(RSLT,ROWS($A$3:F106)+QUOTIENT(COLUMNS($A$3:F106)-1,6)*CEILING(COUNT(DRAFT!$B:$B)/4,1),1+MOD(COLUMN()-1,6)))</f>
        <v/>
      </c>
      <c r="G106" s="51" t="str">
        <f>IF(ROWS($A$3:G106)&gt;CEILING(COUNT(DRAFT!$B:$B)/4,1),"",INDEX(RSLT,ROWS($A$3:G106)+QUOTIENT(COLUMNS($A$3:G106)-1,6)*CEILING(COUNT(DRAFT!$B:$B)/4,1),1+MOD(COLUMN()-1,6)))</f>
        <v/>
      </c>
      <c r="H106" s="51" t="str">
        <f>IF(ROWS($A$3:H106)&gt;CEILING(COUNT(DRAFT!$B:$B)/4,1),"",INDEX(RSLT,ROWS($A$3:H106)+QUOTIENT(COLUMNS($A$3:H106)-1,6)*CEILING(COUNT(DRAFT!$B:$B)/4,1),1+MOD(COLUMN()-1,6)))</f>
        <v/>
      </c>
      <c r="I106" s="51" t="str">
        <f>IF(ROWS($A$3:I106)&gt;CEILING(COUNT(DRAFT!$B:$B)/4,1),"",INDEX(RSLT,ROWS($A$3:I106)+QUOTIENT(COLUMNS($A$3:I106)-1,6)*CEILING(COUNT(DRAFT!$B:$B)/4,1),1+MOD(COLUMN()-1,6)))</f>
        <v/>
      </c>
      <c r="J106" s="51" t="str">
        <f>IF(ROWS($A$3:J106)&gt;CEILING(COUNT(DRAFT!$B:$B)/4,1),"",INDEX(RSLT,ROWS($A$3:J106)+QUOTIENT(COLUMNS($A$3:J106)-1,6)*CEILING(COUNT(DRAFT!$B:$B)/4,1),1+MOD(COLUMN()-1,6)))</f>
        <v/>
      </c>
      <c r="K106" s="51" t="str">
        <f>IF(ROWS($A$3:K106)&gt;CEILING(COUNT(DRAFT!$B:$B)/4,1),"",INDEX(RSLT,ROWS($A$3:K106)+QUOTIENT(COLUMNS($A$3:K106)-1,6)*CEILING(COUNT(DRAFT!$B:$B)/4,1),1+MOD(COLUMN()-1,6)))</f>
        <v/>
      </c>
      <c r="L106" s="51" t="str">
        <f>IF(ROWS($A$3:L106)&gt;CEILING(COUNT(DRAFT!$B:$B)/4,1),"",INDEX(RSLT,ROWS($A$3:L106)+QUOTIENT(COLUMNS($A$3:L106)-1,6)*CEILING(COUNT(DRAFT!$B:$B)/4,1),1+MOD(COLUMN()-1,6)))</f>
        <v/>
      </c>
      <c r="M106" s="51" t="str">
        <f>IF(ROWS($A$3:M106)&gt;CEILING(COUNT(DRAFT!$B:$B)/4,1),"",INDEX(RSLT,ROWS($A$3:M106)+QUOTIENT(COLUMNS($A$3:M106)-1,6)*CEILING(COUNT(DRAFT!$B:$B)/4,1),1+MOD(COLUMN()-1,6)))</f>
        <v/>
      </c>
      <c r="N106" s="51" t="str">
        <f>IF(ROWS($A$3:N106)&gt;CEILING(COUNT(DRAFT!$B:$B)/4,1),"",INDEX(RSLT,ROWS($A$3:N106)+QUOTIENT(COLUMNS($A$3:N106)-1,6)*CEILING(COUNT(DRAFT!$B:$B)/4,1),1+MOD(COLUMN()-1,6)))</f>
        <v/>
      </c>
      <c r="O106" s="51" t="str">
        <f>IF(ROWS($A$3:O106)&gt;CEILING(COUNT(DRAFT!$B:$B)/4,1),"",INDEX(RSLT,ROWS($A$3:O106)+QUOTIENT(COLUMNS($A$3:O106)-1,6)*CEILING(COUNT(DRAFT!$B:$B)/4,1),1+MOD(COLUMN()-1,6)))</f>
        <v/>
      </c>
      <c r="P106" s="51" t="str">
        <f>IF(ROWS($A$3:P106)&gt;CEILING(COUNT(DRAFT!$B:$B)/4,1),"",INDEX(RSLT,ROWS($A$3:P106)+QUOTIENT(COLUMNS($A$3:P106)-1,6)*CEILING(COUNT(DRAFT!$B:$B)/4,1),1+MOD(COLUMN()-1,6)))</f>
        <v/>
      </c>
      <c r="Q106" s="51" t="str">
        <f>IF(ROWS($A$3:Q106)&gt;CEILING(COUNT(DRAFT!$B:$B)/4,1),"",INDEX(RSLT,ROWS($A$3:Q106)+QUOTIENT(COLUMNS($A$3:Q106)-1,6)*CEILING(COUNT(DRAFT!$B:$B)/4,1),1+MOD(COLUMN()-1,6)))</f>
        <v/>
      </c>
      <c r="R106" s="51" t="str">
        <f>IF(ROWS($A$3:R106)&gt;CEILING(COUNT(DRAFT!$B:$B)/4,1),"",INDEX(RSLT,ROWS($A$3:R106)+QUOTIENT(COLUMNS($A$3:R106)-1,6)*CEILING(COUNT(DRAFT!$B:$B)/4,1),1+MOD(COLUMN()-1,6)))</f>
        <v/>
      </c>
      <c r="S106" s="51" t="str">
        <f>IF(ROWS($A$3:S106)&gt;CEILING(COUNT(DRAFT!$B:$B)/4,1),"",INDEX(RSLT,ROWS($A$3:S106)+QUOTIENT(COLUMNS($A$3:S106)-1,6)*CEILING(COUNT(DRAFT!$B:$B)/4,1),1+MOD(COLUMN()-1,6)))</f>
        <v/>
      </c>
      <c r="T106" s="51" t="str">
        <f>IF(ROWS($A$3:T106)&gt;CEILING(COUNT(DRAFT!$B:$B)/4,1),"",INDEX(RSLT,ROWS($A$3:T106)+QUOTIENT(COLUMNS($A$3:T106)-1,6)*CEILING(COUNT(DRAFT!$B:$B)/4,1),1+MOD(COLUMN()-1,6)))</f>
        <v/>
      </c>
      <c r="U106" s="51" t="str">
        <f>IF(ROWS($A$3:U106)&gt;CEILING(COUNT(DRAFT!$B:$B)/4,1),"",INDEX(RSLT,ROWS($A$3:U106)+QUOTIENT(COLUMNS($A$3:U106)-1,6)*CEILING(COUNT(DRAFT!$B:$B)/4,1),1+MOD(COLUMN()-1,6)))</f>
        <v/>
      </c>
      <c r="V106" s="51" t="str">
        <f>IF(ROWS($A$3:V106)&gt;CEILING(COUNT(DRAFT!$B:$B)/4,1),"",INDEX(RSLT,ROWS($A$3:V106)+QUOTIENT(COLUMNS($A$3:V106)-1,6)*CEILING(COUNT(DRAFT!$B:$B)/4,1),1+MOD(COLUMN()-1,6)))</f>
        <v/>
      </c>
      <c r="W106" s="51" t="str">
        <f>IF(ROWS($A$3:W106)&gt;CEILING(COUNT(DRAFT!$B:$B)/4,1),"",INDEX(RSLT,ROWS($A$3:W106)+QUOTIENT(COLUMNS($A$3:W106)-1,6)*CEILING(COUNT(DRAFT!$B:$B)/4,1),1+MOD(COLUMN()-1,6)))</f>
        <v/>
      </c>
      <c r="X106" s="51" t="str">
        <f>IF(ROWS($A$3:X106)&gt;CEILING(COUNT(DRAFT!$B:$B)/4,1),"",INDEX(RSLT,ROWS($A$3:X106)+QUOTIENT(COLUMNS($A$3:X106)-1,6)*CEILING(COUNT(DRAFT!$B:$B)/4,1),1+MOD(COLUMN()-1,6)))</f>
        <v/>
      </c>
    </row>
    <row r="107" spans="1:24" ht="23.1" customHeight="1" x14ac:dyDescent="0.2">
      <c r="A107" s="51" t="str">
        <f>IF(ROWS($A$3:A107)&gt;CEILING(COUNT(DRAFT!$B:$B)/4,1),"",INDEX(RSLT,ROWS($A$3:A107)+QUOTIENT(COLUMNS($A$3:A107)-1,6)*CEILING(COUNT(DRAFT!$B:$B)/4,1),1+MOD(COLUMN()-1,6)))</f>
        <v/>
      </c>
      <c r="B107" s="51" t="str">
        <f>IF(ROWS($A$3:B107)&gt;CEILING(COUNT(DRAFT!$B:$B)/4,1),"",INDEX(RSLT,ROWS($A$3:B107)+QUOTIENT(COLUMNS($A$3:B107)-1,6)*CEILING(COUNT(DRAFT!$B:$B)/4,1),1+MOD(COLUMN()-1,6)))</f>
        <v/>
      </c>
      <c r="C107" s="51" t="str">
        <f>IF(ROWS($A$3:C107)&gt;CEILING(COUNT(DRAFT!$B:$B)/4,1),"",INDEX(RSLT,ROWS($A$3:C107)+QUOTIENT(COLUMNS($A$3:C107)-1,6)*CEILING(COUNT(DRAFT!$B:$B)/4,1),1+MOD(COLUMN()-1,6)))</f>
        <v/>
      </c>
      <c r="D107" s="51" t="str">
        <f>IF(ROWS($A$3:D107)&gt;CEILING(COUNT(DRAFT!$B:$B)/4,1),"",INDEX(RSLT,ROWS($A$3:D107)+QUOTIENT(COLUMNS($A$3:D107)-1,6)*CEILING(COUNT(DRAFT!$B:$B)/4,1),1+MOD(COLUMN()-1,6)))</f>
        <v/>
      </c>
      <c r="E107" s="51" t="str">
        <f>IF(ROWS($A$3:E107)&gt;CEILING(COUNT(DRAFT!$B:$B)/4,1),"",INDEX(RSLT,ROWS($A$3:E107)+QUOTIENT(COLUMNS($A$3:E107)-1,6)*CEILING(COUNT(DRAFT!$B:$B)/4,1),1+MOD(COLUMN()-1,6)))</f>
        <v/>
      </c>
      <c r="F107" s="51" t="str">
        <f>IF(ROWS($A$3:F107)&gt;CEILING(COUNT(DRAFT!$B:$B)/4,1),"",INDEX(RSLT,ROWS($A$3:F107)+QUOTIENT(COLUMNS($A$3:F107)-1,6)*CEILING(COUNT(DRAFT!$B:$B)/4,1),1+MOD(COLUMN()-1,6)))</f>
        <v/>
      </c>
      <c r="G107" s="51" t="str">
        <f>IF(ROWS($A$3:G107)&gt;CEILING(COUNT(DRAFT!$B:$B)/4,1),"",INDEX(RSLT,ROWS($A$3:G107)+QUOTIENT(COLUMNS($A$3:G107)-1,6)*CEILING(COUNT(DRAFT!$B:$B)/4,1),1+MOD(COLUMN()-1,6)))</f>
        <v/>
      </c>
      <c r="H107" s="51" t="str">
        <f>IF(ROWS($A$3:H107)&gt;CEILING(COUNT(DRAFT!$B:$B)/4,1),"",INDEX(RSLT,ROWS($A$3:H107)+QUOTIENT(COLUMNS($A$3:H107)-1,6)*CEILING(COUNT(DRAFT!$B:$B)/4,1),1+MOD(COLUMN()-1,6)))</f>
        <v/>
      </c>
      <c r="I107" s="51" t="str">
        <f>IF(ROWS($A$3:I107)&gt;CEILING(COUNT(DRAFT!$B:$B)/4,1),"",INDEX(RSLT,ROWS($A$3:I107)+QUOTIENT(COLUMNS($A$3:I107)-1,6)*CEILING(COUNT(DRAFT!$B:$B)/4,1),1+MOD(COLUMN()-1,6)))</f>
        <v/>
      </c>
      <c r="J107" s="51" t="str">
        <f>IF(ROWS($A$3:J107)&gt;CEILING(COUNT(DRAFT!$B:$B)/4,1),"",INDEX(RSLT,ROWS($A$3:J107)+QUOTIENT(COLUMNS($A$3:J107)-1,6)*CEILING(COUNT(DRAFT!$B:$B)/4,1),1+MOD(COLUMN()-1,6)))</f>
        <v/>
      </c>
      <c r="K107" s="51" t="str">
        <f>IF(ROWS($A$3:K107)&gt;CEILING(COUNT(DRAFT!$B:$B)/4,1),"",INDEX(RSLT,ROWS($A$3:K107)+QUOTIENT(COLUMNS($A$3:K107)-1,6)*CEILING(COUNT(DRAFT!$B:$B)/4,1),1+MOD(COLUMN()-1,6)))</f>
        <v/>
      </c>
      <c r="L107" s="51" t="str">
        <f>IF(ROWS($A$3:L107)&gt;CEILING(COUNT(DRAFT!$B:$B)/4,1),"",INDEX(RSLT,ROWS($A$3:L107)+QUOTIENT(COLUMNS($A$3:L107)-1,6)*CEILING(COUNT(DRAFT!$B:$B)/4,1),1+MOD(COLUMN()-1,6)))</f>
        <v/>
      </c>
      <c r="M107" s="51" t="str">
        <f>IF(ROWS($A$3:M107)&gt;CEILING(COUNT(DRAFT!$B:$B)/4,1),"",INDEX(RSLT,ROWS($A$3:M107)+QUOTIENT(COLUMNS($A$3:M107)-1,6)*CEILING(COUNT(DRAFT!$B:$B)/4,1),1+MOD(COLUMN()-1,6)))</f>
        <v/>
      </c>
      <c r="N107" s="51" t="str">
        <f>IF(ROWS($A$3:N107)&gt;CEILING(COUNT(DRAFT!$B:$B)/4,1),"",INDEX(RSLT,ROWS($A$3:N107)+QUOTIENT(COLUMNS($A$3:N107)-1,6)*CEILING(COUNT(DRAFT!$B:$B)/4,1),1+MOD(COLUMN()-1,6)))</f>
        <v/>
      </c>
      <c r="O107" s="51" t="str">
        <f>IF(ROWS($A$3:O107)&gt;CEILING(COUNT(DRAFT!$B:$B)/4,1),"",INDEX(RSLT,ROWS($A$3:O107)+QUOTIENT(COLUMNS($A$3:O107)-1,6)*CEILING(COUNT(DRAFT!$B:$B)/4,1),1+MOD(COLUMN()-1,6)))</f>
        <v/>
      </c>
      <c r="P107" s="51" t="str">
        <f>IF(ROWS($A$3:P107)&gt;CEILING(COUNT(DRAFT!$B:$B)/4,1),"",INDEX(RSLT,ROWS($A$3:P107)+QUOTIENT(COLUMNS($A$3:P107)-1,6)*CEILING(COUNT(DRAFT!$B:$B)/4,1),1+MOD(COLUMN()-1,6)))</f>
        <v/>
      </c>
      <c r="Q107" s="51" t="str">
        <f>IF(ROWS($A$3:Q107)&gt;CEILING(COUNT(DRAFT!$B:$B)/4,1),"",INDEX(RSLT,ROWS($A$3:Q107)+QUOTIENT(COLUMNS($A$3:Q107)-1,6)*CEILING(COUNT(DRAFT!$B:$B)/4,1),1+MOD(COLUMN()-1,6)))</f>
        <v/>
      </c>
      <c r="R107" s="51" t="str">
        <f>IF(ROWS($A$3:R107)&gt;CEILING(COUNT(DRAFT!$B:$B)/4,1),"",INDEX(RSLT,ROWS($A$3:R107)+QUOTIENT(COLUMNS($A$3:R107)-1,6)*CEILING(COUNT(DRAFT!$B:$B)/4,1),1+MOD(COLUMN()-1,6)))</f>
        <v/>
      </c>
      <c r="S107" s="51" t="str">
        <f>IF(ROWS($A$3:S107)&gt;CEILING(COUNT(DRAFT!$B:$B)/4,1),"",INDEX(RSLT,ROWS($A$3:S107)+QUOTIENT(COLUMNS($A$3:S107)-1,6)*CEILING(COUNT(DRAFT!$B:$B)/4,1),1+MOD(COLUMN()-1,6)))</f>
        <v/>
      </c>
      <c r="T107" s="51" t="str">
        <f>IF(ROWS($A$3:T107)&gt;CEILING(COUNT(DRAFT!$B:$B)/4,1),"",INDEX(RSLT,ROWS($A$3:T107)+QUOTIENT(COLUMNS($A$3:T107)-1,6)*CEILING(COUNT(DRAFT!$B:$B)/4,1),1+MOD(COLUMN()-1,6)))</f>
        <v/>
      </c>
      <c r="U107" s="51" t="str">
        <f>IF(ROWS($A$3:U107)&gt;CEILING(COUNT(DRAFT!$B:$B)/4,1),"",INDEX(RSLT,ROWS($A$3:U107)+QUOTIENT(COLUMNS($A$3:U107)-1,6)*CEILING(COUNT(DRAFT!$B:$B)/4,1),1+MOD(COLUMN()-1,6)))</f>
        <v/>
      </c>
      <c r="V107" s="51" t="str">
        <f>IF(ROWS($A$3:V107)&gt;CEILING(COUNT(DRAFT!$B:$B)/4,1),"",INDEX(RSLT,ROWS($A$3:V107)+QUOTIENT(COLUMNS($A$3:V107)-1,6)*CEILING(COUNT(DRAFT!$B:$B)/4,1),1+MOD(COLUMN()-1,6)))</f>
        <v/>
      </c>
      <c r="W107" s="51" t="str">
        <f>IF(ROWS($A$3:W107)&gt;CEILING(COUNT(DRAFT!$B:$B)/4,1),"",INDEX(RSLT,ROWS($A$3:W107)+QUOTIENT(COLUMNS($A$3:W107)-1,6)*CEILING(COUNT(DRAFT!$B:$B)/4,1),1+MOD(COLUMN()-1,6)))</f>
        <v/>
      </c>
      <c r="X107" s="51" t="str">
        <f>IF(ROWS($A$3:X107)&gt;CEILING(COUNT(DRAFT!$B:$B)/4,1),"",INDEX(RSLT,ROWS($A$3:X107)+QUOTIENT(COLUMNS($A$3:X107)-1,6)*CEILING(COUNT(DRAFT!$B:$B)/4,1),1+MOD(COLUMN()-1,6)))</f>
        <v/>
      </c>
    </row>
    <row r="108" spans="1:24" ht="23.1" customHeight="1" x14ac:dyDescent="0.2">
      <c r="A108" s="51" t="str">
        <f>IF(ROWS($A$3:A108)&gt;CEILING(COUNT(DRAFT!$B:$B)/4,1),"",INDEX(RSLT,ROWS($A$3:A108)+QUOTIENT(COLUMNS($A$3:A108)-1,6)*CEILING(COUNT(DRAFT!$B:$B)/4,1),1+MOD(COLUMN()-1,6)))</f>
        <v/>
      </c>
      <c r="B108" s="51" t="str">
        <f>IF(ROWS($A$3:B108)&gt;CEILING(COUNT(DRAFT!$B:$B)/4,1),"",INDEX(RSLT,ROWS($A$3:B108)+QUOTIENT(COLUMNS($A$3:B108)-1,6)*CEILING(COUNT(DRAFT!$B:$B)/4,1),1+MOD(COLUMN()-1,6)))</f>
        <v/>
      </c>
      <c r="C108" s="51" t="str">
        <f>IF(ROWS($A$3:C108)&gt;CEILING(COUNT(DRAFT!$B:$B)/4,1),"",INDEX(RSLT,ROWS($A$3:C108)+QUOTIENT(COLUMNS($A$3:C108)-1,6)*CEILING(COUNT(DRAFT!$B:$B)/4,1),1+MOD(COLUMN()-1,6)))</f>
        <v/>
      </c>
      <c r="D108" s="51" t="str">
        <f>IF(ROWS($A$3:D108)&gt;CEILING(COUNT(DRAFT!$B:$B)/4,1),"",INDEX(RSLT,ROWS($A$3:D108)+QUOTIENT(COLUMNS($A$3:D108)-1,6)*CEILING(COUNT(DRAFT!$B:$B)/4,1),1+MOD(COLUMN()-1,6)))</f>
        <v/>
      </c>
      <c r="E108" s="51" t="str">
        <f>IF(ROWS($A$3:E108)&gt;CEILING(COUNT(DRAFT!$B:$B)/4,1),"",INDEX(RSLT,ROWS($A$3:E108)+QUOTIENT(COLUMNS($A$3:E108)-1,6)*CEILING(COUNT(DRAFT!$B:$B)/4,1),1+MOD(COLUMN()-1,6)))</f>
        <v/>
      </c>
      <c r="F108" s="51" t="str">
        <f>IF(ROWS($A$3:F108)&gt;CEILING(COUNT(DRAFT!$B:$B)/4,1),"",INDEX(RSLT,ROWS($A$3:F108)+QUOTIENT(COLUMNS($A$3:F108)-1,6)*CEILING(COUNT(DRAFT!$B:$B)/4,1),1+MOD(COLUMN()-1,6)))</f>
        <v/>
      </c>
      <c r="G108" s="51" t="str">
        <f>IF(ROWS($A$3:G108)&gt;CEILING(COUNT(DRAFT!$B:$B)/4,1),"",INDEX(RSLT,ROWS($A$3:G108)+QUOTIENT(COLUMNS($A$3:G108)-1,6)*CEILING(COUNT(DRAFT!$B:$B)/4,1),1+MOD(COLUMN()-1,6)))</f>
        <v/>
      </c>
      <c r="H108" s="51" t="str">
        <f>IF(ROWS($A$3:H108)&gt;CEILING(COUNT(DRAFT!$B:$B)/4,1),"",INDEX(RSLT,ROWS($A$3:H108)+QUOTIENT(COLUMNS($A$3:H108)-1,6)*CEILING(COUNT(DRAFT!$B:$B)/4,1),1+MOD(COLUMN()-1,6)))</f>
        <v/>
      </c>
      <c r="I108" s="51" t="str">
        <f>IF(ROWS($A$3:I108)&gt;CEILING(COUNT(DRAFT!$B:$B)/4,1),"",INDEX(RSLT,ROWS($A$3:I108)+QUOTIENT(COLUMNS($A$3:I108)-1,6)*CEILING(COUNT(DRAFT!$B:$B)/4,1),1+MOD(COLUMN()-1,6)))</f>
        <v/>
      </c>
      <c r="J108" s="51" t="str">
        <f>IF(ROWS($A$3:J108)&gt;CEILING(COUNT(DRAFT!$B:$B)/4,1),"",INDEX(RSLT,ROWS($A$3:J108)+QUOTIENT(COLUMNS($A$3:J108)-1,6)*CEILING(COUNT(DRAFT!$B:$B)/4,1),1+MOD(COLUMN()-1,6)))</f>
        <v/>
      </c>
      <c r="K108" s="51" t="str">
        <f>IF(ROWS($A$3:K108)&gt;CEILING(COUNT(DRAFT!$B:$B)/4,1),"",INDEX(RSLT,ROWS($A$3:K108)+QUOTIENT(COLUMNS($A$3:K108)-1,6)*CEILING(COUNT(DRAFT!$B:$B)/4,1),1+MOD(COLUMN()-1,6)))</f>
        <v/>
      </c>
      <c r="L108" s="51" t="str">
        <f>IF(ROWS($A$3:L108)&gt;CEILING(COUNT(DRAFT!$B:$B)/4,1),"",INDEX(RSLT,ROWS($A$3:L108)+QUOTIENT(COLUMNS($A$3:L108)-1,6)*CEILING(COUNT(DRAFT!$B:$B)/4,1),1+MOD(COLUMN()-1,6)))</f>
        <v/>
      </c>
      <c r="M108" s="51" t="str">
        <f>IF(ROWS($A$3:M108)&gt;CEILING(COUNT(DRAFT!$B:$B)/4,1),"",INDEX(RSLT,ROWS($A$3:M108)+QUOTIENT(COLUMNS($A$3:M108)-1,6)*CEILING(COUNT(DRAFT!$B:$B)/4,1),1+MOD(COLUMN()-1,6)))</f>
        <v/>
      </c>
      <c r="N108" s="51" t="str">
        <f>IF(ROWS($A$3:N108)&gt;CEILING(COUNT(DRAFT!$B:$B)/4,1),"",INDEX(RSLT,ROWS($A$3:N108)+QUOTIENT(COLUMNS($A$3:N108)-1,6)*CEILING(COUNT(DRAFT!$B:$B)/4,1),1+MOD(COLUMN()-1,6)))</f>
        <v/>
      </c>
      <c r="O108" s="51" t="str">
        <f>IF(ROWS($A$3:O108)&gt;CEILING(COUNT(DRAFT!$B:$B)/4,1),"",INDEX(RSLT,ROWS($A$3:O108)+QUOTIENT(COLUMNS($A$3:O108)-1,6)*CEILING(COUNT(DRAFT!$B:$B)/4,1),1+MOD(COLUMN()-1,6)))</f>
        <v/>
      </c>
      <c r="P108" s="51" t="str">
        <f>IF(ROWS($A$3:P108)&gt;CEILING(COUNT(DRAFT!$B:$B)/4,1),"",INDEX(RSLT,ROWS($A$3:P108)+QUOTIENT(COLUMNS($A$3:P108)-1,6)*CEILING(COUNT(DRAFT!$B:$B)/4,1),1+MOD(COLUMN()-1,6)))</f>
        <v/>
      </c>
      <c r="Q108" s="51" t="str">
        <f>IF(ROWS($A$3:Q108)&gt;CEILING(COUNT(DRAFT!$B:$B)/4,1),"",INDEX(RSLT,ROWS($A$3:Q108)+QUOTIENT(COLUMNS($A$3:Q108)-1,6)*CEILING(COUNT(DRAFT!$B:$B)/4,1),1+MOD(COLUMN()-1,6)))</f>
        <v/>
      </c>
      <c r="R108" s="51" t="str">
        <f>IF(ROWS($A$3:R108)&gt;CEILING(COUNT(DRAFT!$B:$B)/4,1),"",INDEX(RSLT,ROWS($A$3:R108)+QUOTIENT(COLUMNS($A$3:R108)-1,6)*CEILING(COUNT(DRAFT!$B:$B)/4,1),1+MOD(COLUMN()-1,6)))</f>
        <v/>
      </c>
      <c r="S108" s="51" t="str">
        <f>IF(ROWS($A$3:S108)&gt;CEILING(COUNT(DRAFT!$B:$B)/4,1),"",INDEX(RSLT,ROWS($A$3:S108)+QUOTIENT(COLUMNS($A$3:S108)-1,6)*CEILING(COUNT(DRAFT!$B:$B)/4,1),1+MOD(COLUMN()-1,6)))</f>
        <v/>
      </c>
      <c r="T108" s="51" t="str">
        <f>IF(ROWS($A$3:T108)&gt;CEILING(COUNT(DRAFT!$B:$B)/4,1),"",INDEX(RSLT,ROWS($A$3:T108)+QUOTIENT(COLUMNS($A$3:T108)-1,6)*CEILING(COUNT(DRAFT!$B:$B)/4,1),1+MOD(COLUMN()-1,6)))</f>
        <v/>
      </c>
      <c r="U108" s="51" t="str">
        <f>IF(ROWS($A$3:U108)&gt;CEILING(COUNT(DRAFT!$B:$B)/4,1),"",INDEX(RSLT,ROWS($A$3:U108)+QUOTIENT(COLUMNS($A$3:U108)-1,6)*CEILING(COUNT(DRAFT!$B:$B)/4,1),1+MOD(COLUMN()-1,6)))</f>
        <v/>
      </c>
      <c r="V108" s="51" t="str">
        <f>IF(ROWS($A$3:V108)&gt;CEILING(COUNT(DRAFT!$B:$B)/4,1),"",INDEX(RSLT,ROWS($A$3:V108)+QUOTIENT(COLUMNS($A$3:V108)-1,6)*CEILING(COUNT(DRAFT!$B:$B)/4,1),1+MOD(COLUMN()-1,6)))</f>
        <v/>
      </c>
      <c r="W108" s="51" t="str">
        <f>IF(ROWS($A$3:W108)&gt;CEILING(COUNT(DRAFT!$B:$B)/4,1),"",INDEX(RSLT,ROWS($A$3:W108)+QUOTIENT(COLUMNS($A$3:W108)-1,6)*CEILING(COUNT(DRAFT!$B:$B)/4,1),1+MOD(COLUMN()-1,6)))</f>
        <v/>
      </c>
      <c r="X108" s="51" t="str">
        <f>IF(ROWS($A$3:X108)&gt;CEILING(COUNT(DRAFT!$B:$B)/4,1),"",INDEX(RSLT,ROWS($A$3:X108)+QUOTIENT(COLUMNS($A$3:X108)-1,6)*CEILING(COUNT(DRAFT!$B:$B)/4,1),1+MOD(COLUMN()-1,6)))</f>
        <v/>
      </c>
    </row>
    <row r="109" spans="1:24" ht="23.1" customHeight="1" x14ac:dyDescent="0.2">
      <c r="A109" s="51" t="str">
        <f>IF(ROWS($A$3:A109)&gt;CEILING(COUNT(DRAFT!$B:$B)/4,1),"",INDEX(RSLT,ROWS($A$3:A109)+QUOTIENT(COLUMNS($A$3:A109)-1,6)*CEILING(COUNT(DRAFT!$B:$B)/4,1),1+MOD(COLUMN()-1,6)))</f>
        <v/>
      </c>
      <c r="B109" s="51" t="str">
        <f>IF(ROWS($A$3:B109)&gt;CEILING(COUNT(DRAFT!$B:$B)/4,1),"",INDEX(RSLT,ROWS($A$3:B109)+QUOTIENT(COLUMNS($A$3:B109)-1,6)*CEILING(COUNT(DRAFT!$B:$B)/4,1),1+MOD(COLUMN()-1,6)))</f>
        <v/>
      </c>
      <c r="C109" s="51" t="str">
        <f>IF(ROWS($A$3:C109)&gt;CEILING(COUNT(DRAFT!$B:$B)/4,1),"",INDEX(RSLT,ROWS($A$3:C109)+QUOTIENT(COLUMNS($A$3:C109)-1,6)*CEILING(COUNT(DRAFT!$B:$B)/4,1),1+MOD(COLUMN()-1,6)))</f>
        <v/>
      </c>
      <c r="D109" s="51" t="str">
        <f>IF(ROWS($A$3:D109)&gt;CEILING(COUNT(DRAFT!$B:$B)/4,1),"",INDEX(RSLT,ROWS($A$3:D109)+QUOTIENT(COLUMNS($A$3:D109)-1,6)*CEILING(COUNT(DRAFT!$B:$B)/4,1),1+MOD(COLUMN()-1,6)))</f>
        <v/>
      </c>
      <c r="E109" s="51" t="str">
        <f>IF(ROWS($A$3:E109)&gt;CEILING(COUNT(DRAFT!$B:$B)/4,1),"",INDEX(RSLT,ROWS($A$3:E109)+QUOTIENT(COLUMNS($A$3:E109)-1,6)*CEILING(COUNT(DRAFT!$B:$B)/4,1),1+MOD(COLUMN()-1,6)))</f>
        <v/>
      </c>
      <c r="F109" s="51" t="str">
        <f>IF(ROWS($A$3:F109)&gt;CEILING(COUNT(DRAFT!$B:$B)/4,1),"",INDEX(RSLT,ROWS($A$3:F109)+QUOTIENT(COLUMNS($A$3:F109)-1,6)*CEILING(COUNT(DRAFT!$B:$B)/4,1),1+MOD(COLUMN()-1,6)))</f>
        <v/>
      </c>
      <c r="G109" s="51" t="str">
        <f>IF(ROWS($A$3:G109)&gt;CEILING(COUNT(DRAFT!$B:$B)/4,1),"",INDEX(RSLT,ROWS($A$3:G109)+QUOTIENT(COLUMNS($A$3:G109)-1,6)*CEILING(COUNT(DRAFT!$B:$B)/4,1),1+MOD(COLUMN()-1,6)))</f>
        <v/>
      </c>
      <c r="H109" s="51" t="str">
        <f>IF(ROWS($A$3:H109)&gt;CEILING(COUNT(DRAFT!$B:$B)/4,1),"",INDEX(RSLT,ROWS($A$3:H109)+QUOTIENT(COLUMNS($A$3:H109)-1,6)*CEILING(COUNT(DRAFT!$B:$B)/4,1),1+MOD(COLUMN()-1,6)))</f>
        <v/>
      </c>
      <c r="I109" s="51" t="str">
        <f>IF(ROWS($A$3:I109)&gt;CEILING(COUNT(DRAFT!$B:$B)/4,1),"",INDEX(RSLT,ROWS($A$3:I109)+QUOTIENT(COLUMNS($A$3:I109)-1,6)*CEILING(COUNT(DRAFT!$B:$B)/4,1),1+MOD(COLUMN()-1,6)))</f>
        <v/>
      </c>
      <c r="J109" s="51" t="str">
        <f>IF(ROWS($A$3:J109)&gt;CEILING(COUNT(DRAFT!$B:$B)/4,1),"",INDEX(RSLT,ROWS($A$3:J109)+QUOTIENT(COLUMNS($A$3:J109)-1,6)*CEILING(COUNT(DRAFT!$B:$B)/4,1),1+MOD(COLUMN()-1,6)))</f>
        <v/>
      </c>
      <c r="K109" s="51" t="str">
        <f>IF(ROWS($A$3:K109)&gt;CEILING(COUNT(DRAFT!$B:$B)/4,1),"",INDEX(RSLT,ROWS($A$3:K109)+QUOTIENT(COLUMNS($A$3:K109)-1,6)*CEILING(COUNT(DRAFT!$B:$B)/4,1),1+MOD(COLUMN()-1,6)))</f>
        <v/>
      </c>
      <c r="L109" s="51" t="str">
        <f>IF(ROWS($A$3:L109)&gt;CEILING(COUNT(DRAFT!$B:$B)/4,1),"",INDEX(RSLT,ROWS($A$3:L109)+QUOTIENT(COLUMNS($A$3:L109)-1,6)*CEILING(COUNT(DRAFT!$B:$B)/4,1),1+MOD(COLUMN()-1,6)))</f>
        <v/>
      </c>
      <c r="M109" s="51" t="str">
        <f>IF(ROWS($A$3:M109)&gt;CEILING(COUNT(DRAFT!$B:$B)/4,1),"",INDEX(RSLT,ROWS($A$3:M109)+QUOTIENT(COLUMNS($A$3:M109)-1,6)*CEILING(COUNT(DRAFT!$B:$B)/4,1),1+MOD(COLUMN()-1,6)))</f>
        <v/>
      </c>
      <c r="N109" s="51" t="str">
        <f>IF(ROWS($A$3:N109)&gt;CEILING(COUNT(DRAFT!$B:$B)/4,1),"",INDEX(RSLT,ROWS($A$3:N109)+QUOTIENT(COLUMNS($A$3:N109)-1,6)*CEILING(COUNT(DRAFT!$B:$B)/4,1),1+MOD(COLUMN()-1,6)))</f>
        <v/>
      </c>
      <c r="O109" s="51" t="str">
        <f>IF(ROWS($A$3:O109)&gt;CEILING(COUNT(DRAFT!$B:$B)/4,1),"",INDEX(RSLT,ROWS($A$3:O109)+QUOTIENT(COLUMNS($A$3:O109)-1,6)*CEILING(COUNT(DRAFT!$B:$B)/4,1),1+MOD(COLUMN()-1,6)))</f>
        <v/>
      </c>
      <c r="P109" s="51" t="str">
        <f>IF(ROWS($A$3:P109)&gt;CEILING(COUNT(DRAFT!$B:$B)/4,1),"",INDEX(RSLT,ROWS($A$3:P109)+QUOTIENT(COLUMNS($A$3:P109)-1,6)*CEILING(COUNT(DRAFT!$B:$B)/4,1),1+MOD(COLUMN()-1,6)))</f>
        <v/>
      </c>
      <c r="Q109" s="51" t="str">
        <f>IF(ROWS($A$3:Q109)&gt;CEILING(COUNT(DRAFT!$B:$B)/4,1),"",INDEX(RSLT,ROWS($A$3:Q109)+QUOTIENT(COLUMNS($A$3:Q109)-1,6)*CEILING(COUNT(DRAFT!$B:$B)/4,1),1+MOD(COLUMN()-1,6)))</f>
        <v/>
      </c>
      <c r="R109" s="51" t="str">
        <f>IF(ROWS($A$3:R109)&gt;CEILING(COUNT(DRAFT!$B:$B)/4,1),"",INDEX(RSLT,ROWS($A$3:R109)+QUOTIENT(COLUMNS($A$3:R109)-1,6)*CEILING(COUNT(DRAFT!$B:$B)/4,1),1+MOD(COLUMN()-1,6)))</f>
        <v/>
      </c>
      <c r="S109" s="51" t="str">
        <f>IF(ROWS($A$3:S109)&gt;CEILING(COUNT(DRAFT!$B:$B)/4,1),"",INDEX(RSLT,ROWS($A$3:S109)+QUOTIENT(COLUMNS($A$3:S109)-1,6)*CEILING(COUNT(DRAFT!$B:$B)/4,1),1+MOD(COLUMN()-1,6)))</f>
        <v/>
      </c>
      <c r="T109" s="51" t="str">
        <f>IF(ROWS($A$3:T109)&gt;CEILING(COUNT(DRAFT!$B:$B)/4,1),"",INDEX(RSLT,ROWS($A$3:T109)+QUOTIENT(COLUMNS($A$3:T109)-1,6)*CEILING(COUNT(DRAFT!$B:$B)/4,1),1+MOD(COLUMN()-1,6)))</f>
        <v/>
      </c>
      <c r="U109" s="51" t="str">
        <f>IF(ROWS($A$3:U109)&gt;CEILING(COUNT(DRAFT!$B:$B)/4,1),"",INDEX(RSLT,ROWS($A$3:U109)+QUOTIENT(COLUMNS($A$3:U109)-1,6)*CEILING(COUNT(DRAFT!$B:$B)/4,1),1+MOD(COLUMN()-1,6)))</f>
        <v/>
      </c>
      <c r="V109" s="51" t="str">
        <f>IF(ROWS($A$3:V109)&gt;CEILING(COUNT(DRAFT!$B:$B)/4,1),"",INDEX(RSLT,ROWS($A$3:V109)+QUOTIENT(COLUMNS($A$3:V109)-1,6)*CEILING(COUNT(DRAFT!$B:$B)/4,1),1+MOD(COLUMN()-1,6)))</f>
        <v/>
      </c>
      <c r="W109" s="51" t="str">
        <f>IF(ROWS($A$3:W109)&gt;CEILING(COUNT(DRAFT!$B:$B)/4,1),"",INDEX(RSLT,ROWS($A$3:W109)+QUOTIENT(COLUMNS($A$3:W109)-1,6)*CEILING(COUNT(DRAFT!$B:$B)/4,1),1+MOD(COLUMN()-1,6)))</f>
        <v/>
      </c>
      <c r="X109" s="51" t="str">
        <f>IF(ROWS($A$3:X109)&gt;CEILING(COUNT(DRAFT!$B:$B)/4,1),"",INDEX(RSLT,ROWS($A$3:X109)+QUOTIENT(COLUMNS($A$3:X109)-1,6)*CEILING(COUNT(DRAFT!$B:$B)/4,1),1+MOD(COLUMN()-1,6)))</f>
        <v/>
      </c>
    </row>
    <row r="110" spans="1:24" ht="23.1" customHeight="1" x14ac:dyDescent="0.2">
      <c r="A110" s="51" t="str">
        <f>IF(ROWS($A$3:A110)&gt;CEILING(COUNT(DRAFT!$B:$B)/4,1),"",INDEX(RSLT,ROWS($A$3:A110)+QUOTIENT(COLUMNS($A$3:A110)-1,6)*CEILING(COUNT(DRAFT!$B:$B)/4,1),1+MOD(COLUMN()-1,6)))</f>
        <v/>
      </c>
      <c r="B110" s="51" t="str">
        <f>IF(ROWS($A$3:B110)&gt;CEILING(COUNT(DRAFT!$B:$B)/4,1),"",INDEX(RSLT,ROWS($A$3:B110)+QUOTIENT(COLUMNS($A$3:B110)-1,6)*CEILING(COUNT(DRAFT!$B:$B)/4,1),1+MOD(COLUMN()-1,6)))</f>
        <v/>
      </c>
      <c r="C110" s="51" t="str">
        <f>IF(ROWS($A$3:C110)&gt;CEILING(COUNT(DRAFT!$B:$B)/4,1),"",INDEX(RSLT,ROWS($A$3:C110)+QUOTIENT(COLUMNS($A$3:C110)-1,6)*CEILING(COUNT(DRAFT!$B:$B)/4,1),1+MOD(COLUMN()-1,6)))</f>
        <v/>
      </c>
      <c r="D110" s="51" t="str">
        <f>IF(ROWS($A$3:D110)&gt;CEILING(COUNT(DRAFT!$B:$B)/4,1),"",INDEX(RSLT,ROWS($A$3:D110)+QUOTIENT(COLUMNS($A$3:D110)-1,6)*CEILING(COUNT(DRAFT!$B:$B)/4,1),1+MOD(COLUMN()-1,6)))</f>
        <v/>
      </c>
      <c r="E110" s="51" t="str">
        <f>IF(ROWS($A$3:E110)&gt;CEILING(COUNT(DRAFT!$B:$B)/4,1),"",INDEX(RSLT,ROWS($A$3:E110)+QUOTIENT(COLUMNS($A$3:E110)-1,6)*CEILING(COUNT(DRAFT!$B:$B)/4,1),1+MOD(COLUMN()-1,6)))</f>
        <v/>
      </c>
      <c r="F110" s="51" t="str">
        <f>IF(ROWS($A$3:F110)&gt;CEILING(COUNT(DRAFT!$B:$B)/4,1),"",INDEX(RSLT,ROWS($A$3:F110)+QUOTIENT(COLUMNS($A$3:F110)-1,6)*CEILING(COUNT(DRAFT!$B:$B)/4,1),1+MOD(COLUMN()-1,6)))</f>
        <v/>
      </c>
      <c r="G110" s="51" t="str">
        <f>IF(ROWS($A$3:G110)&gt;CEILING(COUNT(DRAFT!$B:$B)/4,1),"",INDEX(RSLT,ROWS($A$3:G110)+QUOTIENT(COLUMNS($A$3:G110)-1,6)*CEILING(COUNT(DRAFT!$B:$B)/4,1),1+MOD(COLUMN()-1,6)))</f>
        <v/>
      </c>
      <c r="H110" s="51" t="str">
        <f>IF(ROWS($A$3:H110)&gt;CEILING(COUNT(DRAFT!$B:$B)/4,1),"",INDEX(RSLT,ROWS($A$3:H110)+QUOTIENT(COLUMNS($A$3:H110)-1,6)*CEILING(COUNT(DRAFT!$B:$B)/4,1),1+MOD(COLUMN()-1,6)))</f>
        <v/>
      </c>
      <c r="I110" s="51" t="str">
        <f>IF(ROWS($A$3:I110)&gt;CEILING(COUNT(DRAFT!$B:$B)/4,1),"",INDEX(RSLT,ROWS($A$3:I110)+QUOTIENT(COLUMNS($A$3:I110)-1,6)*CEILING(COUNT(DRAFT!$B:$B)/4,1),1+MOD(COLUMN()-1,6)))</f>
        <v/>
      </c>
      <c r="J110" s="51" t="str">
        <f>IF(ROWS($A$3:J110)&gt;CEILING(COUNT(DRAFT!$B:$B)/4,1),"",INDEX(RSLT,ROWS($A$3:J110)+QUOTIENT(COLUMNS($A$3:J110)-1,6)*CEILING(COUNT(DRAFT!$B:$B)/4,1),1+MOD(COLUMN()-1,6)))</f>
        <v/>
      </c>
      <c r="K110" s="51" t="str">
        <f>IF(ROWS($A$3:K110)&gt;CEILING(COUNT(DRAFT!$B:$B)/4,1),"",INDEX(RSLT,ROWS($A$3:K110)+QUOTIENT(COLUMNS($A$3:K110)-1,6)*CEILING(COUNT(DRAFT!$B:$B)/4,1),1+MOD(COLUMN()-1,6)))</f>
        <v/>
      </c>
      <c r="L110" s="51" t="str">
        <f>IF(ROWS($A$3:L110)&gt;CEILING(COUNT(DRAFT!$B:$B)/4,1),"",INDEX(RSLT,ROWS($A$3:L110)+QUOTIENT(COLUMNS($A$3:L110)-1,6)*CEILING(COUNT(DRAFT!$B:$B)/4,1),1+MOD(COLUMN()-1,6)))</f>
        <v/>
      </c>
      <c r="M110" s="51" t="str">
        <f>IF(ROWS($A$3:M110)&gt;CEILING(COUNT(DRAFT!$B:$B)/4,1),"",INDEX(RSLT,ROWS($A$3:M110)+QUOTIENT(COLUMNS($A$3:M110)-1,6)*CEILING(COUNT(DRAFT!$B:$B)/4,1),1+MOD(COLUMN()-1,6)))</f>
        <v/>
      </c>
      <c r="N110" s="51" t="str">
        <f>IF(ROWS($A$3:N110)&gt;CEILING(COUNT(DRAFT!$B:$B)/4,1),"",INDEX(RSLT,ROWS($A$3:N110)+QUOTIENT(COLUMNS($A$3:N110)-1,6)*CEILING(COUNT(DRAFT!$B:$B)/4,1),1+MOD(COLUMN()-1,6)))</f>
        <v/>
      </c>
      <c r="O110" s="51" t="str">
        <f>IF(ROWS($A$3:O110)&gt;CEILING(COUNT(DRAFT!$B:$B)/4,1),"",INDEX(RSLT,ROWS($A$3:O110)+QUOTIENT(COLUMNS($A$3:O110)-1,6)*CEILING(COUNT(DRAFT!$B:$B)/4,1),1+MOD(COLUMN()-1,6)))</f>
        <v/>
      </c>
      <c r="P110" s="51" t="str">
        <f>IF(ROWS($A$3:P110)&gt;CEILING(COUNT(DRAFT!$B:$B)/4,1),"",INDEX(RSLT,ROWS($A$3:P110)+QUOTIENT(COLUMNS($A$3:P110)-1,6)*CEILING(COUNT(DRAFT!$B:$B)/4,1),1+MOD(COLUMN()-1,6)))</f>
        <v/>
      </c>
      <c r="Q110" s="51" t="str">
        <f>IF(ROWS($A$3:Q110)&gt;CEILING(COUNT(DRAFT!$B:$B)/4,1),"",INDEX(RSLT,ROWS($A$3:Q110)+QUOTIENT(COLUMNS($A$3:Q110)-1,6)*CEILING(COUNT(DRAFT!$B:$B)/4,1),1+MOD(COLUMN()-1,6)))</f>
        <v/>
      </c>
      <c r="R110" s="51" t="str">
        <f>IF(ROWS($A$3:R110)&gt;CEILING(COUNT(DRAFT!$B:$B)/4,1),"",INDEX(RSLT,ROWS($A$3:R110)+QUOTIENT(COLUMNS($A$3:R110)-1,6)*CEILING(COUNT(DRAFT!$B:$B)/4,1),1+MOD(COLUMN()-1,6)))</f>
        <v/>
      </c>
      <c r="S110" s="51" t="str">
        <f>IF(ROWS($A$3:S110)&gt;CEILING(COUNT(DRAFT!$B:$B)/4,1),"",INDEX(RSLT,ROWS($A$3:S110)+QUOTIENT(COLUMNS($A$3:S110)-1,6)*CEILING(COUNT(DRAFT!$B:$B)/4,1),1+MOD(COLUMN()-1,6)))</f>
        <v/>
      </c>
      <c r="T110" s="51" t="str">
        <f>IF(ROWS($A$3:T110)&gt;CEILING(COUNT(DRAFT!$B:$B)/4,1),"",INDEX(RSLT,ROWS($A$3:T110)+QUOTIENT(COLUMNS($A$3:T110)-1,6)*CEILING(COUNT(DRAFT!$B:$B)/4,1),1+MOD(COLUMN()-1,6)))</f>
        <v/>
      </c>
      <c r="U110" s="51" t="str">
        <f>IF(ROWS($A$3:U110)&gt;CEILING(COUNT(DRAFT!$B:$B)/4,1),"",INDEX(RSLT,ROWS($A$3:U110)+QUOTIENT(COLUMNS($A$3:U110)-1,6)*CEILING(COUNT(DRAFT!$B:$B)/4,1),1+MOD(COLUMN()-1,6)))</f>
        <v/>
      </c>
      <c r="V110" s="51" t="str">
        <f>IF(ROWS($A$3:V110)&gt;CEILING(COUNT(DRAFT!$B:$B)/4,1),"",INDEX(RSLT,ROWS($A$3:V110)+QUOTIENT(COLUMNS($A$3:V110)-1,6)*CEILING(COUNT(DRAFT!$B:$B)/4,1),1+MOD(COLUMN()-1,6)))</f>
        <v/>
      </c>
      <c r="W110" s="51" t="str">
        <f>IF(ROWS($A$3:W110)&gt;CEILING(COUNT(DRAFT!$B:$B)/4,1),"",INDEX(RSLT,ROWS($A$3:W110)+QUOTIENT(COLUMNS($A$3:W110)-1,6)*CEILING(COUNT(DRAFT!$B:$B)/4,1),1+MOD(COLUMN()-1,6)))</f>
        <v/>
      </c>
      <c r="X110" s="51" t="str">
        <f>IF(ROWS($A$3:X110)&gt;CEILING(COUNT(DRAFT!$B:$B)/4,1),"",INDEX(RSLT,ROWS($A$3:X110)+QUOTIENT(COLUMNS($A$3:X110)-1,6)*CEILING(COUNT(DRAFT!$B:$B)/4,1),1+MOD(COLUMN()-1,6)))</f>
        <v/>
      </c>
    </row>
    <row r="111" spans="1:24" ht="23.1" customHeight="1" x14ac:dyDescent="0.2">
      <c r="A111" s="51" t="str">
        <f>IF(ROWS($A$3:A111)&gt;CEILING(COUNT(DRAFT!$B:$B)/4,1),"",INDEX(RSLT,ROWS($A$3:A111)+QUOTIENT(COLUMNS($A$3:A111)-1,6)*CEILING(COUNT(DRAFT!$B:$B)/4,1),1+MOD(COLUMN()-1,6)))</f>
        <v/>
      </c>
      <c r="B111" s="51" t="str">
        <f>IF(ROWS($A$3:B111)&gt;CEILING(COUNT(DRAFT!$B:$B)/4,1),"",INDEX(RSLT,ROWS($A$3:B111)+QUOTIENT(COLUMNS($A$3:B111)-1,6)*CEILING(COUNT(DRAFT!$B:$B)/4,1),1+MOD(COLUMN()-1,6)))</f>
        <v/>
      </c>
      <c r="C111" s="51" t="str">
        <f>IF(ROWS($A$3:C111)&gt;CEILING(COUNT(DRAFT!$B:$B)/4,1),"",INDEX(RSLT,ROWS($A$3:C111)+QUOTIENT(COLUMNS($A$3:C111)-1,6)*CEILING(COUNT(DRAFT!$B:$B)/4,1),1+MOD(COLUMN()-1,6)))</f>
        <v/>
      </c>
      <c r="D111" s="51" t="str">
        <f>IF(ROWS($A$3:D111)&gt;CEILING(COUNT(DRAFT!$B:$B)/4,1),"",INDEX(RSLT,ROWS($A$3:D111)+QUOTIENT(COLUMNS($A$3:D111)-1,6)*CEILING(COUNT(DRAFT!$B:$B)/4,1),1+MOD(COLUMN()-1,6)))</f>
        <v/>
      </c>
      <c r="E111" s="51" t="str">
        <f>IF(ROWS($A$3:E111)&gt;CEILING(COUNT(DRAFT!$B:$B)/4,1),"",INDEX(RSLT,ROWS($A$3:E111)+QUOTIENT(COLUMNS($A$3:E111)-1,6)*CEILING(COUNT(DRAFT!$B:$B)/4,1),1+MOD(COLUMN()-1,6)))</f>
        <v/>
      </c>
      <c r="F111" s="51" t="str">
        <f>IF(ROWS($A$3:F111)&gt;CEILING(COUNT(DRAFT!$B:$B)/4,1),"",INDEX(RSLT,ROWS($A$3:F111)+QUOTIENT(COLUMNS($A$3:F111)-1,6)*CEILING(COUNT(DRAFT!$B:$B)/4,1),1+MOD(COLUMN()-1,6)))</f>
        <v/>
      </c>
      <c r="G111" s="51" t="str">
        <f>IF(ROWS($A$3:G111)&gt;CEILING(COUNT(DRAFT!$B:$B)/4,1),"",INDEX(RSLT,ROWS($A$3:G111)+QUOTIENT(COLUMNS($A$3:G111)-1,6)*CEILING(COUNT(DRAFT!$B:$B)/4,1),1+MOD(COLUMN()-1,6)))</f>
        <v/>
      </c>
      <c r="H111" s="51" t="str">
        <f>IF(ROWS($A$3:H111)&gt;CEILING(COUNT(DRAFT!$B:$B)/4,1),"",INDEX(RSLT,ROWS($A$3:H111)+QUOTIENT(COLUMNS($A$3:H111)-1,6)*CEILING(COUNT(DRAFT!$B:$B)/4,1),1+MOD(COLUMN()-1,6)))</f>
        <v/>
      </c>
      <c r="I111" s="51" t="str">
        <f>IF(ROWS($A$3:I111)&gt;CEILING(COUNT(DRAFT!$B:$B)/4,1),"",INDEX(RSLT,ROWS($A$3:I111)+QUOTIENT(COLUMNS($A$3:I111)-1,6)*CEILING(COUNT(DRAFT!$B:$B)/4,1),1+MOD(COLUMN()-1,6)))</f>
        <v/>
      </c>
      <c r="J111" s="51" t="str">
        <f>IF(ROWS($A$3:J111)&gt;CEILING(COUNT(DRAFT!$B:$B)/4,1),"",INDEX(RSLT,ROWS($A$3:J111)+QUOTIENT(COLUMNS($A$3:J111)-1,6)*CEILING(COUNT(DRAFT!$B:$B)/4,1),1+MOD(COLUMN()-1,6)))</f>
        <v/>
      </c>
      <c r="K111" s="51" t="str">
        <f>IF(ROWS($A$3:K111)&gt;CEILING(COUNT(DRAFT!$B:$B)/4,1),"",INDEX(RSLT,ROWS($A$3:K111)+QUOTIENT(COLUMNS($A$3:K111)-1,6)*CEILING(COUNT(DRAFT!$B:$B)/4,1),1+MOD(COLUMN()-1,6)))</f>
        <v/>
      </c>
      <c r="L111" s="51" t="str">
        <f>IF(ROWS($A$3:L111)&gt;CEILING(COUNT(DRAFT!$B:$B)/4,1),"",INDEX(RSLT,ROWS($A$3:L111)+QUOTIENT(COLUMNS($A$3:L111)-1,6)*CEILING(COUNT(DRAFT!$B:$B)/4,1),1+MOD(COLUMN()-1,6)))</f>
        <v/>
      </c>
      <c r="M111" s="51" t="str">
        <f>IF(ROWS($A$3:M111)&gt;CEILING(COUNT(DRAFT!$B:$B)/4,1),"",INDEX(RSLT,ROWS($A$3:M111)+QUOTIENT(COLUMNS($A$3:M111)-1,6)*CEILING(COUNT(DRAFT!$B:$B)/4,1),1+MOD(COLUMN()-1,6)))</f>
        <v/>
      </c>
      <c r="N111" s="51" t="str">
        <f>IF(ROWS($A$3:N111)&gt;CEILING(COUNT(DRAFT!$B:$B)/4,1),"",INDEX(RSLT,ROWS($A$3:N111)+QUOTIENT(COLUMNS($A$3:N111)-1,6)*CEILING(COUNT(DRAFT!$B:$B)/4,1),1+MOD(COLUMN()-1,6)))</f>
        <v/>
      </c>
      <c r="O111" s="51" t="str">
        <f>IF(ROWS($A$3:O111)&gt;CEILING(COUNT(DRAFT!$B:$B)/4,1),"",INDEX(RSLT,ROWS($A$3:O111)+QUOTIENT(COLUMNS($A$3:O111)-1,6)*CEILING(COUNT(DRAFT!$B:$B)/4,1),1+MOD(COLUMN()-1,6)))</f>
        <v/>
      </c>
      <c r="P111" s="51" t="str">
        <f>IF(ROWS($A$3:P111)&gt;CEILING(COUNT(DRAFT!$B:$B)/4,1),"",INDEX(RSLT,ROWS($A$3:P111)+QUOTIENT(COLUMNS($A$3:P111)-1,6)*CEILING(COUNT(DRAFT!$B:$B)/4,1),1+MOD(COLUMN()-1,6)))</f>
        <v/>
      </c>
      <c r="Q111" s="51" t="str">
        <f>IF(ROWS($A$3:Q111)&gt;CEILING(COUNT(DRAFT!$B:$B)/4,1),"",INDEX(RSLT,ROWS($A$3:Q111)+QUOTIENT(COLUMNS($A$3:Q111)-1,6)*CEILING(COUNT(DRAFT!$B:$B)/4,1),1+MOD(COLUMN()-1,6)))</f>
        <v/>
      </c>
      <c r="R111" s="51" t="str">
        <f>IF(ROWS($A$3:R111)&gt;CEILING(COUNT(DRAFT!$B:$B)/4,1),"",INDEX(RSLT,ROWS($A$3:R111)+QUOTIENT(COLUMNS($A$3:R111)-1,6)*CEILING(COUNT(DRAFT!$B:$B)/4,1),1+MOD(COLUMN()-1,6)))</f>
        <v/>
      </c>
      <c r="S111" s="51" t="str">
        <f>IF(ROWS($A$3:S111)&gt;CEILING(COUNT(DRAFT!$B:$B)/4,1),"",INDEX(RSLT,ROWS($A$3:S111)+QUOTIENT(COLUMNS($A$3:S111)-1,6)*CEILING(COUNT(DRAFT!$B:$B)/4,1),1+MOD(COLUMN()-1,6)))</f>
        <v/>
      </c>
      <c r="T111" s="51" t="str">
        <f>IF(ROWS($A$3:T111)&gt;CEILING(COUNT(DRAFT!$B:$B)/4,1),"",INDEX(RSLT,ROWS($A$3:T111)+QUOTIENT(COLUMNS($A$3:T111)-1,6)*CEILING(COUNT(DRAFT!$B:$B)/4,1),1+MOD(COLUMN()-1,6)))</f>
        <v/>
      </c>
      <c r="U111" s="51" t="str">
        <f>IF(ROWS($A$3:U111)&gt;CEILING(COUNT(DRAFT!$B:$B)/4,1),"",INDEX(RSLT,ROWS($A$3:U111)+QUOTIENT(COLUMNS($A$3:U111)-1,6)*CEILING(COUNT(DRAFT!$B:$B)/4,1),1+MOD(COLUMN()-1,6)))</f>
        <v/>
      </c>
      <c r="V111" s="51" t="str">
        <f>IF(ROWS($A$3:V111)&gt;CEILING(COUNT(DRAFT!$B:$B)/4,1),"",INDEX(RSLT,ROWS($A$3:V111)+QUOTIENT(COLUMNS($A$3:V111)-1,6)*CEILING(COUNT(DRAFT!$B:$B)/4,1),1+MOD(COLUMN()-1,6)))</f>
        <v/>
      </c>
      <c r="W111" s="51" t="str">
        <f>IF(ROWS($A$3:W111)&gt;CEILING(COUNT(DRAFT!$B:$B)/4,1),"",INDEX(RSLT,ROWS($A$3:W111)+QUOTIENT(COLUMNS($A$3:W111)-1,6)*CEILING(COUNT(DRAFT!$B:$B)/4,1),1+MOD(COLUMN()-1,6)))</f>
        <v/>
      </c>
      <c r="X111" s="51" t="str">
        <f>IF(ROWS($A$3:X111)&gt;CEILING(COUNT(DRAFT!$B:$B)/4,1),"",INDEX(RSLT,ROWS($A$3:X111)+QUOTIENT(COLUMNS($A$3:X111)-1,6)*CEILING(COUNT(DRAFT!$B:$B)/4,1),1+MOD(COLUMN()-1,6)))</f>
        <v/>
      </c>
    </row>
    <row r="112" spans="1:24" ht="23.1" customHeight="1" x14ac:dyDescent="0.2">
      <c r="A112" s="51" t="str">
        <f>IF(ROWS($A$3:A112)&gt;CEILING(COUNT(DRAFT!$B:$B)/4,1),"",INDEX(RSLT,ROWS($A$3:A112)+QUOTIENT(COLUMNS($A$3:A112)-1,6)*CEILING(COUNT(DRAFT!$B:$B)/4,1),1+MOD(COLUMN()-1,6)))</f>
        <v/>
      </c>
      <c r="B112" s="51" t="str">
        <f>IF(ROWS($A$3:B112)&gt;CEILING(COUNT(DRAFT!$B:$B)/4,1),"",INDEX(RSLT,ROWS($A$3:B112)+QUOTIENT(COLUMNS($A$3:B112)-1,6)*CEILING(COUNT(DRAFT!$B:$B)/4,1),1+MOD(COLUMN()-1,6)))</f>
        <v/>
      </c>
      <c r="C112" s="51" t="str">
        <f>IF(ROWS($A$3:C112)&gt;CEILING(COUNT(DRAFT!$B:$B)/4,1),"",INDEX(RSLT,ROWS($A$3:C112)+QUOTIENT(COLUMNS($A$3:C112)-1,6)*CEILING(COUNT(DRAFT!$B:$B)/4,1),1+MOD(COLUMN()-1,6)))</f>
        <v/>
      </c>
      <c r="D112" s="51" t="str">
        <f>IF(ROWS($A$3:D112)&gt;CEILING(COUNT(DRAFT!$B:$B)/4,1),"",INDEX(RSLT,ROWS($A$3:D112)+QUOTIENT(COLUMNS($A$3:D112)-1,6)*CEILING(COUNT(DRAFT!$B:$B)/4,1),1+MOD(COLUMN()-1,6)))</f>
        <v/>
      </c>
      <c r="E112" s="51" t="str">
        <f>IF(ROWS($A$3:E112)&gt;CEILING(COUNT(DRAFT!$B:$B)/4,1),"",INDEX(RSLT,ROWS($A$3:E112)+QUOTIENT(COLUMNS($A$3:E112)-1,6)*CEILING(COUNT(DRAFT!$B:$B)/4,1),1+MOD(COLUMN()-1,6)))</f>
        <v/>
      </c>
      <c r="F112" s="51" t="str">
        <f>IF(ROWS($A$3:F112)&gt;CEILING(COUNT(DRAFT!$B:$B)/4,1),"",INDEX(RSLT,ROWS($A$3:F112)+QUOTIENT(COLUMNS($A$3:F112)-1,6)*CEILING(COUNT(DRAFT!$B:$B)/4,1),1+MOD(COLUMN()-1,6)))</f>
        <v/>
      </c>
      <c r="G112" s="51" t="str">
        <f>IF(ROWS($A$3:G112)&gt;CEILING(COUNT(DRAFT!$B:$B)/4,1),"",INDEX(RSLT,ROWS($A$3:G112)+QUOTIENT(COLUMNS($A$3:G112)-1,6)*CEILING(COUNT(DRAFT!$B:$B)/4,1),1+MOD(COLUMN()-1,6)))</f>
        <v/>
      </c>
      <c r="H112" s="51" t="str">
        <f>IF(ROWS($A$3:H112)&gt;CEILING(COUNT(DRAFT!$B:$B)/4,1),"",INDEX(RSLT,ROWS($A$3:H112)+QUOTIENT(COLUMNS($A$3:H112)-1,6)*CEILING(COUNT(DRAFT!$B:$B)/4,1),1+MOD(COLUMN()-1,6)))</f>
        <v/>
      </c>
      <c r="I112" s="51" t="str">
        <f>IF(ROWS($A$3:I112)&gt;CEILING(COUNT(DRAFT!$B:$B)/4,1),"",INDEX(RSLT,ROWS($A$3:I112)+QUOTIENT(COLUMNS($A$3:I112)-1,6)*CEILING(COUNT(DRAFT!$B:$B)/4,1),1+MOD(COLUMN()-1,6)))</f>
        <v/>
      </c>
      <c r="J112" s="51" t="str">
        <f>IF(ROWS($A$3:J112)&gt;CEILING(COUNT(DRAFT!$B:$B)/4,1),"",INDEX(RSLT,ROWS($A$3:J112)+QUOTIENT(COLUMNS($A$3:J112)-1,6)*CEILING(COUNT(DRAFT!$B:$B)/4,1),1+MOD(COLUMN()-1,6)))</f>
        <v/>
      </c>
      <c r="K112" s="51" t="str">
        <f>IF(ROWS($A$3:K112)&gt;CEILING(COUNT(DRAFT!$B:$B)/4,1),"",INDEX(RSLT,ROWS($A$3:K112)+QUOTIENT(COLUMNS($A$3:K112)-1,6)*CEILING(COUNT(DRAFT!$B:$B)/4,1),1+MOD(COLUMN()-1,6)))</f>
        <v/>
      </c>
      <c r="L112" s="51" t="str">
        <f>IF(ROWS($A$3:L112)&gt;CEILING(COUNT(DRAFT!$B:$B)/4,1),"",INDEX(RSLT,ROWS($A$3:L112)+QUOTIENT(COLUMNS($A$3:L112)-1,6)*CEILING(COUNT(DRAFT!$B:$B)/4,1),1+MOD(COLUMN()-1,6)))</f>
        <v/>
      </c>
      <c r="M112" s="51" t="str">
        <f>IF(ROWS($A$3:M112)&gt;CEILING(COUNT(DRAFT!$B:$B)/4,1),"",INDEX(RSLT,ROWS($A$3:M112)+QUOTIENT(COLUMNS($A$3:M112)-1,6)*CEILING(COUNT(DRAFT!$B:$B)/4,1),1+MOD(COLUMN()-1,6)))</f>
        <v/>
      </c>
      <c r="N112" s="51" t="str">
        <f>IF(ROWS($A$3:N112)&gt;CEILING(COUNT(DRAFT!$B:$B)/4,1),"",INDEX(RSLT,ROWS($A$3:N112)+QUOTIENT(COLUMNS($A$3:N112)-1,6)*CEILING(COUNT(DRAFT!$B:$B)/4,1),1+MOD(COLUMN()-1,6)))</f>
        <v/>
      </c>
      <c r="O112" s="51" t="str">
        <f>IF(ROWS($A$3:O112)&gt;CEILING(COUNT(DRAFT!$B:$B)/4,1),"",INDEX(RSLT,ROWS($A$3:O112)+QUOTIENT(COLUMNS($A$3:O112)-1,6)*CEILING(COUNT(DRAFT!$B:$B)/4,1),1+MOD(COLUMN()-1,6)))</f>
        <v/>
      </c>
      <c r="P112" s="51" t="str">
        <f>IF(ROWS($A$3:P112)&gt;CEILING(COUNT(DRAFT!$B:$B)/4,1),"",INDEX(RSLT,ROWS($A$3:P112)+QUOTIENT(COLUMNS($A$3:P112)-1,6)*CEILING(COUNT(DRAFT!$B:$B)/4,1),1+MOD(COLUMN()-1,6)))</f>
        <v/>
      </c>
      <c r="Q112" s="51" t="str">
        <f>IF(ROWS($A$3:Q112)&gt;CEILING(COUNT(DRAFT!$B:$B)/4,1),"",INDEX(RSLT,ROWS($A$3:Q112)+QUOTIENT(COLUMNS($A$3:Q112)-1,6)*CEILING(COUNT(DRAFT!$B:$B)/4,1),1+MOD(COLUMN()-1,6)))</f>
        <v/>
      </c>
      <c r="R112" s="51" t="str">
        <f>IF(ROWS($A$3:R112)&gt;CEILING(COUNT(DRAFT!$B:$B)/4,1),"",INDEX(RSLT,ROWS($A$3:R112)+QUOTIENT(COLUMNS($A$3:R112)-1,6)*CEILING(COUNT(DRAFT!$B:$B)/4,1),1+MOD(COLUMN()-1,6)))</f>
        <v/>
      </c>
      <c r="S112" s="51" t="str">
        <f>IF(ROWS($A$3:S112)&gt;CEILING(COUNT(DRAFT!$B:$B)/4,1),"",INDEX(RSLT,ROWS($A$3:S112)+QUOTIENT(COLUMNS($A$3:S112)-1,6)*CEILING(COUNT(DRAFT!$B:$B)/4,1),1+MOD(COLUMN()-1,6)))</f>
        <v/>
      </c>
      <c r="T112" s="51" t="str">
        <f>IF(ROWS($A$3:T112)&gt;CEILING(COUNT(DRAFT!$B:$B)/4,1),"",INDEX(RSLT,ROWS($A$3:T112)+QUOTIENT(COLUMNS($A$3:T112)-1,6)*CEILING(COUNT(DRAFT!$B:$B)/4,1),1+MOD(COLUMN()-1,6)))</f>
        <v/>
      </c>
      <c r="U112" s="51" t="str">
        <f>IF(ROWS($A$3:U112)&gt;CEILING(COUNT(DRAFT!$B:$B)/4,1),"",INDEX(RSLT,ROWS($A$3:U112)+QUOTIENT(COLUMNS($A$3:U112)-1,6)*CEILING(COUNT(DRAFT!$B:$B)/4,1),1+MOD(COLUMN()-1,6)))</f>
        <v/>
      </c>
      <c r="V112" s="51" t="str">
        <f>IF(ROWS($A$3:V112)&gt;CEILING(COUNT(DRAFT!$B:$B)/4,1),"",INDEX(RSLT,ROWS($A$3:V112)+QUOTIENT(COLUMNS($A$3:V112)-1,6)*CEILING(COUNT(DRAFT!$B:$B)/4,1),1+MOD(COLUMN()-1,6)))</f>
        <v/>
      </c>
      <c r="W112" s="51" t="str">
        <f>IF(ROWS($A$3:W112)&gt;CEILING(COUNT(DRAFT!$B:$B)/4,1),"",INDEX(RSLT,ROWS($A$3:W112)+QUOTIENT(COLUMNS($A$3:W112)-1,6)*CEILING(COUNT(DRAFT!$B:$B)/4,1),1+MOD(COLUMN()-1,6)))</f>
        <v/>
      </c>
      <c r="X112" s="51" t="str">
        <f>IF(ROWS($A$3:X112)&gt;CEILING(COUNT(DRAFT!$B:$B)/4,1),"",INDEX(RSLT,ROWS($A$3:X112)+QUOTIENT(COLUMNS($A$3:X112)-1,6)*CEILING(COUNT(DRAFT!$B:$B)/4,1),1+MOD(COLUMN()-1,6)))</f>
        <v/>
      </c>
    </row>
    <row r="113" spans="1:24" ht="23.1" customHeight="1" x14ac:dyDescent="0.2">
      <c r="A113" s="51" t="str">
        <f>IF(ROWS($A$3:A113)&gt;CEILING(COUNT(DRAFT!$B:$B)/4,1),"",INDEX(RSLT,ROWS($A$3:A113)+QUOTIENT(COLUMNS($A$3:A113)-1,6)*CEILING(COUNT(DRAFT!$B:$B)/4,1),1+MOD(COLUMN()-1,6)))</f>
        <v/>
      </c>
      <c r="B113" s="51" t="str">
        <f>IF(ROWS($A$3:B113)&gt;CEILING(COUNT(DRAFT!$B:$B)/4,1),"",INDEX(RSLT,ROWS($A$3:B113)+QUOTIENT(COLUMNS($A$3:B113)-1,6)*CEILING(COUNT(DRAFT!$B:$B)/4,1),1+MOD(COLUMN()-1,6)))</f>
        <v/>
      </c>
      <c r="C113" s="51" t="str">
        <f>IF(ROWS($A$3:C113)&gt;CEILING(COUNT(DRAFT!$B:$B)/4,1),"",INDEX(RSLT,ROWS($A$3:C113)+QUOTIENT(COLUMNS($A$3:C113)-1,6)*CEILING(COUNT(DRAFT!$B:$B)/4,1),1+MOD(COLUMN()-1,6)))</f>
        <v/>
      </c>
      <c r="D113" s="51" t="str">
        <f>IF(ROWS($A$3:D113)&gt;CEILING(COUNT(DRAFT!$B:$B)/4,1),"",INDEX(RSLT,ROWS($A$3:D113)+QUOTIENT(COLUMNS($A$3:D113)-1,6)*CEILING(COUNT(DRAFT!$B:$B)/4,1),1+MOD(COLUMN()-1,6)))</f>
        <v/>
      </c>
      <c r="E113" s="51" t="str">
        <f>IF(ROWS($A$3:E113)&gt;CEILING(COUNT(DRAFT!$B:$B)/4,1),"",INDEX(RSLT,ROWS($A$3:E113)+QUOTIENT(COLUMNS($A$3:E113)-1,6)*CEILING(COUNT(DRAFT!$B:$B)/4,1),1+MOD(COLUMN()-1,6)))</f>
        <v/>
      </c>
      <c r="F113" s="51" t="str">
        <f>IF(ROWS($A$3:F113)&gt;CEILING(COUNT(DRAFT!$B:$B)/4,1),"",INDEX(RSLT,ROWS($A$3:F113)+QUOTIENT(COLUMNS($A$3:F113)-1,6)*CEILING(COUNT(DRAFT!$B:$B)/4,1),1+MOD(COLUMN()-1,6)))</f>
        <v/>
      </c>
      <c r="G113" s="51" t="str">
        <f>IF(ROWS($A$3:G113)&gt;CEILING(COUNT(DRAFT!$B:$B)/4,1),"",INDEX(RSLT,ROWS($A$3:G113)+QUOTIENT(COLUMNS($A$3:G113)-1,6)*CEILING(COUNT(DRAFT!$B:$B)/4,1),1+MOD(COLUMN()-1,6)))</f>
        <v/>
      </c>
      <c r="H113" s="51" t="str">
        <f>IF(ROWS($A$3:H113)&gt;CEILING(COUNT(DRAFT!$B:$B)/4,1),"",INDEX(RSLT,ROWS($A$3:H113)+QUOTIENT(COLUMNS($A$3:H113)-1,6)*CEILING(COUNT(DRAFT!$B:$B)/4,1),1+MOD(COLUMN()-1,6)))</f>
        <v/>
      </c>
      <c r="I113" s="51" t="str">
        <f>IF(ROWS($A$3:I113)&gt;CEILING(COUNT(DRAFT!$B:$B)/4,1),"",INDEX(RSLT,ROWS($A$3:I113)+QUOTIENT(COLUMNS($A$3:I113)-1,6)*CEILING(COUNT(DRAFT!$B:$B)/4,1),1+MOD(COLUMN()-1,6)))</f>
        <v/>
      </c>
      <c r="J113" s="51" t="str">
        <f>IF(ROWS($A$3:J113)&gt;CEILING(COUNT(DRAFT!$B:$B)/4,1),"",INDEX(RSLT,ROWS($A$3:J113)+QUOTIENT(COLUMNS($A$3:J113)-1,6)*CEILING(COUNT(DRAFT!$B:$B)/4,1),1+MOD(COLUMN()-1,6)))</f>
        <v/>
      </c>
      <c r="K113" s="51" t="str">
        <f>IF(ROWS($A$3:K113)&gt;CEILING(COUNT(DRAFT!$B:$B)/4,1),"",INDEX(RSLT,ROWS($A$3:K113)+QUOTIENT(COLUMNS($A$3:K113)-1,6)*CEILING(COUNT(DRAFT!$B:$B)/4,1),1+MOD(COLUMN()-1,6)))</f>
        <v/>
      </c>
      <c r="L113" s="51" t="str">
        <f>IF(ROWS($A$3:L113)&gt;CEILING(COUNT(DRAFT!$B:$B)/4,1),"",INDEX(RSLT,ROWS($A$3:L113)+QUOTIENT(COLUMNS($A$3:L113)-1,6)*CEILING(COUNT(DRAFT!$B:$B)/4,1),1+MOD(COLUMN()-1,6)))</f>
        <v/>
      </c>
      <c r="M113" s="51" t="str">
        <f>IF(ROWS($A$3:M113)&gt;CEILING(COUNT(DRAFT!$B:$B)/4,1),"",INDEX(RSLT,ROWS($A$3:M113)+QUOTIENT(COLUMNS($A$3:M113)-1,6)*CEILING(COUNT(DRAFT!$B:$B)/4,1),1+MOD(COLUMN()-1,6)))</f>
        <v/>
      </c>
      <c r="N113" s="51" t="str">
        <f>IF(ROWS($A$3:N113)&gt;CEILING(COUNT(DRAFT!$B:$B)/4,1),"",INDEX(RSLT,ROWS($A$3:N113)+QUOTIENT(COLUMNS($A$3:N113)-1,6)*CEILING(COUNT(DRAFT!$B:$B)/4,1),1+MOD(COLUMN()-1,6)))</f>
        <v/>
      </c>
      <c r="O113" s="51" t="str">
        <f>IF(ROWS($A$3:O113)&gt;CEILING(COUNT(DRAFT!$B:$B)/4,1),"",INDEX(RSLT,ROWS($A$3:O113)+QUOTIENT(COLUMNS($A$3:O113)-1,6)*CEILING(COUNT(DRAFT!$B:$B)/4,1),1+MOD(COLUMN()-1,6)))</f>
        <v/>
      </c>
      <c r="P113" s="51" t="str">
        <f>IF(ROWS($A$3:P113)&gt;CEILING(COUNT(DRAFT!$B:$B)/4,1),"",INDEX(RSLT,ROWS($A$3:P113)+QUOTIENT(COLUMNS($A$3:P113)-1,6)*CEILING(COUNT(DRAFT!$B:$B)/4,1),1+MOD(COLUMN()-1,6)))</f>
        <v/>
      </c>
      <c r="Q113" s="51" t="str">
        <f>IF(ROWS($A$3:Q113)&gt;CEILING(COUNT(DRAFT!$B:$B)/4,1),"",INDEX(RSLT,ROWS($A$3:Q113)+QUOTIENT(COLUMNS($A$3:Q113)-1,6)*CEILING(COUNT(DRAFT!$B:$B)/4,1),1+MOD(COLUMN()-1,6)))</f>
        <v/>
      </c>
      <c r="R113" s="51" t="str">
        <f>IF(ROWS($A$3:R113)&gt;CEILING(COUNT(DRAFT!$B:$B)/4,1),"",INDEX(RSLT,ROWS($A$3:R113)+QUOTIENT(COLUMNS($A$3:R113)-1,6)*CEILING(COUNT(DRAFT!$B:$B)/4,1),1+MOD(COLUMN()-1,6)))</f>
        <v/>
      </c>
      <c r="S113" s="51" t="str">
        <f>IF(ROWS($A$3:S113)&gt;CEILING(COUNT(DRAFT!$B:$B)/4,1),"",INDEX(RSLT,ROWS($A$3:S113)+QUOTIENT(COLUMNS($A$3:S113)-1,6)*CEILING(COUNT(DRAFT!$B:$B)/4,1),1+MOD(COLUMN()-1,6)))</f>
        <v/>
      </c>
      <c r="T113" s="51" t="str">
        <f>IF(ROWS($A$3:T113)&gt;CEILING(COUNT(DRAFT!$B:$B)/4,1),"",INDEX(RSLT,ROWS($A$3:T113)+QUOTIENT(COLUMNS($A$3:T113)-1,6)*CEILING(COUNT(DRAFT!$B:$B)/4,1),1+MOD(COLUMN()-1,6)))</f>
        <v/>
      </c>
      <c r="U113" s="51" t="str">
        <f>IF(ROWS($A$3:U113)&gt;CEILING(COUNT(DRAFT!$B:$B)/4,1),"",INDEX(RSLT,ROWS($A$3:U113)+QUOTIENT(COLUMNS($A$3:U113)-1,6)*CEILING(COUNT(DRAFT!$B:$B)/4,1),1+MOD(COLUMN()-1,6)))</f>
        <v/>
      </c>
      <c r="V113" s="51" t="str">
        <f>IF(ROWS($A$3:V113)&gt;CEILING(COUNT(DRAFT!$B:$B)/4,1),"",INDEX(RSLT,ROWS($A$3:V113)+QUOTIENT(COLUMNS($A$3:V113)-1,6)*CEILING(COUNT(DRAFT!$B:$B)/4,1),1+MOD(COLUMN()-1,6)))</f>
        <v/>
      </c>
      <c r="W113" s="51" t="str">
        <f>IF(ROWS($A$3:W113)&gt;CEILING(COUNT(DRAFT!$B:$B)/4,1),"",INDEX(RSLT,ROWS($A$3:W113)+QUOTIENT(COLUMNS($A$3:W113)-1,6)*CEILING(COUNT(DRAFT!$B:$B)/4,1),1+MOD(COLUMN()-1,6)))</f>
        <v/>
      </c>
      <c r="X113" s="51" t="str">
        <f>IF(ROWS($A$3:X113)&gt;CEILING(COUNT(DRAFT!$B:$B)/4,1),"",INDEX(RSLT,ROWS($A$3:X113)+QUOTIENT(COLUMNS($A$3:X113)-1,6)*CEILING(COUNT(DRAFT!$B:$B)/4,1),1+MOD(COLUMN()-1,6)))</f>
        <v/>
      </c>
    </row>
    <row r="114" spans="1:24" ht="23.1" customHeight="1" x14ac:dyDescent="0.2">
      <c r="A114" s="51" t="str">
        <f>IF(ROWS($A$3:A114)&gt;CEILING(COUNT(DRAFT!$B:$B)/4,1),"",INDEX(RSLT,ROWS($A$3:A114)+QUOTIENT(COLUMNS($A$3:A114)-1,6)*CEILING(COUNT(DRAFT!$B:$B)/4,1),1+MOD(COLUMN()-1,6)))</f>
        <v/>
      </c>
      <c r="B114" s="51" t="str">
        <f>IF(ROWS($A$3:B114)&gt;CEILING(COUNT(DRAFT!$B:$B)/4,1),"",INDEX(RSLT,ROWS($A$3:B114)+QUOTIENT(COLUMNS($A$3:B114)-1,6)*CEILING(COUNT(DRAFT!$B:$B)/4,1),1+MOD(COLUMN()-1,6)))</f>
        <v/>
      </c>
      <c r="C114" s="51" t="str">
        <f>IF(ROWS($A$3:C114)&gt;CEILING(COUNT(DRAFT!$B:$B)/4,1),"",INDEX(RSLT,ROWS($A$3:C114)+QUOTIENT(COLUMNS($A$3:C114)-1,6)*CEILING(COUNT(DRAFT!$B:$B)/4,1),1+MOD(COLUMN()-1,6)))</f>
        <v/>
      </c>
      <c r="D114" s="51" t="str">
        <f>IF(ROWS($A$3:D114)&gt;CEILING(COUNT(DRAFT!$B:$B)/4,1),"",INDEX(RSLT,ROWS($A$3:D114)+QUOTIENT(COLUMNS($A$3:D114)-1,6)*CEILING(COUNT(DRAFT!$B:$B)/4,1),1+MOD(COLUMN()-1,6)))</f>
        <v/>
      </c>
      <c r="E114" s="51" t="str">
        <f>IF(ROWS($A$3:E114)&gt;CEILING(COUNT(DRAFT!$B:$B)/4,1),"",INDEX(RSLT,ROWS($A$3:E114)+QUOTIENT(COLUMNS($A$3:E114)-1,6)*CEILING(COUNT(DRAFT!$B:$B)/4,1),1+MOD(COLUMN()-1,6)))</f>
        <v/>
      </c>
      <c r="F114" s="51" t="str">
        <f>IF(ROWS($A$3:F114)&gt;CEILING(COUNT(DRAFT!$B:$B)/4,1),"",INDEX(RSLT,ROWS($A$3:F114)+QUOTIENT(COLUMNS($A$3:F114)-1,6)*CEILING(COUNT(DRAFT!$B:$B)/4,1),1+MOD(COLUMN()-1,6)))</f>
        <v/>
      </c>
      <c r="G114" s="51" t="str">
        <f>IF(ROWS($A$3:G114)&gt;CEILING(COUNT(DRAFT!$B:$B)/4,1),"",INDEX(RSLT,ROWS($A$3:G114)+QUOTIENT(COLUMNS($A$3:G114)-1,6)*CEILING(COUNT(DRAFT!$B:$B)/4,1),1+MOD(COLUMN()-1,6)))</f>
        <v/>
      </c>
      <c r="H114" s="51" t="str">
        <f>IF(ROWS($A$3:H114)&gt;CEILING(COUNT(DRAFT!$B:$B)/4,1),"",INDEX(RSLT,ROWS($A$3:H114)+QUOTIENT(COLUMNS($A$3:H114)-1,6)*CEILING(COUNT(DRAFT!$B:$B)/4,1),1+MOD(COLUMN()-1,6)))</f>
        <v/>
      </c>
      <c r="I114" s="51" t="str">
        <f>IF(ROWS($A$3:I114)&gt;CEILING(COUNT(DRAFT!$B:$B)/4,1),"",INDEX(RSLT,ROWS($A$3:I114)+QUOTIENT(COLUMNS($A$3:I114)-1,6)*CEILING(COUNT(DRAFT!$B:$B)/4,1),1+MOD(COLUMN()-1,6)))</f>
        <v/>
      </c>
      <c r="J114" s="51" t="str">
        <f>IF(ROWS($A$3:J114)&gt;CEILING(COUNT(DRAFT!$B:$B)/4,1),"",INDEX(RSLT,ROWS($A$3:J114)+QUOTIENT(COLUMNS($A$3:J114)-1,6)*CEILING(COUNT(DRAFT!$B:$B)/4,1),1+MOD(COLUMN()-1,6)))</f>
        <v/>
      </c>
      <c r="K114" s="51" t="str">
        <f>IF(ROWS($A$3:K114)&gt;CEILING(COUNT(DRAFT!$B:$B)/4,1),"",INDEX(RSLT,ROWS($A$3:K114)+QUOTIENT(COLUMNS($A$3:K114)-1,6)*CEILING(COUNT(DRAFT!$B:$B)/4,1),1+MOD(COLUMN()-1,6)))</f>
        <v/>
      </c>
      <c r="L114" s="51" t="str">
        <f>IF(ROWS($A$3:L114)&gt;CEILING(COUNT(DRAFT!$B:$B)/4,1),"",INDEX(RSLT,ROWS($A$3:L114)+QUOTIENT(COLUMNS($A$3:L114)-1,6)*CEILING(COUNT(DRAFT!$B:$B)/4,1),1+MOD(COLUMN()-1,6)))</f>
        <v/>
      </c>
      <c r="M114" s="51" t="str">
        <f>IF(ROWS($A$3:M114)&gt;CEILING(COUNT(DRAFT!$B:$B)/4,1),"",INDEX(RSLT,ROWS($A$3:M114)+QUOTIENT(COLUMNS($A$3:M114)-1,6)*CEILING(COUNT(DRAFT!$B:$B)/4,1),1+MOD(COLUMN()-1,6)))</f>
        <v/>
      </c>
      <c r="N114" s="51" t="str">
        <f>IF(ROWS($A$3:N114)&gt;CEILING(COUNT(DRAFT!$B:$B)/4,1),"",INDEX(RSLT,ROWS($A$3:N114)+QUOTIENT(COLUMNS($A$3:N114)-1,6)*CEILING(COUNT(DRAFT!$B:$B)/4,1),1+MOD(COLUMN()-1,6)))</f>
        <v/>
      </c>
      <c r="O114" s="51" t="str">
        <f>IF(ROWS($A$3:O114)&gt;CEILING(COUNT(DRAFT!$B:$B)/4,1),"",INDEX(RSLT,ROWS($A$3:O114)+QUOTIENT(COLUMNS($A$3:O114)-1,6)*CEILING(COUNT(DRAFT!$B:$B)/4,1),1+MOD(COLUMN()-1,6)))</f>
        <v/>
      </c>
      <c r="P114" s="51" t="str">
        <f>IF(ROWS($A$3:P114)&gt;CEILING(COUNT(DRAFT!$B:$B)/4,1),"",INDEX(RSLT,ROWS($A$3:P114)+QUOTIENT(COLUMNS($A$3:P114)-1,6)*CEILING(COUNT(DRAFT!$B:$B)/4,1),1+MOD(COLUMN()-1,6)))</f>
        <v/>
      </c>
      <c r="Q114" s="51" t="str">
        <f>IF(ROWS($A$3:Q114)&gt;CEILING(COUNT(DRAFT!$B:$B)/4,1),"",INDEX(RSLT,ROWS($A$3:Q114)+QUOTIENT(COLUMNS($A$3:Q114)-1,6)*CEILING(COUNT(DRAFT!$B:$B)/4,1),1+MOD(COLUMN()-1,6)))</f>
        <v/>
      </c>
      <c r="R114" s="51" t="str">
        <f>IF(ROWS($A$3:R114)&gt;CEILING(COUNT(DRAFT!$B:$B)/4,1),"",INDEX(RSLT,ROWS($A$3:R114)+QUOTIENT(COLUMNS($A$3:R114)-1,6)*CEILING(COUNT(DRAFT!$B:$B)/4,1),1+MOD(COLUMN()-1,6)))</f>
        <v/>
      </c>
      <c r="S114" s="51" t="str">
        <f>IF(ROWS($A$3:S114)&gt;CEILING(COUNT(DRAFT!$B:$B)/4,1),"",INDEX(RSLT,ROWS($A$3:S114)+QUOTIENT(COLUMNS($A$3:S114)-1,6)*CEILING(COUNT(DRAFT!$B:$B)/4,1),1+MOD(COLUMN()-1,6)))</f>
        <v/>
      </c>
      <c r="T114" s="51" t="str">
        <f>IF(ROWS($A$3:T114)&gt;CEILING(COUNT(DRAFT!$B:$B)/4,1),"",INDEX(RSLT,ROWS($A$3:T114)+QUOTIENT(COLUMNS($A$3:T114)-1,6)*CEILING(COUNT(DRAFT!$B:$B)/4,1),1+MOD(COLUMN()-1,6)))</f>
        <v/>
      </c>
      <c r="U114" s="51" t="str">
        <f>IF(ROWS($A$3:U114)&gt;CEILING(COUNT(DRAFT!$B:$B)/4,1),"",INDEX(RSLT,ROWS($A$3:U114)+QUOTIENT(COLUMNS($A$3:U114)-1,6)*CEILING(COUNT(DRAFT!$B:$B)/4,1),1+MOD(COLUMN()-1,6)))</f>
        <v/>
      </c>
      <c r="V114" s="51" t="str">
        <f>IF(ROWS($A$3:V114)&gt;CEILING(COUNT(DRAFT!$B:$B)/4,1),"",INDEX(RSLT,ROWS($A$3:V114)+QUOTIENT(COLUMNS($A$3:V114)-1,6)*CEILING(COUNT(DRAFT!$B:$B)/4,1),1+MOD(COLUMN()-1,6)))</f>
        <v/>
      </c>
      <c r="W114" s="51" t="str">
        <f>IF(ROWS($A$3:W114)&gt;CEILING(COUNT(DRAFT!$B:$B)/4,1),"",INDEX(RSLT,ROWS($A$3:W114)+QUOTIENT(COLUMNS($A$3:W114)-1,6)*CEILING(COUNT(DRAFT!$B:$B)/4,1),1+MOD(COLUMN()-1,6)))</f>
        <v/>
      </c>
      <c r="X114" s="51" t="str">
        <f>IF(ROWS($A$3:X114)&gt;CEILING(COUNT(DRAFT!$B:$B)/4,1),"",INDEX(RSLT,ROWS($A$3:X114)+QUOTIENT(COLUMNS($A$3:X114)-1,6)*CEILING(COUNT(DRAFT!$B:$B)/4,1),1+MOD(COLUMN()-1,6)))</f>
        <v/>
      </c>
    </row>
    <row r="115" spans="1:24" ht="23.1" customHeight="1" x14ac:dyDescent="0.2">
      <c r="A115" s="51" t="str">
        <f>IF(ROWS($A$3:A115)&gt;CEILING(COUNT(DRAFT!$B:$B)/4,1),"",INDEX(RSLT,ROWS($A$3:A115)+QUOTIENT(COLUMNS($A$3:A115)-1,6)*CEILING(COUNT(DRAFT!$B:$B)/4,1),1+MOD(COLUMN()-1,6)))</f>
        <v/>
      </c>
      <c r="B115" s="51" t="str">
        <f>IF(ROWS($A$3:B115)&gt;CEILING(COUNT(DRAFT!$B:$B)/4,1),"",INDEX(RSLT,ROWS($A$3:B115)+QUOTIENT(COLUMNS($A$3:B115)-1,6)*CEILING(COUNT(DRAFT!$B:$B)/4,1),1+MOD(COLUMN()-1,6)))</f>
        <v/>
      </c>
      <c r="C115" s="51" t="str">
        <f>IF(ROWS($A$3:C115)&gt;CEILING(COUNT(DRAFT!$B:$B)/4,1),"",INDEX(RSLT,ROWS($A$3:C115)+QUOTIENT(COLUMNS($A$3:C115)-1,6)*CEILING(COUNT(DRAFT!$B:$B)/4,1),1+MOD(COLUMN()-1,6)))</f>
        <v/>
      </c>
      <c r="D115" s="51" t="str">
        <f>IF(ROWS($A$3:D115)&gt;CEILING(COUNT(DRAFT!$B:$B)/4,1),"",INDEX(RSLT,ROWS($A$3:D115)+QUOTIENT(COLUMNS($A$3:D115)-1,6)*CEILING(COUNT(DRAFT!$B:$B)/4,1),1+MOD(COLUMN()-1,6)))</f>
        <v/>
      </c>
      <c r="E115" s="51" t="str">
        <f>IF(ROWS($A$3:E115)&gt;CEILING(COUNT(DRAFT!$B:$B)/4,1),"",INDEX(RSLT,ROWS($A$3:E115)+QUOTIENT(COLUMNS($A$3:E115)-1,6)*CEILING(COUNT(DRAFT!$B:$B)/4,1),1+MOD(COLUMN()-1,6)))</f>
        <v/>
      </c>
      <c r="F115" s="51" t="str">
        <f>IF(ROWS($A$3:F115)&gt;CEILING(COUNT(DRAFT!$B:$B)/4,1),"",INDEX(RSLT,ROWS($A$3:F115)+QUOTIENT(COLUMNS($A$3:F115)-1,6)*CEILING(COUNT(DRAFT!$B:$B)/4,1),1+MOD(COLUMN()-1,6)))</f>
        <v/>
      </c>
      <c r="G115" s="51" t="str">
        <f>IF(ROWS($A$3:G115)&gt;CEILING(COUNT(DRAFT!$B:$B)/4,1),"",INDEX(RSLT,ROWS($A$3:G115)+QUOTIENT(COLUMNS($A$3:G115)-1,6)*CEILING(COUNT(DRAFT!$B:$B)/4,1),1+MOD(COLUMN()-1,6)))</f>
        <v/>
      </c>
      <c r="H115" s="51" t="str">
        <f>IF(ROWS($A$3:H115)&gt;CEILING(COUNT(DRAFT!$B:$B)/4,1),"",INDEX(RSLT,ROWS($A$3:H115)+QUOTIENT(COLUMNS($A$3:H115)-1,6)*CEILING(COUNT(DRAFT!$B:$B)/4,1),1+MOD(COLUMN()-1,6)))</f>
        <v/>
      </c>
      <c r="I115" s="51" t="str">
        <f>IF(ROWS($A$3:I115)&gt;CEILING(COUNT(DRAFT!$B:$B)/4,1),"",INDEX(RSLT,ROWS($A$3:I115)+QUOTIENT(COLUMNS($A$3:I115)-1,6)*CEILING(COUNT(DRAFT!$B:$B)/4,1),1+MOD(COLUMN()-1,6)))</f>
        <v/>
      </c>
      <c r="J115" s="51" t="str">
        <f>IF(ROWS($A$3:J115)&gt;CEILING(COUNT(DRAFT!$B:$B)/4,1),"",INDEX(RSLT,ROWS($A$3:J115)+QUOTIENT(COLUMNS($A$3:J115)-1,6)*CEILING(COUNT(DRAFT!$B:$B)/4,1),1+MOD(COLUMN()-1,6)))</f>
        <v/>
      </c>
      <c r="K115" s="51" t="str">
        <f>IF(ROWS($A$3:K115)&gt;CEILING(COUNT(DRAFT!$B:$B)/4,1),"",INDEX(RSLT,ROWS($A$3:K115)+QUOTIENT(COLUMNS($A$3:K115)-1,6)*CEILING(COUNT(DRAFT!$B:$B)/4,1),1+MOD(COLUMN()-1,6)))</f>
        <v/>
      </c>
      <c r="L115" s="51" t="str">
        <f>IF(ROWS($A$3:L115)&gt;CEILING(COUNT(DRAFT!$B:$B)/4,1),"",INDEX(RSLT,ROWS($A$3:L115)+QUOTIENT(COLUMNS($A$3:L115)-1,6)*CEILING(COUNT(DRAFT!$B:$B)/4,1),1+MOD(COLUMN()-1,6)))</f>
        <v/>
      </c>
      <c r="M115" s="51" t="str">
        <f>IF(ROWS($A$3:M115)&gt;CEILING(COUNT(DRAFT!$B:$B)/4,1),"",INDEX(RSLT,ROWS($A$3:M115)+QUOTIENT(COLUMNS($A$3:M115)-1,6)*CEILING(COUNT(DRAFT!$B:$B)/4,1),1+MOD(COLUMN()-1,6)))</f>
        <v/>
      </c>
      <c r="N115" s="51" t="str">
        <f>IF(ROWS($A$3:N115)&gt;CEILING(COUNT(DRAFT!$B:$B)/4,1),"",INDEX(RSLT,ROWS($A$3:N115)+QUOTIENT(COLUMNS($A$3:N115)-1,6)*CEILING(COUNT(DRAFT!$B:$B)/4,1),1+MOD(COLUMN()-1,6)))</f>
        <v/>
      </c>
      <c r="O115" s="51" t="str">
        <f>IF(ROWS($A$3:O115)&gt;CEILING(COUNT(DRAFT!$B:$B)/4,1),"",INDEX(RSLT,ROWS($A$3:O115)+QUOTIENT(COLUMNS($A$3:O115)-1,6)*CEILING(COUNT(DRAFT!$B:$B)/4,1),1+MOD(COLUMN()-1,6)))</f>
        <v/>
      </c>
      <c r="P115" s="51" t="str">
        <f>IF(ROWS($A$3:P115)&gt;CEILING(COUNT(DRAFT!$B:$B)/4,1),"",INDEX(RSLT,ROWS($A$3:P115)+QUOTIENT(COLUMNS($A$3:P115)-1,6)*CEILING(COUNT(DRAFT!$B:$B)/4,1),1+MOD(COLUMN()-1,6)))</f>
        <v/>
      </c>
      <c r="Q115" s="51" t="str">
        <f>IF(ROWS($A$3:Q115)&gt;CEILING(COUNT(DRAFT!$B:$B)/4,1),"",INDEX(RSLT,ROWS($A$3:Q115)+QUOTIENT(COLUMNS($A$3:Q115)-1,6)*CEILING(COUNT(DRAFT!$B:$B)/4,1),1+MOD(COLUMN()-1,6)))</f>
        <v/>
      </c>
      <c r="R115" s="51" t="str">
        <f>IF(ROWS($A$3:R115)&gt;CEILING(COUNT(DRAFT!$B:$B)/4,1),"",INDEX(RSLT,ROWS($A$3:R115)+QUOTIENT(COLUMNS($A$3:R115)-1,6)*CEILING(COUNT(DRAFT!$B:$B)/4,1),1+MOD(COLUMN()-1,6)))</f>
        <v/>
      </c>
      <c r="S115" s="51" t="str">
        <f>IF(ROWS($A$3:S115)&gt;CEILING(COUNT(DRAFT!$B:$B)/4,1),"",INDEX(RSLT,ROWS($A$3:S115)+QUOTIENT(COLUMNS($A$3:S115)-1,6)*CEILING(COUNT(DRAFT!$B:$B)/4,1),1+MOD(COLUMN()-1,6)))</f>
        <v/>
      </c>
      <c r="T115" s="51" t="str">
        <f>IF(ROWS($A$3:T115)&gt;CEILING(COUNT(DRAFT!$B:$B)/4,1),"",INDEX(RSLT,ROWS($A$3:T115)+QUOTIENT(COLUMNS($A$3:T115)-1,6)*CEILING(COUNT(DRAFT!$B:$B)/4,1),1+MOD(COLUMN()-1,6)))</f>
        <v/>
      </c>
      <c r="U115" s="51" t="str">
        <f>IF(ROWS($A$3:U115)&gt;CEILING(COUNT(DRAFT!$B:$B)/4,1),"",INDEX(RSLT,ROWS($A$3:U115)+QUOTIENT(COLUMNS($A$3:U115)-1,6)*CEILING(COUNT(DRAFT!$B:$B)/4,1),1+MOD(COLUMN()-1,6)))</f>
        <v/>
      </c>
      <c r="V115" s="51" t="str">
        <f>IF(ROWS($A$3:V115)&gt;CEILING(COUNT(DRAFT!$B:$B)/4,1),"",INDEX(RSLT,ROWS($A$3:V115)+QUOTIENT(COLUMNS($A$3:V115)-1,6)*CEILING(COUNT(DRAFT!$B:$B)/4,1),1+MOD(COLUMN()-1,6)))</f>
        <v/>
      </c>
      <c r="W115" s="51" t="str">
        <f>IF(ROWS($A$3:W115)&gt;CEILING(COUNT(DRAFT!$B:$B)/4,1),"",INDEX(RSLT,ROWS($A$3:W115)+QUOTIENT(COLUMNS($A$3:W115)-1,6)*CEILING(COUNT(DRAFT!$B:$B)/4,1),1+MOD(COLUMN()-1,6)))</f>
        <v/>
      </c>
      <c r="X115" s="51" t="str">
        <f>IF(ROWS($A$3:X115)&gt;CEILING(COUNT(DRAFT!$B:$B)/4,1),"",INDEX(RSLT,ROWS($A$3:X115)+QUOTIENT(COLUMNS($A$3:X115)-1,6)*CEILING(COUNT(DRAFT!$B:$B)/4,1),1+MOD(COLUMN()-1,6)))</f>
        <v/>
      </c>
    </row>
    <row r="116" spans="1:24" ht="23.1" customHeight="1" x14ac:dyDescent="0.2">
      <c r="A116" s="51" t="str">
        <f>IF(ROWS($A$3:A116)&gt;CEILING(COUNT(DRAFT!$B:$B)/4,1),"",INDEX(RSLT,ROWS($A$3:A116)+QUOTIENT(COLUMNS($A$3:A116)-1,6)*CEILING(COUNT(DRAFT!$B:$B)/4,1),1+MOD(COLUMN()-1,6)))</f>
        <v/>
      </c>
      <c r="B116" s="51" t="str">
        <f>IF(ROWS($A$3:B116)&gt;CEILING(COUNT(DRAFT!$B:$B)/4,1),"",INDEX(RSLT,ROWS($A$3:B116)+QUOTIENT(COLUMNS($A$3:B116)-1,6)*CEILING(COUNT(DRAFT!$B:$B)/4,1),1+MOD(COLUMN()-1,6)))</f>
        <v/>
      </c>
      <c r="C116" s="51" t="str">
        <f>IF(ROWS($A$3:C116)&gt;CEILING(COUNT(DRAFT!$B:$B)/4,1),"",INDEX(RSLT,ROWS($A$3:C116)+QUOTIENT(COLUMNS($A$3:C116)-1,6)*CEILING(COUNT(DRAFT!$B:$B)/4,1),1+MOD(COLUMN()-1,6)))</f>
        <v/>
      </c>
      <c r="D116" s="51" t="str">
        <f>IF(ROWS($A$3:D116)&gt;CEILING(COUNT(DRAFT!$B:$B)/4,1),"",INDEX(RSLT,ROWS($A$3:D116)+QUOTIENT(COLUMNS($A$3:D116)-1,6)*CEILING(COUNT(DRAFT!$B:$B)/4,1),1+MOD(COLUMN()-1,6)))</f>
        <v/>
      </c>
      <c r="E116" s="51" t="str">
        <f>IF(ROWS($A$3:E116)&gt;CEILING(COUNT(DRAFT!$B:$B)/4,1),"",INDEX(RSLT,ROWS($A$3:E116)+QUOTIENT(COLUMNS($A$3:E116)-1,6)*CEILING(COUNT(DRAFT!$B:$B)/4,1),1+MOD(COLUMN()-1,6)))</f>
        <v/>
      </c>
      <c r="F116" s="51" t="str">
        <f>IF(ROWS($A$3:F116)&gt;CEILING(COUNT(DRAFT!$B:$B)/4,1),"",INDEX(RSLT,ROWS($A$3:F116)+QUOTIENT(COLUMNS($A$3:F116)-1,6)*CEILING(COUNT(DRAFT!$B:$B)/4,1),1+MOD(COLUMN()-1,6)))</f>
        <v/>
      </c>
      <c r="G116" s="51" t="str">
        <f>IF(ROWS($A$3:G116)&gt;CEILING(COUNT(DRAFT!$B:$B)/4,1),"",INDEX(RSLT,ROWS($A$3:G116)+QUOTIENT(COLUMNS($A$3:G116)-1,6)*CEILING(COUNT(DRAFT!$B:$B)/4,1),1+MOD(COLUMN()-1,6)))</f>
        <v/>
      </c>
      <c r="H116" s="51" t="str">
        <f>IF(ROWS($A$3:H116)&gt;CEILING(COUNT(DRAFT!$B:$B)/4,1),"",INDEX(RSLT,ROWS($A$3:H116)+QUOTIENT(COLUMNS($A$3:H116)-1,6)*CEILING(COUNT(DRAFT!$B:$B)/4,1),1+MOD(COLUMN()-1,6)))</f>
        <v/>
      </c>
      <c r="I116" s="51" t="str">
        <f>IF(ROWS($A$3:I116)&gt;CEILING(COUNT(DRAFT!$B:$B)/4,1),"",INDEX(RSLT,ROWS($A$3:I116)+QUOTIENT(COLUMNS($A$3:I116)-1,6)*CEILING(COUNT(DRAFT!$B:$B)/4,1),1+MOD(COLUMN()-1,6)))</f>
        <v/>
      </c>
      <c r="J116" s="51" t="str">
        <f>IF(ROWS($A$3:J116)&gt;CEILING(COUNT(DRAFT!$B:$B)/4,1),"",INDEX(RSLT,ROWS($A$3:J116)+QUOTIENT(COLUMNS($A$3:J116)-1,6)*CEILING(COUNT(DRAFT!$B:$B)/4,1),1+MOD(COLUMN()-1,6)))</f>
        <v/>
      </c>
      <c r="K116" s="51" t="str">
        <f>IF(ROWS($A$3:K116)&gt;CEILING(COUNT(DRAFT!$B:$B)/4,1),"",INDEX(RSLT,ROWS($A$3:K116)+QUOTIENT(COLUMNS($A$3:K116)-1,6)*CEILING(COUNT(DRAFT!$B:$B)/4,1),1+MOD(COLUMN()-1,6)))</f>
        <v/>
      </c>
      <c r="L116" s="51" t="str">
        <f>IF(ROWS($A$3:L116)&gt;CEILING(COUNT(DRAFT!$B:$B)/4,1),"",INDEX(RSLT,ROWS($A$3:L116)+QUOTIENT(COLUMNS($A$3:L116)-1,6)*CEILING(COUNT(DRAFT!$B:$B)/4,1),1+MOD(COLUMN()-1,6)))</f>
        <v/>
      </c>
      <c r="M116" s="51" t="str">
        <f>IF(ROWS($A$3:M116)&gt;CEILING(COUNT(DRAFT!$B:$B)/4,1),"",INDEX(RSLT,ROWS($A$3:M116)+QUOTIENT(COLUMNS($A$3:M116)-1,6)*CEILING(COUNT(DRAFT!$B:$B)/4,1),1+MOD(COLUMN()-1,6)))</f>
        <v/>
      </c>
      <c r="N116" s="51" t="str">
        <f>IF(ROWS($A$3:N116)&gt;CEILING(COUNT(DRAFT!$B:$B)/4,1),"",INDEX(RSLT,ROWS($A$3:N116)+QUOTIENT(COLUMNS($A$3:N116)-1,6)*CEILING(COUNT(DRAFT!$B:$B)/4,1),1+MOD(COLUMN()-1,6)))</f>
        <v/>
      </c>
      <c r="O116" s="51" t="str">
        <f>IF(ROWS($A$3:O116)&gt;CEILING(COUNT(DRAFT!$B:$B)/4,1),"",INDEX(RSLT,ROWS($A$3:O116)+QUOTIENT(COLUMNS($A$3:O116)-1,6)*CEILING(COUNT(DRAFT!$B:$B)/4,1),1+MOD(COLUMN()-1,6)))</f>
        <v/>
      </c>
      <c r="P116" s="51" t="str">
        <f>IF(ROWS($A$3:P116)&gt;CEILING(COUNT(DRAFT!$B:$B)/4,1),"",INDEX(RSLT,ROWS($A$3:P116)+QUOTIENT(COLUMNS($A$3:P116)-1,6)*CEILING(COUNT(DRAFT!$B:$B)/4,1),1+MOD(COLUMN()-1,6)))</f>
        <v/>
      </c>
      <c r="Q116" s="51" t="str">
        <f>IF(ROWS($A$3:Q116)&gt;CEILING(COUNT(DRAFT!$B:$B)/4,1),"",INDEX(RSLT,ROWS($A$3:Q116)+QUOTIENT(COLUMNS($A$3:Q116)-1,6)*CEILING(COUNT(DRAFT!$B:$B)/4,1),1+MOD(COLUMN()-1,6)))</f>
        <v/>
      </c>
      <c r="R116" s="51" t="str">
        <f>IF(ROWS($A$3:R116)&gt;CEILING(COUNT(DRAFT!$B:$B)/4,1),"",INDEX(RSLT,ROWS($A$3:R116)+QUOTIENT(COLUMNS($A$3:R116)-1,6)*CEILING(COUNT(DRAFT!$B:$B)/4,1),1+MOD(COLUMN()-1,6)))</f>
        <v/>
      </c>
      <c r="S116" s="51" t="str">
        <f>IF(ROWS($A$3:S116)&gt;CEILING(COUNT(DRAFT!$B:$B)/4,1),"",INDEX(RSLT,ROWS($A$3:S116)+QUOTIENT(COLUMNS($A$3:S116)-1,6)*CEILING(COUNT(DRAFT!$B:$B)/4,1),1+MOD(COLUMN()-1,6)))</f>
        <v/>
      </c>
      <c r="T116" s="51" t="str">
        <f>IF(ROWS($A$3:T116)&gt;CEILING(COUNT(DRAFT!$B:$B)/4,1),"",INDEX(RSLT,ROWS($A$3:T116)+QUOTIENT(COLUMNS($A$3:T116)-1,6)*CEILING(COUNT(DRAFT!$B:$B)/4,1),1+MOD(COLUMN()-1,6)))</f>
        <v/>
      </c>
      <c r="U116" s="51" t="str">
        <f>IF(ROWS($A$3:U116)&gt;CEILING(COUNT(DRAFT!$B:$B)/4,1),"",INDEX(RSLT,ROWS($A$3:U116)+QUOTIENT(COLUMNS($A$3:U116)-1,6)*CEILING(COUNT(DRAFT!$B:$B)/4,1),1+MOD(COLUMN()-1,6)))</f>
        <v/>
      </c>
      <c r="V116" s="51" t="str">
        <f>IF(ROWS($A$3:V116)&gt;CEILING(COUNT(DRAFT!$B:$B)/4,1),"",INDEX(RSLT,ROWS($A$3:V116)+QUOTIENT(COLUMNS($A$3:V116)-1,6)*CEILING(COUNT(DRAFT!$B:$B)/4,1),1+MOD(COLUMN()-1,6)))</f>
        <v/>
      </c>
      <c r="W116" s="51" t="str">
        <f>IF(ROWS($A$3:W116)&gt;CEILING(COUNT(DRAFT!$B:$B)/4,1),"",INDEX(RSLT,ROWS($A$3:W116)+QUOTIENT(COLUMNS($A$3:W116)-1,6)*CEILING(COUNT(DRAFT!$B:$B)/4,1),1+MOD(COLUMN()-1,6)))</f>
        <v/>
      </c>
      <c r="X116" s="51" t="str">
        <f>IF(ROWS($A$3:X116)&gt;CEILING(COUNT(DRAFT!$B:$B)/4,1),"",INDEX(RSLT,ROWS($A$3:X116)+QUOTIENT(COLUMNS($A$3:X116)-1,6)*CEILING(COUNT(DRAFT!$B:$B)/4,1),1+MOD(COLUMN()-1,6)))</f>
        <v/>
      </c>
    </row>
    <row r="117" spans="1:24" ht="23.1" customHeight="1" x14ac:dyDescent="0.2">
      <c r="A117" s="51" t="str">
        <f>IF(ROWS($A$3:A117)&gt;CEILING(COUNT(DRAFT!$B:$B)/4,1),"",INDEX(RSLT,ROWS($A$3:A117)+QUOTIENT(COLUMNS($A$3:A117)-1,6)*CEILING(COUNT(DRAFT!$B:$B)/4,1),1+MOD(COLUMN()-1,6)))</f>
        <v/>
      </c>
      <c r="B117" s="51" t="str">
        <f>IF(ROWS($A$3:B117)&gt;CEILING(COUNT(DRAFT!$B:$B)/4,1),"",INDEX(RSLT,ROWS($A$3:B117)+QUOTIENT(COLUMNS($A$3:B117)-1,6)*CEILING(COUNT(DRAFT!$B:$B)/4,1),1+MOD(COLUMN()-1,6)))</f>
        <v/>
      </c>
      <c r="C117" s="51" t="str">
        <f>IF(ROWS($A$3:C117)&gt;CEILING(COUNT(DRAFT!$B:$B)/4,1),"",INDEX(RSLT,ROWS($A$3:C117)+QUOTIENT(COLUMNS($A$3:C117)-1,6)*CEILING(COUNT(DRAFT!$B:$B)/4,1),1+MOD(COLUMN()-1,6)))</f>
        <v/>
      </c>
      <c r="D117" s="51" t="str">
        <f>IF(ROWS($A$3:D117)&gt;CEILING(COUNT(DRAFT!$B:$B)/4,1),"",INDEX(RSLT,ROWS($A$3:D117)+QUOTIENT(COLUMNS($A$3:D117)-1,6)*CEILING(COUNT(DRAFT!$B:$B)/4,1),1+MOD(COLUMN()-1,6)))</f>
        <v/>
      </c>
      <c r="E117" s="51" t="str">
        <f>IF(ROWS($A$3:E117)&gt;CEILING(COUNT(DRAFT!$B:$B)/4,1),"",INDEX(RSLT,ROWS($A$3:E117)+QUOTIENT(COLUMNS($A$3:E117)-1,6)*CEILING(COUNT(DRAFT!$B:$B)/4,1),1+MOD(COLUMN()-1,6)))</f>
        <v/>
      </c>
      <c r="F117" s="51" t="str">
        <f>IF(ROWS($A$3:F117)&gt;CEILING(COUNT(DRAFT!$B:$B)/4,1),"",INDEX(RSLT,ROWS($A$3:F117)+QUOTIENT(COLUMNS($A$3:F117)-1,6)*CEILING(COUNT(DRAFT!$B:$B)/4,1),1+MOD(COLUMN()-1,6)))</f>
        <v/>
      </c>
      <c r="G117" s="51" t="str">
        <f>IF(ROWS($A$3:G117)&gt;CEILING(COUNT(DRAFT!$B:$B)/4,1),"",INDEX(RSLT,ROWS($A$3:G117)+QUOTIENT(COLUMNS($A$3:G117)-1,6)*CEILING(COUNT(DRAFT!$B:$B)/4,1),1+MOD(COLUMN()-1,6)))</f>
        <v/>
      </c>
      <c r="H117" s="51" t="str">
        <f>IF(ROWS($A$3:H117)&gt;CEILING(COUNT(DRAFT!$B:$B)/4,1),"",INDEX(RSLT,ROWS($A$3:H117)+QUOTIENT(COLUMNS($A$3:H117)-1,6)*CEILING(COUNT(DRAFT!$B:$B)/4,1),1+MOD(COLUMN()-1,6)))</f>
        <v/>
      </c>
      <c r="I117" s="51" t="str">
        <f>IF(ROWS($A$3:I117)&gt;CEILING(COUNT(DRAFT!$B:$B)/4,1),"",INDEX(RSLT,ROWS($A$3:I117)+QUOTIENT(COLUMNS($A$3:I117)-1,6)*CEILING(COUNT(DRAFT!$B:$B)/4,1),1+MOD(COLUMN()-1,6)))</f>
        <v/>
      </c>
      <c r="J117" s="51" t="str">
        <f>IF(ROWS($A$3:J117)&gt;CEILING(COUNT(DRAFT!$B:$B)/4,1),"",INDEX(RSLT,ROWS($A$3:J117)+QUOTIENT(COLUMNS($A$3:J117)-1,6)*CEILING(COUNT(DRAFT!$B:$B)/4,1),1+MOD(COLUMN()-1,6)))</f>
        <v/>
      </c>
      <c r="K117" s="51" t="str">
        <f>IF(ROWS($A$3:K117)&gt;CEILING(COUNT(DRAFT!$B:$B)/4,1),"",INDEX(RSLT,ROWS($A$3:K117)+QUOTIENT(COLUMNS($A$3:K117)-1,6)*CEILING(COUNT(DRAFT!$B:$B)/4,1),1+MOD(COLUMN()-1,6)))</f>
        <v/>
      </c>
      <c r="L117" s="51" t="str">
        <f>IF(ROWS($A$3:L117)&gt;CEILING(COUNT(DRAFT!$B:$B)/4,1),"",INDEX(RSLT,ROWS($A$3:L117)+QUOTIENT(COLUMNS($A$3:L117)-1,6)*CEILING(COUNT(DRAFT!$B:$B)/4,1),1+MOD(COLUMN()-1,6)))</f>
        <v/>
      </c>
      <c r="M117" s="51" t="str">
        <f>IF(ROWS($A$3:M117)&gt;CEILING(COUNT(DRAFT!$B:$B)/4,1),"",INDEX(RSLT,ROWS($A$3:M117)+QUOTIENT(COLUMNS($A$3:M117)-1,6)*CEILING(COUNT(DRAFT!$B:$B)/4,1),1+MOD(COLUMN()-1,6)))</f>
        <v/>
      </c>
      <c r="N117" s="51" t="str">
        <f>IF(ROWS($A$3:N117)&gt;CEILING(COUNT(DRAFT!$B:$B)/4,1),"",INDEX(RSLT,ROWS($A$3:N117)+QUOTIENT(COLUMNS($A$3:N117)-1,6)*CEILING(COUNT(DRAFT!$B:$B)/4,1),1+MOD(COLUMN()-1,6)))</f>
        <v/>
      </c>
      <c r="O117" s="51" t="str">
        <f>IF(ROWS($A$3:O117)&gt;CEILING(COUNT(DRAFT!$B:$B)/4,1),"",INDEX(RSLT,ROWS($A$3:O117)+QUOTIENT(COLUMNS($A$3:O117)-1,6)*CEILING(COUNT(DRAFT!$B:$B)/4,1),1+MOD(COLUMN()-1,6)))</f>
        <v/>
      </c>
      <c r="P117" s="51" t="str">
        <f>IF(ROWS($A$3:P117)&gt;CEILING(COUNT(DRAFT!$B:$B)/4,1),"",INDEX(RSLT,ROWS($A$3:P117)+QUOTIENT(COLUMNS($A$3:P117)-1,6)*CEILING(COUNT(DRAFT!$B:$B)/4,1),1+MOD(COLUMN()-1,6)))</f>
        <v/>
      </c>
      <c r="Q117" s="51" t="str">
        <f>IF(ROWS($A$3:Q117)&gt;CEILING(COUNT(DRAFT!$B:$B)/4,1),"",INDEX(RSLT,ROWS($A$3:Q117)+QUOTIENT(COLUMNS($A$3:Q117)-1,6)*CEILING(COUNT(DRAFT!$B:$B)/4,1),1+MOD(COLUMN()-1,6)))</f>
        <v/>
      </c>
      <c r="R117" s="51" t="str">
        <f>IF(ROWS($A$3:R117)&gt;CEILING(COUNT(DRAFT!$B:$B)/4,1),"",INDEX(RSLT,ROWS($A$3:R117)+QUOTIENT(COLUMNS($A$3:R117)-1,6)*CEILING(COUNT(DRAFT!$B:$B)/4,1),1+MOD(COLUMN()-1,6)))</f>
        <v/>
      </c>
      <c r="S117" s="51" t="str">
        <f>IF(ROWS($A$3:S117)&gt;CEILING(COUNT(DRAFT!$B:$B)/4,1),"",INDEX(RSLT,ROWS($A$3:S117)+QUOTIENT(COLUMNS($A$3:S117)-1,6)*CEILING(COUNT(DRAFT!$B:$B)/4,1),1+MOD(COLUMN()-1,6)))</f>
        <v/>
      </c>
      <c r="T117" s="51" t="str">
        <f>IF(ROWS($A$3:T117)&gt;CEILING(COUNT(DRAFT!$B:$B)/4,1),"",INDEX(RSLT,ROWS($A$3:T117)+QUOTIENT(COLUMNS($A$3:T117)-1,6)*CEILING(COUNT(DRAFT!$B:$B)/4,1),1+MOD(COLUMN()-1,6)))</f>
        <v/>
      </c>
      <c r="U117" s="51" t="str">
        <f>IF(ROWS($A$3:U117)&gt;CEILING(COUNT(DRAFT!$B:$B)/4,1),"",INDEX(RSLT,ROWS($A$3:U117)+QUOTIENT(COLUMNS($A$3:U117)-1,6)*CEILING(COUNT(DRAFT!$B:$B)/4,1),1+MOD(COLUMN()-1,6)))</f>
        <v/>
      </c>
      <c r="V117" s="51" t="str">
        <f>IF(ROWS($A$3:V117)&gt;CEILING(COUNT(DRAFT!$B:$B)/4,1),"",INDEX(RSLT,ROWS($A$3:V117)+QUOTIENT(COLUMNS($A$3:V117)-1,6)*CEILING(COUNT(DRAFT!$B:$B)/4,1),1+MOD(COLUMN()-1,6)))</f>
        <v/>
      </c>
      <c r="W117" s="51" t="str">
        <f>IF(ROWS($A$3:W117)&gt;CEILING(COUNT(DRAFT!$B:$B)/4,1),"",INDEX(RSLT,ROWS($A$3:W117)+QUOTIENT(COLUMNS($A$3:W117)-1,6)*CEILING(COUNT(DRAFT!$B:$B)/4,1),1+MOD(COLUMN()-1,6)))</f>
        <v/>
      </c>
      <c r="X117" s="51" t="str">
        <f>IF(ROWS($A$3:X117)&gt;CEILING(COUNT(DRAFT!$B:$B)/4,1),"",INDEX(RSLT,ROWS($A$3:X117)+QUOTIENT(COLUMNS($A$3:X117)-1,6)*CEILING(COUNT(DRAFT!$B:$B)/4,1),1+MOD(COLUMN()-1,6)))</f>
        <v/>
      </c>
    </row>
    <row r="118" spans="1:24" ht="23.1" customHeight="1" x14ac:dyDescent="0.2">
      <c r="A118" s="51" t="str">
        <f>IF(ROWS($A$3:A118)&gt;CEILING(COUNT(DRAFT!$B:$B)/4,1),"",INDEX(RSLT,ROWS($A$3:A118)+QUOTIENT(COLUMNS($A$3:A118)-1,6)*CEILING(COUNT(DRAFT!$B:$B)/4,1),1+MOD(COLUMN()-1,6)))</f>
        <v/>
      </c>
      <c r="B118" s="51" t="str">
        <f>IF(ROWS($A$3:B118)&gt;CEILING(COUNT(DRAFT!$B:$B)/4,1),"",INDEX(RSLT,ROWS($A$3:B118)+QUOTIENT(COLUMNS($A$3:B118)-1,6)*CEILING(COUNT(DRAFT!$B:$B)/4,1),1+MOD(COLUMN()-1,6)))</f>
        <v/>
      </c>
      <c r="C118" s="51" t="str">
        <f>IF(ROWS($A$3:C118)&gt;CEILING(COUNT(DRAFT!$B:$B)/4,1),"",INDEX(RSLT,ROWS($A$3:C118)+QUOTIENT(COLUMNS($A$3:C118)-1,6)*CEILING(COUNT(DRAFT!$B:$B)/4,1),1+MOD(COLUMN()-1,6)))</f>
        <v/>
      </c>
      <c r="D118" s="51" t="str">
        <f>IF(ROWS($A$3:D118)&gt;CEILING(COUNT(DRAFT!$B:$B)/4,1),"",INDEX(RSLT,ROWS($A$3:D118)+QUOTIENT(COLUMNS($A$3:D118)-1,6)*CEILING(COUNT(DRAFT!$B:$B)/4,1),1+MOD(COLUMN()-1,6)))</f>
        <v/>
      </c>
      <c r="E118" s="51" t="str">
        <f>IF(ROWS($A$3:E118)&gt;CEILING(COUNT(DRAFT!$B:$B)/4,1),"",INDEX(RSLT,ROWS($A$3:E118)+QUOTIENT(COLUMNS($A$3:E118)-1,6)*CEILING(COUNT(DRAFT!$B:$B)/4,1),1+MOD(COLUMN()-1,6)))</f>
        <v/>
      </c>
      <c r="F118" s="51" t="str">
        <f>IF(ROWS($A$3:F118)&gt;CEILING(COUNT(DRAFT!$B:$B)/4,1),"",INDEX(RSLT,ROWS($A$3:F118)+QUOTIENT(COLUMNS($A$3:F118)-1,6)*CEILING(COUNT(DRAFT!$B:$B)/4,1),1+MOD(COLUMN()-1,6)))</f>
        <v/>
      </c>
      <c r="G118" s="51" t="str">
        <f>IF(ROWS($A$3:G118)&gt;CEILING(COUNT(DRAFT!$B:$B)/4,1),"",INDEX(RSLT,ROWS($A$3:G118)+QUOTIENT(COLUMNS($A$3:G118)-1,6)*CEILING(COUNT(DRAFT!$B:$B)/4,1),1+MOD(COLUMN()-1,6)))</f>
        <v/>
      </c>
      <c r="H118" s="51" t="str">
        <f>IF(ROWS($A$3:H118)&gt;CEILING(COUNT(DRAFT!$B:$B)/4,1),"",INDEX(RSLT,ROWS($A$3:H118)+QUOTIENT(COLUMNS($A$3:H118)-1,6)*CEILING(COUNT(DRAFT!$B:$B)/4,1),1+MOD(COLUMN()-1,6)))</f>
        <v/>
      </c>
      <c r="I118" s="51" t="str">
        <f>IF(ROWS($A$3:I118)&gt;CEILING(COUNT(DRAFT!$B:$B)/4,1),"",INDEX(RSLT,ROWS($A$3:I118)+QUOTIENT(COLUMNS($A$3:I118)-1,6)*CEILING(COUNT(DRAFT!$B:$B)/4,1),1+MOD(COLUMN()-1,6)))</f>
        <v/>
      </c>
      <c r="J118" s="51" t="str">
        <f>IF(ROWS($A$3:J118)&gt;CEILING(COUNT(DRAFT!$B:$B)/4,1),"",INDEX(RSLT,ROWS($A$3:J118)+QUOTIENT(COLUMNS($A$3:J118)-1,6)*CEILING(COUNT(DRAFT!$B:$B)/4,1),1+MOD(COLUMN()-1,6)))</f>
        <v/>
      </c>
      <c r="K118" s="51" t="str">
        <f>IF(ROWS($A$3:K118)&gt;CEILING(COUNT(DRAFT!$B:$B)/4,1),"",INDEX(RSLT,ROWS($A$3:K118)+QUOTIENT(COLUMNS($A$3:K118)-1,6)*CEILING(COUNT(DRAFT!$B:$B)/4,1),1+MOD(COLUMN()-1,6)))</f>
        <v/>
      </c>
      <c r="L118" s="51" t="str">
        <f>IF(ROWS($A$3:L118)&gt;CEILING(COUNT(DRAFT!$B:$B)/4,1),"",INDEX(RSLT,ROWS($A$3:L118)+QUOTIENT(COLUMNS($A$3:L118)-1,6)*CEILING(COUNT(DRAFT!$B:$B)/4,1),1+MOD(COLUMN()-1,6)))</f>
        <v/>
      </c>
      <c r="M118" s="51" t="str">
        <f>IF(ROWS($A$3:M118)&gt;CEILING(COUNT(DRAFT!$B:$B)/4,1),"",INDEX(RSLT,ROWS($A$3:M118)+QUOTIENT(COLUMNS($A$3:M118)-1,6)*CEILING(COUNT(DRAFT!$B:$B)/4,1),1+MOD(COLUMN()-1,6)))</f>
        <v/>
      </c>
      <c r="N118" s="51" t="str">
        <f>IF(ROWS($A$3:N118)&gt;CEILING(COUNT(DRAFT!$B:$B)/4,1),"",INDEX(RSLT,ROWS($A$3:N118)+QUOTIENT(COLUMNS($A$3:N118)-1,6)*CEILING(COUNT(DRAFT!$B:$B)/4,1),1+MOD(COLUMN()-1,6)))</f>
        <v/>
      </c>
      <c r="O118" s="51" t="str">
        <f>IF(ROWS($A$3:O118)&gt;CEILING(COUNT(DRAFT!$B:$B)/4,1),"",INDEX(RSLT,ROWS($A$3:O118)+QUOTIENT(COLUMNS($A$3:O118)-1,6)*CEILING(COUNT(DRAFT!$B:$B)/4,1),1+MOD(COLUMN()-1,6)))</f>
        <v/>
      </c>
      <c r="P118" s="51" t="str">
        <f>IF(ROWS($A$3:P118)&gt;CEILING(COUNT(DRAFT!$B:$B)/4,1),"",INDEX(RSLT,ROWS($A$3:P118)+QUOTIENT(COLUMNS($A$3:P118)-1,6)*CEILING(COUNT(DRAFT!$B:$B)/4,1),1+MOD(COLUMN()-1,6)))</f>
        <v/>
      </c>
      <c r="Q118" s="51" t="str">
        <f>IF(ROWS($A$3:Q118)&gt;CEILING(COUNT(DRAFT!$B:$B)/4,1),"",INDEX(RSLT,ROWS($A$3:Q118)+QUOTIENT(COLUMNS($A$3:Q118)-1,6)*CEILING(COUNT(DRAFT!$B:$B)/4,1),1+MOD(COLUMN()-1,6)))</f>
        <v/>
      </c>
      <c r="R118" s="51" t="str">
        <f>IF(ROWS($A$3:R118)&gt;CEILING(COUNT(DRAFT!$B:$B)/4,1),"",INDEX(RSLT,ROWS($A$3:R118)+QUOTIENT(COLUMNS($A$3:R118)-1,6)*CEILING(COUNT(DRAFT!$B:$B)/4,1),1+MOD(COLUMN()-1,6)))</f>
        <v/>
      </c>
      <c r="S118" s="51" t="str">
        <f>IF(ROWS($A$3:S118)&gt;CEILING(COUNT(DRAFT!$B:$B)/4,1),"",INDEX(RSLT,ROWS($A$3:S118)+QUOTIENT(COLUMNS($A$3:S118)-1,6)*CEILING(COUNT(DRAFT!$B:$B)/4,1),1+MOD(COLUMN()-1,6)))</f>
        <v/>
      </c>
      <c r="T118" s="51" t="str">
        <f>IF(ROWS($A$3:T118)&gt;CEILING(COUNT(DRAFT!$B:$B)/4,1),"",INDEX(RSLT,ROWS($A$3:T118)+QUOTIENT(COLUMNS($A$3:T118)-1,6)*CEILING(COUNT(DRAFT!$B:$B)/4,1),1+MOD(COLUMN()-1,6)))</f>
        <v/>
      </c>
      <c r="U118" s="51" t="str">
        <f>IF(ROWS($A$3:U118)&gt;CEILING(COUNT(DRAFT!$B:$B)/4,1),"",INDEX(RSLT,ROWS($A$3:U118)+QUOTIENT(COLUMNS($A$3:U118)-1,6)*CEILING(COUNT(DRAFT!$B:$B)/4,1),1+MOD(COLUMN()-1,6)))</f>
        <v/>
      </c>
      <c r="V118" s="51" t="str">
        <f>IF(ROWS($A$3:V118)&gt;CEILING(COUNT(DRAFT!$B:$B)/4,1),"",INDEX(RSLT,ROWS($A$3:V118)+QUOTIENT(COLUMNS($A$3:V118)-1,6)*CEILING(COUNT(DRAFT!$B:$B)/4,1),1+MOD(COLUMN()-1,6)))</f>
        <v/>
      </c>
      <c r="W118" s="51" t="str">
        <f>IF(ROWS($A$3:W118)&gt;CEILING(COUNT(DRAFT!$B:$B)/4,1),"",INDEX(RSLT,ROWS($A$3:W118)+QUOTIENT(COLUMNS($A$3:W118)-1,6)*CEILING(COUNT(DRAFT!$B:$B)/4,1),1+MOD(COLUMN()-1,6)))</f>
        <v/>
      </c>
      <c r="X118" s="51" t="str">
        <f>IF(ROWS($A$3:X118)&gt;CEILING(COUNT(DRAFT!$B:$B)/4,1),"",INDEX(RSLT,ROWS($A$3:X118)+QUOTIENT(COLUMNS($A$3:X118)-1,6)*CEILING(COUNT(DRAFT!$B:$B)/4,1),1+MOD(COLUMN()-1,6)))</f>
        <v/>
      </c>
    </row>
    <row r="119" spans="1:24" ht="23.1" customHeight="1" x14ac:dyDescent="0.2">
      <c r="A119" s="51" t="str">
        <f>IF(ROWS($A$3:A119)&gt;CEILING(COUNT(DRAFT!$B:$B)/4,1),"",INDEX(RSLT,ROWS($A$3:A119)+QUOTIENT(COLUMNS($A$3:A119)-1,6)*CEILING(COUNT(DRAFT!$B:$B)/4,1),1+MOD(COLUMN()-1,6)))</f>
        <v/>
      </c>
      <c r="B119" s="51" t="str">
        <f>IF(ROWS($A$3:B119)&gt;CEILING(COUNT(DRAFT!$B:$B)/4,1),"",INDEX(RSLT,ROWS($A$3:B119)+QUOTIENT(COLUMNS($A$3:B119)-1,6)*CEILING(COUNT(DRAFT!$B:$B)/4,1),1+MOD(COLUMN()-1,6)))</f>
        <v/>
      </c>
      <c r="C119" s="51" t="str">
        <f>IF(ROWS($A$3:C119)&gt;CEILING(COUNT(DRAFT!$B:$B)/4,1),"",INDEX(RSLT,ROWS($A$3:C119)+QUOTIENT(COLUMNS($A$3:C119)-1,6)*CEILING(COUNT(DRAFT!$B:$B)/4,1),1+MOD(COLUMN()-1,6)))</f>
        <v/>
      </c>
      <c r="D119" s="51" t="str">
        <f>IF(ROWS($A$3:D119)&gt;CEILING(COUNT(DRAFT!$B:$B)/4,1),"",INDEX(RSLT,ROWS($A$3:D119)+QUOTIENT(COLUMNS($A$3:D119)-1,6)*CEILING(COUNT(DRAFT!$B:$B)/4,1),1+MOD(COLUMN()-1,6)))</f>
        <v/>
      </c>
      <c r="E119" s="51" t="str">
        <f>IF(ROWS($A$3:E119)&gt;CEILING(COUNT(DRAFT!$B:$B)/4,1),"",INDEX(RSLT,ROWS($A$3:E119)+QUOTIENT(COLUMNS($A$3:E119)-1,6)*CEILING(COUNT(DRAFT!$B:$B)/4,1),1+MOD(COLUMN()-1,6)))</f>
        <v/>
      </c>
      <c r="F119" s="51" t="str">
        <f>IF(ROWS($A$3:F119)&gt;CEILING(COUNT(DRAFT!$B:$B)/4,1),"",INDEX(RSLT,ROWS($A$3:F119)+QUOTIENT(COLUMNS($A$3:F119)-1,6)*CEILING(COUNT(DRAFT!$B:$B)/4,1),1+MOD(COLUMN()-1,6)))</f>
        <v/>
      </c>
      <c r="G119" s="51" t="str">
        <f>IF(ROWS($A$3:G119)&gt;CEILING(COUNT(DRAFT!$B:$B)/4,1),"",INDEX(RSLT,ROWS($A$3:G119)+QUOTIENT(COLUMNS($A$3:G119)-1,6)*CEILING(COUNT(DRAFT!$B:$B)/4,1),1+MOD(COLUMN()-1,6)))</f>
        <v/>
      </c>
      <c r="H119" s="51" t="str">
        <f>IF(ROWS($A$3:H119)&gt;CEILING(COUNT(DRAFT!$B:$B)/4,1),"",INDEX(RSLT,ROWS($A$3:H119)+QUOTIENT(COLUMNS($A$3:H119)-1,6)*CEILING(COUNT(DRAFT!$B:$B)/4,1),1+MOD(COLUMN()-1,6)))</f>
        <v/>
      </c>
      <c r="I119" s="51" t="str">
        <f>IF(ROWS($A$3:I119)&gt;CEILING(COUNT(DRAFT!$B:$B)/4,1),"",INDEX(RSLT,ROWS($A$3:I119)+QUOTIENT(COLUMNS($A$3:I119)-1,6)*CEILING(COUNT(DRAFT!$B:$B)/4,1),1+MOD(COLUMN()-1,6)))</f>
        <v/>
      </c>
      <c r="J119" s="51" t="str">
        <f>IF(ROWS($A$3:J119)&gt;CEILING(COUNT(DRAFT!$B:$B)/4,1),"",INDEX(RSLT,ROWS($A$3:J119)+QUOTIENT(COLUMNS($A$3:J119)-1,6)*CEILING(COUNT(DRAFT!$B:$B)/4,1),1+MOD(COLUMN()-1,6)))</f>
        <v/>
      </c>
      <c r="K119" s="51" t="str">
        <f>IF(ROWS($A$3:K119)&gt;CEILING(COUNT(DRAFT!$B:$B)/4,1),"",INDEX(RSLT,ROWS($A$3:K119)+QUOTIENT(COLUMNS($A$3:K119)-1,6)*CEILING(COUNT(DRAFT!$B:$B)/4,1),1+MOD(COLUMN()-1,6)))</f>
        <v/>
      </c>
      <c r="L119" s="51" t="str">
        <f>IF(ROWS($A$3:L119)&gt;CEILING(COUNT(DRAFT!$B:$B)/4,1),"",INDEX(RSLT,ROWS($A$3:L119)+QUOTIENT(COLUMNS($A$3:L119)-1,6)*CEILING(COUNT(DRAFT!$B:$B)/4,1),1+MOD(COLUMN()-1,6)))</f>
        <v/>
      </c>
      <c r="M119" s="51" t="str">
        <f>IF(ROWS($A$3:M119)&gt;CEILING(COUNT(DRAFT!$B:$B)/4,1),"",INDEX(RSLT,ROWS($A$3:M119)+QUOTIENT(COLUMNS($A$3:M119)-1,6)*CEILING(COUNT(DRAFT!$B:$B)/4,1),1+MOD(COLUMN()-1,6)))</f>
        <v/>
      </c>
      <c r="N119" s="51" t="str">
        <f>IF(ROWS($A$3:N119)&gt;CEILING(COUNT(DRAFT!$B:$B)/4,1),"",INDEX(RSLT,ROWS($A$3:N119)+QUOTIENT(COLUMNS($A$3:N119)-1,6)*CEILING(COUNT(DRAFT!$B:$B)/4,1),1+MOD(COLUMN()-1,6)))</f>
        <v/>
      </c>
      <c r="O119" s="51" t="str">
        <f>IF(ROWS($A$3:O119)&gt;CEILING(COUNT(DRAFT!$B:$B)/4,1),"",INDEX(RSLT,ROWS($A$3:O119)+QUOTIENT(COLUMNS($A$3:O119)-1,6)*CEILING(COUNT(DRAFT!$B:$B)/4,1),1+MOD(COLUMN()-1,6)))</f>
        <v/>
      </c>
      <c r="P119" s="51" t="str">
        <f>IF(ROWS($A$3:P119)&gt;CEILING(COUNT(DRAFT!$B:$B)/4,1),"",INDEX(RSLT,ROWS($A$3:P119)+QUOTIENT(COLUMNS($A$3:P119)-1,6)*CEILING(COUNT(DRAFT!$B:$B)/4,1),1+MOD(COLUMN()-1,6)))</f>
        <v/>
      </c>
      <c r="Q119" s="51" t="str">
        <f>IF(ROWS($A$3:Q119)&gt;CEILING(COUNT(DRAFT!$B:$B)/4,1),"",INDEX(RSLT,ROWS($A$3:Q119)+QUOTIENT(COLUMNS($A$3:Q119)-1,6)*CEILING(COUNT(DRAFT!$B:$B)/4,1),1+MOD(COLUMN()-1,6)))</f>
        <v/>
      </c>
      <c r="R119" s="51" t="str">
        <f>IF(ROWS($A$3:R119)&gt;CEILING(COUNT(DRAFT!$B:$B)/4,1),"",INDEX(RSLT,ROWS($A$3:R119)+QUOTIENT(COLUMNS($A$3:R119)-1,6)*CEILING(COUNT(DRAFT!$B:$B)/4,1),1+MOD(COLUMN()-1,6)))</f>
        <v/>
      </c>
      <c r="S119" s="51" t="str">
        <f>IF(ROWS($A$3:S119)&gt;CEILING(COUNT(DRAFT!$B:$B)/4,1),"",INDEX(RSLT,ROWS($A$3:S119)+QUOTIENT(COLUMNS($A$3:S119)-1,6)*CEILING(COUNT(DRAFT!$B:$B)/4,1),1+MOD(COLUMN()-1,6)))</f>
        <v/>
      </c>
      <c r="T119" s="51" t="str">
        <f>IF(ROWS($A$3:T119)&gt;CEILING(COUNT(DRAFT!$B:$B)/4,1),"",INDEX(RSLT,ROWS($A$3:T119)+QUOTIENT(COLUMNS($A$3:T119)-1,6)*CEILING(COUNT(DRAFT!$B:$B)/4,1),1+MOD(COLUMN()-1,6)))</f>
        <v/>
      </c>
      <c r="U119" s="51" t="str">
        <f>IF(ROWS($A$3:U119)&gt;CEILING(COUNT(DRAFT!$B:$B)/4,1),"",INDEX(RSLT,ROWS($A$3:U119)+QUOTIENT(COLUMNS($A$3:U119)-1,6)*CEILING(COUNT(DRAFT!$B:$B)/4,1),1+MOD(COLUMN()-1,6)))</f>
        <v/>
      </c>
      <c r="V119" s="51" t="str">
        <f>IF(ROWS($A$3:V119)&gt;CEILING(COUNT(DRAFT!$B:$B)/4,1),"",INDEX(RSLT,ROWS($A$3:V119)+QUOTIENT(COLUMNS($A$3:V119)-1,6)*CEILING(COUNT(DRAFT!$B:$B)/4,1),1+MOD(COLUMN()-1,6)))</f>
        <v/>
      </c>
      <c r="W119" s="51" t="str">
        <f>IF(ROWS($A$3:W119)&gt;CEILING(COUNT(DRAFT!$B:$B)/4,1),"",INDEX(RSLT,ROWS($A$3:W119)+QUOTIENT(COLUMNS($A$3:W119)-1,6)*CEILING(COUNT(DRAFT!$B:$B)/4,1),1+MOD(COLUMN()-1,6)))</f>
        <v/>
      </c>
      <c r="X119" s="51" t="str">
        <f>IF(ROWS($A$3:X119)&gt;CEILING(COUNT(DRAFT!$B:$B)/4,1),"",INDEX(RSLT,ROWS($A$3:X119)+QUOTIENT(COLUMNS($A$3:X119)-1,6)*CEILING(COUNT(DRAFT!$B:$B)/4,1),1+MOD(COLUMN()-1,6)))</f>
        <v/>
      </c>
    </row>
    <row r="120" spans="1:24" ht="23.1" customHeight="1" x14ac:dyDescent="0.2">
      <c r="A120" s="51" t="str">
        <f>IF(ROWS($A$3:A120)&gt;CEILING(COUNT(DRAFT!$B:$B)/4,1),"",INDEX(RSLT,ROWS($A$3:A120)+QUOTIENT(COLUMNS($A$3:A120)-1,6)*CEILING(COUNT(DRAFT!$B:$B)/4,1),1+MOD(COLUMN()-1,6)))</f>
        <v/>
      </c>
      <c r="B120" s="51" t="str">
        <f>IF(ROWS($A$3:B120)&gt;CEILING(COUNT(DRAFT!$B:$B)/4,1),"",INDEX(RSLT,ROWS($A$3:B120)+QUOTIENT(COLUMNS($A$3:B120)-1,6)*CEILING(COUNT(DRAFT!$B:$B)/4,1),1+MOD(COLUMN()-1,6)))</f>
        <v/>
      </c>
      <c r="C120" s="51" t="str">
        <f>IF(ROWS($A$3:C120)&gt;CEILING(COUNT(DRAFT!$B:$B)/4,1),"",INDEX(RSLT,ROWS($A$3:C120)+QUOTIENT(COLUMNS($A$3:C120)-1,6)*CEILING(COUNT(DRAFT!$B:$B)/4,1),1+MOD(COLUMN()-1,6)))</f>
        <v/>
      </c>
      <c r="D120" s="51" t="str">
        <f>IF(ROWS($A$3:D120)&gt;CEILING(COUNT(DRAFT!$B:$B)/4,1),"",INDEX(RSLT,ROWS($A$3:D120)+QUOTIENT(COLUMNS($A$3:D120)-1,6)*CEILING(COUNT(DRAFT!$B:$B)/4,1),1+MOD(COLUMN()-1,6)))</f>
        <v/>
      </c>
      <c r="E120" s="51" t="str">
        <f>IF(ROWS($A$3:E120)&gt;CEILING(COUNT(DRAFT!$B:$B)/4,1),"",INDEX(RSLT,ROWS($A$3:E120)+QUOTIENT(COLUMNS($A$3:E120)-1,6)*CEILING(COUNT(DRAFT!$B:$B)/4,1),1+MOD(COLUMN()-1,6)))</f>
        <v/>
      </c>
      <c r="F120" s="51" t="str">
        <f>IF(ROWS($A$3:F120)&gt;CEILING(COUNT(DRAFT!$B:$B)/4,1),"",INDEX(RSLT,ROWS($A$3:F120)+QUOTIENT(COLUMNS($A$3:F120)-1,6)*CEILING(COUNT(DRAFT!$B:$B)/4,1),1+MOD(COLUMN()-1,6)))</f>
        <v/>
      </c>
      <c r="G120" s="51" t="str">
        <f>IF(ROWS($A$3:G120)&gt;CEILING(COUNT(DRAFT!$B:$B)/4,1),"",INDEX(RSLT,ROWS($A$3:G120)+QUOTIENT(COLUMNS($A$3:G120)-1,6)*CEILING(COUNT(DRAFT!$B:$B)/4,1),1+MOD(COLUMN()-1,6)))</f>
        <v/>
      </c>
      <c r="H120" s="51" t="str">
        <f>IF(ROWS($A$3:H120)&gt;CEILING(COUNT(DRAFT!$B:$B)/4,1),"",INDEX(RSLT,ROWS($A$3:H120)+QUOTIENT(COLUMNS($A$3:H120)-1,6)*CEILING(COUNT(DRAFT!$B:$B)/4,1),1+MOD(COLUMN()-1,6)))</f>
        <v/>
      </c>
      <c r="I120" s="51" t="str">
        <f>IF(ROWS($A$3:I120)&gt;CEILING(COUNT(DRAFT!$B:$B)/4,1),"",INDEX(RSLT,ROWS($A$3:I120)+QUOTIENT(COLUMNS($A$3:I120)-1,6)*CEILING(COUNT(DRAFT!$B:$B)/4,1),1+MOD(COLUMN()-1,6)))</f>
        <v/>
      </c>
      <c r="J120" s="51" t="str">
        <f>IF(ROWS($A$3:J120)&gt;CEILING(COUNT(DRAFT!$B:$B)/4,1),"",INDEX(RSLT,ROWS($A$3:J120)+QUOTIENT(COLUMNS($A$3:J120)-1,6)*CEILING(COUNT(DRAFT!$B:$B)/4,1),1+MOD(COLUMN()-1,6)))</f>
        <v/>
      </c>
      <c r="K120" s="51" t="str">
        <f>IF(ROWS($A$3:K120)&gt;CEILING(COUNT(DRAFT!$B:$B)/4,1),"",INDEX(RSLT,ROWS($A$3:K120)+QUOTIENT(COLUMNS($A$3:K120)-1,6)*CEILING(COUNT(DRAFT!$B:$B)/4,1),1+MOD(COLUMN()-1,6)))</f>
        <v/>
      </c>
      <c r="L120" s="51" t="str">
        <f>IF(ROWS($A$3:L120)&gt;CEILING(COUNT(DRAFT!$B:$B)/4,1),"",INDEX(RSLT,ROWS($A$3:L120)+QUOTIENT(COLUMNS($A$3:L120)-1,6)*CEILING(COUNT(DRAFT!$B:$B)/4,1),1+MOD(COLUMN()-1,6)))</f>
        <v/>
      </c>
      <c r="M120" s="51" t="str">
        <f>IF(ROWS($A$3:M120)&gt;CEILING(COUNT(DRAFT!$B:$B)/4,1),"",INDEX(RSLT,ROWS($A$3:M120)+QUOTIENT(COLUMNS($A$3:M120)-1,6)*CEILING(COUNT(DRAFT!$B:$B)/4,1),1+MOD(COLUMN()-1,6)))</f>
        <v/>
      </c>
      <c r="N120" s="51" t="str">
        <f>IF(ROWS($A$3:N120)&gt;CEILING(COUNT(DRAFT!$B:$B)/4,1),"",INDEX(RSLT,ROWS($A$3:N120)+QUOTIENT(COLUMNS($A$3:N120)-1,6)*CEILING(COUNT(DRAFT!$B:$B)/4,1),1+MOD(COLUMN()-1,6)))</f>
        <v/>
      </c>
      <c r="O120" s="51" t="str">
        <f>IF(ROWS($A$3:O120)&gt;CEILING(COUNT(DRAFT!$B:$B)/4,1),"",INDEX(RSLT,ROWS($A$3:O120)+QUOTIENT(COLUMNS($A$3:O120)-1,6)*CEILING(COUNT(DRAFT!$B:$B)/4,1),1+MOD(COLUMN()-1,6)))</f>
        <v/>
      </c>
      <c r="P120" s="51" t="str">
        <f>IF(ROWS($A$3:P120)&gt;CEILING(COUNT(DRAFT!$B:$B)/4,1),"",INDEX(RSLT,ROWS($A$3:P120)+QUOTIENT(COLUMNS($A$3:P120)-1,6)*CEILING(COUNT(DRAFT!$B:$B)/4,1),1+MOD(COLUMN()-1,6)))</f>
        <v/>
      </c>
      <c r="Q120" s="51" t="str">
        <f>IF(ROWS($A$3:Q120)&gt;CEILING(COUNT(DRAFT!$B:$B)/4,1),"",INDEX(RSLT,ROWS($A$3:Q120)+QUOTIENT(COLUMNS($A$3:Q120)-1,6)*CEILING(COUNT(DRAFT!$B:$B)/4,1),1+MOD(COLUMN()-1,6)))</f>
        <v/>
      </c>
      <c r="R120" s="51" t="str">
        <f>IF(ROWS($A$3:R120)&gt;CEILING(COUNT(DRAFT!$B:$B)/4,1),"",INDEX(RSLT,ROWS($A$3:R120)+QUOTIENT(COLUMNS($A$3:R120)-1,6)*CEILING(COUNT(DRAFT!$B:$B)/4,1),1+MOD(COLUMN()-1,6)))</f>
        <v/>
      </c>
      <c r="S120" s="51" t="str">
        <f>IF(ROWS($A$3:S120)&gt;CEILING(COUNT(DRAFT!$B:$B)/4,1),"",INDEX(RSLT,ROWS($A$3:S120)+QUOTIENT(COLUMNS($A$3:S120)-1,6)*CEILING(COUNT(DRAFT!$B:$B)/4,1),1+MOD(COLUMN()-1,6)))</f>
        <v/>
      </c>
      <c r="T120" s="51" t="str">
        <f>IF(ROWS($A$3:T120)&gt;CEILING(COUNT(DRAFT!$B:$B)/4,1),"",INDEX(RSLT,ROWS($A$3:T120)+QUOTIENT(COLUMNS($A$3:T120)-1,6)*CEILING(COUNT(DRAFT!$B:$B)/4,1),1+MOD(COLUMN()-1,6)))</f>
        <v/>
      </c>
      <c r="U120" s="51" t="str">
        <f>IF(ROWS($A$3:U120)&gt;CEILING(COUNT(DRAFT!$B:$B)/4,1),"",INDEX(RSLT,ROWS($A$3:U120)+QUOTIENT(COLUMNS($A$3:U120)-1,6)*CEILING(COUNT(DRAFT!$B:$B)/4,1),1+MOD(COLUMN()-1,6)))</f>
        <v/>
      </c>
      <c r="V120" s="51" t="str">
        <f>IF(ROWS($A$3:V120)&gt;CEILING(COUNT(DRAFT!$B:$B)/4,1),"",INDEX(RSLT,ROWS($A$3:V120)+QUOTIENT(COLUMNS($A$3:V120)-1,6)*CEILING(COUNT(DRAFT!$B:$B)/4,1),1+MOD(COLUMN()-1,6)))</f>
        <v/>
      </c>
      <c r="W120" s="51" t="str">
        <f>IF(ROWS($A$3:W120)&gt;CEILING(COUNT(DRAFT!$B:$B)/4,1),"",INDEX(RSLT,ROWS($A$3:W120)+QUOTIENT(COLUMNS($A$3:W120)-1,6)*CEILING(COUNT(DRAFT!$B:$B)/4,1),1+MOD(COLUMN()-1,6)))</f>
        <v/>
      </c>
      <c r="X120" s="51" t="str">
        <f>IF(ROWS($A$3:X120)&gt;CEILING(COUNT(DRAFT!$B:$B)/4,1),"",INDEX(RSLT,ROWS($A$3:X120)+QUOTIENT(COLUMNS($A$3:X120)-1,6)*CEILING(COUNT(DRAFT!$B:$B)/4,1),1+MOD(COLUMN()-1,6)))</f>
        <v/>
      </c>
    </row>
    <row r="121" spans="1:24" ht="23.1" customHeight="1" x14ac:dyDescent="0.2">
      <c r="A121" s="51" t="str">
        <f>IF(ROWS($A$3:A121)&gt;CEILING(COUNT(DRAFT!$B:$B)/4,1),"",INDEX(RSLT,ROWS($A$3:A121)+QUOTIENT(COLUMNS($A$3:A121)-1,6)*CEILING(COUNT(DRAFT!$B:$B)/4,1),1+MOD(COLUMN()-1,6)))</f>
        <v/>
      </c>
      <c r="B121" s="51" t="str">
        <f>IF(ROWS($A$3:B121)&gt;CEILING(COUNT(DRAFT!$B:$B)/4,1),"",INDEX(RSLT,ROWS($A$3:B121)+QUOTIENT(COLUMNS($A$3:B121)-1,6)*CEILING(COUNT(DRAFT!$B:$B)/4,1),1+MOD(COLUMN()-1,6)))</f>
        <v/>
      </c>
      <c r="C121" s="51" t="str">
        <f>IF(ROWS($A$3:C121)&gt;CEILING(COUNT(DRAFT!$B:$B)/4,1),"",INDEX(RSLT,ROWS($A$3:C121)+QUOTIENT(COLUMNS($A$3:C121)-1,6)*CEILING(COUNT(DRAFT!$B:$B)/4,1),1+MOD(COLUMN()-1,6)))</f>
        <v/>
      </c>
      <c r="D121" s="51" t="str">
        <f>IF(ROWS($A$3:D121)&gt;CEILING(COUNT(DRAFT!$B:$B)/4,1),"",INDEX(RSLT,ROWS($A$3:D121)+QUOTIENT(COLUMNS($A$3:D121)-1,6)*CEILING(COUNT(DRAFT!$B:$B)/4,1),1+MOD(COLUMN()-1,6)))</f>
        <v/>
      </c>
      <c r="E121" s="51" t="str">
        <f>IF(ROWS($A$3:E121)&gt;CEILING(COUNT(DRAFT!$B:$B)/4,1),"",INDEX(RSLT,ROWS($A$3:E121)+QUOTIENT(COLUMNS($A$3:E121)-1,6)*CEILING(COUNT(DRAFT!$B:$B)/4,1),1+MOD(COLUMN()-1,6)))</f>
        <v/>
      </c>
      <c r="F121" s="51" t="str">
        <f>IF(ROWS($A$3:F121)&gt;CEILING(COUNT(DRAFT!$B:$B)/4,1),"",INDEX(RSLT,ROWS($A$3:F121)+QUOTIENT(COLUMNS($A$3:F121)-1,6)*CEILING(COUNT(DRAFT!$B:$B)/4,1),1+MOD(COLUMN()-1,6)))</f>
        <v/>
      </c>
      <c r="G121" s="51" t="str">
        <f>IF(ROWS($A$3:G121)&gt;CEILING(COUNT(DRAFT!$B:$B)/4,1),"",INDEX(RSLT,ROWS($A$3:G121)+QUOTIENT(COLUMNS($A$3:G121)-1,6)*CEILING(COUNT(DRAFT!$B:$B)/4,1),1+MOD(COLUMN()-1,6)))</f>
        <v/>
      </c>
      <c r="H121" s="51" t="str">
        <f>IF(ROWS($A$3:H121)&gt;CEILING(COUNT(DRAFT!$B:$B)/4,1),"",INDEX(RSLT,ROWS($A$3:H121)+QUOTIENT(COLUMNS($A$3:H121)-1,6)*CEILING(COUNT(DRAFT!$B:$B)/4,1),1+MOD(COLUMN()-1,6)))</f>
        <v/>
      </c>
      <c r="I121" s="51" t="str">
        <f>IF(ROWS($A$3:I121)&gt;CEILING(COUNT(DRAFT!$B:$B)/4,1),"",INDEX(RSLT,ROWS($A$3:I121)+QUOTIENT(COLUMNS($A$3:I121)-1,6)*CEILING(COUNT(DRAFT!$B:$B)/4,1),1+MOD(COLUMN()-1,6)))</f>
        <v/>
      </c>
      <c r="J121" s="51" t="str">
        <f>IF(ROWS($A$3:J121)&gt;CEILING(COUNT(DRAFT!$B:$B)/4,1),"",INDEX(RSLT,ROWS($A$3:J121)+QUOTIENT(COLUMNS($A$3:J121)-1,6)*CEILING(COUNT(DRAFT!$B:$B)/4,1),1+MOD(COLUMN()-1,6)))</f>
        <v/>
      </c>
      <c r="K121" s="51" t="str">
        <f>IF(ROWS($A$3:K121)&gt;CEILING(COUNT(DRAFT!$B:$B)/4,1),"",INDEX(RSLT,ROWS($A$3:K121)+QUOTIENT(COLUMNS($A$3:K121)-1,6)*CEILING(COUNT(DRAFT!$B:$B)/4,1),1+MOD(COLUMN()-1,6)))</f>
        <v/>
      </c>
      <c r="L121" s="51" t="str">
        <f>IF(ROWS($A$3:L121)&gt;CEILING(COUNT(DRAFT!$B:$B)/4,1),"",INDEX(RSLT,ROWS($A$3:L121)+QUOTIENT(COLUMNS($A$3:L121)-1,6)*CEILING(COUNT(DRAFT!$B:$B)/4,1),1+MOD(COLUMN()-1,6)))</f>
        <v/>
      </c>
      <c r="M121" s="51" t="str">
        <f>IF(ROWS($A$3:M121)&gt;CEILING(COUNT(DRAFT!$B:$B)/4,1),"",INDEX(RSLT,ROWS($A$3:M121)+QUOTIENT(COLUMNS($A$3:M121)-1,6)*CEILING(COUNT(DRAFT!$B:$B)/4,1),1+MOD(COLUMN()-1,6)))</f>
        <v/>
      </c>
      <c r="N121" s="51" t="str">
        <f>IF(ROWS($A$3:N121)&gt;CEILING(COUNT(DRAFT!$B:$B)/4,1),"",INDEX(RSLT,ROWS($A$3:N121)+QUOTIENT(COLUMNS($A$3:N121)-1,6)*CEILING(COUNT(DRAFT!$B:$B)/4,1),1+MOD(COLUMN()-1,6)))</f>
        <v/>
      </c>
      <c r="O121" s="51" t="str">
        <f>IF(ROWS($A$3:O121)&gt;CEILING(COUNT(DRAFT!$B:$B)/4,1),"",INDEX(RSLT,ROWS($A$3:O121)+QUOTIENT(COLUMNS($A$3:O121)-1,6)*CEILING(COUNT(DRAFT!$B:$B)/4,1),1+MOD(COLUMN()-1,6)))</f>
        <v/>
      </c>
      <c r="P121" s="51" t="str">
        <f>IF(ROWS($A$3:P121)&gt;CEILING(COUNT(DRAFT!$B:$B)/4,1),"",INDEX(RSLT,ROWS($A$3:P121)+QUOTIENT(COLUMNS($A$3:P121)-1,6)*CEILING(COUNT(DRAFT!$B:$B)/4,1),1+MOD(COLUMN()-1,6)))</f>
        <v/>
      </c>
      <c r="Q121" s="51" t="str">
        <f>IF(ROWS($A$3:Q121)&gt;CEILING(COUNT(DRAFT!$B:$B)/4,1),"",INDEX(RSLT,ROWS($A$3:Q121)+QUOTIENT(COLUMNS($A$3:Q121)-1,6)*CEILING(COUNT(DRAFT!$B:$B)/4,1),1+MOD(COLUMN()-1,6)))</f>
        <v/>
      </c>
      <c r="R121" s="51" t="str">
        <f>IF(ROWS($A$3:R121)&gt;CEILING(COUNT(DRAFT!$B:$B)/4,1),"",INDEX(RSLT,ROWS($A$3:R121)+QUOTIENT(COLUMNS($A$3:R121)-1,6)*CEILING(COUNT(DRAFT!$B:$B)/4,1),1+MOD(COLUMN()-1,6)))</f>
        <v/>
      </c>
      <c r="S121" s="51" t="str">
        <f>IF(ROWS($A$3:S121)&gt;CEILING(COUNT(DRAFT!$B:$B)/4,1),"",INDEX(RSLT,ROWS($A$3:S121)+QUOTIENT(COLUMNS($A$3:S121)-1,6)*CEILING(COUNT(DRAFT!$B:$B)/4,1),1+MOD(COLUMN()-1,6)))</f>
        <v/>
      </c>
      <c r="T121" s="51" t="str">
        <f>IF(ROWS($A$3:T121)&gt;CEILING(COUNT(DRAFT!$B:$B)/4,1),"",INDEX(RSLT,ROWS($A$3:T121)+QUOTIENT(COLUMNS($A$3:T121)-1,6)*CEILING(COUNT(DRAFT!$B:$B)/4,1),1+MOD(COLUMN()-1,6)))</f>
        <v/>
      </c>
      <c r="U121" s="51" t="str">
        <f>IF(ROWS($A$3:U121)&gt;CEILING(COUNT(DRAFT!$B:$B)/4,1),"",INDEX(RSLT,ROWS($A$3:U121)+QUOTIENT(COLUMNS($A$3:U121)-1,6)*CEILING(COUNT(DRAFT!$B:$B)/4,1),1+MOD(COLUMN()-1,6)))</f>
        <v/>
      </c>
      <c r="V121" s="51" t="str">
        <f>IF(ROWS($A$3:V121)&gt;CEILING(COUNT(DRAFT!$B:$B)/4,1),"",INDEX(RSLT,ROWS($A$3:V121)+QUOTIENT(COLUMNS($A$3:V121)-1,6)*CEILING(COUNT(DRAFT!$B:$B)/4,1),1+MOD(COLUMN()-1,6)))</f>
        <v/>
      </c>
      <c r="W121" s="51" t="str">
        <f>IF(ROWS($A$3:W121)&gt;CEILING(COUNT(DRAFT!$B:$B)/4,1),"",INDEX(RSLT,ROWS($A$3:W121)+QUOTIENT(COLUMNS($A$3:W121)-1,6)*CEILING(COUNT(DRAFT!$B:$B)/4,1),1+MOD(COLUMN()-1,6)))</f>
        <v/>
      </c>
      <c r="X121" s="51" t="str">
        <f>IF(ROWS($A$3:X121)&gt;CEILING(COUNT(DRAFT!$B:$B)/4,1),"",INDEX(RSLT,ROWS($A$3:X121)+QUOTIENT(COLUMNS($A$3:X121)-1,6)*CEILING(COUNT(DRAFT!$B:$B)/4,1),1+MOD(COLUMN()-1,6)))</f>
        <v/>
      </c>
    </row>
    <row r="122" spans="1:24" ht="23.1" customHeight="1" x14ac:dyDescent="0.2">
      <c r="A122" s="51" t="str">
        <f>IF(ROWS($A$3:A122)&gt;CEILING(COUNT(DRAFT!$B:$B)/4,1),"",INDEX(RSLT,ROWS($A$3:A122)+QUOTIENT(COLUMNS($A$3:A122)-1,6)*CEILING(COUNT(DRAFT!$B:$B)/4,1),1+MOD(COLUMN()-1,6)))</f>
        <v/>
      </c>
      <c r="B122" s="51" t="str">
        <f>IF(ROWS($A$3:B122)&gt;CEILING(COUNT(DRAFT!$B:$B)/4,1),"",INDEX(RSLT,ROWS($A$3:B122)+QUOTIENT(COLUMNS($A$3:B122)-1,6)*CEILING(COUNT(DRAFT!$B:$B)/4,1),1+MOD(COLUMN()-1,6)))</f>
        <v/>
      </c>
      <c r="C122" s="51" t="str">
        <f>IF(ROWS($A$3:C122)&gt;CEILING(COUNT(DRAFT!$B:$B)/4,1),"",INDEX(RSLT,ROWS($A$3:C122)+QUOTIENT(COLUMNS($A$3:C122)-1,6)*CEILING(COUNT(DRAFT!$B:$B)/4,1),1+MOD(COLUMN()-1,6)))</f>
        <v/>
      </c>
      <c r="D122" s="51" t="str">
        <f>IF(ROWS($A$3:D122)&gt;CEILING(COUNT(DRAFT!$B:$B)/4,1),"",INDEX(RSLT,ROWS($A$3:D122)+QUOTIENT(COLUMNS($A$3:D122)-1,6)*CEILING(COUNT(DRAFT!$B:$B)/4,1),1+MOD(COLUMN()-1,6)))</f>
        <v/>
      </c>
      <c r="E122" s="51" t="str">
        <f>IF(ROWS($A$3:E122)&gt;CEILING(COUNT(DRAFT!$B:$B)/4,1),"",INDEX(RSLT,ROWS($A$3:E122)+QUOTIENT(COLUMNS($A$3:E122)-1,6)*CEILING(COUNT(DRAFT!$B:$B)/4,1),1+MOD(COLUMN()-1,6)))</f>
        <v/>
      </c>
      <c r="F122" s="51" t="str">
        <f>IF(ROWS($A$3:F122)&gt;CEILING(COUNT(DRAFT!$B:$B)/4,1),"",INDEX(RSLT,ROWS($A$3:F122)+QUOTIENT(COLUMNS($A$3:F122)-1,6)*CEILING(COUNT(DRAFT!$B:$B)/4,1),1+MOD(COLUMN()-1,6)))</f>
        <v/>
      </c>
      <c r="G122" s="51" t="str">
        <f>IF(ROWS($A$3:G122)&gt;CEILING(COUNT(DRAFT!$B:$B)/4,1),"",INDEX(RSLT,ROWS($A$3:G122)+QUOTIENT(COLUMNS($A$3:G122)-1,6)*CEILING(COUNT(DRAFT!$B:$B)/4,1),1+MOD(COLUMN()-1,6)))</f>
        <v/>
      </c>
      <c r="H122" s="51" t="str">
        <f>IF(ROWS($A$3:H122)&gt;CEILING(COUNT(DRAFT!$B:$B)/4,1),"",INDEX(RSLT,ROWS($A$3:H122)+QUOTIENT(COLUMNS($A$3:H122)-1,6)*CEILING(COUNT(DRAFT!$B:$B)/4,1),1+MOD(COLUMN()-1,6)))</f>
        <v/>
      </c>
      <c r="I122" s="51" t="str">
        <f>IF(ROWS($A$3:I122)&gt;CEILING(COUNT(DRAFT!$B:$B)/4,1),"",INDEX(RSLT,ROWS($A$3:I122)+QUOTIENT(COLUMNS($A$3:I122)-1,6)*CEILING(COUNT(DRAFT!$B:$B)/4,1),1+MOD(COLUMN()-1,6)))</f>
        <v/>
      </c>
      <c r="J122" s="51" t="str">
        <f>IF(ROWS($A$3:J122)&gt;CEILING(COUNT(DRAFT!$B:$B)/4,1),"",INDEX(RSLT,ROWS($A$3:J122)+QUOTIENT(COLUMNS($A$3:J122)-1,6)*CEILING(COUNT(DRAFT!$B:$B)/4,1),1+MOD(COLUMN()-1,6)))</f>
        <v/>
      </c>
      <c r="K122" s="51" t="str">
        <f>IF(ROWS($A$3:K122)&gt;CEILING(COUNT(DRAFT!$B:$B)/4,1),"",INDEX(RSLT,ROWS($A$3:K122)+QUOTIENT(COLUMNS($A$3:K122)-1,6)*CEILING(COUNT(DRAFT!$B:$B)/4,1),1+MOD(COLUMN()-1,6)))</f>
        <v/>
      </c>
      <c r="L122" s="51" t="str">
        <f>IF(ROWS($A$3:L122)&gt;CEILING(COUNT(DRAFT!$B:$B)/4,1),"",INDEX(RSLT,ROWS($A$3:L122)+QUOTIENT(COLUMNS($A$3:L122)-1,6)*CEILING(COUNT(DRAFT!$B:$B)/4,1),1+MOD(COLUMN()-1,6)))</f>
        <v/>
      </c>
      <c r="M122" s="51" t="str">
        <f>IF(ROWS($A$3:M122)&gt;CEILING(COUNT(DRAFT!$B:$B)/4,1),"",INDEX(RSLT,ROWS($A$3:M122)+QUOTIENT(COLUMNS($A$3:M122)-1,6)*CEILING(COUNT(DRAFT!$B:$B)/4,1),1+MOD(COLUMN()-1,6)))</f>
        <v/>
      </c>
      <c r="N122" s="51" t="str">
        <f>IF(ROWS($A$3:N122)&gt;CEILING(COUNT(DRAFT!$B:$B)/4,1),"",INDEX(RSLT,ROWS($A$3:N122)+QUOTIENT(COLUMNS($A$3:N122)-1,6)*CEILING(COUNT(DRAFT!$B:$B)/4,1),1+MOD(COLUMN()-1,6)))</f>
        <v/>
      </c>
      <c r="O122" s="51" t="str">
        <f>IF(ROWS($A$3:O122)&gt;CEILING(COUNT(DRAFT!$B:$B)/4,1),"",INDEX(RSLT,ROWS($A$3:O122)+QUOTIENT(COLUMNS($A$3:O122)-1,6)*CEILING(COUNT(DRAFT!$B:$B)/4,1),1+MOD(COLUMN()-1,6)))</f>
        <v/>
      </c>
      <c r="P122" s="51" t="str">
        <f>IF(ROWS($A$3:P122)&gt;CEILING(COUNT(DRAFT!$B:$B)/4,1),"",INDEX(RSLT,ROWS($A$3:P122)+QUOTIENT(COLUMNS($A$3:P122)-1,6)*CEILING(COUNT(DRAFT!$B:$B)/4,1),1+MOD(COLUMN()-1,6)))</f>
        <v/>
      </c>
      <c r="Q122" s="51" t="str">
        <f>IF(ROWS($A$3:Q122)&gt;CEILING(COUNT(DRAFT!$B:$B)/4,1),"",INDEX(RSLT,ROWS($A$3:Q122)+QUOTIENT(COLUMNS($A$3:Q122)-1,6)*CEILING(COUNT(DRAFT!$B:$B)/4,1),1+MOD(COLUMN()-1,6)))</f>
        <v/>
      </c>
      <c r="R122" s="51" t="str">
        <f>IF(ROWS($A$3:R122)&gt;CEILING(COUNT(DRAFT!$B:$B)/4,1),"",INDEX(RSLT,ROWS($A$3:R122)+QUOTIENT(COLUMNS($A$3:R122)-1,6)*CEILING(COUNT(DRAFT!$B:$B)/4,1),1+MOD(COLUMN()-1,6)))</f>
        <v/>
      </c>
      <c r="S122" s="51" t="str">
        <f>IF(ROWS($A$3:S122)&gt;CEILING(COUNT(DRAFT!$B:$B)/4,1),"",INDEX(RSLT,ROWS($A$3:S122)+QUOTIENT(COLUMNS($A$3:S122)-1,6)*CEILING(COUNT(DRAFT!$B:$B)/4,1),1+MOD(COLUMN()-1,6)))</f>
        <v/>
      </c>
      <c r="T122" s="51" t="str">
        <f>IF(ROWS($A$3:T122)&gt;CEILING(COUNT(DRAFT!$B:$B)/4,1),"",INDEX(RSLT,ROWS($A$3:T122)+QUOTIENT(COLUMNS($A$3:T122)-1,6)*CEILING(COUNT(DRAFT!$B:$B)/4,1),1+MOD(COLUMN()-1,6)))</f>
        <v/>
      </c>
      <c r="U122" s="51" t="str">
        <f>IF(ROWS($A$3:U122)&gt;CEILING(COUNT(DRAFT!$B:$B)/4,1),"",INDEX(RSLT,ROWS($A$3:U122)+QUOTIENT(COLUMNS($A$3:U122)-1,6)*CEILING(COUNT(DRAFT!$B:$B)/4,1),1+MOD(COLUMN()-1,6)))</f>
        <v/>
      </c>
      <c r="V122" s="51" t="str">
        <f>IF(ROWS($A$3:V122)&gt;CEILING(COUNT(DRAFT!$B:$B)/4,1),"",INDEX(RSLT,ROWS($A$3:V122)+QUOTIENT(COLUMNS($A$3:V122)-1,6)*CEILING(COUNT(DRAFT!$B:$B)/4,1),1+MOD(COLUMN()-1,6)))</f>
        <v/>
      </c>
      <c r="W122" s="51" t="str">
        <f>IF(ROWS($A$3:W122)&gt;CEILING(COUNT(DRAFT!$B:$B)/4,1),"",INDEX(RSLT,ROWS($A$3:W122)+QUOTIENT(COLUMNS($A$3:W122)-1,6)*CEILING(COUNT(DRAFT!$B:$B)/4,1),1+MOD(COLUMN()-1,6)))</f>
        <v/>
      </c>
      <c r="X122" s="51" t="str">
        <f>IF(ROWS($A$3:X122)&gt;CEILING(COUNT(DRAFT!$B:$B)/4,1),"",INDEX(RSLT,ROWS($A$3:X122)+QUOTIENT(COLUMNS($A$3:X122)-1,6)*CEILING(COUNT(DRAFT!$B:$B)/4,1),1+MOD(COLUMN()-1,6)))</f>
        <v/>
      </c>
    </row>
    <row r="123" spans="1:24" ht="23.1" customHeight="1" x14ac:dyDescent="0.2">
      <c r="A123" s="51" t="str">
        <f>IF(ROWS($A$3:A123)&gt;CEILING(COUNT(DRAFT!$B:$B)/4,1),"",INDEX(RSLT,ROWS($A$3:A123)+QUOTIENT(COLUMNS($A$3:A123)-1,6)*CEILING(COUNT(DRAFT!$B:$B)/4,1),1+MOD(COLUMN()-1,6)))</f>
        <v/>
      </c>
      <c r="B123" s="51" t="str">
        <f>IF(ROWS($A$3:B123)&gt;CEILING(COUNT(DRAFT!$B:$B)/4,1),"",INDEX(RSLT,ROWS($A$3:B123)+QUOTIENT(COLUMNS($A$3:B123)-1,6)*CEILING(COUNT(DRAFT!$B:$B)/4,1),1+MOD(COLUMN()-1,6)))</f>
        <v/>
      </c>
      <c r="C123" s="51" t="str">
        <f>IF(ROWS($A$3:C123)&gt;CEILING(COUNT(DRAFT!$B:$B)/4,1),"",INDEX(RSLT,ROWS($A$3:C123)+QUOTIENT(COLUMNS($A$3:C123)-1,6)*CEILING(COUNT(DRAFT!$B:$B)/4,1),1+MOD(COLUMN()-1,6)))</f>
        <v/>
      </c>
      <c r="D123" s="51" t="str">
        <f>IF(ROWS($A$3:D123)&gt;CEILING(COUNT(DRAFT!$B:$B)/4,1),"",INDEX(RSLT,ROWS($A$3:D123)+QUOTIENT(COLUMNS($A$3:D123)-1,6)*CEILING(COUNT(DRAFT!$B:$B)/4,1),1+MOD(COLUMN()-1,6)))</f>
        <v/>
      </c>
      <c r="E123" s="51" t="str">
        <f>IF(ROWS($A$3:E123)&gt;CEILING(COUNT(DRAFT!$B:$B)/4,1),"",INDEX(RSLT,ROWS($A$3:E123)+QUOTIENT(COLUMNS($A$3:E123)-1,6)*CEILING(COUNT(DRAFT!$B:$B)/4,1),1+MOD(COLUMN()-1,6)))</f>
        <v/>
      </c>
      <c r="F123" s="51" t="str">
        <f>IF(ROWS($A$3:F123)&gt;CEILING(COUNT(DRAFT!$B:$B)/4,1),"",INDEX(RSLT,ROWS($A$3:F123)+QUOTIENT(COLUMNS($A$3:F123)-1,6)*CEILING(COUNT(DRAFT!$B:$B)/4,1),1+MOD(COLUMN()-1,6)))</f>
        <v/>
      </c>
      <c r="G123" s="51" t="str">
        <f>IF(ROWS($A$3:G123)&gt;CEILING(COUNT(DRAFT!$B:$B)/4,1),"",INDEX(RSLT,ROWS($A$3:G123)+QUOTIENT(COLUMNS($A$3:G123)-1,6)*CEILING(COUNT(DRAFT!$B:$B)/4,1),1+MOD(COLUMN()-1,6)))</f>
        <v/>
      </c>
      <c r="H123" s="51" t="str">
        <f>IF(ROWS($A$3:H123)&gt;CEILING(COUNT(DRAFT!$B:$B)/4,1),"",INDEX(RSLT,ROWS($A$3:H123)+QUOTIENT(COLUMNS($A$3:H123)-1,6)*CEILING(COUNT(DRAFT!$B:$B)/4,1),1+MOD(COLUMN()-1,6)))</f>
        <v/>
      </c>
      <c r="I123" s="51" t="str">
        <f>IF(ROWS($A$3:I123)&gt;CEILING(COUNT(DRAFT!$B:$B)/4,1),"",INDEX(RSLT,ROWS($A$3:I123)+QUOTIENT(COLUMNS($A$3:I123)-1,6)*CEILING(COUNT(DRAFT!$B:$B)/4,1),1+MOD(COLUMN()-1,6)))</f>
        <v/>
      </c>
      <c r="J123" s="51" t="str">
        <f>IF(ROWS($A$3:J123)&gt;CEILING(COUNT(DRAFT!$B:$B)/4,1),"",INDEX(RSLT,ROWS($A$3:J123)+QUOTIENT(COLUMNS($A$3:J123)-1,6)*CEILING(COUNT(DRAFT!$B:$B)/4,1),1+MOD(COLUMN()-1,6)))</f>
        <v/>
      </c>
      <c r="K123" s="51" t="str">
        <f>IF(ROWS($A$3:K123)&gt;CEILING(COUNT(DRAFT!$B:$B)/4,1),"",INDEX(RSLT,ROWS($A$3:K123)+QUOTIENT(COLUMNS($A$3:K123)-1,6)*CEILING(COUNT(DRAFT!$B:$B)/4,1),1+MOD(COLUMN()-1,6)))</f>
        <v/>
      </c>
      <c r="L123" s="51" t="str">
        <f>IF(ROWS($A$3:L123)&gt;CEILING(COUNT(DRAFT!$B:$B)/4,1),"",INDEX(RSLT,ROWS($A$3:L123)+QUOTIENT(COLUMNS($A$3:L123)-1,6)*CEILING(COUNT(DRAFT!$B:$B)/4,1),1+MOD(COLUMN()-1,6)))</f>
        <v/>
      </c>
      <c r="M123" s="51" t="str">
        <f>IF(ROWS($A$3:M123)&gt;CEILING(COUNT(DRAFT!$B:$B)/4,1),"",INDEX(RSLT,ROWS($A$3:M123)+QUOTIENT(COLUMNS($A$3:M123)-1,6)*CEILING(COUNT(DRAFT!$B:$B)/4,1),1+MOD(COLUMN()-1,6)))</f>
        <v/>
      </c>
      <c r="N123" s="51" t="str">
        <f>IF(ROWS($A$3:N123)&gt;CEILING(COUNT(DRAFT!$B:$B)/4,1),"",INDEX(RSLT,ROWS($A$3:N123)+QUOTIENT(COLUMNS($A$3:N123)-1,6)*CEILING(COUNT(DRAFT!$B:$B)/4,1),1+MOD(COLUMN()-1,6)))</f>
        <v/>
      </c>
      <c r="O123" s="51" t="str">
        <f>IF(ROWS($A$3:O123)&gt;CEILING(COUNT(DRAFT!$B:$B)/4,1),"",INDEX(RSLT,ROWS($A$3:O123)+QUOTIENT(COLUMNS($A$3:O123)-1,6)*CEILING(COUNT(DRAFT!$B:$B)/4,1),1+MOD(COLUMN()-1,6)))</f>
        <v/>
      </c>
      <c r="P123" s="51" t="str">
        <f>IF(ROWS($A$3:P123)&gt;CEILING(COUNT(DRAFT!$B:$B)/4,1),"",INDEX(RSLT,ROWS($A$3:P123)+QUOTIENT(COLUMNS($A$3:P123)-1,6)*CEILING(COUNT(DRAFT!$B:$B)/4,1),1+MOD(COLUMN()-1,6)))</f>
        <v/>
      </c>
      <c r="Q123" s="51" t="str">
        <f>IF(ROWS($A$3:Q123)&gt;CEILING(COUNT(DRAFT!$B:$B)/4,1),"",INDEX(RSLT,ROWS($A$3:Q123)+QUOTIENT(COLUMNS($A$3:Q123)-1,6)*CEILING(COUNT(DRAFT!$B:$B)/4,1),1+MOD(COLUMN()-1,6)))</f>
        <v/>
      </c>
      <c r="R123" s="51" t="str">
        <f>IF(ROWS($A$3:R123)&gt;CEILING(COUNT(DRAFT!$B:$B)/4,1),"",INDEX(RSLT,ROWS($A$3:R123)+QUOTIENT(COLUMNS($A$3:R123)-1,6)*CEILING(COUNT(DRAFT!$B:$B)/4,1),1+MOD(COLUMN()-1,6)))</f>
        <v/>
      </c>
      <c r="S123" s="51" t="str">
        <f>IF(ROWS($A$3:S123)&gt;CEILING(COUNT(DRAFT!$B:$B)/4,1),"",INDEX(RSLT,ROWS($A$3:S123)+QUOTIENT(COLUMNS($A$3:S123)-1,6)*CEILING(COUNT(DRAFT!$B:$B)/4,1),1+MOD(COLUMN()-1,6)))</f>
        <v/>
      </c>
      <c r="T123" s="51" t="str">
        <f>IF(ROWS($A$3:T123)&gt;CEILING(COUNT(DRAFT!$B:$B)/4,1),"",INDEX(RSLT,ROWS($A$3:T123)+QUOTIENT(COLUMNS($A$3:T123)-1,6)*CEILING(COUNT(DRAFT!$B:$B)/4,1),1+MOD(COLUMN()-1,6)))</f>
        <v/>
      </c>
      <c r="U123" s="51" t="str">
        <f>IF(ROWS($A$3:U123)&gt;CEILING(COUNT(DRAFT!$B:$B)/4,1),"",INDEX(RSLT,ROWS($A$3:U123)+QUOTIENT(COLUMNS($A$3:U123)-1,6)*CEILING(COUNT(DRAFT!$B:$B)/4,1),1+MOD(COLUMN()-1,6)))</f>
        <v/>
      </c>
      <c r="V123" s="51" t="str">
        <f>IF(ROWS($A$3:V123)&gt;CEILING(COUNT(DRAFT!$B:$B)/4,1),"",INDEX(RSLT,ROWS($A$3:V123)+QUOTIENT(COLUMNS($A$3:V123)-1,6)*CEILING(COUNT(DRAFT!$B:$B)/4,1),1+MOD(COLUMN()-1,6)))</f>
        <v/>
      </c>
      <c r="W123" s="51" t="str">
        <f>IF(ROWS($A$3:W123)&gt;CEILING(COUNT(DRAFT!$B:$B)/4,1),"",INDEX(RSLT,ROWS($A$3:W123)+QUOTIENT(COLUMNS($A$3:W123)-1,6)*CEILING(COUNT(DRAFT!$B:$B)/4,1),1+MOD(COLUMN()-1,6)))</f>
        <v/>
      </c>
      <c r="X123" s="51" t="str">
        <f>IF(ROWS($A$3:X123)&gt;CEILING(COUNT(DRAFT!$B:$B)/4,1),"",INDEX(RSLT,ROWS($A$3:X123)+QUOTIENT(COLUMNS($A$3:X123)-1,6)*CEILING(COUNT(DRAFT!$B:$B)/4,1),1+MOD(COLUMN()-1,6)))</f>
        <v/>
      </c>
    </row>
    <row r="124" spans="1:24" ht="23.1" customHeight="1" x14ac:dyDescent="0.2">
      <c r="A124" s="51" t="str">
        <f>IF(ROWS($A$3:A124)&gt;CEILING(COUNT(DRAFT!$B:$B)/4,1),"",INDEX(RSLT,ROWS($A$3:A124)+QUOTIENT(COLUMNS($A$3:A124)-1,6)*CEILING(COUNT(DRAFT!$B:$B)/4,1),1+MOD(COLUMN()-1,6)))</f>
        <v/>
      </c>
      <c r="B124" s="51" t="str">
        <f>IF(ROWS($A$3:B124)&gt;CEILING(COUNT(DRAFT!$B:$B)/4,1),"",INDEX(RSLT,ROWS($A$3:B124)+QUOTIENT(COLUMNS($A$3:B124)-1,6)*CEILING(COUNT(DRAFT!$B:$B)/4,1),1+MOD(COLUMN()-1,6)))</f>
        <v/>
      </c>
      <c r="C124" s="51" t="str">
        <f>IF(ROWS($A$3:C124)&gt;CEILING(COUNT(DRAFT!$B:$B)/4,1),"",INDEX(RSLT,ROWS($A$3:C124)+QUOTIENT(COLUMNS($A$3:C124)-1,6)*CEILING(COUNT(DRAFT!$B:$B)/4,1),1+MOD(COLUMN()-1,6)))</f>
        <v/>
      </c>
      <c r="D124" s="51" t="str">
        <f>IF(ROWS($A$3:D124)&gt;CEILING(COUNT(DRAFT!$B:$B)/4,1),"",INDEX(RSLT,ROWS($A$3:D124)+QUOTIENT(COLUMNS($A$3:D124)-1,6)*CEILING(COUNT(DRAFT!$B:$B)/4,1),1+MOD(COLUMN()-1,6)))</f>
        <v/>
      </c>
      <c r="E124" s="51" t="str">
        <f>IF(ROWS($A$3:E124)&gt;CEILING(COUNT(DRAFT!$B:$B)/4,1),"",INDEX(RSLT,ROWS($A$3:E124)+QUOTIENT(COLUMNS($A$3:E124)-1,6)*CEILING(COUNT(DRAFT!$B:$B)/4,1),1+MOD(COLUMN()-1,6)))</f>
        <v/>
      </c>
      <c r="F124" s="51" t="str">
        <f>IF(ROWS($A$3:F124)&gt;CEILING(COUNT(DRAFT!$B:$B)/4,1),"",INDEX(RSLT,ROWS($A$3:F124)+QUOTIENT(COLUMNS($A$3:F124)-1,6)*CEILING(COUNT(DRAFT!$B:$B)/4,1),1+MOD(COLUMN()-1,6)))</f>
        <v/>
      </c>
      <c r="G124" s="51" t="str">
        <f>IF(ROWS($A$3:G124)&gt;CEILING(COUNT(DRAFT!$B:$B)/4,1),"",INDEX(RSLT,ROWS($A$3:G124)+QUOTIENT(COLUMNS($A$3:G124)-1,6)*CEILING(COUNT(DRAFT!$B:$B)/4,1),1+MOD(COLUMN()-1,6)))</f>
        <v/>
      </c>
      <c r="H124" s="51" t="str">
        <f>IF(ROWS($A$3:H124)&gt;CEILING(COUNT(DRAFT!$B:$B)/4,1),"",INDEX(RSLT,ROWS($A$3:H124)+QUOTIENT(COLUMNS($A$3:H124)-1,6)*CEILING(COUNT(DRAFT!$B:$B)/4,1),1+MOD(COLUMN()-1,6)))</f>
        <v/>
      </c>
      <c r="I124" s="51" t="str">
        <f>IF(ROWS($A$3:I124)&gt;CEILING(COUNT(DRAFT!$B:$B)/4,1),"",INDEX(RSLT,ROWS($A$3:I124)+QUOTIENT(COLUMNS($A$3:I124)-1,6)*CEILING(COUNT(DRAFT!$B:$B)/4,1),1+MOD(COLUMN()-1,6)))</f>
        <v/>
      </c>
      <c r="J124" s="51" t="str">
        <f>IF(ROWS($A$3:J124)&gt;CEILING(COUNT(DRAFT!$B:$B)/4,1),"",INDEX(RSLT,ROWS($A$3:J124)+QUOTIENT(COLUMNS($A$3:J124)-1,6)*CEILING(COUNT(DRAFT!$B:$B)/4,1),1+MOD(COLUMN()-1,6)))</f>
        <v/>
      </c>
      <c r="K124" s="51" t="str">
        <f>IF(ROWS($A$3:K124)&gt;CEILING(COUNT(DRAFT!$B:$B)/4,1),"",INDEX(RSLT,ROWS($A$3:K124)+QUOTIENT(COLUMNS($A$3:K124)-1,6)*CEILING(COUNT(DRAFT!$B:$B)/4,1),1+MOD(COLUMN()-1,6)))</f>
        <v/>
      </c>
      <c r="L124" s="51" t="str">
        <f>IF(ROWS($A$3:L124)&gt;CEILING(COUNT(DRAFT!$B:$B)/4,1),"",INDEX(RSLT,ROWS($A$3:L124)+QUOTIENT(COLUMNS($A$3:L124)-1,6)*CEILING(COUNT(DRAFT!$B:$B)/4,1),1+MOD(COLUMN()-1,6)))</f>
        <v/>
      </c>
      <c r="M124" s="51" t="str">
        <f>IF(ROWS($A$3:M124)&gt;CEILING(COUNT(DRAFT!$B:$B)/4,1),"",INDEX(RSLT,ROWS($A$3:M124)+QUOTIENT(COLUMNS($A$3:M124)-1,6)*CEILING(COUNT(DRAFT!$B:$B)/4,1),1+MOD(COLUMN()-1,6)))</f>
        <v/>
      </c>
      <c r="N124" s="51" t="str">
        <f>IF(ROWS($A$3:N124)&gt;CEILING(COUNT(DRAFT!$B:$B)/4,1),"",INDEX(RSLT,ROWS($A$3:N124)+QUOTIENT(COLUMNS($A$3:N124)-1,6)*CEILING(COUNT(DRAFT!$B:$B)/4,1),1+MOD(COLUMN()-1,6)))</f>
        <v/>
      </c>
      <c r="O124" s="51" t="str">
        <f>IF(ROWS($A$3:O124)&gt;CEILING(COUNT(DRAFT!$B:$B)/4,1),"",INDEX(RSLT,ROWS($A$3:O124)+QUOTIENT(COLUMNS($A$3:O124)-1,6)*CEILING(COUNT(DRAFT!$B:$B)/4,1),1+MOD(COLUMN()-1,6)))</f>
        <v/>
      </c>
      <c r="P124" s="51" t="str">
        <f>IF(ROWS($A$3:P124)&gt;CEILING(COUNT(DRAFT!$B:$B)/4,1),"",INDEX(RSLT,ROWS($A$3:P124)+QUOTIENT(COLUMNS($A$3:P124)-1,6)*CEILING(COUNT(DRAFT!$B:$B)/4,1),1+MOD(COLUMN()-1,6)))</f>
        <v/>
      </c>
      <c r="Q124" s="51" t="str">
        <f>IF(ROWS($A$3:Q124)&gt;CEILING(COUNT(DRAFT!$B:$B)/4,1),"",INDEX(RSLT,ROWS($A$3:Q124)+QUOTIENT(COLUMNS($A$3:Q124)-1,6)*CEILING(COUNT(DRAFT!$B:$B)/4,1),1+MOD(COLUMN()-1,6)))</f>
        <v/>
      </c>
      <c r="R124" s="51" t="str">
        <f>IF(ROWS($A$3:R124)&gt;CEILING(COUNT(DRAFT!$B:$B)/4,1),"",INDEX(RSLT,ROWS($A$3:R124)+QUOTIENT(COLUMNS($A$3:R124)-1,6)*CEILING(COUNT(DRAFT!$B:$B)/4,1),1+MOD(COLUMN()-1,6)))</f>
        <v/>
      </c>
      <c r="S124" s="51" t="str">
        <f>IF(ROWS($A$3:S124)&gt;CEILING(COUNT(DRAFT!$B:$B)/4,1),"",INDEX(RSLT,ROWS($A$3:S124)+QUOTIENT(COLUMNS($A$3:S124)-1,6)*CEILING(COUNT(DRAFT!$B:$B)/4,1),1+MOD(COLUMN()-1,6)))</f>
        <v/>
      </c>
      <c r="T124" s="51" t="str">
        <f>IF(ROWS($A$3:T124)&gt;CEILING(COUNT(DRAFT!$B:$B)/4,1),"",INDEX(RSLT,ROWS($A$3:T124)+QUOTIENT(COLUMNS($A$3:T124)-1,6)*CEILING(COUNT(DRAFT!$B:$B)/4,1),1+MOD(COLUMN()-1,6)))</f>
        <v/>
      </c>
      <c r="U124" s="51" t="str">
        <f>IF(ROWS($A$3:U124)&gt;CEILING(COUNT(DRAFT!$B:$B)/4,1),"",INDEX(RSLT,ROWS($A$3:U124)+QUOTIENT(COLUMNS($A$3:U124)-1,6)*CEILING(COUNT(DRAFT!$B:$B)/4,1),1+MOD(COLUMN()-1,6)))</f>
        <v/>
      </c>
      <c r="V124" s="51" t="str">
        <f>IF(ROWS($A$3:V124)&gt;CEILING(COUNT(DRAFT!$B:$B)/4,1),"",INDEX(RSLT,ROWS($A$3:V124)+QUOTIENT(COLUMNS($A$3:V124)-1,6)*CEILING(COUNT(DRAFT!$B:$B)/4,1),1+MOD(COLUMN()-1,6)))</f>
        <v/>
      </c>
      <c r="W124" s="51" t="str">
        <f>IF(ROWS($A$3:W124)&gt;CEILING(COUNT(DRAFT!$B:$B)/4,1),"",INDEX(RSLT,ROWS($A$3:W124)+QUOTIENT(COLUMNS($A$3:W124)-1,6)*CEILING(COUNT(DRAFT!$B:$B)/4,1),1+MOD(COLUMN()-1,6)))</f>
        <v/>
      </c>
      <c r="X124" s="51" t="str">
        <f>IF(ROWS($A$3:X124)&gt;CEILING(COUNT(DRAFT!$B:$B)/4,1),"",INDEX(RSLT,ROWS($A$3:X124)+QUOTIENT(COLUMNS($A$3:X124)-1,6)*CEILING(COUNT(DRAFT!$B:$B)/4,1),1+MOD(COLUMN()-1,6)))</f>
        <v/>
      </c>
    </row>
    <row r="125" spans="1:24" ht="23.1" customHeight="1" x14ac:dyDescent="0.2">
      <c r="A125" s="51" t="str">
        <f>IF(ROWS($A$3:A125)&gt;CEILING(COUNT(DRAFT!$B:$B)/4,1),"",INDEX(RSLT,ROWS($A$3:A125)+QUOTIENT(COLUMNS($A$3:A125)-1,6)*CEILING(COUNT(DRAFT!$B:$B)/4,1),1+MOD(COLUMN()-1,6)))</f>
        <v/>
      </c>
      <c r="B125" s="51" t="str">
        <f>IF(ROWS($A$3:B125)&gt;CEILING(COUNT(DRAFT!$B:$B)/4,1),"",INDEX(RSLT,ROWS($A$3:B125)+QUOTIENT(COLUMNS($A$3:B125)-1,6)*CEILING(COUNT(DRAFT!$B:$B)/4,1),1+MOD(COLUMN()-1,6)))</f>
        <v/>
      </c>
      <c r="C125" s="51" t="str">
        <f>IF(ROWS($A$3:C125)&gt;CEILING(COUNT(DRAFT!$B:$B)/4,1),"",INDEX(RSLT,ROWS($A$3:C125)+QUOTIENT(COLUMNS($A$3:C125)-1,6)*CEILING(COUNT(DRAFT!$B:$B)/4,1),1+MOD(COLUMN()-1,6)))</f>
        <v/>
      </c>
      <c r="D125" s="51" t="str">
        <f>IF(ROWS($A$3:D125)&gt;CEILING(COUNT(DRAFT!$B:$B)/4,1),"",INDEX(RSLT,ROWS($A$3:D125)+QUOTIENT(COLUMNS($A$3:D125)-1,6)*CEILING(COUNT(DRAFT!$B:$B)/4,1),1+MOD(COLUMN()-1,6)))</f>
        <v/>
      </c>
      <c r="E125" s="51" t="str">
        <f>IF(ROWS($A$3:E125)&gt;CEILING(COUNT(DRAFT!$B:$B)/4,1),"",INDEX(RSLT,ROWS($A$3:E125)+QUOTIENT(COLUMNS($A$3:E125)-1,6)*CEILING(COUNT(DRAFT!$B:$B)/4,1),1+MOD(COLUMN()-1,6)))</f>
        <v/>
      </c>
      <c r="F125" s="51" t="str">
        <f>IF(ROWS($A$3:F125)&gt;CEILING(COUNT(DRAFT!$B:$B)/4,1),"",INDEX(RSLT,ROWS($A$3:F125)+QUOTIENT(COLUMNS($A$3:F125)-1,6)*CEILING(COUNT(DRAFT!$B:$B)/4,1),1+MOD(COLUMN()-1,6)))</f>
        <v/>
      </c>
      <c r="G125" s="51" t="str">
        <f>IF(ROWS($A$3:G125)&gt;CEILING(COUNT(DRAFT!$B:$B)/4,1),"",INDEX(RSLT,ROWS($A$3:G125)+QUOTIENT(COLUMNS($A$3:G125)-1,6)*CEILING(COUNT(DRAFT!$B:$B)/4,1),1+MOD(COLUMN()-1,6)))</f>
        <v/>
      </c>
      <c r="H125" s="51" t="str">
        <f>IF(ROWS($A$3:H125)&gt;CEILING(COUNT(DRAFT!$B:$B)/4,1),"",INDEX(RSLT,ROWS($A$3:H125)+QUOTIENT(COLUMNS($A$3:H125)-1,6)*CEILING(COUNT(DRAFT!$B:$B)/4,1),1+MOD(COLUMN()-1,6)))</f>
        <v/>
      </c>
      <c r="I125" s="51" t="str">
        <f>IF(ROWS($A$3:I125)&gt;CEILING(COUNT(DRAFT!$B:$B)/4,1),"",INDEX(RSLT,ROWS($A$3:I125)+QUOTIENT(COLUMNS($A$3:I125)-1,6)*CEILING(COUNT(DRAFT!$B:$B)/4,1),1+MOD(COLUMN()-1,6)))</f>
        <v/>
      </c>
      <c r="J125" s="51" t="str">
        <f>IF(ROWS($A$3:J125)&gt;CEILING(COUNT(DRAFT!$B:$B)/4,1),"",INDEX(RSLT,ROWS($A$3:J125)+QUOTIENT(COLUMNS($A$3:J125)-1,6)*CEILING(COUNT(DRAFT!$B:$B)/4,1),1+MOD(COLUMN()-1,6)))</f>
        <v/>
      </c>
      <c r="K125" s="51" t="str">
        <f>IF(ROWS($A$3:K125)&gt;CEILING(COUNT(DRAFT!$B:$B)/4,1),"",INDEX(RSLT,ROWS($A$3:K125)+QUOTIENT(COLUMNS($A$3:K125)-1,6)*CEILING(COUNT(DRAFT!$B:$B)/4,1),1+MOD(COLUMN()-1,6)))</f>
        <v/>
      </c>
      <c r="L125" s="51" t="str">
        <f>IF(ROWS($A$3:L125)&gt;CEILING(COUNT(DRAFT!$B:$B)/4,1),"",INDEX(RSLT,ROWS($A$3:L125)+QUOTIENT(COLUMNS($A$3:L125)-1,6)*CEILING(COUNT(DRAFT!$B:$B)/4,1),1+MOD(COLUMN()-1,6)))</f>
        <v/>
      </c>
      <c r="M125" s="51" t="str">
        <f>IF(ROWS($A$3:M125)&gt;CEILING(COUNT(DRAFT!$B:$B)/4,1),"",INDEX(RSLT,ROWS($A$3:M125)+QUOTIENT(COLUMNS($A$3:M125)-1,6)*CEILING(COUNT(DRAFT!$B:$B)/4,1),1+MOD(COLUMN()-1,6)))</f>
        <v/>
      </c>
      <c r="N125" s="51" t="str">
        <f>IF(ROWS($A$3:N125)&gt;CEILING(COUNT(DRAFT!$B:$B)/4,1),"",INDEX(RSLT,ROWS($A$3:N125)+QUOTIENT(COLUMNS($A$3:N125)-1,6)*CEILING(COUNT(DRAFT!$B:$B)/4,1),1+MOD(COLUMN()-1,6)))</f>
        <v/>
      </c>
      <c r="O125" s="51" t="str">
        <f>IF(ROWS($A$3:O125)&gt;CEILING(COUNT(DRAFT!$B:$B)/4,1),"",INDEX(RSLT,ROWS($A$3:O125)+QUOTIENT(COLUMNS($A$3:O125)-1,6)*CEILING(COUNT(DRAFT!$B:$B)/4,1),1+MOD(COLUMN()-1,6)))</f>
        <v/>
      </c>
      <c r="P125" s="51" t="str">
        <f>IF(ROWS($A$3:P125)&gt;CEILING(COUNT(DRAFT!$B:$B)/4,1),"",INDEX(RSLT,ROWS($A$3:P125)+QUOTIENT(COLUMNS($A$3:P125)-1,6)*CEILING(COUNT(DRAFT!$B:$B)/4,1),1+MOD(COLUMN()-1,6)))</f>
        <v/>
      </c>
      <c r="Q125" s="51" t="str">
        <f>IF(ROWS($A$3:Q125)&gt;CEILING(COUNT(DRAFT!$B:$B)/4,1),"",INDEX(RSLT,ROWS($A$3:Q125)+QUOTIENT(COLUMNS($A$3:Q125)-1,6)*CEILING(COUNT(DRAFT!$B:$B)/4,1),1+MOD(COLUMN()-1,6)))</f>
        <v/>
      </c>
      <c r="R125" s="51" t="str">
        <f>IF(ROWS($A$3:R125)&gt;CEILING(COUNT(DRAFT!$B:$B)/4,1),"",INDEX(RSLT,ROWS($A$3:R125)+QUOTIENT(COLUMNS($A$3:R125)-1,6)*CEILING(COUNT(DRAFT!$B:$B)/4,1),1+MOD(COLUMN()-1,6)))</f>
        <v/>
      </c>
      <c r="S125" s="51" t="str">
        <f>IF(ROWS($A$3:S125)&gt;CEILING(COUNT(DRAFT!$B:$B)/4,1),"",INDEX(RSLT,ROWS($A$3:S125)+QUOTIENT(COLUMNS($A$3:S125)-1,6)*CEILING(COUNT(DRAFT!$B:$B)/4,1),1+MOD(COLUMN()-1,6)))</f>
        <v/>
      </c>
      <c r="T125" s="51" t="str">
        <f>IF(ROWS($A$3:T125)&gt;CEILING(COUNT(DRAFT!$B:$B)/4,1),"",INDEX(RSLT,ROWS($A$3:T125)+QUOTIENT(COLUMNS($A$3:T125)-1,6)*CEILING(COUNT(DRAFT!$B:$B)/4,1),1+MOD(COLUMN()-1,6)))</f>
        <v/>
      </c>
      <c r="U125" s="51" t="str">
        <f>IF(ROWS($A$3:U125)&gt;CEILING(COUNT(DRAFT!$B:$B)/4,1),"",INDEX(RSLT,ROWS($A$3:U125)+QUOTIENT(COLUMNS($A$3:U125)-1,6)*CEILING(COUNT(DRAFT!$B:$B)/4,1),1+MOD(COLUMN()-1,6)))</f>
        <v/>
      </c>
      <c r="V125" s="51" t="str">
        <f>IF(ROWS($A$3:V125)&gt;CEILING(COUNT(DRAFT!$B:$B)/4,1),"",INDEX(RSLT,ROWS($A$3:V125)+QUOTIENT(COLUMNS($A$3:V125)-1,6)*CEILING(COUNT(DRAFT!$B:$B)/4,1),1+MOD(COLUMN()-1,6)))</f>
        <v/>
      </c>
      <c r="W125" s="51" t="str">
        <f>IF(ROWS($A$3:W125)&gt;CEILING(COUNT(DRAFT!$B:$B)/4,1),"",INDEX(RSLT,ROWS($A$3:W125)+QUOTIENT(COLUMNS($A$3:W125)-1,6)*CEILING(COUNT(DRAFT!$B:$B)/4,1),1+MOD(COLUMN()-1,6)))</f>
        <v/>
      </c>
      <c r="X125" s="51" t="str">
        <f>IF(ROWS($A$3:X125)&gt;CEILING(COUNT(DRAFT!$B:$B)/4,1),"",INDEX(RSLT,ROWS($A$3:X125)+QUOTIENT(COLUMNS($A$3:X125)-1,6)*CEILING(COUNT(DRAFT!$B:$B)/4,1),1+MOD(COLUMN()-1,6)))</f>
        <v/>
      </c>
    </row>
    <row r="126" spans="1:24" ht="23.1" customHeight="1" x14ac:dyDescent="0.2">
      <c r="A126" s="51" t="str">
        <f>IF(ROWS($A$3:A126)&gt;CEILING(COUNT(DRAFT!$B:$B)/4,1),"",INDEX(RSLT,ROWS($A$3:A126)+QUOTIENT(COLUMNS($A$3:A126)-1,6)*CEILING(COUNT(DRAFT!$B:$B)/4,1),1+MOD(COLUMN()-1,6)))</f>
        <v/>
      </c>
      <c r="B126" s="51" t="str">
        <f>IF(ROWS($A$3:B126)&gt;CEILING(COUNT(DRAFT!$B:$B)/4,1),"",INDEX(RSLT,ROWS($A$3:B126)+QUOTIENT(COLUMNS($A$3:B126)-1,6)*CEILING(COUNT(DRAFT!$B:$B)/4,1),1+MOD(COLUMN()-1,6)))</f>
        <v/>
      </c>
      <c r="C126" s="51" t="str">
        <f>IF(ROWS($A$3:C126)&gt;CEILING(COUNT(DRAFT!$B:$B)/4,1),"",INDEX(RSLT,ROWS($A$3:C126)+QUOTIENT(COLUMNS($A$3:C126)-1,6)*CEILING(COUNT(DRAFT!$B:$B)/4,1),1+MOD(COLUMN()-1,6)))</f>
        <v/>
      </c>
      <c r="D126" s="51" t="str">
        <f>IF(ROWS($A$3:D126)&gt;CEILING(COUNT(DRAFT!$B:$B)/4,1),"",INDEX(RSLT,ROWS($A$3:D126)+QUOTIENT(COLUMNS($A$3:D126)-1,6)*CEILING(COUNT(DRAFT!$B:$B)/4,1),1+MOD(COLUMN()-1,6)))</f>
        <v/>
      </c>
      <c r="E126" s="51" t="str">
        <f>IF(ROWS($A$3:E126)&gt;CEILING(COUNT(DRAFT!$B:$B)/4,1),"",INDEX(RSLT,ROWS($A$3:E126)+QUOTIENT(COLUMNS($A$3:E126)-1,6)*CEILING(COUNT(DRAFT!$B:$B)/4,1),1+MOD(COLUMN()-1,6)))</f>
        <v/>
      </c>
      <c r="F126" s="51" t="str">
        <f>IF(ROWS($A$3:F126)&gt;CEILING(COUNT(DRAFT!$B:$B)/4,1),"",INDEX(RSLT,ROWS($A$3:F126)+QUOTIENT(COLUMNS($A$3:F126)-1,6)*CEILING(COUNT(DRAFT!$B:$B)/4,1),1+MOD(COLUMN()-1,6)))</f>
        <v/>
      </c>
      <c r="G126" s="51" t="str">
        <f>IF(ROWS($A$3:G126)&gt;CEILING(COUNT(DRAFT!$B:$B)/4,1),"",INDEX(RSLT,ROWS($A$3:G126)+QUOTIENT(COLUMNS($A$3:G126)-1,6)*CEILING(COUNT(DRAFT!$B:$B)/4,1),1+MOD(COLUMN()-1,6)))</f>
        <v/>
      </c>
      <c r="H126" s="51" t="str">
        <f>IF(ROWS($A$3:H126)&gt;CEILING(COUNT(DRAFT!$B:$B)/4,1),"",INDEX(RSLT,ROWS($A$3:H126)+QUOTIENT(COLUMNS($A$3:H126)-1,6)*CEILING(COUNT(DRAFT!$B:$B)/4,1),1+MOD(COLUMN()-1,6)))</f>
        <v/>
      </c>
      <c r="I126" s="51" t="str">
        <f>IF(ROWS($A$3:I126)&gt;CEILING(COUNT(DRAFT!$B:$B)/4,1),"",INDEX(RSLT,ROWS($A$3:I126)+QUOTIENT(COLUMNS($A$3:I126)-1,6)*CEILING(COUNT(DRAFT!$B:$B)/4,1),1+MOD(COLUMN()-1,6)))</f>
        <v/>
      </c>
      <c r="J126" s="51" t="str">
        <f>IF(ROWS($A$3:J126)&gt;CEILING(COUNT(DRAFT!$B:$B)/4,1),"",INDEX(RSLT,ROWS($A$3:J126)+QUOTIENT(COLUMNS($A$3:J126)-1,6)*CEILING(COUNT(DRAFT!$B:$B)/4,1),1+MOD(COLUMN()-1,6)))</f>
        <v/>
      </c>
      <c r="K126" s="51" t="str">
        <f>IF(ROWS($A$3:K126)&gt;CEILING(COUNT(DRAFT!$B:$B)/4,1),"",INDEX(RSLT,ROWS($A$3:K126)+QUOTIENT(COLUMNS($A$3:K126)-1,6)*CEILING(COUNT(DRAFT!$B:$B)/4,1),1+MOD(COLUMN()-1,6)))</f>
        <v/>
      </c>
      <c r="L126" s="51" t="str">
        <f>IF(ROWS($A$3:L126)&gt;CEILING(COUNT(DRAFT!$B:$B)/4,1),"",INDEX(RSLT,ROWS($A$3:L126)+QUOTIENT(COLUMNS($A$3:L126)-1,6)*CEILING(COUNT(DRAFT!$B:$B)/4,1),1+MOD(COLUMN()-1,6)))</f>
        <v/>
      </c>
      <c r="M126" s="51" t="str">
        <f>IF(ROWS($A$3:M126)&gt;CEILING(COUNT(DRAFT!$B:$B)/4,1),"",INDEX(RSLT,ROWS($A$3:M126)+QUOTIENT(COLUMNS($A$3:M126)-1,6)*CEILING(COUNT(DRAFT!$B:$B)/4,1),1+MOD(COLUMN()-1,6)))</f>
        <v/>
      </c>
      <c r="N126" s="51" t="str">
        <f>IF(ROWS($A$3:N126)&gt;CEILING(COUNT(DRAFT!$B:$B)/4,1),"",INDEX(RSLT,ROWS($A$3:N126)+QUOTIENT(COLUMNS($A$3:N126)-1,6)*CEILING(COUNT(DRAFT!$B:$B)/4,1),1+MOD(COLUMN()-1,6)))</f>
        <v/>
      </c>
      <c r="O126" s="51" t="str">
        <f>IF(ROWS($A$3:O126)&gt;CEILING(COUNT(DRAFT!$B:$B)/4,1),"",INDEX(RSLT,ROWS($A$3:O126)+QUOTIENT(COLUMNS($A$3:O126)-1,6)*CEILING(COUNT(DRAFT!$B:$B)/4,1),1+MOD(COLUMN()-1,6)))</f>
        <v/>
      </c>
      <c r="P126" s="51" t="str">
        <f>IF(ROWS($A$3:P126)&gt;CEILING(COUNT(DRAFT!$B:$B)/4,1),"",INDEX(RSLT,ROWS($A$3:P126)+QUOTIENT(COLUMNS($A$3:P126)-1,6)*CEILING(COUNT(DRAFT!$B:$B)/4,1),1+MOD(COLUMN()-1,6)))</f>
        <v/>
      </c>
      <c r="Q126" s="51" t="str">
        <f>IF(ROWS($A$3:Q126)&gt;CEILING(COUNT(DRAFT!$B:$B)/4,1),"",INDEX(RSLT,ROWS($A$3:Q126)+QUOTIENT(COLUMNS($A$3:Q126)-1,6)*CEILING(COUNT(DRAFT!$B:$B)/4,1),1+MOD(COLUMN()-1,6)))</f>
        <v/>
      </c>
      <c r="R126" s="51" t="str">
        <f>IF(ROWS($A$3:R126)&gt;CEILING(COUNT(DRAFT!$B:$B)/4,1),"",INDEX(RSLT,ROWS($A$3:R126)+QUOTIENT(COLUMNS($A$3:R126)-1,6)*CEILING(COUNT(DRAFT!$B:$B)/4,1),1+MOD(COLUMN()-1,6)))</f>
        <v/>
      </c>
      <c r="S126" s="51" t="str">
        <f>IF(ROWS($A$3:S126)&gt;CEILING(COUNT(DRAFT!$B:$B)/4,1),"",INDEX(RSLT,ROWS($A$3:S126)+QUOTIENT(COLUMNS($A$3:S126)-1,6)*CEILING(COUNT(DRAFT!$B:$B)/4,1),1+MOD(COLUMN()-1,6)))</f>
        <v/>
      </c>
      <c r="T126" s="51" t="str">
        <f>IF(ROWS($A$3:T126)&gt;CEILING(COUNT(DRAFT!$B:$B)/4,1),"",INDEX(RSLT,ROWS($A$3:T126)+QUOTIENT(COLUMNS($A$3:T126)-1,6)*CEILING(COUNT(DRAFT!$B:$B)/4,1),1+MOD(COLUMN()-1,6)))</f>
        <v/>
      </c>
      <c r="U126" s="51" t="str">
        <f>IF(ROWS($A$3:U126)&gt;CEILING(COUNT(DRAFT!$B:$B)/4,1),"",INDEX(RSLT,ROWS($A$3:U126)+QUOTIENT(COLUMNS($A$3:U126)-1,6)*CEILING(COUNT(DRAFT!$B:$B)/4,1),1+MOD(COLUMN()-1,6)))</f>
        <v/>
      </c>
      <c r="V126" s="51" t="str">
        <f>IF(ROWS($A$3:V126)&gt;CEILING(COUNT(DRAFT!$B:$B)/4,1),"",INDEX(RSLT,ROWS($A$3:V126)+QUOTIENT(COLUMNS($A$3:V126)-1,6)*CEILING(COUNT(DRAFT!$B:$B)/4,1),1+MOD(COLUMN()-1,6)))</f>
        <v/>
      </c>
      <c r="W126" s="51" t="str">
        <f>IF(ROWS($A$3:W126)&gt;CEILING(COUNT(DRAFT!$B:$B)/4,1),"",INDEX(RSLT,ROWS($A$3:W126)+QUOTIENT(COLUMNS($A$3:W126)-1,6)*CEILING(COUNT(DRAFT!$B:$B)/4,1),1+MOD(COLUMN()-1,6)))</f>
        <v/>
      </c>
      <c r="X126" s="51" t="str">
        <f>IF(ROWS($A$3:X126)&gt;CEILING(COUNT(DRAFT!$B:$B)/4,1),"",INDEX(RSLT,ROWS($A$3:X126)+QUOTIENT(COLUMNS($A$3:X126)-1,6)*CEILING(COUNT(DRAFT!$B:$B)/4,1),1+MOD(COLUMN()-1,6)))</f>
        <v/>
      </c>
    </row>
    <row r="127" spans="1:24" ht="23.1" customHeight="1" x14ac:dyDescent="0.2">
      <c r="A127" s="51" t="str">
        <f>IF(ROWS($A$3:A127)&gt;CEILING(COUNT(DRAFT!$B:$B)/4,1),"",INDEX(RSLT,ROWS($A$3:A127)+QUOTIENT(COLUMNS($A$3:A127)-1,6)*CEILING(COUNT(DRAFT!$B:$B)/4,1),1+MOD(COLUMN()-1,6)))</f>
        <v/>
      </c>
      <c r="B127" s="51" t="str">
        <f>IF(ROWS($A$3:B127)&gt;CEILING(COUNT(DRAFT!$B:$B)/4,1),"",INDEX(RSLT,ROWS($A$3:B127)+QUOTIENT(COLUMNS($A$3:B127)-1,6)*CEILING(COUNT(DRAFT!$B:$B)/4,1),1+MOD(COLUMN()-1,6)))</f>
        <v/>
      </c>
      <c r="C127" s="51" t="str">
        <f>IF(ROWS($A$3:C127)&gt;CEILING(COUNT(DRAFT!$B:$B)/4,1),"",INDEX(RSLT,ROWS($A$3:C127)+QUOTIENT(COLUMNS($A$3:C127)-1,6)*CEILING(COUNT(DRAFT!$B:$B)/4,1),1+MOD(COLUMN()-1,6)))</f>
        <v/>
      </c>
      <c r="D127" s="51" t="str">
        <f>IF(ROWS($A$3:D127)&gt;CEILING(COUNT(DRAFT!$B:$B)/4,1),"",INDEX(RSLT,ROWS($A$3:D127)+QUOTIENT(COLUMNS($A$3:D127)-1,6)*CEILING(COUNT(DRAFT!$B:$B)/4,1),1+MOD(COLUMN()-1,6)))</f>
        <v/>
      </c>
      <c r="E127" s="51" t="str">
        <f>IF(ROWS($A$3:E127)&gt;CEILING(COUNT(DRAFT!$B:$B)/4,1),"",INDEX(RSLT,ROWS($A$3:E127)+QUOTIENT(COLUMNS($A$3:E127)-1,6)*CEILING(COUNT(DRAFT!$B:$B)/4,1),1+MOD(COLUMN()-1,6)))</f>
        <v/>
      </c>
      <c r="F127" s="51" t="str">
        <f>IF(ROWS($A$3:F127)&gt;CEILING(COUNT(DRAFT!$B:$B)/4,1),"",INDEX(RSLT,ROWS($A$3:F127)+QUOTIENT(COLUMNS($A$3:F127)-1,6)*CEILING(COUNT(DRAFT!$B:$B)/4,1),1+MOD(COLUMN()-1,6)))</f>
        <v/>
      </c>
      <c r="G127" s="51" t="str">
        <f>IF(ROWS($A$3:G127)&gt;CEILING(COUNT(DRAFT!$B:$B)/4,1),"",INDEX(RSLT,ROWS($A$3:G127)+QUOTIENT(COLUMNS($A$3:G127)-1,6)*CEILING(COUNT(DRAFT!$B:$B)/4,1),1+MOD(COLUMN()-1,6)))</f>
        <v/>
      </c>
      <c r="H127" s="51" t="str">
        <f>IF(ROWS($A$3:H127)&gt;CEILING(COUNT(DRAFT!$B:$B)/4,1),"",INDEX(RSLT,ROWS($A$3:H127)+QUOTIENT(COLUMNS($A$3:H127)-1,6)*CEILING(COUNT(DRAFT!$B:$B)/4,1),1+MOD(COLUMN()-1,6)))</f>
        <v/>
      </c>
      <c r="I127" s="51" t="str">
        <f>IF(ROWS($A$3:I127)&gt;CEILING(COUNT(DRAFT!$B:$B)/4,1),"",INDEX(RSLT,ROWS($A$3:I127)+QUOTIENT(COLUMNS($A$3:I127)-1,6)*CEILING(COUNT(DRAFT!$B:$B)/4,1),1+MOD(COLUMN()-1,6)))</f>
        <v/>
      </c>
      <c r="J127" s="51" t="str">
        <f>IF(ROWS($A$3:J127)&gt;CEILING(COUNT(DRAFT!$B:$B)/4,1),"",INDEX(RSLT,ROWS($A$3:J127)+QUOTIENT(COLUMNS($A$3:J127)-1,6)*CEILING(COUNT(DRAFT!$B:$B)/4,1),1+MOD(COLUMN()-1,6)))</f>
        <v/>
      </c>
      <c r="K127" s="51" t="str">
        <f>IF(ROWS($A$3:K127)&gt;CEILING(COUNT(DRAFT!$B:$B)/4,1),"",INDEX(RSLT,ROWS($A$3:K127)+QUOTIENT(COLUMNS($A$3:K127)-1,6)*CEILING(COUNT(DRAFT!$B:$B)/4,1),1+MOD(COLUMN()-1,6)))</f>
        <v/>
      </c>
      <c r="L127" s="51" t="str">
        <f>IF(ROWS($A$3:L127)&gt;CEILING(COUNT(DRAFT!$B:$B)/4,1),"",INDEX(RSLT,ROWS($A$3:L127)+QUOTIENT(COLUMNS($A$3:L127)-1,6)*CEILING(COUNT(DRAFT!$B:$B)/4,1),1+MOD(COLUMN()-1,6)))</f>
        <v/>
      </c>
      <c r="M127" s="51" t="str">
        <f>IF(ROWS($A$3:M127)&gt;CEILING(COUNT(DRAFT!$B:$B)/4,1),"",INDEX(RSLT,ROWS($A$3:M127)+QUOTIENT(COLUMNS($A$3:M127)-1,6)*CEILING(COUNT(DRAFT!$B:$B)/4,1),1+MOD(COLUMN()-1,6)))</f>
        <v/>
      </c>
      <c r="N127" s="51" t="str">
        <f>IF(ROWS($A$3:N127)&gt;CEILING(COUNT(DRAFT!$B:$B)/4,1),"",INDEX(RSLT,ROWS($A$3:N127)+QUOTIENT(COLUMNS($A$3:N127)-1,6)*CEILING(COUNT(DRAFT!$B:$B)/4,1),1+MOD(COLUMN()-1,6)))</f>
        <v/>
      </c>
      <c r="O127" s="51" t="str">
        <f>IF(ROWS($A$3:O127)&gt;CEILING(COUNT(DRAFT!$B:$B)/4,1),"",INDEX(RSLT,ROWS($A$3:O127)+QUOTIENT(COLUMNS($A$3:O127)-1,6)*CEILING(COUNT(DRAFT!$B:$B)/4,1),1+MOD(COLUMN()-1,6)))</f>
        <v/>
      </c>
      <c r="P127" s="51" t="str">
        <f>IF(ROWS($A$3:P127)&gt;CEILING(COUNT(DRAFT!$B:$B)/4,1),"",INDEX(RSLT,ROWS($A$3:P127)+QUOTIENT(COLUMNS($A$3:P127)-1,6)*CEILING(COUNT(DRAFT!$B:$B)/4,1),1+MOD(COLUMN()-1,6)))</f>
        <v/>
      </c>
      <c r="Q127" s="51" t="str">
        <f>IF(ROWS($A$3:Q127)&gt;CEILING(COUNT(DRAFT!$B:$B)/4,1),"",INDEX(RSLT,ROWS($A$3:Q127)+QUOTIENT(COLUMNS($A$3:Q127)-1,6)*CEILING(COUNT(DRAFT!$B:$B)/4,1),1+MOD(COLUMN()-1,6)))</f>
        <v/>
      </c>
      <c r="R127" s="51" t="str">
        <f>IF(ROWS($A$3:R127)&gt;CEILING(COUNT(DRAFT!$B:$B)/4,1),"",INDEX(RSLT,ROWS($A$3:R127)+QUOTIENT(COLUMNS($A$3:R127)-1,6)*CEILING(COUNT(DRAFT!$B:$B)/4,1),1+MOD(COLUMN()-1,6)))</f>
        <v/>
      </c>
      <c r="S127" s="51" t="str">
        <f>IF(ROWS($A$3:S127)&gt;CEILING(COUNT(DRAFT!$B:$B)/4,1),"",INDEX(RSLT,ROWS($A$3:S127)+QUOTIENT(COLUMNS($A$3:S127)-1,6)*CEILING(COUNT(DRAFT!$B:$B)/4,1),1+MOD(COLUMN()-1,6)))</f>
        <v/>
      </c>
      <c r="T127" s="51" t="str">
        <f>IF(ROWS($A$3:T127)&gt;CEILING(COUNT(DRAFT!$B:$B)/4,1),"",INDEX(RSLT,ROWS($A$3:T127)+QUOTIENT(COLUMNS($A$3:T127)-1,6)*CEILING(COUNT(DRAFT!$B:$B)/4,1),1+MOD(COLUMN()-1,6)))</f>
        <v/>
      </c>
      <c r="U127" s="51" t="str">
        <f>IF(ROWS($A$3:U127)&gt;CEILING(COUNT(DRAFT!$B:$B)/4,1),"",INDEX(RSLT,ROWS($A$3:U127)+QUOTIENT(COLUMNS($A$3:U127)-1,6)*CEILING(COUNT(DRAFT!$B:$B)/4,1),1+MOD(COLUMN()-1,6)))</f>
        <v/>
      </c>
      <c r="V127" s="51" t="str">
        <f>IF(ROWS($A$3:V127)&gt;CEILING(COUNT(DRAFT!$B:$B)/4,1),"",INDEX(RSLT,ROWS($A$3:V127)+QUOTIENT(COLUMNS($A$3:V127)-1,6)*CEILING(COUNT(DRAFT!$B:$B)/4,1),1+MOD(COLUMN()-1,6)))</f>
        <v/>
      </c>
      <c r="W127" s="51" t="str">
        <f>IF(ROWS($A$3:W127)&gt;CEILING(COUNT(DRAFT!$B:$B)/4,1),"",INDEX(RSLT,ROWS($A$3:W127)+QUOTIENT(COLUMNS($A$3:W127)-1,6)*CEILING(COUNT(DRAFT!$B:$B)/4,1),1+MOD(COLUMN()-1,6)))</f>
        <v/>
      </c>
      <c r="X127" s="51" t="str">
        <f>IF(ROWS($A$3:X127)&gt;CEILING(COUNT(DRAFT!$B:$B)/4,1),"",INDEX(RSLT,ROWS($A$3:X127)+QUOTIENT(COLUMNS($A$3:X127)-1,6)*CEILING(COUNT(DRAFT!$B:$B)/4,1),1+MOD(COLUMN()-1,6)))</f>
        <v/>
      </c>
    </row>
    <row r="128" spans="1:24" ht="23.1" customHeight="1" x14ac:dyDescent="0.2">
      <c r="A128" s="51" t="str">
        <f>IF(ROWS($A$3:A128)&gt;CEILING(COUNT(DRAFT!$B:$B)/4,1),"",INDEX(RSLT,ROWS($A$3:A128)+QUOTIENT(COLUMNS($A$3:A128)-1,6)*CEILING(COUNT(DRAFT!$B:$B)/4,1),1+MOD(COLUMN()-1,6)))</f>
        <v/>
      </c>
      <c r="B128" s="51" t="str">
        <f>IF(ROWS($A$3:B128)&gt;CEILING(COUNT(DRAFT!$B:$B)/4,1),"",INDEX(RSLT,ROWS($A$3:B128)+QUOTIENT(COLUMNS($A$3:B128)-1,6)*CEILING(COUNT(DRAFT!$B:$B)/4,1),1+MOD(COLUMN()-1,6)))</f>
        <v/>
      </c>
      <c r="C128" s="51" t="str">
        <f>IF(ROWS($A$3:C128)&gt;CEILING(COUNT(DRAFT!$B:$B)/4,1),"",INDEX(RSLT,ROWS($A$3:C128)+QUOTIENT(COLUMNS($A$3:C128)-1,6)*CEILING(COUNT(DRAFT!$B:$B)/4,1),1+MOD(COLUMN()-1,6)))</f>
        <v/>
      </c>
      <c r="D128" s="51" t="str">
        <f>IF(ROWS($A$3:D128)&gt;CEILING(COUNT(DRAFT!$B:$B)/4,1),"",INDEX(RSLT,ROWS($A$3:D128)+QUOTIENT(COLUMNS($A$3:D128)-1,6)*CEILING(COUNT(DRAFT!$B:$B)/4,1),1+MOD(COLUMN()-1,6)))</f>
        <v/>
      </c>
      <c r="E128" s="51" t="str">
        <f>IF(ROWS($A$3:E128)&gt;CEILING(COUNT(DRAFT!$B:$B)/4,1),"",INDEX(RSLT,ROWS($A$3:E128)+QUOTIENT(COLUMNS($A$3:E128)-1,6)*CEILING(COUNT(DRAFT!$B:$B)/4,1),1+MOD(COLUMN()-1,6)))</f>
        <v/>
      </c>
      <c r="F128" s="51" t="str">
        <f>IF(ROWS($A$3:F128)&gt;CEILING(COUNT(DRAFT!$B:$B)/4,1),"",INDEX(RSLT,ROWS($A$3:F128)+QUOTIENT(COLUMNS($A$3:F128)-1,6)*CEILING(COUNT(DRAFT!$B:$B)/4,1),1+MOD(COLUMN()-1,6)))</f>
        <v/>
      </c>
      <c r="G128" s="51" t="str">
        <f>IF(ROWS($A$3:G128)&gt;CEILING(COUNT(DRAFT!$B:$B)/4,1),"",INDEX(RSLT,ROWS($A$3:G128)+QUOTIENT(COLUMNS($A$3:G128)-1,6)*CEILING(COUNT(DRAFT!$B:$B)/4,1),1+MOD(COLUMN()-1,6)))</f>
        <v/>
      </c>
      <c r="H128" s="51" t="str">
        <f>IF(ROWS($A$3:H128)&gt;CEILING(COUNT(DRAFT!$B:$B)/4,1),"",INDEX(RSLT,ROWS($A$3:H128)+QUOTIENT(COLUMNS($A$3:H128)-1,6)*CEILING(COUNT(DRAFT!$B:$B)/4,1),1+MOD(COLUMN()-1,6)))</f>
        <v/>
      </c>
      <c r="I128" s="51" t="str">
        <f>IF(ROWS($A$3:I128)&gt;CEILING(COUNT(DRAFT!$B:$B)/4,1),"",INDEX(RSLT,ROWS($A$3:I128)+QUOTIENT(COLUMNS($A$3:I128)-1,6)*CEILING(COUNT(DRAFT!$B:$B)/4,1),1+MOD(COLUMN()-1,6)))</f>
        <v/>
      </c>
      <c r="J128" s="51" t="str">
        <f>IF(ROWS($A$3:J128)&gt;CEILING(COUNT(DRAFT!$B:$B)/4,1),"",INDEX(RSLT,ROWS($A$3:J128)+QUOTIENT(COLUMNS($A$3:J128)-1,6)*CEILING(COUNT(DRAFT!$B:$B)/4,1),1+MOD(COLUMN()-1,6)))</f>
        <v/>
      </c>
      <c r="K128" s="51" t="str">
        <f>IF(ROWS($A$3:K128)&gt;CEILING(COUNT(DRAFT!$B:$B)/4,1),"",INDEX(RSLT,ROWS($A$3:K128)+QUOTIENT(COLUMNS($A$3:K128)-1,6)*CEILING(COUNT(DRAFT!$B:$B)/4,1),1+MOD(COLUMN()-1,6)))</f>
        <v/>
      </c>
      <c r="L128" s="51" t="str">
        <f>IF(ROWS($A$3:L128)&gt;CEILING(COUNT(DRAFT!$B:$B)/4,1),"",INDEX(RSLT,ROWS($A$3:L128)+QUOTIENT(COLUMNS($A$3:L128)-1,6)*CEILING(COUNT(DRAFT!$B:$B)/4,1),1+MOD(COLUMN()-1,6)))</f>
        <v/>
      </c>
      <c r="M128" s="51" t="str">
        <f>IF(ROWS($A$3:M128)&gt;CEILING(COUNT(DRAFT!$B:$B)/4,1),"",INDEX(RSLT,ROWS($A$3:M128)+QUOTIENT(COLUMNS($A$3:M128)-1,6)*CEILING(COUNT(DRAFT!$B:$B)/4,1),1+MOD(COLUMN()-1,6)))</f>
        <v/>
      </c>
      <c r="N128" s="51" t="str">
        <f>IF(ROWS($A$3:N128)&gt;CEILING(COUNT(DRAFT!$B:$B)/4,1),"",INDEX(RSLT,ROWS($A$3:N128)+QUOTIENT(COLUMNS($A$3:N128)-1,6)*CEILING(COUNT(DRAFT!$B:$B)/4,1),1+MOD(COLUMN()-1,6)))</f>
        <v/>
      </c>
      <c r="O128" s="51" t="str">
        <f>IF(ROWS($A$3:O128)&gt;CEILING(COUNT(DRAFT!$B:$B)/4,1),"",INDEX(RSLT,ROWS($A$3:O128)+QUOTIENT(COLUMNS($A$3:O128)-1,6)*CEILING(COUNT(DRAFT!$B:$B)/4,1),1+MOD(COLUMN()-1,6)))</f>
        <v/>
      </c>
      <c r="P128" s="51" t="str">
        <f>IF(ROWS($A$3:P128)&gt;CEILING(COUNT(DRAFT!$B:$B)/4,1),"",INDEX(RSLT,ROWS($A$3:P128)+QUOTIENT(COLUMNS($A$3:P128)-1,6)*CEILING(COUNT(DRAFT!$B:$B)/4,1),1+MOD(COLUMN()-1,6)))</f>
        <v/>
      </c>
      <c r="Q128" s="51" t="str">
        <f>IF(ROWS($A$3:Q128)&gt;CEILING(COUNT(DRAFT!$B:$B)/4,1),"",INDEX(RSLT,ROWS($A$3:Q128)+QUOTIENT(COLUMNS($A$3:Q128)-1,6)*CEILING(COUNT(DRAFT!$B:$B)/4,1),1+MOD(COLUMN()-1,6)))</f>
        <v/>
      </c>
      <c r="R128" s="51" t="str">
        <f>IF(ROWS($A$3:R128)&gt;CEILING(COUNT(DRAFT!$B:$B)/4,1),"",INDEX(RSLT,ROWS($A$3:R128)+QUOTIENT(COLUMNS($A$3:R128)-1,6)*CEILING(COUNT(DRAFT!$B:$B)/4,1),1+MOD(COLUMN()-1,6)))</f>
        <v/>
      </c>
      <c r="S128" s="51" t="str">
        <f>IF(ROWS($A$3:S128)&gt;CEILING(COUNT(DRAFT!$B:$B)/4,1),"",INDEX(RSLT,ROWS($A$3:S128)+QUOTIENT(COLUMNS($A$3:S128)-1,6)*CEILING(COUNT(DRAFT!$B:$B)/4,1),1+MOD(COLUMN()-1,6)))</f>
        <v/>
      </c>
      <c r="T128" s="51" t="str">
        <f>IF(ROWS($A$3:T128)&gt;CEILING(COUNT(DRAFT!$B:$B)/4,1),"",INDEX(RSLT,ROWS($A$3:T128)+QUOTIENT(COLUMNS($A$3:T128)-1,6)*CEILING(COUNT(DRAFT!$B:$B)/4,1),1+MOD(COLUMN()-1,6)))</f>
        <v/>
      </c>
      <c r="U128" s="51" t="str">
        <f>IF(ROWS($A$3:U128)&gt;CEILING(COUNT(DRAFT!$B:$B)/4,1),"",INDEX(RSLT,ROWS($A$3:U128)+QUOTIENT(COLUMNS($A$3:U128)-1,6)*CEILING(COUNT(DRAFT!$B:$B)/4,1),1+MOD(COLUMN()-1,6)))</f>
        <v/>
      </c>
      <c r="V128" s="51" t="str">
        <f>IF(ROWS($A$3:V128)&gt;CEILING(COUNT(DRAFT!$B:$B)/4,1),"",INDEX(RSLT,ROWS($A$3:V128)+QUOTIENT(COLUMNS($A$3:V128)-1,6)*CEILING(COUNT(DRAFT!$B:$B)/4,1),1+MOD(COLUMN()-1,6)))</f>
        <v/>
      </c>
      <c r="W128" s="51" t="str">
        <f>IF(ROWS($A$3:W128)&gt;CEILING(COUNT(DRAFT!$B:$B)/4,1),"",INDEX(RSLT,ROWS($A$3:W128)+QUOTIENT(COLUMNS($A$3:W128)-1,6)*CEILING(COUNT(DRAFT!$B:$B)/4,1),1+MOD(COLUMN()-1,6)))</f>
        <v/>
      </c>
      <c r="X128" s="51" t="str">
        <f>IF(ROWS($A$3:X128)&gt;CEILING(COUNT(DRAFT!$B:$B)/4,1),"",INDEX(RSLT,ROWS($A$3:X128)+QUOTIENT(COLUMNS($A$3:X128)-1,6)*CEILING(COUNT(DRAFT!$B:$B)/4,1),1+MOD(COLUMN()-1,6)))</f>
        <v/>
      </c>
    </row>
    <row r="129" spans="1:24" ht="23.1" customHeight="1" x14ac:dyDescent="0.2">
      <c r="A129" s="51" t="str">
        <f>IF(ROWS($A$3:A129)&gt;CEILING(COUNT(DRAFT!$B:$B)/4,1),"",INDEX(RSLT,ROWS($A$3:A129)+QUOTIENT(COLUMNS($A$3:A129)-1,6)*CEILING(COUNT(DRAFT!$B:$B)/4,1),1+MOD(COLUMN()-1,6)))</f>
        <v/>
      </c>
      <c r="B129" s="51" t="str">
        <f>IF(ROWS($A$3:B129)&gt;CEILING(COUNT(DRAFT!$B:$B)/4,1),"",INDEX(RSLT,ROWS($A$3:B129)+QUOTIENT(COLUMNS($A$3:B129)-1,6)*CEILING(COUNT(DRAFT!$B:$B)/4,1),1+MOD(COLUMN()-1,6)))</f>
        <v/>
      </c>
      <c r="C129" s="51" t="str">
        <f>IF(ROWS($A$3:C129)&gt;CEILING(COUNT(DRAFT!$B:$B)/4,1),"",INDEX(RSLT,ROWS($A$3:C129)+QUOTIENT(COLUMNS($A$3:C129)-1,6)*CEILING(COUNT(DRAFT!$B:$B)/4,1),1+MOD(COLUMN()-1,6)))</f>
        <v/>
      </c>
      <c r="D129" s="51" t="str">
        <f>IF(ROWS($A$3:D129)&gt;CEILING(COUNT(DRAFT!$B:$B)/4,1),"",INDEX(RSLT,ROWS($A$3:D129)+QUOTIENT(COLUMNS($A$3:D129)-1,6)*CEILING(COUNT(DRAFT!$B:$B)/4,1),1+MOD(COLUMN()-1,6)))</f>
        <v/>
      </c>
      <c r="E129" s="51" t="str">
        <f>IF(ROWS($A$3:E129)&gt;CEILING(COUNT(DRAFT!$B:$B)/4,1),"",INDEX(RSLT,ROWS($A$3:E129)+QUOTIENT(COLUMNS($A$3:E129)-1,6)*CEILING(COUNT(DRAFT!$B:$B)/4,1),1+MOD(COLUMN()-1,6)))</f>
        <v/>
      </c>
      <c r="F129" s="51" t="str">
        <f>IF(ROWS($A$3:F129)&gt;CEILING(COUNT(DRAFT!$B:$B)/4,1),"",INDEX(RSLT,ROWS($A$3:F129)+QUOTIENT(COLUMNS($A$3:F129)-1,6)*CEILING(COUNT(DRAFT!$B:$B)/4,1),1+MOD(COLUMN()-1,6)))</f>
        <v/>
      </c>
      <c r="G129" s="51" t="str">
        <f>IF(ROWS($A$3:G129)&gt;CEILING(COUNT(DRAFT!$B:$B)/4,1),"",INDEX(RSLT,ROWS($A$3:G129)+QUOTIENT(COLUMNS($A$3:G129)-1,6)*CEILING(COUNT(DRAFT!$B:$B)/4,1),1+MOD(COLUMN()-1,6)))</f>
        <v/>
      </c>
      <c r="H129" s="51" t="str">
        <f>IF(ROWS($A$3:H129)&gt;CEILING(COUNT(DRAFT!$B:$B)/4,1),"",INDEX(RSLT,ROWS($A$3:H129)+QUOTIENT(COLUMNS($A$3:H129)-1,6)*CEILING(COUNT(DRAFT!$B:$B)/4,1),1+MOD(COLUMN()-1,6)))</f>
        <v/>
      </c>
      <c r="I129" s="51" t="str">
        <f>IF(ROWS($A$3:I129)&gt;CEILING(COUNT(DRAFT!$B:$B)/4,1),"",INDEX(RSLT,ROWS($A$3:I129)+QUOTIENT(COLUMNS($A$3:I129)-1,6)*CEILING(COUNT(DRAFT!$B:$B)/4,1),1+MOD(COLUMN()-1,6)))</f>
        <v/>
      </c>
      <c r="J129" s="51" t="str">
        <f>IF(ROWS($A$3:J129)&gt;CEILING(COUNT(DRAFT!$B:$B)/4,1),"",INDEX(RSLT,ROWS($A$3:J129)+QUOTIENT(COLUMNS($A$3:J129)-1,6)*CEILING(COUNT(DRAFT!$B:$B)/4,1),1+MOD(COLUMN()-1,6)))</f>
        <v/>
      </c>
      <c r="K129" s="51" t="str">
        <f>IF(ROWS($A$3:K129)&gt;CEILING(COUNT(DRAFT!$B:$B)/4,1),"",INDEX(RSLT,ROWS($A$3:K129)+QUOTIENT(COLUMNS($A$3:K129)-1,6)*CEILING(COUNT(DRAFT!$B:$B)/4,1),1+MOD(COLUMN()-1,6)))</f>
        <v/>
      </c>
      <c r="L129" s="51" t="str">
        <f>IF(ROWS($A$3:L129)&gt;CEILING(COUNT(DRAFT!$B:$B)/4,1),"",INDEX(RSLT,ROWS($A$3:L129)+QUOTIENT(COLUMNS($A$3:L129)-1,6)*CEILING(COUNT(DRAFT!$B:$B)/4,1),1+MOD(COLUMN()-1,6)))</f>
        <v/>
      </c>
      <c r="M129" s="51" t="str">
        <f>IF(ROWS($A$3:M129)&gt;CEILING(COUNT(DRAFT!$B:$B)/4,1),"",INDEX(RSLT,ROWS($A$3:M129)+QUOTIENT(COLUMNS($A$3:M129)-1,6)*CEILING(COUNT(DRAFT!$B:$B)/4,1),1+MOD(COLUMN()-1,6)))</f>
        <v/>
      </c>
      <c r="N129" s="51" t="str">
        <f>IF(ROWS($A$3:N129)&gt;CEILING(COUNT(DRAFT!$B:$B)/4,1),"",INDEX(RSLT,ROWS($A$3:N129)+QUOTIENT(COLUMNS($A$3:N129)-1,6)*CEILING(COUNT(DRAFT!$B:$B)/4,1),1+MOD(COLUMN()-1,6)))</f>
        <v/>
      </c>
      <c r="O129" s="51" t="str">
        <f>IF(ROWS($A$3:O129)&gt;CEILING(COUNT(DRAFT!$B:$B)/4,1),"",INDEX(RSLT,ROWS($A$3:O129)+QUOTIENT(COLUMNS($A$3:O129)-1,6)*CEILING(COUNT(DRAFT!$B:$B)/4,1),1+MOD(COLUMN()-1,6)))</f>
        <v/>
      </c>
      <c r="P129" s="51" t="str">
        <f>IF(ROWS($A$3:P129)&gt;CEILING(COUNT(DRAFT!$B:$B)/4,1),"",INDEX(RSLT,ROWS($A$3:P129)+QUOTIENT(COLUMNS($A$3:P129)-1,6)*CEILING(COUNT(DRAFT!$B:$B)/4,1),1+MOD(COLUMN()-1,6)))</f>
        <v/>
      </c>
      <c r="Q129" s="51" t="str">
        <f>IF(ROWS($A$3:Q129)&gt;CEILING(COUNT(DRAFT!$B:$B)/4,1),"",INDEX(RSLT,ROWS($A$3:Q129)+QUOTIENT(COLUMNS($A$3:Q129)-1,6)*CEILING(COUNT(DRAFT!$B:$B)/4,1),1+MOD(COLUMN()-1,6)))</f>
        <v/>
      </c>
      <c r="R129" s="51" t="str">
        <f>IF(ROWS($A$3:R129)&gt;CEILING(COUNT(DRAFT!$B:$B)/4,1),"",INDEX(RSLT,ROWS($A$3:R129)+QUOTIENT(COLUMNS($A$3:R129)-1,6)*CEILING(COUNT(DRAFT!$B:$B)/4,1),1+MOD(COLUMN()-1,6)))</f>
        <v/>
      </c>
      <c r="S129" s="51" t="str">
        <f>IF(ROWS($A$3:S129)&gt;CEILING(COUNT(DRAFT!$B:$B)/4,1),"",INDEX(RSLT,ROWS($A$3:S129)+QUOTIENT(COLUMNS($A$3:S129)-1,6)*CEILING(COUNT(DRAFT!$B:$B)/4,1),1+MOD(COLUMN()-1,6)))</f>
        <v/>
      </c>
      <c r="T129" s="51" t="str">
        <f>IF(ROWS($A$3:T129)&gt;CEILING(COUNT(DRAFT!$B:$B)/4,1),"",INDEX(RSLT,ROWS($A$3:T129)+QUOTIENT(COLUMNS($A$3:T129)-1,6)*CEILING(COUNT(DRAFT!$B:$B)/4,1),1+MOD(COLUMN()-1,6)))</f>
        <v/>
      </c>
      <c r="U129" s="51" t="str">
        <f>IF(ROWS($A$3:U129)&gt;CEILING(COUNT(DRAFT!$B:$B)/4,1),"",INDEX(RSLT,ROWS($A$3:U129)+QUOTIENT(COLUMNS($A$3:U129)-1,6)*CEILING(COUNT(DRAFT!$B:$B)/4,1),1+MOD(COLUMN()-1,6)))</f>
        <v/>
      </c>
      <c r="V129" s="51" t="str">
        <f>IF(ROWS($A$3:V129)&gt;CEILING(COUNT(DRAFT!$B:$B)/4,1),"",INDEX(RSLT,ROWS($A$3:V129)+QUOTIENT(COLUMNS($A$3:V129)-1,6)*CEILING(COUNT(DRAFT!$B:$B)/4,1),1+MOD(COLUMN()-1,6)))</f>
        <v/>
      </c>
      <c r="W129" s="51" t="str">
        <f>IF(ROWS($A$3:W129)&gt;CEILING(COUNT(DRAFT!$B:$B)/4,1),"",INDEX(RSLT,ROWS($A$3:W129)+QUOTIENT(COLUMNS($A$3:W129)-1,6)*CEILING(COUNT(DRAFT!$B:$B)/4,1),1+MOD(COLUMN()-1,6)))</f>
        <v/>
      </c>
      <c r="X129" s="51" t="str">
        <f>IF(ROWS($A$3:X129)&gt;CEILING(COUNT(DRAFT!$B:$B)/4,1),"",INDEX(RSLT,ROWS($A$3:X129)+QUOTIENT(COLUMNS($A$3:X129)-1,6)*CEILING(COUNT(DRAFT!$B:$B)/4,1),1+MOD(COLUMN()-1,6)))</f>
        <v/>
      </c>
    </row>
    <row r="130" spans="1:24" ht="23.1" customHeight="1" x14ac:dyDescent="0.2">
      <c r="A130" s="51" t="str">
        <f>IF(ROWS($A$3:A130)&gt;CEILING(COUNT(DRAFT!$B:$B)/4,1),"",INDEX(RSLT,ROWS($A$3:A130)+QUOTIENT(COLUMNS($A$3:A130)-1,6)*CEILING(COUNT(DRAFT!$B:$B)/4,1),1+MOD(COLUMN()-1,6)))</f>
        <v/>
      </c>
      <c r="B130" s="51" t="str">
        <f>IF(ROWS($A$3:B130)&gt;CEILING(COUNT(DRAFT!$B:$B)/4,1),"",INDEX(RSLT,ROWS($A$3:B130)+QUOTIENT(COLUMNS($A$3:B130)-1,6)*CEILING(COUNT(DRAFT!$B:$B)/4,1),1+MOD(COLUMN()-1,6)))</f>
        <v/>
      </c>
      <c r="C130" s="51" t="str">
        <f>IF(ROWS($A$3:C130)&gt;CEILING(COUNT(DRAFT!$B:$B)/4,1),"",INDEX(RSLT,ROWS($A$3:C130)+QUOTIENT(COLUMNS($A$3:C130)-1,6)*CEILING(COUNT(DRAFT!$B:$B)/4,1),1+MOD(COLUMN()-1,6)))</f>
        <v/>
      </c>
      <c r="D130" s="51" t="str">
        <f>IF(ROWS($A$3:D130)&gt;CEILING(COUNT(DRAFT!$B:$B)/4,1),"",INDEX(RSLT,ROWS($A$3:D130)+QUOTIENT(COLUMNS($A$3:D130)-1,6)*CEILING(COUNT(DRAFT!$B:$B)/4,1),1+MOD(COLUMN()-1,6)))</f>
        <v/>
      </c>
      <c r="E130" s="51" t="str">
        <f>IF(ROWS($A$3:E130)&gt;CEILING(COUNT(DRAFT!$B:$B)/4,1),"",INDEX(RSLT,ROWS($A$3:E130)+QUOTIENT(COLUMNS($A$3:E130)-1,6)*CEILING(COUNT(DRAFT!$B:$B)/4,1),1+MOD(COLUMN()-1,6)))</f>
        <v/>
      </c>
      <c r="F130" s="51" t="str">
        <f>IF(ROWS($A$3:F130)&gt;CEILING(COUNT(DRAFT!$B:$B)/4,1),"",INDEX(RSLT,ROWS($A$3:F130)+QUOTIENT(COLUMNS($A$3:F130)-1,6)*CEILING(COUNT(DRAFT!$B:$B)/4,1),1+MOD(COLUMN()-1,6)))</f>
        <v/>
      </c>
      <c r="G130" s="51" t="str">
        <f>IF(ROWS($A$3:G130)&gt;CEILING(COUNT(DRAFT!$B:$B)/4,1),"",INDEX(RSLT,ROWS($A$3:G130)+QUOTIENT(COLUMNS($A$3:G130)-1,6)*CEILING(COUNT(DRAFT!$B:$B)/4,1),1+MOD(COLUMN()-1,6)))</f>
        <v/>
      </c>
      <c r="H130" s="51" t="str">
        <f>IF(ROWS($A$3:H130)&gt;CEILING(COUNT(DRAFT!$B:$B)/4,1),"",INDEX(RSLT,ROWS($A$3:H130)+QUOTIENT(COLUMNS($A$3:H130)-1,6)*CEILING(COUNT(DRAFT!$B:$B)/4,1),1+MOD(COLUMN()-1,6)))</f>
        <v/>
      </c>
      <c r="I130" s="51" t="str">
        <f>IF(ROWS($A$3:I130)&gt;CEILING(COUNT(DRAFT!$B:$B)/4,1),"",INDEX(RSLT,ROWS($A$3:I130)+QUOTIENT(COLUMNS($A$3:I130)-1,6)*CEILING(COUNT(DRAFT!$B:$B)/4,1),1+MOD(COLUMN()-1,6)))</f>
        <v/>
      </c>
      <c r="J130" s="51" t="str">
        <f>IF(ROWS($A$3:J130)&gt;CEILING(COUNT(DRAFT!$B:$B)/4,1),"",INDEX(RSLT,ROWS($A$3:J130)+QUOTIENT(COLUMNS($A$3:J130)-1,6)*CEILING(COUNT(DRAFT!$B:$B)/4,1),1+MOD(COLUMN()-1,6)))</f>
        <v/>
      </c>
      <c r="K130" s="51" t="str">
        <f>IF(ROWS($A$3:K130)&gt;CEILING(COUNT(DRAFT!$B:$B)/4,1),"",INDEX(RSLT,ROWS($A$3:K130)+QUOTIENT(COLUMNS($A$3:K130)-1,6)*CEILING(COUNT(DRAFT!$B:$B)/4,1),1+MOD(COLUMN()-1,6)))</f>
        <v/>
      </c>
      <c r="L130" s="51" t="str">
        <f>IF(ROWS($A$3:L130)&gt;CEILING(COUNT(DRAFT!$B:$B)/4,1),"",INDEX(RSLT,ROWS($A$3:L130)+QUOTIENT(COLUMNS($A$3:L130)-1,6)*CEILING(COUNT(DRAFT!$B:$B)/4,1),1+MOD(COLUMN()-1,6)))</f>
        <v/>
      </c>
      <c r="M130" s="51" t="str">
        <f>IF(ROWS($A$3:M130)&gt;CEILING(COUNT(DRAFT!$B:$B)/4,1),"",INDEX(RSLT,ROWS($A$3:M130)+QUOTIENT(COLUMNS($A$3:M130)-1,6)*CEILING(COUNT(DRAFT!$B:$B)/4,1),1+MOD(COLUMN()-1,6)))</f>
        <v/>
      </c>
      <c r="N130" s="51" t="str">
        <f>IF(ROWS($A$3:N130)&gt;CEILING(COUNT(DRAFT!$B:$B)/4,1),"",INDEX(RSLT,ROWS($A$3:N130)+QUOTIENT(COLUMNS($A$3:N130)-1,6)*CEILING(COUNT(DRAFT!$B:$B)/4,1),1+MOD(COLUMN()-1,6)))</f>
        <v/>
      </c>
      <c r="O130" s="51" t="str">
        <f>IF(ROWS($A$3:O130)&gt;CEILING(COUNT(DRAFT!$B:$B)/4,1),"",INDEX(RSLT,ROWS($A$3:O130)+QUOTIENT(COLUMNS($A$3:O130)-1,6)*CEILING(COUNT(DRAFT!$B:$B)/4,1),1+MOD(COLUMN()-1,6)))</f>
        <v/>
      </c>
      <c r="P130" s="51" t="str">
        <f>IF(ROWS($A$3:P130)&gt;CEILING(COUNT(DRAFT!$B:$B)/4,1),"",INDEX(RSLT,ROWS($A$3:P130)+QUOTIENT(COLUMNS($A$3:P130)-1,6)*CEILING(COUNT(DRAFT!$B:$B)/4,1),1+MOD(COLUMN()-1,6)))</f>
        <v/>
      </c>
      <c r="Q130" s="51" t="str">
        <f>IF(ROWS($A$3:Q130)&gt;CEILING(COUNT(DRAFT!$B:$B)/4,1),"",INDEX(RSLT,ROWS($A$3:Q130)+QUOTIENT(COLUMNS($A$3:Q130)-1,6)*CEILING(COUNT(DRAFT!$B:$B)/4,1),1+MOD(COLUMN()-1,6)))</f>
        <v/>
      </c>
      <c r="R130" s="51" t="str">
        <f>IF(ROWS($A$3:R130)&gt;CEILING(COUNT(DRAFT!$B:$B)/4,1),"",INDEX(RSLT,ROWS($A$3:R130)+QUOTIENT(COLUMNS($A$3:R130)-1,6)*CEILING(COUNT(DRAFT!$B:$B)/4,1),1+MOD(COLUMN()-1,6)))</f>
        <v/>
      </c>
      <c r="S130" s="51" t="str">
        <f>IF(ROWS($A$3:S130)&gt;CEILING(COUNT(DRAFT!$B:$B)/4,1),"",INDEX(RSLT,ROWS($A$3:S130)+QUOTIENT(COLUMNS($A$3:S130)-1,6)*CEILING(COUNT(DRAFT!$B:$B)/4,1),1+MOD(COLUMN()-1,6)))</f>
        <v/>
      </c>
      <c r="T130" s="51" t="str">
        <f>IF(ROWS($A$3:T130)&gt;CEILING(COUNT(DRAFT!$B:$B)/4,1),"",INDEX(RSLT,ROWS($A$3:T130)+QUOTIENT(COLUMNS($A$3:T130)-1,6)*CEILING(COUNT(DRAFT!$B:$B)/4,1),1+MOD(COLUMN()-1,6)))</f>
        <v/>
      </c>
      <c r="U130" s="51" t="str">
        <f>IF(ROWS($A$3:U130)&gt;CEILING(COUNT(DRAFT!$B:$B)/4,1),"",INDEX(RSLT,ROWS($A$3:U130)+QUOTIENT(COLUMNS($A$3:U130)-1,6)*CEILING(COUNT(DRAFT!$B:$B)/4,1),1+MOD(COLUMN()-1,6)))</f>
        <v/>
      </c>
      <c r="V130" s="51" t="str">
        <f>IF(ROWS($A$3:V130)&gt;CEILING(COUNT(DRAFT!$B:$B)/4,1),"",INDEX(RSLT,ROWS($A$3:V130)+QUOTIENT(COLUMNS($A$3:V130)-1,6)*CEILING(COUNT(DRAFT!$B:$B)/4,1),1+MOD(COLUMN()-1,6)))</f>
        <v/>
      </c>
      <c r="W130" s="51" t="str">
        <f>IF(ROWS($A$3:W130)&gt;CEILING(COUNT(DRAFT!$B:$B)/4,1),"",INDEX(RSLT,ROWS($A$3:W130)+QUOTIENT(COLUMNS($A$3:W130)-1,6)*CEILING(COUNT(DRAFT!$B:$B)/4,1),1+MOD(COLUMN()-1,6)))</f>
        <v/>
      </c>
      <c r="X130" s="51" t="str">
        <f>IF(ROWS($A$3:X130)&gt;CEILING(COUNT(DRAFT!$B:$B)/4,1),"",INDEX(RSLT,ROWS($A$3:X130)+QUOTIENT(COLUMNS($A$3:X130)-1,6)*CEILING(COUNT(DRAFT!$B:$B)/4,1),1+MOD(COLUMN()-1,6)))</f>
        <v/>
      </c>
    </row>
    <row r="131" spans="1:24" ht="23.1" customHeight="1" x14ac:dyDescent="0.2">
      <c r="A131" s="51" t="str">
        <f>IF(ROWS($A$3:A131)&gt;CEILING(COUNT(DRAFT!$B:$B)/4,1),"",INDEX(RSLT,ROWS($A$3:A131)+QUOTIENT(COLUMNS($A$3:A131)-1,6)*CEILING(COUNT(DRAFT!$B:$B)/4,1),1+MOD(COLUMN()-1,6)))</f>
        <v/>
      </c>
      <c r="B131" s="51" t="str">
        <f>IF(ROWS($A$3:B131)&gt;CEILING(COUNT(DRAFT!$B:$B)/4,1),"",INDEX(RSLT,ROWS($A$3:B131)+QUOTIENT(COLUMNS($A$3:B131)-1,6)*CEILING(COUNT(DRAFT!$B:$B)/4,1),1+MOD(COLUMN()-1,6)))</f>
        <v/>
      </c>
      <c r="C131" s="51" t="str">
        <f>IF(ROWS($A$3:C131)&gt;CEILING(COUNT(DRAFT!$B:$B)/4,1),"",INDEX(RSLT,ROWS($A$3:C131)+QUOTIENT(COLUMNS($A$3:C131)-1,6)*CEILING(COUNT(DRAFT!$B:$B)/4,1),1+MOD(COLUMN()-1,6)))</f>
        <v/>
      </c>
      <c r="D131" s="51" t="str">
        <f>IF(ROWS($A$3:D131)&gt;CEILING(COUNT(DRAFT!$B:$B)/4,1),"",INDEX(RSLT,ROWS($A$3:D131)+QUOTIENT(COLUMNS($A$3:D131)-1,6)*CEILING(COUNT(DRAFT!$B:$B)/4,1),1+MOD(COLUMN()-1,6)))</f>
        <v/>
      </c>
      <c r="E131" s="51" t="str">
        <f>IF(ROWS($A$3:E131)&gt;CEILING(COUNT(DRAFT!$B:$B)/4,1),"",INDEX(RSLT,ROWS($A$3:E131)+QUOTIENT(COLUMNS($A$3:E131)-1,6)*CEILING(COUNT(DRAFT!$B:$B)/4,1),1+MOD(COLUMN()-1,6)))</f>
        <v/>
      </c>
      <c r="F131" s="51" t="str">
        <f>IF(ROWS($A$3:F131)&gt;CEILING(COUNT(DRAFT!$B:$B)/4,1),"",INDEX(RSLT,ROWS($A$3:F131)+QUOTIENT(COLUMNS($A$3:F131)-1,6)*CEILING(COUNT(DRAFT!$B:$B)/4,1),1+MOD(COLUMN()-1,6)))</f>
        <v/>
      </c>
      <c r="G131" s="51" t="str">
        <f>IF(ROWS($A$3:G131)&gt;CEILING(COUNT(DRAFT!$B:$B)/4,1),"",INDEX(RSLT,ROWS($A$3:G131)+QUOTIENT(COLUMNS($A$3:G131)-1,6)*CEILING(COUNT(DRAFT!$B:$B)/4,1),1+MOD(COLUMN()-1,6)))</f>
        <v/>
      </c>
      <c r="H131" s="51" t="str">
        <f>IF(ROWS($A$3:H131)&gt;CEILING(COUNT(DRAFT!$B:$B)/4,1),"",INDEX(RSLT,ROWS($A$3:H131)+QUOTIENT(COLUMNS($A$3:H131)-1,6)*CEILING(COUNT(DRAFT!$B:$B)/4,1),1+MOD(COLUMN()-1,6)))</f>
        <v/>
      </c>
      <c r="I131" s="51" t="str">
        <f>IF(ROWS($A$3:I131)&gt;CEILING(COUNT(DRAFT!$B:$B)/4,1),"",INDEX(RSLT,ROWS($A$3:I131)+QUOTIENT(COLUMNS($A$3:I131)-1,6)*CEILING(COUNT(DRAFT!$B:$B)/4,1),1+MOD(COLUMN()-1,6)))</f>
        <v/>
      </c>
      <c r="J131" s="51" t="str">
        <f>IF(ROWS($A$3:J131)&gt;CEILING(COUNT(DRAFT!$B:$B)/4,1),"",INDEX(RSLT,ROWS($A$3:J131)+QUOTIENT(COLUMNS($A$3:J131)-1,6)*CEILING(COUNT(DRAFT!$B:$B)/4,1),1+MOD(COLUMN()-1,6)))</f>
        <v/>
      </c>
      <c r="K131" s="51" t="str">
        <f>IF(ROWS($A$3:K131)&gt;CEILING(COUNT(DRAFT!$B:$B)/4,1),"",INDEX(RSLT,ROWS($A$3:K131)+QUOTIENT(COLUMNS($A$3:K131)-1,6)*CEILING(COUNT(DRAFT!$B:$B)/4,1),1+MOD(COLUMN()-1,6)))</f>
        <v/>
      </c>
      <c r="L131" s="51" t="str">
        <f>IF(ROWS($A$3:L131)&gt;CEILING(COUNT(DRAFT!$B:$B)/4,1),"",INDEX(RSLT,ROWS($A$3:L131)+QUOTIENT(COLUMNS($A$3:L131)-1,6)*CEILING(COUNT(DRAFT!$B:$B)/4,1),1+MOD(COLUMN()-1,6)))</f>
        <v/>
      </c>
      <c r="M131" s="51" t="str">
        <f>IF(ROWS($A$3:M131)&gt;CEILING(COUNT(DRAFT!$B:$B)/4,1),"",INDEX(RSLT,ROWS($A$3:M131)+QUOTIENT(COLUMNS($A$3:M131)-1,6)*CEILING(COUNT(DRAFT!$B:$B)/4,1),1+MOD(COLUMN()-1,6)))</f>
        <v/>
      </c>
      <c r="N131" s="51" t="str">
        <f>IF(ROWS($A$3:N131)&gt;CEILING(COUNT(DRAFT!$B:$B)/4,1),"",INDEX(RSLT,ROWS($A$3:N131)+QUOTIENT(COLUMNS($A$3:N131)-1,6)*CEILING(COUNT(DRAFT!$B:$B)/4,1),1+MOD(COLUMN()-1,6)))</f>
        <v/>
      </c>
      <c r="O131" s="51" t="str">
        <f>IF(ROWS($A$3:O131)&gt;CEILING(COUNT(DRAFT!$B:$B)/4,1),"",INDEX(RSLT,ROWS($A$3:O131)+QUOTIENT(COLUMNS($A$3:O131)-1,6)*CEILING(COUNT(DRAFT!$B:$B)/4,1),1+MOD(COLUMN()-1,6)))</f>
        <v/>
      </c>
      <c r="P131" s="51" t="str">
        <f>IF(ROWS($A$3:P131)&gt;CEILING(COUNT(DRAFT!$B:$B)/4,1),"",INDEX(RSLT,ROWS($A$3:P131)+QUOTIENT(COLUMNS($A$3:P131)-1,6)*CEILING(COUNT(DRAFT!$B:$B)/4,1),1+MOD(COLUMN()-1,6)))</f>
        <v/>
      </c>
      <c r="Q131" s="51" t="str">
        <f>IF(ROWS($A$3:Q131)&gt;CEILING(COUNT(DRAFT!$B:$B)/4,1),"",INDEX(RSLT,ROWS($A$3:Q131)+QUOTIENT(COLUMNS($A$3:Q131)-1,6)*CEILING(COUNT(DRAFT!$B:$B)/4,1),1+MOD(COLUMN()-1,6)))</f>
        <v/>
      </c>
      <c r="R131" s="51" t="str">
        <f>IF(ROWS($A$3:R131)&gt;CEILING(COUNT(DRAFT!$B:$B)/4,1),"",INDEX(RSLT,ROWS($A$3:R131)+QUOTIENT(COLUMNS($A$3:R131)-1,6)*CEILING(COUNT(DRAFT!$B:$B)/4,1),1+MOD(COLUMN()-1,6)))</f>
        <v/>
      </c>
      <c r="S131" s="51" t="str">
        <f>IF(ROWS($A$3:S131)&gt;CEILING(COUNT(DRAFT!$B:$B)/4,1),"",INDEX(RSLT,ROWS($A$3:S131)+QUOTIENT(COLUMNS($A$3:S131)-1,6)*CEILING(COUNT(DRAFT!$B:$B)/4,1),1+MOD(COLUMN()-1,6)))</f>
        <v/>
      </c>
      <c r="T131" s="51" t="str">
        <f>IF(ROWS($A$3:T131)&gt;CEILING(COUNT(DRAFT!$B:$B)/4,1),"",INDEX(RSLT,ROWS($A$3:T131)+QUOTIENT(COLUMNS($A$3:T131)-1,6)*CEILING(COUNT(DRAFT!$B:$B)/4,1),1+MOD(COLUMN()-1,6)))</f>
        <v/>
      </c>
      <c r="U131" s="51" t="str">
        <f>IF(ROWS($A$3:U131)&gt;CEILING(COUNT(DRAFT!$B:$B)/4,1),"",INDEX(RSLT,ROWS($A$3:U131)+QUOTIENT(COLUMNS($A$3:U131)-1,6)*CEILING(COUNT(DRAFT!$B:$B)/4,1),1+MOD(COLUMN()-1,6)))</f>
        <v/>
      </c>
      <c r="V131" s="51" t="str">
        <f>IF(ROWS($A$3:V131)&gt;CEILING(COUNT(DRAFT!$B:$B)/4,1),"",INDEX(RSLT,ROWS($A$3:V131)+QUOTIENT(COLUMNS($A$3:V131)-1,6)*CEILING(COUNT(DRAFT!$B:$B)/4,1),1+MOD(COLUMN()-1,6)))</f>
        <v/>
      </c>
      <c r="W131" s="51" t="str">
        <f>IF(ROWS($A$3:W131)&gt;CEILING(COUNT(DRAFT!$B:$B)/4,1),"",INDEX(RSLT,ROWS($A$3:W131)+QUOTIENT(COLUMNS($A$3:W131)-1,6)*CEILING(COUNT(DRAFT!$B:$B)/4,1),1+MOD(COLUMN()-1,6)))</f>
        <v/>
      </c>
      <c r="X131" s="51" t="str">
        <f>IF(ROWS($A$3:X131)&gt;CEILING(COUNT(DRAFT!$B:$B)/4,1),"",INDEX(RSLT,ROWS($A$3:X131)+QUOTIENT(COLUMNS($A$3:X131)-1,6)*CEILING(COUNT(DRAFT!$B:$B)/4,1),1+MOD(COLUMN()-1,6)))</f>
        <v/>
      </c>
    </row>
    <row r="132" spans="1:24" ht="23.1" customHeight="1" x14ac:dyDescent="0.2">
      <c r="A132" s="51" t="str">
        <f>IF(ROWS($A$3:A132)&gt;CEILING(COUNT(DRAFT!$B:$B)/4,1),"",INDEX(RSLT,ROWS($A$3:A132)+QUOTIENT(COLUMNS($A$3:A132)-1,6)*CEILING(COUNT(DRAFT!$B:$B)/4,1),1+MOD(COLUMN()-1,6)))</f>
        <v/>
      </c>
      <c r="B132" s="51" t="str">
        <f>IF(ROWS($A$3:B132)&gt;CEILING(COUNT(DRAFT!$B:$B)/4,1),"",INDEX(RSLT,ROWS($A$3:B132)+QUOTIENT(COLUMNS($A$3:B132)-1,6)*CEILING(COUNT(DRAFT!$B:$B)/4,1),1+MOD(COLUMN()-1,6)))</f>
        <v/>
      </c>
      <c r="C132" s="51" t="str">
        <f>IF(ROWS($A$3:C132)&gt;CEILING(COUNT(DRAFT!$B:$B)/4,1),"",INDEX(RSLT,ROWS($A$3:C132)+QUOTIENT(COLUMNS($A$3:C132)-1,6)*CEILING(COUNT(DRAFT!$B:$B)/4,1),1+MOD(COLUMN()-1,6)))</f>
        <v/>
      </c>
      <c r="D132" s="51" t="str">
        <f>IF(ROWS($A$3:D132)&gt;CEILING(COUNT(DRAFT!$B:$B)/4,1),"",INDEX(RSLT,ROWS($A$3:D132)+QUOTIENT(COLUMNS($A$3:D132)-1,6)*CEILING(COUNT(DRAFT!$B:$B)/4,1),1+MOD(COLUMN()-1,6)))</f>
        <v/>
      </c>
      <c r="E132" s="51" t="str">
        <f>IF(ROWS($A$3:E132)&gt;CEILING(COUNT(DRAFT!$B:$B)/4,1),"",INDEX(RSLT,ROWS($A$3:E132)+QUOTIENT(COLUMNS($A$3:E132)-1,6)*CEILING(COUNT(DRAFT!$B:$B)/4,1),1+MOD(COLUMN()-1,6)))</f>
        <v/>
      </c>
      <c r="F132" s="51" t="str">
        <f>IF(ROWS($A$3:F132)&gt;CEILING(COUNT(DRAFT!$B:$B)/4,1),"",INDEX(RSLT,ROWS($A$3:F132)+QUOTIENT(COLUMNS($A$3:F132)-1,6)*CEILING(COUNT(DRAFT!$B:$B)/4,1),1+MOD(COLUMN()-1,6)))</f>
        <v/>
      </c>
      <c r="G132" s="51" t="str">
        <f>IF(ROWS($A$3:G132)&gt;CEILING(COUNT(DRAFT!$B:$B)/4,1),"",INDEX(RSLT,ROWS($A$3:G132)+QUOTIENT(COLUMNS($A$3:G132)-1,6)*CEILING(COUNT(DRAFT!$B:$B)/4,1),1+MOD(COLUMN()-1,6)))</f>
        <v/>
      </c>
      <c r="H132" s="51" t="str">
        <f>IF(ROWS($A$3:H132)&gt;CEILING(COUNT(DRAFT!$B:$B)/4,1),"",INDEX(RSLT,ROWS($A$3:H132)+QUOTIENT(COLUMNS($A$3:H132)-1,6)*CEILING(COUNT(DRAFT!$B:$B)/4,1),1+MOD(COLUMN()-1,6)))</f>
        <v/>
      </c>
      <c r="I132" s="51" t="str">
        <f>IF(ROWS($A$3:I132)&gt;CEILING(COUNT(DRAFT!$B:$B)/4,1),"",INDEX(RSLT,ROWS($A$3:I132)+QUOTIENT(COLUMNS($A$3:I132)-1,6)*CEILING(COUNT(DRAFT!$B:$B)/4,1),1+MOD(COLUMN()-1,6)))</f>
        <v/>
      </c>
      <c r="J132" s="51" t="str">
        <f>IF(ROWS($A$3:J132)&gt;CEILING(COUNT(DRAFT!$B:$B)/4,1),"",INDEX(RSLT,ROWS($A$3:J132)+QUOTIENT(COLUMNS($A$3:J132)-1,6)*CEILING(COUNT(DRAFT!$B:$B)/4,1),1+MOD(COLUMN()-1,6)))</f>
        <v/>
      </c>
      <c r="K132" s="51" t="str">
        <f>IF(ROWS($A$3:K132)&gt;CEILING(COUNT(DRAFT!$B:$B)/4,1),"",INDEX(RSLT,ROWS($A$3:K132)+QUOTIENT(COLUMNS($A$3:K132)-1,6)*CEILING(COUNT(DRAFT!$B:$B)/4,1),1+MOD(COLUMN()-1,6)))</f>
        <v/>
      </c>
      <c r="L132" s="51" t="str">
        <f>IF(ROWS($A$3:L132)&gt;CEILING(COUNT(DRAFT!$B:$B)/4,1),"",INDEX(RSLT,ROWS($A$3:L132)+QUOTIENT(COLUMNS($A$3:L132)-1,6)*CEILING(COUNT(DRAFT!$B:$B)/4,1),1+MOD(COLUMN()-1,6)))</f>
        <v/>
      </c>
      <c r="M132" s="51" t="str">
        <f>IF(ROWS($A$3:M132)&gt;CEILING(COUNT(DRAFT!$B:$B)/4,1),"",INDEX(RSLT,ROWS($A$3:M132)+QUOTIENT(COLUMNS($A$3:M132)-1,6)*CEILING(COUNT(DRAFT!$B:$B)/4,1),1+MOD(COLUMN()-1,6)))</f>
        <v/>
      </c>
      <c r="N132" s="51" t="str">
        <f>IF(ROWS($A$3:N132)&gt;CEILING(COUNT(DRAFT!$B:$B)/4,1),"",INDEX(RSLT,ROWS($A$3:N132)+QUOTIENT(COLUMNS($A$3:N132)-1,6)*CEILING(COUNT(DRAFT!$B:$B)/4,1),1+MOD(COLUMN()-1,6)))</f>
        <v/>
      </c>
      <c r="O132" s="51" t="str">
        <f>IF(ROWS($A$3:O132)&gt;CEILING(COUNT(DRAFT!$B:$B)/4,1),"",INDEX(RSLT,ROWS($A$3:O132)+QUOTIENT(COLUMNS($A$3:O132)-1,6)*CEILING(COUNT(DRAFT!$B:$B)/4,1),1+MOD(COLUMN()-1,6)))</f>
        <v/>
      </c>
      <c r="P132" s="51" t="str">
        <f>IF(ROWS($A$3:P132)&gt;CEILING(COUNT(DRAFT!$B:$B)/4,1),"",INDEX(RSLT,ROWS($A$3:P132)+QUOTIENT(COLUMNS($A$3:P132)-1,6)*CEILING(COUNT(DRAFT!$B:$B)/4,1),1+MOD(COLUMN()-1,6)))</f>
        <v/>
      </c>
      <c r="Q132" s="51" t="str">
        <f>IF(ROWS($A$3:Q132)&gt;CEILING(COUNT(DRAFT!$B:$B)/4,1),"",INDEX(RSLT,ROWS($A$3:Q132)+QUOTIENT(COLUMNS($A$3:Q132)-1,6)*CEILING(COUNT(DRAFT!$B:$B)/4,1),1+MOD(COLUMN()-1,6)))</f>
        <v/>
      </c>
      <c r="R132" s="51" t="str">
        <f>IF(ROWS($A$3:R132)&gt;CEILING(COUNT(DRAFT!$B:$B)/4,1),"",INDEX(RSLT,ROWS($A$3:R132)+QUOTIENT(COLUMNS($A$3:R132)-1,6)*CEILING(COUNT(DRAFT!$B:$B)/4,1),1+MOD(COLUMN()-1,6)))</f>
        <v/>
      </c>
      <c r="S132" s="51" t="str">
        <f>IF(ROWS($A$3:S132)&gt;CEILING(COUNT(DRAFT!$B:$B)/4,1),"",INDEX(RSLT,ROWS($A$3:S132)+QUOTIENT(COLUMNS($A$3:S132)-1,6)*CEILING(COUNT(DRAFT!$B:$B)/4,1),1+MOD(COLUMN()-1,6)))</f>
        <v/>
      </c>
      <c r="T132" s="51" t="str">
        <f>IF(ROWS($A$3:T132)&gt;CEILING(COUNT(DRAFT!$B:$B)/4,1),"",INDEX(RSLT,ROWS($A$3:T132)+QUOTIENT(COLUMNS($A$3:T132)-1,6)*CEILING(COUNT(DRAFT!$B:$B)/4,1),1+MOD(COLUMN()-1,6)))</f>
        <v/>
      </c>
      <c r="U132" s="51" t="str">
        <f>IF(ROWS($A$3:U132)&gt;CEILING(COUNT(DRAFT!$B:$B)/4,1),"",INDEX(RSLT,ROWS($A$3:U132)+QUOTIENT(COLUMNS($A$3:U132)-1,6)*CEILING(COUNT(DRAFT!$B:$B)/4,1),1+MOD(COLUMN()-1,6)))</f>
        <v/>
      </c>
      <c r="V132" s="51" t="str">
        <f>IF(ROWS($A$3:V132)&gt;CEILING(COUNT(DRAFT!$B:$B)/4,1),"",INDEX(RSLT,ROWS($A$3:V132)+QUOTIENT(COLUMNS($A$3:V132)-1,6)*CEILING(COUNT(DRAFT!$B:$B)/4,1),1+MOD(COLUMN()-1,6)))</f>
        <v/>
      </c>
      <c r="W132" s="51" t="str">
        <f>IF(ROWS($A$3:W132)&gt;CEILING(COUNT(DRAFT!$B:$B)/4,1),"",INDEX(RSLT,ROWS($A$3:W132)+QUOTIENT(COLUMNS($A$3:W132)-1,6)*CEILING(COUNT(DRAFT!$B:$B)/4,1),1+MOD(COLUMN()-1,6)))</f>
        <v/>
      </c>
      <c r="X132" s="51" t="str">
        <f>IF(ROWS($A$3:X132)&gt;CEILING(COUNT(DRAFT!$B:$B)/4,1),"",INDEX(RSLT,ROWS($A$3:X132)+QUOTIENT(COLUMNS($A$3:X132)-1,6)*CEILING(COUNT(DRAFT!$B:$B)/4,1),1+MOD(COLUMN()-1,6)))</f>
        <v/>
      </c>
    </row>
    <row r="133" spans="1:24" ht="23.1" customHeight="1" x14ac:dyDescent="0.2">
      <c r="A133" s="51" t="str">
        <f>IF(ROWS($A$3:A133)&gt;CEILING(COUNT(DRAFT!$B:$B)/4,1),"",INDEX(RSLT,ROWS($A$3:A133)+QUOTIENT(COLUMNS($A$3:A133)-1,6)*CEILING(COUNT(DRAFT!$B:$B)/4,1),1+MOD(COLUMN()-1,6)))</f>
        <v/>
      </c>
      <c r="B133" s="51" t="str">
        <f>IF(ROWS($A$3:B133)&gt;CEILING(COUNT(DRAFT!$B:$B)/4,1),"",INDEX(RSLT,ROWS($A$3:B133)+QUOTIENT(COLUMNS($A$3:B133)-1,6)*CEILING(COUNT(DRAFT!$B:$B)/4,1),1+MOD(COLUMN()-1,6)))</f>
        <v/>
      </c>
      <c r="C133" s="51" t="str">
        <f>IF(ROWS($A$3:C133)&gt;CEILING(COUNT(DRAFT!$B:$B)/4,1),"",INDEX(RSLT,ROWS($A$3:C133)+QUOTIENT(COLUMNS($A$3:C133)-1,6)*CEILING(COUNT(DRAFT!$B:$B)/4,1),1+MOD(COLUMN()-1,6)))</f>
        <v/>
      </c>
      <c r="D133" s="51" t="str">
        <f>IF(ROWS($A$3:D133)&gt;CEILING(COUNT(DRAFT!$B:$B)/4,1),"",INDEX(RSLT,ROWS($A$3:D133)+QUOTIENT(COLUMNS($A$3:D133)-1,6)*CEILING(COUNT(DRAFT!$B:$B)/4,1),1+MOD(COLUMN()-1,6)))</f>
        <v/>
      </c>
      <c r="E133" s="51" t="str">
        <f>IF(ROWS($A$3:E133)&gt;CEILING(COUNT(DRAFT!$B:$B)/4,1),"",INDEX(RSLT,ROWS($A$3:E133)+QUOTIENT(COLUMNS($A$3:E133)-1,6)*CEILING(COUNT(DRAFT!$B:$B)/4,1),1+MOD(COLUMN()-1,6)))</f>
        <v/>
      </c>
      <c r="F133" s="51" t="str">
        <f>IF(ROWS($A$3:F133)&gt;CEILING(COUNT(DRAFT!$B:$B)/4,1),"",INDEX(RSLT,ROWS($A$3:F133)+QUOTIENT(COLUMNS($A$3:F133)-1,6)*CEILING(COUNT(DRAFT!$B:$B)/4,1),1+MOD(COLUMN()-1,6)))</f>
        <v/>
      </c>
      <c r="G133" s="51" t="str">
        <f>IF(ROWS($A$3:G133)&gt;CEILING(COUNT(DRAFT!$B:$B)/4,1),"",INDEX(RSLT,ROWS($A$3:G133)+QUOTIENT(COLUMNS($A$3:G133)-1,6)*CEILING(COUNT(DRAFT!$B:$B)/4,1),1+MOD(COLUMN()-1,6)))</f>
        <v/>
      </c>
      <c r="H133" s="51" t="str">
        <f>IF(ROWS($A$3:H133)&gt;CEILING(COUNT(DRAFT!$B:$B)/4,1),"",INDEX(RSLT,ROWS($A$3:H133)+QUOTIENT(COLUMNS($A$3:H133)-1,6)*CEILING(COUNT(DRAFT!$B:$B)/4,1),1+MOD(COLUMN()-1,6)))</f>
        <v/>
      </c>
      <c r="I133" s="51" t="str">
        <f>IF(ROWS($A$3:I133)&gt;CEILING(COUNT(DRAFT!$B:$B)/4,1),"",INDEX(RSLT,ROWS($A$3:I133)+QUOTIENT(COLUMNS($A$3:I133)-1,6)*CEILING(COUNT(DRAFT!$B:$B)/4,1),1+MOD(COLUMN()-1,6)))</f>
        <v/>
      </c>
      <c r="J133" s="51" t="str">
        <f>IF(ROWS($A$3:J133)&gt;CEILING(COUNT(DRAFT!$B:$B)/4,1),"",INDEX(RSLT,ROWS($A$3:J133)+QUOTIENT(COLUMNS($A$3:J133)-1,6)*CEILING(COUNT(DRAFT!$B:$B)/4,1),1+MOD(COLUMN()-1,6)))</f>
        <v/>
      </c>
      <c r="K133" s="51" t="str">
        <f>IF(ROWS($A$3:K133)&gt;CEILING(COUNT(DRAFT!$B:$B)/4,1),"",INDEX(RSLT,ROWS($A$3:K133)+QUOTIENT(COLUMNS($A$3:K133)-1,6)*CEILING(COUNT(DRAFT!$B:$B)/4,1),1+MOD(COLUMN()-1,6)))</f>
        <v/>
      </c>
      <c r="L133" s="51" t="str">
        <f>IF(ROWS($A$3:L133)&gt;CEILING(COUNT(DRAFT!$B:$B)/4,1),"",INDEX(RSLT,ROWS($A$3:L133)+QUOTIENT(COLUMNS($A$3:L133)-1,6)*CEILING(COUNT(DRAFT!$B:$B)/4,1),1+MOD(COLUMN()-1,6)))</f>
        <v/>
      </c>
      <c r="M133" s="51" t="str">
        <f>IF(ROWS($A$3:M133)&gt;CEILING(COUNT(DRAFT!$B:$B)/4,1),"",INDEX(RSLT,ROWS($A$3:M133)+QUOTIENT(COLUMNS($A$3:M133)-1,6)*CEILING(COUNT(DRAFT!$B:$B)/4,1),1+MOD(COLUMN()-1,6)))</f>
        <v/>
      </c>
      <c r="N133" s="51" t="str">
        <f>IF(ROWS($A$3:N133)&gt;CEILING(COUNT(DRAFT!$B:$B)/4,1),"",INDEX(RSLT,ROWS($A$3:N133)+QUOTIENT(COLUMNS($A$3:N133)-1,6)*CEILING(COUNT(DRAFT!$B:$B)/4,1),1+MOD(COLUMN()-1,6)))</f>
        <v/>
      </c>
      <c r="O133" s="51" t="str">
        <f>IF(ROWS($A$3:O133)&gt;CEILING(COUNT(DRAFT!$B:$B)/4,1),"",INDEX(RSLT,ROWS($A$3:O133)+QUOTIENT(COLUMNS($A$3:O133)-1,6)*CEILING(COUNT(DRAFT!$B:$B)/4,1),1+MOD(COLUMN()-1,6)))</f>
        <v/>
      </c>
      <c r="P133" s="51" t="str">
        <f>IF(ROWS($A$3:P133)&gt;CEILING(COUNT(DRAFT!$B:$B)/4,1),"",INDEX(RSLT,ROWS($A$3:P133)+QUOTIENT(COLUMNS($A$3:P133)-1,6)*CEILING(COUNT(DRAFT!$B:$B)/4,1),1+MOD(COLUMN()-1,6)))</f>
        <v/>
      </c>
      <c r="Q133" s="51" t="str">
        <f>IF(ROWS($A$3:Q133)&gt;CEILING(COUNT(DRAFT!$B:$B)/4,1),"",INDEX(RSLT,ROWS($A$3:Q133)+QUOTIENT(COLUMNS($A$3:Q133)-1,6)*CEILING(COUNT(DRAFT!$B:$B)/4,1),1+MOD(COLUMN()-1,6)))</f>
        <v/>
      </c>
      <c r="R133" s="51" t="str">
        <f>IF(ROWS($A$3:R133)&gt;CEILING(COUNT(DRAFT!$B:$B)/4,1),"",INDEX(RSLT,ROWS($A$3:R133)+QUOTIENT(COLUMNS($A$3:R133)-1,6)*CEILING(COUNT(DRAFT!$B:$B)/4,1),1+MOD(COLUMN()-1,6)))</f>
        <v/>
      </c>
      <c r="S133" s="51" t="str">
        <f>IF(ROWS($A$3:S133)&gt;CEILING(COUNT(DRAFT!$B:$B)/4,1),"",INDEX(RSLT,ROWS($A$3:S133)+QUOTIENT(COLUMNS($A$3:S133)-1,6)*CEILING(COUNT(DRAFT!$B:$B)/4,1),1+MOD(COLUMN()-1,6)))</f>
        <v/>
      </c>
      <c r="T133" s="51" t="str">
        <f>IF(ROWS($A$3:T133)&gt;CEILING(COUNT(DRAFT!$B:$B)/4,1),"",INDEX(RSLT,ROWS($A$3:T133)+QUOTIENT(COLUMNS($A$3:T133)-1,6)*CEILING(COUNT(DRAFT!$B:$B)/4,1),1+MOD(COLUMN()-1,6)))</f>
        <v/>
      </c>
      <c r="U133" s="51" t="str">
        <f>IF(ROWS($A$3:U133)&gt;CEILING(COUNT(DRAFT!$B:$B)/4,1),"",INDEX(RSLT,ROWS($A$3:U133)+QUOTIENT(COLUMNS($A$3:U133)-1,6)*CEILING(COUNT(DRAFT!$B:$B)/4,1),1+MOD(COLUMN()-1,6)))</f>
        <v/>
      </c>
      <c r="V133" s="51" t="str">
        <f>IF(ROWS($A$3:V133)&gt;CEILING(COUNT(DRAFT!$B:$B)/4,1),"",INDEX(RSLT,ROWS($A$3:V133)+QUOTIENT(COLUMNS($A$3:V133)-1,6)*CEILING(COUNT(DRAFT!$B:$B)/4,1),1+MOD(COLUMN()-1,6)))</f>
        <v/>
      </c>
      <c r="W133" s="51" t="str">
        <f>IF(ROWS($A$3:W133)&gt;CEILING(COUNT(DRAFT!$B:$B)/4,1),"",INDEX(RSLT,ROWS($A$3:W133)+QUOTIENT(COLUMNS($A$3:W133)-1,6)*CEILING(COUNT(DRAFT!$B:$B)/4,1),1+MOD(COLUMN()-1,6)))</f>
        <v/>
      </c>
      <c r="X133" s="51" t="str">
        <f>IF(ROWS($A$3:X133)&gt;CEILING(COUNT(DRAFT!$B:$B)/4,1),"",INDEX(RSLT,ROWS($A$3:X133)+QUOTIENT(COLUMNS($A$3:X133)-1,6)*CEILING(COUNT(DRAFT!$B:$B)/4,1),1+MOD(COLUMN()-1,6)))</f>
        <v/>
      </c>
    </row>
    <row r="134" spans="1:24" ht="23.1" customHeight="1" x14ac:dyDescent="0.2">
      <c r="A134" s="51" t="str">
        <f>IF(ROWS($A$3:A134)&gt;CEILING(COUNT(DRAFT!$B:$B)/4,1),"",INDEX(RSLT,ROWS($A$3:A134)+QUOTIENT(COLUMNS($A$3:A134)-1,6)*CEILING(COUNT(DRAFT!$B:$B)/4,1),1+MOD(COLUMN()-1,6)))</f>
        <v/>
      </c>
      <c r="B134" s="51" t="str">
        <f>IF(ROWS($A$3:B134)&gt;CEILING(COUNT(DRAFT!$B:$B)/4,1),"",INDEX(RSLT,ROWS($A$3:B134)+QUOTIENT(COLUMNS($A$3:B134)-1,6)*CEILING(COUNT(DRAFT!$B:$B)/4,1),1+MOD(COLUMN()-1,6)))</f>
        <v/>
      </c>
      <c r="C134" s="51" t="str">
        <f>IF(ROWS($A$3:C134)&gt;CEILING(COUNT(DRAFT!$B:$B)/4,1),"",INDEX(RSLT,ROWS($A$3:C134)+QUOTIENT(COLUMNS($A$3:C134)-1,6)*CEILING(COUNT(DRAFT!$B:$B)/4,1),1+MOD(COLUMN()-1,6)))</f>
        <v/>
      </c>
      <c r="D134" s="51" t="str">
        <f>IF(ROWS($A$3:D134)&gt;CEILING(COUNT(DRAFT!$B:$B)/4,1),"",INDEX(RSLT,ROWS($A$3:D134)+QUOTIENT(COLUMNS($A$3:D134)-1,6)*CEILING(COUNT(DRAFT!$B:$B)/4,1),1+MOD(COLUMN()-1,6)))</f>
        <v/>
      </c>
      <c r="E134" s="51" t="str">
        <f>IF(ROWS($A$3:E134)&gt;CEILING(COUNT(DRAFT!$B:$B)/4,1),"",INDEX(RSLT,ROWS($A$3:E134)+QUOTIENT(COLUMNS($A$3:E134)-1,6)*CEILING(COUNT(DRAFT!$B:$B)/4,1),1+MOD(COLUMN()-1,6)))</f>
        <v/>
      </c>
      <c r="F134" s="51" t="str">
        <f>IF(ROWS($A$3:F134)&gt;CEILING(COUNT(DRAFT!$B:$B)/4,1),"",INDEX(RSLT,ROWS($A$3:F134)+QUOTIENT(COLUMNS($A$3:F134)-1,6)*CEILING(COUNT(DRAFT!$B:$B)/4,1),1+MOD(COLUMN()-1,6)))</f>
        <v/>
      </c>
      <c r="G134" s="51" t="str">
        <f>IF(ROWS($A$3:G134)&gt;CEILING(COUNT(DRAFT!$B:$B)/4,1),"",INDEX(RSLT,ROWS($A$3:G134)+QUOTIENT(COLUMNS($A$3:G134)-1,6)*CEILING(COUNT(DRAFT!$B:$B)/4,1),1+MOD(COLUMN()-1,6)))</f>
        <v/>
      </c>
      <c r="H134" s="51" t="str">
        <f>IF(ROWS($A$3:H134)&gt;CEILING(COUNT(DRAFT!$B:$B)/4,1),"",INDEX(RSLT,ROWS($A$3:H134)+QUOTIENT(COLUMNS($A$3:H134)-1,6)*CEILING(COUNT(DRAFT!$B:$B)/4,1),1+MOD(COLUMN()-1,6)))</f>
        <v/>
      </c>
      <c r="I134" s="51" t="str">
        <f>IF(ROWS($A$3:I134)&gt;CEILING(COUNT(DRAFT!$B:$B)/4,1),"",INDEX(RSLT,ROWS($A$3:I134)+QUOTIENT(COLUMNS($A$3:I134)-1,6)*CEILING(COUNT(DRAFT!$B:$B)/4,1),1+MOD(COLUMN()-1,6)))</f>
        <v/>
      </c>
      <c r="J134" s="51" t="str">
        <f>IF(ROWS($A$3:J134)&gt;CEILING(COUNT(DRAFT!$B:$B)/4,1),"",INDEX(RSLT,ROWS($A$3:J134)+QUOTIENT(COLUMNS($A$3:J134)-1,6)*CEILING(COUNT(DRAFT!$B:$B)/4,1),1+MOD(COLUMN()-1,6)))</f>
        <v/>
      </c>
      <c r="K134" s="51" t="str">
        <f>IF(ROWS($A$3:K134)&gt;CEILING(COUNT(DRAFT!$B:$B)/4,1),"",INDEX(RSLT,ROWS($A$3:K134)+QUOTIENT(COLUMNS($A$3:K134)-1,6)*CEILING(COUNT(DRAFT!$B:$B)/4,1),1+MOD(COLUMN()-1,6)))</f>
        <v/>
      </c>
      <c r="L134" s="51" t="str">
        <f>IF(ROWS($A$3:L134)&gt;CEILING(COUNT(DRAFT!$B:$B)/4,1),"",INDEX(RSLT,ROWS($A$3:L134)+QUOTIENT(COLUMNS($A$3:L134)-1,6)*CEILING(COUNT(DRAFT!$B:$B)/4,1),1+MOD(COLUMN()-1,6)))</f>
        <v/>
      </c>
      <c r="M134" s="51" t="str">
        <f>IF(ROWS($A$3:M134)&gt;CEILING(COUNT(DRAFT!$B:$B)/4,1),"",INDEX(RSLT,ROWS($A$3:M134)+QUOTIENT(COLUMNS($A$3:M134)-1,6)*CEILING(COUNT(DRAFT!$B:$B)/4,1),1+MOD(COLUMN()-1,6)))</f>
        <v/>
      </c>
      <c r="N134" s="51" t="str">
        <f>IF(ROWS($A$3:N134)&gt;CEILING(COUNT(DRAFT!$B:$B)/4,1),"",INDEX(RSLT,ROWS($A$3:N134)+QUOTIENT(COLUMNS($A$3:N134)-1,6)*CEILING(COUNT(DRAFT!$B:$B)/4,1),1+MOD(COLUMN()-1,6)))</f>
        <v/>
      </c>
      <c r="O134" s="51" t="str">
        <f>IF(ROWS($A$3:O134)&gt;CEILING(COUNT(DRAFT!$B:$B)/4,1),"",INDEX(RSLT,ROWS($A$3:O134)+QUOTIENT(COLUMNS($A$3:O134)-1,6)*CEILING(COUNT(DRAFT!$B:$B)/4,1),1+MOD(COLUMN()-1,6)))</f>
        <v/>
      </c>
      <c r="P134" s="51" t="str">
        <f>IF(ROWS($A$3:P134)&gt;CEILING(COUNT(DRAFT!$B:$B)/4,1),"",INDEX(RSLT,ROWS($A$3:P134)+QUOTIENT(COLUMNS($A$3:P134)-1,6)*CEILING(COUNT(DRAFT!$B:$B)/4,1),1+MOD(COLUMN()-1,6)))</f>
        <v/>
      </c>
      <c r="Q134" s="51" t="str">
        <f>IF(ROWS($A$3:Q134)&gt;CEILING(COUNT(DRAFT!$B:$B)/4,1),"",INDEX(RSLT,ROWS($A$3:Q134)+QUOTIENT(COLUMNS($A$3:Q134)-1,6)*CEILING(COUNT(DRAFT!$B:$B)/4,1),1+MOD(COLUMN()-1,6)))</f>
        <v/>
      </c>
      <c r="R134" s="51" t="str">
        <f>IF(ROWS($A$3:R134)&gt;CEILING(COUNT(DRAFT!$B:$B)/4,1),"",INDEX(RSLT,ROWS($A$3:R134)+QUOTIENT(COLUMNS($A$3:R134)-1,6)*CEILING(COUNT(DRAFT!$B:$B)/4,1),1+MOD(COLUMN()-1,6)))</f>
        <v/>
      </c>
      <c r="S134" s="51" t="str">
        <f>IF(ROWS($A$3:S134)&gt;CEILING(COUNT(DRAFT!$B:$B)/4,1),"",INDEX(RSLT,ROWS($A$3:S134)+QUOTIENT(COLUMNS($A$3:S134)-1,6)*CEILING(COUNT(DRAFT!$B:$B)/4,1),1+MOD(COLUMN()-1,6)))</f>
        <v/>
      </c>
      <c r="T134" s="51" t="str">
        <f>IF(ROWS($A$3:T134)&gt;CEILING(COUNT(DRAFT!$B:$B)/4,1),"",INDEX(RSLT,ROWS($A$3:T134)+QUOTIENT(COLUMNS($A$3:T134)-1,6)*CEILING(COUNT(DRAFT!$B:$B)/4,1),1+MOD(COLUMN()-1,6)))</f>
        <v/>
      </c>
      <c r="U134" s="51" t="str">
        <f>IF(ROWS($A$3:U134)&gt;CEILING(COUNT(DRAFT!$B:$B)/4,1),"",INDEX(RSLT,ROWS($A$3:U134)+QUOTIENT(COLUMNS($A$3:U134)-1,6)*CEILING(COUNT(DRAFT!$B:$B)/4,1),1+MOD(COLUMN()-1,6)))</f>
        <v/>
      </c>
      <c r="V134" s="51" t="str">
        <f>IF(ROWS($A$3:V134)&gt;CEILING(COUNT(DRAFT!$B:$B)/4,1),"",INDEX(RSLT,ROWS($A$3:V134)+QUOTIENT(COLUMNS($A$3:V134)-1,6)*CEILING(COUNT(DRAFT!$B:$B)/4,1),1+MOD(COLUMN()-1,6)))</f>
        <v/>
      </c>
      <c r="W134" s="51" t="str">
        <f>IF(ROWS($A$3:W134)&gt;CEILING(COUNT(DRAFT!$B:$B)/4,1),"",INDEX(RSLT,ROWS($A$3:W134)+QUOTIENT(COLUMNS($A$3:W134)-1,6)*CEILING(COUNT(DRAFT!$B:$B)/4,1),1+MOD(COLUMN()-1,6)))</f>
        <v/>
      </c>
      <c r="X134" s="51" t="str">
        <f>IF(ROWS($A$3:X134)&gt;CEILING(COUNT(DRAFT!$B:$B)/4,1),"",INDEX(RSLT,ROWS($A$3:X134)+QUOTIENT(COLUMNS($A$3:X134)-1,6)*CEILING(COUNT(DRAFT!$B:$B)/4,1),1+MOD(COLUMN()-1,6)))</f>
        <v/>
      </c>
    </row>
    <row r="135" spans="1:24" ht="23.1" customHeight="1" x14ac:dyDescent="0.2">
      <c r="A135" s="51" t="str">
        <f>IF(ROWS($A$3:A135)&gt;CEILING(COUNT(DRAFT!$B:$B)/4,1),"",INDEX(RSLT,ROWS($A$3:A135)+QUOTIENT(COLUMNS($A$3:A135)-1,6)*CEILING(COUNT(DRAFT!$B:$B)/4,1),1+MOD(COLUMN()-1,6)))</f>
        <v/>
      </c>
      <c r="B135" s="51" t="str">
        <f>IF(ROWS($A$3:B135)&gt;CEILING(COUNT(DRAFT!$B:$B)/4,1),"",INDEX(RSLT,ROWS($A$3:B135)+QUOTIENT(COLUMNS($A$3:B135)-1,6)*CEILING(COUNT(DRAFT!$B:$B)/4,1),1+MOD(COLUMN()-1,6)))</f>
        <v/>
      </c>
      <c r="C135" s="51" t="str">
        <f>IF(ROWS($A$3:C135)&gt;CEILING(COUNT(DRAFT!$B:$B)/4,1),"",INDEX(RSLT,ROWS($A$3:C135)+QUOTIENT(COLUMNS($A$3:C135)-1,6)*CEILING(COUNT(DRAFT!$B:$B)/4,1),1+MOD(COLUMN()-1,6)))</f>
        <v/>
      </c>
      <c r="D135" s="51" t="str">
        <f>IF(ROWS($A$3:D135)&gt;CEILING(COUNT(DRAFT!$B:$B)/4,1),"",INDEX(RSLT,ROWS($A$3:D135)+QUOTIENT(COLUMNS($A$3:D135)-1,6)*CEILING(COUNT(DRAFT!$B:$B)/4,1),1+MOD(COLUMN()-1,6)))</f>
        <v/>
      </c>
      <c r="E135" s="51" t="str">
        <f>IF(ROWS($A$3:E135)&gt;CEILING(COUNT(DRAFT!$B:$B)/4,1),"",INDEX(RSLT,ROWS($A$3:E135)+QUOTIENT(COLUMNS($A$3:E135)-1,6)*CEILING(COUNT(DRAFT!$B:$B)/4,1),1+MOD(COLUMN()-1,6)))</f>
        <v/>
      </c>
      <c r="F135" s="51" t="str">
        <f>IF(ROWS($A$3:F135)&gt;CEILING(COUNT(DRAFT!$B:$B)/4,1),"",INDEX(RSLT,ROWS($A$3:F135)+QUOTIENT(COLUMNS($A$3:F135)-1,6)*CEILING(COUNT(DRAFT!$B:$B)/4,1),1+MOD(COLUMN()-1,6)))</f>
        <v/>
      </c>
      <c r="G135" s="51" t="str">
        <f>IF(ROWS($A$3:G135)&gt;CEILING(COUNT(DRAFT!$B:$B)/4,1),"",INDEX(RSLT,ROWS($A$3:G135)+QUOTIENT(COLUMNS($A$3:G135)-1,6)*CEILING(COUNT(DRAFT!$B:$B)/4,1),1+MOD(COLUMN()-1,6)))</f>
        <v/>
      </c>
      <c r="H135" s="51" t="str">
        <f>IF(ROWS($A$3:H135)&gt;CEILING(COUNT(DRAFT!$B:$B)/4,1),"",INDEX(RSLT,ROWS($A$3:H135)+QUOTIENT(COLUMNS($A$3:H135)-1,6)*CEILING(COUNT(DRAFT!$B:$B)/4,1),1+MOD(COLUMN()-1,6)))</f>
        <v/>
      </c>
      <c r="I135" s="51" t="str">
        <f>IF(ROWS($A$3:I135)&gt;CEILING(COUNT(DRAFT!$B:$B)/4,1),"",INDEX(RSLT,ROWS($A$3:I135)+QUOTIENT(COLUMNS($A$3:I135)-1,6)*CEILING(COUNT(DRAFT!$B:$B)/4,1),1+MOD(COLUMN()-1,6)))</f>
        <v/>
      </c>
      <c r="J135" s="51" t="str">
        <f>IF(ROWS($A$3:J135)&gt;CEILING(COUNT(DRAFT!$B:$B)/4,1),"",INDEX(RSLT,ROWS($A$3:J135)+QUOTIENT(COLUMNS($A$3:J135)-1,6)*CEILING(COUNT(DRAFT!$B:$B)/4,1),1+MOD(COLUMN()-1,6)))</f>
        <v/>
      </c>
      <c r="K135" s="51" t="str">
        <f>IF(ROWS($A$3:K135)&gt;CEILING(COUNT(DRAFT!$B:$B)/4,1),"",INDEX(RSLT,ROWS($A$3:K135)+QUOTIENT(COLUMNS($A$3:K135)-1,6)*CEILING(COUNT(DRAFT!$B:$B)/4,1),1+MOD(COLUMN()-1,6)))</f>
        <v/>
      </c>
      <c r="L135" s="51" t="str">
        <f>IF(ROWS($A$3:L135)&gt;CEILING(COUNT(DRAFT!$B:$B)/4,1),"",INDEX(RSLT,ROWS($A$3:L135)+QUOTIENT(COLUMNS($A$3:L135)-1,6)*CEILING(COUNT(DRAFT!$B:$B)/4,1),1+MOD(COLUMN()-1,6)))</f>
        <v/>
      </c>
      <c r="M135" s="51" t="str">
        <f>IF(ROWS($A$3:M135)&gt;CEILING(COUNT(DRAFT!$B:$B)/4,1),"",INDEX(RSLT,ROWS($A$3:M135)+QUOTIENT(COLUMNS($A$3:M135)-1,6)*CEILING(COUNT(DRAFT!$B:$B)/4,1),1+MOD(COLUMN()-1,6)))</f>
        <v/>
      </c>
      <c r="N135" s="51" t="str">
        <f>IF(ROWS($A$3:N135)&gt;CEILING(COUNT(DRAFT!$B:$B)/4,1),"",INDEX(RSLT,ROWS($A$3:N135)+QUOTIENT(COLUMNS($A$3:N135)-1,6)*CEILING(COUNT(DRAFT!$B:$B)/4,1),1+MOD(COLUMN()-1,6)))</f>
        <v/>
      </c>
      <c r="O135" s="51" t="str">
        <f>IF(ROWS($A$3:O135)&gt;CEILING(COUNT(DRAFT!$B:$B)/4,1),"",INDEX(RSLT,ROWS($A$3:O135)+QUOTIENT(COLUMNS($A$3:O135)-1,6)*CEILING(COUNT(DRAFT!$B:$B)/4,1),1+MOD(COLUMN()-1,6)))</f>
        <v/>
      </c>
      <c r="P135" s="51" t="str">
        <f>IF(ROWS($A$3:P135)&gt;CEILING(COUNT(DRAFT!$B:$B)/4,1),"",INDEX(RSLT,ROWS($A$3:P135)+QUOTIENT(COLUMNS($A$3:P135)-1,6)*CEILING(COUNT(DRAFT!$B:$B)/4,1),1+MOD(COLUMN()-1,6)))</f>
        <v/>
      </c>
      <c r="Q135" s="51" t="str">
        <f>IF(ROWS($A$3:Q135)&gt;CEILING(COUNT(DRAFT!$B:$B)/4,1),"",INDEX(RSLT,ROWS($A$3:Q135)+QUOTIENT(COLUMNS($A$3:Q135)-1,6)*CEILING(COUNT(DRAFT!$B:$B)/4,1),1+MOD(COLUMN()-1,6)))</f>
        <v/>
      </c>
      <c r="R135" s="51" t="str">
        <f>IF(ROWS($A$3:R135)&gt;CEILING(COUNT(DRAFT!$B:$B)/4,1),"",INDEX(RSLT,ROWS($A$3:R135)+QUOTIENT(COLUMNS($A$3:R135)-1,6)*CEILING(COUNT(DRAFT!$B:$B)/4,1),1+MOD(COLUMN()-1,6)))</f>
        <v/>
      </c>
      <c r="S135" s="51" t="str">
        <f>IF(ROWS($A$3:S135)&gt;CEILING(COUNT(DRAFT!$B:$B)/4,1),"",INDEX(RSLT,ROWS($A$3:S135)+QUOTIENT(COLUMNS($A$3:S135)-1,6)*CEILING(COUNT(DRAFT!$B:$B)/4,1),1+MOD(COLUMN()-1,6)))</f>
        <v/>
      </c>
      <c r="T135" s="51" t="str">
        <f>IF(ROWS($A$3:T135)&gt;CEILING(COUNT(DRAFT!$B:$B)/4,1),"",INDEX(RSLT,ROWS($A$3:T135)+QUOTIENT(COLUMNS($A$3:T135)-1,6)*CEILING(COUNT(DRAFT!$B:$B)/4,1),1+MOD(COLUMN()-1,6)))</f>
        <v/>
      </c>
      <c r="U135" s="51" t="str">
        <f>IF(ROWS($A$3:U135)&gt;CEILING(COUNT(DRAFT!$B:$B)/4,1),"",INDEX(RSLT,ROWS($A$3:U135)+QUOTIENT(COLUMNS($A$3:U135)-1,6)*CEILING(COUNT(DRAFT!$B:$B)/4,1),1+MOD(COLUMN()-1,6)))</f>
        <v/>
      </c>
      <c r="V135" s="51" t="str">
        <f>IF(ROWS($A$3:V135)&gt;CEILING(COUNT(DRAFT!$B:$B)/4,1),"",INDEX(RSLT,ROWS($A$3:V135)+QUOTIENT(COLUMNS($A$3:V135)-1,6)*CEILING(COUNT(DRAFT!$B:$B)/4,1),1+MOD(COLUMN()-1,6)))</f>
        <v/>
      </c>
      <c r="W135" s="51" t="str">
        <f>IF(ROWS($A$3:W135)&gt;CEILING(COUNT(DRAFT!$B:$B)/4,1),"",INDEX(RSLT,ROWS($A$3:W135)+QUOTIENT(COLUMNS($A$3:W135)-1,6)*CEILING(COUNT(DRAFT!$B:$B)/4,1),1+MOD(COLUMN()-1,6)))</f>
        <v/>
      </c>
      <c r="X135" s="51" t="str">
        <f>IF(ROWS($A$3:X135)&gt;CEILING(COUNT(DRAFT!$B:$B)/4,1),"",INDEX(RSLT,ROWS($A$3:X135)+QUOTIENT(COLUMNS($A$3:X135)-1,6)*CEILING(COUNT(DRAFT!$B:$B)/4,1),1+MOD(COLUMN()-1,6)))</f>
        <v/>
      </c>
    </row>
    <row r="136" spans="1:24" ht="23.1" customHeight="1" x14ac:dyDescent="0.2">
      <c r="A136" s="51" t="str">
        <f>IF(ROWS($A$3:A136)&gt;CEILING(COUNT(DRAFT!$B:$B)/4,1),"",INDEX(RSLT,ROWS($A$3:A136)+QUOTIENT(COLUMNS($A$3:A136)-1,6)*CEILING(COUNT(DRAFT!$B:$B)/4,1),1+MOD(COLUMN()-1,6)))</f>
        <v/>
      </c>
      <c r="B136" s="51" t="str">
        <f>IF(ROWS($A$3:B136)&gt;CEILING(COUNT(DRAFT!$B:$B)/4,1),"",INDEX(RSLT,ROWS($A$3:B136)+QUOTIENT(COLUMNS($A$3:B136)-1,6)*CEILING(COUNT(DRAFT!$B:$B)/4,1),1+MOD(COLUMN()-1,6)))</f>
        <v/>
      </c>
      <c r="C136" s="51" t="str">
        <f>IF(ROWS($A$3:C136)&gt;CEILING(COUNT(DRAFT!$B:$B)/4,1),"",INDEX(RSLT,ROWS($A$3:C136)+QUOTIENT(COLUMNS($A$3:C136)-1,6)*CEILING(COUNT(DRAFT!$B:$B)/4,1),1+MOD(COLUMN()-1,6)))</f>
        <v/>
      </c>
      <c r="D136" s="51" t="str">
        <f>IF(ROWS($A$3:D136)&gt;CEILING(COUNT(DRAFT!$B:$B)/4,1),"",INDEX(RSLT,ROWS($A$3:D136)+QUOTIENT(COLUMNS($A$3:D136)-1,6)*CEILING(COUNT(DRAFT!$B:$B)/4,1),1+MOD(COLUMN()-1,6)))</f>
        <v/>
      </c>
      <c r="E136" s="51" t="str">
        <f>IF(ROWS($A$3:E136)&gt;CEILING(COUNT(DRAFT!$B:$B)/4,1),"",INDEX(RSLT,ROWS($A$3:E136)+QUOTIENT(COLUMNS($A$3:E136)-1,6)*CEILING(COUNT(DRAFT!$B:$B)/4,1),1+MOD(COLUMN()-1,6)))</f>
        <v/>
      </c>
      <c r="F136" s="51" t="str">
        <f>IF(ROWS($A$3:F136)&gt;CEILING(COUNT(DRAFT!$B:$B)/4,1),"",INDEX(RSLT,ROWS($A$3:F136)+QUOTIENT(COLUMNS($A$3:F136)-1,6)*CEILING(COUNT(DRAFT!$B:$B)/4,1),1+MOD(COLUMN()-1,6)))</f>
        <v/>
      </c>
      <c r="G136" s="51" t="str">
        <f>IF(ROWS($A$3:G136)&gt;CEILING(COUNT(DRAFT!$B:$B)/4,1),"",INDEX(RSLT,ROWS($A$3:G136)+QUOTIENT(COLUMNS($A$3:G136)-1,6)*CEILING(COUNT(DRAFT!$B:$B)/4,1),1+MOD(COLUMN()-1,6)))</f>
        <v/>
      </c>
      <c r="H136" s="51" t="str">
        <f>IF(ROWS($A$3:H136)&gt;CEILING(COUNT(DRAFT!$B:$B)/4,1),"",INDEX(RSLT,ROWS($A$3:H136)+QUOTIENT(COLUMNS($A$3:H136)-1,6)*CEILING(COUNT(DRAFT!$B:$B)/4,1),1+MOD(COLUMN()-1,6)))</f>
        <v/>
      </c>
      <c r="I136" s="51" t="str">
        <f>IF(ROWS($A$3:I136)&gt;CEILING(COUNT(DRAFT!$B:$B)/4,1),"",INDEX(RSLT,ROWS($A$3:I136)+QUOTIENT(COLUMNS($A$3:I136)-1,6)*CEILING(COUNT(DRAFT!$B:$B)/4,1),1+MOD(COLUMN()-1,6)))</f>
        <v/>
      </c>
      <c r="J136" s="51" t="str">
        <f>IF(ROWS($A$3:J136)&gt;CEILING(COUNT(DRAFT!$B:$B)/4,1),"",INDEX(RSLT,ROWS($A$3:J136)+QUOTIENT(COLUMNS($A$3:J136)-1,6)*CEILING(COUNT(DRAFT!$B:$B)/4,1),1+MOD(COLUMN()-1,6)))</f>
        <v/>
      </c>
      <c r="K136" s="51" t="str">
        <f>IF(ROWS($A$3:K136)&gt;CEILING(COUNT(DRAFT!$B:$B)/4,1),"",INDEX(RSLT,ROWS($A$3:K136)+QUOTIENT(COLUMNS($A$3:K136)-1,6)*CEILING(COUNT(DRAFT!$B:$B)/4,1),1+MOD(COLUMN()-1,6)))</f>
        <v/>
      </c>
      <c r="L136" s="51" t="str">
        <f>IF(ROWS($A$3:L136)&gt;CEILING(COUNT(DRAFT!$B:$B)/4,1),"",INDEX(RSLT,ROWS($A$3:L136)+QUOTIENT(COLUMNS($A$3:L136)-1,6)*CEILING(COUNT(DRAFT!$B:$B)/4,1),1+MOD(COLUMN()-1,6)))</f>
        <v/>
      </c>
      <c r="M136" s="51" t="str">
        <f>IF(ROWS($A$3:M136)&gt;CEILING(COUNT(DRAFT!$B:$B)/4,1),"",INDEX(RSLT,ROWS($A$3:M136)+QUOTIENT(COLUMNS($A$3:M136)-1,6)*CEILING(COUNT(DRAFT!$B:$B)/4,1),1+MOD(COLUMN()-1,6)))</f>
        <v/>
      </c>
      <c r="N136" s="51" t="str">
        <f>IF(ROWS($A$3:N136)&gt;CEILING(COUNT(DRAFT!$B:$B)/4,1),"",INDEX(RSLT,ROWS($A$3:N136)+QUOTIENT(COLUMNS($A$3:N136)-1,6)*CEILING(COUNT(DRAFT!$B:$B)/4,1),1+MOD(COLUMN()-1,6)))</f>
        <v/>
      </c>
      <c r="O136" s="51" t="str">
        <f>IF(ROWS($A$3:O136)&gt;CEILING(COUNT(DRAFT!$B:$B)/4,1),"",INDEX(RSLT,ROWS($A$3:O136)+QUOTIENT(COLUMNS($A$3:O136)-1,6)*CEILING(COUNT(DRAFT!$B:$B)/4,1),1+MOD(COLUMN()-1,6)))</f>
        <v/>
      </c>
      <c r="P136" s="51" t="str">
        <f>IF(ROWS($A$3:P136)&gt;CEILING(COUNT(DRAFT!$B:$B)/4,1),"",INDEX(RSLT,ROWS($A$3:P136)+QUOTIENT(COLUMNS($A$3:P136)-1,6)*CEILING(COUNT(DRAFT!$B:$B)/4,1),1+MOD(COLUMN()-1,6)))</f>
        <v/>
      </c>
      <c r="Q136" s="51" t="str">
        <f>IF(ROWS($A$3:Q136)&gt;CEILING(COUNT(DRAFT!$B:$B)/4,1),"",INDEX(RSLT,ROWS($A$3:Q136)+QUOTIENT(COLUMNS($A$3:Q136)-1,6)*CEILING(COUNT(DRAFT!$B:$B)/4,1),1+MOD(COLUMN()-1,6)))</f>
        <v/>
      </c>
      <c r="R136" s="51" t="str">
        <f>IF(ROWS($A$3:R136)&gt;CEILING(COUNT(DRAFT!$B:$B)/4,1),"",INDEX(RSLT,ROWS($A$3:R136)+QUOTIENT(COLUMNS($A$3:R136)-1,6)*CEILING(COUNT(DRAFT!$B:$B)/4,1),1+MOD(COLUMN()-1,6)))</f>
        <v/>
      </c>
      <c r="S136" s="51" t="str">
        <f>IF(ROWS($A$3:S136)&gt;CEILING(COUNT(DRAFT!$B:$B)/4,1),"",INDEX(RSLT,ROWS($A$3:S136)+QUOTIENT(COLUMNS($A$3:S136)-1,6)*CEILING(COUNT(DRAFT!$B:$B)/4,1),1+MOD(COLUMN()-1,6)))</f>
        <v/>
      </c>
      <c r="T136" s="51" t="str">
        <f>IF(ROWS($A$3:T136)&gt;CEILING(COUNT(DRAFT!$B:$B)/4,1),"",INDEX(RSLT,ROWS($A$3:T136)+QUOTIENT(COLUMNS($A$3:T136)-1,6)*CEILING(COUNT(DRAFT!$B:$B)/4,1),1+MOD(COLUMN()-1,6)))</f>
        <v/>
      </c>
      <c r="U136" s="51" t="str">
        <f>IF(ROWS($A$3:U136)&gt;CEILING(COUNT(DRAFT!$B:$B)/4,1),"",INDEX(RSLT,ROWS($A$3:U136)+QUOTIENT(COLUMNS($A$3:U136)-1,6)*CEILING(COUNT(DRAFT!$B:$B)/4,1),1+MOD(COLUMN()-1,6)))</f>
        <v/>
      </c>
      <c r="V136" s="51" t="str">
        <f>IF(ROWS($A$3:V136)&gt;CEILING(COUNT(DRAFT!$B:$B)/4,1),"",INDEX(RSLT,ROWS($A$3:V136)+QUOTIENT(COLUMNS($A$3:V136)-1,6)*CEILING(COUNT(DRAFT!$B:$B)/4,1),1+MOD(COLUMN()-1,6)))</f>
        <v/>
      </c>
      <c r="W136" s="51" t="str">
        <f>IF(ROWS($A$3:W136)&gt;CEILING(COUNT(DRAFT!$B:$B)/4,1),"",INDEX(RSLT,ROWS($A$3:W136)+QUOTIENT(COLUMNS($A$3:W136)-1,6)*CEILING(COUNT(DRAFT!$B:$B)/4,1),1+MOD(COLUMN()-1,6)))</f>
        <v/>
      </c>
      <c r="X136" s="51" t="str">
        <f>IF(ROWS($A$3:X136)&gt;CEILING(COUNT(DRAFT!$B:$B)/4,1),"",INDEX(RSLT,ROWS($A$3:X136)+QUOTIENT(COLUMNS($A$3:X136)-1,6)*CEILING(COUNT(DRAFT!$B:$B)/4,1),1+MOD(COLUMN()-1,6)))</f>
        <v/>
      </c>
    </row>
    <row r="137" spans="1:24" ht="23.1" customHeight="1" x14ac:dyDescent="0.2">
      <c r="A137" s="51" t="str">
        <f>IF(ROWS($A$3:A137)&gt;CEILING(COUNT(DRAFT!$B:$B)/4,1),"",INDEX(RSLT,ROWS($A$3:A137)+QUOTIENT(COLUMNS($A$3:A137)-1,6)*CEILING(COUNT(DRAFT!$B:$B)/4,1),1+MOD(COLUMN()-1,6)))</f>
        <v/>
      </c>
      <c r="B137" s="51" t="str">
        <f>IF(ROWS($A$3:B137)&gt;CEILING(COUNT(DRAFT!$B:$B)/4,1),"",INDEX(RSLT,ROWS($A$3:B137)+QUOTIENT(COLUMNS($A$3:B137)-1,6)*CEILING(COUNT(DRAFT!$B:$B)/4,1),1+MOD(COLUMN()-1,6)))</f>
        <v/>
      </c>
      <c r="C137" s="51" t="str">
        <f>IF(ROWS($A$3:C137)&gt;CEILING(COUNT(DRAFT!$B:$B)/4,1),"",INDEX(RSLT,ROWS($A$3:C137)+QUOTIENT(COLUMNS($A$3:C137)-1,6)*CEILING(COUNT(DRAFT!$B:$B)/4,1),1+MOD(COLUMN()-1,6)))</f>
        <v/>
      </c>
      <c r="D137" s="51" t="str">
        <f>IF(ROWS($A$3:D137)&gt;CEILING(COUNT(DRAFT!$B:$B)/4,1),"",INDEX(RSLT,ROWS($A$3:D137)+QUOTIENT(COLUMNS($A$3:D137)-1,6)*CEILING(COUNT(DRAFT!$B:$B)/4,1),1+MOD(COLUMN()-1,6)))</f>
        <v/>
      </c>
      <c r="E137" s="51" t="str">
        <f>IF(ROWS($A$3:E137)&gt;CEILING(COUNT(DRAFT!$B:$B)/4,1),"",INDEX(RSLT,ROWS($A$3:E137)+QUOTIENT(COLUMNS($A$3:E137)-1,6)*CEILING(COUNT(DRAFT!$B:$B)/4,1),1+MOD(COLUMN()-1,6)))</f>
        <v/>
      </c>
      <c r="F137" s="51" t="str">
        <f>IF(ROWS($A$3:F137)&gt;CEILING(COUNT(DRAFT!$B:$B)/4,1),"",INDEX(RSLT,ROWS($A$3:F137)+QUOTIENT(COLUMNS($A$3:F137)-1,6)*CEILING(COUNT(DRAFT!$B:$B)/4,1),1+MOD(COLUMN()-1,6)))</f>
        <v/>
      </c>
      <c r="G137" s="51" t="str">
        <f>IF(ROWS($A$3:G137)&gt;CEILING(COUNT(DRAFT!$B:$B)/4,1),"",INDEX(RSLT,ROWS($A$3:G137)+QUOTIENT(COLUMNS($A$3:G137)-1,6)*CEILING(COUNT(DRAFT!$B:$B)/4,1),1+MOD(COLUMN()-1,6)))</f>
        <v/>
      </c>
      <c r="H137" s="51" t="str">
        <f>IF(ROWS($A$3:H137)&gt;CEILING(COUNT(DRAFT!$B:$B)/4,1),"",INDEX(RSLT,ROWS($A$3:H137)+QUOTIENT(COLUMNS($A$3:H137)-1,6)*CEILING(COUNT(DRAFT!$B:$B)/4,1),1+MOD(COLUMN()-1,6)))</f>
        <v/>
      </c>
      <c r="I137" s="51" t="str">
        <f>IF(ROWS($A$3:I137)&gt;CEILING(COUNT(DRAFT!$B:$B)/4,1),"",INDEX(RSLT,ROWS($A$3:I137)+QUOTIENT(COLUMNS($A$3:I137)-1,6)*CEILING(COUNT(DRAFT!$B:$B)/4,1),1+MOD(COLUMN()-1,6)))</f>
        <v/>
      </c>
      <c r="J137" s="51" t="str">
        <f>IF(ROWS($A$3:J137)&gt;CEILING(COUNT(DRAFT!$B:$B)/4,1),"",INDEX(RSLT,ROWS($A$3:J137)+QUOTIENT(COLUMNS($A$3:J137)-1,6)*CEILING(COUNT(DRAFT!$B:$B)/4,1),1+MOD(COLUMN()-1,6)))</f>
        <v/>
      </c>
      <c r="K137" s="51" t="str">
        <f>IF(ROWS($A$3:K137)&gt;CEILING(COUNT(DRAFT!$B:$B)/4,1),"",INDEX(RSLT,ROWS($A$3:K137)+QUOTIENT(COLUMNS($A$3:K137)-1,6)*CEILING(COUNT(DRAFT!$B:$B)/4,1),1+MOD(COLUMN()-1,6)))</f>
        <v/>
      </c>
      <c r="L137" s="51" t="str">
        <f>IF(ROWS($A$3:L137)&gt;CEILING(COUNT(DRAFT!$B:$B)/4,1),"",INDEX(RSLT,ROWS($A$3:L137)+QUOTIENT(COLUMNS($A$3:L137)-1,6)*CEILING(COUNT(DRAFT!$B:$B)/4,1),1+MOD(COLUMN()-1,6)))</f>
        <v/>
      </c>
      <c r="M137" s="51" t="str">
        <f>IF(ROWS($A$3:M137)&gt;CEILING(COUNT(DRAFT!$B:$B)/4,1),"",INDEX(RSLT,ROWS($A$3:M137)+QUOTIENT(COLUMNS($A$3:M137)-1,6)*CEILING(COUNT(DRAFT!$B:$B)/4,1),1+MOD(COLUMN()-1,6)))</f>
        <v/>
      </c>
      <c r="N137" s="51" t="str">
        <f>IF(ROWS($A$3:N137)&gt;CEILING(COUNT(DRAFT!$B:$B)/4,1),"",INDEX(RSLT,ROWS($A$3:N137)+QUOTIENT(COLUMNS($A$3:N137)-1,6)*CEILING(COUNT(DRAFT!$B:$B)/4,1),1+MOD(COLUMN()-1,6)))</f>
        <v/>
      </c>
      <c r="O137" s="51" t="str">
        <f>IF(ROWS($A$3:O137)&gt;CEILING(COUNT(DRAFT!$B:$B)/4,1),"",INDEX(RSLT,ROWS($A$3:O137)+QUOTIENT(COLUMNS($A$3:O137)-1,6)*CEILING(COUNT(DRAFT!$B:$B)/4,1),1+MOD(COLUMN()-1,6)))</f>
        <v/>
      </c>
      <c r="P137" s="51" t="str">
        <f>IF(ROWS($A$3:P137)&gt;CEILING(COUNT(DRAFT!$B:$B)/4,1),"",INDEX(RSLT,ROWS($A$3:P137)+QUOTIENT(COLUMNS($A$3:P137)-1,6)*CEILING(COUNT(DRAFT!$B:$B)/4,1),1+MOD(COLUMN()-1,6)))</f>
        <v/>
      </c>
      <c r="Q137" s="51" t="str">
        <f>IF(ROWS($A$3:Q137)&gt;CEILING(COUNT(DRAFT!$B:$B)/4,1),"",INDEX(RSLT,ROWS($A$3:Q137)+QUOTIENT(COLUMNS($A$3:Q137)-1,6)*CEILING(COUNT(DRAFT!$B:$B)/4,1),1+MOD(COLUMN()-1,6)))</f>
        <v/>
      </c>
      <c r="R137" s="51" t="str">
        <f>IF(ROWS($A$3:R137)&gt;CEILING(COUNT(DRAFT!$B:$B)/4,1),"",INDEX(RSLT,ROWS($A$3:R137)+QUOTIENT(COLUMNS($A$3:R137)-1,6)*CEILING(COUNT(DRAFT!$B:$B)/4,1),1+MOD(COLUMN()-1,6)))</f>
        <v/>
      </c>
      <c r="S137" s="51" t="str">
        <f>IF(ROWS($A$3:S137)&gt;CEILING(COUNT(DRAFT!$B:$B)/4,1),"",INDEX(RSLT,ROWS($A$3:S137)+QUOTIENT(COLUMNS($A$3:S137)-1,6)*CEILING(COUNT(DRAFT!$B:$B)/4,1),1+MOD(COLUMN()-1,6)))</f>
        <v/>
      </c>
      <c r="T137" s="51" t="str">
        <f>IF(ROWS($A$3:T137)&gt;CEILING(COUNT(DRAFT!$B:$B)/4,1),"",INDEX(RSLT,ROWS($A$3:T137)+QUOTIENT(COLUMNS($A$3:T137)-1,6)*CEILING(COUNT(DRAFT!$B:$B)/4,1),1+MOD(COLUMN()-1,6)))</f>
        <v/>
      </c>
      <c r="U137" s="51" t="str">
        <f>IF(ROWS($A$3:U137)&gt;CEILING(COUNT(DRAFT!$B:$B)/4,1),"",INDEX(RSLT,ROWS($A$3:U137)+QUOTIENT(COLUMNS($A$3:U137)-1,6)*CEILING(COUNT(DRAFT!$B:$B)/4,1),1+MOD(COLUMN()-1,6)))</f>
        <v/>
      </c>
      <c r="V137" s="51" t="str">
        <f>IF(ROWS($A$3:V137)&gt;CEILING(COUNT(DRAFT!$B:$B)/4,1),"",INDEX(RSLT,ROWS($A$3:V137)+QUOTIENT(COLUMNS($A$3:V137)-1,6)*CEILING(COUNT(DRAFT!$B:$B)/4,1),1+MOD(COLUMN()-1,6)))</f>
        <v/>
      </c>
      <c r="W137" s="51" t="str">
        <f>IF(ROWS($A$3:W137)&gt;CEILING(COUNT(DRAFT!$B:$B)/4,1),"",INDEX(RSLT,ROWS($A$3:W137)+QUOTIENT(COLUMNS($A$3:W137)-1,6)*CEILING(COUNT(DRAFT!$B:$B)/4,1),1+MOD(COLUMN()-1,6)))</f>
        <v/>
      </c>
      <c r="X137" s="51" t="str">
        <f>IF(ROWS($A$3:X137)&gt;CEILING(COUNT(DRAFT!$B:$B)/4,1),"",INDEX(RSLT,ROWS($A$3:X137)+QUOTIENT(COLUMNS($A$3:X137)-1,6)*CEILING(COUNT(DRAFT!$B:$B)/4,1),1+MOD(COLUMN()-1,6)))</f>
        <v/>
      </c>
    </row>
    <row r="138" spans="1:24" ht="23.1" customHeight="1" x14ac:dyDescent="0.2">
      <c r="A138" s="51" t="str">
        <f>IF(ROWS($A$3:A138)&gt;CEILING(COUNT(DRAFT!$B:$B)/4,1),"",INDEX(RSLT,ROWS($A$3:A138)+QUOTIENT(COLUMNS($A$3:A138)-1,6)*CEILING(COUNT(DRAFT!$B:$B)/4,1),1+MOD(COLUMN()-1,6)))</f>
        <v/>
      </c>
      <c r="B138" s="51" t="str">
        <f>IF(ROWS($A$3:B138)&gt;CEILING(COUNT(DRAFT!$B:$B)/4,1),"",INDEX(RSLT,ROWS($A$3:B138)+QUOTIENT(COLUMNS($A$3:B138)-1,6)*CEILING(COUNT(DRAFT!$B:$B)/4,1),1+MOD(COLUMN()-1,6)))</f>
        <v/>
      </c>
      <c r="C138" s="51" t="str">
        <f>IF(ROWS($A$3:C138)&gt;CEILING(COUNT(DRAFT!$B:$B)/4,1),"",INDEX(RSLT,ROWS($A$3:C138)+QUOTIENT(COLUMNS($A$3:C138)-1,6)*CEILING(COUNT(DRAFT!$B:$B)/4,1),1+MOD(COLUMN()-1,6)))</f>
        <v/>
      </c>
      <c r="D138" s="51" t="str">
        <f>IF(ROWS($A$3:D138)&gt;CEILING(COUNT(DRAFT!$B:$B)/4,1),"",INDEX(RSLT,ROWS($A$3:D138)+QUOTIENT(COLUMNS($A$3:D138)-1,6)*CEILING(COUNT(DRAFT!$B:$B)/4,1),1+MOD(COLUMN()-1,6)))</f>
        <v/>
      </c>
      <c r="E138" s="51" t="str">
        <f>IF(ROWS($A$3:E138)&gt;CEILING(COUNT(DRAFT!$B:$B)/4,1),"",INDEX(RSLT,ROWS($A$3:E138)+QUOTIENT(COLUMNS($A$3:E138)-1,6)*CEILING(COUNT(DRAFT!$B:$B)/4,1),1+MOD(COLUMN()-1,6)))</f>
        <v/>
      </c>
      <c r="F138" s="51" t="str">
        <f>IF(ROWS($A$3:F138)&gt;CEILING(COUNT(DRAFT!$B:$B)/4,1),"",INDEX(RSLT,ROWS($A$3:F138)+QUOTIENT(COLUMNS($A$3:F138)-1,6)*CEILING(COUNT(DRAFT!$B:$B)/4,1),1+MOD(COLUMN()-1,6)))</f>
        <v/>
      </c>
      <c r="G138" s="51" t="str">
        <f>IF(ROWS($A$3:G138)&gt;CEILING(COUNT(DRAFT!$B:$B)/4,1),"",INDEX(RSLT,ROWS($A$3:G138)+QUOTIENT(COLUMNS($A$3:G138)-1,6)*CEILING(COUNT(DRAFT!$B:$B)/4,1),1+MOD(COLUMN()-1,6)))</f>
        <v/>
      </c>
      <c r="H138" s="51" t="str">
        <f>IF(ROWS($A$3:H138)&gt;CEILING(COUNT(DRAFT!$B:$B)/4,1),"",INDEX(RSLT,ROWS($A$3:H138)+QUOTIENT(COLUMNS($A$3:H138)-1,6)*CEILING(COUNT(DRAFT!$B:$B)/4,1),1+MOD(COLUMN()-1,6)))</f>
        <v/>
      </c>
      <c r="I138" s="51" t="str">
        <f>IF(ROWS($A$3:I138)&gt;CEILING(COUNT(DRAFT!$B:$B)/4,1),"",INDEX(RSLT,ROWS($A$3:I138)+QUOTIENT(COLUMNS($A$3:I138)-1,6)*CEILING(COUNT(DRAFT!$B:$B)/4,1),1+MOD(COLUMN()-1,6)))</f>
        <v/>
      </c>
      <c r="J138" s="51" t="str">
        <f>IF(ROWS($A$3:J138)&gt;CEILING(COUNT(DRAFT!$B:$B)/4,1),"",INDEX(RSLT,ROWS($A$3:J138)+QUOTIENT(COLUMNS($A$3:J138)-1,6)*CEILING(COUNT(DRAFT!$B:$B)/4,1),1+MOD(COLUMN()-1,6)))</f>
        <v/>
      </c>
      <c r="K138" s="51" t="str">
        <f>IF(ROWS($A$3:K138)&gt;CEILING(COUNT(DRAFT!$B:$B)/4,1),"",INDEX(RSLT,ROWS($A$3:K138)+QUOTIENT(COLUMNS($A$3:K138)-1,6)*CEILING(COUNT(DRAFT!$B:$B)/4,1),1+MOD(COLUMN()-1,6)))</f>
        <v/>
      </c>
      <c r="L138" s="51" t="str">
        <f>IF(ROWS($A$3:L138)&gt;CEILING(COUNT(DRAFT!$B:$B)/4,1),"",INDEX(RSLT,ROWS($A$3:L138)+QUOTIENT(COLUMNS($A$3:L138)-1,6)*CEILING(COUNT(DRAFT!$B:$B)/4,1),1+MOD(COLUMN()-1,6)))</f>
        <v/>
      </c>
      <c r="M138" s="51" t="str">
        <f>IF(ROWS($A$3:M138)&gt;CEILING(COUNT(DRAFT!$B:$B)/4,1),"",INDEX(RSLT,ROWS($A$3:M138)+QUOTIENT(COLUMNS($A$3:M138)-1,6)*CEILING(COUNT(DRAFT!$B:$B)/4,1),1+MOD(COLUMN()-1,6)))</f>
        <v/>
      </c>
      <c r="N138" s="51" t="str">
        <f>IF(ROWS($A$3:N138)&gt;CEILING(COUNT(DRAFT!$B:$B)/4,1),"",INDEX(RSLT,ROWS($A$3:N138)+QUOTIENT(COLUMNS($A$3:N138)-1,6)*CEILING(COUNT(DRAFT!$B:$B)/4,1),1+MOD(COLUMN()-1,6)))</f>
        <v/>
      </c>
      <c r="O138" s="51" t="str">
        <f>IF(ROWS($A$3:O138)&gt;CEILING(COUNT(DRAFT!$B:$B)/4,1),"",INDEX(RSLT,ROWS($A$3:O138)+QUOTIENT(COLUMNS($A$3:O138)-1,6)*CEILING(COUNT(DRAFT!$B:$B)/4,1),1+MOD(COLUMN()-1,6)))</f>
        <v/>
      </c>
      <c r="P138" s="51" t="str">
        <f>IF(ROWS($A$3:P138)&gt;CEILING(COUNT(DRAFT!$B:$B)/4,1),"",INDEX(RSLT,ROWS($A$3:P138)+QUOTIENT(COLUMNS($A$3:P138)-1,6)*CEILING(COUNT(DRAFT!$B:$B)/4,1),1+MOD(COLUMN()-1,6)))</f>
        <v/>
      </c>
      <c r="Q138" s="51" t="str">
        <f>IF(ROWS($A$3:Q138)&gt;CEILING(COUNT(DRAFT!$B:$B)/4,1),"",INDEX(RSLT,ROWS($A$3:Q138)+QUOTIENT(COLUMNS($A$3:Q138)-1,6)*CEILING(COUNT(DRAFT!$B:$B)/4,1),1+MOD(COLUMN()-1,6)))</f>
        <v/>
      </c>
      <c r="R138" s="51" t="str">
        <f>IF(ROWS($A$3:R138)&gt;CEILING(COUNT(DRAFT!$B:$B)/4,1),"",INDEX(RSLT,ROWS($A$3:R138)+QUOTIENT(COLUMNS($A$3:R138)-1,6)*CEILING(COUNT(DRAFT!$B:$B)/4,1),1+MOD(COLUMN()-1,6)))</f>
        <v/>
      </c>
      <c r="S138" s="51" t="str">
        <f>IF(ROWS($A$3:S138)&gt;CEILING(COUNT(DRAFT!$B:$B)/4,1),"",INDEX(RSLT,ROWS($A$3:S138)+QUOTIENT(COLUMNS($A$3:S138)-1,6)*CEILING(COUNT(DRAFT!$B:$B)/4,1),1+MOD(COLUMN()-1,6)))</f>
        <v/>
      </c>
      <c r="T138" s="51" t="str">
        <f>IF(ROWS($A$3:T138)&gt;CEILING(COUNT(DRAFT!$B:$B)/4,1),"",INDEX(RSLT,ROWS($A$3:T138)+QUOTIENT(COLUMNS($A$3:T138)-1,6)*CEILING(COUNT(DRAFT!$B:$B)/4,1),1+MOD(COLUMN()-1,6)))</f>
        <v/>
      </c>
      <c r="U138" s="51" t="str">
        <f>IF(ROWS($A$3:U138)&gt;CEILING(COUNT(DRAFT!$B:$B)/4,1),"",INDEX(RSLT,ROWS($A$3:U138)+QUOTIENT(COLUMNS($A$3:U138)-1,6)*CEILING(COUNT(DRAFT!$B:$B)/4,1),1+MOD(COLUMN()-1,6)))</f>
        <v/>
      </c>
      <c r="V138" s="51" t="str">
        <f>IF(ROWS($A$3:V138)&gt;CEILING(COUNT(DRAFT!$B:$B)/4,1),"",INDEX(RSLT,ROWS($A$3:V138)+QUOTIENT(COLUMNS($A$3:V138)-1,6)*CEILING(COUNT(DRAFT!$B:$B)/4,1),1+MOD(COLUMN()-1,6)))</f>
        <v/>
      </c>
      <c r="W138" s="51" t="str">
        <f>IF(ROWS($A$3:W138)&gt;CEILING(COUNT(DRAFT!$B:$B)/4,1),"",INDEX(RSLT,ROWS($A$3:W138)+QUOTIENT(COLUMNS($A$3:W138)-1,6)*CEILING(COUNT(DRAFT!$B:$B)/4,1),1+MOD(COLUMN()-1,6)))</f>
        <v/>
      </c>
      <c r="X138" s="51" t="str">
        <f>IF(ROWS($A$3:X138)&gt;CEILING(COUNT(DRAFT!$B:$B)/4,1),"",INDEX(RSLT,ROWS($A$3:X138)+QUOTIENT(COLUMNS($A$3:X138)-1,6)*CEILING(COUNT(DRAFT!$B:$B)/4,1),1+MOD(COLUMN()-1,6)))</f>
        <v/>
      </c>
    </row>
    <row r="139" spans="1:24" ht="23.1" customHeight="1" x14ac:dyDescent="0.2">
      <c r="A139" s="51" t="str">
        <f>IF(ROWS($A$3:A139)&gt;CEILING(COUNT(DRAFT!$B:$B)/4,1),"",INDEX(RSLT,ROWS($A$3:A139)+QUOTIENT(COLUMNS($A$3:A139)-1,6)*CEILING(COUNT(DRAFT!$B:$B)/4,1),1+MOD(COLUMN()-1,6)))</f>
        <v/>
      </c>
      <c r="B139" s="51" t="str">
        <f>IF(ROWS($A$3:B139)&gt;CEILING(COUNT(DRAFT!$B:$B)/4,1),"",INDEX(RSLT,ROWS($A$3:B139)+QUOTIENT(COLUMNS($A$3:B139)-1,6)*CEILING(COUNT(DRAFT!$B:$B)/4,1),1+MOD(COLUMN()-1,6)))</f>
        <v/>
      </c>
      <c r="C139" s="51" t="str">
        <f>IF(ROWS($A$3:C139)&gt;CEILING(COUNT(DRAFT!$B:$B)/4,1),"",INDEX(RSLT,ROWS($A$3:C139)+QUOTIENT(COLUMNS($A$3:C139)-1,6)*CEILING(COUNT(DRAFT!$B:$B)/4,1),1+MOD(COLUMN()-1,6)))</f>
        <v/>
      </c>
      <c r="D139" s="51" t="str">
        <f>IF(ROWS($A$3:D139)&gt;CEILING(COUNT(DRAFT!$B:$B)/4,1),"",INDEX(RSLT,ROWS($A$3:D139)+QUOTIENT(COLUMNS($A$3:D139)-1,6)*CEILING(COUNT(DRAFT!$B:$B)/4,1),1+MOD(COLUMN()-1,6)))</f>
        <v/>
      </c>
      <c r="E139" s="51" t="str">
        <f>IF(ROWS($A$3:E139)&gt;CEILING(COUNT(DRAFT!$B:$B)/4,1),"",INDEX(RSLT,ROWS($A$3:E139)+QUOTIENT(COLUMNS($A$3:E139)-1,6)*CEILING(COUNT(DRAFT!$B:$B)/4,1),1+MOD(COLUMN()-1,6)))</f>
        <v/>
      </c>
      <c r="F139" s="51" t="str">
        <f>IF(ROWS($A$3:F139)&gt;CEILING(COUNT(DRAFT!$B:$B)/4,1),"",INDEX(RSLT,ROWS($A$3:F139)+QUOTIENT(COLUMNS($A$3:F139)-1,6)*CEILING(COUNT(DRAFT!$B:$B)/4,1),1+MOD(COLUMN()-1,6)))</f>
        <v/>
      </c>
      <c r="G139" s="51" t="str">
        <f>IF(ROWS($A$3:G139)&gt;CEILING(COUNT(DRAFT!$B:$B)/4,1),"",INDEX(RSLT,ROWS($A$3:G139)+QUOTIENT(COLUMNS($A$3:G139)-1,6)*CEILING(COUNT(DRAFT!$B:$B)/4,1),1+MOD(COLUMN()-1,6)))</f>
        <v/>
      </c>
      <c r="H139" s="51" t="str">
        <f>IF(ROWS($A$3:H139)&gt;CEILING(COUNT(DRAFT!$B:$B)/4,1),"",INDEX(RSLT,ROWS($A$3:H139)+QUOTIENT(COLUMNS($A$3:H139)-1,6)*CEILING(COUNT(DRAFT!$B:$B)/4,1),1+MOD(COLUMN()-1,6)))</f>
        <v/>
      </c>
      <c r="I139" s="51" t="str">
        <f>IF(ROWS($A$3:I139)&gt;CEILING(COUNT(DRAFT!$B:$B)/4,1),"",INDEX(RSLT,ROWS($A$3:I139)+QUOTIENT(COLUMNS($A$3:I139)-1,6)*CEILING(COUNT(DRAFT!$B:$B)/4,1),1+MOD(COLUMN()-1,6)))</f>
        <v/>
      </c>
      <c r="J139" s="51" t="str">
        <f>IF(ROWS($A$3:J139)&gt;CEILING(COUNT(DRAFT!$B:$B)/4,1),"",INDEX(RSLT,ROWS($A$3:J139)+QUOTIENT(COLUMNS($A$3:J139)-1,6)*CEILING(COUNT(DRAFT!$B:$B)/4,1),1+MOD(COLUMN()-1,6)))</f>
        <v/>
      </c>
      <c r="K139" s="51" t="str">
        <f>IF(ROWS($A$3:K139)&gt;CEILING(COUNT(DRAFT!$B:$B)/4,1),"",INDEX(RSLT,ROWS($A$3:K139)+QUOTIENT(COLUMNS($A$3:K139)-1,6)*CEILING(COUNT(DRAFT!$B:$B)/4,1),1+MOD(COLUMN()-1,6)))</f>
        <v/>
      </c>
      <c r="L139" s="51" t="str">
        <f>IF(ROWS($A$3:L139)&gt;CEILING(COUNT(DRAFT!$B:$B)/4,1),"",INDEX(RSLT,ROWS($A$3:L139)+QUOTIENT(COLUMNS($A$3:L139)-1,6)*CEILING(COUNT(DRAFT!$B:$B)/4,1),1+MOD(COLUMN()-1,6)))</f>
        <v/>
      </c>
      <c r="M139" s="51" t="str">
        <f>IF(ROWS($A$3:M139)&gt;CEILING(COUNT(DRAFT!$B:$B)/4,1),"",INDEX(RSLT,ROWS($A$3:M139)+QUOTIENT(COLUMNS($A$3:M139)-1,6)*CEILING(COUNT(DRAFT!$B:$B)/4,1),1+MOD(COLUMN()-1,6)))</f>
        <v/>
      </c>
      <c r="N139" s="51" t="str">
        <f>IF(ROWS($A$3:N139)&gt;CEILING(COUNT(DRAFT!$B:$B)/4,1),"",INDEX(RSLT,ROWS($A$3:N139)+QUOTIENT(COLUMNS($A$3:N139)-1,6)*CEILING(COUNT(DRAFT!$B:$B)/4,1),1+MOD(COLUMN()-1,6)))</f>
        <v/>
      </c>
      <c r="O139" s="51" t="str">
        <f>IF(ROWS($A$3:O139)&gt;CEILING(COUNT(DRAFT!$B:$B)/4,1),"",INDEX(RSLT,ROWS($A$3:O139)+QUOTIENT(COLUMNS($A$3:O139)-1,6)*CEILING(COUNT(DRAFT!$B:$B)/4,1),1+MOD(COLUMN()-1,6)))</f>
        <v/>
      </c>
      <c r="P139" s="51" t="str">
        <f>IF(ROWS($A$3:P139)&gt;CEILING(COUNT(DRAFT!$B:$B)/4,1),"",INDEX(RSLT,ROWS($A$3:P139)+QUOTIENT(COLUMNS($A$3:P139)-1,6)*CEILING(COUNT(DRAFT!$B:$B)/4,1),1+MOD(COLUMN()-1,6)))</f>
        <v/>
      </c>
      <c r="Q139" s="51" t="str">
        <f>IF(ROWS($A$3:Q139)&gt;CEILING(COUNT(DRAFT!$B:$B)/4,1),"",INDEX(RSLT,ROWS($A$3:Q139)+QUOTIENT(COLUMNS($A$3:Q139)-1,6)*CEILING(COUNT(DRAFT!$B:$B)/4,1),1+MOD(COLUMN()-1,6)))</f>
        <v/>
      </c>
      <c r="R139" s="51" t="str">
        <f>IF(ROWS($A$3:R139)&gt;CEILING(COUNT(DRAFT!$B:$B)/4,1),"",INDEX(RSLT,ROWS($A$3:R139)+QUOTIENT(COLUMNS($A$3:R139)-1,6)*CEILING(COUNT(DRAFT!$B:$B)/4,1),1+MOD(COLUMN()-1,6)))</f>
        <v/>
      </c>
      <c r="S139" s="51" t="str">
        <f>IF(ROWS($A$3:S139)&gt;CEILING(COUNT(DRAFT!$B:$B)/4,1),"",INDEX(RSLT,ROWS($A$3:S139)+QUOTIENT(COLUMNS($A$3:S139)-1,6)*CEILING(COUNT(DRAFT!$B:$B)/4,1),1+MOD(COLUMN()-1,6)))</f>
        <v/>
      </c>
      <c r="T139" s="51" t="str">
        <f>IF(ROWS($A$3:T139)&gt;CEILING(COUNT(DRAFT!$B:$B)/4,1),"",INDEX(RSLT,ROWS($A$3:T139)+QUOTIENT(COLUMNS($A$3:T139)-1,6)*CEILING(COUNT(DRAFT!$B:$B)/4,1),1+MOD(COLUMN()-1,6)))</f>
        <v/>
      </c>
      <c r="U139" s="51" t="str">
        <f>IF(ROWS($A$3:U139)&gt;CEILING(COUNT(DRAFT!$B:$B)/4,1),"",INDEX(RSLT,ROWS($A$3:U139)+QUOTIENT(COLUMNS($A$3:U139)-1,6)*CEILING(COUNT(DRAFT!$B:$B)/4,1),1+MOD(COLUMN()-1,6)))</f>
        <v/>
      </c>
      <c r="V139" s="51" t="str">
        <f>IF(ROWS($A$3:V139)&gt;CEILING(COUNT(DRAFT!$B:$B)/4,1),"",INDEX(RSLT,ROWS($A$3:V139)+QUOTIENT(COLUMNS($A$3:V139)-1,6)*CEILING(COUNT(DRAFT!$B:$B)/4,1),1+MOD(COLUMN()-1,6)))</f>
        <v/>
      </c>
      <c r="W139" s="51" t="str">
        <f>IF(ROWS($A$3:W139)&gt;CEILING(COUNT(DRAFT!$B:$B)/4,1),"",INDEX(RSLT,ROWS($A$3:W139)+QUOTIENT(COLUMNS($A$3:W139)-1,6)*CEILING(COUNT(DRAFT!$B:$B)/4,1),1+MOD(COLUMN()-1,6)))</f>
        <v/>
      </c>
      <c r="X139" s="51" t="str">
        <f>IF(ROWS($A$3:X139)&gt;CEILING(COUNT(DRAFT!$B:$B)/4,1),"",INDEX(RSLT,ROWS($A$3:X139)+QUOTIENT(COLUMNS($A$3:X139)-1,6)*CEILING(COUNT(DRAFT!$B:$B)/4,1),1+MOD(COLUMN()-1,6)))</f>
        <v/>
      </c>
    </row>
    <row r="140" spans="1:24" ht="23.1" customHeight="1" x14ac:dyDescent="0.2">
      <c r="A140" s="51" t="str">
        <f>IF(ROWS($A$3:A140)&gt;CEILING(COUNT(DRAFT!$B:$B)/4,1),"",INDEX(RSLT,ROWS($A$3:A140)+QUOTIENT(COLUMNS($A$3:A140)-1,6)*CEILING(COUNT(DRAFT!$B:$B)/4,1),1+MOD(COLUMN()-1,6)))</f>
        <v/>
      </c>
      <c r="B140" s="51" t="str">
        <f>IF(ROWS($A$3:B140)&gt;CEILING(COUNT(DRAFT!$B:$B)/4,1),"",INDEX(RSLT,ROWS($A$3:B140)+QUOTIENT(COLUMNS($A$3:B140)-1,6)*CEILING(COUNT(DRAFT!$B:$B)/4,1),1+MOD(COLUMN()-1,6)))</f>
        <v/>
      </c>
      <c r="C140" s="51" t="str">
        <f>IF(ROWS($A$3:C140)&gt;CEILING(COUNT(DRAFT!$B:$B)/4,1),"",INDEX(RSLT,ROWS($A$3:C140)+QUOTIENT(COLUMNS($A$3:C140)-1,6)*CEILING(COUNT(DRAFT!$B:$B)/4,1),1+MOD(COLUMN()-1,6)))</f>
        <v/>
      </c>
      <c r="D140" s="51" t="str">
        <f>IF(ROWS($A$3:D140)&gt;CEILING(COUNT(DRAFT!$B:$B)/4,1),"",INDEX(RSLT,ROWS($A$3:D140)+QUOTIENT(COLUMNS($A$3:D140)-1,6)*CEILING(COUNT(DRAFT!$B:$B)/4,1),1+MOD(COLUMN()-1,6)))</f>
        <v/>
      </c>
      <c r="E140" s="51" t="str">
        <f>IF(ROWS($A$3:E140)&gt;CEILING(COUNT(DRAFT!$B:$B)/4,1),"",INDEX(RSLT,ROWS($A$3:E140)+QUOTIENT(COLUMNS($A$3:E140)-1,6)*CEILING(COUNT(DRAFT!$B:$B)/4,1),1+MOD(COLUMN()-1,6)))</f>
        <v/>
      </c>
      <c r="F140" s="51" t="str">
        <f>IF(ROWS($A$3:F140)&gt;CEILING(COUNT(DRAFT!$B:$B)/4,1),"",INDEX(RSLT,ROWS($A$3:F140)+QUOTIENT(COLUMNS($A$3:F140)-1,6)*CEILING(COUNT(DRAFT!$B:$B)/4,1),1+MOD(COLUMN()-1,6)))</f>
        <v/>
      </c>
      <c r="G140" s="51" t="str">
        <f>IF(ROWS($A$3:G140)&gt;CEILING(COUNT(DRAFT!$B:$B)/4,1),"",INDEX(RSLT,ROWS($A$3:G140)+QUOTIENT(COLUMNS($A$3:G140)-1,6)*CEILING(COUNT(DRAFT!$B:$B)/4,1),1+MOD(COLUMN()-1,6)))</f>
        <v/>
      </c>
      <c r="H140" s="51" t="str">
        <f>IF(ROWS($A$3:H140)&gt;CEILING(COUNT(DRAFT!$B:$B)/4,1),"",INDEX(RSLT,ROWS($A$3:H140)+QUOTIENT(COLUMNS($A$3:H140)-1,6)*CEILING(COUNT(DRAFT!$B:$B)/4,1),1+MOD(COLUMN()-1,6)))</f>
        <v/>
      </c>
      <c r="I140" s="51" t="str">
        <f>IF(ROWS($A$3:I140)&gt;CEILING(COUNT(DRAFT!$B:$B)/4,1),"",INDEX(RSLT,ROWS($A$3:I140)+QUOTIENT(COLUMNS($A$3:I140)-1,6)*CEILING(COUNT(DRAFT!$B:$B)/4,1),1+MOD(COLUMN()-1,6)))</f>
        <v/>
      </c>
      <c r="J140" s="51" t="str">
        <f>IF(ROWS($A$3:J140)&gt;CEILING(COUNT(DRAFT!$B:$B)/4,1),"",INDEX(RSLT,ROWS($A$3:J140)+QUOTIENT(COLUMNS($A$3:J140)-1,6)*CEILING(COUNT(DRAFT!$B:$B)/4,1),1+MOD(COLUMN()-1,6)))</f>
        <v/>
      </c>
      <c r="K140" s="51" t="str">
        <f>IF(ROWS($A$3:K140)&gt;CEILING(COUNT(DRAFT!$B:$B)/4,1),"",INDEX(RSLT,ROWS($A$3:K140)+QUOTIENT(COLUMNS($A$3:K140)-1,6)*CEILING(COUNT(DRAFT!$B:$B)/4,1),1+MOD(COLUMN()-1,6)))</f>
        <v/>
      </c>
      <c r="L140" s="51" t="str">
        <f>IF(ROWS($A$3:L140)&gt;CEILING(COUNT(DRAFT!$B:$B)/4,1),"",INDEX(RSLT,ROWS($A$3:L140)+QUOTIENT(COLUMNS($A$3:L140)-1,6)*CEILING(COUNT(DRAFT!$B:$B)/4,1),1+MOD(COLUMN()-1,6)))</f>
        <v/>
      </c>
      <c r="M140" s="51" t="str">
        <f>IF(ROWS($A$3:M140)&gt;CEILING(COUNT(DRAFT!$B:$B)/4,1),"",INDEX(RSLT,ROWS($A$3:M140)+QUOTIENT(COLUMNS($A$3:M140)-1,6)*CEILING(COUNT(DRAFT!$B:$B)/4,1),1+MOD(COLUMN()-1,6)))</f>
        <v/>
      </c>
      <c r="N140" s="51" t="str">
        <f>IF(ROWS($A$3:N140)&gt;CEILING(COUNT(DRAFT!$B:$B)/4,1),"",INDEX(RSLT,ROWS($A$3:N140)+QUOTIENT(COLUMNS($A$3:N140)-1,6)*CEILING(COUNT(DRAFT!$B:$B)/4,1),1+MOD(COLUMN()-1,6)))</f>
        <v/>
      </c>
      <c r="O140" s="51" t="str">
        <f>IF(ROWS($A$3:O140)&gt;CEILING(COUNT(DRAFT!$B:$B)/4,1),"",INDEX(RSLT,ROWS($A$3:O140)+QUOTIENT(COLUMNS($A$3:O140)-1,6)*CEILING(COUNT(DRAFT!$B:$B)/4,1),1+MOD(COLUMN()-1,6)))</f>
        <v/>
      </c>
      <c r="P140" s="51" t="str">
        <f>IF(ROWS($A$3:P140)&gt;CEILING(COUNT(DRAFT!$B:$B)/4,1),"",INDEX(RSLT,ROWS($A$3:P140)+QUOTIENT(COLUMNS($A$3:P140)-1,6)*CEILING(COUNT(DRAFT!$B:$B)/4,1),1+MOD(COLUMN()-1,6)))</f>
        <v/>
      </c>
      <c r="Q140" s="51" t="str">
        <f>IF(ROWS($A$3:Q140)&gt;CEILING(COUNT(DRAFT!$B:$B)/4,1),"",INDEX(RSLT,ROWS($A$3:Q140)+QUOTIENT(COLUMNS($A$3:Q140)-1,6)*CEILING(COUNT(DRAFT!$B:$B)/4,1),1+MOD(COLUMN()-1,6)))</f>
        <v/>
      </c>
      <c r="R140" s="51" t="str">
        <f>IF(ROWS($A$3:R140)&gt;CEILING(COUNT(DRAFT!$B:$B)/4,1),"",INDEX(RSLT,ROWS($A$3:R140)+QUOTIENT(COLUMNS($A$3:R140)-1,6)*CEILING(COUNT(DRAFT!$B:$B)/4,1),1+MOD(COLUMN()-1,6)))</f>
        <v/>
      </c>
      <c r="S140" s="51" t="str">
        <f>IF(ROWS($A$3:S140)&gt;CEILING(COUNT(DRAFT!$B:$B)/4,1),"",INDEX(RSLT,ROWS($A$3:S140)+QUOTIENT(COLUMNS($A$3:S140)-1,6)*CEILING(COUNT(DRAFT!$B:$B)/4,1),1+MOD(COLUMN()-1,6)))</f>
        <v/>
      </c>
      <c r="T140" s="51" t="str">
        <f>IF(ROWS($A$3:T140)&gt;CEILING(COUNT(DRAFT!$B:$B)/4,1),"",INDEX(RSLT,ROWS($A$3:T140)+QUOTIENT(COLUMNS($A$3:T140)-1,6)*CEILING(COUNT(DRAFT!$B:$B)/4,1),1+MOD(COLUMN()-1,6)))</f>
        <v/>
      </c>
      <c r="U140" s="51" t="str">
        <f>IF(ROWS($A$3:U140)&gt;CEILING(COUNT(DRAFT!$B:$B)/4,1),"",INDEX(RSLT,ROWS($A$3:U140)+QUOTIENT(COLUMNS($A$3:U140)-1,6)*CEILING(COUNT(DRAFT!$B:$B)/4,1),1+MOD(COLUMN()-1,6)))</f>
        <v/>
      </c>
      <c r="V140" s="51" t="str">
        <f>IF(ROWS($A$3:V140)&gt;CEILING(COUNT(DRAFT!$B:$B)/4,1),"",INDEX(RSLT,ROWS($A$3:V140)+QUOTIENT(COLUMNS($A$3:V140)-1,6)*CEILING(COUNT(DRAFT!$B:$B)/4,1),1+MOD(COLUMN()-1,6)))</f>
        <v/>
      </c>
      <c r="W140" s="51" t="str">
        <f>IF(ROWS($A$3:W140)&gt;CEILING(COUNT(DRAFT!$B:$B)/4,1),"",INDEX(RSLT,ROWS($A$3:W140)+QUOTIENT(COLUMNS($A$3:W140)-1,6)*CEILING(COUNT(DRAFT!$B:$B)/4,1),1+MOD(COLUMN()-1,6)))</f>
        <v/>
      </c>
      <c r="X140" s="51" t="str">
        <f>IF(ROWS($A$3:X140)&gt;CEILING(COUNT(DRAFT!$B:$B)/4,1),"",INDEX(RSLT,ROWS($A$3:X140)+QUOTIENT(COLUMNS($A$3:X140)-1,6)*CEILING(COUNT(DRAFT!$B:$B)/4,1),1+MOD(COLUMN()-1,6)))</f>
        <v/>
      </c>
    </row>
    <row r="141" spans="1:24" ht="23.1" customHeight="1" x14ac:dyDescent="0.2">
      <c r="A141" s="51" t="str">
        <f>IF(ROWS($A$3:A141)&gt;CEILING(COUNT(DRAFT!$B:$B)/4,1),"",INDEX(RSLT,ROWS($A$3:A141)+QUOTIENT(COLUMNS($A$3:A141)-1,6)*CEILING(COUNT(DRAFT!$B:$B)/4,1),1+MOD(COLUMN()-1,6)))</f>
        <v/>
      </c>
      <c r="B141" s="51" t="str">
        <f>IF(ROWS($A$3:B141)&gt;CEILING(COUNT(DRAFT!$B:$B)/4,1),"",INDEX(RSLT,ROWS($A$3:B141)+QUOTIENT(COLUMNS($A$3:B141)-1,6)*CEILING(COUNT(DRAFT!$B:$B)/4,1),1+MOD(COLUMN()-1,6)))</f>
        <v/>
      </c>
      <c r="C141" s="51" t="str">
        <f>IF(ROWS($A$3:C141)&gt;CEILING(COUNT(DRAFT!$B:$B)/4,1),"",INDEX(RSLT,ROWS($A$3:C141)+QUOTIENT(COLUMNS($A$3:C141)-1,6)*CEILING(COUNT(DRAFT!$B:$B)/4,1),1+MOD(COLUMN()-1,6)))</f>
        <v/>
      </c>
      <c r="D141" s="51" t="str">
        <f>IF(ROWS($A$3:D141)&gt;CEILING(COUNT(DRAFT!$B:$B)/4,1),"",INDEX(RSLT,ROWS($A$3:D141)+QUOTIENT(COLUMNS($A$3:D141)-1,6)*CEILING(COUNT(DRAFT!$B:$B)/4,1),1+MOD(COLUMN()-1,6)))</f>
        <v/>
      </c>
      <c r="E141" s="51" t="str">
        <f>IF(ROWS($A$3:E141)&gt;CEILING(COUNT(DRAFT!$B:$B)/4,1),"",INDEX(RSLT,ROWS($A$3:E141)+QUOTIENT(COLUMNS($A$3:E141)-1,6)*CEILING(COUNT(DRAFT!$B:$B)/4,1),1+MOD(COLUMN()-1,6)))</f>
        <v/>
      </c>
      <c r="F141" s="51" t="str">
        <f>IF(ROWS($A$3:F141)&gt;CEILING(COUNT(DRAFT!$B:$B)/4,1),"",INDEX(RSLT,ROWS($A$3:F141)+QUOTIENT(COLUMNS($A$3:F141)-1,6)*CEILING(COUNT(DRAFT!$B:$B)/4,1),1+MOD(COLUMN()-1,6)))</f>
        <v/>
      </c>
      <c r="G141" s="51" t="str">
        <f>IF(ROWS($A$3:G141)&gt;CEILING(COUNT(DRAFT!$B:$B)/4,1),"",INDEX(RSLT,ROWS($A$3:G141)+QUOTIENT(COLUMNS($A$3:G141)-1,6)*CEILING(COUNT(DRAFT!$B:$B)/4,1),1+MOD(COLUMN()-1,6)))</f>
        <v/>
      </c>
      <c r="H141" s="51" t="str">
        <f>IF(ROWS($A$3:H141)&gt;CEILING(COUNT(DRAFT!$B:$B)/4,1),"",INDEX(RSLT,ROWS($A$3:H141)+QUOTIENT(COLUMNS($A$3:H141)-1,6)*CEILING(COUNT(DRAFT!$B:$B)/4,1),1+MOD(COLUMN()-1,6)))</f>
        <v/>
      </c>
      <c r="I141" s="51" t="str">
        <f>IF(ROWS($A$3:I141)&gt;CEILING(COUNT(DRAFT!$B:$B)/4,1),"",INDEX(RSLT,ROWS($A$3:I141)+QUOTIENT(COLUMNS($A$3:I141)-1,6)*CEILING(COUNT(DRAFT!$B:$B)/4,1),1+MOD(COLUMN()-1,6)))</f>
        <v/>
      </c>
      <c r="J141" s="51" t="str">
        <f>IF(ROWS($A$3:J141)&gt;CEILING(COUNT(DRAFT!$B:$B)/4,1),"",INDEX(RSLT,ROWS($A$3:J141)+QUOTIENT(COLUMNS($A$3:J141)-1,6)*CEILING(COUNT(DRAFT!$B:$B)/4,1),1+MOD(COLUMN()-1,6)))</f>
        <v/>
      </c>
      <c r="K141" s="51" t="str">
        <f>IF(ROWS($A$3:K141)&gt;CEILING(COUNT(DRAFT!$B:$B)/4,1),"",INDEX(RSLT,ROWS($A$3:K141)+QUOTIENT(COLUMNS($A$3:K141)-1,6)*CEILING(COUNT(DRAFT!$B:$B)/4,1),1+MOD(COLUMN()-1,6)))</f>
        <v/>
      </c>
      <c r="L141" s="51" t="str">
        <f>IF(ROWS($A$3:L141)&gt;CEILING(COUNT(DRAFT!$B:$B)/4,1),"",INDEX(RSLT,ROWS($A$3:L141)+QUOTIENT(COLUMNS($A$3:L141)-1,6)*CEILING(COUNT(DRAFT!$B:$B)/4,1),1+MOD(COLUMN()-1,6)))</f>
        <v/>
      </c>
      <c r="M141" s="51" t="str">
        <f>IF(ROWS($A$3:M141)&gt;CEILING(COUNT(DRAFT!$B:$B)/4,1),"",INDEX(RSLT,ROWS($A$3:M141)+QUOTIENT(COLUMNS($A$3:M141)-1,6)*CEILING(COUNT(DRAFT!$B:$B)/4,1),1+MOD(COLUMN()-1,6)))</f>
        <v/>
      </c>
      <c r="N141" s="51" t="str">
        <f>IF(ROWS($A$3:N141)&gt;CEILING(COUNT(DRAFT!$B:$B)/4,1),"",INDEX(RSLT,ROWS($A$3:N141)+QUOTIENT(COLUMNS($A$3:N141)-1,6)*CEILING(COUNT(DRAFT!$B:$B)/4,1),1+MOD(COLUMN()-1,6)))</f>
        <v/>
      </c>
      <c r="O141" s="51" t="str">
        <f>IF(ROWS($A$3:O141)&gt;CEILING(COUNT(DRAFT!$B:$B)/4,1),"",INDEX(RSLT,ROWS($A$3:O141)+QUOTIENT(COLUMNS($A$3:O141)-1,6)*CEILING(COUNT(DRAFT!$B:$B)/4,1),1+MOD(COLUMN()-1,6)))</f>
        <v/>
      </c>
      <c r="P141" s="51" t="str">
        <f>IF(ROWS($A$3:P141)&gt;CEILING(COUNT(DRAFT!$B:$B)/4,1),"",INDEX(RSLT,ROWS($A$3:P141)+QUOTIENT(COLUMNS($A$3:P141)-1,6)*CEILING(COUNT(DRAFT!$B:$B)/4,1),1+MOD(COLUMN()-1,6)))</f>
        <v/>
      </c>
      <c r="Q141" s="51" t="str">
        <f>IF(ROWS($A$3:Q141)&gt;CEILING(COUNT(DRAFT!$B:$B)/4,1),"",INDEX(RSLT,ROWS($A$3:Q141)+QUOTIENT(COLUMNS($A$3:Q141)-1,6)*CEILING(COUNT(DRAFT!$B:$B)/4,1),1+MOD(COLUMN()-1,6)))</f>
        <v/>
      </c>
      <c r="R141" s="51" t="str">
        <f>IF(ROWS($A$3:R141)&gt;CEILING(COUNT(DRAFT!$B:$B)/4,1),"",INDEX(RSLT,ROWS($A$3:R141)+QUOTIENT(COLUMNS($A$3:R141)-1,6)*CEILING(COUNT(DRAFT!$B:$B)/4,1),1+MOD(COLUMN()-1,6)))</f>
        <v/>
      </c>
      <c r="S141" s="51" t="str">
        <f>IF(ROWS($A$3:S141)&gt;CEILING(COUNT(DRAFT!$B:$B)/4,1),"",INDEX(RSLT,ROWS($A$3:S141)+QUOTIENT(COLUMNS($A$3:S141)-1,6)*CEILING(COUNT(DRAFT!$B:$B)/4,1),1+MOD(COLUMN()-1,6)))</f>
        <v/>
      </c>
      <c r="T141" s="51" t="str">
        <f>IF(ROWS($A$3:T141)&gt;CEILING(COUNT(DRAFT!$B:$B)/4,1),"",INDEX(RSLT,ROWS($A$3:T141)+QUOTIENT(COLUMNS($A$3:T141)-1,6)*CEILING(COUNT(DRAFT!$B:$B)/4,1),1+MOD(COLUMN()-1,6)))</f>
        <v/>
      </c>
      <c r="U141" s="51" t="str">
        <f>IF(ROWS($A$3:U141)&gt;CEILING(COUNT(DRAFT!$B:$B)/4,1),"",INDEX(RSLT,ROWS($A$3:U141)+QUOTIENT(COLUMNS($A$3:U141)-1,6)*CEILING(COUNT(DRAFT!$B:$B)/4,1),1+MOD(COLUMN()-1,6)))</f>
        <v/>
      </c>
      <c r="V141" s="51" t="str">
        <f>IF(ROWS($A$3:V141)&gt;CEILING(COUNT(DRAFT!$B:$B)/4,1),"",INDEX(RSLT,ROWS($A$3:V141)+QUOTIENT(COLUMNS($A$3:V141)-1,6)*CEILING(COUNT(DRAFT!$B:$B)/4,1),1+MOD(COLUMN()-1,6)))</f>
        <v/>
      </c>
      <c r="W141" s="51" t="str">
        <f>IF(ROWS($A$3:W141)&gt;CEILING(COUNT(DRAFT!$B:$B)/4,1),"",INDEX(RSLT,ROWS($A$3:W141)+QUOTIENT(COLUMNS($A$3:W141)-1,6)*CEILING(COUNT(DRAFT!$B:$B)/4,1),1+MOD(COLUMN()-1,6)))</f>
        <v/>
      </c>
      <c r="X141" s="51" t="str">
        <f>IF(ROWS($A$3:X141)&gt;CEILING(COUNT(DRAFT!$B:$B)/4,1),"",INDEX(RSLT,ROWS($A$3:X141)+QUOTIENT(COLUMNS($A$3:X141)-1,6)*CEILING(COUNT(DRAFT!$B:$B)/4,1),1+MOD(COLUMN()-1,6)))</f>
        <v/>
      </c>
    </row>
    <row r="142" spans="1:24" ht="23.1" customHeight="1" x14ac:dyDescent="0.2">
      <c r="A142" s="51" t="str">
        <f>IF(ROWS($A$3:A142)&gt;CEILING(COUNT(DRAFT!$B:$B)/4,1),"",INDEX(RSLT,ROWS($A$3:A142)+QUOTIENT(COLUMNS($A$3:A142)-1,6)*CEILING(COUNT(DRAFT!$B:$B)/4,1),1+MOD(COLUMN()-1,6)))</f>
        <v/>
      </c>
      <c r="B142" s="51" t="str">
        <f>IF(ROWS($A$3:B142)&gt;CEILING(COUNT(DRAFT!$B:$B)/4,1),"",INDEX(RSLT,ROWS($A$3:B142)+QUOTIENT(COLUMNS($A$3:B142)-1,6)*CEILING(COUNT(DRAFT!$B:$B)/4,1),1+MOD(COLUMN()-1,6)))</f>
        <v/>
      </c>
      <c r="C142" s="51" t="str">
        <f>IF(ROWS($A$3:C142)&gt;CEILING(COUNT(DRAFT!$B:$B)/4,1),"",INDEX(RSLT,ROWS($A$3:C142)+QUOTIENT(COLUMNS($A$3:C142)-1,6)*CEILING(COUNT(DRAFT!$B:$B)/4,1),1+MOD(COLUMN()-1,6)))</f>
        <v/>
      </c>
      <c r="D142" s="51" t="str">
        <f>IF(ROWS($A$3:D142)&gt;CEILING(COUNT(DRAFT!$B:$B)/4,1),"",INDEX(RSLT,ROWS($A$3:D142)+QUOTIENT(COLUMNS($A$3:D142)-1,6)*CEILING(COUNT(DRAFT!$B:$B)/4,1),1+MOD(COLUMN()-1,6)))</f>
        <v/>
      </c>
      <c r="E142" s="51" t="str">
        <f>IF(ROWS($A$3:E142)&gt;CEILING(COUNT(DRAFT!$B:$B)/4,1),"",INDEX(RSLT,ROWS($A$3:E142)+QUOTIENT(COLUMNS($A$3:E142)-1,6)*CEILING(COUNT(DRAFT!$B:$B)/4,1),1+MOD(COLUMN()-1,6)))</f>
        <v/>
      </c>
      <c r="F142" s="51" t="str">
        <f>IF(ROWS($A$3:F142)&gt;CEILING(COUNT(DRAFT!$B:$B)/4,1),"",INDEX(RSLT,ROWS($A$3:F142)+QUOTIENT(COLUMNS($A$3:F142)-1,6)*CEILING(COUNT(DRAFT!$B:$B)/4,1),1+MOD(COLUMN()-1,6)))</f>
        <v/>
      </c>
      <c r="G142" s="51" t="str">
        <f>IF(ROWS($A$3:G142)&gt;CEILING(COUNT(DRAFT!$B:$B)/4,1),"",INDEX(RSLT,ROWS($A$3:G142)+QUOTIENT(COLUMNS($A$3:G142)-1,6)*CEILING(COUNT(DRAFT!$B:$B)/4,1),1+MOD(COLUMN()-1,6)))</f>
        <v/>
      </c>
      <c r="H142" s="51" t="str">
        <f>IF(ROWS($A$3:H142)&gt;CEILING(COUNT(DRAFT!$B:$B)/4,1),"",INDEX(RSLT,ROWS($A$3:H142)+QUOTIENT(COLUMNS($A$3:H142)-1,6)*CEILING(COUNT(DRAFT!$B:$B)/4,1),1+MOD(COLUMN()-1,6)))</f>
        <v/>
      </c>
      <c r="I142" s="51" t="str">
        <f>IF(ROWS($A$3:I142)&gt;CEILING(COUNT(DRAFT!$B:$B)/4,1),"",INDEX(RSLT,ROWS($A$3:I142)+QUOTIENT(COLUMNS($A$3:I142)-1,6)*CEILING(COUNT(DRAFT!$B:$B)/4,1),1+MOD(COLUMN()-1,6)))</f>
        <v/>
      </c>
      <c r="J142" s="51" t="str">
        <f>IF(ROWS($A$3:J142)&gt;CEILING(COUNT(DRAFT!$B:$B)/4,1),"",INDEX(RSLT,ROWS($A$3:J142)+QUOTIENT(COLUMNS($A$3:J142)-1,6)*CEILING(COUNT(DRAFT!$B:$B)/4,1),1+MOD(COLUMN()-1,6)))</f>
        <v/>
      </c>
      <c r="K142" s="51" t="str">
        <f>IF(ROWS($A$3:K142)&gt;CEILING(COUNT(DRAFT!$B:$B)/4,1),"",INDEX(RSLT,ROWS($A$3:K142)+QUOTIENT(COLUMNS($A$3:K142)-1,6)*CEILING(COUNT(DRAFT!$B:$B)/4,1),1+MOD(COLUMN()-1,6)))</f>
        <v/>
      </c>
      <c r="L142" s="51" t="str">
        <f>IF(ROWS($A$3:L142)&gt;CEILING(COUNT(DRAFT!$B:$B)/4,1),"",INDEX(RSLT,ROWS($A$3:L142)+QUOTIENT(COLUMNS($A$3:L142)-1,6)*CEILING(COUNT(DRAFT!$B:$B)/4,1),1+MOD(COLUMN()-1,6)))</f>
        <v/>
      </c>
      <c r="M142" s="51" t="str">
        <f>IF(ROWS($A$3:M142)&gt;CEILING(COUNT(DRAFT!$B:$B)/4,1),"",INDEX(RSLT,ROWS($A$3:M142)+QUOTIENT(COLUMNS($A$3:M142)-1,6)*CEILING(COUNT(DRAFT!$B:$B)/4,1),1+MOD(COLUMN()-1,6)))</f>
        <v/>
      </c>
      <c r="N142" s="51" t="str">
        <f>IF(ROWS($A$3:N142)&gt;CEILING(COUNT(DRAFT!$B:$B)/4,1),"",INDEX(RSLT,ROWS($A$3:N142)+QUOTIENT(COLUMNS($A$3:N142)-1,6)*CEILING(COUNT(DRAFT!$B:$B)/4,1),1+MOD(COLUMN()-1,6)))</f>
        <v/>
      </c>
      <c r="O142" s="51" t="str">
        <f>IF(ROWS($A$3:O142)&gt;CEILING(COUNT(DRAFT!$B:$B)/4,1),"",INDEX(RSLT,ROWS($A$3:O142)+QUOTIENT(COLUMNS($A$3:O142)-1,6)*CEILING(COUNT(DRAFT!$B:$B)/4,1),1+MOD(COLUMN()-1,6)))</f>
        <v/>
      </c>
      <c r="P142" s="51" t="str">
        <f>IF(ROWS($A$3:P142)&gt;CEILING(COUNT(DRAFT!$B:$B)/4,1),"",INDEX(RSLT,ROWS($A$3:P142)+QUOTIENT(COLUMNS($A$3:P142)-1,6)*CEILING(COUNT(DRAFT!$B:$B)/4,1),1+MOD(COLUMN()-1,6)))</f>
        <v/>
      </c>
      <c r="Q142" s="51" t="str">
        <f>IF(ROWS($A$3:Q142)&gt;CEILING(COUNT(DRAFT!$B:$B)/4,1),"",INDEX(RSLT,ROWS($A$3:Q142)+QUOTIENT(COLUMNS($A$3:Q142)-1,6)*CEILING(COUNT(DRAFT!$B:$B)/4,1),1+MOD(COLUMN()-1,6)))</f>
        <v/>
      </c>
      <c r="R142" s="51" t="str">
        <f>IF(ROWS($A$3:R142)&gt;CEILING(COUNT(DRAFT!$B:$B)/4,1),"",INDEX(RSLT,ROWS($A$3:R142)+QUOTIENT(COLUMNS($A$3:R142)-1,6)*CEILING(COUNT(DRAFT!$B:$B)/4,1),1+MOD(COLUMN()-1,6)))</f>
        <v/>
      </c>
      <c r="S142" s="51" t="str">
        <f>IF(ROWS($A$3:S142)&gt;CEILING(COUNT(DRAFT!$B:$B)/4,1),"",INDEX(RSLT,ROWS($A$3:S142)+QUOTIENT(COLUMNS($A$3:S142)-1,6)*CEILING(COUNT(DRAFT!$B:$B)/4,1),1+MOD(COLUMN()-1,6)))</f>
        <v/>
      </c>
      <c r="T142" s="51" t="str">
        <f>IF(ROWS($A$3:T142)&gt;CEILING(COUNT(DRAFT!$B:$B)/4,1),"",INDEX(RSLT,ROWS($A$3:T142)+QUOTIENT(COLUMNS($A$3:T142)-1,6)*CEILING(COUNT(DRAFT!$B:$B)/4,1),1+MOD(COLUMN()-1,6)))</f>
        <v/>
      </c>
      <c r="U142" s="51" t="str">
        <f>IF(ROWS($A$3:U142)&gt;CEILING(COUNT(DRAFT!$B:$B)/4,1),"",INDEX(RSLT,ROWS($A$3:U142)+QUOTIENT(COLUMNS($A$3:U142)-1,6)*CEILING(COUNT(DRAFT!$B:$B)/4,1),1+MOD(COLUMN()-1,6)))</f>
        <v/>
      </c>
      <c r="V142" s="51" t="str">
        <f>IF(ROWS($A$3:V142)&gt;CEILING(COUNT(DRAFT!$B:$B)/4,1),"",INDEX(RSLT,ROWS($A$3:V142)+QUOTIENT(COLUMNS($A$3:V142)-1,6)*CEILING(COUNT(DRAFT!$B:$B)/4,1),1+MOD(COLUMN()-1,6)))</f>
        <v/>
      </c>
      <c r="W142" s="51" t="str">
        <f>IF(ROWS($A$3:W142)&gt;CEILING(COUNT(DRAFT!$B:$B)/4,1),"",INDEX(RSLT,ROWS($A$3:W142)+QUOTIENT(COLUMNS($A$3:W142)-1,6)*CEILING(COUNT(DRAFT!$B:$B)/4,1),1+MOD(COLUMN()-1,6)))</f>
        <v/>
      </c>
      <c r="X142" s="51" t="str">
        <f>IF(ROWS($A$3:X142)&gt;CEILING(COUNT(DRAFT!$B:$B)/4,1),"",INDEX(RSLT,ROWS($A$3:X142)+QUOTIENT(COLUMNS($A$3:X142)-1,6)*CEILING(COUNT(DRAFT!$B:$B)/4,1),1+MOD(COLUMN()-1,6)))</f>
        <v/>
      </c>
    </row>
    <row r="143" spans="1:24" ht="23.1" customHeight="1" x14ac:dyDescent="0.2">
      <c r="A143" s="51" t="str">
        <f>IF(ROWS($A$3:A143)&gt;CEILING(COUNT(DRAFT!$B:$B)/4,1),"",INDEX(RSLT,ROWS($A$3:A143)+QUOTIENT(COLUMNS($A$3:A143)-1,6)*CEILING(COUNT(DRAFT!$B:$B)/4,1),1+MOD(COLUMN()-1,6)))</f>
        <v/>
      </c>
      <c r="B143" s="51" t="str">
        <f>IF(ROWS($A$3:B143)&gt;CEILING(COUNT(DRAFT!$B:$B)/4,1),"",INDEX(RSLT,ROWS($A$3:B143)+QUOTIENT(COLUMNS($A$3:B143)-1,6)*CEILING(COUNT(DRAFT!$B:$B)/4,1),1+MOD(COLUMN()-1,6)))</f>
        <v/>
      </c>
      <c r="C143" s="51" t="str">
        <f>IF(ROWS($A$3:C143)&gt;CEILING(COUNT(DRAFT!$B:$B)/4,1),"",INDEX(RSLT,ROWS($A$3:C143)+QUOTIENT(COLUMNS($A$3:C143)-1,6)*CEILING(COUNT(DRAFT!$B:$B)/4,1),1+MOD(COLUMN()-1,6)))</f>
        <v/>
      </c>
      <c r="D143" s="51" t="str">
        <f>IF(ROWS($A$3:D143)&gt;CEILING(COUNT(DRAFT!$B:$B)/4,1),"",INDEX(RSLT,ROWS($A$3:D143)+QUOTIENT(COLUMNS($A$3:D143)-1,6)*CEILING(COUNT(DRAFT!$B:$B)/4,1),1+MOD(COLUMN()-1,6)))</f>
        <v/>
      </c>
      <c r="E143" s="51" t="str">
        <f>IF(ROWS($A$3:E143)&gt;CEILING(COUNT(DRAFT!$B:$B)/4,1),"",INDEX(RSLT,ROWS($A$3:E143)+QUOTIENT(COLUMNS($A$3:E143)-1,6)*CEILING(COUNT(DRAFT!$B:$B)/4,1),1+MOD(COLUMN()-1,6)))</f>
        <v/>
      </c>
      <c r="F143" s="51" t="str">
        <f>IF(ROWS($A$3:F143)&gt;CEILING(COUNT(DRAFT!$B:$B)/4,1),"",INDEX(RSLT,ROWS($A$3:F143)+QUOTIENT(COLUMNS($A$3:F143)-1,6)*CEILING(COUNT(DRAFT!$B:$B)/4,1),1+MOD(COLUMN()-1,6)))</f>
        <v/>
      </c>
      <c r="G143" s="51" t="str">
        <f>IF(ROWS($A$3:G143)&gt;CEILING(COUNT(DRAFT!$B:$B)/4,1),"",INDEX(RSLT,ROWS($A$3:G143)+QUOTIENT(COLUMNS($A$3:G143)-1,6)*CEILING(COUNT(DRAFT!$B:$B)/4,1),1+MOD(COLUMN()-1,6)))</f>
        <v/>
      </c>
      <c r="H143" s="51" t="str">
        <f>IF(ROWS($A$3:H143)&gt;CEILING(COUNT(DRAFT!$B:$B)/4,1),"",INDEX(RSLT,ROWS($A$3:H143)+QUOTIENT(COLUMNS($A$3:H143)-1,6)*CEILING(COUNT(DRAFT!$B:$B)/4,1),1+MOD(COLUMN()-1,6)))</f>
        <v/>
      </c>
      <c r="I143" s="51" t="str">
        <f>IF(ROWS($A$3:I143)&gt;CEILING(COUNT(DRAFT!$B:$B)/4,1),"",INDEX(RSLT,ROWS($A$3:I143)+QUOTIENT(COLUMNS($A$3:I143)-1,6)*CEILING(COUNT(DRAFT!$B:$B)/4,1),1+MOD(COLUMN()-1,6)))</f>
        <v/>
      </c>
      <c r="J143" s="51" t="str">
        <f>IF(ROWS($A$3:J143)&gt;CEILING(COUNT(DRAFT!$B:$B)/4,1),"",INDEX(RSLT,ROWS($A$3:J143)+QUOTIENT(COLUMNS($A$3:J143)-1,6)*CEILING(COUNT(DRAFT!$B:$B)/4,1),1+MOD(COLUMN()-1,6)))</f>
        <v/>
      </c>
      <c r="K143" s="51" t="str">
        <f>IF(ROWS($A$3:K143)&gt;CEILING(COUNT(DRAFT!$B:$B)/4,1),"",INDEX(RSLT,ROWS($A$3:K143)+QUOTIENT(COLUMNS($A$3:K143)-1,6)*CEILING(COUNT(DRAFT!$B:$B)/4,1),1+MOD(COLUMN()-1,6)))</f>
        <v/>
      </c>
      <c r="L143" s="51" t="str">
        <f>IF(ROWS($A$3:L143)&gt;CEILING(COUNT(DRAFT!$B:$B)/4,1),"",INDEX(RSLT,ROWS($A$3:L143)+QUOTIENT(COLUMNS($A$3:L143)-1,6)*CEILING(COUNT(DRAFT!$B:$B)/4,1),1+MOD(COLUMN()-1,6)))</f>
        <v/>
      </c>
      <c r="M143" s="51" t="str">
        <f>IF(ROWS($A$3:M143)&gt;CEILING(COUNT(DRAFT!$B:$B)/4,1),"",INDEX(RSLT,ROWS($A$3:M143)+QUOTIENT(COLUMNS($A$3:M143)-1,6)*CEILING(COUNT(DRAFT!$B:$B)/4,1),1+MOD(COLUMN()-1,6)))</f>
        <v/>
      </c>
      <c r="N143" s="51" t="str">
        <f>IF(ROWS($A$3:N143)&gt;CEILING(COUNT(DRAFT!$B:$B)/4,1),"",INDEX(RSLT,ROWS($A$3:N143)+QUOTIENT(COLUMNS($A$3:N143)-1,6)*CEILING(COUNT(DRAFT!$B:$B)/4,1),1+MOD(COLUMN()-1,6)))</f>
        <v/>
      </c>
      <c r="O143" s="51" t="str">
        <f>IF(ROWS($A$3:O143)&gt;CEILING(COUNT(DRAFT!$B:$B)/4,1),"",INDEX(RSLT,ROWS($A$3:O143)+QUOTIENT(COLUMNS($A$3:O143)-1,6)*CEILING(COUNT(DRAFT!$B:$B)/4,1),1+MOD(COLUMN()-1,6)))</f>
        <v/>
      </c>
      <c r="P143" s="51" t="str">
        <f>IF(ROWS($A$3:P143)&gt;CEILING(COUNT(DRAFT!$B:$B)/4,1),"",INDEX(RSLT,ROWS($A$3:P143)+QUOTIENT(COLUMNS($A$3:P143)-1,6)*CEILING(COUNT(DRAFT!$B:$B)/4,1),1+MOD(COLUMN()-1,6)))</f>
        <v/>
      </c>
      <c r="Q143" s="51" t="str">
        <f>IF(ROWS($A$3:Q143)&gt;CEILING(COUNT(DRAFT!$B:$B)/4,1),"",INDEX(RSLT,ROWS($A$3:Q143)+QUOTIENT(COLUMNS($A$3:Q143)-1,6)*CEILING(COUNT(DRAFT!$B:$B)/4,1),1+MOD(COLUMN()-1,6)))</f>
        <v/>
      </c>
      <c r="R143" s="51" t="str">
        <f>IF(ROWS($A$3:R143)&gt;CEILING(COUNT(DRAFT!$B:$B)/4,1),"",INDEX(RSLT,ROWS($A$3:R143)+QUOTIENT(COLUMNS($A$3:R143)-1,6)*CEILING(COUNT(DRAFT!$B:$B)/4,1),1+MOD(COLUMN()-1,6)))</f>
        <v/>
      </c>
      <c r="S143" s="51" t="str">
        <f>IF(ROWS($A$3:S143)&gt;CEILING(COUNT(DRAFT!$B:$B)/4,1),"",INDEX(RSLT,ROWS($A$3:S143)+QUOTIENT(COLUMNS($A$3:S143)-1,6)*CEILING(COUNT(DRAFT!$B:$B)/4,1),1+MOD(COLUMN()-1,6)))</f>
        <v/>
      </c>
      <c r="T143" s="51" t="str">
        <f>IF(ROWS($A$3:T143)&gt;CEILING(COUNT(DRAFT!$B:$B)/4,1),"",INDEX(RSLT,ROWS($A$3:T143)+QUOTIENT(COLUMNS($A$3:T143)-1,6)*CEILING(COUNT(DRAFT!$B:$B)/4,1),1+MOD(COLUMN()-1,6)))</f>
        <v/>
      </c>
      <c r="U143" s="51" t="str">
        <f>IF(ROWS($A$3:U143)&gt;CEILING(COUNT(DRAFT!$B:$B)/4,1),"",INDEX(RSLT,ROWS($A$3:U143)+QUOTIENT(COLUMNS($A$3:U143)-1,6)*CEILING(COUNT(DRAFT!$B:$B)/4,1),1+MOD(COLUMN()-1,6)))</f>
        <v/>
      </c>
      <c r="V143" s="51" t="str">
        <f>IF(ROWS($A$3:V143)&gt;CEILING(COUNT(DRAFT!$B:$B)/4,1),"",INDEX(RSLT,ROWS($A$3:V143)+QUOTIENT(COLUMNS($A$3:V143)-1,6)*CEILING(COUNT(DRAFT!$B:$B)/4,1),1+MOD(COLUMN()-1,6)))</f>
        <v/>
      </c>
      <c r="W143" s="51" t="str">
        <f>IF(ROWS($A$3:W143)&gt;CEILING(COUNT(DRAFT!$B:$B)/4,1),"",INDEX(RSLT,ROWS($A$3:W143)+QUOTIENT(COLUMNS($A$3:W143)-1,6)*CEILING(COUNT(DRAFT!$B:$B)/4,1),1+MOD(COLUMN()-1,6)))</f>
        <v/>
      </c>
      <c r="X143" s="51" t="str">
        <f>IF(ROWS($A$3:X143)&gt;CEILING(COUNT(DRAFT!$B:$B)/4,1),"",INDEX(RSLT,ROWS($A$3:X143)+QUOTIENT(COLUMNS($A$3:X143)-1,6)*CEILING(COUNT(DRAFT!$B:$B)/4,1),1+MOD(COLUMN()-1,6)))</f>
        <v/>
      </c>
    </row>
    <row r="144" spans="1:24" ht="23.1" customHeight="1" x14ac:dyDescent="0.2">
      <c r="A144" s="51" t="str">
        <f>IF(ROWS($A$3:A144)&gt;CEILING(COUNT(DRAFT!$B:$B)/4,1),"",INDEX(RSLT,ROWS($A$3:A144)+QUOTIENT(COLUMNS($A$3:A144)-1,6)*CEILING(COUNT(DRAFT!$B:$B)/4,1),1+MOD(COLUMN()-1,6)))</f>
        <v/>
      </c>
      <c r="B144" s="51" t="str">
        <f>IF(ROWS($A$3:B144)&gt;CEILING(COUNT(DRAFT!$B:$B)/4,1),"",INDEX(RSLT,ROWS($A$3:B144)+QUOTIENT(COLUMNS($A$3:B144)-1,6)*CEILING(COUNT(DRAFT!$B:$B)/4,1),1+MOD(COLUMN()-1,6)))</f>
        <v/>
      </c>
      <c r="C144" s="51" t="str">
        <f>IF(ROWS($A$3:C144)&gt;CEILING(COUNT(DRAFT!$B:$B)/4,1),"",INDEX(RSLT,ROWS($A$3:C144)+QUOTIENT(COLUMNS($A$3:C144)-1,6)*CEILING(COUNT(DRAFT!$B:$B)/4,1),1+MOD(COLUMN()-1,6)))</f>
        <v/>
      </c>
      <c r="D144" s="51" t="str">
        <f>IF(ROWS($A$3:D144)&gt;CEILING(COUNT(DRAFT!$B:$B)/4,1),"",INDEX(RSLT,ROWS($A$3:D144)+QUOTIENT(COLUMNS($A$3:D144)-1,6)*CEILING(COUNT(DRAFT!$B:$B)/4,1),1+MOD(COLUMN()-1,6)))</f>
        <v/>
      </c>
      <c r="E144" s="51" t="str">
        <f>IF(ROWS($A$3:E144)&gt;CEILING(COUNT(DRAFT!$B:$B)/4,1),"",INDEX(RSLT,ROWS($A$3:E144)+QUOTIENT(COLUMNS($A$3:E144)-1,6)*CEILING(COUNT(DRAFT!$B:$B)/4,1),1+MOD(COLUMN()-1,6)))</f>
        <v/>
      </c>
      <c r="F144" s="51" t="str">
        <f>IF(ROWS($A$3:F144)&gt;CEILING(COUNT(DRAFT!$B:$B)/4,1),"",INDEX(RSLT,ROWS($A$3:F144)+QUOTIENT(COLUMNS($A$3:F144)-1,6)*CEILING(COUNT(DRAFT!$B:$B)/4,1),1+MOD(COLUMN()-1,6)))</f>
        <v/>
      </c>
      <c r="G144" s="51" t="str">
        <f>IF(ROWS($A$3:G144)&gt;CEILING(COUNT(DRAFT!$B:$B)/4,1),"",INDEX(RSLT,ROWS($A$3:G144)+QUOTIENT(COLUMNS($A$3:G144)-1,6)*CEILING(COUNT(DRAFT!$B:$B)/4,1),1+MOD(COLUMN()-1,6)))</f>
        <v/>
      </c>
      <c r="H144" s="51" t="str">
        <f>IF(ROWS($A$3:H144)&gt;CEILING(COUNT(DRAFT!$B:$B)/4,1),"",INDEX(RSLT,ROWS($A$3:H144)+QUOTIENT(COLUMNS($A$3:H144)-1,6)*CEILING(COUNT(DRAFT!$B:$B)/4,1),1+MOD(COLUMN()-1,6)))</f>
        <v/>
      </c>
      <c r="I144" s="51" t="str">
        <f>IF(ROWS($A$3:I144)&gt;CEILING(COUNT(DRAFT!$B:$B)/4,1),"",INDEX(RSLT,ROWS($A$3:I144)+QUOTIENT(COLUMNS($A$3:I144)-1,6)*CEILING(COUNT(DRAFT!$B:$B)/4,1),1+MOD(COLUMN()-1,6)))</f>
        <v/>
      </c>
      <c r="J144" s="51" t="str">
        <f>IF(ROWS($A$3:J144)&gt;CEILING(COUNT(DRAFT!$B:$B)/4,1),"",INDEX(RSLT,ROWS($A$3:J144)+QUOTIENT(COLUMNS($A$3:J144)-1,6)*CEILING(COUNT(DRAFT!$B:$B)/4,1),1+MOD(COLUMN()-1,6)))</f>
        <v/>
      </c>
      <c r="K144" s="51" t="str">
        <f>IF(ROWS($A$3:K144)&gt;CEILING(COUNT(DRAFT!$B:$B)/4,1),"",INDEX(RSLT,ROWS($A$3:K144)+QUOTIENT(COLUMNS($A$3:K144)-1,6)*CEILING(COUNT(DRAFT!$B:$B)/4,1),1+MOD(COLUMN()-1,6)))</f>
        <v/>
      </c>
      <c r="L144" s="51" t="str">
        <f>IF(ROWS($A$3:L144)&gt;CEILING(COUNT(DRAFT!$B:$B)/4,1),"",INDEX(RSLT,ROWS($A$3:L144)+QUOTIENT(COLUMNS($A$3:L144)-1,6)*CEILING(COUNT(DRAFT!$B:$B)/4,1),1+MOD(COLUMN()-1,6)))</f>
        <v/>
      </c>
      <c r="M144" s="51" t="str">
        <f>IF(ROWS($A$3:M144)&gt;CEILING(COUNT(DRAFT!$B:$B)/4,1),"",INDEX(RSLT,ROWS($A$3:M144)+QUOTIENT(COLUMNS($A$3:M144)-1,6)*CEILING(COUNT(DRAFT!$B:$B)/4,1),1+MOD(COLUMN()-1,6)))</f>
        <v/>
      </c>
      <c r="N144" s="51" t="str">
        <f>IF(ROWS($A$3:N144)&gt;CEILING(COUNT(DRAFT!$B:$B)/4,1),"",INDEX(RSLT,ROWS($A$3:N144)+QUOTIENT(COLUMNS($A$3:N144)-1,6)*CEILING(COUNT(DRAFT!$B:$B)/4,1),1+MOD(COLUMN()-1,6)))</f>
        <v/>
      </c>
      <c r="O144" s="51" t="str">
        <f>IF(ROWS($A$3:O144)&gt;CEILING(COUNT(DRAFT!$B:$B)/4,1),"",INDEX(RSLT,ROWS($A$3:O144)+QUOTIENT(COLUMNS($A$3:O144)-1,6)*CEILING(COUNT(DRAFT!$B:$B)/4,1),1+MOD(COLUMN()-1,6)))</f>
        <v/>
      </c>
      <c r="P144" s="51" t="str">
        <f>IF(ROWS($A$3:P144)&gt;CEILING(COUNT(DRAFT!$B:$B)/4,1),"",INDEX(RSLT,ROWS($A$3:P144)+QUOTIENT(COLUMNS($A$3:P144)-1,6)*CEILING(COUNT(DRAFT!$B:$B)/4,1),1+MOD(COLUMN()-1,6)))</f>
        <v/>
      </c>
      <c r="Q144" s="51" t="str">
        <f>IF(ROWS($A$3:Q144)&gt;CEILING(COUNT(DRAFT!$B:$B)/4,1),"",INDEX(RSLT,ROWS($A$3:Q144)+QUOTIENT(COLUMNS($A$3:Q144)-1,6)*CEILING(COUNT(DRAFT!$B:$B)/4,1),1+MOD(COLUMN()-1,6)))</f>
        <v/>
      </c>
      <c r="R144" s="51" t="str">
        <f>IF(ROWS($A$3:R144)&gt;CEILING(COUNT(DRAFT!$B:$B)/4,1),"",INDEX(RSLT,ROWS($A$3:R144)+QUOTIENT(COLUMNS($A$3:R144)-1,6)*CEILING(COUNT(DRAFT!$B:$B)/4,1),1+MOD(COLUMN()-1,6)))</f>
        <v/>
      </c>
      <c r="S144" s="51" t="str">
        <f>IF(ROWS($A$3:S144)&gt;CEILING(COUNT(DRAFT!$B:$B)/4,1),"",INDEX(RSLT,ROWS($A$3:S144)+QUOTIENT(COLUMNS($A$3:S144)-1,6)*CEILING(COUNT(DRAFT!$B:$B)/4,1),1+MOD(COLUMN()-1,6)))</f>
        <v/>
      </c>
      <c r="T144" s="51" t="str">
        <f>IF(ROWS($A$3:T144)&gt;CEILING(COUNT(DRAFT!$B:$B)/4,1),"",INDEX(RSLT,ROWS($A$3:T144)+QUOTIENT(COLUMNS($A$3:T144)-1,6)*CEILING(COUNT(DRAFT!$B:$B)/4,1),1+MOD(COLUMN()-1,6)))</f>
        <v/>
      </c>
      <c r="U144" s="51" t="str">
        <f>IF(ROWS($A$3:U144)&gt;CEILING(COUNT(DRAFT!$B:$B)/4,1),"",INDEX(RSLT,ROWS($A$3:U144)+QUOTIENT(COLUMNS($A$3:U144)-1,6)*CEILING(COUNT(DRAFT!$B:$B)/4,1),1+MOD(COLUMN()-1,6)))</f>
        <v/>
      </c>
      <c r="V144" s="51" t="str">
        <f>IF(ROWS($A$3:V144)&gt;CEILING(COUNT(DRAFT!$B:$B)/4,1),"",INDEX(RSLT,ROWS($A$3:V144)+QUOTIENT(COLUMNS($A$3:V144)-1,6)*CEILING(COUNT(DRAFT!$B:$B)/4,1),1+MOD(COLUMN()-1,6)))</f>
        <v/>
      </c>
      <c r="W144" s="51" t="str">
        <f>IF(ROWS($A$3:W144)&gt;CEILING(COUNT(DRAFT!$B:$B)/4,1),"",INDEX(RSLT,ROWS($A$3:W144)+QUOTIENT(COLUMNS($A$3:W144)-1,6)*CEILING(COUNT(DRAFT!$B:$B)/4,1),1+MOD(COLUMN()-1,6)))</f>
        <v/>
      </c>
      <c r="X144" s="51" t="str">
        <f>IF(ROWS($A$3:X144)&gt;CEILING(COUNT(DRAFT!$B:$B)/4,1),"",INDEX(RSLT,ROWS($A$3:X144)+QUOTIENT(COLUMNS($A$3:X144)-1,6)*CEILING(COUNT(DRAFT!$B:$B)/4,1),1+MOD(COLUMN()-1,6)))</f>
        <v/>
      </c>
    </row>
    <row r="145" spans="1:24" ht="23.1" customHeight="1" x14ac:dyDescent="0.2">
      <c r="A145" s="51" t="str">
        <f>IF(ROWS($A$3:A145)&gt;CEILING(COUNT(DRAFT!$B:$B)/4,1),"",INDEX(RSLT,ROWS($A$3:A145)+QUOTIENT(COLUMNS($A$3:A145)-1,6)*CEILING(COUNT(DRAFT!$B:$B)/4,1),1+MOD(COLUMN()-1,6)))</f>
        <v/>
      </c>
      <c r="B145" s="51" t="str">
        <f>IF(ROWS($A$3:B145)&gt;CEILING(COUNT(DRAFT!$B:$B)/4,1),"",INDEX(RSLT,ROWS($A$3:B145)+QUOTIENT(COLUMNS($A$3:B145)-1,6)*CEILING(COUNT(DRAFT!$B:$B)/4,1),1+MOD(COLUMN()-1,6)))</f>
        <v/>
      </c>
      <c r="C145" s="51" t="str">
        <f>IF(ROWS($A$3:C145)&gt;CEILING(COUNT(DRAFT!$B:$B)/4,1),"",INDEX(RSLT,ROWS($A$3:C145)+QUOTIENT(COLUMNS($A$3:C145)-1,6)*CEILING(COUNT(DRAFT!$B:$B)/4,1),1+MOD(COLUMN()-1,6)))</f>
        <v/>
      </c>
      <c r="D145" s="51" t="str">
        <f>IF(ROWS($A$3:D145)&gt;CEILING(COUNT(DRAFT!$B:$B)/4,1),"",INDEX(RSLT,ROWS($A$3:D145)+QUOTIENT(COLUMNS($A$3:D145)-1,6)*CEILING(COUNT(DRAFT!$B:$B)/4,1),1+MOD(COLUMN()-1,6)))</f>
        <v/>
      </c>
      <c r="E145" s="51" t="str">
        <f>IF(ROWS($A$3:E145)&gt;CEILING(COUNT(DRAFT!$B:$B)/4,1),"",INDEX(RSLT,ROWS($A$3:E145)+QUOTIENT(COLUMNS($A$3:E145)-1,6)*CEILING(COUNT(DRAFT!$B:$B)/4,1),1+MOD(COLUMN()-1,6)))</f>
        <v/>
      </c>
      <c r="F145" s="51" t="str">
        <f>IF(ROWS($A$3:F145)&gt;CEILING(COUNT(DRAFT!$B:$B)/4,1),"",INDEX(RSLT,ROWS($A$3:F145)+QUOTIENT(COLUMNS($A$3:F145)-1,6)*CEILING(COUNT(DRAFT!$B:$B)/4,1),1+MOD(COLUMN()-1,6)))</f>
        <v/>
      </c>
      <c r="G145" s="51" t="str">
        <f>IF(ROWS($A$3:G145)&gt;CEILING(COUNT(DRAFT!$B:$B)/4,1),"",INDEX(RSLT,ROWS($A$3:G145)+QUOTIENT(COLUMNS($A$3:G145)-1,6)*CEILING(COUNT(DRAFT!$B:$B)/4,1),1+MOD(COLUMN()-1,6)))</f>
        <v/>
      </c>
      <c r="H145" s="51" t="str">
        <f>IF(ROWS($A$3:H145)&gt;CEILING(COUNT(DRAFT!$B:$B)/4,1),"",INDEX(RSLT,ROWS($A$3:H145)+QUOTIENT(COLUMNS($A$3:H145)-1,6)*CEILING(COUNT(DRAFT!$B:$B)/4,1),1+MOD(COLUMN()-1,6)))</f>
        <v/>
      </c>
      <c r="I145" s="51" t="str">
        <f>IF(ROWS($A$3:I145)&gt;CEILING(COUNT(DRAFT!$B:$B)/4,1),"",INDEX(RSLT,ROWS($A$3:I145)+QUOTIENT(COLUMNS($A$3:I145)-1,6)*CEILING(COUNT(DRAFT!$B:$B)/4,1),1+MOD(COLUMN()-1,6)))</f>
        <v/>
      </c>
      <c r="J145" s="51" t="str">
        <f>IF(ROWS($A$3:J145)&gt;CEILING(COUNT(DRAFT!$B:$B)/4,1),"",INDEX(RSLT,ROWS($A$3:J145)+QUOTIENT(COLUMNS($A$3:J145)-1,6)*CEILING(COUNT(DRAFT!$B:$B)/4,1),1+MOD(COLUMN()-1,6)))</f>
        <v/>
      </c>
      <c r="K145" s="51" t="str">
        <f>IF(ROWS($A$3:K145)&gt;CEILING(COUNT(DRAFT!$B:$B)/4,1),"",INDEX(RSLT,ROWS($A$3:K145)+QUOTIENT(COLUMNS($A$3:K145)-1,6)*CEILING(COUNT(DRAFT!$B:$B)/4,1),1+MOD(COLUMN()-1,6)))</f>
        <v/>
      </c>
      <c r="L145" s="51" t="str">
        <f>IF(ROWS($A$3:L145)&gt;CEILING(COUNT(DRAFT!$B:$B)/4,1),"",INDEX(RSLT,ROWS($A$3:L145)+QUOTIENT(COLUMNS($A$3:L145)-1,6)*CEILING(COUNT(DRAFT!$B:$B)/4,1),1+MOD(COLUMN()-1,6)))</f>
        <v/>
      </c>
      <c r="M145" s="51" t="str">
        <f>IF(ROWS($A$3:M145)&gt;CEILING(COUNT(DRAFT!$B:$B)/4,1),"",INDEX(RSLT,ROWS($A$3:M145)+QUOTIENT(COLUMNS($A$3:M145)-1,6)*CEILING(COUNT(DRAFT!$B:$B)/4,1),1+MOD(COLUMN()-1,6)))</f>
        <v/>
      </c>
      <c r="N145" s="51" t="str">
        <f>IF(ROWS($A$3:N145)&gt;CEILING(COUNT(DRAFT!$B:$B)/4,1),"",INDEX(RSLT,ROWS($A$3:N145)+QUOTIENT(COLUMNS($A$3:N145)-1,6)*CEILING(COUNT(DRAFT!$B:$B)/4,1),1+MOD(COLUMN()-1,6)))</f>
        <v/>
      </c>
      <c r="O145" s="51" t="str">
        <f>IF(ROWS($A$3:O145)&gt;CEILING(COUNT(DRAFT!$B:$B)/4,1),"",INDEX(RSLT,ROWS($A$3:O145)+QUOTIENT(COLUMNS($A$3:O145)-1,6)*CEILING(COUNT(DRAFT!$B:$B)/4,1),1+MOD(COLUMN()-1,6)))</f>
        <v/>
      </c>
      <c r="P145" s="51" t="str">
        <f>IF(ROWS($A$3:P145)&gt;CEILING(COUNT(DRAFT!$B:$B)/4,1),"",INDEX(RSLT,ROWS($A$3:P145)+QUOTIENT(COLUMNS($A$3:P145)-1,6)*CEILING(COUNT(DRAFT!$B:$B)/4,1),1+MOD(COLUMN()-1,6)))</f>
        <v/>
      </c>
      <c r="Q145" s="51" t="str">
        <f>IF(ROWS($A$3:Q145)&gt;CEILING(COUNT(DRAFT!$B:$B)/4,1),"",INDEX(RSLT,ROWS($A$3:Q145)+QUOTIENT(COLUMNS($A$3:Q145)-1,6)*CEILING(COUNT(DRAFT!$B:$B)/4,1),1+MOD(COLUMN()-1,6)))</f>
        <v/>
      </c>
      <c r="R145" s="51" t="str">
        <f>IF(ROWS($A$3:R145)&gt;CEILING(COUNT(DRAFT!$B:$B)/4,1),"",INDEX(RSLT,ROWS($A$3:R145)+QUOTIENT(COLUMNS($A$3:R145)-1,6)*CEILING(COUNT(DRAFT!$B:$B)/4,1),1+MOD(COLUMN()-1,6)))</f>
        <v/>
      </c>
      <c r="S145" s="51" t="str">
        <f>IF(ROWS($A$3:S145)&gt;CEILING(COUNT(DRAFT!$B:$B)/4,1),"",INDEX(RSLT,ROWS($A$3:S145)+QUOTIENT(COLUMNS($A$3:S145)-1,6)*CEILING(COUNT(DRAFT!$B:$B)/4,1),1+MOD(COLUMN()-1,6)))</f>
        <v/>
      </c>
      <c r="T145" s="51" t="str">
        <f>IF(ROWS($A$3:T145)&gt;CEILING(COUNT(DRAFT!$B:$B)/4,1),"",INDEX(RSLT,ROWS($A$3:T145)+QUOTIENT(COLUMNS($A$3:T145)-1,6)*CEILING(COUNT(DRAFT!$B:$B)/4,1),1+MOD(COLUMN()-1,6)))</f>
        <v/>
      </c>
      <c r="U145" s="51" t="str">
        <f>IF(ROWS($A$3:U145)&gt;CEILING(COUNT(DRAFT!$B:$B)/4,1),"",INDEX(RSLT,ROWS($A$3:U145)+QUOTIENT(COLUMNS($A$3:U145)-1,6)*CEILING(COUNT(DRAFT!$B:$B)/4,1),1+MOD(COLUMN()-1,6)))</f>
        <v/>
      </c>
      <c r="V145" s="51" t="str">
        <f>IF(ROWS($A$3:V145)&gt;CEILING(COUNT(DRAFT!$B:$B)/4,1),"",INDEX(RSLT,ROWS($A$3:V145)+QUOTIENT(COLUMNS($A$3:V145)-1,6)*CEILING(COUNT(DRAFT!$B:$B)/4,1),1+MOD(COLUMN()-1,6)))</f>
        <v/>
      </c>
      <c r="W145" s="51" t="str">
        <f>IF(ROWS($A$3:W145)&gt;CEILING(COUNT(DRAFT!$B:$B)/4,1),"",INDEX(RSLT,ROWS($A$3:W145)+QUOTIENT(COLUMNS($A$3:W145)-1,6)*CEILING(COUNT(DRAFT!$B:$B)/4,1),1+MOD(COLUMN()-1,6)))</f>
        <v/>
      </c>
      <c r="X145" s="51" t="str">
        <f>IF(ROWS($A$3:X145)&gt;CEILING(COUNT(DRAFT!$B:$B)/4,1),"",INDEX(RSLT,ROWS($A$3:X145)+QUOTIENT(COLUMNS($A$3:X145)-1,6)*CEILING(COUNT(DRAFT!$B:$B)/4,1),1+MOD(COLUMN()-1,6)))</f>
        <v/>
      </c>
    </row>
    <row r="146" spans="1:24" ht="23.1" customHeight="1" x14ac:dyDescent="0.2">
      <c r="A146" s="51" t="str">
        <f>IF(ROWS($A$3:A146)&gt;CEILING(COUNT(DRAFT!$B:$B)/4,1),"",INDEX(RSLT,ROWS($A$3:A146)+QUOTIENT(COLUMNS($A$3:A146)-1,6)*CEILING(COUNT(DRAFT!$B:$B)/4,1),1+MOD(COLUMN()-1,6)))</f>
        <v/>
      </c>
      <c r="B146" s="51" t="str">
        <f>IF(ROWS($A$3:B146)&gt;CEILING(COUNT(DRAFT!$B:$B)/4,1),"",INDEX(RSLT,ROWS($A$3:B146)+QUOTIENT(COLUMNS($A$3:B146)-1,6)*CEILING(COUNT(DRAFT!$B:$B)/4,1),1+MOD(COLUMN()-1,6)))</f>
        <v/>
      </c>
      <c r="C146" s="51" t="str">
        <f>IF(ROWS($A$3:C146)&gt;CEILING(COUNT(DRAFT!$B:$B)/4,1),"",INDEX(RSLT,ROWS($A$3:C146)+QUOTIENT(COLUMNS($A$3:C146)-1,6)*CEILING(COUNT(DRAFT!$B:$B)/4,1),1+MOD(COLUMN()-1,6)))</f>
        <v/>
      </c>
      <c r="D146" s="51" t="str">
        <f>IF(ROWS($A$3:D146)&gt;CEILING(COUNT(DRAFT!$B:$B)/4,1),"",INDEX(RSLT,ROWS($A$3:D146)+QUOTIENT(COLUMNS($A$3:D146)-1,6)*CEILING(COUNT(DRAFT!$B:$B)/4,1),1+MOD(COLUMN()-1,6)))</f>
        <v/>
      </c>
      <c r="E146" s="51" t="str">
        <f>IF(ROWS($A$3:E146)&gt;CEILING(COUNT(DRAFT!$B:$B)/4,1),"",INDEX(RSLT,ROWS($A$3:E146)+QUOTIENT(COLUMNS($A$3:E146)-1,6)*CEILING(COUNT(DRAFT!$B:$B)/4,1),1+MOD(COLUMN()-1,6)))</f>
        <v/>
      </c>
      <c r="F146" s="51" t="str">
        <f>IF(ROWS($A$3:F146)&gt;CEILING(COUNT(DRAFT!$B:$B)/4,1),"",INDEX(RSLT,ROWS($A$3:F146)+QUOTIENT(COLUMNS($A$3:F146)-1,6)*CEILING(COUNT(DRAFT!$B:$B)/4,1),1+MOD(COLUMN()-1,6)))</f>
        <v/>
      </c>
      <c r="G146" s="51" t="str">
        <f>IF(ROWS($A$3:G146)&gt;CEILING(COUNT(DRAFT!$B:$B)/4,1),"",INDEX(RSLT,ROWS($A$3:G146)+QUOTIENT(COLUMNS($A$3:G146)-1,6)*CEILING(COUNT(DRAFT!$B:$B)/4,1),1+MOD(COLUMN()-1,6)))</f>
        <v/>
      </c>
      <c r="H146" s="51" t="str">
        <f>IF(ROWS($A$3:H146)&gt;CEILING(COUNT(DRAFT!$B:$B)/4,1),"",INDEX(RSLT,ROWS($A$3:H146)+QUOTIENT(COLUMNS($A$3:H146)-1,6)*CEILING(COUNT(DRAFT!$B:$B)/4,1),1+MOD(COLUMN()-1,6)))</f>
        <v/>
      </c>
      <c r="I146" s="51" t="str">
        <f>IF(ROWS($A$3:I146)&gt;CEILING(COUNT(DRAFT!$B:$B)/4,1),"",INDEX(RSLT,ROWS($A$3:I146)+QUOTIENT(COLUMNS($A$3:I146)-1,6)*CEILING(COUNT(DRAFT!$B:$B)/4,1),1+MOD(COLUMN()-1,6)))</f>
        <v/>
      </c>
      <c r="J146" s="51" t="str">
        <f>IF(ROWS($A$3:J146)&gt;CEILING(COUNT(DRAFT!$B:$B)/4,1),"",INDEX(RSLT,ROWS($A$3:J146)+QUOTIENT(COLUMNS($A$3:J146)-1,6)*CEILING(COUNT(DRAFT!$B:$B)/4,1),1+MOD(COLUMN()-1,6)))</f>
        <v/>
      </c>
      <c r="K146" s="51" t="str">
        <f>IF(ROWS($A$3:K146)&gt;CEILING(COUNT(DRAFT!$B:$B)/4,1),"",INDEX(RSLT,ROWS($A$3:K146)+QUOTIENT(COLUMNS($A$3:K146)-1,6)*CEILING(COUNT(DRAFT!$B:$B)/4,1),1+MOD(COLUMN()-1,6)))</f>
        <v/>
      </c>
      <c r="L146" s="51" t="str">
        <f>IF(ROWS($A$3:L146)&gt;CEILING(COUNT(DRAFT!$B:$B)/4,1),"",INDEX(RSLT,ROWS($A$3:L146)+QUOTIENT(COLUMNS($A$3:L146)-1,6)*CEILING(COUNT(DRAFT!$B:$B)/4,1),1+MOD(COLUMN()-1,6)))</f>
        <v/>
      </c>
      <c r="M146" s="51" t="str">
        <f>IF(ROWS($A$3:M146)&gt;CEILING(COUNT(DRAFT!$B:$B)/4,1),"",INDEX(RSLT,ROWS($A$3:M146)+QUOTIENT(COLUMNS($A$3:M146)-1,6)*CEILING(COUNT(DRAFT!$B:$B)/4,1),1+MOD(COLUMN()-1,6)))</f>
        <v/>
      </c>
      <c r="N146" s="51" t="str">
        <f>IF(ROWS($A$3:N146)&gt;CEILING(COUNT(DRAFT!$B:$B)/4,1),"",INDEX(RSLT,ROWS($A$3:N146)+QUOTIENT(COLUMNS($A$3:N146)-1,6)*CEILING(COUNT(DRAFT!$B:$B)/4,1),1+MOD(COLUMN()-1,6)))</f>
        <v/>
      </c>
      <c r="O146" s="51" t="str">
        <f>IF(ROWS($A$3:O146)&gt;CEILING(COUNT(DRAFT!$B:$B)/4,1),"",INDEX(RSLT,ROWS($A$3:O146)+QUOTIENT(COLUMNS($A$3:O146)-1,6)*CEILING(COUNT(DRAFT!$B:$B)/4,1),1+MOD(COLUMN()-1,6)))</f>
        <v/>
      </c>
      <c r="P146" s="51" t="str">
        <f>IF(ROWS($A$3:P146)&gt;CEILING(COUNT(DRAFT!$B:$B)/4,1),"",INDEX(RSLT,ROWS($A$3:P146)+QUOTIENT(COLUMNS($A$3:P146)-1,6)*CEILING(COUNT(DRAFT!$B:$B)/4,1),1+MOD(COLUMN()-1,6)))</f>
        <v/>
      </c>
      <c r="Q146" s="51" t="str">
        <f>IF(ROWS($A$3:Q146)&gt;CEILING(COUNT(DRAFT!$B:$B)/4,1),"",INDEX(RSLT,ROWS($A$3:Q146)+QUOTIENT(COLUMNS($A$3:Q146)-1,6)*CEILING(COUNT(DRAFT!$B:$B)/4,1),1+MOD(COLUMN()-1,6)))</f>
        <v/>
      </c>
      <c r="R146" s="51" t="str">
        <f>IF(ROWS($A$3:R146)&gt;CEILING(COUNT(DRAFT!$B:$B)/4,1),"",INDEX(RSLT,ROWS($A$3:R146)+QUOTIENT(COLUMNS($A$3:R146)-1,6)*CEILING(COUNT(DRAFT!$B:$B)/4,1),1+MOD(COLUMN()-1,6)))</f>
        <v/>
      </c>
      <c r="S146" s="51" t="str">
        <f>IF(ROWS($A$3:S146)&gt;CEILING(COUNT(DRAFT!$B:$B)/4,1),"",INDEX(RSLT,ROWS($A$3:S146)+QUOTIENT(COLUMNS($A$3:S146)-1,6)*CEILING(COUNT(DRAFT!$B:$B)/4,1),1+MOD(COLUMN()-1,6)))</f>
        <v/>
      </c>
      <c r="T146" s="51" t="str">
        <f>IF(ROWS($A$3:T146)&gt;CEILING(COUNT(DRAFT!$B:$B)/4,1),"",INDEX(RSLT,ROWS($A$3:T146)+QUOTIENT(COLUMNS($A$3:T146)-1,6)*CEILING(COUNT(DRAFT!$B:$B)/4,1),1+MOD(COLUMN()-1,6)))</f>
        <v/>
      </c>
      <c r="U146" s="51" t="str">
        <f>IF(ROWS($A$3:U146)&gt;CEILING(COUNT(DRAFT!$B:$B)/4,1),"",INDEX(RSLT,ROWS($A$3:U146)+QUOTIENT(COLUMNS($A$3:U146)-1,6)*CEILING(COUNT(DRAFT!$B:$B)/4,1),1+MOD(COLUMN()-1,6)))</f>
        <v/>
      </c>
      <c r="V146" s="51" t="str">
        <f>IF(ROWS($A$3:V146)&gt;CEILING(COUNT(DRAFT!$B:$B)/4,1),"",INDEX(RSLT,ROWS($A$3:V146)+QUOTIENT(COLUMNS($A$3:V146)-1,6)*CEILING(COUNT(DRAFT!$B:$B)/4,1),1+MOD(COLUMN()-1,6)))</f>
        <v/>
      </c>
      <c r="W146" s="51" t="str">
        <f>IF(ROWS($A$3:W146)&gt;CEILING(COUNT(DRAFT!$B:$B)/4,1),"",INDEX(RSLT,ROWS($A$3:W146)+QUOTIENT(COLUMNS($A$3:W146)-1,6)*CEILING(COUNT(DRAFT!$B:$B)/4,1),1+MOD(COLUMN()-1,6)))</f>
        <v/>
      </c>
      <c r="X146" s="51" t="str">
        <f>IF(ROWS($A$3:X146)&gt;CEILING(COUNT(DRAFT!$B:$B)/4,1),"",INDEX(RSLT,ROWS($A$3:X146)+QUOTIENT(COLUMNS($A$3:X146)-1,6)*CEILING(COUNT(DRAFT!$B:$B)/4,1),1+MOD(COLUMN()-1,6)))</f>
        <v/>
      </c>
    </row>
    <row r="147" spans="1:24" ht="23.1" customHeight="1" x14ac:dyDescent="0.2">
      <c r="A147" s="51" t="str">
        <f>IF(ROWS($A$3:A147)&gt;CEILING(COUNT(DRAFT!$B:$B)/4,1),"",INDEX(RSLT,ROWS($A$3:A147)+QUOTIENT(COLUMNS($A$3:A147)-1,6)*CEILING(COUNT(DRAFT!$B:$B)/4,1),1+MOD(COLUMN()-1,6)))</f>
        <v/>
      </c>
      <c r="B147" s="51" t="str">
        <f>IF(ROWS($A$3:B147)&gt;CEILING(COUNT(DRAFT!$B:$B)/4,1),"",INDEX(RSLT,ROWS($A$3:B147)+QUOTIENT(COLUMNS($A$3:B147)-1,6)*CEILING(COUNT(DRAFT!$B:$B)/4,1),1+MOD(COLUMN()-1,6)))</f>
        <v/>
      </c>
      <c r="C147" s="51" t="str">
        <f>IF(ROWS($A$3:C147)&gt;CEILING(COUNT(DRAFT!$B:$B)/4,1),"",INDEX(RSLT,ROWS($A$3:C147)+QUOTIENT(COLUMNS($A$3:C147)-1,6)*CEILING(COUNT(DRAFT!$B:$B)/4,1),1+MOD(COLUMN()-1,6)))</f>
        <v/>
      </c>
      <c r="D147" s="51" t="str">
        <f>IF(ROWS($A$3:D147)&gt;CEILING(COUNT(DRAFT!$B:$B)/4,1),"",INDEX(RSLT,ROWS($A$3:D147)+QUOTIENT(COLUMNS($A$3:D147)-1,6)*CEILING(COUNT(DRAFT!$B:$B)/4,1),1+MOD(COLUMN()-1,6)))</f>
        <v/>
      </c>
      <c r="E147" s="51" t="str">
        <f>IF(ROWS($A$3:E147)&gt;CEILING(COUNT(DRAFT!$B:$B)/4,1),"",INDEX(RSLT,ROWS($A$3:E147)+QUOTIENT(COLUMNS($A$3:E147)-1,6)*CEILING(COUNT(DRAFT!$B:$B)/4,1),1+MOD(COLUMN()-1,6)))</f>
        <v/>
      </c>
      <c r="F147" s="51" t="str">
        <f>IF(ROWS($A$3:F147)&gt;CEILING(COUNT(DRAFT!$B:$B)/4,1),"",INDEX(RSLT,ROWS($A$3:F147)+QUOTIENT(COLUMNS($A$3:F147)-1,6)*CEILING(COUNT(DRAFT!$B:$B)/4,1),1+MOD(COLUMN()-1,6)))</f>
        <v/>
      </c>
      <c r="G147" s="51" t="str">
        <f>IF(ROWS($A$3:G147)&gt;CEILING(COUNT(DRAFT!$B:$B)/4,1),"",INDEX(RSLT,ROWS($A$3:G147)+QUOTIENT(COLUMNS($A$3:G147)-1,6)*CEILING(COUNT(DRAFT!$B:$B)/4,1),1+MOD(COLUMN()-1,6)))</f>
        <v/>
      </c>
      <c r="H147" s="51" t="str">
        <f>IF(ROWS($A$3:H147)&gt;CEILING(COUNT(DRAFT!$B:$B)/4,1),"",INDEX(RSLT,ROWS($A$3:H147)+QUOTIENT(COLUMNS($A$3:H147)-1,6)*CEILING(COUNT(DRAFT!$B:$B)/4,1),1+MOD(COLUMN()-1,6)))</f>
        <v/>
      </c>
      <c r="I147" s="51" t="str">
        <f>IF(ROWS($A$3:I147)&gt;CEILING(COUNT(DRAFT!$B:$B)/4,1),"",INDEX(RSLT,ROWS($A$3:I147)+QUOTIENT(COLUMNS($A$3:I147)-1,6)*CEILING(COUNT(DRAFT!$B:$B)/4,1),1+MOD(COLUMN()-1,6)))</f>
        <v/>
      </c>
      <c r="J147" s="51" t="str">
        <f>IF(ROWS($A$3:J147)&gt;CEILING(COUNT(DRAFT!$B:$B)/4,1),"",INDEX(RSLT,ROWS($A$3:J147)+QUOTIENT(COLUMNS($A$3:J147)-1,6)*CEILING(COUNT(DRAFT!$B:$B)/4,1),1+MOD(COLUMN()-1,6)))</f>
        <v/>
      </c>
      <c r="K147" s="51" t="str">
        <f>IF(ROWS($A$3:K147)&gt;CEILING(COUNT(DRAFT!$B:$B)/4,1),"",INDEX(RSLT,ROWS($A$3:K147)+QUOTIENT(COLUMNS($A$3:K147)-1,6)*CEILING(COUNT(DRAFT!$B:$B)/4,1),1+MOD(COLUMN()-1,6)))</f>
        <v/>
      </c>
      <c r="L147" s="51" t="str">
        <f>IF(ROWS($A$3:L147)&gt;CEILING(COUNT(DRAFT!$B:$B)/4,1),"",INDEX(RSLT,ROWS($A$3:L147)+QUOTIENT(COLUMNS($A$3:L147)-1,6)*CEILING(COUNT(DRAFT!$B:$B)/4,1),1+MOD(COLUMN()-1,6)))</f>
        <v/>
      </c>
      <c r="M147" s="51" t="str">
        <f>IF(ROWS($A$3:M147)&gt;CEILING(COUNT(DRAFT!$B:$B)/4,1),"",INDEX(RSLT,ROWS($A$3:M147)+QUOTIENT(COLUMNS($A$3:M147)-1,6)*CEILING(COUNT(DRAFT!$B:$B)/4,1),1+MOD(COLUMN()-1,6)))</f>
        <v/>
      </c>
      <c r="N147" s="51" t="str">
        <f>IF(ROWS($A$3:N147)&gt;CEILING(COUNT(DRAFT!$B:$B)/4,1),"",INDEX(RSLT,ROWS($A$3:N147)+QUOTIENT(COLUMNS($A$3:N147)-1,6)*CEILING(COUNT(DRAFT!$B:$B)/4,1),1+MOD(COLUMN()-1,6)))</f>
        <v/>
      </c>
      <c r="O147" s="51" t="str">
        <f>IF(ROWS($A$3:O147)&gt;CEILING(COUNT(DRAFT!$B:$B)/4,1),"",INDEX(RSLT,ROWS($A$3:O147)+QUOTIENT(COLUMNS($A$3:O147)-1,6)*CEILING(COUNT(DRAFT!$B:$B)/4,1),1+MOD(COLUMN()-1,6)))</f>
        <v/>
      </c>
      <c r="P147" s="51" t="str">
        <f>IF(ROWS($A$3:P147)&gt;CEILING(COUNT(DRAFT!$B:$B)/4,1),"",INDEX(RSLT,ROWS($A$3:P147)+QUOTIENT(COLUMNS($A$3:P147)-1,6)*CEILING(COUNT(DRAFT!$B:$B)/4,1),1+MOD(COLUMN()-1,6)))</f>
        <v/>
      </c>
      <c r="Q147" s="51" t="str">
        <f>IF(ROWS($A$3:Q147)&gt;CEILING(COUNT(DRAFT!$B:$B)/4,1),"",INDEX(RSLT,ROWS($A$3:Q147)+QUOTIENT(COLUMNS($A$3:Q147)-1,6)*CEILING(COUNT(DRAFT!$B:$B)/4,1),1+MOD(COLUMN()-1,6)))</f>
        <v/>
      </c>
      <c r="R147" s="51" t="str">
        <f>IF(ROWS($A$3:R147)&gt;CEILING(COUNT(DRAFT!$B:$B)/4,1),"",INDEX(RSLT,ROWS($A$3:R147)+QUOTIENT(COLUMNS($A$3:R147)-1,6)*CEILING(COUNT(DRAFT!$B:$B)/4,1),1+MOD(COLUMN()-1,6)))</f>
        <v/>
      </c>
      <c r="S147" s="51" t="str">
        <f>IF(ROWS($A$3:S147)&gt;CEILING(COUNT(DRAFT!$B:$B)/4,1),"",INDEX(RSLT,ROWS($A$3:S147)+QUOTIENT(COLUMNS($A$3:S147)-1,6)*CEILING(COUNT(DRAFT!$B:$B)/4,1),1+MOD(COLUMN()-1,6)))</f>
        <v/>
      </c>
      <c r="T147" s="51" t="str">
        <f>IF(ROWS($A$3:T147)&gt;CEILING(COUNT(DRAFT!$B:$B)/4,1),"",INDEX(RSLT,ROWS($A$3:T147)+QUOTIENT(COLUMNS($A$3:T147)-1,6)*CEILING(COUNT(DRAFT!$B:$B)/4,1),1+MOD(COLUMN()-1,6)))</f>
        <v/>
      </c>
      <c r="U147" s="51" t="str">
        <f>IF(ROWS($A$3:U147)&gt;CEILING(COUNT(DRAFT!$B:$B)/4,1),"",INDEX(RSLT,ROWS($A$3:U147)+QUOTIENT(COLUMNS($A$3:U147)-1,6)*CEILING(COUNT(DRAFT!$B:$B)/4,1),1+MOD(COLUMN()-1,6)))</f>
        <v/>
      </c>
      <c r="V147" s="51" t="str">
        <f>IF(ROWS($A$3:V147)&gt;CEILING(COUNT(DRAFT!$B:$B)/4,1),"",INDEX(RSLT,ROWS($A$3:V147)+QUOTIENT(COLUMNS($A$3:V147)-1,6)*CEILING(COUNT(DRAFT!$B:$B)/4,1),1+MOD(COLUMN()-1,6)))</f>
        <v/>
      </c>
      <c r="W147" s="51" t="str">
        <f>IF(ROWS($A$3:W147)&gt;CEILING(COUNT(DRAFT!$B:$B)/4,1),"",INDEX(RSLT,ROWS($A$3:W147)+QUOTIENT(COLUMNS($A$3:W147)-1,6)*CEILING(COUNT(DRAFT!$B:$B)/4,1),1+MOD(COLUMN()-1,6)))</f>
        <v/>
      </c>
      <c r="X147" s="51" t="str">
        <f>IF(ROWS($A$3:X147)&gt;CEILING(COUNT(DRAFT!$B:$B)/4,1),"",INDEX(RSLT,ROWS($A$3:X147)+QUOTIENT(COLUMNS($A$3:X147)-1,6)*CEILING(COUNT(DRAFT!$B:$B)/4,1),1+MOD(COLUMN()-1,6)))</f>
        <v/>
      </c>
    </row>
    <row r="148" spans="1:24" ht="23.1" customHeight="1" x14ac:dyDescent="0.2">
      <c r="A148" s="51" t="str">
        <f>IF(ROWS($A$3:A148)&gt;CEILING(COUNT(DRAFT!$B:$B)/4,1),"",INDEX(RSLT,ROWS($A$3:A148)+QUOTIENT(COLUMNS($A$3:A148)-1,6)*CEILING(COUNT(DRAFT!$B:$B)/4,1),1+MOD(COLUMN()-1,6)))</f>
        <v/>
      </c>
      <c r="B148" s="51" t="str">
        <f>IF(ROWS($A$3:B148)&gt;CEILING(COUNT(DRAFT!$B:$B)/4,1),"",INDEX(RSLT,ROWS($A$3:B148)+QUOTIENT(COLUMNS($A$3:B148)-1,6)*CEILING(COUNT(DRAFT!$B:$B)/4,1),1+MOD(COLUMN()-1,6)))</f>
        <v/>
      </c>
      <c r="C148" s="51" t="str">
        <f>IF(ROWS($A$3:C148)&gt;CEILING(COUNT(DRAFT!$B:$B)/4,1),"",INDEX(RSLT,ROWS($A$3:C148)+QUOTIENT(COLUMNS($A$3:C148)-1,6)*CEILING(COUNT(DRAFT!$B:$B)/4,1),1+MOD(COLUMN()-1,6)))</f>
        <v/>
      </c>
      <c r="D148" s="51" t="str">
        <f>IF(ROWS($A$3:D148)&gt;CEILING(COUNT(DRAFT!$B:$B)/4,1),"",INDEX(RSLT,ROWS($A$3:D148)+QUOTIENT(COLUMNS($A$3:D148)-1,6)*CEILING(COUNT(DRAFT!$B:$B)/4,1),1+MOD(COLUMN()-1,6)))</f>
        <v/>
      </c>
      <c r="E148" s="51" t="str">
        <f>IF(ROWS($A$3:E148)&gt;CEILING(COUNT(DRAFT!$B:$B)/4,1),"",INDEX(RSLT,ROWS($A$3:E148)+QUOTIENT(COLUMNS($A$3:E148)-1,6)*CEILING(COUNT(DRAFT!$B:$B)/4,1),1+MOD(COLUMN()-1,6)))</f>
        <v/>
      </c>
      <c r="F148" s="51" t="str">
        <f>IF(ROWS($A$3:F148)&gt;CEILING(COUNT(DRAFT!$B:$B)/4,1),"",INDEX(RSLT,ROWS($A$3:F148)+QUOTIENT(COLUMNS($A$3:F148)-1,6)*CEILING(COUNT(DRAFT!$B:$B)/4,1),1+MOD(COLUMN()-1,6)))</f>
        <v/>
      </c>
      <c r="G148" s="51" t="str">
        <f>IF(ROWS($A$3:G148)&gt;CEILING(COUNT(DRAFT!$B:$B)/4,1),"",INDEX(RSLT,ROWS($A$3:G148)+QUOTIENT(COLUMNS($A$3:G148)-1,6)*CEILING(COUNT(DRAFT!$B:$B)/4,1),1+MOD(COLUMN()-1,6)))</f>
        <v/>
      </c>
      <c r="H148" s="51" t="str">
        <f>IF(ROWS($A$3:H148)&gt;CEILING(COUNT(DRAFT!$B:$B)/4,1),"",INDEX(RSLT,ROWS($A$3:H148)+QUOTIENT(COLUMNS($A$3:H148)-1,6)*CEILING(COUNT(DRAFT!$B:$B)/4,1),1+MOD(COLUMN()-1,6)))</f>
        <v/>
      </c>
      <c r="I148" s="51" t="str">
        <f>IF(ROWS($A$3:I148)&gt;CEILING(COUNT(DRAFT!$B:$B)/4,1),"",INDEX(RSLT,ROWS($A$3:I148)+QUOTIENT(COLUMNS($A$3:I148)-1,6)*CEILING(COUNT(DRAFT!$B:$B)/4,1),1+MOD(COLUMN()-1,6)))</f>
        <v/>
      </c>
      <c r="J148" s="51" t="str">
        <f>IF(ROWS($A$3:J148)&gt;CEILING(COUNT(DRAFT!$B:$B)/4,1),"",INDEX(RSLT,ROWS($A$3:J148)+QUOTIENT(COLUMNS($A$3:J148)-1,6)*CEILING(COUNT(DRAFT!$B:$B)/4,1),1+MOD(COLUMN()-1,6)))</f>
        <v/>
      </c>
      <c r="K148" s="51" t="str">
        <f>IF(ROWS($A$3:K148)&gt;CEILING(COUNT(DRAFT!$B:$B)/4,1),"",INDEX(RSLT,ROWS($A$3:K148)+QUOTIENT(COLUMNS($A$3:K148)-1,6)*CEILING(COUNT(DRAFT!$B:$B)/4,1),1+MOD(COLUMN()-1,6)))</f>
        <v/>
      </c>
      <c r="L148" s="51" t="str">
        <f>IF(ROWS($A$3:L148)&gt;CEILING(COUNT(DRAFT!$B:$B)/4,1),"",INDEX(RSLT,ROWS($A$3:L148)+QUOTIENT(COLUMNS($A$3:L148)-1,6)*CEILING(COUNT(DRAFT!$B:$B)/4,1),1+MOD(COLUMN()-1,6)))</f>
        <v/>
      </c>
      <c r="M148" s="51" t="str">
        <f>IF(ROWS($A$3:M148)&gt;CEILING(COUNT(DRAFT!$B:$B)/4,1),"",INDEX(RSLT,ROWS($A$3:M148)+QUOTIENT(COLUMNS($A$3:M148)-1,6)*CEILING(COUNT(DRAFT!$B:$B)/4,1),1+MOD(COLUMN()-1,6)))</f>
        <v/>
      </c>
      <c r="N148" s="51" t="str">
        <f>IF(ROWS($A$3:N148)&gt;CEILING(COUNT(DRAFT!$B:$B)/4,1),"",INDEX(RSLT,ROWS($A$3:N148)+QUOTIENT(COLUMNS($A$3:N148)-1,6)*CEILING(COUNT(DRAFT!$B:$B)/4,1),1+MOD(COLUMN()-1,6)))</f>
        <v/>
      </c>
      <c r="O148" s="51" t="str">
        <f>IF(ROWS($A$3:O148)&gt;CEILING(COUNT(DRAFT!$B:$B)/4,1),"",INDEX(RSLT,ROWS($A$3:O148)+QUOTIENT(COLUMNS($A$3:O148)-1,6)*CEILING(COUNT(DRAFT!$B:$B)/4,1),1+MOD(COLUMN()-1,6)))</f>
        <v/>
      </c>
      <c r="P148" s="51" t="str">
        <f>IF(ROWS($A$3:P148)&gt;CEILING(COUNT(DRAFT!$B:$B)/4,1),"",INDEX(RSLT,ROWS($A$3:P148)+QUOTIENT(COLUMNS($A$3:P148)-1,6)*CEILING(COUNT(DRAFT!$B:$B)/4,1),1+MOD(COLUMN()-1,6)))</f>
        <v/>
      </c>
      <c r="Q148" s="51" t="str">
        <f>IF(ROWS($A$3:Q148)&gt;CEILING(COUNT(DRAFT!$B:$B)/4,1),"",INDEX(RSLT,ROWS($A$3:Q148)+QUOTIENT(COLUMNS($A$3:Q148)-1,6)*CEILING(COUNT(DRAFT!$B:$B)/4,1),1+MOD(COLUMN()-1,6)))</f>
        <v/>
      </c>
      <c r="R148" s="51" t="str">
        <f>IF(ROWS($A$3:R148)&gt;CEILING(COUNT(DRAFT!$B:$B)/4,1),"",INDEX(RSLT,ROWS($A$3:R148)+QUOTIENT(COLUMNS($A$3:R148)-1,6)*CEILING(COUNT(DRAFT!$B:$B)/4,1),1+MOD(COLUMN()-1,6)))</f>
        <v/>
      </c>
      <c r="S148" s="51" t="str">
        <f>IF(ROWS($A$3:S148)&gt;CEILING(COUNT(DRAFT!$B:$B)/4,1),"",INDEX(RSLT,ROWS($A$3:S148)+QUOTIENT(COLUMNS($A$3:S148)-1,6)*CEILING(COUNT(DRAFT!$B:$B)/4,1),1+MOD(COLUMN()-1,6)))</f>
        <v/>
      </c>
      <c r="T148" s="51" t="str">
        <f>IF(ROWS($A$3:T148)&gt;CEILING(COUNT(DRAFT!$B:$B)/4,1),"",INDEX(RSLT,ROWS($A$3:T148)+QUOTIENT(COLUMNS($A$3:T148)-1,6)*CEILING(COUNT(DRAFT!$B:$B)/4,1),1+MOD(COLUMN()-1,6)))</f>
        <v/>
      </c>
      <c r="U148" s="51" t="str">
        <f>IF(ROWS($A$3:U148)&gt;CEILING(COUNT(DRAFT!$B:$B)/4,1),"",INDEX(RSLT,ROWS($A$3:U148)+QUOTIENT(COLUMNS($A$3:U148)-1,6)*CEILING(COUNT(DRAFT!$B:$B)/4,1),1+MOD(COLUMN()-1,6)))</f>
        <v/>
      </c>
      <c r="V148" s="51" t="str">
        <f>IF(ROWS($A$3:V148)&gt;CEILING(COUNT(DRAFT!$B:$B)/4,1),"",INDEX(RSLT,ROWS($A$3:V148)+QUOTIENT(COLUMNS($A$3:V148)-1,6)*CEILING(COUNT(DRAFT!$B:$B)/4,1),1+MOD(COLUMN()-1,6)))</f>
        <v/>
      </c>
      <c r="W148" s="51" t="str">
        <f>IF(ROWS($A$3:W148)&gt;CEILING(COUNT(DRAFT!$B:$B)/4,1),"",INDEX(RSLT,ROWS($A$3:W148)+QUOTIENT(COLUMNS($A$3:W148)-1,6)*CEILING(COUNT(DRAFT!$B:$B)/4,1),1+MOD(COLUMN()-1,6)))</f>
        <v/>
      </c>
      <c r="X148" s="51" t="str">
        <f>IF(ROWS($A$3:X148)&gt;CEILING(COUNT(DRAFT!$B:$B)/4,1),"",INDEX(RSLT,ROWS($A$3:X148)+QUOTIENT(COLUMNS($A$3:X148)-1,6)*CEILING(COUNT(DRAFT!$B:$B)/4,1),1+MOD(COLUMN()-1,6)))</f>
        <v/>
      </c>
    </row>
    <row r="149" spans="1:24" ht="23.1" customHeight="1" x14ac:dyDescent="0.2">
      <c r="A149" s="51" t="str">
        <f>IF(ROWS($A$3:A149)&gt;CEILING(COUNT(DRAFT!$B:$B)/4,1),"",INDEX(RSLT,ROWS($A$3:A149)+QUOTIENT(COLUMNS($A$3:A149)-1,6)*CEILING(COUNT(DRAFT!$B:$B)/4,1),1+MOD(COLUMN()-1,6)))</f>
        <v/>
      </c>
      <c r="B149" s="51" t="str">
        <f>IF(ROWS($A$3:B149)&gt;CEILING(COUNT(DRAFT!$B:$B)/4,1),"",INDEX(RSLT,ROWS($A$3:B149)+QUOTIENT(COLUMNS($A$3:B149)-1,6)*CEILING(COUNT(DRAFT!$B:$B)/4,1),1+MOD(COLUMN()-1,6)))</f>
        <v/>
      </c>
      <c r="C149" s="51" t="str">
        <f>IF(ROWS($A$3:C149)&gt;CEILING(COUNT(DRAFT!$B:$B)/4,1),"",INDEX(RSLT,ROWS($A$3:C149)+QUOTIENT(COLUMNS($A$3:C149)-1,6)*CEILING(COUNT(DRAFT!$B:$B)/4,1),1+MOD(COLUMN()-1,6)))</f>
        <v/>
      </c>
      <c r="D149" s="51" t="str">
        <f>IF(ROWS($A$3:D149)&gt;CEILING(COUNT(DRAFT!$B:$B)/4,1),"",INDEX(RSLT,ROWS($A$3:D149)+QUOTIENT(COLUMNS($A$3:D149)-1,6)*CEILING(COUNT(DRAFT!$B:$B)/4,1),1+MOD(COLUMN()-1,6)))</f>
        <v/>
      </c>
      <c r="E149" s="51" t="str">
        <f>IF(ROWS($A$3:E149)&gt;CEILING(COUNT(DRAFT!$B:$B)/4,1),"",INDEX(RSLT,ROWS($A$3:E149)+QUOTIENT(COLUMNS($A$3:E149)-1,6)*CEILING(COUNT(DRAFT!$B:$B)/4,1),1+MOD(COLUMN()-1,6)))</f>
        <v/>
      </c>
      <c r="F149" s="51" t="str">
        <f>IF(ROWS($A$3:F149)&gt;CEILING(COUNT(DRAFT!$B:$B)/4,1),"",INDEX(RSLT,ROWS($A$3:F149)+QUOTIENT(COLUMNS($A$3:F149)-1,6)*CEILING(COUNT(DRAFT!$B:$B)/4,1),1+MOD(COLUMN()-1,6)))</f>
        <v/>
      </c>
      <c r="G149" s="51" t="str">
        <f>IF(ROWS($A$3:G149)&gt;CEILING(COUNT(DRAFT!$B:$B)/4,1),"",INDEX(RSLT,ROWS($A$3:G149)+QUOTIENT(COLUMNS($A$3:G149)-1,6)*CEILING(COUNT(DRAFT!$B:$B)/4,1),1+MOD(COLUMN()-1,6)))</f>
        <v/>
      </c>
      <c r="H149" s="51" t="str">
        <f>IF(ROWS($A$3:H149)&gt;CEILING(COUNT(DRAFT!$B:$B)/4,1),"",INDEX(RSLT,ROWS($A$3:H149)+QUOTIENT(COLUMNS($A$3:H149)-1,6)*CEILING(COUNT(DRAFT!$B:$B)/4,1),1+MOD(COLUMN()-1,6)))</f>
        <v/>
      </c>
      <c r="I149" s="51" t="str">
        <f>IF(ROWS($A$3:I149)&gt;CEILING(COUNT(DRAFT!$B:$B)/4,1),"",INDEX(RSLT,ROWS($A$3:I149)+QUOTIENT(COLUMNS($A$3:I149)-1,6)*CEILING(COUNT(DRAFT!$B:$B)/4,1),1+MOD(COLUMN()-1,6)))</f>
        <v/>
      </c>
      <c r="J149" s="51" t="str">
        <f>IF(ROWS($A$3:J149)&gt;CEILING(COUNT(DRAFT!$B:$B)/4,1),"",INDEX(RSLT,ROWS($A$3:J149)+QUOTIENT(COLUMNS($A$3:J149)-1,6)*CEILING(COUNT(DRAFT!$B:$B)/4,1),1+MOD(COLUMN()-1,6)))</f>
        <v/>
      </c>
      <c r="K149" s="51" t="str">
        <f>IF(ROWS($A$3:K149)&gt;CEILING(COUNT(DRAFT!$B:$B)/4,1),"",INDEX(RSLT,ROWS($A$3:K149)+QUOTIENT(COLUMNS($A$3:K149)-1,6)*CEILING(COUNT(DRAFT!$B:$B)/4,1),1+MOD(COLUMN()-1,6)))</f>
        <v/>
      </c>
      <c r="L149" s="51" t="str">
        <f>IF(ROWS($A$3:L149)&gt;CEILING(COUNT(DRAFT!$B:$B)/4,1),"",INDEX(RSLT,ROWS($A$3:L149)+QUOTIENT(COLUMNS($A$3:L149)-1,6)*CEILING(COUNT(DRAFT!$B:$B)/4,1),1+MOD(COLUMN()-1,6)))</f>
        <v/>
      </c>
      <c r="M149" s="51" t="str">
        <f>IF(ROWS($A$3:M149)&gt;CEILING(COUNT(DRAFT!$B:$B)/4,1),"",INDEX(RSLT,ROWS($A$3:M149)+QUOTIENT(COLUMNS($A$3:M149)-1,6)*CEILING(COUNT(DRAFT!$B:$B)/4,1),1+MOD(COLUMN()-1,6)))</f>
        <v/>
      </c>
      <c r="N149" s="51" t="str">
        <f>IF(ROWS($A$3:N149)&gt;CEILING(COUNT(DRAFT!$B:$B)/4,1),"",INDEX(RSLT,ROWS($A$3:N149)+QUOTIENT(COLUMNS($A$3:N149)-1,6)*CEILING(COUNT(DRAFT!$B:$B)/4,1),1+MOD(COLUMN()-1,6)))</f>
        <v/>
      </c>
      <c r="O149" s="51" t="str">
        <f>IF(ROWS($A$3:O149)&gt;CEILING(COUNT(DRAFT!$B:$B)/4,1),"",INDEX(RSLT,ROWS($A$3:O149)+QUOTIENT(COLUMNS($A$3:O149)-1,6)*CEILING(COUNT(DRAFT!$B:$B)/4,1),1+MOD(COLUMN()-1,6)))</f>
        <v/>
      </c>
      <c r="P149" s="51" t="str">
        <f>IF(ROWS($A$3:P149)&gt;CEILING(COUNT(DRAFT!$B:$B)/4,1),"",INDEX(RSLT,ROWS($A$3:P149)+QUOTIENT(COLUMNS($A$3:P149)-1,6)*CEILING(COUNT(DRAFT!$B:$B)/4,1),1+MOD(COLUMN()-1,6)))</f>
        <v/>
      </c>
      <c r="Q149" s="51" t="str">
        <f>IF(ROWS($A$3:Q149)&gt;CEILING(COUNT(DRAFT!$B:$B)/4,1),"",INDEX(RSLT,ROWS($A$3:Q149)+QUOTIENT(COLUMNS($A$3:Q149)-1,6)*CEILING(COUNT(DRAFT!$B:$B)/4,1),1+MOD(COLUMN()-1,6)))</f>
        <v/>
      </c>
      <c r="R149" s="51" t="str">
        <f>IF(ROWS($A$3:R149)&gt;CEILING(COUNT(DRAFT!$B:$B)/4,1),"",INDEX(RSLT,ROWS($A$3:R149)+QUOTIENT(COLUMNS($A$3:R149)-1,6)*CEILING(COUNT(DRAFT!$B:$B)/4,1),1+MOD(COLUMN()-1,6)))</f>
        <v/>
      </c>
      <c r="S149" s="51" t="str">
        <f>IF(ROWS($A$3:S149)&gt;CEILING(COUNT(DRAFT!$B:$B)/4,1),"",INDEX(RSLT,ROWS($A$3:S149)+QUOTIENT(COLUMNS($A$3:S149)-1,6)*CEILING(COUNT(DRAFT!$B:$B)/4,1),1+MOD(COLUMN()-1,6)))</f>
        <v/>
      </c>
      <c r="T149" s="51" t="str">
        <f>IF(ROWS($A$3:T149)&gt;CEILING(COUNT(DRAFT!$B:$B)/4,1),"",INDEX(RSLT,ROWS($A$3:T149)+QUOTIENT(COLUMNS($A$3:T149)-1,6)*CEILING(COUNT(DRAFT!$B:$B)/4,1),1+MOD(COLUMN()-1,6)))</f>
        <v/>
      </c>
      <c r="U149" s="51" t="str">
        <f>IF(ROWS($A$3:U149)&gt;CEILING(COUNT(DRAFT!$B:$B)/4,1),"",INDEX(RSLT,ROWS($A$3:U149)+QUOTIENT(COLUMNS($A$3:U149)-1,6)*CEILING(COUNT(DRAFT!$B:$B)/4,1),1+MOD(COLUMN()-1,6)))</f>
        <v/>
      </c>
      <c r="V149" s="51" t="str">
        <f>IF(ROWS($A$3:V149)&gt;CEILING(COUNT(DRAFT!$B:$B)/4,1),"",INDEX(RSLT,ROWS($A$3:V149)+QUOTIENT(COLUMNS($A$3:V149)-1,6)*CEILING(COUNT(DRAFT!$B:$B)/4,1),1+MOD(COLUMN()-1,6)))</f>
        <v/>
      </c>
      <c r="W149" s="51" t="str">
        <f>IF(ROWS($A$3:W149)&gt;CEILING(COUNT(DRAFT!$B:$B)/4,1),"",INDEX(RSLT,ROWS($A$3:W149)+QUOTIENT(COLUMNS($A$3:W149)-1,6)*CEILING(COUNT(DRAFT!$B:$B)/4,1),1+MOD(COLUMN()-1,6)))</f>
        <v/>
      </c>
      <c r="X149" s="51" t="str">
        <f>IF(ROWS($A$3:X149)&gt;CEILING(COUNT(DRAFT!$B:$B)/4,1),"",INDEX(RSLT,ROWS($A$3:X149)+QUOTIENT(COLUMNS($A$3:X149)-1,6)*CEILING(COUNT(DRAFT!$B:$B)/4,1),1+MOD(COLUMN()-1,6)))</f>
        <v/>
      </c>
    </row>
    <row r="150" spans="1:24" ht="23.1" customHeight="1" x14ac:dyDescent="0.2">
      <c r="A150" s="51" t="str">
        <f>IF(ROWS($A$3:A150)&gt;CEILING(COUNT(DRAFT!$B:$B)/4,1),"",INDEX(RSLT,ROWS($A$3:A150)+QUOTIENT(COLUMNS($A$3:A150)-1,6)*CEILING(COUNT(DRAFT!$B:$B)/4,1),1+MOD(COLUMN()-1,6)))</f>
        <v/>
      </c>
      <c r="B150" s="51" t="str">
        <f>IF(ROWS($A$3:B150)&gt;CEILING(COUNT(DRAFT!$B:$B)/4,1),"",INDEX(RSLT,ROWS($A$3:B150)+QUOTIENT(COLUMNS($A$3:B150)-1,6)*CEILING(COUNT(DRAFT!$B:$B)/4,1),1+MOD(COLUMN()-1,6)))</f>
        <v/>
      </c>
      <c r="C150" s="51" t="str">
        <f>IF(ROWS($A$3:C150)&gt;CEILING(COUNT(DRAFT!$B:$B)/4,1),"",INDEX(RSLT,ROWS($A$3:C150)+QUOTIENT(COLUMNS($A$3:C150)-1,6)*CEILING(COUNT(DRAFT!$B:$B)/4,1),1+MOD(COLUMN()-1,6)))</f>
        <v/>
      </c>
      <c r="D150" s="51" t="str">
        <f>IF(ROWS($A$3:D150)&gt;CEILING(COUNT(DRAFT!$B:$B)/4,1),"",INDEX(RSLT,ROWS($A$3:D150)+QUOTIENT(COLUMNS($A$3:D150)-1,6)*CEILING(COUNT(DRAFT!$B:$B)/4,1),1+MOD(COLUMN()-1,6)))</f>
        <v/>
      </c>
      <c r="E150" s="51" t="str">
        <f>IF(ROWS($A$3:E150)&gt;CEILING(COUNT(DRAFT!$B:$B)/4,1),"",INDEX(RSLT,ROWS($A$3:E150)+QUOTIENT(COLUMNS($A$3:E150)-1,6)*CEILING(COUNT(DRAFT!$B:$B)/4,1),1+MOD(COLUMN()-1,6)))</f>
        <v/>
      </c>
      <c r="F150" s="51" t="str">
        <f>IF(ROWS($A$3:F150)&gt;CEILING(COUNT(DRAFT!$B:$B)/4,1),"",INDEX(RSLT,ROWS($A$3:F150)+QUOTIENT(COLUMNS($A$3:F150)-1,6)*CEILING(COUNT(DRAFT!$B:$B)/4,1),1+MOD(COLUMN()-1,6)))</f>
        <v/>
      </c>
      <c r="G150" s="51" t="str">
        <f>IF(ROWS($A$3:G150)&gt;CEILING(COUNT(DRAFT!$B:$B)/4,1),"",INDEX(RSLT,ROWS($A$3:G150)+QUOTIENT(COLUMNS($A$3:G150)-1,6)*CEILING(COUNT(DRAFT!$B:$B)/4,1),1+MOD(COLUMN()-1,6)))</f>
        <v/>
      </c>
      <c r="H150" s="51" t="str">
        <f>IF(ROWS($A$3:H150)&gt;CEILING(COUNT(DRAFT!$B:$B)/4,1),"",INDEX(RSLT,ROWS($A$3:H150)+QUOTIENT(COLUMNS($A$3:H150)-1,6)*CEILING(COUNT(DRAFT!$B:$B)/4,1),1+MOD(COLUMN()-1,6)))</f>
        <v/>
      </c>
      <c r="I150" s="51" t="str">
        <f>IF(ROWS($A$3:I150)&gt;CEILING(COUNT(DRAFT!$B:$B)/4,1),"",INDEX(RSLT,ROWS($A$3:I150)+QUOTIENT(COLUMNS($A$3:I150)-1,6)*CEILING(COUNT(DRAFT!$B:$B)/4,1),1+MOD(COLUMN()-1,6)))</f>
        <v/>
      </c>
      <c r="J150" s="51" t="str">
        <f>IF(ROWS($A$3:J150)&gt;CEILING(COUNT(DRAFT!$B:$B)/4,1),"",INDEX(RSLT,ROWS($A$3:J150)+QUOTIENT(COLUMNS($A$3:J150)-1,6)*CEILING(COUNT(DRAFT!$B:$B)/4,1),1+MOD(COLUMN()-1,6)))</f>
        <v/>
      </c>
      <c r="K150" s="51" t="str">
        <f>IF(ROWS($A$3:K150)&gt;CEILING(COUNT(DRAFT!$B:$B)/4,1),"",INDEX(RSLT,ROWS($A$3:K150)+QUOTIENT(COLUMNS($A$3:K150)-1,6)*CEILING(COUNT(DRAFT!$B:$B)/4,1),1+MOD(COLUMN()-1,6)))</f>
        <v/>
      </c>
      <c r="L150" s="51" t="str">
        <f>IF(ROWS($A$3:L150)&gt;CEILING(COUNT(DRAFT!$B:$B)/4,1),"",INDEX(RSLT,ROWS($A$3:L150)+QUOTIENT(COLUMNS($A$3:L150)-1,6)*CEILING(COUNT(DRAFT!$B:$B)/4,1),1+MOD(COLUMN()-1,6)))</f>
        <v/>
      </c>
      <c r="M150" s="51" t="str">
        <f>IF(ROWS($A$3:M150)&gt;CEILING(COUNT(DRAFT!$B:$B)/4,1),"",INDEX(RSLT,ROWS($A$3:M150)+QUOTIENT(COLUMNS($A$3:M150)-1,6)*CEILING(COUNT(DRAFT!$B:$B)/4,1),1+MOD(COLUMN()-1,6)))</f>
        <v/>
      </c>
      <c r="N150" s="51" t="str">
        <f>IF(ROWS($A$3:N150)&gt;CEILING(COUNT(DRAFT!$B:$B)/4,1),"",INDEX(RSLT,ROWS($A$3:N150)+QUOTIENT(COLUMNS($A$3:N150)-1,6)*CEILING(COUNT(DRAFT!$B:$B)/4,1),1+MOD(COLUMN()-1,6)))</f>
        <v/>
      </c>
      <c r="O150" s="51" t="str">
        <f>IF(ROWS($A$3:O150)&gt;CEILING(COUNT(DRAFT!$B:$B)/4,1),"",INDEX(RSLT,ROWS($A$3:O150)+QUOTIENT(COLUMNS($A$3:O150)-1,6)*CEILING(COUNT(DRAFT!$B:$B)/4,1),1+MOD(COLUMN()-1,6)))</f>
        <v/>
      </c>
      <c r="P150" s="51" t="str">
        <f>IF(ROWS($A$3:P150)&gt;CEILING(COUNT(DRAFT!$B:$B)/4,1),"",INDEX(RSLT,ROWS($A$3:P150)+QUOTIENT(COLUMNS($A$3:P150)-1,6)*CEILING(COUNT(DRAFT!$B:$B)/4,1),1+MOD(COLUMN()-1,6)))</f>
        <v/>
      </c>
      <c r="Q150" s="51" t="str">
        <f>IF(ROWS($A$3:Q150)&gt;CEILING(COUNT(DRAFT!$B:$B)/4,1),"",INDEX(RSLT,ROWS($A$3:Q150)+QUOTIENT(COLUMNS($A$3:Q150)-1,6)*CEILING(COUNT(DRAFT!$B:$B)/4,1),1+MOD(COLUMN()-1,6)))</f>
        <v/>
      </c>
      <c r="R150" s="51" t="str">
        <f>IF(ROWS($A$3:R150)&gt;CEILING(COUNT(DRAFT!$B:$B)/4,1),"",INDEX(RSLT,ROWS($A$3:R150)+QUOTIENT(COLUMNS($A$3:R150)-1,6)*CEILING(COUNT(DRAFT!$B:$B)/4,1),1+MOD(COLUMN()-1,6)))</f>
        <v/>
      </c>
      <c r="S150" s="51" t="str">
        <f>IF(ROWS($A$3:S150)&gt;CEILING(COUNT(DRAFT!$B:$B)/4,1),"",INDEX(RSLT,ROWS($A$3:S150)+QUOTIENT(COLUMNS($A$3:S150)-1,6)*CEILING(COUNT(DRAFT!$B:$B)/4,1),1+MOD(COLUMN()-1,6)))</f>
        <v/>
      </c>
      <c r="T150" s="51" t="str">
        <f>IF(ROWS($A$3:T150)&gt;CEILING(COUNT(DRAFT!$B:$B)/4,1),"",INDEX(RSLT,ROWS($A$3:T150)+QUOTIENT(COLUMNS($A$3:T150)-1,6)*CEILING(COUNT(DRAFT!$B:$B)/4,1),1+MOD(COLUMN()-1,6)))</f>
        <v/>
      </c>
      <c r="U150" s="51" t="str">
        <f>IF(ROWS($A$3:U150)&gt;CEILING(COUNT(DRAFT!$B:$B)/4,1),"",INDEX(RSLT,ROWS($A$3:U150)+QUOTIENT(COLUMNS($A$3:U150)-1,6)*CEILING(COUNT(DRAFT!$B:$B)/4,1),1+MOD(COLUMN()-1,6)))</f>
        <v/>
      </c>
      <c r="V150" s="51" t="str">
        <f>IF(ROWS($A$3:V150)&gt;CEILING(COUNT(DRAFT!$B:$B)/4,1),"",INDEX(RSLT,ROWS($A$3:V150)+QUOTIENT(COLUMNS($A$3:V150)-1,6)*CEILING(COUNT(DRAFT!$B:$B)/4,1),1+MOD(COLUMN()-1,6)))</f>
        <v/>
      </c>
      <c r="W150" s="51" t="str">
        <f>IF(ROWS($A$3:W150)&gt;CEILING(COUNT(DRAFT!$B:$B)/4,1),"",INDEX(RSLT,ROWS($A$3:W150)+QUOTIENT(COLUMNS($A$3:W150)-1,6)*CEILING(COUNT(DRAFT!$B:$B)/4,1),1+MOD(COLUMN()-1,6)))</f>
        <v/>
      </c>
      <c r="X150" s="51" t="str">
        <f>IF(ROWS($A$3:X150)&gt;CEILING(COUNT(DRAFT!$B:$B)/4,1),"",INDEX(RSLT,ROWS($A$3:X150)+QUOTIENT(COLUMNS($A$3:X150)-1,6)*CEILING(COUNT(DRAFT!$B:$B)/4,1),1+MOD(COLUMN()-1,6)))</f>
        <v/>
      </c>
    </row>
    <row r="151" spans="1:24" ht="23.1" customHeight="1" x14ac:dyDescent="0.2">
      <c r="A151" s="51" t="str">
        <f>IF(ROWS($A$3:A151)&gt;CEILING(COUNT(DRAFT!$B:$B)/4,1),"",INDEX(RSLT,ROWS($A$3:A151)+QUOTIENT(COLUMNS($A$3:A151)-1,6)*CEILING(COUNT(DRAFT!$B:$B)/4,1),1+MOD(COLUMN()-1,6)))</f>
        <v/>
      </c>
      <c r="B151" s="51" t="str">
        <f>IF(ROWS($A$3:B151)&gt;CEILING(COUNT(DRAFT!$B:$B)/4,1),"",INDEX(RSLT,ROWS($A$3:B151)+QUOTIENT(COLUMNS($A$3:B151)-1,6)*CEILING(COUNT(DRAFT!$B:$B)/4,1),1+MOD(COLUMN()-1,6)))</f>
        <v/>
      </c>
      <c r="C151" s="51" t="str">
        <f>IF(ROWS($A$3:C151)&gt;CEILING(COUNT(DRAFT!$B:$B)/4,1),"",INDEX(RSLT,ROWS($A$3:C151)+QUOTIENT(COLUMNS($A$3:C151)-1,6)*CEILING(COUNT(DRAFT!$B:$B)/4,1),1+MOD(COLUMN()-1,6)))</f>
        <v/>
      </c>
      <c r="D151" s="51" t="str">
        <f>IF(ROWS($A$3:D151)&gt;CEILING(COUNT(DRAFT!$B:$B)/4,1),"",INDEX(RSLT,ROWS($A$3:D151)+QUOTIENT(COLUMNS($A$3:D151)-1,6)*CEILING(COUNT(DRAFT!$B:$B)/4,1),1+MOD(COLUMN()-1,6)))</f>
        <v/>
      </c>
      <c r="E151" s="51" t="str">
        <f>IF(ROWS($A$3:E151)&gt;CEILING(COUNT(DRAFT!$B:$B)/4,1),"",INDEX(RSLT,ROWS($A$3:E151)+QUOTIENT(COLUMNS($A$3:E151)-1,6)*CEILING(COUNT(DRAFT!$B:$B)/4,1),1+MOD(COLUMN()-1,6)))</f>
        <v/>
      </c>
      <c r="F151" s="51" t="str">
        <f>IF(ROWS($A$3:F151)&gt;CEILING(COUNT(DRAFT!$B:$B)/4,1),"",INDEX(RSLT,ROWS($A$3:F151)+QUOTIENT(COLUMNS($A$3:F151)-1,6)*CEILING(COUNT(DRAFT!$B:$B)/4,1),1+MOD(COLUMN()-1,6)))</f>
        <v/>
      </c>
      <c r="G151" s="51" t="str">
        <f>IF(ROWS($A$3:G151)&gt;CEILING(COUNT(DRAFT!$B:$B)/4,1),"",INDEX(RSLT,ROWS($A$3:G151)+QUOTIENT(COLUMNS($A$3:G151)-1,6)*CEILING(COUNT(DRAFT!$B:$B)/4,1),1+MOD(COLUMN()-1,6)))</f>
        <v/>
      </c>
      <c r="H151" s="51" t="str">
        <f>IF(ROWS($A$3:H151)&gt;CEILING(COUNT(DRAFT!$B:$B)/4,1),"",INDEX(RSLT,ROWS($A$3:H151)+QUOTIENT(COLUMNS($A$3:H151)-1,6)*CEILING(COUNT(DRAFT!$B:$B)/4,1),1+MOD(COLUMN()-1,6)))</f>
        <v/>
      </c>
      <c r="I151" s="51" t="str">
        <f>IF(ROWS($A$3:I151)&gt;CEILING(COUNT(DRAFT!$B:$B)/4,1),"",INDEX(RSLT,ROWS($A$3:I151)+QUOTIENT(COLUMNS($A$3:I151)-1,6)*CEILING(COUNT(DRAFT!$B:$B)/4,1),1+MOD(COLUMN()-1,6)))</f>
        <v/>
      </c>
      <c r="J151" s="51" t="str">
        <f>IF(ROWS($A$3:J151)&gt;CEILING(COUNT(DRAFT!$B:$B)/4,1),"",INDEX(RSLT,ROWS($A$3:J151)+QUOTIENT(COLUMNS($A$3:J151)-1,6)*CEILING(COUNT(DRAFT!$B:$B)/4,1),1+MOD(COLUMN()-1,6)))</f>
        <v/>
      </c>
      <c r="K151" s="51" t="str">
        <f>IF(ROWS($A$3:K151)&gt;CEILING(COUNT(DRAFT!$B:$B)/4,1),"",INDEX(RSLT,ROWS($A$3:K151)+QUOTIENT(COLUMNS($A$3:K151)-1,6)*CEILING(COUNT(DRAFT!$B:$B)/4,1),1+MOD(COLUMN()-1,6)))</f>
        <v/>
      </c>
      <c r="L151" s="51" t="str">
        <f>IF(ROWS($A$3:L151)&gt;CEILING(COUNT(DRAFT!$B:$B)/4,1),"",INDEX(RSLT,ROWS($A$3:L151)+QUOTIENT(COLUMNS($A$3:L151)-1,6)*CEILING(COUNT(DRAFT!$B:$B)/4,1),1+MOD(COLUMN()-1,6)))</f>
        <v/>
      </c>
      <c r="M151" s="51" t="str">
        <f>IF(ROWS($A$3:M151)&gt;CEILING(COUNT(DRAFT!$B:$B)/4,1),"",INDEX(RSLT,ROWS($A$3:M151)+QUOTIENT(COLUMNS($A$3:M151)-1,6)*CEILING(COUNT(DRAFT!$B:$B)/4,1),1+MOD(COLUMN()-1,6)))</f>
        <v/>
      </c>
      <c r="N151" s="51" t="str">
        <f>IF(ROWS($A$3:N151)&gt;CEILING(COUNT(DRAFT!$B:$B)/4,1),"",INDEX(RSLT,ROWS($A$3:N151)+QUOTIENT(COLUMNS($A$3:N151)-1,6)*CEILING(COUNT(DRAFT!$B:$B)/4,1),1+MOD(COLUMN()-1,6)))</f>
        <v/>
      </c>
      <c r="O151" s="51" t="str">
        <f>IF(ROWS($A$3:O151)&gt;CEILING(COUNT(DRAFT!$B:$B)/4,1),"",INDEX(RSLT,ROWS($A$3:O151)+QUOTIENT(COLUMNS($A$3:O151)-1,6)*CEILING(COUNT(DRAFT!$B:$B)/4,1),1+MOD(COLUMN()-1,6)))</f>
        <v/>
      </c>
      <c r="P151" s="51" t="str">
        <f>IF(ROWS($A$3:P151)&gt;CEILING(COUNT(DRAFT!$B:$B)/4,1),"",INDEX(RSLT,ROWS($A$3:P151)+QUOTIENT(COLUMNS($A$3:P151)-1,6)*CEILING(COUNT(DRAFT!$B:$B)/4,1),1+MOD(COLUMN()-1,6)))</f>
        <v/>
      </c>
      <c r="Q151" s="51" t="str">
        <f>IF(ROWS($A$3:Q151)&gt;CEILING(COUNT(DRAFT!$B:$B)/4,1),"",INDEX(RSLT,ROWS($A$3:Q151)+QUOTIENT(COLUMNS($A$3:Q151)-1,6)*CEILING(COUNT(DRAFT!$B:$B)/4,1),1+MOD(COLUMN()-1,6)))</f>
        <v/>
      </c>
      <c r="R151" s="51" t="str">
        <f>IF(ROWS($A$3:R151)&gt;CEILING(COUNT(DRAFT!$B:$B)/4,1),"",INDEX(RSLT,ROWS($A$3:R151)+QUOTIENT(COLUMNS($A$3:R151)-1,6)*CEILING(COUNT(DRAFT!$B:$B)/4,1),1+MOD(COLUMN()-1,6)))</f>
        <v/>
      </c>
      <c r="S151" s="51" t="str">
        <f>IF(ROWS($A$3:S151)&gt;CEILING(COUNT(DRAFT!$B:$B)/4,1),"",INDEX(RSLT,ROWS($A$3:S151)+QUOTIENT(COLUMNS($A$3:S151)-1,6)*CEILING(COUNT(DRAFT!$B:$B)/4,1),1+MOD(COLUMN()-1,6)))</f>
        <v/>
      </c>
      <c r="T151" s="51" t="str">
        <f>IF(ROWS($A$3:T151)&gt;CEILING(COUNT(DRAFT!$B:$B)/4,1),"",INDEX(RSLT,ROWS($A$3:T151)+QUOTIENT(COLUMNS($A$3:T151)-1,6)*CEILING(COUNT(DRAFT!$B:$B)/4,1),1+MOD(COLUMN()-1,6)))</f>
        <v/>
      </c>
      <c r="U151" s="51" t="str">
        <f>IF(ROWS($A$3:U151)&gt;CEILING(COUNT(DRAFT!$B:$B)/4,1),"",INDEX(RSLT,ROWS($A$3:U151)+QUOTIENT(COLUMNS($A$3:U151)-1,6)*CEILING(COUNT(DRAFT!$B:$B)/4,1),1+MOD(COLUMN()-1,6)))</f>
        <v/>
      </c>
      <c r="V151" s="51" t="str">
        <f>IF(ROWS($A$3:V151)&gt;CEILING(COUNT(DRAFT!$B:$B)/4,1),"",INDEX(RSLT,ROWS($A$3:V151)+QUOTIENT(COLUMNS($A$3:V151)-1,6)*CEILING(COUNT(DRAFT!$B:$B)/4,1),1+MOD(COLUMN()-1,6)))</f>
        <v/>
      </c>
      <c r="W151" s="51" t="str">
        <f>IF(ROWS($A$3:W151)&gt;CEILING(COUNT(DRAFT!$B:$B)/4,1),"",INDEX(RSLT,ROWS($A$3:W151)+QUOTIENT(COLUMNS($A$3:W151)-1,6)*CEILING(COUNT(DRAFT!$B:$B)/4,1),1+MOD(COLUMN()-1,6)))</f>
        <v/>
      </c>
      <c r="X151" s="51" t="str">
        <f>IF(ROWS($A$3:X151)&gt;CEILING(COUNT(DRAFT!$B:$B)/4,1),"",INDEX(RSLT,ROWS($A$3:X151)+QUOTIENT(COLUMNS($A$3:X151)-1,6)*CEILING(COUNT(DRAFT!$B:$B)/4,1),1+MOD(COLUMN()-1,6)))</f>
        <v/>
      </c>
    </row>
    <row r="152" spans="1:24" ht="23.1" customHeight="1" x14ac:dyDescent="0.2">
      <c r="A152" s="51" t="str">
        <f>IF(ROWS($A$3:A152)&gt;CEILING(COUNT(DRAFT!$B:$B)/4,1),"",INDEX(RSLT,ROWS($A$3:A152)+QUOTIENT(COLUMNS($A$3:A152)-1,6)*CEILING(COUNT(DRAFT!$B:$B)/4,1),1+MOD(COLUMN()-1,6)))</f>
        <v/>
      </c>
      <c r="B152" s="51" t="str">
        <f>IF(ROWS($A$3:B152)&gt;CEILING(COUNT(DRAFT!$B:$B)/4,1),"",INDEX(RSLT,ROWS($A$3:B152)+QUOTIENT(COLUMNS($A$3:B152)-1,6)*CEILING(COUNT(DRAFT!$B:$B)/4,1),1+MOD(COLUMN()-1,6)))</f>
        <v/>
      </c>
      <c r="C152" s="51" t="str">
        <f>IF(ROWS($A$3:C152)&gt;CEILING(COUNT(DRAFT!$B:$B)/4,1),"",INDEX(RSLT,ROWS($A$3:C152)+QUOTIENT(COLUMNS($A$3:C152)-1,6)*CEILING(COUNT(DRAFT!$B:$B)/4,1),1+MOD(COLUMN()-1,6)))</f>
        <v/>
      </c>
      <c r="D152" s="51" t="str">
        <f>IF(ROWS($A$3:D152)&gt;CEILING(COUNT(DRAFT!$B:$B)/4,1),"",INDEX(RSLT,ROWS($A$3:D152)+QUOTIENT(COLUMNS($A$3:D152)-1,6)*CEILING(COUNT(DRAFT!$B:$B)/4,1),1+MOD(COLUMN()-1,6)))</f>
        <v/>
      </c>
      <c r="E152" s="51" t="str">
        <f>IF(ROWS($A$3:E152)&gt;CEILING(COUNT(DRAFT!$B:$B)/4,1),"",INDEX(RSLT,ROWS($A$3:E152)+QUOTIENT(COLUMNS($A$3:E152)-1,6)*CEILING(COUNT(DRAFT!$B:$B)/4,1),1+MOD(COLUMN()-1,6)))</f>
        <v/>
      </c>
      <c r="F152" s="51" t="str">
        <f>IF(ROWS($A$3:F152)&gt;CEILING(COUNT(DRAFT!$B:$B)/4,1),"",INDEX(RSLT,ROWS($A$3:F152)+QUOTIENT(COLUMNS($A$3:F152)-1,6)*CEILING(COUNT(DRAFT!$B:$B)/4,1),1+MOD(COLUMN()-1,6)))</f>
        <v/>
      </c>
      <c r="G152" s="51" t="str">
        <f>IF(ROWS($A$3:G152)&gt;CEILING(COUNT(DRAFT!$B:$B)/4,1),"",INDEX(RSLT,ROWS($A$3:G152)+QUOTIENT(COLUMNS($A$3:G152)-1,6)*CEILING(COUNT(DRAFT!$B:$B)/4,1),1+MOD(COLUMN()-1,6)))</f>
        <v/>
      </c>
      <c r="H152" s="51" t="str">
        <f>IF(ROWS($A$3:H152)&gt;CEILING(COUNT(DRAFT!$B:$B)/4,1),"",INDEX(RSLT,ROWS($A$3:H152)+QUOTIENT(COLUMNS($A$3:H152)-1,6)*CEILING(COUNT(DRAFT!$B:$B)/4,1),1+MOD(COLUMN()-1,6)))</f>
        <v/>
      </c>
      <c r="I152" s="51" t="str">
        <f>IF(ROWS($A$3:I152)&gt;CEILING(COUNT(DRAFT!$B:$B)/4,1),"",INDEX(RSLT,ROWS($A$3:I152)+QUOTIENT(COLUMNS($A$3:I152)-1,6)*CEILING(COUNT(DRAFT!$B:$B)/4,1),1+MOD(COLUMN()-1,6)))</f>
        <v/>
      </c>
      <c r="J152" s="51" t="str">
        <f>IF(ROWS($A$3:J152)&gt;CEILING(COUNT(DRAFT!$B:$B)/4,1),"",INDEX(RSLT,ROWS($A$3:J152)+QUOTIENT(COLUMNS($A$3:J152)-1,6)*CEILING(COUNT(DRAFT!$B:$B)/4,1),1+MOD(COLUMN()-1,6)))</f>
        <v/>
      </c>
      <c r="K152" s="51" t="str">
        <f>IF(ROWS($A$3:K152)&gt;CEILING(COUNT(DRAFT!$B:$B)/4,1),"",INDEX(RSLT,ROWS($A$3:K152)+QUOTIENT(COLUMNS($A$3:K152)-1,6)*CEILING(COUNT(DRAFT!$B:$B)/4,1),1+MOD(COLUMN()-1,6)))</f>
        <v/>
      </c>
      <c r="L152" s="51" t="str">
        <f>IF(ROWS($A$3:L152)&gt;CEILING(COUNT(DRAFT!$B:$B)/4,1),"",INDEX(RSLT,ROWS($A$3:L152)+QUOTIENT(COLUMNS($A$3:L152)-1,6)*CEILING(COUNT(DRAFT!$B:$B)/4,1),1+MOD(COLUMN()-1,6)))</f>
        <v/>
      </c>
      <c r="M152" s="51" t="str">
        <f>IF(ROWS($A$3:M152)&gt;CEILING(COUNT(DRAFT!$B:$B)/4,1),"",INDEX(RSLT,ROWS($A$3:M152)+QUOTIENT(COLUMNS($A$3:M152)-1,6)*CEILING(COUNT(DRAFT!$B:$B)/4,1),1+MOD(COLUMN()-1,6)))</f>
        <v/>
      </c>
      <c r="N152" s="51" t="str">
        <f>IF(ROWS($A$3:N152)&gt;CEILING(COUNT(DRAFT!$B:$B)/4,1),"",INDEX(RSLT,ROWS($A$3:N152)+QUOTIENT(COLUMNS($A$3:N152)-1,6)*CEILING(COUNT(DRAFT!$B:$B)/4,1),1+MOD(COLUMN()-1,6)))</f>
        <v/>
      </c>
      <c r="O152" s="51" t="str">
        <f>IF(ROWS($A$3:O152)&gt;CEILING(COUNT(DRAFT!$B:$B)/4,1),"",INDEX(RSLT,ROWS($A$3:O152)+QUOTIENT(COLUMNS($A$3:O152)-1,6)*CEILING(COUNT(DRAFT!$B:$B)/4,1),1+MOD(COLUMN()-1,6)))</f>
        <v/>
      </c>
      <c r="P152" s="51" t="str">
        <f>IF(ROWS($A$3:P152)&gt;CEILING(COUNT(DRAFT!$B:$B)/4,1),"",INDEX(RSLT,ROWS($A$3:P152)+QUOTIENT(COLUMNS($A$3:P152)-1,6)*CEILING(COUNT(DRAFT!$B:$B)/4,1),1+MOD(COLUMN()-1,6)))</f>
        <v/>
      </c>
      <c r="Q152" s="51" t="str">
        <f>IF(ROWS($A$3:Q152)&gt;CEILING(COUNT(DRAFT!$B:$B)/4,1),"",INDEX(RSLT,ROWS($A$3:Q152)+QUOTIENT(COLUMNS($A$3:Q152)-1,6)*CEILING(COUNT(DRAFT!$B:$B)/4,1),1+MOD(COLUMN()-1,6)))</f>
        <v/>
      </c>
      <c r="R152" s="51" t="str">
        <f>IF(ROWS($A$3:R152)&gt;CEILING(COUNT(DRAFT!$B:$B)/4,1),"",INDEX(RSLT,ROWS($A$3:R152)+QUOTIENT(COLUMNS($A$3:R152)-1,6)*CEILING(COUNT(DRAFT!$B:$B)/4,1),1+MOD(COLUMN()-1,6)))</f>
        <v/>
      </c>
      <c r="S152" s="51" t="str">
        <f>IF(ROWS($A$3:S152)&gt;CEILING(COUNT(DRAFT!$B:$B)/4,1),"",INDEX(RSLT,ROWS($A$3:S152)+QUOTIENT(COLUMNS($A$3:S152)-1,6)*CEILING(COUNT(DRAFT!$B:$B)/4,1),1+MOD(COLUMN()-1,6)))</f>
        <v/>
      </c>
      <c r="T152" s="51" t="str">
        <f>IF(ROWS($A$3:T152)&gt;CEILING(COUNT(DRAFT!$B:$B)/4,1),"",INDEX(RSLT,ROWS($A$3:T152)+QUOTIENT(COLUMNS($A$3:T152)-1,6)*CEILING(COUNT(DRAFT!$B:$B)/4,1),1+MOD(COLUMN()-1,6)))</f>
        <v/>
      </c>
      <c r="U152" s="51" t="str">
        <f>IF(ROWS($A$3:U152)&gt;CEILING(COUNT(DRAFT!$B:$B)/4,1),"",INDEX(RSLT,ROWS($A$3:U152)+QUOTIENT(COLUMNS($A$3:U152)-1,6)*CEILING(COUNT(DRAFT!$B:$B)/4,1),1+MOD(COLUMN()-1,6)))</f>
        <v/>
      </c>
      <c r="V152" s="51" t="str">
        <f>IF(ROWS($A$3:V152)&gt;CEILING(COUNT(DRAFT!$B:$B)/4,1),"",INDEX(RSLT,ROWS($A$3:V152)+QUOTIENT(COLUMNS($A$3:V152)-1,6)*CEILING(COUNT(DRAFT!$B:$B)/4,1),1+MOD(COLUMN()-1,6)))</f>
        <v/>
      </c>
      <c r="W152" s="51" t="str">
        <f>IF(ROWS($A$3:W152)&gt;CEILING(COUNT(DRAFT!$B:$B)/4,1),"",INDEX(RSLT,ROWS($A$3:W152)+QUOTIENT(COLUMNS($A$3:W152)-1,6)*CEILING(COUNT(DRAFT!$B:$B)/4,1),1+MOD(COLUMN()-1,6)))</f>
        <v/>
      </c>
      <c r="X152" s="51" t="str">
        <f>IF(ROWS($A$3:X152)&gt;CEILING(COUNT(DRAFT!$B:$B)/4,1),"",INDEX(RSLT,ROWS($A$3:X152)+QUOTIENT(COLUMNS($A$3:X152)-1,6)*CEILING(COUNT(DRAFT!$B:$B)/4,1),1+MOD(COLUMN()-1,6)))</f>
        <v/>
      </c>
    </row>
    <row r="153" spans="1:24" ht="23.1" customHeight="1" x14ac:dyDescent="0.2">
      <c r="A153" s="51" t="str">
        <f>IF(ROWS($A$3:A153)&gt;CEILING(COUNT(DRAFT!$B:$B)/4,1),"",INDEX(RSLT,ROWS($A$3:A153)+QUOTIENT(COLUMNS($A$3:A153)-1,6)*CEILING(COUNT(DRAFT!$B:$B)/4,1),1+MOD(COLUMN()-1,6)))</f>
        <v/>
      </c>
      <c r="B153" s="51" t="str">
        <f>IF(ROWS($A$3:B153)&gt;CEILING(COUNT(DRAFT!$B:$B)/4,1),"",INDEX(RSLT,ROWS($A$3:B153)+QUOTIENT(COLUMNS($A$3:B153)-1,6)*CEILING(COUNT(DRAFT!$B:$B)/4,1),1+MOD(COLUMN()-1,6)))</f>
        <v/>
      </c>
      <c r="C153" s="51" t="str">
        <f>IF(ROWS($A$3:C153)&gt;CEILING(COUNT(DRAFT!$B:$B)/4,1),"",INDEX(RSLT,ROWS($A$3:C153)+QUOTIENT(COLUMNS($A$3:C153)-1,6)*CEILING(COUNT(DRAFT!$B:$B)/4,1),1+MOD(COLUMN()-1,6)))</f>
        <v/>
      </c>
      <c r="D153" s="51" t="str">
        <f>IF(ROWS($A$3:D153)&gt;CEILING(COUNT(DRAFT!$B:$B)/4,1),"",INDEX(RSLT,ROWS($A$3:D153)+QUOTIENT(COLUMNS($A$3:D153)-1,6)*CEILING(COUNT(DRAFT!$B:$B)/4,1),1+MOD(COLUMN()-1,6)))</f>
        <v/>
      </c>
      <c r="E153" s="51" t="str">
        <f>IF(ROWS($A$3:E153)&gt;CEILING(COUNT(DRAFT!$B:$B)/4,1),"",INDEX(RSLT,ROWS($A$3:E153)+QUOTIENT(COLUMNS($A$3:E153)-1,6)*CEILING(COUNT(DRAFT!$B:$B)/4,1),1+MOD(COLUMN()-1,6)))</f>
        <v/>
      </c>
      <c r="F153" s="51" t="str">
        <f>IF(ROWS($A$3:F153)&gt;CEILING(COUNT(DRAFT!$B:$B)/4,1),"",INDEX(RSLT,ROWS($A$3:F153)+QUOTIENT(COLUMNS($A$3:F153)-1,6)*CEILING(COUNT(DRAFT!$B:$B)/4,1),1+MOD(COLUMN()-1,6)))</f>
        <v/>
      </c>
      <c r="G153" s="51" t="str">
        <f>IF(ROWS($A$3:G153)&gt;CEILING(COUNT(DRAFT!$B:$B)/4,1),"",INDEX(RSLT,ROWS($A$3:G153)+QUOTIENT(COLUMNS($A$3:G153)-1,6)*CEILING(COUNT(DRAFT!$B:$B)/4,1),1+MOD(COLUMN()-1,6)))</f>
        <v/>
      </c>
      <c r="H153" s="51" t="str">
        <f>IF(ROWS($A$3:H153)&gt;CEILING(COUNT(DRAFT!$B:$B)/4,1),"",INDEX(RSLT,ROWS($A$3:H153)+QUOTIENT(COLUMNS($A$3:H153)-1,6)*CEILING(COUNT(DRAFT!$B:$B)/4,1),1+MOD(COLUMN()-1,6)))</f>
        <v/>
      </c>
      <c r="I153" s="51" t="str">
        <f>IF(ROWS($A$3:I153)&gt;CEILING(COUNT(DRAFT!$B:$B)/4,1),"",INDEX(RSLT,ROWS($A$3:I153)+QUOTIENT(COLUMNS($A$3:I153)-1,6)*CEILING(COUNT(DRAFT!$B:$B)/4,1),1+MOD(COLUMN()-1,6)))</f>
        <v/>
      </c>
      <c r="J153" s="51" t="str">
        <f>IF(ROWS($A$3:J153)&gt;CEILING(COUNT(DRAFT!$B:$B)/4,1),"",INDEX(RSLT,ROWS($A$3:J153)+QUOTIENT(COLUMNS($A$3:J153)-1,6)*CEILING(COUNT(DRAFT!$B:$B)/4,1),1+MOD(COLUMN()-1,6)))</f>
        <v/>
      </c>
      <c r="K153" s="51" t="str">
        <f>IF(ROWS($A$3:K153)&gt;CEILING(COUNT(DRAFT!$B:$B)/4,1),"",INDEX(RSLT,ROWS($A$3:K153)+QUOTIENT(COLUMNS($A$3:K153)-1,6)*CEILING(COUNT(DRAFT!$B:$B)/4,1),1+MOD(COLUMN()-1,6)))</f>
        <v/>
      </c>
      <c r="L153" s="51" t="str">
        <f>IF(ROWS($A$3:L153)&gt;CEILING(COUNT(DRAFT!$B:$B)/4,1),"",INDEX(RSLT,ROWS($A$3:L153)+QUOTIENT(COLUMNS($A$3:L153)-1,6)*CEILING(COUNT(DRAFT!$B:$B)/4,1),1+MOD(COLUMN()-1,6)))</f>
        <v/>
      </c>
      <c r="M153" s="51" t="str">
        <f>IF(ROWS($A$3:M153)&gt;CEILING(COUNT(DRAFT!$B:$B)/4,1),"",INDEX(RSLT,ROWS($A$3:M153)+QUOTIENT(COLUMNS($A$3:M153)-1,6)*CEILING(COUNT(DRAFT!$B:$B)/4,1),1+MOD(COLUMN()-1,6)))</f>
        <v/>
      </c>
      <c r="N153" s="51" t="str">
        <f>IF(ROWS($A$3:N153)&gt;CEILING(COUNT(DRAFT!$B:$B)/4,1),"",INDEX(RSLT,ROWS($A$3:N153)+QUOTIENT(COLUMNS($A$3:N153)-1,6)*CEILING(COUNT(DRAFT!$B:$B)/4,1),1+MOD(COLUMN()-1,6)))</f>
        <v/>
      </c>
      <c r="O153" s="51" t="str">
        <f>IF(ROWS($A$3:O153)&gt;CEILING(COUNT(DRAFT!$B:$B)/4,1),"",INDEX(RSLT,ROWS($A$3:O153)+QUOTIENT(COLUMNS($A$3:O153)-1,6)*CEILING(COUNT(DRAFT!$B:$B)/4,1),1+MOD(COLUMN()-1,6)))</f>
        <v/>
      </c>
      <c r="P153" s="51" t="str">
        <f>IF(ROWS($A$3:P153)&gt;CEILING(COUNT(DRAFT!$B:$B)/4,1),"",INDEX(RSLT,ROWS($A$3:P153)+QUOTIENT(COLUMNS($A$3:P153)-1,6)*CEILING(COUNT(DRAFT!$B:$B)/4,1),1+MOD(COLUMN()-1,6)))</f>
        <v/>
      </c>
      <c r="Q153" s="51" t="str">
        <f>IF(ROWS($A$3:Q153)&gt;CEILING(COUNT(DRAFT!$B:$B)/4,1),"",INDEX(RSLT,ROWS($A$3:Q153)+QUOTIENT(COLUMNS($A$3:Q153)-1,6)*CEILING(COUNT(DRAFT!$B:$B)/4,1),1+MOD(COLUMN()-1,6)))</f>
        <v/>
      </c>
      <c r="R153" s="51" t="str">
        <f>IF(ROWS($A$3:R153)&gt;CEILING(COUNT(DRAFT!$B:$B)/4,1),"",INDEX(RSLT,ROWS($A$3:R153)+QUOTIENT(COLUMNS($A$3:R153)-1,6)*CEILING(COUNT(DRAFT!$B:$B)/4,1),1+MOD(COLUMN()-1,6)))</f>
        <v/>
      </c>
      <c r="S153" s="51" t="str">
        <f>IF(ROWS($A$3:S153)&gt;CEILING(COUNT(DRAFT!$B:$B)/4,1),"",INDEX(RSLT,ROWS($A$3:S153)+QUOTIENT(COLUMNS($A$3:S153)-1,6)*CEILING(COUNT(DRAFT!$B:$B)/4,1),1+MOD(COLUMN()-1,6)))</f>
        <v/>
      </c>
      <c r="T153" s="51" t="str">
        <f>IF(ROWS($A$3:T153)&gt;CEILING(COUNT(DRAFT!$B:$B)/4,1),"",INDEX(RSLT,ROWS($A$3:T153)+QUOTIENT(COLUMNS($A$3:T153)-1,6)*CEILING(COUNT(DRAFT!$B:$B)/4,1),1+MOD(COLUMN()-1,6)))</f>
        <v/>
      </c>
      <c r="U153" s="51" t="str">
        <f>IF(ROWS($A$3:U153)&gt;CEILING(COUNT(DRAFT!$B:$B)/4,1),"",INDEX(RSLT,ROWS($A$3:U153)+QUOTIENT(COLUMNS($A$3:U153)-1,6)*CEILING(COUNT(DRAFT!$B:$B)/4,1),1+MOD(COLUMN()-1,6)))</f>
        <v/>
      </c>
      <c r="V153" s="51" t="str">
        <f>IF(ROWS($A$3:V153)&gt;CEILING(COUNT(DRAFT!$B:$B)/4,1),"",INDEX(RSLT,ROWS($A$3:V153)+QUOTIENT(COLUMNS($A$3:V153)-1,6)*CEILING(COUNT(DRAFT!$B:$B)/4,1),1+MOD(COLUMN()-1,6)))</f>
        <v/>
      </c>
      <c r="W153" s="51" t="str">
        <f>IF(ROWS($A$3:W153)&gt;CEILING(COUNT(DRAFT!$B:$B)/4,1),"",INDEX(RSLT,ROWS($A$3:W153)+QUOTIENT(COLUMNS($A$3:W153)-1,6)*CEILING(COUNT(DRAFT!$B:$B)/4,1),1+MOD(COLUMN()-1,6)))</f>
        <v/>
      </c>
      <c r="X153" s="51" t="str">
        <f>IF(ROWS($A$3:X153)&gt;CEILING(COUNT(DRAFT!$B:$B)/4,1),"",INDEX(RSLT,ROWS($A$3:X153)+QUOTIENT(COLUMNS($A$3:X153)-1,6)*CEILING(COUNT(DRAFT!$B:$B)/4,1),1+MOD(COLUMN()-1,6)))</f>
        <v/>
      </c>
    </row>
    <row r="154" spans="1:24" ht="23.1" customHeight="1" x14ac:dyDescent="0.2">
      <c r="A154" s="51" t="str">
        <f>IF(ROWS($A$3:A154)&gt;CEILING(COUNT(DRAFT!$B:$B)/4,1),"",INDEX(RSLT,ROWS($A$3:A154)+QUOTIENT(COLUMNS($A$3:A154)-1,6)*CEILING(COUNT(DRAFT!$B:$B)/4,1),1+MOD(COLUMN()-1,6)))</f>
        <v/>
      </c>
      <c r="B154" s="51" t="str">
        <f>IF(ROWS($A$3:B154)&gt;CEILING(COUNT(DRAFT!$B:$B)/4,1),"",INDEX(RSLT,ROWS($A$3:B154)+QUOTIENT(COLUMNS($A$3:B154)-1,6)*CEILING(COUNT(DRAFT!$B:$B)/4,1),1+MOD(COLUMN()-1,6)))</f>
        <v/>
      </c>
      <c r="C154" s="51" t="str">
        <f>IF(ROWS($A$3:C154)&gt;CEILING(COUNT(DRAFT!$B:$B)/4,1),"",INDEX(RSLT,ROWS($A$3:C154)+QUOTIENT(COLUMNS($A$3:C154)-1,6)*CEILING(COUNT(DRAFT!$B:$B)/4,1),1+MOD(COLUMN()-1,6)))</f>
        <v/>
      </c>
      <c r="D154" s="51" t="str">
        <f>IF(ROWS($A$3:D154)&gt;CEILING(COUNT(DRAFT!$B:$B)/4,1),"",INDEX(RSLT,ROWS($A$3:D154)+QUOTIENT(COLUMNS($A$3:D154)-1,6)*CEILING(COUNT(DRAFT!$B:$B)/4,1),1+MOD(COLUMN()-1,6)))</f>
        <v/>
      </c>
      <c r="E154" s="51" t="str">
        <f>IF(ROWS($A$3:E154)&gt;CEILING(COUNT(DRAFT!$B:$B)/4,1),"",INDEX(RSLT,ROWS($A$3:E154)+QUOTIENT(COLUMNS($A$3:E154)-1,6)*CEILING(COUNT(DRAFT!$B:$B)/4,1),1+MOD(COLUMN()-1,6)))</f>
        <v/>
      </c>
      <c r="F154" s="51" t="str">
        <f>IF(ROWS($A$3:F154)&gt;CEILING(COUNT(DRAFT!$B:$B)/4,1),"",INDEX(RSLT,ROWS($A$3:F154)+QUOTIENT(COLUMNS($A$3:F154)-1,6)*CEILING(COUNT(DRAFT!$B:$B)/4,1),1+MOD(COLUMN()-1,6)))</f>
        <v/>
      </c>
      <c r="G154" s="51" t="str">
        <f>IF(ROWS($A$3:G154)&gt;CEILING(COUNT(DRAFT!$B:$B)/4,1),"",INDEX(RSLT,ROWS($A$3:G154)+QUOTIENT(COLUMNS($A$3:G154)-1,6)*CEILING(COUNT(DRAFT!$B:$B)/4,1),1+MOD(COLUMN()-1,6)))</f>
        <v/>
      </c>
      <c r="H154" s="51" t="str">
        <f>IF(ROWS($A$3:H154)&gt;CEILING(COUNT(DRAFT!$B:$B)/4,1),"",INDEX(RSLT,ROWS($A$3:H154)+QUOTIENT(COLUMNS($A$3:H154)-1,6)*CEILING(COUNT(DRAFT!$B:$B)/4,1),1+MOD(COLUMN()-1,6)))</f>
        <v/>
      </c>
      <c r="I154" s="51" t="str">
        <f>IF(ROWS($A$3:I154)&gt;CEILING(COUNT(DRAFT!$B:$B)/4,1),"",INDEX(RSLT,ROWS($A$3:I154)+QUOTIENT(COLUMNS($A$3:I154)-1,6)*CEILING(COUNT(DRAFT!$B:$B)/4,1),1+MOD(COLUMN()-1,6)))</f>
        <v/>
      </c>
      <c r="J154" s="51" t="str">
        <f>IF(ROWS($A$3:J154)&gt;CEILING(COUNT(DRAFT!$B:$B)/4,1),"",INDEX(RSLT,ROWS($A$3:J154)+QUOTIENT(COLUMNS($A$3:J154)-1,6)*CEILING(COUNT(DRAFT!$B:$B)/4,1),1+MOD(COLUMN()-1,6)))</f>
        <v/>
      </c>
      <c r="K154" s="51" t="str">
        <f>IF(ROWS($A$3:K154)&gt;CEILING(COUNT(DRAFT!$B:$B)/4,1),"",INDEX(RSLT,ROWS($A$3:K154)+QUOTIENT(COLUMNS($A$3:K154)-1,6)*CEILING(COUNT(DRAFT!$B:$B)/4,1),1+MOD(COLUMN()-1,6)))</f>
        <v/>
      </c>
      <c r="L154" s="51" t="str">
        <f>IF(ROWS($A$3:L154)&gt;CEILING(COUNT(DRAFT!$B:$B)/4,1),"",INDEX(RSLT,ROWS($A$3:L154)+QUOTIENT(COLUMNS($A$3:L154)-1,6)*CEILING(COUNT(DRAFT!$B:$B)/4,1),1+MOD(COLUMN()-1,6)))</f>
        <v/>
      </c>
      <c r="M154" s="51" t="str">
        <f>IF(ROWS($A$3:M154)&gt;CEILING(COUNT(DRAFT!$B:$B)/4,1),"",INDEX(RSLT,ROWS($A$3:M154)+QUOTIENT(COLUMNS($A$3:M154)-1,6)*CEILING(COUNT(DRAFT!$B:$B)/4,1),1+MOD(COLUMN()-1,6)))</f>
        <v/>
      </c>
      <c r="N154" s="51" t="str">
        <f>IF(ROWS($A$3:N154)&gt;CEILING(COUNT(DRAFT!$B:$B)/4,1),"",INDEX(RSLT,ROWS($A$3:N154)+QUOTIENT(COLUMNS($A$3:N154)-1,6)*CEILING(COUNT(DRAFT!$B:$B)/4,1),1+MOD(COLUMN()-1,6)))</f>
        <v/>
      </c>
      <c r="O154" s="51" t="str">
        <f>IF(ROWS($A$3:O154)&gt;CEILING(COUNT(DRAFT!$B:$B)/4,1),"",INDEX(RSLT,ROWS($A$3:O154)+QUOTIENT(COLUMNS($A$3:O154)-1,6)*CEILING(COUNT(DRAFT!$B:$B)/4,1),1+MOD(COLUMN()-1,6)))</f>
        <v/>
      </c>
      <c r="P154" s="51" t="str">
        <f>IF(ROWS($A$3:P154)&gt;CEILING(COUNT(DRAFT!$B:$B)/4,1),"",INDEX(RSLT,ROWS($A$3:P154)+QUOTIENT(COLUMNS($A$3:P154)-1,6)*CEILING(COUNT(DRAFT!$B:$B)/4,1),1+MOD(COLUMN()-1,6)))</f>
        <v/>
      </c>
      <c r="Q154" s="51" t="str">
        <f>IF(ROWS($A$3:Q154)&gt;CEILING(COUNT(DRAFT!$B:$B)/4,1),"",INDEX(RSLT,ROWS($A$3:Q154)+QUOTIENT(COLUMNS($A$3:Q154)-1,6)*CEILING(COUNT(DRAFT!$B:$B)/4,1),1+MOD(COLUMN()-1,6)))</f>
        <v/>
      </c>
      <c r="R154" s="51" t="str">
        <f>IF(ROWS($A$3:R154)&gt;CEILING(COUNT(DRAFT!$B:$B)/4,1),"",INDEX(RSLT,ROWS($A$3:R154)+QUOTIENT(COLUMNS($A$3:R154)-1,6)*CEILING(COUNT(DRAFT!$B:$B)/4,1),1+MOD(COLUMN()-1,6)))</f>
        <v/>
      </c>
      <c r="S154" s="51" t="str">
        <f>IF(ROWS($A$3:S154)&gt;CEILING(COUNT(DRAFT!$B:$B)/4,1),"",INDEX(RSLT,ROWS($A$3:S154)+QUOTIENT(COLUMNS($A$3:S154)-1,6)*CEILING(COUNT(DRAFT!$B:$B)/4,1),1+MOD(COLUMN()-1,6)))</f>
        <v/>
      </c>
      <c r="T154" s="51" t="str">
        <f>IF(ROWS($A$3:T154)&gt;CEILING(COUNT(DRAFT!$B:$B)/4,1),"",INDEX(RSLT,ROWS($A$3:T154)+QUOTIENT(COLUMNS($A$3:T154)-1,6)*CEILING(COUNT(DRAFT!$B:$B)/4,1),1+MOD(COLUMN()-1,6)))</f>
        <v/>
      </c>
      <c r="U154" s="51" t="str">
        <f>IF(ROWS($A$3:U154)&gt;CEILING(COUNT(DRAFT!$B:$B)/4,1),"",INDEX(RSLT,ROWS($A$3:U154)+QUOTIENT(COLUMNS($A$3:U154)-1,6)*CEILING(COUNT(DRAFT!$B:$B)/4,1),1+MOD(COLUMN()-1,6)))</f>
        <v/>
      </c>
      <c r="V154" s="51" t="str">
        <f>IF(ROWS($A$3:V154)&gt;CEILING(COUNT(DRAFT!$B:$B)/4,1),"",INDEX(RSLT,ROWS($A$3:V154)+QUOTIENT(COLUMNS($A$3:V154)-1,6)*CEILING(COUNT(DRAFT!$B:$B)/4,1),1+MOD(COLUMN()-1,6)))</f>
        <v/>
      </c>
      <c r="W154" s="51" t="str">
        <f>IF(ROWS($A$3:W154)&gt;CEILING(COUNT(DRAFT!$B:$B)/4,1),"",INDEX(RSLT,ROWS($A$3:W154)+QUOTIENT(COLUMNS($A$3:W154)-1,6)*CEILING(COUNT(DRAFT!$B:$B)/4,1),1+MOD(COLUMN()-1,6)))</f>
        <v/>
      </c>
      <c r="X154" s="51" t="str">
        <f>IF(ROWS($A$3:X154)&gt;CEILING(COUNT(DRAFT!$B:$B)/4,1),"",INDEX(RSLT,ROWS($A$3:X154)+QUOTIENT(COLUMNS($A$3:X154)-1,6)*CEILING(COUNT(DRAFT!$B:$B)/4,1),1+MOD(COLUMN()-1,6)))</f>
        <v/>
      </c>
    </row>
    <row r="155" spans="1:24" ht="23.1" customHeight="1" x14ac:dyDescent="0.2">
      <c r="A155" s="51" t="str">
        <f>IF(ROWS($A$3:A155)&gt;CEILING(COUNT(DRAFT!$B:$B)/4,1),"",INDEX(RSLT,ROWS($A$3:A155)+QUOTIENT(COLUMNS($A$3:A155)-1,6)*CEILING(COUNT(DRAFT!$B:$B)/4,1),1+MOD(COLUMN()-1,6)))</f>
        <v/>
      </c>
      <c r="B155" s="51" t="str">
        <f>IF(ROWS($A$3:B155)&gt;CEILING(COUNT(DRAFT!$B:$B)/4,1),"",INDEX(RSLT,ROWS($A$3:B155)+QUOTIENT(COLUMNS($A$3:B155)-1,6)*CEILING(COUNT(DRAFT!$B:$B)/4,1),1+MOD(COLUMN()-1,6)))</f>
        <v/>
      </c>
      <c r="C155" s="51" t="str">
        <f>IF(ROWS($A$3:C155)&gt;CEILING(COUNT(DRAFT!$B:$B)/4,1),"",INDEX(RSLT,ROWS($A$3:C155)+QUOTIENT(COLUMNS($A$3:C155)-1,6)*CEILING(COUNT(DRAFT!$B:$B)/4,1),1+MOD(COLUMN()-1,6)))</f>
        <v/>
      </c>
      <c r="D155" s="51" t="str">
        <f>IF(ROWS($A$3:D155)&gt;CEILING(COUNT(DRAFT!$B:$B)/4,1),"",INDEX(RSLT,ROWS($A$3:D155)+QUOTIENT(COLUMNS($A$3:D155)-1,6)*CEILING(COUNT(DRAFT!$B:$B)/4,1),1+MOD(COLUMN()-1,6)))</f>
        <v/>
      </c>
      <c r="E155" s="51" t="str">
        <f>IF(ROWS($A$3:E155)&gt;CEILING(COUNT(DRAFT!$B:$B)/4,1),"",INDEX(RSLT,ROWS($A$3:E155)+QUOTIENT(COLUMNS($A$3:E155)-1,6)*CEILING(COUNT(DRAFT!$B:$B)/4,1),1+MOD(COLUMN()-1,6)))</f>
        <v/>
      </c>
      <c r="F155" s="51" t="str">
        <f>IF(ROWS($A$3:F155)&gt;CEILING(COUNT(DRAFT!$B:$B)/4,1),"",INDEX(RSLT,ROWS($A$3:F155)+QUOTIENT(COLUMNS($A$3:F155)-1,6)*CEILING(COUNT(DRAFT!$B:$B)/4,1),1+MOD(COLUMN()-1,6)))</f>
        <v/>
      </c>
      <c r="G155" s="51" t="str">
        <f>IF(ROWS($A$3:G155)&gt;CEILING(COUNT(DRAFT!$B:$B)/4,1),"",INDEX(RSLT,ROWS($A$3:G155)+QUOTIENT(COLUMNS($A$3:G155)-1,6)*CEILING(COUNT(DRAFT!$B:$B)/4,1),1+MOD(COLUMN()-1,6)))</f>
        <v/>
      </c>
      <c r="H155" s="51" t="str">
        <f>IF(ROWS($A$3:H155)&gt;CEILING(COUNT(DRAFT!$B:$B)/4,1),"",INDEX(RSLT,ROWS($A$3:H155)+QUOTIENT(COLUMNS($A$3:H155)-1,6)*CEILING(COUNT(DRAFT!$B:$B)/4,1),1+MOD(COLUMN()-1,6)))</f>
        <v/>
      </c>
      <c r="I155" s="51" t="str">
        <f>IF(ROWS($A$3:I155)&gt;CEILING(COUNT(DRAFT!$B:$B)/4,1),"",INDEX(RSLT,ROWS($A$3:I155)+QUOTIENT(COLUMNS($A$3:I155)-1,6)*CEILING(COUNT(DRAFT!$B:$B)/4,1),1+MOD(COLUMN()-1,6)))</f>
        <v/>
      </c>
      <c r="J155" s="51" t="str">
        <f>IF(ROWS($A$3:J155)&gt;CEILING(COUNT(DRAFT!$B:$B)/4,1),"",INDEX(RSLT,ROWS($A$3:J155)+QUOTIENT(COLUMNS($A$3:J155)-1,6)*CEILING(COUNT(DRAFT!$B:$B)/4,1),1+MOD(COLUMN()-1,6)))</f>
        <v/>
      </c>
      <c r="K155" s="51" t="str">
        <f>IF(ROWS($A$3:K155)&gt;CEILING(COUNT(DRAFT!$B:$B)/4,1),"",INDEX(RSLT,ROWS($A$3:K155)+QUOTIENT(COLUMNS($A$3:K155)-1,6)*CEILING(COUNT(DRAFT!$B:$B)/4,1),1+MOD(COLUMN()-1,6)))</f>
        <v/>
      </c>
      <c r="L155" s="51" t="str">
        <f>IF(ROWS($A$3:L155)&gt;CEILING(COUNT(DRAFT!$B:$B)/4,1),"",INDEX(RSLT,ROWS($A$3:L155)+QUOTIENT(COLUMNS($A$3:L155)-1,6)*CEILING(COUNT(DRAFT!$B:$B)/4,1),1+MOD(COLUMN()-1,6)))</f>
        <v/>
      </c>
      <c r="M155" s="51" t="str">
        <f>IF(ROWS($A$3:M155)&gt;CEILING(COUNT(DRAFT!$B:$B)/4,1),"",INDEX(RSLT,ROWS($A$3:M155)+QUOTIENT(COLUMNS($A$3:M155)-1,6)*CEILING(COUNT(DRAFT!$B:$B)/4,1),1+MOD(COLUMN()-1,6)))</f>
        <v/>
      </c>
      <c r="N155" s="51" t="str">
        <f>IF(ROWS($A$3:N155)&gt;CEILING(COUNT(DRAFT!$B:$B)/4,1),"",INDEX(RSLT,ROWS($A$3:N155)+QUOTIENT(COLUMNS($A$3:N155)-1,6)*CEILING(COUNT(DRAFT!$B:$B)/4,1),1+MOD(COLUMN()-1,6)))</f>
        <v/>
      </c>
      <c r="O155" s="51" t="str">
        <f>IF(ROWS($A$3:O155)&gt;CEILING(COUNT(DRAFT!$B:$B)/4,1),"",INDEX(RSLT,ROWS($A$3:O155)+QUOTIENT(COLUMNS($A$3:O155)-1,6)*CEILING(COUNT(DRAFT!$B:$B)/4,1),1+MOD(COLUMN()-1,6)))</f>
        <v/>
      </c>
      <c r="P155" s="51" t="str">
        <f>IF(ROWS($A$3:P155)&gt;CEILING(COUNT(DRAFT!$B:$B)/4,1),"",INDEX(RSLT,ROWS($A$3:P155)+QUOTIENT(COLUMNS($A$3:P155)-1,6)*CEILING(COUNT(DRAFT!$B:$B)/4,1),1+MOD(COLUMN()-1,6)))</f>
        <v/>
      </c>
      <c r="Q155" s="51" t="str">
        <f>IF(ROWS($A$3:Q155)&gt;CEILING(COUNT(DRAFT!$B:$B)/4,1),"",INDEX(RSLT,ROWS($A$3:Q155)+QUOTIENT(COLUMNS($A$3:Q155)-1,6)*CEILING(COUNT(DRAFT!$B:$B)/4,1),1+MOD(COLUMN()-1,6)))</f>
        <v/>
      </c>
      <c r="R155" s="51" t="str">
        <f>IF(ROWS($A$3:R155)&gt;CEILING(COUNT(DRAFT!$B:$B)/4,1),"",INDEX(RSLT,ROWS($A$3:R155)+QUOTIENT(COLUMNS($A$3:R155)-1,6)*CEILING(COUNT(DRAFT!$B:$B)/4,1),1+MOD(COLUMN()-1,6)))</f>
        <v/>
      </c>
      <c r="S155" s="51" t="str">
        <f>IF(ROWS($A$3:S155)&gt;CEILING(COUNT(DRAFT!$B:$B)/4,1),"",INDEX(RSLT,ROWS($A$3:S155)+QUOTIENT(COLUMNS($A$3:S155)-1,6)*CEILING(COUNT(DRAFT!$B:$B)/4,1),1+MOD(COLUMN()-1,6)))</f>
        <v/>
      </c>
      <c r="T155" s="51" t="str">
        <f>IF(ROWS($A$3:T155)&gt;CEILING(COUNT(DRAFT!$B:$B)/4,1),"",INDEX(RSLT,ROWS($A$3:T155)+QUOTIENT(COLUMNS($A$3:T155)-1,6)*CEILING(COUNT(DRAFT!$B:$B)/4,1),1+MOD(COLUMN()-1,6)))</f>
        <v/>
      </c>
      <c r="U155" s="51" t="str">
        <f>IF(ROWS($A$3:U155)&gt;CEILING(COUNT(DRAFT!$B:$B)/4,1),"",INDEX(RSLT,ROWS($A$3:U155)+QUOTIENT(COLUMNS($A$3:U155)-1,6)*CEILING(COUNT(DRAFT!$B:$B)/4,1),1+MOD(COLUMN()-1,6)))</f>
        <v/>
      </c>
      <c r="V155" s="51" t="str">
        <f>IF(ROWS($A$3:V155)&gt;CEILING(COUNT(DRAFT!$B:$B)/4,1),"",INDEX(RSLT,ROWS($A$3:V155)+QUOTIENT(COLUMNS($A$3:V155)-1,6)*CEILING(COUNT(DRAFT!$B:$B)/4,1),1+MOD(COLUMN()-1,6)))</f>
        <v/>
      </c>
      <c r="W155" s="51" t="str">
        <f>IF(ROWS($A$3:W155)&gt;CEILING(COUNT(DRAFT!$B:$B)/4,1),"",INDEX(RSLT,ROWS($A$3:W155)+QUOTIENT(COLUMNS($A$3:W155)-1,6)*CEILING(COUNT(DRAFT!$B:$B)/4,1),1+MOD(COLUMN()-1,6)))</f>
        <v/>
      </c>
      <c r="X155" s="51" t="str">
        <f>IF(ROWS($A$3:X155)&gt;CEILING(COUNT(DRAFT!$B:$B)/4,1),"",INDEX(RSLT,ROWS($A$3:X155)+QUOTIENT(COLUMNS($A$3:X155)-1,6)*CEILING(COUNT(DRAFT!$B:$B)/4,1),1+MOD(COLUMN()-1,6)))</f>
        <v/>
      </c>
    </row>
    <row r="156" spans="1:24" ht="23.1" customHeight="1" x14ac:dyDescent="0.2">
      <c r="A156" s="51" t="str">
        <f>IF(ROWS($A$3:A156)&gt;CEILING(COUNT(DRAFT!$B:$B)/4,1),"",INDEX(RSLT,ROWS($A$3:A156)+QUOTIENT(COLUMNS($A$3:A156)-1,6)*CEILING(COUNT(DRAFT!$B:$B)/4,1),1+MOD(COLUMN()-1,6)))</f>
        <v/>
      </c>
      <c r="B156" s="51" t="str">
        <f>IF(ROWS($A$3:B156)&gt;CEILING(COUNT(DRAFT!$B:$B)/4,1),"",INDEX(RSLT,ROWS($A$3:B156)+QUOTIENT(COLUMNS($A$3:B156)-1,6)*CEILING(COUNT(DRAFT!$B:$B)/4,1),1+MOD(COLUMN()-1,6)))</f>
        <v/>
      </c>
      <c r="C156" s="51" t="str">
        <f>IF(ROWS($A$3:C156)&gt;CEILING(COUNT(DRAFT!$B:$B)/4,1),"",INDEX(RSLT,ROWS($A$3:C156)+QUOTIENT(COLUMNS($A$3:C156)-1,6)*CEILING(COUNT(DRAFT!$B:$B)/4,1),1+MOD(COLUMN()-1,6)))</f>
        <v/>
      </c>
      <c r="D156" s="51" t="str">
        <f>IF(ROWS($A$3:D156)&gt;CEILING(COUNT(DRAFT!$B:$B)/4,1),"",INDEX(RSLT,ROWS($A$3:D156)+QUOTIENT(COLUMNS($A$3:D156)-1,6)*CEILING(COUNT(DRAFT!$B:$B)/4,1),1+MOD(COLUMN()-1,6)))</f>
        <v/>
      </c>
      <c r="E156" s="51" t="str">
        <f>IF(ROWS($A$3:E156)&gt;CEILING(COUNT(DRAFT!$B:$B)/4,1),"",INDEX(RSLT,ROWS($A$3:E156)+QUOTIENT(COLUMNS($A$3:E156)-1,6)*CEILING(COUNT(DRAFT!$B:$B)/4,1),1+MOD(COLUMN()-1,6)))</f>
        <v/>
      </c>
      <c r="F156" s="51" t="str">
        <f>IF(ROWS($A$3:F156)&gt;CEILING(COUNT(DRAFT!$B:$B)/4,1),"",INDEX(RSLT,ROWS($A$3:F156)+QUOTIENT(COLUMNS($A$3:F156)-1,6)*CEILING(COUNT(DRAFT!$B:$B)/4,1),1+MOD(COLUMN()-1,6)))</f>
        <v/>
      </c>
      <c r="G156" s="51" t="str">
        <f>IF(ROWS($A$3:G156)&gt;CEILING(COUNT(DRAFT!$B:$B)/4,1),"",INDEX(RSLT,ROWS($A$3:G156)+QUOTIENT(COLUMNS($A$3:G156)-1,6)*CEILING(COUNT(DRAFT!$B:$B)/4,1),1+MOD(COLUMN()-1,6)))</f>
        <v/>
      </c>
      <c r="H156" s="51" t="str">
        <f>IF(ROWS($A$3:H156)&gt;CEILING(COUNT(DRAFT!$B:$B)/4,1),"",INDEX(RSLT,ROWS($A$3:H156)+QUOTIENT(COLUMNS($A$3:H156)-1,6)*CEILING(COUNT(DRAFT!$B:$B)/4,1),1+MOD(COLUMN()-1,6)))</f>
        <v/>
      </c>
      <c r="I156" s="51" t="str">
        <f>IF(ROWS($A$3:I156)&gt;CEILING(COUNT(DRAFT!$B:$B)/4,1),"",INDEX(RSLT,ROWS($A$3:I156)+QUOTIENT(COLUMNS($A$3:I156)-1,6)*CEILING(COUNT(DRAFT!$B:$B)/4,1),1+MOD(COLUMN()-1,6)))</f>
        <v/>
      </c>
      <c r="J156" s="51" t="str">
        <f>IF(ROWS($A$3:J156)&gt;CEILING(COUNT(DRAFT!$B:$B)/4,1),"",INDEX(RSLT,ROWS($A$3:J156)+QUOTIENT(COLUMNS($A$3:J156)-1,6)*CEILING(COUNT(DRAFT!$B:$B)/4,1),1+MOD(COLUMN()-1,6)))</f>
        <v/>
      </c>
      <c r="K156" s="51" t="str">
        <f>IF(ROWS($A$3:K156)&gt;CEILING(COUNT(DRAFT!$B:$B)/4,1),"",INDEX(RSLT,ROWS($A$3:K156)+QUOTIENT(COLUMNS($A$3:K156)-1,6)*CEILING(COUNT(DRAFT!$B:$B)/4,1),1+MOD(COLUMN()-1,6)))</f>
        <v/>
      </c>
      <c r="L156" s="51" t="str">
        <f>IF(ROWS($A$3:L156)&gt;CEILING(COUNT(DRAFT!$B:$B)/4,1),"",INDEX(RSLT,ROWS($A$3:L156)+QUOTIENT(COLUMNS($A$3:L156)-1,6)*CEILING(COUNT(DRAFT!$B:$B)/4,1),1+MOD(COLUMN()-1,6)))</f>
        <v/>
      </c>
      <c r="M156" s="51" t="str">
        <f>IF(ROWS($A$3:M156)&gt;CEILING(COUNT(DRAFT!$B:$B)/4,1),"",INDEX(RSLT,ROWS($A$3:M156)+QUOTIENT(COLUMNS($A$3:M156)-1,6)*CEILING(COUNT(DRAFT!$B:$B)/4,1),1+MOD(COLUMN()-1,6)))</f>
        <v/>
      </c>
      <c r="N156" s="51" t="str">
        <f>IF(ROWS($A$3:N156)&gt;CEILING(COUNT(DRAFT!$B:$B)/4,1),"",INDEX(RSLT,ROWS($A$3:N156)+QUOTIENT(COLUMNS($A$3:N156)-1,6)*CEILING(COUNT(DRAFT!$B:$B)/4,1),1+MOD(COLUMN()-1,6)))</f>
        <v/>
      </c>
      <c r="O156" s="51" t="str">
        <f>IF(ROWS($A$3:O156)&gt;CEILING(COUNT(DRAFT!$B:$B)/4,1),"",INDEX(RSLT,ROWS($A$3:O156)+QUOTIENT(COLUMNS($A$3:O156)-1,6)*CEILING(COUNT(DRAFT!$B:$B)/4,1),1+MOD(COLUMN()-1,6)))</f>
        <v/>
      </c>
      <c r="P156" s="51" t="str">
        <f>IF(ROWS($A$3:P156)&gt;CEILING(COUNT(DRAFT!$B:$B)/4,1),"",INDEX(RSLT,ROWS($A$3:P156)+QUOTIENT(COLUMNS($A$3:P156)-1,6)*CEILING(COUNT(DRAFT!$B:$B)/4,1),1+MOD(COLUMN()-1,6)))</f>
        <v/>
      </c>
      <c r="Q156" s="51" t="str">
        <f>IF(ROWS($A$3:Q156)&gt;CEILING(COUNT(DRAFT!$B:$B)/4,1),"",INDEX(RSLT,ROWS($A$3:Q156)+QUOTIENT(COLUMNS($A$3:Q156)-1,6)*CEILING(COUNT(DRAFT!$B:$B)/4,1),1+MOD(COLUMN()-1,6)))</f>
        <v/>
      </c>
      <c r="R156" s="51" t="str">
        <f>IF(ROWS($A$3:R156)&gt;CEILING(COUNT(DRAFT!$B:$B)/4,1),"",INDEX(RSLT,ROWS($A$3:R156)+QUOTIENT(COLUMNS($A$3:R156)-1,6)*CEILING(COUNT(DRAFT!$B:$B)/4,1),1+MOD(COLUMN()-1,6)))</f>
        <v/>
      </c>
      <c r="S156" s="51" t="str">
        <f>IF(ROWS($A$3:S156)&gt;CEILING(COUNT(DRAFT!$B:$B)/4,1),"",INDEX(RSLT,ROWS($A$3:S156)+QUOTIENT(COLUMNS($A$3:S156)-1,6)*CEILING(COUNT(DRAFT!$B:$B)/4,1),1+MOD(COLUMN()-1,6)))</f>
        <v/>
      </c>
      <c r="T156" s="51" t="str">
        <f>IF(ROWS($A$3:T156)&gt;CEILING(COUNT(DRAFT!$B:$B)/4,1),"",INDEX(RSLT,ROWS($A$3:T156)+QUOTIENT(COLUMNS($A$3:T156)-1,6)*CEILING(COUNT(DRAFT!$B:$B)/4,1),1+MOD(COLUMN()-1,6)))</f>
        <v/>
      </c>
      <c r="U156" s="51" t="str">
        <f>IF(ROWS($A$3:U156)&gt;CEILING(COUNT(DRAFT!$B:$B)/4,1),"",INDEX(RSLT,ROWS($A$3:U156)+QUOTIENT(COLUMNS($A$3:U156)-1,6)*CEILING(COUNT(DRAFT!$B:$B)/4,1),1+MOD(COLUMN()-1,6)))</f>
        <v/>
      </c>
      <c r="V156" s="51" t="str">
        <f>IF(ROWS($A$3:V156)&gt;CEILING(COUNT(DRAFT!$B:$B)/4,1),"",INDEX(RSLT,ROWS($A$3:V156)+QUOTIENT(COLUMNS($A$3:V156)-1,6)*CEILING(COUNT(DRAFT!$B:$B)/4,1),1+MOD(COLUMN()-1,6)))</f>
        <v/>
      </c>
      <c r="W156" s="51" t="str">
        <f>IF(ROWS($A$3:W156)&gt;CEILING(COUNT(DRAFT!$B:$B)/4,1),"",INDEX(RSLT,ROWS($A$3:W156)+QUOTIENT(COLUMNS($A$3:W156)-1,6)*CEILING(COUNT(DRAFT!$B:$B)/4,1),1+MOD(COLUMN()-1,6)))</f>
        <v/>
      </c>
      <c r="X156" s="51" t="str">
        <f>IF(ROWS($A$3:X156)&gt;CEILING(COUNT(DRAFT!$B:$B)/4,1),"",INDEX(RSLT,ROWS($A$3:X156)+QUOTIENT(COLUMNS($A$3:X156)-1,6)*CEILING(COUNT(DRAFT!$B:$B)/4,1),1+MOD(COLUMN()-1,6)))</f>
        <v/>
      </c>
    </row>
    <row r="157" spans="1:24" ht="23.1" customHeight="1" x14ac:dyDescent="0.2">
      <c r="A157" s="51" t="str">
        <f>IF(ROWS($A$3:A157)&gt;CEILING(COUNT(DRAFT!$B:$B)/4,1),"",INDEX(RSLT,ROWS($A$3:A157)+QUOTIENT(COLUMNS($A$3:A157)-1,6)*CEILING(COUNT(DRAFT!$B:$B)/4,1),1+MOD(COLUMN()-1,6)))</f>
        <v/>
      </c>
      <c r="B157" s="51" t="str">
        <f>IF(ROWS($A$3:B157)&gt;CEILING(COUNT(DRAFT!$B:$B)/4,1),"",INDEX(RSLT,ROWS($A$3:B157)+QUOTIENT(COLUMNS($A$3:B157)-1,6)*CEILING(COUNT(DRAFT!$B:$B)/4,1),1+MOD(COLUMN()-1,6)))</f>
        <v/>
      </c>
      <c r="C157" s="51" t="str">
        <f>IF(ROWS($A$3:C157)&gt;CEILING(COUNT(DRAFT!$B:$B)/4,1),"",INDEX(RSLT,ROWS($A$3:C157)+QUOTIENT(COLUMNS($A$3:C157)-1,6)*CEILING(COUNT(DRAFT!$B:$B)/4,1),1+MOD(COLUMN()-1,6)))</f>
        <v/>
      </c>
      <c r="D157" s="51" t="str">
        <f>IF(ROWS($A$3:D157)&gt;CEILING(COUNT(DRAFT!$B:$B)/4,1),"",INDEX(RSLT,ROWS($A$3:D157)+QUOTIENT(COLUMNS($A$3:D157)-1,6)*CEILING(COUNT(DRAFT!$B:$B)/4,1),1+MOD(COLUMN()-1,6)))</f>
        <v/>
      </c>
      <c r="E157" s="51" t="str">
        <f>IF(ROWS($A$3:E157)&gt;CEILING(COUNT(DRAFT!$B:$B)/4,1),"",INDEX(RSLT,ROWS($A$3:E157)+QUOTIENT(COLUMNS($A$3:E157)-1,6)*CEILING(COUNT(DRAFT!$B:$B)/4,1),1+MOD(COLUMN()-1,6)))</f>
        <v/>
      </c>
      <c r="F157" s="51" t="str">
        <f>IF(ROWS($A$3:F157)&gt;CEILING(COUNT(DRAFT!$B:$B)/4,1),"",INDEX(RSLT,ROWS($A$3:F157)+QUOTIENT(COLUMNS($A$3:F157)-1,6)*CEILING(COUNT(DRAFT!$B:$B)/4,1),1+MOD(COLUMN()-1,6)))</f>
        <v/>
      </c>
      <c r="G157" s="51" t="str">
        <f>IF(ROWS($A$3:G157)&gt;CEILING(COUNT(DRAFT!$B:$B)/4,1),"",INDEX(RSLT,ROWS($A$3:G157)+QUOTIENT(COLUMNS($A$3:G157)-1,6)*CEILING(COUNT(DRAFT!$B:$B)/4,1),1+MOD(COLUMN()-1,6)))</f>
        <v/>
      </c>
      <c r="H157" s="51" t="str">
        <f>IF(ROWS($A$3:H157)&gt;CEILING(COUNT(DRAFT!$B:$B)/4,1),"",INDEX(RSLT,ROWS($A$3:H157)+QUOTIENT(COLUMNS($A$3:H157)-1,6)*CEILING(COUNT(DRAFT!$B:$B)/4,1),1+MOD(COLUMN()-1,6)))</f>
        <v/>
      </c>
      <c r="I157" s="51" t="str">
        <f>IF(ROWS($A$3:I157)&gt;CEILING(COUNT(DRAFT!$B:$B)/4,1),"",INDEX(RSLT,ROWS($A$3:I157)+QUOTIENT(COLUMNS($A$3:I157)-1,6)*CEILING(COUNT(DRAFT!$B:$B)/4,1),1+MOD(COLUMN()-1,6)))</f>
        <v/>
      </c>
      <c r="J157" s="51" t="str">
        <f>IF(ROWS($A$3:J157)&gt;CEILING(COUNT(DRAFT!$B:$B)/4,1),"",INDEX(RSLT,ROWS($A$3:J157)+QUOTIENT(COLUMNS($A$3:J157)-1,6)*CEILING(COUNT(DRAFT!$B:$B)/4,1),1+MOD(COLUMN()-1,6)))</f>
        <v/>
      </c>
      <c r="K157" s="51" t="str">
        <f>IF(ROWS($A$3:K157)&gt;CEILING(COUNT(DRAFT!$B:$B)/4,1),"",INDEX(RSLT,ROWS($A$3:K157)+QUOTIENT(COLUMNS($A$3:K157)-1,6)*CEILING(COUNT(DRAFT!$B:$B)/4,1),1+MOD(COLUMN()-1,6)))</f>
        <v/>
      </c>
      <c r="L157" s="51" t="str">
        <f>IF(ROWS($A$3:L157)&gt;CEILING(COUNT(DRAFT!$B:$B)/4,1),"",INDEX(RSLT,ROWS($A$3:L157)+QUOTIENT(COLUMNS($A$3:L157)-1,6)*CEILING(COUNT(DRAFT!$B:$B)/4,1),1+MOD(COLUMN()-1,6)))</f>
        <v/>
      </c>
      <c r="M157" s="51" t="str">
        <f>IF(ROWS($A$3:M157)&gt;CEILING(COUNT(DRAFT!$B:$B)/4,1),"",INDEX(RSLT,ROWS($A$3:M157)+QUOTIENT(COLUMNS($A$3:M157)-1,6)*CEILING(COUNT(DRAFT!$B:$B)/4,1),1+MOD(COLUMN()-1,6)))</f>
        <v/>
      </c>
      <c r="N157" s="51" t="str">
        <f>IF(ROWS($A$3:N157)&gt;CEILING(COUNT(DRAFT!$B:$B)/4,1),"",INDEX(RSLT,ROWS($A$3:N157)+QUOTIENT(COLUMNS($A$3:N157)-1,6)*CEILING(COUNT(DRAFT!$B:$B)/4,1),1+MOD(COLUMN()-1,6)))</f>
        <v/>
      </c>
      <c r="O157" s="51" t="str">
        <f>IF(ROWS($A$3:O157)&gt;CEILING(COUNT(DRAFT!$B:$B)/4,1),"",INDEX(RSLT,ROWS($A$3:O157)+QUOTIENT(COLUMNS($A$3:O157)-1,6)*CEILING(COUNT(DRAFT!$B:$B)/4,1),1+MOD(COLUMN()-1,6)))</f>
        <v/>
      </c>
      <c r="P157" s="51" t="str">
        <f>IF(ROWS($A$3:P157)&gt;CEILING(COUNT(DRAFT!$B:$B)/4,1),"",INDEX(RSLT,ROWS($A$3:P157)+QUOTIENT(COLUMNS($A$3:P157)-1,6)*CEILING(COUNT(DRAFT!$B:$B)/4,1),1+MOD(COLUMN()-1,6)))</f>
        <v/>
      </c>
      <c r="Q157" s="51" t="str">
        <f>IF(ROWS($A$3:Q157)&gt;CEILING(COUNT(DRAFT!$B:$B)/4,1),"",INDEX(RSLT,ROWS($A$3:Q157)+QUOTIENT(COLUMNS($A$3:Q157)-1,6)*CEILING(COUNT(DRAFT!$B:$B)/4,1),1+MOD(COLUMN()-1,6)))</f>
        <v/>
      </c>
      <c r="R157" s="51" t="str">
        <f>IF(ROWS($A$3:R157)&gt;CEILING(COUNT(DRAFT!$B:$B)/4,1),"",INDEX(RSLT,ROWS($A$3:R157)+QUOTIENT(COLUMNS($A$3:R157)-1,6)*CEILING(COUNT(DRAFT!$B:$B)/4,1),1+MOD(COLUMN()-1,6)))</f>
        <v/>
      </c>
      <c r="S157" s="51" t="str">
        <f>IF(ROWS($A$3:S157)&gt;CEILING(COUNT(DRAFT!$B:$B)/4,1),"",INDEX(RSLT,ROWS($A$3:S157)+QUOTIENT(COLUMNS($A$3:S157)-1,6)*CEILING(COUNT(DRAFT!$B:$B)/4,1),1+MOD(COLUMN()-1,6)))</f>
        <v/>
      </c>
      <c r="T157" s="51" t="str">
        <f>IF(ROWS($A$3:T157)&gt;CEILING(COUNT(DRAFT!$B:$B)/4,1),"",INDEX(RSLT,ROWS($A$3:T157)+QUOTIENT(COLUMNS($A$3:T157)-1,6)*CEILING(COUNT(DRAFT!$B:$B)/4,1),1+MOD(COLUMN()-1,6)))</f>
        <v/>
      </c>
      <c r="U157" s="51" t="str">
        <f>IF(ROWS($A$3:U157)&gt;CEILING(COUNT(DRAFT!$B:$B)/4,1),"",INDEX(RSLT,ROWS($A$3:U157)+QUOTIENT(COLUMNS($A$3:U157)-1,6)*CEILING(COUNT(DRAFT!$B:$B)/4,1),1+MOD(COLUMN()-1,6)))</f>
        <v/>
      </c>
      <c r="V157" s="51" t="str">
        <f>IF(ROWS($A$3:V157)&gt;CEILING(COUNT(DRAFT!$B:$B)/4,1),"",INDEX(RSLT,ROWS($A$3:V157)+QUOTIENT(COLUMNS($A$3:V157)-1,6)*CEILING(COUNT(DRAFT!$B:$B)/4,1),1+MOD(COLUMN()-1,6)))</f>
        <v/>
      </c>
      <c r="W157" s="51" t="str">
        <f>IF(ROWS($A$3:W157)&gt;CEILING(COUNT(DRAFT!$B:$B)/4,1),"",INDEX(RSLT,ROWS($A$3:W157)+QUOTIENT(COLUMNS($A$3:W157)-1,6)*CEILING(COUNT(DRAFT!$B:$B)/4,1),1+MOD(COLUMN()-1,6)))</f>
        <v/>
      </c>
      <c r="X157" s="51" t="str">
        <f>IF(ROWS($A$3:X157)&gt;CEILING(COUNT(DRAFT!$B:$B)/4,1),"",INDEX(RSLT,ROWS($A$3:X157)+QUOTIENT(COLUMNS($A$3:X157)-1,6)*CEILING(COUNT(DRAFT!$B:$B)/4,1),1+MOD(COLUMN()-1,6)))</f>
        <v/>
      </c>
    </row>
    <row r="158" spans="1:24" ht="23.1" customHeight="1" x14ac:dyDescent="0.2">
      <c r="A158" s="51" t="str">
        <f>IF(ROWS($A$3:A158)&gt;CEILING(COUNT(DRAFT!$B:$B)/4,1),"",INDEX(RSLT,ROWS($A$3:A158)+QUOTIENT(COLUMNS($A$3:A158)-1,6)*CEILING(COUNT(DRAFT!$B:$B)/4,1),1+MOD(COLUMN()-1,6)))</f>
        <v/>
      </c>
      <c r="B158" s="51" t="str">
        <f>IF(ROWS($A$3:B158)&gt;CEILING(COUNT(DRAFT!$B:$B)/4,1),"",INDEX(RSLT,ROWS($A$3:B158)+QUOTIENT(COLUMNS($A$3:B158)-1,6)*CEILING(COUNT(DRAFT!$B:$B)/4,1),1+MOD(COLUMN()-1,6)))</f>
        <v/>
      </c>
      <c r="C158" s="51" t="str">
        <f>IF(ROWS($A$3:C158)&gt;CEILING(COUNT(DRAFT!$B:$B)/4,1),"",INDEX(RSLT,ROWS($A$3:C158)+QUOTIENT(COLUMNS($A$3:C158)-1,6)*CEILING(COUNT(DRAFT!$B:$B)/4,1),1+MOD(COLUMN()-1,6)))</f>
        <v/>
      </c>
      <c r="D158" s="51" t="str">
        <f>IF(ROWS($A$3:D158)&gt;CEILING(COUNT(DRAFT!$B:$B)/4,1),"",INDEX(RSLT,ROWS($A$3:D158)+QUOTIENT(COLUMNS($A$3:D158)-1,6)*CEILING(COUNT(DRAFT!$B:$B)/4,1),1+MOD(COLUMN()-1,6)))</f>
        <v/>
      </c>
      <c r="E158" s="51" t="str">
        <f>IF(ROWS($A$3:E158)&gt;CEILING(COUNT(DRAFT!$B:$B)/4,1),"",INDEX(RSLT,ROWS($A$3:E158)+QUOTIENT(COLUMNS($A$3:E158)-1,6)*CEILING(COUNT(DRAFT!$B:$B)/4,1),1+MOD(COLUMN()-1,6)))</f>
        <v/>
      </c>
      <c r="F158" s="51" t="str">
        <f>IF(ROWS($A$3:F158)&gt;CEILING(COUNT(DRAFT!$B:$B)/4,1),"",INDEX(RSLT,ROWS($A$3:F158)+QUOTIENT(COLUMNS($A$3:F158)-1,6)*CEILING(COUNT(DRAFT!$B:$B)/4,1),1+MOD(COLUMN()-1,6)))</f>
        <v/>
      </c>
      <c r="G158" s="51" t="str">
        <f>IF(ROWS($A$3:G158)&gt;CEILING(COUNT(DRAFT!$B:$B)/4,1),"",INDEX(RSLT,ROWS($A$3:G158)+QUOTIENT(COLUMNS($A$3:G158)-1,6)*CEILING(COUNT(DRAFT!$B:$B)/4,1),1+MOD(COLUMN()-1,6)))</f>
        <v/>
      </c>
      <c r="H158" s="51" t="str">
        <f>IF(ROWS($A$3:H158)&gt;CEILING(COUNT(DRAFT!$B:$B)/4,1),"",INDEX(RSLT,ROWS($A$3:H158)+QUOTIENT(COLUMNS($A$3:H158)-1,6)*CEILING(COUNT(DRAFT!$B:$B)/4,1),1+MOD(COLUMN()-1,6)))</f>
        <v/>
      </c>
      <c r="I158" s="51" t="str">
        <f>IF(ROWS($A$3:I158)&gt;CEILING(COUNT(DRAFT!$B:$B)/4,1),"",INDEX(RSLT,ROWS($A$3:I158)+QUOTIENT(COLUMNS($A$3:I158)-1,6)*CEILING(COUNT(DRAFT!$B:$B)/4,1),1+MOD(COLUMN()-1,6)))</f>
        <v/>
      </c>
      <c r="J158" s="51" t="str">
        <f>IF(ROWS($A$3:J158)&gt;CEILING(COUNT(DRAFT!$B:$B)/4,1),"",INDEX(RSLT,ROWS($A$3:J158)+QUOTIENT(COLUMNS($A$3:J158)-1,6)*CEILING(COUNT(DRAFT!$B:$B)/4,1),1+MOD(COLUMN()-1,6)))</f>
        <v/>
      </c>
      <c r="K158" s="51" t="str">
        <f>IF(ROWS($A$3:K158)&gt;CEILING(COUNT(DRAFT!$B:$B)/4,1),"",INDEX(RSLT,ROWS($A$3:K158)+QUOTIENT(COLUMNS($A$3:K158)-1,6)*CEILING(COUNT(DRAFT!$B:$B)/4,1),1+MOD(COLUMN()-1,6)))</f>
        <v/>
      </c>
      <c r="L158" s="51" t="str">
        <f>IF(ROWS($A$3:L158)&gt;CEILING(COUNT(DRAFT!$B:$B)/4,1),"",INDEX(RSLT,ROWS($A$3:L158)+QUOTIENT(COLUMNS($A$3:L158)-1,6)*CEILING(COUNT(DRAFT!$B:$B)/4,1),1+MOD(COLUMN()-1,6)))</f>
        <v/>
      </c>
      <c r="M158" s="51" t="str">
        <f>IF(ROWS($A$3:M158)&gt;CEILING(COUNT(DRAFT!$B:$B)/4,1),"",INDEX(RSLT,ROWS($A$3:M158)+QUOTIENT(COLUMNS($A$3:M158)-1,6)*CEILING(COUNT(DRAFT!$B:$B)/4,1),1+MOD(COLUMN()-1,6)))</f>
        <v/>
      </c>
      <c r="N158" s="51" t="str">
        <f>IF(ROWS($A$3:N158)&gt;CEILING(COUNT(DRAFT!$B:$B)/4,1),"",INDEX(RSLT,ROWS($A$3:N158)+QUOTIENT(COLUMNS($A$3:N158)-1,6)*CEILING(COUNT(DRAFT!$B:$B)/4,1),1+MOD(COLUMN()-1,6)))</f>
        <v/>
      </c>
      <c r="O158" s="51" t="str">
        <f>IF(ROWS($A$3:O158)&gt;CEILING(COUNT(DRAFT!$B:$B)/4,1),"",INDEX(RSLT,ROWS($A$3:O158)+QUOTIENT(COLUMNS($A$3:O158)-1,6)*CEILING(COUNT(DRAFT!$B:$B)/4,1),1+MOD(COLUMN()-1,6)))</f>
        <v/>
      </c>
      <c r="P158" s="51" t="str">
        <f>IF(ROWS($A$3:P158)&gt;CEILING(COUNT(DRAFT!$B:$B)/4,1),"",INDEX(RSLT,ROWS($A$3:P158)+QUOTIENT(COLUMNS($A$3:P158)-1,6)*CEILING(COUNT(DRAFT!$B:$B)/4,1),1+MOD(COLUMN()-1,6)))</f>
        <v/>
      </c>
      <c r="Q158" s="51" t="str">
        <f>IF(ROWS($A$3:Q158)&gt;CEILING(COUNT(DRAFT!$B:$B)/4,1),"",INDEX(RSLT,ROWS($A$3:Q158)+QUOTIENT(COLUMNS($A$3:Q158)-1,6)*CEILING(COUNT(DRAFT!$B:$B)/4,1),1+MOD(COLUMN()-1,6)))</f>
        <v/>
      </c>
      <c r="R158" s="51" t="str">
        <f>IF(ROWS($A$3:R158)&gt;CEILING(COUNT(DRAFT!$B:$B)/4,1),"",INDEX(RSLT,ROWS($A$3:R158)+QUOTIENT(COLUMNS($A$3:R158)-1,6)*CEILING(COUNT(DRAFT!$B:$B)/4,1),1+MOD(COLUMN()-1,6)))</f>
        <v/>
      </c>
      <c r="S158" s="51" t="str">
        <f>IF(ROWS($A$3:S158)&gt;CEILING(COUNT(DRAFT!$B:$B)/4,1),"",INDEX(RSLT,ROWS($A$3:S158)+QUOTIENT(COLUMNS($A$3:S158)-1,6)*CEILING(COUNT(DRAFT!$B:$B)/4,1),1+MOD(COLUMN()-1,6)))</f>
        <v/>
      </c>
      <c r="T158" s="51" t="str">
        <f>IF(ROWS($A$3:T158)&gt;CEILING(COUNT(DRAFT!$B:$B)/4,1),"",INDEX(RSLT,ROWS($A$3:T158)+QUOTIENT(COLUMNS($A$3:T158)-1,6)*CEILING(COUNT(DRAFT!$B:$B)/4,1),1+MOD(COLUMN()-1,6)))</f>
        <v/>
      </c>
      <c r="U158" s="51" t="str">
        <f>IF(ROWS($A$3:U158)&gt;CEILING(COUNT(DRAFT!$B:$B)/4,1),"",INDEX(RSLT,ROWS($A$3:U158)+QUOTIENT(COLUMNS($A$3:U158)-1,6)*CEILING(COUNT(DRAFT!$B:$B)/4,1),1+MOD(COLUMN()-1,6)))</f>
        <v/>
      </c>
      <c r="V158" s="51" t="str">
        <f>IF(ROWS($A$3:V158)&gt;CEILING(COUNT(DRAFT!$B:$B)/4,1),"",INDEX(RSLT,ROWS($A$3:V158)+QUOTIENT(COLUMNS($A$3:V158)-1,6)*CEILING(COUNT(DRAFT!$B:$B)/4,1),1+MOD(COLUMN()-1,6)))</f>
        <v/>
      </c>
      <c r="W158" s="51" t="str">
        <f>IF(ROWS($A$3:W158)&gt;CEILING(COUNT(DRAFT!$B:$B)/4,1),"",INDEX(RSLT,ROWS($A$3:W158)+QUOTIENT(COLUMNS($A$3:W158)-1,6)*CEILING(COUNT(DRAFT!$B:$B)/4,1),1+MOD(COLUMN()-1,6)))</f>
        <v/>
      </c>
      <c r="X158" s="51" t="str">
        <f>IF(ROWS($A$3:X158)&gt;CEILING(COUNT(DRAFT!$B:$B)/4,1),"",INDEX(RSLT,ROWS($A$3:X158)+QUOTIENT(COLUMNS($A$3:X158)-1,6)*CEILING(COUNT(DRAFT!$B:$B)/4,1),1+MOD(COLUMN()-1,6)))</f>
        <v/>
      </c>
    </row>
    <row r="159" spans="1:24" ht="23.1" customHeight="1" x14ac:dyDescent="0.2">
      <c r="A159" s="51" t="str">
        <f>IF(ROWS($A$3:A159)&gt;CEILING(COUNT(DRAFT!$B:$B)/4,1),"",INDEX(RSLT,ROWS($A$3:A159)+QUOTIENT(COLUMNS($A$3:A159)-1,6)*CEILING(COUNT(DRAFT!$B:$B)/4,1),1+MOD(COLUMN()-1,6)))</f>
        <v/>
      </c>
      <c r="B159" s="51" t="str">
        <f>IF(ROWS($A$3:B159)&gt;CEILING(COUNT(DRAFT!$B:$B)/4,1),"",INDEX(RSLT,ROWS($A$3:B159)+QUOTIENT(COLUMNS($A$3:B159)-1,6)*CEILING(COUNT(DRAFT!$B:$B)/4,1),1+MOD(COLUMN()-1,6)))</f>
        <v/>
      </c>
      <c r="C159" s="51" t="str">
        <f>IF(ROWS($A$3:C159)&gt;CEILING(COUNT(DRAFT!$B:$B)/4,1),"",INDEX(RSLT,ROWS($A$3:C159)+QUOTIENT(COLUMNS($A$3:C159)-1,6)*CEILING(COUNT(DRAFT!$B:$B)/4,1),1+MOD(COLUMN()-1,6)))</f>
        <v/>
      </c>
      <c r="D159" s="51" t="str">
        <f>IF(ROWS($A$3:D159)&gt;CEILING(COUNT(DRAFT!$B:$B)/4,1),"",INDEX(RSLT,ROWS($A$3:D159)+QUOTIENT(COLUMNS($A$3:D159)-1,6)*CEILING(COUNT(DRAFT!$B:$B)/4,1),1+MOD(COLUMN()-1,6)))</f>
        <v/>
      </c>
      <c r="E159" s="51" t="str">
        <f>IF(ROWS($A$3:E159)&gt;CEILING(COUNT(DRAFT!$B:$B)/4,1),"",INDEX(RSLT,ROWS($A$3:E159)+QUOTIENT(COLUMNS($A$3:E159)-1,6)*CEILING(COUNT(DRAFT!$B:$B)/4,1),1+MOD(COLUMN()-1,6)))</f>
        <v/>
      </c>
      <c r="F159" s="51" t="str">
        <f>IF(ROWS($A$3:F159)&gt;CEILING(COUNT(DRAFT!$B:$B)/4,1),"",INDEX(RSLT,ROWS($A$3:F159)+QUOTIENT(COLUMNS($A$3:F159)-1,6)*CEILING(COUNT(DRAFT!$B:$B)/4,1),1+MOD(COLUMN()-1,6)))</f>
        <v/>
      </c>
      <c r="G159" s="51" t="str">
        <f>IF(ROWS($A$3:G159)&gt;CEILING(COUNT(DRAFT!$B:$B)/4,1),"",INDEX(RSLT,ROWS($A$3:G159)+QUOTIENT(COLUMNS($A$3:G159)-1,6)*CEILING(COUNT(DRAFT!$B:$B)/4,1),1+MOD(COLUMN()-1,6)))</f>
        <v/>
      </c>
      <c r="H159" s="51" t="str">
        <f>IF(ROWS($A$3:H159)&gt;CEILING(COUNT(DRAFT!$B:$B)/4,1),"",INDEX(RSLT,ROWS($A$3:H159)+QUOTIENT(COLUMNS($A$3:H159)-1,6)*CEILING(COUNT(DRAFT!$B:$B)/4,1),1+MOD(COLUMN()-1,6)))</f>
        <v/>
      </c>
      <c r="I159" s="51" t="str">
        <f>IF(ROWS($A$3:I159)&gt;CEILING(COUNT(DRAFT!$B:$B)/4,1),"",INDEX(RSLT,ROWS($A$3:I159)+QUOTIENT(COLUMNS($A$3:I159)-1,6)*CEILING(COUNT(DRAFT!$B:$B)/4,1),1+MOD(COLUMN()-1,6)))</f>
        <v/>
      </c>
      <c r="J159" s="51" t="str">
        <f>IF(ROWS($A$3:J159)&gt;CEILING(COUNT(DRAFT!$B:$B)/4,1),"",INDEX(RSLT,ROWS($A$3:J159)+QUOTIENT(COLUMNS($A$3:J159)-1,6)*CEILING(COUNT(DRAFT!$B:$B)/4,1),1+MOD(COLUMN()-1,6)))</f>
        <v/>
      </c>
      <c r="K159" s="51" t="str">
        <f>IF(ROWS($A$3:K159)&gt;CEILING(COUNT(DRAFT!$B:$B)/4,1),"",INDEX(RSLT,ROWS($A$3:K159)+QUOTIENT(COLUMNS($A$3:K159)-1,6)*CEILING(COUNT(DRAFT!$B:$B)/4,1),1+MOD(COLUMN()-1,6)))</f>
        <v/>
      </c>
      <c r="L159" s="51" t="str">
        <f>IF(ROWS($A$3:L159)&gt;CEILING(COUNT(DRAFT!$B:$B)/4,1),"",INDEX(RSLT,ROWS($A$3:L159)+QUOTIENT(COLUMNS($A$3:L159)-1,6)*CEILING(COUNT(DRAFT!$B:$B)/4,1),1+MOD(COLUMN()-1,6)))</f>
        <v/>
      </c>
      <c r="M159" s="51" t="str">
        <f>IF(ROWS($A$3:M159)&gt;CEILING(COUNT(DRAFT!$B:$B)/4,1),"",INDEX(RSLT,ROWS($A$3:M159)+QUOTIENT(COLUMNS($A$3:M159)-1,6)*CEILING(COUNT(DRAFT!$B:$B)/4,1),1+MOD(COLUMN()-1,6)))</f>
        <v/>
      </c>
      <c r="N159" s="51" t="str">
        <f>IF(ROWS($A$3:N159)&gt;CEILING(COUNT(DRAFT!$B:$B)/4,1),"",INDEX(RSLT,ROWS($A$3:N159)+QUOTIENT(COLUMNS($A$3:N159)-1,6)*CEILING(COUNT(DRAFT!$B:$B)/4,1),1+MOD(COLUMN()-1,6)))</f>
        <v/>
      </c>
      <c r="O159" s="51" t="str">
        <f>IF(ROWS($A$3:O159)&gt;CEILING(COUNT(DRAFT!$B:$B)/4,1),"",INDEX(RSLT,ROWS($A$3:O159)+QUOTIENT(COLUMNS($A$3:O159)-1,6)*CEILING(COUNT(DRAFT!$B:$B)/4,1),1+MOD(COLUMN()-1,6)))</f>
        <v/>
      </c>
      <c r="P159" s="51" t="str">
        <f>IF(ROWS($A$3:P159)&gt;CEILING(COUNT(DRAFT!$B:$B)/4,1),"",INDEX(RSLT,ROWS($A$3:P159)+QUOTIENT(COLUMNS($A$3:P159)-1,6)*CEILING(COUNT(DRAFT!$B:$B)/4,1),1+MOD(COLUMN()-1,6)))</f>
        <v/>
      </c>
      <c r="Q159" s="51" t="str">
        <f>IF(ROWS($A$3:Q159)&gt;CEILING(COUNT(DRAFT!$B:$B)/4,1),"",INDEX(RSLT,ROWS($A$3:Q159)+QUOTIENT(COLUMNS($A$3:Q159)-1,6)*CEILING(COUNT(DRAFT!$B:$B)/4,1),1+MOD(COLUMN()-1,6)))</f>
        <v/>
      </c>
      <c r="R159" s="51" t="str">
        <f>IF(ROWS($A$3:R159)&gt;CEILING(COUNT(DRAFT!$B:$B)/4,1),"",INDEX(RSLT,ROWS($A$3:R159)+QUOTIENT(COLUMNS($A$3:R159)-1,6)*CEILING(COUNT(DRAFT!$B:$B)/4,1),1+MOD(COLUMN()-1,6)))</f>
        <v/>
      </c>
      <c r="S159" s="51" t="str">
        <f>IF(ROWS($A$3:S159)&gt;CEILING(COUNT(DRAFT!$B:$B)/4,1),"",INDEX(RSLT,ROWS($A$3:S159)+QUOTIENT(COLUMNS($A$3:S159)-1,6)*CEILING(COUNT(DRAFT!$B:$B)/4,1),1+MOD(COLUMN()-1,6)))</f>
        <v/>
      </c>
      <c r="T159" s="51" t="str">
        <f>IF(ROWS($A$3:T159)&gt;CEILING(COUNT(DRAFT!$B:$B)/4,1),"",INDEX(RSLT,ROWS($A$3:T159)+QUOTIENT(COLUMNS($A$3:T159)-1,6)*CEILING(COUNT(DRAFT!$B:$B)/4,1),1+MOD(COLUMN()-1,6)))</f>
        <v/>
      </c>
      <c r="U159" s="51" t="str">
        <f>IF(ROWS($A$3:U159)&gt;CEILING(COUNT(DRAFT!$B:$B)/4,1),"",INDEX(RSLT,ROWS($A$3:U159)+QUOTIENT(COLUMNS($A$3:U159)-1,6)*CEILING(COUNT(DRAFT!$B:$B)/4,1),1+MOD(COLUMN()-1,6)))</f>
        <v/>
      </c>
      <c r="V159" s="51" t="str">
        <f>IF(ROWS($A$3:V159)&gt;CEILING(COUNT(DRAFT!$B:$B)/4,1),"",INDEX(RSLT,ROWS($A$3:V159)+QUOTIENT(COLUMNS($A$3:V159)-1,6)*CEILING(COUNT(DRAFT!$B:$B)/4,1),1+MOD(COLUMN()-1,6)))</f>
        <v/>
      </c>
      <c r="W159" s="51" t="str">
        <f>IF(ROWS($A$3:W159)&gt;CEILING(COUNT(DRAFT!$B:$B)/4,1),"",INDEX(RSLT,ROWS($A$3:W159)+QUOTIENT(COLUMNS($A$3:W159)-1,6)*CEILING(COUNT(DRAFT!$B:$B)/4,1),1+MOD(COLUMN()-1,6)))</f>
        <v/>
      </c>
      <c r="X159" s="51" t="str">
        <f>IF(ROWS($A$3:X159)&gt;CEILING(COUNT(DRAFT!$B:$B)/4,1),"",INDEX(RSLT,ROWS($A$3:X159)+QUOTIENT(COLUMNS($A$3:X159)-1,6)*CEILING(COUNT(DRAFT!$B:$B)/4,1),1+MOD(COLUMN()-1,6)))</f>
        <v/>
      </c>
    </row>
    <row r="160" spans="1:24" ht="23.1" customHeight="1" x14ac:dyDescent="0.2">
      <c r="A160" s="51" t="str">
        <f>IF(ROWS($A$3:A160)&gt;CEILING(COUNT(DRAFT!$B:$B)/4,1),"",INDEX(RSLT,ROWS($A$3:A160)+QUOTIENT(COLUMNS($A$3:A160)-1,6)*CEILING(COUNT(DRAFT!$B:$B)/4,1),1+MOD(COLUMN()-1,6)))</f>
        <v/>
      </c>
      <c r="B160" s="51" t="str">
        <f>IF(ROWS($A$3:B160)&gt;CEILING(COUNT(DRAFT!$B:$B)/4,1),"",INDEX(RSLT,ROWS($A$3:B160)+QUOTIENT(COLUMNS($A$3:B160)-1,6)*CEILING(COUNT(DRAFT!$B:$B)/4,1),1+MOD(COLUMN()-1,6)))</f>
        <v/>
      </c>
      <c r="C160" s="51" t="str">
        <f>IF(ROWS($A$3:C160)&gt;CEILING(COUNT(DRAFT!$B:$B)/4,1),"",INDEX(RSLT,ROWS($A$3:C160)+QUOTIENT(COLUMNS($A$3:C160)-1,6)*CEILING(COUNT(DRAFT!$B:$B)/4,1),1+MOD(COLUMN()-1,6)))</f>
        <v/>
      </c>
      <c r="D160" s="51" t="str">
        <f>IF(ROWS($A$3:D160)&gt;CEILING(COUNT(DRAFT!$B:$B)/4,1),"",INDEX(RSLT,ROWS($A$3:D160)+QUOTIENT(COLUMNS($A$3:D160)-1,6)*CEILING(COUNT(DRAFT!$B:$B)/4,1),1+MOD(COLUMN()-1,6)))</f>
        <v/>
      </c>
      <c r="E160" s="51" t="str">
        <f>IF(ROWS($A$3:E160)&gt;CEILING(COUNT(DRAFT!$B:$B)/4,1),"",INDEX(RSLT,ROWS($A$3:E160)+QUOTIENT(COLUMNS($A$3:E160)-1,6)*CEILING(COUNT(DRAFT!$B:$B)/4,1),1+MOD(COLUMN()-1,6)))</f>
        <v/>
      </c>
      <c r="F160" s="51" t="str">
        <f>IF(ROWS($A$3:F160)&gt;CEILING(COUNT(DRAFT!$B:$B)/4,1),"",INDEX(RSLT,ROWS($A$3:F160)+QUOTIENT(COLUMNS($A$3:F160)-1,6)*CEILING(COUNT(DRAFT!$B:$B)/4,1),1+MOD(COLUMN()-1,6)))</f>
        <v/>
      </c>
      <c r="G160" s="51" t="str">
        <f>IF(ROWS($A$3:G160)&gt;CEILING(COUNT(DRAFT!$B:$B)/4,1),"",INDEX(RSLT,ROWS($A$3:G160)+QUOTIENT(COLUMNS($A$3:G160)-1,6)*CEILING(COUNT(DRAFT!$B:$B)/4,1),1+MOD(COLUMN()-1,6)))</f>
        <v/>
      </c>
      <c r="H160" s="51" t="str">
        <f>IF(ROWS($A$3:H160)&gt;CEILING(COUNT(DRAFT!$B:$B)/4,1),"",INDEX(RSLT,ROWS($A$3:H160)+QUOTIENT(COLUMNS($A$3:H160)-1,6)*CEILING(COUNT(DRAFT!$B:$B)/4,1),1+MOD(COLUMN()-1,6)))</f>
        <v/>
      </c>
      <c r="I160" s="51" t="str">
        <f>IF(ROWS($A$3:I160)&gt;CEILING(COUNT(DRAFT!$B:$B)/4,1),"",INDEX(RSLT,ROWS($A$3:I160)+QUOTIENT(COLUMNS($A$3:I160)-1,6)*CEILING(COUNT(DRAFT!$B:$B)/4,1),1+MOD(COLUMN()-1,6)))</f>
        <v/>
      </c>
      <c r="J160" s="51" t="str">
        <f>IF(ROWS($A$3:J160)&gt;CEILING(COUNT(DRAFT!$B:$B)/4,1),"",INDEX(RSLT,ROWS($A$3:J160)+QUOTIENT(COLUMNS($A$3:J160)-1,6)*CEILING(COUNT(DRAFT!$B:$B)/4,1),1+MOD(COLUMN()-1,6)))</f>
        <v/>
      </c>
      <c r="K160" s="51" t="str">
        <f>IF(ROWS($A$3:K160)&gt;CEILING(COUNT(DRAFT!$B:$B)/4,1),"",INDEX(RSLT,ROWS($A$3:K160)+QUOTIENT(COLUMNS($A$3:K160)-1,6)*CEILING(COUNT(DRAFT!$B:$B)/4,1),1+MOD(COLUMN()-1,6)))</f>
        <v/>
      </c>
      <c r="L160" s="51" t="str">
        <f>IF(ROWS($A$3:L160)&gt;CEILING(COUNT(DRAFT!$B:$B)/4,1),"",INDEX(RSLT,ROWS($A$3:L160)+QUOTIENT(COLUMNS($A$3:L160)-1,6)*CEILING(COUNT(DRAFT!$B:$B)/4,1),1+MOD(COLUMN()-1,6)))</f>
        <v/>
      </c>
      <c r="M160" s="51" t="str">
        <f>IF(ROWS($A$3:M160)&gt;CEILING(COUNT(DRAFT!$B:$B)/4,1),"",INDEX(RSLT,ROWS($A$3:M160)+QUOTIENT(COLUMNS($A$3:M160)-1,6)*CEILING(COUNT(DRAFT!$B:$B)/4,1),1+MOD(COLUMN()-1,6)))</f>
        <v/>
      </c>
      <c r="N160" s="51" t="str">
        <f>IF(ROWS($A$3:N160)&gt;CEILING(COUNT(DRAFT!$B:$B)/4,1),"",INDEX(RSLT,ROWS($A$3:N160)+QUOTIENT(COLUMNS($A$3:N160)-1,6)*CEILING(COUNT(DRAFT!$B:$B)/4,1),1+MOD(COLUMN()-1,6)))</f>
        <v/>
      </c>
      <c r="O160" s="51" t="str">
        <f>IF(ROWS($A$3:O160)&gt;CEILING(COUNT(DRAFT!$B:$B)/4,1),"",INDEX(RSLT,ROWS($A$3:O160)+QUOTIENT(COLUMNS($A$3:O160)-1,6)*CEILING(COUNT(DRAFT!$B:$B)/4,1),1+MOD(COLUMN()-1,6)))</f>
        <v/>
      </c>
      <c r="P160" s="51" t="str">
        <f>IF(ROWS($A$3:P160)&gt;CEILING(COUNT(DRAFT!$B:$B)/4,1),"",INDEX(RSLT,ROWS($A$3:P160)+QUOTIENT(COLUMNS($A$3:P160)-1,6)*CEILING(COUNT(DRAFT!$B:$B)/4,1),1+MOD(COLUMN()-1,6)))</f>
        <v/>
      </c>
      <c r="Q160" s="51" t="str">
        <f>IF(ROWS($A$3:Q160)&gt;CEILING(COUNT(DRAFT!$B:$B)/4,1),"",INDEX(RSLT,ROWS($A$3:Q160)+QUOTIENT(COLUMNS($A$3:Q160)-1,6)*CEILING(COUNT(DRAFT!$B:$B)/4,1),1+MOD(COLUMN()-1,6)))</f>
        <v/>
      </c>
      <c r="R160" s="51" t="str">
        <f>IF(ROWS($A$3:R160)&gt;CEILING(COUNT(DRAFT!$B:$B)/4,1),"",INDEX(RSLT,ROWS($A$3:R160)+QUOTIENT(COLUMNS($A$3:R160)-1,6)*CEILING(COUNT(DRAFT!$B:$B)/4,1),1+MOD(COLUMN()-1,6)))</f>
        <v/>
      </c>
      <c r="S160" s="51" t="str">
        <f>IF(ROWS($A$3:S160)&gt;CEILING(COUNT(DRAFT!$B:$B)/4,1),"",INDEX(RSLT,ROWS($A$3:S160)+QUOTIENT(COLUMNS($A$3:S160)-1,6)*CEILING(COUNT(DRAFT!$B:$B)/4,1),1+MOD(COLUMN()-1,6)))</f>
        <v/>
      </c>
      <c r="T160" s="51" t="str">
        <f>IF(ROWS($A$3:T160)&gt;CEILING(COUNT(DRAFT!$B:$B)/4,1),"",INDEX(RSLT,ROWS($A$3:T160)+QUOTIENT(COLUMNS($A$3:T160)-1,6)*CEILING(COUNT(DRAFT!$B:$B)/4,1),1+MOD(COLUMN()-1,6)))</f>
        <v/>
      </c>
      <c r="U160" s="51" t="str">
        <f>IF(ROWS($A$3:U160)&gt;CEILING(COUNT(DRAFT!$B:$B)/4,1),"",INDEX(RSLT,ROWS($A$3:U160)+QUOTIENT(COLUMNS($A$3:U160)-1,6)*CEILING(COUNT(DRAFT!$B:$B)/4,1),1+MOD(COLUMN()-1,6)))</f>
        <v/>
      </c>
      <c r="V160" s="51" t="str">
        <f>IF(ROWS($A$3:V160)&gt;CEILING(COUNT(DRAFT!$B:$B)/4,1),"",INDEX(RSLT,ROWS($A$3:V160)+QUOTIENT(COLUMNS($A$3:V160)-1,6)*CEILING(COUNT(DRAFT!$B:$B)/4,1),1+MOD(COLUMN()-1,6)))</f>
        <v/>
      </c>
      <c r="W160" s="51" t="str">
        <f>IF(ROWS($A$3:W160)&gt;CEILING(COUNT(DRAFT!$B:$B)/4,1),"",INDEX(RSLT,ROWS($A$3:W160)+QUOTIENT(COLUMNS($A$3:W160)-1,6)*CEILING(COUNT(DRAFT!$B:$B)/4,1),1+MOD(COLUMN()-1,6)))</f>
        <v/>
      </c>
      <c r="X160" s="51" t="str">
        <f>IF(ROWS($A$3:X160)&gt;CEILING(COUNT(DRAFT!$B:$B)/4,1),"",INDEX(RSLT,ROWS($A$3:X160)+QUOTIENT(COLUMNS($A$3:X160)-1,6)*CEILING(COUNT(DRAFT!$B:$B)/4,1),1+MOD(COLUMN()-1,6)))</f>
        <v/>
      </c>
    </row>
    <row r="161" spans="1:24" ht="23.1" customHeight="1" x14ac:dyDescent="0.2">
      <c r="A161" s="51" t="str">
        <f>IF(ROWS($A$3:A161)&gt;CEILING(COUNT(DRAFT!$B:$B)/4,1),"",INDEX(RSLT,ROWS($A$3:A161)+QUOTIENT(COLUMNS($A$3:A161)-1,6)*CEILING(COUNT(DRAFT!$B:$B)/4,1),1+MOD(COLUMN()-1,6)))</f>
        <v/>
      </c>
      <c r="B161" s="51" t="str">
        <f>IF(ROWS($A$3:B161)&gt;CEILING(COUNT(DRAFT!$B:$B)/4,1),"",INDEX(RSLT,ROWS($A$3:B161)+QUOTIENT(COLUMNS($A$3:B161)-1,6)*CEILING(COUNT(DRAFT!$B:$B)/4,1),1+MOD(COLUMN()-1,6)))</f>
        <v/>
      </c>
      <c r="C161" s="51" t="str">
        <f>IF(ROWS($A$3:C161)&gt;CEILING(COUNT(DRAFT!$B:$B)/4,1),"",INDEX(RSLT,ROWS($A$3:C161)+QUOTIENT(COLUMNS($A$3:C161)-1,6)*CEILING(COUNT(DRAFT!$B:$B)/4,1),1+MOD(COLUMN()-1,6)))</f>
        <v/>
      </c>
      <c r="D161" s="51" t="str">
        <f>IF(ROWS($A$3:D161)&gt;CEILING(COUNT(DRAFT!$B:$B)/4,1),"",INDEX(RSLT,ROWS($A$3:D161)+QUOTIENT(COLUMNS($A$3:D161)-1,6)*CEILING(COUNT(DRAFT!$B:$B)/4,1),1+MOD(COLUMN()-1,6)))</f>
        <v/>
      </c>
      <c r="E161" s="51" t="str">
        <f>IF(ROWS($A$3:E161)&gt;CEILING(COUNT(DRAFT!$B:$B)/4,1),"",INDEX(RSLT,ROWS($A$3:E161)+QUOTIENT(COLUMNS($A$3:E161)-1,6)*CEILING(COUNT(DRAFT!$B:$B)/4,1),1+MOD(COLUMN()-1,6)))</f>
        <v/>
      </c>
      <c r="F161" s="51" t="str">
        <f>IF(ROWS($A$3:F161)&gt;CEILING(COUNT(DRAFT!$B:$B)/4,1),"",INDEX(RSLT,ROWS($A$3:F161)+QUOTIENT(COLUMNS($A$3:F161)-1,6)*CEILING(COUNT(DRAFT!$B:$B)/4,1),1+MOD(COLUMN()-1,6)))</f>
        <v/>
      </c>
      <c r="G161" s="51" t="str">
        <f>IF(ROWS($A$3:G161)&gt;CEILING(COUNT(DRAFT!$B:$B)/4,1),"",INDEX(RSLT,ROWS($A$3:G161)+QUOTIENT(COLUMNS($A$3:G161)-1,6)*CEILING(COUNT(DRAFT!$B:$B)/4,1),1+MOD(COLUMN()-1,6)))</f>
        <v/>
      </c>
      <c r="H161" s="51" t="str">
        <f>IF(ROWS($A$3:H161)&gt;CEILING(COUNT(DRAFT!$B:$B)/4,1),"",INDEX(RSLT,ROWS($A$3:H161)+QUOTIENT(COLUMNS($A$3:H161)-1,6)*CEILING(COUNT(DRAFT!$B:$B)/4,1),1+MOD(COLUMN()-1,6)))</f>
        <v/>
      </c>
      <c r="I161" s="51" t="str">
        <f>IF(ROWS($A$3:I161)&gt;CEILING(COUNT(DRAFT!$B:$B)/4,1),"",INDEX(RSLT,ROWS($A$3:I161)+QUOTIENT(COLUMNS($A$3:I161)-1,6)*CEILING(COUNT(DRAFT!$B:$B)/4,1),1+MOD(COLUMN()-1,6)))</f>
        <v/>
      </c>
      <c r="J161" s="51" t="str">
        <f>IF(ROWS($A$3:J161)&gt;CEILING(COUNT(DRAFT!$B:$B)/4,1),"",INDEX(RSLT,ROWS($A$3:J161)+QUOTIENT(COLUMNS($A$3:J161)-1,6)*CEILING(COUNT(DRAFT!$B:$B)/4,1),1+MOD(COLUMN()-1,6)))</f>
        <v/>
      </c>
      <c r="K161" s="51" t="str">
        <f>IF(ROWS($A$3:K161)&gt;CEILING(COUNT(DRAFT!$B:$B)/4,1),"",INDEX(RSLT,ROWS($A$3:K161)+QUOTIENT(COLUMNS($A$3:K161)-1,6)*CEILING(COUNT(DRAFT!$B:$B)/4,1),1+MOD(COLUMN()-1,6)))</f>
        <v/>
      </c>
      <c r="L161" s="51" t="str">
        <f>IF(ROWS($A$3:L161)&gt;CEILING(COUNT(DRAFT!$B:$B)/4,1),"",INDEX(RSLT,ROWS($A$3:L161)+QUOTIENT(COLUMNS($A$3:L161)-1,6)*CEILING(COUNT(DRAFT!$B:$B)/4,1),1+MOD(COLUMN()-1,6)))</f>
        <v/>
      </c>
      <c r="M161" s="51" t="str">
        <f>IF(ROWS($A$3:M161)&gt;CEILING(COUNT(DRAFT!$B:$B)/4,1),"",INDEX(RSLT,ROWS($A$3:M161)+QUOTIENT(COLUMNS($A$3:M161)-1,6)*CEILING(COUNT(DRAFT!$B:$B)/4,1),1+MOD(COLUMN()-1,6)))</f>
        <v/>
      </c>
      <c r="N161" s="51" t="str">
        <f>IF(ROWS($A$3:N161)&gt;CEILING(COUNT(DRAFT!$B:$B)/4,1),"",INDEX(RSLT,ROWS($A$3:N161)+QUOTIENT(COLUMNS($A$3:N161)-1,6)*CEILING(COUNT(DRAFT!$B:$B)/4,1),1+MOD(COLUMN()-1,6)))</f>
        <v/>
      </c>
      <c r="O161" s="51" t="str">
        <f>IF(ROWS($A$3:O161)&gt;CEILING(COUNT(DRAFT!$B:$B)/4,1),"",INDEX(RSLT,ROWS($A$3:O161)+QUOTIENT(COLUMNS($A$3:O161)-1,6)*CEILING(COUNT(DRAFT!$B:$B)/4,1),1+MOD(COLUMN()-1,6)))</f>
        <v/>
      </c>
      <c r="P161" s="51" t="str">
        <f>IF(ROWS($A$3:P161)&gt;CEILING(COUNT(DRAFT!$B:$B)/4,1),"",INDEX(RSLT,ROWS($A$3:P161)+QUOTIENT(COLUMNS($A$3:P161)-1,6)*CEILING(COUNT(DRAFT!$B:$B)/4,1),1+MOD(COLUMN()-1,6)))</f>
        <v/>
      </c>
      <c r="Q161" s="51" t="str">
        <f>IF(ROWS($A$3:Q161)&gt;CEILING(COUNT(DRAFT!$B:$B)/4,1),"",INDEX(RSLT,ROWS($A$3:Q161)+QUOTIENT(COLUMNS($A$3:Q161)-1,6)*CEILING(COUNT(DRAFT!$B:$B)/4,1),1+MOD(COLUMN()-1,6)))</f>
        <v/>
      </c>
      <c r="R161" s="51" t="str">
        <f>IF(ROWS($A$3:R161)&gt;CEILING(COUNT(DRAFT!$B:$B)/4,1),"",INDEX(RSLT,ROWS($A$3:R161)+QUOTIENT(COLUMNS($A$3:R161)-1,6)*CEILING(COUNT(DRAFT!$B:$B)/4,1),1+MOD(COLUMN()-1,6)))</f>
        <v/>
      </c>
      <c r="S161" s="51" t="str">
        <f>IF(ROWS($A$3:S161)&gt;CEILING(COUNT(DRAFT!$B:$B)/4,1),"",INDEX(RSLT,ROWS($A$3:S161)+QUOTIENT(COLUMNS($A$3:S161)-1,6)*CEILING(COUNT(DRAFT!$B:$B)/4,1),1+MOD(COLUMN()-1,6)))</f>
        <v/>
      </c>
      <c r="T161" s="51" t="str">
        <f>IF(ROWS($A$3:T161)&gt;CEILING(COUNT(DRAFT!$B:$B)/4,1),"",INDEX(RSLT,ROWS($A$3:T161)+QUOTIENT(COLUMNS($A$3:T161)-1,6)*CEILING(COUNT(DRAFT!$B:$B)/4,1),1+MOD(COLUMN()-1,6)))</f>
        <v/>
      </c>
      <c r="U161" s="51" t="str">
        <f>IF(ROWS($A$3:U161)&gt;CEILING(COUNT(DRAFT!$B:$B)/4,1),"",INDEX(RSLT,ROWS($A$3:U161)+QUOTIENT(COLUMNS($A$3:U161)-1,6)*CEILING(COUNT(DRAFT!$B:$B)/4,1),1+MOD(COLUMN()-1,6)))</f>
        <v/>
      </c>
      <c r="V161" s="51" t="str">
        <f>IF(ROWS($A$3:V161)&gt;CEILING(COUNT(DRAFT!$B:$B)/4,1),"",INDEX(RSLT,ROWS($A$3:V161)+QUOTIENT(COLUMNS($A$3:V161)-1,6)*CEILING(COUNT(DRAFT!$B:$B)/4,1),1+MOD(COLUMN()-1,6)))</f>
        <v/>
      </c>
      <c r="W161" s="51" t="str">
        <f>IF(ROWS($A$3:W161)&gt;CEILING(COUNT(DRAFT!$B:$B)/4,1),"",INDEX(RSLT,ROWS($A$3:W161)+QUOTIENT(COLUMNS($A$3:W161)-1,6)*CEILING(COUNT(DRAFT!$B:$B)/4,1),1+MOD(COLUMN()-1,6)))</f>
        <v/>
      </c>
      <c r="X161" s="51" t="str">
        <f>IF(ROWS($A$3:X161)&gt;CEILING(COUNT(DRAFT!$B:$B)/4,1),"",INDEX(RSLT,ROWS($A$3:X161)+QUOTIENT(COLUMNS($A$3:X161)-1,6)*CEILING(COUNT(DRAFT!$B:$B)/4,1),1+MOD(COLUMN()-1,6)))</f>
        <v/>
      </c>
    </row>
    <row r="162" spans="1:24" ht="23.1" customHeight="1" x14ac:dyDescent="0.2">
      <c r="A162" s="51" t="str">
        <f>IF(ROWS($A$3:A162)&gt;CEILING(COUNT(DRAFT!$B:$B)/4,1),"",INDEX(RSLT,ROWS($A$3:A162)+QUOTIENT(COLUMNS($A$3:A162)-1,6)*CEILING(COUNT(DRAFT!$B:$B)/4,1),1+MOD(COLUMN()-1,6)))</f>
        <v/>
      </c>
      <c r="B162" s="51" t="str">
        <f>IF(ROWS($A$3:B162)&gt;CEILING(COUNT(DRAFT!$B:$B)/4,1),"",INDEX(RSLT,ROWS($A$3:B162)+QUOTIENT(COLUMNS($A$3:B162)-1,6)*CEILING(COUNT(DRAFT!$B:$B)/4,1),1+MOD(COLUMN()-1,6)))</f>
        <v/>
      </c>
      <c r="C162" s="51" t="str">
        <f>IF(ROWS($A$3:C162)&gt;CEILING(COUNT(DRAFT!$B:$B)/4,1),"",INDEX(RSLT,ROWS($A$3:C162)+QUOTIENT(COLUMNS($A$3:C162)-1,6)*CEILING(COUNT(DRAFT!$B:$B)/4,1),1+MOD(COLUMN()-1,6)))</f>
        <v/>
      </c>
      <c r="D162" s="51" t="str">
        <f>IF(ROWS($A$3:D162)&gt;CEILING(COUNT(DRAFT!$B:$B)/4,1),"",INDEX(RSLT,ROWS($A$3:D162)+QUOTIENT(COLUMNS($A$3:D162)-1,6)*CEILING(COUNT(DRAFT!$B:$B)/4,1),1+MOD(COLUMN()-1,6)))</f>
        <v/>
      </c>
      <c r="E162" s="51" t="str">
        <f>IF(ROWS($A$3:E162)&gt;CEILING(COUNT(DRAFT!$B:$B)/4,1),"",INDEX(RSLT,ROWS($A$3:E162)+QUOTIENT(COLUMNS($A$3:E162)-1,6)*CEILING(COUNT(DRAFT!$B:$B)/4,1),1+MOD(COLUMN()-1,6)))</f>
        <v/>
      </c>
      <c r="F162" s="51" t="str">
        <f>IF(ROWS($A$3:F162)&gt;CEILING(COUNT(DRAFT!$B:$B)/4,1),"",INDEX(RSLT,ROWS($A$3:F162)+QUOTIENT(COLUMNS($A$3:F162)-1,6)*CEILING(COUNT(DRAFT!$B:$B)/4,1),1+MOD(COLUMN()-1,6)))</f>
        <v/>
      </c>
      <c r="G162" s="51" t="str">
        <f>IF(ROWS($A$3:G162)&gt;CEILING(COUNT(DRAFT!$B:$B)/4,1),"",INDEX(RSLT,ROWS($A$3:G162)+QUOTIENT(COLUMNS($A$3:G162)-1,6)*CEILING(COUNT(DRAFT!$B:$B)/4,1),1+MOD(COLUMN()-1,6)))</f>
        <v/>
      </c>
      <c r="H162" s="51" t="str">
        <f>IF(ROWS($A$3:H162)&gt;CEILING(COUNT(DRAFT!$B:$B)/4,1),"",INDEX(RSLT,ROWS($A$3:H162)+QUOTIENT(COLUMNS($A$3:H162)-1,6)*CEILING(COUNT(DRAFT!$B:$B)/4,1),1+MOD(COLUMN()-1,6)))</f>
        <v/>
      </c>
      <c r="I162" s="51" t="str">
        <f>IF(ROWS($A$3:I162)&gt;CEILING(COUNT(DRAFT!$B:$B)/4,1),"",INDEX(RSLT,ROWS($A$3:I162)+QUOTIENT(COLUMNS($A$3:I162)-1,6)*CEILING(COUNT(DRAFT!$B:$B)/4,1),1+MOD(COLUMN()-1,6)))</f>
        <v/>
      </c>
      <c r="J162" s="51" t="str">
        <f>IF(ROWS($A$3:J162)&gt;CEILING(COUNT(DRAFT!$B:$B)/4,1),"",INDEX(RSLT,ROWS($A$3:J162)+QUOTIENT(COLUMNS($A$3:J162)-1,6)*CEILING(COUNT(DRAFT!$B:$B)/4,1),1+MOD(COLUMN()-1,6)))</f>
        <v/>
      </c>
      <c r="K162" s="51" t="str">
        <f>IF(ROWS($A$3:K162)&gt;CEILING(COUNT(DRAFT!$B:$B)/4,1),"",INDEX(RSLT,ROWS($A$3:K162)+QUOTIENT(COLUMNS($A$3:K162)-1,6)*CEILING(COUNT(DRAFT!$B:$B)/4,1),1+MOD(COLUMN()-1,6)))</f>
        <v/>
      </c>
      <c r="L162" s="51" t="str">
        <f>IF(ROWS($A$3:L162)&gt;CEILING(COUNT(DRAFT!$B:$B)/4,1),"",INDEX(RSLT,ROWS($A$3:L162)+QUOTIENT(COLUMNS($A$3:L162)-1,6)*CEILING(COUNT(DRAFT!$B:$B)/4,1),1+MOD(COLUMN()-1,6)))</f>
        <v/>
      </c>
      <c r="M162" s="51" t="str">
        <f>IF(ROWS($A$3:M162)&gt;CEILING(COUNT(DRAFT!$B:$B)/4,1),"",INDEX(RSLT,ROWS($A$3:M162)+QUOTIENT(COLUMNS($A$3:M162)-1,6)*CEILING(COUNT(DRAFT!$B:$B)/4,1),1+MOD(COLUMN()-1,6)))</f>
        <v/>
      </c>
      <c r="N162" s="51" t="str">
        <f>IF(ROWS($A$3:N162)&gt;CEILING(COUNT(DRAFT!$B:$B)/4,1),"",INDEX(RSLT,ROWS($A$3:N162)+QUOTIENT(COLUMNS($A$3:N162)-1,6)*CEILING(COUNT(DRAFT!$B:$B)/4,1),1+MOD(COLUMN()-1,6)))</f>
        <v/>
      </c>
      <c r="O162" s="51" t="str">
        <f>IF(ROWS($A$3:O162)&gt;CEILING(COUNT(DRAFT!$B:$B)/4,1),"",INDEX(RSLT,ROWS($A$3:O162)+QUOTIENT(COLUMNS($A$3:O162)-1,6)*CEILING(COUNT(DRAFT!$B:$B)/4,1),1+MOD(COLUMN()-1,6)))</f>
        <v/>
      </c>
      <c r="P162" s="51" t="str">
        <f>IF(ROWS($A$3:P162)&gt;CEILING(COUNT(DRAFT!$B:$B)/4,1),"",INDEX(RSLT,ROWS($A$3:P162)+QUOTIENT(COLUMNS($A$3:P162)-1,6)*CEILING(COUNT(DRAFT!$B:$B)/4,1),1+MOD(COLUMN()-1,6)))</f>
        <v/>
      </c>
      <c r="Q162" s="51" t="str">
        <f>IF(ROWS($A$3:Q162)&gt;CEILING(COUNT(DRAFT!$B:$B)/4,1),"",INDEX(RSLT,ROWS($A$3:Q162)+QUOTIENT(COLUMNS($A$3:Q162)-1,6)*CEILING(COUNT(DRAFT!$B:$B)/4,1),1+MOD(COLUMN()-1,6)))</f>
        <v/>
      </c>
      <c r="R162" s="51" t="str">
        <f>IF(ROWS($A$3:R162)&gt;CEILING(COUNT(DRAFT!$B:$B)/4,1),"",INDEX(RSLT,ROWS($A$3:R162)+QUOTIENT(COLUMNS($A$3:R162)-1,6)*CEILING(COUNT(DRAFT!$B:$B)/4,1),1+MOD(COLUMN()-1,6)))</f>
        <v/>
      </c>
      <c r="S162" s="51" t="str">
        <f>IF(ROWS($A$3:S162)&gt;CEILING(COUNT(DRAFT!$B:$B)/4,1),"",INDEX(RSLT,ROWS($A$3:S162)+QUOTIENT(COLUMNS($A$3:S162)-1,6)*CEILING(COUNT(DRAFT!$B:$B)/4,1),1+MOD(COLUMN()-1,6)))</f>
        <v/>
      </c>
      <c r="T162" s="51" t="str">
        <f>IF(ROWS($A$3:T162)&gt;CEILING(COUNT(DRAFT!$B:$B)/4,1),"",INDEX(RSLT,ROWS($A$3:T162)+QUOTIENT(COLUMNS($A$3:T162)-1,6)*CEILING(COUNT(DRAFT!$B:$B)/4,1),1+MOD(COLUMN()-1,6)))</f>
        <v/>
      </c>
      <c r="U162" s="51" t="str">
        <f>IF(ROWS($A$3:U162)&gt;CEILING(COUNT(DRAFT!$B:$B)/4,1),"",INDEX(RSLT,ROWS($A$3:U162)+QUOTIENT(COLUMNS($A$3:U162)-1,6)*CEILING(COUNT(DRAFT!$B:$B)/4,1),1+MOD(COLUMN()-1,6)))</f>
        <v/>
      </c>
      <c r="V162" s="51" t="str">
        <f>IF(ROWS($A$3:V162)&gt;CEILING(COUNT(DRAFT!$B:$B)/4,1),"",INDEX(RSLT,ROWS($A$3:V162)+QUOTIENT(COLUMNS($A$3:V162)-1,6)*CEILING(COUNT(DRAFT!$B:$B)/4,1),1+MOD(COLUMN()-1,6)))</f>
        <v/>
      </c>
      <c r="W162" s="51" t="str">
        <f>IF(ROWS($A$3:W162)&gt;CEILING(COUNT(DRAFT!$B:$B)/4,1),"",INDEX(RSLT,ROWS($A$3:W162)+QUOTIENT(COLUMNS($A$3:W162)-1,6)*CEILING(COUNT(DRAFT!$B:$B)/4,1),1+MOD(COLUMN()-1,6)))</f>
        <v/>
      </c>
      <c r="X162" s="51" t="str">
        <f>IF(ROWS($A$3:X162)&gt;CEILING(COUNT(DRAFT!$B:$B)/4,1),"",INDEX(RSLT,ROWS($A$3:X162)+QUOTIENT(COLUMNS($A$3:X162)-1,6)*CEILING(COUNT(DRAFT!$B:$B)/4,1),1+MOD(COLUMN()-1,6)))</f>
        <v/>
      </c>
    </row>
    <row r="163" spans="1:24" ht="23.1" customHeight="1" x14ac:dyDescent="0.2">
      <c r="A163" s="51" t="str">
        <f>IF(ROWS($A$3:A163)&gt;CEILING(COUNT(DRAFT!$B:$B)/4,1),"",INDEX(RSLT,ROWS($A$3:A163)+QUOTIENT(COLUMNS($A$3:A163)-1,6)*CEILING(COUNT(DRAFT!$B:$B)/4,1),1+MOD(COLUMN()-1,6)))</f>
        <v/>
      </c>
      <c r="B163" s="51" t="str">
        <f>IF(ROWS($A$3:B163)&gt;CEILING(COUNT(DRAFT!$B:$B)/4,1),"",INDEX(RSLT,ROWS($A$3:B163)+QUOTIENT(COLUMNS($A$3:B163)-1,6)*CEILING(COUNT(DRAFT!$B:$B)/4,1),1+MOD(COLUMN()-1,6)))</f>
        <v/>
      </c>
      <c r="C163" s="51" t="str">
        <f>IF(ROWS($A$3:C163)&gt;CEILING(COUNT(DRAFT!$B:$B)/4,1),"",INDEX(RSLT,ROWS($A$3:C163)+QUOTIENT(COLUMNS($A$3:C163)-1,6)*CEILING(COUNT(DRAFT!$B:$B)/4,1),1+MOD(COLUMN()-1,6)))</f>
        <v/>
      </c>
      <c r="D163" s="51" t="str">
        <f>IF(ROWS($A$3:D163)&gt;CEILING(COUNT(DRAFT!$B:$B)/4,1),"",INDEX(RSLT,ROWS($A$3:D163)+QUOTIENT(COLUMNS($A$3:D163)-1,6)*CEILING(COUNT(DRAFT!$B:$B)/4,1),1+MOD(COLUMN()-1,6)))</f>
        <v/>
      </c>
      <c r="E163" s="51" t="str">
        <f>IF(ROWS($A$3:E163)&gt;CEILING(COUNT(DRAFT!$B:$B)/4,1),"",INDEX(RSLT,ROWS($A$3:E163)+QUOTIENT(COLUMNS($A$3:E163)-1,6)*CEILING(COUNT(DRAFT!$B:$B)/4,1),1+MOD(COLUMN()-1,6)))</f>
        <v/>
      </c>
      <c r="F163" s="51" t="str">
        <f>IF(ROWS($A$3:F163)&gt;CEILING(COUNT(DRAFT!$B:$B)/4,1),"",INDEX(RSLT,ROWS($A$3:F163)+QUOTIENT(COLUMNS($A$3:F163)-1,6)*CEILING(COUNT(DRAFT!$B:$B)/4,1),1+MOD(COLUMN()-1,6)))</f>
        <v/>
      </c>
      <c r="G163" s="51" t="str">
        <f>IF(ROWS($A$3:G163)&gt;CEILING(COUNT(DRAFT!$B:$B)/4,1),"",INDEX(RSLT,ROWS($A$3:G163)+QUOTIENT(COLUMNS($A$3:G163)-1,6)*CEILING(COUNT(DRAFT!$B:$B)/4,1),1+MOD(COLUMN()-1,6)))</f>
        <v/>
      </c>
      <c r="H163" s="51" t="str">
        <f>IF(ROWS($A$3:H163)&gt;CEILING(COUNT(DRAFT!$B:$B)/4,1),"",INDEX(RSLT,ROWS($A$3:H163)+QUOTIENT(COLUMNS($A$3:H163)-1,6)*CEILING(COUNT(DRAFT!$B:$B)/4,1),1+MOD(COLUMN()-1,6)))</f>
        <v/>
      </c>
      <c r="I163" s="51" t="str">
        <f>IF(ROWS($A$3:I163)&gt;CEILING(COUNT(DRAFT!$B:$B)/4,1),"",INDEX(RSLT,ROWS($A$3:I163)+QUOTIENT(COLUMNS($A$3:I163)-1,6)*CEILING(COUNT(DRAFT!$B:$B)/4,1),1+MOD(COLUMN()-1,6)))</f>
        <v/>
      </c>
      <c r="J163" s="51" t="str">
        <f>IF(ROWS($A$3:J163)&gt;CEILING(COUNT(DRAFT!$B:$B)/4,1),"",INDEX(RSLT,ROWS($A$3:J163)+QUOTIENT(COLUMNS($A$3:J163)-1,6)*CEILING(COUNT(DRAFT!$B:$B)/4,1),1+MOD(COLUMN()-1,6)))</f>
        <v/>
      </c>
      <c r="K163" s="51" t="str">
        <f>IF(ROWS($A$3:K163)&gt;CEILING(COUNT(DRAFT!$B:$B)/4,1),"",INDEX(RSLT,ROWS($A$3:K163)+QUOTIENT(COLUMNS($A$3:K163)-1,6)*CEILING(COUNT(DRAFT!$B:$B)/4,1),1+MOD(COLUMN()-1,6)))</f>
        <v/>
      </c>
      <c r="L163" s="51" t="str">
        <f>IF(ROWS($A$3:L163)&gt;CEILING(COUNT(DRAFT!$B:$B)/4,1),"",INDEX(RSLT,ROWS($A$3:L163)+QUOTIENT(COLUMNS($A$3:L163)-1,6)*CEILING(COUNT(DRAFT!$B:$B)/4,1),1+MOD(COLUMN()-1,6)))</f>
        <v/>
      </c>
      <c r="M163" s="51" t="str">
        <f>IF(ROWS($A$3:M163)&gt;CEILING(COUNT(DRAFT!$B:$B)/4,1),"",INDEX(RSLT,ROWS($A$3:M163)+QUOTIENT(COLUMNS($A$3:M163)-1,6)*CEILING(COUNT(DRAFT!$B:$B)/4,1),1+MOD(COLUMN()-1,6)))</f>
        <v/>
      </c>
      <c r="N163" s="51" t="str">
        <f>IF(ROWS($A$3:N163)&gt;CEILING(COUNT(DRAFT!$B:$B)/4,1),"",INDEX(RSLT,ROWS($A$3:N163)+QUOTIENT(COLUMNS($A$3:N163)-1,6)*CEILING(COUNT(DRAFT!$B:$B)/4,1),1+MOD(COLUMN()-1,6)))</f>
        <v/>
      </c>
      <c r="O163" s="51" t="str">
        <f>IF(ROWS($A$3:O163)&gt;CEILING(COUNT(DRAFT!$B:$B)/4,1),"",INDEX(RSLT,ROWS($A$3:O163)+QUOTIENT(COLUMNS($A$3:O163)-1,6)*CEILING(COUNT(DRAFT!$B:$B)/4,1),1+MOD(COLUMN()-1,6)))</f>
        <v/>
      </c>
      <c r="P163" s="51" t="str">
        <f>IF(ROWS($A$3:P163)&gt;CEILING(COUNT(DRAFT!$B:$B)/4,1),"",INDEX(RSLT,ROWS($A$3:P163)+QUOTIENT(COLUMNS($A$3:P163)-1,6)*CEILING(COUNT(DRAFT!$B:$B)/4,1),1+MOD(COLUMN()-1,6)))</f>
        <v/>
      </c>
      <c r="Q163" s="51" t="str">
        <f>IF(ROWS($A$3:Q163)&gt;CEILING(COUNT(DRAFT!$B:$B)/4,1),"",INDEX(RSLT,ROWS($A$3:Q163)+QUOTIENT(COLUMNS($A$3:Q163)-1,6)*CEILING(COUNT(DRAFT!$B:$B)/4,1),1+MOD(COLUMN()-1,6)))</f>
        <v/>
      </c>
      <c r="R163" s="51" t="str">
        <f>IF(ROWS($A$3:R163)&gt;CEILING(COUNT(DRAFT!$B:$B)/4,1),"",INDEX(RSLT,ROWS($A$3:R163)+QUOTIENT(COLUMNS($A$3:R163)-1,6)*CEILING(COUNT(DRAFT!$B:$B)/4,1),1+MOD(COLUMN()-1,6)))</f>
        <v/>
      </c>
      <c r="S163" s="51" t="str">
        <f>IF(ROWS($A$3:S163)&gt;CEILING(COUNT(DRAFT!$B:$B)/4,1),"",INDEX(RSLT,ROWS($A$3:S163)+QUOTIENT(COLUMNS($A$3:S163)-1,6)*CEILING(COUNT(DRAFT!$B:$B)/4,1),1+MOD(COLUMN()-1,6)))</f>
        <v/>
      </c>
      <c r="T163" s="51" t="str">
        <f>IF(ROWS($A$3:T163)&gt;CEILING(COUNT(DRAFT!$B:$B)/4,1),"",INDEX(RSLT,ROWS($A$3:T163)+QUOTIENT(COLUMNS($A$3:T163)-1,6)*CEILING(COUNT(DRAFT!$B:$B)/4,1),1+MOD(COLUMN()-1,6)))</f>
        <v/>
      </c>
      <c r="U163" s="51" t="str">
        <f>IF(ROWS($A$3:U163)&gt;CEILING(COUNT(DRAFT!$B:$B)/4,1),"",INDEX(RSLT,ROWS($A$3:U163)+QUOTIENT(COLUMNS($A$3:U163)-1,6)*CEILING(COUNT(DRAFT!$B:$B)/4,1),1+MOD(COLUMN()-1,6)))</f>
        <v/>
      </c>
      <c r="V163" s="51" t="str">
        <f>IF(ROWS($A$3:V163)&gt;CEILING(COUNT(DRAFT!$B:$B)/4,1),"",INDEX(RSLT,ROWS($A$3:V163)+QUOTIENT(COLUMNS($A$3:V163)-1,6)*CEILING(COUNT(DRAFT!$B:$B)/4,1),1+MOD(COLUMN()-1,6)))</f>
        <v/>
      </c>
      <c r="W163" s="51" t="str">
        <f>IF(ROWS($A$3:W163)&gt;CEILING(COUNT(DRAFT!$B:$B)/4,1),"",INDEX(RSLT,ROWS($A$3:W163)+QUOTIENT(COLUMNS($A$3:W163)-1,6)*CEILING(COUNT(DRAFT!$B:$B)/4,1),1+MOD(COLUMN()-1,6)))</f>
        <v/>
      </c>
      <c r="X163" s="51" t="str">
        <f>IF(ROWS($A$3:X163)&gt;CEILING(COUNT(DRAFT!$B:$B)/4,1),"",INDEX(RSLT,ROWS($A$3:X163)+QUOTIENT(COLUMNS($A$3:X163)-1,6)*CEILING(COUNT(DRAFT!$B:$B)/4,1),1+MOD(COLUMN()-1,6)))</f>
        <v/>
      </c>
    </row>
    <row r="164" spans="1:24" ht="23.1" customHeight="1" x14ac:dyDescent="0.2">
      <c r="A164" s="51" t="str">
        <f>IF(ROWS($A$3:A164)&gt;CEILING(COUNT(DRAFT!$B:$B)/4,1),"",INDEX(RSLT,ROWS($A$3:A164)+QUOTIENT(COLUMNS($A$3:A164)-1,65)*CEILING(COUNT(DRAFT!$B:$B)/4,1),1+MOD(COLUMN()-1,6)))</f>
        <v/>
      </c>
      <c r="B164" s="52" t="str">
        <f>IF(ROWS($A$3:B164)&gt;CEILING(COUNT(DRAFT!$B:$B)/4,1),"",INDEX(RSLT,ROWS($A$3:B164)+QUOTIENT(COLUMNS($A$3:B164)-1,65)*CEILING(COUNT(DRAFT!$B:$B)/4,1),1+MOD(COLUMN()-1,6)))</f>
        <v/>
      </c>
      <c r="C164" s="71" t="str">
        <f>IF(ROWS($A$3:C164)&gt;CEILING(COUNT(DRAFT!$B:$B)/4,1),"",INDEX(RSLT,ROWS($A$3:C164)+QUOTIENT(COLUMNS($A$3:C164)-1,65)*CEILING(COUNT(DRAFT!$B:$B)/4,1),1+MOD(COLUMN()-1,6)))</f>
        <v/>
      </c>
      <c r="D164" s="51" t="str">
        <f>IF(ROWS($A$3:D164)&gt;CEILING(COUNT(DRAFT!$B:$B)/4,1),"",INDEX(RSLT,ROWS($A$3:D164)+QUOTIENT(COLUMNS($A$3:D164)-1,65)*CEILING(COUNT(DRAFT!$B:$B)/4,1),1+MOD(COLUMN()-1,6)))</f>
        <v/>
      </c>
      <c r="E164" s="51" t="str">
        <f>IF(ROWS($A$3:E164)&gt;CEILING(COUNT(DRAFT!$B:$B)/4,1),"",INDEX(RSLT,ROWS($A$3:E164)+QUOTIENT(COLUMNS($A$3:E164)-1,65)*CEILING(COUNT(DRAFT!$B:$B)/4,1),1+MOD(COLUMN()-1,6)))</f>
        <v/>
      </c>
      <c r="F164" s="51" t="str">
        <f>IF(ROWS($A$3:F164)&gt;CEILING(COUNT(DRAFT!$B:$B)/4,1),"",INDEX(RSLT,ROWS($A$3:F164)+QUOTIENT(COLUMNS($A$3:F164)-1,65)*CEILING(COUNT(DRAFT!$B:$B)/4,1),1+MOD(COLUMN()-1,6)))</f>
        <v/>
      </c>
      <c r="G164" s="51" t="str">
        <f>IF(ROWS($A$3:G164)&gt;CEILING(COUNT(DRAFT!$B:$B)/4,1),"",INDEX(RSLT,ROWS($A$3:G164)+QUOTIENT(COLUMNS($A$3:G164)-1,65)*CEILING(COUNT(DRAFT!$B:$B)/4,1),1+MOD(COLUMN()-1,6)))</f>
        <v/>
      </c>
      <c r="H164" s="52" t="str">
        <f>IF(ROWS($A$3:H164)&gt;CEILING(COUNT(DRAFT!$B:$B)/4,1),"",INDEX(RSLT,ROWS($A$3:H164)+QUOTIENT(COLUMNS($A$3:H164)-1,65)*CEILING(COUNT(DRAFT!$B:$B)/4,1),1+MOD(COLUMN()-1,6)))</f>
        <v/>
      </c>
      <c r="I164" s="71" t="str">
        <f>IF(ROWS($A$3:I164)&gt;CEILING(COUNT(DRAFT!$B:$B)/4,1),"",INDEX(RSLT,ROWS($A$3:I164)+QUOTIENT(COLUMNS($A$3:I164)-1,65)*CEILING(COUNT(DRAFT!$B:$B)/4,1),1+MOD(COLUMN()-1,6)))</f>
        <v/>
      </c>
      <c r="J164" s="51" t="str">
        <f>IF(ROWS($A$3:J164)&gt;CEILING(COUNT(DRAFT!$B:$B)/4,1),"",INDEX(RSLT,ROWS($A$3:J164)+QUOTIENT(COLUMNS($A$3:J164)-1,65)*CEILING(COUNT(DRAFT!$B:$B)/4,1),1+MOD(COLUMN()-1,6)))</f>
        <v/>
      </c>
      <c r="K164" s="51" t="str">
        <f>IF(ROWS($A$3:K164)&gt;CEILING(COUNT(DRAFT!$B:$B)/4,1),"",INDEX(RSLT,ROWS($A$3:K164)+QUOTIENT(COLUMNS($A$3:K164)-1,65)*CEILING(COUNT(DRAFT!$B:$B)/4,1),1+MOD(COLUMN()-1,6)))</f>
        <v/>
      </c>
      <c r="L164" s="51" t="str">
        <f>IF(ROWS($A$3:L164)&gt;CEILING(COUNT(DRAFT!$B:$B)/4,1),"",INDEX(RSLT,ROWS($A$3:L164)+QUOTIENT(COLUMNS($A$3:L164)-1,65)*CEILING(COUNT(DRAFT!$B:$B)/4,1),1+MOD(COLUMN()-1,6)))</f>
        <v/>
      </c>
      <c r="M164" s="51" t="str">
        <f>IF(ROWS($A$3:M164)&gt;CEILING(COUNT(DRAFT!$B:$B)/4,1),"",INDEX(RSLT,ROWS($A$3:M164)+QUOTIENT(COLUMNS($A$3:M164)-1,65)*CEILING(COUNT(DRAFT!$B:$B)/4,1),1+MOD(COLUMN()-1,6)))</f>
        <v/>
      </c>
      <c r="N164" s="52" t="str">
        <f>IF(ROWS($A$3:N164)&gt;CEILING(COUNT(DRAFT!$B:$B)/4,1),"",INDEX(RSLT,ROWS($A$3:N164)+QUOTIENT(COLUMNS($A$3:N164)-1,65)*CEILING(COUNT(DRAFT!$B:$B)/4,1),1+MOD(COLUMN()-1,6)))</f>
        <v/>
      </c>
      <c r="O164" s="71" t="str">
        <f>IF(ROWS($A$3:O164)&gt;CEILING(COUNT(DRAFT!$B:$B)/4,1),"",INDEX(RSLT,ROWS($A$3:O164)+QUOTIENT(COLUMNS($A$3:O164)-1,65)*CEILING(COUNT(DRAFT!$B:$B)/4,1),1+MOD(COLUMN()-1,6)))</f>
        <v/>
      </c>
      <c r="P164" s="51" t="str">
        <f>IF(ROWS($A$3:P164)&gt;CEILING(COUNT(DRAFT!$B:$B)/4,1),"",INDEX(RSLT,ROWS($A$3:P164)+QUOTIENT(COLUMNS($A$3:P164)-1,65)*CEILING(COUNT(DRAFT!$B:$B)/4,1),1+MOD(COLUMN()-1,6)))</f>
        <v/>
      </c>
      <c r="Q164" s="51" t="str">
        <f>IF(ROWS($A$3:Q164)&gt;CEILING(COUNT(DRAFT!$B:$B)/4,1),"",INDEX(RSLT,ROWS($A$3:Q164)+QUOTIENT(COLUMNS($A$3:Q164)-1,65)*CEILING(COUNT(DRAFT!$B:$B)/4,1),1+MOD(COLUMN()-1,6)))</f>
        <v/>
      </c>
      <c r="R164" s="51" t="str">
        <f>IF(ROWS($A$3:R164)&gt;CEILING(COUNT(DRAFT!$B:$B)/4,1),"",INDEX(RSLT,ROWS($A$3:R164)+QUOTIENT(COLUMNS($A$3:R164)-1,65)*CEILING(COUNT(DRAFT!$B:$B)/4,1),1+MOD(COLUMN()-1,6)))</f>
        <v/>
      </c>
      <c r="S164" s="51" t="str">
        <f>IF(ROWS($A$3:S164)&gt;CEILING(COUNT(DRAFT!$B:$B)/4,1),"",INDEX(RSLT,ROWS($A$3:S164)+QUOTIENT(COLUMNS($A$3:S164)-1,65)*CEILING(COUNT(DRAFT!$B:$B)/4,1),1+MOD(COLUMN()-1,6)))</f>
        <v/>
      </c>
      <c r="T164" s="52" t="str">
        <f>IF(ROWS($A$3:T164)&gt;CEILING(COUNT(DRAFT!$B:$B)/4,1),"",INDEX(RSLT,ROWS($A$3:T164)+QUOTIENT(COLUMNS($A$3:T164)-1,65)*CEILING(COUNT(DRAFT!$B:$B)/4,1),1+MOD(COLUMN()-1,6)))</f>
        <v/>
      </c>
      <c r="U164" s="71" t="str">
        <f>IF(ROWS($A$3:U164)&gt;CEILING(COUNT(DRAFT!$B:$B)/4,1),"",INDEX(RSLT,ROWS($A$3:U164)+QUOTIENT(COLUMNS($A$3:U164)-1,65)*CEILING(COUNT(DRAFT!$B:$B)/4,1),1+MOD(COLUMN()-1,6)))</f>
        <v/>
      </c>
      <c r="V164" s="51" t="str">
        <f>IF(ROWS($A$3:V164)&gt;CEILING(COUNT(DRAFT!$B:$B)/4,1),"",INDEX(RSLT,ROWS($A$3:V164)+QUOTIENT(COLUMNS($A$3:V164)-1,65)*CEILING(COUNT(DRAFT!$B:$B)/4,1),1+MOD(COLUMN()-1,6)))</f>
        <v/>
      </c>
      <c r="W164" s="51" t="str">
        <f>IF(ROWS($A$3:W164)&gt;CEILING(COUNT(DRAFT!$B:$B)/4,1),"",INDEX(RSLT,ROWS($A$3:W164)+QUOTIENT(COLUMNS($A$3:W164)-1,65)*CEILING(COUNT(DRAFT!$B:$B)/4,1),1+MOD(COLUMN()-1,6)))</f>
        <v/>
      </c>
      <c r="X164" s="51" t="str">
        <f>IF(ROWS($A$3:X164)&gt;CEILING(COUNT(DRAFT!$B:$B)/4,1),"",INDEX(RSLT,ROWS($A$3:X164)+QUOTIENT(COLUMNS($A$3:X164)-1,65)*CEILING(COUNT(DRAFT!$B:$B)/4,1),1+MOD(COLUMN()-1,6)))</f>
        <v/>
      </c>
    </row>
    <row r="165" spans="1:24" ht="23.1" customHeight="1" x14ac:dyDescent="0.2">
      <c r="A165" s="51" t="str">
        <f>IF(ROWS($A$3:A165)&gt;CEILING(COUNT(DRAFT!$B:$B)/4,1),"",INDEX(RSLT,ROWS($A$3:A165)+QUOTIENT(COLUMNS($A$3:A165)-1,65)*CEILING(COUNT(DRAFT!$B:$B)/4,1),1+MOD(COLUMN()-1,6)))</f>
        <v/>
      </c>
      <c r="B165" s="52" t="str">
        <f>IF(ROWS($A$3:B165)&gt;CEILING(COUNT(DRAFT!$B:$B)/4,1),"",INDEX(RSLT,ROWS($A$3:B165)+QUOTIENT(COLUMNS($A$3:B165)-1,65)*CEILING(COUNT(DRAFT!$B:$B)/4,1),1+MOD(COLUMN()-1,6)))</f>
        <v/>
      </c>
      <c r="C165" s="71" t="str">
        <f>IF(ROWS($A$3:C165)&gt;CEILING(COUNT(DRAFT!$B:$B)/4,1),"",INDEX(RSLT,ROWS($A$3:C165)+QUOTIENT(COLUMNS($A$3:C165)-1,65)*CEILING(COUNT(DRAFT!$B:$B)/4,1),1+MOD(COLUMN()-1,6)))</f>
        <v/>
      </c>
      <c r="D165" s="51" t="str">
        <f>IF(ROWS($A$3:D165)&gt;CEILING(COUNT(DRAFT!$B:$B)/4,1),"",INDEX(RSLT,ROWS($A$3:D165)+QUOTIENT(COLUMNS($A$3:D165)-1,65)*CEILING(COUNT(DRAFT!$B:$B)/4,1),1+MOD(COLUMN()-1,6)))</f>
        <v/>
      </c>
      <c r="E165" s="51" t="str">
        <f>IF(ROWS($A$3:E165)&gt;CEILING(COUNT(DRAFT!$B:$B)/4,1),"",INDEX(RSLT,ROWS($A$3:E165)+QUOTIENT(COLUMNS($A$3:E165)-1,65)*CEILING(COUNT(DRAFT!$B:$B)/4,1),1+MOD(COLUMN()-1,6)))</f>
        <v/>
      </c>
      <c r="F165" s="51" t="str">
        <f>IF(ROWS($A$3:F165)&gt;CEILING(COUNT(DRAFT!$B:$B)/4,1),"",INDEX(RSLT,ROWS($A$3:F165)+QUOTIENT(COLUMNS($A$3:F165)-1,65)*CEILING(COUNT(DRAFT!$B:$B)/4,1),1+MOD(COLUMN()-1,6)))</f>
        <v/>
      </c>
      <c r="G165" s="51" t="str">
        <f>IF(ROWS($A$3:G165)&gt;CEILING(COUNT(DRAFT!$B:$B)/4,1),"",INDEX(RSLT,ROWS($A$3:G165)+QUOTIENT(COLUMNS($A$3:G165)-1,65)*CEILING(COUNT(DRAFT!$B:$B)/4,1),1+MOD(COLUMN()-1,6)))</f>
        <v/>
      </c>
      <c r="H165" s="52" t="str">
        <f>IF(ROWS($A$3:H165)&gt;CEILING(COUNT(DRAFT!$B:$B)/4,1),"",INDEX(RSLT,ROWS($A$3:H165)+QUOTIENT(COLUMNS($A$3:H165)-1,65)*CEILING(COUNT(DRAFT!$B:$B)/4,1),1+MOD(COLUMN()-1,6)))</f>
        <v/>
      </c>
      <c r="I165" s="71" t="str">
        <f>IF(ROWS($A$3:I165)&gt;CEILING(COUNT(DRAFT!$B:$B)/4,1),"",INDEX(RSLT,ROWS($A$3:I165)+QUOTIENT(COLUMNS($A$3:I165)-1,65)*CEILING(COUNT(DRAFT!$B:$B)/4,1),1+MOD(COLUMN()-1,6)))</f>
        <v/>
      </c>
      <c r="J165" s="51" t="str">
        <f>IF(ROWS($A$3:J165)&gt;CEILING(COUNT(DRAFT!$B:$B)/4,1),"",INDEX(RSLT,ROWS($A$3:J165)+QUOTIENT(COLUMNS($A$3:J165)-1,65)*CEILING(COUNT(DRAFT!$B:$B)/4,1),1+MOD(COLUMN()-1,6)))</f>
        <v/>
      </c>
      <c r="K165" s="51" t="str">
        <f>IF(ROWS($A$3:K165)&gt;CEILING(COUNT(DRAFT!$B:$B)/4,1),"",INDEX(RSLT,ROWS($A$3:K165)+QUOTIENT(COLUMNS($A$3:K165)-1,65)*CEILING(COUNT(DRAFT!$B:$B)/4,1),1+MOD(COLUMN()-1,6)))</f>
        <v/>
      </c>
      <c r="L165" s="51" t="str">
        <f>IF(ROWS($A$3:L165)&gt;CEILING(COUNT(DRAFT!$B:$B)/4,1),"",INDEX(RSLT,ROWS($A$3:L165)+QUOTIENT(COLUMNS($A$3:L165)-1,65)*CEILING(COUNT(DRAFT!$B:$B)/4,1),1+MOD(COLUMN()-1,6)))</f>
        <v/>
      </c>
      <c r="M165" s="51" t="str">
        <f>IF(ROWS($A$3:M165)&gt;CEILING(COUNT(DRAFT!$B:$B)/4,1),"",INDEX(RSLT,ROWS($A$3:M165)+QUOTIENT(COLUMNS($A$3:M165)-1,65)*CEILING(COUNT(DRAFT!$B:$B)/4,1),1+MOD(COLUMN()-1,6)))</f>
        <v/>
      </c>
      <c r="N165" s="52" t="str">
        <f>IF(ROWS($A$3:N165)&gt;CEILING(COUNT(DRAFT!$B:$B)/4,1),"",INDEX(RSLT,ROWS($A$3:N165)+QUOTIENT(COLUMNS($A$3:N165)-1,65)*CEILING(COUNT(DRAFT!$B:$B)/4,1),1+MOD(COLUMN()-1,6)))</f>
        <v/>
      </c>
      <c r="O165" s="71" t="str">
        <f>IF(ROWS($A$3:O165)&gt;CEILING(COUNT(DRAFT!$B:$B)/4,1),"",INDEX(RSLT,ROWS($A$3:O165)+QUOTIENT(COLUMNS($A$3:O165)-1,65)*CEILING(COUNT(DRAFT!$B:$B)/4,1),1+MOD(COLUMN()-1,6)))</f>
        <v/>
      </c>
      <c r="P165" s="51" t="str">
        <f>IF(ROWS($A$3:P165)&gt;CEILING(COUNT(DRAFT!$B:$B)/4,1),"",INDEX(RSLT,ROWS($A$3:P165)+QUOTIENT(COLUMNS($A$3:P165)-1,65)*CEILING(COUNT(DRAFT!$B:$B)/4,1),1+MOD(COLUMN()-1,6)))</f>
        <v/>
      </c>
      <c r="Q165" s="51" t="str">
        <f>IF(ROWS($A$3:Q165)&gt;CEILING(COUNT(DRAFT!$B:$B)/4,1),"",INDEX(RSLT,ROWS($A$3:Q165)+QUOTIENT(COLUMNS($A$3:Q165)-1,65)*CEILING(COUNT(DRAFT!$B:$B)/4,1),1+MOD(COLUMN()-1,6)))</f>
        <v/>
      </c>
      <c r="R165" s="51" t="str">
        <f>IF(ROWS($A$3:R165)&gt;CEILING(COUNT(DRAFT!$B:$B)/4,1),"",INDEX(RSLT,ROWS($A$3:R165)+QUOTIENT(COLUMNS($A$3:R165)-1,65)*CEILING(COUNT(DRAFT!$B:$B)/4,1),1+MOD(COLUMN()-1,6)))</f>
        <v/>
      </c>
      <c r="S165" s="51" t="str">
        <f>IF(ROWS($A$3:S165)&gt;CEILING(COUNT(DRAFT!$B:$B)/4,1),"",INDEX(RSLT,ROWS($A$3:S165)+QUOTIENT(COLUMNS($A$3:S165)-1,65)*CEILING(COUNT(DRAFT!$B:$B)/4,1),1+MOD(COLUMN()-1,6)))</f>
        <v/>
      </c>
      <c r="T165" s="52" t="str">
        <f>IF(ROWS($A$3:T165)&gt;CEILING(COUNT(DRAFT!$B:$B)/4,1),"",INDEX(RSLT,ROWS($A$3:T165)+QUOTIENT(COLUMNS($A$3:T165)-1,65)*CEILING(COUNT(DRAFT!$B:$B)/4,1),1+MOD(COLUMN()-1,6)))</f>
        <v/>
      </c>
      <c r="U165" s="71" t="str">
        <f>IF(ROWS($A$3:U165)&gt;CEILING(COUNT(DRAFT!$B:$B)/4,1),"",INDEX(RSLT,ROWS($A$3:U165)+QUOTIENT(COLUMNS($A$3:U165)-1,65)*CEILING(COUNT(DRAFT!$B:$B)/4,1),1+MOD(COLUMN()-1,6)))</f>
        <v/>
      </c>
      <c r="V165" s="51" t="str">
        <f>IF(ROWS($A$3:V165)&gt;CEILING(COUNT(DRAFT!$B:$B)/4,1),"",INDEX(RSLT,ROWS($A$3:V165)+QUOTIENT(COLUMNS($A$3:V165)-1,65)*CEILING(COUNT(DRAFT!$B:$B)/4,1),1+MOD(COLUMN()-1,6)))</f>
        <v/>
      </c>
      <c r="W165" s="51" t="str">
        <f>IF(ROWS($A$3:W165)&gt;CEILING(COUNT(DRAFT!$B:$B)/4,1),"",INDEX(RSLT,ROWS($A$3:W165)+QUOTIENT(COLUMNS($A$3:W165)-1,65)*CEILING(COUNT(DRAFT!$B:$B)/4,1),1+MOD(COLUMN()-1,6)))</f>
        <v/>
      </c>
      <c r="X165" s="51" t="str">
        <f>IF(ROWS($A$3:X165)&gt;CEILING(COUNT(DRAFT!$B:$B)/4,1),"",INDEX(RSLT,ROWS($A$3:X165)+QUOTIENT(COLUMNS($A$3:X165)-1,65)*CEILING(COUNT(DRAFT!$B:$B)/4,1),1+MOD(COLUMN()-1,6)))</f>
        <v/>
      </c>
    </row>
    <row r="166" spans="1:24" ht="23.1" customHeight="1" x14ac:dyDescent="0.2">
      <c r="A166" s="51" t="str">
        <f>IF(ROWS($A$3:A166)&gt;CEILING(COUNT(DRAFT!$B:$B)/4,1),"",INDEX(RSLT,ROWS($A$3:A166)+QUOTIENT(COLUMNS($A$3:A166)-1,65)*CEILING(COUNT(DRAFT!$B:$B)/4,1),1+MOD(COLUMN()-1,6)))</f>
        <v/>
      </c>
      <c r="B166" s="52" t="str">
        <f>IF(ROWS($A$3:B166)&gt;CEILING(COUNT(DRAFT!$B:$B)/4,1),"",INDEX(RSLT,ROWS($A$3:B166)+QUOTIENT(COLUMNS($A$3:B166)-1,65)*CEILING(COUNT(DRAFT!$B:$B)/4,1),1+MOD(COLUMN()-1,6)))</f>
        <v/>
      </c>
      <c r="C166" s="71" t="str">
        <f>IF(ROWS($A$3:C166)&gt;CEILING(COUNT(DRAFT!$B:$B)/4,1),"",INDEX(RSLT,ROWS($A$3:C166)+QUOTIENT(COLUMNS($A$3:C166)-1,65)*CEILING(COUNT(DRAFT!$B:$B)/4,1),1+MOD(COLUMN()-1,6)))</f>
        <v/>
      </c>
      <c r="D166" s="51" t="str">
        <f>IF(ROWS($A$3:D166)&gt;CEILING(COUNT(DRAFT!$B:$B)/4,1),"",INDEX(RSLT,ROWS($A$3:D166)+QUOTIENT(COLUMNS($A$3:D166)-1,65)*CEILING(COUNT(DRAFT!$B:$B)/4,1),1+MOD(COLUMN()-1,6)))</f>
        <v/>
      </c>
      <c r="E166" s="51" t="str">
        <f>IF(ROWS($A$3:E166)&gt;CEILING(COUNT(DRAFT!$B:$B)/4,1),"",INDEX(RSLT,ROWS($A$3:E166)+QUOTIENT(COLUMNS($A$3:E166)-1,65)*CEILING(COUNT(DRAFT!$B:$B)/4,1),1+MOD(COLUMN()-1,6)))</f>
        <v/>
      </c>
      <c r="F166" s="51" t="str">
        <f>IF(ROWS($A$3:F166)&gt;CEILING(COUNT(DRAFT!$B:$B)/4,1),"",INDEX(RSLT,ROWS($A$3:F166)+QUOTIENT(COLUMNS($A$3:F166)-1,65)*CEILING(COUNT(DRAFT!$B:$B)/4,1),1+MOD(COLUMN()-1,6)))</f>
        <v/>
      </c>
      <c r="G166" s="51" t="str">
        <f>IF(ROWS($A$3:G166)&gt;CEILING(COUNT(DRAFT!$B:$B)/4,1),"",INDEX(RSLT,ROWS($A$3:G166)+QUOTIENT(COLUMNS($A$3:G166)-1,65)*CEILING(COUNT(DRAFT!$B:$B)/4,1),1+MOD(COLUMN()-1,6)))</f>
        <v/>
      </c>
      <c r="H166" s="52" t="str">
        <f>IF(ROWS($A$3:H166)&gt;CEILING(COUNT(DRAFT!$B:$B)/4,1),"",INDEX(RSLT,ROWS($A$3:H166)+QUOTIENT(COLUMNS($A$3:H166)-1,65)*CEILING(COUNT(DRAFT!$B:$B)/4,1),1+MOD(COLUMN()-1,6)))</f>
        <v/>
      </c>
      <c r="I166" s="71" t="str">
        <f>IF(ROWS($A$3:I166)&gt;CEILING(COUNT(DRAFT!$B:$B)/4,1),"",INDEX(RSLT,ROWS($A$3:I166)+QUOTIENT(COLUMNS($A$3:I166)-1,65)*CEILING(COUNT(DRAFT!$B:$B)/4,1),1+MOD(COLUMN()-1,6)))</f>
        <v/>
      </c>
      <c r="J166" s="51" t="str">
        <f>IF(ROWS($A$3:J166)&gt;CEILING(COUNT(DRAFT!$B:$B)/4,1),"",INDEX(RSLT,ROWS($A$3:J166)+QUOTIENT(COLUMNS($A$3:J166)-1,65)*CEILING(COUNT(DRAFT!$B:$B)/4,1),1+MOD(COLUMN()-1,6)))</f>
        <v/>
      </c>
      <c r="K166" s="51" t="str">
        <f>IF(ROWS($A$3:K166)&gt;CEILING(COUNT(DRAFT!$B:$B)/4,1),"",INDEX(RSLT,ROWS($A$3:K166)+QUOTIENT(COLUMNS($A$3:K166)-1,65)*CEILING(COUNT(DRAFT!$B:$B)/4,1),1+MOD(COLUMN()-1,6)))</f>
        <v/>
      </c>
      <c r="L166" s="51" t="str">
        <f>IF(ROWS($A$3:L166)&gt;CEILING(COUNT(DRAFT!$B:$B)/4,1),"",INDEX(RSLT,ROWS($A$3:L166)+QUOTIENT(COLUMNS($A$3:L166)-1,65)*CEILING(COUNT(DRAFT!$B:$B)/4,1),1+MOD(COLUMN()-1,6)))</f>
        <v/>
      </c>
      <c r="M166" s="51" t="str">
        <f>IF(ROWS($A$3:M166)&gt;CEILING(COUNT(DRAFT!$B:$B)/4,1),"",INDEX(RSLT,ROWS($A$3:M166)+QUOTIENT(COLUMNS($A$3:M166)-1,65)*CEILING(COUNT(DRAFT!$B:$B)/4,1),1+MOD(COLUMN()-1,6)))</f>
        <v/>
      </c>
      <c r="N166" s="52" t="str">
        <f>IF(ROWS($A$3:N166)&gt;CEILING(COUNT(DRAFT!$B:$B)/4,1),"",INDEX(RSLT,ROWS($A$3:N166)+QUOTIENT(COLUMNS($A$3:N166)-1,65)*CEILING(COUNT(DRAFT!$B:$B)/4,1),1+MOD(COLUMN()-1,6)))</f>
        <v/>
      </c>
      <c r="O166" s="71" t="str">
        <f>IF(ROWS($A$3:O166)&gt;CEILING(COUNT(DRAFT!$B:$B)/4,1),"",INDEX(RSLT,ROWS($A$3:O166)+QUOTIENT(COLUMNS($A$3:O166)-1,65)*CEILING(COUNT(DRAFT!$B:$B)/4,1),1+MOD(COLUMN()-1,6)))</f>
        <v/>
      </c>
      <c r="P166" s="51" t="str">
        <f>IF(ROWS($A$3:P166)&gt;CEILING(COUNT(DRAFT!$B:$B)/4,1),"",INDEX(RSLT,ROWS($A$3:P166)+QUOTIENT(COLUMNS($A$3:P166)-1,65)*CEILING(COUNT(DRAFT!$B:$B)/4,1),1+MOD(COLUMN()-1,6)))</f>
        <v/>
      </c>
      <c r="Q166" s="51" t="str">
        <f>IF(ROWS($A$3:Q166)&gt;CEILING(COUNT(DRAFT!$B:$B)/4,1),"",INDEX(RSLT,ROWS($A$3:Q166)+QUOTIENT(COLUMNS($A$3:Q166)-1,65)*CEILING(COUNT(DRAFT!$B:$B)/4,1),1+MOD(COLUMN()-1,6)))</f>
        <v/>
      </c>
      <c r="R166" s="51" t="str">
        <f>IF(ROWS($A$3:R166)&gt;CEILING(COUNT(DRAFT!$B:$B)/4,1),"",INDEX(RSLT,ROWS($A$3:R166)+QUOTIENT(COLUMNS($A$3:R166)-1,65)*CEILING(COUNT(DRAFT!$B:$B)/4,1),1+MOD(COLUMN()-1,6)))</f>
        <v/>
      </c>
      <c r="S166" s="51" t="str">
        <f>IF(ROWS($A$3:S166)&gt;CEILING(COUNT(DRAFT!$B:$B)/4,1),"",INDEX(RSLT,ROWS($A$3:S166)+QUOTIENT(COLUMNS($A$3:S166)-1,65)*CEILING(COUNT(DRAFT!$B:$B)/4,1),1+MOD(COLUMN()-1,6)))</f>
        <v/>
      </c>
      <c r="T166" s="52" t="str">
        <f>IF(ROWS($A$3:T166)&gt;CEILING(COUNT(DRAFT!$B:$B)/4,1),"",INDEX(RSLT,ROWS($A$3:T166)+QUOTIENT(COLUMNS($A$3:T166)-1,65)*CEILING(COUNT(DRAFT!$B:$B)/4,1),1+MOD(COLUMN()-1,6)))</f>
        <v/>
      </c>
      <c r="U166" s="71" t="str">
        <f>IF(ROWS($A$3:U166)&gt;CEILING(COUNT(DRAFT!$B:$B)/4,1),"",INDEX(RSLT,ROWS($A$3:U166)+QUOTIENT(COLUMNS($A$3:U166)-1,65)*CEILING(COUNT(DRAFT!$B:$B)/4,1),1+MOD(COLUMN()-1,6)))</f>
        <v/>
      </c>
      <c r="V166" s="51" t="str">
        <f>IF(ROWS($A$3:V166)&gt;CEILING(COUNT(DRAFT!$B:$B)/4,1),"",INDEX(RSLT,ROWS($A$3:V166)+QUOTIENT(COLUMNS($A$3:V166)-1,65)*CEILING(COUNT(DRAFT!$B:$B)/4,1),1+MOD(COLUMN()-1,6)))</f>
        <v/>
      </c>
      <c r="W166" s="51" t="str">
        <f>IF(ROWS($A$3:W166)&gt;CEILING(COUNT(DRAFT!$B:$B)/4,1),"",INDEX(RSLT,ROWS($A$3:W166)+QUOTIENT(COLUMNS($A$3:W166)-1,65)*CEILING(COUNT(DRAFT!$B:$B)/4,1),1+MOD(COLUMN()-1,6)))</f>
        <v/>
      </c>
      <c r="X166" s="51" t="str">
        <f>IF(ROWS($A$3:X166)&gt;CEILING(COUNT(DRAFT!$B:$B)/4,1),"",INDEX(RSLT,ROWS($A$3:X166)+QUOTIENT(COLUMNS($A$3:X166)-1,65)*CEILING(COUNT(DRAFT!$B:$B)/4,1),1+MOD(COLUMN()-1,6)))</f>
        <v/>
      </c>
    </row>
    <row r="167" spans="1:24" ht="23.1" customHeight="1" x14ac:dyDescent="0.2">
      <c r="A167" s="51" t="str">
        <f>IF(ROWS($A$3:A167)&gt;CEILING(COUNT(DRAFT!$B:$B)/4,1),"",INDEX(RSLT,ROWS($A$3:A167)+QUOTIENT(COLUMNS($A$3:A167)-1,65)*CEILING(COUNT(DRAFT!$B:$B)/4,1),1+MOD(COLUMN()-1,6)))</f>
        <v/>
      </c>
      <c r="B167" s="52" t="str">
        <f>IF(ROWS($A$3:B167)&gt;CEILING(COUNT(DRAFT!$B:$B)/4,1),"",INDEX(RSLT,ROWS($A$3:B167)+QUOTIENT(COLUMNS($A$3:B167)-1,65)*CEILING(COUNT(DRAFT!$B:$B)/4,1),1+MOD(COLUMN()-1,6)))</f>
        <v/>
      </c>
      <c r="C167" s="71" t="str">
        <f>IF(ROWS($A$3:C167)&gt;CEILING(COUNT(DRAFT!$B:$B)/4,1),"",INDEX(RSLT,ROWS($A$3:C167)+QUOTIENT(COLUMNS($A$3:C167)-1,65)*CEILING(COUNT(DRAFT!$B:$B)/4,1),1+MOD(COLUMN()-1,6)))</f>
        <v/>
      </c>
      <c r="D167" s="51" t="str">
        <f>IF(ROWS($A$3:D167)&gt;CEILING(COUNT(DRAFT!$B:$B)/4,1),"",INDEX(RSLT,ROWS($A$3:D167)+QUOTIENT(COLUMNS($A$3:D167)-1,65)*CEILING(COUNT(DRAFT!$B:$B)/4,1),1+MOD(COLUMN()-1,6)))</f>
        <v/>
      </c>
      <c r="E167" s="51" t="str">
        <f>IF(ROWS($A$3:E167)&gt;CEILING(COUNT(DRAFT!$B:$B)/4,1),"",INDEX(RSLT,ROWS($A$3:E167)+QUOTIENT(COLUMNS($A$3:E167)-1,65)*CEILING(COUNT(DRAFT!$B:$B)/4,1),1+MOD(COLUMN()-1,6)))</f>
        <v/>
      </c>
      <c r="F167" s="51" t="str">
        <f>IF(ROWS($A$3:F167)&gt;CEILING(COUNT(DRAFT!$B:$B)/4,1),"",INDEX(RSLT,ROWS($A$3:F167)+QUOTIENT(COLUMNS($A$3:F167)-1,65)*CEILING(COUNT(DRAFT!$B:$B)/4,1),1+MOD(COLUMN()-1,6)))</f>
        <v/>
      </c>
      <c r="G167" s="51" t="str">
        <f>IF(ROWS($A$3:G167)&gt;CEILING(COUNT(DRAFT!$B:$B)/4,1),"",INDEX(RSLT,ROWS($A$3:G167)+QUOTIENT(COLUMNS($A$3:G167)-1,65)*CEILING(COUNT(DRAFT!$B:$B)/4,1),1+MOD(COLUMN()-1,6)))</f>
        <v/>
      </c>
      <c r="H167" s="52" t="str">
        <f>IF(ROWS($A$3:H167)&gt;CEILING(COUNT(DRAFT!$B:$B)/4,1),"",INDEX(RSLT,ROWS($A$3:H167)+QUOTIENT(COLUMNS($A$3:H167)-1,65)*CEILING(COUNT(DRAFT!$B:$B)/4,1),1+MOD(COLUMN()-1,6)))</f>
        <v/>
      </c>
      <c r="I167" s="71" t="str">
        <f>IF(ROWS($A$3:I167)&gt;CEILING(COUNT(DRAFT!$B:$B)/4,1),"",INDEX(RSLT,ROWS($A$3:I167)+QUOTIENT(COLUMNS($A$3:I167)-1,65)*CEILING(COUNT(DRAFT!$B:$B)/4,1),1+MOD(COLUMN()-1,6)))</f>
        <v/>
      </c>
      <c r="J167" s="51" t="str">
        <f>IF(ROWS($A$3:J167)&gt;CEILING(COUNT(DRAFT!$B:$B)/4,1),"",INDEX(RSLT,ROWS($A$3:J167)+QUOTIENT(COLUMNS($A$3:J167)-1,65)*CEILING(COUNT(DRAFT!$B:$B)/4,1),1+MOD(COLUMN()-1,6)))</f>
        <v/>
      </c>
      <c r="K167" s="51" t="str">
        <f>IF(ROWS($A$3:K167)&gt;CEILING(COUNT(DRAFT!$B:$B)/4,1),"",INDEX(RSLT,ROWS($A$3:K167)+QUOTIENT(COLUMNS($A$3:K167)-1,65)*CEILING(COUNT(DRAFT!$B:$B)/4,1),1+MOD(COLUMN()-1,6)))</f>
        <v/>
      </c>
      <c r="L167" s="51" t="str">
        <f>IF(ROWS($A$3:L167)&gt;CEILING(COUNT(DRAFT!$B:$B)/4,1),"",INDEX(RSLT,ROWS($A$3:L167)+QUOTIENT(COLUMNS($A$3:L167)-1,65)*CEILING(COUNT(DRAFT!$B:$B)/4,1),1+MOD(COLUMN()-1,6)))</f>
        <v/>
      </c>
      <c r="M167" s="51" t="str">
        <f>IF(ROWS($A$3:M167)&gt;CEILING(COUNT(DRAFT!$B:$B)/4,1),"",INDEX(RSLT,ROWS($A$3:M167)+QUOTIENT(COLUMNS($A$3:M167)-1,65)*CEILING(COUNT(DRAFT!$B:$B)/4,1),1+MOD(COLUMN()-1,6)))</f>
        <v/>
      </c>
      <c r="N167" s="52" t="str">
        <f>IF(ROWS($A$3:N167)&gt;CEILING(COUNT(DRAFT!$B:$B)/4,1),"",INDEX(RSLT,ROWS($A$3:N167)+QUOTIENT(COLUMNS($A$3:N167)-1,65)*CEILING(COUNT(DRAFT!$B:$B)/4,1),1+MOD(COLUMN()-1,6)))</f>
        <v/>
      </c>
      <c r="O167" s="71" t="str">
        <f>IF(ROWS($A$3:O167)&gt;CEILING(COUNT(DRAFT!$B:$B)/4,1),"",INDEX(RSLT,ROWS($A$3:O167)+QUOTIENT(COLUMNS($A$3:O167)-1,65)*CEILING(COUNT(DRAFT!$B:$B)/4,1),1+MOD(COLUMN()-1,6)))</f>
        <v/>
      </c>
      <c r="P167" s="51" t="str">
        <f>IF(ROWS($A$3:P167)&gt;CEILING(COUNT(DRAFT!$B:$B)/4,1),"",INDEX(RSLT,ROWS($A$3:P167)+QUOTIENT(COLUMNS($A$3:P167)-1,65)*CEILING(COUNT(DRAFT!$B:$B)/4,1),1+MOD(COLUMN()-1,6)))</f>
        <v/>
      </c>
      <c r="Q167" s="51" t="str">
        <f>IF(ROWS($A$3:Q167)&gt;CEILING(COUNT(DRAFT!$B:$B)/4,1),"",INDEX(RSLT,ROWS($A$3:Q167)+QUOTIENT(COLUMNS($A$3:Q167)-1,65)*CEILING(COUNT(DRAFT!$B:$B)/4,1),1+MOD(COLUMN()-1,6)))</f>
        <v/>
      </c>
      <c r="R167" s="51" t="str">
        <f>IF(ROWS($A$3:R167)&gt;CEILING(COUNT(DRAFT!$B:$B)/4,1),"",INDEX(RSLT,ROWS($A$3:R167)+QUOTIENT(COLUMNS($A$3:R167)-1,65)*CEILING(COUNT(DRAFT!$B:$B)/4,1),1+MOD(COLUMN()-1,6)))</f>
        <v/>
      </c>
      <c r="S167" s="51" t="str">
        <f>IF(ROWS($A$3:S167)&gt;CEILING(COUNT(DRAFT!$B:$B)/4,1),"",INDEX(RSLT,ROWS($A$3:S167)+QUOTIENT(COLUMNS($A$3:S167)-1,65)*CEILING(COUNT(DRAFT!$B:$B)/4,1),1+MOD(COLUMN()-1,6)))</f>
        <v/>
      </c>
      <c r="T167" s="52" t="str">
        <f>IF(ROWS($A$3:T167)&gt;CEILING(COUNT(DRAFT!$B:$B)/4,1),"",INDEX(RSLT,ROWS($A$3:T167)+QUOTIENT(COLUMNS($A$3:T167)-1,65)*CEILING(COUNT(DRAFT!$B:$B)/4,1),1+MOD(COLUMN()-1,6)))</f>
        <v/>
      </c>
      <c r="U167" s="71" t="str">
        <f>IF(ROWS($A$3:U167)&gt;CEILING(COUNT(DRAFT!$B:$B)/4,1),"",INDEX(RSLT,ROWS($A$3:U167)+QUOTIENT(COLUMNS($A$3:U167)-1,65)*CEILING(COUNT(DRAFT!$B:$B)/4,1),1+MOD(COLUMN()-1,6)))</f>
        <v/>
      </c>
      <c r="V167" s="51" t="str">
        <f>IF(ROWS($A$3:V167)&gt;CEILING(COUNT(DRAFT!$B:$B)/4,1),"",INDEX(RSLT,ROWS($A$3:V167)+QUOTIENT(COLUMNS($A$3:V167)-1,65)*CEILING(COUNT(DRAFT!$B:$B)/4,1),1+MOD(COLUMN()-1,6)))</f>
        <v/>
      </c>
      <c r="W167" s="51" t="str">
        <f>IF(ROWS($A$3:W167)&gt;CEILING(COUNT(DRAFT!$B:$B)/4,1),"",INDEX(RSLT,ROWS($A$3:W167)+QUOTIENT(COLUMNS($A$3:W167)-1,65)*CEILING(COUNT(DRAFT!$B:$B)/4,1),1+MOD(COLUMN()-1,6)))</f>
        <v/>
      </c>
      <c r="X167" s="51" t="str">
        <f>IF(ROWS($A$3:X167)&gt;CEILING(COUNT(DRAFT!$B:$B)/4,1),"",INDEX(RSLT,ROWS($A$3:X167)+QUOTIENT(COLUMNS($A$3:X167)-1,65)*CEILING(COUNT(DRAFT!$B:$B)/4,1),1+MOD(COLUMN()-1,6)))</f>
        <v/>
      </c>
    </row>
    <row r="168" spans="1:24" ht="23.1" customHeight="1" x14ac:dyDescent="0.2">
      <c r="A168" s="51" t="str">
        <f>IF(ROWS($A$3:A168)&gt;CEILING(COUNT(DRAFT!$B:$B)/4,1),"",INDEX(RSLT,ROWS($A$3:A168)+QUOTIENT(COLUMNS($A$3:A168)-1,65)*CEILING(COUNT(DRAFT!$B:$B)/4,1),1+MOD(COLUMN()-1,6)))</f>
        <v/>
      </c>
      <c r="B168" s="52" t="str">
        <f>IF(ROWS($A$3:B168)&gt;CEILING(COUNT(DRAFT!$B:$B)/4,1),"",INDEX(RSLT,ROWS($A$3:B168)+QUOTIENT(COLUMNS($A$3:B168)-1,65)*CEILING(COUNT(DRAFT!$B:$B)/4,1),1+MOD(COLUMN()-1,6)))</f>
        <v/>
      </c>
      <c r="C168" s="71" t="str">
        <f>IF(ROWS($A$3:C168)&gt;CEILING(COUNT(DRAFT!$B:$B)/4,1),"",INDEX(RSLT,ROWS($A$3:C168)+QUOTIENT(COLUMNS($A$3:C168)-1,65)*CEILING(COUNT(DRAFT!$B:$B)/4,1),1+MOD(COLUMN()-1,6)))</f>
        <v/>
      </c>
      <c r="D168" s="51" t="str">
        <f>IF(ROWS($A$3:D168)&gt;CEILING(COUNT(DRAFT!$B:$B)/4,1),"",INDEX(RSLT,ROWS($A$3:D168)+QUOTIENT(COLUMNS($A$3:D168)-1,65)*CEILING(COUNT(DRAFT!$B:$B)/4,1),1+MOD(COLUMN()-1,6)))</f>
        <v/>
      </c>
      <c r="E168" s="51" t="str">
        <f>IF(ROWS($A$3:E168)&gt;CEILING(COUNT(DRAFT!$B:$B)/4,1),"",INDEX(RSLT,ROWS($A$3:E168)+QUOTIENT(COLUMNS($A$3:E168)-1,65)*CEILING(COUNT(DRAFT!$B:$B)/4,1),1+MOD(COLUMN()-1,6)))</f>
        <v/>
      </c>
      <c r="F168" s="51" t="str">
        <f>IF(ROWS($A$3:F168)&gt;CEILING(COUNT(DRAFT!$B:$B)/4,1),"",INDEX(RSLT,ROWS($A$3:F168)+QUOTIENT(COLUMNS($A$3:F168)-1,65)*CEILING(COUNT(DRAFT!$B:$B)/4,1),1+MOD(COLUMN()-1,6)))</f>
        <v/>
      </c>
      <c r="G168" s="51" t="str">
        <f>IF(ROWS($A$3:G168)&gt;CEILING(COUNT(DRAFT!$B:$B)/4,1),"",INDEX(RSLT,ROWS($A$3:G168)+QUOTIENT(COLUMNS($A$3:G168)-1,65)*CEILING(COUNT(DRAFT!$B:$B)/4,1),1+MOD(COLUMN()-1,6)))</f>
        <v/>
      </c>
      <c r="H168" s="52" t="str">
        <f>IF(ROWS($A$3:H168)&gt;CEILING(COUNT(DRAFT!$B:$B)/4,1),"",INDEX(RSLT,ROWS($A$3:H168)+QUOTIENT(COLUMNS($A$3:H168)-1,65)*CEILING(COUNT(DRAFT!$B:$B)/4,1),1+MOD(COLUMN()-1,6)))</f>
        <v/>
      </c>
      <c r="I168" s="71" t="str">
        <f>IF(ROWS($A$3:I168)&gt;CEILING(COUNT(DRAFT!$B:$B)/4,1),"",INDEX(RSLT,ROWS($A$3:I168)+QUOTIENT(COLUMNS($A$3:I168)-1,65)*CEILING(COUNT(DRAFT!$B:$B)/4,1),1+MOD(COLUMN()-1,6)))</f>
        <v/>
      </c>
      <c r="J168" s="51" t="str">
        <f>IF(ROWS($A$3:J168)&gt;CEILING(COUNT(DRAFT!$B:$B)/4,1),"",INDEX(RSLT,ROWS($A$3:J168)+QUOTIENT(COLUMNS($A$3:J168)-1,65)*CEILING(COUNT(DRAFT!$B:$B)/4,1),1+MOD(COLUMN()-1,6)))</f>
        <v/>
      </c>
      <c r="K168" s="51" t="str">
        <f>IF(ROWS($A$3:K168)&gt;CEILING(COUNT(DRAFT!$B:$B)/4,1),"",INDEX(RSLT,ROWS($A$3:K168)+QUOTIENT(COLUMNS($A$3:K168)-1,65)*CEILING(COUNT(DRAFT!$B:$B)/4,1),1+MOD(COLUMN()-1,6)))</f>
        <v/>
      </c>
      <c r="L168" s="51" t="str">
        <f>IF(ROWS($A$3:L168)&gt;CEILING(COUNT(DRAFT!$B:$B)/4,1),"",INDEX(RSLT,ROWS($A$3:L168)+QUOTIENT(COLUMNS($A$3:L168)-1,65)*CEILING(COUNT(DRAFT!$B:$B)/4,1),1+MOD(COLUMN()-1,6)))</f>
        <v/>
      </c>
      <c r="M168" s="51" t="str">
        <f>IF(ROWS($A$3:M168)&gt;CEILING(COUNT(DRAFT!$B:$B)/4,1),"",INDEX(RSLT,ROWS($A$3:M168)+QUOTIENT(COLUMNS($A$3:M168)-1,65)*CEILING(COUNT(DRAFT!$B:$B)/4,1),1+MOD(COLUMN()-1,6)))</f>
        <v/>
      </c>
      <c r="N168" s="52" t="str">
        <f>IF(ROWS($A$3:N168)&gt;CEILING(COUNT(DRAFT!$B:$B)/4,1),"",INDEX(RSLT,ROWS($A$3:N168)+QUOTIENT(COLUMNS($A$3:N168)-1,65)*CEILING(COUNT(DRAFT!$B:$B)/4,1),1+MOD(COLUMN()-1,6)))</f>
        <v/>
      </c>
      <c r="O168" s="71" t="str">
        <f>IF(ROWS($A$3:O168)&gt;CEILING(COUNT(DRAFT!$B:$B)/4,1),"",INDEX(RSLT,ROWS($A$3:O168)+QUOTIENT(COLUMNS($A$3:O168)-1,65)*CEILING(COUNT(DRAFT!$B:$B)/4,1),1+MOD(COLUMN()-1,6)))</f>
        <v/>
      </c>
      <c r="P168" s="51" t="str">
        <f>IF(ROWS($A$3:P168)&gt;CEILING(COUNT(DRAFT!$B:$B)/4,1),"",INDEX(RSLT,ROWS($A$3:P168)+QUOTIENT(COLUMNS($A$3:P168)-1,65)*CEILING(COUNT(DRAFT!$B:$B)/4,1),1+MOD(COLUMN()-1,6)))</f>
        <v/>
      </c>
      <c r="Q168" s="51" t="str">
        <f>IF(ROWS($A$3:Q168)&gt;CEILING(COUNT(DRAFT!$B:$B)/4,1),"",INDEX(RSLT,ROWS($A$3:Q168)+QUOTIENT(COLUMNS($A$3:Q168)-1,65)*CEILING(COUNT(DRAFT!$B:$B)/4,1),1+MOD(COLUMN()-1,6)))</f>
        <v/>
      </c>
      <c r="R168" s="51" t="str">
        <f>IF(ROWS($A$3:R168)&gt;CEILING(COUNT(DRAFT!$B:$B)/4,1),"",INDEX(RSLT,ROWS($A$3:R168)+QUOTIENT(COLUMNS($A$3:R168)-1,65)*CEILING(COUNT(DRAFT!$B:$B)/4,1),1+MOD(COLUMN()-1,6)))</f>
        <v/>
      </c>
      <c r="S168" s="51" t="str">
        <f>IF(ROWS($A$3:S168)&gt;CEILING(COUNT(DRAFT!$B:$B)/4,1),"",INDEX(RSLT,ROWS($A$3:S168)+QUOTIENT(COLUMNS($A$3:S168)-1,65)*CEILING(COUNT(DRAFT!$B:$B)/4,1),1+MOD(COLUMN()-1,6)))</f>
        <v/>
      </c>
      <c r="T168" s="52" t="str">
        <f>IF(ROWS($A$3:T168)&gt;CEILING(COUNT(DRAFT!$B:$B)/4,1),"",INDEX(RSLT,ROWS($A$3:T168)+QUOTIENT(COLUMNS($A$3:T168)-1,65)*CEILING(COUNT(DRAFT!$B:$B)/4,1),1+MOD(COLUMN()-1,6)))</f>
        <v/>
      </c>
      <c r="U168" s="71" t="str">
        <f>IF(ROWS($A$3:U168)&gt;CEILING(COUNT(DRAFT!$B:$B)/4,1),"",INDEX(RSLT,ROWS($A$3:U168)+QUOTIENT(COLUMNS($A$3:U168)-1,65)*CEILING(COUNT(DRAFT!$B:$B)/4,1),1+MOD(COLUMN()-1,6)))</f>
        <v/>
      </c>
      <c r="V168" s="51" t="str">
        <f>IF(ROWS($A$3:V168)&gt;CEILING(COUNT(DRAFT!$B:$B)/4,1),"",INDEX(RSLT,ROWS($A$3:V168)+QUOTIENT(COLUMNS($A$3:V168)-1,65)*CEILING(COUNT(DRAFT!$B:$B)/4,1),1+MOD(COLUMN()-1,6)))</f>
        <v/>
      </c>
      <c r="W168" s="51" t="str">
        <f>IF(ROWS($A$3:W168)&gt;CEILING(COUNT(DRAFT!$B:$B)/4,1),"",INDEX(RSLT,ROWS($A$3:W168)+QUOTIENT(COLUMNS($A$3:W168)-1,65)*CEILING(COUNT(DRAFT!$B:$B)/4,1),1+MOD(COLUMN()-1,6)))</f>
        <v/>
      </c>
      <c r="X168" s="51" t="str">
        <f>IF(ROWS($A$3:X168)&gt;CEILING(COUNT(DRAFT!$B:$B)/4,1),"",INDEX(RSLT,ROWS($A$3:X168)+QUOTIENT(COLUMNS($A$3:X168)-1,65)*CEILING(COUNT(DRAFT!$B:$B)/4,1),1+MOD(COLUMN()-1,6)))</f>
        <v/>
      </c>
    </row>
    <row r="169" spans="1:24" ht="23.1" customHeight="1" x14ac:dyDescent="0.2">
      <c r="A169" s="51" t="str">
        <f>IF(ROWS($A$3:A169)&gt;CEILING(COUNT(DRAFT!$B:$B)/4,1),"",INDEX(RSLT,ROWS($A$3:A169)+QUOTIENT(COLUMNS($A$3:A169)-1,65)*CEILING(COUNT(DRAFT!$B:$B)/4,1),1+MOD(COLUMN()-1,6)))</f>
        <v/>
      </c>
      <c r="B169" s="52" t="str">
        <f>IF(ROWS($A$3:B169)&gt;CEILING(COUNT(DRAFT!$B:$B)/4,1),"",INDEX(RSLT,ROWS($A$3:B169)+QUOTIENT(COLUMNS($A$3:B169)-1,65)*CEILING(COUNT(DRAFT!$B:$B)/4,1),1+MOD(COLUMN()-1,6)))</f>
        <v/>
      </c>
      <c r="C169" s="71" t="str">
        <f>IF(ROWS($A$3:C169)&gt;CEILING(COUNT(DRAFT!$B:$B)/4,1),"",INDEX(RSLT,ROWS($A$3:C169)+QUOTIENT(COLUMNS($A$3:C169)-1,65)*CEILING(COUNT(DRAFT!$B:$B)/4,1),1+MOD(COLUMN()-1,6)))</f>
        <v/>
      </c>
      <c r="D169" s="51" t="str">
        <f>IF(ROWS($A$3:D169)&gt;CEILING(COUNT(DRAFT!$B:$B)/4,1),"",INDEX(RSLT,ROWS($A$3:D169)+QUOTIENT(COLUMNS($A$3:D169)-1,65)*CEILING(COUNT(DRAFT!$B:$B)/4,1),1+MOD(COLUMN()-1,6)))</f>
        <v/>
      </c>
      <c r="E169" s="51" t="str">
        <f>IF(ROWS($A$3:E169)&gt;CEILING(COUNT(DRAFT!$B:$B)/4,1),"",INDEX(RSLT,ROWS($A$3:E169)+QUOTIENT(COLUMNS($A$3:E169)-1,65)*CEILING(COUNT(DRAFT!$B:$B)/4,1),1+MOD(COLUMN()-1,6)))</f>
        <v/>
      </c>
      <c r="F169" s="51" t="str">
        <f>IF(ROWS($A$3:F169)&gt;CEILING(COUNT(DRAFT!$B:$B)/4,1),"",INDEX(RSLT,ROWS($A$3:F169)+QUOTIENT(COLUMNS($A$3:F169)-1,65)*CEILING(COUNT(DRAFT!$B:$B)/4,1),1+MOD(COLUMN()-1,6)))</f>
        <v/>
      </c>
      <c r="G169" s="51" t="str">
        <f>IF(ROWS($A$3:G169)&gt;CEILING(COUNT(DRAFT!$B:$B)/4,1),"",INDEX(RSLT,ROWS($A$3:G169)+QUOTIENT(COLUMNS($A$3:G169)-1,65)*CEILING(COUNT(DRAFT!$B:$B)/4,1),1+MOD(COLUMN()-1,6)))</f>
        <v/>
      </c>
      <c r="H169" s="52" t="str">
        <f>IF(ROWS($A$3:H169)&gt;CEILING(COUNT(DRAFT!$B:$B)/4,1),"",INDEX(RSLT,ROWS($A$3:H169)+QUOTIENT(COLUMNS($A$3:H169)-1,65)*CEILING(COUNT(DRAFT!$B:$B)/4,1),1+MOD(COLUMN()-1,6)))</f>
        <v/>
      </c>
      <c r="I169" s="71" t="str">
        <f>IF(ROWS($A$3:I169)&gt;CEILING(COUNT(DRAFT!$B:$B)/4,1),"",INDEX(RSLT,ROWS($A$3:I169)+QUOTIENT(COLUMNS($A$3:I169)-1,65)*CEILING(COUNT(DRAFT!$B:$B)/4,1),1+MOD(COLUMN()-1,6)))</f>
        <v/>
      </c>
      <c r="J169" s="51" t="str">
        <f>IF(ROWS($A$3:J169)&gt;CEILING(COUNT(DRAFT!$B:$B)/4,1),"",INDEX(RSLT,ROWS($A$3:J169)+QUOTIENT(COLUMNS($A$3:J169)-1,65)*CEILING(COUNT(DRAFT!$B:$B)/4,1),1+MOD(COLUMN()-1,6)))</f>
        <v/>
      </c>
      <c r="K169" s="51" t="str">
        <f>IF(ROWS($A$3:K169)&gt;CEILING(COUNT(DRAFT!$B:$B)/4,1),"",INDEX(RSLT,ROWS($A$3:K169)+QUOTIENT(COLUMNS($A$3:K169)-1,65)*CEILING(COUNT(DRAFT!$B:$B)/4,1),1+MOD(COLUMN()-1,6)))</f>
        <v/>
      </c>
      <c r="L169" s="51" t="str">
        <f>IF(ROWS($A$3:L169)&gt;CEILING(COUNT(DRAFT!$B:$B)/4,1),"",INDEX(RSLT,ROWS($A$3:L169)+QUOTIENT(COLUMNS($A$3:L169)-1,65)*CEILING(COUNT(DRAFT!$B:$B)/4,1),1+MOD(COLUMN()-1,6)))</f>
        <v/>
      </c>
      <c r="M169" s="51" t="str">
        <f>IF(ROWS($A$3:M169)&gt;CEILING(COUNT(DRAFT!$B:$B)/4,1),"",INDEX(RSLT,ROWS($A$3:M169)+QUOTIENT(COLUMNS($A$3:M169)-1,65)*CEILING(COUNT(DRAFT!$B:$B)/4,1),1+MOD(COLUMN()-1,6)))</f>
        <v/>
      </c>
      <c r="N169" s="52" t="str">
        <f>IF(ROWS($A$3:N169)&gt;CEILING(COUNT(DRAFT!$B:$B)/4,1),"",INDEX(RSLT,ROWS($A$3:N169)+QUOTIENT(COLUMNS($A$3:N169)-1,65)*CEILING(COUNT(DRAFT!$B:$B)/4,1),1+MOD(COLUMN()-1,6)))</f>
        <v/>
      </c>
      <c r="O169" s="71" t="str">
        <f>IF(ROWS($A$3:O169)&gt;CEILING(COUNT(DRAFT!$B:$B)/4,1),"",INDEX(RSLT,ROWS($A$3:O169)+QUOTIENT(COLUMNS($A$3:O169)-1,65)*CEILING(COUNT(DRAFT!$B:$B)/4,1),1+MOD(COLUMN()-1,6)))</f>
        <v/>
      </c>
      <c r="P169" s="51" t="str">
        <f>IF(ROWS($A$3:P169)&gt;CEILING(COUNT(DRAFT!$B:$B)/4,1),"",INDEX(RSLT,ROWS($A$3:P169)+QUOTIENT(COLUMNS($A$3:P169)-1,65)*CEILING(COUNT(DRAFT!$B:$B)/4,1),1+MOD(COLUMN()-1,6)))</f>
        <v/>
      </c>
      <c r="Q169" s="51" t="str">
        <f>IF(ROWS($A$3:Q169)&gt;CEILING(COUNT(DRAFT!$B:$B)/4,1),"",INDEX(RSLT,ROWS($A$3:Q169)+QUOTIENT(COLUMNS($A$3:Q169)-1,65)*CEILING(COUNT(DRAFT!$B:$B)/4,1),1+MOD(COLUMN()-1,6)))</f>
        <v/>
      </c>
      <c r="R169" s="51" t="str">
        <f>IF(ROWS($A$3:R169)&gt;CEILING(COUNT(DRAFT!$B:$B)/4,1),"",INDEX(RSLT,ROWS($A$3:R169)+QUOTIENT(COLUMNS($A$3:R169)-1,65)*CEILING(COUNT(DRAFT!$B:$B)/4,1),1+MOD(COLUMN()-1,6)))</f>
        <v/>
      </c>
      <c r="S169" s="51" t="str">
        <f>IF(ROWS($A$3:S169)&gt;CEILING(COUNT(DRAFT!$B:$B)/4,1),"",INDEX(RSLT,ROWS($A$3:S169)+QUOTIENT(COLUMNS($A$3:S169)-1,65)*CEILING(COUNT(DRAFT!$B:$B)/4,1),1+MOD(COLUMN()-1,6)))</f>
        <v/>
      </c>
      <c r="T169" s="52" t="str">
        <f>IF(ROWS($A$3:T169)&gt;CEILING(COUNT(DRAFT!$B:$B)/4,1),"",INDEX(RSLT,ROWS($A$3:T169)+QUOTIENT(COLUMNS($A$3:T169)-1,65)*CEILING(COUNT(DRAFT!$B:$B)/4,1),1+MOD(COLUMN()-1,6)))</f>
        <v/>
      </c>
      <c r="U169" s="71" t="str">
        <f>IF(ROWS($A$3:U169)&gt;CEILING(COUNT(DRAFT!$B:$B)/4,1),"",INDEX(RSLT,ROWS($A$3:U169)+QUOTIENT(COLUMNS($A$3:U169)-1,65)*CEILING(COUNT(DRAFT!$B:$B)/4,1),1+MOD(COLUMN()-1,6)))</f>
        <v/>
      </c>
      <c r="V169" s="51" t="str">
        <f>IF(ROWS($A$3:V169)&gt;CEILING(COUNT(DRAFT!$B:$B)/4,1),"",INDEX(RSLT,ROWS($A$3:V169)+QUOTIENT(COLUMNS($A$3:V169)-1,65)*CEILING(COUNT(DRAFT!$B:$B)/4,1),1+MOD(COLUMN()-1,6)))</f>
        <v/>
      </c>
      <c r="W169" s="51" t="str">
        <f>IF(ROWS($A$3:W169)&gt;CEILING(COUNT(DRAFT!$B:$B)/4,1),"",INDEX(RSLT,ROWS($A$3:W169)+QUOTIENT(COLUMNS($A$3:W169)-1,65)*CEILING(COUNT(DRAFT!$B:$B)/4,1),1+MOD(COLUMN()-1,6)))</f>
        <v/>
      </c>
      <c r="X169" s="51" t="str">
        <f>IF(ROWS($A$3:X169)&gt;CEILING(COUNT(DRAFT!$B:$B)/4,1),"",INDEX(RSLT,ROWS($A$3:X169)+QUOTIENT(COLUMNS($A$3:X169)-1,65)*CEILING(COUNT(DRAFT!$B:$B)/4,1),1+MOD(COLUMN()-1,6)))</f>
        <v/>
      </c>
    </row>
    <row r="170" spans="1:24" ht="23.1" customHeight="1" x14ac:dyDescent="0.2">
      <c r="A170" s="51" t="str">
        <f>IF(ROWS($A$3:A170)&gt;CEILING(COUNT(DRAFT!$B:$B)/4,1),"",INDEX(RSLT,ROWS($A$3:A170)+QUOTIENT(COLUMNS($A$3:A170)-1,65)*CEILING(COUNT(DRAFT!$B:$B)/4,1),1+MOD(COLUMN()-1,6)))</f>
        <v/>
      </c>
      <c r="B170" s="52" t="str">
        <f>IF(ROWS($A$3:B170)&gt;CEILING(COUNT(DRAFT!$B:$B)/4,1),"",INDEX(RSLT,ROWS($A$3:B170)+QUOTIENT(COLUMNS($A$3:B170)-1,65)*CEILING(COUNT(DRAFT!$B:$B)/4,1),1+MOD(COLUMN()-1,6)))</f>
        <v/>
      </c>
      <c r="C170" s="71" t="str">
        <f>IF(ROWS($A$3:C170)&gt;CEILING(COUNT(DRAFT!$B:$B)/4,1),"",INDEX(RSLT,ROWS($A$3:C170)+QUOTIENT(COLUMNS($A$3:C170)-1,65)*CEILING(COUNT(DRAFT!$B:$B)/4,1),1+MOD(COLUMN()-1,6)))</f>
        <v/>
      </c>
      <c r="D170" s="51" t="str">
        <f>IF(ROWS($A$3:D170)&gt;CEILING(COUNT(DRAFT!$B:$B)/4,1),"",INDEX(RSLT,ROWS($A$3:D170)+QUOTIENT(COLUMNS($A$3:D170)-1,65)*CEILING(COUNT(DRAFT!$B:$B)/4,1),1+MOD(COLUMN()-1,6)))</f>
        <v/>
      </c>
      <c r="E170" s="51" t="str">
        <f>IF(ROWS($A$3:E170)&gt;CEILING(COUNT(DRAFT!$B:$B)/4,1),"",INDEX(RSLT,ROWS($A$3:E170)+QUOTIENT(COLUMNS($A$3:E170)-1,65)*CEILING(COUNT(DRAFT!$B:$B)/4,1),1+MOD(COLUMN()-1,6)))</f>
        <v/>
      </c>
      <c r="F170" s="51" t="str">
        <f>IF(ROWS($A$3:F170)&gt;CEILING(COUNT(DRAFT!$B:$B)/4,1),"",INDEX(RSLT,ROWS($A$3:F170)+QUOTIENT(COLUMNS($A$3:F170)-1,65)*CEILING(COUNT(DRAFT!$B:$B)/4,1),1+MOD(COLUMN()-1,6)))</f>
        <v/>
      </c>
      <c r="G170" s="51" t="str">
        <f>IF(ROWS($A$3:G170)&gt;CEILING(COUNT(DRAFT!$B:$B)/4,1),"",INDEX(RSLT,ROWS($A$3:G170)+QUOTIENT(COLUMNS($A$3:G170)-1,65)*CEILING(COUNT(DRAFT!$B:$B)/4,1),1+MOD(COLUMN()-1,6)))</f>
        <v/>
      </c>
      <c r="H170" s="52" t="str">
        <f>IF(ROWS($A$3:H170)&gt;CEILING(COUNT(DRAFT!$B:$B)/4,1),"",INDEX(RSLT,ROWS($A$3:H170)+QUOTIENT(COLUMNS($A$3:H170)-1,65)*CEILING(COUNT(DRAFT!$B:$B)/4,1),1+MOD(COLUMN()-1,6)))</f>
        <v/>
      </c>
      <c r="I170" s="71" t="str">
        <f>IF(ROWS($A$3:I170)&gt;CEILING(COUNT(DRAFT!$B:$B)/4,1),"",INDEX(RSLT,ROWS($A$3:I170)+QUOTIENT(COLUMNS($A$3:I170)-1,65)*CEILING(COUNT(DRAFT!$B:$B)/4,1),1+MOD(COLUMN()-1,6)))</f>
        <v/>
      </c>
      <c r="J170" s="51" t="str">
        <f>IF(ROWS($A$3:J170)&gt;CEILING(COUNT(DRAFT!$B:$B)/4,1),"",INDEX(RSLT,ROWS($A$3:J170)+QUOTIENT(COLUMNS($A$3:J170)-1,65)*CEILING(COUNT(DRAFT!$B:$B)/4,1),1+MOD(COLUMN()-1,6)))</f>
        <v/>
      </c>
      <c r="K170" s="51" t="str">
        <f>IF(ROWS($A$3:K170)&gt;CEILING(COUNT(DRAFT!$B:$B)/4,1),"",INDEX(RSLT,ROWS($A$3:K170)+QUOTIENT(COLUMNS($A$3:K170)-1,65)*CEILING(COUNT(DRAFT!$B:$B)/4,1),1+MOD(COLUMN()-1,6)))</f>
        <v/>
      </c>
      <c r="L170" s="51" t="str">
        <f>IF(ROWS($A$3:L170)&gt;CEILING(COUNT(DRAFT!$B:$B)/4,1),"",INDEX(RSLT,ROWS($A$3:L170)+QUOTIENT(COLUMNS($A$3:L170)-1,65)*CEILING(COUNT(DRAFT!$B:$B)/4,1),1+MOD(COLUMN()-1,6)))</f>
        <v/>
      </c>
      <c r="M170" s="51" t="str">
        <f>IF(ROWS($A$3:M170)&gt;CEILING(COUNT(DRAFT!$B:$B)/4,1),"",INDEX(RSLT,ROWS($A$3:M170)+QUOTIENT(COLUMNS($A$3:M170)-1,65)*CEILING(COUNT(DRAFT!$B:$B)/4,1),1+MOD(COLUMN()-1,6)))</f>
        <v/>
      </c>
      <c r="N170" s="52" t="str">
        <f>IF(ROWS($A$3:N170)&gt;CEILING(COUNT(DRAFT!$B:$B)/4,1),"",INDEX(RSLT,ROWS($A$3:N170)+QUOTIENT(COLUMNS($A$3:N170)-1,65)*CEILING(COUNT(DRAFT!$B:$B)/4,1),1+MOD(COLUMN()-1,6)))</f>
        <v/>
      </c>
      <c r="O170" s="71" t="str">
        <f>IF(ROWS($A$3:O170)&gt;CEILING(COUNT(DRAFT!$B:$B)/4,1),"",INDEX(RSLT,ROWS($A$3:O170)+QUOTIENT(COLUMNS($A$3:O170)-1,65)*CEILING(COUNT(DRAFT!$B:$B)/4,1),1+MOD(COLUMN()-1,6)))</f>
        <v/>
      </c>
      <c r="P170" s="51" t="str">
        <f>IF(ROWS($A$3:P170)&gt;CEILING(COUNT(DRAFT!$B:$B)/4,1),"",INDEX(RSLT,ROWS($A$3:P170)+QUOTIENT(COLUMNS($A$3:P170)-1,65)*CEILING(COUNT(DRAFT!$B:$B)/4,1),1+MOD(COLUMN()-1,6)))</f>
        <v/>
      </c>
      <c r="Q170" s="51" t="str">
        <f>IF(ROWS($A$3:Q170)&gt;CEILING(COUNT(DRAFT!$B:$B)/4,1),"",INDEX(RSLT,ROWS($A$3:Q170)+QUOTIENT(COLUMNS($A$3:Q170)-1,65)*CEILING(COUNT(DRAFT!$B:$B)/4,1),1+MOD(COLUMN()-1,6)))</f>
        <v/>
      </c>
      <c r="R170" s="51" t="str">
        <f>IF(ROWS($A$3:R170)&gt;CEILING(COUNT(DRAFT!$B:$B)/4,1),"",INDEX(RSLT,ROWS($A$3:R170)+QUOTIENT(COLUMNS($A$3:R170)-1,65)*CEILING(COUNT(DRAFT!$B:$B)/4,1),1+MOD(COLUMN()-1,6)))</f>
        <v/>
      </c>
      <c r="S170" s="51" t="str">
        <f>IF(ROWS($A$3:S170)&gt;CEILING(COUNT(DRAFT!$B:$B)/4,1),"",INDEX(RSLT,ROWS($A$3:S170)+QUOTIENT(COLUMNS($A$3:S170)-1,65)*CEILING(COUNT(DRAFT!$B:$B)/4,1),1+MOD(COLUMN()-1,6)))</f>
        <v/>
      </c>
      <c r="T170" s="52" t="str">
        <f>IF(ROWS($A$3:T170)&gt;CEILING(COUNT(DRAFT!$B:$B)/4,1),"",INDEX(RSLT,ROWS($A$3:T170)+QUOTIENT(COLUMNS($A$3:T170)-1,65)*CEILING(COUNT(DRAFT!$B:$B)/4,1),1+MOD(COLUMN()-1,6)))</f>
        <v/>
      </c>
      <c r="U170" s="71" t="str">
        <f>IF(ROWS($A$3:U170)&gt;CEILING(COUNT(DRAFT!$B:$B)/4,1),"",INDEX(RSLT,ROWS($A$3:U170)+QUOTIENT(COLUMNS($A$3:U170)-1,65)*CEILING(COUNT(DRAFT!$B:$B)/4,1),1+MOD(COLUMN()-1,6)))</f>
        <v/>
      </c>
      <c r="V170" s="51" t="str">
        <f>IF(ROWS($A$3:V170)&gt;CEILING(COUNT(DRAFT!$B:$B)/4,1),"",INDEX(RSLT,ROWS($A$3:V170)+QUOTIENT(COLUMNS($A$3:V170)-1,65)*CEILING(COUNT(DRAFT!$B:$B)/4,1),1+MOD(COLUMN()-1,6)))</f>
        <v/>
      </c>
      <c r="W170" s="51" t="str">
        <f>IF(ROWS($A$3:W170)&gt;CEILING(COUNT(DRAFT!$B:$B)/4,1),"",INDEX(RSLT,ROWS($A$3:W170)+QUOTIENT(COLUMNS($A$3:W170)-1,65)*CEILING(COUNT(DRAFT!$B:$B)/4,1),1+MOD(COLUMN()-1,6)))</f>
        <v/>
      </c>
      <c r="X170" s="51" t="str">
        <f>IF(ROWS($A$3:X170)&gt;CEILING(COUNT(DRAFT!$B:$B)/4,1),"",INDEX(RSLT,ROWS($A$3:X170)+QUOTIENT(COLUMNS($A$3:X170)-1,65)*CEILING(COUNT(DRAFT!$B:$B)/4,1),1+MOD(COLUMN()-1,6)))</f>
        <v/>
      </c>
    </row>
    <row r="171" spans="1:24" ht="23.1" customHeight="1" x14ac:dyDescent="0.2">
      <c r="A171" s="51" t="str">
        <f>IF(ROWS($A$3:A171)&gt;CEILING(COUNT(DRAFT!$B:$B)/4,1),"",INDEX(RSLT,ROWS($A$3:A171)+QUOTIENT(COLUMNS($A$3:A171)-1,65)*CEILING(COUNT(DRAFT!$B:$B)/4,1),1+MOD(COLUMN()-1,6)))</f>
        <v/>
      </c>
      <c r="B171" s="52" t="str">
        <f>IF(ROWS($A$3:B171)&gt;CEILING(COUNT(DRAFT!$B:$B)/4,1),"",INDEX(RSLT,ROWS($A$3:B171)+QUOTIENT(COLUMNS($A$3:B171)-1,65)*CEILING(COUNT(DRAFT!$B:$B)/4,1),1+MOD(COLUMN()-1,6)))</f>
        <v/>
      </c>
      <c r="C171" s="71" t="str">
        <f>IF(ROWS($A$3:C171)&gt;CEILING(COUNT(DRAFT!$B:$B)/4,1),"",INDEX(RSLT,ROWS($A$3:C171)+QUOTIENT(COLUMNS($A$3:C171)-1,65)*CEILING(COUNT(DRAFT!$B:$B)/4,1),1+MOD(COLUMN()-1,6)))</f>
        <v/>
      </c>
      <c r="D171" s="51" t="str">
        <f>IF(ROWS($A$3:D171)&gt;CEILING(COUNT(DRAFT!$B:$B)/4,1),"",INDEX(RSLT,ROWS($A$3:D171)+QUOTIENT(COLUMNS($A$3:D171)-1,65)*CEILING(COUNT(DRAFT!$B:$B)/4,1),1+MOD(COLUMN()-1,6)))</f>
        <v/>
      </c>
      <c r="E171" s="51" t="str">
        <f>IF(ROWS($A$3:E171)&gt;CEILING(COUNT(DRAFT!$B:$B)/4,1),"",INDEX(RSLT,ROWS($A$3:E171)+QUOTIENT(COLUMNS($A$3:E171)-1,65)*CEILING(COUNT(DRAFT!$B:$B)/4,1),1+MOD(COLUMN()-1,6)))</f>
        <v/>
      </c>
      <c r="F171" s="51" t="str">
        <f>IF(ROWS($A$3:F171)&gt;CEILING(COUNT(DRAFT!$B:$B)/4,1),"",INDEX(RSLT,ROWS($A$3:F171)+QUOTIENT(COLUMNS($A$3:F171)-1,65)*CEILING(COUNT(DRAFT!$B:$B)/4,1),1+MOD(COLUMN()-1,6)))</f>
        <v/>
      </c>
      <c r="G171" s="51" t="str">
        <f>IF(ROWS($A$3:G171)&gt;CEILING(COUNT(DRAFT!$B:$B)/4,1),"",INDEX(RSLT,ROWS($A$3:G171)+QUOTIENT(COLUMNS($A$3:G171)-1,65)*CEILING(COUNT(DRAFT!$B:$B)/4,1),1+MOD(COLUMN()-1,6)))</f>
        <v/>
      </c>
      <c r="H171" s="52" t="str">
        <f>IF(ROWS($A$3:H171)&gt;CEILING(COUNT(DRAFT!$B:$B)/4,1),"",INDEX(RSLT,ROWS($A$3:H171)+QUOTIENT(COLUMNS($A$3:H171)-1,65)*CEILING(COUNT(DRAFT!$B:$B)/4,1),1+MOD(COLUMN()-1,6)))</f>
        <v/>
      </c>
      <c r="I171" s="71" t="str">
        <f>IF(ROWS($A$3:I171)&gt;CEILING(COUNT(DRAFT!$B:$B)/4,1),"",INDEX(RSLT,ROWS($A$3:I171)+QUOTIENT(COLUMNS($A$3:I171)-1,65)*CEILING(COUNT(DRAFT!$B:$B)/4,1),1+MOD(COLUMN()-1,6)))</f>
        <v/>
      </c>
      <c r="J171" s="51" t="str">
        <f>IF(ROWS($A$3:J171)&gt;CEILING(COUNT(DRAFT!$B:$B)/4,1),"",INDEX(RSLT,ROWS($A$3:J171)+QUOTIENT(COLUMNS($A$3:J171)-1,65)*CEILING(COUNT(DRAFT!$B:$B)/4,1),1+MOD(COLUMN()-1,6)))</f>
        <v/>
      </c>
      <c r="K171" s="51" t="str">
        <f>IF(ROWS($A$3:K171)&gt;CEILING(COUNT(DRAFT!$B:$B)/4,1),"",INDEX(RSLT,ROWS($A$3:K171)+QUOTIENT(COLUMNS($A$3:K171)-1,65)*CEILING(COUNT(DRAFT!$B:$B)/4,1),1+MOD(COLUMN()-1,6)))</f>
        <v/>
      </c>
      <c r="L171" s="51" t="str">
        <f>IF(ROWS($A$3:L171)&gt;CEILING(COUNT(DRAFT!$B:$B)/4,1),"",INDEX(RSLT,ROWS($A$3:L171)+QUOTIENT(COLUMNS($A$3:L171)-1,65)*CEILING(COUNT(DRAFT!$B:$B)/4,1),1+MOD(COLUMN()-1,6)))</f>
        <v/>
      </c>
      <c r="M171" s="51" t="str">
        <f>IF(ROWS($A$3:M171)&gt;CEILING(COUNT(DRAFT!$B:$B)/4,1),"",INDEX(RSLT,ROWS($A$3:M171)+QUOTIENT(COLUMNS($A$3:M171)-1,65)*CEILING(COUNT(DRAFT!$B:$B)/4,1),1+MOD(COLUMN()-1,6)))</f>
        <v/>
      </c>
      <c r="N171" s="52" t="str">
        <f>IF(ROWS($A$3:N171)&gt;CEILING(COUNT(DRAFT!$B:$B)/4,1),"",INDEX(RSLT,ROWS($A$3:N171)+QUOTIENT(COLUMNS($A$3:N171)-1,65)*CEILING(COUNT(DRAFT!$B:$B)/4,1),1+MOD(COLUMN()-1,6)))</f>
        <v/>
      </c>
      <c r="O171" s="71" t="str">
        <f>IF(ROWS($A$3:O171)&gt;CEILING(COUNT(DRAFT!$B:$B)/4,1),"",INDEX(RSLT,ROWS($A$3:O171)+QUOTIENT(COLUMNS($A$3:O171)-1,65)*CEILING(COUNT(DRAFT!$B:$B)/4,1),1+MOD(COLUMN()-1,6)))</f>
        <v/>
      </c>
      <c r="P171" s="51" t="str">
        <f>IF(ROWS($A$3:P171)&gt;CEILING(COUNT(DRAFT!$B:$B)/4,1),"",INDEX(RSLT,ROWS($A$3:P171)+QUOTIENT(COLUMNS($A$3:P171)-1,65)*CEILING(COUNT(DRAFT!$B:$B)/4,1),1+MOD(COLUMN()-1,6)))</f>
        <v/>
      </c>
      <c r="Q171" s="51" t="str">
        <f>IF(ROWS($A$3:Q171)&gt;CEILING(COUNT(DRAFT!$B:$B)/4,1),"",INDEX(RSLT,ROWS($A$3:Q171)+QUOTIENT(COLUMNS($A$3:Q171)-1,65)*CEILING(COUNT(DRAFT!$B:$B)/4,1),1+MOD(COLUMN()-1,6)))</f>
        <v/>
      </c>
      <c r="R171" s="51" t="str">
        <f>IF(ROWS($A$3:R171)&gt;CEILING(COUNT(DRAFT!$B:$B)/4,1),"",INDEX(RSLT,ROWS($A$3:R171)+QUOTIENT(COLUMNS($A$3:R171)-1,65)*CEILING(COUNT(DRAFT!$B:$B)/4,1),1+MOD(COLUMN()-1,6)))</f>
        <v/>
      </c>
      <c r="S171" s="51" t="str">
        <f>IF(ROWS($A$3:S171)&gt;CEILING(COUNT(DRAFT!$B:$B)/4,1),"",INDEX(RSLT,ROWS($A$3:S171)+QUOTIENT(COLUMNS($A$3:S171)-1,65)*CEILING(COUNT(DRAFT!$B:$B)/4,1),1+MOD(COLUMN()-1,6)))</f>
        <v/>
      </c>
      <c r="T171" s="52" t="str">
        <f>IF(ROWS($A$3:T171)&gt;CEILING(COUNT(DRAFT!$B:$B)/4,1),"",INDEX(RSLT,ROWS($A$3:T171)+QUOTIENT(COLUMNS($A$3:T171)-1,65)*CEILING(COUNT(DRAFT!$B:$B)/4,1),1+MOD(COLUMN()-1,6)))</f>
        <v/>
      </c>
      <c r="U171" s="71" t="str">
        <f>IF(ROWS($A$3:U171)&gt;CEILING(COUNT(DRAFT!$B:$B)/4,1),"",INDEX(RSLT,ROWS($A$3:U171)+QUOTIENT(COLUMNS($A$3:U171)-1,65)*CEILING(COUNT(DRAFT!$B:$B)/4,1),1+MOD(COLUMN()-1,6)))</f>
        <v/>
      </c>
      <c r="V171" s="51" t="str">
        <f>IF(ROWS($A$3:V171)&gt;CEILING(COUNT(DRAFT!$B:$B)/4,1),"",INDEX(RSLT,ROWS($A$3:V171)+QUOTIENT(COLUMNS($A$3:V171)-1,65)*CEILING(COUNT(DRAFT!$B:$B)/4,1),1+MOD(COLUMN()-1,6)))</f>
        <v/>
      </c>
      <c r="W171" s="51" t="str">
        <f>IF(ROWS($A$3:W171)&gt;CEILING(COUNT(DRAFT!$B:$B)/4,1),"",INDEX(RSLT,ROWS($A$3:W171)+QUOTIENT(COLUMNS($A$3:W171)-1,65)*CEILING(COUNT(DRAFT!$B:$B)/4,1),1+MOD(COLUMN()-1,6)))</f>
        <v/>
      </c>
      <c r="X171" s="51" t="str">
        <f>IF(ROWS($A$3:X171)&gt;CEILING(COUNT(DRAFT!$B:$B)/4,1),"",INDEX(RSLT,ROWS($A$3:X171)+QUOTIENT(COLUMNS($A$3:X171)-1,65)*CEILING(COUNT(DRAFT!$B:$B)/4,1),1+MOD(COLUMN()-1,6)))</f>
        <v/>
      </c>
    </row>
    <row r="172" spans="1:24" ht="23.1" customHeight="1" x14ac:dyDescent="0.2">
      <c r="A172" s="51" t="str">
        <f>IF(ROWS($A$3:A172)&gt;CEILING(COUNT(DRAFT!$B:$B)/4,1),"",INDEX(RSLT,ROWS($A$3:A172)+QUOTIENT(COLUMNS($A$3:A172)-1,65)*CEILING(COUNT(DRAFT!$B:$B)/4,1),1+MOD(COLUMN()-1,6)))</f>
        <v/>
      </c>
      <c r="B172" s="52" t="str">
        <f>IF(ROWS($A$3:B172)&gt;CEILING(COUNT(DRAFT!$B:$B)/4,1),"",INDEX(RSLT,ROWS($A$3:B172)+QUOTIENT(COLUMNS($A$3:B172)-1,65)*CEILING(COUNT(DRAFT!$B:$B)/4,1),1+MOD(COLUMN()-1,6)))</f>
        <v/>
      </c>
      <c r="C172" s="71" t="str">
        <f>IF(ROWS($A$3:C172)&gt;CEILING(COUNT(DRAFT!$B:$B)/4,1),"",INDEX(RSLT,ROWS($A$3:C172)+QUOTIENT(COLUMNS($A$3:C172)-1,65)*CEILING(COUNT(DRAFT!$B:$B)/4,1),1+MOD(COLUMN()-1,6)))</f>
        <v/>
      </c>
      <c r="D172" s="51" t="str">
        <f>IF(ROWS($A$3:D172)&gt;CEILING(COUNT(DRAFT!$B:$B)/4,1),"",INDEX(RSLT,ROWS($A$3:D172)+QUOTIENT(COLUMNS($A$3:D172)-1,65)*CEILING(COUNT(DRAFT!$B:$B)/4,1),1+MOD(COLUMN()-1,6)))</f>
        <v/>
      </c>
      <c r="E172" s="51" t="str">
        <f>IF(ROWS($A$3:E172)&gt;CEILING(COUNT(DRAFT!$B:$B)/4,1),"",INDEX(RSLT,ROWS($A$3:E172)+QUOTIENT(COLUMNS($A$3:E172)-1,65)*CEILING(COUNT(DRAFT!$B:$B)/4,1),1+MOD(COLUMN()-1,6)))</f>
        <v/>
      </c>
      <c r="F172" s="51" t="str">
        <f>IF(ROWS($A$3:F172)&gt;CEILING(COUNT(DRAFT!$B:$B)/4,1),"",INDEX(RSLT,ROWS($A$3:F172)+QUOTIENT(COLUMNS($A$3:F172)-1,65)*CEILING(COUNT(DRAFT!$B:$B)/4,1),1+MOD(COLUMN()-1,6)))</f>
        <v/>
      </c>
      <c r="G172" s="51" t="str">
        <f>IF(ROWS($A$3:G172)&gt;CEILING(COUNT(DRAFT!$B:$B)/4,1),"",INDEX(RSLT,ROWS($A$3:G172)+QUOTIENT(COLUMNS($A$3:G172)-1,65)*CEILING(COUNT(DRAFT!$B:$B)/4,1),1+MOD(COLUMN()-1,6)))</f>
        <v/>
      </c>
      <c r="H172" s="52" t="str">
        <f>IF(ROWS($A$3:H172)&gt;CEILING(COUNT(DRAFT!$B:$B)/4,1),"",INDEX(RSLT,ROWS($A$3:H172)+QUOTIENT(COLUMNS($A$3:H172)-1,65)*CEILING(COUNT(DRAFT!$B:$B)/4,1),1+MOD(COLUMN()-1,6)))</f>
        <v/>
      </c>
      <c r="I172" s="71" t="str">
        <f>IF(ROWS($A$3:I172)&gt;CEILING(COUNT(DRAFT!$B:$B)/4,1),"",INDEX(RSLT,ROWS($A$3:I172)+QUOTIENT(COLUMNS($A$3:I172)-1,65)*CEILING(COUNT(DRAFT!$B:$B)/4,1),1+MOD(COLUMN()-1,6)))</f>
        <v/>
      </c>
      <c r="J172" s="51" t="str">
        <f>IF(ROWS($A$3:J172)&gt;CEILING(COUNT(DRAFT!$B:$B)/4,1),"",INDEX(RSLT,ROWS($A$3:J172)+QUOTIENT(COLUMNS($A$3:J172)-1,65)*CEILING(COUNT(DRAFT!$B:$B)/4,1),1+MOD(COLUMN()-1,6)))</f>
        <v/>
      </c>
      <c r="K172" s="51" t="str">
        <f>IF(ROWS($A$3:K172)&gt;CEILING(COUNT(DRAFT!$B:$B)/4,1),"",INDEX(RSLT,ROWS($A$3:K172)+QUOTIENT(COLUMNS($A$3:K172)-1,65)*CEILING(COUNT(DRAFT!$B:$B)/4,1),1+MOD(COLUMN()-1,6)))</f>
        <v/>
      </c>
      <c r="L172" s="51" t="str">
        <f>IF(ROWS($A$3:L172)&gt;CEILING(COUNT(DRAFT!$B:$B)/4,1),"",INDEX(RSLT,ROWS($A$3:L172)+QUOTIENT(COLUMNS($A$3:L172)-1,65)*CEILING(COUNT(DRAFT!$B:$B)/4,1),1+MOD(COLUMN()-1,6)))</f>
        <v/>
      </c>
      <c r="M172" s="51" t="str">
        <f>IF(ROWS($A$3:M172)&gt;CEILING(COUNT(DRAFT!$B:$B)/4,1),"",INDEX(RSLT,ROWS($A$3:M172)+QUOTIENT(COLUMNS($A$3:M172)-1,65)*CEILING(COUNT(DRAFT!$B:$B)/4,1),1+MOD(COLUMN()-1,6)))</f>
        <v/>
      </c>
      <c r="N172" s="52" t="str">
        <f>IF(ROWS($A$3:N172)&gt;CEILING(COUNT(DRAFT!$B:$B)/4,1),"",INDEX(RSLT,ROWS($A$3:N172)+QUOTIENT(COLUMNS($A$3:N172)-1,65)*CEILING(COUNT(DRAFT!$B:$B)/4,1),1+MOD(COLUMN()-1,6)))</f>
        <v/>
      </c>
      <c r="O172" s="71" t="str">
        <f>IF(ROWS($A$3:O172)&gt;CEILING(COUNT(DRAFT!$B:$B)/4,1),"",INDEX(RSLT,ROWS($A$3:O172)+QUOTIENT(COLUMNS($A$3:O172)-1,65)*CEILING(COUNT(DRAFT!$B:$B)/4,1),1+MOD(COLUMN()-1,6)))</f>
        <v/>
      </c>
      <c r="P172" s="51" t="str">
        <f>IF(ROWS($A$3:P172)&gt;CEILING(COUNT(DRAFT!$B:$B)/4,1),"",INDEX(RSLT,ROWS($A$3:P172)+QUOTIENT(COLUMNS($A$3:P172)-1,65)*CEILING(COUNT(DRAFT!$B:$B)/4,1),1+MOD(COLUMN()-1,6)))</f>
        <v/>
      </c>
      <c r="Q172" s="51" t="str">
        <f>IF(ROWS($A$3:Q172)&gt;CEILING(COUNT(DRAFT!$B:$B)/4,1),"",INDEX(RSLT,ROWS($A$3:Q172)+QUOTIENT(COLUMNS($A$3:Q172)-1,65)*CEILING(COUNT(DRAFT!$B:$B)/4,1),1+MOD(COLUMN()-1,6)))</f>
        <v/>
      </c>
      <c r="R172" s="51" t="str">
        <f>IF(ROWS($A$3:R172)&gt;CEILING(COUNT(DRAFT!$B:$B)/4,1),"",INDEX(RSLT,ROWS($A$3:R172)+QUOTIENT(COLUMNS($A$3:R172)-1,65)*CEILING(COUNT(DRAFT!$B:$B)/4,1),1+MOD(COLUMN()-1,6)))</f>
        <v/>
      </c>
      <c r="S172" s="51" t="str">
        <f>IF(ROWS($A$3:S172)&gt;CEILING(COUNT(DRAFT!$B:$B)/4,1),"",INDEX(RSLT,ROWS($A$3:S172)+QUOTIENT(COLUMNS($A$3:S172)-1,65)*CEILING(COUNT(DRAFT!$B:$B)/4,1),1+MOD(COLUMN()-1,6)))</f>
        <v/>
      </c>
      <c r="T172" s="52" t="str">
        <f>IF(ROWS($A$3:T172)&gt;CEILING(COUNT(DRAFT!$B:$B)/4,1),"",INDEX(RSLT,ROWS($A$3:T172)+QUOTIENT(COLUMNS($A$3:T172)-1,65)*CEILING(COUNT(DRAFT!$B:$B)/4,1),1+MOD(COLUMN()-1,6)))</f>
        <v/>
      </c>
      <c r="U172" s="71" t="str">
        <f>IF(ROWS($A$3:U172)&gt;CEILING(COUNT(DRAFT!$B:$B)/4,1),"",INDEX(RSLT,ROWS($A$3:U172)+QUOTIENT(COLUMNS($A$3:U172)-1,65)*CEILING(COUNT(DRAFT!$B:$B)/4,1),1+MOD(COLUMN()-1,6)))</f>
        <v/>
      </c>
      <c r="V172" s="51" t="str">
        <f>IF(ROWS($A$3:V172)&gt;CEILING(COUNT(DRAFT!$B:$B)/4,1),"",INDEX(RSLT,ROWS($A$3:V172)+QUOTIENT(COLUMNS($A$3:V172)-1,65)*CEILING(COUNT(DRAFT!$B:$B)/4,1),1+MOD(COLUMN()-1,6)))</f>
        <v/>
      </c>
      <c r="W172" s="51" t="str">
        <f>IF(ROWS($A$3:W172)&gt;CEILING(COUNT(DRAFT!$B:$B)/4,1),"",INDEX(RSLT,ROWS($A$3:W172)+QUOTIENT(COLUMNS($A$3:W172)-1,65)*CEILING(COUNT(DRAFT!$B:$B)/4,1),1+MOD(COLUMN()-1,6)))</f>
        <v/>
      </c>
      <c r="X172" s="51" t="str">
        <f>IF(ROWS($A$3:X172)&gt;CEILING(COUNT(DRAFT!$B:$B)/4,1),"",INDEX(RSLT,ROWS($A$3:X172)+QUOTIENT(COLUMNS($A$3:X172)-1,65)*CEILING(COUNT(DRAFT!$B:$B)/4,1),1+MOD(COLUMN()-1,6)))</f>
        <v/>
      </c>
    </row>
    <row r="173" spans="1:24" ht="23.1" customHeight="1" x14ac:dyDescent="0.2">
      <c r="A173" s="51" t="str">
        <f>IF(ROWS($A$3:A173)&gt;CEILING(COUNT(DRAFT!$B:$B)/4,1),"",INDEX(RSLT,ROWS($A$3:A173)+QUOTIENT(COLUMNS($A$3:A173)-1,65)*CEILING(COUNT(DRAFT!$B:$B)/4,1),1+MOD(COLUMN()-1,6)))</f>
        <v/>
      </c>
      <c r="B173" s="52" t="str">
        <f>IF(ROWS($A$3:B173)&gt;CEILING(COUNT(DRAFT!$B:$B)/4,1),"",INDEX(RSLT,ROWS($A$3:B173)+QUOTIENT(COLUMNS($A$3:B173)-1,65)*CEILING(COUNT(DRAFT!$B:$B)/4,1),1+MOD(COLUMN()-1,6)))</f>
        <v/>
      </c>
      <c r="C173" s="71" t="str">
        <f>IF(ROWS($A$3:C173)&gt;CEILING(COUNT(DRAFT!$B:$B)/4,1),"",INDEX(RSLT,ROWS($A$3:C173)+QUOTIENT(COLUMNS($A$3:C173)-1,65)*CEILING(COUNT(DRAFT!$B:$B)/4,1),1+MOD(COLUMN()-1,6)))</f>
        <v/>
      </c>
      <c r="D173" s="51" t="str">
        <f>IF(ROWS($A$3:D173)&gt;CEILING(COUNT(DRAFT!$B:$B)/4,1),"",INDEX(RSLT,ROWS($A$3:D173)+QUOTIENT(COLUMNS($A$3:D173)-1,65)*CEILING(COUNT(DRAFT!$B:$B)/4,1),1+MOD(COLUMN()-1,6)))</f>
        <v/>
      </c>
      <c r="E173" s="51" t="str">
        <f>IF(ROWS($A$3:E173)&gt;CEILING(COUNT(DRAFT!$B:$B)/4,1),"",INDEX(RSLT,ROWS($A$3:E173)+QUOTIENT(COLUMNS($A$3:E173)-1,65)*CEILING(COUNT(DRAFT!$B:$B)/4,1),1+MOD(COLUMN()-1,6)))</f>
        <v/>
      </c>
      <c r="F173" s="51" t="str">
        <f>IF(ROWS($A$3:F173)&gt;CEILING(COUNT(DRAFT!$B:$B)/4,1),"",INDEX(RSLT,ROWS($A$3:F173)+QUOTIENT(COLUMNS($A$3:F173)-1,65)*CEILING(COUNT(DRAFT!$B:$B)/4,1),1+MOD(COLUMN()-1,6)))</f>
        <v/>
      </c>
      <c r="G173" s="51" t="str">
        <f>IF(ROWS($A$3:G173)&gt;CEILING(COUNT(DRAFT!$B:$B)/4,1),"",INDEX(RSLT,ROWS($A$3:G173)+QUOTIENT(COLUMNS($A$3:G173)-1,65)*CEILING(COUNT(DRAFT!$B:$B)/4,1),1+MOD(COLUMN()-1,6)))</f>
        <v/>
      </c>
      <c r="H173" s="52" t="str">
        <f>IF(ROWS($A$3:H173)&gt;CEILING(COUNT(DRAFT!$B:$B)/4,1),"",INDEX(RSLT,ROWS($A$3:H173)+QUOTIENT(COLUMNS($A$3:H173)-1,65)*CEILING(COUNT(DRAFT!$B:$B)/4,1),1+MOD(COLUMN()-1,6)))</f>
        <v/>
      </c>
      <c r="I173" s="71" t="str">
        <f>IF(ROWS($A$3:I173)&gt;CEILING(COUNT(DRAFT!$B:$B)/4,1),"",INDEX(RSLT,ROWS($A$3:I173)+QUOTIENT(COLUMNS($A$3:I173)-1,65)*CEILING(COUNT(DRAFT!$B:$B)/4,1),1+MOD(COLUMN()-1,6)))</f>
        <v/>
      </c>
      <c r="J173" s="51" t="str">
        <f>IF(ROWS($A$3:J173)&gt;CEILING(COUNT(DRAFT!$B:$B)/4,1),"",INDEX(RSLT,ROWS($A$3:J173)+QUOTIENT(COLUMNS($A$3:J173)-1,65)*CEILING(COUNT(DRAFT!$B:$B)/4,1),1+MOD(COLUMN()-1,6)))</f>
        <v/>
      </c>
      <c r="K173" s="51" t="str">
        <f>IF(ROWS($A$3:K173)&gt;CEILING(COUNT(DRAFT!$B:$B)/4,1),"",INDEX(RSLT,ROWS($A$3:K173)+QUOTIENT(COLUMNS($A$3:K173)-1,65)*CEILING(COUNT(DRAFT!$B:$B)/4,1),1+MOD(COLUMN()-1,6)))</f>
        <v/>
      </c>
      <c r="L173" s="51" t="str">
        <f>IF(ROWS($A$3:L173)&gt;CEILING(COUNT(DRAFT!$B:$B)/4,1),"",INDEX(RSLT,ROWS($A$3:L173)+QUOTIENT(COLUMNS($A$3:L173)-1,65)*CEILING(COUNT(DRAFT!$B:$B)/4,1),1+MOD(COLUMN()-1,6)))</f>
        <v/>
      </c>
      <c r="M173" s="51" t="str">
        <f>IF(ROWS($A$3:M173)&gt;CEILING(COUNT(DRAFT!$B:$B)/4,1),"",INDEX(RSLT,ROWS($A$3:M173)+QUOTIENT(COLUMNS($A$3:M173)-1,65)*CEILING(COUNT(DRAFT!$B:$B)/4,1),1+MOD(COLUMN()-1,6)))</f>
        <v/>
      </c>
      <c r="N173" s="52" t="str">
        <f>IF(ROWS($A$3:N173)&gt;CEILING(COUNT(DRAFT!$B:$B)/4,1),"",INDEX(RSLT,ROWS($A$3:N173)+QUOTIENT(COLUMNS($A$3:N173)-1,65)*CEILING(COUNT(DRAFT!$B:$B)/4,1),1+MOD(COLUMN()-1,6)))</f>
        <v/>
      </c>
      <c r="O173" s="71" t="str">
        <f>IF(ROWS($A$3:O173)&gt;CEILING(COUNT(DRAFT!$B:$B)/4,1),"",INDEX(RSLT,ROWS($A$3:O173)+QUOTIENT(COLUMNS($A$3:O173)-1,65)*CEILING(COUNT(DRAFT!$B:$B)/4,1),1+MOD(COLUMN()-1,6)))</f>
        <v/>
      </c>
      <c r="P173" s="51" t="str">
        <f>IF(ROWS($A$3:P173)&gt;CEILING(COUNT(DRAFT!$B:$B)/4,1),"",INDEX(RSLT,ROWS($A$3:P173)+QUOTIENT(COLUMNS($A$3:P173)-1,65)*CEILING(COUNT(DRAFT!$B:$B)/4,1),1+MOD(COLUMN()-1,6)))</f>
        <v/>
      </c>
      <c r="Q173" s="51" t="str">
        <f>IF(ROWS($A$3:Q173)&gt;CEILING(COUNT(DRAFT!$B:$B)/4,1),"",INDEX(RSLT,ROWS($A$3:Q173)+QUOTIENT(COLUMNS($A$3:Q173)-1,65)*CEILING(COUNT(DRAFT!$B:$B)/4,1),1+MOD(COLUMN()-1,6)))</f>
        <v/>
      </c>
      <c r="R173" s="51" t="str">
        <f>IF(ROWS($A$3:R173)&gt;CEILING(COUNT(DRAFT!$B:$B)/4,1),"",INDEX(RSLT,ROWS($A$3:R173)+QUOTIENT(COLUMNS($A$3:R173)-1,65)*CEILING(COUNT(DRAFT!$B:$B)/4,1),1+MOD(COLUMN()-1,6)))</f>
        <v/>
      </c>
      <c r="S173" s="51" t="str">
        <f>IF(ROWS($A$3:S173)&gt;CEILING(COUNT(DRAFT!$B:$B)/4,1),"",INDEX(RSLT,ROWS($A$3:S173)+QUOTIENT(COLUMNS($A$3:S173)-1,65)*CEILING(COUNT(DRAFT!$B:$B)/4,1),1+MOD(COLUMN()-1,6)))</f>
        <v/>
      </c>
      <c r="T173" s="52" t="str">
        <f>IF(ROWS($A$3:T173)&gt;CEILING(COUNT(DRAFT!$B:$B)/4,1),"",INDEX(RSLT,ROWS($A$3:T173)+QUOTIENT(COLUMNS($A$3:T173)-1,65)*CEILING(COUNT(DRAFT!$B:$B)/4,1),1+MOD(COLUMN()-1,6)))</f>
        <v/>
      </c>
      <c r="U173" s="71" t="str">
        <f>IF(ROWS($A$3:U173)&gt;CEILING(COUNT(DRAFT!$B:$B)/4,1),"",INDEX(RSLT,ROWS($A$3:U173)+QUOTIENT(COLUMNS($A$3:U173)-1,65)*CEILING(COUNT(DRAFT!$B:$B)/4,1),1+MOD(COLUMN()-1,6)))</f>
        <v/>
      </c>
      <c r="V173" s="51" t="str">
        <f>IF(ROWS($A$3:V173)&gt;CEILING(COUNT(DRAFT!$B:$B)/4,1),"",INDEX(RSLT,ROWS($A$3:V173)+QUOTIENT(COLUMNS($A$3:V173)-1,65)*CEILING(COUNT(DRAFT!$B:$B)/4,1),1+MOD(COLUMN()-1,6)))</f>
        <v/>
      </c>
      <c r="W173" s="51" t="str">
        <f>IF(ROWS($A$3:W173)&gt;CEILING(COUNT(DRAFT!$B:$B)/4,1),"",INDEX(RSLT,ROWS($A$3:W173)+QUOTIENT(COLUMNS($A$3:W173)-1,65)*CEILING(COUNT(DRAFT!$B:$B)/4,1),1+MOD(COLUMN()-1,6)))</f>
        <v/>
      </c>
      <c r="X173" s="51" t="str">
        <f>IF(ROWS($A$3:X173)&gt;CEILING(COUNT(DRAFT!$B:$B)/4,1),"",INDEX(RSLT,ROWS($A$3:X173)+QUOTIENT(COLUMNS($A$3:X173)-1,65)*CEILING(COUNT(DRAFT!$B:$B)/4,1),1+MOD(COLUMN()-1,6)))</f>
        <v/>
      </c>
    </row>
    <row r="174" spans="1:24" ht="23.1" customHeight="1" x14ac:dyDescent="0.2">
      <c r="A174" s="51" t="str">
        <f>IF(ROWS($A$3:A174)&gt;CEILING(COUNT(DRAFT!$B:$B)/4,1),"",INDEX(RSLT,ROWS($A$3:A174)+QUOTIENT(COLUMNS($A$3:A174)-1,65)*CEILING(COUNT(DRAFT!$B:$B)/4,1),1+MOD(COLUMN()-1,6)))</f>
        <v/>
      </c>
      <c r="B174" s="52" t="str">
        <f>IF(ROWS($A$3:B174)&gt;CEILING(COUNT(DRAFT!$B:$B)/4,1),"",INDEX(RSLT,ROWS($A$3:B174)+QUOTIENT(COLUMNS($A$3:B174)-1,65)*CEILING(COUNT(DRAFT!$B:$B)/4,1),1+MOD(COLUMN()-1,6)))</f>
        <v/>
      </c>
      <c r="C174" s="71" t="str">
        <f>IF(ROWS($A$3:C174)&gt;CEILING(COUNT(DRAFT!$B:$B)/4,1),"",INDEX(RSLT,ROWS($A$3:C174)+QUOTIENT(COLUMNS($A$3:C174)-1,65)*CEILING(COUNT(DRAFT!$B:$B)/4,1),1+MOD(COLUMN()-1,6)))</f>
        <v/>
      </c>
      <c r="D174" s="51" t="str">
        <f>IF(ROWS($A$3:D174)&gt;CEILING(COUNT(DRAFT!$B:$B)/4,1),"",INDEX(RSLT,ROWS($A$3:D174)+QUOTIENT(COLUMNS($A$3:D174)-1,65)*CEILING(COUNT(DRAFT!$B:$B)/4,1),1+MOD(COLUMN()-1,6)))</f>
        <v/>
      </c>
      <c r="E174" s="51" t="str">
        <f>IF(ROWS($A$3:E174)&gt;CEILING(COUNT(DRAFT!$B:$B)/4,1),"",INDEX(RSLT,ROWS($A$3:E174)+QUOTIENT(COLUMNS($A$3:E174)-1,65)*CEILING(COUNT(DRAFT!$B:$B)/4,1),1+MOD(COLUMN()-1,6)))</f>
        <v/>
      </c>
      <c r="F174" s="51" t="str">
        <f>IF(ROWS($A$3:F174)&gt;CEILING(COUNT(DRAFT!$B:$B)/4,1),"",INDEX(RSLT,ROWS($A$3:F174)+QUOTIENT(COLUMNS($A$3:F174)-1,65)*CEILING(COUNT(DRAFT!$B:$B)/4,1),1+MOD(COLUMN()-1,6)))</f>
        <v/>
      </c>
      <c r="G174" s="51" t="str">
        <f>IF(ROWS($A$3:G174)&gt;CEILING(COUNT(DRAFT!$B:$B)/4,1),"",INDEX(RSLT,ROWS($A$3:G174)+QUOTIENT(COLUMNS($A$3:G174)-1,65)*CEILING(COUNT(DRAFT!$B:$B)/4,1),1+MOD(COLUMN()-1,6)))</f>
        <v/>
      </c>
      <c r="H174" s="52" t="str">
        <f>IF(ROWS($A$3:H174)&gt;CEILING(COUNT(DRAFT!$B:$B)/4,1),"",INDEX(RSLT,ROWS($A$3:H174)+QUOTIENT(COLUMNS($A$3:H174)-1,65)*CEILING(COUNT(DRAFT!$B:$B)/4,1),1+MOD(COLUMN()-1,6)))</f>
        <v/>
      </c>
      <c r="I174" s="71" t="str">
        <f>IF(ROWS($A$3:I174)&gt;CEILING(COUNT(DRAFT!$B:$B)/4,1),"",INDEX(RSLT,ROWS($A$3:I174)+QUOTIENT(COLUMNS($A$3:I174)-1,65)*CEILING(COUNT(DRAFT!$B:$B)/4,1),1+MOD(COLUMN()-1,6)))</f>
        <v/>
      </c>
      <c r="J174" s="51" t="str">
        <f>IF(ROWS($A$3:J174)&gt;CEILING(COUNT(DRAFT!$B:$B)/4,1),"",INDEX(RSLT,ROWS($A$3:J174)+QUOTIENT(COLUMNS($A$3:J174)-1,65)*CEILING(COUNT(DRAFT!$B:$B)/4,1),1+MOD(COLUMN()-1,6)))</f>
        <v/>
      </c>
      <c r="K174" s="51" t="str">
        <f>IF(ROWS($A$3:K174)&gt;CEILING(COUNT(DRAFT!$B:$B)/4,1),"",INDEX(RSLT,ROWS($A$3:K174)+QUOTIENT(COLUMNS($A$3:K174)-1,65)*CEILING(COUNT(DRAFT!$B:$B)/4,1),1+MOD(COLUMN()-1,6)))</f>
        <v/>
      </c>
      <c r="L174" s="51" t="str">
        <f>IF(ROWS($A$3:L174)&gt;CEILING(COUNT(DRAFT!$B:$B)/4,1),"",INDEX(RSLT,ROWS($A$3:L174)+QUOTIENT(COLUMNS($A$3:L174)-1,65)*CEILING(COUNT(DRAFT!$B:$B)/4,1),1+MOD(COLUMN()-1,6)))</f>
        <v/>
      </c>
      <c r="M174" s="51" t="str">
        <f>IF(ROWS($A$3:M174)&gt;CEILING(COUNT(DRAFT!$B:$B)/4,1),"",INDEX(RSLT,ROWS($A$3:M174)+QUOTIENT(COLUMNS($A$3:M174)-1,65)*CEILING(COUNT(DRAFT!$B:$B)/4,1),1+MOD(COLUMN()-1,6)))</f>
        <v/>
      </c>
      <c r="N174" s="52" t="str">
        <f>IF(ROWS($A$3:N174)&gt;CEILING(COUNT(DRAFT!$B:$B)/4,1),"",INDEX(RSLT,ROWS($A$3:N174)+QUOTIENT(COLUMNS($A$3:N174)-1,65)*CEILING(COUNT(DRAFT!$B:$B)/4,1),1+MOD(COLUMN()-1,6)))</f>
        <v/>
      </c>
      <c r="O174" s="71" t="str">
        <f>IF(ROWS($A$3:O174)&gt;CEILING(COUNT(DRAFT!$B:$B)/4,1),"",INDEX(RSLT,ROWS($A$3:O174)+QUOTIENT(COLUMNS($A$3:O174)-1,65)*CEILING(COUNT(DRAFT!$B:$B)/4,1),1+MOD(COLUMN()-1,6)))</f>
        <v/>
      </c>
      <c r="P174" s="51" t="str">
        <f>IF(ROWS($A$3:P174)&gt;CEILING(COUNT(DRAFT!$B:$B)/4,1),"",INDEX(RSLT,ROWS($A$3:P174)+QUOTIENT(COLUMNS($A$3:P174)-1,65)*CEILING(COUNT(DRAFT!$B:$B)/4,1),1+MOD(COLUMN()-1,6)))</f>
        <v/>
      </c>
      <c r="Q174" s="51" t="str">
        <f>IF(ROWS($A$3:Q174)&gt;CEILING(COUNT(DRAFT!$B:$B)/4,1),"",INDEX(RSLT,ROWS($A$3:Q174)+QUOTIENT(COLUMNS($A$3:Q174)-1,65)*CEILING(COUNT(DRAFT!$B:$B)/4,1),1+MOD(COLUMN()-1,6)))</f>
        <v/>
      </c>
      <c r="R174" s="51" t="str">
        <f>IF(ROWS($A$3:R174)&gt;CEILING(COUNT(DRAFT!$B:$B)/4,1),"",INDEX(RSLT,ROWS($A$3:R174)+QUOTIENT(COLUMNS($A$3:R174)-1,65)*CEILING(COUNT(DRAFT!$B:$B)/4,1),1+MOD(COLUMN()-1,6)))</f>
        <v/>
      </c>
      <c r="S174" s="51" t="str">
        <f>IF(ROWS($A$3:S174)&gt;CEILING(COUNT(DRAFT!$B:$B)/4,1),"",INDEX(RSLT,ROWS($A$3:S174)+QUOTIENT(COLUMNS($A$3:S174)-1,65)*CEILING(COUNT(DRAFT!$B:$B)/4,1),1+MOD(COLUMN()-1,6)))</f>
        <v/>
      </c>
      <c r="T174" s="52" t="str">
        <f>IF(ROWS($A$3:T174)&gt;CEILING(COUNT(DRAFT!$B:$B)/4,1),"",INDEX(RSLT,ROWS($A$3:T174)+QUOTIENT(COLUMNS($A$3:T174)-1,65)*CEILING(COUNT(DRAFT!$B:$B)/4,1),1+MOD(COLUMN()-1,6)))</f>
        <v/>
      </c>
      <c r="U174" s="71" t="str">
        <f>IF(ROWS($A$3:U174)&gt;CEILING(COUNT(DRAFT!$B:$B)/4,1),"",INDEX(RSLT,ROWS($A$3:U174)+QUOTIENT(COLUMNS($A$3:U174)-1,65)*CEILING(COUNT(DRAFT!$B:$B)/4,1),1+MOD(COLUMN()-1,6)))</f>
        <v/>
      </c>
      <c r="V174" s="51" t="str">
        <f>IF(ROWS($A$3:V174)&gt;CEILING(COUNT(DRAFT!$B:$B)/4,1),"",INDEX(RSLT,ROWS($A$3:V174)+QUOTIENT(COLUMNS($A$3:V174)-1,65)*CEILING(COUNT(DRAFT!$B:$B)/4,1),1+MOD(COLUMN()-1,6)))</f>
        <v/>
      </c>
      <c r="W174" s="51" t="str">
        <f>IF(ROWS($A$3:W174)&gt;CEILING(COUNT(DRAFT!$B:$B)/4,1),"",INDEX(RSLT,ROWS($A$3:W174)+QUOTIENT(COLUMNS($A$3:W174)-1,65)*CEILING(COUNT(DRAFT!$B:$B)/4,1),1+MOD(COLUMN()-1,6)))</f>
        <v/>
      </c>
      <c r="X174" s="51" t="str">
        <f>IF(ROWS($A$3:X174)&gt;CEILING(COUNT(DRAFT!$B:$B)/4,1),"",INDEX(RSLT,ROWS($A$3:X174)+QUOTIENT(COLUMNS($A$3:X174)-1,65)*CEILING(COUNT(DRAFT!$B:$B)/4,1),1+MOD(COLUMN()-1,6)))</f>
        <v/>
      </c>
    </row>
    <row r="175" spans="1:24" ht="23.1" customHeight="1" x14ac:dyDescent="0.2">
      <c r="A175" s="51" t="str">
        <f>IF(ROWS($A$3:A175)&gt;CEILING(COUNT(DRAFT!$B:$B)/4,1),"",INDEX(RSLT,ROWS($A$3:A175)+QUOTIENT(COLUMNS($A$3:A175)-1,65)*CEILING(COUNT(DRAFT!$B:$B)/4,1),1+MOD(COLUMN()-1,6)))</f>
        <v/>
      </c>
      <c r="B175" s="52" t="str">
        <f>IF(ROWS($A$3:B175)&gt;CEILING(COUNT(DRAFT!$B:$B)/4,1),"",INDEX(RSLT,ROWS($A$3:B175)+QUOTIENT(COLUMNS($A$3:B175)-1,65)*CEILING(COUNT(DRAFT!$B:$B)/4,1),1+MOD(COLUMN()-1,6)))</f>
        <v/>
      </c>
      <c r="C175" s="71" t="str">
        <f>IF(ROWS($A$3:C175)&gt;CEILING(COUNT(DRAFT!$B:$B)/4,1),"",INDEX(RSLT,ROWS($A$3:C175)+QUOTIENT(COLUMNS($A$3:C175)-1,65)*CEILING(COUNT(DRAFT!$B:$B)/4,1),1+MOD(COLUMN()-1,6)))</f>
        <v/>
      </c>
      <c r="D175" s="51" t="str">
        <f>IF(ROWS($A$3:D175)&gt;CEILING(COUNT(DRAFT!$B:$B)/4,1),"",INDEX(RSLT,ROWS($A$3:D175)+QUOTIENT(COLUMNS($A$3:D175)-1,65)*CEILING(COUNT(DRAFT!$B:$B)/4,1),1+MOD(COLUMN()-1,6)))</f>
        <v/>
      </c>
      <c r="E175" s="51" t="str">
        <f>IF(ROWS($A$3:E175)&gt;CEILING(COUNT(DRAFT!$B:$B)/4,1),"",INDEX(RSLT,ROWS($A$3:E175)+QUOTIENT(COLUMNS($A$3:E175)-1,65)*CEILING(COUNT(DRAFT!$B:$B)/4,1),1+MOD(COLUMN()-1,6)))</f>
        <v/>
      </c>
      <c r="F175" s="51" t="str">
        <f>IF(ROWS($A$3:F175)&gt;CEILING(COUNT(DRAFT!$B:$B)/4,1),"",INDEX(RSLT,ROWS($A$3:F175)+QUOTIENT(COLUMNS($A$3:F175)-1,65)*CEILING(COUNT(DRAFT!$B:$B)/4,1),1+MOD(COLUMN()-1,6)))</f>
        <v/>
      </c>
      <c r="G175" s="51" t="str">
        <f>IF(ROWS($A$3:G175)&gt;CEILING(COUNT(DRAFT!$B:$B)/4,1),"",INDEX(RSLT,ROWS($A$3:G175)+QUOTIENT(COLUMNS($A$3:G175)-1,65)*CEILING(COUNT(DRAFT!$B:$B)/4,1),1+MOD(COLUMN()-1,6)))</f>
        <v/>
      </c>
      <c r="H175" s="52" t="str">
        <f>IF(ROWS($A$3:H175)&gt;CEILING(COUNT(DRAFT!$B:$B)/4,1),"",INDEX(RSLT,ROWS($A$3:H175)+QUOTIENT(COLUMNS($A$3:H175)-1,65)*CEILING(COUNT(DRAFT!$B:$B)/4,1),1+MOD(COLUMN()-1,6)))</f>
        <v/>
      </c>
      <c r="I175" s="71" t="str">
        <f>IF(ROWS($A$3:I175)&gt;CEILING(COUNT(DRAFT!$B:$B)/4,1),"",INDEX(RSLT,ROWS($A$3:I175)+QUOTIENT(COLUMNS($A$3:I175)-1,65)*CEILING(COUNT(DRAFT!$B:$B)/4,1),1+MOD(COLUMN()-1,6)))</f>
        <v/>
      </c>
      <c r="J175" s="51" t="str">
        <f>IF(ROWS($A$3:J175)&gt;CEILING(COUNT(DRAFT!$B:$B)/4,1),"",INDEX(RSLT,ROWS($A$3:J175)+QUOTIENT(COLUMNS($A$3:J175)-1,65)*CEILING(COUNT(DRAFT!$B:$B)/4,1),1+MOD(COLUMN()-1,6)))</f>
        <v/>
      </c>
      <c r="K175" s="51" t="str">
        <f>IF(ROWS($A$3:K175)&gt;CEILING(COUNT(DRAFT!$B:$B)/4,1),"",INDEX(RSLT,ROWS($A$3:K175)+QUOTIENT(COLUMNS($A$3:K175)-1,65)*CEILING(COUNT(DRAFT!$B:$B)/4,1),1+MOD(COLUMN()-1,6)))</f>
        <v/>
      </c>
      <c r="L175" s="51" t="str">
        <f>IF(ROWS($A$3:L175)&gt;CEILING(COUNT(DRAFT!$B:$B)/4,1),"",INDEX(RSLT,ROWS($A$3:L175)+QUOTIENT(COLUMNS($A$3:L175)-1,65)*CEILING(COUNT(DRAFT!$B:$B)/4,1),1+MOD(COLUMN()-1,6)))</f>
        <v/>
      </c>
      <c r="M175" s="51" t="str">
        <f>IF(ROWS($A$3:M175)&gt;CEILING(COUNT(DRAFT!$B:$B)/4,1),"",INDEX(RSLT,ROWS($A$3:M175)+QUOTIENT(COLUMNS($A$3:M175)-1,65)*CEILING(COUNT(DRAFT!$B:$B)/4,1),1+MOD(COLUMN()-1,6)))</f>
        <v/>
      </c>
      <c r="N175" s="52" t="str">
        <f>IF(ROWS($A$3:N175)&gt;CEILING(COUNT(DRAFT!$B:$B)/4,1),"",INDEX(RSLT,ROWS($A$3:N175)+QUOTIENT(COLUMNS($A$3:N175)-1,65)*CEILING(COUNT(DRAFT!$B:$B)/4,1),1+MOD(COLUMN()-1,6)))</f>
        <v/>
      </c>
      <c r="O175" s="71" t="str">
        <f>IF(ROWS($A$3:O175)&gt;CEILING(COUNT(DRAFT!$B:$B)/4,1),"",INDEX(RSLT,ROWS($A$3:O175)+QUOTIENT(COLUMNS($A$3:O175)-1,65)*CEILING(COUNT(DRAFT!$B:$B)/4,1),1+MOD(COLUMN()-1,6)))</f>
        <v/>
      </c>
      <c r="P175" s="51" t="str">
        <f>IF(ROWS($A$3:P175)&gt;CEILING(COUNT(DRAFT!$B:$B)/4,1),"",INDEX(RSLT,ROWS($A$3:P175)+QUOTIENT(COLUMNS($A$3:P175)-1,65)*CEILING(COUNT(DRAFT!$B:$B)/4,1),1+MOD(COLUMN()-1,6)))</f>
        <v/>
      </c>
      <c r="Q175" s="51" t="str">
        <f>IF(ROWS($A$3:Q175)&gt;CEILING(COUNT(DRAFT!$B:$B)/4,1),"",INDEX(RSLT,ROWS($A$3:Q175)+QUOTIENT(COLUMNS($A$3:Q175)-1,65)*CEILING(COUNT(DRAFT!$B:$B)/4,1),1+MOD(COLUMN()-1,6)))</f>
        <v/>
      </c>
      <c r="R175" s="51" t="str">
        <f>IF(ROWS($A$3:R175)&gt;CEILING(COUNT(DRAFT!$B:$B)/4,1),"",INDEX(RSLT,ROWS($A$3:R175)+QUOTIENT(COLUMNS($A$3:R175)-1,65)*CEILING(COUNT(DRAFT!$B:$B)/4,1),1+MOD(COLUMN()-1,6)))</f>
        <v/>
      </c>
      <c r="S175" s="51" t="str">
        <f>IF(ROWS($A$3:S175)&gt;CEILING(COUNT(DRAFT!$B:$B)/4,1),"",INDEX(RSLT,ROWS($A$3:S175)+QUOTIENT(COLUMNS($A$3:S175)-1,65)*CEILING(COUNT(DRAFT!$B:$B)/4,1),1+MOD(COLUMN()-1,6)))</f>
        <v/>
      </c>
      <c r="T175" s="52" t="str">
        <f>IF(ROWS($A$3:T175)&gt;CEILING(COUNT(DRAFT!$B:$B)/4,1),"",INDEX(RSLT,ROWS($A$3:T175)+QUOTIENT(COLUMNS($A$3:T175)-1,65)*CEILING(COUNT(DRAFT!$B:$B)/4,1),1+MOD(COLUMN()-1,6)))</f>
        <v/>
      </c>
      <c r="U175" s="71" t="str">
        <f>IF(ROWS($A$3:U175)&gt;CEILING(COUNT(DRAFT!$B:$B)/4,1),"",INDEX(RSLT,ROWS($A$3:U175)+QUOTIENT(COLUMNS($A$3:U175)-1,65)*CEILING(COUNT(DRAFT!$B:$B)/4,1),1+MOD(COLUMN()-1,6)))</f>
        <v/>
      </c>
      <c r="V175" s="51" t="str">
        <f>IF(ROWS($A$3:V175)&gt;CEILING(COUNT(DRAFT!$B:$B)/4,1),"",INDEX(RSLT,ROWS($A$3:V175)+QUOTIENT(COLUMNS($A$3:V175)-1,65)*CEILING(COUNT(DRAFT!$B:$B)/4,1),1+MOD(COLUMN()-1,6)))</f>
        <v/>
      </c>
      <c r="W175" s="51" t="str">
        <f>IF(ROWS($A$3:W175)&gt;CEILING(COUNT(DRAFT!$B:$B)/4,1),"",INDEX(RSLT,ROWS($A$3:W175)+QUOTIENT(COLUMNS($A$3:W175)-1,65)*CEILING(COUNT(DRAFT!$B:$B)/4,1),1+MOD(COLUMN()-1,6)))</f>
        <v/>
      </c>
      <c r="X175" s="51" t="str">
        <f>IF(ROWS($A$3:X175)&gt;CEILING(COUNT(DRAFT!$B:$B)/4,1),"",INDEX(RSLT,ROWS($A$3:X175)+QUOTIENT(COLUMNS($A$3:X175)-1,65)*CEILING(COUNT(DRAFT!$B:$B)/4,1),1+MOD(COLUMN()-1,6)))</f>
        <v/>
      </c>
    </row>
    <row r="176" spans="1:24" ht="23.1" customHeight="1" x14ac:dyDescent="0.2">
      <c r="A176" s="51" t="str">
        <f>IF(ROWS($A$3:A176)&gt;CEILING(COUNT(DRAFT!$B:$B)/4,1),"",INDEX(RSLT,ROWS($A$3:A176)+QUOTIENT(COLUMNS($A$3:A176)-1,65)*CEILING(COUNT(DRAFT!$B:$B)/4,1),1+MOD(COLUMN()-1,6)))</f>
        <v/>
      </c>
      <c r="B176" s="52" t="str">
        <f>IF(ROWS($A$3:B176)&gt;CEILING(COUNT(DRAFT!$B:$B)/4,1),"",INDEX(RSLT,ROWS($A$3:B176)+QUOTIENT(COLUMNS($A$3:B176)-1,65)*CEILING(COUNT(DRAFT!$B:$B)/4,1),1+MOD(COLUMN()-1,6)))</f>
        <v/>
      </c>
      <c r="C176" s="71" t="str">
        <f>IF(ROWS($A$3:C176)&gt;CEILING(COUNT(DRAFT!$B:$B)/4,1),"",INDEX(RSLT,ROWS($A$3:C176)+QUOTIENT(COLUMNS($A$3:C176)-1,65)*CEILING(COUNT(DRAFT!$B:$B)/4,1),1+MOD(COLUMN()-1,6)))</f>
        <v/>
      </c>
      <c r="D176" s="51" t="str">
        <f>IF(ROWS($A$3:D176)&gt;CEILING(COUNT(DRAFT!$B:$B)/4,1),"",INDEX(RSLT,ROWS($A$3:D176)+QUOTIENT(COLUMNS($A$3:D176)-1,65)*CEILING(COUNT(DRAFT!$B:$B)/4,1),1+MOD(COLUMN()-1,6)))</f>
        <v/>
      </c>
      <c r="E176" s="51" t="str">
        <f>IF(ROWS($A$3:E176)&gt;CEILING(COUNT(DRAFT!$B:$B)/4,1),"",INDEX(RSLT,ROWS($A$3:E176)+QUOTIENT(COLUMNS($A$3:E176)-1,65)*CEILING(COUNT(DRAFT!$B:$B)/4,1),1+MOD(COLUMN()-1,6)))</f>
        <v/>
      </c>
      <c r="F176" s="51" t="str">
        <f>IF(ROWS($A$3:F176)&gt;CEILING(COUNT(DRAFT!$B:$B)/4,1),"",INDEX(RSLT,ROWS($A$3:F176)+QUOTIENT(COLUMNS($A$3:F176)-1,65)*CEILING(COUNT(DRAFT!$B:$B)/4,1),1+MOD(COLUMN()-1,6)))</f>
        <v/>
      </c>
      <c r="G176" s="51" t="str">
        <f>IF(ROWS($A$3:G176)&gt;CEILING(COUNT(DRAFT!$B:$B)/4,1),"",INDEX(RSLT,ROWS($A$3:G176)+QUOTIENT(COLUMNS($A$3:G176)-1,65)*CEILING(COUNT(DRAFT!$B:$B)/4,1),1+MOD(COLUMN()-1,6)))</f>
        <v/>
      </c>
      <c r="H176" s="52" t="str">
        <f>IF(ROWS($A$3:H176)&gt;CEILING(COUNT(DRAFT!$B:$B)/4,1),"",INDEX(RSLT,ROWS($A$3:H176)+QUOTIENT(COLUMNS($A$3:H176)-1,65)*CEILING(COUNT(DRAFT!$B:$B)/4,1),1+MOD(COLUMN()-1,6)))</f>
        <v/>
      </c>
      <c r="I176" s="71" t="str">
        <f>IF(ROWS($A$3:I176)&gt;CEILING(COUNT(DRAFT!$B:$B)/4,1),"",INDEX(RSLT,ROWS($A$3:I176)+QUOTIENT(COLUMNS($A$3:I176)-1,65)*CEILING(COUNT(DRAFT!$B:$B)/4,1),1+MOD(COLUMN()-1,6)))</f>
        <v/>
      </c>
      <c r="J176" s="51" t="str">
        <f>IF(ROWS($A$3:J176)&gt;CEILING(COUNT(DRAFT!$B:$B)/4,1),"",INDEX(RSLT,ROWS($A$3:J176)+QUOTIENT(COLUMNS($A$3:J176)-1,65)*CEILING(COUNT(DRAFT!$B:$B)/4,1),1+MOD(COLUMN()-1,6)))</f>
        <v/>
      </c>
      <c r="K176" s="51" t="str">
        <f>IF(ROWS($A$3:K176)&gt;CEILING(COUNT(DRAFT!$B:$B)/4,1),"",INDEX(RSLT,ROWS($A$3:K176)+QUOTIENT(COLUMNS($A$3:K176)-1,65)*CEILING(COUNT(DRAFT!$B:$B)/4,1),1+MOD(COLUMN()-1,6)))</f>
        <v/>
      </c>
      <c r="L176" s="51" t="str">
        <f>IF(ROWS($A$3:L176)&gt;CEILING(COUNT(DRAFT!$B:$B)/4,1),"",INDEX(RSLT,ROWS($A$3:L176)+QUOTIENT(COLUMNS($A$3:L176)-1,65)*CEILING(COUNT(DRAFT!$B:$B)/4,1),1+MOD(COLUMN()-1,6)))</f>
        <v/>
      </c>
      <c r="M176" s="51" t="str">
        <f>IF(ROWS($A$3:M176)&gt;CEILING(COUNT(DRAFT!$B:$B)/4,1),"",INDEX(RSLT,ROWS($A$3:M176)+QUOTIENT(COLUMNS($A$3:M176)-1,65)*CEILING(COUNT(DRAFT!$B:$B)/4,1),1+MOD(COLUMN()-1,6)))</f>
        <v/>
      </c>
      <c r="N176" s="52" t="str">
        <f>IF(ROWS($A$3:N176)&gt;CEILING(COUNT(DRAFT!$B:$B)/4,1),"",INDEX(RSLT,ROWS($A$3:N176)+QUOTIENT(COLUMNS($A$3:N176)-1,65)*CEILING(COUNT(DRAFT!$B:$B)/4,1),1+MOD(COLUMN()-1,6)))</f>
        <v/>
      </c>
      <c r="O176" s="71" t="str">
        <f>IF(ROWS($A$3:O176)&gt;CEILING(COUNT(DRAFT!$B:$B)/4,1),"",INDEX(RSLT,ROWS($A$3:O176)+QUOTIENT(COLUMNS($A$3:O176)-1,65)*CEILING(COUNT(DRAFT!$B:$B)/4,1),1+MOD(COLUMN()-1,6)))</f>
        <v/>
      </c>
      <c r="P176" s="51" t="str">
        <f>IF(ROWS($A$3:P176)&gt;CEILING(COUNT(DRAFT!$B:$B)/4,1),"",INDEX(RSLT,ROWS($A$3:P176)+QUOTIENT(COLUMNS($A$3:P176)-1,65)*CEILING(COUNT(DRAFT!$B:$B)/4,1),1+MOD(COLUMN()-1,6)))</f>
        <v/>
      </c>
      <c r="Q176" s="51" t="str">
        <f>IF(ROWS($A$3:Q176)&gt;CEILING(COUNT(DRAFT!$B:$B)/4,1),"",INDEX(RSLT,ROWS($A$3:Q176)+QUOTIENT(COLUMNS($A$3:Q176)-1,65)*CEILING(COUNT(DRAFT!$B:$B)/4,1),1+MOD(COLUMN()-1,6)))</f>
        <v/>
      </c>
      <c r="R176" s="51" t="str">
        <f>IF(ROWS($A$3:R176)&gt;CEILING(COUNT(DRAFT!$B:$B)/4,1),"",INDEX(RSLT,ROWS($A$3:R176)+QUOTIENT(COLUMNS($A$3:R176)-1,65)*CEILING(COUNT(DRAFT!$B:$B)/4,1),1+MOD(COLUMN()-1,6)))</f>
        <v/>
      </c>
      <c r="S176" s="51" t="str">
        <f>IF(ROWS($A$3:S176)&gt;CEILING(COUNT(DRAFT!$B:$B)/4,1),"",INDEX(RSLT,ROWS($A$3:S176)+QUOTIENT(COLUMNS($A$3:S176)-1,65)*CEILING(COUNT(DRAFT!$B:$B)/4,1),1+MOD(COLUMN()-1,6)))</f>
        <v/>
      </c>
      <c r="T176" s="52" t="str">
        <f>IF(ROWS($A$3:T176)&gt;CEILING(COUNT(DRAFT!$B:$B)/4,1),"",INDEX(RSLT,ROWS($A$3:T176)+QUOTIENT(COLUMNS($A$3:T176)-1,65)*CEILING(COUNT(DRAFT!$B:$B)/4,1),1+MOD(COLUMN()-1,6)))</f>
        <v/>
      </c>
      <c r="U176" s="71" t="str">
        <f>IF(ROWS($A$3:U176)&gt;CEILING(COUNT(DRAFT!$B:$B)/4,1),"",INDEX(RSLT,ROWS($A$3:U176)+QUOTIENT(COLUMNS($A$3:U176)-1,65)*CEILING(COUNT(DRAFT!$B:$B)/4,1),1+MOD(COLUMN()-1,6)))</f>
        <v/>
      </c>
      <c r="V176" s="51" t="str">
        <f>IF(ROWS($A$3:V176)&gt;CEILING(COUNT(DRAFT!$B:$B)/4,1),"",INDEX(RSLT,ROWS($A$3:V176)+QUOTIENT(COLUMNS($A$3:V176)-1,65)*CEILING(COUNT(DRAFT!$B:$B)/4,1),1+MOD(COLUMN()-1,6)))</f>
        <v/>
      </c>
      <c r="W176" s="51" t="str">
        <f>IF(ROWS($A$3:W176)&gt;CEILING(COUNT(DRAFT!$B:$B)/4,1),"",INDEX(RSLT,ROWS($A$3:W176)+QUOTIENT(COLUMNS($A$3:W176)-1,65)*CEILING(COUNT(DRAFT!$B:$B)/4,1),1+MOD(COLUMN()-1,6)))</f>
        <v/>
      </c>
      <c r="X176" s="51" t="str">
        <f>IF(ROWS($A$3:X176)&gt;CEILING(COUNT(DRAFT!$B:$B)/4,1),"",INDEX(RSLT,ROWS($A$3:X176)+QUOTIENT(COLUMNS($A$3:X176)-1,65)*CEILING(COUNT(DRAFT!$B:$B)/4,1),1+MOD(COLUMN()-1,6)))</f>
        <v/>
      </c>
    </row>
    <row r="177" spans="1:24" ht="23.1" customHeight="1" x14ac:dyDescent="0.2">
      <c r="A177" s="51" t="str">
        <f>IF(ROWS($A$3:A177)&gt;CEILING(COUNT(DRAFT!$B:$B)/4,1),"",INDEX(RSLT,ROWS($A$3:A177)+QUOTIENT(COLUMNS($A$3:A177)-1,65)*CEILING(COUNT(DRAFT!$B:$B)/4,1),1+MOD(COLUMN()-1,6)))</f>
        <v/>
      </c>
      <c r="B177" s="52" t="str">
        <f>IF(ROWS($A$3:B177)&gt;CEILING(COUNT(DRAFT!$B:$B)/4,1),"",INDEX(RSLT,ROWS($A$3:B177)+QUOTIENT(COLUMNS($A$3:B177)-1,65)*CEILING(COUNT(DRAFT!$B:$B)/4,1),1+MOD(COLUMN()-1,6)))</f>
        <v/>
      </c>
      <c r="C177" s="71" t="str">
        <f>IF(ROWS($A$3:C177)&gt;CEILING(COUNT(DRAFT!$B:$B)/4,1),"",INDEX(RSLT,ROWS($A$3:C177)+QUOTIENT(COLUMNS($A$3:C177)-1,65)*CEILING(COUNT(DRAFT!$B:$B)/4,1),1+MOD(COLUMN()-1,6)))</f>
        <v/>
      </c>
      <c r="D177" s="51" t="str">
        <f>IF(ROWS($A$3:D177)&gt;CEILING(COUNT(DRAFT!$B:$B)/4,1),"",INDEX(RSLT,ROWS($A$3:D177)+QUOTIENT(COLUMNS($A$3:D177)-1,65)*CEILING(COUNT(DRAFT!$B:$B)/4,1),1+MOD(COLUMN()-1,6)))</f>
        <v/>
      </c>
      <c r="E177" s="51" t="str">
        <f>IF(ROWS($A$3:E177)&gt;CEILING(COUNT(DRAFT!$B:$B)/4,1),"",INDEX(RSLT,ROWS($A$3:E177)+QUOTIENT(COLUMNS($A$3:E177)-1,65)*CEILING(COUNT(DRAFT!$B:$B)/4,1),1+MOD(COLUMN()-1,6)))</f>
        <v/>
      </c>
      <c r="F177" s="51" t="str">
        <f>IF(ROWS($A$3:F177)&gt;CEILING(COUNT(DRAFT!$B:$B)/4,1),"",INDEX(RSLT,ROWS($A$3:F177)+QUOTIENT(COLUMNS($A$3:F177)-1,65)*CEILING(COUNT(DRAFT!$B:$B)/4,1),1+MOD(COLUMN()-1,6)))</f>
        <v/>
      </c>
      <c r="G177" s="51" t="str">
        <f>IF(ROWS($A$3:G177)&gt;CEILING(COUNT(DRAFT!$B:$B)/4,1),"",INDEX(RSLT,ROWS($A$3:G177)+QUOTIENT(COLUMNS($A$3:G177)-1,65)*CEILING(COUNT(DRAFT!$B:$B)/4,1),1+MOD(COLUMN()-1,6)))</f>
        <v/>
      </c>
      <c r="H177" s="52" t="str">
        <f>IF(ROWS($A$3:H177)&gt;CEILING(COUNT(DRAFT!$B:$B)/4,1),"",INDEX(RSLT,ROWS($A$3:H177)+QUOTIENT(COLUMNS($A$3:H177)-1,65)*CEILING(COUNT(DRAFT!$B:$B)/4,1),1+MOD(COLUMN()-1,6)))</f>
        <v/>
      </c>
      <c r="I177" s="71" t="str">
        <f>IF(ROWS($A$3:I177)&gt;CEILING(COUNT(DRAFT!$B:$B)/4,1),"",INDEX(RSLT,ROWS($A$3:I177)+QUOTIENT(COLUMNS($A$3:I177)-1,65)*CEILING(COUNT(DRAFT!$B:$B)/4,1),1+MOD(COLUMN()-1,6)))</f>
        <v/>
      </c>
      <c r="J177" s="51" t="str">
        <f>IF(ROWS($A$3:J177)&gt;CEILING(COUNT(DRAFT!$B:$B)/4,1),"",INDEX(RSLT,ROWS($A$3:J177)+QUOTIENT(COLUMNS($A$3:J177)-1,65)*CEILING(COUNT(DRAFT!$B:$B)/4,1),1+MOD(COLUMN()-1,6)))</f>
        <v/>
      </c>
      <c r="K177" s="51" t="str">
        <f>IF(ROWS($A$3:K177)&gt;CEILING(COUNT(DRAFT!$B:$B)/4,1),"",INDEX(RSLT,ROWS($A$3:K177)+QUOTIENT(COLUMNS($A$3:K177)-1,65)*CEILING(COUNT(DRAFT!$B:$B)/4,1),1+MOD(COLUMN()-1,6)))</f>
        <v/>
      </c>
      <c r="L177" s="51" t="str">
        <f>IF(ROWS($A$3:L177)&gt;CEILING(COUNT(DRAFT!$B:$B)/4,1),"",INDEX(RSLT,ROWS($A$3:L177)+QUOTIENT(COLUMNS($A$3:L177)-1,65)*CEILING(COUNT(DRAFT!$B:$B)/4,1),1+MOD(COLUMN()-1,6)))</f>
        <v/>
      </c>
      <c r="M177" s="51" t="str">
        <f>IF(ROWS($A$3:M177)&gt;CEILING(COUNT(DRAFT!$B:$B)/4,1),"",INDEX(RSLT,ROWS($A$3:M177)+QUOTIENT(COLUMNS($A$3:M177)-1,65)*CEILING(COUNT(DRAFT!$B:$B)/4,1),1+MOD(COLUMN()-1,6)))</f>
        <v/>
      </c>
      <c r="N177" s="52" t="str">
        <f>IF(ROWS($A$3:N177)&gt;CEILING(COUNT(DRAFT!$B:$B)/4,1),"",INDEX(RSLT,ROWS($A$3:N177)+QUOTIENT(COLUMNS($A$3:N177)-1,65)*CEILING(COUNT(DRAFT!$B:$B)/4,1),1+MOD(COLUMN()-1,6)))</f>
        <v/>
      </c>
      <c r="O177" s="71" t="str">
        <f>IF(ROWS($A$3:O177)&gt;CEILING(COUNT(DRAFT!$B:$B)/4,1),"",INDEX(RSLT,ROWS($A$3:O177)+QUOTIENT(COLUMNS($A$3:O177)-1,65)*CEILING(COUNT(DRAFT!$B:$B)/4,1),1+MOD(COLUMN()-1,6)))</f>
        <v/>
      </c>
      <c r="P177" s="51" t="str">
        <f>IF(ROWS($A$3:P177)&gt;CEILING(COUNT(DRAFT!$B:$B)/4,1),"",INDEX(RSLT,ROWS($A$3:P177)+QUOTIENT(COLUMNS($A$3:P177)-1,65)*CEILING(COUNT(DRAFT!$B:$B)/4,1),1+MOD(COLUMN()-1,6)))</f>
        <v/>
      </c>
      <c r="Q177" s="51" t="str">
        <f>IF(ROWS($A$3:Q177)&gt;CEILING(COUNT(DRAFT!$B:$B)/4,1),"",INDEX(RSLT,ROWS($A$3:Q177)+QUOTIENT(COLUMNS($A$3:Q177)-1,65)*CEILING(COUNT(DRAFT!$B:$B)/4,1),1+MOD(COLUMN()-1,6)))</f>
        <v/>
      </c>
      <c r="R177" s="51" t="str">
        <f>IF(ROWS($A$3:R177)&gt;CEILING(COUNT(DRAFT!$B:$B)/4,1),"",INDEX(RSLT,ROWS($A$3:R177)+QUOTIENT(COLUMNS($A$3:R177)-1,65)*CEILING(COUNT(DRAFT!$B:$B)/4,1),1+MOD(COLUMN()-1,6)))</f>
        <v/>
      </c>
      <c r="S177" s="51" t="str">
        <f>IF(ROWS($A$3:S177)&gt;CEILING(COUNT(DRAFT!$B:$B)/4,1),"",INDEX(RSLT,ROWS($A$3:S177)+QUOTIENT(COLUMNS($A$3:S177)-1,65)*CEILING(COUNT(DRAFT!$B:$B)/4,1),1+MOD(COLUMN()-1,6)))</f>
        <v/>
      </c>
      <c r="T177" s="52" t="str">
        <f>IF(ROWS($A$3:T177)&gt;CEILING(COUNT(DRAFT!$B:$B)/4,1),"",INDEX(RSLT,ROWS($A$3:T177)+QUOTIENT(COLUMNS($A$3:T177)-1,65)*CEILING(COUNT(DRAFT!$B:$B)/4,1),1+MOD(COLUMN()-1,6)))</f>
        <v/>
      </c>
      <c r="U177" s="71" t="str">
        <f>IF(ROWS($A$3:U177)&gt;CEILING(COUNT(DRAFT!$B:$B)/4,1),"",INDEX(RSLT,ROWS($A$3:U177)+QUOTIENT(COLUMNS($A$3:U177)-1,65)*CEILING(COUNT(DRAFT!$B:$B)/4,1),1+MOD(COLUMN()-1,6)))</f>
        <v/>
      </c>
      <c r="V177" s="51" t="str">
        <f>IF(ROWS($A$3:V177)&gt;CEILING(COUNT(DRAFT!$B:$B)/4,1),"",INDEX(RSLT,ROWS($A$3:V177)+QUOTIENT(COLUMNS($A$3:V177)-1,65)*CEILING(COUNT(DRAFT!$B:$B)/4,1),1+MOD(COLUMN()-1,6)))</f>
        <v/>
      </c>
      <c r="W177" s="51" t="str">
        <f>IF(ROWS($A$3:W177)&gt;CEILING(COUNT(DRAFT!$B:$B)/4,1),"",INDEX(RSLT,ROWS($A$3:W177)+QUOTIENT(COLUMNS($A$3:W177)-1,65)*CEILING(COUNT(DRAFT!$B:$B)/4,1),1+MOD(COLUMN()-1,6)))</f>
        <v/>
      </c>
      <c r="X177" s="51" t="str">
        <f>IF(ROWS($A$3:X177)&gt;CEILING(COUNT(DRAFT!$B:$B)/4,1),"",INDEX(RSLT,ROWS($A$3:X177)+QUOTIENT(COLUMNS($A$3:X177)-1,65)*CEILING(COUNT(DRAFT!$B:$B)/4,1),1+MOD(COLUMN()-1,6)))</f>
        <v/>
      </c>
    </row>
    <row r="178" spans="1:24" ht="23.1" customHeight="1" x14ac:dyDescent="0.2">
      <c r="A178" s="51" t="str">
        <f>IF(ROWS($A$3:A178)&gt;CEILING(COUNT(DRAFT!$B:$B)/4,1),"",INDEX(RSLT,ROWS($A$3:A178)+QUOTIENT(COLUMNS($A$3:A178)-1,65)*CEILING(COUNT(DRAFT!$B:$B)/4,1),1+MOD(COLUMN()-1,6)))</f>
        <v/>
      </c>
      <c r="B178" s="52" t="str">
        <f>IF(ROWS($A$3:B178)&gt;CEILING(COUNT(DRAFT!$B:$B)/4,1),"",INDEX(RSLT,ROWS($A$3:B178)+QUOTIENT(COLUMNS($A$3:B178)-1,65)*CEILING(COUNT(DRAFT!$B:$B)/4,1),1+MOD(COLUMN()-1,6)))</f>
        <v/>
      </c>
      <c r="C178" s="71" t="str">
        <f>IF(ROWS($A$3:C178)&gt;CEILING(COUNT(DRAFT!$B:$B)/4,1),"",INDEX(RSLT,ROWS($A$3:C178)+QUOTIENT(COLUMNS($A$3:C178)-1,65)*CEILING(COUNT(DRAFT!$B:$B)/4,1),1+MOD(COLUMN()-1,6)))</f>
        <v/>
      </c>
      <c r="D178" s="51" t="str">
        <f>IF(ROWS($A$3:D178)&gt;CEILING(COUNT(DRAFT!$B:$B)/4,1),"",INDEX(RSLT,ROWS($A$3:D178)+QUOTIENT(COLUMNS($A$3:D178)-1,65)*CEILING(COUNT(DRAFT!$B:$B)/4,1),1+MOD(COLUMN()-1,6)))</f>
        <v/>
      </c>
      <c r="E178" s="51" t="str">
        <f>IF(ROWS($A$3:E178)&gt;CEILING(COUNT(DRAFT!$B:$B)/4,1),"",INDEX(RSLT,ROWS($A$3:E178)+QUOTIENT(COLUMNS($A$3:E178)-1,65)*CEILING(COUNT(DRAFT!$B:$B)/4,1),1+MOD(COLUMN()-1,6)))</f>
        <v/>
      </c>
      <c r="F178" s="51" t="str">
        <f>IF(ROWS($A$3:F178)&gt;CEILING(COUNT(DRAFT!$B:$B)/4,1),"",INDEX(RSLT,ROWS($A$3:F178)+QUOTIENT(COLUMNS($A$3:F178)-1,65)*CEILING(COUNT(DRAFT!$B:$B)/4,1),1+MOD(COLUMN()-1,6)))</f>
        <v/>
      </c>
      <c r="G178" s="51" t="str">
        <f>IF(ROWS($A$3:G178)&gt;CEILING(COUNT(DRAFT!$B:$B)/4,1),"",INDEX(RSLT,ROWS($A$3:G178)+QUOTIENT(COLUMNS($A$3:G178)-1,65)*CEILING(COUNT(DRAFT!$B:$B)/4,1),1+MOD(COLUMN()-1,6)))</f>
        <v/>
      </c>
      <c r="H178" s="52" t="str">
        <f>IF(ROWS($A$3:H178)&gt;CEILING(COUNT(DRAFT!$B:$B)/4,1),"",INDEX(RSLT,ROWS($A$3:H178)+QUOTIENT(COLUMNS($A$3:H178)-1,65)*CEILING(COUNT(DRAFT!$B:$B)/4,1),1+MOD(COLUMN()-1,6)))</f>
        <v/>
      </c>
      <c r="I178" s="71" t="str">
        <f>IF(ROWS($A$3:I178)&gt;CEILING(COUNT(DRAFT!$B:$B)/4,1),"",INDEX(RSLT,ROWS($A$3:I178)+QUOTIENT(COLUMNS($A$3:I178)-1,65)*CEILING(COUNT(DRAFT!$B:$B)/4,1),1+MOD(COLUMN()-1,6)))</f>
        <v/>
      </c>
      <c r="J178" s="51" t="str">
        <f>IF(ROWS($A$3:J178)&gt;CEILING(COUNT(DRAFT!$B:$B)/4,1),"",INDEX(RSLT,ROWS($A$3:J178)+QUOTIENT(COLUMNS($A$3:J178)-1,65)*CEILING(COUNT(DRAFT!$B:$B)/4,1),1+MOD(COLUMN()-1,6)))</f>
        <v/>
      </c>
      <c r="K178" s="51" t="str">
        <f>IF(ROWS($A$3:K178)&gt;CEILING(COUNT(DRAFT!$B:$B)/4,1),"",INDEX(RSLT,ROWS($A$3:K178)+QUOTIENT(COLUMNS($A$3:K178)-1,65)*CEILING(COUNT(DRAFT!$B:$B)/4,1),1+MOD(COLUMN()-1,6)))</f>
        <v/>
      </c>
      <c r="L178" s="51" t="str">
        <f>IF(ROWS($A$3:L178)&gt;CEILING(COUNT(DRAFT!$B:$B)/4,1),"",INDEX(RSLT,ROWS($A$3:L178)+QUOTIENT(COLUMNS($A$3:L178)-1,65)*CEILING(COUNT(DRAFT!$B:$B)/4,1),1+MOD(COLUMN()-1,6)))</f>
        <v/>
      </c>
      <c r="M178" s="51" t="str">
        <f>IF(ROWS($A$3:M178)&gt;CEILING(COUNT(DRAFT!$B:$B)/4,1),"",INDEX(RSLT,ROWS($A$3:M178)+QUOTIENT(COLUMNS($A$3:M178)-1,65)*CEILING(COUNT(DRAFT!$B:$B)/4,1),1+MOD(COLUMN()-1,6)))</f>
        <v/>
      </c>
      <c r="N178" s="52" t="str">
        <f>IF(ROWS($A$3:N178)&gt;CEILING(COUNT(DRAFT!$B:$B)/4,1),"",INDEX(RSLT,ROWS($A$3:N178)+QUOTIENT(COLUMNS($A$3:N178)-1,65)*CEILING(COUNT(DRAFT!$B:$B)/4,1),1+MOD(COLUMN()-1,6)))</f>
        <v/>
      </c>
      <c r="O178" s="71" t="str">
        <f>IF(ROWS($A$3:O178)&gt;CEILING(COUNT(DRAFT!$B:$B)/4,1),"",INDEX(RSLT,ROWS($A$3:O178)+QUOTIENT(COLUMNS($A$3:O178)-1,65)*CEILING(COUNT(DRAFT!$B:$B)/4,1),1+MOD(COLUMN()-1,6)))</f>
        <v/>
      </c>
      <c r="P178" s="51" t="str">
        <f>IF(ROWS($A$3:P178)&gt;CEILING(COUNT(DRAFT!$B:$B)/4,1),"",INDEX(RSLT,ROWS($A$3:P178)+QUOTIENT(COLUMNS($A$3:P178)-1,65)*CEILING(COUNT(DRAFT!$B:$B)/4,1),1+MOD(COLUMN()-1,6)))</f>
        <v/>
      </c>
      <c r="Q178" s="51" t="str">
        <f>IF(ROWS($A$3:Q178)&gt;CEILING(COUNT(DRAFT!$B:$B)/4,1),"",INDEX(RSLT,ROWS($A$3:Q178)+QUOTIENT(COLUMNS($A$3:Q178)-1,65)*CEILING(COUNT(DRAFT!$B:$B)/4,1),1+MOD(COLUMN()-1,6)))</f>
        <v/>
      </c>
      <c r="R178" s="51" t="str">
        <f>IF(ROWS($A$3:R178)&gt;CEILING(COUNT(DRAFT!$B:$B)/4,1),"",INDEX(RSLT,ROWS($A$3:R178)+QUOTIENT(COLUMNS($A$3:R178)-1,65)*CEILING(COUNT(DRAFT!$B:$B)/4,1),1+MOD(COLUMN()-1,6)))</f>
        <v/>
      </c>
      <c r="S178" s="51" t="str">
        <f>IF(ROWS($A$3:S178)&gt;CEILING(COUNT(DRAFT!$B:$B)/4,1),"",INDEX(RSLT,ROWS($A$3:S178)+QUOTIENT(COLUMNS($A$3:S178)-1,65)*CEILING(COUNT(DRAFT!$B:$B)/4,1),1+MOD(COLUMN()-1,6)))</f>
        <v/>
      </c>
      <c r="T178" s="52" t="str">
        <f>IF(ROWS($A$3:T178)&gt;CEILING(COUNT(DRAFT!$B:$B)/4,1),"",INDEX(RSLT,ROWS($A$3:T178)+QUOTIENT(COLUMNS($A$3:T178)-1,65)*CEILING(COUNT(DRAFT!$B:$B)/4,1),1+MOD(COLUMN()-1,6)))</f>
        <v/>
      </c>
      <c r="U178" s="71" t="str">
        <f>IF(ROWS($A$3:U178)&gt;CEILING(COUNT(DRAFT!$B:$B)/4,1),"",INDEX(RSLT,ROWS($A$3:U178)+QUOTIENT(COLUMNS($A$3:U178)-1,65)*CEILING(COUNT(DRAFT!$B:$B)/4,1),1+MOD(COLUMN()-1,6)))</f>
        <v/>
      </c>
      <c r="V178" s="51" t="str">
        <f>IF(ROWS($A$3:V178)&gt;CEILING(COUNT(DRAFT!$B:$B)/4,1),"",INDEX(RSLT,ROWS($A$3:V178)+QUOTIENT(COLUMNS($A$3:V178)-1,65)*CEILING(COUNT(DRAFT!$B:$B)/4,1),1+MOD(COLUMN()-1,6)))</f>
        <v/>
      </c>
      <c r="W178" s="51" t="str">
        <f>IF(ROWS($A$3:W178)&gt;CEILING(COUNT(DRAFT!$B:$B)/4,1),"",INDEX(RSLT,ROWS($A$3:W178)+QUOTIENT(COLUMNS($A$3:W178)-1,65)*CEILING(COUNT(DRAFT!$B:$B)/4,1),1+MOD(COLUMN()-1,6)))</f>
        <v/>
      </c>
      <c r="X178" s="51" t="str">
        <f>IF(ROWS($A$3:X178)&gt;CEILING(COUNT(DRAFT!$B:$B)/4,1),"",INDEX(RSLT,ROWS($A$3:X178)+QUOTIENT(COLUMNS($A$3:X178)-1,65)*CEILING(COUNT(DRAFT!$B:$B)/4,1),1+MOD(COLUMN()-1,6)))</f>
        <v/>
      </c>
    </row>
    <row r="179" spans="1:24" ht="23.1" customHeight="1" x14ac:dyDescent="0.2">
      <c r="A179" s="51" t="str">
        <f>IF(ROWS($A$3:A179)&gt;CEILING(COUNT(DRAFT!$B:$B)/4,1),"",INDEX(RSLT,ROWS($A$3:A179)+QUOTIENT(COLUMNS($A$3:A179)-1,65)*CEILING(COUNT(DRAFT!$B:$B)/4,1),1+MOD(COLUMN()-1,6)))</f>
        <v/>
      </c>
      <c r="B179" s="52" t="str">
        <f>IF(ROWS($A$3:B179)&gt;CEILING(COUNT(DRAFT!$B:$B)/4,1),"",INDEX(RSLT,ROWS($A$3:B179)+QUOTIENT(COLUMNS($A$3:B179)-1,65)*CEILING(COUNT(DRAFT!$B:$B)/4,1),1+MOD(COLUMN()-1,6)))</f>
        <v/>
      </c>
      <c r="C179" s="71" t="str">
        <f>IF(ROWS($A$3:C179)&gt;CEILING(COUNT(DRAFT!$B:$B)/4,1),"",INDEX(RSLT,ROWS($A$3:C179)+QUOTIENT(COLUMNS($A$3:C179)-1,65)*CEILING(COUNT(DRAFT!$B:$B)/4,1),1+MOD(COLUMN()-1,6)))</f>
        <v/>
      </c>
      <c r="D179" s="51" t="str">
        <f>IF(ROWS($A$3:D179)&gt;CEILING(COUNT(DRAFT!$B:$B)/4,1),"",INDEX(RSLT,ROWS($A$3:D179)+QUOTIENT(COLUMNS($A$3:D179)-1,65)*CEILING(COUNT(DRAFT!$B:$B)/4,1),1+MOD(COLUMN()-1,6)))</f>
        <v/>
      </c>
      <c r="E179" s="51" t="str">
        <f>IF(ROWS($A$3:E179)&gt;CEILING(COUNT(DRAFT!$B:$B)/4,1),"",INDEX(RSLT,ROWS($A$3:E179)+QUOTIENT(COLUMNS($A$3:E179)-1,65)*CEILING(COUNT(DRAFT!$B:$B)/4,1),1+MOD(COLUMN()-1,6)))</f>
        <v/>
      </c>
      <c r="F179" s="51" t="str">
        <f>IF(ROWS($A$3:F179)&gt;CEILING(COUNT(DRAFT!$B:$B)/4,1),"",INDEX(RSLT,ROWS($A$3:F179)+QUOTIENT(COLUMNS($A$3:F179)-1,65)*CEILING(COUNT(DRAFT!$B:$B)/4,1),1+MOD(COLUMN()-1,6)))</f>
        <v/>
      </c>
      <c r="G179" s="51" t="str">
        <f>IF(ROWS($A$3:G179)&gt;CEILING(COUNT(DRAFT!$B:$B)/4,1),"",INDEX(RSLT,ROWS($A$3:G179)+QUOTIENT(COLUMNS($A$3:G179)-1,65)*CEILING(COUNT(DRAFT!$B:$B)/4,1),1+MOD(COLUMN()-1,6)))</f>
        <v/>
      </c>
      <c r="H179" s="52" t="str">
        <f>IF(ROWS($A$3:H179)&gt;CEILING(COUNT(DRAFT!$B:$B)/4,1),"",INDEX(RSLT,ROWS($A$3:H179)+QUOTIENT(COLUMNS($A$3:H179)-1,65)*CEILING(COUNT(DRAFT!$B:$B)/4,1),1+MOD(COLUMN()-1,6)))</f>
        <v/>
      </c>
      <c r="I179" s="71" t="str">
        <f>IF(ROWS($A$3:I179)&gt;CEILING(COUNT(DRAFT!$B:$B)/4,1),"",INDEX(RSLT,ROWS($A$3:I179)+QUOTIENT(COLUMNS($A$3:I179)-1,65)*CEILING(COUNT(DRAFT!$B:$B)/4,1),1+MOD(COLUMN()-1,6)))</f>
        <v/>
      </c>
      <c r="J179" s="51" t="str">
        <f>IF(ROWS($A$3:J179)&gt;CEILING(COUNT(DRAFT!$B:$B)/4,1),"",INDEX(RSLT,ROWS($A$3:J179)+QUOTIENT(COLUMNS($A$3:J179)-1,65)*CEILING(COUNT(DRAFT!$B:$B)/4,1),1+MOD(COLUMN()-1,6)))</f>
        <v/>
      </c>
      <c r="K179" s="51" t="str">
        <f>IF(ROWS($A$3:K179)&gt;CEILING(COUNT(DRAFT!$B:$B)/4,1),"",INDEX(RSLT,ROWS($A$3:K179)+QUOTIENT(COLUMNS($A$3:K179)-1,65)*CEILING(COUNT(DRAFT!$B:$B)/4,1),1+MOD(COLUMN()-1,6)))</f>
        <v/>
      </c>
      <c r="L179" s="51" t="str">
        <f>IF(ROWS($A$3:L179)&gt;CEILING(COUNT(DRAFT!$B:$B)/4,1),"",INDEX(RSLT,ROWS($A$3:L179)+QUOTIENT(COLUMNS($A$3:L179)-1,65)*CEILING(COUNT(DRAFT!$B:$B)/4,1),1+MOD(COLUMN()-1,6)))</f>
        <v/>
      </c>
      <c r="M179" s="51" t="str">
        <f>IF(ROWS($A$3:M179)&gt;CEILING(COUNT(DRAFT!$B:$B)/4,1),"",INDEX(RSLT,ROWS($A$3:M179)+QUOTIENT(COLUMNS($A$3:M179)-1,65)*CEILING(COUNT(DRAFT!$B:$B)/4,1),1+MOD(COLUMN()-1,6)))</f>
        <v/>
      </c>
      <c r="N179" s="52" t="str">
        <f>IF(ROWS($A$3:N179)&gt;CEILING(COUNT(DRAFT!$B:$B)/4,1),"",INDEX(RSLT,ROWS($A$3:N179)+QUOTIENT(COLUMNS($A$3:N179)-1,65)*CEILING(COUNT(DRAFT!$B:$B)/4,1),1+MOD(COLUMN()-1,6)))</f>
        <v/>
      </c>
      <c r="O179" s="71" t="str">
        <f>IF(ROWS($A$3:O179)&gt;CEILING(COUNT(DRAFT!$B:$B)/4,1),"",INDEX(RSLT,ROWS($A$3:O179)+QUOTIENT(COLUMNS($A$3:O179)-1,65)*CEILING(COUNT(DRAFT!$B:$B)/4,1),1+MOD(COLUMN()-1,6)))</f>
        <v/>
      </c>
      <c r="P179" s="51" t="str">
        <f>IF(ROWS($A$3:P179)&gt;CEILING(COUNT(DRAFT!$B:$B)/4,1),"",INDEX(RSLT,ROWS($A$3:P179)+QUOTIENT(COLUMNS($A$3:P179)-1,65)*CEILING(COUNT(DRAFT!$B:$B)/4,1),1+MOD(COLUMN()-1,6)))</f>
        <v/>
      </c>
      <c r="Q179" s="51" t="str">
        <f>IF(ROWS($A$3:Q179)&gt;CEILING(COUNT(DRAFT!$B:$B)/4,1),"",INDEX(RSLT,ROWS($A$3:Q179)+QUOTIENT(COLUMNS($A$3:Q179)-1,65)*CEILING(COUNT(DRAFT!$B:$B)/4,1),1+MOD(COLUMN()-1,6)))</f>
        <v/>
      </c>
      <c r="R179" s="51" t="str">
        <f>IF(ROWS($A$3:R179)&gt;CEILING(COUNT(DRAFT!$B:$B)/4,1),"",INDEX(RSLT,ROWS($A$3:R179)+QUOTIENT(COLUMNS($A$3:R179)-1,65)*CEILING(COUNT(DRAFT!$B:$B)/4,1),1+MOD(COLUMN()-1,6)))</f>
        <v/>
      </c>
      <c r="S179" s="51" t="str">
        <f>IF(ROWS($A$3:S179)&gt;CEILING(COUNT(DRAFT!$B:$B)/4,1),"",INDEX(RSLT,ROWS($A$3:S179)+QUOTIENT(COLUMNS($A$3:S179)-1,65)*CEILING(COUNT(DRAFT!$B:$B)/4,1),1+MOD(COLUMN()-1,6)))</f>
        <v/>
      </c>
      <c r="T179" s="52" t="str">
        <f>IF(ROWS($A$3:T179)&gt;CEILING(COUNT(DRAFT!$B:$B)/4,1),"",INDEX(RSLT,ROWS($A$3:T179)+QUOTIENT(COLUMNS($A$3:T179)-1,65)*CEILING(COUNT(DRAFT!$B:$B)/4,1),1+MOD(COLUMN()-1,6)))</f>
        <v/>
      </c>
      <c r="U179" s="71" t="str">
        <f>IF(ROWS($A$3:U179)&gt;CEILING(COUNT(DRAFT!$B:$B)/4,1),"",INDEX(RSLT,ROWS($A$3:U179)+QUOTIENT(COLUMNS($A$3:U179)-1,65)*CEILING(COUNT(DRAFT!$B:$B)/4,1),1+MOD(COLUMN()-1,6)))</f>
        <v/>
      </c>
      <c r="V179" s="51" t="str">
        <f>IF(ROWS($A$3:V179)&gt;CEILING(COUNT(DRAFT!$B:$B)/4,1),"",INDEX(RSLT,ROWS($A$3:V179)+QUOTIENT(COLUMNS($A$3:V179)-1,65)*CEILING(COUNT(DRAFT!$B:$B)/4,1),1+MOD(COLUMN()-1,6)))</f>
        <v/>
      </c>
      <c r="W179" s="51" t="str">
        <f>IF(ROWS($A$3:W179)&gt;CEILING(COUNT(DRAFT!$B:$B)/4,1),"",INDEX(RSLT,ROWS($A$3:W179)+QUOTIENT(COLUMNS($A$3:W179)-1,65)*CEILING(COUNT(DRAFT!$B:$B)/4,1),1+MOD(COLUMN()-1,6)))</f>
        <v/>
      </c>
      <c r="X179" s="51" t="str">
        <f>IF(ROWS($A$3:X179)&gt;CEILING(COUNT(DRAFT!$B:$B)/4,1),"",INDEX(RSLT,ROWS($A$3:X179)+QUOTIENT(COLUMNS($A$3:X179)-1,65)*CEILING(COUNT(DRAFT!$B:$B)/4,1),1+MOD(COLUMN()-1,6)))</f>
        <v/>
      </c>
    </row>
    <row r="180" spans="1:24" ht="23.1" customHeight="1" x14ac:dyDescent="0.2">
      <c r="A180" s="51" t="str">
        <f>IF(ROWS($A$3:A180)&gt;CEILING(COUNT(DRAFT!$B:$B)/4,1),"",INDEX(RSLT,ROWS($A$3:A180)+QUOTIENT(COLUMNS($A$3:A180)-1,65)*CEILING(COUNT(DRAFT!$B:$B)/4,1),1+MOD(COLUMN()-1,6)))</f>
        <v/>
      </c>
      <c r="B180" s="52" t="str">
        <f>IF(ROWS($A$3:B180)&gt;CEILING(COUNT(DRAFT!$B:$B)/4,1),"",INDEX(RSLT,ROWS($A$3:B180)+QUOTIENT(COLUMNS($A$3:B180)-1,65)*CEILING(COUNT(DRAFT!$B:$B)/4,1),1+MOD(COLUMN()-1,6)))</f>
        <v/>
      </c>
      <c r="C180" s="71" t="str">
        <f>IF(ROWS($A$3:C180)&gt;CEILING(COUNT(DRAFT!$B:$B)/4,1),"",INDEX(RSLT,ROWS($A$3:C180)+QUOTIENT(COLUMNS($A$3:C180)-1,65)*CEILING(COUNT(DRAFT!$B:$B)/4,1),1+MOD(COLUMN()-1,6)))</f>
        <v/>
      </c>
      <c r="D180" s="51" t="str">
        <f>IF(ROWS($A$3:D180)&gt;CEILING(COUNT(DRAFT!$B:$B)/4,1),"",INDEX(RSLT,ROWS($A$3:D180)+QUOTIENT(COLUMNS($A$3:D180)-1,65)*CEILING(COUNT(DRAFT!$B:$B)/4,1),1+MOD(COLUMN()-1,6)))</f>
        <v/>
      </c>
      <c r="E180" s="51" t="str">
        <f>IF(ROWS($A$3:E180)&gt;CEILING(COUNT(DRAFT!$B:$B)/4,1),"",INDEX(RSLT,ROWS($A$3:E180)+QUOTIENT(COLUMNS($A$3:E180)-1,65)*CEILING(COUNT(DRAFT!$B:$B)/4,1),1+MOD(COLUMN()-1,6)))</f>
        <v/>
      </c>
      <c r="F180" s="51" t="str">
        <f>IF(ROWS($A$3:F180)&gt;CEILING(COUNT(DRAFT!$B:$B)/4,1),"",INDEX(RSLT,ROWS($A$3:F180)+QUOTIENT(COLUMNS($A$3:F180)-1,65)*CEILING(COUNT(DRAFT!$B:$B)/4,1),1+MOD(COLUMN()-1,6)))</f>
        <v/>
      </c>
      <c r="G180" s="51" t="str">
        <f>IF(ROWS($A$3:G180)&gt;CEILING(COUNT(DRAFT!$B:$B)/4,1),"",INDEX(RSLT,ROWS($A$3:G180)+QUOTIENT(COLUMNS($A$3:G180)-1,65)*CEILING(COUNT(DRAFT!$B:$B)/4,1),1+MOD(COLUMN()-1,6)))</f>
        <v/>
      </c>
      <c r="H180" s="52" t="str">
        <f>IF(ROWS($A$3:H180)&gt;CEILING(COUNT(DRAFT!$B:$B)/4,1),"",INDEX(RSLT,ROWS($A$3:H180)+QUOTIENT(COLUMNS($A$3:H180)-1,65)*CEILING(COUNT(DRAFT!$B:$B)/4,1),1+MOD(COLUMN()-1,6)))</f>
        <v/>
      </c>
      <c r="I180" s="71" t="str">
        <f>IF(ROWS($A$3:I180)&gt;CEILING(COUNT(DRAFT!$B:$B)/4,1),"",INDEX(RSLT,ROWS($A$3:I180)+QUOTIENT(COLUMNS($A$3:I180)-1,65)*CEILING(COUNT(DRAFT!$B:$B)/4,1),1+MOD(COLUMN()-1,6)))</f>
        <v/>
      </c>
      <c r="J180" s="51" t="str">
        <f>IF(ROWS($A$3:J180)&gt;CEILING(COUNT(DRAFT!$B:$B)/4,1),"",INDEX(RSLT,ROWS($A$3:J180)+QUOTIENT(COLUMNS($A$3:J180)-1,65)*CEILING(COUNT(DRAFT!$B:$B)/4,1),1+MOD(COLUMN()-1,6)))</f>
        <v/>
      </c>
      <c r="K180" s="51" t="str">
        <f>IF(ROWS($A$3:K180)&gt;CEILING(COUNT(DRAFT!$B:$B)/4,1),"",INDEX(RSLT,ROWS($A$3:K180)+QUOTIENT(COLUMNS($A$3:K180)-1,65)*CEILING(COUNT(DRAFT!$B:$B)/4,1),1+MOD(COLUMN()-1,6)))</f>
        <v/>
      </c>
      <c r="L180" s="51" t="str">
        <f>IF(ROWS($A$3:L180)&gt;CEILING(COUNT(DRAFT!$B:$B)/4,1),"",INDEX(RSLT,ROWS($A$3:L180)+QUOTIENT(COLUMNS($A$3:L180)-1,65)*CEILING(COUNT(DRAFT!$B:$B)/4,1),1+MOD(COLUMN()-1,6)))</f>
        <v/>
      </c>
      <c r="M180" s="51" t="str">
        <f>IF(ROWS($A$3:M180)&gt;CEILING(COUNT(DRAFT!$B:$B)/4,1),"",INDEX(RSLT,ROWS($A$3:M180)+QUOTIENT(COLUMNS($A$3:M180)-1,65)*CEILING(COUNT(DRAFT!$B:$B)/4,1),1+MOD(COLUMN()-1,6)))</f>
        <v/>
      </c>
      <c r="N180" s="52" t="str">
        <f>IF(ROWS($A$3:N180)&gt;CEILING(COUNT(DRAFT!$B:$B)/4,1),"",INDEX(RSLT,ROWS($A$3:N180)+QUOTIENT(COLUMNS($A$3:N180)-1,65)*CEILING(COUNT(DRAFT!$B:$B)/4,1),1+MOD(COLUMN()-1,6)))</f>
        <v/>
      </c>
      <c r="O180" s="71" t="str">
        <f>IF(ROWS($A$3:O180)&gt;CEILING(COUNT(DRAFT!$B:$B)/4,1),"",INDEX(RSLT,ROWS($A$3:O180)+QUOTIENT(COLUMNS($A$3:O180)-1,65)*CEILING(COUNT(DRAFT!$B:$B)/4,1),1+MOD(COLUMN()-1,6)))</f>
        <v/>
      </c>
      <c r="P180" s="51" t="str">
        <f>IF(ROWS($A$3:P180)&gt;CEILING(COUNT(DRAFT!$B:$B)/4,1),"",INDEX(RSLT,ROWS($A$3:P180)+QUOTIENT(COLUMNS($A$3:P180)-1,65)*CEILING(COUNT(DRAFT!$B:$B)/4,1),1+MOD(COLUMN()-1,6)))</f>
        <v/>
      </c>
      <c r="Q180" s="51" t="str">
        <f>IF(ROWS($A$3:Q180)&gt;CEILING(COUNT(DRAFT!$B:$B)/4,1),"",INDEX(RSLT,ROWS($A$3:Q180)+QUOTIENT(COLUMNS($A$3:Q180)-1,65)*CEILING(COUNT(DRAFT!$B:$B)/4,1),1+MOD(COLUMN()-1,6)))</f>
        <v/>
      </c>
      <c r="R180" s="51" t="str">
        <f>IF(ROWS($A$3:R180)&gt;CEILING(COUNT(DRAFT!$B:$B)/4,1),"",INDEX(RSLT,ROWS($A$3:R180)+QUOTIENT(COLUMNS($A$3:R180)-1,65)*CEILING(COUNT(DRAFT!$B:$B)/4,1),1+MOD(COLUMN()-1,6)))</f>
        <v/>
      </c>
      <c r="S180" s="51" t="str">
        <f>IF(ROWS($A$3:S180)&gt;CEILING(COUNT(DRAFT!$B:$B)/4,1),"",INDEX(RSLT,ROWS($A$3:S180)+QUOTIENT(COLUMNS($A$3:S180)-1,65)*CEILING(COUNT(DRAFT!$B:$B)/4,1),1+MOD(COLUMN()-1,6)))</f>
        <v/>
      </c>
      <c r="T180" s="52" t="str">
        <f>IF(ROWS($A$3:T180)&gt;CEILING(COUNT(DRAFT!$B:$B)/4,1),"",INDEX(RSLT,ROWS($A$3:T180)+QUOTIENT(COLUMNS($A$3:T180)-1,65)*CEILING(COUNT(DRAFT!$B:$B)/4,1),1+MOD(COLUMN()-1,6)))</f>
        <v/>
      </c>
      <c r="U180" s="71" t="str">
        <f>IF(ROWS($A$3:U180)&gt;CEILING(COUNT(DRAFT!$B:$B)/4,1),"",INDEX(RSLT,ROWS($A$3:U180)+QUOTIENT(COLUMNS($A$3:U180)-1,65)*CEILING(COUNT(DRAFT!$B:$B)/4,1),1+MOD(COLUMN()-1,6)))</f>
        <v/>
      </c>
      <c r="V180" s="51" t="str">
        <f>IF(ROWS($A$3:V180)&gt;CEILING(COUNT(DRAFT!$B:$B)/4,1),"",INDEX(RSLT,ROWS($A$3:V180)+QUOTIENT(COLUMNS($A$3:V180)-1,65)*CEILING(COUNT(DRAFT!$B:$B)/4,1),1+MOD(COLUMN()-1,6)))</f>
        <v/>
      </c>
      <c r="W180" s="51" t="str">
        <f>IF(ROWS($A$3:W180)&gt;CEILING(COUNT(DRAFT!$B:$B)/4,1),"",INDEX(RSLT,ROWS($A$3:W180)+QUOTIENT(COLUMNS($A$3:W180)-1,65)*CEILING(COUNT(DRAFT!$B:$B)/4,1),1+MOD(COLUMN()-1,6)))</f>
        <v/>
      </c>
      <c r="X180" s="51" t="str">
        <f>IF(ROWS($A$3:X180)&gt;CEILING(COUNT(DRAFT!$B:$B)/4,1),"",INDEX(RSLT,ROWS($A$3:X180)+QUOTIENT(COLUMNS($A$3:X180)-1,65)*CEILING(COUNT(DRAFT!$B:$B)/4,1),1+MOD(COLUMN()-1,6)))</f>
        <v/>
      </c>
    </row>
    <row r="181" spans="1:24" ht="23.1" customHeight="1" x14ac:dyDescent="0.2">
      <c r="A181" s="51" t="str">
        <f>IF(ROWS($A$3:A181)&gt;CEILING(COUNT(DRAFT!$B:$B)/4,1),"",INDEX(RSLT,ROWS($A$3:A181)+QUOTIENT(COLUMNS($A$3:A181)-1,65)*CEILING(COUNT(DRAFT!$B:$B)/4,1),1+MOD(COLUMN()-1,6)))</f>
        <v/>
      </c>
      <c r="B181" s="52" t="str">
        <f>IF(ROWS($A$3:B181)&gt;CEILING(COUNT(DRAFT!$B:$B)/4,1),"",INDEX(RSLT,ROWS($A$3:B181)+QUOTIENT(COLUMNS($A$3:B181)-1,65)*CEILING(COUNT(DRAFT!$B:$B)/4,1),1+MOD(COLUMN()-1,6)))</f>
        <v/>
      </c>
      <c r="C181" s="71" t="str">
        <f>IF(ROWS($A$3:C181)&gt;CEILING(COUNT(DRAFT!$B:$B)/4,1),"",INDEX(RSLT,ROWS($A$3:C181)+QUOTIENT(COLUMNS($A$3:C181)-1,65)*CEILING(COUNT(DRAFT!$B:$B)/4,1),1+MOD(COLUMN()-1,6)))</f>
        <v/>
      </c>
      <c r="D181" s="51" t="str">
        <f>IF(ROWS($A$3:D181)&gt;CEILING(COUNT(DRAFT!$B:$B)/4,1),"",INDEX(RSLT,ROWS($A$3:D181)+QUOTIENT(COLUMNS($A$3:D181)-1,65)*CEILING(COUNT(DRAFT!$B:$B)/4,1),1+MOD(COLUMN()-1,6)))</f>
        <v/>
      </c>
      <c r="E181" s="51" t="str">
        <f>IF(ROWS($A$3:E181)&gt;CEILING(COUNT(DRAFT!$B:$B)/4,1),"",INDEX(RSLT,ROWS($A$3:E181)+QUOTIENT(COLUMNS($A$3:E181)-1,65)*CEILING(COUNT(DRAFT!$B:$B)/4,1),1+MOD(COLUMN()-1,6)))</f>
        <v/>
      </c>
      <c r="F181" s="51" t="str">
        <f>IF(ROWS($A$3:F181)&gt;CEILING(COUNT(DRAFT!$B:$B)/4,1),"",INDEX(RSLT,ROWS($A$3:F181)+QUOTIENT(COLUMNS($A$3:F181)-1,65)*CEILING(COUNT(DRAFT!$B:$B)/4,1),1+MOD(COLUMN()-1,6)))</f>
        <v/>
      </c>
      <c r="G181" s="51" t="str">
        <f>IF(ROWS($A$3:G181)&gt;CEILING(COUNT(DRAFT!$B:$B)/4,1),"",INDEX(RSLT,ROWS($A$3:G181)+QUOTIENT(COLUMNS($A$3:G181)-1,65)*CEILING(COUNT(DRAFT!$B:$B)/4,1),1+MOD(COLUMN()-1,6)))</f>
        <v/>
      </c>
      <c r="H181" s="52" t="str">
        <f>IF(ROWS($A$3:H181)&gt;CEILING(COUNT(DRAFT!$B:$B)/4,1),"",INDEX(RSLT,ROWS($A$3:H181)+QUOTIENT(COLUMNS($A$3:H181)-1,65)*CEILING(COUNT(DRAFT!$B:$B)/4,1),1+MOD(COLUMN()-1,6)))</f>
        <v/>
      </c>
      <c r="I181" s="71" t="str">
        <f>IF(ROWS($A$3:I181)&gt;CEILING(COUNT(DRAFT!$B:$B)/4,1),"",INDEX(RSLT,ROWS($A$3:I181)+QUOTIENT(COLUMNS($A$3:I181)-1,65)*CEILING(COUNT(DRAFT!$B:$B)/4,1),1+MOD(COLUMN()-1,6)))</f>
        <v/>
      </c>
      <c r="J181" s="51" t="str">
        <f>IF(ROWS($A$3:J181)&gt;CEILING(COUNT(DRAFT!$B:$B)/4,1),"",INDEX(RSLT,ROWS($A$3:J181)+QUOTIENT(COLUMNS($A$3:J181)-1,65)*CEILING(COUNT(DRAFT!$B:$B)/4,1),1+MOD(COLUMN()-1,6)))</f>
        <v/>
      </c>
      <c r="K181" s="51" t="str">
        <f>IF(ROWS($A$3:K181)&gt;CEILING(COUNT(DRAFT!$B:$B)/4,1),"",INDEX(RSLT,ROWS($A$3:K181)+QUOTIENT(COLUMNS($A$3:K181)-1,65)*CEILING(COUNT(DRAFT!$B:$B)/4,1),1+MOD(COLUMN()-1,6)))</f>
        <v/>
      </c>
      <c r="L181" s="51" t="str">
        <f>IF(ROWS($A$3:L181)&gt;CEILING(COUNT(DRAFT!$B:$B)/4,1),"",INDEX(RSLT,ROWS($A$3:L181)+QUOTIENT(COLUMNS($A$3:L181)-1,65)*CEILING(COUNT(DRAFT!$B:$B)/4,1),1+MOD(COLUMN()-1,6)))</f>
        <v/>
      </c>
      <c r="M181" s="51" t="str">
        <f>IF(ROWS($A$3:M181)&gt;CEILING(COUNT(DRAFT!$B:$B)/4,1),"",INDEX(RSLT,ROWS($A$3:M181)+QUOTIENT(COLUMNS($A$3:M181)-1,65)*CEILING(COUNT(DRAFT!$B:$B)/4,1),1+MOD(COLUMN()-1,6)))</f>
        <v/>
      </c>
      <c r="N181" s="52" t="str">
        <f>IF(ROWS($A$3:N181)&gt;CEILING(COUNT(DRAFT!$B:$B)/4,1),"",INDEX(RSLT,ROWS($A$3:N181)+QUOTIENT(COLUMNS($A$3:N181)-1,65)*CEILING(COUNT(DRAFT!$B:$B)/4,1),1+MOD(COLUMN()-1,6)))</f>
        <v/>
      </c>
      <c r="O181" s="71" t="str">
        <f>IF(ROWS($A$3:O181)&gt;CEILING(COUNT(DRAFT!$B:$B)/4,1),"",INDEX(RSLT,ROWS($A$3:O181)+QUOTIENT(COLUMNS($A$3:O181)-1,65)*CEILING(COUNT(DRAFT!$B:$B)/4,1),1+MOD(COLUMN()-1,6)))</f>
        <v/>
      </c>
      <c r="P181" s="51" t="str">
        <f>IF(ROWS($A$3:P181)&gt;CEILING(COUNT(DRAFT!$B:$B)/4,1),"",INDEX(RSLT,ROWS($A$3:P181)+QUOTIENT(COLUMNS($A$3:P181)-1,65)*CEILING(COUNT(DRAFT!$B:$B)/4,1),1+MOD(COLUMN()-1,6)))</f>
        <v/>
      </c>
      <c r="Q181" s="51" t="str">
        <f>IF(ROWS($A$3:Q181)&gt;CEILING(COUNT(DRAFT!$B:$B)/4,1),"",INDEX(RSLT,ROWS($A$3:Q181)+QUOTIENT(COLUMNS($A$3:Q181)-1,65)*CEILING(COUNT(DRAFT!$B:$B)/4,1),1+MOD(COLUMN()-1,6)))</f>
        <v/>
      </c>
      <c r="R181" s="51" t="str">
        <f>IF(ROWS($A$3:R181)&gt;CEILING(COUNT(DRAFT!$B:$B)/4,1),"",INDEX(RSLT,ROWS($A$3:R181)+QUOTIENT(COLUMNS($A$3:R181)-1,65)*CEILING(COUNT(DRAFT!$B:$B)/4,1),1+MOD(COLUMN()-1,6)))</f>
        <v/>
      </c>
      <c r="S181" s="51" t="str">
        <f>IF(ROWS($A$3:S181)&gt;CEILING(COUNT(DRAFT!$B:$B)/4,1),"",INDEX(RSLT,ROWS($A$3:S181)+QUOTIENT(COLUMNS($A$3:S181)-1,65)*CEILING(COUNT(DRAFT!$B:$B)/4,1),1+MOD(COLUMN()-1,6)))</f>
        <v/>
      </c>
      <c r="T181" s="52" t="str">
        <f>IF(ROWS($A$3:T181)&gt;CEILING(COUNT(DRAFT!$B:$B)/4,1),"",INDEX(RSLT,ROWS($A$3:T181)+QUOTIENT(COLUMNS($A$3:T181)-1,65)*CEILING(COUNT(DRAFT!$B:$B)/4,1),1+MOD(COLUMN()-1,6)))</f>
        <v/>
      </c>
      <c r="U181" s="71" t="str">
        <f>IF(ROWS($A$3:U181)&gt;CEILING(COUNT(DRAFT!$B:$B)/4,1),"",INDEX(RSLT,ROWS($A$3:U181)+QUOTIENT(COLUMNS($A$3:U181)-1,65)*CEILING(COUNT(DRAFT!$B:$B)/4,1),1+MOD(COLUMN()-1,6)))</f>
        <v/>
      </c>
      <c r="V181" s="51" t="str">
        <f>IF(ROWS($A$3:V181)&gt;CEILING(COUNT(DRAFT!$B:$B)/4,1),"",INDEX(RSLT,ROWS($A$3:V181)+QUOTIENT(COLUMNS($A$3:V181)-1,65)*CEILING(COUNT(DRAFT!$B:$B)/4,1),1+MOD(COLUMN()-1,6)))</f>
        <v/>
      </c>
      <c r="W181" s="51" t="str">
        <f>IF(ROWS($A$3:W181)&gt;CEILING(COUNT(DRAFT!$B:$B)/4,1),"",INDEX(RSLT,ROWS($A$3:W181)+QUOTIENT(COLUMNS($A$3:W181)-1,65)*CEILING(COUNT(DRAFT!$B:$B)/4,1),1+MOD(COLUMN()-1,6)))</f>
        <v/>
      </c>
      <c r="X181" s="51" t="str">
        <f>IF(ROWS($A$3:X181)&gt;CEILING(COUNT(DRAFT!$B:$B)/4,1),"",INDEX(RSLT,ROWS($A$3:X181)+QUOTIENT(COLUMNS($A$3:X181)-1,65)*CEILING(COUNT(DRAFT!$B:$B)/4,1),1+MOD(COLUMN()-1,6)))</f>
        <v/>
      </c>
    </row>
    <row r="182" spans="1:24" ht="23.1" customHeight="1" x14ac:dyDescent="0.2">
      <c r="A182" s="51" t="str">
        <f>IF(ROWS($A$3:A182)&gt;CEILING(COUNT(DRAFT!$B:$B)/4,1),"",INDEX(RSLT,ROWS($A$3:A182)+QUOTIENT(COLUMNS($A$3:A182)-1,65)*CEILING(COUNT(DRAFT!$B:$B)/4,1),1+MOD(COLUMN()-1,6)))</f>
        <v/>
      </c>
      <c r="B182" s="52" t="str">
        <f>IF(ROWS($A$3:B182)&gt;CEILING(COUNT(DRAFT!$B:$B)/4,1),"",INDEX(RSLT,ROWS($A$3:B182)+QUOTIENT(COLUMNS($A$3:B182)-1,65)*CEILING(COUNT(DRAFT!$B:$B)/4,1),1+MOD(COLUMN()-1,6)))</f>
        <v/>
      </c>
      <c r="C182" s="71" t="str">
        <f>IF(ROWS($A$3:C182)&gt;CEILING(COUNT(DRAFT!$B:$B)/4,1),"",INDEX(RSLT,ROWS($A$3:C182)+QUOTIENT(COLUMNS($A$3:C182)-1,65)*CEILING(COUNT(DRAFT!$B:$B)/4,1),1+MOD(COLUMN()-1,6)))</f>
        <v/>
      </c>
      <c r="D182" s="51" t="str">
        <f>IF(ROWS($A$3:D182)&gt;CEILING(COUNT(DRAFT!$B:$B)/4,1),"",INDEX(RSLT,ROWS($A$3:D182)+QUOTIENT(COLUMNS($A$3:D182)-1,65)*CEILING(COUNT(DRAFT!$B:$B)/4,1),1+MOD(COLUMN()-1,6)))</f>
        <v/>
      </c>
      <c r="E182" s="51" t="str">
        <f>IF(ROWS($A$3:E182)&gt;CEILING(COUNT(DRAFT!$B:$B)/4,1),"",INDEX(RSLT,ROWS($A$3:E182)+QUOTIENT(COLUMNS($A$3:E182)-1,65)*CEILING(COUNT(DRAFT!$B:$B)/4,1),1+MOD(COLUMN()-1,6)))</f>
        <v/>
      </c>
      <c r="F182" s="51" t="str">
        <f>IF(ROWS($A$3:F182)&gt;CEILING(COUNT(DRAFT!$B:$B)/4,1),"",INDEX(RSLT,ROWS($A$3:F182)+QUOTIENT(COLUMNS($A$3:F182)-1,65)*CEILING(COUNT(DRAFT!$B:$B)/4,1),1+MOD(COLUMN()-1,6)))</f>
        <v/>
      </c>
      <c r="G182" s="51" t="str">
        <f>IF(ROWS($A$3:G182)&gt;CEILING(COUNT(DRAFT!$B:$B)/4,1),"",INDEX(RSLT,ROWS($A$3:G182)+QUOTIENT(COLUMNS($A$3:G182)-1,65)*CEILING(COUNT(DRAFT!$B:$B)/4,1),1+MOD(COLUMN()-1,6)))</f>
        <v/>
      </c>
      <c r="H182" s="52" t="str">
        <f>IF(ROWS($A$3:H182)&gt;CEILING(COUNT(DRAFT!$B:$B)/4,1),"",INDEX(RSLT,ROWS($A$3:H182)+QUOTIENT(COLUMNS($A$3:H182)-1,65)*CEILING(COUNT(DRAFT!$B:$B)/4,1),1+MOD(COLUMN()-1,6)))</f>
        <v/>
      </c>
      <c r="I182" s="71" t="str">
        <f>IF(ROWS($A$3:I182)&gt;CEILING(COUNT(DRAFT!$B:$B)/4,1),"",INDEX(RSLT,ROWS($A$3:I182)+QUOTIENT(COLUMNS($A$3:I182)-1,65)*CEILING(COUNT(DRAFT!$B:$B)/4,1),1+MOD(COLUMN()-1,6)))</f>
        <v/>
      </c>
      <c r="J182" s="51" t="str">
        <f>IF(ROWS($A$3:J182)&gt;CEILING(COUNT(DRAFT!$B:$B)/4,1),"",INDEX(RSLT,ROWS($A$3:J182)+QUOTIENT(COLUMNS($A$3:J182)-1,65)*CEILING(COUNT(DRAFT!$B:$B)/4,1),1+MOD(COLUMN()-1,6)))</f>
        <v/>
      </c>
      <c r="K182" s="51" t="str">
        <f>IF(ROWS($A$3:K182)&gt;CEILING(COUNT(DRAFT!$B:$B)/4,1),"",INDEX(RSLT,ROWS($A$3:K182)+QUOTIENT(COLUMNS($A$3:K182)-1,65)*CEILING(COUNT(DRAFT!$B:$B)/4,1),1+MOD(COLUMN()-1,6)))</f>
        <v/>
      </c>
      <c r="L182" s="51" t="str">
        <f>IF(ROWS($A$3:L182)&gt;CEILING(COUNT(DRAFT!$B:$B)/4,1),"",INDEX(RSLT,ROWS($A$3:L182)+QUOTIENT(COLUMNS($A$3:L182)-1,65)*CEILING(COUNT(DRAFT!$B:$B)/4,1),1+MOD(COLUMN()-1,6)))</f>
        <v/>
      </c>
      <c r="M182" s="51" t="str">
        <f>IF(ROWS($A$3:M182)&gt;CEILING(COUNT(DRAFT!$B:$B)/4,1),"",INDEX(RSLT,ROWS($A$3:M182)+QUOTIENT(COLUMNS($A$3:M182)-1,65)*CEILING(COUNT(DRAFT!$B:$B)/4,1),1+MOD(COLUMN()-1,6)))</f>
        <v/>
      </c>
      <c r="N182" s="52" t="str">
        <f>IF(ROWS($A$3:N182)&gt;CEILING(COUNT(DRAFT!$B:$B)/4,1),"",INDEX(RSLT,ROWS($A$3:N182)+QUOTIENT(COLUMNS($A$3:N182)-1,65)*CEILING(COUNT(DRAFT!$B:$B)/4,1),1+MOD(COLUMN()-1,6)))</f>
        <v/>
      </c>
      <c r="O182" s="71" t="str">
        <f>IF(ROWS($A$3:O182)&gt;CEILING(COUNT(DRAFT!$B:$B)/4,1),"",INDEX(RSLT,ROWS($A$3:O182)+QUOTIENT(COLUMNS($A$3:O182)-1,65)*CEILING(COUNT(DRAFT!$B:$B)/4,1),1+MOD(COLUMN()-1,6)))</f>
        <v/>
      </c>
      <c r="P182" s="51" t="str">
        <f>IF(ROWS($A$3:P182)&gt;CEILING(COUNT(DRAFT!$B:$B)/4,1),"",INDEX(RSLT,ROWS($A$3:P182)+QUOTIENT(COLUMNS($A$3:P182)-1,65)*CEILING(COUNT(DRAFT!$B:$B)/4,1),1+MOD(COLUMN()-1,6)))</f>
        <v/>
      </c>
      <c r="Q182" s="51" t="str">
        <f>IF(ROWS($A$3:Q182)&gt;CEILING(COUNT(DRAFT!$B:$B)/4,1),"",INDEX(RSLT,ROWS($A$3:Q182)+QUOTIENT(COLUMNS($A$3:Q182)-1,65)*CEILING(COUNT(DRAFT!$B:$B)/4,1),1+MOD(COLUMN()-1,6)))</f>
        <v/>
      </c>
      <c r="R182" s="51" t="str">
        <f>IF(ROWS($A$3:R182)&gt;CEILING(COUNT(DRAFT!$B:$B)/4,1),"",INDEX(RSLT,ROWS($A$3:R182)+QUOTIENT(COLUMNS($A$3:R182)-1,65)*CEILING(COUNT(DRAFT!$B:$B)/4,1),1+MOD(COLUMN()-1,6)))</f>
        <v/>
      </c>
      <c r="S182" s="51" t="str">
        <f>IF(ROWS($A$3:S182)&gt;CEILING(COUNT(DRAFT!$B:$B)/4,1),"",INDEX(RSLT,ROWS($A$3:S182)+QUOTIENT(COLUMNS($A$3:S182)-1,65)*CEILING(COUNT(DRAFT!$B:$B)/4,1),1+MOD(COLUMN()-1,6)))</f>
        <v/>
      </c>
      <c r="T182" s="52" t="str">
        <f>IF(ROWS($A$3:T182)&gt;CEILING(COUNT(DRAFT!$B:$B)/4,1),"",INDEX(RSLT,ROWS($A$3:T182)+QUOTIENT(COLUMNS($A$3:T182)-1,65)*CEILING(COUNT(DRAFT!$B:$B)/4,1),1+MOD(COLUMN()-1,6)))</f>
        <v/>
      </c>
      <c r="U182" s="71" t="str">
        <f>IF(ROWS($A$3:U182)&gt;CEILING(COUNT(DRAFT!$B:$B)/4,1),"",INDEX(RSLT,ROWS($A$3:U182)+QUOTIENT(COLUMNS($A$3:U182)-1,65)*CEILING(COUNT(DRAFT!$B:$B)/4,1),1+MOD(COLUMN()-1,6)))</f>
        <v/>
      </c>
      <c r="V182" s="51" t="str">
        <f>IF(ROWS($A$3:V182)&gt;CEILING(COUNT(DRAFT!$B:$B)/4,1),"",INDEX(RSLT,ROWS($A$3:V182)+QUOTIENT(COLUMNS($A$3:V182)-1,65)*CEILING(COUNT(DRAFT!$B:$B)/4,1),1+MOD(COLUMN()-1,6)))</f>
        <v/>
      </c>
      <c r="W182" s="51" t="str">
        <f>IF(ROWS($A$3:W182)&gt;CEILING(COUNT(DRAFT!$B:$B)/4,1),"",INDEX(RSLT,ROWS($A$3:W182)+QUOTIENT(COLUMNS($A$3:W182)-1,65)*CEILING(COUNT(DRAFT!$B:$B)/4,1),1+MOD(COLUMN()-1,6)))</f>
        <v/>
      </c>
      <c r="X182" s="51" t="str">
        <f>IF(ROWS($A$3:X182)&gt;CEILING(COUNT(DRAFT!$B:$B)/4,1),"",INDEX(RSLT,ROWS($A$3:X182)+QUOTIENT(COLUMNS($A$3:X182)-1,65)*CEILING(COUNT(DRAFT!$B:$B)/4,1),1+MOD(COLUMN()-1,6)))</f>
        <v/>
      </c>
    </row>
    <row r="183" spans="1:24" ht="23.1" customHeight="1" x14ac:dyDescent="0.2">
      <c r="A183" s="51" t="str">
        <f>IF(ROWS($A$3:A183)&gt;CEILING(COUNT(DRAFT!$B:$B)/4,1),"",INDEX(RSLT,ROWS($A$3:A183)+QUOTIENT(COLUMNS($A$3:A183)-1,65)*CEILING(COUNT(DRAFT!$B:$B)/4,1),1+MOD(COLUMN()-1,6)))</f>
        <v/>
      </c>
      <c r="B183" s="52" t="str">
        <f>IF(ROWS($A$3:B183)&gt;CEILING(COUNT(DRAFT!$B:$B)/4,1),"",INDEX(RSLT,ROWS($A$3:B183)+QUOTIENT(COLUMNS($A$3:B183)-1,65)*CEILING(COUNT(DRAFT!$B:$B)/4,1),1+MOD(COLUMN()-1,6)))</f>
        <v/>
      </c>
      <c r="C183" s="71" t="str">
        <f>IF(ROWS($A$3:C183)&gt;CEILING(COUNT(DRAFT!$B:$B)/4,1),"",INDEX(RSLT,ROWS($A$3:C183)+QUOTIENT(COLUMNS($A$3:C183)-1,65)*CEILING(COUNT(DRAFT!$B:$B)/4,1),1+MOD(COLUMN()-1,6)))</f>
        <v/>
      </c>
      <c r="D183" s="51" t="str">
        <f>IF(ROWS($A$3:D183)&gt;CEILING(COUNT(DRAFT!$B:$B)/4,1),"",INDEX(RSLT,ROWS($A$3:D183)+QUOTIENT(COLUMNS($A$3:D183)-1,65)*CEILING(COUNT(DRAFT!$B:$B)/4,1),1+MOD(COLUMN()-1,6)))</f>
        <v/>
      </c>
      <c r="E183" s="51" t="str">
        <f>IF(ROWS($A$3:E183)&gt;CEILING(COUNT(DRAFT!$B:$B)/4,1),"",INDEX(RSLT,ROWS($A$3:E183)+QUOTIENT(COLUMNS($A$3:E183)-1,65)*CEILING(COUNT(DRAFT!$B:$B)/4,1),1+MOD(COLUMN()-1,6)))</f>
        <v/>
      </c>
      <c r="F183" s="51" t="str">
        <f>IF(ROWS($A$3:F183)&gt;CEILING(COUNT(DRAFT!$B:$B)/4,1),"",INDEX(RSLT,ROWS($A$3:F183)+QUOTIENT(COLUMNS($A$3:F183)-1,65)*CEILING(COUNT(DRAFT!$B:$B)/4,1),1+MOD(COLUMN()-1,6)))</f>
        <v/>
      </c>
      <c r="G183" s="51" t="str">
        <f>IF(ROWS($A$3:G183)&gt;CEILING(COUNT(DRAFT!$B:$B)/4,1),"",INDEX(RSLT,ROWS($A$3:G183)+QUOTIENT(COLUMNS($A$3:G183)-1,65)*CEILING(COUNT(DRAFT!$B:$B)/4,1),1+MOD(COLUMN()-1,6)))</f>
        <v/>
      </c>
      <c r="H183" s="52" t="str">
        <f>IF(ROWS($A$3:H183)&gt;CEILING(COUNT(DRAFT!$B:$B)/4,1),"",INDEX(RSLT,ROWS($A$3:H183)+QUOTIENT(COLUMNS($A$3:H183)-1,65)*CEILING(COUNT(DRAFT!$B:$B)/4,1),1+MOD(COLUMN()-1,6)))</f>
        <v/>
      </c>
      <c r="I183" s="71" t="str">
        <f>IF(ROWS($A$3:I183)&gt;CEILING(COUNT(DRAFT!$B:$B)/4,1),"",INDEX(RSLT,ROWS($A$3:I183)+QUOTIENT(COLUMNS($A$3:I183)-1,65)*CEILING(COUNT(DRAFT!$B:$B)/4,1),1+MOD(COLUMN()-1,6)))</f>
        <v/>
      </c>
      <c r="J183" s="51" t="str">
        <f>IF(ROWS($A$3:J183)&gt;CEILING(COUNT(DRAFT!$B:$B)/4,1),"",INDEX(RSLT,ROWS($A$3:J183)+QUOTIENT(COLUMNS($A$3:J183)-1,65)*CEILING(COUNT(DRAFT!$B:$B)/4,1),1+MOD(COLUMN()-1,6)))</f>
        <v/>
      </c>
      <c r="K183" s="51" t="str">
        <f>IF(ROWS($A$3:K183)&gt;CEILING(COUNT(DRAFT!$B:$B)/4,1),"",INDEX(RSLT,ROWS($A$3:K183)+QUOTIENT(COLUMNS($A$3:K183)-1,65)*CEILING(COUNT(DRAFT!$B:$B)/4,1),1+MOD(COLUMN()-1,6)))</f>
        <v/>
      </c>
      <c r="L183" s="51" t="str">
        <f>IF(ROWS($A$3:L183)&gt;CEILING(COUNT(DRAFT!$B:$B)/4,1),"",INDEX(RSLT,ROWS($A$3:L183)+QUOTIENT(COLUMNS($A$3:L183)-1,65)*CEILING(COUNT(DRAFT!$B:$B)/4,1),1+MOD(COLUMN()-1,6)))</f>
        <v/>
      </c>
      <c r="M183" s="51" t="str">
        <f>IF(ROWS($A$3:M183)&gt;CEILING(COUNT(DRAFT!$B:$B)/4,1),"",INDEX(RSLT,ROWS($A$3:M183)+QUOTIENT(COLUMNS($A$3:M183)-1,65)*CEILING(COUNT(DRAFT!$B:$B)/4,1),1+MOD(COLUMN()-1,6)))</f>
        <v/>
      </c>
      <c r="N183" s="52" t="str">
        <f>IF(ROWS($A$3:N183)&gt;CEILING(COUNT(DRAFT!$B:$B)/4,1),"",INDEX(RSLT,ROWS($A$3:N183)+QUOTIENT(COLUMNS($A$3:N183)-1,65)*CEILING(COUNT(DRAFT!$B:$B)/4,1),1+MOD(COLUMN()-1,6)))</f>
        <v/>
      </c>
      <c r="O183" s="71" t="str">
        <f>IF(ROWS($A$3:O183)&gt;CEILING(COUNT(DRAFT!$B:$B)/4,1),"",INDEX(RSLT,ROWS($A$3:O183)+QUOTIENT(COLUMNS($A$3:O183)-1,65)*CEILING(COUNT(DRAFT!$B:$B)/4,1),1+MOD(COLUMN()-1,6)))</f>
        <v/>
      </c>
      <c r="P183" s="51" t="str">
        <f>IF(ROWS($A$3:P183)&gt;CEILING(COUNT(DRAFT!$B:$B)/4,1),"",INDEX(RSLT,ROWS($A$3:P183)+QUOTIENT(COLUMNS($A$3:P183)-1,65)*CEILING(COUNT(DRAFT!$B:$B)/4,1),1+MOD(COLUMN()-1,6)))</f>
        <v/>
      </c>
      <c r="Q183" s="51" t="str">
        <f>IF(ROWS($A$3:Q183)&gt;CEILING(COUNT(DRAFT!$B:$B)/4,1),"",INDEX(RSLT,ROWS($A$3:Q183)+QUOTIENT(COLUMNS($A$3:Q183)-1,65)*CEILING(COUNT(DRAFT!$B:$B)/4,1),1+MOD(COLUMN()-1,6)))</f>
        <v/>
      </c>
      <c r="R183" s="51" t="str">
        <f>IF(ROWS($A$3:R183)&gt;CEILING(COUNT(DRAFT!$B:$B)/4,1),"",INDEX(RSLT,ROWS($A$3:R183)+QUOTIENT(COLUMNS($A$3:R183)-1,65)*CEILING(COUNT(DRAFT!$B:$B)/4,1),1+MOD(COLUMN()-1,6)))</f>
        <v/>
      </c>
      <c r="S183" s="51" t="str">
        <f>IF(ROWS($A$3:S183)&gt;CEILING(COUNT(DRAFT!$B:$B)/4,1),"",INDEX(RSLT,ROWS($A$3:S183)+QUOTIENT(COLUMNS($A$3:S183)-1,65)*CEILING(COUNT(DRAFT!$B:$B)/4,1),1+MOD(COLUMN()-1,6)))</f>
        <v/>
      </c>
      <c r="T183" s="52" t="str">
        <f>IF(ROWS($A$3:T183)&gt;CEILING(COUNT(DRAFT!$B:$B)/4,1),"",INDEX(RSLT,ROWS($A$3:T183)+QUOTIENT(COLUMNS($A$3:T183)-1,65)*CEILING(COUNT(DRAFT!$B:$B)/4,1),1+MOD(COLUMN()-1,6)))</f>
        <v/>
      </c>
      <c r="U183" s="71" t="str">
        <f>IF(ROWS($A$3:U183)&gt;CEILING(COUNT(DRAFT!$B:$B)/4,1),"",INDEX(RSLT,ROWS($A$3:U183)+QUOTIENT(COLUMNS($A$3:U183)-1,65)*CEILING(COUNT(DRAFT!$B:$B)/4,1),1+MOD(COLUMN()-1,6)))</f>
        <v/>
      </c>
      <c r="V183" s="51" t="str">
        <f>IF(ROWS($A$3:V183)&gt;CEILING(COUNT(DRAFT!$B:$B)/4,1),"",INDEX(RSLT,ROWS($A$3:V183)+QUOTIENT(COLUMNS($A$3:V183)-1,65)*CEILING(COUNT(DRAFT!$B:$B)/4,1),1+MOD(COLUMN()-1,6)))</f>
        <v/>
      </c>
      <c r="W183" s="51" t="str">
        <f>IF(ROWS($A$3:W183)&gt;CEILING(COUNT(DRAFT!$B:$B)/4,1),"",INDEX(RSLT,ROWS($A$3:W183)+QUOTIENT(COLUMNS($A$3:W183)-1,65)*CEILING(COUNT(DRAFT!$B:$B)/4,1),1+MOD(COLUMN()-1,6)))</f>
        <v/>
      </c>
      <c r="X183" s="51" t="str">
        <f>IF(ROWS($A$3:X183)&gt;CEILING(COUNT(DRAFT!$B:$B)/4,1),"",INDEX(RSLT,ROWS($A$3:X183)+QUOTIENT(COLUMNS($A$3:X183)-1,65)*CEILING(COUNT(DRAFT!$B:$B)/4,1),1+MOD(COLUMN()-1,6)))</f>
        <v/>
      </c>
    </row>
    <row r="184" spans="1:24" ht="23.1" customHeight="1" x14ac:dyDescent="0.2">
      <c r="A184" s="51" t="str">
        <f>IF(ROWS($A$3:A184)&gt;CEILING(COUNT(DRAFT!$B:$B)/4,1),"",INDEX(RSLT,ROWS($A$3:A184)+QUOTIENT(COLUMNS($A$3:A184)-1,65)*CEILING(COUNT(DRAFT!$B:$B)/4,1),1+MOD(COLUMN()-1,6)))</f>
        <v/>
      </c>
      <c r="B184" s="52" t="str">
        <f>IF(ROWS($A$3:B184)&gt;CEILING(COUNT(DRAFT!$B:$B)/4,1),"",INDEX(RSLT,ROWS($A$3:B184)+QUOTIENT(COLUMNS($A$3:B184)-1,65)*CEILING(COUNT(DRAFT!$B:$B)/4,1),1+MOD(COLUMN()-1,6)))</f>
        <v/>
      </c>
      <c r="C184" s="71" t="str">
        <f>IF(ROWS($A$3:C184)&gt;CEILING(COUNT(DRAFT!$B:$B)/4,1),"",INDEX(RSLT,ROWS($A$3:C184)+QUOTIENT(COLUMNS($A$3:C184)-1,65)*CEILING(COUNT(DRAFT!$B:$B)/4,1),1+MOD(COLUMN()-1,6)))</f>
        <v/>
      </c>
      <c r="D184" s="51" t="str">
        <f>IF(ROWS($A$3:D184)&gt;CEILING(COUNT(DRAFT!$B:$B)/4,1),"",INDEX(RSLT,ROWS($A$3:D184)+QUOTIENT(COLUMNS($A$3:D184)-1,65)*CEILING(COUNT(DRAFT!$B:$B)/4,1),1+MOD(COLUMN()-1,6)))</f>
        <v/>
      </c>
      <c r="E184" s="51" t="str">
        <f>IF(ROWS($A$3:E184)&gt;CEILING(COUNT(DRAFT!$B:$B)/4,1),"",INDEX(RSLT,ROWS($A$3:E184)+QUOTIENT(COLUMNS($A$3:E184)-1,65)*CEILING(COUNT(DRAFT!$B:$B)/4,1),1+MOD(COLUMN()-1,6)))</f>
        <v/>
      </c>
      <c r="F184" s="51" t="str">
        <f>IF(ROWS($A$3:F184)&gt;CEILING(COUNT(DRAFT!$B:$B)/4,1),"",INDEX(RSLT,ROWS($A$3:F184)+QUOTIENT(COLUMNS($A$3:F184)-1,65)*CEILING(COUNT(DRAFT!$B:$B)/4,1),1+MOD(COLUMN()-1,6)))</f>
        <v/>
      </c>
      <c r="G184" s="51" t="str">
        <f>IF(ROWS($A$3:G184)&gt;CEILING(COUNT(DRAFT!$B:$B)/4,1),"",INDEX(RSLT,ROWS($A$3:G184)+QUOTIENT(COLUMNS($A$3:G184)-1,65)*CEILING(COUNT(DRAFT!$B:$B)/4,1),1+MOD(COLUMN()-1,6)))</f>
        <v/>
      </c>
      <c r="H184" s="52" t="str">
        <f>IF(ROWS($A$3:H184)&gt;CEILING(COUNT(DRAFT!$B:$B)/4,1),"",INDEX(RSLT,ROWS($A$3:H184)+QUOTIENT(COLUMNS($A$3:H184)-1,65)*CEILING(COUNT(DRAFT!$B:$B)/4,1),1+MOD(COLUMN()-1,6)))</f>
        <v/>
      </c>
      <c r="I184" s="71" t="str">
        <f>IF(ROWS($A$3:I184)&gt;CEILING(COUNT(DRAFT!$B:$B)/4,1),"",INDEX(RSLT,ROWS($A$3:I184)+QUOTIENT(COLUMNS($A$3:I184)-1,65)*CEILING(COUNT(DRAFT!$B:$B)/4,1),1+MOD(COLUMN()-1,6)))</f>
        <v/>
      </c>
      <c r="J184" s="51" t="str">
        <f>IF(ROWS($A$3:J184)&gt;CEILING(COUNT(DRAFT!$B:$B)/4,1),"",INDEX(RSLT,ROWS($A$3:J184)+QUOTIENT(COLUMNS($A$3:J184)-1,65)*CEILING(COUNT(DRAFT!$B:$B)/4,1),1+MOD(COLUMN()-1,6)))</f>
        <v/>
      </c>
      <c r="K184" s="51" t="str">
        <f>IF(ROWS($A$3:K184)&gt;CEILING(COUNT(DRAFT!$B:$B)/4,1),"",INDEX(RSLT,ROWS($A$3:K184)+QUOTIENT(COLUMNS($A$3:K184)-1,65)*CEILING(COUNT(DRAFT!$B:$B)/4,1),1+MOD(COLUMN()-1,6)))</f>
        <v/>
      </c>
      <c r="L184" s="51" t="str">
        <f>IF(ROWS($A$3:L184)&gt;CEILING(COUNT(DRAFT!$B:$B)/4,1),"",INDEX(RSLT,ROWS($A$3:L184)+QUOTIENT(COLUMNS($A$3:L184)-1,65)*CEILING(COUNT(DRAFT!$B:$B)/4,1),1+MOD(COLUMN()-1,6)))</f>
        <v/>
      </c>
      <c r="M184" s="51" t="str">
        <f>IF(ROWS($A$3:M184)&gt;CEILING(COUNT(DRAFT!$B:$B)/4,1),"",INDEX(RSLT,ROWS($A$3:M184)+QUOTIENT(COLUMNS($A$3:M184)-1,65)*CEILING(COUNT(DRAFT!$B:$B)/4,1),1+MOD(COLUMN()-1,6)))</f>
        <v/>
      </c>
      <c r="N184" s="52" t="str">
        <f>IF(ROWS($A$3:N184)&gt;CEILING(COUNT(DRAFT!$B:$B)/4,1),"",INDEX(RSLT,ROWS($A$3:N184)+QUOTIENT(COLUMNS($A$3:N184)-1,65)*CEILING(COUNT(DRAFT!$B:$B)/4,1),1+MOD(COLUMN()-1,6)))</f>
        <v/>
      </c>
      <c r="O184" s="71" t="str">
        <f>IF(ROWS($A$3:O184)&gt;CEILING(COUNT(DRAFT!$B:$B)/4,1),"",INDEX(RSLT,ROWS($A$3:O184)+QUOTIENT(COLUMNS($A$3:O184)-1,65)*CEILING(COUNT(DRAFT!$B:$B)/4,1),1+MOD(COLUMN()-1,6)))</f>
        <v/>
      </c>
      <c r="P184" s="51" t="str">
        <f>IF(ROWS($A$3:P184)&gt;CEILING(COUNT(DRAFT!$B:$B)/4,1),"",INDEX(RSLT,ROWS($A$3:P184)+QUOTIENT(COLUMNS($A$3:P184)-1,65)*CEILING(COUNT(DRAFT!$B:$B)/4,1),1+MOD(COLUMN()-1,6)))</f>
        <v/>
      </c>
      <c r="Q184" s="51" t="str">
        <f>IF(ROWS($A$3:Q184)&gt;CEILING(COUNT(DRAFT!$B:$B)/4,1),"",INDEX(RSLT,ROWS($A$3:Q184)+QUOTIENT(COLUMNS($A$3:Q184)-1,65)*CEILING(COUNT(DRAFT!$B:$B)/4,1),1+MOD(COLUMN()-1,6)))</f>
        <v/>
      </c>
      <c r="R184" s="51" t="str">
        <f>IF(ROWS($A$3:R184)&gt;CEILING(COUNT(DRAFT!$B:$B)/4,1),"",INDEX(RSLT,ROWS($A$3:R184)+QUOTIENT(COLUMNS($A$3:R184)-1,65)*CEILING(COUNT(DRAFT!$B:$B)/4,1),1+MOD(COLUMN()-1,6)))</f>
        <v/>
      </c>
      <c r="S184" s="51" t="str">
        <f>IF(ROWS($A$3:S184)&gt;CEILING(COUNT(DRAFT!$B:$B)/4,1),"",INDEX(RSLT,ROWS($A$3:S184)+QUOTIENT(COLUMNS($A$3:S184)-1,65)*CEILING(COUNT(DRAFT!$B:$B)/4,1),1+MOD(COLUMN()-1,6)))</f>
        <v/>
      </c>
      <c r="T184" s="52" t="str">
        <f>IF(ROWS($A$3:T184)&gt;CEILING(COUNT(DRAFT!$B:$B)/4,1),"",INDEX(RSLT,ROWS($A$3:T184)+QUOTIENT(COLUMNS($A$3:T184)-1,65)*CEILING(COUNT(DRAFT!$B:$B)/4,1),1+MOD(COLUMN()-1,6)))</f>
        <v/>
      </c>
      <c r="U184" s="71" t="str">
        <f>IF(ROWS($A$3:U184)&gt;CEILING(COUNT(DRAFT!$B:$B)/4,1),"",INDEX(RSLT,ROWS($A$3:U184)+QUOTIENT(COLUMNS($A$3:U184)-1,65)*CEILING(COUNT(DRAFT!$B:$B)/4,1),1+MOD(COLUMN()-1,6)))</f>
        <v/>
      </c>
      <c r="V184" s="51" t="str">
        <f>IF(ROWS($A$3:V184)&gt;CEILING(COUNT(DRAFT!$B:$B)/4,1),"",INDEX(RSLT,ROWS($A$3:V184)+QUOTIENT(COLUMNS($A$3:V184)-1,65)*CEILING(COUNT(DRAFT!$B:$B)/4,1),1+MOD(COLUMN()-1,6)))</f>
        <v/>
      </c>
      <c r="W184" s="51" t="str">
        <f>IF(ROWS($A$3:W184)&gt;CEILING(COUNT(DRAFT!$B:$B)/4,1),"",INDEX(RSLT,ROWS($A$3:W184)+QUOTIENT(COLUMNS($A$3:W184)-1,65)*CEILING(COUNT(DRAFT!$B:$B)/4,1),1+MOD(COLUMN()-1,6)))</f>
        <v/>
      </c>
      <c r="X184" s="51" t="str">
        <f>IF(ROWS($A$3:X184)&gt;CEILING(COUNT(DRAFT!$B:$B)/4,1),"",INDEX(RSLT,ROWS($A$3:X184)+QUOTIENT(COLUMNS($A$3:X184)-1,65)*CEILING(COUNT(DRAFT!$B:$B)/4,1),1+MOD(COLUMN()-1,6)))</f>
        <v/>
      </c>
    </row>
    <row r="185" spans="1:24" ht="23.1" customHeight="1" x14ac:dyDescent="0.2">
      <c r="A185" s="51" t="str">
        <f>IF(ROWS($A$3:A185)&gt;CEILING(COUNT(DRAFT!$B:$B)/4,1),"",INDEX(RSLT,ROWS($A$3:A185)+QUOTIENT(COLUMNS($A$3:A185)-1,65)*CEILING(COUNT(DRAFT!$B:$B)/4,1),1+MOD(COLUMN()-1,6)))</f>
        <v/>
      </c>
      <c r="B185" s="52" t="str">
        <f>IF(ROWS($A$3:B185)&gt;CEILING(COUNT(DRAFT!$B:$B)/4,1),"",INDEX(RSLT,ROWS($A$3:B185)+QUOTIENT(COLUMNS($A$3:B185)-1,65)*CEILING(COUNT(DRAFT!$B:$B)/4,1),1+MOD(COLUMN()-1,6)))</f>
        <v/>
      </c>
      <c r="C185" s="71" t="str">
        <f>IF(ROWS($A$3:C185)&gt;CEILING(COUNT(DRAFT!$B:$B)/4,1),"",INDEX(RSLT,ROWS($A$3:C185)+QUOTIENT(COLUMNS($A$3:C185)-1,65)*CEILING(COUNT(DRAFT!$B:$B)/4,1),1+MOD(COLUMN()-1,6)))</f>
        <v/>
      </c>
      <c r="D185" s="51" t="str">
        <f>IF(ROWS($A$3:D185)&gt;CEILING(COUNT(DRAFT!$B:$B)/4,1),"",INDEX(RSLT,ROWS($A$3:D185)+QUOTIENT(COLUMNS($A$3:D185)-1,65)*CEILING(COUNT(DRAFT!$B:$B)/4,1),1+MOD(COLUMN()-1,6)))</f>
        <v/>
      </c>
      <c r="E185" s="51" t="str">
        <f>IF(ROWS($A$3:E185)&gt;CEILING(COUNT(DRAFT!$B:$B)/4,1),"",INDEX(RSLT,ROWS($A$3:E185)+QUOTIENT(COLUMNS($A$3:E185)-1,65)*CEILING(COUNT(DRAFT!$B:$B)/4,1),1+MOD(COLUMN()-1,6)))</f>
        <v/>
      </c>
      <c r="F185" s="51" t="str">
        <f>IF(ROWS($A$3:F185)&gt;CEILING(COUNT(DRAFT!$B:$B)/4,1),"",INDEX(RSLT,ROWS($A$3:F185)+QUOTIENT(COLUMNS($A$3:F185)-1,65)*CEILING(COUNT(DRAFT!$B:$B)/4,1),1+MOD(COLUMN()-1,6)))</f>
        <v/>
      </c>
      <c r="G185" s="51" t="str">
        <f>IF(ROWS($A$3:G185)&gt;CEILING(COUNT(DRAFT!$B:$B)/4,1),"",INDEX(RSLT,ROWS($A$3:G185)+QUOTIENT(COLUMNS($A$3:G185)-1,65)*CEILING(COUNT(DRAFT!$B:$B)/4,1),1+MOD(COLUMN()-1,6)))</f>
        <v/>
      </c>
      <c r="H185" s="52" t="str">
        <f>IF(ROWS($A$3:H185)&gt;CEILING(COUNT(DRAFT!$B:$B)/4,1),"",INDEX(RSLT,ROWS($A$3:H185)+QUOTIENT(COLUMNS($A$3:H185)-1,65)*CEILING(COUNT(DRAFT!$B:$B)/4,1),1+MOD(COLUMN()-1,6)))</f>
        <v/>
      </c>
      <c r="I185" s="71" t="str">
        <f>IF(ROWS($A$3:I185)&gt;CEILING(COUNT(DRAFT!$B:$B)/4,1),"",INDEX(RSLT,ROWS($A$3:I185)+QUOTIENT(COLUMNS($A$3:I185)-1,65)*CEILING(COUNT(DRAFT!$B:$B)/4,1),1+MOD(COLUMN()-1,6)))</f>
        <v/>
      </c>
      <c r="J185" s="51" t="str">
        <f>IF(ROWS($A$3:J185)&gt;CEILING(COUNT(DRAFT!$B:$B)/4,1),"",INDEX(RSLT,ROWS($A$3:J185)+QUOTIENT(COLUMNS($A$3:J185)-1,65)*CEILING(COUNT(DRAFT!$B:$B)/4,1),1+MOD(COLUMN()-1,6)))</f>
        <v/>
      </c>
      <c r="K185" s="51" t="str">
        <f>IF(ROWS($A$3:K185)&gt;CEILING(COUNT(DRAFT!$B:$B)/4,1),"",INDEX(RSLT,ROWS($A$3:K185)+QUOTIENT(COLUMNS($A$3:K185)-1,65)*CEILING(COUNT(DRAFT!$B:$B)/4,1),1+MOD(COLUMN()-1,6)))</f>
        <v/>
      </c>
      <c r="L185" s="51" t="str">
        <f>IF(ROWS($A$3:L185)&gt;CEILING(COUNT(DRAFT!$B:$B)/4,1),"",INDEX(RSLT,ROWS($A$3:L185)+QUOTIENT(COLUMNS($A$3:L185)-1,65)*CEILING(COUNT(DRAFT!$B:$B)/4,1),1+MOD(COLUMN()-1,6)))</f>
        <v/>
      </c>
      <c r="M185" s="51" t="str">
        <f>IF(ROWS($A$3:M185)&gt;CEILING(COUNT(DRAFT!$B:$B)/4,1),"",INDEX(RSLT,ROWS($A$3:M185)+QUOTIENT(COLUMNS($A$3:M185)-1,65)*CEILING(COUNT(DRAFT!$B:$B)/4,1),1+MOD(COLUMN()-1,6)))</f>
        <v/>
      </c>
      <c r="N185" s="52" t="str">
        <f>IF(ROWS($A$3:N185)&gt;CEILING(COUNT(DRAFT!$B:$B)/4,1),"",INDEX(RSLT,ROWS($A$3:N185)+QUOTIENT(COLUMNS($A$3:N185)-1,65)*CEILING(COUNT(DRAFT!$B:$B)/4,1),1+MOD(COLUMN()-1,6)))</f>
        <v/>
      </c>
      <c r="O185" s="71" t="str">
        <f>IF(ROWS($A$3:O185)&gt;CEILING(COUNT(DRAFT!$B:$B)/4,1),"",INDEX(RSLT,ROWS($A$3:O185)+QUOTIENT(COLUMNS($A$3:O185)-1,65)*CEILING(COUNT(DRAFT!$B:$B)/4,1),1+MOD(COLUMN()-1,6)))</f>
        <v/>
      </c>
      <c r="P185" s="51" t="str">
        <f>IF(ROWS($A$3:P185)&gt;CEILING(COUNT(DRAFT!$B:$B)/4,1),"",INDEX(RSLT,ROWS($A$3:P185)+QUOTIENT(COLUMNS($A$3:P185)-1,65)*CEILING(COUNT(DRAFT!$B:$B)/4,1),1+MOD(COLUMN()-1,6)))</f>
        <v/>
      </c>
      <c r="Q185" s="51" t="str">
        <f>IF(ROWS($A$3:Q185)&gt;CEILING(COUNT(DRAFT!$B:$B)/4,1),"",INDEX(RSLT,ROWS($A$3:Q185)+QUOTIENT(COLUMNS($A$3:Q185)-1,65)*CEILING(COUNT(DRAFT!$B:$B)/4,1),1+MOD(COLUMN()-1,6)))</f>
        <v/>
      </c>
      <c r="R185" s="51" t="str">
        <f>IF(ROWS($A$3:R185)&gt;CEILING(COUNT(DRAFT!$B:$B)/4,1),"",INDEX(RSLT,ROWS($A$3:R185)+QUOTIENT(COLUMNS($A$3:R185)-1,65)*CEILING(COUNT(DRAFT!$B:$B)/4,1),1+MOD(COLUMN()-1,6)))</f>
        <v/>
      </c>
      <c r="S185" s="51" t="str">
        <f>IF(ROWS($A$3:S185)&gt;CEILING(COUNT(DRAFT!$B:$B)/4,1),"",INDEX(RSLT,ROWS($A$3:S185)+QUOTIENT(COLUMNS($A$3:S185)-1,65)*CEILING(COUNT(DRAFT!$B:$B)/4,1),1+MOD(COLUMN()-1,6)))</f>
        <v/>
      </c>
      <c r="T185" s="52" t="str">
        <f>IF(ROWS($A$3:T185)&gt;CEILING(COUNT(DRAFT!$B:$B)/4,1),"",INDEX(RSLT,ROWS($A$3:T185)+QUOTIENT(COLUMNS($A$3:T185)-1,65)*CEILING(COUNT(DRAFT!$B:$B)/4,1),1+MOD(COLUMN()-1,6)))</f>
        <v/>
      </c>
      <c r="U185" s="71" t="str">
        <f>IF(ROWS($A$3:U185)&gt;CEILING(COUNT(DRAFT!$B:$B)/4,1),"",INDEX(RSLT,ROWS($A$3:U185)+QUOTIENT(COLUMNS($A$3:U185)-1,65)*CEILING(COUNT(DRAFT!$B:$B)/4,1),1+MOD(COLUMN()-1,6)))</f>
        <v/>
      </c>
      <c r="V185" s="51" t="str">
        <f>IF(ROWS($A$3:V185)&gt;CEILING(COUNT(DRAFT!$B:$B)/4,1),"",INDEX(RSLT,ROWS($A$3:V185)+QUOTIENT(COLUMNS($A$3:V185)-1,65)*CEILING(COUNT(DRAFT!$B:$B)/4,1),1+MOD(COLUMN()-1,6)))</f>
        <v/>
      </c>
      <c r="W185" s="51" t="str">
        <f>IF(ROWS($A$3:W185)&gt;CEILING(COUNT(DRAFT!$B:$B)/4,1),"",INDEX(RSLT,ROWS($A$3:W185)+QUOTIENT(COLUMNS($A$3:W185)-1,65)*CEILING(COUNT(DRAFT!$B:$B)/4,1),1+MOD(COLUMN()-1,6)))</f>
        <v/>
      </c>
      <c r="X185" s="51" t="str">
        <f>IF(ROWS($A$3:X185)&gt;CEILING(COUNT(DRAFT!$B:$B)/4,1),"",INDEX(RSLT,ROWS($A$3:X185)+QUOTIENT(COLUMNS($A$3:X185)-1,65)*CEILING(COUNT(DRAFT!$B:$B)/4,1),1+MOD(COLUMN()-1,6)))</f>
        <v/>
      </c>
    </row>
    <row r="186" spans="1:24" ht="23.1" customHeight="1" x14ac:dyDescent="0.2">
      <c r="A186" s="51" t="str">
        <f>IF(ROWS($A$3:A186)&gt;CEILING(COUNT(DRAFT!$B:$B)/4,1),"",INDEX(RSLT,ROWS($A$3:A186)+QUOTIENT(COLUMNS($A$3:A186)-1,65)*CEILING(COUNT(DRAFT!$B:$B)/4,1),1+MOD(COLUMN()-1,6)))</f>
        <v/>
      </c>
      <c r="B186" s="52" t="str">
        <f>IF(ROWS($A$3:B186)&gt;CEILING(COUNT(DRAFT!$B:$B)/4,1),"",INDEX(RSLT,ROWS($A$3:B186)+QUOTIENT(COLUMNS($A$3:B186)-1,65)*CEILING(COUNT(DRAFT!$B:$B)/4,1),1+MOD(COLUMN()-1,6)))</f>
        <v/>
      </c>
      <c r="C186" s="71" t="str">
        <f>IF(ROWS($A$3:C186)&gt;CEILING(COUNT(DRAFT!$B:$B)/4,1),"",INDEX(RSLT,ROWS($A$3:C186)+QUOTIENT(COLUMNS($A$3:C186)-1,65)*CEILING(COUNT(DRAFT!$B:$B)/4,1),1+MOD(COLUMN()-1,6)))</f>
        <v/>
      </c>
      <c r="D186" s="51" t="str">
        <f>IF(ROWS($A$3:D186)&gt;CEILING(COUNT(DRAFT!$B:$B)/4,1),"",INDEX(RSLT,ROWS($A$3:D186)+QUOTIENT(COLUMNS($A$3:D186)-1,65)*CEILING(COUNT(DRAFT!$B:$B)/4,1),1+MOD(COLUMN()-1,6)))</f>
        <v/>
      </c>
      <c r="E186" s="51" t="str">
        <f>IF(ROWS($A$3:E186)&gt;CEILING(COUNT(DRAFT!$B:$B)/4,1),"",INDEX(RSLT,ROWS($A$3:E186)+QUOTIENT(COLUMNS($A$3:E186)-1,65)*CEILING(COUNT(DRAFT!$B:$B)/4,1),1+MOD(COLUMN()-1,6)))</f>
        <v/>
      </c>
      <c r="F186" s="51" t="str">
        <f>IF(ROWS($A$3:F186)&gt;CEILING(COUNT(DRAFT!$B:$B)/4,1),"",INDEX(RSLT,ROWS($A$3:F186)+QUOTIENT(COLUMNS($A$3:F186)-1,65)*CEILING(COUNT(DRAFT!$B:$B)/4,1),1+MOD(COLUMN()-1,6)))</f>
        <v/>
      </c>
      <c r="G186" s="51" t="str">
        <f>IF(ROWS($A$3:G186)&gt;CEILING(COUNT(DRAFT!$B:$B)/4,1),"",INDEX(RSLT,ROWS($A$3:G186)+QUOTIENT(COLUMNS($A$3:G186)-1,65)*CEILING(COUNT(DRAFT!$B:$B)/4,1),1+MOD(COLUMN()-1,6)))</f>
        <v/>
      </c>
      <c r="H186" s="52" t="str">
        <f>IF(ROWS($A$3:H186)&gt;CEILING(COUNT(DRAFT!$B:$B)/4,1),"",INDEX(RSLT,ROWS($A$3:H186)+QUOTIENT(COLUMNS($A$3:H186)-1,65)*CEILING(COUNT(DRAFT!$B:$B)/4,1),1+MOD(COLUMN()-1,6)))</f>
        <v/>
      </c>
      <c r="I186" s="71" t="str">
        <f>IF(ROWS($A$3:I186)&gt;CEILING(COUNT(DRAFT!$B:$B)/4,1),"",INDEX(RSLT,ROWS($A$3:I186)+QUOTIENT(COLUMNS($A$3:I186)-1,65)*CEILING(COUNT(DRAFT!$B:$B)/4,1),1+MOD(COLUMN()-1,6)))</f>
        <v/>
      </c>
      <c r="J186" s="51" t="str">
        <f>IF(ROWS($A$3:J186)&gt;CEILING(COUNT(DRAFT!$B:$B)/4,1),"",INDEX(RSLT,ROWS($A$3:J186)+QUOTIENT(COLUMNS($A$3:J186)-1,65)*CEILING(COUNT(DRAFT!$B:$B)/4,1),1+MOD(COLUMN()-1,6)))</f>
        <v/>
      </c>
      <c r="K186" s="51" t="str">
        <f>IF(ROWS($A$3:K186)&gt;CEILING(COUNT(DRAFT!$B:$B)/4,1),"",INDEX(RSLT,ROWS($A$3:K186)+QUOTIENT(COLUMNS($A$3:K186)-1,65)*CEILING(COUNT(DRAFT!$B:$B)/4,1),1+MOD(COLUMN()-1,6)))</f>
        <v/>
      </c>
      <c r="L186" s="51" t="str">
        <f>IF(ROWS($A$3:L186)&gt;CEILING(COUNT(DRAFT!$B:$B)/4,1),"",INDEX(RSLT,ROWS($A$3:L186)+QUOTIENT(COLUMNS($A$3:L186)-1,65)*CEILING(COUNT(DRAFT!$B:$B)/4,1),1+MOD(COLUMN()-1,6)))</f>
        <v/>
      </c>
      <c r="M186" s="51" t="str">
        <f>IF(ROWS($A$3:M186)&gt;CEILING(COUNT(DRAFT!$B:$B)/4,1),"",INDEX(RSLT,ROWS($A$3:M186)+QUOTIENT(COLUMNS($A$3:M186)-1,65)*CEILING(COUNT(DRAFT!$B:$B)/4,1),1+MOD(COLUMN()-1,6)))</f>
        <v/>
      </c>
      <c r="N186" s="52" t="str">
        <f>IF(ROWS($A$3:N186)&gt;CEILING(COUNT(DRAFT!$B:$B)/4,1),"",INDEX(RSLT,ROWS($A$3:N186)+QUOTIENT(COLUMNS($A$3:N186)-1,65)*CEILING(COUNT(DRAFT!$B:$B)/4,1),1+MOD(COLUMN()-1,6)))</f>
        <v/>
      </c>
      <c r="O186" s="71" t="str">
        <f>IF(ROWS($A$3:O186)&gt;CEILING(COUNT(DRAFT!$B:$B)/4,1),"",INDEX(RSLT,ROWS($A$3:O186)+QUOTIENT(COLUMNS($A$3:O186)-1,65)*CEILING(COUNT(DRAFT!$B:$B)/4,1),1+MOD(COLUMN()-1,6)))</f>
        <v/>
      </c>
      <c r="P186" s="51" t="str">
        <f>IF(ROWS($A$3:P186)&gt;CEILING(COUNT(DRAFT!$B:$B)/4,1),"",INDEX(RSLT,ROWS($A$3:P186)+QUOTIENT(COLUMNS($A$3:P186)-1,65)*CEILING(COUNT(DRAFT!$B:$B)/4,1),1+MOD(COLUMN()-1,6)))</f>
        <v/>
      </c>
      <c r="Q186" s="51" t="str">
        <f>IF(ROWS($A$3:Q186)&gt;CEILING(COUNT(DRAFT!$B:$B)/4,1),"",INDEX(RSLT,ROWS($A$3:Q186)+QUOTIENT(COLUMNS($A$3:Q186)-1,65)*CEILING(COUNT(DRAFT!$B:$B)/4,1),1+MOD(COLUMN()-1,6)))</f>
        <v/>
      </c>
      <c r="R186" s="51" t="str">
        <f>IF(ROWS($A$3:R186)&gt;CEILING(COUNT(DRAFT!$B:$B)/4,1),"",INDEX(RSLT,ROWS($A$3:R186)+QUOTIENT(COLUMNS($A$3:R186)-1,65)*CEILING(COUNT(DRAFT!$B:$B)/4,1),1+MOD(COLUMN()-1,6)))</f>
        <v/>
      </c>
      <c r="S186" s="51" t="str">
        <f>IF(ROWS($A$3:S186)&gt;CEILING(COUNT(DRAFT!$B:$B)/4,1),"",INDEX(RSLT,ROWS($A$3:S186)+QUOTIENT(COLUMNS($A$3:S186)-1,65)*CEILING(COUNT(DRAFT!$B:$B)/4,1),1+MOD(COLUMN()-1,6)))</f>
        <v/>
      </c>
      <c r="T186" s="52" t="str">
        <f>IF(ROWS($A$3:T186)&gt;CEILING(COUNT(DRAFT!$B:$B)/4,1),"",INDEX(RSLT,ROWS($A$3:T186)+QUOTIENT(COLUMNS($A$3:T186)-1,65)*CEILING(COUNT(DRAFT!$B:$B)/4,1),1+MOD(COLUMN()-1,6)))</f>
        <v/>
      </c>
      <c r="U186" s="71" t="str">
        <f>IF(ROWS($A$3:U186)&gt;CEILING(COUNT(DRAFT!$B:$B)/4,1),"",INDEX(RSLT,ROWS($A$3:U186)+QUOTIENT(COLUMNS($A$3:U186)-1,65)*CEILING(COUNT(DRAFT!$B:$B)/4,1),1+MOD(COLUMN()-1,6)))</f>
        <v/>
      </c>
      <c r="V186" s="51" t="str">
        <f>IF(ROWS($A$3:V186)&gt;CEILING(COUNT(DRAFT!$B:$B)/4,1),"",INDEX(RSLT,ROWS($A$3:V186)+QUOTIENT(COLUMNS($A$3:V186)-1,65)*CEILING(COUNT(DRAFT!$B:$B)/4,1),1+MOD(COLUMN()-1,6)))</f>
        <v/>
      </c>
      <c r="W186" s="51" t="str">
        <f>IF(ROWS($A$3:W186)&gt;CEILING(COUNT(DRAFT!$B:$B)/4,1),"",INDEX(RSLT,ROWS($A$3:W186)+QUOTIENT(COLUMNS($A$3:W186)-1,65)*CEILING(COUNT(DRAFT!$B:$B)/4,1),1+MOD(COLUMN()-1,6)))</f>
        <v/>
      </c>
      <c r="X186" s="51" t="str">
        <f>IF(ROWS($A$3:X186)&gt;CEILING(COUNT(DRAFT!$B:$B)/4,1),"",INDEX(RSLT,ROWS($A$3:X186)+QUOTIENT(COLUMNS($A$3:X186)-1,65)*CEILING(COUNT(DRAFT!$B:$B)/4,1),1+MOD(COLUMN()-1,6)))</f>
        <v/>
      </c>
    </row>
    <row r="187" spans="1:24" ht="23.1" customHeight="1" x14ac:dyDescent="0.2">
      <c r="A187" s="51" t="str">
        <f>IF(ROWS($A$3:A187)&gt;CEILING(COUNT(DRAFT!$B:$B)/4,1),"",INDEX(RSLT,ROWS($A$3:A187)+QUOTIENT(COLUMNS($A$3:A187)-1,65)*CEILING(COUNT(DRAFT!$B:$B)/4,1),1+MOD(COLUMN()-1,6)))</f>
        <v/>
      </c>
      <c r="B187" s="52" t="str">
        <f>IF(ROWS($A$3:B187)&gt;CEILING(COUNT(DRAFT!$B:$B)/4,1),"",INDEX(RSLT,ROWS($A$3:B187)+QUOTIENT(COLUMNS($A$3:B187)-1,65)*CEILING(COUNT(DRAFT!$B:$B)/4,1),1+MOD(COLUMN()-1,6)))</f>
        <v/>
      </c>
      <c r="C187" s="71" t="str">
        <f>IF(ROWS($A$3:C187)&gt;CEILING(COUNT(DRAFT!$B:$B)/4,1),"",INDEX(RSLT,ROWS($A$3:C187)+QUOTIENT(COLUMNS($A$3:C187)-1,65)*CEILING(COUNT(DRAFT!$B:$B)/4,1),1+MOD(COLUMN()-1,6)))</f>
        <v/>
      </c>
      <c r="D187" s="51" t="str">
        <f>IF(ROWS($A$3:D187)&gt;CEILING(COUNT(DRAFT!$B:$B)/4,1),"",INDEX(RSLT,ROWS($A$3:D187)+QUOTIENT(COLUMNS($A$3:D187)-1,65)*CEILING(COUNT(DRAFT!$B:$B)/4,1),1+MOD(COLUMN()-1,6)))</f>
        <v/>
      </c>
      <c r="E187" s="51" t="str">
        <f>IF(ROWS($A$3:E187)&gt;CEILING(COUNT(DRAFT!$B:$B)/4,1),"",INDEX(RSLT,ROWS($A$3:E187)+QUOTIENT(COLUMNS($A$3:E187)-1,65)*CEILING(COUNT(DRAFT!$B:$B)/4,1),1+MOD(COLUMN()-1,6)))</f>
        <v/>
      </c>
      <c r="F187" s="51" t="str">
        <f>IF(ROWS($A$3:F187)&gt;CEILING(COUNT(DRAFT!$B:$B)/4,1),"",INDEX(RSLT,ROWS($A$3:F187)+QUOTIENT(COLUMNS($A$3:F187)-1,65)*CEILING(COUNT(DRAFT!$B:$B)/4,1),1+MOD(COLUMN()-1,6)))</f>
        <v/>
      </c>
      <c r="G187" s="51" t="str">
        <f>IF(ROWS($A$3:G187)&gt;CEILING(COUNT(DRAFT!$B:$B)/4,1),"",INDEX(RSLT,ROWS($A$3:G187)+QUOTIENT(COLUMNS($A$3:G187)-1,65)*CEILING(COUNT(DRAFT!$B:$B)/4,1),1+MOD(COLUMN()-1,6)))</f>
        <v/>
      </c>
      <c r="H187" s="52" t="str">
        <f>IF(ROWS($A$3:H187)&gt;CEILING(COUNT(DRAFT!$B:$B)/4,1),"",INDEX(RSLT,ROWS($A$3:H187)+QUOTIENT(COLUMNS($A$3:H187)-1,65)*CEILING(COUNT(DRAFT!$B:$B)/4,1),1+MOD(COLUMN()-1,6)))</f>
        <v/>
      </c>
      <c r="I187" s="71" t="str">
        <f>IF(ROWS($A$3:I187)&gt;CEILING(COUNT(DRAFT!$B:$B)/4,1),"",INDEX(RSLT,ROWS($A$3:I187)+QUOTIENT(COLUMNS($A$3:I187)-1,65)*CEILING(COUNT(DRAFT!$B:$B)/4,1),1+MOD(COLUMN()-1,6)))</f>
        <v/>
      </c>
      <c r="J187" s="51" t="str">
        <f>IF(ROWS($A$3:J187)&gt;CEILING(COUNT(DRAFT!$B:$B)/4,1),"",INDEX(RSLT,ROWS($A$3:J187)+QUOTIENT(COLUMNS($A$3:J187)-1,65)*CEILING(COUNT(DRAFT!$B:$B)/4,1),1+MOD(COLUMN()-1,6)))</f>
        <v/>
      </c>
      <c r="K187" s="51" t="str">
        <f>IF(ROWS($A$3:K187)&gt;CEILING(COUNT(DRAFT!$B:$B)/4,1),"",INDEX(RSLT,ROWS($A$3:K187)+QUOTIENT(COLUMNS($A$3:K187)-1,65)*CEILING(COUNT(DRAFT!$B:$B)/4,1),1+MOD(COLUMN()-1,6)))</f>
        <v/>
      </c>
      <c r="L187" s="51" t="str">
        <f>IF(ROWS($A$3:L187)&gt;CEILING(COUNT(DRAFT!$B:$B)/4,1),"",INDEX(RSLT,ROWS($A$3:L187)+QUOTIENT(COLUMNS($A$3:L187)-1,65)*CEILING(COUNT(DRAFT!$B:$B)/4,1),1+MOD(COLUMN()-1,6)))</f>
        <v/>
      </c>
      <c r="M187" s="51" t="str">
        <f>IF(ROWS($A$3:M187)&gt;CEILING(COUNT(DRAFT!$B:$B)/4,1),"",INDEX(RSLT,ROWS($A$3:M187)+QUOTIENT(COLUMNS($A$3:M187)-1,65)*CEILING(COUNT(DRAFT!$B:$B)/4,1),1+MOD(COLUMN()-1,6)))</f>
        <v/>
      </c>
      <c r="N187" s="52" t="str">
        <f>IF(ROWS($A$3:N187)&gt;CEILING(COUNT(DRAFT!$B:$B)/4,1),"",INDEX(RSLT,ROWS($A$3:N187)+QUOTIENT(COLUMNS($A$3:N187)-1,65)*CEILING(COUNT(DRAFT!$B:$B)/4,1),1+MOD(COLUMN()-1,6)))</f>
        <v/>
      </c>
      <c r="O187" s="71" t="str">
        <f>IF(ROWS($A$3:O187)&gt;CEILING(COUNT(DRAFT!$B:$B)/4,1),"",INDEX(RSLT,ROWS($A$3:O187)+QUOTIENT(COLUMNS($A$3:O187)-1,65)*CEILING(COUNT(DRAFT!$B:$B)/4,1),1+MOD(COLUMN()-1,6)))</f>
        <v/>
      </c>
      <c r="P187" s="51" t="str">
        <f>IF(ROWS($A$3:P187)&gt;CEILING(COUNT(DRAFT!$B:$B)/4,1),"",INDEX(RSLT,ROWS($A$3:P187)+QUOTIENT(COLUMNS($A$3:P187)-1,65)*CEILING(COUNT(DRAFT!$B:$B)/4,1),1+MOD(COLUMN()-1,6)))</f>
        <v/>
      </c>
      <c r="Q187" s="51" t="str">
        <f>IF(ROWS($A$3:Q187)&gt;CEILING(COUNT(DRAFT!$B:$B)/4,1),"",INDEX(RSLT,ROWS($A$3:Q187)+QUOTIENT(COLUMNS($A$3:Q187)-1,65)*CEILING(COUNT(DRAFT!$B:$B)/4,1),1+MOD(COLUMN()-1,6)))</f>
        <v/>
      </c>
      <c r="R187" s="51" t="str">
        <f>IF(ROWS($A$3:R187)&gt;CEILING(COUNT(DRAFT!$B:$B)/4,1),"",INDEX(RSLT,ROWS($A$3:R187)+QUOTIENT(COLUMNS($A$3:R187)-1,65)*CEILING(COUNT(DRAFT!$B:$B)/4,1),1+MOD(COLUMN()-1,6)))</f>
        <v/>
      </c>
      <c r="S187" s="51" t="str">
        <f>IF(ROWS($A$3:S187)&gt;CEILING(COUNT(DRAFT!$B:$B)/4,1),"",INDEX(RSLT,ROWS($A$3:S187)+QUOTIENT(COLUMNS($A$3:S187)-1,65)*CEILING(COUNT(DRAFT!$B:$B)/4,1),1+MOD(COLUMN()-1,6)))</f>
        <v/>
      </c>
      <c r="T187" s="52" t="str">
        <f>IF(ROWS($A$3:T187)&gt;CEILING(COUNT(DRAFT!$B:$B)/4,1),"",INDEX(RSLT,ROWS($A$3:T187)+QUOTIENT(COLUMNS($A$3:T187)-1,65)*CEILING(COUNT(DRAFT!$B:$B)/4,1),1+MOD(COLUMN()-1,6)))</f>
        <v/>
      </c>
      <c r="U187" s="71" t="str">
        <f>IF(ROWS($A$3:U187)&gt;CEILING(COUNT(DRAFT!$B:$B)/4,1),"",INDEX(RSLT,ROWS($A$3:U187)+QUOTIENT(COLUMNS($A$3:U187)-1,65)*CEILING(COUNT(DRAFT!$B:$B)/4,1),1+MOD(COLUMN()-1,6)))</f>
        <v/>
      </c>
      <c r="V187" s="51" t="str">
        <f>IF(ROWS($A$3:V187)&gt;CEILING(COUNT(DRAFT!$B:$B)/4,1),"",INDEX(RSLT,ROWS($A$3:V187)+QUOTIENT(COLUMNS($A$3:V187)-1,65)*CEILING(COUNT(DRAFT!$B:$B)/4,1),1+MOD(COLUMN()-1,6)))</f>
        <v/>
      </c>
      <c r="W187" s="51" t="str">
        <f>IF(ROWS($A$3:W187)&gt;CEILING(COUNT(DRAFT!$B:$B)/4,1),"",INDEX(RSLT,ROWS($A$3:W187)+QUOTIENT(COLUMNS($A$3:W187)-1,65)*CEILING(COUNT(DRAFT!$B:$B)/4,1),1+MOD(COLUMN()-1,6)))</f>
        <v/>
      </c>
      <c r="X187" s="51" t="str">
        <f>IF(ROWS($A$3:X187)&gt;CEILING(COUNT(DRAFT!$B:$B)/4,1),"",INDEX(RSLT,ROWS($A$3:X187)+QUOTIENT(COLUMNS($A$3:X187)-1,65)*CEILING(COUNT(DRAFT!$B:$B)/4,1),1+MOD(COLUMN()-1,6)))</f>
        <v/>
      </c>
    </row>
    <row r="188" spans="1:24" ht="23.1" customHeight="1" x14ac:dyDescent="0.2">
      <c r="A188" s="51" t="str">
        <f>IF(ROWS($A$3:A188)&gt;CEILING(COUNT(DRAFT!$B:$B)/4,1),"",INDEX(RSLT,ROWS($A$3:A188)+QUOTIENT(COLUMNS($A$3:A188)-1,65)*CEILING(COUNT(DRAFT!$B:$B)/4,1),1+MOD(COLUMN()-1,6)))</f>
        <v/>
      </c>
      <c r="B188" s="52" t="str">
        <f>IF(ROWS($A$3:B188)&gt;CEILING(COUNT(DRAFT!$B:$B)/4,1),"",INDEX(RSLT,ROWS($A$3:B188)+QUOTIENT(COLUMNS($A$3:B188)-1,65)*CEILING(COUNT(DRAFT!$B:$B)/4,1),1+MOD(COLUMN()-1,6)))</f>
        <v/>
      </c>
      <c r="C188" s="71" t="str">
        <f>IF(ROWS($A$3:C188)&gt;CEILING(COUNT(DRAFT!$B:$B)/4,1),"",INDEX(RSLT,ROWS($A$3:C188)+QUOTIENT(COLUMNS($A$3:C188)-1,65)*CEILING(COUNT(DRAFT!$B:$B)/4,1),1+MOD(COLUMN()-1,6)))</f>
        <v/>
      </c>
      <c r="D188" s="51" t="str">
        <f>IF(ROWS($A$3:D188)&gt;CEILING(COUNT(DRAFT!$B:$B)/4,1),"",INDEX(RSLT,ROWS($A$3:D188)+QUOTIENT(COLUMNS($A$3:D188)-1,65)*CEILING(COUNT(DRAFT!$B:$B)/4,1),1+MOD(COLUMN()-1,6)))</f>
        <v/>
      </c>
      <c r="E188" s="51" t="str">
        <f>IF(ROWS($A$3:E188)&gt;CEILING(COUNT(DRAFT!$B:$B)/4,1),"",INDEX(RSLT,ROWS($A$3:E188)+QUOTIENT(COLUMNS($A$3:E188)-1,65)*CEILING(COUNT(DRAFT!$B:$B)/4,1),1+MOD(COLUMN()-1,6)))</f>
        <v/>
      </c>
      <c r="F188" s="51" t="str">
        <f>IF(ROWS($A$3:F188)&gt;CEILING(COUNT(DRAFT!$B:$B)/4,1),"",INDEX(RSLT,ROWS($A$3:F188)+QUOTIENT(COLUMNS($A$3:F188)-1,65)*CEILING(COUNT(DRAFT!$B:$B)/4,1),1+MOD(COLUMN()-1,6)))</f>
        <v/>
      </c>
      <c r="G188" s="51" t="str">
        <f>IF(ROWS($A$3:G188)&gt;CEILING(COUNT(DRAFT!$B:$B)/4,1),"",INDEX(RSLT,ROWS($A$3:G188)+QUOTIENT(COLUMNS($A$3:G188)-1,65)*CEILING(COUNT(DRAFT!$B:$B)/4,1),1+MOD(COLUMN()-1,6)))</f>
        <v/>
      </c>
      <c r="H188" s="52" t="str">
        <f>IF(ROWS($A$3:H188)&gt;CEILING(COUNT(DRAFT!$B:$B)/4,1),"",INDEX(RSLT,ROWS($A$3:H188)+QUOTIENT(COLUMNS($A$3:H188)-1,65)*CEILING(COUNT(DRAFT!$B:$B)/4,1),1+MOD(COLUMN()-1,6)))</f>
        <v/>
      </c>
      <c r="I188" s="71" t="str">
        <f>IF(ROWS($A$3:I188)&gt;CEILING(COUNT(DRAFT!$B:$B)/4,1),"",INDEX(RSLT,ROWS($A$3:I188)+QUOTIENT(COLUMNS($A$3:I188)-1,65)*CEILING(COUNT(DRAFT!$B:$B)/4,1),1+MOD(COLUMN()-1,6)))</f>
        <v/>
      </c>
      <c r="J188" s="51" t="str">
        <f>IF(ROWS($A$3:J188)&gt;CEILING(COUNT(DRAFT!$B:$B)/4,1),"",INDEX(RSLT,ROWS($A$3:J188)+QUOTIENT(COLUMNS($A$3:J188)-1,65)*CEILING(COUNT(DRAFT!$B:$B)/4,1),1+MOD(COLUMN()-1,6)))</f>
        <v/>
      </c>
      <c r="K188" s="51" t="str">
        <f>IF(ROWS($A$3:K188)&gt;CEILING(COUNT(DRAFT!$B:$B)/4,1),"",INDEX(RSLT,ROWS($A$3:K188)+QUOTIENT(COLUMNS($A$3:K188)-1,65)*CEILING(COUNT(DRAFT!$B:$B)/4,1),1+MOD(COLUMN()-1,6)))</f>
        <v/>
      </c>
      <c r="L188" s="51" t="str">
        <f>IF(ROWS($A$3:L188)&gt;CEILING(COUNT(DRAFT!$B:$B)/4,1),"",INDEX(RSLT,ROWS($A$3:L188)+QUOTIENT(COLUMNS($A$3:L188)-1,65)*CEILING(COUNT(DRAFT!$B:$B)/4,1),1+MOD(COLUMN()-1,6)))</f>
        <v/>
      </c>
      <c r="M188" s="51" t="str">
        <f>IF(ROWS($A$3:M188)&gt;CEILING(COUNT(DRAFT!$B:$B)/4,1),"",INDEX(RSLT,ROWS($A$3:M188)+QUOTIENT(COLUMNS($A$3:M188)-1,65)*CEILING(COUNT(DRAFT!$B:$B)/4,1),1+MOD(COLUMN()-1,6)))</f>
        <v/>
      </c>
      <c r="N188" s="52" t="str">
        <f>IF(ROWS($A$3:N188)&gt;CEILING(COUNT(DRAFT!$B:$B)/4,1),"",INDEX(RSLT,ROWS($A$3:N188)+QUOTIENT(COLUMNS($A$3:N188)-1,65)*CEILING(COUNT(DRAFT!$B:$B)/4,1),1+MOD(COLUMN()-1,6)))</f>
        <v/>
      </c>
      <c r="O188" s="71" t="str">
        <f>IF(ROWS($A$3:O188)&gt;CEILING(COUNT(DRAFT!$B:$B)/4,1),"",INDEX(RSLT,ROWS($A$3:O188)+QUOTIENT(COLUMNS($A$3:O188)-1,65)*CEILING(COUNT(DRAFT!$B:$B)/4,1),1+MOD(COLUMN()-1,6)))</f>
        <v/>
      </c>
      <c r="P188" s="51" t="str">
        <f>IF(ROWS($A$3:P188)&gt;CEILING(COUNT(DRAFT!$B:$B)/4,1),"",INDEX(RSLT,ROWS($A$3:P188)+QUOTIENT(COLUMNS($A$3:P188)-1,65)*CEILING(COUNT(DRAFT!$B:$B)/4,1),1+MOD(COLUMN()-1,6)))</f>
        <v/>
      </c>
      <c r="Q188" s="51" t="str">
        <f>IF(ROWS($A$3:Q188)&gt;CEILING(COUNT(DRAFT!$B:$B)/4,1),"",INDEX(RSLT,ROWS($A$3:Q188)+QUOTIENT(COLUMNS($A$3:Q188)-1,65)*CEILING(COUNT(DRAFT!$B:$B)/4,1),1+MOD(COLUMN()-1,6)))</f>
        <v/>
      </c>
      <c r="R188" s="51" t="str">
        <f>IF(ROWS($A$3:R188)&gt;CEILING(COUNT(DRAFT!$B:$B)/4,1),"",INDEX(RSLT,ROWS($A$3:R188)+QUOTIENT(COLUMNS($A$3:R188)-1,65)*CEILING(COUNT(DRAFT!$B:$B)/4,1),1+MOD(COLUMN()-1,6)))</f>
        <v/>
      </c>
      <c r="S188" s="51" t="str">
        <f>IF(ROWS($A$3:S188)&gt;CEILING(COUNT(DRAFT!$B:$B)/4,1),"",INDEX(RSLT,ROWS($A$3:S188)+QUOTIENT(COLUMNS($A$3:S188)-1,65)*CEILING(COUNT(DRAFT!$B:$B)/4,1),1+MOD(COLUMN()-1,6)))</f>
        <v/>
      </c>
      <c r="T188" s="52" t="str">
        <f>IF(ROWS($A$3:T188)&gt;CEILING(COUNT(DRAFT!$B:$B)/4,1),"",INDEX(RSLT,ROWS($A$3:T188)+QUOTIENT(COLUMNS($A$3:T188)-1,65)*CEILING(COUNT(DRAFT!$B:$B)/4,1),1+MOD(COLUMN()-1,6)))</f>
        <v/>
      </c>
      <c r="U188" s="71" t="str">
        <f>IF(ROWS($A$3:U188)&gt;CEILING(COUNT(DRAFT!$B:$B)/4,1),"",INDEX(RSLT,ROWS($A$3:U188)+QUOTIENT(COLUMNS($A$3:U188)-1,65)*CEILING(COUNT(DRAFT!$B:$B)/4,1),1+MOD(COLUMN()-1,6)))</f>
        <v/>
      </c>
      <c r="V188" s="51" t="str">
        <f>IF(ROWS($A$3:V188)&gt;CEILING(COUNT(DRAFT!$B:$B)/4,1),"",INDEX(RSLT,ROWS($A$3:V188)+QUOTIENT(COLUMNS($A$3:V188)-1,65)*CEILING(COUNT(DRAFT!$B:$B)/4,1),1+MOD(COLUMN()-1,6)))</f>
        <v/>
      </c>
      <c r="W188" s="51" t="str">
        <f>IF(ROWS($A$3:W188)&gt;CEILING(COUNT(DRAFT!$B:$B)/4,1),"",INDEX(RSLT,ROWS($A$3:W188)+QUOTIENT(COLUMNS($A$3:W188)-1,65)*CEILING(COUNT(DRAFT!$B:$B)/4,1),1+MOD(COLUMN()-1,6)))</f>
        <v/>
      </c>
      <c r="X188" s="51" t="str">
        <f>IF(ROWS($A$3:X188)&gt;CEILING(COUNT(DRAFT!$B:$B)/4,1),"",INDEX(RSLT,ROWS($A$3:X188)+QUOTIENT(COLUMNS($A$3:X188)-1,65)*CEILING(COUNT(DRAFT!$B:$B)/4,1),1+MOD(COLUMN()-1,6)))</f>
        <v/>
      </c>
    </row>
    <row r="189" spans="1:24" ht="23.1" customHeight="1" x14ac:dyDescent="0.2">
      <c r="A189" s="51" t="str">
        <f>IF(ROWS($A$3:A189)&gt;CEILING(COUNT(DRAFT!$B:$B)/4,1),"",INDEX(RSLT,ROWS($A$3:A189)+QUOTIENT(COLUMNS($A$3:A189)-1,65)*CEILING(COUNT(DRAFT!$B:$B)/4,1),1+MOD(COLUMN()-1,6)))</f>
        <v/>
      </c>
      <c r="B189" s="52" t="str">
        <f>IF(ROWS($A$3:B189)&gt;CEILING(COUNT(DRAFT!$B:$B)/4,1),"",INDEX(RSLT,ROWS($A$3:B189)+QUOTIENT(COLUMNS($A$3:B189)-1,65)*CEILING(COUNT(DRAFT!$B:$B)/4,1),1+MOD(COLUMN()-1,6)))</f>
        <v/>
      </c>
      <c r="C189" s="71" t="str">
        <f>IF(ROWS($A$3:C189)&gt;CEILING(COUNT(DRAFT!$B:$B)/4,1),"",INDEX(RSLT,ROWS($A$3:C189)+QUOTIENT(COLUMNS($A$3:C189)-1,65)*CEILING(COUNT(DRAFT!$B:$B)/4,1),1+MOD(COLUMN()-1,6)))</f>
        <v/>
      </c>
      <c r="D189" s="51" t="str">
        <f>IF(ROWS($A$3:D189)&gt;CEILING(COUNT(DRAFT!$B:$B)/4,1),"",INDEX(RSLT,ROWS($A$3:D189)+QUOTIENT(COLUMNS($A$3:D189)-1,65)*CEILING(COUNT(DRAFT!$B:$B)/4,1),1+MOD(COLUMN()-1,6)))</f>
        <v/>
      </c>
      <c r="E189" s="51" t="str">
        <f>IF(ROWS($A$3:E189)&gt;CEILING(COUNT(DRAFT!$B:$B)/4,1),"",INDEX(RSLT,ROWS($A$3:E189)+QUOTIENT(COLUMNS($A$3:E189)-1,65)*CEILING(COUNT(DRAFT!$B:$B)/4,1),1+MOD(COLUMN()-1,6)))</f>
        <v/>
      </c>
      <c r="F189" s="51" t="str">
        <f>IF(ROWS($A$3:F189)&gt;CEILING(COUNT(DRAFT!$B:$B)/4,1),"",INDEX(RSLT,ROWS($A$3:F189)+QUOTIENT(COLUMNS($A$3:F189)-1,65)*CEILING(COUNT(DRAFT!$B:$B)/4,1),1+MOD(COLUMN()-1,6)))</f>
        <v/>
      </c>
      <c r="G189" s="51" t="str">
        <f>IF(ROWS($A$3:G189)&gt;CEILING(COUNT(DRAFT!$B:$B)/4,1),"",INDEX(RSLT,ROWS($A$3:G189)+QUOTIENT(COLUMNS($A$3:G189)-1,65)*CEILING(COUNT(DRAFT!$B:$B)/4,1),1+MOD(COLUMN()-1,6)))</f>
        <v/>
      </c>
      <c r="H189" s="52" t="str">
        <f>IF(ROWS($A$3:H189)&gt;CEILING(COUNT(DRAFT!$B:$B)/4,1),"",INDEX(RSLT,ROWS($A$3:H189)+QUOTIENT(COLUMNS($A$3:H189)-1,65)*CEILING(COUNT(DRAFT!$B:$B)/4,1),1+MOD(COLUMN()-1,6)))</f>
        <v/>
      </c>
      <c r="I189" s="71" t="str">
        <f>IF(ROWS($A$3:I189)&gt;CEILING(COUNT(DRAFT!$B:$B)/4,1),"",INDEX(RSLT,ROWS($A$3:I189)+QUOTIENT(COLUMNS($A$3:I189)-1,65)*CEILING(COUNT(DRAFT!$B:$B)/4,1),1+MOD(COLUMN()-1,6)))</f>
        <v/>
      </c>
      <c r="J189" s="51" t="str">
        <f>IF(ROWS($A$3:J189)&gt;CEILING(COUNT(DRAFT!$B:$B)/4,1),"",INDEX(RSLT,ROWS($A$3:J189)+QUOTIENT(COLUMNS($A$3:J189)-1,65)*CEILING(COUNT(DRAFT!$B:$B)/4,1),1+MOD(COLUMN()-1,6)))</f>
        <v/>
      </c>
      <c r="K189" s="51" t="str">
        <f>IF(ROWS($A$3:K189)&gt;CEILING(COUNT(DRAFT!$B:$B)/4,1),"",INDEX(RSLT,ROWS($A$3:K189)+QUOTIENT(COLUMNS($A$3:K189)-1,65)*CEILING(COUNT(DRAFT!$B:$B)/4,1),1+MOD(COLUMN()-1,6)))</f>
        <v/>
      </c>
      <c r="L189" s="51" t="str">
        <f>IF(ROWS($A$3:L189)&gt;CEILING(COUNT(DRAFT!$B:$B)/4,1),"",INDEX(RSLT,ROWS($A$3:L189)+QUOTIENT(COLUMNS($A$3:L189)-1,65)*CEILING(COUNT(DRAFT!$B:$B)/4,1),1+MOD(COLUMN()-1,6)))</f>
        <v/>
      </c>
      <c r="M189" s="51" t="str">
        <f>IF(ROWS($A$3:M189)&gt;CEILING(COUNT(DRAFT!$B:$B)/4,1),"",INDEX(RSLT,ROWS($A$3:M189)+QUOTIENT(COLUMNS($A$3:M189)-1,65)*CEILING(COUNT(DRAFT!$B:$B)/4,1),1+MOD(COLUMN()-1,6)))</f>
        <v/>
      </c>
      <c r="N189" s="52" t="str">
        <f>IF(ROWS($A$3:N189)&gt;CEILING(COUNT(DRAFT!$B:$B)/4,1),"",INDEX(RSLT,ROWS($A$3:N189)+QUOTIENT(COLUMNS($A$3:N189)-1,65)*CEILING(COUNT(DRAFT!$B:$B)/4,1),1+MOD(COLUMN()-1,6)))</f>
        <v/>
      </c>
      <c r="O189" s="71" t="str">
        <f>IF(ROWS($A$3:O189)&gt;CEILING(COUNT(DRAFT!$B:$B)/4,1),"",INDEX(RSLT,ROWS($A$3:O189)+QUOTIENT(COLUMNS($A$3:O189)-1,65)*CEILING(COUNT(DRAFT!$B:$B)/4,1),1+MOD(COLUMN()-1,6)))</f>
        <v/>
      </c>
      <c r="P189" s="51" t="str">
        <f>IF(ROWS($A$3:P189)&gt;CEILING(COUNT(DRAFT!$B:$B)/4,1),"",INDEX(RSLT,ROWS($A$3:P189)+QUOTIENT(COLUMNS($A$3:P189)-1,65)*CEILING(COUNT(DRAFT!$B:$B)/4,1),1+MOD(COLUMN()-1,6)))</f>
        <v/>
      </c>
      <c r="Q189" s="51" t="str">
        <f>IF(ROWS($A$3:Q189)&gt;CEILING(COUNT(DRAFT!$B:$B)/4,1),"",INDEX(RSLT,ROWS($A$3:Q189)+QUOTIENT(COLUMNS($A$3:Q189)-1,65)*CEILING(COUNT(DRAFT!$B:$B)/4,1),1+MOD(COLUMN()-1,6)))</f>
        <v/>
      </c>
      <c r="R189" s="51" t="str">
        <f>IF(ROWS($A$3:R189)&gt;CEILING(COUNT(DRAFT!$B:$B)/4,1),"",INDEX(RSLT,ROWS($A$3:R189)+QUOTIENT(COLUMNS($A$3:R189)-1,65)*CEILING(COUNT(DRAFT!$B:$B)/4,1),1+MOD(COLUMN()-1,6)))</f>
        <v/>
      </c>
      <c r="S189" s="51" t="str">
        <f>IF(ROWS($A$3:S189)&gt;CEILING(COUNT(DRAFT!$B:$B)/4,1),"",INDEX(RSLT,ROWS($A$3:S189)+QUOTIENT(COLUMNS($A$3:S189)-1,65)*CEILING(COUNT(DRAFT!$B:$B)/4,1),1+MOD(COLUMN()-1,6)))</f>
        <v/>
      </c>
      <c r="T189" s="52" t="str">
        <f>IF(ROWS($A$3:T189)&gt;CEILING(COUNT(DRAFT!$B:$B)/4,1),"",INDEX(RSLT,ROWS($A$3:T189)+QUOTIENT(COLUMNS($A$3:T189)-1,65)*CEILING(COUNT(DRAFT!$B:$B)/4,1),1+MOD(COLUMN()-1,6)))</f>
        <v/>
      </c>
      <c r="U189" s="71" t="str">
        <f>IF(ROWS($A$3:U189)&gt;CEILING(COUNT(DRAFT!$B:$B)/4,1),"",INDEX(RSLT,ROWS($A$3:U189)+QUOTIENT(COLUMNS($A$3:U189)-1,65)*CEILING(COUNT(DRAFT!$B:$B)/4,1),1+MOD(COLUMN()-1,6)))</f>
        <v/>
      </c>
      <c r="V189" s="51" t="str">
        <f>IF(ROWS($A$3:V189)&gt;CEILING(COUNT(DRAFT!$B:$B)/4,1),"",INDEX(RSLT,ROWS($A$3:V189)+QUOTIENT(COLUMNS($A$3:V189)-1,65)*CEILING(COUNT(DRAFT!$B:$B)/4,1),1+MOD(COLUMN()-1,6)))</f>
        <v/>
      </c>
      <c r="W189" s="51" t="str">
        <f>IF(ROWS($A$3:W189)&gt;CEILING(COUNT(DRAFT!$B:$B)/4,1),"",INDEX(RSLT,ROWS($A$3:W189)+QUOTIENT(COLUMNS($A$3:W189)-1,65)*CEILING(COUNT(DRAFT!$B:$B)/4,1),1+MOD(COLUMN()-1,6)))</f>
        <v/>
      </c>
      <c r="X189" s="51" t="str">
        <f>IF(ROWS($A$3:X189)&gt;CEILING(COUNT(DRAFT!$B:$B)/4,1),"",INDEX(RSLT,ROWS($A$3:X189)+QUOTIENT(COLUMNS($A$3:X189)-1,65)*CEILING(COUNT(DRAFT!$B:$B)/4,1),1+MOD(COLUMN()-1,6)))</f>
        <v/>
      </c>
    </row>
    <row r="190" spans="1:24" ht="23.1" customHeight="1" x14ac:dyDescent="0.2">
      <c r="A190" s="51" t="str">
        <f>IF(ROWS($A$3:A190)&gt;CEILING(COUNT(DRAFT!$B:$B)/4,1),"",INDEX(RSLT,ROWS($A$3:A190)+QUOTIENT(COLUMNS($A$3:A190)-1,65)*CEILING(COUNT(DRAFT!$B:$B)/4,1),1+MOD(COLUMN()-1,6)))</f>
        <v/>
      </c>
      <c r="B190" s="52" t="str">
        <f>IF(ROWS($A$3:B190)&gt;CEILING(COUNT(DRAFT!$B:$B)/4,1),"",INDEX(RSLT,ROWS($A$3:B190)+QUOTIENT(COLUMNS($A$3:B190)-1,65)*CEILING(COUNT(DRAFT!$B:$B)/4,1),1+MOD(COLUMN()-1,6)))</f>
        <v/>
      </c>
      <c r="C190" s="71" t="str">
        <f>IF(ROWS($A$3:C190)&gt;CEILING(COUNT(DRAFT!$B:$B)/4,1),"",INDEX(RSLT,ROWS($A$3:C190)+QUOTIENT(COLUMNS($A$3:C190)-1,65)*CEILING(COUNT(DRAFT!$B:$B)/4,1),1+MOD(COLUMN()-1,6)))</f>
        <v/>
      </c>
      <c r="D190" s="51" t="str">
        <f>IF(ROWS($A$3:D190)&gt;CEILING(COUNT(DRAFT!$B:$B)/4,1),"",INDEX(RSLT,ROWS($A$3:D190)+QUOTIENT(COLUMNS($A$3:D190)-1,65)*CEILING(COUNT(DRAFT!$B:$B)/4,1),1+MOD(COLUMN()-1,6)))</f>
        <v/>
      </c>
      <c r="E190" s="51" t="str">
        <f>IF(ROWS($A$3:E190)&gt;CEILING(COUNT(DRAFT!$B:$B)/4,1),"",INDEX(RSLT,ROWS($A$3:E190)+QUOTIENT(COLUMNS($A$3:E190)-1,65)*CEILING(COUNT(DRAFT!$B:$B)/4,1),1+MOD(COLUMN()-1,6)))</f>
        <v/>
      </c>
      <c r="F190" s="51" t="str">
        <f>IF(ROWS($A$3:F190)&gt;CEILING(COUNT(DRAFT!$B:$B)/4,1),"",INDEX(RSLT,ROWS($A$3:F190)+QUOTIENT(COLUMNS($A$3:F190)-1,65)*CEILING(COUNT(DRAFT!$B:$B)/4,1),1+MOD(COLUMN()-1,6)))</f>
        <v/>
      </c>
      <c r="G190" s="51" t="str">
        <f>IF(ROWS($A$3:G190)&gt;CEILING(COUNT(DRAFT!$B:$B)/4,1),"",INDEX(RSLT,ROWS($A$3:G190)+QUOTIENT(COLUMNS($A$3:G190)-1,65)*CEILING(COUNT(DRAFT!$B:$B)/4,1),1+MOD(COLUMN()-1,6)))</f>
        <v/>
      </c>
      <c r="H190" s="52" t="str">
        <f>IF(ROWS($A$3:H190)&gt;CEILING(COUNT(DRAFT!$B:$B)/4,1),"",INDEX(RSLT,ROWS($A$3:H190)+QUOTIENT(COLUMNS($A$3:H190)-1,65)*CEILING(COUNT(DRAFT!$B:$B)/4,1),1+MOD(COLUMN()-1,6)))</f>
        <v/>
      </c>
      <c r="I190" s="71" t="str">
        <f>IF(ROWS($A$3:I190)&gt;CEILING(COUNT(DRAFT!$B:$B)/4,1),"",INDEX(RSLT,ROWS($A$3:I190)+QUOTIENT(COLUMNS($A$3:I190)-1,65)*CEILING(COUNT(DRAFT!$B:$B)/4,1),1+MOD(COLUMN()-1,6)))</f>
        <v/>
      </c>
      <c r="J190" s="51" t="str">
        <f>IF(ROWS($A$3:J190)&gt;CEILING(COUNT(DRAFT!$B:$B)/4,1),"",INDEX(RSLT,ROWS($A$3:J190)+QUOTIENT(COLUMNS($A$3:J190)-1,65)*CEILING(COUNT(DRAFT!$B:$B)/4,1),1+MOD(COLUMN()-1,6)))</f>
        <v/>
      </c>
      <c r="K190" s="51" t="str">
        <f>IF(ROWS($A$3:K190)&gt;CEILING(COUNT(DRAFT!$B:$B)/4,1),"",INDEX(RSLT,ROWS($A$3:K190)+QUOTIENT(COLUMNS($A$3:K190)-1,65)*CEILING(COUNT(DRAFT!$B:$B)/4,1),1+MOD(COLUMN()-1,6)))</f>
        <v/>
      </c>
      <c r="L190" s="51" t="str">
        <f>IF(ROWS($A$3:L190)&gt;CEILING(COUNT(DRAFT!$B:$B)/4,1),"",INDEX(RSLT,ROWS($A$3:L190)+QUOTIENT(COLUMNS($A$3:L190)-1,65)*CEILING(COUNT(DRAFT!$B:$B)/4,1),1+MOD(COLUMN()-1,6)))</f>
        <v/>
      </c>
      <c r="M190" s="51" t="str">
        <f>IF(ROWS($A$3:M190)&gt;CEILING(COUNT(DRAFT!$B:$B)/4,1),"",INDEX(RSLT,ROWS($A$3:M190)+QUOTIENT(COLUMNS($A$3:M190)-1,65)*CEILING(COUNT(DRAFT!$B:$B)/4,1),1+MOD(COLUMN()-1,6)))</f>
        <v/>
      </c>
      <c r="N190" s="52" t="str">
        <f>IF(ROWS($A$3:N190)&gt;CEILING(COUNT(DRAFT!$B:$B)/4,1),"",INDEX(RSLT,ROWS($A$3:N190)+QUOTIENT(COLUMNS($A$3:N190)-1,65)*CEILING(COUNT(DRAFT!$B:$B)/4,1),1+MOD(COLUMN()-1,6)))</f>
        <v/>
      </c>
      <c r="O190" s="71" t="str">
        <f>IF(ROWS($A$3:O190)&gt;CEILING(COUNT(DRAFT!$B:$B)/4,1),"",INDEX(RSLT,ROWS($A$3:O190)+QUOTIENT(COLUMNS($A$3:O190)-1,65)*CEILING(COUNT(DRAFT!$B:$B)/4,1),1+MOD(COLUMN()-1,6)))</f>
        <v/>
      </c>
      <c r="P190" s="51" t="str">
        <f>IF(ROWS($A$3:P190)&gt;CEILING(COUNT(DRAFT!$B:$B)/4,1),"",INDEX(RSLT,ROWS($A$3:P190)+QUOTIENT(COLUMNS($A$3:P190)-1,65)*CEILING(COUNT(DRAFT!$B:$B)/4,1),1+MOD(COLUMN()-1,6)))</f>
        <v/>
      </c>
      <c r="Q190" s="51" t="str">
        <f>IF(ROWS($A$3:Q190)&gt;CEILING(COUNT(DRAFT!$B:$B)/4,1),"",INDEX(RSLT,ROWS($A$3:Q190)+QUOTIENT(COLUMNS($A$3:Q190)-1,65)*CEILING(COUNT(DRAFT!$B:$B)/4,1),1+MOD(COLUMN()-1,6)))</f>
        <v/>
      </c>
      <c r="R190" s="51" t="str">
        <f>IF(ROWS($A$3:R190)&gt;CEILING(COUNT(DRAFT!$B:$B)/4,1),"",INDEX(RSLT,ROWS($A$3:R190)+QUOTIENT(COLUMNS($A$3:R190)-1,65)*CEILING(COUNT(DRAFT!$B:$B)/4,1),1+MOD(COLUMN()-1,6)))</f>
        <v/>
      </c>
      <c r="S190" s="51" t="str">
        <f>IF(ROWS($A$3:S190)&gt;CEILING(COUNT(DRAFT!$B:$B)/4,1),"",INDEX(RSLT,ROWS($A$3:S190)+QUOTIENT(COLUMNS($A$3:S190)-1,65)*CEILING(COUNT(DRAFT!$B:$B)/4,1),1+MOD(COLUMN()-1,6)))</f>
        <v/>
      </c>
      <c r="T190" s="52" t="str">
        <f>IF(ROWS($A$3:T190)&gt;CEILING(COUNT(DRAFT!$B:$B)/4,1),"",INDEX(RSLT,ROWS($A$3:T190)+QUOTIENT(COLUMNS($A$3:T190)-1,65)*CEILING(COUNT(DRAFT!$B:$B)/4,1),1+MOD(COLUMN()-1,6)))</f>
        <v/>
      </c>
      <c r="U190" s="71" t="str">
        <f>IF(ROWS($A$3:U190)&gt;CEILING(COUNT(DRAFT!$B:$B)/4,1),"",INDEX(RSLT,ROWS($A$3:U190)+QUOTIENT(COLUMNS($A$3:U190)-1,65)*CEILING(COUNT(DRAFT!$B:$B)/4,1),1+MOD(COLUMN()-1,6)))</f>
        <v/>
      </c>
      <c r="V190" s="51" t="str">
        <f>IF(ROWS($A$3:V190)&gt;CEILING(COUNT(DRAFT!$B:$B)/4,1),"",INDEX(RSLT,ROWS($A$3:V190)+QUOTIENT(COLUMNS($A$3:V190)-1,65)*CEILING(COUNT(DRAFT!$B:$B)/4,1),1+MOD(COLUMN()-1,6)))</f>
        <v/>
      </c>
      <c r="W190" s="51" t="str">
        <f>IF(ROWS($A$3:W190)&gt;CEILING(COUNT(DRAFT!$B:$B)/4,1),"",INDEX(RSLT,ROWS($A$3:W190)+QUOTIENT(COLUMNS($A$3:W190)-1,65)*CEILING(COUNT(DRAFT!$B:$B)/4,1),1+MOD(COLUMN()-1,6)))</f>
        <v/>
      </c>
      <c r="X190" s="51" t="str">
        <f>IF(ROWS($A$3:X190)&gt;CEILING(COUNT(DRAFT!$B:$B)/4,1),"",INDEX(RSLT,ROWS($A$3:X190)+QUOTIENT(COLUMNS($A$3:X190)-1,65)*CEILING(COUNT(DRAFT!$B:$B)/4,1),1+MOD(COLUMN()-1,6)))</f>
        <v/>
      </c>
    </row>
    <row r="191" spans="1:24" ht="23.1" customHeight="1" x14ac:dyDescent="0.2">
      <c r="A191" s="51" t="str">
        <f>IF(ROWS($A$3:A191)&gt;CEILING(COUNT(DRAFT!$B:$B)/4,1),"",INDEX(RSLT,ROWS($A$3:A191)+QUOTIENT(COLUMNS($A$3:A191)-1,65)*CEILING(COUNT(DRAFT!$B:$B)/4,1),1+MOD(COLUMN()-1,6)))</f>
        <v/>
      </c>
      <c r="B191" s="52" t="str">
        <f>IF(ROWS($A$3:B191)&gt;CEILING(COUNT(DRAFT!$B:$B)/4,1),"",INDEX(RSLT,ROWS($A$3:B191)+QUOTIENT(COLUMNS($A$3:B191)-1,65)*CEILING(COUNT(DRAFT!$B:$B)/4,1),1+MOD(COLUMN()-1,6)))</f>
        <v/>
      </c>
      <c r="C191" s="71" t="str">
        <f>IF(ROWS($A$3:C191)&gt;CEILING(COUNT(DRAFT!$B:$B)/4,1),"",INDEX(RSLT,ROWS($A$3:C191)+QUOTIENT(COLUMNS($A$3:C191)-1,65)*CEILING(COUNT(DRAFT!$B:$B)/4,1),1+MOD(COLUMN()-1,6)))</f>
        <v/>
      </c>
      <c r="D191" s="51" t="str">
        <f>IF(ROWS($A$3:D191)&gt;CEILING(COUNT(DRAFT!$B:$B)/4,1),"",INDEX(RSLT,ROWS($A$3:D191)+QUOTIENT(COLUMNS($A$3:D191)-1,65)*CEILING(COUNT(DRAFT!$B:$B)/4,1),1+MOD(COLUMN()-1,6)))</f>
        <v/>
      </c>
      <c r="E191" s="51" t="str">
        <f>IF(ROWS($A$3:E191)&gt;CEILING(COUNT(DRAFT!$B:$B)/4,1),"",INDEX(RSLT,ROWS($A$3:E191)+QUOTIENT(COLUMNS($A$3:E191)-1,65)*CEILING(COUNT(DRAFT!$B:$B)/4,1),1+MOD(COLUMN()-1,6)))</f>
        <v/>
      </c>
      <c r="F191" s="51" t="str">
        <f>IF(ROWS($A$3:F191)&gt;CEILING(COUNT(DRAFT!$B:$B)/4,1),"",INDEX(RSLT,ROWS($A$3:F191)+QUOTIENT(COLUMNS($A$3:F191)-1,65)*CEILING(COUNT(DRAFT!$B:$B)/4,1),1+MOD(COLUMN()-1,6)))</f>
        <v/>
      </c>
      <c r="G191" s="51" t="str">
        <f>IF(ROWS($A$3:G191)&gt;CEILING(COUNT(DRAFT!$B:$B)/4,1),"",INDEX(RSLT,ROWS($A$3:G191)+QUOTIENT(COLUMNS($A$3:G191)-1,65)*CEILING(COUNT(DRAFT!$B:$B)/4,1),1+MOD(COLUMN()-1,6)))</f>
        <v/>
      </c>
      <c r="H191" s="52" t="str">
        <f>IF(ROWS($A$3:H191)&gt;CEILING(COUNT(DRAFT!$B:$B)/4,1),"",INDEX(RSLT,ROWS($A$3:H191)+QUOTIENT(COLUMNS($A$3:H191)-1,65)*CEILING(COUNT(DRAFT!$B:$B)/4,1),1+MOD(COLUMN()-1,6)))</f>
        <v/>
      </c>
      <c r="I191" s="71" t="str">
        <f>IF(ROWS($A$3:I191)&gt;CEILING(COUNT(DRAFT!$B:$B)/4,1),"",INDEX(RSLT,ROWS($A$3:I191)+QUOTIENT(COLUMNS($A$3:I191)-1,65)*CEILING(COUNT(DRAFT!$B:$B)/4,1),1+MOD(COLUMN()-1,6)))</f>
        <v/>
      </c>
      <c r="J191" s="51" t="str">
        <f>IF(ROWS($A$3:J191)&gt;CEILING(COUNT(DRAFT!$B:$B)/4,1),"",INDEX(RSLT,ROWS($A$3:J191)+QUOTIENT(COLUMNS($A$3:J191)-1,65)*CEILING(COUNT(DRAFT!$B:$B)/4,1),1+MOD(COLUMN()-1,6)))</f>
        <v/>
      </c>
      <c r="K191" s="51" t="str">
        <f>IF(ROWS($A$3:K191)&gt;CEILING(COUNT(DRAFT!$B:$B)/4,1),"",INDEX(RSLT,ROWS($A$3:K191)+QUOTIENT(COLUMNS($A$3:K191)-1,65)*CEILING(COUNT(DRAFT!$B:$B)/4,1),1+MOD(COLUMN()-1,6)))</f>
        <v/>
      </c>
      <c r="L191" s="51" t="str">
        <f>IF(ROWS($A$3:L191)&gt;CEILING(COUNT(DRAFT!$B:$B)/4,1),"",INDEX(RSLT,ROWS($A$3:L191)+QUOTIENT(COLUMNS($A$3:L191)-1,65)*CEILING(COUNT(DRAFT!$B:$B)/4,1),1+MOD(COLUMN()-1,6)))</f>
        <v/>
      </c>
      <c r="M191" s="51" t="str">
        <f>IF(ROWS($A$3:M191)&gt;CEILING(COUNT(DRAFT!$B:$B)/4,1),"",INDEX(RSLT,ROWS($A$3:M191)+QUOTIENT(COLUMNS($A$3:M191)-1,65)*CEILING(COUNT(DRAFT!$B:$B)/4,1),1+MOD(COLUMN()-1,6)))</f>
        <v/>
      </c>
      <c r="N191" s="52" t="str">
        <f>IF(ROWS($A$3:N191)&gt;CEILING(COUNT(DRAFT!$B:$B)/4,1),"",INDEX(RSLT,ROWS($A$3:N191)+QUOTIENT(COLUMNS($A$3:N191)-1,65)*CEILING(COUNT(DRAFT!$B:$B)/4,1),1+MOD(COLUMN()-1,6)))</f>
        <v/>
      </c>
      <c r="O191" s="71" t="str">
        <f>IF(ROWS($A$3:O191)&gt;CEILING(COUNT(DRAFT!$B:$B)/4,1),"",INDEX(RSLT,ROWS($A$3:O191)+QUOTIENT(COLUMNS($A$3:O191)-1,65)*CEILING(COUNT(DRAFT!$B:$B)/4,1),1+MOD(COLUMN()-1,6)))</f>
        <v/>
      </c>
      <c r="P191" s="51" t="str">
        <f>IF(ROWS($A$3:P191)&gt;CEILING(COUNT(DRAFT!$B:$B)/4,1),"",INDEX(RSLT,ROWS($A$3:P191)+QUOTIENT(COLUMNS($A$3:P191)-1,65)*CEILING(COUNT(DRAFT!$B:$B)/4,1),1+MOD(COLUMN()-1,6)))</f>
        <v/>
      </c>
      <c r="Q191" s="51" t="str">
        <f>IF(ROWS($A$3:Q191)&gt;CEILING(COUNT(DRAFT!$B:$B)/4,1),"",INDEX(RSLT,ROWS($A$3:Q191)+QUOTIENT(COLUMNS($A$3:Q191)-1,65)*CEILING(COUNT(DRAFT!$B:$B)/4,1),1+MOD(COLUMN()-1,6)))</f>
        <v/>
      </c>
      <c r="R191" s="51" t="str">
        <f>IF(ROWS($A$3:R191)&gt;CEILING(COUNT(DRAFT!$B:$B)/4,1),"",INDEX(RSLT,ROWS($A$3:R191)+QUOTIENT(COLUMNS($A$3:R191)-1,65)*CEILING(COUNT(DRAFT!$B:$B)/4,1),1+MOD(COLUMN()-1,6)))</f>
        <v/>
      </c>
      <c r="S191" s="51" t="str">
        <f>IF(ROWS($A$3:S191)&gt;CEILING(COUNT(DRAFT!$B:$B)/4,1),"",INDEX(RSLT,ROWS($A$3:S191)+QUOTIENT(COLUMNS($A$3:S191)-1,65)*CEILING(COUNT(DRAFT!$B:$B)/4,1),1+MOD(COLUMN()-1,6)))</f>
        <v/>
      </c>
      <c r="T191" s="52" t="str">
        <f>IF(ROWS($A$3:T191)&gt;CEILING(COUNT(DRAFT!$B:$B)/4,1),"",INDEX(RSLT,ROWS($A$3:T191)+QUOTIENT(COLUMNS($A$3:T191)-1,65)*CEILING(COUNT(DRAFT!$B:$B)/4,1),1+MOD(COLUMN()-1,6)))</f>
        <v/>
      </c>
      <c r="U191" s="71" t="str">
        <f>IF(ROWS($A$3:U191)&gt;CEILING(COUNT(DRAFT!$B:$B)/4,1),"",INDEX(RSLT,ROWS($A$3:U191)+QUOTIENT(COLUMNS($A$3:U191)-1,65)*CEILING(COUNT(DRAFT!$B:$B)/4,1),1+MOD(COLUMN()-1,6)))</f>
        <v/>
      </c>
      <c r="V191" s="51" t="str">
        <f>IF(ROWS($A$3:V191)&gt;CEILING(COUNT(DRAFT!$B:$B)/4,1),"",INDEX(RSLT,ROWS($A$3:V191)+QUOTIENT(COLUMNS($A$3:V191)-1,65)*CEILING(COUNT(DRAFT!$B:$B)/4,1),1+MOD(COLUMN()-1,6)))</f>
        <v/>
      </c>
      <c r="W191" s="51" t="str">
        <f>IF(ROWS($A$3:W191)&gt;CEILING(COUNT(DRAFT!$B:$B)/4,1),"",INDEX(RSLT,ROWS($A$3:W191)+QUOTIENT(COLUMNS($A$3:W191)-1,65)*CEILING(COUNT(DRAFT!$B:$B)/4,1),1+MOD(COLUMN()-1,6)))</f>
        <v/>
      </c>
      <c r="X191" s="51" t="str">
        <f>IF(ROWS($A$3:X191)&gt;CEILING(COUNT(DRAFT!$B:$B)/4,1),"",INDEX(RSLT,ROWS($A$3:X191)+QUOTIENT(COLUMNS($A$3:X191)-1,65)*CEILING(COUNT(DRAFT!$B:$B)/4,1),1+MOD(COLUMN()-1,6)))</f>
        <v/>
      </c>
    </row>
    <row r="192" spans="1:24" ht="23.1" customHeight="1" x14ac:dyDescent="0.2">
      <c r="A192" s="51" t="str">
        <f>IF(ROWS($A$3:A192)&gt;CEILING(COUNT(DRAFT!$B:$B)/4,1),"",INDEX(RSLT,ROWS($A$3:A192)+QUOTIENT(COLUMNS($A$3:A192)-1,65)*CEILING(COUNT(DRAFT!$B:$B)/4,1),1+MOD(COLUMN()-1,6)))</f>
        <v/>
      </c>
      <c r="B192" s="52" t="str">
        <f>IF(ROWS($A$3:B192)&gt;CEILING(COUNT(DRAFT!$B:$B)/4,1),"",INDEX(RSLT,ROWS($A$3:B192)+QUOTIENT(COLUMNS($A$3:B192)-1,65)*CEILING(COUNT(DRAFT!$B:$B)/4,1),1+MOD(COLUMN()-1,6)))</f>
        <v/>
      </c>
      <c r="C192" s="71" t="str">
        <f>IF(ROWS($A$3:C192)&gt;CEILING(COUNT(DRAFT!$B:$B)/4,1),"",INDEX(RSLT,ROWS($A$3:C192)+QUOTIENT(COLUMNS($A$3:C192)-1,65)*CEILING(COUNT(DRAFT!$B:$B)/4,1),1+MOD(COLUMN()-1,6)))</f>
        <v/>
      </c>
      <c r="D192" s="51" t="str">
        <f>IF(ROWS($A$3:D192)&gt;CEILING(COUNT(DRAFT!$B:$B)/4,1),"",INDEX(RSLT,ROWS($A$3:D192)+QUOTIENT(COLUMNS($A$3:D192)-1,65)*CEILING(COUNT(DRAFT!$B:$B)/4,1),1+MOD(COLUMN()-1,6)))</f>
        <v/>
      </c>
      <c r="E192" s="51" t="str">
        <f>IF(ROWS($A$3:E192)&gt;CEILING(COUNT(DRAFT!$B:$B)/4,1),"",INDEX(RSLT,ROWS($A$3:E192)+QUOTIENT(COLUMNS($A$3:E192)-1,65)*CEILING(COUNT(DRAFT!$B:$B)/4,1),1+MOD(COLUMN()-1,6)))</f>
        <v/>
      </c>
      <c r="F192" s="51" t="str">
        <f>IF(ROWS($A$3:F192)&gt;CEILING(COUNT(DRAFT!$B:$B)/4,1),"",INDEX(RSLT,ROWS($A$3:F192)+QUOTIENT(COLUMNS($A$3:F192)-1,65)*CEILING(COUNT(DRAFT!$B:$B)/4,1),1+MOD(COLUMN()-1,6)))</f>
        <v/>
      </c>
      <c r="G192" s="51" t="str">
        <f>IF(ROWS($A$3:G192)&gt;CEILING(COUNT(DRAFT!$B:$B)/4,1),"",INDEX(RSLT,ROWS($A$3:G192)+QUOTIENT(COLUMNS($A$3:G192)-1,65)*CEILING(COUNT(DRAFT!$B:$B)/4,1),1+MOD(COLUMN()-1,6)))</f>
        <v/>
      </c>
      <c r="H192" s="52" t="str">
        <f>IF(ROWS($A$3:H192)&gt;CEILING(COUNT(DRAFT!$B:$B)/4,1),"",INDEX(RSLT,ROWS($A$3:H192)+QUOTIENT(COLUMNS($A$3:H192)-1,65)*CEILING(COUNT(DRAFT!$B:$B)/4,1),1+MOD(COLUMN()-1,6)))</f>
        <v/>
      </c>
      <c r="I192" s="71" t="str">
        <f>IF(ROWS($A$3:I192)&gt;CEILING(COUNT(DRAFT!$B:$B)/4,1),"",INDEX(RSLT,ROWS($A$3:I192)+QUOTIENT(COLUMNS($A$3:I192)-1,65)*CEILING(COUNT(DRAFT!$B:$B)/4,1),1+MOD(COLUMN()-1,6)))</f>
        <v/>
      </c>
      <c r="J192" s="51" t="str">
        <f>IF(ROWS($A$3:J192)&gt;CEILING(COUNT(DRAFT!$B:$B)/4,1),"",INDEX(RSLT,ROWS($A$3:J192)+QUOTIENT(COLUMNS($A$3:J192)-1,65)*CEILING(COUNT(DRAFT!$B:$B)/4,1),1+MOD(COLUMN()-1,6)))</f>
        <v/>
      </c>
      <c r="K192" s="51" t="str">
        <f>IF(ROWS($A$3:K192)&gt;CEILING(COUNT(DRAFT!$B:$B)/4,1),"",INDEX(RSLT,ROWS($A$3:K192)+QUOTIENT(COLUMNS($A$3:K192)-1,65)*CEILING(COUNT(DRAFT!$B:$B)/4,1),1+MOD(COLUMN()-1,6)))</f>
        <v/>
      </c>
      <c r="L192" s="51" t="str">
        <f>IF(ROWS($A$3:L192)&gt;CEILING(COUNT(DRAFT!$B:$B)/4,1),"",INDEX(RSLT,ROWS($A$3:L192)+QUOTIENT(COLUMNS($A$3:L192)-1,65)*CEILING(COUNT(DRAFT!$B:$B)/4,1),1+MOD(COLUMN()-1,6)))</f>
        <v/>
      </c>
      <c r="M192" s="51" t="str">
        <f>IF(ROWS($A$3:M192)&gt;CEILING(COUNT(DRAFT!$B:$B)/4,1),"",INDEX(RSLT,ROWS($A$3:M192)+QUOTIENT(COLUMNS($A$3:M192)-1,65)*CEILING(COUNT(DRAFT!$B:$B)/4,1),1+MOD(COLUMN()-1,6)))</f>
        <v/>
      </c>
      <c r="N192" s="52" t="str">
        <f>IF(ROWS($A$3:N192)&gt;CEILING(COUNT(DRAFT!$B:$B)/4,1),"",INDEX(RSLT,ROWS($A$3:N192)+QUOTIENT(COLUMNS($A$3:N192)-1,65)*CEILING(COUNT(DRAFT!$B:$B)/4,1),1+MOD(COLUMN()-1,6)))</f>
        <v/>
      </c>
      <c r="O192" s="71" t="str">
        <f>IF(ROWS($A$3:O192)&gt;CEILING(COUNT(DRAFT!$B:$B)/4,1),"",INDEX(RSLT,ROWS($A$3:O192)+QUOTIENT(COLUMNS($A$3:O192)-1,65)*CEILING(COUNT(DRAFT!$B:$B)/4,1),1+MOD(COLUMN()-1,6)))</f>
        <v/>
      </c>
      <c r="P192" s="51" t="str">
        <f>IF(ROWS($A$3:P192)&gt;CEILING(COUNT(DRAFT!$B:$B)/4,1),"",INDEX(RSLT,ROWS($A$3:P192)+QUOTIENT(COLUMNS($A$3:P192)-1,65)*CEILING(COUNT(DRAFT!$B:$B)/4,1),1+MOD(COLUMN()-1,6)))</f>
        <v/>
      </c>
      <c r="Q192" s="51" t="str">
        <f>IF(ROWS($A$3:Q192)&gt;CEILING(COUNT(DRAFT!$B:$B)/4,1),"",INDEX(RSLT,ROWS($A$3:Q192)+QUOTIENT(COLUMNS($A$3:Q192)-1,65)*CEILING(COUNT(DRAFT!$B:$B)/4,1),1+MOD(COLUMN()-1,6)))</f>
        <v/>
      </c>
      <c r="R192" s="51" t="str">
        <f>IF(ROWS($A$3:R192)&gt;CEILING(COUNT(DRAFT!$B:$B)/4,1),"",INDEX(RSLT,ROWS($A$3:R192)+QUOTIENT(COLUMNS($A$3:R192)-1,65)*CEILING(COUNT(DRAFT!$B:$B)/4,1),1+MOD(COLUMN()-1,6)))</f>
        <v/>
      </c>
      <c r="S192" s="51" t="str">
        <f>IF(ROWS($A$3:S192)&gt;CEILING(COUNT(DRAFT!$B:$B)/4,1),"",INDEX(RSLT,ROWS($A$3:S192)+QUOTIENT(COLUMNS($A$3:S192)-1,65)*CEILING(COUNT(DRAFT!$B:$B)/4,1),1+MOD(COLUMN()-1,6)))</f>
        <v/>
      </c>
      <c r="T192" s="52" t="str">
        <f>IF(ROWS($A$3:T192)&gt;CEILING(COUNT(DRAFT!$B:$B)/4,1),"",INDEX(RSLT,ROWS($A$3:T192)+QUOTIENT(COLUMNS($A$3:T192)-1,65)*CEILING(COUNT(DRAFT!$B:$B)/4,1),1+MOD(COLUMN()-1,6)))</f>
        <v/>
      </c>
      <c r="U192" s="71" t="str">
        <f>IF(ROWS($A$3:U192)&gt;CEILING(COUNT(DRAFT!$B:$B)/4,1),"",INDEX(RSLT,ROWS($A$3:U192)+QUOTIENT(COLUMNS($A$3:U192)-1,65)*CEILING(COUNT(DRAFT!$B:$B)/4,1),1+MOD(COLUMN()-1,6)))</f>
        <v/>
      </c>
      <c r="V192" s="51" t="str">
        <f>IF(ROWS($A$3:V192)&gt;CEILING(COUNT(DRAFT!$B:$B)/4,1),"",INDEX(RSLT,ROWS($A$3:V192)+QUOTIENT(COLUMNS($A$3:V192)-1,65)*CEILING(COUNT(DRAFT!$B:$B)/4,1),1+MOD(COLUMN()-1,6)))</f>
        <v/>
      </c>
      <c r="W192" s="51" t="str">
        <f>IF(ROWS($A$3:W192)&gt;CEILING(COUNT(DRAFT!$B:$B)/4,1),"",INDEX(RSLT,ROWS($A$3:W192)+QUOTIENT(COLUMNS($A$3:W192)-1,65)*CEILING(COUNT(DRAFT!$B:$B)/4,1),1+MOD(COLUMN()-1,6)))</f>
        <v/>
      </c>
      <c r="X192" s="51" t="str">
        <f>IF(ROWS($A$3:X192)&gt;CEILING(COUNT(DRAFT!$B:$B)/4,1),"",INDEX(RSLT,ROWS($A$3:X192)+QUOTIENT(COLUMNS($A$3:X192)-1,65)*CEILING(COUNT(DRAFT!$B:$B)/4,1),1+MOD(COLUMN()-1,6)))</f>
        <v/>
      </c>
    </row>
    <row r="193" spans="1:24" ht="23.1" customHeight="1" x14ac:dyDescent="0.2">
      <c r="A193" s="51" t="str">
        <f>IF(ROWS($A$3:A193)&gt;CEILING(COUNT(DRAFT!$B:$B)/4,1),"",INDEX(RSLT,ROWS($A$3:A193)+QUOTIENT(COLUMNS($A$3:A193)-1,65)*CEILING(COUNT(DRAFT!$B:$B)/4,1),1+MOD(COLUMN()-1,6)))</f>
        <v/>
      </c>
      <c r="B193" s="52" t="str">
        <f>IF(ROWS($A$3:B193)&gt;CEILING(COUNT(DRAFT!$B:$B)/4,1),"",INDEX(RSLT,ROWS($A$3:B193)+QUOTIENT(COLUMNS($A$3:B193)-1,65)*CEILING(COUNT(DRAFT!$B:$B)/4,1),1+MOD(COLUMN()-1,6)))</f>
        <v/>
      </c>
      <c r="C193" s="71" t="str">
        <f>IF(ROWS($A$3:C193)&gt;CEILING(COUNT(DRAFT!$B:$B)/4,1),"",INDEX(RSLT,ROWS($A$3:C193)+QUOTIENT(COLUMNS($A$3:C193)-1,65)*CEILING(COUNT(DRAFT!$B:$B)/4,1),1+MOD(COLUMN()-1,6)))</f>
        <v/>
      </c>
      <c r="D193" s="51" t="str">
        <f>IF(ROWS($A$3:D193)&gt;CEILING(COUNT(DRAFT!$B:$B)/4,1),"",INDEX(RSLT,ROWS($A$3:D193)+QUOTIENT(COLUMNS($A$3:D193)-1,65)*CEILING(COUNT(DRAFT!$B:$B)/4,1),1+MOD(COLUMN()-1,6)))</f>
        <v/>
      </c>
      <c r="E193" s="51" t="str">
        <f>IF(ROWS($A$3:E193)&gt;CEILING(COUNT(DRAFT!$B:$B)/4,1),"",INDEX(RSLT,ROWS($A$3:E193)+QUOTIENT(COLUMNS($A$3:E193)-1,65)*CEILING(COUNT(DRAFT!$B:$B)/4,1),1+MOD(COLUMN()-1,6)))</f>
        <v/>
      </c>
      <c r="F193" s="51" t="str">
        <f>IF(ROWS($A$3:F193)&gt;CEILING(COUNT(DRAFT!$B:$B)/4,1),"",INDEX(RSLT,ROWS($A$3:F193)+QUOTIENT(COLUMNS($A$3:F193)-1,65)*CEILING(COUNT(DRAFT!$B:$B)/4,1),1+MOD(COLUMN()-1,6)))</f>
        <v/>
      </c>
      <c r="G193" s="51" t="str">
        <f>IF(ROWS($A$3:G193)&gt;CEILING(COUNT(DRAFT!$B:$B)/4,1),"",INDEX(RSLT,ROWS($A$3:G193)+QUOTIENT(COLUMNS($A$3:G193)-1,65)*CEILING(COUNT(DRAFT!$B:$B)/4,1),1+MOD(COLUMN()-1,6)))</f>
        <v/>
      </c>
      <c r="H193" s="52" t="str">
        <f>IF(ROWS($A$3:H193)&gt;CEILING(COUNT(DRAFT!$B:$B)/4,1),"",INDEX(RSLT,ROWS($A$3:H193)+QUOTIENT(COLUMNS($A$3:H193)-1,65)*CEILING(COUNT(DRAFT!$B:$B)/4,1),1+MOD(COLUMN()-1,6)))</f>
        <v/>
      </c>
      <c r="I193" s="71" t="str">
        <f>IF(ROWS($A$3:I193)&gt;CEILING(COUNT(DRAFT!$B:$B)/4,1),"",INDEX(RSLT,ROWS($A$3:I193)+QUOTIENT(COLUMNS($A$3:I193)-1,65)*CEILING(COUNT(DRAFT!$B:$B)/4,1),1+MOD(COLUMN()-1,6)))</f>
        <v/>
      </c>
      <c r="J193" s="51" t="str">
        <f>IF(ROWS($A$3:J193)&gt;CEILING(COUNT(DRAFT!$B:$B)/4,1),"",INDEX(RSLT,ROWS($A$3:J193)+QUOTIENT(COLUMNS($A$3:J193)-1,65)*CEILING(COUNT(DRAFT!$B:$B)/4,1),1+MOD(COLUMN()-1,6)))</f>
        <v/>
      </c>
      <c r="K193" s="51" t="str">
        <f>IF(ROWS($A$3:K193)&gt;CEILING(COUNT(DRAFT!$B:$B)/4,1),"",INDEX(RSLT,ROWS($A$3:K193)+QUOTIENT(COLUMNS($A$3:K193)-1,65)*CEILING(COUNT(DRAFT!$B:$B)/4,1),1+MOD(COLUMN()-1,6)))</f>
        <v/>
      </c>
      <c r="L193" s="51" t="str">
        <f>IF(ROWS($A$3:L193)&gt;CEILING(COUNT(DRAFT!$B:$B)/4,1),"",INDEX(RSLT,ROWS($A$3:L193)+QUOTIENT(COLUMNS($A$3:L193)-1,65)*CEILING(COUNT(DRAFT!$B:$B)/4,1),1+MOD(COLUMN()-1,6)))</f>
        <v/>
      </c>
      <c r="M193" s="51" t="str">
        <f>IF(ROWS($A$3:M193)&gt;CEILING(COUNT(DRAFT!$B:$B)/4,1),"",INDEX(RSLT,ROWS($A$3:M193)+QUOTIENT(COLUMNS($A$3:M193)-1,65)*CEILING(COUNT(DRAFT!$B:$B)/4,1),1+MOD(COLUMN()-1,6)))</f>
        <v/>
      </c>
      <c r="N193" s="52" t="str">
        <f>IF(ROWS($A$3:N193)&gt;CEILING(COUNT(DRAFT!$B:$B)/4,1),"",INDEX(RSLT,ROWS($A$3:N193)+QUOTIENT(COLUMNS($A$3:N193)-1,65)*CEILING(COUNT(DRAFT!$B:$B)/4,1),1+MOD(COLUMN()-1,6)))</f>
        <v/>
      </c>
      <c r="O193" s="71" t="str">
        <f>IF(ROWS($A$3:O193)&gt;CEILING(COUNT(DRAFT!$B:$B)/4,1),"",INDEX(RSLT,ROWS($A$3:O193)+QUOTIENT(COLUMNS($A$3:O193)-1,65)*CEILING(COUNT(DRAFT!$B:$B)/4,1),1+MOD(COLUMN()-1,6)))</f>
        <v/>
      </c>
      <c r="P193" s="51" t="str">
        <f>IF(ROWS($A$3:P193)&gt;CEILING(COUNT(DRAFT!$B:$B)/4,1),"",INDEX(RSLT,ROWS($A$3:P193)+QUOTIENT(COLUMNS($A$3:P193)-1,65)*CEILING(COUNT(DRAFT!$B:$B)/4,1),1+MOD(COLUMN()-1,6)))</f>
        <v/>
      </c>
      <c r="Q193" s="51" t="str">
        <f>IF(ROWS($A$3:Q193)&gt;CEILING(COUNT(DRAFT!$B:$B)/4,1),"",INDEX(RSLT,ROWS($A$3:Q193)+QUOTIENT(COLUMNS($A$3:Q193)-1,65)*CEILING(COUNT(DRAFT!$B:$B)/4,1),1+MOD(COLUMN()-1,6)))</f>
        <v/>
      </c>
      <c r="R193" s="51" t="str">
        <f>IF(ROWS($A$3:R193)&gt;CEILING(COUNT(DRAFT!$B:$B)/4,1),"",INDEX(RSLT,ROWS($A$3:R193)+QUOTIENT(COLUMNS($A$3:R193)-1,65)*CEILING(COUNT(DRAFT!$B:$B)/4,1),1+MOD(COLUMN()-1,6)))</f>
        <v/>
      </c>
      <c r="S193" s="51" t="str">
        <f>IF(ROWS($A$3:S193)&gt;CEILING(COUNT(DRAFT!$B:$B)/4,1),"",INDEX(RSLT,ROWS($A$3:S193)+QUOTIENT(COLUMNS($A$3:S193)-1,65)*CEILING(COUNT(DRAFT!$B:$B)/4,1),1+MOD(COLUMN()-1,6)))</f>
        <v/>
      </c>
      <c r="T193" s="52" t="str">
        <f>IF(ROWS($A$3:T193)&gt;CEILING(COUNT(DRAFT!$B:$B)/4,1),"",INDEX(RSLT,ROWS($A$3:T193)+QUOTIENT(COLUMNS($A$3:T193)-1,65)*CEILING(COUNT(DRAFT!$B:$B)/4,1),1+MOD(COLUMN()-1,6)))</f>
        <v/>
      </c>
      <c r="U193" s="71" t="str">
        <f>IF(ROWS($A$3:U193)&gt;CEILING(COUNT(DRAFT!$B:$B)/4,1),"",INDEX(RSLT,ROWS($A$3:U193)+QUOTIENT(COLUMNS($A$3:U193)-1,65)*CEILING(COUNT(DRAFT!$B:$B)/4,1),1+MOD(COLUMN()-1,6)))</f>
        <v/>
      </c>
      <c r="V193" s="51" t="str">
        <f>IF(ROWS($A$3:V193)&gt;CEILING(COUNT(DRAFT!$B:$B)/4,1),"",INDEX(RSLT,ROWS($A$3:V193)+QUOTIENT(COLUMNS($A$3:V193)-1,65)*CEILING(COUNT(DRAFT!$B:$B)/4,1),1+MOD(COLUMN()-1,6)))</f>
        <v/>
      </c>
      <c r="W193" s="51" t="str">
        <f>IF(ROWS($A$3:W193)&gt;CEILING(COUNT(DRAFT!$B:$B)/4,1),"",INDEX(RSLT,ROWS($A$3:W193)+QUOTIENT(COLUMNS($A$3:W193)-1,65)*CEILING(COUNT(DRAFT!$B:$B)/4,1),1+MOD(COLUMN()-1,6)))</f>
        <v/>
      </c>
      <c r="X193" s="51" t="str">
        <f>IF(ROWS($A$3:X193)&gt;CEILING(COUNT(DRAFT!$B:$B)/4,1),"",INDEX(RSLT,ROWS($A$3:X193)+QUOTIENT(COLUMNS($A$3:X193)-1,65)*CEILING(COUNT(DRAFT!$B:$B)/4,1),1+MOD(COLUMN()-1,6)))</f>
        <v/>
      </c>
    </row>
    <row r="194" spans="1:24" ht="23.1" customHeight="1" x14ac:dyDescent="0.2">
      <c r="A194" s="51" t="str">
        <f>IF(ROWS($A$3:A194)&gt;CEILING(COUNT(DRAFT!$B:$B)/4,1),"",INDEX(RSLT,ROWS($A$3:A194)+QUOTIENT(COLUMNS($A$3:A194)-1,65)*CEILING(COUNT(DRAFT!$B:$B)/4,1),1+MOD(COLUMN()-1,6)))</f>
        <v/>
      </c>
      <c r="B194" s="52" t="str">
        <f>IF(ROWS($A$3:B194)&gt;CEILING(COUNT(DRAFT!$B:$B)/4,1),"",INDEX(RSLT,ROWS($A$3:B194)+QUOTIENT(COLUMNS($A$3:B194)-1,65)*CEILING(COUNT(DRAFT!$B:$B)/4,1),1+MOD(COLUMN()-1,6)))</f>
        <v/>
      </c>
      <c r="C194" s="71" t="str">
        <f>IF(ROWS($A$3:C194)&gt;CEILING(COUNT(DRAFT!$B:$B)/4,1),"",INDEX(RSLT,ROWS($A$3:C194)+QUOTIENT(COLUMNS($A$3:C194)-1,65)*CEILING(COUNT(DRAFT!$B:$B)/4,1),1+MOD(COLUMN()-1,6)))</f>
        <v/>
      </c>
      <c r="D194" s="51" t="str">
        <f>IF(ROWS($A$3:D194)&gt;CEILING(COUNT(DRAFT!$B:$B)/4,1),"",INDEX(RSLT,ROWS($A$3:D194)+QUOTIENT(COLUMNS($A$3:D194)-1,65)*CEILING(COUNT(DRAFT!$B:$B)/4,1),1+MOD(COLUMN()-1,6)))</f>
        <v/>
      </c>
      <c r="E194" s="51" t="str">
        <f>IF(ROWS($A$3:E194)&gt;CEILING(COUNT(DRAFT!$B:$B)/4,1),"",INDEX(RSLT,ROWS($A$3:E194)+QUOTIENT(COLUMNS($A$3:E194)-1,65)*CEILING(COUNT(DRAFT!$B:$B)/4,1),1+MOD(COLUMN()-1,6)))</f>
        <v/>
      </c>
      <c r="F194" s="51" t="str">
        <f>IF(ROWS($A$3:F194)&gt;CEILING(COUNT(DRAFT!$B:$B)/4,1),"",INDEX(RSLT,ROWS($A$3:F194)+QUOTIENT(COLUMNS($A$3:F194)-1,65)*CEILING(COUNT(DRAFT!$B:$B)/4,1),1+MOD(COLUMN()-1,6)))</f>
        <v/>
      </c>
      <c r="G194" s="51" t="str">
        <f>IF(ROWS($A$3:G194)&gt;CEILING(COUNT(DRAFT!$B:$B)/4,1),"",INDEX(RSLT,ROWS($A$3:G194)+QUOTIENT(COLUMNS($A$3:G194)-1,65)*CEILING(COUNT(DRAFT!$B:$B)/4,1),1+MOD(COLUMN()-1,6)))</f>
        <v/>
      </c>
      <c r="H194" s="52" t="str">
        <f>IF(ROWS($A$3:H194)&gt;CEILING(COUNT(DRAFT!$B:$B)/4,1),"",INDEX(RSLT,ROWS($A$3:H194)+QUOTIENT(COLUMNS($A$3:H194)-1,65)*CEILING(COUNT(DRAFT!$B:$B)/4,1),1+MOD(COLUMN()-1,6)))</f>
        <v/>
      </c>
      <c r="I194" s="71" t="str">
        <f>IF(ROWS($A$3:I194)&gt;CEILING(COUNT(DRAFT!$B:$B)/4,1),"",INDEX(RSLT,ROWS($A$3:I194)+QUOTIENT(COLUMNS($A$3:I194)-1,65)*CEILING(COUNT(DRAFT!$B:$B)/4,1),1+MOD(COLUMN()-1,6)))</f>
        <v/>
      </c>
      <c r="J194" s="51" t="str">
        <f>IF(ROWS($A$3:J194)&gt;CEILING(COUNT(DRAFT!$B:$B)/4,1),"",INDEX(RSLT,ROWS($A$3:J194)+QUOTIENT(COLUMNS($A$3:J194)-1,65)*CEILING(COUNT(DRAFT!$B:$B)/4,1),1+MOD(COLUMN()-1,6)))</f>
        <v/>
      </c>
      <c r="K194" s="51" t="str">
        <f>IF(ROWS($A$3:K194)&gt;CEILING(COUNT(DRAFT!$B:$B)/4,1),"",INDEX(RSLT,ROWS($A$3:K194)+QUOTIENT(COLUMNS($A$3:K194)-1,65)*CEILING(COUNT(DRAFT!$B:$B)/4,1),1+MOD(COLUMN()-1,6)))</f>
        <v/>
      </c>
      <c r="L194" s="51" t="str">
        <f>IF(ROWS($A$3:L194)&gt;CEILING(COUNT(DRAFT!$B:$B)/4,1),"",INDEX(RSLT,ROWS($A$3:L194)+QUOTIENT(COLUMNS($A$3:L194)-1,65)*CEILING(COUNT(DRAFT!$B:$B)/4,1),1+MOD(COLUMN()-1,6)))</f>
        <v/>
      </c>
      <c r="M194" s="51" t="str">
        <f>IF(ROWS($A$3:M194)&gt;CEILING(COUNT(DRAFT!$B:$B)/4,1),"",INDEX(RSLT,ROWS($A$3:M194)+QUOTIENT(COLUMNS($A$3:M194)-1,65)*CEILING(COUNT(DRAFT!$B:$B)/4,1),1+MOD(COLUMN()-1,6)))</f>
        <v/>
      </c>
      <c r="N194" s="52" t="str">
        <f>IF(ROWS($A$3:N194)&gt;CEILING(COUNT(DRAFT!$B:$B)/4,1),"",INDEX(RSLT,ROWS($A$3:N194)+QUOTIENT(COLUMNS($A$3:N194)-1,65)*CEILING(COUNT(DRAFT!$B:$B)/4,1),1+MOD(COLUMN()-1,6)))</f>
        <v/>
      </c>
      <c r="O194" s="71" t="str">
        <f>IF(ROWS($A$3:O194)&gt;CEILING(COUNT(DRAFT!$B:$B)/4,1),"",INDEX(RSLT,ROWS($A$3:O194)+QUOTIENT(COLUMNS($A$3:O194)-1,65)*CEILING(COUNT(DRAFT!$B:$B)/4,1),1+MOD(COLUMN()-1,6)))</f>
        <v/>
      </c>
      <c r="P194" s="51" t="str">
        <f>IF(ROWS($A$3:P194)&gt;CEILING(COUNT(DRAFT!$B:$B)/4,1),"",INDEX(RSLT,ROWS($A$3:P194)+QUOTIENT(COLUMNS($A$3:P194)-1,65)*CEILING(COUNT(DRAFT!$B:$B)/4,1),1+MOD(COLUMN()-1,6)))</f>
        <v/>
      </c>
      <c r="Q194" s="51" t="str">
        <f>IF(ROWS($A$3:Q194)&gt;CEILING(COUNT(DRAFT!$B:$B)/4,1),"",INDEX(RSLT,ROWS($A$3:Q194)+QUOTIENT(COLUMNS($A$3:Q194)-1,65)*CEILING(COUNT(DRAFT!$B:$B)/4,1),1+MOD(COLUMN()-1,6)))</f>
        <v/>
      </c>
      <c r="R194" s="51" t="str">
        <f>IF(ROWS($A$3:R194)&gt;CEILING(COUNT(DRAFT!$B:$B)/4,1),"",INDEX(RSLT,ROWS($A$3:R194)+QUOTIENT(COLUMNS($A$3:R194)-1,65)*CEILING(COUNT(DRAFT!$B:$B)/4,1),1+MOD(COLUMN()-1,6)))</f>
        <v/>
      </c>
      <c r="S194" s="51" t="str">
        <f>IF(ROWS($A$3:S194)&gt;CEILING(COUNT(DRAFT!$B:$B)/4,1),"",INDEX(RSLT,ROWS($A$3:S194)+QUOTIENT(COLUMNS($A$3:S194)-1,65)*CEILING(COUNT(DRAFT!$B:$B)/4,1),1+MOD(COLUMN()-1,6)))</f>
        <v/>
      </c>
      <c r="T194" s="52" t="str">
        <f>IF(ROWS($A$3:T194)&gt;CEILING(COUNT(DRAFT!$B:$B)/4,1),"",INDEX(RSLT,ROWS($A$3:T194)+QUOTIENT(COLUMNS($A$3:T194)-1,65)*CEILING(COUNT(DRAFT!$B:$B)/4,1),1+MOD(COLUMN()-1,6)))</f>
        <v/>
      </c>
      <c r="U194" s="71" t="str">
        <f>IF(ROWS($A$3:U194)&gt;CEILING(COUNT(DRAFT!$B:$B)/4,1),"",INDEX(RSLT,ROWS($A$3:U194)+QUOTIENT(COLUMNS($A$3:U194)-1,65)*CEILING(COUNT(DRAFT!$B:$B)/4,1),1+MOD(COLUMN()-1,6)))</f>
        <v/>
      </c>
      <c r="V194" s="51" t="str">
        <f>IF(ROWS($A$3:V194)&gt;CEILING(COUNT(DRAFT!$B:$B)/4,1),"",INDEX(RSLT,ROWS($A$3:V194)+QUOTIENT(COLUMNS($A$3:V194)-1,65)*CEILING(COUNT(DRAFT!$B:$B)/4,1),1+MOD(COLUMN()-1,6)))</f>
        <v/>
      </c>
      <c r="W194" s="51" t="str">
        <f>IF(ROWS($A$3:W194)&gt;CEILING(COUNT(DRAFT!$B:$B)/4,1),"",INDEX(RSLT,ROWS($A$3:W194)+QUOTIENT(COLUMNS($A$3:W194)-1,65)*CEILING(COUNT(DRAFT!$B:$B)/4,1),1+MOD(COLUMN()-1,6)))</f>
        <v/>
      </c>
      <c r="X194" s="51" t="str">
        <f>IF(ROWS($A$3:X194)&gt;CEILING(COUNT(DRAFT!$B:$B)/4,1),"",INDEX(RSLT,ROWS($A$3:X194)+QUOTIENT(COLUMNS($A$3:X194)-1,65)*CEILING(COUNT(DRAFT!$B:$B)/4,1),1+MOD(COLUMN()-1,6)))</f>
        <v/>
      </c>
    </row>
    <row r="195" spans="1:24" ht="23.1" customHeight="1" x14ac:dyDescent="0.2">
      <c r="A195" s="51" t="str">
        <f>IF(ROWS($A$3:A195)&gt;CEILING(COUNT(DRAFT!$B:$B)/4,1),"",INDEX(RSLT,ROWS($A$3:A195)+QUOTIENT(COLUMNS($A$3:A195)-1,65)*CEILING(COUNT(DRAFT!$B:$B)/4,1),1+MOD(COLUMN()-1,6)))</f>
        <v/>
      </c>
      <c r="B195" s="52" t="str">
        <f>IF(ROWS($A$3:B195)&gt;CEILING(COUNT(DRAFT!$B:$B)/4,1),"",INDEX(RSLT,ROWS($A$3:B195)+QUOTIENT(COLUMNS($A$3:B195)-1,65)*CEILING(COUNT(DRAFT!$B:$B)/4,1),1+MOD(COLUMN()-1,6)))</f>
        <v/>
      </c>
      <c r="C195" s="71" t="str">
        <f>IF(ROWS($A$3:C195)&gt;CEILING(COUNT(DRAFT!$B:$B)/4,1),"",INDEX(RSLT,ROWS($A$3:C195)+QUOTIENT(COLUMNS($A$3:C195)-1,65)*CEILING(COUNT(DRAFT!$B:$B)/4,1),1+MOD(COLUMN()-1,6)))</f>
        <v/>
      </c>
      <c r="D195" s="51" t="str">
        <f>IF(ROWS($A$3:D195)&gt;CEILING(COUNT(DRAFT!$B:$B)/4,1),"",INDEX(RSLT,ROWS($A$3:D195)+QUOTIENT(COLUMNS($A$3:D195)-1,65)*CEILING(COUNT(DRAFT!$B:$B)/4,1),1+MOD(COLUMN()-1,6)))</f>
        <v/>
      </c>
      <c r="E195" s="51" t="str">
        <f>IF(ROWS($A$3:E195)&gt;CEILING(COUNT(DRAFT!$B:$B)/4,1),"",INDEX(RSLT,ROWS($A$3:E195)+QUOTIENT(COLUMNS($A$3:E195)-1,65)*CEILING(COUNT(DRAFT!$B:$B)/4,1),1+MOD(COLUMN()-1,6)))</f>
        <v/>
      </c>
      <c r="F195" s="51" t="str">
        <f>IF(ROWS($A$3:F195)&gt;CEILING(COUNT(DRAFT!$B:$B)/4,1),"",INDEX(RSLT,ROWS($A$3:F195)+QUOTIENT(COLUMNS($A$3:F195)-1,65)*CEILING(COUNT(DRAFT!$B:$B)/4,1),1+MOD(COLUMN()-1,6)))</f>
        <v/>
      </c>
      <c r="G195" s="51" t="str">
        <f>IF(ROWS($A$3:G195)&gt;CEILING(COUNT(DRAFT!$B:$B)/4,1),"",INDEX(RSLT,ROWS($A$3:G195)+QUOTIENT(COLUMNS($A$3:G195)-1,65)*CEILING(COUNT(DRAFT!$B:$B)/4,1),1+MOD(COLUMN()-1,6)))</f>
        <v/>
      </c>
      <c r="H195" s="52" t="str">
        <f>IF(ROWS($A$3:H195)&gt;CEILING(COUNT(DRAFT!$B:$B)/4,1),"",INDEX(RSLT,ROWS($A$3:H195)+QUOTIENT(COLUMNS($A$3:H195)-1,65)*CEILING(COUNT(DRAFT!$B:$B)/4,1),1+MOD(COLUMN()-1,6)))</f>
        <v/>
      </c>
      <c r="I195" s="71" t="str">
        <f>IF(ROWS($A$3:I195)&gt;CEILING(COUNT(DRAFT!$B:$B)/4,1),"",INDEX(RSLT,ROWS($A$3:I195)+QUOTIENT(COLUMNS($A$3:I195)-1,65)*CEILING(COUNT(DRAFT!$B:$B)/4,1),1+MOD(COLUMN()-1,6)))</f>
        <v/>
      </c>
      <c r="J195" s="51" t="str">
        <f>IF(ROWS($A$3:J195)&gt;CEILING(COUNT(DRAFT!$B:$B)/4,1),"",INDEX(RSLT,ROWS($A$3:J195)+QUOTIENT(COLUMNS($A$3:J195)-1,65)*CEILING(COUNT(DRAFT!$B:$B)/4,1),1+MOD(COLUMN()-1,6)))</f>
        <v/>
      </c>
      <c r="K195" s="51" t="str">
        <f>IF(ROWS($A$3:K195)&gt;CEILING(COUNT(DRAFT!$B:$B)/4,1),"",INDEX(RSLT,ROWS($A$3:K195)+QUOTIENT(COLUMNS($A$3:K195)-1,65)*CEILING(COUNT(DRAFT!$B:$B)/4,1),1+MOD(COLUMN()-1,6)))</f>
        <v/>
      </c>
      <c r="L195" s="51" t="str">
        <f>IF(ROWS($A$3:L195)&gt;CEILING(COUNT(DRAFT!$B:$B)/4,1),"",INDEX(RSLT,ROWS($A$3:L195)+QUOTIENT(COLUMNS($A$3:L195)-1,65)*CEILING(COUNT(DRAFT!$B:$B)/4,1),1+MOD(COLUMN()-1,6)))</f>
        <v/>
      </c>
      <c r="M195" s="51" t="str">
        <f>IF(ROWS($A$3:M195)&gt;CEILING(COUNT(DRAFT!$B:$B)/4,1),"",INDEX(RSLT,ROWS($A$3:M195)+QUOTIENT(COLUMNS($A$3:M195)-1,65)*CEILING(COUNT(DRAFT!$B:$B)/4,1),1+MOD(COLUMN()-1,6)))</f>
        <v/>
      </c>
      <c r="N195" s="52" t="str">
        <f>IF(ROWS($A$3:N195)&gt;CEILING(COUNT(DRAFT!$B:$B)/4,1),"",INDEX(RSLT,ROWS($A$3:N195)+QUOTIENT(COLUMNS($A$3:N195)-1,65)*CEILING(COUNT(DRAFT!$B:$B)/4,1),1+MOD(COLUMN()-1,6)))</f>
        <v/>
      </c>
      <c r="O195" s="71" t="str">
        <f>IF(ROWS($A$3:O195)&gt;CEILING(COUNT(DRAFT!$B:$B)/4,1),"",INDEX(RSLT,ROWS($A$3:O195)+QUOTIENT(COLUMNS($A$3:O195)-1,65)*CEILING(COUNT(DRAFT!$B:$B)/4,1),1+MOD(COLUMN()-1,6)))</f>
        <v/>
      </c>
      <c r="P195" s="51" t="str">
        <f>IF(ROWS($A$3:P195)&gt;CEILING(COUNT(DRAFT!$B:$B)/4,1),"",INDEX(RSLT,ROWS($A$3:P195)+QUOTIENT(COLUMNS($A$3:P195)-1,65)*CEILING(COUNT(DRAFT!$B:$B)/4,1),1+MOD(COLUMN()-1,6)))</f>
        <v/>
      </c>
      <c r="Q195" s="51" t="str">
        <f>IF(ROWS($A$3:Q195)&gt;CEILING(COUNT(DRAFT!$B:$B)/4,1),"",INDEX(RSLT,ROWS($A$3:Q195)+QUOTIENT(COLUMNS($A$3:Q195)-1,65)*CEILING(COUNT(DRAFT!$B:$B)/4,1),1+MOD(COLUMN()-1,6)))</f>
        <v/>
      </c>
      <c r="R195" s="51" t="str">
        <f>IF(ROWS($A$3:R195)&gt;CEILING(COUNT(DRAFT!$B:$B)/4,1),"",INDEX(RSLT,ROWS($A$3:R195)+QUOTIENT(COLUMNS($A$3:R195)-1,65)*CEILING(COUNT(DRAFT!$B:$B)/4,1),1+MOD(COLUMN()-1,6)))</f>
        <v/>
      </c>
      <c r="S195" s="51" t="str">
        <f>IF(ROWS($A$3:S195)&gt;CEILING(COUNT(DRAFT!$B:$B)/4,1),"",INDEX(RSLT,ROWS($A$3:S195)+QUOTIENT(COLUMNS($A$3:S195)-1,65)*CEILING(COUNT(DRAFT!$B:$B)/4,1),1+MOD(COLUMN()-1,6)))</f>
        <v/>
      </c>
      <c r="T195" s="52" t="str">
        <f>IF(ROWS($A$3:T195)&gt;CEILING(COUNT(DRAFT!$B:$B)/4,1),"",INDEX(RSLT,ROWS($A$3:T195)+QUOTIENT(COLUMNS($A$3:T195)-1,65)*CEILING(COUNT(DRAFT!$B:$B)/4,1),1+MOD(COLUMN()-1,6)))</f>
        <v/>
      </c>
      <c r="U195" s="71" t="str">
        <f>IF(ROWS($A$3:U195)&gt;CEILING(COUNT(DRAFT!$B:$B)/4,1),"",INDEX(RSLT,ROWS($A$3:U195)+QUOTIENT(COLUMNS($A$3:U195)-1,65)*CEILING(COUNT(DRAFT!$B:$B)/4,1),1+MOD(COLUMN()-1,6)))</f>
        <v/>
      </c>
      <c r="V195" s="51" t="str">
        <f>IF(ROWS($A$3:V195)&gt;CEILING(COUNT(DRAFT!$B:$B)/4,1),"",INDEX(RSLT,ROWS($A$3:V195)+QUOTIENT(COLUMNS($A$3:V195)-1,65)*CEILING(COUNT(DRAFT!$B:$B)/4,1),1+MOD(COLUMN()-1,6)))</f>
        <v/>
      </c>
      <c r="W195" s="51" t="str">
        <f>IF(ROWS($A$3:W195)&gt;CEILING(COUNT(DRAFT!$B:$B)/4,1),"",INDEX(RSLT,ROWS($A$3:W195)+QUOTIENT(COLUMNS($A$3:W195)-1,65)*CEILING(COUNT(DRAFT!$B:$B)/4,1),1+MOD(COLUMN()-1,6)))</f>
        <v/>
      </c>
      <c r="X195" s="51" t="str">
        <f>IF(ROWS($A$3:X195)&gt;CEILING(COUNT(DRAFT!$B:$B)/4,1),"",INDEX(RSLT,ROWS($A$3:X195)+QUOTIENT(COLUMNS($A$3:X195)-1,65)*CEILING(COUNT(DRAFT!$B:$B)/4,1),1+MOD(COLUMN()-1,6)))</f>
        <v/>
      </c>
    </row>
    <row r="196" spans="1:24" ht="23.1" customHeight="1" x14ac:dyDescent="0.2">
      <c r="A196" s="51" t="str">
        <f>IF(ROWS($A$3:A196)&gt;CEILING(COUNT(DRAFT!$B:$B)/4,1),"",INDEX(RSLT,ROWS($A$3:A196)+QUOTIENT(COLUMNS($A$3:A196)-1,65)*CEILING(COUNT(DRAFT!$B:$B)/4,1),1+MOD(COLUMN()-1,6)))</f>
        <v/>
      </c>
      <c r="B196" s="52" t="str">
        <f>IF(ROWS($A$3:B196)&gt;CEILING(COUNT(DRAFT!$B:$B)/4,1),"",INDEX(RSLT,ROWS($A$3:B196)+QUOTIENT(COLUMNS($A$3:B196)-1,65)*CEILING(COUNT(DRAFT!$B:$B)/4,1),1+MOD(COLUMN()-1,6)))</f>
        <v/>
      </c>
      <c r="C196" s="71" t="str">
        <f>IF(ROWS($A$3:C196)&gt;CEILING(COUNT(DRAFT!$B:$B)/4,1),"",INDEX(RSLT,ROWS($A$3:C196)+QUOTIENT(COLUMNS($A$3:C196)-1,65)*CEILING(COUNT(DRAFT!$B:$B)/4,1),1+MOD(COLUMN()-1,6)))</f>
        <v/>
      </c>
      <c r="D196" s="51" t="str">
        <f>IF(ROWS($A$3:D196)&gt;CEILING(COUNT(DRAFT!$B:$B)/4,1),"",INDEX(RSLT,ROWS($A$3:D196)+QUOTIENT(COLUMNS($A$3:D196)-1,65)*CEILING(COUNT(DRAFT!$B:$B)/4,1),1+MOD(COLUMN()-1,6)))</f>
        <v/>
      </c>
      <c r="E196" s="51" t="str">
        <f>IF(ROWS($A$3:E196)&gt;CEILING(COUNT(DRAFT!$B:$B)/4,1),"",INDEX(RSLT,ROWS($A$3:E196)+QUOTIENT(COLUMNS($A$3:E196)-1,65)*CEILING(COUNT(DRAFT!$B:$B)/4,1),1+MOD(COLUMN()-1,6)))</f>
        <v/>
      </c>
      <c r="F196" s="51" t="str">
        <f>IF(ROWS($A$3:F196)&gt;CEILING(COUNT(DRAFT!$B:$B)/4,1),"",INDEX(RSLT,ROWS($A$3:F196)+QUOTIENT(COLUMNS($A$3:F196)-1,65)*CEILING(COUNT(DRAFT!$B:$B)/4,1),1+MOD(COLUMN()-1,6)))</f>
        <v/>
      </c>
      <c r="G196" s="51" t="str">
        <f>IF(ROWS($A$3:G196)&gt;CEILING(COUNT(DRAFT!$B:$B)/4,1),"",INDEX(RSLT,ROWS($A$3:G196)+QUOTIENT(COLUMNS($A$3:G196)-1,65)*CEILING(COUNT(DRAFT!$B:$B)/4,1),1+MOD(COLUMN()-1,6)))</f>
        <v/>
      </c>
      <c r="H196" s="52" t="str">
        <f>IF(ROWS($A$3:H196)&gt;CEILING(COUNT(DRAFT!$B:$B)/4,1),"",INDEX(RSLT,ROWS($A$3:H196)+QUOTIENT(COLUMNS($A$3:H196)-1,65)*CEILING(COUNT(DRAFT!$B:$B)/4,1),1+MOD(COLUMN()-1,6)))</f>
        <v/>
      </c>
      <c r="I196" s="71" t="str">
        <f>IF(ROWS($A$3:I196)&gt;CEILING(COUNT(DRAFT!$B:$B)/4,1),"",INDEX(RSLT,ROWS($A$3:I196)+QUOTIENT(COLUMNS($A$3:I196)-1,65)*CEILING(COUNT(DRAFT!$B:$B)/4,1),1+MOD(COLUMN()-1,6)))</f>
        <v/>
      </c>
      <c r="J196" s="51" t="str">
        <f>IF(ROWS($A$3:J196)&gt;CEILING(COUNT(DRAFT!$B:$B)/4,1),"",INDEX(RSLT,ROWS($A$3:J196)+QUOTIENT(COLUMNS($A$3:J196)-1,65)*CEILING(COUNT(DRAFT!$B:$B)/4,1),1+MOD(COLUMN()-1,6)))</f>
        <v/>
      </c>
      <c r="K196" s="51" t="str">
        <f>IF(ROWS($A$3:K196)&gt;CEILING(COUNT(DRAFT!$B:$B)/4,1),"",INDEX(RSLT,ROWS($A$3:K196)+QUOTIENT(COLUMNS($A$3:K196)-1,65)*CEILING(COUNT(DRAFT!$B:$B)/4,1),1+MOD(COLUMN()-1,6)))</f>
        <v/>
      </c>
      <c r="L196" s="51" t="str">
        <f>IF(ROWS($A$3:L196)&gt;CEILING(COUNT(DRAFT!$B:$B)/4,1),"",INDEX(RSLT,ROWS($A$3:L196)+QUOTIENT(COLUMNS($A$3:L196)-1,65)*CEILING(COUNT(DRAFT!$B:$B)/4,1),1+MOD(COLUMN()-1,6)))</f>
        <v/>
      </c>
      <c r="M196" s="51" t="str">
        <f>IF(ROWS($A$3:M196)&gt;CEILING(COUNT(DRAFT!$B:$B)/4,1),"",INDEX(RSLT,ROWS($A$3:M196)+QUOTIENT(COLUMNS($A$3:M196)-1,65)*CEILING(COUNT(DRAFT!$B:$B)/4,1),1+MOD(COLUMN()-1,6)))</f>
        <v/>
      </c>
      <c r="N196" s="52" t="str">
        <f>IF(ROWS($A$3:N196)&gt;CEILING(COUNT(DRAFT!$B:$B)/4,1),"",INDEX(RSLT,ROWS($A$3:N196)+QUOTIENT(COLUMNS($A$3:N196)-1,65)*CEILING(COUNT(DRAFT!$B:$B)/4,1),1+MOD(COLUMN()-1,6)))</f>
        <v/>
      </c>
      <c r="O196" s="71" t="str">
        <f>IF(ROWS($A$3:O196)&gt;CEILING(COUNT(DRAFT!$B:$B)/4,1),"",INDEX(RSLT,ROWS($A$3:O196)+QUOTIENT(COLUMNS($A$3:O196)-1,65)*CEILING(COUNT(DRAFT!$B:$B)/4,1),1+MOD(COLUMN()-1,6)))</f>
        <v/>
      </c>
      <c r="P196" s="51" t="str">
        <f>IF(ROWS($A$3:P196)&gt;CEILING(COUNT(DRAFT!$B:$B)/4,1),"",INDEX(RSLT,ROWS($A$3:P196)+QUOTIENT(COLUMNS($A$3:P196)-1,65)*CEILING(COUNT(DRAFT!$B:$B)/4,1),1+MOD(COLUMN()-1,6)))</f>
        <v/>
      </c>
      <c r="Q196" s="51" t="str">
        <f>IF(ROWS($A$3:Q196)&gt;CEILING(COUNT(DRAFT!$B:$B)/4,1),"",INDEX(RSLT,ROWS($A$3:Q196)+QUOTIENT(COLUMNS($A$3:Q196)-1,65)*CEILING(COUNT(DRAFT!$B:$B)/4,1),1+MOD(COLUMN()-1,6)))</f>
        <v/>
      </c>
      <c r="R196" s="51" t="str">
        <f>IF(ROWS($A$3:R196)&gt;CEILING(COUNT(DRAFT!$B:$B)/4,1),"",INDEX(RSLT,ROWS($A$3:R196)+QUOTIENT(COLUMNS($A$3:R196)-1,65)*CEILING(COUNT(DRAFT!$B:$B)/4,1),1+MOD(COLUMN()-1,6)))</f>
        <v/>
      </c>
      <c r="S196" s="51" t="str">
        <f>IF(ROWS($A$3:S196)&gt;CEILING(COUNT(DRAFT!$B:$B)/4,1),"",INDEX(RSLT,ROWS($A$3:S196)+QUOTIENT(COLUMNS($A$3:S196)-1,65)*CEILING(COUNT(DRAFT!$B:$B)/4,1),1+MOD(COLUMN()-1,6)))</f>
        <v/>
      </c>
      <c r="T196" s="52" t="str">
        <f>IF(ROWS($A$3:T196)&gt;CEILING(COUNT(DRAFT!$B:$B)/4,1),"",INDEX(RSLT,ROWS($A$3:T196)+QUOTIENT(COLUMNS($A$3:T196)-1,65)*CEILING(COUNT(DRAFT!$B:$B)/4,1),1+MOD(COLUMN()-1,6)))</f>
        <v/>
      </c>
      <c r="U196" s="71" t="str">
        <f>IF(ROWS($A$3:U196)&gt;CEILING(COUNT(DRAFT!$B:$B)/4,1),"",INDEX(RSLT,ROWS($A$3:U196)+QUOTIENT(COLUMNS($A$3:U196)-1,65)*CEILING(COUNT(DRAFT!$B:$B)/4,1),1+MOD(COLUMN()-1,6)))</f>
        <v/>
      </c>
      <c r="V196" s="51" t="str">
        <f>IF(ROWS($A$3:V196)&gt;CEILING(COUNT(DRAFT!$B:$B)/4,1),"",INDEX(RSLT,ROWS($A$3:V196)+QUOTIENT(COLUMNS($A$3:V196)-1,65)*CEILING(COUNT(DRAFT!$B:$B)/4,1),1+MOD(COLUMN()-1,6)))</f>
        <v/>
      </c>
      <c r="W196" s="51" t="str">
        <f>IF(ROWS($A$3:W196)&gt;CEILING(COUNT(DRAFT!$B:$B)/4,1),"",INDEX(RSLT,ROWS($A$3:W196)+QUOTIENT(COLUMNS($A$3:W196)-1,65)*CEILING(COUNT(DRAFT!$B:$B)/4,1),1+MOD(COLUMN()-1,6)))</f>
        <v/>
      </c>
      <c r="X196" s="51" t="str">
        <f>IF(ROWS($A$3:X196)&gt;CEILING(COUNT(DRAFT!$B:$B)/4,1),"",INDEX(RSLT,ROWS($A$3:X196)+QUOTIENT(COLUMNS($A$3:X196)-1,65)*CEILING(COUNT(DRAFT!$B:$B)/4,1),1+MOD(COLUMN()-1,6)))</f>
        <v/>
      </c>
    </row>
    <row r="197" spans="1:24" ht="23.1" customHeight="1" x14ac:dyDescent="0.2">
      <c r="A197" s="51" t="str">
        <f>IF(ROWS($A$3:A197)&gt;CEILING(COUNT(DRAFT!$B:$B)/4,1),"",INDEX(RSLT,ROWS($A$3:A197)+QUOTIENT(COLUMNS($A$3:A197)-1,65)*CEILING(COUNT(DRAFT!$B:$B)/4,1),1+MOD(COLUMN()-1,6)))</f>
        <v/>
      </c>
      <c r="B197" s="52" t="str">
        <f>IF(ROWS($A$3:B197)&gt;CEILING(COUNT(DRAFT!$B:$B)/4,1),"",INDEX(RSLT,ROWS($A$3:B197)+QUOTIENT(COLUMNS($A$3:B197)-1,65)*CEILING(COUNT(DRAFT!$B:$B)/4,1),1+MOD(COLUMN()-1,6)))</f>
        <v/>
      </c>
      <c r="C197" s="71" t="str">
        <f>IF(ROWS($A$3:C197)&gt;CEILING(COUNT(DRAFT!$B:$B)/4,1),"",INDEX(RSLT,ROWS($A$3:C197)+QUOTIENT(COLUMNS($A$3:C197)-1,65)*CEILING(COUNT(DRAFT!$B:$B)/4,1),1+MOD(COLUMN()-1,6)))</f>
        <v/>
      </c>
      <c r="D197" s="51" t="str">
        <f>IF(ROWS($A$3:D197)&gt;CEILING(COUNT(DRAFT!$B:$B)/4,1),"",INDEX(RSLT,ROWS($A$3:D197)+QUOTIENT(COLUMNS($A$3:D197)-1,65)*CEILING(COUNT(DRAFT!$B:$B)/4,1),1+MOD(COLUMN()-1,6)))</f>
        <v/>
      </c>
      <c r="E197" s="51" t="str">
        <f>IF(ROWS($A$3:E197)&gt;CEILING(COUNT(DRAFT!$B:$B)/4,1),"",INDEX(RSLT,ROWS($A$3:E197)+QUOTIENT(COLUMNS($A$3:E197)-1,65)*CEILING(COUNT(DRAFT!$B:$B)/4,1),1+MOD(COLUMN()-1,6)))</f>
        <v/>
      </c>
      <c r="F197" s="51" t="str">
        <f>IF(ROWS($A$3:F197)&gt;CEILING(COUNT(DRAFT!$B:$B)/4,1),"",INDEX(RSLT,ROWS($A$3:F197)+QUOTIENT(COLUMNS($A$3:F197)-1,65)*CEILING(COUNT(DRAFT!$B:$B)/4,1),1+MOD(COLUMN()-1,6)))</f>
        <v/>
      </c>
      <c r="G197" s="51" t="str">
        <f>IF(ROWS($A$3:G197)&gt;CEILING(COUNT(DRAFT!$B:$B)/4,1),"",INDEX(RSLT,ROWS($A$3:G197)+QUOTIENT(COLUMNS($A$3:G197)-1,65)*CEILING(COUNT(DRAFT!$B:$B)/4,1),1+MOD(COLUMN()-1,6)))</f>
        <v/>
      </c>
      <c r="H197" s="52" t="str">
        <f>IF(ROWS($A$3:H197)&gt;CEILING(COUNT(DRAFT!$B:$B)/4,1),"",INDEX(RSLT,ROWS($A$3:H197)+QUOTIENT(COLUMNS($A$3:H197)-1,65)*CEILING(COUNT(DRAFT!$B:$B)/4,1),1+MOD(COLUMN()-1,6)))</f>
        <v/>
      </c>
      <c r="I197" s="71" t="str">
        <f>IF(ROWS($A$3:I197)&gt;CEILING(COUNT(DRAFT!$B:$B)/4,1),"",INDEX(RSLT,ROWS($A$3:I197)+QUOTIENT(COLUMNS($A$3:I197)-1,65)*CEILING(COUNT(DRAFT!$B:$B)/4,1),1+MOD(COLUMN()-1,6)))</f>
        <v/>
      </c>
      <c r="J197" s="51" t="str">
        <f>IF(ROWS($A$3:J197)&gt;CEILING(COUNT(DRAFT!$B:$B)/4,1),"",INDEX(RSLT,ROWS($A$3:J197)+QUOTIENT(COLUMNS($A$3:J197)-1,65)*CEILING(COUNT(DRAFT!$B:$B)/4,1),1+MOD(COLUMN()-1,6)))</f>
        <v/>
      </c>
      <c r="K197" s="51" t="str">
        <f>IF(ROWS($A$3:K197)&gt;CEILING(COUNT(DRAFT!$B:$B)/4,1),"",INDEX(RSLT,ROWS($A$3:K197)+QUOTIENT(COLUMNS($A$3:K197)-1,65)*CEILING(COUNT(DRAFT!$B:$B)/4,1),1+MOD(COLUMN()-1,6)))</f>
        <v/>
      </c>
      <c r="L197" s="51" t="str">
        <f>IF(ROWS($A$3:L197)&gt;CEILING(COUNT(DRAFT!$B:$B)/4,1),"",INDEX(RSLT,ROWS($A$3:L197)+QUOTIENT(COLUMNS($A$3:L197)-1,65)*CEILING(COUNT(DRAFT!$B:$B)/4,1),1+MOD(COLUMN()-1,6)))</f>
        <v/>
      </c>
      <c r="M197" s="51" t="str">
        <f>IF(ROWS($A$3:M197)&gt;CEILING(COUNT(DRAFT!$B:$B)/4,1),"",INDEX(RSLT,ROWS($A$3:M197)+QUOTIENT(COLUMNS($A$3:M197)-1,65)*CEILING(COUNT(DRAFT!$B:$B)/4,1),1+MOD(COLUMN()-1,6)))</f>
        <v/>
      </c>
      <c r="N197" s="52" t="str">
        <f>IF(ROWS($A$3:N197)&gt;CEILING(COUNT(DRAFT!$B:$B)/4,1),"",INDEX(RSLT,ROWS($A$3:N197)+QUOTIENT(COLUMNS($A$3:N197)-1,65)*CEILING(COUNT(DRAFT!$B:$B)/4,1),1+MOD(COLUMN()-1,6)))</f>
        <v/>
      </c>
      <c r="O197" s="71" t="str">
        <f>IF(ROWS($A$3:O197)&gt;CEILING(COUNT(DRAFT!$B:$B)/4,1),"",INDEX(RSLT,ROWS($A$3:O197)+QUOTIENT(COLUMNS($A$3:O197)-1,65)*CEILING(COUNT(DRAFT!$B:$B)/4,1),1+MOD(COLUMN()-1,6)))</f>
        <v/>
      </c>
      <c r="P197" s="51" t="str">
        <f>IF(ROWS($A$3:P197)&gt;CEILING(COUNT(DRAFT!$B:$B)/4,1),"",INDEX(RSLT,ROWS($A$3:P197)+QUOTIENT(COLUMNS($A$3:P197)-1,65)*CEILING(COUNT(DRAFT!$B:$B)/4,1),1+MOD(COLUMN()-1,6)))</f>
        <v/>
      </c>
      <c r="Q197" s="51" t="str">
        <f>IF(ROWS($A$3:Q197)&gt;CEILING(COUNT(DRAFT!$B:$B)/4,1),"",INDEX(RSLT,ROWS($A$3:Q197)+QUOTIENT(COLUMNS($A$3:Q197)-1,65)*CEILING(COUNT(DRAFT!$B:$B)/4,1),1+MOD(COLUMN()-1,6)))</f>
        <v/>
      </c>
      <c r="R197" s="51" t="str">
        <f>IF(ROWS($A$3:R197)&gt;CEILING(COUNT(DRAFT!$B:$B)/4,1),"",INDEX(RSLT,ROWS($A$3:R197)+QUOTIENT(COLUMNS($A$3:R197)-1,65)*CEILING(COUNT(DRAFT!$B:$B)/4,1),1+MOD(COLUMN()-1,6)))</f>
        <v/>
      </c>
      <c r="S197" s="51" t="str">
        <f>IF(ROWS($A$3:S197)&gt;CEILING(COUNT(DRAFT!$B:$B)/4,1),"",INDEX(RSLT,ROWS($A$3:S197)+QUOTIENT(COLUMNS($A$3:S197)-1,65)*CEILING(COUNT(DRAFT!$B:$B)/4,1),1+MOD(COLUMN()-1,6)))</f>
        <v/>
      </c>
      <c r="T197" s="52" t="str">
        <f>IF(ROWS($A$3:T197)&gt;CEILING(COUNT(DRAFT!$B:$B)/4,1),"",INDEX(RSLT,ROWS($A$3:T197)+QUOTIENT(COLUMNS($A$3:T197)-1,65)*CEILING(COUNT(DRAFT!$B:$B)/4,1),1+MOD(COLUMN()-1,6)))</f>
        <v/>
      </c>
      <c r="U197" s="71" t="str">
        <f>IF(ROWS($A$3:U197)&gt;CEILING(COUNT(DRAFT!$B:$B)/4,1),"",INDEX(RSLT,ROWS($A$3:U197)+QUOTIENT(COLUMNS($A$3:U197)-1,65)*CEILING(COUNT(DRAFT!$B:$B)/4,1),1+MOD(COLUMN()-1,6)))</f>
        <v/>
      </c>
      <c r="V197" s="51" t="str">
        <f>IF(ROWS($A$3:V197)&gt;CEILING(COUNT(DRAFT!$B:$B)/4,1),"",INDEX(RSLT,ROWS($A$3:V197)+QUOTIENT(COLUMNS($A$3:V197)-1,65)*CEILING(COUNT(DRAFT!$B:$B)/4,1),1+MOD(COLUMN()-1,6)))</f>
        <v/>
      </c>
      <c r="W197" s="51" t="str">
        <f>IF(ROWS($A$3:W197)&gt;CEILING(COUNT(DRAFT!$B:$B)/4,1),"",INDEX(RSLT,ROWS($A$3:W197)+QUOTIENT(COLUMNS($A$3:W197)-1,65)*CEILING(COUNT(DRAFT!$B:$B)/4,1),1+MOD(COLUMN()-1,6)))</f>
        <v/>
      </c>
      <c r="X197" s="51" t="str">
        <f>IF(ROWS($A$3:X197)&gt;CEILING(COUNT(DRAFT!$B:$B)/4,1),"",INDEX(RSLT,ROWS($A$3:X197)+QUOTIENT(COLUMNS($A$3:X197)-1,65)*CEILING(COUNT(DRAFT!$B:$B)/4,1),1+MOD(COLUMN()-1,6)))</f>
        <v/>
      </c>
    </row>
    <row r="198" spans="1:24" ht="23.1" customHeight="1" x14ac:dyDescent="0.2">
      <c r="A198" s="51" t="str">
        <f>IF(ROWS($A$3:A198)&gt;CEILING(COUNT(DRAFT!$B:$B)/4,1),"",INDEX(RSLT,ROWS($A$3:A198)+QUOTIENT(COLUMNS($A$3:A198)-1,65)*CEILING(COUNT(DRAFT!$B:$B)/4,1),1+MOD(COLUMN()-1,6)))</f>
        <v/>
      </c>
      <c r="B198" s="52" t="str">
        <f>IF(ROWS($A$3:B198)&gt;CEILING(COUNT(DRAFT!$B:$B)/4,1),"",INDEX(RSLT,ROWS($A$3:B198)+QUOTIENT(COLUMNS($A$3:B198)-1,65)*CEILING(COUNT(DRAFT!$B:$B)/4,1),1+MOD(COLUMN()-1,6)))</f>
        <v/>
      </c>
      <c r="C198" s="71" t="str">
        <f>IF(ROWS($A$3:C198)&gt;CEILING(COUNT(DRAFT!$B:$B)/4,1),"",INDEX(RSLT,ROWS($A$3:C198)+QUOTIENT(COLUMNS($A$3:C198)-1,65)*CEILING(COUNT(DRAFT!$B:$B)/4,1),1+MOD(COLUMN()-1,6)))</f>
        <v/>
      </c>
      <c r="D198" s="51" t="str">
        <f>IF(ROWS($A$3:D198)&gt;CEILING(COUNT(DRAFT!$B:$B)/4,1),"",INDEX(RSLT,ROWS($A$3:D198)+QUOTIENT(COLUMNS($A$3:D198)-1,65)*CEILING(COUNT(DRAFT!$B:$B)/4,1),1+MOD(COLUMN()-1,6)))</f>
        <v/>
      </c>
      <c r="E198" s="51" t="str">
        <f>IF(ROWS($A$3:E198)&gt;CEILING(COUNT(DRAFT!$B:$B)/4,1),"",INDEX(RSLT,ROWS($A$3:E198)+QUOTIENT(COLUMNS($A$3:E198)-1,65)*CEILING(COUNT(DRAFT!$B:$B)/4,1),1+MOD(COLUMN()-1,6)))</f>
        <v/>
      </c>
      <c r="F198" s="51" t="str">
        <f>IF(ROWS($A$3:F198)&gt;CEILING(COUNT(DRAFT!$B:$B)/4,1),"",INDEX(RSLT,ROWS($A$3:F198)+QUOTIENT(COLUMNS($A$3:F198)-1,65)*CEILING(COUNT(DRAFT!$B:$B)/4,1),1+MOD(COLUMN()-1,6)))</f>
        <v/>
      </c>
      <c r="G198" s="51" t="str">
        <f>IF(ROWS($A$3:G198)&gt;CEILING(COUNT(DRAFT!$B:$B)/4,1),"",INDEX(RSLT,ROWS($A$3:G198)+QUOTIENT(COLUMNS($A$3:G198)-1,65)*CEILING(COUNT(DRAFT!$B:$B)/4,1),1+MOD(COLUMN()-1,6)))</f>
        <v/>
      </c>
      <c r="H198" s="52" t="str">
        <f>IF(ROWS($A$3:H198)&gt;CEILING(COUNT(DRAFT!$B:$B)/4,1),"",INDEX(RSLT,ROWS($A$3:H198)+QUOTIENT(COLUMNS($A$3:H198)-1,65)*CEILING(COUNT(DRAFT!$B:$B)/4,1),1+MOD(COLUMN()-1,6)))</f>
        <v/>
      </c>
      <c r="I198" s="71" t="str">
        <f>IF(ROWS($A$3:I198)&gt;CEILING(COUNT(DRAFT!$B:$B)/4,1),"",INDEX(RSLT,ROWS($A$3:I198)+QUOTIENT(COLUMNS($A$3:I198)-1,65)*CEILING(COUNT(DRAFT!$B:$B)/4,1),1+MOD(COLUMN()-1,6)))</f>
        <v/>
      </c>
      <c r="J198" s="51" t="str">
        <f>IF(ROWS($A$3:J198)&gt;CEILING(COUNT(DRAFT!$B:$B)/4,1),"",INDEX(RSLT,ROWS($A$3:J198)+QUOTIENT(COLUMNS($A$3:J198)-1,65)*CEILING(COUNT(DRAFT!$B:$B)/4,1),1+MOD(COLUMN()-1,6)))</f>
        <v/>
      </c>
      <c r="K198" s="51" t="str">
        <f>IF(ROWS($A$3:K198)&gt;CEILING(COUNT(DRAFT!$B:$B)/4,1),"",INDEX(RSLT,ROWS($A$3:K198)+QUOTIENT(COLUMNS($A$3:K198)-1,65)*CEILING(COUNT(DRAFT!$B:$B)/4,1),1+MOD(COLUMN()-1,6)))</f>
        <v/>
      </c>
      <c r="L198" s="51" t="str">
        <f>IF(ROWS($A$3:L198)&gt;CEILING(COUNT(DRAFT!$B:$B)/4,1),"",INDEX(RSLT,ROWS($A$3:L198)+QUOTIENT(COLUMNS($A$3:L198)-1,65)*CEILING(COUNT(DRAFT!$B:$B)/4,1),1+MOD(COLUMN()-1,6)))</f>
        <v/>
      </c>
      <c r="M198" s="51" t="str">
        <f>IF(ROWS($A$3:M198)&gt;CEILING(COUNT(DRAFT!$B:$B)/4,1),"",INDEX(RSLT,ROWS($A$3:M198)+QUOTIENT(COLUMNS($A$3:M198)-1,65)*CEILING(COUNT(DRAFT!$B:$B)/4,1),1+MOD(COLUMN()-1,6)))</f>
        <v/>
      </c>
      <c r="N198" s="52" t="str">
        <f>IF(ROWS($A$3:N198)&gt;CEILING(COUNT(DRAFT!$B:$B)/4,1),"",INDEX(RSLT,ROWS($A$3:N198)+QUOTIENT(COLUMNS($A$3:N198)-1,65)*CEILING(COUNT(DRAFT!$B:$B)/4,1),1+MOD(COLUMN()-1,6)))</f>
        <v/>
      </c>
      <c r="O198" s="71" t="str">
        <f>IF(ROWS($A$3:O198)&gt;CEILING(COUNT(DRAFT!$B:$B)/4,1),"",INDEX(RSLT,ROWS($A$3:O198)+QUOTIENT(COLUMNS($A$3:O198)-1,65)*CEILING(COUNT(DRAFT!$B:$B)/4,1),1+MOD(COLUMN()-1,6)))</f>
        <v/>
      </c>
      <c r="P198" s="51" t="str">
        <f>IF(ROWS($A$3:P198)&gt;CEILING(COUNT(DRAFT!$B:$B)/4,1),"",INDEX(RSLT,ROWS($A$3:P198)+QUOTIENT(COLUMNS($A$3:P198)-1,65)*CEILING(COUNT(DRAFT!$B:$B)/4,1),1+MOD(COLUMN()-1,6)))</f>
        <v/>
      </c>
      <c r="Q198" s="51" t="str">
        <f>IF(ROWS($A$3:Q198)&gt;CEILING(COUNT(DRAFT!$B:$B)/4,1),"",INDEX(RSLT,ROWS($A$3:Q198)+QUOTIENT(COLUMNS($A$3:Q198)-1,65)*CEILING(COUNT(DRAFT!$B:$B)/4,1),1+MOD(COLUMN()-1,6)))</f>
        <v/>
      </c>
      <c r="R198" s="51" t="str">
        <f>IF(ROWS($A$3:R198)&gt;CEILING(COUNT(DRAFT!$B:$B)/4,1),"",INDEX(RSLT,ROWS($A$3:R198)+QUOTIENT(COLUMNS($A$3:R198)-1,65)*CEILING(COUNT(DRAFT!$B:$B)/4,1),1+MOD(COLUMN()-1,6)))</f>
        <v/>
      </c>
      <c r="S198" s="51" t="str">
        <f>IF(ROWS($A$3:S198)&gt;CEILING(COUNT(DRAFT!$B:$B)/4,1),"",INDEX(RSLT,ROWS($A$3:S198)+QUOTIENT(COLUMNS($A$3:S198)-1,65)*CEILING(COUNT(DRAFT!$B:$B)/4,1),1+MOD(COLUMN()-1,6)))</f>
        <v/>
      </c>
      <c r="T198" s="52" t="str">
        <f>IF(ROWS($A$3:T198)&gt;CEILING(COUNT(DRAFT!$B:$B)/4,1),"",INDEX(RSLT,ROWS($A$3:T198)+QUOTIENT(COLUMNS($A$3:T198)-1,65)*CEILING(COUNT(DRAFT!$B:$B)/4,1),1+MOD(COLUMN()-1,6)))</f>
        <v/>
      </c>
      <c r="U198" s="71" t="str">
        <f>IF(ROWS($A$3:U198)&gt;CEILING(COUNT(DRAFT!$B:$B)/4,1),"",INDEX(RSLT,ROWS($A$3:U198)+QUOTIENT(COLUMNS($A$3:U198)-1,65)*CEILING(COUNT(DRAFT!$B:$B)/4,1),1+MOD(COLUMN()-1,6)))</f>
        <v/>
      </c>
      <c r="V198" s="51" t="str">
        <f>IF(ROWS($A$3:V198)&gt;CEILING(COUNT(DRAFT!$B:$B)/4,1),"",INDEX(RSLT,ROWS($A$3:V198)+QUOTIENT(COLUMNS($A$3:V198)-1,65)*CEILING(COUNT(DRAFT!$B:$B)/4,1),1+MOD(COLUMN()-1,6)))</f>
        <v/>
      </c>
      <c r="W198" s="51" t="str">
        <f>IF(ROWS($A$3:W198)&gt;CEILING(COUNT(DRAFT!$B:$B)/4,1),"",INDEX(RSLT,ROWS($A$3:W198)+QUOTIENT(COLUMNS($A$3:W198)-1,65)*CEILING(COUNT(DRAFT!$B:$B)/4,1),1+MOD(COLUMN()-1,6)))</f>
        <v/>
      </c>
      <c r="X198" s="51" t="str">
        <f>IF(ROWS($A$3:X198)&gt;CEILING(COUNT(DRAFT!$B:$B)/4,1),"",INDEX(RSLT,ROWS($A$3:X198)+QUOTIENT(COLUMNS($A$3:X198)-1,65)*CEILING(COUNT(DRAFT!$B:$B)/4,1),1+MOD(COLUMN()-1,6)))</f>
        <v/>
      </c>
    </row>
    <row r="199" spans="1:24" ht="23.1" customHeight="1" x14ac:dyDescent="0.2">
      <c r="A199" s="51" t="str">
        <f>IF(ROWS($A$3:A199)&gt;CEILING(COUNT(DRAFT!$B:$B)/4,1),"",INDEX(RSLT,ROWS($A$3:A199)+QUOTIENT(COLUMNS($A$3:A199)-1,65)*CEILING(COUNT(DRAFT!$B:$B)/4,1),1+MOD(COLUMN()-1,6)))</f>
        <v/>
      </c>
      <c r="B199" s="52" t="str">
        <f>IF(ROWS($A$3:B199)&gt;CEILING(COUNT(DRAFT!$B:$B)/4,1),"",INDEX(RSLT,ROWS($A$3:B199)+QUOTIENT(COLUMNS($A$3:B199)-1,65)*CEILING(COUNT(DRAFT!$B:$B)/4,1),1+MOD(COLUMN()-1,6)))</f>
        <v/>
      </c>
      <c r="C199" s="71" t="str">
        <f>IF(ROWS($A$3:C199)&gt;CEILING(COUNT(DRAFT!$B:$B)/4,1),"",INDEX(RSLT,ROWS($A$3:C199)+QUOTIENT(COLUMNS($A$3:C199)-1,65)*CEILING(COUNT(DRAFT!$B:$B)/4,1),1+MOD(COLUMN()-1,6)))</f>
        <v/>
      </c>
      <c r="D199" s="51" t="str">
        <f>IF(ROWS($A$3:D199)&gt;CEILING(COUNT(DRAFT!$B:$B)/4,1),"",INDEX(RSLT,ROWS($A$3:D199)+QUOTIENT(COLUMNS($A$3:D199)-1,65)*CEILING(COUNT(DRAFT!$B:$B)/4,1),1+MOD(COLUMN()-1,6)))</f>
        <v/>
      </c>
      <c r="E199" s="51" t="str">
        <f>IF(ROWS($A$3:E199)&gt;CEILING(COUNT(DRAFT!$B:$B)/4,1),"",INDEX(RSLT,ROWS($A$3:E199)+QUOTIENT(COLUMNS($A$3:E199)-1,65)*CEILING(COUNT(DRAFT!$B:$B)/4,1),1+MOD(COLUMN()-1,6)))</f>
        <v/>
      </c>
      <c r="F199" s="51" t="str">
        <f>IF(ROWS($A$3:F199)&gt;CEILING(COUNT(DRAFT!$B:$B)/4,1),"",INDEX(RSLT,ROWS($A$3:F199)+QUOTIENT(COLUMNS($A$3:F199)-1,65)*CEILING(COUNT(DRAFT!$B:$B)/4,1),1+MOD(COLUMN()-1,6)))</f>
        <v/>
      </c>
      <c r="G199" s="51" t="str">
        <f>IF(ROWS($A$3:G199)&gt;CEILING(COUNT(DRAFT!$B:$B)/4,1),"",INDEX(RSLT,ROWS($A$3:G199)+QUOTIENT(COLUMNS($A$3:G199)-1,65)*CEILING(COUNT(DRAFT!$B:$B)/4,1),1+MOD(COLUMN()-1,6)))</f>
        <v/>
      </c>
      <c r="H199" s="52" t="str">
        <f>IF(ROWS($A$3:H199)&gt;CEILING(COUNT(DRAFT!$B:$B)/4,1),"",INDEX(RSLT,ROWS($A$3:H199)+QUOTIENT(COLUMNS($A$3:H199)-1,65)*CEILING(COUNT(DRAFT!$B:$B)/4,1),1+MOD(COLUMN()-1,6)))</f>
        <v/>
      </c>
      <c r="I199" s="71" t="str">
        <f>IF(ROWS($A$3:I199)&gt;CEILING(COUNT(DRAFT!$B:$B)/4,1),"",INDEX(RSLT,ROWS($A$3:I199)+QUOTIENT(COLUMNS($A$3:I199)-1,65)*CEILING(COUNT(DRAFT!$B:$B)/4,1),1+MOD(COLUMN()-1,6)))</f>
        <v/>
      </c>
      <c r="J199" s="51" t="str">
        <f>IF(ROWS($A$3:J199)&gt;CEILING(COUNT(DRAFT!$B:$B)/4,1),"",INDEX(RSLT,ROWS($A$3:J199)+QUOTIENT(COLUMNS($A$3:J199)-1,65)*CEILING(COUNT(DRAFT!$B:$B)/4,1),1+MOD(COLUMN()-1,6)))</f>
        <v/>
      </c>
      <c r="K199" s="51" t="str">
        <f>IF(ROWS($A$3:K199)&gt;CEILING(COUNT(DRAFT!$B:$B)/4,1),"",INDEX(RSLT,ROWS($A$3:K199)+QUOTIENT(COLUMNS($A$3:K199)-1,65)*CEILING(COUNT(DRAFT!$B:$B)/4,1),1+MOD(COLUMN()-1,6)))</f>
        <v/>
      </c>
      <c r="L199" s="51" t="str">
        <f>IF(ROWS($A$3:L199)&gt;CEILING(COUNT(DRAFT!$B:$B)/4,1),"",INDEX(RSLT,ROWS($A$3:L199)+QUOTIENT(COLUMNS($A$3:L199)-1,65)*CEILING(COUNT(DRAFT!$B:$B)/4,1),1+MOD(COLUMN()-1,6)))</f>
        <v/>
      </c>
      <c r="M199" s="51" t="str">
        <f>IF(ROWS($A$3:M199)&gt;CEILING(COUNT(DRAFT!$B:$B)/4,1),"",INDEX(RSLT,ROWS($A$3:M199)+QUOTIENT(COLUMNS($A$3:M199)-1,65)*CEILING(COUNT(DRAFT!$B:$B)/4,1),1+MOD(COLUMN()-1,6)))</f>
        <v/>
      </c>
      <c r="N199" s="52" t="str">
        <f>IF(ROWS($A$3:N199)&gt;CEILING(COUNT(DRAFT!$B:$B)/4,1),"",INDEX(RSLT,ROWS($A$3:N199)+QUOTIENT(COLUMNS($A$3:N199)-1,65)*CEILING(COUNT(DRAFT!$B:$B)/4,1),1+MOD(COLUMN()-1,6)))</f>
        <v/>
      </c>
      <c r="O199" s="71" t="str">
        <f>IF(ROWS($A$3:O199)&gt;CEILING(COUNT(DRAFT!$B:$B)/4,1),"",INDEX(RSLT,ROWS($A$3:O199)+QUOTIENT(COLUMNS($A$3:O199)-1,65)*CEILING(COUNT(DRAFT!$B:$B)/4,1),1+MOD(COLUMN()-1,6)))</f>
        <v/>
      </c>
      <c r="P199" s="51" t="str">
        <f>IF(ROWS($A$3:P199)&gt;CEILING(COUNT(DRAFT!$B:$B)/4,1),"",INDEX(RSLT,ROWS($A$3:P199)+QUOTIENT(COLUMNS($A$3:P199)-1,65)*CEILING(COUNT(DRAFT!$B:$B)/4,1),1+MOD(COLUMN()-1,6)))</f>
        <v/>
      </c>
      <c r="Q199" s="51" t="str">
        <f>IF(ROWS($A$3:Q199)&gt;CEILING(COUNT(DRAFT!$B:$B)/4,1),"",INDEX(RSLT,ROWS($A$3:Q199)+QUOTIENT(COLUMNS($A$3:Q199)-1,65)*CEILING(COUNT(DRAFT!$B:$B)/4,1),1+MOD(COLUMN()-1,6)))</f>
        <v/>
      </c>
      <c r="R199" s="51" t="str">
        <f>IF(ROWS($A$3:R199)&gt;CEILING(COUNT(DRAFT!$B:$B)/4,1),"",INDEX(RSLT,ROWS($A$3:R199)+QUOTIENT(COLUMNS($A$3:R199)-1,65)*CEILING(COUNT(DRAFT!$B:$B)/4,1),1+MOD(COLUMN()-1,6)))</f>
        <v/>
      </c>
      <c r="S199" s="51" t="str">
        <f>IF(ROWS($A$3:S199)&gt;CEILING(COUNT(DRAFT!$B:$B)/4,1),"",INDEX(RSLT,ROWS($A$3:S199)+QUOTIENT(COLUMNS($A$3:S199)-1,65)*CEILING(COUNT(DRAFT!$B:$B)/4,1),1+MOD(COLUMN()-1,6)))</f>
        <v/>
      </c>
      <c r="T199" s="52" t="str">
        <f>IF(ROWS($A$3:T199)&gt;CEILING(COUNT(DRAFT!$B:$B)/4,1),"",INDEX(RSLT,ROWS($A$3:T199)+QUOTIENT(COLUMNS($A$3:T199)-1,65)*CEILING(COUNT(DRAFT!$B:$B)/4,1),1+MOD(COLUMN()-1,6)))</f>
        <v/>
      </c>
      <c r="U199" s="71" t="str">
        <f>IF(ROWS($A$3:U199)&gt;CEILING(COUNT(DRAFT!$B:$B)/4,1),"",INDEX(RSLT,ROWS($A$3:U199)+QUOTIENT(COLUMNS($A$3:U199)-1,65)*CEILING(COUNT(DRAFT!$B:$B)/4,1),1+MOD(COLUMN()-1,6)))</f>
        <v/>
      </c>
      <c r="V199" s="51" t="str">
        <f>IF(ROWS($A$3:V199)&gt;CEILING(COUNT(DRAFT!$B:$B)/4,1),"",INDEX(RSLT,ROWS($A$3:V199)+QUOTIENT(COLUMNS($A$3:V199)-1,65)*CEILING(COUNT(DRAFT!$B:$B)/4,1),1+MOD(COLUMN()-1,6)))</f>
        <v/>
      </c>
      <c r="W199" s="51" t="str">
        <f>IF(ROWS($A$3:W199)&gt;CEILING(COUNT(DRAFT!$B:$B)/4,1),"",INDEX(RSLT,ROWS($A$3:W199)+QUOTIENT(COLUMNS($A$3:W199)-1,65)*CEILING(COUNT(DRAFT!$B:$B)/4,1),1+MOD(COLUMN()-1,6)))</f>
        <v/>
      </c>
      <c r="X199" s="51" t="str">
        <f>IF(ROWS($A$3:X199)&gt;CEILING(COUNT(DRAFT!$B:$B)/4,1),"",INDEX(RSLT,ROWS($A$3:X199)+QUOTIENT(COLUMNS($A$3:X199)-1,65)*CEILING(COUNT(DRAFT!$B:$B)/4,1),1+MOD(COLUMN()-1,6)))</f>
        <v/>
      </c>
    </row>
    <row r="200" spans="1:24" ht="23.1" customHeight="1" x14ac:dyDescent="0.2">
      <c r="A200" s="51" t="str">
        <f>IF(ROWS($A$3:A200)&gt;CEILING(COUNT(DRAFT!$B:$B)/4,1),"",INDEX(RSLT,ROWS($A$3:A200)+QUOTIENT(COLUMNS($A$3:A200)-1,65)*CEILING(COUNT(DRAFT!$B:$B)/4,1),1+MOD(COLUMN()-1,6)))</f>
        <v/>
      </c>
      <c r="B200" s="52" t="str">
        <f>IF(ROWS($A$3:B200)&gt;CEILING(COUNT(DRAFT!$B:$B)/4,1),"",INDEX(RSLT,ROWS($A$3:B200)+QUOTIENT(COLUMNS($A$3:B200)-1,65)*CEILING(COUNT(DRAFT!$B:$B)/4,1),1+MOD(COLUMN()-1,6)))</f>
        <v/>
      </c>
      <c r="C200" s="71" t="str">
        <f>IF(ROWS($A$3:C200)&gt;CEILING(COUNT(DRAFT!$B:$B)/4,1),"",INDEX(RSLT,ROWS($A$3:C200)+QUOTIENT(COLUMNS($A$3:C200)-1,65)*CEILING(COUNT(DRAFT!$B:$B)/4,1),1+MOD(COLUMN()-1,6)))</f>
        <v/>
      </c>
      <c r="D200" s="51" t="str">
        <f>IF(ROWS($A$3:D200)&gt;CEILING(COUNT(DRAFT!$B:$B)/4,1),"",INDEX(RSLT,ROWS($A$3:D200)+QUOTIENT(COLUMNS($A$3:D200)-1,65)*CEILING(COUNT(DRAFT!$B:$B)/4,1),1+MOD(COLUMN()-1,6)))</f>
        <v/>
      </c>
      <c r="E200" s="51" t="str">
        <f>IF(ROWS($A$3:E200)&gt;CEILING(COUNT(DRAFT!$B:$B)/4,1),"",INDEX(RSLT,ROWS($A$3:E200)+QUOTIENT(COLUMNS($A$3:E200)-1,65)*CEILING(COUNT(DRAFT!$B:$B)/4,1),1+MOD(COLUMN()-1,6)))</f>
        <v/>
      </c>
      <c r="F200" s="51" t="str">
        <f>IF(ROWS($A$3:F200)&gt;CEILING(COUNT(DRAFT!$B:$B)/4,1),"",INDEX(RSLT,ROWS($A$3:F200)+QUOTIENT(COLUMNS($A$3:F200)-1,65)*CEILING(COUNT(DRAFT!$B:$B)/4,1),1+MOD(COLUMN()-1,6)))</f>
        <v/>
      </c>
      <c r="G200" s="51" t="str">
        <f>IF(ROWS($A$3:G200)&gt;CEILING(COUNT(DRAFT!$B:$B)/4,1),"",INDEX(RSLT,ROWS($A$3:G200)+QUOTIENT(COLUMNS($A$3:G200)-1,65)*CEILING(COUNT(DRAFT!$B:$B)/4,1),1+MOD(COLUMN()-1,6)))</f>
        <v/>
      </c>
      <c r="H200" s="52" t="str">
        <f>IF(ROWS($A$3:H200)&gt;CEILING(COUNT(DRAFT!$B:$B)/4,1),"",INDEX(RSLT,ROWS($A$3:H200)+QUOTIENT(COLUMNS($A$3:H200)-1,65)*CEILING(COUNT(DRAFT!$B:$B)/4,1),1+MOD(COLUMN()-1,6)))</f>
        <v/>
      </c>
      <c r="I200" s="71" t="str">
        <f>IF(ROWS($A$3:I200)&gt;CEILING(COUNT(DRAFT!$B:$B)/4,1),"",INDEX(RSLT,ROWS($A$3:I200)+QUOTIENT(COLUMNS($A$3:I200)-1,65)*CEILING(COUNT(DRAFT!$B:$B)/4,1),1+MOD(COLUMN()-1,6)))</f>
        <v/>
      </c>
      <c r="J200" s="51" t="str">
        <f>IF(ROWS($A$3:J200)&gt;CEILING(COUNT(DRAFT!$B:$B)/4,1),"",INDEX(RSLT,ROWS($A$3:J200)+QUOTIENT(COLUMNS($A$3:J200)-1,65)*CEILING(COUNT(DRAFT!$B:$B)/4,1),1+MOD(COLUMN()-1,6)))</f>
        <v/>
      </c>
      <c r="K200" s="51" t="str">
        <f>IF(ROWS($A$3:K200)&gt;CEILING(COUNT(DRAFT!$B:$B)/4,1),"",INDEX(RSLT,ROWS($A$3:K200)+QUOTIENT(COLUMNS($A$3:K200)-1,65)*CEILING(COUNT(DRAFT!$B:$B)/4,1),1+MOD(COLUMN()-1,6)))</f>
        <v/>
      </c>
      <c r="L200" s="51" t="str">
        <f>IF(ROWS($A$3:L200)&gt;CEILING(COUNT(DRAFT!$B:$B)/4,1),"",INDEX(RSLT,ROWS($A$3:L200)+QUOTIENT(COLUMNS($A$3:L200)-1,65)*CEILING(COUNT(DRAFT!$B:$B)/4,1),1+MOD(COLUMN()-1,6)))</f>
        <v/>
      </c>
      <c r="M200" s="51" t="str">
        <f>IF(ROWS($A$3:M200)&gt;CEILING(COUNT(DRAFT!$B:$B)/4,1),"",INDEX(RSLT,ROWS($A$3:M200)+QUOTIENT(COLUMNS($A$3:M200)-1,65)*CEILING(COUNT(DRAFT!$B:$B)/4,1),1+MOD(COLUMN()-1,6)))</f>
        <v/>
      </c>
      <c r="N200" s="52" t="str">
        <f>IF(ROWS($A$3:N200)&gt;CEILING(COUNT(DRAFT!$B:$B)/4,1),"",INDEX(RSLT,ROWS($A$3:N200)+QUOTIENT(COLUMNS($A$3:N200)-1,65)*CEILING(COUNT(DRAFT!$B:$B)/4,1),1+MOD(COLUMN()-1,6)))</f>
        <v/>
      </c>
      <c r="O200" s="71" t="str">
        <f>IF(ROWS($A$3:O200)&gt;CEILING(COUNT(DRAFT!$B:$B)/4,1),"",INDEX(RSLT,ROWS($A$3:O200)+QUOTIENT(COLUMNS($A$3:O200)-1,65)*CEILING(COUNT(DRAFT!$B:$B)/4,1),1+MOD(COLUMN()-1,6)))</f>
        <v/>
      </c>
      <c r="P200" s="51" t="str">
        <f>IF(ROWS($A$3:P200)&gt;CEILING(COUNT(DRAFT!$B:$B)/4,1),"",INDEX(RSLT,ROWS($A$3:P200)+QUOTIENT(COLUMNS($A$3:P200)-1,65)*CEILING(COUNT(DRAFT!$B:$B)/4,1),1+MOD(COLUMN()-1,6)))</f>
        <v/>
      </c>
      <c r="Q200" s="51" t="str">
        <f>IF(ROWS($A$3:Q200)&gt;CEILING(COUNT(DRAFT!$B:$B)/4,1),"",INDEX(RSLT,ROWS($A$3:Q200)+QUOTIENT(COLUMNS($A$3:Q200)-1,65)*CEILING(COUNT(DRAFT!$B:$B)/4,1),1+MOD(COLUMN()-1,6)))</f>
        <v/>
      </c>
      <c r="R200" s="51" t="str">
        <f>IF(ROWS($A$3:R200)&gt;CEILING(COUNT(DRAFT!$B:$B)/4,1),"",INDEX(RSLT,ROWS($A$3:R200)+QUOTIENT(COLUMNS($A$3:R200)-1,65)*CEILING(COUNT(DRAFT!$B:$B)/4,1),1+MOD(COLUMN()-1,6)))</f>
        <v/>
      </c>
      <c r="S200" s="51" t="str">
        <f>IF(ROWS($A$3:S200)&gt;CEILING(COUNT(DRAFT!$B:$B)/4,1),"",INDEX(RSLT,ROWS($A$3:S200)+QUOTIENT(COLUMNS($A$3:S200)-1,65)*CEILING(COUNT(DRAFT!$B:$B)/4,1),1+MOD(COLUMN()-1,6)))</f>
        <v/>
      </c>
      <c r="T200" s="52" t="str">
        <f>IF(ROWS($A$3:T200)&gt;CEILING(COUNT(DRAFT!$B:$B)/4,1),"",INDEX(RSLT,ROWS($A$3:T200)+QUOTIENT(COLUMNS($A$3:T200)-1,65)*CEILING(COUNT(DRAFT!$B:$B)/4,1),1+MOD(COLUMN()-1,6)))</f>
        <v/>
      </c>
      <c r="U200" s="71" t="str">
        <f>IF(ROWS($A$3:U200)&gt;CEILING(COUNT(DRAFT!$B:$B)/4,1),"",INDEX(RSLT,ROWS($A$3:U200)+QUOTIENT(COLUMNS($A$3:U200)-1,65)*CEILING(COUNT(DRAFT!$B:$B)/4,1),1+MOD(COLUMN()-1,6)))</f>
        <v/>
      </c>
      <c r="V200" s="51" t="str">
        <f>IF(ROWS($A$3:V200)&gt;CEILING(COUNT(DRAFT!$B:$B)/4,1),"",INDEX(RSLT,ROWS($A$3:V200)+QUOTIENT(COLUMNS($A$3:V200)-1,65)*CEILING(COUNT(DRAFT!$B:$B)/4,1),1+MOD(COLUMN()-1,6)))</f>
        <v/>
      </c>
      <c r="W200" s="51" t="str">
        <f>IF(ROWS($A$3:W200)&gt;CEILING(COUNT(DRAFT!$B:$B)/4,1),"",INDEX(RSLT,ROWS($A$3:W200)+QUOTIENT(COLUMNS($A$3:W200)-1,65)*CEILING(COUNT(DRAFT!$B:$B)/4,1),1+MOD(COLUMN()-1,6)))</f>
        <v/>
      </c>
      <c r="X200" s="51" t="str">
        <f>IF(ROWS($A$3:X200)&gt;CEILING(COUNT(DRAFT!$B:$B)/4,1),"",INDEX(RSLT,ROWS($A$3:X200)+QUOTIENT(COLUMNS($A$3:X200)-1,65)*CEILING(COUNT(DRAFT!$B:$B)/4,1),1+MOD(COLUMN()-1,6)))</f>
        <v/>
      </c>
    </row>
    <row r="201" spans="1:24" ht="23.1" customHeight="1" x14ac:dyDescent="0.2">
      <c r="A201" s="51" t="str">
        <f>IF(ROWS($A$3:A201)&gt;CEILING(COUNT(DRAFT!$B:$B)/4,1),"",INDEX(RSLT,ROWS($A$3:A201)+QUOTIENT(COLUMNS($A$3:A201)-1,65)*CEILING(COUNT(DRAFT!$B:$B)/4,1),1+MOD(COLUMN()-1,6)))</f>
        <v/>
      </c>
      <c r="B201" s="52" t="str">
        <f>IF(ROWS($A$3:B201)&gt;CEILING(COUNT(DRAFT!$B:$B)/4,1),"",INDEX(RSLT,ROWS($A$3:B201)+QUOTIENT(COLUMNS($A$3:B201)-1,65)*CEILING(COUNT(DRAFT!$B:$B)/4,1),1+MOD(COLUMN()-1,6)))</f>
        <v/>
      </c>
      <c r="C201" s="71" t="str">
        <f>IF(ROWS($A$3:C201)&gt;CEILING(COUNT(DRAFT!$B:$B)/4,1),"",INDEX(RSLT,ROWS($A$3:C201)+QUOTIENT(COLUMNS($A$3:C201)-1,65)*CEILING(COUNT(DRAFT!$B:$B)/4,1),1+MOD(COLUMN()-1,6)))</f>
        <v/>
      </c>
      <c r="D201" s="51" t="str">
        <f>IF(ROWS($A$3:D201)&gt;CEILING(COUNT(DRAFT!$B:$B)/4,1),"",INDEX(RSLT,ROWS($A$3:D201)+QUOTIENT(COLUMNS($A$3:D201)-1,65)*CEILING(COUNT(DRAFT!$B:$B)/4,1),1+MOD(COLUMN()-1,6)))</f>
        <v/>
      </c>
      <c r="E201" s="51" t="str">
        <f>IF(ROWS($A$3:E201)&gt;CEILING(COUNT(DRAFT!$B:$B)/4,1),"",INDEX(RSLT,ROWS($A$3:E201)+QUOTIENT(COLUMNS($A$3:E201)-1,65)*CEILING(COUNT(DRAFT!$B:$B)/4,1),1+MOD(COLUMN()-1,6)))</f>
        <v/>
      </c>
      <c r="F201" s="51" t="str">
        <f>IF(ROWS($A$3:F201)&gt;CEILING(COUNT(DRAFT!$B:$B)/4,1),"",INDEX(RSLT,ROWS($A$3:F201)+QUOTIENT(COLUMNS($A$3:F201)-1,65)*CEILING(COUNT(DRAFT!$B:$B)/4,1),1+MOD(COLUMN()-1,6)))</f>
        <v/>
      </c>
      <c r="G201" s="51" t="str">
        <f>IF(ROWS($A$3:G201)&gt;CEILING(COUNT(DRAFT!$B:$B)/4,1),"",INDEX(RSLT,ROWS($A$3:G201)+QUOTIENT(COLUMNS($A$3:G201)-1,65)*CEILING(COUNT(DRAFT!$B:$B)/4,1),1+MOD(COLUMN()-1,6)))</f>
        <v/>
      </c>
      <c r="H201" s="52" t="str">
        <f>IF(ROWS($A$3:H201)&gt;CEILING(COUNT(DRAFT!$B:$B)/4,1),"",INDEX(RSLT,ROWS($A$3:H201)+QUOTIENT(COLUMNS($A$3:H201)-1,65)*CEILING(COUNT(DRAFT!$B:$B)/4,1),1+MOD(COLUMN()-1,6)))</f>
        <v/>
      </c>
      <c r="I201" s="71" t="str">
        <f>IF(ROWS($A$3:I201)&gt;CEILING(COUNT(DRAFT!$B:$B)/4,1),"",INDEX(RSLT,ROWS($A$3:I201)+QUOTIENT(COLUMNS($A$3:I201)-1,65)*CEILING(COUNT(DRAFT!$B:$B)/4,1),1+MOD(COLUMN()-1,6)))</f>
        <v/>
      </c>
      <c r="J201" s="51" t="str">
        <f>IF(ROWS($A$3:J201)&gt;CEILING(COUNT(DRAFT!$B:$B)/4,1),"",INDEX(RSLT,ROWS($A$3:J201)+QUOTIENT(COLUMNS($A$3:J201)-1,65)*CEILING(COUNT(DRAFT!$B:$B)/4,1),1+MOD(COLUMN()-1,6)))</f>
        <v/>
      </c>
      <c r="K201" s="51" t="str">
        <f>IF(ROWS($A$3:K201)&gt;CEILING(COUNT(DRAFT!$B:$B)/4,1),"",INDEX(RSLT,ROWS($A$3:K201)+QUOTIENT(COLUMNS($A$3:K201)-1,65)*CEILING(COUNT(DRAFT!$B:$B)/4,1),1+MOD(COLUMN()-1,6)))</f>
        <v/>
      </c>
      <c r="L201" s="51" t="str">
        <f>IF(ROWS($A$3:L201)&gt;CEILING(COUNT(DRAFT!$B:$B)/4,1),"",INDEX(RSLT,ROWS($A$3:L201)+QUOTIENT(COLUMNS($A$3:L201)-1,65)*CEILING(COUNT(DRAFT!$B:$B)/4,1),1+MOD(COLUMN()-1,6)))</f>
        <v/>
      </c>
      <c r="M201" s="51" t="str">
        <f>IF(ROWS($A$3:M201)&gt;CEILING(COUNT(DRAFT!$B:$B)/4,1),"",INDEX(RSLT,ROWS($A$3:M201)+QUOTIENT(COLUMNS($A$3:M201)-1,65)*CEILING(COUNT(DRAFT!$B:$B)/4,1),1+MOD(COLUMN()-1,6)))</f>
        <v/>
      </c>
      <c r="N201" s="52" t="str">
        <f>IF(ROWS($A$3:N201)&gt;CEILING(COUNT(DRAFT!$B:$B)/4,1),"",INDEX(RSLT,ROWS($A$3:N201)+QUOTIENT(COLUMNS($A$3:N201)-1,65)*CEILING(COUNT(DRAFT!$B:$B)/4,1),1+MOD(COLUMN()-1,6)))</f>
        <v/>
      </c>
      <c r="O201" s="71" t="str">
        <f>IF(ROWS($A$3:O201)&gt;CEILING(COUNT(DRAFT!$B:$B)/4,1),"",INDEX(RSLT,ROWS($A$3:O201)+QUOTIENT(COLUMNS($A$3:O201)-1,65)*CEILING(COUNT(DRAFT!$B:$B)/4,1),1+MOD(COLUMN()-1,6)))</f>
        <v/>
      </c>
      <c r="P201" s="51" t="str">
        <f>IF(ROWS($A$3:P201)&gt;CEILING(COUNT(DRAFT!$B:$B)/4,1),"",INDEX(RSLT,ROWS($A$3:P201)+QUOTIENT(COLUMNS($A$3:P201)-1,65)*CEILING(COUNT(DRAFT!$B:$B)/4,1),1+MOD(COLUMN()-1,6)))</f>
        <v/>
      </c>
      <c r="Q201" s="51" t="str">
        <f>IF(ROWS($A$3:Q201)&gt;CEILING(COUNT(DRAFT!$B:$B)/4,1),"",INDEX(RSLT,ROWS($A$3:Q201)+QUOTIENT(COLUMNS($A$3:Q201)-1,65)*CEILING(COUNT(DRAFT!$B:$B)/4,1),1+MOD(COLUMN()-1,6)))</f>
        <v/>
      </c>
      <c r="R201" s="51" t="str">
        <f>IF(ROWS($A$3:R201)&gt;CEILING(COUNT(DRAFT!$B:$B)/4,1),"",INDEX(RSLT,ROWS($A$3:R201)+QUOTIENT(COLUMNS($A$3:R201)-1,65)*CEILING(COUNT(DRAFT!$B:$B)/4,1),1+MOD(COLUMN()-1,6)))</f>
        <v/>
      </c>
      <c r="S201" s="51" t="str">
        <f>IF(ROWS($A$3:S201)&gt;CEILING(COUNT(DRAFT!$B:$B)/4,1),"",INDEX(RSLT,ROWS($A$3:S201)+QUOTIENT(COLUMNS($A$3:S201)-1,65)*CEILING(COUNT(DRAFT!$B:$B)/4,1),1+MOD(COLUMN()-1,6)))</f>
        <v/>
      </c>
      <c r="T201" s="52" t="str">
        <f>IF(ROWS($A$3:T201)&gt;CEILING(COUNT(DRAFT!$B:$B)/4,1),"",INDEX(RSLT,ROWS($A$3:T201)+QUOTIENT(COLUMNS($A$3:T201)-1,65)*CEILING(COUNT(DRAFT!$B:$B)/4,1),1+MOD(COLUMN()-1,6)))</f>
        <v/>
      </c>
      <c r="U201" s="71" t="str">
        <f>IF(ROWS($A$3:U201)&gt;CEILING(COUNT(DRAFT!$B:$B)/4,1),"",INDEX(RSLT,ROWS($A$3:U201)+QUOTIENT(COLUMNS($A$3:U201)-1,65)*CEILING(COUNT(DRAFT!$B:$B)/4,1),1+MOD(COLUMN()-1,6)))</f>
        <v/>
      </c>
      <c r="V201" s="51" t="str">
        <f>IF(ROWS($A$3:V201)&gt;CEILING(COUNT(DRAFT!$B:$B)/4,1),"",INDEX(RSLT,ROWS($A$3:V201)+QUOTIENT(COLUMNS($A$3:V201)-1,65)*CEILING(COUNT(DRAFT!$B:$B)/4,1),1+MOD(COLUMN()-1,6)))</f>
        <v/>
      </c>
      <c r="W201" s="51" t="str">
        <f>IF(ROWS($A$3:W201)&gt;CEILING(COUNT(DRAFT!$B:$B)/4,1),"",INDEX(RSLT,ROWS($A$3:W201)+QUOTIENT(COLUMNS($A$3:W201)-1,65)*CEILING(COUNT(DRAFT!$B:$B)/4,1),1+MOD(COLUMN()-1,6)))</f>
        <v/>
      </c>
      <c r="X201" s="51" t="str">
        <f>IF(ROWS($A$3:X201)&gt;CEILING(COUNT(DRAFT!$B:$B)/4,1),"",INDEX(RSLT,ROWS($A$3:X201)+QUOTIENT(COLUMNS($A$3:X201)-1,65)*CEILING(COUNT(DRAFT!$B:$B)/4,1),1+MOD(COLUMN()-1,6)))</f>
        <v/>
      </c>
    </row>
    <row r="202" spans="1:24" ht="23.1" customHeight="1" x14ac:dyDescent="0.2">
      <c r="A202" s="51" t="str">
        <f>IF(ROWS($A$3:A202)&gt;CEILING(COUNT(DRAFT!$B:$B)/4,1),"",INDEX(RSLT,ROWS($A$3:A202)+QUOTIENT(COLUMNS($A$3:A202)-1,65)*CEILING(COUNT(DRAFT!$B:$B)/4,1),1+MOD(COLUMN()-1,6)))</f>
        <v/>
      </c>
      <c r="B202" s="52" t="str">
        <f>IF(ROWS($A$3:B202)&gt;CEILING(COUNT(DRAFT!$B:$B)/4,1),"",INDEX(RSLT,ROWS($A$3:B202)+QUOTIENT(COLUMNS($A$3:B202)-1,65)*CEILING(COUNT(DRAFT!$B:$B)/4,1),1+MOD(COLUMN()-1,6)))</f>
        <v/>
      </c>
      <c r="C202" s="71" t="str">
        <f>IF(ROWS($A$3:C202)&gt;CEILING(COUNT(DRAFT!$B:$B)/4,1),"",INDEX(RSLT,ROWS($A$3:C202)+QUOTIENT(COLUMNS($A$3:C202)-1,65)*CEILING(COUNT(DRAFT!$B:$B)/4,1),1+MOD(COLUMN()-1,6)))</f>
        <v/>
      </c>
      <c r="D202" s="51" t="str">
        <f>IF(ROWS($A$3:D202)&gt;CEILING(COUNT(DRAFT!$B:$B)/4,1),"",INDEX(RSLT,ROWS($A$3:D202)+QUOTIENT(COLUMNS($A$3:D202)-1,65)*CEILING(COUNT(DRAFT!$B:$B)/4,1),1+MOD(COLUMN()-1,6)))</f>
        <v/>
      </c>
      <c r="E202" s="51" t="str">
        <f>IF(ROWS($A$3:E202)&gt;CEILING(COUNT(DRAFT!$B:$B)/4,1),"",INDEX(RSLT,ROWS($A$3:E202)+QUOTIENT(COLUMNS($A$3:E202)-1,65)*CEILING(COUNT(DRAFT!$B:$B)/4,1),1+MOD(COLUMN()-1,6)))</f>
        <v/>
      </c>
      <c r="F202" s="51" t="str">
        <f>IF(ROWS($A$3:F202)&gt;CEILING(COUNT(DRAFT!$B:$B)/4,1),"",INDEX(RSLT,ROWS($A$3:F202)+QUOTIENT(COLUMNS($A$3:F202)-1,65)*CEILING(COUNT(DRAFT!$B:$B)/4,1),1+MOD(COLUMN()-1,6)))</f>
        <v/>
      </c>
      <c r="G202" s="51" t="str">
        <f>IF(ROWS($A$3:G202)&gt;CEILING(COUNT(DRAFT!$B:$B)/4,1),"",INDEX(RSLT,ROWS($A$3:G202)+QUOTIENT(COLUMNS($A$3:G202)-1,65)*CEILING(COUNT(DRAFT!$B:$B)/4,1),1+MOD(COLUMN()-1,6)))</f>
        <v/>
      </c>
      <c r="H202" s="52" t="str">
        <f>IF(ROWS($A$3:H202)&gt;CEILING(COUNT(DRAFT!$B:$B)/4,1),"",INDEX(RSLT,ROWS($A$3:H202)+QUOTIENT(COLUMNS($A$3:H202)-1,65)*CEILING(COUNT(DRAFT!$B:$B)/4,1),1+MOD(COLUMN()-1,6)))</f>
        <v/>
      </c>
      <c r="I202" s="71" t="str">
        <f>IF(ROWS($A$3:I202)&gt;CEILING(COUNT(DRAFT!$B:$B)/4,1),"",INDEX(RSLT,ROWS($A$3:I202)+QUOTIENT(COLUMNS($A$3:I202)-1,65)*CEILING(COUNT(DRAFT!$B:$B)/4,1),1+MOD(COLUMN()-1,6)))</f>
        <v/>
      </c>
      <c r="J202" s="51" t="str">
        <f>IF(ROWS($A$3:J202)&gt;CEILING(COUNT(DRAFT!$B:$B)/4,1),"",INDEX(RSLT,ROWS($A$3:J202)+QUOTIENT(COLUMNS($A$3:J202)-1,65)*CEILING(COUNT(DRAFT!$B:$B)/4,1),1+MOD(COLUMN()-1,6)))</f>
        <v/>
      </c>
      <c r="K202" s="51" t="str">
        <f>IF(ROWS($A$3:K202)&gt;CEILING(COUNT(DRAFT!$B:$B)/4,1),"",INDEX(RSLT,ROWS($A$3:K202)+QUOTIENT(COLUMNS($A$3:K202)-1,65)*CEILING(COUNT(DRAFT!$B:$B)/4,1),1+MOD(COLUMN()-1,6)))</f>
        <v/>
      </c>
      <c r="L202" s="51" t="str">
        <f>IF(ROWS($A$3:L202)&gt;CEILING(COUNT(DRAFT!$B:$B)/4,1),"",INDEX(RSLT,ROWS($A$3:L202)+QUOTIENT(COLUMNS($A$3:L202)-1,65)*CEILING(COUNT(DRAFT!$B:$B)/4,1),1+MOD(COLUMN()-1,6)))</f>
        <v/>
      </c>
      <c r="M202" s="51" t="str">
        <f>IF(ROWS($A$3:M202)&gt;CEILING(COUNT(DRAFT!$B:$B)/4,1),"",INDEX(RSLT,ROWS($A$3:M202)+QUOTIENT(COLUMNS($A$3:M202)-1,65)*CEILING(COUNT(DRAFT!$B:$B)/4,1),1+MOD(COLUMN()-1,6)))</f>
        <v/>
      </c>
      <c r="N202" s="52" t="str">
        <f>IF(ROWS($A$3:N202)&gt;CEILING(COUNT(DRAFT!$B:$B)/4,1),"",INDEX(RSLT,ROWS($A$3:N202)+QUOTIENT(COLUMNS($A$3:N202)-1,65)*CEILING(COUNT(DRAFT!$B:$B)/4,1),1+MOD(COLUMN()-1,6)))</f>
        <v/>
      </c>
      <c r="O202" s="71" t="str">
        <f>IF(ROWS($A$3:O202)&gt;CEILING(COUNT(DRAFT!$B:$B)/4,1),"",INDEX(RSLT,ROWS($A$3:O202)+QUOTIENT(COLUMNS($A$3:O202)-1,65)*CEILING(COUNT(DRAFT!$B:$B)/4,1),1+MOD(COLUMN()-1,6)))</f>
        <v/>
      </c>
      <c r="P202" s="51" t="str">
        <f>IF(ROWS($A$3:P202)&gt;CEILING(COUNT(DRAFT!$B:$B)/4,1),"",INDEX(RSLT,ROWS($A$3:P202)+QUOTIENT(COLUMNS($A$3:P202)-1,65)*CEILING(COUNT(DRAFT!$B:$B)/4,1),1+MOD(COLUMN()-1,6)))</f>
        <v/>
      </c>
      <c r="Q202" s="51" t="str">
        <f>IF(ROWS($A$3:Q202)&gt;CEILING(COUNT(DRAFT!$B:$B)/4,1),"",INDEX(RSLT,ROWS($A$3:Q202)+QUOTIENT(COLUMNS($A$3:Q202)-1,65)*CEILING(COUNT(DRAFT!$B:$B)/4,1),1+MOD(COLUMN()-1,6)))</f>
        <v/>
      </c>
      <c r="R202" s="51" t="str">
        <f>IF(ROWS($A$3:R202)&gt;CEILING(COUNT(DRAFT!$B:$B)/4,1),"",INDEX(RSLT,ROWS($A$3:R202)+QUOTIENT(COLUMNS($A$3:R202)-1,65)*CEILING(COUNT(DRAFT!$B:$B)/4,1),1+MOD(COLUMN()-1,6)))</f>
        <v/>
      </c>
      <c r="S202" s="51" t="str">
        <f>IF(ROWS($A$3:S202)&gt;CEILING(COUNT(DRAFT!$B:$B)/4,1),"",INDEX(RSLT,ROWS($A$3:S202)+QUOTIENT(COLUMNS($A$3:S202)-1,65)*CEILING(COUNT(DRAFT!$B:$B)/4,1),1+MOD(COLUMN()-1,6)))</f>
        <v/>
      </c>
      <c r="T202" s="52" t="str">
        <f>IF(ROWS($A$3:T202)&gt;CEILING(COUNT(DRAFT!$B:$B)/4,1),"",INDEX(RSLT,ROWS($A$3:T202)+QUOTIENT(COLUMNS($A$3:T202)-1,65)*CEILING(COUNT(DRAFT!$B:$B)/4,1),1+MOD(COLUMN()-1,6)))</f>
        <v/>
      </c>
      <c r="U202" s="71" t="str">
        <f>IF(ROWS($A$3:U202)&gt;CEILING(COUNT(DRAFT!$B:$B)/4,1),"",INDEX(RSLT,ROWS($A$3:U202)+QUOTIENT(COLUMNS($A$3:U202)-1,65)*CEILING(COUNT(DRAFT!$B:$B)/4,1),1+MOD(COLUMN()-1,6)))</f>
        <v/>
      </c>
      <c r="V202" s="51" t="str">
        <f>IF(ROWS($A$3:V202)&gt;CEILING(COUNT(DRAFT!$B:$B)/4,1),"",INDEX(RSLT,ROWS($A$3:V202)+QUOTIENT(COLUMNS($A$3:V202)-1,65)*CEILING(COUNT(DRAFT!$B:$B)/4,1),1+MOD(COLUMN()-1,6)))</f>
        <v/>
      </c>
      <c r="W202" s="51" t="str">
        <f>IF(ROWS($A$3:W202)&gt;CEILING(COUNT(DRAFT!$B:$B)/4,1),"",INDEX(RSLT,ROWS($A$3:W202)+QUOTIENT(COLUMNS($A$3:W202)-1,65)*CEILING(COUNT(DRAFT!$B:$B)/4,1),1+MOD(COLUMN()-1,6)))</f>
        <v/>
      </c>
      <c r="X202" s="51" t="str">
        <f>IF(ROWS($A$3:X202)&gt;CEILING(COUNT(DRAFT!$B:$B)/4,1),"",INDEX(RSLT,ROWS($A$3:X202)+QUOTIENT(COLUMNS($A$3:X202)-1,65)*CEILING(COUNT(DRAFT!$B:$B)/4,1),1+MOD(COLUMN()-1,6)))</f>
        <v/>
      </c>
    </row>
    <row r="203" spans="1:24" ht="23.1" customHeight="1" x14ac:dyDescent="0.2">
      <c r="A203" s="51" t="str">
        <f>IF(ROWS($A$3:A203)&gt;CEILING(COUNT(DRAFT!$B:$B)/4,1),"",INDEX(RSLT,ROWS($A$3:A203)+QUOTIENT(COLUMNS($A$3:A203)-1,65)*CEILING(COUNT(DRAFT!$B:$B)/4,1),1+MOD(COLUMN()-1,6)))</f>
        <v/>
      </c>
      <c r="B203" s="52" t="str">
        <f>IF(ROWS($A$3:B203)&gt;CEILING(COUNT(DRAFT!$B:$B)/4,1),"",INDEX(RSLT,ROWS($A$3:B203)+QUOTIENT(COLUMNS($A$3:B203)-1,65)*CEILING(COUNT(DRAFT!$B:$B)/4,1),1+MOD(COLUMN()-1,6)))</f>
        <v/>
      </c>
      <c r="C203" s="71" t="str">
        <f>IF(ROWS($A$3:C203)&gt;CEILING(COUNT(DRAFT!$B:$B)/4,1),"",INDEX(RSLT,ROWS($A$3:C203)+QUOTIENT(COLUMNS($A$3:C203)-1,65)*CEILING(COUNT(DRAFT!$B:$B)/4,1),1+MOD(COLUMN()-1,6)))</f>
        <v/>
      </c>
      <c r="D203" s="51" t="str">
        <f>IF(ROWS($A$3:D203)&gt;CEILING(COUNT(DRAFT!$B:$B)/4,1),"",INDEX(RSLT,ROWS($A$3:D203)+QUOTIENT(COLUMNS($A$3:D203)-1,65)*CEILING(COUNT(DRAFT!$B:$B)/4,1),1+MOD(COLUMN()-1,6)))</f>
        <v/>
      </c>
      <c r="E203" s="51" t="str">
        <f>IF(ROWS($A$3:E203)&gt;CEILING(COUNT(DRAFT!$B:$B)/4,1),"",INDEX(RSLT,ROWS($A$3:E203)+QUOTIENT(COLUMNS($A$3:E203)-1,65)*CEILING(COUNT(DRAFT!$B:$B)/4,1),1+MOD(COLUMN()-1,6)))</f>
        <v/>
      </c>
      <c r="F203" s="51" t="str">
        <f>IF(ROWS($A$3:F203)&gt;CEILING(COUNT(DRAFT!$B:$B)/4,1),"",INDEX(RSLT,ROWS($A$3:F203)+QUOTIENT(COLUMNS($A$3:F203)-1,65)*CEILING(COUNT(DRAFT!$B:$B)/4,1),1+MOD(COLUMN()-1,6)))</f>
        <v/>
      </c>
      <c r="G203" s="51" t="str">
        <f>IF(ROWS($A$3:G203)&gt;CEILING(COUNT(DRAFT!$B:$B)/4,1),"",INDEX(RSLT,ROWS($A$3:G203)+QUOTIENT(COLUMNS($A$3:G203)-1,65)*CEILING(COUNT(DRAFT!$B:$B)/4,1),1+MOD(COLUMN()-1,6)))</f>
        <v/>
      </c>
      <c r="H203" s="52" t="str">
        <f>IF(ROWS($A$3:H203)&gt;CEILING(COUNT(DRAFT!$B:$B)/4,1),"",INDEX(RSLT,ROWS($A$3:H203)+QUOTIENT(COLUMNS($A$3:H203)-1,65)*CEILING(COUNT(DRAFT!$B:$B)/4,1),1+MOD(COLUMN()-1,6)))</f>
        <v/>
      </c>
      <c r="I203" s="71" t="str">
        <f>IF(ROWS($A$3:I203)&gt;CEILING(COUNT(DRAFT!$B:$B)/4,1),"",INDEX(RSLT,ROWS($A$3:I203)+QUOTIENT(COLUMNS($A$3:I203)-1,65)*CEILING(COUNT(DRAFT!$B:$B)/4,1),1+MOD(COLUMN()-1,6)))</f>
        <v/>
      </c>
      <c r="J203" s="51" t="str">
        <f>IF(ROWS($A$3:J203)&gt;CEILING(COUNT(DRAFT!$B:$B)/4,1),"",INDEX(RSLT,ROWS($A$3:J203)+QUOTIENT(COLUMNS($A$3:J203)-1,65)*CEILING(COUNT(DRAFT!$B:$B)/4,1),1+MOD(COLUMN()-1,6)))</f>
        <v/>
      </c>
      <c r="K203" s="51" t="str">
        <f>IF(ROWS($A$3:K203)&gt;CEILING(COUNT(DRAFT!$B:$B)/4,1),"",INDEX(RSLT,ROWS($A$3:K203)+QUOTIENT(COLUMNS($A$3:K203)-1,65)*CEILING(COUNT(DRAFT!$B:$B)/4,1),1+MOD(COLUMN()-1,6)))</f>
        <v/>
      </c>
      <c r="L203" s="51" t="str">
        <f>IF(ROWS($A$3:L203)&gt;CEILING(COUNT(DRAFT!$B:$B)/4,1),"",INDEX(RSLT,ROWS($A$3:L203)+QUOTIENT(COLUMNS($A$3:L203)-1,65)*CEILING(COUNT(DRAFT!$B:$B)/4,1),1+MOD(COLUMN()-1,6)))</f>
        <v/>
      </c>
      <c r="M203" s="51" t="str">
        <f>IF(ROWS($A$3:M203)&gt;CEILING(COUNT(DRAFT!$B:$B)/4,1),"",INDEX(RSLT,ROWS($A$3:M203)+QUOTIENT(COLUMNS($A$3:M203)-1,65)*CEILING(COUNT(DRAFT!$B:$B)/4,1),1+MOD(COLUMN()-1,6)))</f>
        <v/>
      </c>
      <c r="N203" s="52" t="str">
        <f>IF(ROWS($A$3:N203)&gt;CEILING(COUNT(DRAFT!$B:$B)/4,1),"",INDEX(RSLT,ROWS($A$3:N203)+QUOTIENT(COLUMNS($A$3:N203)-1,65)*CEILING(COUNT(DRAFT!$B:$B)/4,1),1+MOD(COLUMN()-1,6)))</f>
        <v/>
      </c>
      <c r="O203" s="71" t="str">
        <f>IF(ROWS($A$3:O203)&gt;CEILING(COUNT(DRAFT!$B:$B)/4,1),"",INDEX(RSLT,ROWS($A$3:O203)+QUOTIENT(COLUMNS($A$3:O203)-1,65)*CEILING(COUNT(DRAFT!$B:$B)/4,1),1+MOD(COLUMN()-1,6)))</f>
        <v/>
      </c>
      <c r="P203" s="51" t="str">
        <f>IF(ROWS($A$3:P203)&gt;CEILING(COUNT(DRAFT!$B:$B)/4,1),"",INDEX(RSLT,ROWS($A$3:P203)+QUOTIENT(COLUMNS($A$3:P203)-1,65)*CEILING(COUNT(DRAFT!$B:$B)/4,1),1+MOD(COLUMN()-1,6)))</f>
        <v/>
      </c>
      <c r="Q203" s="51" t="str">
        <f>IF(ROWS($A$3:Q203)&gt;CEILING(COUNT(DRAFT!$B:$B)/4,1),"",INDEX(RSLT,ROWS($A$3:Q203)+QUOTIENT(COLUMNS($A$3:Q203)-1,65)*CEILING(COUNT(DRAFT!$B:$B)/4,1),1+MOD(COLUMN()-1,6)))</f>
        <v/>
      </c>
      <c r="R203" s="51" t="str">
        <f>IF(ROWS($A$3:R203)&gt;CEILING(COUNT(DRAFT!$B:$B)/4,1),"",INDEX(RSLT,ROWS($A$3:R203)+QUOTIENT(COLUMNS($A$3:R203)-1,65)*CEILING(COUNT(DRAFT!$B:$B)/4,1),1+MOD(COLUMN()-1,6)))</f>
        <v/>
      </c>
      <c r="S203" s="51" t="str">
        <f>IF(ROWS($A$3:S203)&gt;CEILING(COUNT(DRAFT!$B:$B)/4,1),"",INDEX(RSLT,ROWS($A$3:S203)+QUOTIENT(COLUMNS($A$3:S203)-1,65)*CEILING(COUNT(DRAFT!$B:$B)/4,1),1+MOD(COLUMN()-1,6)))</f>
        <v/>
      </c>
      <c r="T203" s="52" t="str">
        <f>IF(ROWS($A$3:T203)&gt;CEILING(COUNT(DRAFT!$B:$B)/4,1),"",INDEX(RSLT,ROWS($A$3:T203)+QUOTIENT(COLUMNS($A$3:T203)-1,65)*CEILING(COUNT(DRAFT!$B:$B)/4,1),1+MOD(COLUMN()-1,6)))</f>
        <v/>
      </c>
      <c r="U203" s="71" t="str">
        <f>IF(ROWS($A$3:U203)&gt;CEILING(COUNT(DRAFT!$B:$B)/4,1),"",INDEX(RSLT,ROWS($A$3:U203)+QUOTIENT(COLUMNS($A$3:U203)-1,65)*CEILING(COUNT(DRAFT!$B:$B)/4,1),1+MOD(COLUMN()-1,6)))</f>
        <v/>
      </c>
      <c r="V203" s="51" t="str">
        <f>IF(ROWS($A$3:V203)&gt;CEILING(COUNT(DRAFT!$B:$B)/4,1),"",INDEX(RSLT,ROWS($A$3:V203)+QUOTIENT(COLUMNS($A$3:V203)-1,65)*CEILING(COUNT(DRAFT!$B:$B)/4,1),1+MOD(COLUMN()-1,6)))</f>
        <v/>
      </c>
      <c r="W203" s="51" t="str">
        <f>IF(ROWS($A$3:W203)&gt;CEILING(COUNT(DRAFT!$B:$B)/4,1),"",INDEX(RSLT,ROWS($A$3:W203)+QUOTIENT(COLUMNS($A$3:W203)-1,65)*CEILING(COUNT(DRAFT!$B:$B)/4,1),1+MOD(COLUMN()-1,6)))</f>
        <v/>
      </c>
      <c r="X203" s="51" t="str">
        <f>IF(ROWS($A$3:X203)&gt;CEILING(COUNT(DRAFT!$B:$B)/4,1),"",INDEX(RSLT,ROWS($A$3:X203)+QUOTIENT(COLUMNS($A$3:X203)-1,65)*CEILING(COUNT(DRAFT!$B:$B)/4,1),1+MOD(COLUMN()-1,6)))</f>
        <v/>
      </c>
    </row>
    <row r="204" spans="1:24" ht="23.1" customHeight="1" x14ac:dyDescent="0.2">
      <c r="A204" s="51" t="str">
        <f>IF(ROWS($A$3:A204)&gt;CEILING(COUNT(DRAFT!$B:$B)/4,1),"",INDEX(RSLT,ROWS($A$3:A204)+QUOTIENT(COLUMNS($A$3:A204)-1,65)*CEILING(COUNT(DRAFT!$B:$B)/4,1),1+MOD(COLUMN()-1,6)))</f>
        <v/>
      </c>
      <c r="B204" s="52" t="str">
        <f>IF(ROWS($A$3:B204)&gt;CEILING(COUNT(DRAFT!$B:$B)/4,1),"",INDEX(RSLT,ROWS($A$3:B204)+QUOTIENT(COLUMNS($A$3:B204)-1,65)*CEILING(COUNT(DRAFT!$B:$B)/4,1),1+MOD(COLUMN()-1,6)))</f>
        <v/>
      </c>
      <c r="C204" s="71" t="str">
        <f>IF(ROWS($A$3:C204)&gt;CEILING(COUNT(DRAFT!$B:$B)/4,1),"",INDEX(RSLT,ROWS($A$3:C204)+QUOTIENT(COLUMNS($A$3:C204)-1,65)*CEILING(COUNT(DRAFT!$B:$B)/4,1),1+MOD(COLUMN()-1,6)))</f>
        <v/>
      </c>
      <c r="D204" s="51" t="str">
        <f>IF(ROWS($A$3:D204)&gt;CEILING(COUNT(DRAFT!$B:$B)/4,1),"",INDEX(RSLT,ROWS($A$3:D204)+QUOTIENT(COLUMNS($A$3:D204)-1,65)*CEILING(COUNT(DRAFT!$B:$B)/4,1),1+MOD(COLUMN()-1,6)))</f>
        <v/>
      </c>
      <c r="E204" s="51" t="str">
        <f>IF(ROWS($A$3:E204)&gt;CEILING(COUNT(DRAFT!$B:$B)/4,1),"",INDEX(RSLT,ROWS($A$3:E204)+QUOTIENT(COLUMNS($A$3:E204)-1,65)*CEILING(COUNT(DRAFT!$B:$B)/4,1),1+MOD(COLUMN()-1,6)))</f>
        <v/>
      </c>
      <c r="F204" s="51" t="str">
        <f>IF(ROWS($A$3:F204)&gt;CEILING(COUNT(DRAFT!$B:$B)/4,1),"",INDEX(RSLT,ROWS($A$3:F204)+QUOTIENT(COLUMNS($A$3:F204)-1,65)*CEILING(COUNT(DRAFT!$B:$B)/4,1),1+MOD(COLUMN()-1,6)))</f>
        <v/>
      </c>
      <c r="G204" s="51" t="str">
        <f>IF(ROWS($A$3:G204)&gt;CEILING(COUNT(DRAFT!$B:$B)/4,1),"",INDEX(RSLT,ROWS($A$3:G204)+QUOTIENT(COLUMNS($A$3:G204)-1,65)*CEILING(COUNT(DRAFT!$B:$B)/4,1),1+MOD(COLUMN()-1,6)))</f>
        <v/>
      </c>
      <c r="H204" s="52" t="str">
        <f>IF(ROWS($A$3:H204)&gt;CEILING(COUNT(DRAFT!$B:$B)/4,1),"",INDEX(RSLT,ROWS($A$3:H204)+QUOTIENT(COLUMNS($A$3:H204)-1,65)*CEILING(COUNT(DRAFT!$B:$B)/4,1),1+MOD(COLUMN()-1,6)))</f>
        <v/>
      </c>
      <c r="I204" s="71" t="str">
        <f>IF(ROWS($A$3:I204)&gt;CEILING(COUNT(DRAFT!$B:$B)/4,1),"",INDEX(RSLT,ROWS($A$3:I204)+QUOTIENT(COLUMNS($A$3:I204)-1,65)*CEILING(COUNT(DRAFT!$B:$B)/4,1),1+MOD(COLUMN()-1,6)))</f>
        <v/>
      </c>
      <c r="J204" s="51" t="str">
        <f>IF(ROWS($A$3:J204)&gt;CEILING(COUNT(DRAFT!$B:$B)/4,1),"",INDEX(RSLT,ROWS($A$3:J204)+QUOTIENT(COLUMNS($A$3:J204)-1,65)*CEILING(COUNT(DRAFT!$B:$B)/4,1),1+MOD(COLUMN()-1,6)))</f>
        <v/>
      </c>
      <c r="K204" s="51" t="str">
        <f>IF(ROWS($A$3:K204)&gt;CEILING(COUNT(DRAFT!$B:$B)/4,1),"",INDEX(RSLT,ROWS($A$3:K204)+QUOTIENT(COLUMNS($A$3:K204)-1,65)*CEILING(COUNT(DRAFT!$B:$B)/4,1),1+MOD(COLUMN()-1,6)))</f>
        <v/>
      </c>
      <c r="L204" s="51" t="str">
        <f>IF(ROWS($A$3:L204)&gt;CEILING(COUNT(DRAFT!$B:$B)/4,1),"",INDEX(RSLT,ROWS($A$3:L204)+QUOTIENT(COLUMNS($A$3:L204)-1,65)*CEILING(COUNT(DRAFT!$B:$B)/4,1),1+MOD(COLUMN()-1,6)))</f>
        <v/>
      </c>
      <c r="M204" s="51" t="str">
        <f>IF(ROWS($A$3:M204)&gt;CEILING(COUNT(DRAFT!$B:$B)/4,1),"",INDEX(RSLT,ROWS($A$3:M204)+QUOTIENT(COLUMNS($A$3:M204)-1,65)*CEILING(COUNT(DRAFT!$B:$B)/4,1),1+MOD(COLUMN()-1,6)))</f>
        <v/>
      </c>
      <c r="N204" s="52" t="str">
        <f>IF(ROWS($A$3:N204)&gt;CEILING(COUNT(DRAFT!$B:$B)/4,1),"",INDEX(RSLT,ROWS($A$3:N204)+QUOTIENT(COLUMNS($A$3:N204)-1,65)*CEILING(COUNT(DRAFT!$B:$B)/4,1),1+MOD(COLUMN()-1,6)))</f>
        <v/>
      </c>
      <c r="O204" s="71" t="str">
        <f>IF(ROWS($A$3:O204)&gt;CEILING(COUNT(DRAFT!$B:$B)/4,1),"",INDEX(RSLT,ROWS($A$3:O204)+QUOTIENT(COLUMNS($A$3:O204)-1,65)*CEILING(COUNT(DRAFT!$B:$B)/4,1),1+MOD(COLUMN()-1,6)))</f>
        <v/>
      </c>
      <c r="P204" s="51" t="str">
        <f>IF(ROWS($A$3:P204)&gt;CEILING(COUNT(DRAFT!$B:$B)/4,1),"",INDEX(RSLT,ROWS($A$3:P204)+QUOTIENT(COLUMNS($A$3:P204)-1,65)*CEILING(COUNT(DRAFT!$B:$B)/4,1),1+MOD(COLUMN()-1,6)))</f>
        <v/>
      </c>
      <c r="Q204" s="51" t="str">
        <f>IF(ROWS($A$3:Q204)&gt;CEILING(COUNT(DRAFT!$B:$B)/4,1),"",INDEX(RSLT,ROWS($A$3:Q204)+QUOTIENT(COLUMNS($A$3:Q204)-1,65)*CEILING(COUNT(DRAFT!$B:$B)/4,1),1+MOD(COLUMN()-1,6)))</f>
        <v/>
      </c>
      <c r="R204" s="51" t="str">
        <f>IF(ROWS($A$3:R204)&gt;CEILING(COUNT(DRAFT!$B:$B)/4,1),"",INDEX(RSLT,ROWS($A$3:R204)+QUOTIENT(COLUMNS($A$3:R204)-1,65)*CEILING(COUNT(DRAFT!$B:$B)/4,1),1+MOD(COLUMN()-1,6)))</f>
        <v/>
      </c>
      <c r="S204" s="51" t="str">
        <f>IF(ROWS($A$3:S204)&gt;CEILING(COUNT(DRAFT!$B:$B)/4,1),"",INDEX(RSLT,ROWS($A$3:S204)+QUOTIENT(COLUMNS($A$3:S204)-1,65)*CEILING(COUNT(DRAFT!$B:$B)/4,1),1+MOD(COLUMN()-1,6)))</f>
        <v/>
      </c>
      <c r="T204" s="52" t="str">
        <f>IF(ROWS($A$3:T204)&gt;CEILING(COUNT(DRAFT!$B:$B)/4,1),"",INDEX(RSLT,ROWS($A$3:T204)+QUOTIENT(COLUMNS($A$3:T204)-1,65)*CEILING(COUNT(DRAFT!$B:$B)/4,1),1+MOD(COLUMN()-1,6)))</f>
        <v/>
      </c>
      <c r="U204" s="71" t="str">
        <f>IF(ROWS($A$3:U204)&gt;CEILING(COUNT(DRAFT!$B:$B)/4,1),"",INDEX(RSLT,ROWS($A$3:U204)+QUOTIENT(COLUMNS($A$3:U204)-1,65)*CEILING(COUNT(DRAFT!$B:$B)/4,1),1+MOD(COLUMN()-1,6)))</f>
        <v/>
      </c>
      <c r="V204" s="51" t="str">
        <f>IF(ROWS($A$3:V204)&gt;CEILING(COUNT(DRAFT!$B:$B)/4,1),"",INDEX(RSLT,ROWS($A$3:V204)+QUOTIENT(COLUMNS($A$3:V204)-1,65)*CEILING(COUNT(DRAFT!$B:$B)/4,1),1+MOD(COLUMN()-1,6)))</f>
        <v/>
      </c>
      <c r="W204" s="51" t="str">
        <f>IF(ROWS($A$3:W204)&gt;CEILING(COUNT(DRAFT!$B:$B)/4,1),"",INDEX(RSLT,ROWS($A$3:W204)+QUOTIENT(COLUMNS($A$3:W204)-1,65)*CEILING(COUNT(DRAFT!$B:$B)/4,1),1+MOD(COLUMN()-1,6)))</f>
        <v/>
      </c>
      <c r="X204" s="51" t="str">
        <f>IF(ROWS($A$3:X204)&gt;CEILING(COUNT(DRAFT!$B:$B)/4,1),"",INDEX(RSLT,ROWS($A$3:X204)+QUOTIENT(COLUMNS($A$3:X204)-1,65)*CEILING(COUNT(DRAFT!$B:$B)/4,1),1+MOD(COLUMN()-1,6)))</f>
        <v/>
      </c>
    </row>
    <row r="205" spans="1:24" ht="23.1" customHeight="1" x14ac:dyDescent="0.2">
      <c r="A205" s="51" t="str">
        <f>IF(ROWS($A$3:A205)&gt;CEILING(COUNT(DRAFT!$B:$B)/4,1),"",INDEX(RSLT,ROWS($A$3:A205)+QUOTIENT(COLUMNS($A$3:A205)-1,65)*CEILING(COUNT(DRAFT!$B:$B)/4,1),1+MOD(COLUMN()-1,6)))</f>
        <v/>
      </c>
      <c r="B205" s="52" t="str">
        <f>IF(ROWS($A$3:B205)&gt;CEILING(COUNT(DRAFT!$B:$B)/4,1),"",INDEX(RSLT,ROWS($A$3:B205)+QUOTIENT(COLUMNS($A$3:B205)-1,65)*CEILING(COUNT(DRAFT!$B:$B)/4,1),1+MOD(COLUMN()-1,6)))</f>
        <v/>
      </c>
      <c r="C205" s="71" t="str">
        <f>IF(ROWS($A$3:C205)&gt;CEILING(COUNT(DRAFT!$B:$B)/4,1),"",INDEX(RSLT,ROWS($A$3:C205)+QUOTIENT(COLUMNS($A$3:C205)-1,65)*CEILING(COUNT(DRAFT!$B:$B)/4,1),1+MOD(COLUMN()-1,6)))</f>
        <v/>
      </c>
      <c r="D205" s="51" t="str">
        <f>IF(ROWS($A$3:D205)&gt;CEILING(COUNT(DRAFT!$B:$B)/4,1),"",INDEX(RSLT,ROWS($A$3:D205)+QUOTIENT(COLUMNS($A$3:D205)-1,65)*CEILING(COUNT(DRAFT!$B:$B)/4,1),1+MOD(COLUMN()-1,6)))</f>
        <v/>
      </c>
      <c r="E205" s="51" t="str">
        <f>IF(ROWS($A$3:E205)&gt;CEILING(COUNT(DRAFT!$B:$B)/4,1),"",INDEX(RSLT,ROWS($A$3:E205)+QUOTIENT(COLUMNS($A$3:E205)-1,65)*CEILING(COUNT(DRAFT!$B:$B)/4,1),1+MOD(COLUMN()-1,6)))</f>
        <v/>
      </c>
      <c r="F205" s="51" t="str">
        <f>IF(ROWS($A$3:F205)&gt;CEILING(COUNT(DRAFT!$B:$B)/4,1),"",INDEX(RSLT,ROWS($A$3:F205)+QUOTIENT(COLUMNS($A$3:F205)-1,65)*CEILING(COUNT(DRAFT!$B:$B)/4,1),1+MOD(COLUMN()-1,6)))</f>
        <v/>
      </c>
      <c r="G205" s="51" t="str">
        <f>IF(ROWS($A$3:G205)&gt;CEILING(COUNT(DRAFT!$B:$B)/4,1),"",INDEX(RSLT,ROWS($A$3:G205)+QUOTIENT(COLUMNS($A$3:G205)-1,65)*CEILING(COUNT(DRAFT!$B:$B)/4,1),1+MOD(COLUMN()-1,6)))</f>
        <v/>
      </c>
      <c r="H205" s="52" t="str">
        <f>IF(ROWS($A$3:H205)&gt;CEILING(COUNT(DRAFT!$B:$B)/4,1),"",INDEX(RSLT,ROWS($A$3:H205)+QUOTIENT(COLUMNS($A$3:H205)-1,65)*CEILING(COUNT(DRAFT!$B:$B)/4,1),1+MOD(COLUMN()-1,6)))</f>
        <v/>
      </c>
      <c r="I205" s="71" t="str">
        <f>IF(ROWS($A$3:I205)&gt;CEILING(COUNT(DRAFT!$B:$B)/4,1),"",INDEX(RSLT,ROWS($A$3:I205)+QUOTIENT(COLUMNS($A$3:I205)-1,65)*CEILING(COUNT(DRAFT!$B:$B)/4,1),1+MOD(COLUMN()-1,6)))</f>
        <v/>
      </c>
      <c r="J205" s="51" t="str">
        <f>IF(ROWS($A$3:J205)&gt;CEILING(COUNT(DRAFT!$B:$B)/4,1),"",INDEX(RSLT,ROWS($A$3:J205)+QUOTIENT(COLUMNS($A$3:J205)-1,65)*CEILING(COUNT(DRAFT!$B:$B)/4,1),1+MOD(COLUMN()-1,6)))</f>
        <v/>
      </c>
      <c r="K205" s="51" t="str">
        <f>IF(ROWS($A$3:K205)&gt;CEILING(COUNT(DRAFT!$B:$B)/4,1),"",INDEX(RSLT,ROWS($A$3:K205)+QUOTIENT(COLUMNS($A$3:K205)-1,65)*CEILING(COUNT(DRAFT!$B:$B)/4,1),1+MOD(COLUMN()-1,6)))</f>
        <v/>
      </c>
      <c r="L205" s="51" t="str">
        <f>IF(ROWS($A$3:L205)&gt;CEILING(COUNT(DRAFT!$B:$B)/4,1),"",INDEX(RSLT,ROWS($A$3:L205)+QUOTIENT(COLUMNS($A$3:L205)-1,65)*CEILING(COUNT(DRAFT!$B:$B)/4,1),1+MOD(COLUMN()-1,6)))</f>
        <v/>
      </c>
      <c r="M205" s="51" t="str">
        <f>IF(ROWS($A$3:M205)&gt;CEILING(COUNT(DRAFT!$B:$B)/4,1),"",INDEX(RSLT,ROWS($A$3:M205)+QUOTIENT(COLUMNS($A$3:M205)-1,65)*CEILING(COUNT(DRAFT!$B:$B)/4,1),1+MOD(COLUMN()-1,6)))</f>
        <v/>
      </c>
      <c r="N205" s="52" t="str">
        <f>IF(ROWS($A$3:N205)&gt;CEILING(COUNT(DRAFT!$B:$B)/4,1),"",INDEX(RSLT,ROWS($A$3:N205)+QUOTIENT(COLUMNS($A$3:N205)-1,65)*CEILING(COUNT(DRAFT!$B:$B)/4,1),1+MOD(COLUMN()-1,6)))</f>
        <v/>
      </c>
      <c r="O205" s="71" t="str">
        <f>IF(ROWS($A$3:O205)&gt;CEILING(COUNT(DRAFT!$B:$B)/4,1),"",INDEX(RSLT,ROWS($A$3:O205)+QUOTIENT(COLUMNS($A$3:O205)-1,65)*CEILING(COUNT(DRAFT!$B:$B)/4,1),1+MOD(COLUMN()-1,6)))</f>
        <v/>
      </c>
      <c r="P205" s="51" t="str">
        <f>IF(ROWS($A$3:P205)&gt;CEILING(COUNT(DRAFT!$B:$B)/4,1),"",INDEX(RSLT,ROWS($A$3:P205)+QUOTIENT(COLUMNS($A$3:P205)-1,65)*CEILING(COUNT(DRAFT!$B:$B)/4,1),1+MOD(COLUMN()-1,6)))</f>
        <v/>
      </c>
      <c r="Q205" s="51" t="str">
        <f>IF(ROWS($A$3:Q205)&gt;CEILING(COUNT(DRAFT!$B:$B)/4,1),"",INDEX(RSLT,ROWS($A$3:Q205)+QUOTIENT(COLUMNS($A$3:Q205)-1,65)*CEILING(COUNT(DRAFT!$B:$B)/4,1),1+MOD(COLUMN()-1,6)))</f>
        <v/>
      </c>
      <c r="R205" s="51" t="str">
        <f>IF(ROWS($A$3:R205)&gt;CEILING(COUNT(DRAFT!$B:$B)/4,1),"",INDEX(RSLT,ROWS($A$3:R205)+QUOTIENT(COLUMNS($A$3:R205)-1,65)*CEILING(COUNT(DRAFT!$B:$B)/4,1),1+MOD(COLUMN()-1,6)))</f>
        <v/>
      </c>
      <c r="S205" s="51" t="str">
        <f>IF(ROWS($A$3:S205)&gt;CEILING(COUNT(DRAFT!$B:$B)/4,1),"",INDEX(RSLT,ROWS($A$3:S205)+QUOTIENT(COLUMNS($A$3:S205)-1,65)*CEILING(COUNT(DRAFT!$B:$B)/4,1),1+MOD(COLUMN()-1,6)))</f>
        <v/>
      </c>
      <c r="T205" s="52" t="str">
        <f>IF(ROWS($A$3:T205)&gt;CEILING(COUNT(DRAFT!$B:$B)/4,1),"",INDEX(RSLT,ROWS($A$3:T205)+QUOTIENT(COLUMNS($A$3:T205)-1,65)*CEILING(COUNT(DRAFT!$B:$B)/4,1),1+MOD(COLUMN()-1,6)))</f>
        <v/>
      </c>
      <c r="U205" s="71" t="str">
        <f>IF(ROWS($A$3:U205)&gt;CEILING(COUNT(DRAFT!$B:$B)/4,1),"",INDEX(RSLT,ROWS($A$3:U205)+QUOTIENT(COLUMNS($A$3:U205)-1,65)*CEILING(COUNT(DRAFT!$B:$B)/4,1),1+MOD(COLUMN()-1,6)))</f>
        <v/>
      </c>
      <c r="V205" s="51" t="str">
        <f>IF(ROWS($A$3:V205)&gt;CEILING(COUNT(DRAFT!$B:$B)/4,1),"",INDEX(RSLT,ROWS($A$3:V205)+QUOTIENT(COLUMNS($A$3:V205)-1,65)*CEILING(COUNT(DRAFT!$B:$B)/4,1),1+MOD(COLUMN()-1,6)))</f>
        <v/>
      </c>
      <c r="W205" s="51" t="str">
        <f>IF(ROWS($A$3:W205)&gt;CEILING(COUNT(DRAFT!$B:$B)/4,1),"",INDEX(RSLT,ROWS($A$3:W205)+QUOTIENT(COLUMNS($A$3:W205)-1,65)*CEILING(COUNT(DRAFT!$B:$B)/4,1),1+MOD(COLUMN()-1,6)))</f>
        <v/>
      </c>
      <c r="X205" s="51" t="str">
        <f>IF(ROWS($A$3:X205)&gt;CEILING(COUNT(DRAFT!$B:$B)/4,1),"",INDEX(RSLT,ROWS($A$3:X205)+QUOTIENT(COLUMNS($A$3:X205)-1,65)*CEILING(COUNT(DRAFT!$B:$B)/4,1),1+MOD(COLUMN()-1,6)))</f>
        <v/>
      </c>
    </row>
    <row r="206" spans="1:24" ht="23.1" customHeight="1" x14ac:dyDescent="0.2">
      <c r="A206" s="51" t="str">
        <f>IF(ROWS($A$3:A206)&gt;CEILING(COUNT(DRAFT!$B:$B)/4,1),"",INDEX(RSLT,ROWS($A$3:A206)+QUOTIENT(COLUMNS($A$3:A206)-1,65)*CEILING(COUNT(DRAFT!$B:$B)/4,1),1+MOD(COLUMN()-1,6)))</f>
        <v/>
      </c>
      <c r="B206" s="52" t="str">
        <f>IF(ROWS($A$3:B206)&gt;CEILING(COUNT(DRAFT!$B:$B)/4,1),"",INDEX(RSLT,ROWS($A$3:B206)+QUOTIENT(COLUMNS($A$3:B206)-1,65)*CEILING(COUNT(DRAFT!$B:$B)/4,1),1+MOD(COLUMN()-1,6)))</f>
        <v/>
      </c>
      <c r="C206" s="71" t="str">
        <f>IF(ROWS($A$3:C206)&gt;CEILING(COUNT(DRAFT!$B:$B)/4,1),"",INDEX(RSLT,ROWS($A$3:C206)+QUOTIENT(COLUMNS($A$3:C206)-1,65)*CEILING(COUNT(DRAFT!$B:$B)/4,1),1+MOD(COLUMN()-1,6)))</f>
        <v/>
      </c>
      <c r="D206" s="51" t="str">
        <f>IF(ROWS($A$3:D206)&gt;CEILING(COUNT(DRAFT!$B:$B)/4,1),"",INDEX(RSLT,ROWS($A$3:D206)+QUOTIENT(COLUMNS($A$3:D206)-1,65)*CEILING(COUNT(DRAFT!$B:$B)/4,1),1+MOD(COLUMN()-1,6)))</f>
        <v/>
      </c>
      <c r="E206" s="51" t="str">
        <f>IF(ROWS($A$3:E206)&gt;CEILING(COUNT(DRAFT!$B:$B)/4,1),"",INDEX(RSLT,ROWS($A$3:E206)+QUOTIENT(COLUMNS($A$3:E206)-1,65)*CEILING(COUNT(DRAFT!$B:$B)/4,1),1+MOD(COLUMN()-1,6)))</f>
        <v/>
      </c>
      <c r="F206" s="51" t="str">
        <f>IF(ROWS($A$3:F206)&gt;CEILING(COUNT(DRAFT!$B:$B)/4,1),"",INDEX(RSLT,ROWS($A$3:F206)+QUOTIENT(COLUMNS($A$3:F206)-1,65)*CEILING(COUNT(DRAFT!$B:$B)/4,1),1+MOD(COLUMN()-1,6)))</f>
        <v/>
      </c>
      <c r="G206" s="51" t="str">
        <f>IF(ROWS($A$3:G206)&gt;CEILING(COUNT(DRAFT!$B:$B)/4,1),"",INDEX(RSLT,ROWS($A$3:G206)+QUOTIENT(COLUMNS($A$3:G206)-1,65)*CEILING(COUNT(DRAFT!$B:$B)/4,1),1+MOD(COLUMN()-1,6)))</f>
        <v/>
      </c>
      <c r="H206" s="52" t="str">
        <f>IF(ROWS($A$3:H206)&gt;CEILING(COUNT(DRAFT!$B:$B)/4,1),"",INDEX(RSLT,ROWS($A$3:H206)+QUOTIENT(COLUMNS($A$3:H206)-1,65)*CEILING(COUNT(DRAFT!$B:$B)/4,1),1+MOD(COLUMN()-1,6)))</f>
        <v/>
      </c>
      <c r="I206" s="71" t="str">
        <f>IF(ROWS($A$3:I206)&gt;CEILING(COUNT(DRAFT!$B:$B)/4,1),"",INDEX(RSLT,ROWS($A$3:I206)+QUOTIENT(COLUMNS($A$3:I206)-1,65)*CEILING(COUNT(DRAFT!$B:$B)/4,1),1+MOD(COLUMN()-1,6)))</f>
        <v/>
      </c>
      <c r="J206" s="51" t="str">
        <f>IF(ROWS($A$3:J206)&gt;CEILING(COUNT(DRAFT!$B:$B)/4,1),"",INDEX(RSLT,ROWS($A$3:J206)+QUOTIENT(COLUMNS($A$3:J206)-1,65)*CEILING(COUNT(DRAFT!$B:$B)/4,1),1+MOD(COLUMN()-1,6)))</f>
        <v/>
      </c>
      <c r="K206" s="51" t="str">
        <f>IF(ROWS($A$3:K206)&gt;CEILING(COUNT(DRAFT!$B:$B)/4,1),"",INDEX(RSLT,ROWS($A$3:K206)+QUOTIENT(COLUMNS($A$3:K206)-1,65)*CEILING(COUNT(DRAFT!$B:$B)/4,1),1+MOD(COLUMN()-1,6)))</f>
        <v/>
      </c>
      <c r="L206" s="51" t="str">
        <f>IF(ROWS($A$3:L206)&gt;CEILING(COUNT(DRAFT!$B:$B)/4,1),"",INDEX(RSLT,ROWS($A$3:L206)+QUOTIENT(COLUMNS($A$3:L206)-1,65)*CEILING(COUNT(DRAFT!$B:$B)/4,1),1+MOD(COLUMN()-1,6)))</f>
        <v/>
      </c>
      <c r="M206" s="51" t="str">
        <f>IF(ROWS($A$3:M206)&gt;CEILING(COUNT(DRAFT!$B:$B)/4,1),"",INDEX(RSLT,ROWS($A$3:M206)+QUOTIENT(COLUMNS($A$3:M206)-1,65)*CEILING(COUNT(DRAFT!$B:$B)/4,1),1+MOD(COLUMN()-1,6)))</f>
        <v/>
      </c>
      <c r="N206" s="52" t="str">
        <f>IF(ROWS($A$3:N206)&gt;CEILING(COUNT(DRAFT!$B:$B)/4,1),"",INDEX(RSLT,ROWS($A$3:N206)+QUOTIENT(COLUMNS($A$3:N206)-1,65)*CEILING(COUNT(DRAFT!$B:$B)/4,1),1+MOD(COLUMN()-1,6)))</f>
        <v/>
      </c>
      <c r="O206" s="71" t="str">
        <f>IF(ROWS($A$3:O206)&gt;CEILING(COUNT(DRAFT!$B:$B)/4,1),"",INDEX(RSLT,ROWS($A$3:O206)+QUOTIENT(COLUMNS($A$3:O206)-1,65)*CEILING(COUNT(DRAFT!$B:$B)/4,1),1+MOD(COLUMN()-1,6)))</f>
        <v/>
      </c>
      <c r="P206" s="51" t="str">
        <f>IF(ROWS($A$3:P206)&gt;CEILING(COUNT(DRAFT!$B:$B)/4,1),"",INDEX(RSLT,ROWS($A$3:P206)+QUOTIENT(COLUMNS($A$3:P206)-1,65)*CEILING(COUNT(DRAFT!$B:$B)/4,1),1+MOD(COLUMN()-1,6)))</f>
        <v/>
      </c>
      <c r="Q206" s="51" t="str">
        <f>IF(ROWS($A$3:Q206)&gt;CEILING(COUNT(DRAFT!$B:$B)/4,1),"",INDEX(RSLT,ROWS($A$3:Q206)+QUOTIENT(COLUMNS($A$3:Q206)-1,65)*CEILING(COUNT(DRAFT!$B:$B)/4,1),1+MOD(COLUMN()-1,6)))</f>
        <v/>
      </c>
      <c r="R206" s="51" t="str">
        <f>IF(ROWS($A$3:R206)&gt;CEILING(COUNT(DRAFT!$B:$B)/4,1),"",INDEX(RSLT,ROWS($A$3:R206)+QUOTIENT(COLUMNS($A$3:R206)-1,65)*CEILING(COUNT(DRAFT!$B:$B)/4,1),1+MOD(COLUMN()-1,6)))</f>
        <v/>
      </c>
      <c r="S206" s="51" t="str">
        <f>IF(ROWS($A$3:S206)&gt;CEILING(COUNT(DRAFT!$B:$B)/4,1),"",INDEX(RSLT,ROWS($A$3:S206)+QUOTIENT(COLUMNS($A$3:S206)-1,65)*CEILING(COUNT(DRAFT!$B:$B)/4,1),1+MOD(COLUMN()-1,6)))</f>
        <v/>
      </c>
      <c r="T206" s="52" t="str">
        <f>IF(ROWS($A$3:T206)&gt;CEILING(COUNT(DRAFT!$B:$B)/4,1),"",INDEX(RSLT,ROWS($A$3:T206)+QUOTIENT(COLUMNS($A$3:T206)-1,65)*CEILING(COUNT(DRAFT!$B:$B)/4,1),1+MOD(COLUMN()-1,6)))</f>
        <v/>
      </c>
      <c r="U206" s="71" t="str">
        <f>IF(ROWS($A$3:U206)&gt;CEILING(COUNT(DRAFT!$B:$B)/4,1),"",INDEX(RSLT,ROWS($A$3:U206)+QUOTIENT(COLUMNS($A$3:U206)-1,65)*CEILING(COUNT(DRAFT!$B:$B)/4,1),1+MOD(COLUMN()-1,6)))</f>
        <v/>
      </c>
      <c r="V206" s="51" t="str">
        <f>IF(ROWS($A$3:V206)&gt;CEILING(COUNT(DRAFT!$B:$B)/4,1),"",INDEX(RSLT,ROWS($A$3:V206)+QUOTIENT(COLUMNS($A$3:V206)-1,65)*CEILING(COUNT(DRAFT!$B:$B)/4,1),1+MOD(COLUMN()-1,6)))</f>
        <v/>
      </c>
      <c r="W206" s="51" t="str">
        <f>IF(ROWS($A$3:W206)&gt;CEILING(COUNT(DRAFT!$B:$B)/4,1),"",INDEX(RSLT,ROWS($A$3:W206)+QUOTIENT(COLUMNS($A$3:W206)-1,65)*CEILING(COUNT(DRAFT!$B:$B)/4,1),1+MOD(COLUMN()-1,6)))</f>
        <v/>
      </c>
      <c r="X206" s="51" t="str">
        <f>IF(ROWS($A$3:X206)&gt;CEILING(COUNT(DRAFT!$B:$B)/4,1),"",INDEX(RSLT,ROWS($A$3:X206)+QUOTIENT(COLUMNS($A$3:X206)-1,65)*CEILING(COUNT(DRAFT!$B:$B)/4,1),1+MOD(COLUMN()-1,6)))</f>
        <v/>
      </c>
    </row>
    <row r="207" spans="1:24" ht="23.1" customHeight="1" x14ac:dyDescent="0.2">
      <c r="A207" s="51" t="str">
        <f>IF(ROWS($A$3:A207)&gt;CEILING(COUNT(DRAFT!$B:$B)/4,1),"",INDEX(RSLT,ROWS($A$3:A207)+QUOTIENT(COLUMNS($A$3:A207)-1,65)*CEILING(COUNT(DRAFT!$B:$B)/4,1),1+MOD(COLUMN()-1,6)))</f>
        <v/>
      </c>
      <c r="B207" s="52" t="str">
        <f>IF(ROWS($A$3:B207)&gt;CEILING(COUNT(DRAFT!$B:$B)/4,1),"",INDEX(RSLT,ROWS($A$3:B207)+QUOTIENT(COLUMNS($A$3:B207)-1,65)*CEILING(COUNT(DRAFT!$B:$B)/4,1),1+MOD(COLUMN()-1,6)))</f>
        <v/>
      </c>
      <c r="C207" s="71" t="str">
        <f>IF(ROWS($A$3:C207)&gt;CEILING(COUNT(DRAFT!$B:$B)/4,1),"",INDEX(RSLT,ROWS($A$3:C207)+QUOTIENT(COLUMNS($A$3:C207)-1,65)*CEILING(COUNT(DRAFT!$B:$B)/4,1),1+MOD(COLUMN()-1,6)))</f>
        <v/>
      </c>
      <c r="D207" s="51" t="str">
        <f>IF(ROWS($A$3:D207)&gt;CEILING(COUNT(DRAFT!$B:$B)/4,1),"",INDEX(RSLT,ROWS($A$3:D207)+QUOTIENT(COLUMNS($A$3:D207)-1,65)*CEILING(COUNT(DRAFT!$B:$B)/4,1),1+MOD(COLUMN()-1,6)))</f>
        <v/>
      </c>
      <c r="E207" s="51" t="str">
        <f>IF(ROWS($A$3:E207)&gt;CEILING(COUNT(DRAFT!$B:$B)/4,1),"",INDEX(RSLT,ROWS($A$3:E207)+QUOTIENT(COLUMNS($A$3:E207)-1,65)*CEILING(COUNT(DRAFT!$B:$B)/4,1),1+MOD(COLUMN()-1,6)))</f>
        <v/>
      </c>
      <c r="F207" s="51" t="str">
        <f>IF(ROWS($A$3:F207)&gt;CEILING(COUNT(DRAFT!$B:$B)/4,1),"",INDEX(RSLT,ROWS($A$3:F207)+QUOTIENT(COLUMNS($A$3:F207)-1,65)*CEILING(COUNT(DRAFT!$B:$B)/4,1),1+MOD(COLUMN()-1,6)))</f>
        <v/>
      </c>
      <c r="G207" s="51" t="str">
        <f>IF(ROWS($A$3:G207)&gt;CEILING(COUNT(DRAFT!$B:$B)/4,1),"",INDEX(RSLT,ROWS($A$3:G207)+QUOTIENT(COLUMNS($A$3:G207)-1,65)*CEILING(COUNT(DRAFT!$B:$B)/4,1),1+MOD(COLUMN()-1,6)))</f>
        <v/>
      </c>
      <c r="H207" s="52" t="str">
        <f>IF(ROWS($A$3:H207)&gt;CEILING(COUNT(DRAFT!$B:$B)/4,1),"",INDEX(RSLT,ROWS($A$3:H207)+QUOTIENT(COLUMNS($A$3:H207)-1,65)*CEILING(COUNT(DRAFT!$B:$B)/4,1),1+MOD(COLUMN()-1,6)))</f>
        <v/>
      </c>
      <c r="I207" s="71" t="str">
        <f>IF(ROWS($A$3:I207)&gt;CEILING(COUNT(DRAFT!$B:$B)/4,1),"",INDEX(RSLT,ROWS($A$3:I207)+QUOTIENT(COLUMNS($A$3:I207)-1,65)*CEILING(COUNT(DRAFT!$B:$B)/4,1),1+MOD(COLUMN()-1,6)))</f>
        <v/>
      </c>
      <c r="J207" s="51" t="str">
        <f>IF(ROWS($A$3:J207)&gt;CEILING(COUNT(DRAFT!$B:$B)/4,1),"",INDEX(RSLT,ROWS($A$3:J207)+QUOTIENT(COLUMNS($A$3:J207)-1,65)*CEILING(COUNT(DRAFT!$B:$B)/4,1),1+MOD(COLUMN()-1,6)))</f>
        <v/>
      </c>
      <c r="K207" s="51" t="str">
        <f>IF(ROWS($A$3:K207)&gt;CEILING(COUNT(DRAFT!$B:$B)/4,1),"",INDEX(RSLT,ROWS($A$3:K207)+QUOTIENT(COLUMNS($A$3:K207)-1,65)*CEILING(COUNT(DRAFT!$B:$B)/4,1),1+MOD(COLUMN()-1,6)))</f>
        <v/>
      </c>
      <c r="L207" s="51" t="str">
        <f>IF(ROWS($A$3:L207)&gt;CEILING(COUNT(DRAFT!$B:$B)/4,1),"",INDEX(RSLT,ROWS($A$3:L207)+QUOTIENT(COLUMNS($A$3:L207)-1,65)*CEILING(COUNT(DRAFT!$B:$B)/4,1),1+MOD(COLUMN()-1,6)))</f>
        <v/>
      </c>
      <c r="M207" s="51" t="str">
        <f>IF(ROWS($A$3:M207)&gt;CEILING(COUNT(DRAFT!$B:$B)/4,1),"",INDEX(RSLT,ROWS($A$3:M207)+QUOTIENT(COLUMNS($A$3:M207)-1,65)*CEILING(COUNT(DRAFT!$B:$B)/4,1),1+MOD(COLUMN()-1,6)))</f>
        <v/>
      </c>
      <c r="N207" s="52" t="str">
        <f>IF(ROWS($A$3:N207)&gt;CEILING(COUNT(DRAFT!$B:$B)/4,1),"",INDEX(RSLT,ROWS($A$3:N207)+QUOTIENT(COLUMNS($A$3:N207)-1,65)*CEILING(COUNT(DRAFT!$B:$B)/4,1),1+MOD(COLUMN()-1,6)))</f>
        <v/>
      </c>
      <c r="O207" s="71" t="str">
        <f>IF(ROWS($A$3:O207)&gt;CEILING(COUNT(DRAFT!$B:$B)/4,1),"",INDEX(RSLT,ROWS($A$3:O207)+QUOTIENT(COLUMNS($A$3:O207)-1,65)*CEILING(COUNT(DRAFT!$B:$B)/4,1),1+MOD(COLUMN()-1,6)))</f>
        <v/>
      </c>
      <c r="P207" s="51" t="str">
        <f>IF(ROWS($A$3:P207)&gt;CEILING(COUNT(DRAFT!$B:$B)/4,1),"",INDEX(RSLT,ROWS($A$3:P207)+QUOTIENT(COLUMNS($A$3:P207)-1,65)*CEILING(COUNT(DRAFT!$B:$B)/4,1),1+MOD(COLUMN()-1,6)))</f>
        <v/>
      </c>
      <c r="Q207" s="51" t="str">
        <f>IF(ROWS($A$3:Q207)&gt;CEILING(COUNT(DRAFT!$B:$B)/4,1),"",INDEX(RSLT,ROWS($A$3:Q207)+QUOTIENT(COLUMNS($A$3:Q207)-1,65)*CEILING(COUNT(DRAFT!$B:$B)/4,1),1+MOD(COLUMN()-1,6)))</f>
        <v/>
      </c>
      <c r="R207" s="51" t="str">
        <f>IF(ROWS($A$3:R207)&gt;CEILING(COUNT(DRAFT!$B:$B)/4,1),"",INDEX(RSLT,ROWS($A$3:R207)+QUOTIENT(COLUMNS($A$3:R207)-1,65)*CEILING(COUNT(DRAFT!$B:$B)/4,1),1+MOD(COLUMN()-1,6)))</f>
        <v/>
      </c>
      <c r="S207" s="51" t="str">
        <f>IF(ROWS($A$3:S207)&gt;CEILING(COUNT(DRAFT!$B:$B)/4,1),"",INDEX(RSLT,ROWS($A$3:S207)+QUOTIENT(COLUMNS($A$3:S207)-1,65)*CEILING(COUNT(DRAFT!$B:$B)/4,1),1+MOD(COLUMN()-1,6)))</f>
        <v/>
      </c>
      <c r="T207" s="52" t="str">
        <f>IF(ROWS($A$3:T207)&gt;CEILING(COUNT(DRAFT!$B:$B)/4,1),"",INDEX(RSLT,ROWS($A$3:T207)+QUOTIENT(COLUMNS($A$3:T207)-1,65)*CEILING(COUNT(DRAFT!$B:$B)/4,1),1+MOD(COLUMN()-1,6)))</f>
        <v/>
      </c>
      <c r="U207" s="71" t="str">
        <f>IF(ROWS($A$3:U207)&gt;CEILING(COUNT(DRAFT!$B:$B)/4,1),"",INDEX(RSLT,ROWS($A$3:U207)+QUOTIENT(COLUMNS($A$3:U207)-1,65)*CEILING(COUNT(DRAFT!$B:$B)/4,1),1+MOD(COLUMN()-1,6)))</f>
        <v/>
      </c>
      <c r="V207" s="51" t="str">
        <f>IF(ROWS($A$3:V207)&gt;CEILING(COUNT(DRAFT!$B:$B)/4,1),"",INDEX(RSLT,ROWS($A$3:V207)+QUOTIENT(COLUMNS($A$3:V207)-1,65)*CEILING(COUNT(DRAFT!$B:$B)/4,1),1+MOD(COLUMN()-1,6)))</f>
        <v/>
      </c>
      <c r="W207" s="51" t="str">
        <f>IF(ROWS($A$3:W207)&gt;CEILING(COUNT(DRAFT!$B:$B)/4,1),"",INDEX(RSLT,ROWS($A$3:W207)+QUOTIENT(COLUMNS($A$3:W207)-1,65)*CEILING(COUNT(DRAFT!$B:$B)/4,1),1+MOD(COLUMN()-1,6)))</f>
        <v/>
      </c>
      <c r="X207" s="51" t="str">
        <f>IF(ROWS($A$3:X207)&gt;CEILING(COUNT(DRAFT!$B:$B)/4,1),"",INDEX(RSLT,ROWS($A$3:X207)+QUOTIENT(COLUMNS($A$3:X207)-1,65)*CEILING(COUNT(DRAFT!$B:$B)/4,1),1+MOD(COLUMN()-1,6)))</f>
        <v/>
      </c>
    </row>
    <row r="208" spans="1:24" ht="23.1" customHeight="1" x14ac:dyDescent="0.2">
      <c r="A208" s="51" t="str">
        <f>IF(ROWS($A$3:A208)&gt;CEILING(COUNT(DRAFT!$B:$B)/4,1),"",INDEX(RSLT,ROWS($A$3:A208)+QUOTIENT(COLUMNS($A$3:A208)-1,65)*CEILING(COUNT(DRAFT!$B:$B)/4,1),1+MOD(COLUMN()-1,6)))</f>
        <v/>
      </c>
      <c r="B208" s="52" t="str">
        <f>IF(ROWS($A$3:B208)&gt;CEILING(COUNT(DRAFT!$B:$B)/4,1),"",INDEX(RSLT,ROWS($A$3:B208)+QUOTIENT(COLUMNS($A$3:B208)-1,65)*CEILING(COUNT(DRAFT!$B:$B)/4,1),1+MOD(COLUMN()-1,6)))</f>
        <v/>
      </c>
      <c r="C208" s="71" t="str">
        <f>IF(ROWS($A$3:C208)&gt;CEILING(COUNT(DRAFT!$B:$B)/4,1),"",INDEX(RSLT,ROWS($A$3:C208)+QUOTIENT(COLUMNS($A$3:C208)-1,65)*CEILING(COUNT(DRAFT!$B:$B)/4,1),1+MOD(COLUMN()-1,6)))</f>
        <v/>
      </c>
      <c r="D208" s="51" t="str">
        <f>IF(ROWS($A$3:D208)&gt;CEILING(COUNT(DRAFT!$B:$B)/4,1),"",INDEX(RSLT,ROWS($A$3:D208)+QUOTIENT(COLUMNS($A$3:D208)-1,65)*CEILING(COUNT(DRAFT!$B:$B)/4,1),1+MOD(COLUMN()-1,6)))</f>
        <v/>
      </c>
      <c r="E208" s="51" t="str">
        <f>IF(ROWS($A$3:E208)&gt;CEILING(COUNT(DRAFT!$B:$B)/4,1),"",INDEX(RSLT,ROWS($A$3:E208)+QUOTIENT(COLUMNS($A$3:E208)-1,65)*CEILING(COUNT(DRAFT!$B:$B)/4,1),1+MOD(COLUMN()-1,6)))</f>
        <v/>
      </c>
      <c r="F208" s="51" t="str">
        <f>IF(ROWS($A$3:F208)&gt;CEILING(COUNT(DRAFT!$B:$B)/4,1),"",INDEX(RSLT,ROWS($A$3:F208)+QUOTIENT(COLUMNS($A$3:F208)-1,65)*CEILING(COUNT(DRAFT!$B:$B)/4,1),1+MOD(COLUMN()-1,6)))</f>
        <v/>
      </c>
      <c r="G208" s="51" t="str">
        <f>IF(ROWS($A$3:G208)&gt;CEILING(COUNT(DRAFT!$B:$B)/4,1),"",INDEX(RSLT,ROWS($A$3:G208)+QUOTIENT(COLUMNS($A$3:G208)-1,65)*CEILING(COUNT(DRAFT!$B:$B)/4,1),1+MOD(COLUMN()-1,6)))</f>
        <v/>
      </c>
      <c r="H208" s="52" t="str">
        <f>IF(ROWS($A$3:H208)&gt;CEILING(COUNT(DRAFT!$B:$B)/4,1),"",INDEX(RSLT,ROWS($A$3:H208)+QUOTIENT(COLUMNS($A$3:H208)-1,65)*CEILING(COUNT(DRAFT!$B:$B)/4,1),1+MOD(COLUMN()-1,6)))</f>
        <v/>
      </c>
      <c r="I208" s="71" t="str">
        <f>IF(ROWS($A$3:I208)&gt;CEILING(COUNT(DRAFT!$B:$B)/4,1),"",INDEX(RSLT,ROWS($A$3:I208)+QUOTIENT(COLUMNS($A$3:I208)-1,65)*CEILING(COUNT(DRAFT!$B:$B)/4,1),1+MOD(COLUMN()-1,6)))</f>
        <v/>
      </c>
      <c r="J208" s="51" t="str">
        <f>IF(ROWS($A$3:J208)&gt;CEILING(COUNT(DRAFT!$B:$B)/4,1),"",INDEX(RSLT,ROWS($A$3:J208)+QUOTIENT(COLUMNS($A$3:J208)-1,65)*CEILING(COUNT(DRAFT!$B:$B)/4,1),1+MOD(COLUMN()-1,6)))</f>
        <v/>
      </c>
      <c r="K208" s="51" t="str">
        <f>IF(ROWS($A$3:K208)&gt;CEILING(COUNT(DRAFT!$B:$B)/4,1),"",INDEX(RSLT,ROWS($A$3:K208)+QUOTIENT(COLUMNS($A$3:K208)-1,65)*CEILING(COUNT(DRAFT!$B:$B)/4,1),1+MOD(COLUMN()-1,6)))</f>
        <v/>
      </c>
      <c r="L208" s="51" t="str">
        <f>IF(ROWS($A$3:L208)&gt;CEILING(COUNT(DRAFT!$B:$B)/4,1),"",INDEX(RSLT,ROWS($A$3:L208)+QUOTIENT(COLUMNS($A$3:L208)-1,65)*CEILING(COUNT(DRAFT!$B:$B)/4,1),1+MOD(COLUMN()-1,6)))</f>
        <v/>
      </c>
      <c r="M208" s="51" t="str">
        <f>IF(ROWS($A$3:M208)&gt;CEILING(COUNT(DRAFT!$B:$B)/4,1),"",INDEX(RSLT,ROWS($A$3:M208)+QUOTIENT(COLUMNS($A$3:M208)-1,65)*CEILING(COUNT(DRAFT!$B:$B)/4,1),1+MOD(COLUMN()-1,6)))</f>
        <v/>
      </c>
      <c r="N208" s="52" t="str">
        <f>IF(ROWS($A$3:N208)&gt;CEILING(COUNT(DRAFT!$B:$B)/4,1),"",INDEX(RSLT,ROWS($A$3:N208)+QUOTIENT(COLUMNS($A$3:N208)-1,65)*CEILING(COUNT(DRAFT!$B:$B)/4,1),1+MOD(COLUMN()-1,6)))</f>
        <v/>
      </c>
      <c r="O208" s="71" t="str">
        <f>IF(ROWS($A$3:O208)&gt;CEILING(COUNT(DRAFT!$B:$B)/4,1),"",INDEX(RSLT,ROWS($A$3:O208)+QUOTIENT(COLUMNS($A$3:O208)-1,65)*CEILING(COUNT(DRAFT!$B:$B)/4,1),1+MOD(COLUMN()-1,6)))</f>
        <v/>
      </c>
      <c r="P208" s="51" t="str">
        <f>IF(ROWS($A$3:P208)&gt;CEILING(COUNT(DRAFT!$B:$B)/4,1),"",INDEX(RSLT,ROWS($A$3:P208)+QUOTIENT(COLUMNS($A$3:P208)-1,65)*CEILING(COUNT(DRAFT!$B:$B)/4,1),1+MOD(COLUMN()-1,6)))</f>
        <v/>
      </c>
      <c r="Q208" s="51" t="str">
        <f>IF(ROWS($A$3:Q208)&gt;CEILING(COUNT(DRAFT!$B:$B)/4,1),"",INDEX(RSLT,ROWS($A$3:Q208)+QUOTIENT(COLUMNS($A$3:Q208)-1,65)*CEILING(COUNT(DRAFT!$B:$B)/4,1),1+MOD(COLUMN()-1,6)))</f>
        <v/>
      </c>
      <c r="R208" s="51" t="str">
        <f>IF(ROWS($A$3:R208)&gt;CEILING(COUNT(DRAFT!$B:$B)/4,1),"",INDEX(RSLT,ROWS($A$3:R208)+QUOTIENT(COLUMNS($A$3:R208)-1,65)*CEILING(COUNT(DRAFT!$B:$B)/4,1),1+MOD(COLUMN()-1,6)))</f>
        <v/>
      </c>
      <c r="S208" s="51" t="str">
        <f>IF(ROWS($A$3:S208)&gt;CEILING(COUNT(DRAFT!$B:$B)/4,1),"",INDEX(RSLT,ROWS($A$3:S208)+QUOTIENT(COLUMNS($A$3:S208)-1,65)*CEILING(COUNT(DRAFT!$B:$B)/4,1),1+MOD(COLUMN()-1,6)))</f>
        <v/>
      </c>
      <c r="T208" s="52" t="str">
        <f>IF(ROWS($A$3:T208)&gt;CEILING(COUNT(DRAFT!$B:$B)/4,1),"",INDEX(RSLT,ROWS($A$3:T208)+QUOTIENT(COLUMNS($A$3:T208)-1,65)*CEILING(COUNT(DRAFT!$B:$B)/4,1),1+MOD(COLUMN()-1,6)))</f>
        <v/>
      </c>
      <c r="U208" s="71" t="str">
        <f>IF(ROWS($A$3:U208)&gt;CEILING(COUNT(DRAFT!$B:$B)/4,1),"",INDEX(RSLT,ROWS($A$3:U208)+QUOTIENT(COLUMNS($A$3:U208)-1,65)*CEILING(COUNT(DRAFT!$B:$B)/4,1),1+MOD(COLUMN()-1,6)))</f>
        <v/>
      </c>
      <c r="V208" s="51" t="str">
        <f>IF(ROWS($A$3:V208)&gt;CEILING(COUNT(DRAFT!$B:$B)/4,1),"",INDEX(RSLT,ROWS($A$3:V208)+QUOTIENT(COLUMNS($A$3:V208)-1,65)*CEILING(COUNT(DRAFT!$B:$B)/4,1),1+MOD(COLUMN()-1,6)))</f>
        <v/>
      </c>
      <c r="W208" s="51" t="str">
        <f>IF(ROWS($A$3:W208)&gt;CEILING(COUNT(DRAFT!$B:$B)/4,1),"",INDEX(RSLT,ROWS($A$3:W208)+QUOTIENT(COLUMNS($A$3:W208)-1,65)*CEILING(COUNT(DRAFT!$B:$B)/4,1),1+MOD(COLUMN()-1,6)))</f>
        <v/>
      </c>
      <c r="X208" s="51" t="str">
        <f>IF(ROWS($A$3:X208)&gt;CEILING(COUNT(DRAFT!$B:$B)/4,1),"",INDEX(RSLT,ROWS($A$3:X208)+QUOTIENT(COLUMNS($A$3:X208)-1,65)*CEILING(COUNT(DRAFT!$B:$B)/4,1),1+MOD(COLUMN()-1,6)))</f>
        <v/>
      </c>
    </row>
    <row r="209" spans="1:24" ht="23.1" customHeight="1" x14ac:dyDescent="0.2">
      <c r="A209" s="51" t="str">
        <f>IF(ROWS($A$3:A209)&gt;CEILING(COUNT(DRAFT!$B:$B)/4,1),"",INDEX(RSLT,ROWS($A$3:A209)+QUOTIENT(COLUMNS($A$3:A209)-1,65)*CEILING(COUNT(DRAFT!$B:$B)/4,1),1+MOD(COLUMN()-1,6)))</f>
        <v/>
      </c>
      <c r="B209" s="52" t="str">
        <f>IF(ROWS($A$3:B209)&gt;CEILING(COUNT(DRAFT!$B:$B)/4,1),"",INDEX(RSLT,ROWS($A$3:B209)+QUOTIENT(COLUMNS($A$3:B209)-1,65)*CEILING(COUNT(DRAFT!$B:$B)/4,1),1+MOD(COLUMN()-1,6)))</f>
        <v/>
      </c>
      <c r="C209" s="71" t="str">
        <f>IF(ROWS($A$3:C209)&gt;CEILING(COUNT(DRAFT!$B:$B)/4,1),"",INDEX(RSLT,ROWS($A$3:C209)+QUOTIENT(COLUMNS($A$3:C209)-1,65)*CEILING(COUNT(DRAFT!$B:$B)/4,1),1+MOD(COLUMN()-1,6)))</f>
        <v/>
      </c>
      <c r="D209" s="51" t="str">
        <f>IF(ROWS($A$3:D209)&gt;CEILING(COUNT(DRAFT!$B:$B)/4,1),"",INDEX(RSLT,ROWS($A$3:D209)+QUOTIENT(COLUMNS($A$3:D209)-1,65)*CEILING(COUNT(DRAFT!$B:$B)/4,1),1+MOD(COLUMN()-1,6)))</f>
        <v/>
      </c>
      <c r="E209" s="51" t="str">
        <f>IF(ROWS($A$3:E209)&gt;CEILING(COUNT(DRAFT!$B:$B)/4,1),"",INDEX(RSLT,ROWS($A$3:E209)+QUOTIENT(COLUMNS($A$3:E209)-1,65)*CEILING(COUNT(DRAFT!$B:$B)/4,1),1+MOD(COLUMN()-1,6)))</f>
        <v/>
      </c>
      <c r="F209" s="51" t="str">
        <f>IF(ROWS($A$3:F209)&gt;CEILING(COUNT(DRAFT!$B:$B)/4,1),"",INDEX(RSLT,ROWS($A$3:F209)+QUOTIENT(COLUMNS($A$3:F209)-1,65)*CEILING(COUNT(DRAFT!$B:$B)/4,1),1+MOD(COLUMN()-1,6)))</f>
        <v/>
      </c>
      <c r="G209" s="51" t="str">
        <f>IF(ROWS($A$3:G209)&gt;CEILING(COUNT(DRAFT!$B:$B)/4,1),"",INDEX(RSLT,ROWS($A$3:G209)+QUOTIENT(COLUMNS($A$3:G209)-1,65)*CEILING(COUNT(DRAFT!$B:$B)/4,1),1+MOD(COLUMN()-1,6)))</f>
        <v/>
      </c>
      <c r="H209" s="52" t="str">
        <f>IF(ROWS($A$3:H209)&gt;CEILING(COUNT(DRAFT!$B:$B)/4,1),"",INDEX(RSLT,ROWS($A$3:H209)+QUOTIENT(COLUMNS($A$3:H209)-1,65)*CEILING(COUNT(DRAFT!$B:$B)/4,1),1+MOD(COLUMN()-1,6)))</f>
        <v/>
      </c>
      <c r="I209" s="71" t="str">
        <f>IF(ROWS($A$3:I209)&gt;CEILING(COUNT(DRAFT!$B:$B)/4,1),"",INDEX(RSLT,ROWS($A$3:I209)+QUOTIENT(COLUMNS($A$3:I209)-1,65)*CEILING(COUNT(DRAFT!$B:$B)/4,1),1+MOD(COLUMN()-1,6)))</f>
        <v/>
      </c>
      <c r="J209" s="51" t="str">
        <f>IF(ROWS($A$3:J209)&gt;CEILING(COUNT(DRAFT!$B:$B)/4,1),"",INDEX(RSLT,ROWS($A$3:J209)+QUOTIENT(COLUMNS($A$3:J209)-1,65)*CEILING(COUNT(DRAFT!$B:$B)/4,1),1+MOD(COLUMN()-1,6)))</f>
        <v/>
      </c>
      <c r="K209" s="51" t="str">
        <f>IF(ROWS($A$3:K209)&gt;CEILING(COUNT(DRAFT!$B:$B)/4,1),"",INDEX(RSLT,ROWS($A$3:K209)+QUOTIENT(COLUMNS($A$3:K209)-1,65)*CEILING(COUNT(DRAFT!$B:$B)/4,1),1+MOD(COLUMN()-1,6)))</f>
        <v/>
      </c>
      <c r="L209" s="51" t="str">
        <f>IF(ROWS($A$3:L209)&gt;CEILING(COUNT(DRAFT!$B:$B)/4,1),"",INDEX(RSLT,ROWS($A$3:L209)+QUOTIENT(COLUMNS($A$3:L209)-1,65)*CEILING(COUNT(DRAFT!$B:$B)/4,1),1+MOD(COLUMN()-1,6)))</f>
        <v/>
      </c>
      <c r="M209" s="51" t="str">
        <f>IF(ROWS($A$3:M209)&gt;CEILING(COUNT(DRAFT!$B:$B)/4,1),"",INDEX(RSLT,ROWS($A$3:M209)+QUOTIENT(COLUMNS($A$3:M209)-1,65)*CEILING(COUNT(DRAFT!$B:$B)/4,1),1+MOD(COLUMN()-1,6)))</f>
        <v/>
      </c>
      <c r="N209" s="52" t="str">
        <f>IF(ROWS($A$3:N209)&gt;CEILING(COUNT(DRAFT!$B:$B)/4,1),"",INDEX(RSLT,ROWS($A$3:N209)+QUOTIENT(COLUMNS($A$3:N209)-1,65)*CEILING(COUNT(DRAFT!$B:$B)/4,1),1+MOD(COLUMN()-1,6)))</f>
        <v/>
      </c>
      <c r="O209" s="71" t="str">
        <f>IF(ROWS($A$3:O209)&gt;CEILING(COUNT(DRAFT!$B:$B)/4,1),"",INDEX(RSLT,ROWS($A$3:O209)+QUOTIENT(COLUMNS($A$3:O209)-1,65)*CEILING(COUNT(DRAFT!$B:$B)/4,1),1+MOD(COLUMN()-1,6)))</f>
        <v/>
      </c>
      <c r="P209" s="51" t="str">
        <f>IF(ROWS($A$3:P209)&gt;CEILING(COUNT(DRAFT!$B:$B)/4,1),"",INDEX(RSLT,ROWS($A$3:P209)+QUOTIENT(COLUMNS($A$3:P209)-1,65)*CEILING(COUNT(DRAFT!$B:$B)/4,1),1+MOD(COLUMN()-1,6)))</f>
        <v/>
      </c>
      <c r="Q209" s="51" t="str">
        <f>IF(ROWS($A$3:Q209)&gt;CEILING(COUNT(DRAFT!$B:$B)/4,1),"",INDEX(RSLT,ROWS($A$3:Q209)+QUOTIENT(COLUMNS($A$3:Q209)-1,65)*CEILING(COUNT(DRAFT!$B:$B)/4,1),1+MOD(COLUMN()-1,6)))</f>
        <v/>
      </c>
      <c r="R209" s="51" t="str">
        <f>IF(ROWS($A$3:R209)&gt;CEILING(COUNT(DRAFT!$B:$B)/4,1),"",INDEX(RSLT,ROWS($A$3:R209)+QUOTIENT(COLUMNS($A$3:R209)-1,65)*CEILING(COUNT(DRAFT!$B:$B)/4,1),1+MOD(COLUMN()-1,6)))</f>
        <v/>
      </c>
      <c r="S209" s="51" t="str">
        <f>IF(ROWS($A$3:S209)&gt;CEILING(COUNT(DRAFT!$B:$B)/4,1),"",INDEX(RSLT,ROWS($A$3:S209)+QUOTIENT(COLUMNS($A$3:S209)-1,65)*CEILING(COUNT(DRAFT!$B:$B)/4,1),1+MOD(COLUMN()-1,6)))</f>
        <v/>
      </c>
      <c r="T209" s="52" t="str">
        <f>IF(ROWS($A$3:T209)&gt;CEILING(COUNT(DRAFT!$B:$B)/4,1),"",INDEX(RSLT,ROWS($A$3:T209)+QUOTIENT(COLUMNS($A$3:T209)-1,65)*CEILING(COUNT(DRAFT!$B:$B)/4,1),1+MOD(COLUMN()-1,6)))</f>
        <v/>
      </c>
      <c r="U209" s="71" t="str">
        <f>IF(ROWS($A$3:U209)&gt;CEILING(COUNT(DRAFT!$B:$B)/4,1),"",INDEX(RSLT,ROWS($A$3:U209)+QUOTIENT(COLUMNS($A$3:U209)-1,65)*CEILING(COUNT(DRAFT!$B:$B)/4,1),1+MOD(COLUMN()-1,6)))</f>
        <v/>
      </c>
      <c r="V209" s="51" t="str">
        <f>IF(ROWS($A$3:V209)&gt;CEILING(COUNT(DRAFT!$B:$B)/4,1),"",INDEX(RSLT,ROWS($A$3:V209)+QUOTIENT(COLUMNS($A$3:V209)-1,65)*CEILING(COUNT(DRAFT!$B:$B)/4,1),1+MOD(COLUMN()-1,6)))</f>
        <v/>
      </c>
      <c r="W209" s="51" t="str">
        <f>IF(ROWS($A$3:W209)&gt;CEILING(COUNT(DRAFT!$B:$B)/4,1),"",INDEX(RSLT,ROWS($A$3:W209)+QUOTIENT(COLUMNS($A$3:W209)-1,65)*CEILING(COUNT(DRAFT!$B:$B)/4,1),1+MOD(COLUMN()-1,6)))</f>
        <v/>
      </c>
      <c r="X209" s="51" t="str">
        <f>IF(ROWS($A$3:X209)&gt;CEILING(COUNT(DRAFT!$B:$B)/4,1),"",INDEX(RSLT,ROWS($A$3:X209)+QUOTIENT(COLUMNS($A$3:X209)-1,65)*CEILING(COUNT(DRAFT!$B:$B)/4,1),1+MOD(COLUMN()-1,6)))</f>
        <v/>
      </c>
    </row>
    <row r="210" spans="1:24" ht="23.1" customHeight="1" x14ac:dyDescent="0.2">
      <c r="A210" s="51" t="str">
        <f>IF(ROWS($A$3:A210)&gt;CEILING(COUNT(DRAFT!$B:$B)/4,1),"",INDEX(RSLT,ROWS($A$3:A210)+QUOTIENT(COLUMNS($A$3:A210)-1,65)*CEILING(COUNT(DRAFT!$B:$B)/4,1),1+MOD(COLUMN()-1,6)))</f>
        <v/>
      </c>
      <c r="B210" s="52" t="str">
        <f>IF(ROWS($A$3:B210)&gt;CEILING(COUNT(DRAFT!$B:$B)/4,1),"",INDEX(RSLT,ROWS($A$3:B210)+QUOTIENT(COLUMNS($A$3:B210)-1,65)*CEILING(COUNT(DRAFT!$B:$B)/4,1),1+MOD(COLUMN()-1,6)))</f>
        <v/>
      </c>
      <c r="C210" s="71" t="str">
        <f>IF(ROWS($A$3:C210)&gt;CEILING(COUNT(DRAFT!$B:$B)/4,1),"",INDEX(RSLT,ROWS($A$3:C210)+QUOTIENT(COLUMNS($A$3:C210)-1,65)*CEILING(COUNT(DRAFT!$B:$B)/4,1),1+MOD(COLUMN()-1,6)))</f>
        <v/>
      </c>
      <c r="D210" s="51" t="str">
        <f>IF(ROWS($A$3:D210)&gt;CEILING(COUNT(DRAFT!$B:$B)/4,1),"",INDEX(RSLT,ROWS($A$3:D210)+QUOTIENT(COLUMNS($A$3:D210)-1,65)*CEILING(COUNT(DRAFT!$B:$B)/4,1),1+MOD(COLUMN()-1,6)))</f>
        <v/>
      </c>
      <c r="E210" s="51" t="str">
        <f>IF(ROWS($A$3:E210)&gt;CEILING(COUNT(DRAFT!$B:$B)/4,1),"",INDEX(RSLT,ROWS($A$3:E210)+QUOTIENT(COLUMNS($A$3:E210)-1,65)*CEILING(COUNT(DRAFT!$B:$B)/4,1),1+MOD(COLUMN()-1,6)))</f>
        <v/>
      </c>
      <c r="F210" s="51" t="str">
        <f>IF(ROWS($A$3:F210)&gt;CEILING(COUNT(DRAFT!$B:$B)/4,1),"",INDEX(RSLT,ROWS($A$3:F210)+QUOTIENT(COLUMNS($A$3:F210)-1,65)*CEILING(COUNT(DRAFT!$B:$B)/4,1),1+MOD(COLUMN()-1,6)))</f>
        <v/>
      </c>
      <c r="G210" s="51" t="str">
        <f>IF(ROWS($A$3:G210)&gt;CEILING(COUNT(DRAFT!$B:$B)/4,1),"",INDEX(RSLT,ROWS($A$3:G210)+QUOTIENT(COLUMNS($A$3:G210)-1,65)*CEILING(COUNT(DRAFT!$B:$B)/4,1),1+MOD(COLUMN()-1,6)))</f>
        <v/>
      </c>
      <c r="H210" s="52" t="str">
        <f>IF(ROWS($A$3:H210)&gt;CEILING(COUNT(DRAFT!$B:$B)/4,1),"",INDEX(RSLT,ROWS($A$3:H210)+QUOTIENT(COLUMNS($A$3:H210)-1,65)*CEILING(COUNT(DRAFT!$B:$B)/4,1),1+MOD(COLUMN()-1,6)))</f>
        <v/>
      </c>
      <c r="I210" s="71" t="str">
        <f>IF(ROWS($A$3:I210)&gt;CEILING(COUNT(DRAFT!$B:$B)/4,1),"",INDEX(RSLT,ROWS($A$3:I210)+QUOTIENT(COLUMNS($A$3:I210)-1,65)*CEILING(COUNT(DRAFT!$B:$B)/4,1),1+MOD(COLUMN()-1,6)))</f>
        <v/>
      </c>
      <c r="J210" s="51" t="str">
        <f>IF(ROWS($A$3:J210)&gt;CEILING(COUNT(DRAFT!$B:$B)/4,1),"",INDEX(RSLT,ROWS($A$3:J210)+QUOTIENT(COLUMNS($A$3:J210)-1,65)*CEILING(COUNT(DRAFT!$B:$B)/4,1),1+MOD(COLUMN()-1,6)))</f>
        <v/>
      </c>
      <c r="K210" s="51" t="str">
        <f>IF(ROWS($A$3:K210)&gt;CEILING(COUNT(DRAFT!$B:$B)/4,1),"",INDEX(RSLT,ROWS($A$3:K210)+QUOTIENT(COLUMNS($A$3:K210)-1,65)*CEILING(COUNT(DRAFT!$B:$B)/4,1),1+MOD(COLUMN()-1,6)))</f>
        <v/>
      </c>
      <c r="L210" s="51" t="str">
        <f>IF(ROWS($A$3:L210)&gt;CEILING(COUNT(DRAFT!$B:$B)/4,1),"",INDEX(RSLT,ROWS($A$3:L210)+QUOTIENT(COLUMNS($A$3:L210)-1,65)*CEILING(COUNT(DRAFT!$B:$B)/4,1),1+MOD(COLUMN()-1,6)))</f>
        <v/>
      </c>
      <c r="M210" s="51" t="str">
        <f>IF(ROWS($A$3:M210)&gt;CEILING(COUNT(DRAFT!$B:$B)/4,1),"",INDEX(RSLT,ROWS($A$3:M210)+QUOTIENT(COLUMNS($A$3:M210)-1,65)*CEILING(COUNT(DRAFT!$B:$B)/4,1),1+MOD(COLUMN()-1,6)))</f>
        <v/>
      </c>
      <c r="N210" s="52" t="str">
        <f>IF(ROWS($A$3:N210)&gt;CEILING(COUNT(DRAFT!$B:$B)/4,1),"",INDEX(RSLT,ROWS($A$3:N210)+QUOTIENT(COLUMNS($A$3:N210)-1,65)*CEILING(COUNT(DRAFT!$B:$B)/4,1),1+MOD(COLUMN()-1,6)))</f>
        <v/>
      </c>
      <c r="O210" s="71" t="str">
        <f>IF(ROWS($A$3:O210)&gt;CEILING(COUNT(DRAFT!$B:$B)/4,1),"",INDEX(RSLT,ROWS($A$3:O210)+QUOTIENT(COLUMNS($A$3:O210)-1,65)*CEILING(COUNT(DRAFT!$B:$B)/4,1),1+MOD(COLUMN()-1,6)))</f>
        <v/>
      </c>
      <c r="P210" s="51" t="str">
        <f>IF(ROWS($A$3:P210)&gt;CEILING(COUNT(DRAFT!$B:$B)/4,1),"",INDEX(RSLT,ROWS($A$3:P210)+QUOTIENT(COLUMNS($A$3:P210)-1,65)*CEILING(COUNT(DRAFT!$B:$B)/4,1),1+MOD(COLUMN()-1,6)))</f>
        <v/>
      </c>
      <c r="Q210" s="51" t="str">
        <f>IF(ROWS($A$3:Q210)&gt;CEILING(COUNT(DRAFT!$B:$B)/4,1),"",INDEX(RSLT,ROWS($A$3:Q210)+QUOTIENT(COLUMNS($A$3:Q210)-1,65)*CEILING(COUNT(DRAFT!$B:$B)/4,1),1+MOD(COLUMN()-1,6)))</f>
        <v/>
      </c>
      <c r="R210" s="51" t="str">
        <f>IF(ROWS($A$3:R210)&gt;CEILING(COUNT(DRAFT!$B:$B)/4,1),"",INDEX(RSLT,ROWS($A$3:R210)+QUOTIENT(COLUMNS($A$3:R210)-1,65)*CEILING(COUNT(DRAFT!$B:$B)/4,1),1+MOD(COLUMN()-1,6)))</f>
        <v/>
      </c>
      <c r="S210" s="51" t="str">
        <f>IF(ROWS($A$3:S210)&gt;CEILING(COUNT(DRAFT!$B:$B)/4,1),"",INDEX(RSLT,ROWS($A$3:S210)+QUOTIENT(COLUMNS($A$3:S210)-1,65)*CEILING(COUNT(DRAFT!$B:$B)/4,1),1+MOD(COLUMN()-1,6)))</f>
        <v/>
      </c>
      <c r="T210" s="52" t="str">
        <f>IF(ROWS($A$3:T210)&gt;CEILING(COUNT(DRAFT!$B:$B)/4,1),"",INDEX(RSLT,ROWS($A$3:T210)+QUOTIENT(COLUMNS($A$3:T210)-1,65)*CEILING(COUNT(DRAFT!$B:$B)/4,1),1+MOD(COLUMN()-1,6)))</f>
        <v/>
      </c>
      <c r="U210" s="71" t="str">
        <f>IF(ROWS($A$3:U210)&gt;CEILING(COUNT(DRAFT!$B:$B)/4,1),"",INDEX(RSLT,ROWS($A$3:U210)+QUOTIENT(COLUMNS($A$3:U210)-1,65)*CEILING(COUNT(DRAFT!$B:$B)/4,1),1+MOD(COLUMN()-1,6)))</f>
        <v/>
      </c>
      <c r="V210" s="51" t="str">
        <f>IF(ROWS($A$3:V210)&gt;CEILING(COUNT(DRAFT!$B:$B)/4,1),"",INDEX(RSLT,ROWS($A$3:V210)+QUOTIENT(COLUMNS($A$3:V210)-1,65)*CEILING(COUNT(DRAFT!$B:$B)/4,1),1+MOD(COLUMN()-1,6)))</f>
        <v/>
      </c>
      <c r="W210" s="51" t="str">
        <f>IF(ROWS($A$3:W210)&gt;CEILING(COUNT(DRAFT!$B:$B)/4,1),"",INDEX(RSLT,ROWS($A$3:W210)+QUOTIENT(COLUMNS($A$3:W210)-1,65)*CEILING(COUNT(DRAFT!$B:$B)/4,1),1+MOD(COLUMN()-1,6)))</f>
        <v/>
      </c>
      <c r="X210" s="51" t="str">
        <f>IF(ROWS($A$3:X210)&gt;CEILING(COUNT(DRAFT!$B:$B)/4,1),"",INDEX(RSLT,ROWS($A$3:X210)+QUOTIENT(COLUMNS($A$3:X210)-1,65)*CEILING(COUNT(DRAFT!$B:$B)/4,1),1+MOD(COLUMN()-1,6)))</f>
        <v/>
      </c>
    </row>
    <row r="211" spans="1:24" ht="23.1" customHeight="1" x14ac:dyDescent="0.2">
      <c r="A211" s="51" t="str">
        <f>IF(ROWS($A$3:A211)&gt;CEILING(COUNT(DRAFT!$B:$B)/4,1),"",INDEX(RSLT,ROWS($A$3:A211)+QUOTIENT(COLUMNS($A$3:A211)-1,65)*CEILING(COUNT(DRAFT!$B:$B)/4,1),1+MOD(COLUMN()-1,6)))</f>
        <v/>
      </c>
      <c r="B211" s="52" t="str">
        <f>IF(ROWS($A$3:B211)&gt;CEILING(COUNT(DRAFT!$B:$B)/4,1),"",INDEX(RSLT,ROWS($A$3:B211)+QUOTIENT(COLUMNS($A$3:B211)-1,65)*CEILING(COUNT(DRAFT!$B:$B)/4,1),1+MOD(COLUMN()-1,6)))</f>
        <v/>
      </c>
      <c r="C211" s="71" t="str">
        <f>IF(ROWS($A$3:C211)&gt;CEILING(COUNT(DRAFT!$B:$B)/4,1),"",INDEX(RSLT,ROWS($A$3:C211)+QUOTIENT(COLUMNS($A$3:C211)-1,65)*CEILING(COUNT(DRAFT!$B:$B)/4,1),1+MOD(COLUMN()-1,6)))</f>
        <v/>
      </c>
      <c r="D211" s="51" t="str">
        <f>IF(ROWS($A$3:D211)&gt;CEILING(COUNT(DRAFT!$B:$B)/4,1),"",INDEX(RSLT,ROWS($A$3:D211)+QUOTIENT(COLUMNS($A$3:D211)-1,65)*CEILING(COUNT(DRAFT!$B:$B)/4,1),1+MOD(COLUMN()-1,6)))</f>
        <v/>
      </c>
      <c r="E211" s="51" t="str">
        <f>IF(ROWS($A$3:E211)&gt;CEILING(COUNT(DRAFT!$B:$B)/4,1),"",INDEX(RSLT,ROWS($A$3:E211)+QUOTIENT(COLUMNS($A$3:E211)-1,65)*CEILING(COUNT(DRAFT!$B:$B)/4,1),1+MOD(COLUMN()-1,6)))</f>
        <v/>
      </c>
      <c r="F211" s="51" t="str">
        <f>IF(ROWS($A$3:F211)&gt;CEILING(COUNT(DRAFT!$B:$B)/4,1),"",INDEX(RSLT,ROWS($A$3:F211)+QUOTIENT(COLUMNS($A$3:F211)-1,65)*CEILING(COUNT(DRAFT!$B:$B)/4,1),1+MOD(COLUMN()-1,6)))</f>
        <v/>
      </c>
      <c r="G211" s="51" t="str">
        <f>IF(ROWS($A$3:G211)&gt;CEILING(COUNT(DRAFT!$B:$B)/4,1),"",INDEX(RSLT,ROWS($A$3:G211)+QUOTIENT(COLUMNS($A$3:G211)-1,65)*CEILING(COUNT(DRAFT!$B:$B)/4,1),1+MOD(COLUMN()-1,6)))</f>
        <v/>
      </c>
      <c r="H211" s="52" t="str">
        <f>IF(ROWS($A$3:H211)&gt;CEILING(COUNT(DRAFT!$B:$B)/4,1),"",INDEX(RSLT,ROWS($A$3:H211)+QUOTIENT(COLUMNS($A$3:H211)-1,65)*CEILING(COUNT(DRAFT!$B:$B)/4,1),1+MOD(COLUMN()-1,6)))</f>
        <v/>
      </c>
      <c r="I211" s="71" t="str">
        <f>IF(ROWS($A$3:I211)&gt;CEILING(COUNT(DRAFT!$B:$B)/4,1),"",INDEX(RSLT,ROWS($A$3:I211)+QUOTIENT(COLUMNS($A$3:I211)-1,65)*CEILING(COUNT(DRAFT!$B:$B)/4,1),1+MOD(COLUMN()-1,6)))</f>
        <v/>
      </c>
      <c r="J211" s="51" t="str">
        <f>IF(ROWS($A$3:J211)&gt;CEILING(COUNT(DRAFT!$B:$B)/4,1),"",INDEX(RSLT,ROWS($A$3:J211)+QUOTIENT(COLUMNS($A$3:J211)-1,65)*CEILING(COUNT(DRAFT!$B:$B)/4,1),1+MOD(COLUMN()-1,6)))</f>
        <v/>
      </c>
      <c r="K211" s="51" t="str">
        <f>IF(ROWS($A$3:K211)&gt;CEILING(COUNT(DRAFT!$B:$B)/4,1),"",INDEX(RSLT,ROWS($A$3:K211)+QUOTIENT(COLUMNS($A$3:K211)-1,65)*CEILING(COUNT(DRAFT!$B:$B)/4,1),1+MOD(COLUMN()-1,6)))</f>
        <v/>
      </c>
      <c r="L211" s="51" t="str">
        <f>IF(ROWS($A$3:L211)&gt;CEILING(COUNT(DRAFT!$B:$B)/4,1),"",INDEX(RSLT,ROWS($A$3:L211)+QUOTIENT(COLUMNS($A$3:L211)-1,65)*CEILING(COUNT(DRAFT!$B:$B)/4,1),1+MOD(COLUMN()-1,6)))</f>
        <v/>
      </c>
      <c r="M211" s="51" t="str">
        <f>IF(ROWS($A$3:M211)&gt;CEILING(COUNT(DRAFT!$B:$B)/4,1),"",INDEX(RSLT,ROWS($A$3:M211)+QUOTIENT(COLUMNS($A$3:M211)-1,65)*CEILING(COUNT(DRAFT!$B:$B)/4,1),1+MOD(COLUMN()-1,6)))</f>
        <v/>
      </c>
      <c r="N211" s="52" t="str">
        <f>IF(ROWS($A$3:N211)&gt;CEILING(COUNT(DRAFT!$B:$B)/4,1),"",INDEX(RSLT,ROWS($A$3:N211)+QUOTIENT(COLUMNS($A$3:N211)-1,65)*CEILING(COUNT(DRAFT!$B:$B)/4,1),1+MOD(COLUMN()-1,6)))</f>
        <v/>
      </c>
      <c r="O211" s="71" t="str">
        <f>IF(ROWS($A$3:O211)&gt;CEILING(COUNT(DRAFT!$B:$B)/4,1),"",INDEX(RSLT,ROWS($A$3:O211)+QUOTIENT(COLUMNS($A$3:O211)-1,65)*CEILING(COUNT(DRAFT!$B:$B)/4,1),1+MOD(COLUMN()-1,6)))</f>
        <v/>
      </c>
      <c r="P211" s="51" t="str">
        <f>IF(ROWS($A$3:P211)&gt;CEILING(COUNT(DRAFT!$B:$B)/4,1),"",INDEX(RSLT,ROWS($A$3:P211)+QUOTIENT(COLUMNS($A$3:P211)-1,65)*CEILING(COUNT(DRAFT!$B:$B)/4,1),1+MOD(COLUMN()-1,6)))</f>
        <v/>
      </c>
      <c r="Q211" s="51" t="str">
        <f>IF(ROWS($A$3:Q211)&gt;CEILING(COUNT(DRAFT!$B:$B)/4,1),"",INDEX(RSLT,ROWS($A$3:Q211)+QUOTIENT(COLUMNS($A$3:Q211)-1,65)*CEILING(COUNT(DRAFT!$B:$B)/4,1),1+MOD(COLUMN()-1,6)))</f>
        <v/>
      </c>
      <c r="R211" s="51" t="str">
        <f>IF(ROWS($A$3:R211)&gt;CEILING(COUNT(DRAFT!$B:$B)/4,1),"",INDEX(RSLT,ROWS($A$3:R211)+QUOTIENT(COLUMNS($A$3:R211)-1,65)*CEILING(COUNT(DRAFT!$B:$B)/4,1),1+MOD(COLUMN()-1,6)))</f>
        <v/>
      </c>
      <c r="S211" s="51" t="str">
        <f>IF(ROWS($A$3:S211)&gt;CEILING(COUNT(DRAFT!$B:$B)/4,1),"",INDEX(RSLT,ROWS($A$3:S211)+QUOTIENT(COLUMNS($A$3:S211)-1,65)*CEILING(COUNT(DRAFT!$B:$B)/4,1),1+MOD(COLUMN()-1,6)))</f>
        <v/>
      </c>
      <c r="T211" s="52" t="str">
        <f>IF(ROWS($A$3:T211)&gt;CEILING(COUNT(DRAFT!$B:$B)/4,1),"",INDEX(RSLT,ROWS($A$3:T211)+QUOTIENT(COLUMNS($A$3:T211)-1,65)*CEILING(COUNT(DRAFT!$B:$B)/4,1),1+MOD(COLUMN()-1,6)))</f>
        <v/>
      </c>
      <c r="U211" s="71" t="str">
        <f>IF(ROWS($A$3:U211)&gt;CEILING(COUNT(DRAFT!$B:$B)/4,1),"",INDEX(RSLT,ROWS($A$3:U211)+QUOTIENT(COLUMNS($A$3:U211)-1,65)*CEILING(COUNT(DRAFT!$B:$B)/4,1),1+MOD(COLUMN()-1,6)))</f>
        <v/>
      </c>
      <c r="V211" s="51" t="str">
        <f>IF(ROWS($A$3:V211)&gt;CEILING(COUNT(DRAFT!$B:$B)/4,1),"",INDEX(RSLT,ROWS($A$3:V211)+QUOTIENT(COLUMNS($A$3:V211)-1,65)*CEILING(COUNT(DRAFT!$B:$B)/4,1),1+MOD(COLUMN()-1,6)))</f>
        <v/>
      </c>
      <c r="W211" s="51" t="str">
        <f>IF(ROWS($A$3:W211)&gt;CEILING(COUNT(DRAFT!$B:$B)/4,1),"",INDEX(RSLT,ROWS($A$3:W211)+QUOTIENT(COLUMNS($A$3:W211)-1,65)*CEILING(COUNT(DRAFT!$B:$B)/4,1),1+MOD(COLUMN()-1,6)))</f>
        <v/>
      </c>
      <c r="X211" s="51" t="str">
        <f>IF(ROWS($A$3:X211)&gt;CEILING(COUNT(DRAFT!$B:$B)/4,1),"",INDEX(RSLT,ROWS($A$3:X211)+QUOTIENT(COLUMNS($A$3:X211)-1,65)*CEILING(COUNT(DRAFT!$B:$B)/4,1),1+MOD(COLUMN()-1,6)))</f>
        <v/>
      </c>
    </row>
    <row r="212" spans="1:24" ht="23.1" customHeight="1" x14ac:dyDescent="0.2">
      <c r="A212" s="51" t="str">
        <f>IF(ROWS($A$3:A212)&gt;CEILING(COUNT(DRAFT!$B:$B)/4,1),"",INDEX(RSLT,ROWS($A$3:A212)+QUOTIENT(COLUMNS($A$3:A212)-1,65)*CEILING(COUNT(DRAFT!$B:$B)/4,1),1+MOD(COLUMN()-1,6)))</f>
        <v/>
      </c>
      <c r="B212" s="52" t="str">
        <f>IF(ROWS($A$3:B212)&gt;CEILING(COUNT(DRAFT!$B:$B)/4,1),"",INDEX(RSLT,ROWS($A$3:B212)+QUOTIENT(COLUMNS($A$3:B212)-1,65)*CEILING(COUNT(DRAFT!$B:$B)/4,1),1+MOD(COLUMN()-1,6)))</f>
        <v/>
      </c>
      <c r="C212" s="71" t="str">
        <f>IF(ROWS($A$3:C212)&gt;CEILING(COUNT(DRAFT!$B:$B)/4,1),"",INDEX(RSLT,ROWS($A$3:C212)+QUOTIENT(COLUMNS($A$3:C212)-1,65)*CEILING(COUNT(DRAFT!$B:$B)/4,1),1+MOD(COLUMN()-1,6)))</f>
        <v/>
      </c>
      <c r="D212" s="51" t="str">
        <f>IF(ROWS($A$3:D212)&gt;CEILING(COUNT(DRAFT!$B:$B)/4,1),"",INDEX(RSLT,ROWS($A$3:D212)+QUOTIENT(COLUMNS($A$3:D212)-1,65)*CEILING(COUNT(DRAFT!$B:$B)/4,1),1+MOD(COLUMN()-1,6)))</f>
        <v/>
      </c>
      <c r="E212" s="51" t="str">
        <f>IF(ROWS($A$3:E212)&gt;CEILING(COUNT(DRAFT!$B:$B)/4,1),"",INDEX(RSLT,ROWS($A$3:E212)+QUOTIENT(COLUMNS($A$3:E212)-1,65)*CEILING(COUNT(DRAFT!$B:$B)/4,1),1+MOD(COLUMN()-1,6)))</f>
        <v/>
      </c>
      <c r="F212" s="51" t="str">
        <f>IF(ROWS($A$3:F212)&gt;CEILING(COUNT(DRAFT!$B:$B)/4,1),"",INDEX(RSLT,ROWS($A$3:F212)+QUOTIENT(COLUMNS($A$3:F212)-1,65)*CEILING(COUNT(DRAFT!$B:$B)/4,1),1+MOD(COLUMN()-1,6)))</f>
        <v/>
      </c>
      <c r="G212" s="51" t="str">
        <f>IF(ROWS($A$3:G212)&gt;CEILING(COUNT(DRAFT!$B:$B)/4,1),"",INDEX(RSLT,ROWS($A$3:G212)+QUOTIENT(COLUMNS($A$3:G212)-1,65)*CEILING(COUNT(DRAFT!$B:$B)/4,1),1+MOD(COLUMN()-1,6)))</f>
        <v/>
      </c>
      <c r="H212" s="52" t="str">
        <f>IF(ROWS($A$3:H212)&gt;CEILING(COUNT(DRAFT!$B:$B)/4,1),"",INDEX(RSLT,ROWS($A$3:H212)+QUOTIENT(COLUMNS($A$3:H212)-1,65)*CEILING(COUNT(DRAFT!$B:$B)/4,1),1+MOD(COLUMN()-1,6)))</f>
        <v/>
      </c>
      <c r="I212" s="71" t="str">
        <f>IF(ROWS($A$3:I212)&gt;CEILING(COUNT(DRAFT!$B:$B)/4,1),"",INDEX(RSLT,ROWS($A$3:I212)+QUOTIENT(COLUMNS($A$3:I212)-1,65)*CEILING(COUNT(DRAFT!$B:$B)/4,1),1+MOD(COLUMN()-1,6)))</f>
        <v/>
      </c>
      <c r="J212" s="51" t="str">
        <f>IF(ROWS($A$3:J212)&gt;CEILING(COUNT(DRAFT!$B:$B)/4,1),"",INDEX(RSLT,ROWS($A$3:J212)+QUOTIENT(COLUMNS($A$3:J212)-1,65)*CEILING(COUNT(DRAFT!$B:$B)/4,1),1+MOD(COLUMN()-1,6)))</f>
        <v/>
      </c>
      <c r="K212" s="51" t="str">
        <f>IF(ROWS($A$3:K212)&gt;CEILING(COUNT(DRAFT!$B:$B)/4,1),"",INDEX(RSLT,ROWS($A$3:K212)+QUOTIENT(COLUMNS($A$3:K212)-1,65)*CEILING(COUNT(DRAFT!$B:$B)/4,1),1+MOD(COLUMN()-1,6)))</f>
        <v/>
      </c>
      <c r="L212" s="51" t="str">
        <f>IF(ROWS($A$3:L212)&gt;CEILING(COUNT(DRAFT!$B:$B)/4,1),"",INDEX(RSLT,ROWS($A$3:L212)+QUOTIENT(COLUMNS($A$3:L212)-1,65)*CEILING(COUNT(DRAFT!$B:$B)/4,1),1+MOD(COLUMN()-1,6)))</f>
        <v/>
      </c>
      <c r="M212" s="51" t="str">
        <f>IF(ROWS($A$3:M212)&gt;CEILING(COUNT(DRAFT!$B:$B)/4,1),"",INDEX(RSLT,ROWS($A$3:M212)+QUOTIENT(COLUMNS($A$3:M212)-1,65)*CEILING(COUNT(DRAFT!$B:$B)/4,1),1+MOD(COLUMN()-1,6)))</f>
        <v/>
      </c>
      <c r="N212" s="52" t="str">
        <f>IF(ROWS($A$3:N212)&gt;CEILING(COUNT(DRAFT!$B:$B)/4,1),"",INDEX(RSLT,ROWS($A$3:N212)+QUOTIENT(COLUMNS($A$3:N212)-1,65)*CEILING(COUNT(DRAFT!$B:$B)/4,1),1+MOD(COLUMN()-1,6)))</f>
        <v/>
      </c>
      <c r="O212" s="71" t="str">
        <f>IF(ROWS($A$3:O212)&gt;CEILING(COUNT(DRAFT!$B:$B)/4,1),"",INDEX(RSLT,ROWS($A$3:O212)+QUOTIENT(COLUMNS($A$3:O212)-1,65)*CEILING(COUNT(DRAFT!$B:$B)/4,1),1+MOD(COLUMN()-1,6)))</f>
        <v/>
      </c>
      <c r="P212" s="51" t="str">
        <f>IF(ROWS($A$3:P212)&gt;CEILING(COUNT(DRAFT!$B:$B)/4,1),"",INDEX(RSLT,ROWS($A$3:P212)+QUOTIENT(COLUMNS($A$3:P212)-1,65)*CEILING(COUNT(DRAFT!$B:$B)/4,1),1+MOD(COLUMN()-1,6)))</f>
        <v/>
      </c>
      <c r="Q212" s="51" t="str">
        <f>IF(ROWS($A$3:Q212)&gt;CEILING(COUNT(DRAFT!$B:$B)/4,1),"",INDEX(RSLT,ROWS($A$3:Q212)+QUOTIENT(COLUMNS($A$3:Q212)-1,65)*CEILING(COUNT(DRAFT!$B:$B)/4,1),1+MOD(COLUMN()-1,6)))</f>
        <v/>
      </c>
      <c r="R212" s="51" t="str">
        <f>IF(ROWS($A$3:R212)&gt;CEILING(COUNT(DRAFT!$B:$B)/4,1),"",INDEX(RSLT,ROWS($A$3:R212)+QUOTIENT(COLUMNS($A$3:R212)-1,65)*CEILING(COUNT(DRAFT!$B:$B)/4,1),1+MOD(COLUMN()-1,6)))</f>
        <v/>
      </c>
      <c r="S212" s="51" t="str">
        <f>IF(ROWS($A$3:S212)&gt;CEILING(COUNT(DRAFT!$B:$B)/4,1),"",INDEX(RSLT,ROWS($A$3:S212)+QUOTIENT(COLUMNS($A$3:S212)-1,65)*CEILING(COUNT(DRAFT!$B:$B)/4,1),1+MOD(COLUMN()-1,6)))</f>
        <v/>
      </c>
      <c r="T212" s="52" t="str">
        <f>IF(ROWS($A$3:T212)&gt;CEILING(COUNT(DRAFT!$B:$B)/4,1),"",INDEX(RSLT,ROWS($A$3:T212)+QUOTIENT(COLUMNS($A$3:T212)-1,65)*CEILING(COUNT(DRAFT!$B:$B)/4,1),1+MOD(COLUMN()-1,6)))</f>
        <v/>
      </c>
      <c r="U212" s="71" t="str">
        <f>IF(ROWS($A$3:U212)&gt;CEILING(COUNT(DRAFT!$B:$B)/4,1),"",INDEX(RSLT,ROWS($A$3:U212)+QUOTIENT(COLUMNS($A$3:U212)-1,65)*CEILING(COUNT(DRAFT!$B:$B)/4,1),1+MOD(COLUMN()-1,6)))</f>
        <v/>
      </c>
      <c r="V212" s="51" t="str">
        <f>IF(ROWS($A$3:V212)&gt;CEILING(COUNT(DRAFT!$B:$B)/4,1),"",INDEX(RSLT,ROWS($A$3:V212)+QUOTIENT(COLUMNS($A$3:V212)-1,65)*CEILING(COUNT(DRAFT!$B:$B)/4,1),1+MOD(COLUMN()-1,6)))</f>
        <v/>
      </c>
      <c r="W212" s="51" t="str">
        <f>IF(ROWS($A$3:W212)&gt;CEILING(COUNT(DRAFT!$B:$B)/4,1),"",INDEX(RSLT,ROWS($A$3:W212)+QUOTIENT(COLUMNS($A$3:W212)-1,65)*CEILING(COUNT(DRAFT!$B:$B)/4,1),1+MOD(COLUMN()-1,6)))</f>
        <v/>
      </c>
      <c r="X212" s="51" t="str">
        <f>IF(ROWS($A$3:X212)&gt;CEILING(COUNT(DRAFT!$B:$B)/4,1),"",INDEX(RSLT,ROWS($A$3:X212)+QUOTIENT(COLUMNS($A$3:X212)-1,65)*CEILING(COUNT(DRAFT!$B:$B)/4,1),1+MOD(COLUMN()-1,6)))</f>
        <v/>
      </c>
    </row>
    <row r="213" spans="1:24" ht="23.1" customHeight="1" x14ac:dyDescent="0.2">
      <c r="A213" s="51" t="str">
        <f>IF(ROWS($A$3:A213)&gt;CEILING(COUNT(DRAFT!$B:$B)/4,1),"",INDEX(RSLT,ROWS($A$3:A213)+QUOTIENT(COLUMNS($A$3:A213)-1,65)*CEILING(COUNT(DRAFT!$B:$B)/4,1),1+MOD(COLUMN()-1,6)))</f>
        <v/>
      </c>
      <c r="B213" s="52" t="str">
        <f>IF(ROWS($A$3:B213)&gt;CEILING(COUNT(DRAFT!$B:$B)/4,1),"",INDEX(RSLT,ROWS($A$3:B213)+QUOTIENT(COLUMNS($A$3:B213)-1,65)*CEILING(COUNT(DRAFT!$B:$B)/4,1),1+MOD(COLUMN()-1,6)))</f>
        <v/>
      </c>
      <c r="C213" s="71" t="str">
        <f>IF(ROWS($A$3:C213)&gt;CEILING(COUNT(DRAFT!$B:$B)/4,1),"",INDEX(RSLT,ROWS($A$3:C213)+QUOTIENT(COLUMNS($A$3:C213)-1,65)*CEILING(COUNT(DRAFT!$B:$B)/4,1),1+MOD(COLUMN()-1,6)))</f>
        <v/>
      </c>
      <c r="D213" s="51" t="str">
        <f>IF(ROWS($A$3:D213)&gt;CEILING(COUNT(DRAFT!$B:$B)/4,1),"",INDEX(RSLT,ROWS($A$3:D213)+QUOTIENT(COLUMNS($A$3:D213)-1,65)*CEILING(COUNT(DRAFT!$B:$B)/4,1),1+MOD(COLUMN()-1,6)))</f>
        <v/>
      </c>
      <c r="E213" s="51" t="str">
        <f>IF(ROWS($A$3:E213)&gt;CEILING(COUNT(DRAFT!$B:$B)/4,1),"",INDEX(RSLT,ROWS($A$3:E213)+QUOTIENT(COLUMNS($A$3:E213)-1,65)*CEILING(COUNT(DRAFT!$B:$B)/4,1),1+MOD(COLUMN()-1,6)))</f>
        <v/>
      </c>
      <c r="F213" s="51" t="str">
        <f>IF(ROWS($A$3:F213)&gt;CEILING(COUNT(DRAFT!$B:$B)/4,1),"",INDEX(RSLT,ROWS($A$3:F213)+QUOTIENT(COLUMNS($A$3:F213)-1,65)*CEILING(COUNT(DRAFT!$B:$B)/4,1),1+MOD(COLUMN()-1,6)))</f>
        <v/>
      </c>
      <c r="G213" s="51" t="str">
        <f>IF(ROWS($A$3:G213)&gt;CEILING(COUNT(DRAFT!$B:$B)/4,1),"",INDEX(RSLT,ROWS($A$3:G213)+QUOTIENT(COLUMNS($A$3:G213)-1,65)*CEILING(COUNT(DRAFT!$B:$B)/4,1),1+MOD(COLUMN()-1,6)))</f>
        <v/>
      </c>
      <c r="H213" s="52" t="str">
        <f>IF(ROWS($A$3:H213)&gt;CEILING(COUNT(DRAFT!$B:$B)/4,1),"",INDEX(RSLT,ROWS($A$3:H213)+QUOTIENT(COLUMNS($A$3:H213)-1,65)*CEILING(COUNT(DRAFT!$B:$B)/4,1),1+MOD(COLUMN()-1,6)))</f>
        <v/>
      </c>
      <c r="I213" s="71" t="str">
        <f>IF(ROWS($A$3:I213)&gt;CEILING(COUNT(DRAFT!$B:$B)/4,1),"",INDEX(RSLT,ROWS($A$3:I213)+QUOTIENT(COLUMNS($A$3:I213)-1,65)*CEILING(COUNT(DRAFT!$B:$B)/4,1),1+MOD(COLUMN()-1,6)))</f>
        <v/>
      </c>
      <c r="J213" s="51" t="str">
        <f>IF(ROWS($A$3:J213)&gt;CEILING(COUNT(DRAFT!$B:$B)/4,1),"",INDEX(RSLT,ROWS($A$3:J213)+QUOTIENT(COLUMNS($A$3:J213)-1,65)*CEILING(COUNT(DRAFT!$B:$B)/4,1),1+MOD(COLUMN()-1,6)))</f>
        <v/>
      </c>
      <c r="K213" s="51" t="str">
        <f>IF(ROWS($A$3:K213)&gt;CEILING(COUNT(DRAFT!$B:$B)/4,1),"",INDEX(RSLT,ROWS($A$3:K213)+QUOTIENT(COLUMNS($A$3:K213)-1,65)*CEILING(COUNT(DRAFT!$B:$B)/4,1),1+MOD(COLUMN()-1,6)))</f>
        <v/>
      </c>
      <c r="L213" s="51" t="str">
        <f>IF(ROWS($A$3:L213)&gt;CEILING(COUNT(DRAFT!$B:$B)/4,1),"",INDEX(RSLT,ROWS($A$3:L213)+QUOTIENT(COLUMNS($A$3:L213)-1,65)*CEILING(COUNT(DRAFT!$B:$B)/4,1),1+MOD(COLUMN()-1,6)))</f>
        <v/>
      </c>
      <c r="M213" s="51" t="str">
        <f>IF(ROWS($A$3:M213)&gt;CEILING(COUNT(DRAFT!$B:$B)/4,1),"",INDEX(RSLT,ROWS($A$3:M213)+QUOTIENT(COLUMNS($A$3:M213)-1,65)*CEILING(COUNT(DRAFT!$B:$B)/4,1),1+MOD(COLUMN()-1,6)))</f>
        <v/>
      </c>
      <c r="N213" s="52" t="str">
        <f>IF(ROWS($A$3:N213)&gt;CEILING(COUNT(DRAFT!$B:$B)/4,1),"",INDEX(RSLT,ROWS($A$3:N213)+QUOTIENT(COLUMNS($A$3:N213)-1,65)*CEILING(COUNT(DRAFT!$B:$B)/4,1),1+MOD(COLUMN()-1,6)))</f>
        <v/>
      </c>
      <c r="O213" s="71" t="str">
        <f>IF(ROWS($A$3:O213)&gt;CEILING(COUNT(DRAFT!$B:$B)/4,1),"",INDEX(RSLT,ROWS($A$3:O213)+QUOTIENT(COLUMNS($A$3:O213)-1,65)*CEILING(COUNT(DRAFT!$B:$B)/4,1),1+MOD(COLUMN()-1,6)))</f>
        <v/>
      </c>
      <c r="P213" s="51" t="str">
        <f>IF(ROWS($A$3:P213)&gt;CEILING(COUNT(DRAFT!$B:$B)/4,1),"",INDEX(RSLT,ROWS($A$3:P213)+QUOTIENT(COLUMNS($A$3:P213)-1,65)*CEILING(COUNT(DRAFT!$B:$B)/4,1),1+MOD(COLUMN()-1,6)))</f>
        <v/>
      </c>
      <c r="Q213" s="51" t="str">
        <f>IF(ROWS($A$3:Q213)&gt;CEILING(COUNT(DRAFT!$B:$B)/4,1),"",INDEX(RSLT,ROWS($A$3:Q213)+QUOTIENT(COLUMNS($A$3:Q213)-1,65)*CEILING(COUNT(DRAFT!$B:$B)/4,1),1+MOD(COLUMN()-1,6)))</f>
        <v/>
      </c>
      <c r="R213" s="51" t="str">
        <f>IF(ROWS($A$3:R213)&gt;CEILING(COUNT(DRAFT!$B:$B)/4,1),"",INDEX(RSLT,ROWS($A$3:R213)+QUOTIENT(COLUMNS($A$3:R213)-1,65)*CEILING(COUNT(DRAFT!$B:$B)/4,1),1+MOD(COLUMN()-1,6)))</f>
        <v/>
      </c>
      <c r="S213" s="51" t="str">
        <f>IF(ROWS($A$3:S213)&gt;CEILING(COUNT(DRAFT!$B:$B)/4,1),"",INDEX(RSLT,ROWS($A$3:S213)+QUOTIENT(COLUMNS($A$3:S213)-1,65)*CEILING(COUNT(DRAFT!$B:$B)/4,1),1+MOD(COLUMN()-1,6)))</f>
        <v/>
      </c>
      <c r="T213" s="52" t="str">
        <f>IF(ROWS($A$3:T213)&gt;CEILING(COUNT(DRAFT!$B:$B)/4,1),"",INDEX(RSLT,ROWS($A$3:T213)+QUOTIENT(COLUMNS($A$3:T213)-1,65)*CEILING(COUNT(DRAFT!$B:$B)/4,1),1+MOD(COLUMN()-1,6)))</f>
        <v/>
      </c>
      <c r="U213" s="71" t="str">
        <f>IF(ROWS($A$3:U213)&gt;CEILING(COUNT(DRAFT!$B:$B)/4,1),"",INDEX(RSLT,ROWS($A$3:U213)+QUOTIENT(COLUMNS($A$3:U213)-1,65)*CEILING(COUNT(DRAFT!$B:$B)/4,1),1+MOD(COLUMN()-1,6)))</f>
        <v/>
      </c>
      <c r="V213" s="51" t="str">
        <f>IF(ROWS($A$3:V213)&gt;CEILING(COUNT(DRAFT!$B:$B)/4,1),"",INDEX(RSLT,ROWS($A$3:V213)+QUOTIENT(COLUMNS($A$3:V213)-1,65)*CEILING(COUNT(DRAFT!$B:$B)/4,1),1+MOD(COLUMN()-1,6)))</f>
        <v/>
      </c>
      <c r="W213" s="51" t="str">
        <f>IF(ROWS($A$3:W213)&gt;CEILING(COUNT(DRAFT!$B:$B)/4,1),"",INDEX(RSLT,ROWS($A$3:W213)+QUOTIENT(COLUMNS($A$3:W213)-1,65)*CEILING(COUNT(DRAFT!$B:$B)/4,1),1+MOD(COLUMN()-1,6)))</f>
        <v/>
      </c>
      <c r="X213" s="51" t="str">
        <f>IF(ROWS($A$3:X213)&gt;CEILING(COUNT(DRAFT!$B:$B)/4,1),"",INDEX(RSLT,ROWS($A$3:X213)+QUOTIENT(COLUMNS($A$3:X213)-1,65)*CEILING(COUNT(DRAFT!$B:$B)/4,1),1+MOD(COLUMN()-1,6)))</f>
        <v/>
      </c>
    </row>
    <row r="214" spans="1:24" ht="23.1" customHeight="1" x14ac:dyDescent="0.2">
      <c r="A214" s="51" t="str">
        <f>IF(ROWS($A$3:A214)&gt;CEILING(COUNT(DRAFT!$B:$B)/4,1),"",INDEX(RSLT,ROWS($A$3:A214)+QUOTIENT(COLUMNS($A$3:A214)-1,65)*CEILING(COUNT(DRAFT!$B:$B)/4,1),1+MOD(COLUMN()-1,6)))</f>
        <v/>
      </c>
      <c r="B214" s="52" t="str">
        <f>IF(ROWS($A$3:B214)&gt;CEILING(COUNT(DRAFT!$B:$B)/4,1),"",INDEX(RSLT,ROWS($A$3:B214)+QUOTIENT(COLUMNS($A$3:B214)-1,65)*CEILING(COUNT(DRAFT!$B:$B)/4,1),1+MOD(COLUMN()-1,6)))</f>
        <v/>
      </c>
      <c r="C214" s="71" t="str">
        <f>IF(ROWS($A$3:C214)&gt;CEILING(COUNT(DRAFT!$B:$B)/4,1),"",INDEX(RSLT,ROWS($A$3:C214)+QUOTIENT(COLUMNS($A$3:C214)-1,65)*CEILING(COUNT(DRAFT!$B:$B)/4,1),1+MOD(COLUMN()-1,6)))</f>
        <v/>
      </c>
      <c r="D214" s="51" t="str">
        <f>IF(ROWS($A$3:D214)&gt;CEILING(COUNT(DRAFT!$B:$B)/4,1),"",INDEX(RSLT,ROWS($A$3:D214)+QUOTIENT(COLUMNS($A$3:D214)-1,65)*CEILING(COUNT(DRAFT!$B:$B)/4,1),1+MOD(COLUMN()-1,6)))</f>
        <v/>
      </c>
      <c r="E214" s="51" t="str">
        <f>IF(ROWS($A$3:E214)&gt;CEILING(COUNT(DRAFT!$B:$B)/4,1),"",INDEX(RSLT,ROWS($A$3:E214)+QUOTIENT(COLUMNS($A$3:E214)-1,65)*CEILING(COUNT(DRAFT!$B:$B)/4,1),1+MOD(COLUMN()-1,6)))</f>
        <v/>
      </c>
      <c r="F214" s="51" t="str">
        <f>IF(ROWS($A$3:F214)&gt;CEILING(COUNT(DRAFT!$B:$B)/4,1),"",INDEX(RSLT,ROWS($A$3:F214)+QUOTIENT(COLUMNS($A$3:F214)-1,65)*CEILING(COUNT(DRAFT!$B:$B)/4,1),1+MOD(COLUMN()-1,6)))</f>
        <v/>
      </c>
      <c r="G214" s="51" t="str">
        <f>IF(ROWS($A$3:G214)&gt;CEILING(COUNT(DRAFT!$B:$B)/4,1),"",INDEX(RSLT,ROWS($A$3:G214)+QUOTIENT(COLUMNS($A$3:G214)-1,65)*CEILING(COUNT(DRAFT!$B:$B)/4,1),1+MOD(COLUMN()-1,6)))</f>
        <v/>
      </c>
      <c r="H214" s="52" t="str">
        <f>IF(ROWS($A$3:H214)&gt;CEILING(COUNT(DRAFT!$B:$B)/4,1),"",INDEX(RSLT,ROWS($A$3:H214)+QUOTIENT(COLUMNS($A$3:H214)-1,65)*CEILING(COUNT(DRAFT!$B:$B)/4,1),1+MOD(COLUMN()-1,6)))</f>
        <v/>
      </c>
      <c r="I214" s="71" t="str">
        <f>IF(ROWS($A$3:I214)&gt;CEILING(COUNT(DRAFT!$B:$B)/4,1),"",INDEX(RSLT,ROWS($A$3:I214)+QUOTIENT(COLUMNS($A$3:I214)-1,65)*CEILING(COUNT(DRAFT!$B:$B)/4,1),1+MOD(COLUMN()-1,6)))</f>
        <v/>
      </c>
      <c r="J214" s="51" t="str">
        <f>IF(ROWS($A$3:J214)&gt;CEILING(COUNT(DRAFT!$B:$B)/4,1),"",INDEX(RSLT,ROWS($A$3:J214)+QUOTIENT(COLUMNS($A$3:J214)-1,65)*CEILING(COUNT(DRAFT!$B:$B)/4,1),1+MOD(COLUMN()-1,6)))</f>
        <v/>
      </c>
      <c r="K214" s="51" t="str">
        <f>IF(ROWS($A$3:K214)&gt;CEILING(COUNT(DRAFT!$B:$B)/4,1),"",INDEX(RSLT,ROWS($A$3:K214)+QUOTIENT(COLUMNS($A$3:K214)-1,65)*CEILING(COUNT(DRAFT!$B:$B)/4,1),1+MOD(COLUMN()-1,6)))</f>
        <v/>
      </c>
      <c r="L214" s="51" t="str">
        <f>IF(ROWS($A$3:L214)&gt;CEILING(COUNT(DRAFT!$B:$B)/4,1),"",INDEX(RSLT,ROWS($A$3:L214)+QUOTIENT(COLUMNS($A$3:L214)-1,65)*CEILING(COUNT(DRAFT!$B:$B)/4,1),1+MOD(COLUMN()-1,6)))</f>
        <v/>
      </c>
      <c r="M214" s="51" t="str">
        <f>IF(ROWS($A$3:M214)&gt;CEILING(COUNT(DRAFT!$B:$B)/4,1),"",INDEX(RSLT,ROWS($A$3:M214)+QUOTIENT(COLUMNS($A$3:M214)-1,65)*CEILING(COUNT(DRAFT!$B:$B)/4,1),1+MOD(COLUMN()-1,6)))</f>
        <v/>
      </c>
      <c r="N214" s="52" t="str">
        <f>IF(ROWS($A$3:N214)&gt;CEILING(COUNT(DRAFT!$B:$B)/4,1),"",INDEX(RSLT,ROWS($A$3:N214)+QUOTIENT(COLUMNS($A$3:N214)-1,65)*CEILING(COUNT(DRAFT!$B:$B)/4,1),1+MOD(COLUMN()-1,6)))</f>
        <v/>
      </c>
      <c r="O214" s="71" t="str">
        <f>IF(ROWS($A$3:O214)&gt;CEILING(COUNT(DRAFT!$B:$B)/4,1),"",INDEX(RSLT,ROWS($A$3:O214)+QUOTIENT(COLUMNS($A$3:O214)-1,65)*CEILING(COUNT(DRAFT!$B:$B)/4,1),1+MOD(COLUMN()-1,6)))</f>
        <v/>
      </c>
      <c r="P214" s="51" t="str">
        <f>IF(ROWS($A$3:P214)&gt;CEILING(COUNT(DRAFT!$B:$B)/4,1),"",INDEX(RSLT,ROWS($A$3:P214)+QUOTIENT(COLUMNS($A$3:P214)-1,65)*CEILING(COUNT(DRAFT!$B:$B)/4,1),1+MOD(COLUMN()-1,6)))</f>
        <v/>
      </c>
      <c r="Q214" s="51" t="str">
        <f>IF(ROWS($A$3:Q214)&gt;CEILING(COUNT(DRAFT!$B:$B)/4,1),"",INDEX(RSLT,ROWS($A$3:Q214)+QUOTIENT(COLUMNS($A$3:Q214)-1,65)*CEILING(COUNT(DRAFT!$B:$B)/4,1),1+MOD(COLUMN()-1,6)))</f>
        <v/>
      </c>
      <c r="R214" s="51" t="str">
        <f>IF(ROWS($A$3:R214)&gt;CEILING(COUNT(DRAFT!$B:$B)/4,1),"",INDEX(RSLT,ROWS($A$3:R214)+QUOTIENT(COLUMNS($A$3:R214)-1,65)*CEILING(COUNT(DRAFT!$B:$B)/4,1),1+MOD(COLUMN()-1,6)))</f>
        <v/>
      </c>
      <c r="S214" s="51" t="str">
        <f>IF(ROWS($A$3:S214)&gt;CEILING(COUNT(DRAFT!$B:$B)/4,1),"",INDEX(RSLT,ROWS($A$3:S214)+QUOTIENT(COLUMNS($A$3:S214)-1,65)*CEILING(COUNT(DRAFT!$B:$B)/4,1),1+MOD(COLUMN()-1,6)))</f>
        <v/>
      </c>
      <c r="T214" s="52" t="str">
        <f>IF(ROWS($A$3:T214)&gt;CEILING(COUNT(DRAFT!$B:$B)/4,1),"",INDEX(RSLT,ROWS($A$3:T214)+QUOTIENT(COLUMNS($A$3:T214)-1,65)*CEILING(COUNT(DRAFT!$B:$B)/4,1),1+MOD(COLUMN()-1,6)))</f>
        <v/>
      </c>
      <c r="U214" s="71" t="str">
        <f>IF(ROWS($A$3:U214)&gt;CEILING(COUNT(DRAFT!$B:$B)/4,1),"",INDEX(RSLT,ROWS($A$3:U214)+QUOTIENT(COLUMNS($A$3:U214)-1,65)*CEILING(COUNT(DRAFT!$B:$B)/4,1),1+MOD(COLUMN()-1,6)))</f>
        <v/>
      </c>
      <c r="V214" s="51" t="str">
        <f>IF(ROWS($A$3:V214)&gt;CEILING(COUNT(DRAFT!$B:$B)/4,1),"",INDEX(RSLT,ROWS($A$3:V214)+QUOTIENT(COLUMNS($A$3:V214)-1,65)*CEILING(COUNT(DRAFT!$B:$B)/4,1),1+MOD(COLUMN()-1,6)))</f>
        <v/>
      </c>
      <c r="W214" s="51" t="str">
        <f>IF(ROWS($A$3:W214)&gt;CEILING(COUNT(DRAFT!$B:$B)/4,1),"",INDEX(RSLT,ROWS($A$3:W214)+QUOTIENT(COLUMNS($A$3:W214)-1,65)*CEILING(COUNT(DRAFT!$B:$B)/4,1),1+MOD(COLUMN()-1,6)))</f>
        <v/>
      </c>
      <c r="X214" s="51" t="str">
        <f>IF(ROWS($A$3:X214)&gt;CEILING(COUNT(DRAFT!$B:$B)/4,1),"",INDEX(RSLT,ROWS($A$3:X214)+QUOTIENT(COLUMNS($A$3:X214)-1,65)*CEILING(COUNT(DRAFT!$B:$B)/4,1),1+MOD(COLUMN()-1,6)))</f>
        <v/>
      </c>
    </row>
    <row r="215" spans="1:24" ht="23.1" customHeight="1" x14ac:dyDescent="0.2">
      <c r="A215" s="51" t="str">
        <f>IF(ROWS($A$3:A215)&gt;CEILING(COUNT(DRAFT!$B:$B)/4,1),"",INDEX(RSLT,ROWS($A$3:A215)+QUOTIENT(COLUMNS($A$3:A215)-1,65)*CEILING(COUNT(DRAFT!$B:$B)/4,1),1+MOD(COLUMN()-1,6)))</f>
        <v/>
      </c>
      <c r="B215" s="52" t="str">
        <f>IF(ROWS($A$3:B215)&gt;CEILING(COUNT(DRAFT!$B:$B)/4,1),"",INDEX(RSLT,ROWS($A$3:B215)+QUOTIENT(COLUMNS($A$3:B215)-1,65)*CEILING(COUNT(DRAFT!$B:$B)/4,1),1+MOD(COLUMN()-1,6)))</f>
        <v/>
      </c>
      <c r="C215" s="71" t="str">
        <f>IF(ROWS($A$3:C215)&gt;CEILING(COUNT(DRAFT!$B:$B)/4,1),"",INDEX(RSLT,ROWS($A$3:C215)+QUOTIENT(COLUMNS($A$3:C215)-1,65)*CEILING(COUNT(DRAFT!$B:$B)/4,1),1+MOD(COLUMN()-1,6)))</f>
        <v/>
      </c>
      <c r="D215" s="51" t="str">
        <f>IF(ROWS($A$3:D215)&gt;CEILING(COUNT(DRAFT!$B:$B)/4,1),"",INDEX(RSLT,ROWS($A$3:D215)+QUOTIENT(COLUMNS($A$3:D215)-1,65)*CEILING(COUNT(DRAFT!$B:$B)/4,1),1+MOD(COLUMN()-1,6)))</f>
        <v/>
      </c>
      <c r="E215" s="51" t="str">
        <f>IF(ROWS($A$3:E215)&gt;CEILING(COUNT(DRAFT!$B:$B)/4,1),"",INDEX(RSLT,ROWS($A$3:E215)+QUOTIENT(COLUMNS($A$3:E215)-1,65)*CEILING(COUNT(DRAFT!$B:$B)/4,1),1+MOD(COLUMN()-1,6)))</f>
        <v/>
      </c>
      <c r="F215" s="51" t="str">
        <f>IF(ROWS($A$3:F215)&gt;CEILING(COUNT(DRAFT!$B:$B)/4,1),"",INDEX(RSLT,ROWS($A$3:F215)+QUOTIENT(COLUMNS($A$3:F215)-1,65)*CEILING(COUNT(DRAFT!$B:$B)/4,1),1+MOD(COLUMN()-1,6)))</f>
        <v/>
      </c>
      <c r="G215" s="51" t="str">
        <f>IF(ROWS($A$3:G215)&gt;CEILING(COUNT(DRAFT!$B:$B)/4,1),"",INDEX(RSLT,ROWS($A$3:G215)+QUOTIENT(COLUMNS($A$3:G215)-1,65)*CEILING(COUNT(DRAFT!$B:$B)/4,1),1+MOD(COLUMN()-1,6)))</f>
        <v/>
      </c>
      <c r="H215" s="52" t="str">
        <f>IF(ROWS($A$3:H215)&gt;CEILING(COUNT(DRAFT!$B:$B)/4,1),"",INDEX(RSLT,ROWS($A$3:H215)+QUOTIENT(COLUMNS($A$3:H215)-1,65)*CEILING(COUNT(DRAFT!$B:$B)/4,1),1+MOD(COLUMN()-1,6)))</f>
        <v/>
      </c>
      <c r="I215" s="71" t="str">
        <f>IF(ROWS($A$3:I215)&gt;CEILING(COUNT(DRAFT!$B:$B)/4,1),"",INDEX(RSLT,ROWS($A$3:I215)+QUOTIENT(COLUMNS($A$3:I215)-1,65)*CEILING(COUNT(DRAFT!$B:$B)/4,1),1+MOD(COLUMN()-1,6)))</f>
        <v/>
      </c>
      <c r="J215" s="51" t="str">
        <f>IF(ROWS($A$3:J215)&gt;CEILING(COUNT(DRAFT!$B:$B)/4,1),"",INDEX(RSLT,ROWS($A$3:J215)+QUOTIENT(COLUMNS($A$3:J215)-1,65)*CEILING(COUNT(DRAFT!$B:$B)/4,1),1+MOD(COLUMN()-1,6)))</f>
        <v/>
      </c>
      <c r="K215" s="51" t="str">
        <f>IF(ROWS($A$3:K215)&gt;CEILING(COUNT(DRAFT!$B:$B)/4,1),"",INDEX(RSLT,ROWS($A$3:K215)+QUOTIENT(COLUMNS($A$3:K215)-1,65)*CEILING(COUNT(DRAFT!$B:$B)/4,1),1+MOD(COLUMN()-1,6)))</f>
        <v/>
      </c>
      <c r="L215" s="51" t="str">
        <f>IF(ROWS($A$3:L215)&gt;CEILING(COUNT(DRAFT!$B:$B)/4,1),"",INDEX(RSLT,ROWS($A$3:L215)+QUOTIENT(COLUMNS($A$3:L215)-1,65)*CEILING(COUNT(DRAFT!$B:$B)/4,1),1+MOD(COLUMN()-1,6)))</f>
        <v/>
      </c>
      <c r="M215" s="51" t="str">
        <f>IF(ROWS($A$3:M215)&gt;CEILING(COUNT(DRAFT!$B:$B)/4,1),"",INDEX(RSLT,ROWS($A$3:M215)+QUOTIENT(COLUMNS($A$3:M215)-1,65)*CEILING(COUNT(DRAFT!$B:$B)/4,1),1+MOD(COLUMN()-1,6)))</f>
        <v/>
      </c>
      <c r="N215" s="52" t="str">
        <f>IF(ROWS($A$3:N215)&gt;CEILING(COUNT(DRAFT!$B:$B)/4,1),"",INDEX(RSLT,ROWS($A$3:N215)+QUOTIENT(COLUMNS($A$3:N215)-1,65)*CEILING(COUNT(DRAFT!$B:$B)/4,1),1+MOD(COLUMN()-1,6)))</f>
        <v/>
      </c>
      <c r="O215" s="71" t="str">
        <f>IF(ROWS($A$3:O215)&gt;CEILING(COUNT(DRAFT!$B:$B)/4,1),"",INDEX(RSLT,ROWS($A$3:O215)+QUOTIENT(COLUMNS($A$3:O215)-1,65)*CEILING(COUNT(DRAFT!$B:$B)/4,1),1+MOD(COLUMN()-1,6)))</f>
        <v/>
      </c>
      <c r="P215" s="51" t="str">
        <f>IF(ROWS($A$3:P215)&gt;CEILING(COUNT(DRAFT!$B:$B)/4,1),"",INDEX(RSLT,ROWS($A$3:P215)+QUOTIENT(COLUMNS($A$3:P215)-1,65)*CEILING(COUNT(DRAFT!$B:$B)/4,1),1+MOD(COLUMN()-1,6)))</f>
        <v/>
      </c>
      <c r="Q215" s="51" t="str">
        <f>IF(ROWS($A$3:Q215)&gt;CEILING(COUNT(DRAFT!$B:$B)/4,1),"",INDEX(RSLT,ROWS($A$3:Q215)+QUOTIENT(COLUMNS($A$3:Q215)-1,65)*CEILING(COUNT(DRAFT!$B:$B)/4,1),1+MOD(COLUMN()-1,6)))</f>
        <v/>
      </c>
      <c r="R215" s="51" t="str">
        <f>IF(ROWS($A$3:R215)&gt;CEILING(COUNT(DRAFT!$B:$B)/4,1),"",INDEX(RSLT,ROWS($A$3:R215)+QUOTIENT(COLUMNS($A$3:R215)-1,65)*CEILING(COUNT(DRAFT!$B:$B)/4,1),1+MOD(COLUMN()-1,6)))</f>
        <v/>
      </c>
      <c r="S215" s="51" t="str">
        <f>IF(ROWS($A$3:S215)&gt;CEILING(COUNT(DRAFT!$B:$B)/4,1),"",INDEX(RSLT,ROWS($A$3:S215)+QUOTIENT(COLUMNS($A$3:S215)-1,65)*CEILING(COUNT(DRAFT!$B:$B)/4,1),1+MOD(COLUMN()-1,6)))</f>
        <v/>
      </c>
      <c r="T215" s="52" t="str">
        <f>IF(ROWS($A$3:T215)&gt;CEILING(COUNT(DRAFT!$B:$B)/4,1),"",INDEX(RSLT,ROWS($A$3:T215)+QUOTIENT(COLUMNS($A$3:T215)-1,65)*CEILING(COUNT(DRAFT!$B:$B)/4,1),1+MOD(COLUMN()-1,6)))</f>
        <v/>
      </c>
      <c r="U215" s="71" t="str">
        <f>IF(ROWS($A$3:U215)&gt;CEILING(COUNT(DRAFT!$B:$B)/4,1),"",INDEX(RSLT,ROWS($A$3:U215)+QUOTIENT(COLUMNS($A$3:U215)-1,65)*CEILING(COUNT(DRAFT!$B:$B)/4,1),1+MOD(COLUMN()-1,6)))</f>
        <v/>
      </c>
      <c r="V215" s="51" t="str">
        <f>IF(ROWS($A$3:V215)&gt;CEILING(COUNT(DRAFT!$B:$B)/4,1),"",INDEX(RSLT,ROWS($A$3:V215)+QUOTIENT(COLUMNS($A$3:V215)-1,65)*CEILING(COUNT(DRAFT!$B:$B)/4,1),1+MOD(COLUMN()-1,6)))</f>
        <v/>
      </c>
      <c r="W215" s="51" t="str">
        <f>IF(ROWS($A$3:W215)&gt;CEILING(COUNT(DRAFT!$B:$B)/4,1),"",INDEX(RSLT,ROWS($A$3:W215)+QUOTIENT(COLUMNS($A$3:W215)-1,65)*CEILING(COUNT(DRAFT!$B:$B)/4,1),1+MOD(COLUMN()-1,6)))</f>
        <v/>
      </c>
      <c r="X215" s="51" t="str">
        <f>IF(ROWS($A$3:X215)&gt;CEILING(COUNT(DRAFT!$B:$B)/4,1),"",INDEX(RSLT,ROWS($A$3:X215)+QUOTIENT(COLUMNS($A$3:X215)-1,65)*CEILING(COUNT(DRAFT!$B:$B)/4,1),1+MOD(COLUMN()-1,6)))</f>
        <v/>
      </c>
    </row>
    <row r="216" spans="1:24" ht="23.1" customHeight="1" x14ac:dyDescent="0.2">
      <c r="A216" s="51" t="str">
        <f>IF(ROWS($A$3:A216)&gt;CEILING(COUNT(DRAFT!$B:$B)/4,1),"",INDEX(RSLT,ROWS($A$3:A216)+QUOTIENT(COLUMNS($A$3:A216)-1,65)*CEILING(COUNT(DRAFT!$B:$B)/4,1),1+MOD(COLUMN()-1,6)))</f>
        <v/>
      </c>
      <c r="B216" s="52" t="str">
        <f>IF(ROWS($A$3:B216)&gt;CEILING(COUNT(DRAFT!$B:$B)/4,1),"",INDEX(RSLT,ROWS($A$3:B216)+QUOTIENT(COLUMNS($A$3:B216)-1,65)*CEILING(COUNT(DRAFT!$B:$B)/4,1),1+MOD(COLUMN()-1,6)))</f>
        <v/>
      </c>
      <c r="C216" s="71" t="str">
        <f>IF(ROWS($A$3:C216)&gt;CEILING(COUNT(DRAFT!$B:$B)/4,1),"",INDEX(RSLT,ROWS($A$3:C216)+QUOTIENT(COLUMNS($A$3:C216)-1,65)*CEILING(COUNT(DRAFT!$B:$B)/4,1),1+MOD(COLUMN()-1,6)))</f>
        <v/>
      </c>
      <c r="D216" s="51" t="str">
        <f>IF(ROWS($A$3:D216)&gt;CEILING(COUNT(DRAFT!$B:$B)/4,1),"",INDEX(RSLT,ROWS($A$3:D216)+QUOTIENT(COLUMNS($A$3:D216)-1,65)*CEILING(COUNT(DRAFT!$B:$B)/4,1),1+MOD(COLUMN()-1,6)))</f>
        <v/>
      </c>
      <c r="E216" s="51" t="str">
        <f>IF(ROWS($A$3:E216)&gt;CEILING(COUNT(DRAFT!$B:$B)/4,1),"",INDEX(RSLT,ROWS($A$3:E216)+QUOTIENT(COLUMNS($A$3:E216)-1,65)*CEILING(COUNT(DRAFT!$B:$B)/4,1),1+MOD(COLUMN()-1,6)))</f>
        <v/>
      </c>
      <c r="F216" s="51" t="str">
        <f>IF(ROWS($A$3:F216)&gt;CEILING(COUNT(DRAFT!$B:$B)/4,1),"",INDEX(RSLT,ROWS($A$3:F216)+QUOTIENT(COLUMNS($A$3:F216)-1,65)*CEILING(COUNT(DRAFT!$B:$B)/4,1),1+MOD(COLUMN()-1,6)))</f>
        <v/>
      </c>
      <c r="G216" s="51" t="str">
        <f>IF(ROWS($A$3:G216)&gt;CEILING(COUNT(DRAFT!$B:$B)/4,1),"",INDEX(RSLT,ROWS($A$3:G216)+QUOTIENT(COLUMNS($A$3:G216)-1,65)*CEILING(COUNT(DRAFT!$B:$B)/4,1),1+MOD(COLUMN()-1,6)))</f>
        <v/>
      </c>
      <c r="H216" s="52" t="str">
        <f>IF(ROWS($A$3:H216)&gt;CEILING(COUNT(DRAFT!$B:$B)/4,1),"",INDEX(RSLT,ROWS($A$3:H216)+QUOTIENT(COLUMNS($A$3:H216)-1,65)*CEILING(COUNT(DRAFT!$B:$B)/4,1),1+MOD(COLUMN()-1,6)))</f>
        <v/>
      </c>
      <c r="I216" s="71" t="str">
        <f>IF(ROWS($A$3:I216)&gt;CEILING(COUNT(DRAFT!$B:$B)/4,1),"",INDEX(RSLT,ROWS($A$3:I216)+QUOTIENT(COLUMNS($A$3:I216)-1,65)*CEILING(COUNT(DRAFT!$B:$B)/4,1),1+MOD(COLUMN()-1,6)))</f>
        <v/>
      </c>
      <c r="J216" s="51" t="str">
        <f>IF(ROWS($A$3:J216)&gt;CEILING(COUNT(DRAFT!$B:$B)/4,1),"",INDEX(RSLT,ROWS($A$3:J216)+QUOTIENT(COLUMNS($A$3:J216)-1,65)*CEILING(COUNT(DRAFT!$B:$B)/4,1),1+MOD(COLUMN()-1,6)))</f>
        <v/>
      </c>
      <c r="K216" s="51" t="str">
        <f>IF(ROWS($A$3:K216)&gt;CEILING(COUNT(DRAFT!$B:$B)/4,1),"",INDEX(RSLT,ROWS($A$3:K216)+QUOTIENT(COLUMNS($A$3:K216)-1,65)*CEILING(COUNT(DRAFT!$B:$B)/4,1),1+MOD(COLUMN()-1,6)))</f>
        <v/>
      </c>
      <c r="L216" s="51" t="str">
        <f>IF(ROWS($A$3:L216)&gt;CEILING(COUNT(DRAFT!$B:$B)/4,1),"",INDEX(RSLT,ROWS($A$3:L216)+QUOTIENT(COLUMNS($A$3:L216)-1,65)*CEILING(COUNT(DRAFT!$B:$B)/4,1),1+MOD(COLUMN()-1,6)))</f>
        <v/>
      </c>
      <c r="M216" s="51" t="str">
        <f>IF(ROWS($A$3:M216)&gt;CEILING(COUNT(DRAFT!$B:$B)/4,1),"",INDEX(RSLT,ROWS($A$3:M216)+QUOTIENT(COLUMNS($A$3:M216)-1,65)*CEILING(COUNT(DRAFT!$B:$B)/4,1),1+MOD(COLUMN()-1,6)))</f>
        <v/>
      </c>
      <c r="N216" s="52" t="str">
        <f>IF(ROWS($A$3:N216)&gt;CEILING(COUNT(DRAFT!$B:$B)/4,1),"",INDEX(RSLT,ROWS($A$3:N216)+QUOTIENT(COLUMNS($A$3:N216)-1,65)*CEILING(COUNT(DRAFT!$B:$B)/4,1),1+MOD(COLUMN()-1,6)))</f>
        <v/>
      </c>
      <c r="O216" s="71" t="str">
        <f>IF(ROWS($A$3:O216)&gt;CEILING(COUNT(DRAFT!$B:$B)/4,1),"",INDEX(RSLT,ROWS($A$3:O216)+QUOTIENT(COLUMNS($A$3:O216)-1,65)*CEILING(COUNT(DRAFT!$B:$B)/4,1),1+MOD(COLUMN()-1,6)))</f>
        <v/>
      </c>
      <c r="P216" s="51" t="str">
        <f>IF(ROWS($A$3:P216)&gt;CEILING(COUNT(DRAFT!$B:$B)/4,1),"",INDEX(RSLT,ROWS($A$3:P216)+QUOTIENT(COLUMNS($A$3:P216)-1,65)*CEILING(COUNT(DRAFT!$B:$B)/4,1),1+MOD(COLUMN()-1,6)))</f>
        <v/>
      </c>
      <c r="Q216" s="51" t="str">
        <f>IF(ROWS($A$3:Q216)&gt;CEILING(COUNT(DRAFT!$B:$B)/4,1),"",INDEX(RSLT,ROWS($A$3:Q216)+QUOTIENT(COLUMNS($A$3:Q216)-1,65)*CEILING(COUNT(DRAFT!$B:$B)/4,1),1+MOD(COLUMN()-1,6)))</f>
        <v/>
      </c>
      <c r="R216" s="51" t="str">
        <f>IF(ROWS($A$3:R216)&gt;CEILING(COUNT(DRAFT!$B:$B)/4,1),"",INDEX(RSLT,ROWS($A$3:R216)+QUOTIENT(COLUMNS($A$3:R216)-1,65)*CEILING(COUNT(DRAFT!$B:$B)/4,1),1+MOD(COLUMN()-1,6)))</f>
        <v/>
      </c>
      <c r="S216" s="51" t="str">
        <f>IF(ROWS($A$3:S216)&gt;CEILING(COUNT(DRAFT!$B:$B)/4,1),"",INDEX(RSLT,ROWS($A$3:S216)+QUOTIENT(COLUMNS($A$3:S216)-1,65)*CEILING(COUNT(DRAFT!$B:$B)/4,1),1+MOD(COLUMN()-1,6)))</f>
        <v/>
      </c>
      <c r="T216" s="52" t="str">
        <f>IF(ROWS($A$3:T216)&gt;CEILING(COUNT(DRAFT!$B:$B)/4,1),"",INDEX(RSLT,ROWS($A$3:T216)+QUOTIENT(COLUMNS($A$3:T216)-1,65)*CEILING(COUNT(DRAFT!$B:$B)/4,1),1+MOD(COLUMN()-1,6)))</f>
        <v/>
      </c>
      <c r="U216" s="71" t="str">
        <f>IF(ROWS($A$3:U216)&gt;CEILING(COUNT(DRAFT!$B:$B)/4,1),"",INDEX(RSLT,ROWS($A$3:U216)+QUOTIENT(COLUMNS($A$3:U216)-1,65)*CEILING(COUNT(DRAFT!$B:$B)/4,1),1+MOD(COLUMN()-1,6)))</f>
        <v/>
      </c>
      <c r="V216" s="51" t="str">
        <f>IF(ROWS($A$3:V216)&gt;CEILING(COUNT(DRAFT!$B:$B)/4,1),"",INDEX(RSLT,ROWS($A$3:V216)+QUOTIENT(COLUMNS($A$3:V216)-1,65)*CEILING(COUNT(DRAFT!$B:$B)/4,1),1+MOD(COLUMN()-1,6)))</f>
        <v/>
      </c>
      <c r="W216" s="51" t="str">
        <f>IF(ROWS($A$3:W216)&gt;CEILING(COUNT(DRAFT!$B:$B)/4,1),"",INDEX(RSLT,ROWS($A$3:W216)+QUOTIENT(COLUMNS($A$3:W216)-1,65)*CEILING(COUNT(DRAFT!$B:$B)/4,1),1+MOD(COLUMN()-1,6)))</f>
        <v/>
      </c>
      <c r="X216" s="51" t="str">
        <f>IF(ROWS($A$3:X216)&gt;CEILING(COUNT(DRAFT!$B:$B)/4,1),"",INDEX(RSLT,ROWS($A$3:X216)+QUOTIENT(COLUMNS($A$3:X216)-1,65)*CEILING(COUNT(DRAFT!$B:$B)/4,1),1+MOD(COLUMN()-1,6)))</f>
        <v/>
      </c>
    </row>
    <row r="217" spans="1:24" ht="23.1" customHeight="1" x14ac:dyDescent="0.2">
      <c r="A217" s="51" t="str">
        <f>IF(ROWS($A$3:A217)&gt;CEILING(COUNT(DRAFT!$B:$B)/4,1),"",INDEX(RSLT,ROWS($A$3:A217)+QUOTIENT(COLUMNS($A$3:A217)-1,65)*CEILING(COUNT(DRAFT!$B:$B)/4,1),1+MOD(COLUMN()-1,6)))</f>
        <v/>
      </c>
      <c r="B217" s="52" t="str">
        <f>IF(ROWS($A$3:B217)&gt;CEILING(COUNT(DRAFT!$B:$B)/4,1),"",INDEX(RSLT,ROWS($A$3:B217)+QUOTIENT(COLUMNS($A$3:B217)-1,65)*CEILING(COUNT(DRAFT!$B:$B)/4,1),1+MOD(COLUMN()-1,6)))</f>
        <v/>
      </c>
      <c r="C217" s="71" t="str">
        <f>IF(ROWS($A$3:C217)&gt;CEILING(COUNT(DRAFT!$B:$B)/4,1),"",INDEX(RSLT,ROWS($A$3:C217)+QUOTIENT(COLUMNS($A$3:C217)-1,65)*CEILING(COUNT(DRAFT!$B:$B)/4,1),1+MOD(COLUMN()-1,6)))</f>
        <v/>
      </c>
      <c r="D217" s="51" t="str">
        <f>IF(ROWS($A$3:D217)&gt;CEILING(COUNT(DRAFT!$B:$B)/4,1),"",INDEX(RSLT,ROWS($A$3:D217)+QUOTIENT(COLUMNS($A$3:D217)-1,65)*CEILING(COUNT(DRAFT!$B:$B)/4,1),1+MOD(COLUMN()-1,6)))</f>
        <v/>
      </c>
      <c r="E217" s="51" t="str">
        <f>IF(ROWS($A$3:E217)&gt;CEILING(COUNT(DRAFT!$B:$B)/4,1),"",INDEX(RSLT,ROWS($A$3:E217)+QUOTIENT(COLUMNS($A$3:E217)-1,65)*CEILING(COUNT(DRAFT!$B:$B)/4,1),1+MOD(COLUMN()-1,6)))</f>
        <v/>
      </c>
      <c r="F217" s="51" t="str">
        <f>IF(ROWS($A$3:F217)&gt;CEILING(COUNT(DRAFT!$B:$B)/4,1),"",INDEX(RSLT,ROWS($A$3:F217)+QUOTIENT(COLUMNS($A$3:F217)-1,65)*CEILING(COUNT(DRAFT!$B:$B)/4,1),1+MOD(COLUMN()-1,6)))</f>
        <v/>
      </c>
      <c r="G217" s="51" t="str">
        <f>IF(ROWS($A$3:G217)&gt;CEILING(COUNT(DRAFT!$B:$B)/4,1),"",INDEX(RSLT,ROWS($A$3:G217)+QUOTIENT(COLUMNS($A$3:G217)-1,65)*CEILING(COUNT(DRAFT!$B:$B)/4,1),1+MOD(COLUMN()-1,6)))</f>
        <v/>
      </c>
      <c r="H217" s="52" t="str">
        <f>IF(ROWS($A$3:H217)&gt;CEILING(COUNT(DRAFT!$B:$B)/4,1),"",INDEX(RSLT,ROWS($A$3:H217)+QUOTIENT(COLUMNS($A$3:H217)-1,65)*CEILING(COUNT(DRAFT!$B:$B)/4,1),1+MOD(COLUMN()-1,6)))</f>
        <v/>
      </c>
      <c r="I217" s="71" t="str">
        <f>IF(ROWS($A$3:I217)&gt;CEILING(COUNT(DRAFT!$B:$B)/4,1),"",INDEX(RSLT,ROWS($A$3:I217)+QUOTIENT(COLUMNS($A$3:I217)-1,65)*CEILING(COUNT(DRAFT!$B:$B)/4,1),1+MOD(COLUMN()-1,6)))</f>
        <v/>
      </c>
      <c r="J217" s="51" t="str">
        <f>IF(ROWS($A$3:J217)&gt;CEILING(COUNT(DRAFT!$B:$B)/4,1),"",INDEX(RSLT,ROWS($A$3:J217)+QUOTIENT(COLUMNS($A$3:J217)-1,65)*CEILING(COUNT(DRAFT!$B:$B)/4,1),1+MOD(COLUMN()-1,6)))</f>
        <v/>
      </c>
      <c r="K217" s="51" t="str">
        <f>IF(ROWS($A$3:K217)&gt;CEILING(COUNT(DRAFT!$B:$B)/4,1),"",INDEX(RSLT,ROWS($A$3:K217)+QUOTIENT(COLUMNS($A$3:K217)-1,65)*CEILING(COUNT(DRAFT!$B:$B)/4,1),1+MOD(COLUMN()-1,6)))</f>
        <v/>
      </c>
      <c r="L217" s="51" t="str">
        <f>IF(ROWS($A$3:L217)&gt;CEILING(COUNT(DRAFT!$B:$B)/4,1),"",INDEX(RSLT,ROWS($A$3:L217)+QUOTIENT(COLUMNS($A$3:L217)-1,65)*CEILING(COUNT(DRAFT!$B:$B)/4,1),1+MOD(COLUMN()-1,6)))</f>
        <v/>
      </c>
      <c r="M217" s="51" t="str">
        <f>IF(ROWS($A$3:M217)&gt;CEILING(COUNT(DRAFT!$B:$B)/4,1),"",INDEX(RSLT,ROWS($A$3:M217)+QUOTIENT(COLUMNS($A$3:M217)-1,65)*CEILING(COUNT(DRAFT!$B:$B)/4,1),1+MOD(COLUMN()-1,6)))</f>
        <v/>
      </c>
      <c r="N217" s="52" t="str">
        <f>IF(ROWS($A$3:N217)&gt;CEILING(COUNT(DRAFT!$B:$B)/4,1),"",INDEX(RSLT,ROWS($A$3:N217)+QUOTIENT(COLUMNS($A$3:N217)-1,65)*CEILING(COUNT(DRAFT!$B:$B)/4,1),1+MOD(COLUMN()-1,6)))</f>
        <v/>
      </c>
      <c r="O217" s="71" t="str">
        <f>IF(ROWS($A$3:O217)&gt;CEILING(COUNT(DRAFT!$B:$B)/4,1),"",INDEX(RSLT,ROWS($A$3:O217)+QUOTIENT(COLUMNS($A$3:O217)-1,65)*CEILING(COUNT(DRAFT!$B:$B)/4,1),1+MOD(COLUMN()-1,6)))</f>
        <v/>
      </c>
      <c r="P217" s="51" t="str">
        <f>IF(ROWS($A$3:P217)&gt;CEILING(COUNT(DRAFT!$B:$B)/4,1),"",INDEX(RSLT,ROWS($A$3:P217)+QUOTIENT(COLUMNS($A$3:P217)-1,65)*CEILING(COUNT(DRAFT!$B:$B)/4,1),1+MOD(COLUMN()-1,6)))</f>
        <v/>
      </c>
      <c r="Q217" s="51" t="str">
        <f>IF(ROWS($A$3:Q217)&gt;CEILING(COUNT(DRAFT!$B:$B)/4,1),"",INDEX(RSLT,ROWS($A$3:Q217)+QUOTIENT(COLUMNS($A$3:Q217)-1,65)*CEILING(COUNT(DRAFT!$B:$B)/4,1),1+MOD(COLUMN()-1,6)))</f>
        <v/>
      </c>
      <c r="R217" s="51" t="str">
        <f>IF(ROWS($A$3:R217)&gt;CEILING(COUNT(DRAFT!$B:$B)/4,1),"",INDEX(RSLT,ROWS($A$3:R217)+QUOTIENT(COLUMNS($A$3:R217)-1,65)*CEILING(COUNT(DRAFT!$B:$B)/4,1),1+MOD(COLUMN()-1,6)))</f>
        <v/>
      </c>
      <c r="S217" s="51" t="str">
        <f>IF(ROWS($A$3:S217)&gt;CEILING(COUNT(DRAFT!$B:$B)/4,1),"",INDEX(RSLT,ROWS($A$3:S217)+QUOTIENT(COLUMNS($A$3:S217)-1,65)*CEILING(COUNT(DRAFT!$B:$B)/4,1),1+MOD(COLUMN()-1,6)))</f>
        <v/>
      </c>
      <c r="T217" s="52" t="str">
        <f>IF(ROWS($A$3:T217)&gt;CEILING(COUNT(DRAFT!$B:$B)/4,1),"",INDEX(RSLT,ROWS($A$3:T217)+QUOTIENT(COLUMNS($A$3:T217)-1,65)*CEILING(COUNT(DRAFT!$B:$B)/4,1),1+MOD(COLUMN()-1,6)))</f>
        <v/>
      </c>
      <c r="U217" s="71" t="str">
        <f>IF(ROWS($A$3:U217)&gt;CEILING(COUNT(DRAFT!$B:$B)/4,1),"",INDEX(RSLT,ROWS($A$3:U217)+QUOTIENT(COLUMNS($A$3:U217)-1,65)*CEILING(COUNT(DRAFT!$B:$B)/4,1),1+MOD(COLUMN()-1,6)))</f>
        <v/>
      </c>
      <c r="V217" s="51" t="str">
        <f>IF(ROWS($A$3:V217)&gt;CEILING(COUNT(DRAFT!$B:$B)/4,1),"",INDEX(RSLT,ROWS($A$3:V217)+QUOTIENT(COLUMNS($A$3:V217)-1,65)*CEILING(COUNT(DRAFT!$B:$B)/4,1),1+MOD(COLUMN()-1,6)))</f>
        <v/>
      </c>
      <c r="W217" s="51" t="str">
        <f>IF(ROWS($A$3:W217)&gt;CEILING(COUNT(DRAFT!$B:$B)/4,1),"",INDEX(RSLT,ROWS($A$3:W217)+QUOTIENT(COLUMNS($A$3:W217)-1,65)*CEILING(COUNT(DRAFT!$B:$B)/4,1),1+MOD(COLUMN()-1,6)))</f>
        <v/>
      </c>
      <c r="X217" s="51" t="str">
        <f>IF(ROWS($A$3:X217)&gt;CEILING(COUNT(DRAFT!$B:$B)/4,1),"",INDEX(RSLT,ROWS($A$3:X217)+QUOTIENT(COLUMNS($A$3:X217)-1,65)*CEILING(COUNT(DRAFT!$B:$B)/4,1),1+MOD(COLUMN()-1,6)))</f>
        <v/>
      </c>
    </row>
    <row r="218" spans="1:24" ht="23.1" customHeight="1" x14ac:dyDescent="0.2">
      <c r="A218" s="51" t="str">
        <f>IF(ROWS($A$3:A218)&gt;CEILING(COUNT(DRAFT!$B:$B)/4,1),"",INDEX(RSLT,ROWS($A$3:A218)+QUOTIENT(COLUMNS($A$3:A218)-1,65)*CEILING(COUNT(DRAFT!$B:$B)/4,1),1+MOD(COLUMN()-1,6)))</f>
        <v/>
      </c>
      <c r="B218" s="52" t="str">
        <f>IF(ROWS($A$3:B218)&gt;CEILING(COUNT(DRAFT!$B:$B)/4,1),"",INDEX(RSLT,ROWS($A$3:B218)+QUOTIENT(COLUMNS($A$3:B218)-1,65)*CEILING(COUNT(DRAFT!$B:$B)/4,1),1+MOD(COLUMN()-1,6)))</f>
        <v/>
      </c>
      <c r="C218" s="71" t="str">
        <f>IF(ROWS($A$3:C218)&gt;CEILING(COUNT(DRAFT!$B:$B)/4,1),"",INDEX(RSLT,ROWS($A$3:C218)+QUOTIENT(COLUMNS($A$3:C218)-1,65)*CEILING(COUNT(DRAFT!$B:$B)/4,1),1+MOD(COLUMN()-1,6)))</f>
        <v/>
      </c>
      <c r="D218" s="51" t="str">
        <f>IF(ROWS($A$3:D218)&gt;CEILING(COUNT(DRAFT!$B:$B)/4,1),"",INDEX(RSLT,ROWS($A$3:D218)+QUOTIENT(COLUMNS($A$3:D218)-1,65)*CEILING(COUNT(DRAFT!$B:$B)/4,1),1+MOD(COLUMN()-1,6)))</f>
        <v/>
      </c>
      <c r="E218" s="51" t="str">
        <f>IF(ROWS($A$3:E218)&gt;CEILING(COUNT(DRAFT!$B:$B)/4,1),"",INDEX(RSLT,ROWS($A$3:E218)+QUOTIENT(COLUMNS($A$3:E218)-1,65)*CEILING(COUNT(DRAFT!$B:$B)/4,1),1+MOD(COLUMN()-1,6)))</f>
        <v/>
      </c>
      <c r="F218" s="51" t="str">
        <f>IF(ROWS($A$3:F218)&gt;CEILING(COUNT(DRAFT!$B:$B)/4,1),"",INDEX(RSLT,ROWS($A$3:F218)+QUOTIENT(COLUMNS($A$3:F218)-1,65)*CEILING(COUNT(DRAFT!$B:$B)/4,1),1+MOD(COLUMN()-1,6)))</f>
        <v/>
      </c>
      <c r="G218" s="51" t="str">
        <f>IF(ROWS($A$3:G218)&gt;CEILING(COUNT(DRAFT!$B:$B)/4,1),"",INDEX(RSLT,ROWS($A$3:G218)+QUOTIENT(COLUMNS($A$3:G218)-1,65)*CEILING(COUNT(DRAFT!$B:$B)/4,1),1+MOD(COLUMN()-1,6)))</f>
        <v/>
      </c>
      <c r="H218" s="52" t="str">
        <f>IF(ROWS($A$3:H218)&gt;CEILING(COUNT(DRAFT!$B:$B)/4,1),"",INDEX(RSLT,ROWS($A$3:H218)+QUOTIENT(COLUMNS($A$3:H218)-1,65)*CEILING(COUNT(DRAFT!$B:$B)/4,1),1+MOD(COLUMN()-1,6)))</f>
        <v/>
      </c>
      <c r="I218" s="71" t="str">
        <f>IF(ROWS($A$3:I218)&gt;CEILING(COUNT(DRAFT!$B:$B)/4,1),"",INDEX(RSLT,ROWS($A$3:I218)+QUOTIENT(COLUMNS($A$3:I218)-1,65)*CEILING(COUNT(DRAFT!$B:$B)/4,1),1+MOD(COLUMN()-1,6)))</f>
        <v/>
      </c>
      <c r="J218" s="51" t="str">
        <f>IF(ROWS($A$3:J218)&gt;CEILING(COUNT(DRAFT!$B:$B)/4,1),"",INDEX(RSLT,ROWS($A$3:J218)+QUOTIENT(COLUMNS($A$3:J218)-1,65)*CEILING(COUNT(DRAFT!$B:$B)/4,1),1+MOD(COLUMN()-1,6)))</f>
        <v/>
      </c>
      <c r="K218" s="51" t="str">
        <f>IF(ROWS($A$3:K218)&gt;CEILING(COUNT(DRAFT!$B:$B)/4,1),"",INDEX(RSLT,ROWS($A$3:K218)+QUOTIENT(COLUMNS($A$3:K218)-1,65)*CEILING(COUNT(DRAFT!$B:$B)/4,1),1+MOD(COLUMN()-1,6)))</f>
        <v/>
      </c>
      <c r="L218" s="51" t="str">
        <f>IF(ROWS($A$3:L218)&gt;CEILING(COUNT(DRAFT!$B:$B)/4,1),"",INDEX(RSLT,ROWS($A$3:L218)+QUOTIENT(COLUMNS($A$3:L218)-1,65)*CEILING(COUNT(DRAFT!$B:$B)/4,1),1+MOD(COLUMN()-1,6)))</f>
        <v/>
      </c>
      <c r="M218" s="51" t="str">
        <f>IF(ROWS($A$3:M218)&gt;CEILING(COUNT(DRAFT!$B:$B)/4,1),"",INDEX(RSLT,ROWS($A$3:M218)+QUOTIENT(COLUMNS($A$3:M218)-1,65)*CEILING(COUNT(DRAFT!$B:$B)/4,1),1+MOD(COLUMN()-1,6)))</f>
        <v/>
      </c>
      <c r="N218" s="52" t="str">
        <f>IF(ROWS($A$3:N218)&gt;CEILING(COUNT(DRAFT!$B:$B)/4,1),"",INDEX(RSLT,ROWS($A$3:N218)+QUOTIENT(COLUMNS($A$3:N218)-1,65)*CEILING(COUNT(DRAFT!$B:$B)/4,1),1+MOD(COLUMN()-1,6)))</f>
        <v/>
      </c>
      <c r="O218" s="71" t="str">
        <f>IF(ROWS($A$3:O218)&gt;CEILING(COUNT(DRAFT!$B:$B)/4,1),"",INDEX(RSLT,ROWS($A$3:O218)+QUOTIENT(COLUMNS($A$3:O218)-1,65)*CEILING(COUNT(DRAFT!$B:$B)/4,1),1+MOD(COLUMN()-1,6)))</f>
        <v/>
      </c>
      <c r="P218" s="51" t="str">
        <f>IF(ROWS($A$3:P218)&gt;CEILING(COUNT(DRAFT!$B:$B)/4,1),"",INDEX(RSLT,ROWS($A$3:P218)+QUOTIENT(COLUMNS($A$3:P218)-1,65)*CEILING(COUNT(DRAFT!$B:$B)/4,1),1+MOD(COLUMN()-1,6)))</f>
        <v/>
      </c>
      <c r="Q218" s="51" t="str">
        <f>IF(ROWS($A$3:Q218)&gt;CEILING(COUNT(DRAFT!$B:$B)/4,1),"",INDEX(RSLT,ROWS($A$3:Q218)+QUOTIENT(COLUMNS($A$3:Q218)-1,65)*CEILING(COUNT(DRAFT!$B:$B)/4,1),1+MOD(COLUMN()-1,6)))</f>
        <v/>
      </c>
      <c r="R218" s="51" t="str">
        <f>IF(ROWS($A$3:R218)&gt;CEILING(COUNT(DRAFT!$B:$B)/4,1),"",INDEX(RSLT,ROWS($A$3:R218)+QUOTIENT(COLUMNS($A$3:R218)-1,65)*CEILING(COUNT(DRAFT!$B:$B)/4,1),1+MOD(COLUMN()-1,6)))</f>
        <v/>
      </c>
      <c r="S218" s="51" t="str">
        <f>IF(ROWS($A$3:S218)&gt;CEILING(COUNT(DRAFT!$B:$B)/4,1),"",INDEX(RSLT,ROWS($A$3:S218)+QUOTIENT(COLUMNS($A$3:S218)-1,65)*CEILING(COUNT(DRAFT!$B:$B)/4,1),1+MOD(COLUMN()-1,6)))</f>
        <v/>
      </c>
      <c r="T218" s="52" t="str">
        <f>IF(ROWS($A$3:T218)&gt;CEILING(COUNT(DRAFT!$B:$B)/4,1),"",INDEX(RSLT,ROWS($A$3:T218)+QUOTIENT(COLUMNS($A$3:T218)-1,65)*CEILING(COUNT(DRAFT!$B:$B)/4,1),1+MOD(COLUMN()-1,6)))</f>
        <v/>
      </c>
      <c r="U218" s="71" t="str">
        <f>IF(ROWS($A$3:U218)&gt;CEILING(COUNT(DRAFT!$B:$B)/4,1),"",INDEX(RSLT,ROWS($A$3:U218)+QUOTIENT(COLUMNS($A$3:U218)-1,65)*CEILING(COUNT(DRAFT!$B:$B)/4,1),1+MOD(COLUMN()-1,6)))</f>
        <v/>
      </c>
      <c r="V218" s="51" t="str">
        <f>IF(ROWS($A$3:V218)&gt;CEILING(COUNT(DRAFT!$B:$B)/4,1),"",INDEX(RSLT,ROWS($A$3:V218)+QUOTIENT(COLUMNS($A$3:V218)-1,65)*CEILING(COUNT(DRAFT!$B:$B)/4,1),1+MOD(COLUMN()-1,6)))</f>
        <v/>
      </c>
      <c r="W218" s="51" t="str">
        <f>IF(ROWS($A$3:W218)&gt;CEILING(COUNT(DRAFT!$B:$B)/4,1),"",INDEX(RSLT,ROWS($A$3:W218)+QUOTIENT(COLUMNS($A$3:W218)-1,65)*CEILING(COUNT(DRAFT!$B:$B)/4,1),1+MOD(COLUMN()-1,6)))</f>
        <v/>
      </c>
      <c r="X218" s="51" t="str">
        <f>IF(ROWS($A$3:X218)&gt;CEILING(COUNT(DRAFT!$B:$B)/4,1),"",INDEX(RSLT,ROWS($A$3:X218)+QUOTIENT(COLUMNS($A$3:X218)-1,65)*CEILING(COUNT(DRAFT!$B:$B)/4,1),1+MOD(COLUMN()-1,6)))</f>
        <v/>
      </c>
    </row>
    <row r="219" spans="1:24" ht="23.1" customHeight="1" x14ac:dyDescent="0.2">
      <c r="A219" s="51" t="str">
        <f>IF(ROWS($A$3:A219)&gt;CEILING(COUNT(DRAFT!$B:$B)/4,1),"",INDEX(RSLT,ROWS($A$3:A219)+QUOTIENT(COLUMNS($A$3:A219)-1,65)*CEILING(COUNT(DRAFT!$B:$B)/4,1),1+MOD(COLUMN()-1,6)))</f>
        <v/>
      </c>
      <c r="B219" s="52" t="str">
        <f>IF(ROWS($A$3:B219)&gt;CEILING(COUNT(DRAFT!$B:$B)/4,1),"",INDEX(RSLT,ROWS($A$3:B219)+QUOTIENT(COLUMNS($A$3:B219)-1,65)*CEILING(COUNT(DRAFT!$B:$B)/4,1),1+MOD(COLUMN()-1,6)))</f>
        <v/>
      </c>
      <c r="C219" s="71" t="str">
        <f>IF(ROWS($A$3:C219)&gt;CEILING(COUNT(DRAFT!$B:$B)/4,1),"",INDEX(RSLT,ROWS($A$3:C219)+QUOTIENT(COLUMNS($A$3:C219)-1,65)*CEILING(COUNT(DRAFT!$B:$B)/4,1),1+MOD(COLUMN()-1,6)))</f>
        <v/>
      </c>
      <c r="D219" s="51" t="str">
        <f>IF(ROWS($A$3:D219)&gt;CEILING(COUNT(DRAFT!$B:$B)/4,1),"",INDEX(RSLT,ROWS($A$3:D219)+QUOTIENT(COLUMNS($A$3:D219)-1,65)*CEILING(COUNT(DRAFT!$B:$B)/4,1),1+MOD(COLUMN()-1,6)))</f>
        <v/>
      </c>
      <c r="E219" s="51" t="str">
        <f>IF(ROWS($A$3:E219)&gt;CEILING(COUNT(DRAFT!$B:$B)/4,1),"",INDEX(RSLT,ROWS($A$3:E219)+QUOTIENT(COLUMNS($A$3:E219)-1,65)*CEILING(COUNT(DRAFT!$B:$B)/4,1),1+MOD(COLUMN()-1,6)))</f>
        <v/>
      </c>
      <c r="F219" s="51" t="str">
        <f>IF(ROWS($A$3:F219)&gt;CEILING(COUNT(DRAFT!$B:$B)/4,1),"",INDEX(RSLT,ROWS($A$3:F219)+QUOTIENT(COLUMNS($A$3:F219)-1,65)*CEILING(COUNT(DRAFT!$B:$B)/4,1),1+MOD(COLUMN()-1,6)))</f>
        <v/>
      </c>
      <c r="G219" s="51" t="str">
        <f>IF(ROWS($A$3:G219)&gt;CEILING(COUNT(DRAFT!$B:$B)/4,1),"",INDEX(RSLT,ROWS($A$3:G219)+QUOTIENT(COLUMNS($A$3:G219)-1,65)*CEILING(COUNT(DRAFT!$B:$B)/4,1),1+MOD(COLUMN()-1,6)))</f>
        <v/>
      </c>
      <c r="H219" s="52" t="str">
        <f>IF(ROWS($A$3:H219)&gt;CEILING(COUNT(DRAFT!$B:$B)/4,1),"",INDEX(RSLT,ROWS($A$3:H219)+QUOTIENT(COLUMNS($A$3:H219)-1,65)*CEILING(COUNT(DRAFT!$B:$B)/4,1),1+MOD(COLUMN()-1,6)))</f>
        <v/>
      </c>
      <c r="I219" s="71" t="str">
        <f>IF(ROWS($A$3:I219)&gt;CEILING(COUNT(DRAFT!$B:$B)/4,1),"",INDEX(RSLT,ROWS($A$3:I219)+QUOTIENT(COLUMNS($A$3:I219)-1,65)*CEILING(COUNT(DRAFT!$B:$B)/4,1),1+MOD(COLUMN()-1,6)))</f>
        <v/>
      </c>
      <c r="J219" s="51" t="str">
        <f>IF(ROWS($A$3:J219)&gt;CEILING(COUNT(DRAFT!$B:$B)/4,1),"",INDEX(RSLT,ROWS($A$3:J219)+QUOTIENT(COLUMNS($A$3:J219)-1,65)*CEILING(COUNT(DRAFT!$B:$B)/4,1),1+MOD(COLUMN()-1,6)))</f>
        <v/>
      </c>
      <c r="K219" s="51" t="str">
        <f>IF(ROWS($A$3:K219)&gt;CEILING(COUNT(DRAFT!$B:$B)/4,1),"",INDEX(RSLT,ROWS($A$3:K219)+QUOTIENT(COLUMNS($A$3:K219)-1,65)*CEILING(COUNT(DRAFT!$B:$B)/4,1),1+MOD(COLUMN()-1,6)))</f>
        <v/>
      </c>
      <c r="L219" s="51" t="str">
        <f>IF(ROWS($A$3:L219)&gt;CEILING(COUNT(DRAFT!$B:$B)/4,1),"",INDEX(RSLT,ROWS($A$3:L219)+QUOTIENT(COLUMNS($A$3:L219)-1,65)*CEILING(COUNT(DRAFT!$B:$B)/4,1),1+MOD(COLUMN()-1,6)))</f>
        <v/>
      </c>
      <c r="M219" s="51" t="str">
        <f>IF(ROWS($A$3:M219)&gt;CEILING(COUNT(DRAFT!$B:$B)/4,1),"",INDEX(RSLT,ROWS($A$3:M219)+QUOTIENT(COLUMNS($A$3:M219)-1,65)*CEILING(COUNT(DRAFT!$B:$B)/4,1),1+MOD(COLUMN()-1,6)))</f>
        <v/>
      </c>
      <c r="N219" s="52" t="str">
        <f>IF(ROWS($A$3:N219)&gt;CEILING(COUNT(DRAFT!$B:$B)/4,1),"",INDEX(RSLT,ROWS($A$3:N219)+QUOTIENT(COLUMNS($A$3:N219)-1,65)*CEILING(COUNT(DRAFT!$B:$B)/4,1),1+MOD(COLUMN()-1,6)))</f>
        <v/>
      </c>
      <c r="O219" s="71" t="str">
        <f>IF(ROWS($A$3:O219)&gt;CEILING(COUNT(DRAFT!$B:$B)/4,1),"",INDEX(RSLT,ROWS($A$3:O219)+QUOTIENT(COLUMNS($A$3:O219)-1,65)*CEILING(COUNT(DRAFT!$B:$B)/4,1),1+MOD(COLUMN()-1,6)))</f>
        <v/>
      </c>
      <c r="P219" s="51" t="str">
        <f>IF(ROWS($A$3:P219)&gt;CEILING(COUNT(DRAFT!$B:$B)/4,1),"",INDEX(RSLT,ROWS($A$3:P219)+QUOTIENT(COLUMNS($A$3:P219)-1,65)*CEILING(COUNT(DRAFT!$B:$B)/4,1),1+MOD(COLUMN()-1,6)))</f>
        <v/>
      </c>
      <c r="Q219" s="51" t="str">
        <f>IF(ROWS($A$3:Q219)&gt;CEILING(COUNT(DRAFT!$B:$B)/4,1),"",INDEX(RSLT,ROWS($A$3:Q219)+QUOTIENT(COLUMNS($A$3:Q219)-1,65)*CEILING(COUNT(DRAFT!$B:$B)/4,1),1+MOD(COLUMN()-1,6)))</f>
        <v/>
      </c>
      <c r="R219" s="51" t="str">
        <f>IF(ROWS($A$3:R219)&gt;CEILING(COUNT(DRAFT!$B:$B)/4,1),"",INDEX(RSLT,ROWS($A$3:R219)+QUOTIENT(COLUMNS($A$3:R219)-1,65)*CEILING(COUNT(DRAFT!$B:$B)/4,1),1+MOD(COLUMN()-1,6)))</f>
        <v/>
      </c>
      <c r="S219" s="51" t="str">
        <f>IF(ROWS($A$3:S219)&gt;CEILING(COUNT(DRAFT!$B:$B)/4,1),"",INDEX(RSLT,ROWS($A$3:S219)+QUOTIENT(COLUMNS($A$3:S219)-1,65)*CEILING(COUNT(DRAFT!$B:$B)/4,1),1+MOD(COLUMN()-1,6)))</f>
        <v/>
      </c>
      <c r="T219" s="52" t="str">
        <f>IF(ROWS($A$3:T219)&gt;CEILING(COUNT(DRAFT!$B:$B)/4,1),"",INDEX(RSLT,ROWS($A$3:T219)+QUOTIENT(COLUMNS($A$3:T219)-1,65)*CEILING(COUNT(DRAFT!$B:$B)/4,1),1+MOD(COLUMN()-1,6)))</f>
        <v/>
      </c>
      <c r="U219" s="71" t="str">
        <f>IF(ROWS($A$3:U219)&gt;CEILING(COUNT(DRAFT!$B:$B)/4,1),"",INDEX(RSLT,ROWS($A$3:U219)+QUOTIENT(COLUMNS($A$3:U219)-1,65)*CEILING(COUNT(DRAFT!$B:$B)/4,1),1+MOD(COLUMN()-1,6)))</f>
        <v/>
      </c>
      <c r="V219" s="51" t="str">
        <f>IF(ROWS($A$3:V219)&gt;CEILING(COUNT(DRAFT!$B:$B)/4,1),"",INDEX(RSLT,ROWS($A$3:V219)+QUOTIENT(COLUMNS($A$3:V219)-1,65)*CEILING(COUNT(DRAFT!$B:$B)/4,1),1+MOD(COLUMN()-1,6)))</f>
        <v/>
      </c>
      <c r="W219" s="51" t="str">
        <f>IF(ROWS($A$3:W219)&gt;CEILING(COUNT(DRAFT!$B:$B)/4,1),"",INDEX(RSLT,ROWS($A$3:W219)+QUOTIENT(COLUMNS($A$3:W219)-1,65)*CEILING(COUNT(DRAFT!$B:$B)/4,1),1+MOD(COLUMN()-1,6)))</f>
        <v/>
      </c>
      <c r="X219" s="51" t="str">
        <f>IF(ROWS($A$3:X219)&gt;CEILING(COUNT(DRAFT!$B:$B)/4,1),"",INDEX(RSLT,ROWS($A$3:X219)+QUOTIENT(COLUMNS($A$3:X219)-1,65)*CEILING(COUNT(DRAFT!$B:$B)/4,1),1+MOD(COLUMN()-1,6)))</f>
        <v/>
      </c>
    </row>
    <row r="220" spans="1:24" ht="23.1" customHeight="1" x14ac:dyDescent="0.2">
      <c r="A220" s="51" t="str">
        <f>IF(ROWS($A$3:A220)&gt;CEILING(COUNT(DRAFT!$B:$B)/4,1),"",INDEX(RSLT,ROWS($A$3:A220)+QUOTIENT(COLUMNS($A$3:A220)-1,65)*CEILING(COUNT(DRAFT!$B:$B)/4,1),1+MOD(COLUMN()-1,6)))</f>
        <v/>
      </c>
      <c r="B220" s="52" t="str">
        <f>IF(ROWS($A$3:B220)&gt;CEILING(COUNT(DRAFT!$B:$B)/4,1),"",INDEX(RSLT,ROWS($A$3:B220)+QUOTIENT(COLUMNS($A$3:B220)-1,65)*CEILING(COUNT(DRAFT!$B:$B)/4,1),1+MOD(COLUMN()-1,6)))</f>
        <v/>
      </c>
      <c r="C220" s="71" t="str">
        <f>IF(ROWS($A$3:C220)&gt;CEILING(COUNT(DRAFT!$B:$B)/4,1),"",INDEX(RSLT,ROWS($A$3:C220)+QUOTIENT(COLUMNS($A$3:C220)-1,65)*CEILING(COUNT(DRAFT!$B:$B)/4,1),1+MOD(COLUMN()-1,6)))</f>
        <v/>
      </c>
      <c r="D220" s="51" t="str">
        <f>IF(ROWS($A$3:D220)&gt;CEILING(COUNT(DRAFT!$B:$B)/4,1),"",INDEX(RSLT,ROWS($A$3:D220)+QUOTIENT(COLUMNS($A$3:D220)-1,65)*CEILING(COUNT(DRAFT!$B:$B)/4,1),1+MOD(COLUMN()-1,6)))</f>
        <v/>
      </c>
      <c r="E220" s="51" t="str">
        <f>IF(ROWS($A$3:E220)&gt;CEILING(COUNT(DRAFT!$B:$B)/4,1),"",INDEX(RSLT,ROWS($A$3:E220)+QUOTIENT(COLUMNS($A$3:E220)-1,65)*CEILING(COUNT(DRAFT!$B:$B)/4,1),1+MOD(COLUMN()-1,6)))</f>
        <v/>
      </c>
      <c r="F220" s="51" t="str">
        <f>IF(ROWS($A$3:F220)&gt;CEILING(COUNT(DRAFT!$B:$B)/4,1),"",INDEX(RSLT,ROWS($A$3:F220)+QUOTIENT(COLUMNS($A$3:F220)-1,65)*CEILING(COUNT(DRAFT!$B:$B)/4,1),1+MOD(COLUMN()-1,6)))</f>
        <v/>
      </c>
      <c r="G220" s="51" t="str">
        <f>IF(ROWS($A$3:G220)&gt;CEILING(COUNT(DRAFT!$B:$B)/4,1),"",INDEX(RSLT,ROWS($A$3:G220)+QUOTIENT(COLUMNS($A$3:G220)-1,65)*CEILING(COUNT(DRAFT!$B:$B)/4,1),1+MOD(COLUMN()-1,6)))</f>
        <v/>
      </c>
      <c r="H220" s="52" t="str">
        <f>IF(ROWS($A$3:H220)&gt;CEILING(COUNT(DRAFT!$B:$B)/4,1),"",INDEX(RSLT,ROWS($A$3:H220)+QUOTIENT(COLUMNS($A$3:H220)-1,65)*CEILING(COUNT(DRAFT!$B:$B)/4,1),1+MOD(COLUMN()-1,6)))</f>
        <v/>
      </c>
      <c r="I220" s="71" t="str">
        <f>IF(ROWS($A$3:I220)&gt;CEILING(COUNT(DRAFT!$B:$B)/4,1),"",INDEX(RSLT,ROWS($A$3:I220)+QUOTIENT(COLUMNS($A$3:I220)-1,65)*CEILING(COUNT(DRAFT!$B:$B)/4,1),1+MOD(COLUMN()-1,6)))</f>
        <v/>
      </c>
      <c r="J220" s="51" t="str">
        <f>IF(ROWS($A$3:J220)&gt;CEILING(COUNT(DRAFT!$B:$B)/4,1),"",INDEX(RSLT,ROWS($A$3:J220)+QUOTIENT(COLUMNS($A$3:J220)-1,65)*CEILING(COUNT(DRAFT!$B:$B)/4,1),1+MOD(COLUMN()-1,6)))</f>
        <v/>
      </c>
      <c r="K220" s="51" t="str">
        <f>IF(ROWS($A$3:K220)&gt;CEILING(COUNT(DRAFT!$B:$B)/4,1),"",INDEX(RSLT,ROWS($A$3:K220)+QUOTIENT(COLUMNS($A$3:K220)-1,65)*CEILING(COUNT(DRAFT!$B:$B)/4,1),1+MOD(COLUMN()-1,6)))</f>
        <v/>
      </c>
      <c r="L220" s="51" t="str">
        <f>IF(ROWS($A$3:L220)&gt;CEILING(COUNT(DRAFT!$B:$B)/4,1),"",INDEX(RSLT,ROWS($A$3:L220)+QUOTIENT(COLUMNS($A$3:L220)-1,65)*CEILING(COUNT(DRAFT!$B:$B)/4,1),1+MOD(COLUMN()-1,6)))</f>
        <v/>
      </c>
      <c r="M220" s="51" t="str">
        <f>IF(ROWS($A$3:M220)&gt;CEILING(COUNT(DRAFT!$B:$B)/4,1),"",INDEX(RSLT,ROWS($A$3:M220)+QUOTIENT(COLUMNS($A$3:M220)-1,65)*CEILING(COUNT(DRAFT!$B:$B)/4,1),1+MOD(COLUMN()-1,6)))</f>
        <v/>
      </c>
      <c r="N220" s="52" t="str">
        <f>IF(ROWS($A$3:N220)&gt;CEILING(COUNT(DRAFT!$B:$B)/4,1),"",INDEX(RSLT,ROWS($A$3:N220)+QUOTIENT(COLUMNS($A$3:N220)-1,65)*CEILING(COUNT(DRAFT!$B:$B)/4,1),1+MOD(COLUMN()-1,6)))</f>
        <v/>
      </c>
      <c r="O220" s="71" t="str">
        <f>IF(ROWS($A$3:O220)&gt;CEILING(COUNT(DRAFT!$B:$B)/4,1),"",INDEX(RSLT,ROWS($A$3:O220)+QUOTIENT(COLUMNS($A$3:O220)-1,65)*CEILING(COUNT(DRAFT!$B:$B)/4,1),1+MOD(COLUMN()-1,6)))</f>
        <v/>
      </c>
      <c r="P220" s="51" t="str">
        <f>IF(ROWS($A$3:P220)&gt;CEILING(COUNT(DRAFT!$B:$B)/4,1),"",INDEX(RSLT,ROWS($A$3:P220)+QUOTIENT(COLUMNS($A$3:P220)-1,65)*CEILING(COUNT(DRAFT!$B:$B)/4,1),1+MOD(COLUMN()-1,6)))</f>
        <v/>
      </c>
      <c r="Q220" s="51" t="str">
        <f>IF(ROWS($A$3:Q220)&gt;CEILING(COUNT(DRAFT!$B:$B)/4,1),"",INDEX(RSLT,ROWS($A$3:Q220)+QUOTIENT(COLUMNS($A$3:Q220)-1,65)*CEILING(COUNT(DRAFT!$B:$B)/4,1),1+MOD(COLUMN()-1,6)))</f>
        <v/>
      </c>
      <c r="R220" s="51" t="str">
        <f>IF(ROWS($A$3:R220)&gt;CEILING(COUNT(DRAFT!$B:$B)/4,1),"",INDEX(RSLT,ROWS($A$3:R220)+QUOTIENT(COLUMNS($A$3:R220)-1,65)*CEILING(COUNT(DRAFT!$B:$B)/4,1),1+MOD(COLUMN()-1,6)))</f>
        <v/>
      </c>
      <c r="S220" s="51" t="str">
        <f>IF(ROWS($A$3:S220)&gt;CEILING(COUNT(DRAFT!$B:$B)/4,1),"",INDEX(RSLT,ROWS($A$3:S220)+QUOTIENT(COLUMNS($A$3:S220)-1,65)*CEILING(COUNT(DRAFT!$B:$B)/4,1),1+MOD(COLUMN()-1,6)))</f>
        <v/>
      </c>
      <c r="T220" s="52" t="str">
        <f>IF(ROWS($A$3:T220)&gt;CEILING(COUNT(DRAFT!$B:$B)/4,1),"",INDEX(RSLT,ROWS($A$3:T220)+QUOTIENT(COLUMNS($A$3:T220)-1,65)*CEILING(COUNT(DRAFT!$B:$B)/4,1),1+MOD(COLUMN()-1,6)))</f>
        <v/>
      </c>
      <c r="U220" s="71" t="str">
        <f>IF(ROWS($A$3:U220)&gt;CEILING(COUNT(DRAFT!$B:$B)/4,1),"",INDEX(RSLT,ROWS($A$3:U220)+QUOTIENT(COLUMNS($A$3:U220)-1,65)*CEILING(COUNT(DRAFT!$B:$B)/4,1),1+MOD(COLUMN()-1,6)))</f>
        <v/>
      </c>
      <c r="V220" s="51" t="str">
        <f>IF(ROWS($A$3:V220)&gt;CEILING(COUNT(DRAFT!$B:$B)/4,1),"",INDEX(RSLT,ROWS($A$3:V220)+QUOTIENT(COLUMNS($A$3:V220)-1,65)*CEILING(COUNT(DRAFT!$B:$B)/4,1),1+MOD(COLUMN()-1,6)))</f>
        <v/>
      </c>
      <c r="W220" s="51" t="str">
        <f>IF(ROWS($A$3:W220)&gt;CEILING(COUNT(DRAFT!$B:$B)/4,1),"",INDEX(RSLT,ROWS($A$3:W220)+QUOTIENT(COLUMNS($A$3:W220)-1,65)*CEILING(COUNT(DRAFT!$B:$B)/4,1),1+MOD(COLUMN()-1,6)))</f>
        <v/>
      </c>
      <c r="X220" s="51" t="str">
        <f>IF(ROWS($A$3:X220)&gt;CEILING(COUNT(DRAFT!$B:$B)/4,1),"",INDEX(RSLT,ROWS($A$3:X220)+QUOTIENT(COLUMNS($A$3:X220)-1,65)*CEILING(COUNT(DRAFT!$B:$B)/4,1),1+MOD(COLUMN()-1,6)))</f>
        <v/>
      </c>
    </row>
    <row r="221" spans="1:24" ht="23.1" customHeight="1" x14ac:dyDescent="0.2">
      <c r="A221" s="51" t="str">
        <f>IF(ROWS($A$3:A221)&gt;CEILING(COUNT(DRAFT!$B:$B)/4,1),"",INDEX(RSLT,ROWS($A$3:A221)+QUOTIENT(COLUMNS($A$3:A221)-1,65)*CEILING(COUNT(DRAFT!$B:$B)/4,1),1+MOD(COLUMN()-1,6)))</f>
        <v/>
      </c>
      <c r="B221" s="52" t="str">
        <f>IF(ROWS($A$3:B221)&gt;CEILING(COUNT(DRAFT!$B:$B)/4,1),"",INDEX(RSLT,ROWS($A$3:B221)+QUOTIENT(COLUMNS($A$3:B221)-1,65)*CEILING(COUNT(DRAFT!$B:$B)/4,1),1+MOD(COLUMN()-1,6)))</f>
        <v/>
      </c>
      <c r="C221" s="71" t="str">
        <f>IF(ROWS($A$3:C221)&gt;CEILING(COUNT(DRAFT!$B:$B)/4,1),"",INDEX(RSLT,ROWS($A$3:C221)+QUOTIENT(COLUMNS($A$3:C221)-1,65)*CEILING(COUNT(DRAFT!$B:$B)/4,1),1+MOD(COLUMN()-1,6)))</f>
        <v/>
      </c>
      <c r="D221" s="51" t="str">
        <f>IF(ROWS($A$3:D221)&gt;CEILING(COUNT(DRAFT!$B:$B)/4,1),"",INDEX(RSLT,ROWS($A$3:D221)+QUOTIENT(COLUMNS($A$3:D221)-1,65)*CEILING(COUNT(DRAFT!$B:$B)/4,1),1+MOD(COLUMN()-1,6)))</f>
        <v/>
      </c>
      <c r="E221" s="51" t="str">
        <f>IF(ROWS($A$3:E221)&gt;CEILING(COUNT(DRAFT!$B:$B)/4,1),"",INDEX(RSLT,ROWS($A$3:E221)+QUOTIENT(COLUMNS($A$3:E221)-1,65)*CEILING(COUNT(DRAFT!$B:$B)/4,1),1+MOD(COLUMN()-1,6)))</f>
        <v/>
      </c>
      <c r="F221" s="51" t="str">
        <f>IF(ROWS($A$3:F221)&gt;CEILING(COUNT(DRAFT!$B:$B)/4,1),"",INDEX(RSLT,ROWS($A$3:F221)+QUOTIENT(COLUMNS($A$3:F221)-1,65)*CEILING(COUNT(DRAFT!$B:$B)/4,1),1+MOD(COLUMN()-1,6)))</f>
        <v/>
      </c>
      <c r="G221" s="51" t="str">
        <f>IF(ROWS($A$3:G221)&gt;CEILING(COUNT(DRAFT!$B:$B)/4,1),"",INDEX(RSLT,ROWS($A$3:G221)+QUOTIENT(COLUMNS($A$3:G221)-1,65)*CEILING(COUNT(DRAFT!$B:$B)/4,1),1+MOD(COLUMN()-1,6)))</f>
        <v/>
      </c>
      <c r="H221" s="52" t="str">
        <f>IF(ROWS($A$3:H221)&gt;CEILING(COUNT(DRAFT!$B:$B)/4,1),"",INDEX(RSLT,ROWS($A$3:H221)+QUOTIENT(COLUMNS($A$3:H221)-1,65)*CEILING(COUNT(DRAFT!$B:$B)/4,1),1+MOD(COLUMN()-1,6)))</f>
        <v/>
      </c>
      <c r="I221" s="71" t="str">
        <f>IF(ROWS($A$3:I221)&gt;CEILING(COUNT(DRAFT!$B:$B)/4,1),"",INDEX(RSLT,ROWS($A$3:I221)+QUOTIENT(COLUMNS($A$3:I221)-1,65)*CEILING(COUNT(DRAFT!$B:$B)/4,1),1+MOD(COLUMN()-1,6)))</f>
        <v/>
      </c>
      <c r="J221" s="51" t="str">
        <f>IF(ROWS($A$3:J221)&gt;CEILING(COUNT(DRAFT!$B:$B)/4,1),"",INDEX(RSLT,ROWS($A$3:J221)+QUOTIENT(COLUMNS($A$3:J221)-1,65)*CEILING(COUNT(DRAFT!$B:$B)/4,1),1+MOD(COLUMN()-1,6)))</f>
        <v/>
      </c>
      <c r="K221" s="51" t="str">
        <f>IF(ROWS($A$3:K221)&gt;CEILING(COUNT(DRAFT!$B:$B)/4,1),"",INDEX(RSLT,ROWS($A$3:K221)+QUOTIENT(COLUMNS($A$3:K221)-1,65)*CEILING(COUNT(DRAFT!$B:$B)/4,1),1+MOD(COLUMN()-1,6)))</f>
        <v/>
      </c>
      <c r="L221" s="51" t="str">
        <f>IF(ROWS($A$3:L221)&gt;CEILING(COUNT(DRAFT!$B:$B)/4,1),"",INDEX(RSLT,ROWS($A$3:L221)+QUOTIENT(COLUMNS($A$3:L221)-1,65)*CEILING(COUNT(DRAFT!$B:$B)/4,1),1+MOD(COLUMN()-1,6)))</f>
        <v/>
      </c>
      <c r="M221" s="51" t="str">
        <f>IF(ROWS($A$3:M221)&gt;CEILING(COUNT(DRAFT!$B:$B)/4,1),"",INDEX(RSLT,ROWS($A$3:M221)+QUOTIENT(COLUMNS($A$3:M221)-1,65)*CEILING(COUNT(DRAFT!$B:$B)/4,1),1+MOD(COLUMN()-1,6)))</f>
        <v/>
      </c>
      <c r="N221" s="52" t="str">
        <f>IF(ROWS($A$3:N221)&gt;CEILING(COUNT(DRAFT!$B:$B)/4,1),"",INDEX(RSLT,ROWS($A$3:N221)+QUOTIENT(COLUMNS($A$3:N221)-1,65)*CEILING(COUNT(DRAFT!$B:$B)/4,1),1+MOD(COLUMN()-1,6)))</f>
        <v/>
      </c>
      <c r="O221" s="71" t="str">
        <f>IF(ROWS($A$3:O221)&gt;CEILING(COUNT(DRAFT!$B:$B)/4,1),"",INDEX(RSLT,ROWS($A$3:O221)+QUOTIENT(COLUMNS($A$3:O221)-1,65)*CEILING(COUNT(DRAFT!$B:$B)/4,1),1+MOD(COLUMN()-1,6)))</f>
        <v/>
      </c>
      <c r="P221" s="51" t="str">
        <f>IF(ROWS($A$3:P221)&gt;CEILING(COUNT(DRAFT!$B:$B)/4,1),"",INDEX(RSLT,ROWS($A$3:P221)+QUOTIENT(COLUMNS($A$3:P221)-1,65)*CEILING(COUNT(DRAFT!$B:$B)/4,1),1+MOD(COLUMN()-1,6)))</f>
        <v/>
      </c>
      <c r="Q221" s="51" t="str">
        <f>IF(ROWS($A$3:Q221)&gt;CEILING(COUNT(DRAFT!$B:$B)/4,1),"",INDEX(RSLT,ROWS($A$3:Q221)+QUOTIENT(COLUMNS($A$3:Q221)-1,65)*CEILING(COUNT(DRAFT!$B:$B)/4,1),1+MOD(COLUMN()-1,6)))</f>
        <v/>
      </c>
      <c r="R221" s="51" t="str">
        <f>IF(ROWS($A$3:R221)&gt;CEILING(COUNT(DRAFT!$B:$B)/4,1),"",INDEX(RSLT,ROWS($A$3:R221)+QUOTIENT(COLUMNS($A$3:R221)-1,65)*CEILING(COUNT(DRAFT!$B:$B)/4,1),1+MOD(COLUMN()-1,6)))</f>
        <v/>
      </c>
      <c r="S221" s="51" t="str">
        <f>IF(ROWS($A$3:S221)&gt;CEILING(COUNT(DRAFT!$B:$B)/4,1),"",INDEX(RSLT,ROWS($A$3:S221)+QUOTIENT(COLUMNS($A$3:S221)-1,65)*CEILING(COUNT(DRAFT!$B:$B)/4,1),1+MOD(COLUMN()-1,6)))</f>
        <v/>
      </c>
      <c r="T221" s="52" t="str">
        <f>IF(ROWS($A$3:T221)&gt;CEILING(COUNT(DRAFT!$B:$B)/4,1),"",INDEX(RSLT,ROWS($A$3:T221)+QUOTIENT(COLUMNS($A$3:T221)-1,65)*CEILING(COUNT(DRAFT!$B:$B)/4,1),1+MOD(COLUMN()-1,6)))</f>
        <v/>
      </c>
      <c r="U221" s="71" t="str">
        <f>IF(ROWS($A$3:U221)&gt;CEILING(COUNT(DRAFT!$B:$B)/4,1),"",INDEX(RSLT,ROWS($A$3:U221)+QUOTIENT(COLUMNS($A$3:U221)-1,65)*CEILING(COUNT(DRAFT!$B:$B)/4,1),1+MOD(COLUMN()-1,6)))</f>
        <v/>
      </c>
      <c r="V221" s="51" t="str">
        <f>IF(ROWS($A$3:V221)&gt;CEILING(COUNT(DRAFT!$B:$B)/4,1),"",INDEX(RSLT,ROWS($A$3:V221)+QUOTIENT(COLUMNS($A$3:V221)-1,65)*CEILING(COUNT(DRAFT!$B:$B)/4,1),1+MOD(COLUMN()-1,6)))</f>
        <v/>
      </c>
      <c r="W221" s="51" t="str">
        <f>IF(ROWS($A$3:W221)&gt;CEILING(COUNT(DRAFT!$B:$B)/4,1),"",INDEX(RSLT,ROWS($A$3:W221)+QUOTIENT(COLUMNS($A$3:W221)-1,65)*CEILING(COUNT(DRAFT!$B:$B)/4,1),1+MOD(COLUMN()-1,6)))</f>
        <v/>
      </c>
      <c r="X221" s="51" t="str">
        <f>IF(ROWS($A$3:X221)&gt;CEILING(COUNT(DRAFT!$B:$B)/4,1),"",INDEX(RSLT,ROWS($A$3:X221)+QUOTIENT(COLUMNS($A$3:X221)-1,65)*CEILING(COUNT(DRAFT!$B:$B)/4,1),1+MOD(COLUMN()-1,6)))</f>
        <v/>
      </c>
    </row>
    <row r="222" spans="1:24" ht="23.1" customHeight="1" x14ac:dyDescent="0.2">
      <c r="A222" s="51" t="str">
        <f>IF(ROWS($A$3:A222)&gt;CEILING(COUNT(DRAFT!$B:$B)/4,1),"",INDEX(RSLT,ROWS($A$3:A222)+QUOTIENT(COLUMNS($A$3:A222)-1,65)*CEILING(COUNT(DRAFT!$B:$B)/4,1),1+MOD(COLUMN()-1,6)))</f>
        <v/>
      </c>
      <c r="B222" s="52" t="str">
        <f>IF(ROWS($A$3:B222)&gt;CEILING(COUNT(DRAFT!$B:$B)/4,1),"",INDEX(RSLT,ROWS($A$3:B222)+QUOTIENT(COLUMNS($A$3:B222)-1,65)*CEILING(COUNT(DRAFT!$B:$B)/4,1),1+MOD(COLUMN()-1,6)))</f>
        <v/>
      </c>
      <c r="C222" s="71" t="str">
        <f>IF(ROWS($A$3:C222)&gt;CEILING(COUNT(DRAFT!$B:$B)/4,1),"",INDEX(RSLT,ROWS($A$3:C222)+QUOTIENT(COLUMNS($A$3:C222)-1,65)*CEILING(COUNT(DRAFT!$B:$B)/4,1),1+MOD(COLUMN()-1,6)))</f>
        <v/>
      </c>
      <c r="D222" s="51" t="str">
        <f>IF(ROWS($A$3:D222)&gt;CEILING(COUNT(DRAFT!$B:$B)/4,1),"",INDEX(RSLT,ROWS($A$3:D222)+QUOTIENT(COLUMNS($A$3:D222)-1,65)*CEILING(COUNT(DRAFT!$B:$B)/4,1),1+MOD(COLUMN()-1,6)))</f>
        <v/>
      </c>
      <c r="E222" s="51" t="str">
        <f>IF(ROWS($A$3:E222)&gt;CEILING(COUNT(DRAFT!$B:$B)/4,1),"",INDEX(RSLT,ROWS($A$3:E222)+QUOTIENT(COLUMNS($A$3:E222)-1,65)*CEILING(COUNT(DRAFT!$B:$B)/4,1),1+MOD(COLUMN()-1,6)))</f>
        <v/>
      </c>
      <c r="F222" s="51" t="str">
        <f>IF(ROWS($A$3:F222)&gt;CEILING(COUNT(DRAFT!$B:$B)/4,1),"",INDEX(RSLT,ROWS($A$3:F222)+QUOTIENT(COLUMNS($A$3:F222)-1,65)*CEILING(COUNT(DRAFT!$B:$B)/4,1),1+MOD(COLUMN()-1,6)))</f>
        <v/>
      </c>
      <c r="G222" s="51" t="str">
        <f>IF(ROWS($A$3:G222)&gt;CEILING(COUNT(DRAFT!$B:$B)/4,1),"",INDEX(RSLT,ROWS($A$3:G222)+QUOTIENT(COLUMNS($A$3:G222)-1,65)*CEILING(COUNT(DRAFT!$B:$B)/4,1),1+MOD(COLUMN()-1,6)))</f>
        <v/>
      </c>
      <c r="H222" s="52" t="str">
        <f>IF(ROWS($A$3:H222)&gt;CEILING(COUNT(DRAFT!$B:$B)/4,1),"",INDEX(RSLT,ROWS($A$3:H222)+QUOTIENT(COLUMNS($A$3:H222)-1,65)*CEILING(COUNT(DRAFT!$B:$B)/4,1),1+MOD(COLUMN()-1,6)))</f>
        <v/>
      </c>
      <c r="I222" s="71" t="str">
        <f>IF(ROWS($A$3:I222)&gt;CEILING(COUNT(DRAFT!$B:$B)/4,1),"",INDEX(RSLT,ROWS($A$3:I222)+QUOTIENT(COLUMNS($A$3:I222)-1,65)*CEILING(COUNT(DRAFT!$B:$B)/4,1),1+MOD(COLUMN()-1,6)))</f>
        <v/>
      </c>
      <c r="J222" s="51" t="str">
        <f>IF(ROWS($A$3:J222)&gt;CEILING(COUNT(DRAFT!$B:$B)/4,1),"",INDEX(RSLT,ROWS($A$3:J222)+QUOTIENT(COLUMNS($A$3:J222)-1,65)*CEILING(COUNT(DRAFT!$B:$B)/4,1),1+MOD(COLUMN()-1,6)))</f>
        <v/>
      </c>
      <c r="K222" s="51" t="str">
        <f>IF(ROWS($A$3:K222)&gt;CEILING(COUNT(DRAFT!$B:$B)/4,1),"",INDEX(RSLT,ROWS($A$3:K222)+QUOTIENT(COLUMNS($A$3:K222)-1,65)*CEILING(COUNT(DRAFT!$B:$B)/4,1),1+MOD(COLUMN()-1,6)))</f>
        <v/>
      </c>
      <c r="L222" s="51" t="str">
        <f>IF(ROWS($A$3:L222)&gt;CEILING(COUNT(DRAFT!$B:$B)/4,1),"",INDEX(RSLT,ROWS($A$3:L222)+QUOTIENT(COLUMNS($A$3:L222)-1,65)*CEILING(COUNT(DRAFT!$B:$B)/4,1),1+MOD(COLUMN()-1,6)))</f>
        <v/>
      </c>
      <c r="M222" s="51" t="str">
        <f>IF(ROWS($A$3:M222)&gt;CEILING(COUNT(DRAFT!$B:$B)/4,1),"",INDEX(RSLT,ROWS($A$3:M222)+QUOTIENT(COLUMNS($A$3:M222)-1,65)*CEILING(COUNT(DRAFT!$B:$B)/4,1),1+MOD(COLUMN()-1,6)))</f>
        <v/>
      </c>
      <c r="N222" s="52" t="str">
        <f>IF(ROWS($A$3:N222)&gt;CEILING(COUNT(DRAFT!$B:$B)/4,1),"",INDEX(RSLT,ROWS($A$3:N222)+QUOTIENT(COLUMNS($A$3:N222)-1,65)*CEILING(COUNT(DRAFT!$B:$B)/4,1),1+MOD(COLUMN()-1,6)))</f>
        <v/>
      </c>
      <c r="O222" s="71" t="str">
        <f>IF(ROWS($A$3:O222)&gt;CEILING(COUNT(DRAFT!$B:$B)/4,1),"",INDEX(RSLT,ROWS($A$3:O222)+QUOTIENT(COLUMNS($A$3:O222)-1,65)*CEILING(COUNT(DRAFT!$B:$B)/4,1),1+MOD(COLUMN()-1,6)))</f>
        <v/>
      </c>
      <c r="P222" s="51" t="str">
        <f>IF(ROWS($A$3:P222)&gt;CEILING(COUNT(DRAFT!$B:$B)/4,1),"",INDEX(RSLT,ROWS($A$3:P222)+QUOTIENT(COLUMNS($A$3:P222)-1,65)*CEILING(COUNT(DRAFT!$B:$B)/4,1),1+MOD(COLUMN()-1,6)))</f>
        <v/>
      </c>
      <c r="Q222" s="51" t="str">
        <f>IF(ROWS($A$3:Q222)&gt;CEILING(COUNT(DRAFT!$B:$B)/4,1),"",INDEX(RSLT,ROWS($A$3:Q222)+QUOTIENT(COLUMNS($A$3:Q222)-1,65)*CEILING(COUNT(DRAFT!$B:$B)/4,1),1+MOD(COLUMN()-1,6)))</f>
        <v/>
      </c>
      <c r="R222" s="51" t="str">
        <f>IF(ROWS($A$3:R222)&gt;CEILING(COUNT(DRAFT!$B:$B)/4,1),"",INDEX(RSLT,ROWS($A$3:R222)+QUOTIENT(COLUMNS($A$3:R222)-1,65)*CEILING(COUNT(DRAFT!$B:$B)/4,1),1+MOD(COLUMN()-1,6)))</f>
        <v/>
      </c>
      <c r="S222" s="51" t="str">
        <f>IF(ROWS($A$3:S222)&gt;CEILING(COUNT(DRAFT!$B:$B)/4,1),"",INDEX(RSLT,ROWS($A$3:S222)+QUOTIENT(COLUMNS($A$3:S222)-1,65)*CEILING(COUNT(DRAFT!$B:$B)/4,1),1+MOD(COLUMN()-1,6)))</f>
        <v/>
      </c>
      <c r="T222" s="52" t="str">
        <f>IF(ROWS($A$3:T222)&gt;CEILING(COUNT(DRAFT!$B:$B)/4,1),"",INDEX(RSLT,ROWS($A$3:T222)+QUOTIENT(COLUMNS($A$3:T222)-1,65)*CEILING(COUNT(DRAFT!$B:$B)/4,1),1+MOD(COLUMN()-1,6)))</f>
        <v/>
      </c>
      <c r="U222" s="71" t="str">
        <f>IF(ROWS($A$3:U222)&gt;CEILING(COUNT(DRAFT!$B:$B)/4,1),"",INDEX(RSLT,ROWS($A$3:U222)+QUOTIENT(COLUMNS($A$3:U222)-1,65)*CEILING(COUNT(DRAFT!$B:$B)/4,1),1+MOD(COLUMN()-1,6)))</f>
        <v/>
      </c>
      <c r="V222" s="51" t="str">
        <f>IF(ROWS($A$3:V222)&gt;CEILING(COUNT(DRAFT!$B:$B)/4,1),"",INDEX(RSLT,ROWS($A$3:V222)+QUOTIENT(COLUMNS($A$3:V222)-1,65)*CEILING(COUNT(DRAFT!$B:$B)/4,1),1+MOD(COLUMN()-1,6)))</f>
        <v/>
      </c>
      <c r="W222" s="51" t="str">
        <f>IF(ROWS($A$3:W222)&gt;CEILING(COUNT(DRAFT!$B:$B)/4,1),"",INDEX(RSLT,ROWS($A$3:W222)+QUOTIENT(COLUMNS($A$3:W222)-1,65)*CEILING(COUNT(DRAFT!$B:$B)/4,1),1+MOD(COLUMN()-1,6)))</f>
        <v/>
      </c>
      <c r="X222" s="51" t="str">
        <f>IF(ROWS($A$3:X222)&gt;CEILING(COUNT(DRAFT!$B:$B)/4,1),"",INDEX(RSLT,ROWS($A$3:X222)+QUOTIENT(COLUMNS($A$3:X222)-1,65)*CEILING(COUNT(DRAFT!$B:$B)/4,1),1+MOD(COLUMN()-1,6)))</f>
        <v/>
      </c>
    </row>
    <row r="223" spans="1:24" ht="23.1" customHeight="1" x14ac:dyDescent="0.2">
      <c r="A223" s="51" t="str">
        <f>IF(ROWS($A$3:A223)&gt;CEILING(COUNT(DRAFT!$B:$B)/4,1),"",INDEX(RSLT,ROWS($A$3:A223)+QUOTIENT(COLUMNS($A$3:A223)-1,65)*CEILING(COUNT(DRAFT!$B:$B)/4,1),1+MOD(COLUMN()-1,6)))</f>
        <v/>
      </c>
      <c r="B223" s="52" t="str">
        <f>IF(ROWS($A$3:B223)&gt;CEILING(COUNT(DRAFT!$B:$B)/4,1),"",INDEX(RSLT,ROWS($A$3:B223)+QUOTIENT(COLUMNS($A$3:B223)-1,65)*CEILING(COUNT(DRAFT!$B:$B)/4,1),1+MOD(COLUMN()-1,6)))</f>
        <v/>
      </c>
      <c r="C223" s="71" t="str">
        <f>IF(ROWS($A$3:C223)&gt;CEILING(COUNT(DRAFT!$B:$B)/4,1),"",INDEX(RSLT,ROWS($A$3:C223)+QUOTIENT(COLUMNS($A$3:C223)-1,65)*CEILING(COUNT(DRAFT!$B:$B)/4,1),1+MOD(COLUMN()-1,6)))</f>
        <v/>
      </c>
      <c r="D223" s="51" t="str">
        <f>IF(ROWS($A$3:D223)&gt;CEILING(COUNT(DRAFT!$B:$B)/4,1),"",INDEX(RSLT,ROWS($A$3:D223)+QUOTIENT(COLUMNS($A$3:D223)-1,65)*CEILING(COUNT(DRAFT!$B:$B)/4,1),1+MOD(COLUMN()-1,6)))</f>
        <v/>
      </c>
      <c r="E223" s="51" t="str">
        <f>IF(ROWS($A$3:E223)&gt;CEILING(COUNT(DRAFT!$B:$B)/4,1),"",INDEX(RSLT,ROWS($A$3:E223)+QUOTIENT(COLUMNS($A$3:E223)-1,65)*CEILING(COUNT(DRAFT!$B:$B)/4,1),1+MOD(COLUMN()-1,6)))</f>
        <v/>
      </c>
      <c r="F223" s="51" t="str">
        <f>IF(ROWS($A$3:F223)&gt;CEILING(COUNT(DRAFT!$B:$B)/4,1),"",INDEX(RSLT,ROWS($A$3:F223)+QUOTIENT(COLUMNS($A$3:F223)-1,65)*CEILING(COUNT(DRAFT!$B:$B)/4,1),1+MOD(COLUMN()-1,6)))</f>
        <v/>
      </c>
      <c r="G223" s="51" t="str">
        <f>IF(ROWS($A$3:G223)&gt;CEILING(COUNT(DRAFT!$B:$B)/4,1),"",INDEX(RSLT,ROWS($A$3:G223)+QUOTIENT(COLUMNS($A$3:G223)-1,65)*CEILING(COUNT(DRAFT!$B:$B)/4,1),1+MOD(COLUMN()-1,6)))</f>
        <v/>
      </c>
      <c r="H223" s="52" t="str">
        <f>IF(ROWS($A$3:H223)&gt;CEILING(COUNT(DRAFT!$B:$B)/4,1),"",INDEX(RSLT,ROWS($A$3:H223)+QUOTIENT(COLUMNS($A$3:H223)-1,65)*CEILING(COUNT(DRAFT!$B:$B)/4,1),1+MOD(COLUMN()-1,6)))</f>
        <v/>
      </c>
      <c r="I223" s="71" t="str">
        <f>IF(ROWS($A$3:I223)&gt;CEILING(COUNT(DRAFT!$B:$B)/4,1),"",INDEX(RSLT,ROWS($A$3:I223)+QUOTIENT(COLUMNS($A$3:I223)-1,65)*CEILING(COUNT(DRAFT!$B:$B)/4,1),1+MOD(COLUMN()-1,6)))</f>
        <v/>
      </c>
      <c r="J223" s="51" t="str">
        <f>IF(ROWS($A$3:J223)&gt;CEILING(COUNT(DRAFT!$B:$B)/4,1),"",INDEX(RSLT,ROWS($A$3:J223)+QUOTIENT(COLUMNS($A$3:J223)-1,65)*CEILING(COUNT(DRAFT!$B:$B)/4,1),1+MOD(COLUMN()-1,6)))</f>
        <v/>
      </c>
      <c r="K223" s="51" t="str">
        <f>IF(ROWS($A$3:K223)&gt;CEILING(COUNT(DRAFT!$B:$B)/4,1),"",INDEX(RSLT,ROWS($A$3:K223)+QUOTIENT(COLUMNS($A$3:K223)-1,65)*CEILING(COUNT(DRAFT!$B:$B)/4,1),1+MOD(COLUMN()-1,6)))</f>
        <v/>
      </c>
      <c r="L223" s="51" t="str">
        <f>IF(ROWS($A$3:L223)&gt;CEILING(COUNT(DRAFT!$B:$B)/4,1),"",INDEX(RSLT,ROWS($A$3:L223)+QUOTIENT(COLUMNS($A$3:L223)-1,65)*CEILING(COUNT(DRAFT!$B:$B)/4,1),1+MOD(COLUMN()-1,6)))</f>
        <v/>
      </c>
      <c r="M223" s="51" t="str">
        <f>IF(ROWS($A$3:M223)&gt;CEILING(COUNT(DRAFT!$B:$B)/4,1),"",INDEX(RSLT,ROWS($A$3:M223)+QUOTIENT(COLUMNS($A$3:M223)-1,65)*CEILING(COUNT(DRAFT!$B:$B)/4,1),1+MOD(COLUMN()-1,6)))</f>
        <v/>
      </c>
      <c r="N223" s="52" t="str">
        <f>IF(ROWS($A$3:N223)&gt;CEILING(COUNT(DRAFT!$B:$B)/4,1),"",INDEX(RSLT,ROWS($A$3:N223)+QUOTIENT(COLUMNS($A$3:N223)-1,65)*CEILING(COUNT(DRAFT!$B:$B)/4,1),1+MOD(COLUMN()-1,6)))</f>
        <v/>
      </c>
      <c r="O223" s="71" t="str">
        <f>IF(ROWS($A$3:O223)&gt;CEILING(COUNT(DRAFT!$B:$B)/4,1),"",INDEX(RSLT,ROWS($A$3:O223)+QUOTIENT(COLUMNS($A$3:O223)-1,65)*CEILING(COUNT(DRAFT!$B:$B)/4,1),1+MOD(COLUMN()-1,6)))</f>
        <v/>
      </c>
      <c r="P223" s="51" t="str">
        <f>IF(ROWS($A$3:P223)&gt;CEILING(COUNT(DRAFT!$B:$B)/4,1),"",INDEX(RSLT,ROWS($A$3:P223)+QUOTIENT(COLUMNS($A$3:P223)-1,65)*CEILING(COUNT(DRAFT!$B:$B)/4,1),1+MOD(COLUMN()-1,6)))</f>
        <v/>
      </c>
      <c r="Q223" s="51" t="str">
        <f>IF(ROWS($A$3:Q223)&gt;CEILING(COUNT(DRAFT!$B:$B)/4,1),"",INDEX(RSLT,ROWS($A$3:Q223)+QUOTIENT(COLUMNS($A$3:Q223)-1,65)*CEILING(COUNT(DRAFT!$B:$B)/4,1),1+MOD(COLUMN()-1,6)))</f>
        <v/>
      </c>
      <c r="R223" s="51" t="str">
        <f>IF(ROWS($A$3:R223)&gt;CEILING(COUNT(DRAFT!$B:$B)/4,1),"",INDEX(RSLT,ROWS($A$3:R223)+QUOTIENT(COLUMNS($A$3:R223)-1,65)*CEILING(COUNT(DRAFT!$B:$B)/4,1),1+MOD(COLUMN()-1,6)))</f>
        <v/>
      </c>
      <c r="S223" s="51" t="str">
        <f>IF(ROWS($A$3:S223)&gt;CEILING(COUNT(DRAFT!$B:$B)/4,1),"",INDEX(RSLT,ROWS($A$3:S223)+QUOTIENT(COLUMNS($A$3:S223)-1,65)*CEILING(COUNT(DRAFT!$B:$B)/4,1),1+MOD(COLUMN()-1,6)))</f>
        <v/>
      </c>
      <c r="T223" s="52" t="str">
        <f>IF(ROWS($A$3:T223)&gt;CEILING(COUNT(DRAFT!$B:$B)/4,1),"",INDEX(RSLT,ROWS($A$3:T223)+QUOTIENT(COLUMNS($A$3:T223)-1,65)*CEILING(COUNT(DRAFT!$B:$B)/4,1),1+MOD(COLUMN()-1,6)))</f>
        <v/>
      </c>
      <c r="U223" s="71" t="str">
        <f>IF(ROWS($A$3:U223)&gt;CEILING(COUNT(DRAFT!$B:$B)/4,1),"",INDEX(RSLT,ROWS($A$3:U223)+QUOTIENT(COLUMNS($A$3:U223)-1,65)*CEILING(COUNT(DRAFT!$B:$B)/4,1),1+MOD(COLUMN()-1,6)))</f>
        <v/>
      </c>
      <c r="V223" s="51" t="str">
        <f>IF(ROWS($A$3:V223)&gt;CEILING(COUNT(DRAFT!$B:$B)/4,1),"",INDEX(RSLT,ROWS($A$3:V223)+QUOTIENT(COLUMNS($A$3:V223)-1,65)*CEILING(COUNT(DRAFT!$B:$B)/4,1),1+MOD(COLUMN()-1,6)))</f>
        <v/>
      </c>
      <c r="W223" s="51" t="str">
        <f>IF(ROWS($A$3:W223)&gt;CEILING(COUNT(DRAFT!$B:$B)/4,1),"",INDEX(RSLT,ROWS($A$3:W223)+QUOTIENT(COLUMNS($A$3:W223)-1,65)*CEILING(COUNT(DRAFT!$B:$B)/4,1),1+MOD(COLUMN()-1,6)))</f>
        <v/>
      </c>
      <c r="X223" s="51" t="str">
        <f>IF(ROWS($A$3:X223)&gt;CEILING(COUNT(DRAFT!$B:$B)/4,1),"",INDEX(RSLT,ROWS($A$3:X223)+QUOTIENT(COLUMNS($A$3:X223)-1,65)*CEILING(COUNT(DRAFT!$B:$B)/4,1),1+MOD(COLUMN()-1,6)))</f>
        <v/>
      </c>
    </row>
    <row r="224" spans="1:24" ht="23.1" customHeight="1" x14ac:dyDescent="0.2">
      <c r="A224" s="51" t="str">
        <f>IF(ROWS($A$3:A224)&gt;CEILING(COUNT(DRAFT!$B:$B)/4,1),"",INDEX(RSLT,ROWS($A$3:A224)+QUOTIENT(COLUMNS($A$3:A224)-1,65)*CEILING(COUNT(DRAFT!$B:$B)/4,1),1+MOD(COLUMN()-1,6)))</f>
        <v/>
      </c>
      <c r="B224" s="52" t="str">
        <f>IF(ROWS($A$3:B224)&gt;CEILING(COUNT(DRAFT!$B:$B)/4,1),"",INDEX(RSLT,ROWS($A$3:B224)+QUOTIENT(COLUMNS($A$3:B224)-1,65)*CEILING(COUNT(DRAFT!$B:$B)/4,1),1+MOD(COLUMN()-1,6)))</f>
        <v/>
      </c>
      <c r="C224" s="71" t="str">
        <f>IF(ROWS($A$3:C224)&gt;CEILING(COUNT(DRAFT!$B:$B)/4,1),"",INDEX(RSLT,ROWS($A$3:C224)+QUOTIENT(COLUMNS($A$3:C224)-1,65)*CEILING(COUNT(DRAFT!$B:$B)/4,1),1+MOD(COLUMN()-1,6)))</f>
        <v/>
      </c>
      <c r="D224" s="51" t="str">
        <f>IF(ROWS($A$3:D224)&gt;CEILING(COUNT(DRAFT!$B:$B)/4,1),"",INDEX(RSLT,ROWS($A$3:D224)+QUOTIENT(COLUMNS($A$3:D224)-1,65)*CEILING(COUNT(DRAFT!$B:$B)/4,1),1+MOD(COLUMN()-1,6)))</f>
        <v/>
      </c>
      <c r="E224" s="51" t="str">
        <f>IF(ROWS($A$3:E224)&gt;CEILING(COUNT(DRAFT!$B:$B)/4,1),"",INDEX(RSLT,ROWS($A$3:E224)+QUOTIENT(COLUMNS($A$3:E224)-1,65)*CEILING(COUNT(DRAFT!$B:$B)/4,1),1+MOD(COLUMN()-1,6)))</f>
        <v/>
      </c>
      <c r="F224" s="51" t="str">
        <f>IF(ROWS($A$3:F224)&gt;CEILING(COUNT(DRAFT!$B:$B)/4,1),"",INDEX(RSLT,ROWS($A$3:F224)+QUOTIENT(COLUMNS($A$3:F224)-1,65)*CEILING(COUNT(DRAFT!$B:$B)/4,1),1+MOD(COLUMN()-1,6)))</f>
        <v/>
      </c>
      <c r="G224" s="51" t="str">
        <f>IF(ROWS($A$3:G224)&gt;CEILING(COUNT(DRAFT!$B:$B)/4,1),"",INDEX(RSLT,ROWS($A$3:G224)+QUOTIENT(COLUMNS($A$3:G224)-1,65)*CEILING(COUNT(DRAFT!$B:$B)/4,1),1+MOD(COLUMN()-1,6)))</f>
        <v/>
      </c>
      <c r="H224" s="52" t="str">
        <f>IF(ROWS($A$3:H224)&gt;CEILING(COUNT(DRAFT!$B:$B)/4,1),"",INDEX(RSLT,ROWS($A$3:H224)+QUOTIENT(COLUMNS($A$3:H224)-1,65)*CEILING(COUNT(DRAFT!$B:$B)/4,1),1+MOD(COLUMN()-1,6)))</f>
        <v/>
      </c>
      <c r="I224" s="71" t="str">
        <f>IF(ROWS($A$3:I224)&gt;CEILING(COUNT(DRAFT!$B:$B)/4,1),"",INDEX(RSLT,ROWS($A$3:I224)+QUOTIENT(COLUMNS($A$3:I224)-1,65)*CEILING(COUNT(DRAFT!$B:$B)/4,1),1+MOD(COLUMN()-1,6)))</f>
        <v/>
      </c>
      <c r="J224" s="51" t="str">
        <f>IF(ROWS($A$3:J224)&gt;CEILING(COUNT(DRAFT!$B:$B)/4,1),"",INDEX(RSLT,ROWS($A$3:J224)+QUOTIENT(COLUMNS($A$3:J224)-1,65)*CEILING(COUNT(DRAFT!$B:$B)/4,1),1+MOD(COLUMN()-1,6)))</f>
        <v/>
      </c>
      <c r="K224" s="51" t="str">
        <f>IF(ROWS($A$3:K224)&gt;CEILING(COUNT(DRAFT!$B:$B)/4,1),"",INDEX(RSLT,ROWS($A$3:K224)+QUOTIENT(COLUMNS($A$3:K224)-1,65)*CEILING(COUNT(DRAFT!$B:$B)/4,1),1+MOD(COLUMN()-1,6)))</f>
        <v/>
      </c>
      <c r="L224" s="51" t="str">
        <f>IF(ROWS($A$3:L224)&gt;CEILING(COUNT(DRAFT!$B:$B)/4,1),"",INDEX(RSLT,ROWS($A$3:L224)+QUOTIENT(COLUMNS($A$3:L224)-1,65)*CEILING(COUNT(DRAFT!$B:$B)/4,1),1+MOD(COLUMN()-1,6)))</f>
        <v/>
      </c>
      <c r="M224" s="51" t="str">
        <f>IF(ROWS($A$3:M224)&gt;CEILING(COUNT(DRAFT!$B:$B)/4,1),"",INDEX(RSLT,ROWS($A$3:M224)+QUOTIENT(COLUMNS($A$3:M224)-1,65)*CEILING(COUNT(DRAFT!$B:$B)/4,1),1+MOD(COLUMN()-1,6)))</f>
        <v/>
      </c>
      <c r="N224" s="52" t="str">
        <f>IF(ROWS($A$3:N224)&gt;CEILING(COUNT(DRAFT!$B:$B)/4,1),"",INDEX(RSLT,ROWS($A$3:N224)+QUOTIENT(COLUMNS($A$3:N224)-1,65)*CEILING(COUNT(DRAFT!$B:$B)/4,1),1+MOD(COLUMN()-1,6)))</f>
        <v/>
      </c>
      <c r="O224" s="71" t="str">
        <f>IF(ROWS($A$3:O224)&gt;CEILING(COUNT(DRAFT!$B:$B)/4,1),"",INDEX(RSLT,ROWS($A$3:O224)+QUOTIENT(COLUMNS($A$3:O224)-1,65)*CEILING(COUNT(DRAFT!$B:$B)/4,1),1+MOD(COLUMN()-1,6)))</f>
        <v/>
      </c>
      <c r="P224" s="51" t="str">
        <f>IF(ROWS($A$3:P224)&gt;CEILING(COUNT(DRAFT!$B:$B)/4,1),"",INDEX(RSLT,ROWS($A$3:P224)+QUOTIENT(COLUMNS($A$3:P224)-1,65)*CEILING(COUNT(DRAFT!$B:$B)/4,1),1+MOD(COLUMN()-1,6)))</f>
        <v/>
      </c>
      <c r="Q224" s="51" t="str">
        <f>IF(ROWS($A$3:Q224)&gt;CEILING(COUNT(DRAFT!$B:$B)/4,1),"",INDEX(RSLT,ROWS($A$3:Q224)+QUOTIENT(COLUMNS($A$3:Q224)-1,65)*CEILING(COUNT(DRAFT!$B:$B)/4,1),1+MOD(COLUMN()-1,6)))</f>
        <v/>
      </c>
      <c r="R224" s="51" t="str">
        <f>IF(ROWS($A$3:R224)&gt;CEILING(COUNT(DRAFT!$B:$B)/4,1),"",INDEX(RSLT,ROWS($A$3:R224)+QUOTIENT(COLUMNS($A$3:R224)-1,65)*CEILING(COUNT(DRAFT!$B:$B)/4,1),1+MOD(COLUMN()-1,6)))</f>
        <v/>
      </c>
      <c r="S224" s="51" t="str">
        <f>IF(ROWS($A$3:S224)&gt;CEILING(COUNT(DRAFT!$B:$B)/4,1),"",INDEX(RSLT,ROWS($A$3:S224)+QUOTIENT(COLUMNS($A$3:S224)-1,65)*CEILING(COUNT(DRAFT!$B:$B)/4,1),1+MOD(COLUMN()-1,6)))</f>
        <v/>
      </c>
      <c r="T224" s="52" t="str">
        <f>IF(ROWS($A$3:T224)&gt;CEILING(COUNT(DRAFT!$B:$B)/4,1),"",INDEX(RSLT,ROWS($A$3:T224)+QUOTIENT(COLUMNS($A$3:T224)-1,65)*CEILING(COUNT(DRAFT!$B:$B)/4,1),1+MOD(COLUMN()-1,6)))</f>
        <v/>
      </c>
      <c r="U224" s="71" t="str">
        <f>IF(ROWS($A$3:U224)&gt;CEILING(COUNT(DRAFT!$B:$B)/4,1),"",INDEX(RSLT,ROWS($A$3:U224)+QUOTIENT(COLUMNS($A$3:U224)-1,65)*CEILING(COUNT(DRAFT!$B:$B)/4,1),1+MOD(COLUMN()-1,6)))</f>
        <v/>
      </c>
      <c r="V224" s="51" t="str">
        <f>IF(ROWS($A$3:V224)&gt;CEILING(COUNT(DRAFT!$B:$B)/4,1),"",INDEX(RSLT,ROWS($A$3:V224)+QUOTIENT(COLUMNS($A$3:V224)-1,65)*CEILING(COUNT(DRAFT!$B:$B)/4,1),1+MOD(COLUMN()-1,6)))</f>
        <v/>
      </c>
      <c r="W224" s="51" t="str">
        <f>IF(ROWS($A$3:W224)&gt;CEILING(COUNT(DRAFT!$B:$B)/4,1),"",INDEX(RSLT,ROWS($A$3:W224)+QUOTIENT(COLUMNS($A$3:W224)-1,65)*CEILING(COUNT(DRAFT!$B:$B)/4,1),1+MOD(COLUMN()-1,6)))</f>
        <v/>
      </c>
      <c r="X224" s="51" t="str">
        <f>IF(ROWS($A$3:X224)&gt;CEILING(COUNT(DRAFT!$B:$B)/4,1),"",INDEX(RSLT,ROWS($A$3:X224)+QUOTIENT(COLUMNS($A$3:X224)-1,65)*CEILING(COUNT(DRAFT!$B:$B)/4,1),1+MOD(COLUMN()-1,6)))</f>
        <v/>
      </c>
    </row>
    <row r="225" spans="1:24" ht="23.1" customHeight="1" x14ac:dyDescent="0.2">
      <c r="A225" s="51" t="str">
        <f>IF(ROWS($A$3:A225)&gt;CEILING(COUNT(DRAFT!$B:$B)/4,1),"",INDEX(RSLT,ROWS($A$3:A225)+QUOTIENT(COLUMNS($A$3:A225)-1,65)*CEILING(COUNT(DRAFT!$B:$B)/4,1),1+MOD(COLUMN()-1,6)))</f>
        <v/>
      </c>
      <c r="B225" s="52" t="str">
        <f>IF(ROWS($A$3:B225)&gt;CEILING(COUNT(DRAFT!$B:$B)/4,1),"",INDEX(RSLT,ROWS($A$3:B225)+QUOTIENT(COLUMNS($A$3:B225)-1,65)*CEILING(COUNT(DRAFT!$B:$B)/4,1),1+MOD(COLUMN()-1,6)))</f>
        <v/>
      </c>
      <c r="C225" s="71" t="str">
        <f>IF(ROWS($A$3:C225)&gt;CEILING(COUNT(DRAFT!$B:$B)/4,1),"",INDEX(RSLT,ROWS($A$3:C225)+QUOTIENT(COLUMNS($A$3:C225)-1,65)*CEILING(COUNT(DRAFT!$B:$B)/4,1),1+MOD(COLUMN()-1,6)))</f>
        <v/>
      </c>
      <c r="D225" s="51" t="str">
        <f>IF(ROWS($A$3:D225)&gt;CEILING(COUNT(DRAFT!$B:$B)/4,1),"",INDEX(RSLT,ROWS($A$3:D225)+QUOTIENT(COLUMNS($A$3:D225)-1,65)*CEILING(COUNT(DRAFT!$B:$B)/4,1),1+MOD(COLUMN()-1,6)))</f>
        <v/>
      </c>
      <c r="E225" s="51" t="str">
        <f>IF(ROWS($A$3:E225)&gt;CEILING(COUNT(DRAFT!$B:$B)/4,1),"",INDEX(RSLT,ROWS($A$3:E225)+QUOTIENT(COLUMNS($A$3:E225)-1,65)*CEILING(COUNT(DRAFT!$B:$B)/4,1),1+MOD(COLUMN()-1,6)))</f>
        <v/>
      </c>
      <c r="F225" s="51" t="str">
        <f>IF(ROWS($A$3:F225)&gt;CEILING(COUNT(DRAFT!$B:$B)/4,1),"",INDEX(RSLT,ROWS($A$3:F225)+QUOTIENT(COLUMNS($A$3:F225)-1,65)*CEILING(COUNT(DRAFT!$B:$B)/4,1),1+MOD(COLUMN()-1,6)))</f>
        <v/>
      </c>
      <c r="G225" s="51" t="str">
        <f>IF(ROWS($A$3:G225)&gt;CEILING(COUNT(DRAFT!$B:$B)/4,1),"",INDEX(RSLT,ROWS($A$3:G225)+QUOTIENT(COLUMNS($A$3:G225)-1,65)*CEILING(COUNT(DRAFT!$B:$B)/4,1),1+MOD(COLUMN()-1,6)))</f>
        <v/>
      </c>
      <c r="H225" s="52" t="str">
        <f>IF(ROWS($A$3:H225)&gt;CEILING(COUNT(DRAFT!$B:$B)/4,1),"",INDEX(RSLT,ROWS($A$3:H225)+QUOTIENT(COLUMNS($A$3:H225)-1,65)*CEILING(COUNT(DRAFT!$B:$B)/4,1),1+MOD(COLUMN()-1,6)))</f>
        <v/>
      </c>
      <c r="I225" s="71" t="str">
        <f>IF(ROWS($A$3:I225)&gt;CEILING(COUNT(DRAFT!$B:$B)/4,1),"",INDEX(RSLT,ROWS($A$3:I225)+QUOTIENT(COLUMNS($A$3:I225)-1,65)*CEILING(COUNT(DRAFT!$B:$B)/4,1),1+MOD(COLUMN()-1,6)))</f>
        <v/>
      </c>
      <c r="J225" s="51" t="str">
        <f>IF(ROWS($A$3:J225)&gt;CEILING(COUNT(DRAFT!$B:$B)/4,1),"",INDEX(RSLT,ROWS($A$3:J225)+QUOTIENT(COLUMNS($A$3:J225)-1,65)*CEILING(COUNT(DRAFT!$B:$B)/4,1),1+MOD(COLUMN()-1,6)))</f>
        <v/>
      </c>
      <c r="K225" s="51" t="str">
        <f>IF(ROWS($A$3:K225)&gt;CEILING(COUNT(DRAFT!$B:$B)/4,1),"",INDEX(RSLT,ROWS($A$3:K225)+QUOTIENT(COLUMNS($A$3:K225)-1,65)*CEILING(COUNT(DRAFT!$B:$B)/4,1),1+MOD(COLUMN()-1,6)))</f>
        <v/>
      </c>
      <c r="L225" s="51" t="str">
        <f>IF(ROWS($A$3:L225)&gt;CEILING(COUNT(DRAFT!$B:$B)/4,1),"",INDEX(RSLT,ROWS($A$3:L225)+QUOTIENT(COLUMNS($A$3:L225)-1,65)*CEILING(COUNT(DRAFT!$B:$B)/4,1),1+MOD(COLUMN()-1,6)))</f>
        <v/>
      </c>
      <c r="M225" s="51" t="str">
        <f>IF(ROWS($A$3:M225)&gt;CEILING(COUNT(DRAFT!$B:$B)/4,1),"",INDEX(RSLT,ROWS($A$3:M225)+QUOTIENT(COLUMNS($A$3:M225)-1,65)*CEILING(COUNT(DRAFT!$B:$B)/4,1),1+MOD(COLUMN()-1,6)))</f>
        <v/>
      </c>
      <c r="N225" s="52" t="str">
        <f>IF(ROWS($A$3:N225)&gt;CEILING(COUNT(DRAFT!$B:$B)/4,1),"",INDEX(RSLT,ROWS($A$3:N225)+QUOTIENT(COLUMNS($A$3:N225)-1,65)*CEILING(COUNT(DRAFT!$B:$B)/4,1),1+MOD(COLUMN()-1,6)))</f>
        <v/>
      </c>
      <c r="O225" s="71" t="str">
        <f>IF(ROWS($A$3:O225)&gt;CEILING(COUNT(DRAFT!$B:$B)/4,1),"",INDEX(RSLT,ROWS($A$3:O225)+QUOTIENT(COLUMNS($A$3:O225)-1,65)*CEILING(COUNT(DRAFT!$B:$B)/4,1),1+MOD(COLUMN()-1,6)))</f>
        <v/>
      </c>
      <c r="P225" s="51" t="str">
        <f>IF(ROWS($A$3:P225)&gt;CEILING(COUNT(DRAFT!$B:$B)/4,1),"",INDEX(RSLT,ROWS($A$3:P225)+QUOTIENT(COLUMNS($A$3:P225)-1,65)*CEILING(COUNT(DRAFT!$B:$B)/4,1),1+MOD(COLUMN()-1,6)))</f>
        <v/>
      </c>
      <c r="Q225" s="51" t="str">
        <f>IF(ROWS($A$3:Q225)&gt;CEILING(COUNT(DRAFT!$B:$B)/4,1),"",INDEX(RSLT,ROWS($A$3:Q225)+QUOTIENT(COLUMNS($A$3:Q225)-1,65)*CEILING(COUNT(DRAFT!$B:$B)/4,1),1+MOD(COLUMN()-1,6)))</f>
        <v/>
      </c>
      <c r="R225" s="51" t="str">
        <f>IF(ROWS($A$3:R225)&gt;CEILING(COUNT(DRAFT!$B:$B)/4,1),"",INDEX(RSLT,ROWS($A$3:R225)+QUOTIENT(COLUMNS($A$3:R225)-1,65)*CEILING(COUNT(DRAFT!$B:$B)/4,1),1+MOD(COLUMN()-1,6)))</f>
        <v/>
      </c>
      <c r="S225" s="51" t="str">
        <f>IF(ROWS($A$3:S225)&gt;CEILING(COUNT(DRAFT!$B:$B)/4,1),"",INDEX(RSLT,ROWS($A$3:S225)+QUOTIENT(COLUMNS($A$3:S225)-1,65)*CEILING(COUNT(DRAFT!$B:$B)/4,1),1+MOD(COLUMN()-1,6)))</f>
        <v/>
      </c>
      <c r="T225" s="52" t="str">
        <f>IF(ROWS($A$3:T225)&gt;CEILING(COUNT(DRAFT!$B:$B)/4,1),"",INDEX(RSLT,ROWS($A$3:T225)+QUOTIENT(COLUMNS($A$3:T225)-1,65)*CEILING(COUNT(DRAFT!$B:$B)/4,1),1+MOD(COLUMN()-1,6)))</f>
        <v/>
      </c>
      <c r="U225" s="71" t="str">
        <f>IF(ROWS($A$3:U225)&gt;CEILING(COUNT(DRAFT!$B:$B)/4,1),"",INDEX(RSLT,ROWS($A$3:U225)+QUOTIENT(COLUMNS($A$3:U225)-1,65)*CEILING(COUNT(DRAFT!$B:$B)/4,1),1+MOD(COLUMN()-1,6)))</f>
        <v/>
      </c>
      <c r="V225" s="51" t="str">
        <f>IF(ROWS($A$3:V225)&gt;CEILING(COUNT(DRAFT!$B:$B)/4,1),"",INDEX(RSLT,ROWS($A$3:V225)+QUOTIENT(COLUMNS($A$3:V225)-1,65)*CEILING(COUNT(DRAFT!$B:$B)/4,1),1+MOD(COLUMN()-1,6)))</f>
        <v/>
      </c>
      <c r="W225" s="51" t="str">
        <f>IF(ROWS($A$3:W225)&gt;CEILING(COUNT(DRAFT!$B:$B)/4,1),"",INDEX(RSLT,ROWS($A$3:W225)+QUOTIENT(COLUMNS($A$3:W225)-1,65)*CEILING(COUNT(DRAFT!$B:$B)/4,1),1+MOD(COLUMN()-1,6)))</f>
        <v/>
      </c>
      <c r="X225" s="51" t="str">
        <f>IF(ROWS($A$3:X225)&gt;CEILING(COUNT(DRAFT!$B:$B)/4,1),"",INDEX(RSLT,ROWS($A$3:X225)+QUOTIENT(COLUMNS($A$3:X225)-1,65)*CEILING(COUNT(DRAFT!$B:$B)/4,1),1+MOD(COLUMN()-1,6)))</f>
        <v/>
      </c>
    </row>
    <row r="226" spans="1:24" ht="23.1" customHeight="1" x14ac:dyDescent="0.2">
      <c r="A226" s="51" t="str">
        <f>IF(ROWS($A$3:A226)&gt;CEILING(COUNT(DRAFT!$B:$B)/4,1),"",INDEX(RSLT,ROWS($A$3:A226)+QUOTIENT(COLUMNS($A$3:A226)-1,65)*CEILING(COUNT(DRAFT!$B:$B)/4,1),1+MOD(COLUMN()-1,6)))</f>
        <v/>
      </c>
      <c r="B226" s="52" t="str">
        <f>IF(ROWS($A$3:B226)&gt;CEILING(COUNT(DRAFT!$B:$B)/4,1),"",INDEX(RSLT,ROWS($A$3:B226)+QUOTIENT(COLUMNS($A$3:B226)-1,65)*CEILING(COUNT(DRAFT!$B:$B)/4,1),1+MOD(COLUMN()-1,6)))</f>
        <v/>
      </c>
      <c r="C226" s="71" t="str">
        <f>IF(ROWS($A$3:C226)&gt;CEILING(COUNT(DRAFT!$B:$B)/4,1),"",INDEX(RSLT,ROWS($A$3:C226)+QUOTIENT(COLUMNS($A$3:C226)-1,65)*CEILING(COUNT(DRAFT!$B:$B)/4,1),1+MOD(COLUMN()-1,6)))</f>
        <v/>
      </c>
      <c r="D226" s="51" t="str">
        <f>IF(ROWS($A$3:D226)&gt;CEILING(COUNT(DRAFT!$B:$B)/4,1),"",INDEX(RSLT,ROWS($A$3:D226)+QUOTIENT(COLUMNS($A$3:D226)-1,65)*CEILING(COUNT(DRAFT!$B:$B)/4,1),1+MOD(COLUMN()-1,6)))</f>
        <v/>
      </c>
      <c r="E226" s="51" t="str">
        <f>IF(ROWS($A$3:E226)&gt;CEILING(COUNT(DRAFT!$B:$B)/4,1),"",INDEX(RSLT,ROWS($A$3:E226)+QUOTIENT(COLUMNS($A$3:E226)-1,65)*CEILING(COUNT(DRAFT!$B:$B)/4,1),1+MOD(COLUMN()-1,6)))</f>
        <v/>
      </c>
      <c r="F226" s="51" t="str">
        <f>IF(ROWS($A$3:F226)&gt;CEILING(COUNT(DRAFT!$B:$B)/4,1),"",INDEX(RSLT,ROWS($A$3:F226)+QUOTIENT(COLUMNS($A$3:F226)-1,65)*CEILING(COUNT(DRAFT!$B:$B)/4,1),1+MOD(COLUMN()-1,6)))</f>
        <v/>
      </c>
      <c r="G226" s="51" t="str">
        <f>IF(ROWS($A$3:G226)&gt;CEILING(COUNT(DRAFT!$B:$B)/4,1),"",INDEX(RSLT,ROWS($A$3:G226)+QUOTIENT(COLUMNS($A$3:G226)-1,65)*CEILING(COUNT(DRAFT!$B:$B)/4,1),1+MOD(COLUMN()-1,6)))</f>
        <v/>
      </c>
      <c r="H226" s="52" t="str">
        <f>IF(ROWS($A$3:H226)&gt;CEILING(COUNT(DRAFT!$B:$B)/4,1),"",INDEX(RSLT,ROWS($A$3:H226)+QUOTIENT(COLUMNS($A$3:H226)-1,65)*CEILING(COUNT(DRAFT!$B:$B)/4,1),1+MOD(COLUMN()-1,6)))</f>
        <v/>
      </c>
      <c r="I226" s="71" t="str">
        <f>IF(ROWS($A$3:I226)&gt;CEILING(COUNT(DRAFT!$B:$B)/4,1),"",INDEX(RSLT,ROWS($A$3:I226)+QUOTIENT(COLUMNS($A$3:I226)-1,65)*CEILING(COUNT(DRAFT!$B:$B)/4,1),1+MOD(COLUMN()-1,6)))</f>
        <v/>
      </c>
      <c r="J226" s="51" t="str">
        <f>IF(ROWS($A$3:J226)&gt;CEILING(COUNT(DRAFT!$B:$B)/4,1),"",INDEX(RSLT,ROWS($A$3:J226)+QUOTIENT(COLUMNS($A$3:J226)-1,65)*CEILING(COUNT(DRAFT!$B:$B)/4,1),1+MOD(COLUMN()-1,6)))</f>
        <v/>
      </c>
      <c r="K226" s="51" t="str">
        <f>IF(ROWS($A$3:K226)&gt;CEILING(COUNT(DRAFT!$B:$B)/4,1),"",INDEX(RSLT,ROWS($A$3:K226)+QUOTIENT(COLUMNS($A$3:K226)-1,65)*CEILING(COUNT(DRAFT!$B:$B)/4,1),1+MOD(COLUMN()-1,6)))</f>
        <v/>
      </c>
      <c r="L226" s="51" t="str">
        <f>IF(ROWS($A$3:L226)&gt;CEILING(COUNT(DRAFT!$B:$B)/4,1),"",INDEX(RSLT,ROWS($A$3:L226)+QUOTIENT(COLUMNS($A$3:L226)-1,65)*CEILING(COUNT(DRAFT!$B:$B)/4,1),1+MOD(COLUMN()-1,6)))</f>
        <v/>
      </c>
      <c r="M226" s="51" t="str">
        <f>IF(ROWS($A$3:M226)&gt;CEILING(COUNT(DRAFT!$B:$B)/4,1),"",INDEX(RSLT,ROWS($A$3:M226)+QUOTIENT(COLUMNS($A$3:M226)-1,65)*CEILING(COUNT(DRAFT!$B:$B)/4,1),1+MOD(COLUMN()-1,6)))</f>
        <v/>
      </c>
      <c r="N226" s="52" t="str">
        <f>IF(ROWS($A$3:N226)&gt;CEILING(COUNT(DRAFT!$B:$B)/4,1),"",INDEX(RSLT,ROWS($A$3:N226)+QUOTIENT(COLUMNS($A$3:N226)-1,65)*CEILING(COUNT(DRAFT!$B:$B)/4,1),1+MOD(COLUMN()-1,6)))</f>
        <v/>
      </c>
      <c r="O226" s="71" t="str">
        <f>IF(ROWS($A$3:O226)&gt;CEILING(COUNT(DRAFT!$B:$B)/4,1),"",INDEX(RSLT,ROWS($A$3:O226)+QUOTIENT(COLUMNS($A$3:O226)-1,65)*CEILING(COUNT(DRAFT!$B:$B)/4,1),1+MOD(COLUMN()-1,6)))</f>
        <v/>
      </c>
      <c r="P226" s="51" t="str">
        <f>IF(ROWS($A$3:P226)&gt;CEILING(COUNT(DRAFT!$B:$B)/4,1),"",INDEX(RSLT,ROWS($A$3:P226)+QUOTIENT(COLUMNS($A$3:P226)-1,65)*CEILING(COUNT(DRAFT!$B:$B)/4,1),1+MOD(COLUMN()-1,6)))</f>
        <v/>
      </c>
      <c r="Q226" s="51" t="str">
        <f>IF(ROWS($A$3:Q226)&gt;CEILING(COUNT(DRAFT!$B:$B)/4,1),"",INDEX(RSLT,ROWS($A$3:Q226)+QUOTIENT(COLUMNS($A$3:Q226)-1,65)*CEILING(COUNT(DRAFT!$B:$B)/4,1),1+MOD(COLUMN()-1,6)))</f>
        <v/>
      </c>
      <c r="R226" s="51" t="str">
        <f>IF(ROWS($A$3:R226)&gt;CEILING(COUNT(DRAFT!$B:$B)/4,1),"",INDEX(RSLT,ROWS($A$3:R226)+QUOTIENT(COLUMNS($A$3:R226)-1,65)*CEILING(COUNT(DRAFT!$B:$B)/4,1),1+MOD(COLUMN()-1,6)))</f>
        <v/>
      </c>
      <c r="S226" s="51" t="str">
        <f>IF(ROWS($A$3:S226)&gt;CEILING(COUNT(DRAFT!$B:$B)/4,1),"",INDEX(RSLT,ROWS($A$3:S226)+QUOTIENT(COLUMNS($A$3:S226)-1,65)*CEILING(COUNT(DRAFT!$B:$B)/4,1),1+MOD(COLUMN()-1,6)))</f>
        <v/>
      </c>
      <c r="T226" s="52" t="str">
        <f>IF(ROWS($A$3:T226)&gt;CEILING(COUNT(DRAFT!$B:$B)/4,1),"",INDEX(RSLT,ROWS($A$3:T226)+QUOTIENT(COLUMNS($A$3:T226)-1,65)*CEILING(COUNT(DRAFT!$B:$B)/4,1),1+MOD(COLUMN()-1,6)))</f>
        <v/>
      </c>
      <c r="U226" s="71" t="str">
        <f>IF(ROWS($A$3:U226)&gt;CEILING(COUNT(DRAFT!$B:$B)/4,1),"",INDEX(RSLT,ROWS($A$3:U226)+QUOTIENT(COLUMNS($A$3:U226)-1,65)*CEILING(COUNT(DRAFT!$B:$B)/4,1),1+MOD(COLUMN()-1,6)))</f>
        <v/>
      </c>
      <c r="V226" s="51" t="str">
        <f>IF(ROWS($A$3:V226)&gt;CEILING(COUNT(DRAFT!$B:$B)/4,1),"",INDEX(RSLT,ROWS($A$3:V226)+QUOTIENT(COLUMNS($A$3:V226)-1,65)*CEILING(COUNT(DRAFT!$B:$B)/4,1),1+MOD(COLUMN()-1,6)))</f>
        <v/>
      </c>
      <c r="W226" s="51" t="str">
        <f>IF(ROWS($A$3:W226)&gt;CEILING(COUNT(DRAFT!$B:$B)/4,1),"",INDEX(RSLT,ROWS($A$3:W226)+QUOTIENT(COLUMNS($A$3:W226)-1,65)*CEILING(COUNT(DRAFT!$B:$B)/4,1),1+MOD(COLUMN()-1,6)))</f>
        <v/>
      </c>
      <c r="X226" s="51" t="str">
        <f>IF(ROWS($A$3:X226)&gt;CEILING(COUNT(DRAFT!$B:$B)/4,1),"",INDEX(RSLT,ROWS($A$3:X226)+QUOTIENT(COLUMNS($A$3:X226)-1,65)*CEILING(COUNT(DRAFT!$B:$B)/4,1),1+MOD(COLUMN()-1,6)))</f>
        <v/>
      </c>
    </row>
    <row r="227" spans="1:24" ht="23.1" customHeight="1" x14ac:dyDescent="0.2">
      <c r="A227" s="51" t="str">
        <f>IF(ROWS($A$3:A227)&gt;CEILING(COUNT(DRAFT!$B:$B)/4,1),"",INDEX(RSLT,ROWS($A$3:A227)+QUOTIENT(COLUMNS($A$3:A227)-1,65)*CEILING(COUNT(DRAFT!$B:$B)/4,1),1+MOD(COLUMN()-1,6)))</f>
        <v/>
      </c>
      <c r="B227" s="52" t="str">
        <f>IF(ROWS($A$3:B227)&gt;CEILING(COUNT(DRAFT!$B:$B)/4,1),"",INDEX(RSLT,ROWS($A$3:B227)+QUOTIENT(COLUMNS($A$3:B227)-1,65)*CEILING(COUNT(DRAFT!$B:$B)/4,1),1+MOD(COLUMN()-1,6)))</f>
        <v/>
      </c>
      <c r="C227" s="71" t="str">
        <f>IF(ROWS($A$3:C227)&gt;CEILING(COUNT(DRAFT!$B:$B)/4,1),"",INDEX(RSLT,ROWS($A$3:C227)+QUOTIENT(COLUMNS($A$3:C227)-1,65)*CEILING(COUNT(DRAFT!$B:$B)/4,1),1+MOD(COLUMN()-1,6)))</f>
        <v/>
      </c>
      <c r="D227" s="51" t="str">
        <f>IF(ROWS($A$3:D227)&gt;CEILING(COUNT(DRAFT!$B:$B)/4,1),"",INDEX(RSLT,ROWS($A$3:D227)+QUOTIENT(COLUMNS($A$3:D227)-1,65)*CEILING(COUNT(DRAFT!$B:$B)/4,1),1+MOD(COLUMN()-1,6)))</f>
        <v/>
      </c>
      <c r="E227" s="51" t="str">
        <f>IF(ROWS($A$3:E227)&gt;CEILING(COUNT(DRAFT!$B:$B)/4,1),"",INDEX(RSLT,ROWS($A$3:E227)+QUOTIENT(COLUMNS($A$3:E227)-1,65)*CEILING(COUNT(DRAFT!$B:$B)/4,1),1+MOD(COLUMN()-1,6)))</f>
        <v/>
      </c>
      <c r="F227" s="51" t="str">
        <f>IF(ROWS($A$3:F227)&gt;CEILING(COUNT(DRAFT!$B:$B)/4,1),"",INDEX(RSLT,ROWS($A$3:F227)+QUOTIENT(COLUMNS($A$3:F227)-1,65)*CEILING(COUNT(DRAFT!$B:$B)/4,1),1+MOD(COLUMN()-1,6)))</f>
        <v/>
      </c>
      <c r="G227" s="51" t="str">
        <f>IF(ROWS($A$3:G227)&gt;CEILING(COUNT(DRAFT!$B:$B)/4,1),"",INDEX(RSLT,ROWS($A$3:G227)+QUOTIENT(COLUMNS($A$3:G227)-1,65)*CEILING(COUNT(DRAFT!$B:$B)/4,1),1+MOD(COLUMN()-1,6)))</f>
        <v/>
      </c>
      <c r="H227" s="52" t="str">
        <f>IF(ROWS($A$3:H227)&gt;CEILING(COUNT(DRAFT!$B:$B)/4,1),"",INDEX(RSLT,ROWS($A$3:H227)+QUOTIENT(COLUMNS($A$3:H227)-1,65)*CEILING(COUNT(DRAFT!$B:$B)/4,1),1+MOD(COLUMN()-1,6)))</f>
        <v/>
      </c>
      <c r="I227" s="71" t="str">
        <f>IF(ROWS($A$3:I227)&gt;CEILING(COUNT(DRAFT!$B:$B)/4,1),"",INDEX(RSLT,ROWS($A$3:I227)+QUOTIENT(COLUMNS($A$3:I227)-1,65)*CEILING(COUNT(DRAFT!$B:$B)/4,1),1+MOD(COLUMN()-1,6)))</f>
        <v/>
      </c>
      <c r="J227" s="51" t="str">
        <f>IF(ROWS($A$3:J227)&gt;CEILING(COUNT(DRAFT!$B:$B)/4,1),"",INDEX(RSLT,ROWS($A$3:J227)+QUOTIENT(COLUMNS($A$3:J227)-1,65)*CEILING(COUNT(DRAFT!$B:$B)/4,1),1+MOD(COLUMN()-1,6)))</f>
        <v/>
      </c>
      <c r="K227" s="51" t="str">
        <f>IF(ROWS($A$3:K227)&gt;CEILING(COUNT(DRAFT!$B:$B)/4,1),"",INDEX(RSLT,ROWS($A$3:K227)+QUOTIENT(COLUMNS($A$3:K227)-1,65)*CEILING(COUNT(DRAFT!$B:$B)/4,1),1+MOD(COLUMN()-1,6)))</f>
        <v/>
      </c>
      <c r="L227" s="51" t="str">
        <f>IF(ROWS($A$3:L227)&gt;CEILING(COUNT(DRAFT!$B:$B)/4,1),"",INDEX(RSLT,ROWS($A$3:L227)+QUOTIENT(COLUMNS($A$3:L227)-1,65)*CEILING(COUNT(DRAFT!$B:$B)/4,1),1+MOD(COLUMN()-1,6)))</f>
        <v/>
      </c>
      <c r="M227" s="51" t="str">
        <f>IF(ROWS($A$3:M227)&gt;CEILING(COUNT(DRAFT!$B:$B)/4,1),"",INDEX(RSLT,ROWS($A$3:M227)+QUOTIENT(COLUMNS($A$3:M227)-1,65)*CEILING(COUNT(DRAFT!$B:$B)/4,1),1+MOD(COLUMN()-1,6)))</f>
        <v/>
      </c>
      <c r="N227" s="52" t="str">
        <f>IF(ROWS($A$3:N227)&gt;CEILING(COUNT(DRAFT!$B:$B)/4,1),"",INDEX(RSLT,ROWS($A$3:N227)+QUOTIENT(COLUMNS($A$3:N227)-1,65)*CEILING(COUNT(DRAFT!$B:$B)/4,1),1+MOD(COLUMN()-1,6)))</f>
        <v/>
      </c>
      <c r="O227" s="71" t="str">
        <f>IF(ROWS($A$3:O227)&gt;CEILING(COUNT(DRAFT!$B:$B)/4,1),"",INDEX(RSLT,ROWS($A$3:O227)+QUOTIENT(COLUMNS($A$3:O227)-1,65)*CEILING(COUNT(DRAFT!$B:$B)/4,1),1+MOD(COLUMN()-1,6)))</f>
        <v/>
      </c>
      <c r="P227" s="51" t="str">
        <f>IF(ROWS($A$3:P227)&gt;CEILING(COUNT(DRAFT!$B:$B)/4,1),"",INDEX(RSLT,ROWS($A$3:P227)+QUOTIENT(COLUMNS($A$3:P227)-1,65)*CEILING(COUNT(DRAFT!$B:$B)/4,1),1+MOD(COLUMN()-1,6)))</f>
        <v/>
      </c>
      <c r="Q227" s="51" t="str">
        <f>IF(ROWS($A$3:Q227)&gt;CEILING(COUNT(DRAFT!$B:$B)/4,1),"",INDEX(RSLT,ROWS($A$3:Q227)+QUOTIENT(COLUMNS($A$3:Q227)-1,65)*CEILING(COUNT(DRAFT!$B:$B)/4,1),1+MOD(COLUMN()-1,6)))</f>
        <v/>
      </c>
      <c r="R227" s="51" t="str">
        <f>IF(ROWS($A$3:R227)&gt;CEILING(COUNT(DRAFT!$B:$B)/4,1),"",INDEX(RSLT,ROWS($A$3:R227)+QUOTIENT(COLUMNS($A$3:R227)-1,65)*CEILING(COUNT(DRAFT!$B:$B)/4,1),1+MOD(COLUMN()-1,6)))</f>
        <v/>
      </c>
      <c r="S227" s="51" t="str">
        <f>IF(ROWS($A$3:S227)&gt;CEILING(COUNT(DRAFT!$B:$B)/4,1),"",INDEX(RSLT,ROWS($A$3:S227)+QUOTIENT(COLUMNS($A$3:S227)-1,65)*CEILING(COUNT(DRAFT!$B:$B)/4,1),1+MOD(COLUMN()-1,6)))</f>
        <v/>
      </c>
      <c r="T227" s="52" t="str">
        <f>IF(ROWS($A$3:T227)&gt;CEILING(COUNT(DRAFT!$B:$B)/4,1),"",INDEX(RSLT,ROWS($A$3:T227)+QUOTIENT(COLUMNS($A$3:T227)-1,65)*CEILING(COUNT(DRAFT!$B:$B)/4,1),1+MOD(COLUMN()-1,6)))</f>
        <v/>
      </c>
      <c r="U227" s="71" t="str">
        <f>IF(ROWS($A$3:U227)&gt;CEILING(COUNT(DRAFT!$B:$B)/4,1),"",INDEX(RSLT,ROWS($A$3:U227)+QUOTIENT(COLUMNS($A$3:U227)-1,65)*CEILING(COUNT(DRAFT!$B:$B)/4,1),1+MOD(COLUMN()-1,6)))</f>
        <v/>
      </c>
      <c r="V227" s="51" t="str">
        <f>IF(ROWS($A$3:V227)&gt;CEILING(COUNT(DRAFT!$B:$B)/4,1),"",INDEX(RSLT,ROWS($A$3:V227)+QUOTIENT(COLUMNS($A$3:V227)-1,65)*CEILING(COUNT(DRAFT!$B:$B)/4,1),1+MOD(COLUMN()-1,6)))</f>
        <v/>
      </c>
      <c r="W227" s="51" t="str">
        <f>IF(ROWS($A$3:W227)&gt;CEILING(COUNT(DRAFT!$B:$B)/4,1),"",INDEX(RSLT,ROWS($A$3:W227)+QUOTIENT(COLUMNS($A$3:W227)-1,65)*CEILING(COUNT(DRAFT!$B:$B)/4,1),1+MOD(COLUMN()-1,6)))</f>
        <v/>
      </c>
      <c r="X227" s="51" t="str">
        <f>IF(ROWS($A$3:X227)&gt;CEILING(COUNT(DRAFT!$B:$B)/4,1),"",INDEX(RSLT,ROWS($A$3:X227)+QUOTIENT(COLUMNS($A$3:X227)-1,65)*CEILING(COUNT(DRAFT!$B:$B)/4,1),1+MOD(COLUMN()-1,6)))</f>
        <v/>
      </c>
    </row>
    <row r="228" spans="1:24" ht="23.1" customHeight="1" x14ac:dyDescent="0.2">
      <c r="A228" s="51" t="str">
        <f>IF(ROWS($A$3:A228)&gt;CEILING(COUNT(DRAFT!$B:$B)/4,1),"",INDEX(RSLT,ROWS($A$3:A228)+QUOTIENT(COLUMNS($A$3:A228)-1,65)*CEILING(COUNT(DRAFT!$B:$B)/4,1),1+MOD(COLUMN()-1,6)))</f>
        <v/>
      </c>
      <c r="B228" s="52" t="str">
        <f>IF(ROWS($A$3:B228)&gt;CEILING(COUNT(DRAFT!$B:$B)/4,1),"",INDEX(RSLT,ROWS($A$3:B228)+QUOTIENT(COLUMNS($A$3:B228)-1,65)*CEILING(COUNT(DRAFT!$B:$B)/4,1),1+MOD(COLUMN()-1,6)))</f>
        <v/>
      </c>
      <c r="C228" s="71" t="str">
        <f>IF(ROWS($A$3:C228)&gt;CEILING(COUNT(DRAFT!$B:$B)/4,1),"",INDEX(RSLT,ROWS($A$3:C228)+QUOTIENT(COLUMNS($A$3:C228)-1,65)*CEILING(COUNT(DRAFT!$B:$B)/4,1),1+MOD(COLUMN()-1,6)))</f>
        <v/>
      </c>
      <c r="D228" s="51" t="str">
        <f>IF(ROWS($A$3:D228)&gt;CEILING(COUNT(DRAFT!$B:$B)/4,1),"",INDEX(RSLT,ROWS($A$3:D228)+QUOTIENT(COLUMNS($A$3:D228)-1,65)*CEILING(COUNT(DRAFT!$B:$B)/4,1),1+MOD(COLUMN()-1,6)))</f>
        <v/>
      </c>
      <c r="E228" s="51" t="str">
        <f>IF(ROWS($A$3:E228)&gt;CEILING(COUNT(DRAFT!$B:$B)/4,1),"",INDEX(RSLT,ROWS($A$3:E228)+QUOTIENT(COLUMNS($A$3:E228)-1,65)*CEILING(COUNT(DRAFT!$B:$B)/4,1),1+MOD(COLUMN()-1,6)))</f>
        <v/>
      </c>
      <c r="F228" s="51" t="str">
        <f>IF(ROWS($A$3:F228)&gt;CEILING(COUNT(DRAFT!$B:$B)/4,1),"",INDEX(RSLT,ROWS($A$3:F228)+QUOTIENT(COLUMNS($A$3:F228)-1,65)*CEILING(COUNT(DRAFT!$B:$B)/4,1),1+MOD(COLUMN()-1,6)))</f>
        <v/>
      </c>
      <c r="G228" s="51" t="str">
        <f>IF(ROWS($A$3:G228)&gt;CEILING(COUNT(DRAFT!$B:$B)/4,1),"",INDEX(RSLT,ROWS($A$3:G228)+QUOTIENT(COLUMNS($A$3:G228)-1,65)*CEILING(COUNT(DRAFT!$B:$B)/4,1),1+MOD(COLUMN()-1,6)))</f>
        <v/>
      </c>
      <c r="H228" s="52" t="str">
        <f>IF(ROWS($A$3:H228)&gt;CEILING(COUNT(DRAFT!$B:$B)/4,1),"",INDEX(RSLT,ROWS($A$3:H228)+QUOTIENT(COLUMNS($A$3:H228)-1,65)*CEILING(COUNT(DRAFT!$B:$B)/4,1),1+MOD(COLUMN()-1,6)))</f>
        <v/>
      </c>
      <c r="I228" s="71" t="str">
        <f>IF(ROWS($A$3:I228)&gt;CEILING(COUNT(DRAFT!$B:$B)/4,1),"",INDEX(RSLT,ROWS($A$3:I228)+QUOTIENT(COLUMNS($A$3:I228)-1,65)*CEILING(COUNT(DRAFT!$B:$B)/4,1),1+MOD(COLUMN()-1,6)))</f>
        <v/>
      </c>
      <c r="J228" s="51" t="str">
        <f>IF(ROWS($A$3:J228)&gt;CEILING(COUNT(DRAFT!$B:$B)/4,1),"",INDEX(RSLT,ROWS($A$3:J228)+QUOTIENT(COLUMNS($A$3:J228)-1,65)*CEILING(COUNT(DRAFT!$B:$B)/4,1),1+MOD(COLUMN()-1,6)))</f>
        <v/>
      </c>
      <c r="K228" s="51" t="str">
        <f>IF(ROWS($A$3:K228)&gt;CEILING(COUNT(DRAFT!$B:$B)/4,1),"",INDEX(RSLT,ROWS($A$3:K228)+QUOTIENT(COLUMNS($A$3:K228)-1,65)*CEILING(COUNT(DRAFT!$B:$B)/4,1),1+MOD(COLUMN()-1,6)))</f>
        <v/>
      </c>
      <c r="L228" s="51" t="str">
        <f>IF(ROWS($A$3:L228)&gt;CEILING(COUNT(DRAFT!$B:$B)/4,1),"",INDEX(RSLT,ROWS($A$3:L228)+QUOTIENT(COLUMNS($A$3:L228)-1,65)*CEILING(COUNT(DRAFT!$B:$B)/4,1),1+MOD(COLUMN()-1,6)))</f>
        <v/>
      </c>
      <c r="M228" s="51" t="str">
        <f>IF(ROWS($A$3:M228)&gt;CEILING(COUNT(DRAFT!$B:$B)/4,1),"",INDEX(RSLT,ROWS($A$3:M228)+QUOTIENT(COLUMNS($A$3:M228)-1,65)*CEILING(COUNT(DRAFT!$B:$B)/4,1),1+MOD(COLUMN()-1,6)))</f>
        <v/>
      </c>
      <c r="N228" s="52" t="str">
        <f>IF(ROWS($A$3:N228)&gt;CEILING(COUNT(DRAFT!$B:$B)/4,1),"",INDEX(RSLT,ROWS($A$3:N228)+QUOTIENT(COLUMNS($A$3:N228)-1,65)*CEILING(COUNT(DRAFT!$B:$B)/4,1),1+MOD(COLUMN()-1,6)))</f>
        <v/>
      </c>
      <c r="O228" s="71" t="str">
        <f>IF(ROWS($A$3:O228)&gt;CEILING(COUNT(DRAFT!$B:$B)/4,1),"",INDEX(RSLT,ROWS($A$3:O228)+QUOTIENT(COLUMNS($A$3:O228)-1,65)*CEILING(COUNT(DRAFT!$B:$B)/4,1),1+MOD(COLUMN()-1,6)))</f>
        <v/>
      </c>
      <c r="P228" s="51" t="str">
        <f>IF(ROWS($A$3:P228)&gt;CEILING(COUNT(DRAFT!$B:$B)/4,1),"",INDEX(RSLT,ROWS($A$3:P228)+QUOTIENT(COLUMNS($A$3:P228)-1,65)*CEILING(COUNT(DRAFT!$B:$B)/4,1),1+MOD(COLUMN()-1,6)))</f>
        <v/>
      </c>
      <c r="Q228" s="51" t="str">
        <f>IF(ROWS($A$3:Q228)&gt;CEILING(COUNT(DRAFT!$B:$B)/4,1),"",INDEX(RSLT,ROWS($A$3:Q228)+QUOTIENT(COLUMNS($A$3:Q228)-1,65)*CEILING(COUNT(DRAFT!$B:$B)/4,1),1+MOD(COLUMN()-1,6)))</f>
        <v/>
      </c>
      <c r="R228" s="51" t="str">
        <f>IF(ROWS($A$3:R228)&gt;CEILING(COUNT(DRAFT!$B:$B)/4,1),"",INDEX(RSLT,ROWS($A$3:R228)+QUOTIENT(COLUMNS($A$3:R228)-1,65)*CEILING(COUNT(DRAFT!$B:$B)/4,1),1+MOD(COLUMN()-1,6)))</f>
        <v/>
      </c>
      <c r="S228" s="51" t="str">
        <f>IF(ROWS($A$3:S228)&gt;CEILING(COUNT(DRAFT!$B:$B)/4,1),"",INDEX(RSLT,ROWS($A$3:S228)+QUOTIENT(COLUMNS($A$3:S228)-1,65)*CEILING(COUNT(DRAFT!$B:$B)/4,1),1+MOD(COLUMN()-1,6)))</f>
        <v/>
      </c>
      <c r="T228" s="52" t="str">
        <f>IF(ROWS($A$3:T228)&gt;CEILING(COUNT(DRAFT!$B:$B)/4,1),"",INDEX(RSLT,ROWS($A$3:T228)+QUOTIENT(COLUMNS($A$3:T228)-1,65)*CEILING(COUNT(DRAFT!$B:$B)/4,1),1+MOD(COLUMN()-1,6)))</f>
        <v/>
      </c>
      <c r="U228" s="71" t="str">
        <f>IF(ROWS($A$3:U228)&gt;CEILING(COUNT(DRAFT!$B:$B)/4,1),"",INDEX(RSLT,ROWS($A$3:U228)+QUOTIENT(COLUMNS($A$3:U228)-1,65)*CEILING(COUNT(DRAFT!$B:$B)/4,1),1+MOD(COLUMN()-1,6)))</f>
        <v/>
      </c>
      <c r="V228" s="51" t="str">
        <f>IF(ROWS($A$3:V228)&gt;CEILING(COUNT(DRAFT!$B:$B)/4,1),"",INDEX(RSLT,ROWS($A$3:V228)+QUOTIENT(COLUMNS($A$3:V228)-1,65)*CEILING(COUNT(DRAFT!$B:$B)/4,1),1+MOD(COLUMN()-1,6)))</f>
        <v/>
      </c>
      <c r="W228" s="51" t="str">
        <f>IF(ROWS($A$3:W228)&gt;CEILING(COUNT(DRAFT!$B:$B)/4,1),"",INDEX(RSLT,ROWS($A$3:W228)+QUOTIENT(COLUMNS($A$3:W228)-1,65)*CEILING(COUNT(DRAFT!$B:$B)/4,1),1+MOD(COLUMN()-1,6)))</f>
        <v/>
      </c>
      <c r="X228" s="51" t="str">
        <f>IF(ROWS($A$3:X228)&gt;CEILING(COUNT(DRAFT!$B:$B)/4,1),"",INDEX(RSLT,ROWS($A$3:X228)+QUOTIENT(COLUMNS($A$3:X228)-1,65)*CEILING(COUNT(DRAFT!$B:$B)/4,1),1+MOD(COLUMN()-1,6)))</f>
        <v/>
      </c>
    </row>
    <row r="229" spans="1:24" ht="23.1" customHeight="1" x14ac:dyDescent="0.2">
      <c r="A229" s="51" t="str">
        <f>IF(ROWS($A$3:A229)&gt;CEILING(COUNT(DRAFT!$B:$B)/4,1),"",INDEX(RSLT,ROWS($A$3:A229)+QUOTIENT(COLUMNS($A$3:A229)-1,65)*CEILING(COUNT(DRAFT!$B:$B)/4,1),1+MOD(COLUMN()-1,6)))</f>
        <v/>
      </c>
      <c r="B229" s="52" t="str">
        <f>IF(ROWS($A$3:B229)&gt;CEILING(COUNT(DRAFT!$B:$B)/4,1),"",INDEX(RSLT,ROWS($A$3:B229)+QUOTIENT(COLUMNS($A$3:B229)-1,65)*CEILING(COUNT(DRAFT!$B:$B)/4,1),1+MOD(COLUMN()-1,6)))</f>
        <v/>
      </c>
      <c r="C229" s="71" t="str">
        <f>IF(ROWS($A$3:C229)&gt;CEILING(COUNT(DRAFT!$B:$B)/4,1),"",INDEX(RSLT,ROWS($A$3:C229)+QUOTIENT(COLUMNS($A$3:C229)-1,65)*CEILING(COUNT(DRAFT!$B:$B)/4,1),1+MOD(COLUMN()-1,6)))</f>
        <v/>
      </c>
      <c r="D229" s="51" t="str">
        <f>IF(ROWS($A$3:D229)&gt;CEILING(COUNT(DRAFT!$B:$B)/4,1),"",INDEX(RSLT,ROWS($A$3:D229)+QUOTIENT(COLUMNS($A$3:D229)-1,65)*CEILING(COUNT(DRAFT!$B:$B)/4,1),1+MOD(COLUMN()-1,6)))</f>
        <v/>
      </c>
      <c r="E229" s="51" t="str">
        <f>IF(ROWS($A$3:E229)&gt;CEILING(COUNT(DRAFT!$B:$B)/4,1),"",INDEX(RSLT,ROWS($A$3:E229)+QUOTIENT(COLUMNS($A$3:E229)-1,65)*CEILING(COUNT(DRAFT!$B:$B)/4,1),1+MOD(COLUMN()-1,6)))</f>
        <v/>
      </c>
      <c r="F229" s="51" t="str">
        <f>IF(ROWS($A$3:F229)&gt;CEILING(COUNT(DRAFT!$B:$B)/4,1),"",INDEX(RSLT,ROWS($A$3:F229)+QUOTIENT(COLUMNS($A$3:F229)-1,65)*CEILING(COUNT(DRAFT!$B:$B)/4,1),1+MOD(COLUMN()-1,6)))</f>
        <v/>
      </c>
      <c r="G229" s="51" t="str">
        <f>IF(ROWS($A$3:G229)&gt;CEILING(COUNT(DRAFT!$B:$B)/4,1),"",INDEX(RSLT,ROWS($A$3:G229)+QUOTIENT(COLUMNS($A$3:G229)-1,65)*CEILING(COUNT(DRAFT!$B:$B)/4,1),1+MOD(COLUMN()-1,6)))</f>
        <v/>
      </c>
      <c r="H229" s="52" t="str">
        <f>IF(ROWS($A$3:H229)&gt;CEILING(COUNT(DRAFT!$B:$B)/4,1),"",INDEX(RSLT,ROWS($A$3:H229)+QUOTIENT(COLUMNS($A$3:H229)-1,65)*CEILING(COUNT(DRAFT!$B:$B)/4,1),1+MOD(COLUMN()-1,6)))</f>
        <v/>
      </c>
      <c r="I229" s="71" t="str">
        <f>IF(ROWS($A$3:I229)&gt;CEILING(COUNT(DRAFT!$B:$B)/4,1),"",INDEX(RSLT,ROWS($A$3:I229)+QUOTIENT(COLUMNS($A$3:I229)-1,65)*CEILING(COUNT(DRAFT!$B:$B)/4,1),1+MOD(COLUMN()-1,6)))</f>
        <v/>
      </c>
      <c r="J229" s="51" t="str">
        <f>IF(ROWS($A$3:J229)&gt;CEILING(COUNT(DRAFT!$B:$B)/4,1),"",INDEX(RSLT,ROWS($A$3:J229)+QUOTIENT(COLUMNS($A$3:J229)-1,65)*CEILING(COUNT(DRAFT!$B:$B)/4,1),1+MOD(COLUMN()-1,6)))</f>
        <v/>
      </c>
      <c r="K229" s="51" t="str">
        <f>IF(ROWS($A$3:K229)&gt;CEILING(COUNT(DRAFT!$B:$B)/4,1),"",INDEX(RSLT,ROWS($A$3:K229)+QUOTIENT(COLUMNS($A$3:K229)-1,65)*CEILING(COUNT(DRAFT!$B:$B)/4,1),1+MOD(COLUMN()-1,6)))</f>
        <v/>
      </c>
      <c r="L229" s="51" t="str">
        <f>IF(ROWS($A$3:L229)&gt;CEILING(COUNT(DRAFT!$B:$B)/4,1),"",INDEX(RSLT,ROWS($A$3:L229)+QUOTIENT(COLUMNS($A$3:L229)-1,65)*CEILING(COUNT(DRAFT!$B:$B)/4,1),1+MOD(COLUMN()-1,6)))</f>
        <v/>
      </c>
      <c r="M229" s="51" t="str">
        <f>IF(ROWS($A$3:M229)&gt;CEILING(COUNT(DRAFT!$B:$B)/4,1),"",INDEX(RSLT,ROWS($A$3:M229)+QUOTIENT(COLUMNS($A$3:M229)-1,65)*CEILING(COUNT(DRAFT!$B:$B)/4,1),1+MOD(COLUMN()-1,6)))</f>
        <v/>
      </c>
      <c r="N229" s="52" t="str">
        <f>IF(ROWS($A$3:N229)&gt;CEILING(COUNT(DRAFT!$B:$B)/4,1),"",INDEX(RSLT,ROWS($A$3:N229)+QUOTIENT(COLUMNS($A$3:N229)-1,65)*CEILING(COUNT(DRAFT!$B:$B)/4,1),1+MOD(COLUMN()-1,6)))</f>
        <v/>
      </c>
      <c r="O229" s="71" t="str">
        <f>IF(ROWS($A$3:O229)&gt;CEILING(COUNT(DRAFT!$B:$B)/4,1),"",INDEX(RSLT,ROWS($A$3:O229)+QUOTIENT(COLUMNS($A$3:O229)-1,65)*CEILING(COUNT(DRAFT!$B:$B)/4,1),1+MOD(COLUMN()-1,6)))</f>
        <v/>
      </c>
      <c r="P229" s="51" t="str">
        <f>IF(ROWS($A$3:P229)&gt;CEILING(COUNT(DRAFT!$B:$B)/4,1),"",INDEX(RSLT,ROWS($A$3:P229)+QUOTIENT(COLUMNS($A$3:P229)-1,65)*CEILING(COUNT(DRAFT!$B:$B)/4,1),1+MOD(COLUMN()-1,6)))</f>
        <v/>
      </c>
      <c r="Q229" s="51" t="str">
        <f>IF(ROWS($A$3:Q229)&gt;CEILING(COUNT(DRAFT!$B:$B)/4,1),"",INDEX(RSLT,ROWS($A$3:Q229)+QUOTIENT(COLUMNS($A$3:Q229)-1,65)*CEILING(COUNT(DRAFT!$B:$B)/4,1),1+MOD(COLUMN()-1,6)))</f>
        <v/>
      </c>
      <c r="R229" s="51" t="str">
        <f>IF(ROWS($A$3:R229)&gt;CEILING(COUNT(DRAFT!$B:$B)/4,1),"",INDEX(RSLT,ROWS($A$3:R229)+QUOTIENT(COLUMNS($A$3:R229)-1,65)*CEILING(COUNT(DRAFT!$B:$B)/4,1),1+MOD(COLUMN()-1,6)))</f>
        <v/>
      </c>
      <c r="S229" s="51" t="str">
        <f>IF(ROWS($A$3:S229)&gt;CEILING(COUNT(DRAFT!$B:$B)/4,1),"",INDEX(RSLT,ROWS($A$3:S229)+QUOTIENT(COLUMNS($A$3:S229)-1,65)*CEILING(COUNT(DRAFT!$B:$B)/4,1),1+MOD(COLUMN()-1,6)))</f>
        <v/>
      </c>
      <c r="T229" s="52" t="str">
        <f>IF(ROWS($A$3:T229)&gt;CEILING(COUNT(DRAFT!$B:$B)/4,1),"",INDEX(RSLT,ROWS($A$3:T229)+QUOTIENT(COLUMNS($A$3:T229)-1,65)*CEILING(COUNT(DRAFT!$B:$B)/4,1),1+MOD(COLUMN()-1,6)))</f>
        <v/>
      </c>
      <c r="U229" s="71" t="str">
        <f>IF(ROWS($A$3:U229)&gt;CEILING(COUNT(DRAFT!$B:$B)/4,1),"",INDEX(RSLT,ROWS($A$3:U229)+QUOTIENT(COLUMNS($A$3:U229)-1,65)*CEILING(COUNT(DRAFT!$B:$B)/4,1),1+MOD(COLUMN()-1,6)))</f>
        <v/>
      </c>
      <c r="V229" s="51" t="str">
        <f>IF(ROWS($A$3:V229)&gt;CEILING(COUNT(DRAFT!$B:$B)/4,1),"",INDEX(RSLT,ROWS($A$3:V229)+QUOTIENT(COLUMNS($A$3:V229)-1,65)*CEILING(COUNT(DRAFT!$B:$B)/4,1),1+MOD(COLUMN()-1,6)))</f>
        <v/>
      </c>
      <c r="W229" s="51" t="str">
        <f>IF(ROWS($A$3:W229)&gt;CEILING(COUNT(DRAFT!$B:$B)/4,1),"",INDEX(RSLT,ROWS($A$3:W229)+QUOTIENT(COLUMNS($A$3:W229)-1,65)*CEILING(COUNT(DRAFT!$B:$B)/4,1),1+MOD(COLUMN()-1,6)))</f>
        <v/>
      </c>
      <c r="X229" s="51" t="str">
        <f>IF(ROWS($A$3:X229)&gt;CEILING(COUNT(DRAFT!$B:$B)/4,1),"",INDEX(RSLT,ROWS($A$3:X229)+QUOTIENT(COLUMNS($A$3:X229)-1,65)*CEILING(COUNT(DRAFT!$B:$B)/4,1),1+MOD(COLUMN()-1,6)))</f>
        <v/>
      </c>
    </row>
    <row r="230" spans="1:24" ht="23.1" customHeight="1" x14ac:dyDescent="0.2">
      <c r="A230" s="51" t="str">
        <f>IF(ROWS($A$3:A230)&gt;CEILING(COUNT(DRAFT!$B:$B)/4,1),"",INDEX(RSLT,ROWS($A$3:A230)+QUOTIENT(COLUMNS($A$3:A230)-1,65)*CEILING(COUNT(DRAFT!$B:$B)/4,1),1+MOD(COLUMN()-1,6)))</f>
        <v/>
      </c>
      <c r="B230" s="52" t="str">
        <f>IF(ROWS($A$3:B230)&gt;CEILING(COUNT(DRAFT!$B:$B)/4,1),"",INDEX(RSLT,ROWS($A$3:B230)+QUOTIENT(COLUMNS($A$3:B230)-1,65)*CEILING(COUNT(DRAFT!$B:$B)/4,1),1+MOD(COLUMN()-1,6)))</f>
        <v/>
      </c>
      <c r="C230" s="71" t="str">
        <f>IF(ROWS($A$3:C230)&gt;CEILING(COUNT(DRAFT!$B:$B)/4,1),"",INDEX(RSLT,ROWS($A$3:C230)+QUOTIENT(COLUMNS($A$3:C230)-1,65)*CEILING(COUNT(DRAFT!$B:$B)/4,1),1+MOD(COLUMN()-1,6)))</f>
        <v/>
      </c>
      <c r="D230" s="51" t="str">
        <f>IF(ROWS($A$3:D230)&gt;CEILING(COUNT(DRAFT!$B:$B)/4,1),"",INDEX(RSLT,ROWS($A$3:D230)+QUOTIENT(COLUMNS($A$3:D230)-1,65)*CEILING(COUNT(DRAFT!$B:$B)/4,1),1+MOD(COLUMN()-1,6)))</f>
        <v/>
      </c>
      <c r="E230" s="51" t="str">
        <f>IF(ROWS($A$3:E230)&gt;CEILING(COUNT(DRAFT!$B:$B)/4,1),"",INDEX(RSLT,ROWS($A$3:E230)+QUOTIENT(COLUMNS($A$3:E230)-1,65)*CEILING(COUNT(DRAFT!$B:$B)/4,1),1+MOD(COLUMN()-1,6)))</f>
        <v/>
      </c>
      <c r="F230" s="51" t="str">
        <f>IF(ROWS($A$3:F230)&gt;CEILING(COUNT(DRAFT!$B:$B)/4,1),"",INDEX(RSLT,ROWS($A$3:F230)+QUOTIENT(COLUMNS($A$3:F230)-1,65)*CEILING(COUNT(DRAFT!$B:$B)/4,1),1+MOD(COLUMN()-1,6)))</f>
        <v/>
      </c>
      <c r="G230" s="51" t="str">
        <f>IF(ROWS($A$3:G230)&gt;CEILING(COUNT(DRAFT!$B:$B)/4,1),"",INDEX(RSLT,ROWS($A$3:G230)+QUOTIENT(COLUMNS($A$3:G230)-1,65)*CEILING(COUNT(DRAFT!$B:$B)/4,1),1+MOD(COLUMN()-1,6)))</f>
        <v/>
      </c>
      <c r="H230" s="52" t="str">
        <f>IF(ROWS($A$3:H230)&gt;CEILING(COUNT(DRAFT!$B:$B)/4,1),"",INDEX(RSLT,ROWS($A$3:H230)+QUOTIENT(COLUMNS($A$3:H230)-1,65)*CEILING(COUNT(DRAFT!$B:$B)/4,1),1+MOD(COLUMN()-1,6)))</f>
        <v/>
      </c>
      <c r="I230" s="71" t="str">
        <f>IF(ROWS($A$3:I230)&gt;CEILING(COUNT(DRAFT!$B:$B)/4,1),"",INDEX(RSLT,ROWS($A$3:I230)+QUOTIENT(COLUMNS($A$3:I230)-1,65)*CEILING(COUNT(DRAFT!$B:$B)/4,1),1+MOD(COLUMN()-1,6)))</f>
        <v/>
      </c>
      <c r="J230" s="51" t="str">
        <f>IF(ROWS($A$3:J230)&gt;CEILING(COUNT(DRAFT!$B:$B)/4,1),"",INDEX(RSLT,ROWS($A$3:J230)+QUOTIENT(COLUMNS($A$3:J230)-1,65)*CEILING(COUNT(DRAFT!$B:$B)/4,1),1+MOD(COLUMN()-1,6)))</f>
        <v/>
      </c>
      <c r="K230" s="51" t="str">
        <f>IF(ROWS($A$3:K230)&gt;CEILING(COUNT(DRAFT!$B:$B)/4,1),"",INDEX(RSLT,ROWS($A$3:K230)+QUOTIENT(COLUMNS($A$3:K230)-1,65)*CEILING(COUNT(DRAFT!$B:$B)/4,1),1+MOD(COLUMN()-1,6)))</f>
        <v/>
      </c>
      <c r="L230" s="51" t="str">
        <f>IF(ROWS($A$3:L230)&gt;CEILING(COUNT(DRAFT!$B:$B)/4,1),"",INDEX(RSLT,ROWS($A$3:L230)+QUOTIENT(COLUMNS($A$3:L230)-1,65)*CEILING(COUNT(DRAFT!$B:$B)/4,1),1+MOD(COLUMN()-1,6)))</f>
        <v/>
      </c>
      <c r="M230" s="51" t="str">
        <f>IF(ROWS($A$3:M230)&gt;CEILING(COUNT(DRAFT!$B:$B)/4,1),"",INDEX(RSLT,ROWS($A$3:M230)+QUOTIENT(COLUMNS($A$3:M230)-1,65)*CEILING(COUNT(DRAFT!$B:$B)/4,1),1+MOD(COLUMN()-1,6)))</f>
        <v/>
      </c>
      <c r="N230" s="52" t="str">
        <f>IF(ROWS($A$3:N230)&gt;CEILING(COUNT(DRAFT!$B:$B)/4,1),"",INDEX(RSLT,ROWS($A$3:N230)+QUOTIENT(COLUMNS($A$3:N230)-1,65)*CEILING(COUNT(DRAFT!$B:$B)/4,1),1+MOD(COLUMN()-1,6)))</f>
        <v/>
      </c>
      <c r="O230" s="71" t="str">
        <f>IF(ROWS($A$3:O230)&gt;CEILING(COUNT(DRAFT!$B:$B)/4,1),"",INDEX(RSLT,ROWS($A$3:O230)+QUOTIENT(COLUMNS($A$3:O230)-1,65)*CEILING(COUNT(DRAFT!$B:$B)/4,1),1+MOD(COLUMN()-1,6)))</f>
        <v/>
      </c>
      <c r="P230" s="51" t="str">
        <f>IF(ROWS($A$3:P230)&gt;CEILING(COUNT(DRAFT!$B:$B)/4,1),"",INDEX(RSLT,ROWS($A$3:P230)+QUOTIENT(COLUMNS($A$3:P230)-1,65)*CEILING(COUNT(DRAFT!$B:$B)/4,1),1+MOD(COLUMN()-1,6)))</f>
        <v/>
      </c>
      <c r="Q230" s="51" t="str">
        <f>IF(ROWS($A$3:Q230)&gt;CEILING(COUNT(DRAFT!$B:$B)/4,1),"",INDEX(RSLT,ROWS($A$3:Q230)+QUOTIENT(COLUMNS($A$3:Q230)-1,65)*CEILING(COUNT(DRAFT!$B:$B)/4,1),1+MOD(COLUMN()-1,6)))</f>
        <v/>
      </c>
      <c r="R230" s="51" t="str">
        <f>IF(ROWS($A$3:R230)&gt;CEILING(COUNT(DRAFT!$B:$B)/4,1),"",INDEX(RSLT,ROWS($A$3:R230)+QUOTIENT(COLUMNS($A$3:R230)-1,65)*CEILING(COUNT(DRAFT!$B:$B)/4,1),1+MOD(COLUMN()-1,6)))</f>
        <v/>
      </c>
      <c r="S230" s="51" t="str">
        <f>IF(ROWS($A$3:S230)&gt;CEILING(COUNT(DRAFT!$B:$B)/4,1),"",INDEX(RSLT,ROWS($A$3:S230)+QUOTIENT(COLUMNS($A$3:S230)-1,65)*CEILING(COUNT(DRAFT!$B:$B)/4,1),1+MOD(COLUMN()-1,6)))</f>
        <v/>
      </c>
      <c r="T230" s="52" t="str">
        <f>IF(ROWS($A$3:T230)&gt;CEILING(COUNT(DRAFT!$B:$B)/4,1),"",INDEX(RSLT,ROWS($A$3:T230)+QUOTIENT(COLUMNS($A$3:T230)-1,65)*CEILING(COUNT(DRAFT!$B:$B)/4,1),1+MOD(COLUMN()-1,6)))</f>
        <v/>
      </c>
      <c r="U230" s="71" t="str">
        <f>IF(ROWS($A$3:U230)&gt;CEILING(COUNT(DRAFT!$B:$B)/4,1),"",INDEX(RSLT,ROWS($A$3:U230)+QUOTIENT(COLUMNS($A$3:U230)-1,65)*CEILING(COUNT(DRAFT!$B:$B)/4,1),1+MOD(COLUMN()-1,6)))</f>
        <v/>
      </c>
      <c r="V230" s="51" t="str">
        <f>IF(ROWS($A$3:V230)&gt;CEILING(COUNT(DRAFT!$B:$B)/4,1),"",INDEX(RSLT,ROWS($A$3:V230)+QUOTIENT(COLUMNS($A$3:V230)-1,65)*CEILING(COUNT(DRAFT!$B:$B)/4,1),1+MOD(COLUMN()-1,6)))</f>
        <v/>
      </c>
      <c r="W230" s="51" t="str">
        <f>IF(ROWS($A$3:W230)&gt;CEILING(COUNT(DRAFT!$B:$B)/4,1),"",INDEX(RSLT,ROWS($A$3:W230)+QUOTIENT(COLUMNS($A$3:W230)-1,65)*CEILING(COUNT(DRAFT!$B:$B)/4,1),1+MOD(COLUMN()-1,6)))</f>
        <v/>
      </c>
      <c r="X230" s="51" t="str">
        <f>IF(ROWS($A$3:X230)&gt;CEILING(COUNT(DRAFT!$B:$B)/4,1),"",INDEX(RSLT,ROWS($A$3:X230)+QUOTIENT(COLUMNS($A$3:X230)-1,65)*CEILING(COUNT(DRAFT!$B:$B)/4,1),1+MOD(COLUMN()-1,6)))</f>
        <v/>
      </c>
    </row>
    <row r="231" spans="1:24" ht="23.1" customHeight="1" x14ac:dyDescent="0.2">
      <c r="A231" s="51" t="str">
        <f>IF(ROWS($A$3:A231)&gt;CEILING(COUNT(DRAFT!$B:$B)/4,1),"",INDEX(RSLT,ROWS($A$3:A231)+QUOTIENT(COLUMNS($A$3:A231)-1,65)*CEILING(COUNT(DRAFT!$B:$B)/4,1),1+MOD(COLUMN()-1,6)))</f>
        <v/>
      </c>
      <c r="B231" s="52" t="str">
        <f>IF(ROWS($A$3:B231)&gt;CEILING(COUNT(DRAFT!$B:$B)/4,1),"",INDEX(RSLT,ROWS($A$3:B231)+QUOTIENT(COLUMNS($A$3:B231)-1,65)*CEILING(COUNT(DRAFT!$B:$B)/4,1),1+MOD(COLUMN()-1,6)))</f>
        <v/>
      </c>
      <c r="C231" s="71" t="str">
        <f>IF(ROWS($A$3:C231)&gt;CEILING(COUNT(DRAFT!$B:$B)/4,1),"",INDEX(RSLT,ROWS($A$3:C231)+QUOTIENT(COLUMNS($A$3:C231)-1,65)*CEILING(COUNT(DRAFT!$B:$B)/4,1),1+MOD(COLUMN()-1,6)))</f>
        <v/>
      </c>
      <c r="D231" s="51" t="str">
        <f>IF(ROWS($A$3:D231)&gt;CEILING(COUNT(DRAFT!$B:$B)/4,1),"",INDEX(RSLT,ROWS($A$3:D231)+QUOTIENT(COLUMNS($A$3:D231)-1,65)*CEILING(COUNT(DRAFT!$B:$B)/4,1),1+MOD(COLUMN()-1,6)))</f>
        <v/>
      </c>
      <c r="E231" s="51" t="str">
        <f>IF(ROWS($A$3:E231)&gt;CEILING(COUNT(DRAFT!$B:$B)/4,1),"",INDEX(RSLT,ROWS($A$3:E231)+QUOTIENT(COLUMNS($A$3:E231)-1,65)*CEILING(COUNT(DRAFT!$B:$B)/4,1),1+MOD(COLUMN()-1,6)))</f>
        <v/>
      </c>
      <c r="F231" s="51" t="str">
        <f>IF(ROWS($A$3:F231)&gt;CEILING(COUNT(DRAFT!$B:$B)/4,1),"",INDEX(RSLT,ROWS($A$3:F231)+QUOTIENT(COLUMNS($A$3:F231)-1,65)*CEILING(COUNT(DRAFT!$B:$B)/4,1),1+MOD(COLUMN()-1,6)))</f>
        <v/>
      </c>
      <c r="G231" s="51" t="str">
        <f>IF(ROWS($A$3:G231)&gt;CEILING(COUNT(DRAFT!$B:$B)/4,1),"",INDEX(RSLT,ROWS($A$3:G231)+QUOTIENT(COLUMNS($A$3:G231)-1,65)*CEILING(COUNT(DRAFT!$B:$B)/4,1),1+MOD(COLUMN()-1,6)))</f>
        <v/>
      </c>
      <c r="H231" s="52" t="str">
        <f>IF(ROWS($A$3:H231)&gt;CEILING(COUNT(DRAFT!$B:$B)/4,1),"",INDEX(RSLT,ROWS($A$3:H231)+QUOTIENT(COLUMNS($A$3:H231)-1,65)*CEILING(COUNT(DRAFT!$B:$B)/4,1),1+MOD(COLUMN()-1,6)))</f>
        <v/>
      </c>
      <c r="I231" s="71" t="str">
        <f>IF(ROWS($A$3:I231)&gt;CEILING(COUNT(DRAFT!$B:$B)/4,1),"",INDEX(RSLT,ROWS($A$3:I231)+QUOTIENT(COLUMNS($A$3:I231)-1,65)*CEILING(COUNT(DRAFT!$B:$B)/4,1),1+MOD(COLUMN()-1,6)))</f>
        <v/>
      </c>
      <c r="J231" s="51" t="str">
        <f>IF(ROWS($A$3:J231)&gt;CEILING(COUNT(DRAFT!$B:$B)/4,1),"",INDEX(RSLT,ROWS($A$3:J231)+QUOTIENT(COLUMNS($A$3:J231)-1,65)*CEILING(COUNT(DRAFT!$B:$B)/4,1),1+MOD(COLUMN()-1,6)))</f>
        <v/>
      </c>
      <c r="K231" s="51" t="str">
        <f>IF(ROWS($A$3:K231)&gt;CEILING(COUNT(DRAFT!$B:$B)/4,1),"",INDEX(RSLT,ROWS($A$3:K231)+QUOTIENT(COLUMNS($A$3:K231)-1,65)*CEILING(COUNT(DRAFT!$B:$B)/4,1),1+MOD(COLUMN()-1,6)))</f>
        <v/>
      </c>
      <c r="L231" s="51" t="str">
        <f>IF(ROWS($A$3:L231)&gt;CEILING(COUNT(DRAFT!$B:$B)/4,1),"",INDEX(RSLT,ROWS($A$3:L231)+QUOTIENT(COLUMNS($A$3:L231)-1,65)*CEILING(COUNT(DRAFT!$B:$B)/4,1),1+MOD(COLUMN()-1,6)))</f>
        <v/>
      </c>
      <c r="M231" s="51" t="str">
        <f>IF(ROWS($A$3:M231)&gt;CEILING(COUNT(DRAFT!$B:$B)/4,1),"",INDEX(RSLT,ROWS($A$3:M231)+QUOTIENT(COLUMNS($A$3:M231)-1,65)*CEILING(COUNT(DRAFT!$B:$B)/4,1),1+MOD(COLUMN()-1,6)))</f>
        <v/>
      </c>
      <c r="N231" s="52" t="str">
        <f>IF(ROWS($A$3:N231)&gt;CEILING(COUNT(DRAFT!$B:$B)/4,1),"",INDEX(RSLT,ROWS($A$3:N231)+QUOTIENT(COLUMNS($A$3:N231)-1,65)*CEILING(COUNT(DRAFT!$B:$B)/4,1),1+MOD(COLUMN()-1,6)))</f>
        <v/>
      </c>
      <c r="O231" s="71" t="str">
        <f>IF(ROWS($A$3:O231)&gt;CEILING(COUNT(DRAFT!$B:$B)/4,1),"",INDEX(RSLT,ROWS($A$3:O231)+QUOTIENT(COLUMNS($A$3:O231)-1,65)*CEILING(COUNT(DRAFT!$B:$B)/4,1),1+MOD(COLUMN()-1,6)))</f>
        <v/>
      </c>
      <c r="P231" s="51" t="str">
        <f>IF(ROWS($A$3:P231)&gt;CEILING(COUNT(DRAFT!$B:$B)/4,1),"",INDEX(RSLT,ROWS($A$3:P231)+QUOTIENT(COLUMNS($A$3:P231)-1,65)*CEILING(COUNT(DRAFT!$B:$B)/4,1),1+MOD(COLUMN()-1,6)))</f>
        <v/>
      </c>
      <c r="Q231" s="51" t="str">
        <f>IF(ROWS($A$3:Q231)&gt;CEILING(COUNT(DRAFT!$B:$B)/4,1),"",INDEX(RSLT,ROWS($A$3:Q231)+QUOTIENT(COLUMNS($A$3:Q231)-1,65)*CEILING(COUNT(DRAFT!$B:$B)/4,1),1+MOD(COLUMN()-1,6)))</f>
        <v/>
      </c>
      <c r="R231" s="51" t="str">
        <f>IF(ROWS($A$3:R231)&gt;CEILING(COUNT(DRAFT!$B:$B)/4,1),"",INDEX(RSLT,ROWS($A$3:R231)+QUOTIENT(COLUMNS($A$3:R231)-1,65)*CEILING(COUNT(DRAFT!$B:$B)/4,1),1+MOD(COLUMN()-1,6)))</f>
        <v/>
      </c>
      <c r="S231" s="51" t="str">
        <f>IF(ROWS($A$3:S231)&gt;CEILING(COUNT(DRAFT!$B:$B)/4,1),"",INDEX(RSLT,ROWS($A$3:S231)+QUOTIENT(COLUMNS($A$3:S231)-1,65)*CEILING(COUNT(DRAFT!$B:$B)/4,1),1+MOD(COLUMN()-1,6)))</f>
        <v/>
      </c>
      <c r="T231" s="52" t="str">
        <f>IF(ROWS($A$3:T231)&gt;CEILING(COUNT(DRAFT!$B:$B)/4,1),"",INDEX(RSLT,ROWS($A$3:T231)+QUOTIENT(COLUMNS($A$3:T231)-1,65)*CEILING(COUNT(DRAFT!$B:$B)/4,1),1+MOD(COLUMN()-1,6)))</f>
        <v/>
      </c>
      <c r="U231" s="71" t="str">
        <f>IF(ROWS($A$3:U231)&gt;CEILING(COUNT(DRAFT!$B:$B)/4,1),"",INDEX(RSLT,ROWS($A$3:U231)+QUOTIENT(COLUMNS($A$3:U231)-1,65)*CEILING(COUNT(DRAFT!$B:$B)/4,1),1+MOD(COLUMN()-1,6)))</f>
        <v/>
      </c>
      <c r="V231" s="51" t="str">
        <f>IF(ROWS($A$3:V231)&gt;CEILING(COUNT(DRAFT!$B:$B)/4,1),"",INDEX(RSLT,ROWS($A$3:V231)+QUOTIENT(COLUMNS($A$3:V231)-1,65)*CEILING(COUNT(DRAFT!$B:$B)/4,1),1+MOD(COLUMN()-1,6)))</f>
        <v/>
      </c>
      <c r="W231" s="51" t="str">
        <f>IF(ROWS($A$3:W231)&gt;CEILING(COUNT(DRAFT!$B:$B)/4,1),"",INDEX(RSLT,ROWS($A$3:W231)+QUOTIENT(COLUMNS($A$3:W231)-1,65)*CEILING(COUNT(DRAFT!$B:$B)/4,1),1+MOD(COLUMN()-1,6)))</f>
        <v/>
      </c>
      <c r="X231" s="51" t="str">
        <f>IF(ROWS($A$3:X231)&gt;CEILING(COUNT(DRAFT!$B:$B)/4,1),"",INDEX(RSLT,ROWS($A$3:X231)+QUOTIENT(COLUMNS($A$3:X231)-1,65)*CEILING(COUNT(DRAFT!$B:$B)/4,1),1+MOD(COLUMN()-1,6)))</f>
        <v/>
      </c>
    </row>
    <row r="232" spans="1:24" ht="23.1" customHeight="1" x14ac:dyDescent="0.2">
      <c r="A232" s="51" t="str">
        <f>IF(ROWS($A$3:A232)&gt;CEILING(COUNT(DRAFT!$B:$B)/4,1),"",INDEX(RSLT,ROWS($A$3:A232)+QUOTIENT(COLUMNS($A$3:A232)-1,65)*CEILING(COUNT(DRAFT!$B:$B)/4,1),1+MOD(COLUMN()-1,6)))</f>
        <v/>
      </c>
      <c r="B232" s="52" t="str">
        <f>IF(ROWS($A$3:B232)&gt;CEILING(COUNT(DRAFT!$B:$B)/4,1),"",INDEX(RSLT,ROWS($A$3:B232)+QUOTIENT(COLUMNS($A$3:B232)-1,65)*CEILING(COUNT(DRAFT!$B:$B)/4,1),1+MOD(COLUMN()-1,6)))</f>
        <v/>
      </c>
      <c r="C232" s="71" t="str">
        <f>IF(ROWS($A$3:C232)&gt;CEILING(COUNT(DRAFT!$B:$B)/4,1),"",INDEX(RSLT,ROWS($A$3:C232)+QUOTIENT(COLUMNS($A$3:C232)-1,65)*CEILING(COUNT(DRAFT!$B:$B)/4,1),1+MOD(COLUMN()-1,6)))</f>
        <v/>
      </c>
      <c r="D232" s="51" t="str">
        <f>IF(ROWS($A$3:D232)&gt;CEILING(COUNT(DRAFT!$B:$B)/4,1),"",INDEX(RSLT,ROWS($A$3:D232)+QUOTIENT(COLUMNS($A$3:D232)-1,65)*CEILING(COUNT(DRAFT!$B:$B)/4,1),1+MOD(COLUMN()-1,6)))</f>
        <v/>
      </c>
      <c r="E232" s="51" t="str">
        <f>IF(ROWS($A$3:E232)&gt;CEILING(COUNT(DRAFT!$B:$B)/4,1),"",INDEX(RSLT,ROWS($A$3:E232)+QUOTIENT(COLUMNS($A$3:E232)-1,65)*CEILING(COUNT(DRAFT!$B:$B)/4,1),1+MOD(COLUMN()-1,6)))</f>
        <v/>
      </c>
      <c r="F232" s="51" t="str">
        <f>IF(ROWS($A$3:F232)&gt;CEILING(COUNT(DRAFT!$B:$B)/4,1),"",INDEX(RSLT,ROWS($A$3:F232)+QUOTIENT(COLUMNS($A$3:F232)-1,65)*CEILING(COUNT(DRAFT!$B:$B)/4,1),1+MOD(COLUMN()-1,6)))</f>
        <v/>
      </c>
      <c r="G232" s="51" t="str">
        <f>IF(ROWS($A$3:G232)&gt;CEILING(COUNT(DRAFT!$B:$B)/4,1),"",INDEX(RSLT,ROWS($A$3:G232)+QUOTIENT(COLUMNS($A$3:G232)-1,65)*CEILING(COUNT(DRAFT!$B:$B)/4,1),1+MOD(COLUMN()-1,6)))</f>
        <v/>
      </c>
      <c r="H232" s="52" t="str">
        <f>IF(ROWS($A$3:H232)&gt;CEILING(COUNT(DRAFT!$B:$B)/4,1),"",INDEX(RSLT,ROWS($A$3:H232)+QUOTIENT(COLUMNS($A$3:H232)-1,65)*CEILING(COUNT(DRAFT!$B:$B)/4,1),1+MOD(COLUMN()-1,6)))</f>
        <v/>
      </c>
      <c r="I232" s="71" t="str">
        <f>IF(ROWS($A$3:I232)&gt;CEILING(COUNT(DRAFT!$B:$B)/4,1),"",INDEX(RSLT,ROWS($A$3:I232)+QUOTIENT(COLUMNS($A$3:I232)-1,65)*CEILING(COUNT(DRAFT!$B:$B)/4,1),1+MOD(COLUMN()-1,6)))</f>
        <v/>
      </c>
      <c r="J232" s="51" t="str">
        <f>IF(ROWS($A$3:J232)&gt;CEILING(COUNT(DRAFT!$B:$B)/4,1),"",INDEX(RSLT,ROWS($A$3:J232)+QUOTIENT(COLUMNS($A$3:J232)-1,65)*CEILING(COUNT(DRAFT!$B:$B)/4,1),1+MOD(COLUMN()-1,6)))</f>
        <v/>
      </c>
      <c r="K232" s="51" t="str">
        <f>IF(ROWS($A$3:K232)&gt;CEILING(COUNT(DRAFT!$B:$B)/4,1),"",INDEX(RSLT,ROWS($A$3:K232)+QUOTIENT(COLUMNS($A$3:K232)-1,65)*CEILING(COUNT(DRAFT!$B:$B)/4,1),1+MOD(COLUMN()-1,6)))</f>
        <v/>
      </c>
      <c r="L232" s="51" t="str">
        <f>IF(ROWS($A$3:L232)&gt;CEILING(COUNT(DRAFT!$B:$B)/4,1),"",INDEX(RSLT,ROWS($A$3:L232)+QUOTIENT(COLUMNS($A$3:L232)-1,65)*CEILING(COUNT(DRAFT!$B:$B)/4,1),1+MOD(COLUMN()-1,6)))</f>
        <v/>
      </c>
      <c r="M232" s="51" t="str">
        <f>IF(ROWS($A$3:M232)&gt;CEILING(COUNT(DRAFT!$B:$B)/4,1),"",INDEX(RSLT,ROWS($A$3:M232)+QUOTIENT(COLUMNS($A$3:M232)-1,65)*CEILING(COUNT(DRAFT!$B:$B)/4,1),1+MOD(COLUMN()-1,6)))</f>
        <v/>
      </c>
      <c r="N232" s="52" t="str">
        <f>IF(ROWS($A$3:N232)&gt;CEILING(COUNT(DRAFT!$B:$B)/4,1),"",INDEX(RSLT,ROWS($A$3:N232)+QUOTIENT(COLUMNS($A$3:N232)-1,65)*CEILING(COUNT(DRAFT!$B:$B)/4,1),1+MOD(COLUMN()-1,6)))</f>
        <v/>
      </c>
      <c r="O232" s="71" t="str">
        <f>IF(ROWS($A$3:O232)&gt;CEILING(COUNT(DRAFT!$B:$B)/4,1),"",INDEX(RSLT,ROWS($A$3:O232)+QUOTIENT(COLUMNS($A$3:O232)-1,65)*CEILING(COUNT(DRAFT!$B:$B)/4,1),1+MOD(COLUMN()-1,6)))</f>
        <v/>
      </c>
      <c r="P232" s="51" t="str">
        <f>IF(ROWS($A$3:P232)&gt;CEILING(COUNT(DRAFT!$B:$B)/4,1),"",INDEX(RSLT,ROWS($A$3:P232)+QUOTIENT(COLUMNS($A$3:P232)-1,65)*CEILING(COUNT(DRAFT!$B:$B)/4,1),1+MOD(COLUMN()-1,6)))</f>
        <v/>
      </c>
      <c r="Q232" s="51" t="str">
        <f>IF(ROWS($A$3:Q232)&gt;CEILING(COUNT(DRAFT!$B:$B)/4,1),"",INDEX(RSLT,ROWS($A$3:Q232)+QUOTIENT(COLUMNS($A$3:Q232)-1,65)*CEILING(COUNT(DRAFT!$B:$B)/4,1),1+MOD(COLUMN()-1,6)))</f>
        <v/>
      </c>
      <c r="R232" s="51" t="str">
        <f>IF(ROWS($A$3:R232)&gt;CEILING(COUNT(DRAFT!$B:$B)/4,1),"",INDEX(RSLT,ROWS($A$3:R232)+QUOTIENT(COLUMNS($A$3:R232)-1,65)*CEILING(COUNT(DRAFT!$B:$B)/4,1),1+MOD(COLUMN()-1,6)))</f>
        <v/>
      </c>
      <c r="S232" s="51" t="str">
        <f>IF(ROWS($A$3:S232)&gt;CEILING(COUNT(DRAFT!$B:$B)/4,1),"",INDEX(RSLT,ROWS($A$3:S232)+QUOTIENT(COLUMNS($A$3:S232)-1,65)*CEILING(COUNT(DRAFT!$B:$B)/4,1),1+MOD(COLUMN()-1,6)))</f>
        <v/>
      </c>
      <c r="T232" s="52" t="str">
        <f>IF(ROWS($A$3:T232)&gt;CEILING(COUNT(DRAFT!$B:$B)/4,1),"",INDEX(RSLT,ROWS($A$3:T232)+QUOTIENT(COLUMNS($A$3:T232)-1,65)*CEILING(COUNT(DRAFT!$B:$B)/4,1),1+MOD(COLUMN()-1,6)))</f>
        <v/>
      </c>
      <c r="U232" s="71" t="str">
        <f>IF(ROWS($A$3:U232)&gt;CEILING(COUNT(DRAFT!$B:$B)/4,1),"",INDEX(RSLT,ROWS($A$3:U232)+QUOTIENT(COLUMNS($A$3:U232)-1,65)*CEILING(COUNT(DRAFT!$B:$B)/4,1),1+MOD(COLUMN()-1,6)))</f>
        <v/>
      </c>
      <c r="V232" s="51" t="str">
        <f>IF(ROWS($A$3:V232)&gt;CEILING(COUNT(DRAFT!$B:$B)/4,1),"",INDEX(RSLT,ROWS($A$3:V232)+QUOTIENT(COLUMNS($A$3:V232)-1,65)*CEILING(COUNT(DRAFT!$B:$B)/4,1),1+MOD(COLUMN()-1,6)))</f>
        <v/>
      </c>
      <c r="W232" s="51" t="str">
        <f>IF(ROWS($A$3:W232)&gt;CEILING(COUNT(DRAFT!$B:$B)/4,1),"",INDEX(RSLT,ROWS($A$3:W232)+QUOTIENT(COLUMNS($A$3:W232)-1,65)*CEILING(COUNT(DRAFT!$B:$B)/4,1),1+MOD(COLUMN()-1,6)))</f>
        <v/>
      </c>
      <c r="X232" s="51" t="str">
        <f>IF(ROWS($A$3:X232)&gt;CEILING(COUNT(DRAFT!$B:$B)/4,1),"",INDEX(RSLT,ROWS($A$3:X232)+QUOTIENT(COLUMNS($A$3:X232)-1,65)*CEILING(COUNT(DRAFT!$B:$B)/4,1),1+MOD(COLUMN()-1,6)))</f>
        <v/>
      </c>
    </row>
    <row r="233" spans="1:24" ht="23.1" customHeight="1" x14ac:dyDescent="0.2">
      <c r="A233" s="51" t="str">
        <f>IF(ROWS($A$3:A233)&gt;CEILING(COUNT(DRAFT!$B:$B)/4,1),"",INDEX(RSLT,ROWS($A$3:A233)+QUOTIENT(COLUMNS($A$3:A233)-1,65)*CEILING(COUNT(DRAFT!$B:$B)/4,1),1+MOD(COLUMN()-1,6)))</f>
        <v/>
      </c>
      <c r="B233" s="52" t="str">
        <f>IF(ROWS($A$3:B233)&gt;CEILING(COUNT(DRAFT!$B:$B)/4,1),"",INDEX(RSLT,ROWS($A$3:B233)+QUOTIENT(COLUMNS($A$3:B233)-1,65)*CEILING(COUNT(DRAFT!$B:$B)/4,1),1+MOD(COLUMN()-1,6)))</f>
        <v/>
      </c>
      <c r="C233" s="71" t="str">
        <f>IF(ROWS($A$3:C233)&gt;CEILING(COUNT(DRAFT!$B:$B)/4,1),"",INDEX(RSLT,ROWS($A$3:C233)+QUOTIENT(COLUMNS($A$3:C233)-1,65)*CEILING(COUNT(DRAFT!$B:$B)/4,1),1+MOD(COLUMN()-1,6)))</f>
        <v/>
      </c>
      <c r="D233" s="51" t="str">
        <f>IF(ROWS($A$3:D233)&gt;CEILING(COUNT(DRAFT!$B:$B)/4,1),"",INDEX(RSLT,ROWS($A$3:D233)+QUOTIENT(COLUMNS($A$3:D233)-1,65)*CEILING(COUNT(DRAFT!$B:$B)/4,1),1+MOD(COLUMN()-1,6)))</f>
        <v/>
      </c>
      <c r="E233" s="51" t="str">
        <f>IF(ROWS($A$3:E233)&gt;CEILING(COUNT(DRAFT!$B:$B)/4,1),"",INDEX(RSLT,ROWS($A$3:E233)+QUOTIENT(COLUMNS($A$3:E233)-1,65)*CEILING(COUNT(DRAFT!$B:$B)/4,1),1+MOD(COLUMN()-1,6)))</f>
        <v/>
      </c>
      <c r="F233" s="51" t="str">
        <f>IF(ROWS($A$3:F233)&gt;CEILING(COUNT(DRAFT!$B:$B)/4,1),"",INDEX(RSLT,ROWS($A$3:F233)+QUOTIENT(COLUMNS($A$3:F233)-1,65)*CEILING(COUNT(DRAFT!$B:$B)/4,1),1+MOD(COLUMN()-1,6)))</f>
        <v/>
      </c>
      <c r="G233" s="51" t="str">
        <f>IF(ROWS($A$3:G233)&gt;CEILING(COUNT(DRAFT!$B:$B)/4,1),"",INDEX(RSLT,ROWS($A$3:G233)+QUOTIENT(COLUMNS($A$3:G233)-1,65)*CEILING(COUNT(DRAFT!$B:$B)/4,1),1+MOD(COLUMN()-1,6)))</f>
        <v/>
      </c>
      <c r="H233" s="52" t="str">
        <f>IF(ROWS($A$3:H233)&gt;CEILING(COUNT(DRAFT!$B:$B)/4,1),"",INDEX(RSLT,ROWS($A$3:H233)+QUOTIENT(COLUMNS($A$3:H233)-1,65)*CEILING(COUNT(DRAFT!$B:$B)/4,1),1+MOD(COLUMN()-1,6)))</f>
        <v/>
      </c>
      <c r="I233" s="71" t="str">
        <f>IF(ROWS($A$3:I233)&gt;CEILING(COUNT(DRAFT!$B:$B)/4,1),"",INDEX(RSLT,ROWS($A$3:I233)+QUOTIENT(COLUMNS($A$3:I233)-1,65)*CEILING(COUNT(DRAFT!$B:$B)/4,1),1+MOD(COLUMN()-1,6)))</f>
        <v/>
      </c>
      <c r="J233" s="51" t="str">
        <f>IF(ROWS($A$3:J233)&gt;CEILING(COUNT(DRAFT!$B:$B)/4,1),"",INDEX(RSLT,ROWS($A$3:J233)+QUOTIENT(COLUMNS($A$3:J233)-1,65)*CEILING(COUNT(DRAFT!$B:$B)/4,1),1+MOD(COLUMN()-1,6)))</f>
        <v/>
      </c>
      <c r="K233" s="51" t="str">
        <f>IF(ROWS($A$3:K233)&gt;CEILING(COUNT(DRAFT!$B:$B)/4,1),"",INDEX(RSLT,ROWS($A$3:K233)+QUOTIENT(COLUMNS($A$3:K233)-1,65)*CEILING(COUNT(DRAFT!$B:$B)/4,1),1+MOD(COLUMN()-1,6)))</f>
        <v/>
      </c>
      <c r="L233" s="51" t="str">
        <f>IF(ROWS($A$3:L233)&gt;CEILING(COUNT(DRAFT!$B:$B)/4,1),"",INDEX(RSLT,ROWS($A$3:L233)+QUOTIENT(COLUMNS($A$3:L233)-1,65)*CEILING(COUNT(DRAFT!$B:$B)/4,1),1+MOD(COLUMN()-1,6)))</f>
        <v/>
      </c>
      <c r="M233" s="51" t="str">
        <f>IF(ROWS($A$3:M233)&gt;CEILING(COUNT(DRAFT!$B:$B)/4,1),"",INDEX(RSLT,ROWS($A$3:M233)+QUOTIENT(COLUMNS($A$3:M233)-1,65)*CEILING(COUNT(DRAFT!$B:$B)/4,1),1+MOD(COLUMN()-1,6)))</f>
        <v/>
      </c>
      <c r="N233" s="52" t="str">
        <f>IF(ROWS($A$3:N233)&gt;CEILING(COUNT(DRAFT!$B:$B)/4,1),"",INDEX(RSLT,ROWS($A$3:N233)+QUOTIENT(COLUMNS($A$3:N233)-1,65)*CEILING(COUNT(DRAFT!$B:$B)/4,1),1+MOD(COLUMN()-1,6)))</f>
        <v/>
      </c>
      <c r="O233" s="71" t="str">
        <f>IF(ROWS($A$3:O233)&gt;CEILING(COUNT(DRAFT!$B:$B)/4,1),"",INDEX(RSLT,ROWS($A$3:O233)+QUOTIENT(COLUMNS($A$3:O233)-1,65)*CEILING(COUNT(DRAFT!$B:$B)/4,1),1+MOD(COLUMN()-1,6)))</f>
        <v/>
      </c>
      <c r="P233" s="51" t="str">
        <f>IF(ROWS($A$3:P233)&gt;CEILING(COUNT(DRAFT!$B:$B)/4,1),"",INDEX(RSLT,ROWS($A$3:P233)+QUOTIENT(COLUMNS($A$3:P233)-1,65)*CEILING(COUNT(DRAFT!$B:$B)/4,1),1+MOD(COLUMN()-1,6)))</f>
        <v/>
      </c>
      <c r="Q233" s="51" t="str">
        <f>IF(ROWS($A$3:Q233)&gt;CEILING(COUNT(DRAFT!$B:$B)/4,1),"",INDEX(RSLT,ROWS($A$3:Q233)+QUOTIENT(COLUMNS($A$3:Q233)-1,65)*CEILING(COUNT(DRAFT!$B:$B)/4,1),1+MOD(COLUMN()-1,6)))</f>
        <v/>
      </c>
      <c r="R233" s="51" t="str">
        <f>IF(ROWS($A$3:R233)&gt;CEILING(COUNT(DRAFT!$B:$B)/4,1),"",INDEX(RSLT,ROWS($A$3:R233)+QUOTIENT(COLUMNS($A$3:R233)-1,65)*CEILING(COUNT(DRAFT!$B:$B)/4,1),1+MOD(COLUMN()-1,6)))</f>
        <v/>
      </c>
      <c r="S233" s="51" t="str">
        <f>IF(ROWS($A$3:S233)&gt;CEILING(COUNT(DRAFT!$B:$B)/4,1),"",INDEX(RSLT,ROWS($A$3:S233)+QUOTIENT(COLUMNS($A$3:S233)-1,65)*CEILING(COUNT(DRAFT!$B:$B)/4,1),1+MOD(COLUMN()-1,6)))</f>
        <v/>
      </c>
      <c r="T233" s="52" t="str">
        <f>IF(ROWS($A$3:T233)&gt;CEILING(COUNT(DRAFT!$B:$B)/4,1),"",INDEX(RSLT,ROWS($A$3:T233)+QUOTIENT(COLUMNS($A$3:T233)-1,65)*CEILING(COUNT(DRAFT!$B:$B)/4,1),1+MOD(COLUMN()-1,6)))</f>
        <v/>
      </c>
      <c r="U233" s="71" t="str">
        <f>IF(ROWS($A$3:U233)&gt;CEILING(COUNT(DRAFT!$B:$B)/4,1),"",INDEX(RSLT,ROWS($A$3:U233)+QUOTIENT(COLUMNS($A$3:U233)-1,65)*CEILING(COUNT(DRAFT!$B:$B)/4,1),1+MOD(COLUMN()-1,6)))</f>
        <v/>
      </c>
      <c r="V233" s="51" t="str">
        <f>IF(ROWS($A$3:V233)&gt;CEILING(COUNT(DRAFT!$B:$B)/4,1),"",INDEX(RSLT,ROWS($A$3:V233)+QUOTIENT(COLUMNS($A$3:V233)-1,65)*CEILING(COUNT(DRAFT!$B:$B)/4,1),1+MOD(COLUMN()-1,6)))</f>
        <v/>
      </c>
      <c r="W233" s="51" t="str">
        <f>IF(ROWS($A$3:W233)&gt;CEILING(COUNT(DRAFT!$B:$B)/4,1),"",INDEX(RSLT,ROWS($A$3:W233)+QUOTIENT(COLUMNS($A$3:W233)-1,65)*CEILING(COUNT(DRAFT!$B:$B)/4,1),1+MOD(COLUMN()-1,6)))</f>
        <v/>
      </c>
      <c r="X233" s="51" t="str">
        <f>IF(ROWS($A$3:X233)&gt;CEILING(COUNT(DRAFT!$B:$B)/4,1),"",INDEX(RSLT,ROWS($A$3:X233)+QUOTIENT(COLUMNS($A$3:X233)-1,65)*CEILING(COUNT(DRAFT!$B:$B)/4,1),1+MOD(COLUMN()-1,6)))</f>
        <v/>
      </c>
    </row>
    <row r="234" spans="1:24" ht="23.1" customHeight="1" x14ac:dyDescent="0.2">
      <c r="A234" s="51" t="str">
        <f>IF(ROWS($A$3:A234)&gt;CEILING(COUNT(DRAFT!$B:$B)/4,1),"",INDEX(RSLT,ROWS($A$3:A234)+QUOTIENT(COLUMNS($A$3:A234)-1,65)*CEILING(COUNT(DRAFT!$B:$B)/4,1),1+MOD(COLUMN()-1,6)))</f>
        <v/>
      </c>
      <c r="B234" s="52" t="str">
        <f>IF(ROWS($A$3:B234)&gt;CEILING(COUNT(DRAFT!$B:$B)/4,1),"",INDEX(RSLT,ROWS($A$3:B234)+QUOTIENT(COLUMNS($A$3:B234)-1,65)*CEILING(COUNT(DRAFT!$B:$B)/4,1),1+MOD(COLUMN()-1,6)))</f>
        <v/>
      </c>
      <c r="C234" s="71" t="str">
        <f>IF(ROWS($A$3:C234)&gt;CEILING(COUNT(DRAFT!$B:$B)/4,1),"",INDEX(RSLT,ROWS($A$3:C234)+QUOTIENT(COLUMNS($A$3:C234)-1,65)*CEILING(COUNT(DRAFT!$B:$B)/4,1),1+MOD(COLUMN()-1,6)))</f>
        <v/>
      </c>
      <c r="D234" s="51" t="str">
        <f>IF(ROWS($A$3:D234)&gt;CEILING(COUNT(DRAFT!$B:$B)/4,1),"",INDEX(RSLT,ROWS($A$3:D234)+QUOTIENT(COLUMNS($A$3:D234)-1,65)*CEILING(COUNT(DRAFT!$B:$B)/4,1),1+MOD(COLUMN()-1,6)))</f>
        <v/>
      </c>
      <c r="E234" s="51" t="str">
        <f>IF(ROWS($A$3:E234)&gt;CEILING(COUNT(DRAFT!$B:$B)/4,1),"",INDEX(RSLT,ROWS($A$3:E234)+QUOTIENT(COLUMNS($A$3:E234)-1,65)*CEILING(COUNT(DRAFT!$B:$B)/4,1),1+MOD(COLUMN()-1,6)))</f>
        <v/>
      </c>
      <c r="F234" s="51" t="str">
        <f>IF(ROWS($A$3:F234)&gt;CEILING(COUNT(DRAFT!$B:$B)/4,1),"",INDEX(RSLT,ROWS($A$3:F234)+QUOTIENT(COLUMNS($A$3:F234)-1,65)*CEILING(COUNT(DRAFT!$B:$B)/4,1),1+MOD(COLUMN()-1,6)))</f>
        <v/>
      </c>
      <c r="G234" s="51" t="str">
        <f>IF(ROWS($A$3:G234)&gt;CEILING(COUNT(DRAFT!$B:$B)/4,1),"",INDEX(RSLT,ROWS($A$3:G234)+QUOTIENT(COLUMNS($A$3:G234)-1,65)*CEILING(COUNT(DRAFT!$B:$B)/4,1),1+MOD(COLUMN()-1,6)))</f>
        <v/>
      </c>
      <c r="H234" s="52" t="str">
        <f>IF(ROWS($A$3:H234)&gt;CEILING(COUNT(DRAFT!$B:$B)/4,1),"",INDEX(RSLT,ROWS($A$3:H234)+QUOTIENT(COLUMNS($A$3:H234)-1,65)*CEILING(COUNT(DRAFT!$B:$B)/4,1),1+MOD(COLUMN()-1,6)))</f>
        <v/>
      </c>
      <c r="I234" s="71" t="str">
        <f>IF(ROWS($A$3:I234)&gt;CEILING(COUNT(DRAFT!$B:$B)/4,1),"",INDEX(RSLT,ROWS($A$3:I234)+QUOTIENT(COLUMNS($A$3:I234)-1,65)*CEILING(COUNT(DRAFT!$B:$B)/4,1),1+MOD(COLUMN()-1,6)))</f>
        <v/>
      </c>
      <c r="J234" s="51" t="str">
        <f>IF(ROWS($A$3:J234)&gt;CEILING(COUNT(DRAFT!$B:$B)/4,1),"",INDEX(RSLT,ROWS($A$3:J234)+QUOTIENT(COLUMNS($A$3:J234)-1,65)*CEILING(COUNT(DRAFT!$B:$B)/4,1),1+MOD(COLUMN()-1,6)))</f>
        <v/>
      </c>
      <c r="K234" s="51" t="str">
        <f>IF(ROWS($A$3:K234)&gt;CEILING(COUNT(DRAFT!$B:$B)/4,1),"",INDEX(RSLT,ROWS($A$3:K234)+QUOTIENT(COLUMNS($A$3:K234)-1,65)*CEILING(COUNT(DRAFT!$B:$B)/4,1),1+MOD(COLUMN()-1,6)))</f>
        <v/>
      </c>
      <c r="L234" s="51" t="str">
        <f>IF(ROWS($A$3:L234)&gt;CEILING(COUNT(DRAFT!$B:$B)/4,1),"",INDEX(RSLT,ROWS($A$3:L234)+QUOTIENT(COLUMNS($A$3:L234)-1,65)*CEILING(COUNT(DRAFT!$B:$B)/4,1),1+MOD(COLUMN()-1,6)))</f>
        <v/>
      </c>
      <c r="M234" s="51" t="str">
        <f>IF(ROWS($A$3:M234)&gt;CEILING(COUNT(DRAFT!$B:$B)/4,1),"",INDEX(RSLT,ROWS($A$3:M234)+QUOTIENT(COLUMNS($A$3:M234)-1,65)*CEILING(COUNT(DRAFT!$B:$B)/4,1),1+MOD(COLUMN()-1,6)))</f>
        <v/>
      </c>
      <c r="N234" s="52" t="str">
        <f>IF(ROWS($A$3:N234)&gt;CEILING(COUNT(DRAFT!$B:$B)/4,1),"",INDEX(RSLT,ROWS($A$3:N234)+QUOTIENT(COLUMNS($A$3:N234)-1,65)*CEILING(COUNT(DRAFT!$B:$B)/4,1),1+MOD(COLUMN()-1,6)))</f>
        <v/>
      </c>
      <c r="O234" s="71" t="str">
        <f>IF(ROWS($A$3:O234)&gt;CEILING(COUNT(DRAFT!$B:$B)/4,1),"",INDEX(RSLT,ROWS($A$3:O234)+QUOTIENT(COLUMNS($A$3:O234)-1,65)*CEILING(COUNT(DRAFT!$B:$B)/4,1),1+MOD(COLUMN()-1,6)))</f>
        <v/>
      </c>
      <c r="P234" s="51" t="str">
        <f>IF(ROWS($A$3:P234)&gt;CEILING(COUNT(DRAFT!$B:$B)/4,1),"",INDEX(RSLT,ROWS($A$3:P234)+QUOTIENT(COLUMNS($A$3:P234)-1,65)*CEILING(COUNT(DRAFT!$B:$B)/4,1),1+MOD(COLUMN()-1,6)))</f>
        <v/>
      </c>
      <c r="Q234" s="51" t="str">
        <f>IF(ROWS($A$3:Q234)&gt;CEILING(COUNT(DRAFT!$B:$B)/4,1),"",INDEX(RSLT,ROWS($A$3:Q234)+QUOTIENT(COLUMNS($A$3:Q234)-1,65)*CEILING(COUNT(DRAFT!$B:$B)/4,1),1+MOD(COLUMN()-1,6)))</f>
        <v/>
      </c>
      <c r="R234" s="51" t="str">
        <f>IF(ROWS($A$3:R234)&gt;CEILING(COUNT(DRAFT!$B:$B)/4,1),"",INDEX(RSLT,ROWS($A$3:R234)+QUOTIENT(COLUMNS($A$3:R234)-1,65)*CEILING(COUNT(DRAFT!$B:$B)/4,1),1+MOD(COLUMN()-1,6)))</f>
        <v/>
      </c>
      <c r="S234" s="51" t="str">
        <f>IF(ROWS($A$3:S234)&gt;CEILING(COUNT(DRAFT!$B:$B)/4,1),"",INDEX(RSLT,ROWS($A$3:S234)+QUOTIENT(COLUMNS($A$3:S234)-1,65)*CEILING(COUNT(DRAFT!$B:$B)/4,1),1+MOD(COLUMN()-1,6)))</f>
        <v/>
      </c>
      <c r="T234" s="52" t="str">
        <f>IF(ROWS($A$3:T234)&gt;CEILING(COUNT(DRAFT!$B:$B)/4,1),"",INDEX(RSLT,ROWS($A$3:T234)+QUOTIENT(COLUMNS($A$3:T234)-1,65)*CEILING(COUNT(DRAFT!$B:$B)/4,1),1+MOD(COLUMN()-1,6)))</f>
        <v/>
      </c>
      <c r="U234" s="71" t="str">
        <f>IF(ROWS($A$3:U234)&gt;CEILING(COUNT(DRAFT!$B:$B)/4,1),"",INDEX(RSLT,ROWS($A$3:U234)+QUOTIENT(COLUMNS($A$3:U234)-1,65)*CEILING(COUNT(DRAFT!$B:$B)/4,1),1+MOD(COLUMN()-1,6)))</f>
        <v/>
      </c>
      <c r="V234" s="51" t="str">
        <f>IF(ROWS($A$3:V234)&gt;CEILING(COUNT(DRAFT!$B:$B)/4,1),"",INDEX(RSLT,ROWS($A$3:V234)+QUOTIENT(COLUMNS($A$3:V234)-1,65)*CEILING(COUNT(DRAFT!$B:$B)/4,1),1+MOD(COLUMN()-1,6)))</f>
        <v/>
      </c>
      <c r="W234" s="51" t="str">
        <f>IF(ROWS($A$3:W234)&gt;CEILING(COUNT(DRAFT!$B:$B)/4,1),"",INDEX(RSLT,ROWS($A$3:W234)+QUOTIENT(COLUMNS($A$3:W234)-1,65)*CEILING(COUNT(DRAFT!$B:$B)/4,1),1+MOD(COLUMN()-1,6)))</f>
        <v/>
      </c>
      <c r="X234" s="51" t="str">
        <f>IF(ROWS($A$3:X234)&gt;CEILING(COUNT(DRAFT!$B:$B)/4,1),"",INDEX(RSLT,ROWS($A$3:X234)+QUOTIENT(COLUMNS($A$3:X234)-1,65)*CEILING(COUNT(DRAFT!$B:$B)/4,1),1+MOD(COLUMN()-1,6)))</f>
        <v/>
      </c>
    </row>
    <row r="235" spans="1:24" ht="23.1" customHeight="1" x14ac:dyDescent="0.2">
      <c r="A235" s="51" t="str">
        <f>IF(ROWS($A$3:A235)&gt;CEILING(COUNT(DRAFT!$B:$B)/4,1),"",INDEX(RSLT,ROWS($A$3:A235)+QUOTIENT(COLUMNS($A$3:A235)-1,65)*CEILING(COUNT(DRAFT!$B:$B)/4,1),1+MOD(COLUMN()-1,6)))</f>
        <v/>
      </c>
      <c r="B235" s="52" t="str">
        <f>IF(ROWS($A$3:B235)&gt;CEILING(COUNT(DRAFT!$B:$B)/4,1),"",INDEX(RSLT,ROWS($A$3:B235)+QUOTIENT(COLUMNS($A$3:B235)-1,65)*CEILING(COUNT(DRAFT!$B:$B)/4,1),1+MOD(COLUMN()-1,6)))</f>
        <v/>
      </c>
      <c r="C235" s="71" t="str">
        <f>IF(ROWS($A$3:C235)&gt;CEILING(COUNT(DRAFT!$B:$B)/4,1),"",INDEX(RSLT,ROWS($A$3:C235)+QUOTIENT(COLUMNS($A$3:C235)-1,65)*CEILING(COUNT(DRAFT!$B:$B)/4,1),1+MOD(COLUMN()-1,6)))</f>
        <v/>
      </c>
      <c r="D235" s="51" t="str">
        <f>IF(ROWS($A$3:D235)&gt;CEILING(COUNT(DRAFT!$B:$B)/4,1),"",INDEX(RSLT,ROWS($A$3:D235)+QUOTIENT(COLUMNS($A$3:D235)-1,65)*CEILING(COUNT(DRAFT!$B:$B)/4,1),1+MOD(COLUMN()-1,6)))</f>
        <v/>
      </c>
      <c r="E235" s="51" t="str">
        <f>IF(ROWS($A$3:E235)&gt;CEILING(COUNT(DRAFT!$B:$B)/4,1),"",INDEX(RSLT,ROWS($A$3:E235)+QUOTIENT(COLUMNS($A$3:E235)-1,65)*CEILING(COUNT(DRAFT!$B:$B)/4,1),1+MOD(COLUMN()-1,6)))</f>
        <v/>
      </c>
      <c r="F235" s="51" t="str">
        <f>IF(ROWS($A$3:F235)&gt;CEILING(COUNT(DRAFT!$B:$B)/4,1),"",INDEX(RSLT,ROWS($A$3:F235)+QUOTIENT(COLUMNS($A$3:F235)-1,65)*CEILING(COUNT(DRAFT!$B:$B)/4,1),1+MOD(COLUMN()-1,6)))</f>
        <v/>
      </c>
      <c r="G235" s="51" t="str">
        <f>IF(ROWS($A$3:G235)&gt;CEILING(COUNT(DRAFT!$B:$B)/4,1),"",INDEX(RSLT,ROWS($A$3:G235)+QUOTIENT(COLUMNS($A$3:G235)-1,65)*CEILING(COUNT(DRAFT!$B:$B)/4,1),1+MOD(COLUMN()-1,6)))</f>
        <v/>
      </c>
      <c r="H235" s="52" t="str">
        <f>IF(ROWS($A$3:H235)&gt;CEILING(COUNT(DRAFT!$B:$B)/4,1),"",INDEX(RSLT,ROWS($A$3:H235)+QUOTIENT(COLUMNS($A$3:H235)-1,65)*CEILING(COUNT(DRAFT!$B:$B)/4,1),1+MOD(COLUMN()-1,6)))</f>
        <v/>
      </c>
      <c r="I235" s="71" t="str">
        <f>IF(ROWS($A$3:I235)&gt;CEILING(COUNT(DRAFT!$B:$B)/4,1),"",INDEX(RSLT,ROWS($A$3:I235)+QUOTIENT(COLUMNS($A$3:I235)-1,65)*CEILING(COUNT(DRAFT!$B:$B)/4,1),1+MOD(COLUMN()-1,6)))</f>
        <v/>
      </c>
      <c r="J235" s="51" t="str">
        <f>IF(ROWS($A$3:J235)&gt;CEILING(COUNT(DRAFT!$B:$B)/4,1),"",INDEX(RSLT,ROWS($A$3:J235)+QUOTIENT(COLUMNS($A$3:J235)-1,65)*CEILING(COUNT(DRAFT!$B:$B)/4,1),1+MOD(COLUMN()-1,6)))</f>
        <v/>
      </c>
      <c r="K235" s="51" t="str">
        <f>IF(ROWS($A$3:K235)&gt;CEILING(COUNT(DRAFT!$B:$B)/4,1),"",INDEX(RSLT,ROWS($A$3:K235)+QUOTIENT(COLUMNS($A$3:K235)-1,65)*CEILING(COUNT(DRAFT!$B:$B)/4,1),1+MOD(COLUMN()-1,6)))</f>
        <v/>
      </c>
      <c r="L235" s="51" t="str">
        <f>IF(ROWS($A$3:L235)&gt;CEILING(COUNT(DRAFT!$B:$B)/4,1),"",INDEX(RSLT,ROWS($A$3:L235)+QUOTIENT(COLUMNS($A$3:L235)-1,65)*CEILING(COUNT(DRAFT!$B:$B)/4,1),1+MOD(COLUMN()-1,6)))</f>
        <v/>
      </c>
      <c r="M235" s="51" t="str">
        <f>IF(ROWS($A$3:M235)&gt;CEILING(COUNT(DRAFT!$B:$B)/4,1),"",INDEX(RSLT,ROWS($A$3:M235)+QUOTIENT(COLUMNS($A$3:M235)-1,65)*CEILING(COUNT(DRAFT!$B:$B)/4,1),1+MOD(COLUMN()-1,6)))</f>
        <v/>
      </c>
      <c r="N235" s="52" t="str">
        <f>IF(ROWS($A$3:N235)&gt;CEILING(COUNT(DRAFT!$B:$B)/4,1),"",INDEX(RSLT,ROWS($A$3:N235)+QUOTIENT(COLUMNS($A$3:N235)-1,65)*CEILING(COUNT(DRAFT!$B:$B)/4,1),1+MOD(COLUMN()-1,6)))</f>
        <v/>
      </c>
      <c r="O235" s="71" t="str">
        <f>IF(ROWS($A$3:O235)&gt;CEILING(COUNT(DRAFT!$B:$B)/4,1),"",INDEX(RSLT,ROWS($A$3:O235)+QUOTIENT(COLUMNS($A$3:O235)-1,65)*CEILING(COUNT(DRAFT!$B:$B)/4,1),1+MOD(COLUMN()-1,6)))</f>
        <v/>
      </c>
      <c r="P235" s="51" t="str">
        <f>IF(ROWS($A$3:P235)&gt;CEILING(COUNT(DRAFT!$B:$B)/4,1),"",INDEX(RSLT,ROWS($A$3:P235)+QUOTIENT(COLUMNS($A$3:P235)-1,65)*CEILING(COUNT(DRAFT!$B:$B)/4,1),1+MOD(COLUMN()-1,6)))</f>
        <v/>
      </c>
      <c r="Q235" s="51" t="str">
        <f>IF(ROWS($A$3:Q235)&gt;CEILING(COUNT(DRAFT!$B:$B)/4,1),"",INDEX(RSLT,ROWS($A$3:Q235)+QUOTIENT(COLUMNS($A$3:Q235)-1,65)*CEILING(COUNT(DRAFT!$B:$B)/4,1),1+MOD(COLUMN()-1,6)))</f>
        <v/>
      </c>
      <c r="R235" s="51" t="str">
        <f>IF(ROWS($A$3:R235)&gt;CEILING(COUNT(DRAFT!$B:$B)/4,1),"",INDEX(RSLT,ROWS($A$3:R235)+QUOTIENT(COLUMNS($A$3:R235)-1,65)*CEILING(COUNT(DRAFT!$B:$B)/4,1),1+MOD(COLUMN()-1,6)))</f>
        <v/>
      </c>
      <c r="S235" s="51" t="str">
        <f>IF(ROWS($A$3:S235)&gt;CEILING(COUNT(DRAFT!$B:$B)/4,1),"",INDEX(RSLT,ROWS($A$3:S235)+QUOTIENT(COLUMNS($A$3:S235)-1,65)*CEILING(COUNT(DRAFT!$B:$B)/4,1),1+MOD(COLUMN()-1,6)))</f>
        <v/>
      </c>
      <c r="T235" s="52" t="str">
        <f>IF(ROWS($A$3:T235)&gt;CEILING(COUNT(DRAFT!$B:$B)/4,1),"",INDEX(RSLT,ROWS($A$3:T235)+QUOTIENT(COLUMNS($A$3:T235)-1,65)*CEILING(COUNT(DRAFT!$B:$B)/4,1),1+MOD(COLUMN()-1,6)))</f>
        <v/>
      </c>
      <c r="U235" s="71" t="str">
        <f>IF(ROWS($A$3:U235)&gt;CEILING(COUNT(DRAFT!$B:$B)/4,1),"",INDEX(RSLT,ROWS($A$3:U235)+QUOTIENT(COLUMNS($A$3:U235)-1,65)*CEILING(COUNT(DRAFT!$B:$B)/4,1),1+MOD(COLUMN()-1,6)))</f>
        <v/>
      </c>
      <c r="V235" s="51" t="str">
        <f>IF(ROWS($A$3:V235)&gt;CEILING(COUNT(DRAFT!$B:$B)/4,1),"",INDEX(RSLT,ROWS($A$3:V235)+QUOTIENT(COLUMNS($A$3:V235)-1,65)*CEILING(COUNT(DRAFT!$B:$B)/4,1),1+MOD(COLUMN()-1,6)))</f>
        <v/>
      </c>
      <c r="W235" s="51" t="str">
        <f>IF(ROWS($A$3:W235)&gt;CEILING(COUNT(DRAFT!$B:$B)/4,1),"",INDEX(RSLT,ROWS($A$3:W235)+QUOTIENT(COLUMNS($A$3:W235)-1,65)*CEILING(COUNT(DRAFT!$B:$B)/4,1),1+MOD(COLUMN()-1,6)))</f>
        <v/>
      </c>
      <c r="X235" s="51" t="str">
        <f>IF(ROWS($A$3:X235)&gt;CEILING(COUNT(DRAFT!$B:$B)/4,1),"",INDEX(RSLT,ROWS($A$3:X235)+QUOTIENT(COLUMNS($A$3:X235)-1,65)*CEILING(COUNT(DRAFT!$B:$B)/4,1),1+MOD(COLUMN()-1,6)))</f>
        <v/>
      </c>
    </row>
    <row r="236" spans="1:24" ht="23.1" customHeight="1" x14ac:dyDescent="0.2">
      <c r="A236" s="51" t="str">
        <f>IF(ROWS($A$3:A236)&gt;CEILING(COUNT(DRAFT!$B:$B)/4,1),"",INDEX(RSLT,ROWS($A$3:A236)+QUOTIENT(COLUMNS($A$3:A236)-1,65)*CEILING(COUNT(DRAFT!$B:$B)/4,1),1+MOD(COLUMN()-1,6)))</f>
        <v/>
      </c>
      <c r="B236" s="52" t="str">
        <f>IF(ROWS($A$3:B236)&gt;CEILING(COUNT(DRAFT!$B:$B)/4,1),"",INDEX(RSLT,ROWS($A$3:B236)+QUOTIENT(COLUMNS($A$3:B236)-1,65)*CEILING(COUNT(DRAFT!$B:$B)/4,1),1+MOD(COLUMN()-1,6)))</f>
        <v/>
      </c>
      <c r="C236" s="71" t="str">
        <f>IF(ROWS($A$3:C236)&gt;CEILING(COUNT(DRAFT!$B:$B)/4,1),"",INDEX(RSLT,ROWS($A$3:C236)+QUOTIENT(COLUMNS($A$3:C236)-1,65)*CEILING(COUNT(DRAFT!$B:$B)/4,1),1+MOD(COLUMN()-1,6)))</f>
        <v/>
      </c>
      <c r="D236" s="51" t="str">
        <f>IF(ROWS($A$3:D236)&gt;CEILING(COUNT(DRAFT!$B:$B)/4,1),"",INDEX(RSLT,ROWS($A$3:D236)+QUOTIENT(COLUMNS($A$3:D236)-1,65)*CEILING(COUNT(DRAFT!$B:$B)/4,1),1+MOD(COLUMN()-1,6)))</f>
        <v/>
      </c>
      <c r="E236" s="51" t="str">
        <f>IF(ROWS($A$3:E236)&gt;CEILING(COUNT(DRAFT!$B:$B)/4,1),"",INDEX(RSLT,ROWS($A$3:E236)+QUOTIENT(COLUMNS($A$3:E236)-1,65)*CEILING(COUNT(DRAFT!$B:$B)/4,1),1+MOD(COLUMN()-1,6)))</f>
        <v/>
      </c>
      <c r="F236" s="51" t="str">
        <f>IF(ROWS($A$3:F236)&gt;CEILING(COUNT(DRAFT!$B:$B)/4,1),"",INDEX(RSLT,ROWS($A$3:F236)+QUOTIENT(COLUMNS($A$3:F236)-1,65)*CEILING(COUNT(DRAFT!$B:$B)/4,1),1+MOD(COLUMN()-1,6)))</f>
        <v/>
      </c>
      <c r="G236" s="51" t="str">
        <f>IF(ROWS($A$3:G236)&gt;CEILING(COUNT(DRAFT!$B:$B)/4,1),"",INDEX(RSLT,ROWS($A$3:G236)+QUOTIENT(COLUMNS($A$3:G236)-1,65)*CEILING(COUNT(DRAFT!$B:$B)/4,1),1+MOD(COLUMN()-1,6)))</f>
        <v/>
      </c>
      <c r="H236" s="52" t="str">
        <f>IF(ROWS($A$3:H236)&gt;CEILING(COUNT(DRAFT!$B:$B)/4,1),"",INDEX(RSLT,ROWS($A$3:H236)+QUOTIENT(COLUMNS($A$3:H236)-1,65)*CEILING(COUNT(DRAFT!$B:$B)/4,1),1+MOD(COLUMN()-1,6)))</f>
        <v/>
      </c>
      <c r="I236" s="71" t="str">
        <f>IF(ROWS($A$3:I236)&gt;CEILING(COUNT(DRAFT!$B:$B)/4,1),"",INDEX(RSLT,ROWS($A$3:I236)+QUOTIENT(COLUMNS($A$3:I236)-1,65)*CEILING(COUNT(DRAFT!$B:$B)/4,1),1+MOD(COLUMN()-1,6)))</f>
        <v/>
      </c>
      <c r="J236" s="51" t="str">
        <f>IF(ROWS($A$3:J236)&gt;CEILING(COUNT(DRAFT!$B:$B)/4,1),"",INDEX(RSLT,ROWS($A$3:J236)+QUOTIENT(COLUMNS($A$3:J236)-1,65)*CEILING(COUNT(DRAFT!$B:$B)/4,1),1+MOD(COLUMN()-1,6)))</f>
        <v/>
      </c>
      <c r="K236" s="51" t="str">
        <f>IF(ROWS($A$3:K236)&gt;CEILING(COUNT(DRAFT!$B:$B)/4,1),"",INDEX(RSLT,ROWS($A$3:K236)+QUOTIENT(COLUMNS($A$3:K236)-1,65)*CEILING(COUNT(DRAFT!$B:$B)/4,1),1+MOD(COLUMN()-1,6)))</f>
        <v/>
      </c>
      <c r="L236" s="51" t="str">
        <f>IF(ROWS($A$3:L236)&gt;CEILING(COUNT(DRAFT!$B:$B)/4,1),"",INDEX(RSLT,ROWS($A$3:L236)+QUOTIENT(COLUMNS($A$3:L236)-1,65)*CEILING(COUNT(DRAFT!$B:$B)/4,1),1+MOD(COLUMN()-1,6)))</f>
        <v/>
      </c>
      <c r="M236" s="51" t="str">
        <f>IF(ROWS($A$3:M236)&gt;CEILING(COUNT(DRAFT!$B:$B)/4,1),"",INDEX(RSLT,ROWS($A$3:M236)+QUOTIENT(COLUMNS($A$3:M236)-1,65)*CEILING(COUNT(DRAFT!$B:$B)/4,1),1+MOD(COLUMN()-1,6)))</f>
        <v/>
      </c>
      <c r="N236" s="52" t="str">
        <f>IF(ROWS($A$3:N236)&gt;CEILING(COUNT(DRAFT!$B:$B)/4,1),"",INDEX(RSLT,ROWS($A$3:N236)+QUOTIENT(COLUMNS($A$3:N236)-1,65)*CEILING(COUNT(DRAFT!$B:$B)/4,1),1+MOD(COLUMN()-1,6)))</f>
        <v/>
      </c>
      <c r="O236" s="71" t="str">
        <f>IF(ROWS($A$3:O236)&gt;CEILING(COUNT(DRAFT!$B:$B)/4,1),"",INDEX(RSLT,ROWS($A$3:O236)+QUOTIENT(COLUMNS($A$3:O236)-1,65)*CEILING(COUNT(DRAFT!$B:$B)/4,1),1+MOD(COLUMN()-1,6)))</f>
        <v/>
      </c>
      <c r="P236" s="51" t="str">
        <f>IF(ROWS($A$3:P236)&gt;CEILING(COUNT(DRAFT!$B:$B)/4,1),"",INDEX(RSLT,ROWS($A$3:P236)+QUOTIENT(COLUMNS($A$3:P236)-1,65)*CEILING(COUNT(DRAFT!$B:$B)/4,1),1+MOD(COLUMN()-1,6)))</f>
        <v/>
      </c>
      <c r="Q236" s="51" t="str">
        <f>IF(ROWS($A$3:Q236)&gt;CEILING(COUNT(DRAFT!$B:$B)/4,1),"",INDEX(RSLT,ROWS($A$3:Q236)+QUOTIENT(COLUMNS($A$3:Q236)-1,65)*CEILING(COUNT(DRAFT!$B:$B)/4,1),1+MOD(COLUMN()-1,6)))</f>
        <v/>
      </c>
      <c r="R236" s="51" t="str">
        <f>IF(ROWS($A$3:R236)&gt;CEILING(COUNT(DRAFT!$B:$B)/4,1),"",INDEX(RSLT,ROWS($A$3:R236)+QUOTIENT(COLUMNS($A$3:R236)-1,65)*CEILING(COUNT(DRAFT!$B:$B)/4,1),1+MOD(COLUMN()-1,6)))</f>
        <v/>
      </c>
      <c r="S236" s="51" t="str">
        <f>IF(ROWS($A$3:S236)&gt;CEILING(COUNT(DRAFT!$B:$B)/4,1),"",INDEX(RSLT,ROWS($A$3:S236)+QUOTIENT(COLUMNS($A$3:S236)-1,65)*CEILING(COUNT(DRAFT!$B:$B)/4,1),1+MOD(COLUMN()-1,6)))</f>
        <v/>
      </c>
      <c r="T236" s="52" t="str">
        <f>IF(ROWS($A$3:T236)&gt;CEILING(COUNT(DRAFT!$B:$B)/4,1),"",INDEX(RSLT,ROWS($A$3:T236)+QUOTIENT(COLUMNS($A$3:T236)-1,65)*CEILING(COUNT(DRAFT!$B:$B)/4,1),1+MOD(COLUMN()-1,6)))</f>
        <v/>
      </c>
      <c r="U236" s="71" t="str">
        <f>IF(ROWS($A$3:U236)&gt;CEILING(COUNT(DRAFT!$B:$B)/4,1),"",INDEX(RSLT,ROWS($A$3:U236)+QUOTIENT(COLUMNS($A$3:U236)-1,65)*CEILING(COUNT(DRAFT!$B:$B)/4,1),1+MOD(COLUMN()-1,6)))</f>
        <v/>
      </c>
      <c r="V236" s="51" t="str">
        <f>IF(ROWS($A$3:V236)&gt;CEILING(COUNT(DRAFT!$B:$B)/4,1),"",INDEX(RSLT,ROWS($A$3:V236)+QUOTIENT(COLUMNS($A$3:V236)-1,65)*CEILING(COUNT(DRAFT!$B:$B)/4,1),1+MOD(COLUMN()-1,6)))</f>
        <v/>
      </c>
      <c r="W236" s="51" t="str">
        <f>IF(ROWS($A$3:W236)&gt;CEILING(COUNT(DRAFT!$B:$B)/4,1),"",INDEX(RSLT,ROWS($A$3:W236)+QUOTIENT(COLUMNS($A$3:W236)-1,65)*CEILING(COUNT(DRAFT!$B:$B)/4,1),1+MOD(COLUMN()-1,6)))</f>
        <v/>
      </c>
      <c r="X236" s="51" t="str">
        <f>IF(ROWS($A$3:X236)&gt;CEILING(COUNT(DRAFT!$B:$B)/4,1),"",INDEX(RSLT,ROWS($A$3:X236)+QUOTIENT(COLUMNS($A$3:X236)-1,65)*CEILING(COUNT(DRAFT!$B:$B)/4,1),1+MOD(COLUMN()-1,6)))</f>
        <v/>
      </c>
    </row>
    <row r="237" spans="1:24" ht="23.1" customHeight="1" x14ac:dyDescent="0.2">
      <c r="A237" s="51" t="str">
        <f>IF(ROWS($A$3:A237)&gt;CEILING(COUNT(DRAFT!$B:$B)/4,1),"",INDEX(RSLT,ROWS($A$3:A237)+QUOTIENT(COLUMNS($A$3:A237)-1,65)*CEILING(COUNT(DRAFT!$B:$B)/4,1),1+MOD(COLUMN()-1,6)))</f>
        <v/>
      </c>
      <c r="B237" s="52" t="str">
        <f>IF(ROWS($A$3:B237)&gt;CEILING(COUNT(DRAFT!$B:$B)/4,1),"",INDEX(RSLT,ROWS($A$3:B237)+QUOTIENT(COLUMNS($A$3:B237)-1,65)*CEILING(COUNT(DRAFT!$B:$B)/4,1),1+MOD(COLUMN()-1,6)))</f>
        <v/>
      </c>
      <c r="C237" s="71" t="str">
        <f>IF(ROWS($A$3:C237)&gt;CEILING(COUNT(DRAFT!$B:$B)/4,1),"",INDEX(RSLT,ROWS($A$3:C237)+QUOTIENT(COLUMNS($A$3:C237)-1,65)*CEILING(COUNT(DRAFT!$B:$B)/4,1),1+MOD(COLUMN()-1,6)))</f>
        <v/>
      </c>
      <c r="D237" s="51" t="str">
        <f>IF(ROWS($A$3:D237)&gt;CEILING(COUNT(DRAFT!$B:$B)/4,1),"",INDEX(RSLT,ROWS($A$3:D237)+QUOTIENT(COLUMNS($A$3:D237)-1,65)*CEILING(COUNT(DRAFT!$B:$B)/4,1),1+MOD(COLUMN()-1,6)))</f>
        <v/>
      </c>
      <c r="E237" s="51" t="str">
        <f>IF(ROWS($A$3:E237)&gt;CEILING(COUNT(DRAFT!$B:$B)/4,1),"",INDEX(RSLT,ROWS($A$3:E237)+QUOTIENT(COLUMNS($A$3:E237)-1,65)*CEILING(COUNT(DRAFT!$B:$B)/4,1),1+MOD(COLUMN()-1,6)))</f>
        <v/>
      </c>
      <c r="F237" s="51" t="str">
        <f>IF(ROWS($A$3:F237)&gt;CEILING(COUNT(DRAFT!$B:$B)/4,1),"",INDEX(RSLT,ROWS($A$3:F237)+QUOTIENT(COLUMNS($A$3:F237)-1,65)*CEILING(COUNT(DRAFT!$B:$B)/4,1),1+MOD(COLUMN()-1,6)))</f>
        <v/>
      </c>
      <c r="G237" s="51" t="str">
        <f>IF(ROWS($A$3:G237)&gt;CEILING(COUNT(DRAFT!$B:$B)/4,1),"",INDEX(RSLT,ROWS($A$3:G237)+QUOTIENT(COLUMNS($A$3:G237)-1,65)*CEILING(COUNT(DRAFT!$B:$B)/4,1),1+MOD(COLUMN()-1,6)))</f>
        <v/>
      </c>
      <c r="H237" s="52" t="str">
        <f>IF(ROWS($A$3:H237)&gt;CEILING(COUNT(DRAFT!$B:$B)/4,1),"",INDEX(RSLT,ROWS($A$3:H237)+QUOTIENT(COLUMNS($A$3:H237)-1,65)*CEILING(COUNT(DRAFT!$B:$B)/4,1),1+MOD(COLUMN()-1,6)))</f>
        <v/>
      </c>
      <c r="I237" s="71" t="str">
        <f>IF(ROWS($A$3:I237)&gt;CEILING(COUNT(DRAFT!$B:$B)/4,1),"",INDEX(RSLT,ROWS($A$3:I237)+QUOTIENT(COLUMNS($A$3:I237)-1,65)*CEILING(COUNT(DRAFT!$B:$B)/4,1),1+MOD(COLUMN()-1,6)))</f>
        <v/>
      </c>
      <c r="J237" s="51" t="str">
        <f>IF(ROWS($A$3:J237)&gt;CEILING(COUNT(DRAFT!$B:$B)/4,1),"",INDEX(RSLT,ROWS($A$3:J237)+QUOTIENT(COLUMNS($A$3:J237)-1,65)*CEILING(COUNT(DRAFT!$B:$B)/4,1),1+MOD(COLUMN()-1,6)))</f>
        <v/>
      </c>
      <c r="K237" s="51" t="str">
        <f>IF(ROWS($A$3:K237)&gt;CEILING(COUNT(DRAFT!$B:$B)/4,1),"",INDEX(RSLT,ROWS($A$3:K237)+QUOTIENT(COLUMNS($A$3:K237)-1,65)*CEILING(COUNT(DRAFT!$B:$B)/4,1),1+MOD(COLUMN()-1,6)))</f>
        <v/>
      </c>
      <c r="L237" s="51" t="str">
        <f>IF(ROWS($A$3:L237)&gt;CEILING(COUNT(DRAFT!$B:$B)/4,1),"",INDEX(RSLT,ROWS($A$3:L237)+QUOTIENT(COLUMNS($A$3:L237)-1,65)*CEILING(COUNT(DRAFT!$B:$B)/4,1),1+MOD(COLUMN()-1,6)))</f>
        <v/>
      </c>
      <c r="M237" s="51" t="str">
        <f>IF(ROWS($A$3:M237)&gt;CEILING(COUNT(DRAFT!$B:$B)/4,1),"",INDEX(RSLT,ROWS($A$3:M237)+QUOTIENT(COLUMNS($A$3:M237)-1,65)*CEILING(COUNT(DRAFT!$B:$B)/4,1),1+MOD(COLUMN()-1,6)))</f>
        <v/>
      </c>
      <c r="N237" s="52" t="str">
        <f>IF(ROWS($A$3:N237)&gt;CEILING(COUNT(DRAFT!$B:$B)/4,1),"",INDEX(RSLT,ROWS($A$3:N237)+QUOTIENT(COLUMNS($A$3:N237)-1,65)*CEILING(COUNT(DRAFT!$B:$B)/4,1),1+MOD(COLUMN()-1,6)))</f>
        <v/>
      </c>
      <c r="O237" s="71" t="str">
        <f>IF(ROWS($A$3:O237)&gt;CEILING(COUNT(DRAFT!$B:$B)/4,1),"",INDEX(RSLT,ROWS($A$3:O237)+QUOTIENT(COLUMNS($A$3:O237)-1,65)*CEILING(COUNT(DRAFT!$B:$B)/4,1),1+MOD(COLUMN()-1,6)))</f>
        <v/>
      </c>
      <c r="P237" s="51" t="str">
        <f>IF(ROWS($A$3:P237)&gt;CEILING(COUNT(DRAFT!$B:$B)/4,1),"",INDEX(RSLT,ROWS($A$3:P237)+QUOTIENT(COLUMNS($A$3:P237)-1,65)*CEILING(COUNT(DRAFT!$B:$B)/4,1),1+MOD(COLUMN()-1,6)))</f>
        <v/>
      </c>
      <c r="Q237" s="51" t="str">
        <f>IF(ROWS($A$3:Q237)&gt;CEILING(COUNT(DRAFT!$B:$B)/4,1),"",INDEX(RSLT,ROWS($A$3:Q237)+QUOTIENT(COLUMNS($A$3:Q237)-1,65)*CEILING(COUNT(DRAFT!$B:$B)/4,1),1+MOD(COLUMN()-1,6)))</f>
        <v/>
      </c>
      <c r="R237" s="51" t="str">
        <f>IF(ROWS($A$3:R237)&gt;CEILING(COUNT(DRAFT!$B:$B)/4,1),"",INDEX(RSLT,ROWS($A$3:R237)+QUOTIENT(COLUMNS($A$3:R237)-1,65)*CEILING(COUNT(DRAFT!$B:$B)/4,1),1+MOD(COLUMN()-1,6)))</f>
        <v/>
      </c>
      <c r="S237" s="51" t="str">
        <f>IF(ROWS($A$3:S237)&gt;CEILING(COUNT(DRAFT!$B:$B)/4,1),"",INDEX(RSLT,ROWS($A$3:S237)+QUOTIENT(COLUMNS($A$3:S237)-1,65)*CEILING(COUNT(DRAFT!$B:$B)/4,1),1+MOD(COLUMN()-1,6)))</f>
        <v/>
      </c>
      <c r="T237" s="52" t="str">
        <f>IF(ROWS($A$3:T237)&gt;CEILING(COUNT(DRAFT!$B:$B)/4,1),"",INDEX(RSLT,ROWS($A$3:T237)+QUOTIENT(COLUMNS($A$3:T237)-1,65)*CEILING(COUNT(DRAFT!$B:$B)/4,1),1+MOD(COLUMN()-1,6)))</f>
        <v/>
      </c>
      <c r="U237" s="71" t="str">
        <f>IF(ROWS($A$3:U237)&gt;CEILING(COUNT(DRAFT!$B:$B)/4,1),"",INDEX(RSLT,ROWS($A$3:U237)+QUOTIENT(COLUMNS($A$3:U237)-1,65)*CEILING(COUNT(DRAFT!$B:$B)/4,1),1+MOD(COLUMN()-1,6)))</f>
        <v/>
      </c>
      <c r="V237" s="51" t="str">
        <f>IF(ROWS($A$3:V237)&gt;CEILING(COUNT(DRAFT!$B:$B)/4,1),"",INDEX(RSLT,ROWS($A$3:V237)+QUOTIENT(COLUMNS($A$3:V237)-1,65)*CEILING(COUNT(DRAFT!$B:$B)/4,1),1+MOD(COLUMN()-1,6)))</f>
        <v/>
      </c>
      <c r="W237" s="51" t="str">
        <f>IF(ROWS($A$3:W237)&gt;CEILING(COUNT(DRAFT!$B:$B)/4,1),"",INDEX(RSLT,ROWS($A$3:W237)+QUOTIENT(COLUMNS($A$3:W237)-1,65)*CEILING(COUNT(DRAFT!$B:$B)/4,1),1+MOD(COLUMN()-1,6)))</f>
        <v/>
      </c>
      <c r="X237" s="51" t="str">
        <f>IF(ROWS($A$3:X237)&gt;CEILING(COUNT(DRAFT!$B:$B)/4,1),"",INDEX(RSLT,ROWS($A$3:X237)+QUOTIENT(COLUMNS($A$3:X237)-1,65)*CEILING(COUNT(DRAFT!$B:$B)/4,1),1+MOD(COLUMN()-1,6)))</f>
        <v/>
      </c>
    </row>
    <row r="238" spans="1:24" ht="23.1" customHeight="1" x14ac:dyDescent="0.2">
      <c r="A238" s="51" t="str">
        <f>IF(ROWS($A$3:A238)&gt;CEILING(COUNT(DRAFT!$B:$B)/4,1),"",INDEX(RSLT,ROWS($A$3:A238)+QUOTIENT(COLUMNS($A$3:A238)-1,65)*CEILING(COUNT(DRAFT!$B:$B)/4,1),1+MOD(COLUMN()-1,6)))</f>
        <v/>
      </c>
      <c r="B238" s="52" t="str">
        <f>IF(ROWS($A$3:B238)&gt;CEILING(COUNT(DRAFT!$B:$B)/4,1),"",INDEX(RSLT,ROWS($A$3:B238)+QUOTIENT(COLUMNS($A$3:B238)-1,65)*CEILING(COUNT(DRAFT!$B:$B)/4,1),1+MOD(COLUMN()-1,6)))</f>
        <v/>
      </c>
      <c r="C238" s="71" t="str">
        <f>IF(ROWS($A$3:C238)&gt;CEILING(COUNT(DRAFT!$B:$B)/4,1),"",INDEX(RSLT,ROWS($A$3:C238)+QUOTIENT(COLUMNS($A$3:C238)-1,65)*CEILING(COUNT(DRAFT!$B:$B)/4,1),1+MOD(COLUMN()-1,6)))</f>
        <v/>
      </c>
      <c r="D238" s="51" t="str">
        <f>IF(ROWS($A$3:D238)&gt;CEILING(COUNT(DRAFT!$B:$B)/4,1),"",INDEX(RSLT,ROWS($A$3:D238)+QUOTIENT(COLUMNS($A$3:D238)-1,65)*CEILING(COUNT(DRAFT!$B:$B)/4,1),1+MOD(COLUMN()-1,6)))</f>
        <v/>
      </c>
      <c r="E238" s="51" t="str">
        <f>IF(ROWS($A$3:E238)&gt;CEILING(COUNT(DRAFT!$B:$B)/4,1),"",INDEX(RSLT,ROWS($A$3:E238)+QUOTIENT(COLUMNS($A$3:E238)-1,65)*CEILING(COUNT(DRAFT!$B:$B)/4,1),1+MOD(COLUMN()-1,6)))</f>
        <v/>
      </c>
      <c r="F238" s="51" t="str">
        <f>IF(ROWS($A$3:F238)&gt;CEILING(COUNT(DRAFT!$B:$B)/4,1),"",INDEX(RSLT,ROWS($A$3:F238)+QUOTIENT(COLUMNS($A$3:F238)-1,65)*CEILING(COUNT(DRAFT!$B:$B)/4,1),1+MOD(COLUMN()-1,6)))</f>
        <v/>
      </c>
      <c r="G238" s="51" t="str">
        <f>IF(ROWS($A$3:G238)&gt;CEILING(COUNT(DRAFT!$B:$B)/4,1),"",INDEX(RSLT,ROWS($A$3:G238)+QUOTIENT(COLUMNS($A$3:G238)-1,65)*CEILING(COUNT(DRAFT!$B:$B)/4,1),1+MOD(COLUMN()-1,6)))</f>
        <v/>
      </c>
      <c r="H238" s="52" t="str">
        <f>IF(ROWS($A$3:H238)&gt;CEILING(COUNT(DRAFT!$B:$B)/4,1),"",INDEX(RSLT,ROWS($A$3:H238)+QUOTIENT(COLUMNS($A$3:H238)-1,65)*CEILING(COUNT(DRAFT!$B:$B)/4,1),1+MOD(COLUMN()-1,6)))</f>
        <v/>
      </c>
      <c r="I238" s="71" t="str">
        <f>IF(ROWS($A$3:I238)&gt;CEILING(COUNT(DRAFT!$B:$B)/4,1),"",INDEX(RSLT,ROWS($A$3:I238)+QUOTIENT(COLUMNS($A$3:I238)-1,65)*CEILING(COUNT(DRAFT!$B:$B)/4,1),1+MOD(COLUMN()-1,6)))</f>
        <v/>
      </c>
      <c r="J238" s="51" t="str">
        <f>IF(ROWS($A$3:J238)&gt;CEILING(COUNT(DRAFT!$B:$B)/4,1),"",INDEX(RSLT,ROWS($A$3:J238)+QUOTIENT(COLUMNS($A$3:J238)-1,65)*CEILING(COUNT(DRAFT!$B:$B)/4,1),1+MOD(COLUMN()-1,6)))</f>
        <v/>
      </c>
      <c r="K238" s="51" t="str">
        <f>IF(ROWS($A$3:K238)&gt;CEILING(COUNT(DRAFT!$B:$B)/4,1),"",INDEX(RSLT,ROWS($A$3:K238)+QUOTIENT(COLUMNS($A$3:K238)-1,65)*CEILING(COUNT(DRAFT!$B:$B)/4,1),1+MOD(COLUMN()-1,6)))</f>
        <v/>
      </c>
      <c r="L238" s="51" t="str">
        <f>IF(ROWS($A$3:L238)&gt;CEILING(COUNT(DRAFT!$B:$B)/4,1),"",INDEX(RSLT,ROWS($A$3:L238)+QUOTIENT(COLUMNS($A$3:L238)-1,65)*CEILING(COUNT(DRAFT!$B:$B)/4,1),1+MOD(COLUMN()-1,6)))</f>
        <v/>
      </c>
      <c r="M238" s="51" t="str">
        <f>IF(ROWS($A$3:M238)&gt;CEILING(COUNT(DRAFT!$B:$B)/4,1),"",INDEX(RSLT,ROWS($A$3:M238)+QUOTIENT(COLUMNS($A$3:M238)-1,65)*CEILING(COUNT(DRAFT!$B:$B)/4,1),1+MOD(COLUMN()-1,6)))</f>
        <v/>
      </c>
      <c r="N238" s="52" t="str">
        <f>IF(ROWS($A$3:N238)&gt;CEILING(COUNT(DRAFT!$B:$B)/4,1),"",INDEX(RSLT,ROWS($A$3:N238)+QUOTIENT(COLUMNS($A$3:N238)-1,65)*CEILING(COUNT(DRAFT!$B:$B)/4,1),1+MOD(COLUMN()-1,6)))</f>
        <v/>
      </c>
      <c r="O238" s="71" t="str">
        <f>IF(ROWS($A$3:O238)&gt;CEILING(COUNT(DRAFT!$B:$B)/4,1),"",INDEX(RSLT,ROWS($A$3:O238)+QUOTIENT(COLUMNS($A$3:O238)-1,65)*CEILING(COUNT(DRAFT!$B:$B)/4,1),1+MOD(COLUMN()-1,6)))</f>
        <v/>
      </c>
      <c r="P238" s="51" t="str">
        <f>IF(ROWS($A$3:P238)&gt;CEILING(COUNT(DRAFT!$B:$B)/4,1),"",INDEX(RSLT,ROWS($A$3:P238)+QUOTIENT(COLUMNS($A$3:P238)-1,65)*CEILING(COUNT(DRAFT!$B:$B)/4,1),1+MOD(COLUMN()-1,6)))</f>
        <v/>
      </c>
      <c r="Q238" s="51" t="str">
        <f>IF(ROWS($A$3:Q238)&gt;CEILING(COUNT(DRAFT!$B:$B)/4,1),"",INDEX(RSLT,ROWS($A$3:Q238)+QUOTIENT(COLUMNS($A$3:Q238)-1,65)*CEILING(COUNT(DRAFT!$B:$B)/4,1),1+MOD(COLUMN()-1,6)))</f>
        <v/>
      </c>
      <c r="R238" s="51" t="str">
        <f>IF(ROWS($A$3:R238)&gt;CEILING(COUNT(DRAFT!$B:$B)/4,1),"",INDEX(RSLT,ROWS($A$3:R238)+QUOTIENT(COLUMNS($A$3:R238)-1,65)*CEILING(COUNT(DRAFT!$B:$B)/4,1),1+MOD(COLUMN()-1,6)))</f>
        <v/>
      </c>
      <c r="S238" s="51" t="str">
        <f>IF(ROWS($A$3:S238)&gt;CEILING(COUNT(DRAFT!$B:$B)/4,1),"",INDEX(RSLT,ROWS($A$3:S238)+QUOTIENT(COLUMNS($A$3:S238)-1,65)*CEILING(COUNT(DRAFT!$B:$B)/4,1),1+MOD(COLUMN()-1,6)))</f>
        <v/>
      </c>
      <c r="T238" s="52" t="str">
        <f>IF(ROWS($A$3:T238)&gt;CEILING(COUNT(DRAFT!$B:$B)/4,1),"",INDEX(RSLT,ROWS($A$3:T238)+QUOTIENT(COLUMNS($A$3:T238)-1,65)*CEILING(COUNT(DRAFT!$B:$B)/4,1),1+MOD(COLUMN()-1,6)))</f>
        <v/>
      </c>
      <c r="U238" s="71" t="str">
        <f>IF(ROWS($A$3:U238)&gt;CEILING(COUNT(DRAFT!$B:$B)/4,1),"",INDEX(RSLT,ROWS($A$3:U238)+QUOTIENT(COLUMNS($A$3:U238)-1,65)*CEILING(COUNT(DRAFT!$B:$B)/4,1),1+MOD(COLUMN()-1,6)))</f>
        <v/>
      </c>
      <c r="V238" s="51" t="str">
        <f>IF(ROWS($A$3:V238)&gt;CEILING(COUNT(DRAFT!$B:$B)/4,1),"",INDEX(RSLT,ROWS($A$3:V238)+QUOTIENT(COLUMNS($A$3:V238)-1,65)*CEILING(COUNT(DRAFT!$B:$B)/4,1),1+MOD(COLUMN()-1,6)))</f>
        <v/>
      </c>
      <c r="W238" s="51" t="str">
        <f>IF(ROWS($A$3:W238)&gt;CEILING(COUNT(DRAFT!$B:$B)/4,1),"",INDEX(RSLT,ROWS($A$3:W238)+QUOTIENT(COLUMNS($A$3:W238)-1,65)*CEILING(COUNT(DRAFT!$B:$B)/4,1),1+MOD(COLUMN()-1,6)))</f>
        <v/>
      </c>
      <c r="X238" s="51" t="str">
        <f>IF(ROWS($A$3:X238)&gt;CEILING(COUNT(DRAFT!$B:$B)/4,1),"",INDEX(RSLT,ROWS($A$3:X238)+QUOTIENT(COLUMNS($A$3:X238)-1,65)*CEILING(COUNT(DRAFT!$B:$B)/4,1),1+MOD(COLUMN()-1,6)))</f>
        <v/>
      </c>
    </row>
    <row r="239" spans="1:24" ht="23.1" customHeight="1" x14ac:dyDescent="0.2">
      <c r="A239" s="51" t="str">
        <f>IF(ROWS($A$3:A239)&gt;CEILING(COUNT(DRAFT!$B:$B)/4,1),"",INDEX(RSLT,ROWS($A$3:A239)+QUOTIENT(COLUMNS($A$3:A239)-1,65)*CEILING(COUNT(DRAFT!$B:$B)/4,1),1+MOD(COLUMN()-1,6)))</f>
        <v/>
      </c>
      <c r="B239" s="52" t="str">
        <f>IF(ROWS($A$3:B239)&gt;CEILING(COUNT(DRAFT!$B:$B)/4,1),"",INDEX(RSLT,ROWS($A$3:B239)+QUOTIENT(COLUMNS($A$3:B239)-1,65)*CEILING(COUNT(DRAFT!$B:$B)/4,1),1+MOD(COLUMN()-1,6)))</f>
        <v/>
      </c>
      <c r="C239" s="71" t="str">
        <f>IF(ROWS($A$3:C239)&gt;CEILING(COUNT(DRAFT!$B:$B)/4,1),"",INDEX(RSLT,ROWS($A$3:C239)+QUOTIENT(COLUMNS($A$3:C239)-1,65)*CEILING(COUNT(DRAFT!$B:$B)/4,1),1+MOD(COLUMN()-1,6)))</f>
        <v/>
      </c>
      <c r="D239" s="51" t="str">
        <f>IF(ROWS($A$3:D239)&gt;CEILING(COUNT(DRAFT!$B:$B)/4,1),"",INDEX(RSLT,ROWS($A$3:D239)+QUOTIENT(COLUMNS($A$3:D239)-1,65)*CEILING(COUNT(DRAFT!$B:$B)/4,1),1+MOD(COLUMN()-1,6)))</f>
        <v/>
      </c>
      <c r="E239" s="51" t="str">
        <f>IF(ROWS($A$3:E239)&gt;CEILING(COUNT(DRAFT!$B:$B)/4,1),"",INDEX(RSLT,ROWS($A$3:E239)+QUOTIENT(COLUMNS($A$3:E239)-1,65)*CEILING(COUNT(DRAFT!$B:$B)/4,1),1+MOD(COLUMN()-1,6)))</f>
        <v/>
      </c>
      <c r="F239" s="51" t="str">
        <f>IF(ROWS($A$3:F239)&gt;CEILING(COUNT(DRAFT!$B:$B)/4,1),"",INDEX(RSLT,ROWS($A$3:F239)+QUOTIENT(COLUMNS($A$3:F239)-1,65)*CEILING(COUNT(DRAFT!$B:$B)/4,1),1+MOD(COLUMN()-1,6)))</f>
        <v/>
      </c>
      <c r="G239" s="51" t="str">
        <f>IF(ROWS($A$3:G239)&gt;CEILING(COUNT(DRAFT!$B:$B)/4,1),"",INDEX(RSLT,ROWS($A$3:G239)+QUOTIENT(COLUMNS($A$3:G239)-1,65)*CEILING(COUNT(DRAFT!$B:$B)/4,1),1+MOD(COLUMN()-1,6)))</f>
        <v/>
      </c>
      <c r="H239" s="52" t="str">
        <f>IF(ROWS($A$3:H239)&gt;CEILING(COUNT(DRAFT!$B:$B)/4,1),"",INDEX(RSLT,ROWS($A$3:H239)+QUOTIENT(COLUMNS($A$3:H239)-1,65)*CEILING(COUNT(DRAFT!$B:$B)/4,1),1+MOD(COLUMN()-1,6)))</f>
        <v/>
      </c>
      <c r="I239" s="71" t="str">
        <f>IF(ROWS($A$3:I239)&gt;CEILING(COUNT(DRAFT!$B:$B)/4,1),"",INDEX(RSLT,ROWS($A$3:I239)+QUOTIENT(COLUMNS($A$3:I239)-1,65)*CEILING(COUNT(DRAFT!$B:$B)/4,1),1+MOD(COLUMN()-1,6)))</f>
        <v/>
      </c>
      <c r="J239" s="51" t="str">
        <f>IF(ROWS($A$3:J239)&gt;CEILING(COUNT(DRAFT!$B:$B)/4,1),"",INDEX(RSLT,ROWS($A$3:J239)+QUOTIENT(COLUMNS($A$3:J239)-1,65)*CEILING(COUNT(DRAFT!$B:$B)/4,1),1+MOD(COLUMN()-1,6)))</f>
        <v/>
      </c>
      <c r="K239" s="51" t="str">
        <f>IF(ROWS($A$3:K239)&gt;CEILING(COUNT(DRAFT!$B:$B)/4,1),"",INDEX(RSLT,ROWS($A$3:K239)+QUOTIENT(COLUMNS($A$3:K239)-1,65)*CEILING(COUNT(DRAFT!$B:$B)/4,1),1+MOD(COLUMN()-1,6)))</f>
        <v/>
      </c>
      <c r="L239" s="51" t="str">
        <f>IF(ROWS($A$3:L239)&gt;CEILING(COUNT(DRAFT!$B:$B)/4,1),"",INDEX(RSLT,ROWS($A$3:L239)+QUOTIENT(COLUMNS($A$3:L239)-1,65)*CEILING(COUNT(DRAFT!$B:$B)/4,1),1+MOD(COLUMN()-1,6)))</f>
        <v/>
      </c>
      <c r="M239" s="51" t="str">
        <f>IF(ROWS($A$3:M239)&gt;CEILING(COUNT(DRAFT!$B:$B)/4,1),"",INDEX(RSLT,ROWS($A$3:M239)+QUOTIENT(COLUMNS($A$3:M239)-1,65)*CEILING(COUNT(DRAFT!$B:$B)/4,1),1+MOD(COLUMN()-1,6)))</f>
        <v/>
      </c>
      <c r="N239" s="52" t="str">
        <f>IF(ROWS($A$3:N239)&gt;CEILING(COUNT(DRAFT!$B:$B)/4,1),"",INDEX(RSLT,ROWS($A$3:N239)+QUOTIENT(COLUMNS($A$3:N239)-1,65)*CEILING(COUNT(DRAFT!$B:$B)/4,1),1+MOD(COLUMN()-1,6)))</f>
        <v/>
      </c>
      <c r="O239" s="71" t="str">
        <f>IF(ROWS($A$3:O239)&gt;CEILING(COUNT(DRAFT!$B:$B)/4,1),"",INDEX(RSLT,ROWS($A$3:O239)+QUOTIENT(COLUMNS($A$3:O239)-1,65)*CEILING(COUNT(DRAFT!$B:$B)/4,1),1+MOD(COLUMN()-1,6)))</f>
        <v/>
      </c>
      <c r="P239" s="51" t="str">
        <f>IF(ROWS($A$3:P239)&gt;CEILING(COUNT(DRAFT!$B:$B)/4,1),"",INDEX(RSLT,ROWS($A$3:P239)+QUOTIENT(COLUMNS($A$3:P239)-1,65)*CEILING(COUNT(DRAFT!$B:$B)/4,1),1+MOD(COLUMN()-1,6)))</f>
        <v/>
      </c>
      <c r="Q239" s="51" t="str">
        <f>IF(ROWS($A$3:Q239)&gt;CEILING(COUNT(DRAFT!$B:$B)/4,1),"",INDEX(RSLT,ROWS($A$3:Q239)+QUOTIENT(COLUMNS($A$3:Q239)-1,65)*CEILING(COUNT(DRAFT!$B:$B)/4,1),1+MOD(COLUMN()-1,6)))</f>
        <v/>
      </c>
      <c r="R239" s="51" t="str">
        <f>IF(ROWS($A$3:R239)&gt;CEILING(COUNT(DRAFT!$B:$B)/4,1),"",INDEX(RSLT,ROWS($A$3:R239)+QUOTIENT(COLUMNS($A$3:R239)-1,65)*CEILING(COUNT(DRAFT!$B:$B)/4,1),1+MOD(COLUMN()-1,6)))</f>
        <v/>
      </c>
      <c r="S239" s="51" t="str">
        <f>IF(ROWS($A$3:S239)&gt;CEILING(COUNT(DRAFT!$B:$B)/4,1),"",INDEX(RSLT,ROWS($A$3:S239)+QUOTIENT(COLUMNS($A$3:S239)-1,65)*CEILING(COUNT(DRAFT!$B:$B)/4,1),1+MOD(COLUMN()-1,6)))</f>
        <v/>
      </c>
      <c r="T239" s="52" t="str">
        <f>IF(ROWS($A$3:T239)&gt;CEILING(COUNT(DRAFT!$B:$B)/4,1),"",INDEX(RSLT,ROWS($A$3:T239)+QUOTIENT(COLUMNS($A$3:T239)-1,65)*CEILING(COUNT(DRAFT!$B:$B)/4,1),1+MOD(COLUMN()-1,6)))</f>
        <v/>
      </c>
      <c r="U239" s="71" t="str">
        <f>IF(ROWS($A$3:U239)&gt;CEILING(COUNT(DRAFT!$B:$B)/4,1),"",INDEX(RSLT,ROWS($A$3:U239)+QUOTIENT(COLUMNS($A$3:U239)-1,65)*CEILING(COUNT(DRAFT!$B:$B)/4,1),1+MOD(COLUMN()-1,6)))</f>
        <v/>
      </c>
      <c r="V239" s="51" t="str">
        <f>IF(ROWS($A$3:V239)&gt;CEILING(COUNT(DRAFT!$B:$B)/4,1),"",INDEX(RSLT,ROWS($A$3:V239)+QUOTIENT(COLUMNS($A$3:V239)-1,65)*CEILING(COUNT(DRAFT!$B:$B)/4,1),1+MOD(COLUMN()-1,6)))</f>
        <v/>
      </c>
      <c r="W239" s="51" t="str">
        <f>IF(ROWS($A$3:W239)&gt;CEILING(COUNT(DRAFT!$B:$B)/4,1),"",INDEX(RSLT,ROWS($A$3:W239)+QUOTIENT(COLUMNS($A$3:W239)-1,65)*CEILING(COUNT(DRAFT!$B:$B)/4,1),1+MOD(COLUMN()-1,6)))</f>
        <v/>
      </c>
      <c r="X239" s="51" t="str">
        <f>IF(ROWS($A$3:X239)&gt;CEILING(COUNT(DRAFT!$B:$B)/4,1),"",INDEX(RSLT,ROWS($A$3:X239)+QUOTIENT(COLUMNS($A$3:X239)-1,65)*CEILING(COUNT(DRAFT!$B:$B)/4,1),1+MOD(COLUMN()-1,6)))</f>
        <v/>
      </c>
    </row>
    <row r="240" spans="1:24" ht="23.1" customHeight="1" x14ac:dyDescent="0.2">
      <c r="A240" s="51" t="str">
        <f>IF(ROWS($A$3:A240)&gt;CEILING(COUNT(DRAFT!$B:$B)/4,1),"",INDEX(RSLT,ROWS($A$3:A240)+QUOTIENT(COLUMNS($A$3:A240)-1,65)*CEILING(COUNT(DRAFT!$B:$B)/4,1),1+MOD(COLUMN()-1,6)))</f>
        <v/>
      </c>
      <c r="B240" s="52" t="str">
        <f>IF(ROWS($A$3:B240)&gt;CEILING(COUNT(DRAFT!$B:$B)/4,1),"",INDEX(RSLT,ROWS($A$3:B240)+QUOTIENT(COLUMNS($A$3:B240)-1,65)*CEILING(COUNT(DRAFT!$B:$B)/4,1),1+MOD(COLUMN()-1,6)))</f>
        <v/>
      </c>
      <c r="C240" s="71" t="str">
        <f>IF(ROWS($A$3:C240)&gt;CEILING(COUNT(DRAFT!$B:$B)/4,1),"",INDEX(RSLT,ROWS($A$3:C240)+QUOTIENT(COLUMNS($A$3:C240)-1,65)*CEILING(COUNT(DRAFT!$B:$B)/4,1),1+MOD(COLUMN()-1,6)))</f>
        <v/>
      </c>
      <c r="D240" s="51" t="str">
        <f>IF(ROWS($A$3:D240)&gt;CEILING(COUNT(DRAFT!$B:$B)/4,1),"",INDEX(RSLT,ROWS($A$3:D240)+QUOTIENT(COLUMNS($A$3:D240)-1,65)*CEILING(COUNT(DRAFT!$B:$B)/4,1),1+MOD(COLUMN()-1,6)))</f>
        <v/>
      </c>
      <c r="E240" s="51" t="str">
        <f>IF(ROWS($A$3:E240)&gt;CEILING(COUNT(DRAFT!$B:$B)/4,1),"",INDEX(RSLT,ROWS($A$3:E240)+QUOTIENT(COLUMNS($A$3:E240)-1,65)*CEILING(COUNT(DRAFT!$B:$B)/4,1),1+MOD(COLUMN()-1,6)))</f>
        <v/>
      </c>
      <c r="F240" s="51" t="str">
        <f>IF(ROWS($A$3:F240)&gt;CEILING(COUNT(DRAFT!$B:$B)/4,1),"",INDEX(RSLT,ROWS($A$3:F240)+QUOTIENT(COLUMNS($A$3:F240)-1,65)*CEILING(COUNT(DRAFT!$B:$B)/4,1),1+MOD(COLUMN()-1,6)))</f>
        <v/>
      </c>
      <c r="G240" s="51" t="str">
        <f>IF(ROWS($A$3:G240)&gt;CEILING(COUNT(DRAFT!$B:$B)/4,1),"",INDEX(RSLT,ROWS($A$3:G240)+QUOTIENT(COLUMNS($A$3:G240)-1,65)*CEILING(COUNT(DRAFT!$B:$B)/4,1),1+MOD(COLUMN()-1,6)))</f>
        <v/>
      </c>
      <c r="H240" s="52" t="str">
        <f>IF(ROWS($A$3:H240)&gt;CEILING(COUNT(DRAFT!$B:$B)/4,1),"",INDEX(RSLT,ROWS($A$3:H240)+QUOTIENT(COLUMNS($A$3:H240)-1,65)*CEILING(COUNT(DRAFT!$B:$B)/4,1),1+MOD(COLUMN()-1,6)))</f>
        <v/>
      </c>
      <c r="I240" s="71" t="str">
        <f>IF(ROWS($A$3:I240)&gt;CEILING(COUNT(DRAFT!$B:$B)/4,1),"",INDEX(RSLT,ROWS($A$3:I240)+QUOTIENT(COLUMNS($A$3:I240)-1,65)*CEILING(COUNT(DRAFT!$B:$B)/4,1),1+MOD(COLUMN()-1,6)))</f>
        <v/>
      </c>
      <c r="J240" s="51" t="str">
        <f>IF(ROWS($A$3:J240)&gt;CEILING(COUNT(DRAFT!$B:$B)/4,1),"",INDEX(RSLT,ROWS($A$3:J240)+QUOTIENT(COLUMNS($A$3:J240)-1,65)*CEILING(COUNT(DRAFT!$B:$B)/4,1),1+MOD(COLUMN()-1,6)))</f>
        <v/>
      </c>
      <c r="K240" s="51" t="str">
        <f>IF(ROWS($A$3:K240)&gt;CEILING(COUNT(DRAFT!$B:$B)/4,1),"",INDEX(RSLT,ROWS($A$3:K240)+QUOTIENT(COLUMNS($A$3:K240)-1,65)*CEILING(COUNT(DRAFT!$B:$B)/4,1),1+MOD(COLUMN()-1,6)))</f>
        <v/>
      </c>
      <c r="L240" s="51" t="str">
        <f>IF(ROWS($A$3:L240)&gt;CEILING(COUNT(DRAFT!$B:$B)/4,1),"",INDEX(RSLT,ROWS($A$3:L240)+QUOTIENT(COLUMNS($A$3:L240)-1,65)*CEILING(COUNT(DRAFT!$B:$B)/4,1),1+MOD(COLUMN()-1,6)))</f>
        <v/>
      </c>
      <c r="M240" s="51" t="str">
        <f>IF(ROWS($A$3:M240)&gt;CEILING(COUNT(DRAFT!$B:$B)/4,1),"",INDEX(RSLT,ROWS($A$3:M240)+QUOTIENT(COLUMNS($A$3:M240)-1,65)*CEILING(COUNT(DRAFT!$B:$B)/4,1),1+MOD(COLUMN()-1,6)))</f>
        <v/>
      </c>
      <c r="N240" s="52" t="str">
        <f>IF(ROWS($A$3:N240)&gt;CEILING(COUNT(DRAFT!$B:$B)/4,1),"",INDEX(RSLT,ROWS($A$3:N240)+QUOTIENT(COLUMNS($A$3:N240)-1,65)*CEILING(COUNT(DRAFT!$B:$B)/4,1),1+MOD(COLUMN()-1,6)))</f>
        <v/>
      </c>
      <c r="O240" s="71" t="str">
        <f>IF(ROWS($A$3:O240)&gt;CEILING(COUNT(DRAFT!$B:$B)/4,1),"",INDEX(RSLT,ROWS($A$3:O240)+QUOTIENT(COLUMNS($A$3:O240)-1,65)*CEILING(COUNT(DRAFT!$B:$B)/4,1),1+MOD(COLUMN()-1,6)))</f>
        <v/>
      </c>
      <c r="P240" s="51" t="str">
        <f>IF(ROWS($A$3:P240)&gt;CEILING(COUNT(DRAFT!$B:$B)/4,1),"",INDEX(RSLT,ROWS($A$3:P240)+QUOTIENT(COLUMNS($A$3:P240)-1,65)*CEILING(COUNT(DRAFT!$B:$B)/4,1),1+MOD(COLUMN()-1,6)))</f>
        <v/>
      </c>
      <c r="Q240" s="51" t="str">
        <f>IF(ROWS($A$3:Q240)&gt;CEILING(COUNT(DRAFT!$B:$B)/4,1),"",INDEX(RSLT,ROWS($A$3:Q240)+QUOTIENT(COLUMNS($A$3:Q240)-1,65)*CEILING(COUNT(DRAFT!$B:$B)/4,1),1+MOD(COLUMN()-1,6)))</f>
        <v/>
      </c>
      <c r="R240" s="51" t="str">
        <f>IF(ROWS($A$3:R240)&gt;CEILING(COUNT(DRAFT!$B:$B)/4,1),"",INDEX(RSLT,ROWS($A$3:R240)+QUOTIENT(COLUMNS($A$3:R240)-1,65)*CEILING(COUNT(DRAFT!$B:$B)/4,1),1+MOD(COLUMN()-1,6)))</f>
        <v/>
      </c>
      <c r="S240" s="51" t="str">
        <f>IF(ROWS($A$3:S240)&gt;CEILING(COUNT(DRAFT!$B:$B)/4,1),"",INDEX(RSLT,ROWS($A$3:S240)+QUOTIENT(COLUMNS($A$3:S240)-1,65)*CEILING(COUNT(DRAFT!$B:$B)/4,1),1+MOD(COLUMN()-1,6)))</f>
        <v/>
      </c>
      <c r="T240" s="52" t="str">
        <f>IF(ROWS($A$3:T240)&gt;CEILING(COUNT(DRAFT!$B:$B)/4,1),"",INDEX(RSLT,ROWS($A$3:T240)+QUOTIENT(COLUMNS($A$3:T240)-1,65)*CEILING(COUNT(DRAFT!$B:$B)/4,1),1+MOD(COLUMN()-1,6)))</f>
        <v/>
      </c>
      <c r="U240" s="71" t="str">
        <f>IF(ROWS($A$3:U240)&gt;CEILING(COUNT(DRAFT!$B:$B)/4,1),"",INDEX(RSLT,ROWS($A$3:U240)+QUOTIENT(COLUMNS($A$3:U240)-1,65)*CEILING(COUNT(DRAFT!$B:$B)/4,1),1+MOD(COLUMN()-1,6)))</f>
        <v/>
      </c>
      <c r="V240" s="51" t="str">
        <f>IF(ROWS($A$3:V240)&gt;CEILING(COUNT(DRAFT!$B:$B)/4,1),"",INDEX(RSLT,ROWS($A$3:V240)+QUOTIENT(COLUMNS($A$3:V240)-1,65)*CEILING(COUNT(DRAFT!$B:$B)/4,1),1+MOD(COLUMN()-1,6)))</f>
        <v/>
      </c>
      <c r="W240" s="51" t="str">
        <f>IF(ROWS($A$3:W240)&gt;CEILING(COUNT(DRAFT!$B:$B)/4,1),"",INDEX(RSLT,ROWS($A$3:W240)+QUOTIENT(COLUMNS($A$3:W240)-1,65)*CEILING(COUNT(DRAFT!$B:$B)/4,1),1+MOD(COLUMN()-1,6)))</f>
        <v/>
      </c>
      <c r="X240" s="51" t="str">
        <f>IF(ROWS($A$3:X240)&gt;CEILING(COUNT(DRAFT!$B:$B)/4,1),"",INDEX(RSLT,ROWS($A$3:X240)+QUOTIENT(COLUMNS($A$3:X240)-1,65)*CEILING(COUNT(DRAFT!$B:$B)/4,1),1+MOD(COLUMN()-1,6)))</f>
        <v/>
      </c>
    </row>
    <row r="241" spans="1:24" ht="23.1" customHeight="1" x14ac:dyDescent="0.2">
      <c r="A241" s="51" t="str">
        <f>IF(ROWS($A$3:A241)&gt;CEILING(COUNT(DRAFT!$B:$B)/4,1),"",INDEX(RSLT,ROWS($A$3:A241)+QUOTIENT(COLUMNS($A$3:A241)-1,65)*CEILING(COUNT(DRAFT!$B:$B)/4,1),1+MOD(COLUMN()-1,6)))</f>
        <v/>
      </c>
      <c r="B241" s="52" t="str">
        <f>IF(ROWS($A$3:B241)&gt;CEILING(COUNT(DRAFT!$B:$B)/4,1),"",INDEX(RSLT,ROWS($A$3:B241)+QUOTIENT(COLUMNS($A$3:B241)-1,65)*CEILING(COUNT(DRAFT!$B:$B)/4,1),1+MOD(COLUMN()-1,6)))</f>
        <v/>
      </c>
      <c r="C241" s="71" t="str">
        <f>IF(ROWS($A$3:C241)&gt;CEILING(COUNT(DRAFT!$B:$B)/4,1),"",INDEX(RSLT,ROWS($A$3:C241)+QUOTIENT(COLUMNS($A$3:C241)-1,65)*CEILING(COUNT(DRAFT!$B:$B)/4,1),1+MOD(COLUMN()-1,6)))</f>
        <v/>
      </c>
      <c r="D241" s="51" t="str">
        <f>IF(ROWS($A$3:D241)&gt;CEILING(COUNT(DRAFT!$B:$B)/4,1),"",INDEX(RSLT,ROWS($A$3:D241)+QUOTIENT(COLUMNS($A$3:D241)-1,65)*CEILING(COUNT(DRAFT!$B:$B)/4,1),1+MOD(COLUMN()-1,6)))</f>
        <v/>
      </c>
      <c r="E241" s="51" t="str">
        <f>IF(ROWS($A$3:E241)&gt;CEILING(COUNT(DRAFT!$B:$B)/4,1),"",INDEX(RSLT,ROWS($A$3:E241)+QUOTIENT(COLUMNS($A$3:E241)-1,65)*CEILING(COUNT(DRAFT!$B:$B)/4,1),1+MOD(COLUMN()-1,6)))</f>
        <v/>
      </c>
      <c r="F241" s="51" t="str">
        <f>IF(ROWS($A$3:F241)&gt;CEILING(COUNT(DRAFT!$B:$B)/4,1),"",INDEX(RSLT,ROWS($A$3:F241)+QUOTIENT(COLUMNS($A$3:F241)-1,65)*CEILING(COUNT(DRAFT!$B:$B)/4,1),1+MOD(COLUMN()-1,6)))</f>
        <v/>
      </c>
      <c r="G241" s="51" t="str">
        <f>IF(ROWS($A$3:G241)&gt;CEILING(COUNT(DRAFT!$B:$B)/4,1),"",INDEX(RSLT,ROWS($A$3:G241)+QUOTIENT(COLUMNS($A$3:G241)-1,65)*CEILING(COUNT(DRAFT!$B:$B)/4,1),1+MOD(COLUMN()-1,6)))</f>
        <v/>
      </c>
      <c r="H241" s="52" t="str">
        <f>IF(ROWS($A$3:H241)&gt;CEILING(COUNT(DRAFT!$B:$B)/4,1),"",INDEX(RSLT,ROWS($A$3:H241)+QUOTIENT(COLUMNS($A$3:H241)-1,65)*CEILING(COUNT(DRAFT!$B:$B)/4,1),1+MOD(COLUMN()-1,6)))</f>
        <v/>
      </c>
      <c r="I241" s="71" t="str">
        <f>IF(ROWS($A$3:I241)&gt;CEILING(COUNT(DRAFT!$B:$B)/4,1),"",INDEX(RSLT,ROWS($A$3:I241)+QUOTIENT(COLUMNS($A$3:I241)-1,65)*CEILING(COUNT(DRAFT!$B:$B)/4,1),1+MOD(COLUMN()-1,6)))</f>
        <v/>
      </c>
      <c r="J241" s="51" t="str">
        <f>IF(ROWS($A$3:J241)&gt;CEILING(COUNT(DRAFT!$B:$B)/4,1),"",INDEX(RSLT,ROWS($A$3:J241)+QUOTIENT(COLUMNS($A$3:J241)-1,65)*CEILING(COUNT(DRAFT!$B:$B)/4,1),1+MOD(COLUMN()-1,6)))</f>
        <v/>
      </c>
      <c r="K241" s="51" t="str">
        <f>IF(ROWS($A$3:K241)&gt;CEILING(COUNT(DRAFT!$B:$B)/4,1),"",INDEX(RSLT,ROWS($A$3:K241)+QUOTIENT(COLUMNS($A$3:K241)-1,65)*CEILING(COUNT(DRAFT!$B:$B)/4,1),1+MOD(COLUMN()-1,6)))</f>
        <v/>
      </c>
      <c r="L241" s="51" t="str">
        <f>IF(ROWS($A$3:L241)&gt;CEILING(COUNT(DRAFT!$B:$B)/4,1),"",INDEX(RSLT,ROWS($A$3:L241)+QUOTIENT(COLUMNS($A$3:L241)-1,65)*CEILING(COUNT(DRAFT!$B:$B)/4,1),1+MOD(COLUMN()-1,6)))</f>
        <v/>
      </c>
      <c r="M241" s="51" t="str">
        <f>IF(ROWS($A$3:M241)&gt;CEILING(COUNT(DRAFT!$B:$B)/4,1),"",INDEX(RSLT,ROWS($A$3:M241)+QUOTIENT(COLUMNS($A$3:M241)-1,65)*CEILING(COUNT(DRAFT!$B:$B)/4,1),1+MOD(COLUMN()-1,6)))</f>
        <v/>
      </c>
      <c r="N241" s="52" t="str">
        <f>IF(ROWS($A$3:N241)&gt;CEILING(COUNT(DRAFT!$B:$B)/4,1),"",INDEX(RSLT,ROWS($A$3:N241)+QUOTIENT(COLUMNS($A$3:N241)-1,65)*CEILING(COUNT(DRAFT!$B:$B)/4,1),1+MOD(COLUMN()-1,6)))</f>
        <v/>
      </c>
      <c r="O241" s="71" t="str">
        <f>IF(ROWS($A$3:O241)&gt;CEILING(COUNT(DRAFT!$B:$B)/4,1),"",INDEX(RSLT,ROWS($A$3:O241)+QUOTIENT(COLUMNS($A$3:O241)-1,65)*CEILING(COUNT(DRAFT!$B:$B)/4,1),1+MOD(COLUMN()-1,6)))</f>
        <v/>
      </c>
      <c r="P241" s="51" t="str">
        <f>IF(ROWS($A$3:P241)&gt;CEILING(COUNT(DRAFT!$B:$B)/4,1),"",INDEX(RSLT,ROWS($A$3:P241)+QUOTIENT(COLUMNS($A$3:P241)-1,65)*CEILING(COUNT(DRAFT!$B:$B)/4,1),1+MOD(COLUMN()-1,6)))</f>
        <v/>
      </c>
      <c r="Q241" s="51" t="str">
        <f>IF(ROWS($A$3:Q241)&gt;CEILING(COUNT(DRAFT!$B:$B)/4,1),"",INDEX(RSLT,ROWS($A$3:Q241)+QUOTIENT(COLUMNS($A$3:Q241)-1,65)*CEILING(COUNT(DRAFT!$B:$B)/4,1),1+MOD(COLUMN()-1,6)))</f>
        <v/>
      </c>
      <c r="R241" s="51" t="str">
        <f>IF(ROWS($A$3:R241)&gt;CEILING(COUNT(DRAFT!$B:$B)/4,1),"",INDEX(RSLT,ROWS($A$3:R241)+QUOTIENT(COLUMNS($A$3:R241)-1,65)*CEILING(COUNT(DRAFT!$B:$B)/4,1),1+MOD(COLUMN()-1,6)))</f>
        <v/>
      </c>
      <c r="S241" s="51" t="str">
        <f>IF(ROWS($A$3:S241)&gt;CEILING(COUNT(DRAFT!$B:$B)/4,1),"",INDEX(RSLT,ROWS($A$3:S241)+QUOTIENT(COLUMNS($A$3:S241)-1,65)*CEILING(COUNT(DRAFT!$B:$B)/4,1),1+MOD(COLUMN()-1,6)))</f>
        <v/>
      </c>
      <c r="T241" s="52" t="str">
        <f>IF(ROWS($A$3:T241)&gt;CEILING(COUNT(DRAFT!$B:$B)/4,1),"",INDEX(RSLT,ROWS($A$3:T241)+QUOTIENT(COLUMNS($A$3:T241)-1,65)*CEILING(COUNT(DRAFT!$B:$B)/4,1),1+MOD(COLUMN()-1,6)))</f>
        <v/>
      </c>
      <c r="U241" s="71" t="str">
        <f>IF(ROWS($A$3:U241)&gt;CEILING(COUNT(DRAFT!$B:$B)/4,1),"",INDEX(RSLT,ROWS($A$3:U241)+QUOTIENT(COLUMNS($A$3:U241)-1,65)*CEILING(COUNT(DRAFT!$B:$B)/4,1),1+MOD(COLUMN()-1,6)))</f>
        <v/>
      </c>
      <c r="V241" s="51" t="str">
        <f>IF(ROWS($A$3:V241)&gt;CEILING(COUNT(DRAFT!$B:$B)/4,1),"",INDEX(RSLT,ROWS($A$3:V241)+QUOTIENT(COLUMNS($A$3:V241)-1,65)*CEILING(COUNT(DRAFT!$B:$B)/4,1),1+MOD(COLUMN()-1,6)))</f>
        <v/>
      </c>
      <c r="W241" s="51" t="str">
        <f>IF(ROWS($A$3:W241)&gt;CEILING(COUNT(DRAFT!$B:$B)/4,1),"",INDEX(RSLT,ROWS($A$3:W241)+QUOTIENT(COLUMNS($A$3:W241)-1,65)*CEILING(COUNT(DRAFT!$B:$B)/4,1),1+MOD(COLUMN()-1,6)))</f>
        <v/>
      </c>
      <c r="X241" s="51" t="str">
        <f>IF(ROWS($A$3:X241)&gt;CEILING(COUNT(DRAFT!$B:$B)/4,1),"",INDEX(RSLT,ROWS($A$3:X241)+QUOTIENT(COLUMNS($A$3:X241)-1,65)*CEILING(COUNT(DRAFT!$B:$B)/4,1),1+MOD(COLUMN()-1,6)))</f>
        <v/>
      </c>
    </row>
    <row r="242" spans="1:24" ht="23.1" customHeight="1" x14ac:dyDescent="0.2">
      <c r="A242" s="51" t="str">
        <f>IF(ROWS($A$3:A242)&gt;CEILING(COUNT(DRAFT!$B:$B)/4,1),"",INDEX(RSLT,ROWS($A$3:A242)+QUOTIENT(COLUMNS($A$3:A242)-1,65)*CEILING(COUNT(DRAFT!$B:$B)/4,1),1+MOD(COLUMN()-1,6)))</f>
        <v/>
      </c>
      <c r="B242" s="52" t="str">
        <f>IF(ROWS($A$3:B242)&gt;CEILING(COUNT(DRAFT!$B:$B)/4,1),"",INDEX(RSLT,ROWS($A$3:B242)+QUOTIENT(COLUMNS($A$3:B242)-1,65)*CEILING(COUNT(DRAFT!$B:$B)/4,1),1+MOD(COLUMN()-1,6)))</f>
        <v/>
      </c>
      <c r="C242" s="71" t="str">
        <f>IF(ROWS($A$3:C242)&gt;CEILING(COUNT(DRAFT!$B:$B)/4,1),"",INDEX(RSLT,ROWS($A$3:C242)+QUOTIENT(COLUMNS($A$3:C242)-1,65)*CEILING(COUNT(DRAFT!$B:$B)/4,1),1+MOD(COLUMN()-1,6)))</f>
        <v/>
      </c>
      <c r="D242" s="51" t="str">
        <f>IF(ROWS($A$3:D242)&gt;CEILING(COUNT(DRAFT!$B:$B)/4,1),"",INDEX(RSLT,ROWS($A$3:D242)+QUOTIENT(COLUMNS($A$3:D242)-1,65)*CEILING(COUNT(DRAFT!$B:$B)/4,1),1+MOD(COLUMN()-1,6)))</f>
        <v/>
      </c>
      <c r="E242" s="51" t="str">
        <f>IF(ROWS($A$3:E242)&gt;CEILING(COUNT(DRAFT!$B:$B)/4,1),"",INDEX(RSLT,ROWS($A$3:E242)+QUOTIENT(COLUMNS($A$3:E242)-1,65)*CEILING(COUNT(DRAFT!$B:$B)/4,1),1+MOD(COLUMN()-1,6)))</f>
        <v/>
      </c>
      <c r="F242" s="51" t="str">
        <f>IF(ROWS($A$3:F242)&gt;CEILING(COUNT(DRAFT!$B:$B)/4,1),"",INDEX(RSLT,ROWS($A$3:F242)+QUOTIENT(COLUMNS($A$3:F242)-1,65)*CEILING(COUNT(DRAFT!$B:$B)/4,1),1+MOD(COLUMN()-1,6)))</f>
        <v/>
      </c>
      <c r="G242" s="51" t="str">
        <f>IF(ROWS($A$3:G242)&gt;CEILING(COUNT(DRAFT!$B:$B)/4,1),"",INDEX(RSLT,ROWS($A$3:G242)+QUOTIENT(COLUMNS($A$3:G242)-1,65)*CEILING(COUNT(DRAFT!$B:$B)/4,1),1+MOD(COLUMN()-1,6)))</f>
        <v/>
      </c>
      <c r="H242" s="52" t="str">
        <f>IF(ROWS($A$3:H242)&gt;CEILING(COUNT(DRAFT!$B:$B)/4,1),"",INDEX(RSLT,ROWS($A$3:H242)+QUOTIENT(COLUMNS($A$3:H242)-1,65)*CEILING(COUNT(DRAFT!$B:$B)/4,1),1+MOD(COLUMN()-1,6)))</f>
        <v/>
      </c>
      <c r="I242" s="71" t="str">
        <f>IF(ROWS($A$3:I242)&gt;CEILING(COUNT(DRAFT!$B:$B)/4,1),"",INDEX(RSLT,ROWS($A$3:I242)+QUOTIENT(COLUMNS($A$3:I242)-1,65)*CEILING(COUNT(DRAFT!$B:$B)/4,1),1+MOD(COLUMN()-1,6)))</f>
        <v/>
      </c>
      <c r="J242" s="51" t="str">
        <f>IF(ROWS($A$3:J242)&gt;CEILING(COUNT(DRAFT!$B:$B)/4,1),"",INDEX(RSLT,ROWS($A$3:J242)+QUOTIENT(COLUMNS($A$3:J242)-1,65)*CEILING(COUNT(DRAFT!$B:$B)/4,1),1+MOD(COLUMN()-1,6)))</f>
        <v/>
      </c>
      <c r="K242" s="51" t="str">
        <f>IF(ROWS($A$3:K242)&gt;CEILING(COUNT(DRAFT!$B:$B)/4,1),"",INDEX(RSLT,ROWS($A$3:K242)+QUOTIENT(COLUMNS($A$3:K242)-1,65)*CEILING(COUNT(DRAFT!$B:$B)/4,1),1+MOD(COLUMN()-1,6)))</f>
        <v/>
      </c>
      <c r="L242" s="51" t="str">
        <f>IF(ROWS($A$3:L242)&gt;CEILING(COUNT(DRAFT!$B:$B)/4,1),"",INDEX(RSLT,ROWS($A$3:L242)+QUOTIENT(COLUMNS($A$3:L242)-1,65)*CEILING(COUNT(DRAFT!$B:$B)/4,1),1+MOD(COLUMN()-1,6)))</f>
        <v/>
      </c>
      <c r="M242" s="51" t="str">
        <f>IF(ROWS($A$3:M242)&gt;CEILING(COUNT(DRAFT!$B:$B)/4,1),"",INDEX(RSLT,ROWS($A$3:M242)+QUOTIENT(COLUMNS($A$3:M242)-1,65)*CEILING(COUNT(DRAFT!$B:$B)/4,1),1+MOD(COLUMN()-1,6)))</f>
        <v/>
      </c>
      <c r="N242" s="52" t="str">
        <f>IF(ROWS($A$3:N242)&gt;CEILING(COUNT(DRAFT!$B:$B)/4,1),"",INDEX(RSLT,ROWS($A$3:N242)+QUOTIENT(COLUMNS($A$3:N242)-1,65)*CEILING(COUNT(DRAFT!$B:$B)/4,1),1+MOD(COLUMN()-1,6)))</f>
        <v/>
      </c>
      <c r="O242" s="71" t="str">
        <f>IF(ROWS($A$3:O242)&gt;CEILING(COUNT(DRAFT!$B:$B)/4,1),"",INDEX(RSLT,ROWS($A$3:O242)+QUOTIENT(COLUMNS($A$3:O242)-1,65)*CEILING(COUNT(DRAFT!$B:$B)/4,1),1+MOD(COLUMN()-1,6)))</f>
        <v/>
      </c>
      <c r="P242" s="51" t="str">
        <f>IF(ROWS($A$3:P242)&gt;CEILING(COUNT(DRAFT!$B:$B)/4,1),"",INDEX(RSLT,ROWS($A$3:P242)+QUOTIENT(COLUMNS($A$3:P242)-1,65)*CEILING(COUNT(DRAFT!$B:$B)/4,1),1+MOD(COLUMN()-1,6)))</f>
        <v/>
      </c>
      <c r="Q242" s="51" t="str">
        <f>IF(ROWS($A$3:Q242)&gt;CEILING(COUNT(DRAFT!$B:$B)/4,1),"",INDEX(RSLT,ROWS($A$3:Q242)+QUOTIENT(COLUMNS($A$3:Q242)-1,65)*CEILING(COUNT(DRAFT!$B:$B)/4,1),1+MOD(COLUMN()-1,6)))</f>
        <v/>
      </c>
      <c r="R242" s="51" t="str">
        <f>IF(ROWS($A$3:R242)&gt;CEILING(COUNT(DRAFT!$B:$B)/4,1),"",INDEX(RSLT,ROWS($A$3:R242)+QUOTIENT(COLUMNS($A$3:R242)-1,65)*CEILING(COUNT(DRAFT!$B:$B)/4,1),1+MOD(COLUMN()-1,6)))</f>
        <v/>
      </c>
      <c r="S242" s="51" t="str">
        <f>IF(ROWS($A$3:S242)&gt;CEILING(COUNT(DRAFT!$B:$B)/4,1),"",INDEX(RSLT,ROWS($A$3:S242)+QUOTIENT(COLUMNS($A$3:S242)-1,65)*CEILING(COUNT(DRAFT!$B:$B)/4,1),1+MOD(COLUMN()-1,6)))</f>
        <v/>
      </c>
      <c r="T242" s="52" t="str">
        <f>IF(ROWS($A$3:T242)&gt;CEILING(COUNT(DRAFT!$B:$B)/4,1),"",INDEX(RSLT,ROWS($A$3:T242)+QUOTIENT(COLUMNS($A$3:T242)-1,65)*CEILING(COUNT(DRAFT!$B:$B)/4,1),1+MOD(COLUMN()-1,6)))</f>
        <v/>
      </c>
      <c r="U242" s="71" t="str">
        <f>IF(ROWS($A$3:U242)&gt;CEILING(COUNT(DRAFT!$B:$B)/4,1),"",INDEX(RSLT,ROWS($A$3:U242)+QUOTIENT(COLUMNS($A$3:U242)-1,65)*CEILING(COUNT(DRAFT!$B:$B)/4,1),1+MOD(COLUMN()-1,6)))</f>
        <v/>
      </c>
      <c r="V242" s="51" t="str">
        <f>IF(ROWS($A$3:V242)&gt;CEILING(COUNT(DRAFT!$B:$B)/4,1),"",INDEX(RSLT,ROWS($A$3:V242)+QUOTIENT(COLUMNS($A$3:V242)-1,65)*CEILING(COUNT(DRAFT!$B:$B)/4,1),1+MOD(COLUMN()-1,6)))</f>
        <v/>
      </c>
      <c r="W242" s="51" t="str">
        <f>IF(ROWS($A$3:W242)&gt;CEILING(COUNT(DRAFT!$B:$B)/4,1),"",INDEX(RSLT,ROWS($A$3:W242)+QUOTIENT(COLUMNS($A$3:W242)-1,65)*CEILING(COUNT(DRAFT!$B:$B)/4,1),1+MOD(COLUMN()-1,6)))</f>
        <v/>
      </c>
      <c r="X242" s="51" t="str">
        <f>IF(ROWS($A$3:X242)&gt;CEILING(COUNT(DRAFT!$B:$B)/4,1),"",INDEX(RSLT,ROWS($A$3:X242)+QUOTIENT(COLUMNS($A$3:X242)-1,65)*CEILING(COUNT(DRAFT!$B:$B)/4,1),1+MOD(COLUMN()-1,6)))</f>
        <v/>
      </c>
    </row>
    <row r="243" spans="1:24" ht="23.1" customHeight="1" x14ac:dyDescent="0.2">
      <c r="A243" s="51" t="str">
        <f>IF(ROWS($A$3:A243)&gt;CEILING(COUNT(DRAFT!$B:$B)/4,1),"",INDEX(RSLT,ROWS($A$3:A243)+QUOTIENT(COLUMNS($A$3:A243)-1,65)*CEILING(COUNT(DRAFT!$B:$B)/4,1),1+MOD(COLUMN()-1,6)))</f>
        <v/>
      </c>
      <c r="B243" s="52" t="str">
        <f>IF(ROWS($A$3:B243)&gt;CEILING(COUNT(DRAFT!$B:$B)/4,1),"",INDEX(RSLT,ROWS($A$3:B243)+QUOTIENT(COLUMNS($A$3:B243)-1,65)*CEILING(COUNT(DRAFT!$B:$B)/4,1),1+MOD(COLUMN()-1,6)))</f>
        <v/>
      </c>
      <c r="C243" s="71" t="str">
        <f>IF(ROWS($A$3:C243)&gt;CEILING(COUNT(DRAFT!$B:$B)/4,1),"",INDEX(RSLT,ROWS($A$3:C243)+QUOTIENT(COLUMNS($A$3:C243)-1,65)*CEILING(COUNT(DRAFT!$B:$B)/4,1),1+MOD(COLUMN()-1,6)))</f>
        <v/>
      </c>
      <c r="D243" s="51" t="str">
        <f>IF(ROWS($A$3:D243)&gt;CEILING(COUNT(DRAFT!$B:$B)/4,1),"",INDEX(RSLT,ROWS($A$3:D243)+QUOTIENT(COLUMNS($A$3:D243)-1,65)*CEILING(COUNT(DRAFT!$B:$B)/4,1),1+MOD(COLUMN()-1,6)))</f>
        <v/>
      </c>
      <c r="E243" s="51" t="str">
        <f>IF(ROWS($A$3:E243)&gt;CEILING(COUNT(DRAFT!$B:$B)/4,1),"",INDEX(RSLT,ROWS($A$3:E243)+QUOTIENT(COLUMNS($A$3:E243)-1,65)*CEILING(COUNT(DRAFT!$B:$B)/4,1),1+MOD(COLUMN()-1,6)))</f>
        <v/>
      </c>
      <c r="F243" s="51" t="str">
        <f>IF(ROWS($A$3:F243)&gt;CEILING(COUNT(DRAFT!$B:$B)/4,1),"",INDEX(RSLT,ROWS($A$3:F243)+QUOTIENT(COLUMNS($A$3:F243)-1,65)*CEILING(COUNT(DRAFT!$B:$B)/4,1),1+MOD(COLUMN()-1,6)))</f>
        <v/>
      </c>
      <c r="G243" s="51" t="str">
        <f>IF(ROWS($A$3:G243)&gt;CEILING(COUNT(DRAFT!$B:$B)/4,1),"",INDEX(RSLT,ROWS($A$3:G243)+QUOTIENT(COLUMNS($A$3:G243)-1,65)*CEILING(COUNT(DRAFT!$B:$B)/4,1),1+MOD(COLUMN()-1,6)))</f>
        <v/>
      </c>
      <c r="H243" s="52" t="str">
        <f>IF(ROWS($A$3:H243)&gt;CEILING(COUNT(DRAFT!$B:$B)/4,1),"",INDEX(RSLT,ROWS($A$3:H243)+QUOTIENT(COLUMNS($A$3:H243)-1,65)*CEILING(COUNT(DRAFT!$B:$B)/4,1),1+MOD(COLUMN()-1,6)))</f>
        <v/>
      </c>
      <c r="I243" s="71" t="str">
        <f>IF(ROWS($A$3:I243)&gt;CEILING(COUNT(DRAFT!$B:$B)/4,1),"",INDEX(RSLT,ROWS($A$3:I243)+QUOTIENT(COLUMNS($A$3:I243)-1,65)*CEILING(COUNT(DRAFT!$B:$B)/4,1),1+MOD(COLUMN()-1,6)))</f>
        <v/>
      </c>
      <c r="J243" s="51" t="str">
        <f>IF(ROWS($A$3:J243)&gt;CEILING(COUNT(DRAFT!$B:$B)/4,1),"",INDEX(RSLT,ROWS($A$3:J243)+QUOTIENT(COLUMNS($A$3:J243)-1,65)*CEILING(COUNT(DRAFT!$B:$B)/4,1),1+MOD(COLUMN()-1,6)))</f>
        <v/>
      </c>
      <c r="K243" s="51" t="str">
        <f>IF(ROWS($A$3:K243)&gt;CEILING(COUNT(DRAFT!$B:$B)/4,1),"",INDEX(RSLT,ROWS($A$3:K243)+QUOTIENT(COLUMNS($A$3:K243)-1,65)*CEILING(COUNT(DRAFT!$B:$B)/4,1),1+MOD(COLUMN()-1,6)))</f>
        <v/>
      </c>
      <c r="L243" s="51" t="str">
        <f>IF(ROWS($A$3:L243)&gt;CEILING(COUNT(DRAFT!$B:$B)/4,1),"",INDEX(RSLT,ROWS($A$3:L243)+QUOTIENT(COLUMNS($A$3:L243)-1,65)*CEILING(COUNT(DRAFT!$B:$B)/4,1),1+MOD(COLUMN()-1,6)))</f>
        <v/>
      </c>
      <c r="M243" s="51" t="str">
        <f>IF(ROWS($A$3:M243)&gt;CEILING(COUNT(DRAFT!$B:$B)/4,1),"",INDEX(RSLT,ROWS($A$3:M243)+QUOTIENT(COLUMNS($A$3:M243)-1,65)*CEILING(COUNT(DRAFT!$B:$B)/4,1),1+MOD(COLUMN()-1,6)))</f>
        <v/>
      </c>
      <c r="N243" s="52" t="str">
        <f>IF(ROWS($A$3:N243)&gt;CEILING(COUNT(DRAFT!$B:$B)/4,1),"",INDEX(RSLT,ROWS($A$3:N243)+QUOTIENT(COLUMNS($A$3:N243)-1,65)*CEILING(COUNT(DRAFT!$B:$B)/4,1),1+MOD(COLUMN()-1,6)))</f>
        <v/>
      </c>
      <c r="O243" s="71" t="str">
        <f>IF(ROWS($A$3:O243)&gt;CEILING(COUNT(DRAFT!$B:$B)/4,1),"",INDEX(RSLT,ROWS($A$3:O243)+QUOTIENT(COLUMNS($A$3:O243)-1,65)*CEILING(COUNT(DRAFT!$B:$B)/4,1),1+MOD(COLUMN()-1,6)))</f>
        <v/>
      </c>
      <c r="P243" s="51" t="str">
        <f>IF(ROWS($A$3:P243)&gt;CEILING(COUNT(DRAFT!$B:$B)/4,1),"",INDEX(RSLT,ROWS($A$3:P243)+QUOTIENT(COLUMNS($A$3:P243)-1,65)*CEILING(COUNT(DRAFT!$B:$B)/4,1),1+MOD(COLUMN()-1,6)))</f>
        <v/>
      </c>
      <c r="Q243" s="51" t="str">
        <f>IF(ROWS($A$3:Q243)&gt;CEILING(COUNT(DRAFT!$B:$B)/4,1),"",INDEX(RSLT,ROWS($A$3:Q243)+QUOTIENT(COLUMNS($A$3:Q243)-1,65)*CEILING(COUNT(DRAFT!$B:$B)/4,1),1+MOD(COLUMN()-1,6)))</f>
        <v/>
      </c>
      <c r="R243" s="51" t="str">
        <f>IF(ROWS($A$3:R243)&gt;CEILING(COUNT(DRAFT!$B:$B)/4,1),"",INDEX(RSLT,ROWS($A$3:R243)+QUOTIENT(COLUMNS($A$3:R243)-1,65)*CEILING(COUNT(DRAFT!$B:$B)/4,1),1+MOD(COLUMN()-1,6)))</f>
        <v/>
      </c>
      <c r="S243" s="51" t="str">
        <f>IF(ROWS($A$3:S243)&gt;CEILING(COUNT(DRAFT!$B:$B)/4,1),"",INDEX(RSLT,ROWS($A$3:S243)+QUOTIENT(COLUMNS($A$3:S243)-1,65)*CEILING(COUNT(DRAFT!$B:$B)/4,1),1+MOD(COLUMN()-1,6)))</f>
        <v/>
      </c>
      <c r="T243" s="52" t="str">
        <f>IF(ROWS($A$3:T243)&gt;CEILING(COUNT(DRAFT!$B:$B)/4,1),"",INDEX(RSLT,ROWS($A$3:T243)+QUOTIENT(COLUMNS($A$3:T243)-1,65)*CEILING(COUNT(DRAFT!$B:$B)/4,1),1+MOD(COLUMN()-1,6)))</f>
        <v/>
      </c>
      <c r="U243" s="71" t="str">
        <f>IF(ROWS($A$3:U243)&gt;CEILING(COUNT(DRAFT!$B:$B)/4,1),"",INDEX(RSLT,ROWS($A$3:U243)+QUOTIENT(COLUMNS($A$3:U243)-1,65)*CEILING(COUNT(DRAFT!$B:$B)/4,1),1+MOD(COLUMN()-1,6)))</f>
        <v/>
      </c>
      <c r="V243" s="51" t="str">
        <f>IF(ROWS($A$3:V243)&gt;CEILING(COUNT(DRAFT!$B:$B)/4,1),"",INDEX(RSLT,ROWS($A$3:V243)+QUOTIENT(COLUMNS($A$3:V243)-1,65)*CEILING(COUNT(DRAFT!$B:$B)/4,1),1+MOD(COLUMN()-1,6)))</f>
        <v/>
      </c>
      <c r="W243" s="51" t="str">
        <f>IF(ROWS($A$3:W243)&gt;CEILING(COUNT(DRAFT!$B:$B)/4,1),"",INDEX(RSLT,ROWS($A$3:W243)+QUOTIENT(COLUMNS($A$3:W243)-1,65)*CEILING(COUNT(DRAFT!$B:$B)/4,1),1+MOD(COLUMN()-1,6)))</f>
        <v/>
      </c>
      <c r="X243" s="51" t="str">
        <f>IF(ROWS($A$3:X243)&gt;CEILING(COUNT(DRAFT!$B:$B)/4,1),"",INDEX(RSLT,ROWS($A$3:X243)+QUOTIENT(COLUMNS($A$3:X243)-1,65)*CEILING(COUNT(DRAFT!$B:$B)/4,1),1+MOD(COLUMN()-1,6)))</f>
        <v/>
      </c>
    </row>
    <row r="244" spans="1:24" ht="23.1" customHeight="1" x14ac:dyDescent="0.2">
      <c r="A244" s="51" t="str">
        <f>IF(ROWS($A$3:A244)&gt;CEILING(COUNT(DRAFT!$B:$B)/4,1),"",INDEX(RSLT,ROWS($A$3:A244)+QUOTIENT(COLUMNS($A$3:A244)-1,65)*CEILING(COUNT(DRAFT!$B:$B)/4,1),1+MOD(COLUMN()-1,6)))</f>
        <v/>
      </c>
      <c r="B244" s="52" t="str">
        <f>IF(ROWS($A$3:B244)&gt;CEILING(COUNT(DRAFT!$B:$B)/4,1),"",INDEX(RSLT,ROWS($A$3:B244)+QUOTIENT(COLUMNS($A$3:B244)-1,65)*CEILING(COUNT(DRAFT!$B:$B)/4,1),1+MOD(COLUMN()-1,6)))</f>
        <v/>
      </c>
      <c r="C244" s="71" t="str">
        <f>IF(ROWS($A$3:C244)&gt;CEILING(COUNT(DRAFT!$B:$B)/4,1),"",INDEX(RSLT,ROWS($A$3:C244)+QUOTIENT(COLUMNS($A$3:C244)-1,65)*CEILING(COUNT(DRAFT!$B:$B)/4,1),1+MOD(COLUMN()-1,6)))</f>
        <v/>
      </c>
      <c r="D244" s="51" t="str">
        <f>IF(ROWS($A$3:D244)&gt;CEILING(COUNT(DRAFT!$B:$B)/4,1),"",INDEX(RSLT,ROWS($A$3:D244)+QUOTIENT(COLUMNS($A$3:D244)-1,65)*CEILING(COUNT(DRAFT!$B:$B)/4,1),1+MOD(COLUMN()-1,6)))</f>
        <v/>
      </c>
      <c r="E244" s="51" t="str">
        <f>IF(ROWS($A$3:E244)&gt;CEILING(COUNT(DRAFT!$B:$B)/4,1),"",INDEX(RSLT,ROWS($A$3:E244)+QUOTIENT(COLUMNS($A$3:E244)-1,65)*CEILING(COUNT(DRAFT!$B:$B)/4,1),1+MOD(COLUMN()-1,6)))</f>
        <v/>
      </c>
      <c r="F244" s="51" t="str">
        <f>IF(ROWS($A$3:F244)&gt;CEILING(COUNT(DRAFT!$B:$B)/4,1),"",INDEX(RSLT,ROWS($A$3:F244)+QUOTIENT(COLUMNS($A$3:F244)-1,65)*CEILING(COUNT(DRAFT!$B:$B)/4,1),1+MOD(COLUMN()-1,6)))</f>
        <v/>
      </c>
      <c r="G244" s="51" t="str">
        <f>IF(ROWS($A$3:G244)&gt;CEILING(COUNT(DRAFT!$B:$B)/4,1),"",INDEX(RSLT,ROWS($A$3:G244)+QUOTIENT(COLUMNS($A$3:G244)-1,65)*CEILING(COUNT(DRAFT!$B:$B)/4,1),1+MOD(COLUMN()-1,6)))</f>
        <v/>
      </c>
      <c r="H244" s="52" t="str">
        <f>IF(ROWS($A$3:H244)&gt;CEILING(COUNT(DRAFT!$B:$B)/4,1),"",INDEX(RSLT,ROWS($A$3:H244)+QUOTIENT(COLUMNS($A$3:H244)-1,65)*CEILING(COUNT(DRAFT!$B:$B)/4,1),1+MOD(COLUMN()-1,6)))</f>
        <v/>
      </c>
      <c r="I244" s="71" t="str">
        <f>IF(ROWS($A$3:I244)&gt;CEILING(COUNT(DRAFT!$B:$B)/4,1),"",INDEX(RSLT,ROWS($A$3:I244)+QUOTIENT(COLUMNS($A$3:I244)-1,65)*CEILING(COUNT(DRAFT!$B:$B)/4,1),1+MOD(COLUMN()-1,6)))</f>
        <v/>
      </c>
      <c r="J244" s="51" t="str">
        <f>IF(ROWS($A$3:J244)&gt;CEILING(COUNT(DRAFT!$B:$B)/4,1),"",INDEX(RSLT,ROWS($A$3:J244)+QUOTIENT(COLUMNS($A$3:J244)-1,65)*CEILING(COUNT(DRAFT!$B:$B)/4,1),1+MOD(COLUMN()-1,6)))</f>
        <v/>
      </c>
      <c r="K244" s="51" t="str">
        <f>IF(ROWS($A$3:K244)&gt;CEILING(COUNT(DRAFT!$B:$B)/4,1),"",INDEX(RSLT,ROWS($A$3:K244)+QUOTIENT(COLUMNS($A$3:K244)-1,65)*CEILING(COUNT(DRAFT!$B:$B)/4,1),1+MOD(COLUMN()-1,6)))</f>
        <v/>
      </c>
      <c r="L244" s="51" t="str">
        <f>IF(ROWS($A$3:L244)&gt;CEILING(COUNT(DRAFT!$B:$B)/4,1),"",INDEX(RSLT,ROWS($A$3:L244)+QUOTIENT(COLUMNS($A$3:L244)-1,65)*CEILING(COUNT(DRAFT!$B:$B)/4,1),1+MOD(COLUMN()-1,6)))</f>
        <v/>
      </c>
      <c r="M244" s="51" t="str">
        <f>IF(ROWS($A$3:M244)&gt;CEILING(COUNT(DRAFT!$B:$B)/4,1),"",INDEX(RSLT,ROWS($A$3:M244)+QUOTIENT(COLUMNS($A$3:M244)-1,65)*CEILING(COUNT(DRAFT!$B:$B)/4,1),1+MOD(COLUMN()-1,6)))</f>
        <v/>
      </c>
      <c r="N244" s="52" t="str">
        <f>IF(ROWS($A$3:N244)&gt;CEILING(COUNT(DRAFT!$B:$B)/4,1),"",INDEX(RSLT,ROWS($A$3:N244)+QUOTIENT(COLUMNS($A$3:N244)-1,65)*CEILING(COUNT(DRAFT!$B:$B)/4,1),1+MOD(COLUMN()-1,6)))</f>
        <v/>
      </c>
      <c r="O244" s="71" t="str">
        <f>IF(ROWS($A$3:O244)&gt;CEILING(COUNT(DRAFT!$B:$B)/4,1),"",INDEX(RSLT,ROWS($A$3:O244)+QUOTIENT(COLUMNS($A$3:O244)-1,65)*CEILING(COUNT(DRAFT!$B:$B)/4,1),1+MOD(COLUMN()-1,6)))</f>
        <v/>
      </c>
      <c r="P244" s="51" t="str">
        <f>IF(ROWS($A$3:P244)&gt;CEILING(COUNT(DRAFT!$B:$B)/4,1),"",INDEX(RSLT,ROWS($A$3:P244)+QUOTIENT(COLUMNS($A$3:P244)-1,65)*CEILING(COUNT(DRAFT!$B:$B)/4,1),1+MOD(COLUMN()-1,6)))</f>
        <v/>
      </c>
      <c r="Q244" s="51" t="str">
        <f>IF(ROWS($A$3:Q244)&gt;CEILING(COUNT(DRAFT!$B:$B)/4,1),"",INDEX(RSLT,ROWS($A$3:Q244)+QUOTIENT(COLUMNS($A$3:Q244)-1,65)*CEILING(COUNT(DRAFT!$B:$B)/4,1),1+MOD(COLUMN()-1,6)))</f>
        <v/>
      </c>
      <c r="R244" s="51" t="str">
        <f>IF(ROWS($A$3:R244)&gt;CEILING(COUNT(DRAFT!$B:$B)/4,1),"",INDEX(RSLT,ROWS($A$3:R244)+QUOTIENT(COLUMNS($A$3:R244)-1,65)*CEILING(COUNT(DRAFT!$B:$B)/4,1),1+MOD(COLUMN()-1,6)))</f>
        <v/>
      </c>
      <c r="S244" s="51" t="str">
        <f>IF(ROWS($A$3:S244)&gt;CEILING(COUNT(DRAFT!$B:$B)/4,1),"",INDEX(RSLT,ROWS($A$3:S244)+QUOTIENT(COLUMNS($A$3:S244)-1,65)*CEILING(COUNT(DRAFT!$B:$B)/4,1),1+MOD(COLUMN()-1,6)))</f>
        <v/>
      </c>
      <c r="T244" s="52" t="str">
        <f>IF(ROWS($A$3:T244)&gt;CEILING(COUNT(DRAFT!$B:$B)/4,1),"",INDEX(RSLT,ROWS($A$3:T244)+QUOTIENT(COLUMNS($A$3:T244)-1,65)*CEILING(COUNT(DRAFT!$B:$B)/4,1),1+MOD(COLUMN()-1,6)))</f>
        <v/>
      </c>
      <c r="U244" s="71" t="str">
        <f>IF(ROWS($A$3:U244)&gt;CEILING(COUNT(DRAFT!$B:$B)/4,1),"",INDEX(RSLT,ROWS($A$3:U244)+QUOTIENT(COLUMNS($A$3:U244)-1,65)*CEILING(COUNT(DRAFT!$B:$B)/4,1),1+MOD(COLUMN()-1,6)))</f>
        <v/>
      </c>
      <c r="V244" s="51" t="str">
        <f>IF(ROWS($A$3:V244)&gt;CEILING(COUNT(DRAFT!$B:$B)/4,1),"",INDEX(RSLT,ROWS($A$3:V244)+QUOTIENT(COLUMNS($A$3:V244)-1,65)*CEILING(COUNT(DRAFT!$B:$B)/4,1),1+MOD(COLUMN()-1,6)))</f>
        <v/>
      </c>
      <c r="W244" s="51" t="str">
        <f>IF(ROWS($A$3:W244)&gt;CEILING(COUNT(DRAFT!$B:$B)/4,1),"",INDEX(RSLT,ROWS($A$3:W244)+QUOTIENT(COLUMNS($A$3:W244)-1,65)*CEILING(COUNT(DRAFT!$B:$B)/4,1),1+MOD(COLUMN()-1,6)))</f>
        <v/>
      </c>
      <c r="X244" s="51" t="str">
        <f>IF(ROWS($A$3:X244)&gt;CEILING(COUNT(DRAFT!$B:$B)/4,1),"",INDEX(RSLT,ROWS($A$3:X244)+QUOTIENT(COLUMNS($A$3:X244)-1,65)*CEILING(COUNT(DRAFT!$B:$B)/4,1),1+MOD(COLUMN()-1,6)))</f>
        <v/>
      </c>
    </row>
    <row r="245" spans="1:24" ht="23.1" customHeight="1" x14ac:dyDescent="0.2">
      <c r="A245" s="51" t="str">
        <f>IF(ROWS($A$3:A245)&gt;CEILING(COUNT(DRAFT!$B:$B)/4,1),"",INDEX(RSLT,ROWS($A$3:A245)+QUOTIENT(COLUMNS($A$3:A245)-1,65)*CEILING(COUNT(DRAFT!$B:$B)/4,1),1+MOD(COLUMN()-1,6)))</f>
        <v/>
      </c>
      <c r="B245" s="52" t="str">
        <f>IF(ROWS($A$3:B245)&gt;CEILING(COUNT(DRAFT!$B:$B)/4,1),"",INDEX(RSLT,ROWS($A$3:B245)+QUOTIENT(COLUMNS($A$3:B245)-1,65)*CEILING(COUNT(DRAFT!$B:$B)/4,1),1+MOD(COLUMN()-1,6)))</f>
        <v/>
      </c>
      <c r="C245" s="71" t="str">
        <f>IF(ROWS($A$3:C245)&gt;CEILING(COUNT(DRAFT!$B:$B)/4,1),"",INDEX(RSLT,ROWS($A$3:C245)+QUOTIENT(COLUMNS($A$3:C245)-1,65)*CEILING(COUNT(DRAFT!$B:$B)/4,1),1+MOD(COLUMN()-1,6)))</f>
        <v/>
      </c>
      <c r="D245" s="51" t="str">
        <f>IF(ROWS($A$3:D245)&gt;CEILING(COUNT(DRAFT!$B:$B)/4,1),"",INDEX(RSLT,ROWS($A$3:D245)+QUOTIENT(COLUMNS($A$3:D245)-1,65)*CEILING(COUNT(DRAFT!$B:$B)/4,1),1+MOD(COLUMN()-1,6)))</f>
        <v/>
      </c>
      <c r="E245" s="51" t="str">
        <f>IF(ROWS($A$3:E245)&gt;CEILING(COUNT(DRAFT!$B:$B)/4,1),"",INDEX(RSLT,ROWS($A$3:E245)+QUOTIENT(COLUMNS($A$3:E245)-1,65)*CEILING(COUNT(DRAFT!$B:$B)/4,1),1+MOD(COLUMN()-1,6)))</f>
        <v/>
      </c>
      <c r="F245" s="51" t="str">
        <f>IF(ROWS($A$3:F245)&gt;CEILING(COUNT(DRAFT!$B:$B)/4,1),"",INDEX(RSLT,ROWS($A$3:F245)+QUOTIENT(COLUMNS($A$3:F245)-1,65)*CEILING(COUNT(DRAFT!$B:$B)/4,1),1+MOD(COLUMN()-1,6)))</f>
        <v/>
      </c>
      <c r="G245" s="51" t="str">
        <f>IF(ROWS($A$3:G245)&gt;CEILING(COUNT(DRAFT!$B:$B)/4,1),"",INDEX(RSLT,ROWS($A$3:G245)+QUOTIENT(COLUMNS($A$3:G245)-1,65)*CEILING(COUNT(DRAFT!$B:$B)/4,1),1+MOD(COLUMN()-1,6)))</f>
        <v/>
      </c>
      <c r="H245" s="52" t="str">
        <f>IF(ROWS($A$3:H245)&gt;CEILING(COUNT(DRAFT!$B:$B)/4,1),"",INDEX(RSLT,ROWS($A$3:H245)+QUOTIENT(COLUMNS($A$3:H245)-1,65)*CEILING(COUNT(DRAFT!$B:$B)/4,1),1+MOD(COLUMN()-1,6)))</f>
        <v/>
      </c>
      <c r="I245" s="71" t="str">
        <f>IF(ROWS($A$3:I245)&gt;CEILING(COUNT(DRAFT!$B:$B)/4,1),"",INDEX(RSLT,ROWS($A$3:I245)+QUOTIENT(COLUMNS($A$3:I245)-1,65)*CEILING(COUNT(DRAFT!$B:$B)/4,1),1+MOD(COLUMN()-1,6)))</f>
        <v/>
      </c>
      <c r="J245" s="51" t="str">
        <f>IF(ROWS($A$3:J245)&gt;CEILING(COUNT(DRAFT!$B:$B)/4,1),"",INDEX(RSLT,ROWS($A$3:J245)+QUOTIENT(COLUMNS($A$3:J245)-1,65)*CEILING(COUNT(DRAFT!$B:$B)/4,1),1+MOD(COLUMN()-1,6)))</f>
        <v/>
      </c>
      <c r="K245" s="51" t="str">
        <f>IF(ROWS($A$3:K245)&gt;CEILING(COUNT(DRAFT!$B:$B)/4,1),"",INDEX(RSLT,ROWS($A$3:K245)+QUOTIENT(COLUMNS($A$3:K245)-1,65)*CEILING(COUNT(DRAFT!$B:$B)/4,1),1+MOD(COLUMN()-1,6)))</f>
        <v/>
      </c>
      <c r="L245" s="51" t="str">
        <f>IF(ROWS($A$3:L245)&gt;CEILING(COUNT(DRAFT!$B:$B)/4,1),"",INDEX(RSLT,ROWS($A$3:L245)+QUOTIENT(COLUMNS($A$3:L245)-1,65)*CEILING(COUNT(DRAFT!$B:$B)/4,1),1+MOD(COLUMN()-1,6)))</f>
        <v/>
      </c>
      <c r="M245" s="51" t="str">
        <f>IF(ROWS($A$3:M245)&gt;CEILING(COUNT(DRAFT!$B:$B)/4,1),"",INDEX(RSLT,ROWS($A$3:M245)+QUOTIENT(COLUMNS($A$3:M245)-1,65)*CEILING(COUNT(DRAFT!$B:$B)/4,1),1+MOD(COLUMN()-1,6)))</f>
        <v/>
      </c>
      <c r="N245" s="52" t="str">
        <f>IF(ROWS($A$3:N245)&gt;CEILING(COUNT(DRAFT!$B:$B)/4,1),"",INDEX(RSLT,ROWS($A$3:N245)+QUOTIENT(COLUMNS($A$3:N245)-1,65)*CEILING(COUNT(DRAFT!$B:$B)/4,1),1+MOD(COLUMN()-1,6)))</f>
        <v/>
      </c>
      <c r="O245" s="71" t="str">
        <f>IF(ROWS($A$3:O245)&gt;CEILING(COUNT(DRAFT!$B:$B)/4,1),"",INDEX(RSLT,ROWS($A$3:O245)+QUOTIENT(COLUMNS($A$3:O245)-1,65)*CEILING(COUNT(DRAFT!$B:$B)/4,1),1+MOD(COLUMN()-1,6)))</f>
        <v/>
      </c>
      <c r="P245" s="51" t="str">
        <f>IF(ROWS($A$3:P245)&gt;CEILING(COUNT(DRAFT!$B:$B)/4,1),"",INDEX(RSLT,ROWS($A$3:P245)+QUOTIENT(COLUMNS($A$3:P245)-1,65)*CEILING(COUNT(DRAFT!$B:$B)/4,1),1+MOD(COLUMN()-1,6)))</f>
        <v/>
      </c>
      <c r="Q245" s="51" t="str">
        <f>IF(ROWS($A$3:Q245)&gt;CEILING(COUNT(DRAFT!$B:$B)/4,1),"",INDEX(RSLT,ROWS($A$3:Q245)+QUOTIENT(COLUMNS($A$3:Q245)-1,65)*CEILING(COUNT(DRAFT!$B:$B)/4,1),1+MOD(COLUMN()-1,6)))</f>
        <v/>
      </c>
      <c r="R245" s="51" t="str">
        <f>IF(ROWS($A$3:R245)&gt;CEILING(COUNT(DRAFT!$B:$B)/4,1),"",INDEX(RSLT,ROWS($A$3:R245)+QUOTIENT(COLUMNS($A$3:R245)-1,65)*CEILING(COUNT(DRAFT!$B:$B)/4,1),1+MOD(COLUMN()-1,6)))</f>
        <v/>
      </c>
      <c r="S245" s="51" t="str">
        <f>IF(ROWS($A$3:S245)&gt;CEILING(COUNT(DRAFT!$B:$B)/4,1),"",INDEX(RSLT,ROWS($A$3:S245)+QUOTIENT(COLUMNS($A$3:S245)-1,65)*CEILING(COUNT(DRAFT!$B:$B)/4,1),1+MOD(COLUMN()-1,6)))</f>
        <v/>
      </c>
      <c r="T245" s="52" t="str">
        <f>IF(ROWS($A$3:T245)&gt;CEILING(COUNT(DRAFT!$B:$B)/4,1),"",INDEX(RSLT,ROWS($A$3:T245)+QUOTIENT(COLUMNS($A$3:T245)-1,65)*CEILING(COUNT(DRAFT!$B:$B)/4,1),1+MOD(COLUMN()-1,6)))</f>
        <v/>
      </c>
      <c r="U245" s="71" t="str">
        <f>IF(ROWS($A$3:U245)&gt;CEILING(COUNT(DRAFT!$B:$B)/4,1),"",INDEX(RSLT,ROWS($A$3:U245)+QUOTIENT(COLUMNS($A$3:U245)-1,65)*CEILING(COUNT(DRAFT!$B:$B)/4,1),1+MOD(COLUMN()-1,6)))</f>
        <v/>
      </c>
      <c r="V245" s="51" t="str">
        <f>IF(ROWS($A$3:V245)&gt;CEILING(COUNT(DRAFT!$B:$B)/4,1),"",INDEX(RSLT,ROWS($A$3:V245)+QUOTIENT(COLUMNS($A$3:V245)-1,65)*CEILING(COUNT(DRAFT!$B:$B)/4,1),1+MOD(COLUMN()-1,6)))</f>
        <v/>
      </c>
      <c r="W245" s="51" t="str">
        <f>IF(ROWS($A$3:W245)&gt;CEILING(COUNT(DRAFT!$B:$B)/4,1),"",INDEX(RSLT,ROWS($A$3:W245)+QUOTIENT(COLUMNS($A$3:W245)-1,65)*CEILING(COUNT(DRAFT!$B:$B)/4,1),1+MOD(COLUMN()-1,6)))</f>
        <v/>
      </c>
      <c r="X245" s="51" t="str">
        <f>IF(ROWS($A$3:X245)&gt;CEILING(COUNT(DRAFT!$B:$B)/4,1),"",INDEX(RSLT,ROWS($A$3:X245)+QUOTIENT(COLUMNS($A$3:X245)-1,65)*CEILING(COUNT(DRAFT!$B:$B)/4,1),1+MOD(COLUMN()-1,6)))</f>
        <v/>
      </c>
    </row>
    <row r="246" spans="1:24" ht="23.1" customHeight="1" x14ac:dyDescent="0.2">
      <c r="A246" s="51" t="str">
        <f>IF(ROWS($A$3:A246)&gt;CEILING(COUNT(DRAFT!$B:$B)/4,1),"",INDEX(RSLT,ROWS($A$3:A246)+QUOTIENT(COLUMNS($A$3:A246)-1,65)*CEILING(COUNT(DRAFT!$B:$B)/4,1),1+MOD(COLUMN()-1,6)))</f>
        <v/>
      </c>
      <c r="B246" s="52" t="str">
        <f>IF(ROWS($A$3:B246)&gt;CEILING(COUNT(DRAFT!$B:$B)/4,1),"",INDEX(RSLT,ROWS($A$3:B246)+QUOTIENT(COLUMNS($A$3:B246)-1,65)*CEILING(COUNT(DRAFT!$B:$B)/4,1),1+MOD(COLUMN()-1,6)))</f>
        <v/>
      </c>
      <c r="C246" s="71" t="str">
        <f>IF(ROWS($A$3:C246)&gt;CEILING(COUNT(DRAFT!$B:$B)/4,1),"",INDEX(RSLT,ROWS($A$3:C246)+QUOTIENT(COLUMNS($A$3:C246)-1,65)*CEILING(COUNT(DRAFT!$B:$B)/4,1),1+MOD(COLUMN()-1,6)))</f>
        <v/>
      </c>
      <c r="D246" s="51" t="str">
        <f>IF(ROWS($A$3:D246)&gt;CEILING(COUNT(DRAFT!$B:$B)/4,1),"",INDEX(RSLT,ROWS($A$3:D246)+QUOTIENT(COLUMNS($A$3:D246)-1,65)*CEILING(COUNT(DRAFT!$B:$B)/4,1),1+MOD(COLUMN()-1,6)))</f>
        <v/>
      </c>
      <c r="E246" s="51" t="str">
        <f>IF(ROWS($A$3:E246)&gt;CEILING(COUNT(DRAFT!$B:$B)/4,1),"",INDEX(RSLT,ROWS($A$3:E246)+QUOTIENT(COLUMNS($A$3:E246)-1,65)*CEILING(COUNT(DRAFT!$B:$B)/4,1),1+MOD(COLUMN()-1,6)))</f>
        <v/>
      </c>
      <c r="F246" s="51" t="str">
        <f>IF(ROWS($A$3:F246)&gt;CEILING(COUNT(DRAFT!$B:$B)/4,1),"",INDEX(RSLT,ROWS($A$3:F246)+QUOTIENT(COLUMNS($A$3:F246)-1,65)*CEILING(COUNT(DRAFT!$B:$B)/4,1),1+MOD(COLUMN()-1,6)))</f>
        <v/>
      </c>
      <c r="G246" s="51" t="str">
        <f>IF(ROWS($A$3:G246)&gt;CEILING(COUNT(DRAFT!$B:$B)/4,1),"",INDEX(RSLT,ROWS($A$3:G246)+QUOTIENT(COLUMNS($A$3:G246)-1,65)*CEILING(COUNT(DRAFT!$B:$B)/4,1),1+MOD(COLUMN()-1,6)))</f>
        <v/>
      </c>
      <c r="H246" s="52" t="str">
        <f>IF(ROWS($A$3:H246)&gt;CEILING(COUNT(DRAFT!$B:$B)/4,1),"",INDEX(RSLT,ROWS($A$3:H246)+QUOTIENT(COLUMNS($A$3:H246)-1,65)*CEILING(COUNT(DRAFT!$B:$B)/4,1),1+MOD(COLUMN()-1,6)))</f>
        <v/>
      </c>
      <c r="I246" s="71" t="str">
        <f>IF(ROWS($A$3:I246)&gt;CEILING(COUNT(DRAFT!$B:$B)/4,1),"",INDEX(RSLT,ROWS($A$3:I246)+QUOTIENT(COLUMNS($A$3:I246)-1,65)*CEILING(COUNT(DRAFT!$B:$B)/4,1),1+MOD(COLUMN()-1,6)))</f>
        <v/>
      </c>
      <c r="J246" s="51" t="str">
        <f>IF(ROWS($A$3:J246)&gt;CEILING(COUNT(DRAFT!$B:$B)/4,1),"",INDEX(RSLT,ROWS($A$3:J246)+QUOTIENT(COLUMNS($A$3:J246)-1,65)*CEILING(COUNT(DRAFT!$B:$B)/4,1),1+MOD(COLUMN()-1,6)))</f>
        <v/>
      </c>
      <c r="K246" s="51" t="str">
        <f>IF(ROWS($A$3:K246)&gt;CEILING(COUNT(DRAFT!$B:$B)/4,1),"",INDEX(RSLT,ROWS($A$3:K246)+QUOTIENT(COLUMNS($A$3:K246)-1,65)*CEILING(COUNT(DRAFT!$B:$B)/4,1),1+MOD(COLUMN()-1,6)))</f>
        <v/>
      </c>
      <c r="L246" s="51" t="str">
        <f>IF(ROWS($A$3:L246)&gt;CEILING(COUNT(DRAFT!$B:$B)/4,1),"",INDEX(RSLT,ROWS($A$3:L246)+QUOTIENT(COLUMNS($A$3:L246)-1,65)*CEILING(COUNT(DRAFT!$B:$B)/4,1),1+MOD(COLUMN()-1,6)))</f>
        <v/>
      </c>
      <c r="M246" s="51" t="str">
        <f>IF(ROWS($A$3:M246)&gt;CEILING(COUNT(DRAFT!$B:$B)/4,1),"",INDEX(RSLT,ROWS($A$3:M246)+QUOTIENT(COLUMNS($A$3:M246)-1,65)*CEILING(COUNT(DRAFT!$B:$B)/4,1),1+MOD(COLUMN()-1,6)))</f>
        <v/>
      </c>
      <c r="N246" s="52" t="str">
        <f>IF(ROWS($A$3:N246)&gt;CEILING(COUNT(DRAFT!$B:$B)/4,1),"",INDEX(RSLT,ROWS($A$3:N246)+QUOTIENT(COLUMNS($A$3:N246)-1,65)*CEILING(COUNT(DRAFT!$B:$B)/4,1),1+MOD(COLUMN()-1,6)))</f>
        <v/>
      </c>
      <c r="O246" s="71" t="str">
        <f>IF(ROWS($A$3:O246)&gt;CEILING(COUNT(DRAFT!$B:$B)/4,1),"",INDEX(RSLT,ROWS($A$3:O246)+QUOTIENT(COLUMNS($A$3:O246)-1,65)*CEILING(COUNT(DRAFT!$B:$B)/4,1),1+MOD(COLUMN()-1,6)))</f>
        <v/>
      </c>
      <c r="P246" s="51" t="str">
        <f>IF(ROWS($A$3:P246)&gt;CEILING(COUNT(DRAFT!$B:$B)/4,1),"",INDEX(RSLT,ROWS($A$3:P246)+QUOTIENT(COLUMNS($A$3:P246)-1,65)*CEILING(COUNT(DRAFT!$B:$B)/4,1),1+MOD(COLUMN()-1,6)))</f>
        <v/>
      </c>
      <c r="Q246" s="51" t="str">
        <f>IF(ROWS($A$3:Q246)&gt;CEILING(COUNT(DRAFT!$B:$B)/4,1),"",INDEX(RSLT,ROWS($A$3:Q246)+QUOTIENT(COLUMNS($A$3:Q246)-1,65)*CEILING(COUNT(DRAFT!$B:$B)/4,1),1+MOD(COLUMN()-1,6)))</f>
        <v/>
      </c>
      <c r="R246" s="51" t="str">
        <f>IF(ROWS($A$3:R246)&gt;CEILING(COUNT(DRAFT!$B:$B)/4,1),"",INDEX(RSLT,ROWS($A$3:R246)+QUOTIENT(COLUMNS($A$3:R246)-1,65)*CEILING(COUNT(DRAFT!$B:$B)/4,1),1+MOD(COLUMN()-1,6)))</f>
        <v/>
      </c>
      <c r="S246" s="51" t="str">
        <f>IF(ROWS($A$3:S246)&gt;CEILING(COUNT(DRAFT!$B:$B)/4,1),"",INDEX(RSLT,ROWS($A$3:S246)+QUOTIENT(COLUMNS($A$3:S246)-1,65)*CEILING(COUNT(DRAFT!$B:$B)/4,1),1+MOD(COLUMN()-1,6)))</f>
        <v/>
      </c>
      <c r="T246" s="52" t="str">
        <f>IF(ROWS($A$3:T246)&gt;CEILING(COUNT(DRAFT!$B:$B)/4,1),"",INDEX(RSLT,ROWS($A$3:T246)+QUOTIENT(COLUMNS($A$3:T246)-1,65)*CEILING(COUNT(DRAFT!$B:$B)/4,1),1+MOD(COLUMN()-1,6)))</f>
        <v/>
      </c>
      <c r="U246" s="71" t="str">
        <f>IF(ROWS($A$3:U246)&gt;CEILING(COUNT(DRAFT!$B:$B)/4,1),"",INDEX(RSLT,ROWS($A$3:U246)+QUOTIENT(COLUMNS($A$3:U246)-1,65)*CEILING(COUNT(DRAFT!$B:$B)/4,1),1+MOD(COLUMN()-1,6)))</f>
        <v/>
      </c>
      <c r="V246" s="51" t="str">
        <f>IF(ROWS($A$3:V246)&gt;CEILING(COUNT(DRAFT!$B:$B)/4,1),"",INDEX(RSLT,ROWS($A$3:V246)+QUOTIENT(COLUMNS($A$3:V246)-1,65)*CEILING(COUNT(DRAFT!$B:$B)/4,1),1+MOD(COLUMN()-1,6)))</f>
        <v/>
      </c>
      <c r="W246" s="51" t="str">
        <f>IF(ROWS($A$3:W246)&gt;CEILING(COUNT(DRAFT!$B:$B)/4,1),"",INDEX(RSLT,ROWS($A$3:W246)+QUOTIENT(COLUMNS($A$3:W246)-1,65)*CEILING(COUNT(DRAFT!$B:$B)/4,1),1+MOD(COLUMN()-1,6)))</f>
        <v/>
      </c>
      <c r="X246" s="51" t="str">
        <f>IF(ROWS($A$3:X246)&gt;CEILING(COUNT(DRAFT!$B:$B)/4,1),"",INDEX(RSLT,ROWS($A$3:X246)+QUOTIENT(COLUMNS($A$3:X246)-1,65)*CEILING(COUNT(DRAFT!$B:$B)/4,1),1+MOD(COLUMN()-1,6)))</f>
        <v/>
      </c>
    </row>
    <row r="247" spans="1:24" ht="23.1" customHeight="1" x14ac:dyDescent="0.2">
      <c r="A247" s="51" t="str">
        <f>IF(ROWS($A$3:A247)&gt;CEILING(COUNT(DRAFT!$B:$B)/4,1),"",INDEX(RSLT,ROWS($A$3:A247)+QUOTIENT(COLUMNS($A$3:A247)-1,65)*CEILING(COUNT(DRAFT!$B:$B)/4,1),1+MOD(COLUMN()-1,6)))</f>
        <v/>
      </c>
      <c r="B247" s="52" t="str">
        <f>IF(ROWS($A$3:B247)&gt;CEILING(COUNT(DRAFT!$B:$B)/4,1),"",INDEX(RSLT,ROWS($A$3:B247)+QUOTIENT(COLUMNS($A$3:B247)-1,65)*CEILING(COUNT(DRAFT!$B:$B)/4,1),1+MOD(COLUMN()-1,6)))</f>
        <v/>
      </c>
      <c r="C247" s="71" t="str">
        <f>IF(ROWS($A$3:C247)&gt;CEILING(COUNT(DRAFT!$B:$B)/4,1),"",INDEX(RSLT,ROWS($A$3:C247)+QUOTIENT(COLUMNS($A$3:C247)-1,65)*CEILING(COUNT(DRAFT!$B:$B)/4,1),1+MOD(COLUMN()-1,6)))</f>
        <v/>
      </c>
      <c r="D247" s="51" t="str">
        <f>IF(ROWS($A$3:D247)&gt;CEILING(COUNT(DRAFT!$B:$B)/4,1),"",INDEX(RSLT,ROWS($A$3:D247)+QUOTIENT(COLUMNS($A$3:D247)-1,65)*CEILING(COUNT(DRAFT!$B:$B)/4,1),1+MOD(COLUMN()-1,6)))</f>
        <v/>
      </c>
      <c r="E247" s="51" t="str">
        <f>IF(ROWS($A$3:E247)&gt;CEILING(COUNT(DRAFT!$B:$B)/4,1),"",INDEX(RSLT,ROWS($A$3:E247)+QUOTIENT(COLUMNS($A$3:E247)-1,65)*CEILING(COUNT(DRAFT!$B:$B)/4,1),1+MOD(COLUMN()-1,6)))</f>
        <v/>
      </c>
      <c r="F247" s="51" t="str">
        <f>IF(ROWS($A$3:F247)&gt;CEILING(COUNT(DRAFT!$B:$B)/4,1),"",INDEX(RSLT,ROWS($A$3:F247)+QUOTIENT(COLUMNS($A$3:F247)-1,65)*CEILING(COUNT(DRAFT!$B:$B)/4,1),1+MOD(COLUMN()-1,6)))</f>
        <v/>
      </c>
      <c r="G247" s="51" t="str">
        <f>IF(ROWS($A$3:G247)&gt;CEILING(COUNT(DRAFT!$B:$B)/4,1),"",INDEX(RSLT,ROWS($A$3:G247)+QUOTIENT(COLUMNS($A$3:G247)-1,65)*CEILING(COUNT(DRAFT!$B:$B)/4,1),1+MOD(COLUMN()-1,6)))</f>
        <v/>
      </c>
      <c r="H247" s="52" t="str">
        <f>IF(ROWS($A$3:H247)&gt;CEILING(COUNT(DRAFT!$B:$B)/4,1),"",INDEX(RSLT,ROWS($A$3:H247)+QUOTIENT(COLUMNS($A$3:H247)-1,65)*CEILING(COUNT(DRAFT!$B:$B)/4,1),1+MOD(COLUMN()-1,6)))</f>
        <v/>
      </c>
      <c r="I247" s="71" t="str">
        <f>IF(ROWS($A$3:I247)&gt;CEILING(COUNT(DRAFT!$B:$B)/4,1),"",INDEX(RSLT,ROWS($A$3:I247)+QUOTIENT(COLUMNS($A$3:I247)-1,65)*CEILING(COUNT(DRAFT!$B:$B)/4,1),1+MOD(COLUMN()-1,6)))</f>
        <v/>
      </c>
      <c r="J247" s="51" t="str">
        <f>IF(ROWS($A$3:J247)&gt;CEILING(COUNT(DRAFT!$B:$B)/4,1),"",INDEX(RSLT,ROWS($A$3:J247)+QUOTIENT(COLUMNS($A$3:J247)-1,65)*CEILING(COUNT(DRAFT!$B:$B)/4,1),1+MOD(COLUMN()-1,6)))</f>
        <v/>
      </c>
      <c r="K247" s="51" t="str">
        <f>IF(ROWS($A$3:K247)&gt;CEILING(COUNT(DRAFT!$B:$B)/4,1),"",INDEX(RSLT,ROWS($A$3:K247)+QUOTIENT(COLUMNS($A$3:K247)-1,65)*CEILING(COUNT(DRAFT!$B:$B)/4,1),1+MOD(COLUMN()-1,6)))</f>
        <v/>
      </c>
      <c r="L247" s="51" t="str">
        <f>IF(ROWS($A$3:L247)&gt;CEILING(COUNT(DRAFT!$B:$B)/4,1),"",INDEX(RSLT,ROWS($A$3:L247)+QUOTIENT(COLUMNS($A$3:L247)-1,65)*CEILING(COUNT(DRAFT!$B:$B)/4,1),1+MOD(COLUMN()-1,6)))</f>
        <v/>
      </c>
      <c r="M247" s="51" t="str">
        <f>IF(ROWS($A$3:M247)&gt;CEILING(COUNT(DRAFT!$B:$B)/4,1),"",INDEX(RSLT,ROWS($A$3:M247)+QUOTIENT(COLUMNS($A$3:M247)-1,65)*CEILING(COUNT(DRAFT!$B:$B)/4,1),1+MOD(COLUMN()-1,6)))</f>
        <v/>
      </c>
      <c r="N247" s="52" t="str">
        <f>IF(ROWS($A$3:N247)&gt;CEILING(COUNT(DRAFT!$B:$B)/4,1),"",INDEX(RSLT,ROWS($A$3:N247)+QUOTIENT(COLUMNS($A$3:N247)-1,65)*CEILING(COUNT(DRAFT!$B:$B)/4,1),1+MOD(COLUMN()-1,6)))</f>
        <v/>
      </c>
      <c r="O247" s="71" t="str">
        <f>IF(ROWS($A$3:O247)&gt;CEILING(COUNT(DRAFT!$B:$B)/4,1),"",INDEX(RSLT,ROWS($A$3:O247)+QUOTIENT(COLUMNS($A$3:O247)-1,65)*CEILING(COUNT(DRAFT!$B:$B)/4,1),1+MOD(COLUMN()-1,6)))</f>
        <v/>
      </c>
      <c r="P247" s="51" t="str">
        <f>IF(ROWS($A$3:P247)&gt;CEILING(COUNT(DRAFT!$B:$B)/4,1),"",INDEX(RSLT,ROWS($A$3:P247)+QUOTIENT(COLUMNS($A$3:P247)-1,65)*CEILING(COUNT(DRAFT!$B:$B)/4,1),1+MOD(COLUMN()-1,6)))</f>
        <v/>
      </c>
      <c r="Q247" s="51" t="str">
        <f>IF(ROWS($A$3:Q247)&gt;CEILING(COUNT(DRAFT!$B:$B)/4,1),"",INDEX(RSLT,ROWS($A$3:Q247)+QUOTIENT(COLUMNS($A$3:Q247)-1,65)*CEILING(COUNT(DRAFT!$B:$B)/4,1),1+MOD(COLUMN()-1,6)))</f>
        <v/>
      </c>
      <c r="R247" s="51" t="str">
        <f>IF(ROWS($A$3:R247)&gt;CEILING(COUNT(DRAFT!$B:$B)/4,1),"",INDEX(RSLT,ROWS($A$3:R247)+QUOTIENT(COLUMNS($A$3:R247)-1,65)*CEILING(COUNT(DRAFT!$B:$B)/4,1),1+MOD(COLUMN()-1,6)))</f>
        <v/>
      </c>
      <c r="S247" s="51" t="str">
        <f>IF(ROWS($A$3:S247)&gt;CEILING(COUNT(DRAFT!$B:$B)/4,1),"",INDEX(RSLT,ROWS($A$3:S247)+QUOTIENT(COLUMNS($A$3:S247)-1,65)*CEILING(COUNT(DRAFT!$B:$B)/4,1),1+MOD(COLUMN()-1,6)))</f>
        <v/>
      </c>
      <c r="T247" s="52" t="str">
        <f>IF(ROWS($A$3:T247)&gt;CEILING(COUNT(DRAFT!$B:$B)/4,1),"",INDEX(RSLT,ROWS($A$3:T247)+QUOTIENT(COLUMNS($A$3:T247)-1,65)*CEILING(COUNT(DRAFT!$B:$B)/4,1),1+MOD(COLUMN()-1,6)))</f>
        <v/>
      </c>
      <c r="U247" s="71" t="str">
        <f>IF(ROWS($A$3:U247)&gt;CEILING(COUNT(DRAFT!$B:$B)/4,1),"",INDEX(RSLT,ROWS($A$3:U247)+QUOTIENT(COLUMNS($A$3:U247)-1,65)*CEILING(COUNT(DRAFT!$B:$B)/4,1),1+MOD(COLUMN()-1,6)))</f>
        <v/>
      </c>
      <c r="V247" s="51" t="str">
        <f>IF(ROWS($A$3:V247)&gt;CEILING(COUNT(DRAFT!$B:$B)/4,1),"",INDEX(RSLT,ROWS($A$3:V247)+QUOTIENT(COLUMNS($A$3:V247)-1,65)*CEILING(COUNT(DRAFT!$B:$B)/4,1),1+MOD(COLUMN()-1,6)))</f>
        <v/>
      </c>
      <c r="W247" s="51" t="str">
        <f>IF(ROWS($A$3:W247)&gt;CEILING(COUNT(DRAFT!$B:$B)/4,1),"",INDEX(RSLT,ROWS($A$3:W247)+QUOTIENT(COLUMNS($A$3:W247)-1,65)*CEILING(COUNT(DRAFT!$B:$B)/4,1),1+MOD(COLUMN()-1,6)))</f>
        <v/>
      </c>
      <c r="X247" s="51" t="str">
        <f>IF(ROWS($A$3:X247)&gt;CEILING(COUNT(DRAFT!$B:$B)/4,1),"",INDEX(RSLT,ROWS($A$3:X247)+QUOTIENT(COLUMNS($A$3:X247)-1,65)*CEILING(COUNT(DRAFT!$B:$B)/4,1),1+MOD(COLUMN()-1,6)))</f>
        <v/>
      </c>
    </row>
    <row r="248" spans="1:24" ht="23.1" customHeight="1" x14ac:dyDescent="0.2">
      <c r="A248" s="51" t="str">
        <f>IF(ROWS($A$3:A248)&gt;CEILING(COUNT(DRAFT!$B:$B)/4,1),"",INDEX(RSLT,ROWS($A$3:A248)+QUOTIENT(COLUMNS($A$3:A248)-1,65)*CEILING(COUNT(DRAFT!$B:$B)/4,1),1+MOD(COLUMN()-1,6)))</f>
        <v/>
      </c>
      <c r="B248" s="52" t="str">
        <f>IF(ROWS($A$3:B248)&gt;CEILING(COUNT(DRAFT!$B:$B)/4,1),"",INDEX(RSLT,ROWS($A$3:B248)+QUOTIENT(COLUMNS($A$3:B248)-1,65)*CEILING(COUNT(DRAFT!$B:$B)/4,1),1+MOD(COLUMN()-1,6)))</f>
        <v/>
      </c>
      <c r="C248" s="71" t="str">
        <f>IF(ROWS($A$3:C248)&gt;CEILING(COUNT(DRAFT!$B:$B)/4,1),"",INDEX(RSLT,ROWS($A$3:C248)+QUOTIENT(COLUMNS($A$3:C248)-1,65)*CEILING(COUNT(DRAFT!$B:$B)/4,1),1+MOD(COLUMN()-1,6)))</f>
        <v/>
      </c>
      <c r="D248" s="51" t="str">
        <f>IF(ROWS($A$3:D248)&gt;CEILING(COUNT(DRAFT!$B:$B)/4,1),"",INDEX(RSLT,ROWS($A$3:D248)+QUOTIENT(COLUMNS($A$3:D248)-1,65)*CEILING(COUNT(DRAFT!$B:$B)/4,1),1+MOD(COLUMN()-1,6)))</f>
        <v/>
      </c>
      <c r="E248" s="51" t="str">
        <f>IF(ROWS($A$3:E248)&gt;CEILING(COUNT(DRAFT!$B:$B)/4,1),"",INDEX(RSLT,ROWS($A$3:E248)+QUOTIENT(COLUMNS($A$3:E248)-1,65)*CEILING(COUNT(DRAFT!$B:$B)/4,1),1+MOD(COLUMN()-1,6)))</f>
        <v/>
      </c>
      <c r="F248" s="51" t="str">
        <f>IF(ROWS($A$3:F248)&gt;CEILING(COUNT(DRAFT!$B:$B)/4,1),"",INDEX(RSLT,ROWS($A$3:F248)+QUOTIENT(COLUMNS($A$3:F248)-1,65)*CEILING(COUNT(DRAFT!$B:$B)/4,1),1+MOD(COLUMN()-1,6)))</f>
        <v/>
      </c>
      <c r="G248" s="51" t="str">
        <f>IF(ROWS($A$3:G248)&gt;CEILING(COUNT(DRAFT!$B:$B)/4,1),"",INDEX(RSLT,ROWS($A$3:G248)+QUOTIENT(COLUMNS($A$3:G248)-1,65)*CEILING(COUNT(DRAFT!$B:$B)/4,1),1+MOD(COLUMN()-1,6)))</f>
        <v/>
      </c>
      <c r="H248" s="52" t="str">
        <f>IF(ROWS($A$3:H248)&gt;CEILING(COUNT(DRAFT!$B:$B)/4,1),"",INDEX(RSLT,ROWS($A$3:H248)+QUOTIENT(COLUMNS($A$3:H248)-1,65)*CEILING(COUNT(DRAFT!$B:$B)/4,1),1+MOD(COLUMN()-1,6)))</f>
        <v/>
      </c>
      <c r="I248" s="71" t="str">
        <f>IF(ROWS($A$3:I248)&gt;CEILING(COUNT(DRAFT!$B:$B)/4,1),"",INDEX(RSLT,ROWS($A$3:I248)+QUOTIENT(COLUMNS($A$3:I248)-1,65)*CEILING(COUNT(DRAFT!$B:$B)/4,1),1+MOD(COLUMN()-1,6)))</f>
        <v/>
      </c>
      <c r="J248" s="51" t="str">
        <f>IF(ROWS($A$3:J248)&gt;CEILING(COUNT(DRAFT!$B:$B)/4,1),"",INDEX(RSLT,ROWS($A$3:J248)+QUOTIENT(COLUMNS($A$3:J248)-1,65)*CEILING(COUNT(DRAFT!$B:$B)/4,1),1+MOD(COLUMN()-1,6)))</f>
        <v/>
      </c>
      <c r="K248" s="51" t="str">
        <f>IF(ROWS($A$3:K248)&gt;CEILING(COUNT(DRAFT!$B:$B)/4,1),"",INDEX(RSLT,ROWS($A$3:K248)+QUOTIENT(COLUMNS($A$3:K248)-1,65)*CEILING(COUNT(DRAFT!$B:$B)/4,1),1+MOD(COLUMN()-1,6)))</f>
        <v/>
      </c>
      <c r="L248" s="51" t="str">
        <f>IF(ROWS($A$3:L248)&gt;CEILING(COUNT(DRAFT!$B:$B)/4,1),"",INDEX(RSLT,ROWS($A$3:L248)+QUOTIENT(COLUMNS($A$3:L248)-1,65)*CEILING(COUNT(DRAFT!$B:$B)/4,1),1+MOD(COLUMN()-1,6)))</f>
        <v/>
      </c>
      <c r="M248" s="51" t="str">
        <f>IF(ROWS($A$3:M248)&gt;CEILING(COUNT(DRAFT!$B:$B)/4,1),"",INDEX(RSLT,ROWS($A$3:M248)+QUOTIENT(COLUMNS($A$3:M248)-1,65)*CEILING(COUNT(DRAFT!$B:$B)/4,1),1+MOD(COLUMN()-1,6)))</f>
        <v/>
      </c>
      <c r="N248" s="52" t="str">
        <f>IF(ROWS($A$3:N248)&gt;CEILING(COUNT(DRAFT!$B:$B)/4,1),"",INDEX(RSLT,ROWS($A$3:N248)+QUOTIENT(COLUMNS($A$3:N248)-1,65)*CEILING(COUNT(DRAFT!$B:$B)/4,1),1+MOD(COLUMN()-1,6)))</f>
        <v/>
      </c>
      <c r="O248" s="71" t="str">
        <f>IF(ROWS($A$3:O248)&gt;CEILING(COUNT(DRAFT!$B:$B)/4,1),"",INDEX(RSLT,ROWS($A$3:O248)+QUOTIENT(COLUMNS($A$3:O248)-1,65)*CEILING(COUNT(DRAFT!$B:$B)/4,1),1+MOD(COLUMN()-1,6)))</f>
        <v/>
      </c>
      <c r="P248" s="51" t="str">
        <f>IF(ROWS($A$3:P248)&gt;CEILING(COUNT(DRAFT!$B:$B)/4,1),"",INDEX(RSLT,ROWS($A$3:P248)+QUOTIENT(COLUMNS($A$3:P248)-1,65)*CEILING(COUNT(DRAFT!$B:$B)/4,1),1+MOD(COLUMN()-1,6)))</f>
        <v/>
      </c>
      <c r="Q248" s="51" t="str">
        <f>IF(ROWS($A$3:Q248)&gt;CEILING(COUNT(DRAFT!$B:$B)/4,1),"",INDEX(RSLT,ROWS($A$3:Q248)+QUOTIENT(COLUMNS($A$3:Q248)-1,65)*CEILING(COUNT(DRAFT!$B:$B)/4,1),1+MOD(COLUMN()-1,6)))</f>
        <v/>
      </c>
      <c r="R248" s="51" t="str">
        <f>IF(ROWS($A$3:R248)&gt;CEILING(COUNT(DRAFT!$B:$B)/4,1),"",INDEX(RSLT,ROWS($A$3:R248)+QUOTIENT(COLUMNS($A$3:R248)-1,65)*CEILING(COUNT(DRAFT!$B:$B)/4,1),1+MOD(COLUMN()-1,6)))</f>
        <v/>
      </c>
      <c r="S248" s="51" t="str">
        <f>IF(ROWS($A$3:S248)&gt;CEILING(COUNT(DRAFT!$B:$B)/4,1),"",INDEX(RSLT,ROWS($A$3:S248)+QUOTIENT(COLUMNS($A$3:S248)-1,65)*CEILING(COUNT(DRAFT!$B:$B)/4,1),1+MOD(COLUMN()-1,6)))</f>
        <v/>
      </c>
      <c r="T248" s="52" t="str">
        <f>IF(ROWS($A$3:T248)&gt;CEILING(COUNT(DRAFT!$B:$B)/4,1),"",INDEX(RSLT,ROWS($A$3:T248)+QUOTIENT(COLUMNS($A$3:T248)-1,65)*CEILING(COUNT(DRAFT!$B:$B)/4,1),1+MOD(COLUMN()-1,6)))</f>
        <v/>
      </c>
      <c r="U248" s="71" t="str">
        <f>IF(ROWS($A$3:U248)&gt;CEILING(COUNT(DRAFT!$B:$B)/4,1),"",INDEX(RSLT,ROWS($A$3:U248)+QUOTIENT(COLUMNS($A$3:U248)-1,65)*CEILING(COUNT(DRAFT!$B:$B)/4,1),1+MOD(COLUMN()-1,6)))</f>
        <v/>
      </c>
      <c r="V248" s="51" t="str">
        <f>IF(ROWS($A$3:V248)&gt;CEILING(COUNT(DRAFT!$B:$B)/4,1),"",INDEX(RSLT,ROWS($A$3:V248)+QUOTIENT(COLUMNS($A$3:V248)-1,65)*CEILING(COUNT(DRAFT!$B:$B)/4,1),1+MOD(COLUMN()-1,6)))</f>
        <v/>
      </c>
      <c r="W248" s="51" t="str">
        <f>IF(ROWS($A$3:W248)&gt;CEILING(COUNT(DRAFT!$B:$B)/4,1),"",INDEX(RSLT,ROWS($A$3:W248)+QUOTIENT(COLUMNS($A$3:W248)-1,65)*CEILING(COUNT(DRAFT!$B:$B)/4,1),1+MOD(COLUMN()-1,6)))</f>
        <v/>
      </c>
      <c r="X248" s="51" t="str">
        <f>IF(ROWS($A$3:X248)&gt;CEILING(COUNT(DRAFT!$B:$B)/4,1),"",INDEX(RSLT,ROWS($A$3:X248)+QUOTIENT(COLUMNS($A$3:X248)-1,65)*CEILING(COUNT(DRAFT!$B:$B)/4,1),1+MOD(COLUMN()-1,6)))</f>
        <v/>
      </c>
    </row>
    <row r="249" spans="1:24" ht="23.1" customHeight="1" x14ac:dyDescent="0.2">
      <c r="A249" s="51" t="str">
        <f>IF(ROWS($A$3:A249)&gt;CEILING(COUNT(DRAFT!$B:$B)/4,1),"",INDEX(RSLT,ROWS($A$3:A249)+QUOTIENT(COLUMNS($A$3:A249)-1,65)*CEILING(COUNT(DRAFT!$B:$B)/4,1),1+MOD(COLUMN()-1,6)))</f>
        <v/>
      </c>
      <c r="B249" s="52" t="str">
        <f>IF(ROWS($A$3:B249)&gt;CEILING(COUNT(DRAFT!$B:$B)/4,1),"",INDEX(RSLT,ROWS($A$3:B249)+QUOTIENT(COLUMNS($A$3:B249)-1,65)*CEILING(COUNT(DRAFT!$B:$B)/4,1),1+MOD(COLUMN()-1,6)))</f>
        <v/>
      </c>
      <c r="C249" s="71" t="str">
        <f>IF(ROWS($A$3:C249)&gt;CEILING(COUNT(DRAFT!$B:$B)/4,1),"",INDEX(RSLT,ROWS($A$3:C249)+QUOTIENT(COLUMNS($A$3:C249)-1,65)*CEILING(COUNT(DRAFT!$B:$B)/4,1),1+MOD(COLUMN()-1,6)))</f>
        <v/>
      </c>
      <c r="D249" s="51" t="str">
        <f>IF(ROWS($A$3:D249)&gt;CEILING(COUNT(DRAFT!$B:$B)/4,1),"",INDEX(RSLT,ROWS($A$3:D249)+QUOTIENT(COLUMNS($A$3:D249)-1,65)*CEILING(COUNT(DRAFT!$B:$B)/4,1),1+MOD(COLUMN()-1,6)))</f>
        <v/>
      </c>
      <c r="E249" s="51" t="str">
        <f>IF(ROWS($A$3:E249)&gt;CEILING(COUNT(DRAFT!$B:$B)/4,1),"",INDEX(RSLT,ROWS($A$3:E249)+QUOTIENT(COLUMNS($A$3:E249)-1,65)*CEILING(COUNT(DRAFT!$B:$B)/4,1),1+MOD(COLUMN()-1,6)))</f>
        <v/>
      </c>
      <c r="F249" s="51" t="str">
        <f>IF(ROWS($A$3:F249)&gt;CEILING(COUNT(DRAFT!$B:$B)/4,1),"",INDEX(RSLT,ROWS($A$3:F249)+QUOTIENT(COLUMNS($A$3:F249)-1,65)*CEILING(COUNT(DRAFT!$B:$B)/4,1),1+MOD(COLUMN()-1,6)))</f>
        <v/>
      </c>
      <c r="G249" s="51" t="str">
        <f>IF(ROWS($A$3:G249)&gt;CEILING(COUNT(DRAFT!$B:$B)/4,1),"",INDEX(RSLT,ROWS($A$3:G249)+QUOTIENT(COLUMNS($A$3:G249)-1,65)*CEILING(COUNT(DRAFT!$B:$B)/4,1),1+MOD(COLUMN()-1,6)))</f>
        <v/>
      </c>
      <c r="H249" s="52" t="str">
        <f>IF(ROWS($A$3:H249)&gt;CEILING(COUNT(DRAFT!$B:$B)/4,1),"",INDEX(RSLT,ROWS($A$3:H249)+QUOTIENT(COLUMNS($A$3:H249)-1,65)*CEILING(COUNT(DRAFT!$B:$B)/4,1),1+MOD(COLUMN()-1,6)))</f>
        <v/>
      </c>
      <c r="I249" s="71" t="str">
        <f>IF(ROWS($A$3:I249)&gt;CEILING(COUNT(DRAFT!$B:$B)/4,1),"",INDEX(RSLT,ROWS($A$3:I249)+QUOTIENT(COLUMNS($A$3:I249)-1,65)*CEILING(COUNT(DRAFT!$B:$B)/4,1),1+MOD(COLUMN()-1,6)))</f>
        <v/>
      </c>
      <c r="J249" s="51" t="str">
        <f>IF(ROWS($A$3:J249)&gt;CEILING(COUNT(DRAFT!$B:$B)/4,1),"",INDEX(RSLT,ROWS($A$3:J249)+QUOTIENT(COLUMNS($A$3:J249)-1,65)*CEILING(COUNT(DRAFT!$B:$B)/4,1),1+MOD(COLUMN()-1,6)))</f>
        <v/>
      </c>
      <c r="K249" s="51" t="str">
        <f>IF(ROWS($A$3:K249)&gt;CEILING(COUNT(DRAFT!$B:$B)/4,1),"",INDEX(RSLT,ROWS($A$3:K249)+QUOTIENT(COLUMNS($A$3:K249)-1,65)*CEILING(COUNT(DRAFT!$B:$B)/4,1),1+MOD(COLUMN()-1,6)))</f>
        <v/>
      </c>
      <c r="L249" s="51" t="str">
        <f>IF(ROWS($A$3:L249)&gt;CEILING(COUNT(DRAFT!$B:$B)/4,1),"",INDEX(RSLT,ROWS($A$3:L249)+QUOTIENT(COLUMNS($A$3:L249)-1,65)*CEILING(COUNT(DRAFT!$B:$B)/4,1),1+MOD(COLUMN()-1,6)))</f>
        <v/>
      </c>
      <c r="M249" s="51" t="str">
        <f>IF(ROWS($A$3:M249)&gt;CEILING(COUNT(DRAFT!$B:$B)/4,1),"",INDEX(RSLT,ROWS($A$3:M249)+QUOTIENT(COLUMNS($A$3:M249)-1,65)*CEILING(COUNT(DRAFT!$B:$B)/4,1),1+MOD(COLUMN()-1,6)))</f>
        <v/>
      </c>
      <c r="N249" s="52" t="str">
        <f>IF(ROWS($A$3:N249)&gt;CEILING(COUNT(DRAFT!$B:$B)/4,1),"",INDEX(RSLT,ROWS($A$3:N249)+QUOTIENT(COLUMNS($A$3:N249)-1,65)*CEILING(COUNT(DRAFT!$B:$B)/4,1),1+MOD(COLUMN()-1,6)))</f>
        <v/>
      </c>
      <c r="O249" s="71" t="str">
        <f>IF(ROWS($A$3:O249)&gt;CEILING(COUNT(DRAFT!$B:$B)/4,1),"",INDEX(RSLT,ROWS($A$3:O249)+QUOTIENT(COLUMNS($A$3:O249)-1,65)*CEILING(COUNT(DRAFT!$B:$B)/4,1),1+MOD(COLUMN()-1,6)))</f>
        <v/>
      </c>
      <c r="P249" s="51" t="str">
        <f>IF(ROWS($A$3:P249)&gt;CEILING(COUNT(DRAFT!$B:$B)/4,1),"",INDEX(RSLT,ROWS($A$3:P249)+QUOTIENT(COLUMNS($A$3:P249)-1,65)*CEILING(COUNT(DRAFT!$B:$B)/4,1),1+MOD(COLUMN()-1,6)))</f>
        <v/>
      </c>
      <c r="Q249" s="51" t="str">
        <f>IF(ROWS($A$3:Q249)&gt;CEILING(COUNT(DRAFT!$B:$B)/4,1),"",INDEX(RSLT,ROWS($A$3:Q249)+QUOTIENT(COLUMNS($A$3:Q249)-1,65)*CEILING(COUNT(DRAFT!$B:$B)/4,1),1+MOD(COLUMN()-1,6)))</f>
        <v/>
      </c>
      <c r="R249" s="51" t="str">
        <f>IF(ROWS($A$3:R249)&gt;CEILING(COUNT(DRAFT!$B:$B)/4,1),"",INDEX(RSLT,ROWS($A$3:R249)+QUOTIENT(COLUMNS($A$3:R249)-1,65)*CEILING(COUNT(DRAFT!$B:$B)/4,1),1+MOD(COLUMN()-1,6)))</f>
        <v/>
      </c>
      <c r="S249" s="51" t="str">
        <f>IF(ROWS($A$3:S249)&gt;CEILING(COUNT(DRAFT!$B:$B)/4,1),"",INDEX(RSLT,ROWS($A$3:S249)+QUOTIENT(COLUMNS($A$3:S249)-1,65)*CEILING(COUNT(DRAFT!$B:$B)/4,1),1+MOD(COLUMN()-1,6)))</f>
        <v/>
      </c>
      <c r="T249" s="52" t="str">
        <f>IF(ROWS($A$3:T249)&gt;CEILING(COUNT(DRAFT!$B:$B)/4,1),"",INDEX(RSLT,ROWS($A$3:T249)+QUOTIENT(COLUMNS($A$3:T249)-1,65)*CEILING(COUNT(DRAFT!$B:$B)/4,1),1+MOD(COLUMN()-1,6)))</f>
        <v/>
      </c>
      <c r="U249" s="71" t="str">
        <f>IF(ROWS($A$3:U249)&gt;CEILING(COUNT(DRAFT!$B:$B)/4,1),"",INDEX(RSLT,ROWS($A$3:U249)+QUOTIENT(COLUMNS($A$3:U249)-1,65)*CEILING(COUNT(DRAFT!$B:$B)/4,1),1+MOD(COLUMN()-1,6)))</f>
        <v/>
      </c>
      <c r="V249" s="51" t="str">
        <f>IF(ROWS($A$3:V249)&gt;CEILING(COUNT(DRAFT!$B:$B)/4,1),"",INDEX(RSLT,ROWS($A$3:V249)+QUOTIENT(COLUMNS($A$3:V249)-1,65)*CEILING(COUNT(DRAFT!$B:$B)/4,1),1+MOD(COLUMN()-1,6)))</f>
        <v/>
      </c>
      <c r="W249" s="51" t="str">
        <f>IF(ROWS($A$3:W249)&gt;CEILING(COUNT(DRAFT!$B:$B)/4,1),"",INDEX(RSLT,ROWS($A$3:W249)+QUOTIENT(COLUMNS($A$3:W249)-1,65)*CEILING(COUNT(DRAFT!$B:$B)/4,1),1+MOD(COLUMN()-1,6)))</f>
        <v/>
      </c>
      <c r="X249" s="51" t="str">
        <f>IF(ROWS($A$3:X249)&gt;CEILING(COUNT(DRAFT!$B:$B)/4,1),"",INDEX(RSLT,ROWS($A$3:X249)+QUOTIENT(COLUMNS($A$3:X249)-1,65)*CEILING(COUNT(DRAFT!$B:$B)/4,1),1+MOD(COLUMN()-1,6)))</f>
        <v/>
      </c>
    </row>
    <row r="250" spans="1:24" ht="23.1" customHeight="1" x14ac:dyDescent="0.2">
      <c r="A250" s="51" t="str">
        <f>IF(ROWS($A$3:A250)&gt;CEILING(COUNT(DRAFT!$B:$B)/4,1),"",INDEX(RSLT,ROWS($A$3:A250)+QUOTIENT(COLUMNS($A$3:A250)-1,65)*CEILING(COUNT(DRAFT!$B:$B)/4,1),1+MOD(COLUMN()-1,6)))</f>
        <v/>
      </c>
      <c r="B250" s="52" t="str">
        <f>IF(ROWS($A$3:B250)&gt;CEILING(COUNT(DRAFT!$B:$B)/4,1),"",INDEX(RSLT,ROWS($A$3:B250)+QUOTIENT(COLUMNS($A$3:B250)-1,65)*CEILING(COUNT(DRAFT!$B:$B)/4,1),1+MOD(COLUMN()-1,6)))</f>
        <v/>
      </c>
      <c r="C250" s="71" t="str">
        <f>IF(ROWS($A$3:C250)&gt;CEILING(COUNT(DRAFT!$B:$B)/4,1),"",INDEX(RSLT,ROWS($A$3:C250)+QUOTIENT(COLUMNS($A$3:C250)-1,65)*CEILING(COUNT(DRAFT!$B:$B)/4,1),1+MOD(COLUMN()-1,6)))</f>
        <v/>
      </c>
      <c r="D250" s="51" t="str">
        <f>IF(ROWS($A$3:D250)&gt;CEILING(COUNT(DRAFT!$B:$B)/4,1),"",INDEX(RSLT,ROWS($A$3:D250)+QUOTIENT(COLUMNS($A$3:D250)-1,65)*CEILING(COUNT(DRAFT!$B:$B)/4,1),1+MOD(COLUMN()-1,6)))</f>
        <v/>
      </c>
      <c r="E250" s="51" t="str">
        <f>IF(ROWS($A$3:E250)&gt;CEILING(COUNT(DRAFT!$B:$B)/4,1),"",INDEX(RSLT,ROWS($A$3:E250)+QUOTIENT(COLUMNS($A$3:E250)-1,65)*CEILING(COUNT(DRAFT!$B:$B)/4,1),1+MOD(COLUMN()-1,6)))</f>
        <v/>
      </c>
      <c r="F250" s="51" t="str">
        <f>IF(ROWS($A$3:F250)&gt;CEILING(COUNT(DRAFT!$B:$B)/4,1),"",INDEX(RSLT,ROWS($A$3:F250)+QUOTIENT(COLUMNS($A$3:F250)-1,65)*CEILING(COUNT(DRAFT!$B:$B)/4,1),1+MOD(COLUMN()-1,6)))</f>
        <v/>
      </c>
      <c r="G250" s="51" t="str">
        <f>IF(ROWS($A$3:G250)&gt;CEILING(COUNT(DRAFT!$B:$B)/4,1),"",INDEX(RSLT,ROWS($A$3:G250)+QUOTIENT(COLUMNS($A$3:G250)-1,65)*CEILING(COUNT(DRAFT!$B:$B)/4,1),1+MOD(COLUMN()-1,6)))</f>
        <v/>
      </c>
      <c r="H250" s="52" t="str">
        <f>IF(ROWS($A$3:H250)&gt;CEILING(COUNT(DRAFT!$B:$B)/4,1),"",INDEX(RSLT,ROWS($A$3:H250)+QUOTIENT(COLUMNS($A$3:H250)-1,65)*CEILING(COUNT(DRAFT!$B:$B)/4,1),1+MOD(COLUMN()-1,6)))</f>
        <v/>
      </c>
      <c r="I250" s="71" t="str">
        <f>IF(ROWS($A$3:I250)&gt;CEILING(COUNT(DRAFT!$B:$B)/4,1),"",INDEX(RSLT,ROWS($A$3:I250)+QUOTIENT(COLUMNS($A$3:I250)-1,65)*CEILING(COUNT(DRAFT!$B:$B)/4,1),1+MOD(COLUMN()-1,6)))</f>
        <v/>
      </c>
      <c r="J250" s="51" t="str">
        <f>IF(ROWS($A$3:J250)&gt;CEILING(COUNT(DRAFT!$B:$B)/4,1),"",INDEX(RSLT,ROWS($A$3:J250)+QUOTIENT(COLUMNS($A$3:J250)-1,65)*CEILING(COUNT(DRAFT!$B:$B)/4,1),1+MOD(COLUMN()-1,6)))</f>
        <v/>
      </c>
      <c r="K250" s="51" t="str">
        <f>IF(ROWS($A$3:K250)&gt;CEILING(COUNT(DRAFT!$B:$B)/4,1),"",INDEX(RSLT,ROWS($A$3:K250)+QUOTIENT(COLUMNS($A$3:K250)-1,65)*CEILING(COUNT(DRAFT!$B:$B)/4,1),1+MOD(COLUMN()-1,6)))</f>
        <v/>
      </c>
      <c r="L250" s="51" t="str">
        <f>IF(ROWS($A$3:L250)&gt;CEILING(COUNT(DRAFT!$B:$B)/4,1),"",INDEX(RSLT,ROWS($A$3:L250)+QUOTIENT(COLUMNS($A$3:L250)-1,65)*CEILING(COUNT(DRAFT!$B:$B)/4,1),1+MOD(COLUMN()-1,6)))</f>
        <v/>
      </c>
      <c r="M250" s="51" t="str">
        <f>IF(ROWS($A$3:M250)&gt;CEILING(COUNT(DRAFT!$B:$B)/4,1),"",INDEX(RSLT,ROWS($A$3:M250)+QUOTIENT(COLUMNS($A$3:M250)-1,65)*CEILING(COUNT(DRAFT!$B:$B)/4,1),1+MOD(COLUMN()-1,6)))</f>
        <v/>
      </c>
      <c r="N250" s="52" t="str">
        <f>IF(ROWS($A$3:N250)&gt;CEILING(COUNT(DRAFT!$B:$B)/4,1),"",INDEX(RSLT,ROWS($A$3:N250)+QUOTIENT(COLUMNS($A$3:N250)-1,65)*CEILING(COUNT(DRAFT!$B:$B)/4,1),1+MOD(COLUMN()-1,6)))</f>
        <v/>
      </c>
      <c r="O250" s="71" t="str">
        <f>IF(ROWS($A$3:O250)&gt;CEILING(COUNT(DRAFT!$B:$B)/4,1),"",INDEX(RSLT,ROWS($A$3:O250)+QUOTIENT(COLUMNS($A$3:O250)-1,65)*CEILING(COUNT(DRAFT!$B:$B)/4,1),1+MOD(COLUMN()-1,6)))</f>
        <v/>
      </c>
      <c r="P250" s="51" t="str">
        <f>IF(ROWS($A$3:P250)&gt;CEILING(COUNT(DRAFT!$B:$B)/4,1),"",INDEX(RSLT,ROWS($A$3:P250)+QUOTIENT(COLUMNS($A$3:P250)-1,65)*CEILING(COUNT(DRAFT!$B:$B)/4,1),1+MOD(COLUMN()-1,6)))</f>
        <v/>
      </c>
      <c r="Q250" s="51" t="str">
        <f>IF(ROWS($A$3:Q250)&gt;CEILING(COUNT(DRAFT!$B:$B)/4,1),"",INDEX(RSLT,ROWS($A$3:Q250)+QUOTIENT(COLUMNS($A$3:Q250)-1,65)*CEILING(COUNT(DRAFT!$B:$B)/4,1),1+MOD(COLUMN()-1,6)))</f>
        <v/>
      </c>
      <c r="R250" s="51" t="str">
        <f>IF(ROWS($A$3:R250)&gt;CEILING(COUNT(DRAFT!$B:$B)/4,1),"",INDEX(RSLT,ROWS($A$3:R250)+QUOTIENT(COLUMNS($A$3:R250)-1,65)*CEILING(COUNT(DRAFT!$B:$B)/4,1),1+MOD(COLUMN()-1,6)))</f>
        <v/>
      </c>
      <c r="S250" s="51" t="str">
        <f>IF(ROWS($A$3:S250)&gt;CEILING(COUNT(DRAFT!$B:$B)/4,1),"",INDEX(RSLT,ROWS($A$3:S250)+QUOTIENT(COLUMNS($A$3:S250)-1,65)*CEILING(COUNT(DRAFT!$B:$B)/4,1),1+MOD(COLUMN()-1,6)))</f>
        <v/>
      </c>
      <c r="T250" s="52" t="str">
        <f>IF(ROWS($A$3:T250)&gt;CEILING(COUNT(DRAFT!$B:$B)/4,1),"",INDEX(RSLT,ROWS($A$3:T250)+QUOTIENT(COLUMNS($A$3:T250)-1,65)*CEILING(COUNT(DRAFT!$B:$B)/4,1),1+MOD(COLUMN()-1,6)))</f>
        <v/>
      </c>
      <c r="U250" s="71" t="str">
        <f>IF(ROWS($A$3:U250)&gt;CEILING(COUNT(DRAFT!$B:$B)/4,1),"",INDEX(RSLT,ROWS($A$3:U250)+QUOTIENT(COLUMNS($A$3:U250)-1,65)*CEILING(COUNT(DRAFT!$B:$B)/4,1),1+MOD(COLUMN()-1,6)))</f>
        <v/>
      </c>
      <c r="V250" s="51" t="str">
        <f>IF(ROWS($A$3:V250)&gt;CEILING(COUNT(DRAFT!$B:$B)/4,1),"",INDEX(RSLT,ROWS($A$3:V250)+QUOTIENT(COLUMNS($A$3:V250)-1,65)*CEILING(COUNT(DRAFT!$B:$B)/4,1),1+MOD(COLUMN()-1,6)))</f>
        <v/>
      </c>
      <c r="W250" s="51" t="str">
        <f>IF(ROWS($A$3:W250)&gt;CEILING(COUNT(DRAFT!$B:$B)/4,1),"",INDEX(RSLT,ROWS($A$3:W250)+QUOTIENT(COLUMNS($A$3:W250)-1,65)*CEILING(COUNT(DRAFT!$B:$B)/4,1),1+MOD(COLUMN()-1,6)))</f>
        <v/>
      </c>
      <c r="X250" s="51" t="str">
        <f>IF(ROWS($A$3:X250)&gt;CEILING(COUNT(DRAFT!$B:$B)/4,1),"",INDEX(RSLT,ROWS($A$3:X250)+QUOTIENT(COLUMNS($A$3:X250)-1,65)*CEILING(COUNT(DRAFT!$B:$B)/4,1),1+MOD(COLUMN()-1,6)))</f>
        <v/>
      </c>
    </row>
    <row r="251" spans="1:24" ht="23.1" customHeight="1" x14ac:dyDescent="0.2">
      <c r="A251" s="51" t="str">
        <f>IF(ROWS($A$3:A251)&gt;CEILING(COUNT(DRAFT!$B:$B)/4,1),"",INDEX(RSLT,ROWS($A$3:A251)+QUOTIENT(COLUMNS($A$3:A251)-1,65)*CEILING(COUNT(DRAFT!$B:$B)/4,1),1+MOD(COLUMN()-1,6)))</f>
        <v/>
      </c>
      <c r="B251" s="52" t="str">
        <f>IF(ROWS($A$3:B251)&gt;CEILING(COUNT(DRAFT!$B:$B)/4,1),"",INDEX(RSLT,ROWS($A$3:B251)+QUOTIENT(COLUMNS($A$3:B251)-1,65)*CEILING(COUNT(DRAFT!$B:$B)/4,1),1+MOD(COLUMN()-1,6)))</f>
        <v/>
      </c>
      <c r="C251" s="71" t="str">
        <f>IF(ROWS($A$3:C251)&gt;CEILING(COUNT(DRAFT!$B:$B)/4,1),"",INDEX(RSLT,ROWS($A$3:C251)+QUOTIENT(COLUMNS($A$3:C251)-1,65)*CEILING(COUNT(DRAFT!$B:$B)/4,1),1+MOD(COLUMN()-1,6)))</f>
        <v/>
      </c>
      <c r="D251" s="51" t="str">
        <f>IF(ROWS($A$3:D251)&gt;CEILING(COUNT(DRAFT!$B:$B)/4,1),"",INDEX(RSLT,ROWS($A$3:D251)+QUOTIENT(COLUMNS($A$3:D251)-1,65)*CEILING(COUNT(DRAFT!$B:$B)/4,1),1+MOD(COLUMN()-1,6)))</f>
        <v/>
      </c>
      <c r="E251" s="51" t="str">
        <f>IF(ROWS($A$3:E251)&gt;CEILING(COUNT(DRAFT!$B:$B)/4,1),"",INDEX(RSLT,ROWS($A$3:E251)+QUOTIENT(COLUMNS($A$3:E251)-1,65)*CEILING(COUNT(DRAFT!$B:$B)/4,1),1+MOD(COLUMN()-1,6)))</f>
        <v/>
      </c>
      <c r="F251" s="51" t="str">
        <f>IF(ROWS($A$3:F251)&gt;CEILING(COUNT(DRAFT!$B:$B)/4,1),"",INDEX(RSLT,ROWS($A$3:F251)+QUOTIENT(COLUMNS($A$3:F251)-1,65)*CEILING(COUNT(DRAFT!$B:$B)/4,1),1+MOD(COLUMN()-1,6)))</f>
        <v/>
      </c>
      <c r="G251" s="51" t="str">
        <f>IF(ROWS($A$3:G251)&gt;CEILING(COUNT(DRAFT!$B:$B)/4,1),"",INDEX(RSLT,ROWS($A$3:G251)+QUOTIENT(COLUMNS($A$3:G251)-1,65)*CEILING(COUNT(DRAFT!$B:$B)/4,1),1+MOD(COLUMN()-1,6)))</f>
        <v/>
      </c>
      <c r="H251" s="52" t="str">
        <f>IF(ROWS($A$3:H251)&gt;CEILING(COUNT(DRAFT!$B:$B)/4,1),"",INDEX(RSLT,ROWS($A$3:H251)+QUOTIENT(COLUMNS($A$3:H251)-1,65)*CEILING(COUNT(DRAFT!$B:$B)/4,1),1+MOD(COLUMN()-1,6)))</f>
        <v/>
      </c>
      <c r="I251" s="71" t="str">
        <f>IF(ROWS($A$3:I251)&gt;CEILING(COUNT(DRAFT!$B:$B)/4,1),"",INDEX(RSLT,ROWS($A$3:I251)+QUOTIENT(COLUMNS($A$3:I251)-1,65)*CEILING(COUNT(DRAFT!$B:$B)/4,1),1+MOD(COLUMN()-1,6)))</f>
        <v/>
      </c>
      <c r="J251" s="51" t="str">
        <f>IF(ROWS($A$3:J251)&gt;CEILING(COUNT(DRAFT!$B:$B)/4,1),"",INDEX(RSLT,ROWS($A$3:J251)+QUOTIENT(COLUMNS($A$3:J251)-1,65)*CEILING(COUNT(DRAFT!$B:$B)/4,1),1+MOD(COLUMN()-1,6)))</f>
        <v/>
      </c>
      <c r="K251" s="51" t="str">
        <f>IF(ROWS($A$3:K251)&gt;CEILING(COUNT(DRAFT!$B:$B)/4,1),"",INDEX(RSLT,ROWS($A$3:K251)+QUOTIENT(COLUMNS($A$3:K251)-1,65)*CEILING(COUNT(DRAFT!$B:$B)/4,1),1+MOD(COLUMN()-1,6)))</f>
        <v/>
      </c>
      <c r="L251" s="51" t="str">
        <f>IF(ROWS($A$3:L251)&gt;CEILING(COUNT(DRAFT!$B:$B)/4,1),"",INDEX(RSLT,ROWS($A$3:L251)+QUOTIENT(COLUMNS($A$3:L251)-1,65)*CEILING(COUNT(DRAFT!$B:$B)/4,1),1+MOD(COLUMN()-1,6)))</f>
        <v/>
      </c>
      <c r="M251" s="51" t="str">
        <f>IF(ROWS($A$3:M251)&gt;CEILING(COUNT(DRAFT!$B:$B)/4,1),"",INDEX(RSLT,ROWS($A$3:M251)+QUOTIENT(COLUMNS($A$3:M251)-1,65)*CEILING(COUNT(DRAFT!$B:$B)/4,1),1+MOD(COLUMN()-1,6)))</f>
        <v/>
      </c>
      <c r="N251" s="52" t="str">
        <f>IF(ROWS($A$3:N251)&gt;CEILING(COUNT(DRAFT!$B:$B)/4,1),"",INDEX(RSLT,ROWS($A$3:N251)+QUOTIENT(COLUMNS($A$3:N251)-1,65)*CEILING(COUNT(DRAFT!$B:$B)/4,1),1+MOD(COLUMN()-1,6)))</f>
        <v/>
      </c>
      <c r="O251" s="71" t="str">
        <f>IF(ROWS($A$3:O251)&gt;CEILING(COUNT(DRAFT!$B:$B)/4,1),"",INDEX(RSLT,ROWS($A$3:O251)+QUOTIENT(COLUMNS($A$3:O251)-1,65)*CEILING(COUNT(DRAFT!$B:$B)/4,1),1+MOD(COLUMN()-1,6)))</f>
        <v/>
      </c>
      <c r="P251" s="51" t="str">
        <f>IF(ROWS($A$3:P251)&gt;CEILING(COUNT(DRAFT!$B:$B)/4,1),"",INDEX(RSLT,ROWS($A$3:P251)+QUOTIENT(COLUMNS($A$3:P251)-1,65)*CEILING(COUNT(DRAFT!$B:$B)/4,1),1+MOD(COLUMN()-1,6)))</f>
        <v/>
      </c>
      <c r="Q251" s="51" t="str">
        <f>IF(ROWS($A$3:Q251)&gt;CEILING(COUNT(DRAFT!$B:$B)/4,1),"",INDEX(RSLT,ROWS($A$3:Q251)+QUOTIENT(COLUMNS($A$3:Q251)-1,65)*CEILING(COUNT(DRAFT!$B:$B)/4,1),1+MOD(COLUMN()-1,6)))</f>
        <v/>
      </c>
      <c r="R251" s="51" t="str">
        <f>IF(ROWS($A$3:R251)&gt;CEILING(COUNT(DRAFT!$B:$B)/4,1),"",INDEX(RSLT,ROWS($A$3:R251)+QUOTIENT(COLUMNS($A$3:R251)-1,65)*CEILING(COUNT(DRAFT!$B:$B)/4,1),1+MOD(COLUMN()-1,6)))</f>
        <v/>
      </c>
      <c r="S251" s="51" t="str">
        <f>IF(ROWS($A$3:S251)&gt;CEILING(COUNT(DRAFT!$B:$B)/4,1),"",INDEX(RSLT,ROWS($A$3:S251)+QUOTIENT(COLUMNS($A$3:S251)-1,65)*CEILING(COUNT(DRAFT!$B:$B)/4,1),1+MOD(COLUMN()-1,6)))</f>
        <v/>
      </c>
      <c r="T251" s="52" t="str">
        <f>IF(ROWS($A$3:T251)&gt;CEILING(COUNT(DRAFT!$B:$B)/4,1),"",INDEX(RSLT,ROWS($A$3:T251)+QUOTIENT(COLUMNS($A$3:T251)-1,65)*CEILING(COUNT(DRAFT!$B:$B)/4,1),1+MOD(COLUMN()-1,6)))</f>
        <v/>
      </c>
      <c r="U251" s="71" t="str">
        <f>IF(ROWS($A$3:U251)&gt;CEILING(COUNT(DRAFT!$B:$B)/4,1),"",INDEX(RSLT,ROWS($A$3:U251)+QUOTIENT(COLUMNS($A$3:U251)-1,65)*CEILING(COUNT(DRAFT!$B:$B)/4,1),1+MOD(COLUMN()-1,6)))</f>
        <v/>
      </c>
      <c r="V251" s="51" t="str">
        <f>IF(ROWS($A$3:V251)&gt;CEILING(COUNT(DRAFT!$B:$B)/4,1),"",INDEX(RSLT,ROWS($A$3:V251)+QUOTIENT(COLUMNS($A$3:V251)-1,65)*CEILING(COUNT(DRAFT!$B:$B)/4,1),1+MOD(COLUMN()-1,6)))</f>
        <v/>
      </c>
      <c r="W251" s="51" t="str">
        <f>IF(ROWS($A$3:W251)&gt;CEILING(COUNT(DRAFT!$B:$B)/4,1),"",INDEX(RSLT,ROWS($A$3:W251)+QUOTIENT(COLUMNS($A$3:W251)-1,65)*CEILING(COUNT(DRAFT!$B:$B)/4,1),1+MOD(COLUMN()-1,6)))</f>
        <v/>
      </c>
      <c r="X251" s="51" t="str">
        <f>IF(ROWS($A$3:X251)&gt;CEILING(COUNT(DRAFT!$B:$B)/4,1),"",INDEX(RSLT,ROWS($A$3:X251)+QUOTIENT(COLUMNS($A$3:X251)-1,65)*CEILING(COUNT(DRAFT!$B:$B)/4,1),1+MOD(COLUMN()-1,6)))</f>
        <v/>
      </c>
    </row>
    <row r="252" spans="1:24" ht="23.1" customHeight="1" x14ac:dyDescent="0.2">
      <c r="A252" s="51" t="str">
        <f>IF(ROWS($A$3:A252)&gt;CEILING(COUNT(DRAFT!$B:$B)/4,1),"",INDEX(RSLT,ROWS($A$3:A252)+QUOTIENT(COLUMNS($A$3:A252)-1,65)*CEILING(COUNT(DRAFT!$B:$B)/4,1),1+MOD(COLUMN()-1,6)))</f>
        <v/>
      </c>
      <c r="B252" s="52" t="str">
        <f>IF(ROWS($A$3:B252)&gt;CEILING(COUNT(DRAFT!$B:$B)/4,1),"",INDEX(RSLT,ROWS($A$3:B252)+QUOTIENT(COLUMNS($A$3:B252)-1,65)*CEILING(COUNT(DRAFT!$B:$B)/4,1),1+MOD(COLUMN()-1,6)))</f>
        <v/>
      </c>
      <c r="C252" s="71" t="str">
        <f>IF(ROWS($A$3:C252)&gt;CEILING(COUNT(DRAFT!$B:$B)/4,1),"",INDEX(RSLT,ROWS($A$3:C252)+QUOTIENT(COLUMNS($A$3:C252)-1,65)*CEILING(COUNT(DRAFT!$B:$B)/4,1),1+MOD(COLUMN()-1,6)))</f>
        <v/>
      </c>
      <c r="D252" s="51" t="str">
        <f>IF(ROWS($A$3:D252)&gt;CEILING(COUNT(DRAFT!$B:$B)/4,1),"",INDEX(RSLT,ROWS($A$3:D252)+QUOTIENT(COLUMNS($A$3:D252)-1,65)*CEILING(COUNT(DRAFT!$B:$B)/4,1),1+MOD(COLUMN()-1,6)))</f>
        <v/>
      </c>
      <c r="E252" s="51" t="str">
        <f>IF(ROWS($A$3:E252)&gt;CEILING(COUNT(DRAFT!$B:$B)/4,1),"",INDEX(RSLT,ROWS($A$3:E252)+QUOTIENT(COLUMNS($A$3:E252)-1,65)*CEILING(COUNT(DRAFT!$B:$B)/4,1),1+MOD(COLUMN()-1,6)))</f>
        <v/>
      </c>
      <c r="F252" s="51" t="str">
        <f>IF(ROWS($A$3:F252)&gt;CEILING(COUNT(DRAFT!$B:$B)/4,1),"",INDEX(RSLT,ROWS($A$3:F252)+QUOTIENT(COLUMNS($A$3:F252)-1,65)*CEILING(COUNT(DRAFT!$B:$B)/4,1),1+MOD(COLUMN()-1,6)))</f>
        <v/>
      </c>
      <c r="G252" s="51" t="str">
        <f>IF(ROWS($A$3:G252)&gt;CEILING(COUNT(DRAFT!$B:$B)/4,1),"",INDEX(RSLT,ROWS($A$3:G252)+QUOTIENT(COLUMNS($A$3:G252)-1,65)*CEILING(COUNT(DRAFT!$B:$B)/4,1),1+MOD(COLUMN()-1,6)))</f>
        <v/>
      </c>
      <c r="H252" s="52" t="str">
        <f>IF(ROWS($A$3:H252)&gt;CEILING(COUNT(DRAFT!$B:$B)/4,1),"",INDEX(RSLT,ROWS($A$3:H252)+QUOTIENT(COLUMNS($A$3:H252)-1,65)*CEILING(COUNT(DRAFT!$B:$B)/4,1),1+MOD(COLUMN()-1,6)))</f>
        <v/>
      </c>
      <c r="I252" s="71" t="str">
        <f>IF(ROWS($A$3:I252)&gt;CEILING(COUNT(DRAFT!$B:$B)/4,1),"",INDEX(RSLT,ROWS($A$3:I252)+QUOTIENT(COLUMNS($A$3:I252)-1,65)*CEILING(COUNT(DRAFT!$B:$B)/4,1),1+MOD(COLUMN()-1,6)))</f>
        <v/>
      </c>
      <c r="J252" s="51" t="str">
        <f>IF(ROWS($A$3:J252)&gt;CEILING(COUNT(DRAFT!$B:$B)/4,1),"",INDEX(RSLT,ROWS($A$3:J252)+QUOTIENT(COLUMNS($A$3:J252)-1,65)*CEILING(COUNT(DRAFT!$B:$B)/4,1),1+MOD(COLUMN()-1,6)))</f>
        <v/>
      </c>
      <c r="K252" s="51" t="str">
        <f>IF(ROWS($A$3:K252)&gt;CEILING(COUNT(DRAFT!$B:$B)/4,1),"",INDEX(RSLT,ROWS($A$3:K252)+QUOTIENT(COLUMNS($A$3:K252)-1,65)*CEILING(COUNT(DRAFT!$B:$B)/4,1),1+MOD(COLUMN()-1,6)))</f>
        <v/>
      </c>
      <c r="L252" s="51" t="str">
        <f>IF(ROWS($A$3:L252)&gt;CEILING(COUNT(DRAFT!$B:$B)/4,1),"",INDEX(RSLT,ROWS($A$3:L252)+QUOTIENT(COLUMNS($A$3:L252)-1,65)*CEILING(COUNT(DRAFT!$B:$B)/4,1),1+MOD(COLUMN()-1,6)))</f>
        <v/>
      </c>
      <c r="M252" s="51" t="str">
        <f>IF(ROWS($A$3:M252)&gt;CEILING(COUNT(DRAFT!$B:$B)/4,1),"",INDEX(RSLT,ROWS($A$3:M252)+QUOTIENT(COLUMNS($A$3:M252)-1,65)*CEILING(COUNT(DRAFT!$B:$B)/4,1),1+MOD(COLUMN()-1,6)))</f>
        <v/>
      </c>
      <c r="N252" s="52" t="str">
        <f>IF(ROWS($A$3:N252)&gt;CEILING(COUNT(DRAFT!$B:$B)/4,1),"",INDEX(RSLT,ROWS($A$3:N252)+QUOTIENT(COLUMNS($A$3:N252)-1,65)*CEILING(COUNT(DRAFT!$B:$B)/4,1),1+MOD(COLUMN()-1,6)))</f>
        <v/>
      </c>
      <c r="O252" s="71" t="str">
        <f>IF(ROWS($A$3:O252)&gt;CEILING(COUNT(DRAFT!$B:$B)/4,1),"",INDEX(RSLT,ROWS($A$3:O252)+QUOTIENT(COLUMNS($A$3:O252)-1,65)*CEILING(COUNT(DRAFT!$B:$B)/4,1),1+MOD(COLUMN()-1,6)))</f>
        <v/>
      </c>
      <c r="P252" s="51" t="str">
        <f>IF(ROWS($A$3:P252)&gt;CEILING(COUNT(DRAFT!$B:$B)/4,1),"",INDEX(RSLT,ROWS($A$3:P252)+QUOTIENT(COLUMNS($A$3:P252)-1,65)*CEILING(COUNT(DRAFT!$B:$B)/4,1),1+MOD(COLUMN()-1,6)))</f>
        <v/>
      </c>
      <c r="Q252" s="51" t="str">
        <f>IF(ROWS($A$3:Q252)&gt;CEILING(COUNT(DRAFT!$B:$B)/4,1),"",INDEX(RSLT,ROWS($A$3:Q252)+QUOTIENT(COLUMNS($A$3:Q252)-1,65)*CEILING(COUNT(DRAFT!$B:$B)/4,1),1+MOD(COLUMN()-1,6)))</f>
        <v/>
      </c>
      <c r="R252" s="51" t="str">
        <f>IF(ROWS($A$3:R252)&gt;CEILING(COUNT(DRAFT!$B:$B)/4,1),"",INDEX(RSLT,ROWS($A$3:R252)+QUOTIENT(COLUMNS($A$3:R252)-1,65)*CEILING(COUNT(DRAFT!$B:$B)/4,1),1+MOD(COLUMN()-1,6)))</f>
        <v/>
      </c>
      <c r="S252" s="51" t="str">
        <f>IF(ROWS($A$3:S252)&gt;CEILING(COUNT(DRAFT!$B:$B)/4,1),"",INDEX(RSLT,ROWS($A$3:S252)+QUOTIENT(COLUMNS($A$3:S252)-1,65)*CEILING(COUNT(DRAFT!$B:$B)/4,1),1+MOD(COLUMN()-1,6)))</f>
        <v/>
      </c>
      <c r="T252" s="52" t="str">
        <f>IF(ROWS($A$3:T252)&gt;CEILING(COUNT(DRAFT!$B:$B)/4,1),"",INDEX(RSLT,ROWS($A$3:T252)+QUOTIENT(COLUMNS($A$3:T252)-1,65)*CEILING(COUNT(DRAFT!$B:$B)/4,1),1+MOD(COLUMN()-1,6)))</f>
        <v/>
      </c>
      <c r="U252" s="71" t="str">
        <f>IF(ROWS($A$3:U252)&gt;CEILING(COUNT(DRAFT!$B:$B)/4,1),"",INDEX(RSLT,ROWS($A$3:U252)+QUOTIENT(COLUMNS($A$3:U252)-1,65)*CEILING(COUNT(DRAFT!$B:$B)/4,1),1+MOD(COLUMN()-1,6)))</f>
        <v/>
      </c>
      <c r="V252" s="51" t="str">
        <f>IF(ROWS($A$3:V252)&gt;CEILING(COUNT(DRAFT!$B:$B)/4,1),"",INDEX(RSLT,ROWS($A$3:V252)+QUOTIENT(COLUMNS($A$3:V252)-1,65)*CEILING(COUNT(DRAFT!$B:$B)/4,1),1+MOD(COLUMN()-1,6)))</f>
        <v/>
      </c>
      <c r="W252" s="51" t="str">
        <f>IF(ROWS($A$3:W252)&gt;CEILING(COUNT(DRAFT!$B:$B)/4,1),"",INDEX(RSLT,ROWS($A$3:W252)+QUOTIENT(COLUMNS($A$3:W252)-1,65)*CEILING(COUNT(DRAFT!$B:$B)/4,1),1+MOD(COLUMN()-1,6)))</f>
        <v/>
      </c>
      <c r="X252" s="51" t="str">
        <f>IF(ROWS($A$3:X252)&gt;CEILING(COUNT(DRAFT!$B:$B)/4,1),"",INDEX(RSLT,ROWS($A$3:X252)+QUOTIENT(COLUMNS($A$3:X252)-1,65)*CEILING(COUNT(DRAFT!$B:$B)/4,1),1+MOD(COLUMN()-1,6)))</f>
        <v/>
      </c>
    </row>
    <row r="253" spans="1:24" ht="23.1" customHeight="1" x14ac:dyDescent="0.2">
      <c r="A253" s="51" t="str">
        <f>IF(ROWS($A$3:A253)&gt;CEILING(COUNT(DRAFT!$B:$B)/4,1),"",INDEX(RSLT,ROWS($A$3:A253)+QUOTIENT(COLUMNS($A$3:A253)-1,65)*CEILING(COUNT(DRAFT!$B:$B)/4,1),1+MOD(COLUMN()-1,6)))</f>
        <v/>
      </c>
      <c r="B253" s="52" t="str">
        <f>IF(ROWS($A$3:B253)&gt;CEILING(COUNT(DRAFT!$B:$B)/4,1),"",INDEX(RSLT,ROWS($A$3:B253)+QUOTIENT(COLUMNS($A$3:B253)-1,65)*CEILING(COUNT(DRAFT!$B:$B)/4,1),1+MOD(COLUMN()-1,6)))</f>
        <v/>
      </c>
      <c r="C253" s="71" t="str">
        <f>IF(ROWS($A$3:C253)&gt;CEILING(COUNT(DRAFT!$B:$B)/4,1),"",INDEX(RSLT,ROWS($A$3:C253)+QUOTIENT(COLUMNS($A$3:C253)-1,65)*CEILING(COUNT(DRAFT!$B:$B)/4,1),1+MOD(COLUMN()-1,6)))</f>
        <v/>
      </c>
      <c r="D253" s="51" t="str">
        <f>IF(ROWS($A$3:D253)&gt;CEILING(COUNT(DRAFT!$B:$B)/4,1),"",INDEX(RSLT,ROWS($A$3:D253)+QUOTIENT(COLUMNS($A$3:D253)-1,65)*CEILING(COUNT(DRAFT!$B:$B)/4,1),1+MOD(COLUMN()-1,6)))</f>
        <v/>
      </c>
      <c r="E253" s="51" t="str">
        <f>IF(ROWS($A$3:E253)&gt;CEILING(COUNT(DRAFT!$B:$B)/4,1),"",INDEX(RSLT,ROWS($A$3:E253)+QUOTIENT(COLUMNS($A$3:E253)-1,65)*CEILING(COUNT(DRAFT!$B:$B)/4,1),1+MOD(COLUMN()-1,6)))</f>
        <v/>
      </c>
      <c r="F253" s="51" t="str">
        <f>IF(ROWS($A$3:F253)&gt;CEILING(COUNT(DRAFT!$B:$B)/4,1),"",INDEX(RSLT,ROWS($A$3:F253)+QUOTIENT(COLUMNS($A$3:F253)-1,65)*CEILING(COUNT(DRAFT!$B:$B)/4,1),1+MOD(COLUMN()-1,6)))</f>
        <v/>
      </c>
      <c r="G253" s="51" t="str">
        <f>IF(ROWS($A$3:G253)&gt;CEILING(COUNT(DRAFT!$B:$B)/4,1),"",INDEX(RSLT,ROWS($A$3:G253)+QUOTIENT(COLUMNS($A$3:G253)-1,65)*CEILING(COUNT(DRAFT!$B:$B)/4,1),1+MOD(COLUMN()-1,6)))</f>
        <v/>
      </c>
      <c r="H253" s="52" t="str">
        <f>IF(ROWS($A$3:H253)&gt;CEILING(COUNT(DRAFT!$B:$B)/4,1),"",INDEX(RSLT,ROWS($A$3:H253)+QUOTIENT(COLUMNS($A$3:H253)-1,65)*CEILING(COUNT(DRAFT!$B:$B)/4,1),1+MOD(COLUMN()-1,6)))</f>
        <v/>
      </c>
      <c r="I253" s="71" t="str">
        <f>IF(ROWS($A$3:I253)&gt;CEILING(COUNT(DRAFT!$B:$B)/4,1),"",INDEX(RSLT,ROWS($A$3:I253)+QUOTIENT(COLUMNS($A$3:I253)-1,65)*CEILING(COUNT(DRAFT!$B:$B)/4,1),1+MOD(COLUMN()-1,6)))</f>
        <v/>
      </c>
      <c r="J253" s="51" t="str">
        <f>IF(ROWS($A$3:J253)&gt;CEILING(COUNT(DRAFT!$B:$B)/4,1),"",INDEX(RSLT,ROWS($A$3:J253)+QUOTIENT(COLUMNS($A$3:J253)-1,65)*CEILING(COUNT(DRAFT!$B:$B)/4,1),1+MOD(COLUMN()-1,6)))</f>
        <v/>
      </c>
      <c r="K253" s="51" t="str">
        <f>IF(ROWS($A$3:K253)&gt;CEILING(COUNT(DRAFT!$B:$B)/4,1),"",INDEX(RSLT,ROWS($A$3:K253)+QUOTIENT(COLUMNS($A$3:K253)-1,65)*CEILING(COUNT(DRAFT!$B:$B)/4,1),1+MOD(COLUMN()-1,6)))</f>
        <v/>
      </c>
      <c r="L253" s="51" t="str">
        <f>IF(ROWS($A$3:L253)&gt;CEILING(COUNT(DRAFT!$B:$B)/4,1),"",INDEX(RSLT,ROWS($A$3:L253)+QUOTIENT(COLUMNS($A$3:L253)-1,65)*CEILING(COUNT(DRAFT!$B:$B)/4,1),1+MOD(COLUMN()-1,6)))</f>
        <v/>
      </c>
      <c r="M253" s="51" t="str">
        <f>IF(ROWS($A$3:M253)&gt;CEILING(COUNT(DRAFT!$B:$B)/4,1),"",INDEX(RSLT,ROWS($A$3:M253)+QUOTIENT(COLUMNS($A$3:M253)-1,65)*CEILING(COUNT(DRAFT!$B:$B)/4,1),1+MOD(COLUMN()-1,6)))</f>
        <v/>
      </c>
      <c r="N253" s="52" t="str">
        <f>IF(ROWS($A$3:N253)&gt;CEILING(COUNT(DRAFT!$B:$B)/4,1),"",INDEX(RSLT,ROWS($A$3:N253)+QUOTIENT(COLUMNS($A$3:N253)-1,65)*CEILING(COUNT(DRAFT!$B:$B)/4,1),1+MOD(COLUMN()-1,6)))</f>
        <v/>
      </c>
      <c r="O253" s="71" t="str">
        <f>IF(ROWS($A$3:O253)&gt;CEILING(COUNT(DRAFT!$B:$B)/4,1),"",INDEX(RSLT,ROWS($A$3:O253)+QUOTIENT(COLUMNS($A$3:O253)-1,65)*CEILING(COUNT(DRAFT!$B:$B)/4,1),1+MOD(COLUMN()-1,6)))</f>
        <v/>
      </c>
      <c r="P253" s="51" t="str">
        <f>IF(ROWS($A$3:P253)&gt;CEILING(COUNT(DRAFT!$B:$B)/4,1),"",INDEX(RSLT,ROWS($A$3:P253)+QUOTIENT(COLUMNS($A$3:P253)-1,65)*CEILING(COUNT(DRAFT!$B:$B)/4,1),1+MOD(COLUMN()-1,6)))</f>
        <v/>
      </c>
      <c r="Q253" s="51" t="str">
        <f>IF(ROWS($A$3:Q253)&gt;CEILING(COUNT(DRAFT!$B:$B)/4,1),"",INDEX(RSLT,ROWS($A$3:Q253)+QUOTIENT(COLUMNS($A$3:Q253)-1,65)*CEILING(COUNT(DRAFT!$B:$B)/4,1),1+MOD(COLUMN()-1,6)))</f>
        <v/>
      </c>
      <c r="R253" s="51" t="str">
        <f>IF(ROWS($A$3:R253)&gt;CEILING(COUNT(DRAFT!$B:$B)/4,1),"",INDEX(RSLT,ROWS($A$3:R253)+QUOTIENT(COLUMNS($A$3:R253)-1,65)*CEILING(COUNT(DRAFT!$B:$B)/4,1),1+MOD(COLUMN()-1,6)))</f>
        <v/>
      </c>
      <c r="S253" s="51" t="str">
        <f>IF(ROWS($A$3:S253)&gt;CEILING(COUNT(DRAFT!$B:$B)/4,1),"",INDEX(RSLT,ROWS($A$3:S253)+QUOTIENT(COLUMNS($A$3:S253)-1,65)*CEILING(COUNT(DRAFT!$B:$B)/4,1),1+MOD(COLUMN()-1,6)))</f>
        <v/>
      </c>
      <c r="T253" s="52" t="str">
        <f>IF(ROWS($A$3:T253)&gt;CEILING(COUNT(DRAFT!$B:$B)/4,1),"",INDEX(RSLT,ROWS($A$3:T253)+QUOTIENT(COLUMNS($A$3:T253)-1,65)*CEILING(COUNT(DRAFT!$B:$B)/4,1),1+MOD(COLUMN()-1,6)))</f>
        <v/>
      </c>
      <c r="U253" s="71" t="str">
        <f>IF(ROWS($A$3:U253)&gt;CEILING(COUNT(DRAFT!$B:$B)/4,1),"",INDEX(RSLT,ROWS($A$3:U253)+QUOTIENT(COLUMNS($A$3:U253)-1,65)*CEILING(COUNT(DRAFT!$B:$B)/4,1),1+MOD(COLUMN()-1,6)))</f>
        <v/>
      </c>
      <c r="V253" s="51" t="str">
        <f>IF(ROWS($A$3:V253)&gt;CEILING(COUNT(DRAFT!$B:$B)/4,1),"",INDEX(RSLT,ROWS($A$3:V253)+QUOTIENT(COLUMNS($A$3:V253)-1,65)*CEILING(COUNT(DRAFT!$B:$B)/4,1),1+MOD(COLUMN()-1,6)))</f>
        <v/>
      </c>
      <c r="W253" s="51" t="str">
        <f>IF(ROWS($A$3:W253)&gt;CEILING(COUNT(DRAFT!$B:$B)/4,1),"",INDEX(RSLT,ROWS($A$3:W253)+QUOTIENT(COLUMNS($A$3:W253)-1,65)*CEILING(COUNT(DRAFT!$B:$B)/4,1),1+MOD(COLUMN()-1,6)))</f>
        <v/>
      </c>
      <c r="X253" s="51" t="str">
        <f>IF(ROWS($A$3:X253)&gt;CEILING(COUNT(DRAFT!$B:$B)/4,1),"",INDEX(RSLT,ROWS($A$3:X253)+QUOTIENT(COLUMNS($A$3:X253)-1,65)*CEILING(COUNT(DRAFT!$B:$B)/4,1),1+MOD(COLUMN()-1,6)))</f>
        <v/>
      </c>
    </row>
    <row r="254" spans="1:24" ht="23.1" customHeight="1" x14ac:dyDescent="0.2">
      <c r="A254" s="51" t="str">
        <f>IF(ROWS($A$3:A254)&gt;CEILING(COUNT(DRAFT!$B:$B)/4,1),"",INDEX(RSLT,ROWS($A$3:A254)+QUOTIENT(COLUMNS($A$3:A254)-1,65)*CEILING(COUNT(DRAFT!$B:$B)/4,1),1+MOD(COLUMN()-1,6)))</f>
        <v/>
      </c>
      <c r="B254" s="52" t="str">
        <f>IF(ROWS($A$3:B254)&gt;CEILING(COUNT(DRAFT!$B:$B)/4,1),"",INDEX(RSLT,ROWS($A$3:B254)+QUOTIENT(COLUMNS($A$3:B254)-1,65)*CEILING(COUNT(DRAFT!$B:$B)/4,1),1+MOD(COLUMN()-1,6)))</f>
        <v/>
      </c>
      <c r="C254" s="71" t="str">
        <f>IF(ROWS($A$3:C254)&gt;CEILING(COUNT(DRAFT!$B:$B)/4,1),"",INDEX(RSLT,ROWS($A$3:C254)+QUOTIENT(COLUMNS($A$3:C254)-1,65)*CEILING(COUNT(DRAFT!$B:$B)/4,1),1+MOD(COLUMN()-1,6)))</f>
        <v/>
      </c>
      <c r="D254" s="51" t="str">
        <f>IF(ROWS($A$3:D254)&gt;CEILING(COUNT(DRAFT!$B:$B)/4,1),"",INDEX(RSLT,ROWS($A$3:D254)+QUOTIENT(COLUMNS($A$3:D254)-1,65)*CEILING(COUNT(DRAFT!$B:$B)/4,1),1+MOD(COLUMN()-1,6)))</f>
        <v/>
      </c>
      <c r="E254" s="51" t="str">
        <f>IF(ROWS($A$3:E254)&gt;CEILING(COUNT(DRAFT!$B:$B)/4,1),"",INDEX(RSLT,ROWS($A$3:E254)+QUOTIENT(COLUMNS($A$3:E254)-1,65)*CEILING(COUNT(DRAFT!$B:$B)/4,1),1+MOD(COLUMN()-1,6)))</f>
        <v/>
      </c>
      <c r="F254" s="51" t="str">
        <f>IF(ROWS($A$3:F254)&gt;CEILING(COUNT(DRAFT!$B:$B)/4,1),"",INDEX(RSLT,ROWS($A$3:F254)+QUOTIENT(COLUMNS($A$3:F254)-1,65)*CEILING(COUNT(DRAFT!$B:$B)/4,1),1+MOD(COLUMN()-1,6)))</f>
        <v/>
      </c>
      <c r="G254" s="51" t="str">
        <f>IF(ROWS($A$3:G254)&gt;CEILING(COUNT(DRAFT!$B:$B)/4,1),"",INDEX(RSLT,ROWS($A$3:G254)+QUOTIENT(COLUMNS($A$3:G254)-1,65)*CEILING(COUNT(DRAFT!$B:$B)/4,1),1+MOD(COLUMN()-1,6)))</f>
        <v/>
      </c>
      <c r="H254" s="52" t="str">
        <f>IF(ROWS($A$3:H254)&gt;CEILING(COUNT(DRAFT!$B:$B)/4,1),"",INDEX(RSLT,ROWS($A$3:H254)+QUOTIENT(COLUMNS($A$3:H254)-1,65)*CEILING(COUNT(DRAFT!$B:$B)/4,1),1+MOD(COLUMN()-1,6)))</f>
        <v/>
      </c>
      <c r="I254" s="71" t="str">
        <f>IF(ROWS($A$3:I254)&gt;CEILING(COUNT(DRAFT!$B:$B)/4,1),"",INDEX(RSLT,ROWS($A$3:I254)+QUOTIENT(COLUMNS($A$3:I254)-1,65)*CEILING(COUNT(DRAFT!$B:$B)/4,1),1+MOD(COLUMN()-1,6)))</f>
        <v/>
      </c>
      <c r="J254" s="51" t="str">
        <f>IF(ROWS($A$3:J254)&gt;CEILING(COUNT(DRAFT!$B:$B)/4,1),"",INDEX(RSLT,ROWS($A$3:J254)+QUOTIENT(COLUMNS($A$3:J254)-1,65)*CEILING(COUNT(DRAFT!$B:$B)/4,1),1+MOD(COLUMN()-1,6)))</f>
        <v/>
      </c>
      <c r="K254" s="51" t="str">
        <f>IF(ROWS($A$3:K254)&gt;CEILING(COUNT(DRAFT!$B:$B)/4,1),"",INDEX(RSLT,ROWS($A$3:K254)+QUOTIENT(COLUMNS($A$3:K254)-1,65)*CEILING(COUNT(DRAFT!$B:$B)/4,1),1+MOD(COLUMN()-1,6)))</f>
        <v/>
      </c>
      <c r="L254" s="51" t="str">
        <f>IF(ROWS($A$3:L254)&gt;CEILING(COUNT(DRAFT!$B:$B)/4,1),"",INDEX(RSLT,ROWS($A$3:L254)+QUOTIENT(COLUMNS($A$3:L254)-1,65)*CEILING(COUNT(DRAFT!$B:$B)/4,1),1+MOD(COLUMN()-1,6)))</f>
        <v/>
      </c>
      <c r="M254" s="51" t="str">
        <f>IF(ROWS($A$3:M254)&gt;CEILING(COUNT(DRAFT!$B:$B)/4,1),"",INDEX(RSLT,ROWS($A$3:M254)+QUOTIENT(COLUMNS($A$3:M254)-1,65)*CEILING(COUNT(DRAFT!$B:$B)/4,1),1+MOD(COLUMN()-1,6)))</f>
        <v/>
      </c>
      <c r="N254" s="52" t="str">
        <f>IF(ROWS($A$3:N254)&gt;CEILING(COUNT(DRAFT!$B:$B)/4,1),"",INDEX(RSLT,ROWS($A$3:N254)+QUOTIENT(COLUMNS($A$3:N254)-1,65)*CEILING(COUNT(DRAFT!$B:$B)/4,1),1+MOD(COLUMN()-1,6)))</f>
        <v/>
      </c>
      <c r="O254" s="71" t="str">
        <f>IF(ROWS($A$3:O254)&gt;CEILING(COUNT(DRAFT!$B:$B)/4,1),"",INDEX(RSLT,ROWS($A$3:O254)+QUOTIENT(COLUMNS($A$3:O254)-1,65)*CEILING(COUNT(DRAFT!$B:$B)/4,1),1+MOD(COLUMN()-1,6)))</f>
        <v/>
      </c>
      <c r="P254" s="51" t="str">
        <f>IF(ROWS($A$3:P254)&gt;CEILING(COUNT(DRAFT!$B:$B)/4,1),"",INDEX(RSLT,ROWS($A$3:P254)+QUOTIENT(COLUMNS($A$3:P254)-1,65)*CEILING(COUNT(DRAFT!$B:$B)/4,1),1+MOD(COLUMN()-1,6)))</f>
        <v/>
      </c>
      <c r="Q254" s="51" t="str">
        <f>IF(ROWS($A$3:Q254)&gt;CEILING(COUNT(DRAFT!$B:$B)/4,1),"",INDEX(RSLT,ROWS($A$3:Q254)+QUOTIENT(COLUMNS($A$3:Q254)-1,65)*CEILING(COUNT(DRAFT!$B:$B)/4,1),1+MOD(COLUMN()-1,6)))</f>
        <v/>
      </c>
      <c r="R254" s="51" t="str">
        <f>IF(ROWS($A$3:R254)&gt;CEILING(COUNT(DRAFT!$B:$B)/4,1),"",INDEX(RSLT,ROWS($A$3:R254)+QUOTIENT(COLUMNS($A$3:R254)-1,65)*CEILING(COUNT(DRAFT!$B:$B)/4,1),1+MOD(COLUMN()-1,6)))</f>
        <v/>
      </c>
      <c r="S254" s="51" t="str">
        <f>IF(ROWS($A$3:S254)&gt;CEILING(COUNT(DRAFT!$B:$B)/4,1),"",INDEX(RSLT,ROWS($A$3:S254)+QUOTIENT(COLUMNS($A$3:S254)-1,65)*CEILING(COUNT(DRAFT!$B:$B)/4,1),1+MOD(COLUMN()-1,6)))</f>
        <v/>
      </c>
      <c r="T254" s="52" t="str">
        <f>IF(ROWS($A$3:T254)&gt;CEILING(COUNT(DRAFT!$B:$B)/4,1),"",INDEX(RSLT,ROWS($A$3:T254)+QUOTIENT(COLUMNS($A$3:T254)-1,65)*CEILING(COUNT(DRAFT!$B:$B)/4,1),1+MOD(COLUMN()-1,6)))</f>
        <v/>
      </c>
      <c r="U254" s="71" t="str">
        <f>IF(ROWS($A$3:U254)&gt;CEILING(COUNT(DRAFT!$B:$B)/4,1),"",INDEX(RSLT,ROWS($A$3:U254)+QUOTIENT(COLUMNS($A$3:U254)-1,65)*CEILING(COUNT(DRAFT!$B:$B)/4,1),1+MOD(COLUMN()-1,6)))</f>
        <v/>
      </c>
      <c r="V254" s="51" t="str">
        <f>IF(ROWS($A$3:V254)&gt;CEILING(COUNT(DRAFT!$B:$B)/4,1),"",INDEX(RSLT,ROWS($A$3:V254)+QUOTIENT(COLUMNS($A$3:V254)-1,65)*CEILING(COUNT(DRAFT!$B:$B)/4,1),1+MOD(COLUMN()-1,6)))</f>
        <v/>
      </c>
      <c r="W254" s="51" t="str">
        <f>IF(ROWS($A$3:W254)&gt;CEILING(COUNT(DRAFT!$B:$B)/4,1),"",INDEX(RSLT,ROWS($A$3:W254)+QUOTIENT(COLUMNS($A$3:W254)-1,65)*CEILING(COUNT(DRAFT!$B:$B)/4,1),1+MOD(COLUMN()-1,6)))</f>
        <v/>
      </c>
      <c r="X254" s="51" t="str">
        <f>IF(ROWS($A$3:X254)&gt;CEILING(COUNT(DRAFT!$B:$B)/4,1),"",INDEX(RSLT,ROWS($A$3:X254)+QUOTIENT(COLUMNS($A$3:X254)-1,65)*CEILING(COUNT(DRAFT!$B:$B)/4,1),1+MOD(COLUMN()-1,6)))</f>
        <v/>
      </c>
    </row>
    <row r="255" spans="1:24" ht="23.1" customHeight="1" x14ac:dyDescent="0.2">
      <c r="A255" s="51" t="str">
        <f>IF(ROWS($A$3:A255)&gt;CEILING(COUNT(DRAFT!$B:$B)/4,1),"",INDEX(RSLT,ROWS($A$3:A255)+QUOTIENT(COLUMNS($A$3:A255)-1,65)*CEILING(COUNT(DRAFT!$B:$B)/4,1),1+MOD(COLUMN()-1,6)))</f>
        <v/>
      </c>
      <c r="B255" s="52" t="str">
        <f>IF(ROWS($A$3:B255)&gt;CEILING(COUNT(DRAFT!$B:$B)/4,1),"",INDEX(RSLT,ROWS($A$3:B255)+QUOTIENT(COLUMNS($A$3:B255)-1,65)*CEILING(COUNT(DRAFT!$B:$B)/4,1),1+MOD(COLUMN()-1,6)))</f>
        <v/>
      </c>
      <c r="C255" s="71" t="str">
        <f>IF(ROWS($A$3:C255)&gt;CEILING(COUNT(DRAFT!$B:$B)/4,1),"",INDEX(RSLT,ROWS($A$3:C255)+QUOTIENT(COLUMNS($A$3:C255)-1,65)*CEILING(COUNT(DRAFT!$B:$B)/4,1),1+MOD(COLUMN()-1,6)))</f>
        <v/>
      </c>
      <c r="D255" s="51" t="str">
        <f>IF(ROWS($A$3:D255)&gt;CEILING(COUNT(DRAFT!$B:$B)/4,1),"",INDEX(RSLT,ROWS($A$3:D255)+QUOTIENT(COLUMNS($A$3:D255)-1,65)*CEILING(COUNT(DRAFT!$B:$B)/4,1),1+MOD(COLUMN()-1,6)))</f>
        <v/>
      </c>
      <c r="E255" s="51" t="str">
        <f>IF(ROWS($A$3:E255)&gt;CEILING(COUNT(DRAFT!$B:$B)/4,1),"",INDEX(RSLT,ROWS($A$3:E255)+QUOTIENT(COLUMNS($A$3:E255)-1,65)*CEILING(COUNT(DRAFT!$B:$B)/4,1),1+MOD(COLUMN()-1,6)))</f>
        <v/>
      </c>
      <c r="F255" s="51" t="str">
        <f>IF(ROWS($A$3:F255)&gt;CEILING(COUNT(DRAFT!$B:$B)/4,1),"",INDEX(RSLT,ROWS($A$3:F255)+QUOTIENT(COLUMNS($A$3:F255)-1,65)*CEILING(COUNT(DRAFT!$B:$B)/4,1),1+MOD(COLUMN()-1,6)))</f>
        <v/>
      </c>
      <c r="G255" s="51" t="str">
        <f>IF(ROWS($A$3:G255)&gt;CEILING(COUNT(DRAFT!$B:$B)/4,1),"",INDEX(RSLT,ROWS($A$3:G255)+QUOTIENT(COLUMNS($A$3:G255)-1,65)*CEILING(COUNT(DRAFT!$B:$B)/4,1),1+MOD(COLUMN()-1,6)))</f>
        <v/>
      </c>
      <c r="H255" s="52" t="str">
        <f>IF(ROWS($A$3:H255)&gt;CEILING(COUNT(DRAFT!$B:$B)/4,1),"",INDEX(RSLT,ROWS($A$3:H255)+QUOTIENT(COLUMNS($A$3:H255)-1,65)*CEILING(COUNT(DRAFT!$B:$B)/4,1),1+MOD(COLUMN()-1,6)))</f>
        <v/>
      </c>
      <c r="I255" s="71" t="str">
        <f>IF(ROWS($A$3:I255)&gt;CEILING(COUNT(DRAFT!$B:$B)/4,1),"",INDEX(RSLT,ROWS($A$3:I255)+QUOTIENT(COLUMNS($A$3:I255)-1,65)*CEILING(COUNT(DRAFT!$B:$B)/4,1),1+MOD(COLUMN()-1,6)))</f>
        <v/>
      </c>
      <c r="J255" s="51" t="str">
        <f>IF(ROWS($A$3:J255)&gt;CEILING(COUNT(DRAFT!$B:$B)/4,1),"",INDEX(RSLT,ROWS($A$3:J255)+QUOTIENT(COLUMNS($A$3:J255)-1,65)*CEILING(COUNT(DRAFT!$B:$B)/4,1),1+MOD(COLUMN()-1,6)))</f>
        <v/>
      </c>
      <c r="K255" s="51" t="str">
        <f>IF(ROWS($A$3:K255)&gt;CEILING(COUNT(DRAFT!$B:$B)/4,1),"",INDEX(RSLT,ROWS($A$3:K255)+QUOTIENT(COLUMNS($A$3:K255)-1,65)*CEILING(COUNT(DRAFT!$B:$B)/4,1),1+MOD(COLUMN()-1,6)))</f>
        <v/>
      </c>
      <c r="L255" s="51" t="str">
        <f>IF(ROWS($A$3:L255)&gt;CEILING(COUNT(DRAFT!$B:$B)/4,1),"",INDEX(RSLT,ROWS($A$3:L255)+QUOTIENT(COLUMNS($A$3:L255)-1,65)*CEILING(COUNT(DRAFT!$B:$B)/4,1),1+MOD(COLUMN()-1,6)))</f>
        <v/>
      </c>
      <c r="M255" s="51" t="str">
        <f>IF(ROWS($A$3:M255)&gt;CEILING(COUNT(DRAFT!$B:$B)/4,1),"",INDEX(RSLT,ROWS($A$3:M255)+QUOTIENT(COLUMNS($A$3:M255)-1,65)*CEILING(COUNT(DRAFT!$B:$B)/4,1),1+MOD(COLUMN()-1,6)))</f>
        <v/>
      </c>
      <c r="N255" s="52" t="str">
        <f>IF(ROWS($A$3:N255)&gt;CEILING(COUNT(DRAFT!$B:$B)/4,1),"",INDEX(RSLT,ROWS($A$3:N255)+QUOTIENT(COLUMNS($A$3:N255)-1,65)*CEILING(COUNT(DRAFT!$B:$B)/4,1),1+MOD(COLUMN()-1,6)))</f>
        <v/>
      </c>
      <c r="O255" s="71" t="str">
        <f>IF(ROWS($A$3:O255)&gt;CEILING(COUNT(DRAFT!$B:$B)/4,1),"",INDEX(RSLT,ROWS($A$3:O255)+QUOTIENT(COLUMNS($A$3:O255)-1,65)*CEILING(COUNT(DRAFT!$B:$B)/4,1),1+MOD(COLUMN()-1,6)))</f>
        <v/>
      </c>
      <c r="P255" s="51" t="str">
        <f>IF(ROWS($A$3:P255)&gt;CEILING(COUNT(DRAFT!$B:$B)/4,1),"",INDEX(RSLT,ROWS($A$3:P255)+QUOTIENT(COLUMNS($A$3:P255)-1,65)*CEILING(COUNT(DRAFT!$B:$B)/4,1),1+MOD(COLUMN()-1,6)))</f>
        <v/>
      </c>
      <c r="Q255" s="51" t="str">
        <f>IF(ROWS($A$3:Q255)&gt;CEILING(COUNT(DRAFT!$B:$B)/4,1),"",INDEX(RSLT,ROWS($A$3:Q255)+QUOTIENT(COLUMNS($A$3:Q255)-1,65)*CEILING(COUNT(DRAFT!$B:$B)/4,1),1+MOD(COLUMN()-1,6)))</f>
        <v/>
      </c>
      <c r="R255" s="51" t="str">
        <f>IF(ROWS($A$3:R255)&gt;CEILING(COUNT(DRAFT!$B:$B)/4,1),"",INDEX(RSLT,ROWS($A$3:R255)+QUOTIENT(COLUMNS($A$3:R255)-1,65)*CEILING(COUNT(DRAFT!$B:$B)/4,1),1+MOD(COLUMN()-1,6)))</f>
        <v/>
      </c>
      <c r="S255" s="51" t="str">
        <f>IF(ROWS($A$3:S255)&gt;CEILING(COUNT(DRAFT!$B:$B)/4,1),"",INDEX(RSLT,ROWS($A$3:S255)+QUOTIENT(COLUMNS($A$3:S255)-1,65)*CEILING(COUNT(DRAFT!$B:$B)/4,1),1+MOD(COLUMN()-1,6)))</f>
        <v/>
      </c>
      <c r="T255" s="52" t="str">
        <f>IF(ROWS($A$3:T255)&gt;CEILING(COUNT(DRAFT!$B:$B)/4,1),"",INDEX(RSLT,ROWS($A$3:T255)+QUOTIENT(COLUMNS($A$3:T255)-1,65)*CEILING(COUNT(DRAFT!$B:$B)/4,1),1+MOD(COLUMN()-1,6)))</f>
        <v/>
      </c>
      <c r="U255" s="71" t="str">
        <f>IF(ROWS($A$3:U255)&gt;CEILING(COUNT(DRAFT!$B:$B)/4,1),"",INDEX(RSLT,ROWS($A$3:U255)+QUOTIENT(COLUMNS($A$3:U255)-1,65)*CEILING(COUNT(DRAFT!$B:$B)/4,1),1+MOD(COLUMN()-1,6)))</f>
        <v/>
      </c>
      <c r="V255" s="51" t="str">
        <f>IF(ROWS($A$3:V255)&gt;CEILING(COUNT(DRAFT!$B:$B)/4,1),"",INDEX(RSLT,ROWS($A$3:V255)+QUOTIENT(COLUMNS($A$3:V255)-1,65)*CEILING(COUNT(DRAFT!$B:$B)/4,1),1+MOD(COLUMN()-1,6)))</f>
        <v/>
      </c>
      <c r="W255" s="51" t="str">
        <f>IF(ROWS($A$3:W255)&gt;CEILING(COUNT(DRAFT!$B:$B)/4,1),"",INDEX(RSLT,ROWS($A$3:W255)+QUOTIENT(COLUMNS($A$3:W255)-1,65)*CEILING(COUNT(DRAFT!$B:$B)/4,1),1+MOD(COLUMN()-1,6)))</f>
        <v/>
      </c>
      <c r="X255" s="51" t="str">
        <f>IF(ROWS($A$3:X255)&gt;CEILING(COUNT(DRAFT!$B:$B)/4,1),"",INDEX(RSLT,ROWS($A$3:X255)+QUOTIENT(COLUMNS($A$3:X255)-1,65)*CEILING(COUNT(DRAFT!$B:$B)/4,1),1+MOD(COLUMN()-1,6)))</f>
        <v/>
      </c>
    </row>
    <row r="256" spans="1:24" ht="23.1" customHeight="1" x14ac:dyDescent="0.2">
      <c r="A256" s="51" t="str">
        <f>IF(ROWS($A$3:A256)&gt;CEILING(COUNT(DRAFT!$B:$B)/4,1),"",INDEX(RSLT,ROWS($A$3:A256)+QUOTIENT(COLUMNS($A$3:A256)-1,65)*CEILING(COUNT(DRAFT!$B:$B)/4,1),1+MOD(COLUMN()-1,6)))</f>
        <v/>
      </c>
      <c r="B256" s="52" t="str">
        <f>IF(ROWS($A$3:B256)&gt;CEILING(COUNT(DRAFT!$B:$B)/4,1),"",INDEX(RSLT,ROWS($A$3:B256)+QUOTIENT(COLUMNS($A$3:B256)-1,65)*CEILING(COUNT(DRAFT!$B:$B)/4,1),1+MOD(COLUMN()-1,6)))</f>
        <v/>
      </c>
      <c r="C256" s="71" t="str">
        <f>IF(ROWS($A$3:C256)&gt;CEILING(COUNT(DRAFT!$B:$B)/4,1),"",INDEX(RSLT,ROWS($A$3:C256)+QUOTIENT(COLUMNS($A$3:C256)-1,65)*CEILING(COUNT(DRAFT!$B:$B)/4,1),1+MOD(COLUMN()-1,6)))</f>
        <v/>
      </c>
      <c r="D256" s="51" t="str">
        <f>IF(ROWS($A$3:D256)&gt;CEILING(COUNT(DRAFT!$B:$B)/4,1),"",INDEX(RSLT,ROWS($A$3:D256)+QUOTIENT(COLUMNS($A$3:D256)-1,65)*CEILING(COUNT(DRAFT!$B:$B)/4,1),1+MOD(COLUMN()-1,6)))</f>
        <v/>
      </c>
      <c r="E256" s="51" t="str">
        <f>IF(ROWS($A$3:E256)&gt;CEILING(COUNT(DRAFT!$B:$B)/4,1),"",INDEX(RSLT,ROWS($A$3:E256)+QUOTIENT(COLUMNS($A$3:E256)-1,65)*CEILING(COUNT(DRAFT!$B:$B)/4,1),1+MOD(COLUMN()-1,6)))</f>
        <v/>
      </c>
      <c r="F256" s="51" t="str">
        <f>IF(ROWS($A$3:F256)&gt;CEILING(COUNT(DRAFT!$B:$B)/4,1),"",INDEX(RSLT,ROWS($A$3:F256)+QUOTIENT(COLUMNS($A$3:F256)-1,65)*CEILING(COUNT(DRAFT!$B:$B)/4,1),1+MOD(COLUMN()-1,6)))</f>
        <v/>
      </c>
      <c r="G256" s="51" t="str">
        <f>IF(ROWS($A$3:G256)&gt;CEILING(COUNT(DRAFT!$B:$B)/4,1),"",INDEX(RSLT,ROWS($A$3:G256)+QUOTIENT(COLUMNS($A$3:G256)-1,65)*CEILING(COUNT(DRAFT!$B:$B)/4,1),1+MOD(COLUMN()-1,6)))</f>
        <v/>
      </c>
      <c r="H256" s="52" t="str">
        <f>IF(ROWS($A$3:H256)&gt;CEILING(COUNT(DRAFT!$B:$B)/4,1),"",INDEX(RSLT,ROWS($A$3:H256)+QUOTIENT(COLUMNS($A$3:H256)-1,65)*CEILING(COUNT(DRAFT!$B:$B)/4,1),1+MOD(COLUMN()-1,6)))</f>
        <v/>
      </c>
      <c r="I256" s="71" t="str">
        <f>IF(ROWS($A$3:I256)&gt;CEILING(COUNT(DRAFT!$B:$B)/4,1),"",INDEX(RSLT,ROWS($A$3:I256)+QUOTIENT(COLUMNS($A$3:I256)-1,65)*CEILING(COUNT(DRAFT!$B:$B)/4,1),1+MOD(COLUMN()-1,6)))</f>
        <v/>
      </c>
      <c r="J256" s="51" t="str">
        <f>IF(ROWS($A$3:J256)&gt;CEILING(COUNT(DRAFT!$B:$B)/4,1),"",INDEX(RSLT,ROWS($A$3:J256)+QUOTIENT(COLUMNS($A$3:J256)-1,65)*CEILING(COUNT(DRAFT!$B:$B)/4,1),1+MOD(COLUMN()-1,6)))</f>
        <v/>
      </c>
      <c r="K256" s="51" t="str">
        <f>IF(ROWS($A$3:K256)&gt;CEILING(COUNT(DRAFT!$B:$B)/4,1),"",INDEX(RSLT,ROWS($A$3:K256)+QUOTIENT(COLUMNS($A$3:K256)-1,65)*CEILING(COUNT(DRAFT!$B:$B)/4,1),1+MOD(COLUMN()-1,6)))</f>
        <v/>
      </c>
      <c r="L256" s="51" t="str">
        <f>IF(ROWS($A$3:L256)&gt;CEILING(COUNT(DRAFT!$B:$B)/4,1),"",INDEX(RSLT,ROWS($A$3:L256)+QUOTIENT(COLUMNS($A$3:L256)-1,65)*CEILING(COUNT(DRAFT!$B:$B)/4,1),1+MOD(COLUMN()-1,6)))</f>
        <v/>
      </c>
      <c r="M256" s="51" t="str">
        <f>IF(ROWS($A$3:M256)&gt;CEILING(COUNT(DRAFT!$B:$B)/4,1),"",INDEX(RSLT,ROWS($A$3:M256)+QUOTIENT(COLUMNS($A$3:M256)-1,65)*CEILING(COUNT(DRAFT!$B:$B)/4,1),1+MOD(COLUMN()-1,6)))</f>
        <v/>
      </c>
      <c r="N256" s="52" t="str">
        <f>IF(ROWS($A$3:N256)&gt;CEILING(COUNT(DRAFT!$B:$B)/4,1),"",INDEX(RSLT,ROWS($A$3:N256)+QUOTIENT(COLUMNS($A$3:N256)-1,65)*CEILING(COUNT(DRAFT!$B:$B)/4,1),1+MOD(COLUMN()-1,6)))</f>
        <v/>
      </c>
      <c r="O256" s="71" t="str">
        <f>IF(ROWS($A$3:O256)&gt;CEILING(COUNT(DRAFT!$B:$B)/4,1),"",INDEX(RSLT,ROWS($A$3:O256)+QUOTIENT(COLUMNS($A$3:O256)-1,65)*CEILING(COUNT(DRAFT!$B:$B)/4,1),1+MOD(COLUMN()-1,6)))</f>
        <v/>
      </c>
      <c r="P256" s="51" t="str">
        <f>IF(ROWS($A$3:P256)&gt;CEILING(COUNT(DRAFT!$B:$B)/4,1),"",INDEX(RSLT,ROWS($A$3:P256)+QUOTIENT(COLUMNS($A$3:P256)-1,65)*CEILING(COUNT(DRAFT!$B:$B)/4,1),1+MOD(COLUMN()-1,6)))</f>
        <v/>
      </c>
      <c r="Q256" s="51" t="str">
        <f>IF(ROWS($A$3:Q256)&gt;CEILING(COUNT(DRAFT!$B:$B)/4,1),"",INDEX(RSLT,ROWS($A$3:Q256)+QUOTIENT(COLUMNS($A$3:Q256)-1,65)*CEILING(COUNT(DRAFT!$B:$B)/4,1),1+MOD(COLUMN()-1,6)))</f>
        <v/>
      </c>
      <c r="R256" s="51" t="str">
        <f>IF(ROWS($A$3:R256)&gt;CEILING(COUNT(DRAFT!$B:$B)/4,1),"",INDEX(RSLT,ROWS($A$3:R256)+QUOTIENT(COLUMNS($A$3:R256)-1,65)*CEILING(COUNT(DRAFT!$B:$B)/4,1),1+MOD(COLUMN()-1,6)))</f>
        <v/>
      </c>
      <c r="S256" s="51" t="str">
        <f>IF(ROWS($A$3:S256)&gt;CEILING(COUNT(DRAFT!$B:$B)/4,1),"",INDEX(RSLT,ROWS($A$3:S256)+QUOTIENT(COLUMNS($A$3:S256)-1,65)*CEILING(COUNT(DRAFT!$B:$B)/4,1),1+MOD(COLUMN()-1,6)))</f>
        <v/>
      </c>
      <c r="T256" s="52" t="str">
        <f>IF(ROWS($A$3:T256)&gt;CEILING(COUNT(DRAFT!$B:$B)/4,1),"",INDEX(RSLT,ROWS($A$3:T256)+QUOTIENT(COLUMNS($A$3:T256)-1,65)*CEILING(COUNT(DRAFT!$B:$B)/4,1),1+MOD(COLUMN()-1,6)))</f>
        <v/>
      </c>
      <c r="U256" s="71" t="str">
        <f>IF(ROWS($A$3:U256)&gt;CEILING(COUNT(DRAFT!$B:$B)/4,1),"",INDEX(RSLT,ROWS($A$3:U256)+QUOTIENT(COLUMNS($A$3:U256)-1,65)*CEILING(COUNT(DRAFT!$B:$B)/4,1),1+MOD(COLUMN()-1,6)))</f>
        <v/>
      </c>
      <c r="V256" s="51" t="str">
        <f>IF(ROWS($A$3:V256)&gt;CEILING(COUNT(DRAFT!$B:$B)/4,1),"",INDEX(RSLT,ROWS($A$3:V256)+QUOTIENT(COLUMNS($A$3:V256)-1,65)*CEILING(COUNT(DRAFT!$B:$B)/4,1),1+MOD(COLUMN()-1,6)))</f>
        <v/>
      </c>
      <c r="W256" s="51" t="str">
        <f>IF(ROWS($A$3:W256)&gt;CEILING(COUNT(DRAFT!$B:$B)/4,1),"",INDEX(RSLT,ROWS($A$3:W256)+QUOTIENT(COLUMNS($A$3:W256)-1,65)*CEILING(COUNT(DRAFT!$B:$B)/4,1),1+MOD(COLUMN()-1,6)))</f>
        <v/>
      </c>
      <c r="X256" s="51" t="str">
        <f>IF(ROWS($A$3:X256)&gt;CEILING(COUNT(DRAFT!$B:$B)/4,1),"",INDEX(RSLT,ROWS($A$3:X256)+QUOTIENT(COLUMNS($A$3:X256)-1,65)*CEILING(COUNT(DRAFT!$B:$B)/4,1),1+MOD(COLUMN()-1,6)))</f>
        <v/>
      </c>
    </row>
    <row r="257" spans="1:24" ht="23.1" customHeight="1" x14ac:dyDescent="0.2">
      <c r="A257" s="51" t="str">
        <f>IF(ROWS($A$3:A257)&gt;CEILING(COUNT(DRAFT!$B:$B)/4,1),"",INDEX(RSLT,ROWS($A$3:A257)+QUOTIENT(COLUMNS($A$3:A257)-1,65)*CEILING(COUNT(DRAFT!$B:$B)/4,1),1+MOD(COLUMN()-1,6)))</f>
        <v/>
      </c>
      <c r="B257" s="52" t="str">
        <f>IF(ROWS($A$3:B257)&gt;CEILING(COUNT(DRAFT!$B:$B)/4,1),"",INDEX(RSLT,ROWS($A$3:B257)+QUOTIENT(COLUMNS($A$3:B257)-1,65)*CEILING(COUNT(DRAFT!$B:$B)/4,1),1+MOD(COLUMN()-1,6)))</f>
        <v/>
      </c>
      <c r="C257" s="71" t="str">
        <f>IF(ROWS($A$3:C257)&gt;CEILING(COUNT(DRAFT!$B:$B)/4,1),"",INDEX(RSLT,ROWS($A$3:C257)+QUOTIENT(COLUMNS($A$3:C257)-1,65)*CEILING(COUNT(DRAFT!$B:$B)/4,1),1+MOD(COLUMN()-1,6)))</f>
        <v/>
      </c>
      <c r="D257" s="51" t="str">
        <f>IF(ROWS($A$3:D257)&gt;CEILING(COUNT(DRAFT!$B:$B)/4,1),"",INDEX(RSLT,ROWS($A$3:D257)+QUOTIENT(COLUMNS($A$3:D257)-1,65)*CEILING(COUNT(DRAFT!$B:$B)/4,1),1+MOD(COLUMN()-1,6)))</f>
        <v/>
      </c>
      <c r="E257" s="51" t="str">
        <f>IF(ROWS($A$3:E257)&gt;CEILING(COUNT(DRAFT!$B:$B)/4,1),"",INDEX(RSLT,ROWS($A$3:E257)+QUOTIENT(COLUMNS($A$3:E257)-1,65)*CEILING(COUNT(DRAFT!$B:$B)/4,1),1+MOD(COLUMN()-1,6)))</f>
        <v/>
      </c>
      <c r="F257" s="51" t="str">
        <f>IF(ROWS($A$3:F257)&gt;CEILING(COUNT(DRAFT!$B:$B)/4,1),"",INDEX(RSLT,ROWS($A$3:F257)+QUOTIENT(COLUMNS($A$3:F257)-1,65)*CEILING(COUNT(DRAFT!$B:$B)/4,1),1+MOD(COLUMN()-1,6)))</f>
        <v/>
      </c>
      <c r="G257" s="51" t="str">
        <f>IF(ROWS($A$3:G257)&gt;CEILING(COUNT(DRAFT!$B:$B)/4,1),"",INDEX(RSLT,ROWS($A$3:G257)+QUOTIENT(COLUMNS($A$3:G257)-1,65)*CEILING(COUNT(DRAFT!$B:$B)/4,1),1+MOD(COLUMN()-1,6)))</f>
        <v/>
      </c>
      <c r="H257" s="52" t="str">
        <f>IF(ROWS($A$3:H257)&gt;CEILING(COUNT(DRAFT!$B:$B)/4,1),"",INDEX(RSLT,ROWS($A$3:H257)+QUOTIENT(COLUMNS($A$3:H257)-1,65)*CEILING(COUNT(DRAFT!$B:$B)/4,1),1+MOD(COLUMN()-1,6)))</f>
        <v/>
      </c>
      <c r="I257" s="71" t="str">
        <f>IF(ROWS($A$3:I257)&gt;CEILING(COUNT(DRAFT!$B:$B)/4,1),"",INDEX(RSLT,ROWS($A$3:I257)+QUOTIENT(COLUMNS($A$3:I257)-1,65)*CEILING(COUNT(DRAFT!$B:$B)/4,1),1+MOD(COLUMN()-1,6)))</f>
        <v/>
      </c>
      <c r="J257" s="51" t="str">
        <f>IF(ROWS($A$3:J257)&gt;CEILING(COUNT(DRAFT!$B:$B)/4,1),"",INDEX(RSLT,ROWS($A$3:J257)+QUOTIENT(COLUMNS($A$3:J257)-1,65)*CEILING(COUNT(DRAFT!$B:$B)/4,1),1+MOD(COLUMN()-1,6)))</f>
        <v/>
      </c>
      <c r="K257" s="51" t="str">
        <f>IF(ROWS($A$3:K257)&gt;CEILING(COUNT(DRAFT!$B:$B)/4,1),"",INDEX(RSLT,ROWS($A$3:K257)+QUOTIENT(COLUMNS($A$3:K257)-1,65)*CEILING(COUNT(DRAFT!$B:$B)/4,1),1+MOD(COLUMN()-1,6)))</f>
        <v/>
      </c>
      <c r="L257" s="51" t="str">
        <f>IF(ROWS($A$3:L257)&gt;CEILING(COUNT(DRAFT!$B:$B)/4,1),"",INDEX(RSLT,ROWS($A$3:L257)+QUOTIENT(COLUMNS($A$3:L257)-1,65)*CEILING(COUNT(DRAFT!$B:$B)/4,1),1+MOD(COLUMN()-1,6)))</f>
        <v/>
      </c>
      <c r="M257" s="51" t="str">
        <f>IF(ROWS($A$3:M257)&gt;CEILING(COUNT(DRAFT!$B:$B)/4,1),"",INDEX(RSLT,ROWS($A$3:M257)+QUOTIENT(COLUMNS($A$3:M257)-1,65)*CEILING(COUNT(DRAFT!$B:$B)/4,1),1+MOD(COLUMN()-1,6)))</f>
        <v/>
      </c>
      <c r="N257" s="52" t="str">
        <f>IF(ROWS($A$3:N257)&gt;CEILING(COUNT(DRAFT!$B:$B)/4,1),"",INDEX(RSLT,ROWS($A$3:N257)+QUOTIENT(COLUMNS($A$3:N257)-1,65)*CEILING(COUNT(DRAFT!$B:$B)/4,1),1+MOD(COLUMN()-1,6)))</f>
        <v/>
      </c>
      <c r="O257" s="71" t="str">
        <f>IF(ROWS($A$3:O257)&gt;CEILING(COUNT(DRAFT!$B:$B)/4,1),"",INDEX(RSLT,ROWS($A$3:O257)+QUOTIENT(COLUMNS($A$3:O257)-1,65)*CEILING(COUNT(DRAFT!$B:$B)/4,1),1+MOD(COLUMN()-1,6)))</f>
        <v/>
      </c>
      <c r="P257" s="51" t="str">
        <f>IF(ROWS($A$3:P257)&gt;CEILING(COUNT(DRAFT!$B:$B)/4,1),"",INDEX(RSLT,ROWS($A$3:P257)+QUOTIENT(COLUMNS($A$3:P257)-1,65)*CEILING(COUNT(DRAFT!$B:$B)/4,1),1+MOD(COLUMN()-1,6)))</f>
        <v/>
      </c>
      <c r="Q257" s="51" t="str">
        <f>IF(ROWS($A$3:Q257)&gt;CEILING(COUNT(DRAFT!$B:$B)/4,1),"",INDEX(RSLT,ROWS($A$3:Q257)+QUOTIENT(COLUMNS($A$3:Q257)-1,65)*CEILING(COUNT(DRAFT!$B:$B)/4,1),1+MOD(COLUMN()-1,6)))</f>
        <v/>
      </c>
      <c r="R257" s="51" t="str">
        <f>IF(ROWS($A$3:R257)&gt;CEILING(COUNT(DRAFT!$B:$B)/4,1),"",INDEX(RSLT,ROWS($A$3:R257)+QUOTIENT(COLUMNS($A$3:R257)-1,65)*CEILING(COUNT(DRAFT!$B:$B)/4,1),1+MOD(COLUMN()-1,6)))</f>
        <v/>
      </c>
      <c r="S257" s="51" t="str">
        <f>IF(ROWS($A$3:S257)&gt;CEILING(COUNT(DRAFT!$B:$B)/4,1),"",INDEX(RSLT,ROWS($A$3:S257)+QUOTIENT(COLUMNS($A$3:S257)-1,65)*CEILING(COUNT(DRAFT!$B:$B)/4,1),1+MOD(COLUMN()-1,6)))</f>
        <v/>
      </c>
      <c r="T257" s="52" t="str">
        <f>IF(ROWS($A$3:T257)&gt;CEILING(COUNT(DRAFT!$B:$B)/4,1),"",INDEX(RSLT,ROWS($A$3:T257)+QUOTIENT(COLUMNS($A$3:T257)-1,65)*CEILING(COUNT(DRAFT!$B:$B)/4,1),1+MOD(COLUMN()-1,6)))</f>
        <v/>
      </c>
      <c r="U257" s="71" t="str">
        <f>IF(ROWS($A$3:U257)&gt;CEILING(COUNT(DRAFT!$B:$B)/4,1),"",INDEX(RSLT,ROWS($A$3:U257)+QUOTIENT(COLUMNS($A$3:U257)-1,65)*CEILING(COUNT(DRAFT!$B:$B)/4,1),1+MOD(COLUMN()-1,6)))</f>
        <v/>
      </c>
      <c r="V257" s="51" t="str">
        <f>IF(ROWS($A$3:V257)&gt;CEILING(COUNT(DRAFT!$B:$B)/4,1),"",INDEX(RSLT,ROWS($A$3:V257)+QUOTIENT(COLUMNS($A$3:V257)-1,65)*CEILING(COUNT(DRAFT!$B:$B)/4,1),1+MOD(COLUMN()-1,6)))</f>
        <v/>
      </c>
      <c r="W257" s="51" t="str">
        <f>IF(ROWS($A$3:W257)&gt;CEILING(COUNT(DRAFT!$B:$B)/4,1),"",INDEX(RSLT,ROWS($A$3:W257)+QUOTIENT(COLUMNS($A$3:W257)-1,65)*CEILING(COUNT(DRAFT!$B:$B)/4,1),1+MOD(COLUMN()-1,6)))</f>
        <v/>
      </c>
      <c r="X257" s="51" t="str">
        <f>IF(ROWS($A$3:X257)&gt;CEILING(COUNT(DRAFT!$B:$B)/4,1),"",INDEX(RSLT,ROWS($A$3:X257)+QUOTIENT(COLUMNS($A$3:X257)-1,65)*CEILING(COUNT(DRAFT!$B:$B)/4,1),1+MOD(COLUMN()-1,6)))</f>
        <v/>
      </c>
    </row>
    <row r="258" spans="1:24" ht="23.1" customHeight="1" x14ac:dyDescent="0.2">
      <c r="A258" s="51" t="str">
        <f>IF(ROWS($A$3:A258)&gt;CEILING(COUNT(DRAFT!$B:$B)/4,1),"",INDEX(RSLT,ROWS($A$3:A258)+QUOTIENT(COLUMNS($A$3:A258)-1,65)*CEILING(COUNT(DRAFT!$B:$B)/4,1),1+MOD(COLUMN()-1,6)))</f>
        <v/>
      </c>
      <c r="B258" s="52" t="str">
        <f>IF(ROWS($A$3:B258)&gt;CEILING(COUNT(DRAFT!$B:$B)/4,1),"",INDEX(RSLT,ROWS($A$3:B258)+QUOTIENT(COLUMNS($A$3:B258)-1,65)*CEILING(COUNT(DRAFT!$B:$B)/4,1),1+MOD(COLUMN()-1,6)))</f>
        <v/>
      </c>
      <c r="C258" s="71" t="str">
        <f>IF(ROWS($A$3:C258)&gt;CEILING(COUNT(DRAFT!$B:$B)/4,1),"",INDEX(RSLT,ROWS($A$3:C258)+QUOTIENT(COLUMNS($A$3:C258)-1,65)*CEILING(COUNT(DRAFT!$B:$B)/4,1),1+MOD(COLUMN()-1,6)))</f>
        <v/>
      </c>
      <c r="D258" s="51" t="str">
        <f>IF(ROWS($A$3:D258)&gt;CEILING(COUNT(DRAFT!$B:$B)/4,1),"",INDEX(RSLT,ROWS($A$3:D258)+QUOTIENT(COLUMNS($A$3:D258)-1,65)*CEILING(COUNT(DRAFT!$B:$B)/4,1),1+MOD(COLUMN()-1,6)))</f>
        <v/>
      </c>
      <c r="E258" s="51" t="str">
        <f>IF(ROWS($A$3:E258)&gt;CEILING(COUNT(DRAFT!$B:$B)/4,1),"",INDEX(RSLT,ROWS($A$3:E258)+QUOTIENT(COLUMNS($A$3:E258)-1,65)*CEILING(COUNT(DRAFT!$B:$B)/4,1),1+MOD(COLUMN()-1,6)))</f>
        <v/>
      </c>
      <c r="F258" s="51" t="str">
        <f>IF(ROWS($A$3:F258)&gt;CEILING(COUNT(DRAFT!$B:$B)/4,1),"",INDEX(RSLT,ROWS($A$3:F258)+QUOTIENT(COLUMNS($A$3:F258)-1,65)*CEILING(COUNT(DRAFT!$B:$B)/4,1),1+MOD(COLUMN()-1,6)))</f>
        <v/>
      </c>
      <c r="G258" s="51" t="str">
        <f>IF(ROWS($A$3:G258)&gt;CEILING(COUNT(DRAFT!$B:$B)/4,1),"",INDEX(RSLT,ROWS($A$3:G258)+QUOTIENT(COLUMNS($A$3:G258)-1,65)*CEILING(COUNT(DRAFT!$B:$B)/4,1),1+MOD(COLUMN()-1,6)))</f>
        <v/>
      </c>
      <c r="H258" s="52" t="str">
        <f>IF(ROWS($A$3:H258)&gt;CEILING(COUNT(DRAFT!$B:$B)/4,1),"",INDEX(RSLT,ROWS($A$3:H258)+QUOTIENT(COLUMNS($A$3:H258)-1,65)*CEILING(COUNT(DRAFT!$B:$B)/4,1),1+MOD(COLUMN()-1,6)))</f>
        <v/>
      </c>
      <c r="I258" s="71" t="str">
        <f>IF(ROWS($A$3:I258)&gt;CEILING(COUNT(DRAFT!$B:$B)/4,1),"",INDEX(RSLT,ROWS($A$3:I258)+QUOTIENT(COLUMNS($A$3:I258)-1,65)*CEILING(COUNT(DRAFT!$B:$B)/4,1),1+MOD(COLUMN()-1,6)))</f>
        <v/>
      </c>
      <c r="J258" s="51" t="str">
        <f>IF(ROWS($A$3:J258)&gt;CEILING(COUNT(DRAFT!$B:$B)/4,1),"",INDEX(RSLT,ROWS($A$3:J258)+QUOTIENT(COLUMNS($A$3:J258)-1,65)*CEILING(COUNT(DRAFT!$B:$B)/4,1),1+MOD(COLUMN()-1,6)))</f>
        <v/>
      </c>
      <c r="K258" s="51" t="str">
        <f>IF(ROWS($A$3:K258)&gt;CEILING(COUNT(DRAFT!$B:$B)/4,1),"",INDEX(RSLT,ROWS($A$3:K258)+QUOTIENT(COLUMNS($A$3:K258)-1,65)*CEILING(COUNT(DRAFT!$B:$B)/4,1),1+MOD(COLUMN()-1,6)))</f>
        <v/>
      </c>
      <c r="L258" s="51" t="str">
        <f>IF(ROWS($A$3:L258)&gt;CEILING(COUNT(DRAFT!$B:$B)/4,1),"",INDEX(RSLT,ROWS($A$3:L258)+QUOTIENT(COLUMNS($A$3:L258)-1,65)*CEILING(COUNT(DRAFT!$B:$B)/4,1),1+MOD(COLUMN()-1,6)))</f>
        <v/>
      </c>
      <c r="M258" s="51" t="str">
        <f>IF(ROWS($A$3:M258)&gt;CEILING(COUNT(DRAFT!$B:$B)/4,1),"",INDEX(RSLT,ROWS($A$3:M258)+QUOTIENT(COLUMNS($A$3:M258)-1,65)*CEILING(COUNT(DRAFT!$B:$B)/4,1),1+MOD(COLUMN()-1,6)))</f>
        <v/>
      </c>
      <c r="N258" s="52" t="str">
        <f>IF(ROWS($A$3:N258)&gt;CEILING(COUNT(DRAFT!$B:$B)/4,1),"",INDEX(RSLT,ROWS($A$3:N258)+QUOTIENT(COLUMNS($A$3:N258)-1,65)*CEILING(COUNT(DRAFT!$B:$B)/4,1),1+MOD(COLUMN()-1,6)))</f>
        <v/>
      </c>
      <c r="O258" s="71" t="str">
        <f>IF(ROWS($A$3:O258)&gt;CEILING(COUNT(DRAFT!$B:$B)/4,1),"",INDEX(RSLT,ROWS($A$3:O258)+QUOTIENT(COLUMNS($A$3:O258)-1,65)*CEILING(COUNT(DRAFT!$B:$B)/4,1),1+MOD(COLUMN()-1,6)))</f>
        <v/>
      </c>
      <c r="P258" s="51" t="str">
        <f>IF(ROWS($A$3:P258)&gt;CEILING(COUNT(DRAFT!$B:$B)/4,1),"",INDEX(RSLT,ROWS($A$3:P258)+QUOTIENT(COLUMNS($A$3:P258)-1,65)*CEILING(COUNT(DRAFT!$B:$B)/4,1),1+MOD(COLUMN()-1,6)))</f>
        <v/>
      </c>
      <c r="Q258" s="51" t="str">
        <f>IF(ROWS($A$3:Q258)&gt;CEILING(COUNT(DRAFT!$B:$B)/4,1),"",INDEX(RSLT,ROWS($A$3:Q258)+QUOTIENT(COLUMNS($A$3:Q258)-1,65)*CEILING(COUNT(DRAFT!$B:$B)/4,1),1+MOD(COLUMN()-1,6)))</f>
        <v/>
      </c>
      <c r="R258" s="51" t="str">
        <f>IF(ROWS($A$3:R258)&gt;CEILING(COUNT(DRAFT!$B:$B)/4,1),"",INDEX(RSLT,ROWS($A$3:R258)+QUOTIENT(COLUMNS($A$3:R258)-1,65)*CEILING(COUNT(DRAFT!$B:$B)/4,1),1+MOD(COLUMN()-1,6)))</f>
        <v/>
      </c>
      <c r="S258" s="51" t="str">
        <f>IF(ROWS($A$3:S258)&gt;CEILING(COUNT(DRAFT!$B:$B)/4,1),"",INDEX(RSLT,ROWS($A$3:S258)+QUOTIENT(COLUMNS($A$3:S258)-1,65)*CEILING(COUNT(DRAFT!$B:$B)/4,1),1+MOD(COLUMN()-1,6)))</f>
        <v/>
      </c>
      <c r="T258" s="52" t="str">
        <f>IF(ROWS($A$3:T258)&gt;CEILING(COUNT(DRAFT!$B:$B)/4,1),"",INDEX(RSLT,ROWS($A$3:T258)+QUOTIENT(COLUMNS($A$3:T258)-1,65)*CEILING(COUNT(DRAFT!$B:$B)/4,1),1+MOD(COLUMN()-1,6)))</f>
        <v/>
      </c>
      <c r="U258" s="71" t="str">
        <f>IF(ROWS($A$3:U258)&gt;CEILING(COUNT(DRAFT!$B:$B)/4,1),"",INDEX(RSLT,ROWS($A$3:U258)+QUOTIENT(COLUMNS($A$3:U258)-1,65)*CEILING(COUNT(DRAFT!$B:$B)/4,1),1+MOD(COLUMN()-1,6)))</f>
        <v/>
      </c>
      <c r="V258" s="51" t="str">
        <f>IF(ROWS($A$3:V258)&gt;CEILING(COUNT(DRAFT!$B:$B)/4,1),"",INDEX(RSLT,ROWS($A$3:V258)+QUOTIENT(COLUMNS($A$3:V258)-1,65)*CEILING(COUNT(DRAFT!$B:$B)/4,1),1+MOD(COLUMN()-1,6)))</f>
        <v/>
      </c>
      <c r="W258" s="51" t="str">
        <f>IF(ROWS($A$3:W258)&gt;CEILING(COUNT(DRAFT!$B:$B)/4,1),"",INDEX(RSLT,ROWS($A$3:W258)+QUOTIENT(COLUMNS($A$3:W258)-1,65)*CEILING(COUNT(DRAFT!$B:$B)/4,1),1+MOD(COLUMN()-1,6)))</f>
        <v/>
      </c>
      <c r="X258" s="51" t="str">
        <f>IF(ROWS($A$3:X258)&gt;CEILING(COUNT(DRAFT!$B:$B)/4,1),"",INDEX(RSLT,ROWS($A$3:X258)+QUOTIENT(COLUMNS($A$3:X258)-1,65)*CEILING(COUNT(DRAFT!$B:$B)/4,1),1+MOD(COLUMN()-1,6)))</f>
        <v/>
      </c>
    </row>
    <row r="259" spans="1:24" ht="23.1" customHeight="1" x14ac:dyDescent="0.2">
      <c r="A259" s="51" t="str">
        <f>IF(ROWS($A$3:A259)&gt;CEILING(COUNT(DRAFT!$B:$B)/4,1),"",INDEX(RSLT,ROWS($A$3:A259)+QUOTIENT(COLUMNS($A$3:A259)-1,65)*CEILING(COUNT(DRAFT!$B:$B)/4,1),1+MOD(COLUMN()-1,6)))</f>
        <v/>
      </c>
      <c r="B259" s="52" t="str">
        <f>IF(ROWS($A$3:B259)&gt;CEILING(COUNT(DRAFT!$B:$B)/4,1),"",INDEX(RSLT,ROWS($A$3:B259)+QUOTIENT(COLUMNS($A$3:B259)-1,65)*CEILING(COUNT(DRAFT!$B:$B)/4,1),1+MOD(COLUMN()-1,6)))</f>
        <v/>
      </c>
      <c r="C259" s="71" t="str">
        <f>IF(ROWS($A$3:C259)&gt;CEILING(COUNT(DRAFT!$B:$B)/4,1),"",INDEX(RSLT,ROWS($A$3:C259)+QUOTIENT(COLUMNS($A$3:C259)-1,65)*CEILING(COUNT(DRAFT!$B:$B)/4,1),1+MOD(COLUMN()-1,6)))</f>
        <v/>
      </c>
      <c r="D259" s="51" t="str">
        <f>IF(ROWS($A$3:D259)&gt;CEILING(COUNT(DRAFT!$B:$B)/4,1),"",INDEX(RSLT,ROWS($A$3:D259)+QUOTIENT(COLUMNS($A$3:D259)-1,65)*CEILING(COUNT(DRAFT!$B:$B)/4,1),1+MOD(COLUMN()-1,6)))</f>
        <v/>
      </c>
      <c r="E259" s="51" t="str">
        <f>IF(ROWS($A$3:E259)&gt;CEILING(COUNT(DRAFT!$B:$B)/4,1),"",INDEX(RSLT,ROWS($A$3:E259)+QUOTIENT(COLUMNS($A$3:E259)-1,65)*CEILING(COUNT(DRAFT!$B:$B)/4,1),1+MOD(COLUMN()-1,6)))</f>
        <v/>
      </c>
      <c r="F259" s="51" t="str">
        <f>IF(ROWS($A$3:F259)&gt;CEILING(COUNT(DRAFT!$B:$B)/4,1),"",INDEX(RSLT,ROWS($A$3:F259)+QUOTIENT(COLUMNS($A$3:F259)-1,65)*CEILING(COUNT(DRAFT!$B:$B)/4,1),1+MOD(COLUMN()-1,6)))</f>
        <v/>
      </c>
      <c r="G259" s="51" t="str">
        <f>IF(ROWS($A$3:G259)&gt;CEILING(COUNT(DRAFT!$B:$B)/4,1),"",INDEX(RSLT,ROWS($A$3:G259)+QUOTIENT(COLUMNS($A$3:G259)-1,65)*CEILING(COUNT(DRAFT!$B:$B)/4,1),1+MOD(COLUMN()-1,6)))</f>
        <v/>
      </c>
      <c r="H259" s="52" t="str">
        <f>IF(ROWS($A$3:H259)&gt;CEILING(COUNT(DRAFT!$B:$B)/4,1),"",INDEX(RSLT,ROWS($A$3:H259)+QUOTIENT(COLUMNS($A$3:H259)-1,65)*CEILING(COUNT(DRAFT!$B:$B)/4,1),1+MOD(COLUMN()-1,6)))</f>
        <v/>
      </c>
      <c r="I259" s="71" t="str">
        <f>IF(ROWS($A$3:I259)&gt;CEILING(COUNT(DRAFT!$B:$B)/4,1),"",INDEX(RSLT,ROWS($A$3:I259)+QUOTIENT(COLUMNS($A$3:I259)-1,65)*CEILING(COUNT(DRAFT!$B:$B)/4,1),1+MOD(COLUMN()-1,6)))</f>
        <v/>
      </c>
      <c r="J259" s="51" t="str">
        <f>IF(ROWS($A$3:J259)&gt;CEILING(COUNT(DRAFT!$B:$B)/4,1),"",INDEX(RSLT,ROWS($A$3:J259)+QUOTIENT(COLUMNS($A$3:J259)-1,65)*CEILING(COUNT(DRAFT!$B:$B)/4,1),1+MOD(COLUMN()-1,6)))</f>
        <v/>
      </c>
      <c r="K259" s="51" t="str">
        <f>IF(ROWS($A$3:K259)&gt;CEILING(COUNT(DRAFT!$B:$B)/4,1),"",INDEX(RSLT,ROWS($A$3:K259)+QUOTIENT(COLUMNS($A$3:K259)-1,65)*CEILING(COUNT(DRAFT!$B:$B)/4,1),1+MOD(COLUMN()-1,6)))</f>
        <v/>
      </c>
      <c r="L259" s="51" t="str">
        <f>IF(ROWS($A$3:L259)&gt;CEILING(COUNT(DRAFT!$B:$B)/4,1),"",INDEX(RSLT,ROWS($A$3:L259)+QUOTIENT(COLUMNS($A$3:L259)-1,65)*CEILING(COUNT(DRAFT!$B:$B)/4,1),1+MOD(COLUMN()-1,6)))</f>
        <v/>
      </c>
      <c r="M259" s="51" t="str">
        <f>IF(ROWS($A$3:M259)&gt;CEILING(COUNT(DRAFT!$B:$B)/4,1),"",INDEX(RSLT,ROWS($A$3:M259)+QUOTIENT(COLUMNS($A$3:M259)-1,65)*CEILING(COUNT(DRAFT!$B:$B)/4,1),1+MOD(COLUMN()-1,6)))</f>
        <v/>
      </c>
      <c r="N259" s="52" t="str">
        <f>IF(ROWS($A$3:N259)&gt;CEILING(COUNT(DRAFT!$B:$B)/4,1),"",INDEX(RSLT,ROWS($A$3:N259)+QUOTIENT(COLUMNS($A$3:N259)-1,65)*CEILING(COUNT(DRAFT!$B:$B)/4,1),1+MOD(COLUMN()-1,6)))</f>
        <v/>
      </c>
      <c r="O259" s="71" t="str">
        <f>IF(ROWS($A$3:O259)&gt;CEILING(COUNT(DRAFT!$B:$B)/4,1),"",INDEX(RSLT,ROWS($A$3:O259)+QUOTIENT(COLUMNS($A$3:O259)-1,65)*CEILING(COUNT(DRAFT!$B:$B)/4,1),1+MOD(COLUMN()-1,6)))</f>
        <v/>
      </c>
      <c r="P259" s="51" t="str">
        <f>IF(ROWS($A$3:P259)&gt;CEILING(COUNT(DRAFT!$B:$B)/4,1),"",INDEX(RSLT,ROWS($A$3:P259)+QUOTIENT(COLUMNS($A$3:P259)-1,65)*CEILING(COUNT(DRAFT!$B:$B)/4,1),1+MOD(COLUMN()-1,6)))</f>
        <v/>
      </c>
      <c r="Q259" s="51" t="str">
        <f>IF(ROWS($A$3:Q259)&gt;CEILING(COUNT(DRAFT!$B:$B)/4,1),"",INDEX(RSLT,ROWS($A$3:Q259)+QUOTIENT(COLUMNS($A$3:Q259)-1,65)*CEILING(COUNT(DRAFT!$B:$B)/4,1),1+MOD(COLUMN()-1,6)))</f>
        <v/>
      </c>
      <c r="R259" s="51" t="str">
        <f>IF(ROWS($A$3:R259)&gt;CEILING(COUNT(DRAFT!$B:$B)/4,1),"",INDEX(RSLT,ROWS($A$3:R259)+QUOTIENT(COLUMNS($A$3:R259)-1,65)*CEILING(COUNT(DRAFT!$B:$B)/4,1),1+MOD(COLUMN()-1,6)))</f>
        <v/>
      </c>
      <c r="S259" s="51" t="str">
        <f>IF(ROWS($A$3:S259)&gt;CEILING(COUNT(DRAFT!$B:$B)/4,1),"",INDEX(RSLT,ROWS($A$3:S259)+QUOTIENT(COLUMNS($A$3:S259)-1,65)*CEILING(COUNT(DRAFT!$B:$B)/4,1),1+MOD(COLUMN()-1,6)))</f>
        <v/>
      </c>
      <c r="T259" s="52" t="str">
        <f>IF(ROWS($A$3:T259)&gt;CEILING(COUNT(DRAFT!$B:$B)/4,1),"",INDEX(RSLT,ROWS($A$3:T259)+QUOTIENT(COLUMNS($A$3:T259)-1,65)*CEILING(COUNT(DRAFT!$B:$B)/4,1),1+MOD(COLUMN()-1,6)))</f>
        <v/>
      </c>
      <c r="U259" s="71" t="str">
        <f>IF(ROWS($A$3:U259)&gt;CEILING(COUNT(DRAFT!$B:$B)/4,1),"",INDEX(RSLT,ROWS($A$3:U259)+QUOTIENT(COLUMNS($A$3:U259)-1,65)*CEILING(COUNT(DRAFT!$B:$B)/4,1),1+MOD(COLUMN()-1,6)))</f>
        <v/>
      </c>
      <c r="V259" s="51" t="str">
        <f>IF(ROWS($A$3:V259)&gt;CEILING(COUNT(DRAFT!$B:$B)/4,1),"",INDEX(RSLT,ROWS($A$3:V259)+QUOTIENT(COLUMNS($A$3:V259)-1,65)*CEILING(COUNT(DRAFT!$B:$B)/4,1),1+MOD(COLUMN()-1,6)))</f>
        <v/>
      </c>
      <c r="W259" s="51" t="str">
        <f>IF(ROWS($A$3:W259)&gt;CEILING(COUNT(DRAFT!$B:$B)/4,1),"",INDEX(RSLT,ROWS($A$3:W259)+QUOTIENT(COLUMNS($A$3:W259)-1,65)*CEILING(COUNT(DRAFT!$B:$B)/4,1),1+MOD(COLUMN()-1,6)))</f>
        <v/>
      </c>
      <c r="X259" s="51" t="str">
        <f>IF(ROWS($A$3:X259)&gt;CEILING(COUNT(DRAFT!$B:$B)/4,1),"",INDEX(RSLT,ROWS($A$3:X259)+QUOTIENT(COLUMNS($A$3:X259)-1,65)*CEILING(COUNT(DRAFT!$B:$B)/4,1),1+MOD(COLUMN()-1,6)))</f>
        <v/>
      </c>
    </row>
    <row r="260" spans="1:24" ht="23.1" customHeight="1" x14ac:dyDescent="0.2">
      <c r="A260" s="51" t="str">
        <f>IF(ROWS($A$3:A260)&gt;CEILING(COUNT(DRAFT!$B:$B)/4,1),"",INDEX(RSLT,ROWS($A$3:A260)+QUOTIENT(COLUMNS($A$3:A260)-1,65)*CEILING(COUNT(DRAFT!$B:$B)/4,1),1+MOD(COLUMN()-1,6)))</f>
        <v/>
      </c>
      <c r="B260" s="52" t="str">
        <f>IF(ROWS($A$3:B260)&gt;CEILING(COUNT(DRAFT!$B:$B)/4,1),"",INDEX(RSLT,ROWS($A$3:B260)+QUOTIENT(COLUMNS($A$3:B260)-1,65)*CEILING(COUNT(DRAFT!$B:$B)/4,1),1+MOD(COLUMN()-1,6)))</f>
        <v/>
      </c>
      <c r="C260" s="71" t="str">
        <f>IF(ROWS($A$3:C260)&gt;CEILING(COUNT(DRAFT!$B:$B)/4,1),"",INDEX(RSLT,ROWS($A$3:C260)+QUOTIENT(COLUMNS($A$3:C260)-1,65)*CEILING(COUNT(DRAFT!$B:$B)/4,1),1+MOD(COLUMN()-1,6)))</f>
        <v/>
      </c>
      <c r="D260" s="51" t="str">
        <f>IF(ROWS($A$3:D260)&gt;CEILING(COUNT(DRAFT!$B:$B)/4,1),"",INDEX(RSLT,ROWS($A$3:D260)+QUOTIENT(COLUMNS($A$3:D260)-1,65)*CEILING(COUNT(DRAFT!$B:$B)/4,1),1+MOD(COLUMN()-1,6)))</f>
        <v/>
      </c>
      <c r="E260" s="51" t="str">
        <f>IF(ROWS($A$3:E260)&gt;CEILING(COUNT(DRAFT!$B:$B)/4,1),"",INDEX(RSLT,ROWS($A$3:E260)+QUOTIENT(COLUMNS($A$3:E260)-1,65)*CEILING(COUNT(DRAFT!$B:$B)/4,1),1+MOD(COLUMN()-1,6)))</f>
        <v/>
      </c>
      <c r="F260" s="51" t="str">
        <f>IF(ROWS($A$3:F260)&gt;CEILING(COUNT(DRAFT!$B:$B)/4,1),"",INDEX(RSLT,ROWS($A$3:F260)+QUOTIENT(COLUMNS($A$3:F260)-1,65)*CEILING(COUNT(DRAFT!$B:$B)/4,1),1+MOD(COLUMN()-1,6)))</f>
        <v/>
      </c>
      <c r="G260" s="51" t="str">
        <f>IF(ROWS($A$3:G260)&gt;CEILING(COUNT(DRAFT!$B:$B)/4,1),"",INDEX(RSLT,ROWS($A$3:G260)+QUOTIENT(COLUMNS($A$3:G260)-1,65)*CEILING(COUNT(DRAFT!$B:$B)/4,1),1+MOD(COLUMN()-1,6)))</f>
        <v/>
      </c>
      <c r="H260" s="52" t="str">
        <f>IF(ROWS($A$3:H260)&gt;CEILING(COUNT(DRAFT!$B:$B)/4,1),"",INDEX(RSLT,ROWS($A$3:H260)+QUOTIENT(COLUMNS($A$3:H260)-1,65)*CEILING(COUNT(DRAFT!$B:$B)/4,1),1+MOD(COLUMN()-1,6)))</f>
        <v/>
      </c>
      <c r="I260" s="71" t="str">
        <f>IF(ROWS($A$3:I260)&gt;CEILING(COUNT(DRAFT!$B:$B)/4,1),"",INDEX(RSLT,ROWS($A$3:I260)+QUOTIENT(COLUMNS($A$3:I260)-1,65)*CEILING(COUNT(DRAFT!$B:$B)/4,1),1+MOD(COLUMN()-1,6)))</f>
        <v/>
      </c>
      <c r="J260" s="51" t="str">
        <f>IF(ROWS($A$3:J260)&gt;CEILING(COUNT(DRAFT!$B:$B)/4,1),"",INDEX(RSLT,ROWS($A$3:J260)+QUOTIENT(COLUMNS($A$3:J260)-1,65)*CEILING(COUNT(DRAFT!$B:$B)/4,1),1+MOD(COLUMN()-1,6)))</f>
        <v/>
      </c>
      <c r="K260" s="51" t="str">
        <f>IF(ROWS($A$3:K260)&gt;CEILING(COUNT(DRAFT!$B:$B)/4,1),"",INDEX(RSLT,ROWS($A$3:K260)+QUOTIENT(COLUMNS($A$3:K260)-1,65)*CEILING(COUNT(DRAFT!$B:$B)/4,1),1+MOD(COLUMN()-1,6)))</f>
        <v/>
      </c>
      <c r="L260" s="51" t="str">
        <f>IF(ROWS($A$3:L260)&gt;CEILING(COUNT(DRAFT!$B:$B)/4,1),"",INDEX(RSLT,ROWS($A$3:L260)+QUOTIENT(COLUMNS($A$3:L260)-1,65)*CEILING(COUNT(DRAFT!$B:$B)/4,1),1+MOD(COLUMN()-1,6)))</f>
        <v/>
      </c>
      <c r="M260" s="51" t="str">
        <f>IF(ROWS($A$3:M260)&gt;CEILING(COUNT(DRAFT!$B:$B)/4,1),"",INDEX(RSLT,ROWS($A$3:M260)+QUOTIENT(COLUMNS($A$3:M260)-1,65)*CEILING(COUNT(DRAFT!$B:$B)/4,1),1+MOD(COLUMN()-1,6)))</f>
        <v/>
      </c>
      <c r="N260" s="52" t="str">
        <f>IF(ROWS($A$3:N260)&gt;CEILING(COUNT(DRAFT!$B:$B)/4,1),"",INDEX(RSLT,ROWS($A$3:N260)+QUOTIENT(COLUMNS($A$3:N260)-1,65)*CEILING(COUNT(DRAFT!$B:$B)/4,1),1+MOD(COLUMN()-1,6)))</f>
        <v/>
      </c>
      <c r="O260" s="71" t="str">
        <f>IF(ROWS($A$3:O260)&gt;CEILING(COUNT(DRAFT!$B:$B)/4,1),"",INDEX(RSLT,ROWS($A$3:O260)+QUOTIENT(COLUMNS($A$3:O260)-1,65)*CEILING(COUNT(DRAFT!$B:$B)/4,1),1+MOD(COLUMN()-1,6)))</f>
        <v/>
      </c>
      <c r="P260" s="51" t="str">
        <f>IF(ROWS($A$3:P260)&gt;CEILING(COUNT(DRAFT!$B:$B)/4,1),"",INDEX(RSLT,ROWS($A$3:P260)+QUOTIENT(COLUMNS($A$3:P260)-1,65)*CEILING(COUNT(DRAFT!$B:$B)/4,1),1+MOD(COLUMN()-1,6)))</f>
        <v/>
      </c>
      <c r="Q260" s="51" t="str">
        <f>IF(ROWS($A$3:Q260)&gt;CEILING(COUNT(DRAFT!$B:$B)/4,1),"",INDEX(RSLT,ROWS($A$3:Q260)+QUOTIENT(COLUMNS($A$3:Q260)-1,65)*CEILING(COUNT(DRAFT!$B:$B)/4,1),1+MOD(COLUMN()-1,6)))</f>
        <v/>
      </c>
      <c r="R260" s="51" t="str">
        <f>IF(ROWS($A$3:R260)&gt;CEILING(COUNT(DRAFT!$B:$B)/4,1),"",INDEX(RSLT,ROWS($A$3:R260)+QUOTIENT(COLUMNS($A$3:R260)-1,65)*CEILING(COUNT(DRAFT!$B:$B)/4,1),1+MOD(COLUMN()-1,6)))</f>
        <v/>
      </c>
      <c r="S260" s="51" t="str">
        <f>IF(ROWS($A$3:S260)&gt;CEILING(COUNT(DRAFT!$B:$B)/4,1),"",INDEX(RSLT,ROWS($A$3:S260)+QUOTIENT(COLUMNS($A$3:S260)-1,65)*CEILING(COUNT(DRAFT!$B:$B)/4,1),1+MOD(COLUMN()-1,6)))</f>
        <v/>
      </c>
      <c r="T260" s="52" t="str">
        <f>IF(ROWS($A$3:T260)&gt;CEILING(COUNT(DRAFT!$B:$B)/4,1),"",INDEX(RSLT,ROWS($A$3:T260)+QUOTIENT(COLUMNS($A$3:T260)-1,65)*CEILING(COUNT(DRAFT!$B:$B)/4,1),1+MOD(COLUMN()-1,6)))</f>
        <v/>
      </c>
      <c r="U260" s="71" t="str">
        <f>IF(ROWS($A$3:U260)&gt;CEILING(COUNT(DRAFT!$B:$B)/4,1),"",INDEX(RSLT,ROWS($A$3:U260)+QUOTIENT(COLUMNS($A$3:U260)-1,65)*CEILING(COUNT(DRAFT!$B:$B)/4,1),1+MOD(COLUMN()-1,6)))</f>
        <v/>
      </c>
      <c r="V260" s="51" t="str">
        <f>IF(ROWS($A$3:V260)&gt;CEILING(COUNT(DRAFT!$B:$B)/4,1),"",INDEX(RSLT,ROWS($A$3:V260)+QUOTIENT(COLUMNS($A$3:V260)-1,65)*CEILING(COUNT(DRAFT!$B:$B)/4,1),1+MOD(COLUMN()-1,6)))</f>
        <v/>
      </c>
      <c r="W260" s="51" t="str">
        <f>IF(ROWS($A$3:W260)&gt;CEILING(COUNT(DRAFT!$B:$B)/4,1),"",INDEX(RSLT,ROWS($A$3:W260)+QUOTIENT(COLUMNS($A$3:W260)-1,65)*CEILING(COUNT(DRAFT!$B:$B)/4,1),1+MOD(COLUMN()-1,6)))</f>
        <v/>
      </c>
      <c r="X260" s="51" t="str">
        <f>IF(ROWS($A$3:X260)&gt;CEILING(COUNT(DRAFT!$B:$B)/4,1),"",INDEX(RSLT,ROWS($A$3:X260)+QUOTIENT(COLUMNS($A$3:X260)-1,65)*CEILING(COUNT(DRAFT!$B:$B)/4,1),1+MOD(COLUMN()-1,6)))</f>
        <v/>
      </c>
    </row>
    <row r="261" spans="1:24" ht="23.1" customHeight="1" x14ac:dyDescent="0.2">
      <c r="A261" s="51" t="str">
        <f>IF(ROWS($A$3:A261)&gt;CEILING(COUNT(DRAFT!$B:$B)/4,1),"",INDEX(RSLT,ROWS($A$3:A261)+QUOTIENT(COLUMNS($A$3:A261)-1,65)*CEILING(COUNT(DRAFT!$B:$B)/4,1),1+MOD(COLUMN()-1,6)))</f>
        <v/>
      </c>
      <c r="B261" s="52" t="str">
        <f>IF(ROWS($A$3:B261)&gt;CEILING(COUNT(DRAFT!$B:$B)/4,1),"",INDEX(RSLT,ROWS($A$3:B261)+QUOTIENT(COLUMNS($A$3:B261)-1,65)*CEILING(COUNT(DRAFT!$B:$B)/4,1),1+MOD(COLUMN()-1,6)))</f>
        <v/>
      </c>
      <c r="C261" s="71" t="str">
        <f>IF(ROWS($A$3:C261)&gt;CEILING(COUNT(DRAFT!$B:$B)/4,1),"",INDEX(RSLT,ROWS($A$3:C261)+QUOTIENT(COLUMNS($A$3:C261)-1,65)*CEILING(COUNT(DRAFT!$B:$B)/4,1),1+MOD(COLUMN()-1,6)))</f>
        <v/>
      </c>
      <c r="D261" s="51" t="str">
        <f>IF(ROWS($A$3:D261)&gt;CEILING(COUNT(DRAFT!$B:$B)/4,1),"",INDEX(RSLT,ROWS($A$3:D261)+QUOTIENT(COLUMNS($A$3:D261)-1,65)*CEILING(COUNT(DRAFT!$B:$B)/4,1),1+MOD(COLUMN()-1,6)))</f>
        <v/>
      </c>
      <c r="E261" s="51" t="str">
        <f>IF(ROWS($A$3:E261)&gt;CEILING(COUNT(DRAFT!$B:$B)/4,1),"",INDEX(RSLT,ROWS($A$3:E261)+QUOTIENT(COLUMNS($A$3:E261)-1,65)*CEILING(COUNT(DRAFT!$B:$B)/4,1),1+MOD(COLUMN()-1,6)))</f>
        <v/>
      </c>
      <c r="F261" s="51" t="str">
        <f>IF(ROWS($A$3:F261)&gt;CEILING(COUNT(DRAFT!$B:$B)/4,1),"",INDEX(RSLT,ROWS($A$3:F261)+QUOTIENT(COLUMNS($A$3:F261)-1,65)*CEILING(COUNT(DRAFT!$B:$B)/4,1),1+MOD(COLUMN()-1,6)))</f>
        <v/>
      </c>
      <c r="G261" s="51" t="str">
        <f>IF(ROWS($A$3:G261)&gt;CEILING(COUNT(DRAFT!$B:$B)/4,1),"",INDEX(RSLT,ROWS($A$3:G261)+QUOTIENT(COLUMNS($A$3:G261)-1,65)*CEILING(COUNT(DRAFT!$B:$B)/4,1),1+MOD(COLUMN()-1,6)))</f>
        <v/>
      </c>
      <c r="H261" s="52" t="str">
        <f>IF(ROWS($A$3:H261)&gt;CEILING(COUNT(DRAFT!$B:$B)/4,1),"",INDEX(RSLT,ROWS($A$3:H261)+QUOTIENT(COLUMNS($A$3:H261)-1,65)*CEILING(COUNT(DRAFT!$B:$B)/4,1),1+MOD(COLUMN()-1,6)))</f>
        <v/>
      </c>
      <c r="I261" s="71" t="str">
        <f>IF(ROWS($A$3:I261)&gt;CEILING(COUNT(DRAFT!$B:$B)/4,1),"",INDEX(RSLT,ROWS($A$3:I261)+QUOTIENT(COLUMNS($A$3:I261)-1,65)*CEILING(COUNT(DRAFT!$B:$B)/4,1),1+MOD(COLUMN()-1,6)))</f>
        <v/>
      </c>
      <c r="J261" s="51" t="str">
        <f>IF(ROWS($A$3:J261)&gt;CEILING(COUNT(DRAFT!$B:$B)/4,1),"",INDEX(RSLT,ROWS($A$3:J261)+QUOTIENT(COLUMNS($A$3:J261)-1,65)*CEILING(COUNT(DRAFT!$B:$B)/4,1),1+MOD(COLUMN()-1,6)))</f>
        <v/>
      </c>
      <c r="K261" s="51" t="str">
        <f>IF(ROWS($A$3:K261)&gt;CEILING(COUNT(DRAFT!$B:$B)/4,1),"",INDEX(RSLT,ROWS($A$3:K261)+QUOTIENT(COLUMNS($A$3:K261)-1,65)*CEILING(COUNT(DRAFT!$B:$B)/4,1),1+MOD(COLUMN()-1,6)))</f>
        <v/>
      </c>
      <c r="L261" s="51" t="str">
        <f>IF(ROWS($A$3:L261)&gt;CEILING(COUNT(DRAFT!$B:$B)/4,1),"",INDEX(RSLT,ROWS($A$3:L261)+QUOTIENT(COLUMNS($A$3:L261)-1,65)*CEILING(COUNT(DRAFT!$B:$B)/4,1),1+MOD(COLUMN()-1,6)))</f>
        <v/>
      </c>
      <c r="M261" s="51" t="str">
        <f>IF(ROWS($A$3:M261)&gt;CEILING(COUNT(DRAFT!$B:$B)/4,1),"",INDEX(RSLT,ROWS($A$3:M261)+QUOTIENT(COLUMNS($A$3:M261)-1,65)*CEILING(COUNT(DRAFT!$B:$B)/4,1),1+MOD(COLUMN()-1,6)))</f>
        <v/>
      </c>
      <c r="N261" s="52" t="str">
        <f>IF(ROWS($A$3:N261)&gt;CEILING(COUNT(DRAFT!$B:$B)/4,1),"",INDEX(RSLT,ROWS($A$3:N261)+QUOTIENT(COLUMNS($A$3:N261)-1,65)*CEILING(COUNT(DRAFT!$B:$B)/4,1),1+MOD(COLUMN()-1,6)))</f>
        <v/>
      </c>
      <c r="O261" s="71" t="str">
        <f>IF(ROWS($A$3:O261)&gt;CEILING(COUNT(DRAFT!$B:$B)/4,1),"",INDEX(RSLT,ROWS($A$3:O261)+QUOTIENT(COLUMNS($A$3:O261)-1,65)*CEILING(COUNT(DRAFT!$B:$B)/4,1),1+MOD(COLUMN()-1,6)))</f>
        <v/>
      </c>
      <c r="P261" s="51" t="str">
        <f>IF(ROWS($A$3:P261)&gt;CEILING(COUNT(DRAFT!$B:$B)/4,1),"",INDEX(RSLT,ROWS($A$3:P261)+QUOTIENT(COLUMNS($A$3:P261)-1,65)*CEILING(COUNT(DRAFT!$B:$B)/4,1),1+MOD(COLUMN()-1,6)))</f>
        <v/>
      </c>
      <c r="Q261" s="51" t="str">
        <f>IF(ROWS($A$3:Q261)&gt;CEILING(COUNT(DRAFT!$B:$B)/4,1),"",INDEX(RSLT,ROWS($A$3:Q261)+QUOTIENT(COLUMNS($A$3:Q261)-1,65)*CEILING(COUNT(DRAFT!$B:$B)/4,1),1+MOD(COLUMN()-1,6)))</f>
        <v/>
      </c>
      <c r="R261" s="51" t="str">
        <f>IF(ROWS($A$3:R261)&gt;CEILING(COUNT(DRAFT!$B:$B)/4,1),"",INDEX(RSLT,ROWS($A$3:R261)+QUOTIENT(COLUMNS($A$3:R261)-1,65)*CEILING(COUNT(DRAFT!$B:$B)/4,1),1+MOD(COLUMN()-1,6)))</f>
        <v/>
      </c>
      <c r="S261" s="51" t="str">
        <f>IF(ROWS($A$3:S261)&gt;CEILING(COUNT(DRAFT!$B:$B)/4,1),"",INDEX(RSLT,ROWS($A$3:S261)+QUOTIENT(COLUMNS($A$3:S261)-1,65)*CEILING(COUNT(DRAFT!$B:$B)/4,1),1+MOD(COLUMN()-1,6)))</f>
        <v/>
      </c>
      <c r="T261" s="52" t="str">
        <f>IF(ROWS($A$3:T261)&gt;CEILING(COUNT(DRAFT!$B:$B)/4,1),"",INDEX(RSLT,ROWS($A$3:T261)+QUOTIENT(COLUMNS($A$3:T261)-1,65)*CEILING(COUNT(DRAFT!$B:$B)/4,1),1+MOD(COLUMN()-1,6)))</f>
        <v/>
      </c>
      <c r="U261" s="71" t="str">
        <f>IF(ROWS($A$3:U261)&gt;CEILING(COUNT(DRAFT!$B:$B)/4,1),"",INDEX(RSLT,ROWS($A$3:U261)+QUOTIENT(COLUMNS($A$3:U261)-1,65)*CEILING(COUNT(DRAFT!$B:$B)/4,1),1+MOD(COLUMN()-1,6)))</f>
        <v/>
      </c>
      <c r="V261" s="51" t="str">
        <f>IF(ROWS($A$3:V261)&gt;CEILING(COUNT(DRAFT!$B:$B)/4,1),"",INDEX(RSLT,ROWS($A$3:V261)+QUOTIENT(COLUMNS($A$3:V261)-1,65)*CEILING(COUNT(DRAFT!$B:$B)/4,1),1+MOD(COLUMN()-1,6)))</f>
        <v/>
      </c>
      <c r="W261" s="51" t="str">
        <f>IF(ROWS($A$3:W261)&gt;CEILING(COUNT(DRAFT!$B:$B)/4,1),"",INDEX(RSLT,ROWS($A$3:W261)+QUOTIENT(COLUMNS($A$3:W261)-1,65)*CEILING(COUNT(DRAFT!$B:$B)/4,1),1+MOD(COLUMN()-1,6)))</f>
        <v/>
      </c>
      <c r="X261" s="51" t="str">
        <f>IF(ROWS($A$3:X261)&gt;CEILING(COUNT(DRAFT!$B:$B)/4,1),"",INDEX(RSLT,ROWS($A$3:X261)+QUOTIENT(COLUMNS($A$3:X261)-1,65)*CEILING(COUNT(DRAFT!$B:$B)/4,1),1+MOD(COLUMN()-1,6)))</f>
        <v/>
      </c>
    </row>
    <row r="262" spans="1:24" ht="23.1" customHeight="1" x14ac:dyDescent="0.2">
      <c r="A262" s="51" t="str">
        <f>IF(ROWS($A$3:A262)&gt;CEILING(COUNT(DRAFT!$B:$B)/4,1),"",INDEX(RSLT,ROWS($A$3:A262)+QUOTIENT(COLUMNS($A$3:A262)-1,65)*CEILING(COUNT(DRAFT!$B:$B)/4,1),1+MOD(COLUMN()-1,6)))</f>
        <v/>
      </c>
      <c r="B262" s="52" t="str">
        <f>IF(ROWS($A$3:B262)&gt;CEILING(COUNT(DRAFT!$B:$B)/4,1),"",INDEX(RSLT,ROWS($A$3:B262)+QUOTIENT(COLUMNS($A$3:B262)-1,65)*CEILING(COUNT(DRAFT!$B:$B)/4,1),1+MOD(COLUMN()-1,6)))</f>
        <v/>
      </c>
      <c r="C262" s="71" t="str">
        <f>IF(ROWS($A$3:C262)&gt;CEILING(COUNT(DRAFT!$B:$B)/4,1),"",INDEX(RSLT,ROWS($A$3:C262)+QUOTIENT(COLUMNS($A$3:C262)-1,65)*CEILING(COUNT(DRAFT!$B:$B)/4,1),1+MOD(COLUMN()-1,6)))</f>
        <v/>
      </c>
      <c r="D262" s="51" t="str">
        <f>IF(ROWS($A$3:D262)&gt;CEILING(COUNT(DRAFT!$B:$B)/4,1),"",INDEX(RSLT,ROWS($A$3:D262)+QUOTIENT(COLUMNS($A$3:D262)-1,65)*CEILING(COUNT(DRAFT!$B:$B)/4,1),1+MOD(COLUMN()-1,6)))</f>
        <v/>
      </c>
      <c r="E262" s="51" t="str">
        <f>IF(ROWS($A$3:E262)&gt;CEILING(COUNT(DRAFT!$B:$B)/4,1),"",INDEX(RSLT,ROWS($A$3:E262)+QUOTIENT(COLUMNS($A$3:E262)-1,65)*CEILING(COUNT(DRAFT!$B:$B)/4,1),1+MOD(COLUMN()-1,6)))</f>
        <v/>
      </c>
      <c r="F262" s="51" t="str">
        <f>IF(ROWS($A$3:F262)&gt;CEILING(COUNT(DRAFT!$B:$B)/4,1),"",INDEX(RSLT,ROWS($A$3:F262)+QUOTIENT(COLUMNS($A$3:F262)-1,65)*CEILING(COUNT(DRAFT!$B:$B)/4,1),1+MOD(COLUMN()-1,6)))</f>
        <v/>
      </c>
      <c r="G262" s="51" t="str">
        <f>IF(ROWS($A$3:G262)&gt;CEILING(COUNT(DRAFT!$B:$B)/4,1),"",INDEX(RSLT,ROWS($A$3:G262)+QUOTIENT(COLUMNS($A$3:G262)-1,65)*CEILING(COUNT(DRAFT!$B:$B)/4,1),1+MOD(COLUMN()-1,6)))</f>
        <v/>
      </c>
      <c r="H262" s="52" t="str">
        <f>IF(ROWS($A$3:H262)&gt;CEILING(COUNT(DRAFT!$B:$B)/4,1),"",INDEX(RSLT,ROWS($A$3:H262)+QUOTIENT(COLUMNS($A$3:H262)-1,65)*CEILING(COUNT(DRAFT!$B:$B)/4,1),1+MOD(COLUMN()-1,6)))</f>
        <v/>
      </c>
      <c r="I262" s="71" t="str">
        <f>IF(ROWS($A$3:I262)&gt;CEILING(COUNT(DRAFT!$B:$B)/4,1),"",INDEX(RSLT,ROWS($A$3:I262)+QUOTIENT(COLUMNS($A$3:I262)-1,65)*CEILING(COUNT(DRAFT!$B:$B)/4,1),1+MOD(COLUMN()-1,6)))</f>
        <v/>
      </c>
      <c r="J262" s="51" t="str">
        <f>IF(ROWS($A$3:J262)&gt;CEILING(COUNT(DRAFT!$B:$B)/4,1),"",INDEX(RSLT,ROWS($A$3:J262)+QUOTIENT(COLUMNS($A$3:J262)-1,65)*CEILING(COUNT(DRAFT!$B:$B)/4,1),1+MOD(COLUMN()-1,6)))</f>
        <v/>
      </c>
      <c r="K262" s="51" t="str">
        <f>IF(ROWS($A$3:K262)&gt;CEILING(COUNT(DRAFT!$B:$B)/4,1),"",INDEX(RSLT,ROWS($A$3:K262)+QUOTIENT(COLUMNS($A$3:K262)-1,65)*CEILING(COUNT(DRAFT!$B:$B)/4,1),1+MOD(COLUMN()-1,6)))</f>
        <v/>
      </c>
      <c r="L262" s="51" t="str">
        <f>IF(ROWS($A$3:L262)&gt;CEILING(COUNT(DRAFT!$B:$B)/4,1),"",INDEX(RSLT,ROWS($A$3:L262)+QUOTIENT(COLUMNS($A$3:L262)-1,65)*CEILING(COUNT(DRAFT!$B:$B)/4,1),1+MOD(COLUMN()-1,6)))</f>
        <v/>
      </c>
      <c r="M262" s="51" t="str">
        <f>IF(ROWS($A$3:M262)&gt;CEILING(COUNT(DRAFT!$B:$B)/4,1),"",INDEX(RSLT,ROWS($A$3:M262)+QUOTIENT(COLUMNS($A$3:M262)-1,65)*CEILING(COUNT(DRAFT!$B:$B)/4,1),1+MOD(COLUMN()-1,6)))</f>
        <v/>
      </c>
      <c r="N262" s="52" t="str">
        <f>IF(ROWS($A$3:N262)&gt;CEILING(COUNT(DRAFT!$B:$B)/4,1),"",INDEX(RSLT,ROWS($A$3:N262)+QUOTIENT(COLUMNS($A$3:N262)-1,65)*CEILING(COUNT(DRAFT!$B:$B)/4,1),1+MOD(COLUMN()-1,6)))</f>
        <v/>
      </c>
      <c r="O262" s="71" t="str">
        <f>IF(ROWS($A$3:O262)&gt;CEILING(COUNT(DRAFT!$B:$B)/4,1),"",INDEX(RSLT,ROWS($A$3:O262)+QUOTIENT(COLUMNS($A$3:O262)-1,65)*CEILING(COUNT(DRAFT!$B:$B)/4,1),1+MOD(COLUMN()-1,6)))</f>
        <v/>
      </c>
      <c r="P262" s="51" t="str">
        <f>IF(ROWS($A$3:P262)&gt;CEILING(COUNT(DRAFT!$B:$B)/4,1),"",INDEX(RSLT,ROWS($A$3:P262)+QUOTIENT(COLUMNS($A$3:P262)-1,65)*CEILING(COUNT(DRAFT!$B:$B)/4,1),1+MOD(COLUMN()-1,6)))</f>
        <v/>
      </c>
      <c r="Q262" s="51" t="str">
        <f>IF(ROWS($A$3:Q262)&gt;CEILING(COUNT(DRAFT!$B:$B)/4,1),"",INDEX(RSLT,ROWS($A$3:Q262)+QUOTIENT(COLUMNS($A$3:Q262)-1,65)*CEILING(COUNT(DRAFT!$B:$B)/4,1),1+MOD(COLUMN()-1,6)))</f>
        <v/>
      </c>
      <c r="R262" s="51" t="str">
        <f>IF(ROWS($A$3:R262)&gt;CEILING(COUNT(DRAFT!$B:$B)/4,1),"",INDEX(RSLT,ROWS($A$3:R262)+QUOTIENT(COLUMNS($A$3:R262)-1,65)*CEILING(COUNT(DRAFT!$B:$B)/4,1),1+MOD(COLUMN()-1,6)))</f>
        <v/>
      </c>
      <c r="S262" s="51" t="str">
        <f>IF(ROWS($A$3:S262)&gt;CEILING(COUNT(DRAFT!$B:$B)/4,1),"",INDEX(RSLT,ROWS($A$3:S262)+QUOTIENT(COLUMNS($A$3:S262)-1,65)*CEILING(COUNT(DRAFT!$B:$B)/4,1),1+MOD(COLUMN()-1,6)))</f>
        <v/>
      </c>
      <c r="T262" s="52" t="str">
        <f>IF(ROWS($A$3:T262)&gt;CEILING(COUNT(DRAFT!$B:$B)/4,1),"",INDEX(RSLT,ROWS($A$3:T262)+QUOTIENT(COLUMNS($A$3:T262)-1,65)*CEILING(COUNT(DRAFT!$B:$B)/4,1),1+MOD(COLUMN()-1,6)))</f>
        <v/>
      </c>
      <c r="U262" s="71" t="str">
        <f>IF(ROWS($A$3:U262)&gt;CEILING(COUNT(DRAFT!$B:$B)/4,1),"",INDEX(RSLT,ROWS($A$3:U262)+QUOTIENT(COLUMNS($A$3:U262)-1,65)*CEILING(COUNT(DRAFT!$B:$B)/4,1),1+MOD(COLUMN()-1,6)))</f>
        <v/>
      </c>
      <c r="V262" s="51" t="str">
        <f>IF(ROWS($A$3:V262)&gt;CEILING(COUNT(DRAFT!$B:$B)/4,1),"",INDEX(RSLT,ROWS($A$3:V262)+QUOTIENT(COLUMNS($A$3:V262)-1,65)*CEILING(COUNT(DRAFT!$B:$B)/4,1),1+MOD(COLUMN()-1,6)))</f>
        <v/>
      </c>
      <c r="W262" s="51" t="str">
        <f>IF(ROWS($A$3:W262)&gt;CEILING(COUNT(DRAFT!$B:$B)/4,1),"",INDEX(RSLT,ROWS($A$3:W262)+QUOTIENT(COLUMNS($A$3:W262)-1,65)*CEILING(COUNT(DRAFT!$B:$B)/4,1),1+MOD(COLUMN()-1,6)))</f>
        <v/>
      </c>
      <c r="X262" s="51" t="str">
        <f>IF(ROWS($A$3:X262)&gt;CEILING(COUNT(DRAFT!$B:$B)/4,1),"",INDEX(RSLT,ROWS($A$3:X262)+QUOTIENT(COLUMNS($A$3:X262)-1,65)*CEILING(COUNT(DRAFT!$B:$B)/4,1),1+MOD(COLUMN()-1,6)))</f>
        <v/>
      </c>
    </row>
    <row r="263" spans="1:24" ht="23.1" customHeight="1" x14ac:dyDescent="0.2">
      <c r="A263" s="51" t="str">
        <f>IF(ROWS($A$3:A263)&gt;CEILING(COUNT(DRAFT!$B:$B)/4,1),"",INDEX(RSLT,ROWS($A$3:A263)+QUOTIENT(COLUMNS($A$3:A263)-1,65)*CEILING(COUNT(DRAFT!$B:$B)/4,1),1+MOD(COLUMN()-1,6)))</f>
        <v/>
      </c>
      <c r="B263" s="52" t="str">
        <f>IF(ROWS($A$3:B263)&gt;CEILING(COUNT(DRAFT!$B:$B)/4,1),"",INDEX(RSLT,ROWS($A$3:B263)+QUOTIENT(COLUMNS($A$3:B263)-1,65)*CEILING(COUNT(DRAFT!$B:$B)/4,1),1+MOD(COLUMN()-1,6)))</f>
        <v/>
      </c>
      <c r="C263" s="71" t="str">
        <f>IF(ROWS($A$3:C263)&gt;CEILING(COUNT(DRAFT!$B:$B)/4,1),"",INDEX(RSLT,ROWS($A$3:C263)+QUOTIENT(COLUMNS($A$3:C263)-1,65)*CEILING(COUNT(DRAFT!$B:$B)/4,1),1+MOD(COLUMN()-1,6)))</f>
        <v/>
      </c>
      <c r="D263" s="51" t="str">
        <f>IF(ROWS($A$3:D263)&gt;CEILING(COUNT(DRAFT!$B:$B)/4,1),"",INDEX(RSLT,ROWS($A$3:D263)+QUOTIENT(COLUMNS($A$3:D263)-1,65)*CEILING(COUNT(DRAFT!$B:$B)/4,1),1+MOD(COLUMN()-1,6)))</f>
        <v/>
      </c>
      <c r="E263" s="51" t="str">
        <f>IF(ROWS($A$3:E263)&gt;CEILING(COUNT(DRAFT!$B:$B)/4,1),"",INDEX(RSLT,ROWS($A$3:E263)+QUOTIENT(COLUMNS($A$3:E263)-1,65)*CEILING(COUNT(DRAFT!$B:$B)/4,1),1+MOD(COLUMN()-1,6)))</f>
        <v/>
      </c>
      <c r="F263" s="51" t="str">
        <f>IF(ROWS($A$3:F263)&gt;CEILING(COUNT(DRAFT!$B:$B)/4,1),"",INDEX(RSLT,ROWS($A$3:F263)+QUOTIENT(COLUMNS($A$3:F263)-1,65)*CEILING(COUNT(DRAFT!$B:$B)/4,1),1+MOD(COLUMN()-1,6)))</f>
        <v/>
      </c>
      <c r="G263" s="51" t="str">
        <f>IF(ROWS($A$3:G263)&gt;CEILING(COUNT(DRAFT!$B:$B)/4,1),"",INDEX(RSLT,ROWS($A$3:G263)+QUOTIENT(COLUMNS($A$3:G263)-1,65)*CEILING(COUNT(DRAFT!$B:$B)/4,1),1+MOD(COLUMN()-1,6)))</f>
        <v/>
      </c>
      <c r="H263" s="52" t="str">
        <f>IF(ROWS($A$3:H263)&gt;CEILING(COUNT(DRAFT!$B:$B)/4,1),"",INDEX(RSLT,ROWS($A$3:H263)+QUOTIENT(COLUMNS($A$3:H263)-1,65)*CEILING(COUNT(DRAFT!$B:$B)/4,1),1+MOD(COLUMN()-1,6)))</f>
        <v/>
      </c>
      <c r="I263" s="71" t="str">
        <f>IF(ROWS($A$3:I263)&gt;CEILING(COUNT(DRAFT!$B:$B)/4,1),"",INDEX(RSLT,ROWS($A$3:I263)+QUOTIENT(COLUMNS($A$3:I263)-1,65)*CEILING(COUNT(DRAFT!$B:$B)/4,1),1+MOD(COLUMN()-1,6)))</f>
        <v/>
      </c>
      <c r="J263" s="51" t="str">
        <f>IF(ROWS($A$3:J263)&gt;CEILING(COUNT(DRAFT!$B:$B)/4,1),"",INDEX(RSLT,ROWS($A$3:J263)+QUOTIENT(COLUMNS($A$3:J263)-1,65)*CEILING(COUNT(DRAFT!$B:$B)/4,1),1+MOD(COLUMN()-1,6)))</f>
        <v/>
      </c>
      <c r="K263" s="51" t="str">
        <f>IF(ROWS($A$3:K263)&gt;CEILING(COUNT(DRAFT!$B:$B)/4,1),"",INDEX(RSLT,ROWS($A$3:K263)+QUOTIENT(COLUMNS($A$3:K263)-1,65)*CEILING(COUNT(DRAFT!$B:$B)/4,1),1+MOD(COLUMN()-1,6)))</f>
        <v/>
      </c>
      <c r="L263" s="51" t="str">
        <f>IF(ROWS($A$3:L263)&gt;CEILING(COUNT(DRAFT!$B:$B)/4,1),"",INDEX(RSLT,ROWS($A$3:L263)+QUOTIENT(COLUMNS($A$3:L263)-1,65)*CEILING(COUNT(DRAFT!$B:$B)/4,1),1+MOD(COLUMN()-1,6)))</f>
        <v/>
      </c>
      <c r="M263" s="51" t="str">
        <f>IF(ROWS($A$3:M263)&gt;CEILING(COUNT(DRAFT!$B:$B)/4,1),"",INDEX(RSLT,ROWS($A$3:M263)+QUOTIENT(COLUMNS($A$3:M263)-1,65)*CEILING(COUNT(DRAFT!$B:$B)/4,1),1+MOD(COLUMN()-1,6)))</f>
        <v/>
      </c>
      <c r="N263" s="52" t="str">
        <f>IF(ROWS($A$3:N263)&gt;CEILING(COUNT(DRAFT!$B:$B)/4,1),"",INDEX(RSLT,ROWS($A$3:N263)+QUOTIENT(COLUMNS($A$3:N263)-1,65)*CEILING(COUNT(DRAFT!$B:$B)/4,1),1+MOD(COLUMN()-1,6)))</f>
        <v/>
      </c>
      <c r="O263" s="71" t="str">
        <f>IF(ROWS($A$3:O263)&gt;CEILING(COUNT(DRAFT!$B:$B)/4,1),"",INDEX(RSLT,ROWS($A$3:O263)+QUOTIENT(COLUMNS($A$3:O263)-1,65)*CEILING(COUNT(DRAFT!$B:$B)/4,1),1+MOD(COLUMN()-1,6)))</f>
        <v/>
      </c>
      <c r="P263" s="51" t="str">
        <f>IF(ROWS($A$3:P263)&gt;CEILING(COUNT(DRAFT!$B:$B)/4,1),"",INDEX(RSLT,ROWS($A$3:P263)+QUOTIENT(COLUMNS($A$3:P263)-1,65)*CEILING(COUNT(DRAFT!$B:$B)/4,1),1+MOD(COLUMN()-1,6)))</f>
        <v/>
      </c>
      <c r="Q263" s="51" t="str">
        <f>IF(ROWS($A$3:Q263)&gt;CEILING(COUNT(DRAFT!$B:$B)/4,1),"",INDEX(RSLT,ROWS($A$3:Q263)+QUOTIENT(COLUMNS($A$3:Q263)-1,65)*CEILING(COUNT(DRAFT!$B:$B)/4,1),1+MOD(COLUMN()-1,6)))</f>
        <v/>
      </c>
      <c r="R263" s="51" t="str">
        <f>IF(ROWS($A$3:R263)&gt;CEILING(COUNT(DRAFT!$B:$B)/4,1),"",INDEX(RSLT,ROWS($A$3:R263)+QUOTIENT(COLUMNS($A$3:R263)-1,65)*CEILING(COUNT(DRAFT!$B:$B)/4,1),1+MOD(COLUMN()-1,6)))</f>
        <v/>
      </c>
      <c r="S263" s="51" t="str">
        <f>IF(ROWS($A$3:S263)&gt;CEILING(COUNT(DRAFT!$B:$B)/4,1),"",INDEX(RSLT,ROWS($A$3:S263)+QUOTIENT(COLUMNS($A$3:S263)-1,65)*CEILING(COUNT(DRAFT!$B:$B)/4,1),1+MOD(COLUMN()-1,6)))</f>
        <v/>
      </c>
      <c r="T263" s="52" t="str">
        <f>IF(ROWS($A$3:T263)&gt;CEILING(COUNT(DRAFT!$B:$B)/4,1),"",INDEX(RSLT,ROWS($A$3:T263)+QUOTIENT(COLUMNS($A$3:T263)-1,65)*CEILING(COUNT(DRAFT!$B:$B)/4,1),1+MOD(COLUMN()-1,6)))</f>
        <v/>
      </c>
      <c r="U263" s="71" t="str">
        <f>IF(ROWS($A$3:U263)&gt;CEILING(COUNT(DRAFT!$B:$B)/4,1),"",INDEX(RSLT,ROWS($A$3:U263)+QUOTIENT(COLUMNS($A$3:U263)-1,65)*CEILING(COUNT(DRAFT!$B:$B)/4,1),1+MOD(COLUMN()-1,6)))</f>
        <v/>
      </c>
      <c r="V263" s="51" t="str">
        <f>IF(ROWS($A$3:V263)&gt;CEILING(COUNT(DRAFT!$B:$B)/4,1),"",INDEX(RSLT,ROWS($A$3:V263)+QUOTIENT(COLUMNS($A$3:V263)-1,65)*CEILING(COUNT(DRAFT!$B:$B)/4,1),1+MOD(COLUMN()-1,6)))</f>
        <v/>
      </c>
      <c r="W263" s="51" t="str">
        <f>IF(ROWS($A$3:W263)&gt;CEILING(COUNT(DRAFT!$B:$B)/4,1),"",INDEX(RSLT,ROWS($A$3:W263)+QUOTIENT(COLUMNS($A$3:W263)-1,65)*CEILING(COUNT(DRAFT!$B:$B)/4,1),1+MOD(COLUMN()-1,6)))</f>
        <v/>
      </c>
      <c r="X263" s="51" t="str">
        <f>IF(ROWS($A$3:X263)&gt;CEILING(COUNT(DRAFT!$B:$B)/4,1),"",INDEX(RSLT,ROWS($A$3:X263)+QUOTIENT(COLUMNS($A$3:X263)-1,65)*CEILING(COUNT(DRAFT!$B:$B)/4,1),1+MOD(COLUMN()-1,6)))</f>
        <v/>
      </c>
    </row>
    <row r="264" spans="1:24" ht="23.1" customHeight="1" x14ac:dyDescent="0.2">
      <c r="A264" s="51" t="str">
        <f>IF(ROWS($A$3:A264)&gt;CEILING(COUNT(DRAFT!$B:$B)/4,1),"",INDEX(RSLT,ROWS($A$3:A264)+QUOTIENT(COLUMNS($A$3:A264)-1,65)*CEILING(COUNT(DRAFT!$B:$B)/4,1),1+MOD(COLUMN()-1,6)))</f>
        <v/>
      </c>
      <c r="B264" s="52" t="str">
        <f>IF(ROWS($A$3:B264)&gt;CEILING(COUNT(DRAFT!$B:$B)/4,1),"",INDEX(RSLT,ROWS($A$3:B264)+QUOTIENT(COLUMNS($A$3:B264)-1,65)*CEILING(COUNT(DRAFT!$B:$B)/4,1),1+MOD(COLUMN()-1,6)))</f>
        <v/>
      </c>
      <c r="C264" s="71" t="str">
        <f>IF(ROWS($A$3:C264)&gt;CEILING(COUNT(DRAFT!$B:$B)/4,1),"",INDEX(RSLT,ROWS($A$3:C264)+QUOTIENT(COLUMNS($A$3:C264)-1,65)*CEILING(COUNT(DRAFT!$B:$B)/4,1),1+MOD(COLUMN()-1,6)))</f>
        <v/>
      </c>
      <c r="D264" s="51" t="str">
        <f>IF(ROWS($A$3:D264)&gt;CEILING(COUNT(DRAFT!$B:$B)/4,1),"",INDEX(RSLT,ROWS($A$3:D264)+QUOTIENT(COLUMNS($A$3:D264)-1,65)*CEILING(COUNT(DRAFT!$B:$B)/4,1),1+MOD(COLUMN()-1,6)))</f>
        <v/>
      </c>
      <c r="E264" s="51" t="str">
        <f>IF(ROWS($A$3:E264)&gt;CEILING(COUNT(DRAFT!$B:$B)/4,1),"",INDEX(RSLT,ROWS($A$3:E264)+QUOTIENT(COLUMNS($A$3:E264)-1,65)*CEILING(COUNT(DRAFT!$B:$B)/4,1),1+MOD(COLUMN()-1,6)))</f>
        <v/>
      </c>
      <c r="F264" s="51" t="str">
        <f>IF(ROWS($A$3:F264)&gt;CEILING(COUNT(DRAFT!$B:$B)/4,1),"",INDEX(RSLT,ROWS($A$3:F264)+QUOTIENT(COLUMNS($A$3:F264)-1,65)*CEILING(COUNT(DRAFT!$B:$B)/4,1),1+MOD(COLUMN()-1,6)))</f>
        <v/>
      </c>
      <c r="G264" s="51" t="str">
        <f>IF(ROWS($A$3:G264)&gt;CEILING(COUNT(DRAFT!$B:$B)/4,1),"",INDEX(RSLT,ROWS($A$3:G264)+QUOTIENT(COLUMNS($A$3:G264)-1,65)*CEILING(COUNT(DRAFT!$B:$B)/4,1),1+MOD(COLUMN()-1,6)))</f>
        <v/>
      </c>
      <c r="H264" s="52" t="str">
        <f>IF(ROWS($A$3:H264)&gt;CEILING(COUNT(DRAFT!$B:$B)/4,1),"",INDEX(RSLT,ROWS($A$3:H264)+QUOTIENT(COLUMNS($A$3:H264)-1,65)*CEILING(COUNT(DRAFT!$B:$B)/4,1),1+MOD(COLUMN()-1,6)))</f>
        <v/>
      </c>
      <c r="I264" s="71" t="str">
        <f>IF(ROWS($A$3:I264)&gt;CEILING(COUNT(DRAFT!$B:$B)/4,1),"",INDEX(RSLT,ROWS($A$3:I264)+QUOTIENT(COLUMNS($A$3:I264)-1,65)*CEILING(COUNT(DRAFT!$B:$B)/4,1),1+MOD(COLUMN()-1,6)))</f>
        <v/>
      </c>
      <c r="J264" s="51" t="str">
        <f>IF(ROWS($A$3:J264)&gt;CEILING(COUNT(DRAFT!$B:$B)/4,1),"",INDEX(RSLT,ROWS($A$3:J264)+QUOTIENT(COLUMNS($A$3:J264)-1,65)*CEILING(COUNT(DRAFT!$B:$B)/4,1),1+MOD(COLUMN()-1,6)))</f>
        <v/>
      </c>
      <c r="K264" s="51" t="str">
        <f>IF(ROWS($A$3:K264)&gt;CEILING(COUNT(DRAFT!$B:$B)/4,1),"",INDEX(RSLT,ROWS($A$3:K264)+QUOTIENT(COLUMNS($A$3:K264)-1,65)*CEILING(COUNT(DRAFT!$B:$B)/4,1),1+MOD(COLUMN()-1,6)))</f>
        <v/>
      </c>
      <c r="L264" s="51" t="str">
        <f>IF(ROWS($A$3:L264)&gt;CEILING(COUNT(DRAFT!$B:$B)/4,1),"",INDEX(RSLT,ROWS($A$3:L264)+QUOTIENT(COLUMNS($A$3:L264)-1,65)*CEILING(COUNT(DRAFT!$B:$B)/4,1),1+MOD(COLUMN()-1,6)))</f>
        <v/>
      </c>
      <c r="M264" s="51" t="str">
        <f>IF(ROWS($A$3:M264)&gt;CEILING(COUNT(DRAFT!$B:$B)/4,1),"",INDEX(RSLT,ROWS($A$3:M264)+QUOTIENT(COLUMNS($A$3:M264)-1,65)*CEILING(COUNT(DRAFT!$B:$B)/4,1),1+MOD(COLUMN()-1,6)))</f>
        <v/>
      </c>
      <c r="N264" s="52" t="str">
        <f>IF(ROWS($A$3:N264)&gt;CEILING(COUNT(DRAFT!$B:$B)/4,1),"",INDEX(RSLT,ROWS($A$3:N264)+QUOTIENT(COLUMNS($A$3:N264)-1,65)*CEILING(COUNT(DRAFT!$B:$B)/4,1),1+MOD(COLUMN()-1,6)))</f>
        <v/>
      </c>
      <c r="O264" s="71" t="str">
        <f>IF(ROWS($A$3:O264)&gt;CEILING(COUNT(DRAFT!$B:$B)/4,1),"",INDEX(RSLT,ROWS($A$3:O264)+QUOTIENT(COLUMNS($A$3:O264)-1,65)*CEILING(COUNT(DRAFT!$B:$B)/4,1),1+MOD(COLUMN()-1,6)))</f>
        <v/>
      </c>
      <c r="P264" s="51" t="str">
        <f>IF(ROWS($A$3:P264)&gt;CEILING(COUNT(DRAFT!$B:$B)/4,1),"",INDEX(RSLT,ROWS($A$3:P264)+QUOTIENT(COLUMNS($A$3:P264)-1,65)*CEILING(COUNT(DRAFT!$B:$B)/4,1),1+MOD(COLUMN()-1,6)))</f>
        <v/>
      </c>
      <c r="Q264" s="51" t="str">
        <f>IF(ROWS($A$3:Q264)&gt;CEILING(COUNT(DRAFT!$B:$B)/4,1),"",INDEX(RSLT,ROWS($A$3:Q264)+QUOTIENT(COLUMNS($A$3:Q264)-1,65)*CEILING(COUNT(DRAFT!$B:$B)/4,1),1+MOD(COLUMN()-1,6)))</f>
        <v/>
      </c>
      <c r="R264" s="51" t="str">
        <f>IF(ROWS($A$3:R264)&gt;CEILING(COUNT(DRAFT!$B:$B)/4,1),"",INDEX(RSLT,ROWS($A$3:R264)+QUOTIENT(COLUMNS($A$3:R264)-1,65)*CEILING(COUNT(DRAFT!$B:$B)/4,1),1+MOD(COLUMN()-1,6)))</f>
        <v/>
      </c>
      <c r="S264" s="51" t="str">
        <f>IF(ROWS($A$3:S264)&gt;CEILING(COUNT(DRAFT!$B:$B)/4,1),"",INDEX(RSLT,ROWS($A$3:S264)+QUOTIENT(COLUMNS($A$3:S264)-1,65)*CEILING(COUNT(DRAFT!$B:$B)/4,1),1+MOD(COLUMN()-1,6)))</f>
        <v/>
      </c>
      <c r="T264" s="52" t="str">
        <f>IF(ROWS($A$3:T264)&gt;CEILING(COUNT(DRAFT!$B:$B)/4,1),"",INDEX(RSLT,ROWS($A$3:T264)+QUOTIENT(COLUMNS($A$3:T264)-1,65)*CEILING(COUNT(DRAFT!$B:$B)/4,1),1+MOD(COLUMN()-1,6)))</f>
        <v/>
      </c>
      <c r="U264" s="71" t="str">
        <f>IF(ROWS($A$3:U264)&gt;CEILING(COUNT(DRAFT!$B:$B)/4,1),"",INDEX(RSLT,ROWS($A$3:U264)+QUOTIENT(COLUMNS($A$3:U264)-1,65)*CEILING(COUNT(DRAFT!$B:$B)/4,1),1+MOD(COLUMN()-1,6)))</f>
        <v/>
      </c>
      <c r="V264" s="51" t="str">
        <f>IF(ROWS($A$3:V264)&gt;CEILING(COUNT(DRAFT!$B:$B)/4,1),"",INDEX(RSLT,ROWS($A$3:V264)+QUOTIENT(COLUMNS($A$3:V264)-1,65)*CEILING(COUNT(DRAFT!$B:$B)/4,1),1+MOD(COLUMN()-1,6)))</f>
        <v/>
      </c>
      <c r="W264" s="51" t="str">
        <f>IF(ROWS($A$3:W264)&gt;CEILING(COUNT(DRAFT!$B:$B)/4,1),"",INDEX(RSLT,ROWS($A$3:W264)+QUOTIENT(COLUMNS($A$3:W264)-1,65)*CEILING(COUNT(DRAFT!$B:$B)/4,1),1+MOD(COLUMN()-1,6)))</f>
        <v/>
      </c>
      <c r="X264" s="51" t="str">
        <f>IF(ROWS($A$3:X264)&gt;CEILING(COUNT(DRAFT!$B:$B)/4,1),"",INDEX(RSLT,ROWS($A$3:X264)+QUOTIENT(COLUMNS($A$3:X264)-1,65)*CEILING(COUNT(DRAFT!$B:$B)/4,1),1+MOD(COLUMN()-1,6)))</f>
        <v/>
      </c>
    </row>
    <row r="265" spans="1:24" ht="23.1" customHeight="1" x14ac:dyDescent="0.2">
      <c r="A265" s="51" t="str">
        <f>IF(ROWS($A$3:A265)&gt;CEILING(COUNT(DRAFT!$B:$B)/4,1),"",INDEX(RSLT,ROWS($A$3:A265)+QUOTIENT(COLUMNS($A$3:A265)-1,65)*CEILING(COUNT(DRAFT!$B:$B)/4,1),1+MOD(COLUMN()-1,6)))</f>
        <v/>
      </c>
      <c r="B265" s="52" t="str">
        <f>IF(ROWS($A$3:B265)&gt;CEILING(COUNT(DRAFT!$B:$B)/4,1),"",INDEX(RSLT,ROWS($A$3:B265)+QUOTIENT(COLUMNS($A$3:B265)-1,65)*CEILING(COUNT(DRAFT!$B:$B)/4,1),1+MOD(COLUMN()-1,6)))</f>
        <v/>
      </c>
      <c r="C265" s="71" t="str">
        <f>IF(ROWS($A$3:C265)&gt;CEILING(COUNT(DRAFT!$B:$B)/4,1),"",INDEX(RSLT,ROWS($A$3:C265)+QUOTIENT(COLUMNS($A$3:C265)-1,65)*CEILING(COUNT(DRAFT!$B:$B)/4,1),1+MOD(COLUMN()-1,6)))</f>
        <v/>
      </c>
      <c r="D265" s="51" t="str">
        <f>IF(ROWS($A$3:D265)&gt;CEILING(COUNT(DRAFT!$B:$B)/4,1),"",INDEX(RSLT,ROWS($A$3:D265)+QUOTIENT(COLUMNS($A$3:D265)-1,65)*CEILING(COUNT(DRAFT!$B:$B)/4,1),1+MOD(COLUMN()-1,6)))</f>
        <v/>
      </c>
      <c r="E265" s="51" t="str">
        <f>IF(ROWS($A$3:E265)&gt;CEILING(COUNT(DRAFT!$B:$B)/4,1),"",INDEX(RSLT,ROWS($A$3:E265)+QUOTIENT(COLUMNS($A$3:E265)-1,65)*CEILING(COUNT(DRAFT!$B:$B)/4,1),1+MOD(COLUMN()-1,6)))</f>
        <v/>
      </c>
      <c r="F265" s="51" t="str">
        <f>IF(ROWS($A$3:F265)&gt;CEILING(COUNT(DRAFT!$B:$B)/4,1),"",INDEX(RSLT,ROWS($A$3:F265)+QUOTIENT(COLUMNS($A$3:F265)-1,65)*CEILING(COUNT(DRAFT!$B:$B)/4,1),1+MOD(COLUMN()-1,6)))</f>
        <v/>
      </c>
      <c r="G265" s="51" t="str">
        <f>IF(ROWS($A$3:G265)&gt;CEILING(COUNT(DRAFT!$B:$B)/4,1),"",INDEX(RSLT,ROWS($A$3:G265)+QUOTIENT(COLUMNS($A$3:G265)-1,65)*CEILING(COUNT(DRAFT!$B:$B)/4,1),1+MOD(COLUMN()-1,6)))</f>
        <v/>
      </c>
      <c r="H265" s="52" t="str">
        <f>IF(ROWS($A$3:H265)&gt;CEILING(COUNT(DRAFT!$B:$B)/4,1),"",INDEX(RSLT,ROWS($A$3:H265)+QUOTIENT(COLUMNS($A$3:H265)-1,65)*CEILING(COUNT(DRAFT!$B:$B)/4,1),1+MOD(COLUMN()-1,6)))</f>
        <v/>
      </c>
      <c r="I265" s="71" t="str">
        <f>IF(ROWS($A$3:I265)&gt;CEILING(COUNT(DRAFT!$B:$B)/4,1),"",INDEX(RSLT,ROWS($A$3:I265)+QUOTIENT(COLUMNS($A$3:I265)-1,65)*CEILING(COUNT(DRAFT!$B:$B)/4,1),1+MOD(COLUMN()-1,6)))</f>
        <v/>
      </c>
      <c r="J265" s="51" t="str">
        <f>IF(ROWS($A$3:J265)&gt;CEILING(COUNT(DRAFT!$B:$B)/4,1),"",INDEX(RSLT,ROWS($A$3:J265)+QUOTIENT(COLUMNS($A$3:J265)-1,65)*CEILING(COUNT(DRAFT!$B:$B)/4,1),1+MOD(COLUMN()-1,6)))</f>
        <v/>
      </c>
      <c r="K265" s="51" t="str">
        <f>IF(ROWS($A$3:K265)&gt;CEILING(COUNT(DRAFT!$B:$B)/4,1),"",INDEX(RSLT,ROWS($A$3:K265)+QUOTIENT(COLUMNS($A$3:K265)-1,65)*CEILING(COUNT(DRAFT!$B:$B)/4,1),1+MOD(COLUMN()-1,6)))</f>
        <v/>
      </c>
      <c r="L265" s="51" t="str">
        <f>IF(ROWS($A$3:L265)&gt;CEILING(COUNT(DRAFT!$B:$B)/4,1),"",INDEX(RSLT,ROWS($A$3:L265)+QUOTIENT(COLUMNS($A$3:L265)-1,65)*CEILING(COUNT(DRAFT!$B:$B)/4,1),1+MOD(COLUMN()-1,6)))</f>
        <v/>
      </c>
      <c r="M265" s="51" t="str">
        <f>IF(ROWS($A$3:M265)&gt;CEILING(COUNT(DRAFT!$B:$B)/4,1),"",INDEX(RSLT,ROWS($A$3:M265)+QUOTIENT(COLUMNS($A$3:M265)-1,65)*CEILING(COUNT(DRAFT!$B:$B)/4,1),1+MOD(COLUMN()-1,6)))</f>
        <v/>
      </c>
      <c r="N265" s="52" t="str">
        <f>IF(ROWS($A$3:N265)&gt;CEILING(COUNT(DRAFT!$B:$B)/4,1),"",INDEX(RSLT,ROWS($A$3:N265)+QUOTIENT(COLUMNS($A$3:N265)-1,65)*CEILING(COUNT(DRAFT!$B:$B)/4,1),1+MOD(COLUMN()-1,6)))</f>
        <v/>
      </c>
      <c r="O265" s="71" t="str">
        <f>IF(ROWS($A$3:O265)&gt;CEILING(COUNT(DRAFT!$B:$B)/4,1),"",INDEX(RSLT,ROWS($A$3:O265)+QUOTIENT(COLUMNS($A$3:O265)-1,65)*CEILING(COUNT(DRAFT!$B:$B)/4,1),1+MOD(COLUMN()-1,6)))</f>
        <v/>
      </c>
      <c r="P265" s="51" t="str">
        <f>IF(ROWS($A$3:P265)&gt;CEILING(COUNT(DRAFT!$B:$B)/4,1),"",INDEX(RSLT,ROWS($A$3:P265)+QUOTIENT(COLUMNS($A$3:P265)-1,65)*CEILING(COUNT(DRAFT!$B:$B)/4,1),1+MOD(COLUMN()-1,6)))</f>
        <v/>
      </c>
      <c r="Q265" s="51" t="str">
        <f>IF(ROWS($A$3:Q265)&gt;CEILING(COUNT(DRAFT!$B:$B)/4,1),"",INDEX(RSLT,ROWS($A$3:Q265)+QUOTIENT(COLUMNS($A$3:Q265)-1,65)*CEILING(COUNT(DRAFT!$B:$B)/4,1),1+MOD(COLUMN()-1,6)))</f>
        <v/>
      </c>
      <c r="R265" s="51" t="str">
        <f>IF(ROWS($A$3:R265)&gt;CEILING(COUNT(DRAFT!$B:$B)/4,1),"",INDEX(RSLT,ROWS($A$3:R265)+QUOTIENT(COLUMNS($A$3:R265)-1,65)*CEILING(COUNT(DRAFT!$B:$B)/4,1),1+MOD(COLUMN()-1,6)))</f>
        <v/>
      </c>
      <c r="S265" s="51" t="str">
        <f>IF(ROWS($A$3:S265)&gt;CEILING(COUNT(DRAFT!$B:$B)/4,1),"",INDEX(RSLT,ROWS($A$3:S265)+QUOTIENT(COLUMNS($A$3:S265)-1,65)*CEILING(COUNT(DRAFT!$B:$B)/4,1),1+MOD(COLUMN()-1,6)))</f>
        <v/>
      </c>
      <c r="T265" s="52" t="str">
        <f>IF(ROWS($A$3:T265)&gt;CEILING(COUNT(DRAFT!$B:$B)/4,1),"",INDEX(RSLT,ROWS($A$3:T265)+QUOTIENT(COLUMNS($A$3:T265)-1,65)*CEILING(COUNT(DRAFT!$B:$B)/4,1),1+MOD(COLUMN()-1,6)))</f>
        <v/>
      </c>
      <c r="U265" s="71" t="str">
        <f>IF(ROWS($A$3:U265)&gt;CEILING(COUNT(DRAFT!$B:$B)/4,1),"",INDEX(RSLT,ROWS($A$3:U265)+QUOTIENT(COLUMNS($A$3:U265)-1,65)*CEILING(COUNT(DRAFT!$B:$B)/4,1),1+MOD(COLUMN()-1,6)))</f>
        <v/>
      </c>
      <c r="V265" s="51" t="str">
        <f>IF(ROWS($A$3:V265)&gt;CEILING(COUNT(DRAFT!$B:$B)/4,1),"",INDEX(RSLT,ROWS($A$3:V265)+QUOTIENT(COLUMNS($A$3:V265)-1,65)*CEILING(COUNT(DRAFT!$B:$B)/4,1),1+MOD(COLUMN()-1,6)))</f>
        <v/>
      </c>
      <c r="W265" s="51" t="str">
        <f>IF(ROWS($A$3:W265)&gt;CEILING(COUNT(DRAFT!$B:$B)/4,1),"",INDEX(RSLT,ROWS($A$3:W265)+QUOTIENT(COLUMNS($A$3:W265)-1,65)*CEILING(COUNT(DRAFT!$B:$B)/4,1),1+MOD(COLUMN()-1,6)))</f>
        <v/>
      </c>
      <c r="X265" s="51" t="str">
        <f>IF(ROWS($A$3:X265)&gt;CEILING(COUNT(DRAFT!$B:$B)/4,1),"",INDEX(RSLT,ROWS($A$3:X265)+QUOTIENT(COLUMNS($A$3:X265)-1,65)*CEILING(COUNT(DRAFT!$B:$B)/4,1),1+MOD(COLUMN()-1,6)))</f>
        <v/>
      </c>
    </row>
    <row r="266" spans="1:24" ht="23.1" customHeight="1" x14ac:dyDescent="0.2">
      <c r="A266" s="51" t="str">
        <f>IF(ROWS($A$3:A266)&gt;CEILING(COUNT(DRAFT!$B:$B)/4,1),"",INDEX(RSLT,ROWS($A$3:A266)+QUOTIENT(COLUMNS($A$3:A266)-1,65)*CEILING(COUNT(DRAFT!$B:$B)/4,1),1+MOD(COLUMN()-1,6)))</f>
        <v/>
      </c>
      <c r="B266" s="52" t="str">
        <f>IF(ROWS($A$3:B266)&gt;CEILING(COUNT(DRAFT!$B:$B)/4,1),"",INDEX(RSLT,ROWS($A$3:B266)+QUOTIENT(COLUMNS($A$3:B266)-1,65)*CEILING(COUNT(DRAFT!$B:$B)/4,1),1+MOD(COLUMN()-1,6)))</f>
        <v/>
      </c>
      <c r="C266" s="71" t="str">
        <f>IF(ROWS($A$3:C266)&gt;CEILING(COUNT(DRAFT!$B:$B)/4,1),"",INDEX(RSLT,ROWS($A$3:C266)+QUOTIENT(COLUMNS($A$3:C266)-1,65)*CEILING(COUNT(DRAFT!$B:$B)/4,1),1+MOD(COLUMN()-1,6)))</f>
        <v/>
      </c>
      <c r="D266" s="51" t="str">
        <f>IF(ROWS($A$3:D266)&gt;CEILING(COUNT(DRAFT!$B:$B)/4,1),"",INDEX(RSLT,ROWS($A$3:D266)+QUOTIENT(COLUMNS($A$3:D266)-1,65)*CEILING(COUNT(DRAFT!$B:$B)/4,1),1+MOD(COLUMN()-1,6)))</f>
        <v/>
      </c>
      <c r="E266" s="51" t="str">
        <f>IF(ROWS($A$3:E266)&gt;CEILING(COUNT(DRAFT!$B:$B)/4,1),"",INDEX(RSLT,ROWS($A$3:E266)+QUOTIENT(COLUMNS($A$3:E266)-1,65)*CEILING(COUNT(DRAFT!$B:$B)/4,1),1+MOD(COLUMN()-1,6)))</f>
        <v/>
      </c>
      <c r="F266" s="51" t="str">
        <f>IF(ROWS($A$3:F266)&gt;CEILING(COUNT(DRAFT!$B:$B)/4,1),"",INDEX(RSLT,ROWS($A$3:F266)+QUOTIENT(COLUMNS($A$3:F266)-1,65)*CEILING(COUNT(DRAFT!$B:$B)/4,1),1+MOD(COLUMN()-1,6)))</f>
        <v/>
      </c>
      <c r="G266" s="51" t="str">
        <f>IF(ROWS($A$3:G266)&gt;CEILING(COUNT(DRAFT!$B:$B)/4,1),"",INDEX(RSLT,ROWS($A$3:G266)+QUOTIENT(COLUMNS($A$3:G266)-1,65)*CEILING(COUNT(DRAFT!$B:$B)/4,1),1+MOD(COLUMN()-1,6)))</f>
        <v/>
      </c>
      <c r="H266" s="52" t="str">
        <f>IF(ROWS($A$3:H266)&gt;CEILING(COUNT(DRAFT!$B:$B)/4,1),"",INDEX(RSLT,ROWS($A$3:H266)+QUOTIENT(COLUMNS($A$3:H266)-1,65)*CEILING(COUNT(DRAFT!$B:$B)/4,1),1+MOD(COLUMN()-1,6)))</f>
        <v/>
      </c>
      <c r="I266" s="71" t="str">
        <f>IF(ROWS($A$3:I266)&gt;CEILING(COUNT(DRAFT!$B:$B)/4,1),"",INDEX(RSLT,ROWS($A$3:I266)+QUOTIENT(COLUMNS($A$3:I266)-1,65)*CEILING(COUNT(DRAFT!$B:$B)/4,1),1+MOD(COLUMN()-1,6)))</f>
        <v/>
      </c>
      <c r="J266" s="51" t="str">
        <f>IF(ROWS($A$3:J266)&gt;CEILING(COUNT(DRAFT!$B:$B)/4,1),"",INDEX(RSLT,ROWS($A$3:J266)+QUOTIENT(COLUMNS($A$3:J266)-1,65)*CEILING(COUNT(DRAFT!$B:$B)/4,1),1+MOD(COLUMN()-1,6)))</f>
        <v/>
      </c>
      <c r="K266" s="51" t="str">
        <f>IF(ROWS($A$3:K266)&gt;CEILING(COUNT(DRAFT!$B:$B)/4,1),"",INDEX(RSLT,ROWS($A$3:K266)+QUOTIENT(COLUMNS($A$3:K266)-1,65)*CEILING(COUNT(DRAFT!$B:$B)/4,1),1+MOD(COLUMN()-1,6)))</f>
        <v/>
      </c>
      <c r="L266" s="51" t="str">
        <f>IF(ROWS($A$3:L266)&gt;CEILING(COUNT(DRAFT!$B:$B)/4,1),"",INDEX(RSLT,ROWS($A$3:L266)+QUOTIENT(COLUMNS($A$3:L266)-1,65)*CEILING(COUNT(DRAFT!$B:$B)/4,1),1+MOD(COLUMN()-1,6)))</f>
        <v/>
      </c>
      <c r="M266" s="51" t="str">
        <f>IF(ROWS($A$3:M266)&gt;CEILING(COUNT(DRAFT!$B:$B)/4,1),"",INDEX(RSLT,ROWS($A$3:M266)+QUOTIENT(COLUMNS($A$3:M266)-1,65)*CEILING(COUNT(DRAFT!$B:$B)/4,1),1+MOD(COLUMN()-1,6)))</f>
        <v/>
      </c>
      <c r="N266" s="52" t="str">
        <f>IF(ROWS($A$3:N266)&gt;CEILING(COUNT(DRAFT!$B:$B)/4,1),"",INDEX(RSLT,ROWS($A$3:N266)+QUOTIENT(COLUMNS($A$3:N266)-1,65)*CEILING(COUNT(DRAFT!$B:$B)/4,1),1+MOD(COLUMN()-1,6)))</f>
        <v/>
      </c>
      <c r="O266" s="71" t="str">
        <f>IF(ROWS($A$3:O266)&gt;CEILING(COUNT(DRAFT!$B:$B)/4,1),"",INDEX(RSLT,ROWS($A$3:O266)+QUOTIENT(COLUMNS($A$3:O266)-1,65)*CEILING(COUNT(DRAFT!$B:$B)/4,1),1+MOD(COLUMN()-1,6)))</f>
        <v/>
      </c>
      <c r="P266" s="51" t="str">
        <f>IF(ROWS($A$3:P266)&gt;CEILING(COUNT(DRAFT!$B:$B)/4,1),"",INDEX(RSLT,ROWS($A$3:P266)+QUOTIENT(COLUMNS($A$3:P266)-1,65)*CEILING(COUNT(DRAFT!$B:$B)/4,1),1+MOD(COLUMN()-1,6)))</f>
        <v/>
      </c>
      <c r="Q266" s="51" t="str">
        <f>IF(ROWS($A$3:Q266)&gt;CEILING(COUNT(DRAFT!$B:$B)/4,1),"",INDEX(RSLT,ROWS($A$3:Q266)+QUOTIENT(COLUMNS($A$3:Q266)-1,65)*CEILING(COUNT(DRAFT!$B:$B)/4,1),1+MOD(COLUMN()-1,6)))</f>
        <v/>
      </c>
      <c r="R266" s="51" t="str">
        <f>IF(ROWS($A$3:R266)&gt;CEILING(COUNT(DRAFT!$B:$B)/4,1),"",INDEX(RSLT,ROWS($A$3:R266)+QUOTIENT(COLUMNS($A$3:R266)-1,65)*CEILING(COUNT(DRAFT!$B:$B)/4,1),1+MOD(COLUMN()-1,6)))</f>
        <v/>
      </c>
      <c r="S266" s="51" t="str">
        <f>IF(ROWS($A$3:S266)&gt;CEILING(COUNT(DRAFT!$B:$B)/4,1),"",INDEX(RSLT,ROWS($A$3:S266)+QUOTIENT(COLUMNS($A$3:S266)-1,65)*CEILING(COUNT(DRAFT!$B:$B)/4,1),1+MOD(COLUMN()-1,6)))</f>
        <v/>
      </c>
      <c r="T266" s="52" t="str">
        <f>IF(ROWS($A$3:T266)&gt;CEILING(COUNT(DRAFT!$B:$B)/4,1),"",INDEX(RSLT,ROWS($A$3:T266)+QUOTIENT(COLUMNS($A$3:T266)-1,65)*CEILING(COUNT(DRAFT!$B:$B)/4,1),1+MOD(COLUMN()-1,6)))</f>
        <v/>
      </c>
      <c r="U266" s="71" t="str">
        <f>IF(ROWS($A$3:U266)&gt;CEILING(COUNT(DRAFT!$B:$B)/4,1),"",INDEX(RSLT,ROWS($A$3:U266)+QUOTIENT(COLUMNS($A$3:U266)-1,65)*CEILING(COUNT(DRAFT!$B:$B)/4,1),1+MOD(COLUMN()-1,6)))</f>
        <v/>
      </c>
      <c r="V266" s="51" t="str">
        <f>IF(ROWS($A$3:V266)&gt;CEILING(COUNT(DRAFT!$B:$B)/4,1),"",INDEX(RSLT,ROWS($A$3:V266)+QUOTIENT(COLUMNS($A$3:V266)-1,65)*CEILING(COUNT(DRAFT!$B:$B)/4,1),1+MOD(COLUMN()-1,6)))</f>
        <v/>
      </c>
      <c r="W266" s="51" t="str">
        <f>IF(ROWS($A$3:W266)&gt;CEILING(COUNT(DRAFT!$B:$B)/4,1),"",INDEX(RSLT,ROWS($A$3:W266)+QUOTIENT(COLUMNS($A$3:W266)-1,65)*CEILING(COUNT(DRAFT!$B:$B)/4,1),1+MOD(COLUMN()-1,6)))</f>
        <v/>
      </c>
      <c r="X266" s="51" t="str">
        <f>IF(ROWS($A$3:X266)&gt;CEILING(COUNT(DRAFT!$B:$B)/4,1),"",INDEX(RSLT,ROWS($A$3:X266)+QUOTIENT(COLUMNS($A$3:X266)-1,65)*CEILING(COUNT(DRAFT!$B:$B)/4,1),1+MOD(COLUMN()-1,6)))</f>
        <v/>
      </c>
    </row>
    <row r="267" spans="1:24" ht="23.1" customHeight="1" x14ac:dyDescent="0.2">
      <c r="A267" s="51" t="str">
        <f>IF(ROWS($A$3:A267)&gt;CEILING(COUNT(DRAFT!$B:$B)/4,1),"",INDEX(RSLT,ROWS($A$3:A267)+QUOTIENT(COLUMNS($A$3:A267)-1,65)*CEILING(COUNT(DRAFT!$B:$B)/4,1),1+MOD(COLUMN()-1,6)))</f>
        <v/>
      </c>
      <c r="B267" s="52" t="str">
        <f>IF(ROWS($A$3:B267)&gt;CEILING(COUNT(DRAFT!$B:$B)/4,1),"",INDEX(RSLT,ROWS($A$3:B267)+QUOTIENT(COLUMNS($A$3:B267)-1,65)*CEILING(COUNT(DRAFT!$B:$B)/4,1),1+MOD(COLUMN()-1,6)))</f>
        <v/>
      </c>
      <c r="C267" s="71" t="str">
        <f>IF(ROWS($A$3:C267)&gt;CEILING(COUNT(DRAFT!$B:$B)/4,1),"",INDEX(RSLT,ROWS($A$3:C267)+QUOTIENT(COLUMNS($A$3:C267)-1,65)*CEILING(COUNT(DRAFT!$B:$B)/4,1),1+MOD(COLUMN()-1,6)))</f>
        <v/>
      </c>
      <c r="D267" s="51" t="str">
        <f>IF(ROWS($A$3:D267)&gt;CEILING(COUNT(DRAFT!$B:$B)/4,1),"",INDEX(RSLT,ROWS($A$3:D267)+QUOTIENT(COLUMNS($A$3:D267)-1,65)*CEILING(COUNT(DRAFT!$B:$B)/4,1),1+MOD(COLUMN()-1,6)))</f>
        <v/>
      </c>
      <c r="E267" s="51" t="str">
        <f>IF(ROWS($A$3:E267)&gt;CEILING(COUNT(DRAFT!$B:$B)/4,1),"",INDEX(RSLT,ROWS($A$3:E267)+QUOTIENT(COLUMNS($A$3:E267)-1,65)*CEILING(COUNT(DRAFT!$B:$B)/4,1),1+MOD(COLUMN()-1,6)))</f>
        <v/>
      </c>
      <c r="F267" s="51" t="str">
        <f>IF(ROWS($A$3:F267)&gt;CEILING(COUNT(DRAFT!$B:$B)/4,1),"",INDEX(RSLT,ROWS($A$3:F267)+QUOTIENT(COLUMNS($A$3:F267)-1,65)*CEILING(COUNT(DRAFT!$B:$B)/4,1),1+MOD(COLUMN()-1,6)))</f>
        <v/>
      </c>
      <c r="G267" s="51" t="str">
        <f>IF(ROWS($A$3:G267)&gt;CEILING(COUNT(DRAFT!$B:$B)/4,1),"",INDEX(RSLT,ROWS($A$3:G267)+QUOTIENT(COLUMNS($A$3:G267)-1,65)*CEILING(COUNT(DRAFT!$B:$B)/4,1),1+MOD(COLUMN()-1,6)))</f>
        <v/>
      </c>
      <c r="H267" s="52" t="str">
        <f>IF(ROWS($A$3:H267)&gt;CEILING(COUNT(DRAFT!$B:$B)/4,1),"",INDEX(RSLT,ROWS($A$3:H267)+QUOTIENT(COLUMNS($A$3:H267)-1,65)*CEILING(COUNT(DRAFT!$B:$B)/4,1),1+MOD(COLUMN()-1,6)))</f>
        <v/>
      </c>
      <c r="I267" s="71" t="str">
        <f>IF(ROWS($A$3:I267)&gt;CEILING(COUNT(DRAFT!$B:$B)/4,1),"",INDEX(RSLT,ROWS($A$3:I267)+QUOTIENT(COLUMNS($A$3:I267)-1,65)*CEILING(COUNT(DRAFT!$B:$B)/4,1),1+MOD(COLUMN()-1,6)))</f>
        <v/>
      </c>
      <c r="J267" s="51" t="str">
        <f>IF(ROWS($A$3:J267)&gt;CEILING(COUNT(DRAFT!$B:$B)/4,1),"",INDEX(RSLT,ROWS($A$3:J267)+QUOTIENT(COLUMNS($A$3:J267)-1,65)*CEILING(COUNT(DRAFT!$B:$B)/4,1),1+MOD(COLUMN()-1,6)))</f>
        <v/>
      </c>
      <c r="K267" s="51" t="str">
        <f>IF(ROWS($A$3:K267)&gt;CEILING(COUNT(DRAFT!$B:$B)/4,1),"",INDEX(RSLT,ROWS($A$3:K267)+QUOTIENT(COLUMNS($A$3:K267)-1,65)*CEILING(COUNT(DRAFT!$B:$B)/4,1),1+MOD(COLUMN()-1,6)))</f>
        <v/>
      </c>
      <c r="L267" s="51" t="str">
        <f>IF(ROWS($A$3:L267)&gt;CEILING(COUNT(DRAFT!$B:$B)/4,1),"",INDEX(RSLT,ROWS($A$3:L267)+QUOTIENT(COLUMNS($A$3:L267)-1,65)*CEILING(COUNT(DRAFT!$B:$B)/4,1),1+MOD(COLUMN()-1,6)))</f>
        <v/>
      </c>
      <c r="M267" s="51" t="str">
        <f>IF(ROWS($A$3:M267)&gt;CEILING(COUNT(DRAFT!$B:$B)/4,1),"",INDEX(RSLT,ROWS($A$3:M267)+QUOTIENT(COLUMNS($A$3:M267)-1,65)*CEILING(COUNT(DRAFT!$B:$B)/4,1),1+MOD(COLUMN()-1,6)))</f>
        <v/>
      </c>
      <c r="N267" s="52" t="str">
        <f>IF(ROWS($A$3:N267)&gt;CEILING(COUNT(DRAFT!$B:$B)/4,1),"",INDEX(RSLT,ROWS($A$3:N267)+QUOTIENT(COLUMNS($A$3:N267)-1,65)*CEILING(COUNT(DRAFT!$B:$B)/4,1),1+MOD(COLUMN()-1,6)))</f>
        <v/>
      </c>
      <c r="O267" s="71" t="str">
        <f>IF(ROWS($A$3:O267)&gt;CEILING(COUNT(DRAFT!$B:$B)/4,1),"",INDEX(RSLT,ROWS($A$3:O267)+QUOTIENT(COLUMNS($A$3:O267)-1,65)*CEILING(COUNT(DRAFT!$B:$B)/4,1),1+MOD(COLUMN()-1,6)))</f>
        <v/>
      </c>
      <c r="P267" s="51" t="str">
        <f>IF(ROWS($A$3:P267)&gt;CEILING(COUNT(DRAFT!$B:$B)/4,1),"",INDEX(RSLT,ROWS($A$3:P267)+QUOTIENT(COLUMNS($A$3:P267)-1,65)*CEILING(COUNT(DRAFT!$B:$B)/4,1),1+MOD(COLUMN()-1,6)))</f>
        <v/>
      </c>
      <c r="Q267" s="51" t="str">
        <f>IF(ROWS($A$3:Q267)&gt;CEILING(COUNT(DRAFT!$B:$B)/4,1),"",INDEX(RSLT,ROWS($A$3:Q267)+QUOTIENT(COLUMNS($A$3:Q267)-1,65)*CEILING(COUNT(DRAFT!$B:$B)/4,1),1+MOD(COLUMN()-1,6)))</f>
        <v/>
      </c>
      <c r="R267" s="51" t="str">
        <f>IF(ROWS($A$3:R267)&gt;CEILING(COUNT(DRAFT!$B:$B)/4,1),"",INDEX(RSLT,ROWS($A$3:R267)+QUOTIENT(COLUMNS($A$3:R267)-1,65)*CEILING(COUNT(DRAFT!$B:$B)/4,1),1+MOD(COLUMN()-1,6)))</f>
        <v/>
      </c>
      <c r="S267" s="51" t="str">
        <f>IF(ROWS($A$3:S267)&gt;CEILING(COUNT(DRAFT!$B:$B)/4,1),"",INDEX(RSLT,ROWS($A$3:S267)+QUOTIENT(COLUMNS($A$3:S267)-1,65)*CEILING(COUNT(DRAFT!$B:$B)/4,1),1+MOD(COLUMN()-1,6)))</f>
        <v/>
      </c>
      <c r="T267" s="52" t="str">
        <f>IF(ROWS($A$3:T267)&gt;CEILING(COUNT(DRAFT!$B:$B)/4,1),"",INDEX(RSLT,ROWS($A$3:T267)+QUOTIENT(COLUMNS($A$3:T267)-1,65)*CEILING(COUNT(DRAFT!$B:$B)/4,1),1+MOD(COLUMN()-1,6)))</f>
        <v/>
      </c>
      <c r="U267" s="71" t="str">
        <f>IF(ROWS($A$3:U267)&gt;CEILING(COUNT(DRAFT!$B:$B)/4,1),"",INDEX(RSLT,ROWS($A$3:U267)+QUOTIENT(COLUMNS($A$3:U267)-1,65)*CEILING(COUNT(DRAFT!$B:$B)/4,1),1+MOD(COLUMN()-1,6)))</f>
        <v/>
      </c>
      <c r="V267" s="51" t="str">
        <f>IF(ROWS($A$3:V267)&gt;CEILING(COUNT(DRAFT!$B:$B)/4,1),"",INDEX(RSLT,ROWS($A$3:V267)+QUOTIENT(COLUMNS($A$3:V267)-1,65)*CEILING(COUNT(DRAFT!$B:$B)/4,1),1+MOD(COLUMN()-1,6)))</f>
        <v/>
      </c>
      <c r="W267" s="51" t="str">
        <f>IF(ROWS($A$3:W267)&gt;CEILING(COUNT(DRAFT!$B:$B)/4,1),"",INDEX(RSLT,ROWS($A$3:W267)+QUOTIENT(COLUMNS($A$3:W267)-1,65)*CEILING(COUNT(DRAFT!$B:$B)/4,1),1+MOD(COLUMN()-1,6)))</f>
        <v/>
      </c>
      <c r="X267" s="51" t="str">
        <f>IF(ROWS($A$3:X267)&gt;CEILING(COUNT(DRAFT!$B:$B)/4,1),"",INDEX(RSLT,ROWS($A$3:X267)+QUOTIENT(COLUMNS($A$3:X267)-1,65)*CEILING(COUNT(DRAFT!$B:$B)/4,1),1+MOD(COLUMN()-1,6)))</f>
        <v/>
      </c>
    </row>
    <row r="268" spans="1:24" ht="23.1" customHeight="1" x14ac:dyDescent="0.2">
      <c r="A268" s="51" t="str">
        <f>IF(ROWS($A$3:A268)&gt;CEILING(COUNT(DRAFT!$B:$B)/4,1),"",INDEX(RSLT,ROWS($A$3:A268)+QUOTIENT(COLUMNS($A$3:A268)-1,65)*CEILING(COUNT(DRAFT!$B:$B)/4,1),1+MOD(COLUMN()-1,6)))</f>
        <v/>
      </c>
      <c r="B268" s="52" t="str">
        <f>IF(ROWS($A$3:B268)&gt;CEILING(COUNT(DRAFT!$B:$B)/4,1),"",INDEX(RSLT,ROWS($A$3:B268)+QUOTIENT(COLUMNS($A$3:B268)-1,65)*CEILING(COUNT(DRAFT!$B:$B)/4,1),1+MOD(COLUMN()-1,6)))</f>
        <v/>
      </c>
      <c r="C268" s="71" t="str">
        <f>IF(ROWS($A$3:C268)&gt;CEILING(COUNT(DRAFT!$B:$B)/4,1),"",INDEX(RSLT,ROWS($A$3:C268)+QUOTIENT(COLUMNS($A$3:C268)-1,65)*CEILING(COUNT(DRAFT!$B:$B)/4,1),1+MOD(COLUMN()-1,6)))</f>
        <v/>
      </c>
      <c r="D268" s="51" t="str">
        <f>IF(ROWS($A$3:D268)&gt;CEILING(COUNT(DRAFT!$B:$B)/4,1),"",INDEX(RSLT,ROWS($A$3:D268)+QUOTIENT(COLUMNS($A$3:D268)-1,65)*CEILING(COUNT(DRAFT!$B:$B)/4,1),1+MOD(COLUMN()-1,6)))</f>
        <v/>
      </c>
      <c r="E268" s="51" t="str">
        <f>IF(ROWS($A$3:E268)&gt;CEILING(COUNT(DRAFT!$B:$B)/4,1),"",INDEX(RSLT,ROWS($A$3:E268)+QUOTIENT(COLUMNS($A$3:E268)-1,65)*CEILING(COUNT(DRAFT!$B:$B)/4,1),1+MOD(COLUMN()-1,6)))</f>
        <v/>
      </c>
      <c r="F268" s="51" t="str">
        <f>IF(ROWS($A$3:F268)&gt;CEILING(COUNT(DRAFT!$B:$B)/4,1),"",INDEX(RSLT,ROWS($A$3:F268)+QUOTIENT(COLUMNS($A$3:F268)-1,65)*CEILING(COUNT(DRAFT!$B:$B)/4,1),1+MOD(COLUMN()-1,6)))</f>
        <v/>
      </c>
      <c r="G268" s="51" t="str">
        <f>IF(ROWS($A$3:G268)&gt;CEILING(COUNT(DRAFT!$B:$B)/4,1),"",INDEX(RSLT,ROWS($A$3:G268)+QUOTIENT(COLUMNS($A$3:G268)-1,65)*CEILING(COUNT(DRAFT!$B:$B)/4,1),1+MOD(COLUMN()-1,6)))</f>
        <v/>
      </c>
      <c r="H268" s="52" t="str">
        <f>IF(ROWS($A$3:H268)&gt;CEILING(COUNT(DRAFT!$B:$B)/4,1),"",INDEX(RSLT,ROWS($A$3:H268)+QUOTIENT(COLUMNS($A$3:H268)-1,65)*CEILING(COUNT(DRAFT!$B:$B)/4,1),1+MOD(COLUMN()-1,6)))</f>
        <v/>
      </c>
      <c r="I268" s="71" t="str">
        <f>IF(ROWS($A$3:I268)&gt;CEILING(COUNT(DRAFT!$B:$B)/4,1),"",INDEX(RSLT,ROWS($A$3:I268)+QUOTIENT(COLUMNS($A$3:I268)-1,65)*CEILING(COUNT(DRAFT!$B:$B)/4,1),1+MOD(COLUMN()-1,6)))</f>
        <v/>
      </c>
      <c r="J268" s="51" t="str">
        <f>IF(ROWS($A$3:J268)&gt;CEILING(COUNT(DRAFT!$B:$B)/4,1),"",INDEX(RSLT,ROWS($A$3:J268)+QUOTIENT(COLUMNS($A$3:J268)-1,65)*CEILING(COUNT(DRAFT!$B:$B)/4,1),1+MOD(COLUMN()-1,6)))</f>
        <v/>
      </c>
      <c r="K268" s="51" t="str">
        <f>IF(ROWS($A$3:K268)&gt;CEILING(COUNT(DRAFT!$B:$B)/4,1),"",INDEX(RSLT,ROWS($A$3:K268)+QUOTIENT(COLUMNS($A$3:K268)-1,65)*CEILING(COUNT(DRAFT!$B:$B)/4,1),1+MOD(COLUMN()-1,6)))</f>
        <v/>
      </c>
      <c r="L268" s="51" t="str">
        <f>IF(ROWS($A$3:L268)&gt;CEILING(COUNT(DRAFT!$B:$B)/4,1),"",INDEX(RSLT,ROWS($A$3:L268)+QUOTIENT(COLUMNS($A$3:L268)-1,65)*CEILING(COUNT(DRAFT!$B:$B)/4,1),1+MOD(COLUMN()-1,6)))</f>
        <v/>
      </c>
      <c r="M268" s="51" t="str">
        <f>IF(ROWS($A$3:M268)&gt;CEILING(COUNT(DRAFT!$B:$B)/4,1),"",INDEX(RSLT,ROWS($A$3:M268)+QUOTIENT(COLUMNS($A$3:M268)-1,65)*CEILING(COUNT(DRAFT!$B:$B)/4,1),1+MOD(COLUMN()-1,6)))</f>
        <v/>
      </c>
      <c r="N268" s="52" t="str">
        <f>IF(ROWS($A$3:N268)&gt;CEILING(COUNT(DRAFT!$B:$B)/4,1),"",INDEX(RSLT,ROWS($A$3:N268)+QUOTIENT(COLUMNS($A$3:N268)-1,65)*CEILING(COUNT(DRAFT!$B:$B)/4,1),1+MOD(COLUMN()-1,6)))</f>
        <v/>
      </c>
      <c r="O268" s="71" t="str">
        <f>IF(ROWS($A$3:O268)&gt;CEILING(COUNT(DRAFT!$B:$B)/4,1),"",INDEX(RSLT,ROWS($A$3:O268)+QUOTIENT(COLUMNS($A$3:O268)-1,65)*CEILING(COUNT(DRAFT!$B:$B)/4,1),1+MOD(COLUMN()-1,6)))</f>
        <v/>
      </c>
      <c r="P268" s="51" t="str">
        <f>IF(ROWS($A$3:P268)&gt;CEILING(COUNT(DRAFT!$B:$B)/4,1),"",INDEX(RSLT,ROWS($A$3:P268)+QUOTIENT(COLUMNS($A$3:P268)-1,65)*CEILING(COUNT(DRAFT!$B:$B)/4,1),1+MOD(COLUMN()-1,6)))</f>
        <v/>
      </c>
      <c r="Q268" s="51" t="str">
        <f>IF(ROWS($A$3:Q268)&gt;CEILING(COUNT(DRAFT!$B:$B)/4,1),"",INDEX(RSLT,ROWS($A$3:Q268)+QUOTIENT(COLUMNS($A$3:Q268)-1,65)*CEILING(COUNT(DRAFT!$B:$B)/4,1),1+MOD(COLUMN()-1,6)))</f>
        <v/>
      </c>
      <c r="R268" s="51" t="str">
        <f>IF(ROWS($A$3:R268)&gt;CEILING(COUNT(DRAFT!$B:$B)/4,1),"",INDEX(RSLT,ROWS($A$3:R268)+QUOTIENT(COLUMNS($A$3:R268)-1,65)*CEILING(COUNT(DRAFT!$B:$B)/4,1),1+MOD(COLUMN()-1,6)))</f>
        <v/>
      </c>
      <c r="S268" s="51" t="str">
        <f>IF(ROWS($A$3:S268)&gt;CEILING(COUNT(DRAFT!$B:$B)/4,1),"",INDEX(RSLT,ROWS($A$3:S268)+QUOTIENT(COLUMNS($A$3:S268)-1,65)*CEILING(COUNT(DRAFT!$B:$B)/4,1),1+MOD(COLUMN()-1,6)))</f>
        <v/>
      </c>
      <c r="T268" s="52" t="str">
        <f>IF(ROWS($A$3:T268)&gt;CEILING(COUNT(DRAFT!$B:$B)/4,1),"",INDEX(RSLT,ROWS($A$3:T268)+QUOTIENT(COLUMNS($A$3:T268)-1,65)*CEILING(COUNT(DRAFT!$B:$B)/4,1),1+MOD(COLUMN()-1,6)))</f>
        <v/>
      </c>
      <c r="U268" s="71" t="str">
        <f>IF(ROWS($A$3:U268)&gt;CEILING(COUNT(DRAFT!$B:$B)/4,1),"",INDEX(RSLT,ROWS($A$3:U268)+QUOTIENT(COLUMNS($A$3:U268)-1,65)*CEILING(COUNT(DRAFT!$B:$B)/4,1),1+MOD(COLUMN()-1,6)))</f>
        <v/>
      </c>
      <c r="V268" s="51" t="str">
        <f>IF(ROWS($A$3:V268)&gt;CEILING(COUNT(DRAFT!$B:$B)/4,1),"",INDEX(RSLT,ROWS($A$3:V268)+QUOTIENT(COLUMNS($A$3:V268)-1,65)*CEILING(COUNT(DRAFT!$B:$B)/4,1),1+MOD(COLUMN()-1,6)))</f>
        <v/>
      </c>
      <c r="W268" s="51" t="str">
        <f>IF(ROWS($A$3:W268)&gt;CEILING(COUNT(DRAFT!$B:$B)/4,1),"",INDEX(RSLT,ROWS($A$3:W268)+QUOTIENT(COLUMNS($A$3:W268)-1,65)*CEILING(COUNT(DRAFT!$B:$B)/4,1),1+MOD(COLUMN()-1,6)))</f>
        <v/>
      </c>
      <c r="X268" s="51" t="str">
        <f>IF(ROWS($A$3:X268)&gt;CEILING(COUNT(DRAFT!$B:$B)/4,1),"",INDEX(RSLT,ROWS($A$3:X268)+QUOTIENT(COLUMNS($A$3:X268)-1,65)*CEILING(COUNT(DRAFT!$B:$B)/4,1),1+MOD(COLUMN()-1,6)))</f>
        <v/>
      </c>
    </row>
    <row r="269" spans="1:24" ht="23.1" customHeight="1" x14ac:dyDescent="0.2">
      <c r="A269" s="51" t="str">
        <f>IF(ROWS($A$3:A269)&gt;CEILING(COUNT(DRAFT!$B:$B)/4,1),"",INDEX(RSLT,ROWS($A$3:A269)+QUOTIENT(COLUMNS($A$3:A269)-1,65)*CEILING(COUNT(DRAFT!$B:$B)/4,1),1+MOD(COLUMN()-1,6)))</f>
        <v/>
      </c>
      <c r="B269" s="52" t="str">
        <f>IF(ROWS($A$3:B269)&gt;CEILING(COUNT(DRAFT!$B:$B)/4,1),"",INDEX(RSLT,ROWS($A$3:B269)+QUOTIENT(COLUMNS($A$3:B269)-1,65)*CEILING(COUNT(DRAFT!$B:$B)/4,1),1+MOD(COLUMN()-1,6)))</f>
        <v/>
      </c>
      <c r="C269" s="71" t="str">
        <f>IF(ROWS($A$3:C269)&gt;CEILING(COUNT(DRAFT!$B:$B)/4,1),"",INDEX(RSLT,ROWS($A$3:C269)+QUOTIENT(COLUMNS($A$3:C269)-1,65)*CEILING(COUNT(DRAFT!$B:$B)/4,1),1+MOD(COLUMN()-1,6)))</f>
        <v/>
      </c>
      <c r="D269" s="51" t="str">
        <f>IF(ROWS($A$3:D269)&gt;CEILING(COUNT(DRAFT!$B:$B)/4,1),"",INDEX(RSLT,ROWS($A$3:D269)+QUOTIENT(COLUMNS($A$3:D269)-1,65)*CEILING(COUNT(DRAFT!$B:$B)/4,1),1+MOD(COLUMN()-1,6)))</f>
        <v/>
      </c>
      <c r="E269" s="51" t="str">
        <f>IF(ROWS($A$3:E269)&gt;CEILING(COUNT(DRAFT!$B:$B)/4,1),"",INDEX(RSLT,ROWS($A$3:E269)+QUOTIENT(COLUMNS($A$3:E269)-1,65)*CEILING(COUNT(DRAFT!$B:$B)/4,1),1+MOD(COLUMN()-1,6)))</f>
        <v/>
      </c>
      <c r="F269" s="51" t="str">
        <f>IF(ROWS($A$3:F269)&gt;CEILING(COUNT(DRAFT!$B:$B)/4,1),"",INDEX(RSLT,ROWS($A$3:F269)+QUOTIENT(COLUMNS($A$3:F269)-1,65)*CEILING(COUNT(DRAFT!$B:$B)/4,1),1+MOD(COLUMN()-1,6)))</f>
        <v/>
      </c>
      <c r="G269" s="51" t="str">
        <f>IF(ROWS($A$3:G269)&gt;CEILING(COUNT(DRAFT!$B:$B)/4,1),"",INDEX(RSLT,ROWS($A$3:G269)+QUOTIENT(COLUMNS($A$3:G269)-1,65)*CEILING(COUNT(DRAFT!$B:$B)/4,1),1+MOD(COLUMN()-1,6)))</f>
        <v/>
      </c>
      <c r="H269" s="52" t="str">
        <f>IF(ROWS($A$3:H269)&gt;CEILING(COUNT(DRAFT!$B:$B)/4,1),"",INDEX(RSLT,ROWS($A$3:H269)+QUOTIENT(COLUMNS($A$3:H269)-1,65)*CEILING(COUNT(DRAFT!$B:$B)/4,1),1+MOD(COLUMN()-1,6)))</f>
        <v/>
      </c>
      <c r="I269" s="71" t="str">
        <f>IF(ROWS($A$3:I269)&gt;CEILING(COUNT(DRAFT!$B:$B)/4,1),"",INDEX(RSLT,ROWS($A$3:I269)+QUOTIENT(COLUMNS($A$3:I269)-1,65)*CEILING(COUNT(DRAFT!$B:$B)/4,1),1+MOD(COLUMN()-1,6)))</f>
        <v/>
      </c>
      <c r="J269" s="51" t="str">
        <f>IF(ROWS($A$3:J269)&gt;CEILING(COUNT(DRAFT!$B:$B)/4,1),"",INDEX(RSLT,ROWS($A$3:J269)+QUOTIENT(COLUMNS($A$3:J269)-1,65)*CEILING(COUNT(DRAFT!$B:$B)/4,1),1+MOD(COLUMN()-1,6)))</f>
        <v/>
      </c>
      <c r="K269" s="51" t="str">
        <f>IF(ROWS($A$3:K269)&gt;CEILING(COUNT(DRAFT!$B:$B)/4,1),"",INDEX(RSLT,ROWS($A$3:K269)+QUOTIENT(COLUMNS($A$3:K269)-1,65)*CEILING(COUNT(DRAFT!$B:$B)/4,1),1+MOD(COLUMN()-1,6)))</f>
        <v/>
      </c>
      <c r="L269" s="51" t="str">
        <f>IF(ROWS($A$3:L269)&gt;CEILING(COUNT(DRAFT!$B:$B)/4,1),"",INDEX(RSLT,ROWS($A$3:L269)+QUOTIENT(COLUMNS($A$3:L269)-1,65)*CEILING(COUNT(DRAFT!$B:$B)/4,1),1+MOD(COLUMN()-1,6)))</f>
        <v/>
      </c>
      <c r="M269" s="51" t="str">
        <f>IF(ROWS($A$3:M269)&gt;CEILING(COUNT(DRAFT!$B:$B)/4,1),"",INDEX(RSLT,ROWS($A$3:M269)+QUOTIENT(COLUMNS($A$3:M269)-1,65)*CEILING(COUNT(DRAFT!$B:$B)/4,1),1+MOD(COLUMN()-1,6)))</f>
        <v/>
      </c>
      <c r="N269" s="52" t="str">
        <f>IF(ROWS($A$3:N269)&gt;CEILING(COUNT(DRAFT!$B:$B)/4,1),"",INDEX(RSLT,ROWS($A$3:N269)+QUOTIENT(COLUMNS($A$3:N269)-1,65)*CEILING(COUNT(DRAFT!$B:$B)/4,1),1+MOD(COLUMN()-1,6)))</f>
        <v/>
      </c>
      <c r="O269" s="71" t="str">
        <f>IF(ROWS($A$3:O269)&gt;CEILING(COUNT(DRAFT!$B:$B)/4,1),"",INDEX(RSLT,ROWS($A$3:O269)+QUOTIENT(COLUMNS($A$3:O269)-1,65)*CEILING(COUNT(DRAFT!$B:$B)/4,1),1+MOD(COLUMN()-1,6)))</f>
        <v/>
      </c>
      <c r="P269" s="51" t="str">
        <f>IF(ROWS($A$3:P269)&gt;CEILING(COUNT(DRAFT!$B:$B)/4,1),"",INDEX(RSLT,ROWS($A$3:P269)+QUOTIENT(COLUMNS($A$3:P269)-1,65)*CEILING(COUNT(DRAFT!$B:$B)/4,1),1+MOD(COLUMN()-1,6)))</f>
        <v/>
      </c>
      <c r="Q269" s="51" t="str">
        <f>IF(ROWS($A$3:Q269)&gt;CEILING(COUNT(DRAFT!$B:$B)/4,1),"",INDEX(RSLT,ROWS($A$3:Q269)+QUOTIENT(COLUMNS($A$3:Q269)-1,65)*CEILING(COUNT(DRAFT!$B:$B)/4,1),1+MOD(COLUMN()-1,6)))</f>
        <v/>
      </c>
      <c r="R269" s="51" t="str">
        <f>IF(ROWS($A$3:R269)&gt;CEILING(COUNT(DRAFT!$B:$B)/4,1),"",INDEX(RSLT,ROWS($A$3:R269)+QUOTIENT(COLUMNS($A$3:R269)-1,65)*CEILING(COUNT(DRAFT!$B:$B)/4,1),1+MOD(COLUMN()-1,6)))</f>
        <v/>
      </c>
      <c r="S269" s="51" t="str">
        <f>IF(ROWS($A$3:S269)&gt;CEILING(COUNT(DRAFT!$B:$B)/4,1),"",INDEX(RSLT,ROWS($A$3:S269)+QUOTIENT(COLUMNS($A$3:S269)-1,65)*CEILING(COUNT(DRAFT!$B:$B)/4,1),1+MOD(COLUMN()-1,6)))</f>
        <v/>
      </c>
      <c r="T269" s="52" t="str">
        <f>IF(ROWS($A$3:T269)&gt;CEILING(COUNT(DRAFT!$B:$B)/4,1),"",INDEX(RSLT,ROWS($A$3:T269)+QUOTIENT(COLUMNS($A$3:T269)-1,65)*CEILING(COUNT(DRAFT!$B:$B)/4,1),1+MOD(COLUMN()-1,6)))</f>
        <v/>
      </c>
      <c r="U269" s="71" t="str">
        <f>IF(ROWS($A$3:U269)&gt;CEILING(COUNT(DRAFT!$B:$B)/4,1),"",INDEX(RSLT,ROWS($A$3:U269)+QUOTIENT(COLUMNS($A$3:U269)-1,65)*CEILING(COUNT(DRAFT!$B:$B)/4,1),1+MOD(COLUMN()-1,6)))</f>
        <v/>
      </c>
      <c r="V269" s="51" t="str">
        <f>IF(ROWS($A$3:V269)&gt;CEILING(COUNT(DRAFT!$B:$B)/4,1),"",INDEX(RSLT,ROWS($A$3:V269)+QUOTIENT(COLUMNS($A$3:V269)-1,65)*CEILING(COUNT(DRAFT!$B:$B)/4,1),1+MOD(COLUMN()-1,6)))</f>
        <v/>
      </c>
      <c r="W269" s="51" t="str">
        <f>IF(ROWS($A$3:W269)&gt;CEILING(COUNT(DRAFT!$B:$B)/4,1),"",INDEX(RSLT,ROWS($A$3:W269)+QUOTIENT(COLUMNS($A$3:W269)-1,65)*CEILING(COUNT(DRAFT!$B:$B)/4,1),1+MOD(COLUMN()-1,6)))</f>
        <v/>
      </c>
      <c r="X269" s="51" t="str">
        <f>IF(ROWS($A$3:X269)&gt;CEILING(COUNT(DRAFT!$B:$B)/4,1),"",INDEX(RSLT,ROWS($A$3:X269)+QUOTIENT(COLUMNS($A$3:X269)-1,65)*CEILING(COUNT(DRAFT!$B:$B)/4,1),1+MOD(COLUMN()-1,6)))</f>
        <v/>
      </c>
    </row>
    <row r="270" spans="1:24" ht="23.1" customHeight="1" x14ac:dyDescent="0.2">
      <c r="A270" s="51" t="str">
        <f>IF(ROWS($A$3:A270)&gt;CEILING(COUNT(DRAFT!$B:$B)/4,1),"",INDEX(RSLT,ROWS($A$3:A270)+QUOTIENT(COLUMNS($A$3:A270)-1,65)*CEILING(COUNT(DRAFT!$B:$B)/4,1),1+MOD(COLUMN()-1,6)))</f>
        <v/>
      </c>
      <c r="B270" s="52" t="str">
        <f>IF(ROWS($A$3:B270)&gt;CEILING(COUNT(DRAFT!$B:$B)/4,1),"",INDEX(RSLT,ROWS($A$3:B270)+QUOTIENT(COLUMNS($A$3:B270)-1,65)*CEILING(COUNT(DRAFT!$B:$B)/4,1),1+MOD(COLUMN()-1,6)))</f>
        <v/>
      </c>
      <c r="C270" s="71" t="str">
        <f>IF(ROWS($A$3:C270)&gt;CEILING(COUNT(DRAFT!$B:$B)/4,1),"",INDEX(RSLT,ROWS($A$3:C270)+QUOTIENT(COLUMNS($A$3:C270)-1,65)*CEILING(COUNT(DRAFT!$B:$B)/4,1),1+MOD(COLUMN()-1,6)))</f>
        <v/>
      </c>
      <c r="D270" s="51" t="str">
        <f>IF(ROWS($A$3:D270)&gt;CEILING(COUNT(DRAFT!$B:$B)/4,1),"",INDEX(RSLT,ROWS($A$3:D270)+QUOTIENT(COLUMNS($A$3:D270)-1,65)*CEILING(COUNT(DRAFT!$B:$B)/4,1),1+MOD(COLUMN()-1,6)))</f>
        <v/>
      </c>
      <c r="E270" s="51" t="str">
        <f>IF(ROWS($A$3:E270)&gt;CEILING(COUNT(DRAFT!$B:$B)/4,1),"",INDEX(RSLT,ROWS($A$3:E270)+QUOTIENT(COLUMNS($A$3:E270)-1,65)*CEILING(COUNT(DRAFT!$B:$B)/4,1),1+MOD(COLUMN()-1,6)))</f>
        <v/>
      </c>
      <c r="F270" s="51" t="str">
        <f>IF(ROWS($A$3:F270)&gt;CEILING(COUNT(DRAFT!$B:$B)/4,1),"",INDEX(RSLT,ROWS($A$3:F270)+QUOTIENT(COLUMNS($A$3:F270)-1,65)*CEILING(COUNT(DRAFT!$B:$B)/4,1),1+MOD(COLUMN()-1,6)))</f>
        <v/>
      </c>
      <c r="G270" s="51" t="str">
        <f>IF(ROWS($A$3:G270)&gt;CEILING(COUNT(DRAFT!$B:$B)/4,1),"",INDEX(RSLT,ROWS($A$3:G270)+QUOTIENT(COLUMNS($A$3:G270)-1,65)*CEILING(COUNT(DRAFT!$B:$B)/4,1),1+MOD(COLUMN()-1,6)))</f>
        <v/>
      </c>
      <c r="H270" s="52" t="str">
        <f>IF(ROWS($A$3:H270)&gt;CEILING(COUNT(DRAFT!$B:$B)/4,1),"",INDEX(RSLT,ROWS($A$3:H270)+QUOTIENT(COLUMNS($A$3:H270)-1,65)*CEILING(COUNT(DRAFT!$B:$B)/4,1),1+MOD(COLUMN()-1,6)))</f>
        <v/>
      </c>
      <c r="I270" s="71" t="str">
        <f>IF(ROWS($A$3:I270)&gt;CEILING(COUNT(DRAFT!$B:$B)/4,1),"",INDEX(RSLT,ROWS($A$3:I270)+QUOTIENT(COLUMNS($A$3:I270)-1,65)*CEILING(COUNT(DRAFT!$B:$B)/4,1),1+MOD(COLUMN()-1,6)))</f>
        <v/>
      </c>
      <c r="J270" s="51" t="str">
        <f>IF(ROWS($A$3:J270)&gt;CEILING(COUNT(DRAFT!$B:$B)/4,1),"",INDEX(RSLT,ROWS($A$3:J270)+QUOTIENT(COLUMNS($A$3:J270)-1,65)*CEILING(COUNT(DRAFT!$B:$B)/4,1),1+MOD(COLUMN()-1,6)))</f>
        <v/>
      </c>
      <c r="K270" s="51" t="str">
        <f>IF(ROWS($A$3:K270)&gt;CEILING(COUNT(DRAFT!$B:$B)/4,1),"",INDEX(RSLT,ROWS($A$3:K270)+QUOTIENT(COLUMNS($A$3:K270)-1,65)*CEILING(COUNT(DRAFT!$B:$B)/4,1),1+MOD(COLUMN()-1,6)))</f>
        <v/>
      </c>
      <c r="L270" s="51" t="str">
        <f>IF(ROWS($A$3:L270)&gt;CEILING(COUNT(DRAFT!$B:$B)/4,1),"",INDEX(RSLT,ROWS($A$3:L270)+QUOTIENT(COLUMNS($A$3:L270)-1,65)*CEILING(COUNT(DRAFT!$B:$B)/4,1),1+MOD(COLUMN()-1,6)))</f>
        <v/>
      </c>
      <c r="M270" s="51" t="str">
        <f>IF(ROWS($A$3:M270)&gt;CEILING(COUNT(DRAFT!$B:$B)/4,1),"",INDEX(RSLT,ROWS($A$3:M270)+QUOTIENT(COLUMNS($A$3:M270)-1,65)*CEILING(COUNT(DRAFT!$B:$B)/4,1),1+MOD(COLUMN()-1,6)))</f>
        <v/>
      </c>
      <c r="N270" s="52" t="str">
        <f>IF(ROWS($A$3:N270)&gt;CEILING(COUNT(DRAFT!$B:$B)/4,1),"",INDEX(RSLT,ROWS($A$3:N270)+QUOTIENT(COLUMNS($A$3:N270)-1,65)*CEILING(COUNT(DRAFT!$B:$B)/4,1),1+MOD(COLUMN()-1,6)))</f>
        <v/>
      </c>
      <c r="O270" s="71" t="str">
        <f>IF(ROWS($A$3:O270)&gt;CEILING(COUNT(DRAFT!$B:$B)/4,1),"",INDEX(RSLT,ROWS($A$3:O270)+QUOTIENT(COLUMNS($A$3:O270)-1,65)*CEILING(COUNT(DRAFT!$B:$B)/4,1),1+MOD(COLUMN()-1,6)))</f>
        <v/>
      </c>
      <c r="P270" s="51" t="str">
        <f>IF(ROWS($A$3:P270)&gt;CEILING(COUNT(DRAFT!$B:$B)/4,1),"",INDEX(RSLT,ROWS($A$3:P270)+QUOTIENT(COLUMNS($A$3:P270)-1,65)*CEILING(COUNT(DRAFT!$B:$B)/4,1),1+MOD(COLUMN()-1,6)))</f>
        <v/>
      </c>
      <c r="Q270" s="51" t="str">
        <f>IF(ROWS($A$3:Q270)&gt;CEILING(COUNT(DRAFT!$B:$B)/4,1),"",INDEX(RSLT,ROWS($A$3:Q270)+QUOTIENT(COLUMNS($A$3:Q270)-1,65)*CEILING(COUNT(DRAFT!$B:$B)/4,1),1+MOD(COLUMN()-1,6)))</f>
        <v/>
      </c>
      <c r="R270" s="51" t="str">
        <f>IF(ROWS($A$3:R270)&gt;CEILING(COUNT(DRAFT!$B:$B)/4,1),"",INDEX(RSLT,ROWS($A$3:R270)+QUOTIENT(COLUMNS($A$3:R270)-1,65)*CEILING(COUNT(DRAFT!$B:$B)/4,1),1+MOD(COLUMN()-1,6)))</f>
        <v/>
      </c>
      <c r="S270" s="51" t="str">
        <f>IF(ROWS($A$3:S270)&gt;CEILING(COUNT(DRAFT!$B:$B)/4,1),"",INDEX(RSLT,ROWS($A$3:S270)+QUOTIENT(COLUMNS($A$3:S270)-1,65)*CEILING(COUNT(DRAFT!$B:$B)/4,1),1+MOD(COLUMN()-1,6)))</f>
        <v/>
      </c>
      <c r="T270" s="52" t="str">
        <f>IF(ROWS($A$3:T270)&gt;CEILING(COUNT(DRAFT!$B:$B)/4,1),"",INDEX(RSLT,ROWS($A$3:T270)+QUOTIENT(COLUMNS($A$3:T270)-1,65)*CEILING(COUNT(DRAFT!$B:$B)/4,1),1+MOD(COLUMN()-1,6)))</f>
        <v/>
      </c>
      <c r="U270" s="71" t="str">
        <f>IF(ROWS($A$3:U270)&gt;CEILING(COUNT(DRAFT!$B:$B)/4,1),"",INDEX(RSLT,ROWS($A$3:U270)+QUOTIENT(COLUMNS($A$3:U270)-1,65)*CEILING(COUNT(DRAFT!$B:$B)/4,1),1+MOD(COLUMN()-1,6)))</f>
        <v/>
      </c>
      <c r="V270" s="51" t="str">
        <f>IF(ROWS($A$3:V270)&gt;CEILING(COUNT(DRAFT!$B:$B)/4,1),"",INDEX(RSLT,ROWS($A$3:V270)+QUOTIENT(COLUMNS($A$3:V270)-1,65)*CEILING(COUNT(DRAFT!$B:$B)/4,1),1+MOD(COLUMN()-1,6)))</f>
        <v/>
      </c>
      <c r="W270" s="51" t="str">
        <f>IF(ROWS($A$3:W270)&gt;CEILING(COUNT(DRAFT!$B:$B)/4,1),"",INDEX(RSLT,ROWS($A$3:W270)+QUOTIENT(COLUMNS($A$3:W270)-1,65)*CEILING(COUNT(DRAFT!$B:$B)/4,1),1+MOD(COLUMN()-1,6)))</f>
        <v/>
      </c>
      <c r="X270" s="51" t="str">
        <f>IF(ROWS($A$3:X270)&gt;CEILING(COUNT(DRAFT!$B:$B)/4,1),"",INDEX(RSLT,ROWS($A$3:X270)+QUOTIENT(COLUMNS($A$3:X270)-1,65)*CEILING(COUNT(DRAFT!$B:$B)/4,1),1+MOD(COLUMN()-1,6)))</f>
        <v/>
      </c>
    </row>
    <row r="271" spans="1:24" ht="23.1" customHeight="1" x14ac:dyDescent="0.2">
      <c r="A271" s="51" t="str">
        <f>IF(ROWS($A$3:A271)&gt;CEILING(COUNT(DRAFT!$B:$B)/4,1),"",INDEX(RSLT,ROWS($A$3:A271)+QUOTIENT(COLUMNS($A$3:A271)-1,65)*CEILING(COUNT(DRAFT!$B:$B)/4,1),1+MOD(COLUMN()-1,6)))</f>
        <v/>
      </c>
      <c r="B271" s="52" t="str">
        <f>IF(ROWS($A$3:B271)&gt;CEILING(COUNT(DRAFT!$B:$B)/4,1),"",INDEX(RSLT,ROWS($A$3:B271)+QUOTIENT(COLUMNS($A$3:B271)-1,65)*CEILING(COUNT(DRAFT!$B:$B)/4,1),1+MOD(COLUMN()-1,6)))</f>
        <v/>
      </c>
      <c r="C271" s="71" t="str">
        <f>IF(ROWS($A$3:C271)&gt;CEILING(COUNT(DRAFT!$B:$B)/4,1),"",INDEX(RSLT,ROWS($A$3:C271)+QUOTIENT(COLUMNS($A$3:C271)-1,65)*CEILING(COUNT(DRAFT!$B:$B)/4,1),1+MOD(COLUMN()-1,6)))</f>
        <v/>
      </c>
      <c r="D271" s="51" t="str">
        <f>IF(ROWS($A$3:D271)&gt;CEILING(COUNT(DRAFT!$B:$B)/4,1),"",INDEX(RSLT,ROWS($A$3:D271)+QUOTIENT(COLUMNS($A$3:D271)-1,65)*CEILING(COUNT(DRAFT!$B:$B)/4,1),1+MOD(COLUMN()-1,6)))</f>
        <v/>
      </c>
      <c r="E271" s="51" t="str">
        <f>IF(ROWS($A$3:E271)&gt;CEILING(COUNT(DRAFT!$B:$B)/4,1),"",INDEX(RSLT,ROWS($A$3:E271)+QUOTIENT(COLUMNS($A$3:E271)-1,65)*CEILING(COUNT(DRAFT!$B:$B)/4,1),1+MOD(COLUMN()-1,6)))</f>
        <v/>
      </c>
      <c r="F271" s="51" t="str">
        <f>IF(ROWS($A$3:F271)&gt;CEILING(COUNT(DRAFT!$B:$B)/4,1),"",INDEX(RSLT,ROWS($A$3:F271)+QUOTIENT(COLUMNS($A$3:F271)-1,65)*CEILING(COUNT(DRAFT!$B:$B)/4,1),1+MOD(COLUMN()-1,6)))</f>
        <v/>
      </c>
      <c r="G271" s="51" t="str">
        <f>IF(ROWS($A$3:G271)&gt;CEILING(COUNT(DRAFT!$B:$B)/4,1),"",INDEX(RSLT,ROWS($A$3:G271)+QUOTIENT(COLUMNS($A$3:G271)-1,65)*CEILING(COUNT(DRAFT!$B:$B)/4,1),1+MOD(COLUMN()-1,6)))</f>
        <v/>
      </c>
      <c r="H271" s="52" t="str">
        <f>IF(ROWS($A$3:H271)&gt;CEILING(COUNT(DRAFT!$B:$B)/4,1),"",INDEX(RSLT,ROWS($A$3:H271)+QUOTIENT(COLUMNS($A$3:H271)-1,65)*CEILING(COUNT(DRAFT!$B:$B)/4,1),1+MOD(COLUMN()-1,6)))</f>
        <v/>
      </c>
      <c r="I271" s="71" t="str">
        <f>IF(ROWS($A$3:I271)&gt;CEILING(COUNT(DRAFT!$B:$B)/4,1),"",INDEX(RSLT,ROWS($A$3:I271)+QUOTIENT(COLUMNS($A$3:I271)-1,65)*CEILING(COUNT(DRAFT!$B:$B)/4,1),1+MOD(COLUMN()-1,6)))</f>
        <v/>
      </c>
      <c r="J271" s="51" t="str">
        <f>IF(ROWS($A$3:J271)&gt;CEILING(COUNT(DRAFT!$B:$B)/4,1),"",INDEX(RSLT,ROWS($A$3:J271)+QUOTIENT(COLUMNS($A$3:J271)-1,65)*CEILING(COUNT(DRAFT!$B:$B)/4,1),1+MOD(COLUMN()-1,6)))</f>
        <v/>
      </c>
      <c r="K271" s="51" t="str">
        <f>IF(ROWS($A$3:K271)&gt;CEILING(COUNT(DRAFT!$B:$B)/4,1),"",INDEX(RSLT,ROWS($A$3:K271)+QUOTIENT(COLUMNS($A$3:K271)-1,65)*CEILING(COUNT(DRAFT!$B:$B)/4,1),1+MOD(COLUMN()-1,6)))</f>
        <v/>
      </c>
      <c r="L271" s="51" t="str">
        <f>IF(ROWS($A$3:L271)&gt;CEILING(COUNT(DRAFT!$B:$B)/4,1),"",INDEX(RSLT,ROWS($A$3:L271)+QUOTIENT(COLUMNS($A$3:L271)-1,65)*CEILING(COUNT(DRAFT!$B:$B)/4,1),1+MOD(COLUMN()-1,6)))</f>
        <v/>
      </c>
      <c r="M271" s="51" t="str">
        <f>IF(ROWS($A$3:M271)&gt;CEILING(COUNT(DRAFT!$B:$B)/4,1),"",INDEX(RSLT,ROWS($A$3:M271)+QUOTIENT(COLUMNS($A$3:M271)-1,65)*CEILING(COUNT(DRAFT!$B:$B)/4,1),1+MOD(COLUMN()-1,6)))</f>
        <v/>
      </c>
      <c r="N271" s="52" t="str">
        <f>IF(ROWS($A$3:N271)&gt;CEILING(COUNT(DRAFT!$B:$B)/4,1),"",INDEX(RSLT,ROWS($A$3:N271)+QUOTIENT(COLUMNS($A$3:N271)-1,65)*CEILING(COUNT(DRAFT!$B:$B)/4,1),1+MOD(COLUMN()-1,6)))</f>
        <v/>
      </c>
      <c r="O271" s="71" t="str">
        <f>IF(ROWS($A$3:O271)&gt;CEILING(COUNT(DRAFT!$B:$B)/4,1),"",INDEX(RSLT,ROWS($A$3:O271)+QUOTIENT(COLUMNS($A$3:O271)-1,65)*CEILING(COUNT(DRAFT!$B:$B)/4,1),1+MOD(COLUMN()-1,6)))</f>
        <v/>
      </c>
      <c r="P271" s="51" t="str">
        <f>IF(ROWS($A$3:P271)&gt;CEILING(COUNT(DRAFT!$B:$B)/4,1),"",INDEX(RSLT,ROWS($A$3:P271)+QUOTIENT(COLUMNS($A$3:P271)-1,65)*CEILING(COUNT(DRAFT!$B:$B)/4,1),1+MOD(COLUMN()-1,6)))</f>
        <v/>
      </c>
      <c r="Q271" s="51" t="str">
        <f>IF(ROWS($A$3:Q271)&gt;CEILING(COUNT(DRAFT!$B:$B)/4,1),"",INDEX(RSLT,ROWS($A$3:Q271)+QUOTIENT(COLUMNS($A$3:Q271)-1,65)*CEILING(COUNT(DRAFT!$B:$B)/4,1),1+MOD(COLUMN()-1,6)))</f>
        <v/>
      </c>
      <c r="R271" s="51" t="str">
        <f>IF(ROWS($A$3:R271)&gt;CEILING(COUNT(DRAFT!$B:$B)/4,1),"",INDEX(RSLT,ROWS($A$3:R271)+QUOTIENT(COLUMNS($A$3:R271)-1,65)*CEILING(COUNT(DRAFT!$B:$B)/4,1),1+MOD(COLUMN()-1,6)))</f>
        <v/>
      </c>
      <c r="S271" s="51" t="str">
        <f>IF(ROWS($A$3:S271)&gt;CEILING(COUNT(DRAFT!$B:$B)/4,1),"",INDEX(RSLT,ROWS($A$3:S271)+QUOTIENT(COLUMNS($A$3:S271)-1,65)*CEILING(COUNT(DRAFT!$B:$B)/4,1),1+MOD(COLUMN()-1,6)))</f>
        <v/>
      </c>
      <c r="T271" s="52" t="str">
        <f>IF(ROWS($A$3:T271)&gt;CEILING(COUNT(DRAFT!$B:$B)/4,1),"",INDEX(RSLT,ROWS($A$3:T271)+QUOTIENT(COLUMNS($A$3:T271)-1,65)*CEILING(COUNT(DRAFT!$B:$B)/4,1),1+MOD(COLUMN()-1,6)))</f>
        <v/>
      </c>
      <c r="U271" s="71" t="str">
        <f>IF(ROWS($A$3:U271)&gt;CEILING(COUNT(DRAFT!$B:$B)/4,1),"",INDEX(RSLT,ROWS($A$3:U271)+QUOTIENT(COLUMNS($A$3:U271)-1,65)*CEILING(COUNT(DRAFT!$B:$B)/4,1),1+MOD(COLUMN()-1,6)))</f>
        <v/>
      </c>
      <c r="V271" s="51" t="str">
        <f>IF(ROWS($A$3:V271)&gt;CEILING(COUNT(DRAFT!$B:$B)/4,1),"",INDEX(RSLT,ROWS($A$3:V271)+QUOTIENT(COLUMNS($A$3:V271)-1,65)*CEILING(COUNT(DRAFT!$B:$B)/4,1),1+MOD(COLUMN()-1,6)))</f>
        <v/>
      </c>
      <c r="W271" s="51" t="str">
        <f>IF(ROWS($A$3:W271)&gt;CEILING(COUNT(DRAFT!$B:$B)/4,1),"",INDEX(RSLT,ROWS($A$3:W271)+QUOTIENT(COLUMNS($A$3:W271)-1,65)*CEILING(COUNT(DRAFT!$B:$B)/4,1),1+MOD(COLUMN()-1,6)))</f>
        <v/>
      </c>
      <c r="X271" s="51" t="str">
        <f>IF(ROWS($A$3:X271)&gt;CEILING(COUNT(DRAFT!$B:$B)/4,1),"",INDEX(RSLT,ROWS($A$3:X271)+QUOTIENT(COLUMNS($A$3:X271)-1,65)*CEILING(COUNT(DRAFT!$B:$B)/4,1),1+MOD(COLUMN()-1,6)))</f>
        <v/>
      </c>
    </row>
    <row r="272" spans="1:24" ht="23.1" customHeight="1" x14ac:dyDescent="0.2">
      <c r="A272" s="51" t="str">
        <f>IF(ROWS($A$3:A272)&gt;CEILING(COUNT(DRAFT!$B:$B)/4,1),"",INDEX(RSLT,ROWS($A$3:A272)+QUOTIENT(COLUMNS($A$3:A272)-1,65)*CEILING(COUNT(DRAFT!$B:$B)/4,1),1+MOD(COLUMN()-1,6)))</f>
        <v/>
      </c>
      <c r="B272" s="52" t="str">
        <f>IF(ROWS($A$3:B272)&gt;CEILING(COUNT(DRAFT!$B:$B)/4,1),"",INDEX(RSLT,ROWS($A$3:B272)+QUOTIENT(COLUMNS($A$3:B272)-1,65)*CEILING(COUNT(DRAFT!$B:$B)/4,1),1+MOD(COLUMN()-1,6)))</f>
        <v/>
      </c>
      <c r="C272" s="71" t="str">
        <f>IF(ROWS($A$3:C272)&gt;CEILING(COUNT(DRAFT!$B:$B)/4,1),"",INDEX(RSLT,ROWS($A$3:C272)+QUOTIENT(COLUMNS($A$3:C272)-1,65)*CEILING(COUNT(DRAFT!$B:$B)/4,1),1+MOD(COLUMN()-1,6)))</f>
        <v/>
      </c>
      <c r="D272" s="51" t="str">
        <f>IF(ROWS($A$3:D272)&gt;CEILING(COUNT(DRAFT!$B:$B)/4,1),"",INDEX(RSLT,ROWS($A$3:D272)+QUOTIENT(COLUMNS($A$3:D272)-1,65)*CEILING(COUNT(DRAFT!$B:$B)/4,1),1+MOD(COLUMN()-1,6)))</f>
        <v/>
      </c>
      <c r="E272" s="51" t="str">
        <f>IF(ROWS($A$3:E272)&gt;CEILING(COUNT(DRAFT!$B:$B)/4,1),"",INDEX(RSLT,ROWS($A$3:E272)+QUOTIENT(COLUMNS($A$3:E272)-1,65)*CEILING(COUNT(DRAFT!$B:$B)/4,1),1+MOD(COLUMN()-1,6)))</f>
        <v/>
      </c>
      <c r="F272" s="51" t="str">
        <f>IF(ROWS($A$3:F272)&gt;CEILING(COUNT(DRAFT!$B:$B)/4,1),"",INDEX(RSLT,ROWS($A$3:F272)+QUOTIENT(COLUMNS($A$3:F272)-1,65)*CEILING(COUNT(DRAFT!$B:$B)/4,1),1+MOD(COLUMN()-1,6)))</f>
        <v/>
      </c>
      <c r="G272" s="51" t="str">
        <f>IF(ROWS($A$3:G272)&gt;CEILING(COUNT(DRAFT!$B:$B)/4,1),"",INDEX(RSLT,ROWS($A$3:G272)+QUOTIENT(COLUMNS($A$3:G272)-1,65)*CEILING(COUNT(DRAFT!$B:$B)/4,1),1+MOD(COLUMN()-1,6)))</f>
        <v/>
      </c>
      <c r="H272" s="52" t="str">
        <f>IF(ROWS($A$3:H272)&gt;CEILING(COUNT(DRAFT!$B:$B)/4,1),"",INDEX(RSLT,ROWS($A$3:H272)+QUOTIENT(COLUMNS($A$3:H272)-1,65)*CEILING(COUNT(DRAFT!$B:$B)/4,1),1+MOD(COLUMN()-1,6)))</f>
        <v/>
      </c>
      <c r="I272" s="71" t="str">
        <f>IF(ROWS($A$3:I272)&gt;CEILING(COUNT(DRAFT!$B:$B)/4,1),"",INDEX(RSLT,ROWS($A$3:I272)+QUOTIENT(COLUMNS($A$3:I272)-1,65)*CEILING(COUNT(DRAFT!$B:$B)/4,1),1+MOD(COLUMN()-1,6)))</f>
        <v/>
      </c>
      <c r="J272" s="51" t="str">
        <f>IF(ROWS($A$3:J272)&gt;CEILING(COUNT(DRAFT!$B:$B)/4,1),"",INDEX(RSLT,ROWS($A$3:J272)+QUOTIENT(COLUMNS($A$3:J272)-1,65)*CEILING(COUNT(DRAFT!$B:$B)/4,1),1+MOD(COLUMN()-1,6)))</f>
        <v/>
      </c>
      <c r="K272" s="51" t="str">
        <f>IF(ROWS($A$3:K272)&gt;CEILING(COUNT(DRAFT!$B:$B)/4,1),"",INDEX(RSLT,ROWS($A$3:K272)+QUOTIENT(COLUMNS($A$3:K272)-1,65)*CEILING(COUNT(DRAFT!$B:$B)/4,1),1+MOD(COLUMN()-1,6)))</f>
        <v/>
      </c>
      <c r="L272" s="51" t="str">
        <f>IF(ROWS($A$3:L272)&gt;CEILING(COUNT(DRAFT!$B:$B)/4,1),"",INDEX(RSLT,ROWS($A$3:L272)+QUOTIENT(COLUMNS($A$3:L272)-1,65)*CEILING(COUNT(DRAFT!$B:$B)/4,1),1+MOD(COLUMN()-1,6)))</f>
        <v/>
      </c>
      <c r="M272" s="51" t="str">
        <f>IF(ROWS($A$3:M272)&gt;CEILING(COUNT(DRAFT!$B:$B)/4,1),"",INDEX(RSLT,ROWS($A$3:M272)+QUOTIENT(COLUMNS($A$3:M272)-1,65)*CEILING(COUNT(DRAFT!$B:$B)/4,1),1+MOD(COLUMN()-1,6)))</f>
        <v/>
      </c>
      <c r="N272" s="52" t="str">
        <f>IF(ROWS($A$3:N272)&gt;CEILING(COUNT(DRAFT!$B:$B)/4,1),"",INDEX(RSLT,ROWS($A$3:N272)+QUOTIENT(COLUMNS($A$3:N272)-1,65)*CEILING(COUNT(DRAFT!$B:$B)/4,1),1+MOD(COLUMN()-1,6)))</f>
        <v/>
      </c>
      <c r="O272" s="71" t="str">
        <f>IF(ROWS($A$3:O272)&gt;CEILING(COUNT(DRAFT!$B:$B)/4,1),"",INDEX(RSLT,ROWS($A$3:O272)+QUOTIENT(COLUMNS($A$3:O272)-1,65)*CEILING(COUNT(DRAFT!$B:$B)/4,1),1+MOD(COLUMN()-1,6)))</f>
        <v/>
      </c>
      <c r="P272" s="51" t="str">
        <f>IF(ROWS($A$3:P272)&gt;CEILING(COUNT(DRAFT!$B:$B)/4,1),"",INDEX(RSLT,ROWS($A$3:P272)+QUOTIENT(COLUMNS($A$3:P272)-1,65)*CEILING(COUNT(DRAFT!$B:$B)/4,1),1+MOD(COLUMN()-1,6)))</f>
        <v/>
      </c>
      <c r="Q272" s="51" t="str">
        <f>IF(ROWS($A$3:Q272)&gt;CEILING(COUNT(DRAFT!$B:$B)/4,1),"",INDEX(RSLT,ROWS($A$3:Q272)+QUOTIENT(COLUMNS($A$3:Q272)-1,65)*CEILING(COUNT(DRAFT!$B:$B)/4,1),1+MOD(COLUMN()-1,6)))</f>
        <v/>
      </c>
      <c r="R272" s="51" t="str">
        <f>IF(ROWS($A$3:R272)&gt;CEILING(COUNT(DRAFT!$B:$B)/4,1),"",INDEX(RSLT,ROWS($A$3:R272)+QUOTIENT(COLUMNS($A$3:R272)-1,65)*CEILING(COUNT(DRAFT!$B:$B)/4,1),1+MOD(COLUMN()-1,6)))</f>
        <v/>
      </c>
      <c r="S272" s="51" t="str">
        <f>IF(ROWS($A$3:S272)&gt;CEILING(COUNT(DRAFT!$B:$B)/4,1),"",INDEX(RSLT,ROWS($A$3:S272)+QUOTIENT(COLUMNS($A$3:S272)-1,65)*CEILING(COUNT(DRAFT!$B:$B)/4,1),1+MOD(COLUMN()-1,6)))</f>
        <v/>
      </c>
      <c r="T272" s="52" t="str">
        <f>IF(ROWS($A$3:T272)&gt;CEILING(COUNT(DRAFT!$B:$B)/4,1),"",INDEX(RSLT,ROWS($A$3:T272)+QUOTIENT(COLUMNS($A$3:T272)-1,65)*CEILING(COUNT(DRAFT!$B:$B)/4,1),1+MOD(COLUMN()-1,6)))</f>
        <v/>
      </c>
      <c r="U272" s="71" t="str">
        <f>IF(ROWS($A$3:U272)&gt;CEILING(COUNT(DRAFT!$B:$B)/4,1),"",INDEX(RSLT,ROWS($A$3:U272)+QUOTIENT(COLUMNS($A$3:U272)-1,65)*CEILING(COUNT(DRAFT!$B:$B)/4,1),1+MOD(COLUMN()-1,6)))</f>
        <v/>
      </c>
      <c r="V272" s="51" t="str">
        <f>IF(ROWS($A$3:V272)&gt;CEILING(COUNT(DRAFT!$B:$B)/4,1),"",INDEX(RSLT,ROWS($A$3:V272)+QUOTIENT(COLUMNS($A$3:V272)-1,65)*CEILING(COUNT(DRAFT!$B:$B)/4,1),1+MOD(COLUMN()-1,6)))</f>
        <v/>
      </c>
      <c r="W272" s="51" t="str">
        <f>IF(ROWS($A$3:W272)&gt;CEILING(COUNT(DRAFT!$B:$B)/4,1),"",INDEX(RSLT,ROWS($A$3:W272)+QUOTIENT(COLUMNS($A$3:W272)-1,65)*CEILING(COUNT(DRAFT!$B:$B)/4,1),1+MOD(COLUMN()-1,6)))</f>
        <v/>
      </c>
      <c r="X272" s="51" t="str">
        <f>IF(ROWS($A$3:X272)&gt;CEILING(COUNT(DRAFT!$B:$B)/4,1),"",INDEX(RSLT,ROWS($A$3:X272)+QUOTIENT(COLUMNS($A$3:X272)-1,65)*CEILING(COUNT(DRAFT!$B:$B)/4,1),1+MOD(COLUMN()-1,6)))</f>
        <v/>
      </c>
    </row>
    <row r="273" spans="1:24" ht="23.1" customHeight="1" x14ac:dyDescent="0.2">
      <c r="A273" s="51" t="str">
        <f>IF(ROWS($A$3:A273)&gt;CEILING(COUNT(DRAFT!$B:$B)/4,1),"",INDEX(RSLT,ROWS($A$3:A273)+QUOTIENT(COLUMNS($A$3:A273)-1,65)*CEILING(COUNT(DRAFT!$B:$B)/4,1),1+MOD(COLUMN()-1,6)))</f>
        <v/>
      </c>
      <c r="B273" s="52" t="str">
        <f>IF(ROWS($A$3:B273)&gt;CEILING(COUNT(DRAFT!$B:$B)/4,1),"",INDEX(RSLT,ROWS($A$3:B273)+QUOTIENT(COLUMNS($A$3:B273)-1,65)*CEILING(COUNT(DRAFT!$B:$B)/4,1),1+MOD(COLUMN()-1,6)))</f>
        <v/>
      </c>
      <c r="C273" s="71" t="str">
        <f>IF(ROWS($A$3:C273)&gt;CEILING(COUNT(DRAFT!$B:$B)/4,1),"",INDEX(RSLT,ROWS($A$3:C273)+QUOTIENT(COLUMNS($A$3:C273)-1,65)*CEILING(COUNT(DRAFT!$B:$B)/4,1),1+MOD(COLUMN()-1,6)))</f>
        <v/>
      </c>
      <c r="D273" s="51" t="str">
        <f>IF(ROWS($A$3:D273)&gt;CEILING(COUNT(DRAFT!$B:$B)/4,1),"",INDEX(RSLT,ROWS($A$3:D273)+QUOTIENT(COLUMNS($A$3:D273)-1,65)*CEILING(COUNT(DRAFT!$B:$B)/4,1),1+MOD(COLUMN()-1,6)))</f>
        <v/>
      </c>
      <c r="E273" s="51" t="str">
        <f>IF(ROWS($A$3:E273)&gt;CEILING(COUNT(DRAFT!$B:$B)/4,1),"",INDEX(RSLT,ROWS($A$3:E273)+QUOTIENT(COLUMNS($A$3:E273)-1,65)*CEILING(COUNT(DRAFT!$B:$B)/4,1),1+MOD(COLUMN()-1,6)))</f>
        <v/>
      </c>
      <c r="F273" s="51" t="str">
        <f>IF(ROWS($A$3:F273)&gt;CEILING(COUNT(DRAFT!$B:$B)/4,1),"",INDEX(RSLT,ROWS($A$3:F273)+QUOTIENT(COLUMNS($A$3:F273)-1,65)*CEILING(COUNT(DRAFT!$B:$B)/4,1),1+MOD(COLUMN()-1,6)))</f>
        <v/>
      </c>
      <c r="G273" s="51" t="str">
        <f>IF(ROWS($A$3:G273)&gt;CEILING(COUNT(DRAFT!$B:$B)/4,1),"",INDEX(RSLT,ROWS($A$3:G273)+QUOTIENT(COLUMNS($A$3:G273)-1,65)*CEILING(COUNT(DRAFT!$B:$B)/4,1),1+MOD(COLUMN()-1,6)))</f>
        <v/>
      </c>
      <c r="H273" s="52" t="str">
        <f>IF(ROWS($A$3:H273)&gt;CEILING(COUNT(DRAFT!$B:$B)/4,1),"",INDEX(RSLT,ROWS($A$3:H273)+QUOTIENT(COLUMNS($A$3:H273)-1,65)*CEILING(COUNT(DRAFT!$B:$B)/4,1),1+MOD(COLUMN()-1,6)))</f>
        <v/>
      </c>
      <c r="I273" s="71" t="str">
        <f>IF(ROWS($A$3:I273)&gt;CEILING(COUNT(DRAFT!$B:$B)/4,1),"",INDEX(RSLT,ROWS($A$3:I273)+QUOTIENT(COLUMNS($A$3:I273)-1,65)*CEILING(COUNT(DRAFT!$B:$B)/4,1),1+MOD(COLUMN()-1,6)))</f>
        <v/>
      </c>
      <c r="J273" s="51" t="str">
        <f>IF(ROWS($A$3:J273)&gt;CEILING(COUNT(DRAFT!$B:$B)/4,1),"",INDEX(RSLT,ROWS($A$3:J273)+QUOTIENT(COLUMNS($A$3:J273)-1,65)*CEILING(COUNT(DRAFT!$B:$B)/4,1),1+MOD(COLUMN()-1,6)))</f>
        <v/>
      </c>
      <c r="K273" s="51" t="str">
        <f>IF(ROWS($A$3:K273)&gt;CEILING(COUNT(DRAFT!$B:$B)/4,1),"",INDEX(RSLT,ROWS($A$3:K273)+QUOTIENT(COLUMNS($A$3:K273)-1,65)*CEILING(COUNT(DRAFT!$B:$B)/4,1),1+MOD(COLUMN()-1,6)))</f>
        <v/>
      </c>
      <c r="L273" s="51" t="str">
        <f>IF(ROWS($A$3:L273)&gt;CEILING(COUNT(DRAFT!$B:$B)/4,1),"",INDEX(RSLT,ROWS($A$3:L273)+QUOTIENT(COLUMNS($A$3:L273)-1,65)*CEILING(COUNT(DRAFT!$B:$B)/4,1),1+MOD(COLUMN()-1,6)))</f>
        <v/>
      </c>
      <c r="M273" s="51" t="str">
        <f>IF(ROWS($A$3:M273)&gt;CEILING(COUNT(DRAFT!$B:$B)/4,1),"",INDEX(RSLT,ROWS($A$3:M273)+QUOTIENT(COLUMNS($A$3:M273)-1,65)*CEILING(COUNT(DRAFT!$B:$B)/4,1),1+MOD(COLUMN()-1,6)))</f>
        <v/>
      </c>
      <c r="N273" s="52" t="str">
        <f>IF(ROWS($A$3:N273)&gt;CEILING(COUNT(DRAFT!$B:$B)/4,1),"",INDEX(RSLT,ROWS($A$3:N273)+QUOTIENT(COLUMNS($A$3:N273)-1,65)*CEILING(COUNT(DRAFT!$B:$B)/4,1),1+MOD(COLUMN()-1,6)))</f>
        <v/>
      </c>
      <c r="O273" s="71" t="str">
        <f>IF(ROWS($A$3:O273)&gt;CEILING(COUNT(DRAFT!$B:$B)/4,1),"",INDEX(RSLT,ROWS($A$3:O273)+QUOTIENT(COLUMNS($A$3:O273)-1,65)*CEILING(COUNT(DRAFT!$B:$B)/4,1),1+MOD(COLUMN()-1,6)))</f>
        <v/>
      </c>
      <c r="P273" s="51" t="str">
        <f>IF(ROWS($A$3:P273)&gt;CEILING(COUNT(DRAFT!$B:$B)/4,1),"",INDEX(RSLT,ROWS($A$3:P273)+QUOTIENT(COLUMNS($A$3:P273)-1,65)*CEILING(COUNT(DRAFT!$B:$B)/4,1),1+MOD(COLUMN()-1,6)))</f>
        <v/>
      </c>
      <c r="Q273" s="51" t="str">
        <f>IF(ROWS($A$3:Q273)&gt;CEILING(COUNT(DRAFT!$B:$B)/4,1),"",INDEX(RSLT,ROWS($A$3:Q273)+QUOTIENT(COLUMNS($A$3:Q273)-1,65)*CEILING(COUNT(DRAFT!$B:$B)/4,1),1+MOD(COLUMN()-1,6)))</f>
        <v/>
      </c>
      <c r="R273" s="51" t="str">
        <f>IF(ROWS($A$3:R273)&gt;CEILING(COUNT(DRAFT!$B:$B)/4,1),"",INDEX(RSLT,ROWS($A$3:R273)+QUOTIENT(COLUMNS($A$3:R273)-1,65)*CEILING(COUNT(DRAFT!$B:$B)/4,1),1+MOD(COLUMN()-1,6)))</f>
        <v/>
      </c>
      <c r="S273" s="51" t="str">
        <f>IF(ROWS($A$3:S273)&gt;CEILING(COUNT(DRAFT!$B:$B)/4,1),"",INDEX(RSLT,ROWS($A$3:S273)+QUOTIENT(COLUMNS($A$3:S273)-1,65)*CEILING(COUNT(DRAFT!$B:$B)/4,1),1+MOD(COLUMN()-1,6)))</f>
        <v/>
      </c>
      <c r="T273" s="52" t="str">
        <f>IF(ROWS($A$3:T273)&gt;CEILING(COUNT(DRAFT!$B:$B)/4,1),"",INDEX(RSLT,ROWS($A$3:T273)+QUOTIENT(COLUMNS($A$3:T273)-1,65)*CEILING(COUNT(DRAFT!$B:$B)/4,1),1+MOD(COLUMN()-1,6)))</f>
        <v/>
      </c>
      <c r="U273" s="71" t="str">
        <f>IF(ROWS($A$3:U273)&gt;CEILING(COUNT(DRAFT!$B:$B)/4,1),"",INDEX(RSLT,ROWS($A$3:U273)+QUOTIENT(COLUMNS($A$3:U273)-1,65)*CEILING(COUNT(DRAFT!$B:$B)/4,1),1+MOD(COLUMN()-1,6)))</f>
        <v/>
      </c>
      <c r="V273" s="51" t="str">
        <f>IF(ROWS($A$3:V273)&gt;CEILING(COUNT(DRAFT!$B:$B)/4,1),"",INDEX(RSLT,ROWS($A$3:V273)+QUOTIENT(COLUMNS($A$3:V273)-1,65)*CEILING(COUNT(DRAFT!$B:$B)/4,1),1+MOD(COLUMN()-1,6)))</f>
        <v/>
      </c>
      <c r="W273" s="51" t="str">
        <f>IF(ROWS($A$3:W273)&gt;CEILING(COUNT(DRAFT!$B:$B)/4,1),"",INDEX(RSLT,ROWS($A$3:W273)+QUOTIENT(COLUMNS($A$3:W273)-1,65)*CEILING(COUNT(DRAFT!$B:$B)/4,1),1+MOD(COLUMN()-1,6)))</f>
        <v/>
      </c>
      <c r="X273" s="51" t="str">
        <f>IF(ROWS($A$3:X273)&gt;CEILING(COUNT(DRAFT!$B:$B)/4,1),"",INDEX(RSLT,ROWS($A$3:X273)+QUOTIENT(COLUMNS($A$3:X273)-1,65)*CEILING(COUNT(DRAFT!$B:$B)/4,1),1+MOD(COLUMN()-1,6)))</f>
        <v/>
      </c>
    </row>
    <row r="274" spans="1:24" ht="23.1" customHeight="1" x14ac:dyDescent="0.2">
      <c r="A274" s="51" t="str">
        <f>IF(ROWS($A$3:A274)&gt;CEILING(COUNT(DRAFT!$B:$B)/4,1),"",INDEX(RSLT,ROWS($A$3:A274)+QUOTIENT(COLUMNS($A$3:A274)-1,65)*CEILING(COUNT(DRAFT!$B:$B)/4,1),1+MOD(COLUMN()-1,6)))</f>
        <v/>
      </c>
      <c r="B274" s="52" t="str">
        <f>IF(ROWS($A$3:B274)&gt;CEILING(COUNT(DRAFT!$B:$B)/4,1),"",INDEX(RSLT,ROWS($A$3:B274)+QUOTIENT(COLUMNS($A$3:B274)-1,65)*CEILING(COUNT(DRAFT!$B:$B)/4,1),1+MOD(COLUMN()-1,6)))</f>
        <v/>
      </c>
      <c r="C274" s="71" t="str">
        <f>IF(ROWS($A$3:C274)&gt;CEILING(COUNT(DRAFT!$B:$B)/4,1),"",INDEX(RSLT,ROWS($A$3:C274)+QUOTIENT(COLUMNS($A$3:C274)-1,65)*CEILING(COUNT(DRAFT!$B:$B)/4,1),1+MOD(COLUMN()-1,6)))</f>
        <v/>
      </c>
      <c r="D274" s="51" t="str">
        <f>IF(ROWS($A$3:D274)&gt;CEILING(COUNT(DRAFT!$B:$B)/4,1),"",INDEX(RSLT,ROWS($A$3:D274)+QUOTIENT(COLUMNS($A$3:D274)-1,65)*CEILING(COUNT(DRAFT!$B:$B)/4,1),1+MOD(COLUMN()-1,6)))</f>
        <v/>
      </c>
      <c r="E274" s="51" t="str">
        <f>IF(ROWS($A$3:E274)&gt;CEILING(COUNT(DRAFT!$B:$B)/4,1),"",INDEX(RSLT,ROWS($A$3:E274)+QUOTIENT(COLUMNS($A$3:E274)-1,65)*CEILING(COUNT(DRAFT!$B:$B)/4,1),1+MOD(COLUMN()-1,6)))</f>
        <v/>
      </c>
      <c r="F274" s="51" t="str">
        <f>IF(ROWS($A$3:F274)&gt;CEILING(COUNT(DRAFT!$B:$B)/4,1),"",INDEX(RSLT,ROWS($A$3:F274)+QUOTIENT(COLUMNS($A$3:F274)-1,65)*CEILING(COUNT(DRAFT!$B:$B)/4,1),1+MOD(COLUMN()-1,6)))</f>
        <v/>
      </c>
      <c r="G274" s="51" t="str">
        <f>IF(ROWS($A$3:G274)&gt;CEILING(COUNT(DRAFT!$B:$B)/4,1),"",INDEX(RSLT,ROWS($A$3:G274)+QUOTIENT(COLUMNS($A$3:G274)-1,65)*CEILING(COUNT(DRAFT!$B:$B)/4,1),1+MOD(COLUMN()-1,6)))</f>
        <v/>
      </c>
      <c r="H274" s="52" t="str">
        <f>IF(ROWS($A$3:H274)&gt;CEILING(COUNT(DRAFT!$B:$B)/4,1),"",INDEX(RSLT,ROWS($A$3:H274)+QUOTIENT(COLUMNS($A$3:H274)-1,65)*CEILING(COUNT(DRAFT!$B:$B)/4,1),1+MOD(COLUMN()-1,6)))</f>
        <v/>
      </c>
      <c r="I274" s="71" t="str">
        <f>IF(ROWS($A$3:I274)&gt;CEILING(COUNT(DRAFT!$B:$B)/4,1),"",INDEX(RSLT,ROWS($A$3:I274)+QUOTIENT(COLUMNS($A$3:I274)-1,65)*CEILING(COUNT(DRAFT!$B:$B)/4,1),1+MOD(COLUMN()-1,6)))</f>
        <v/>
      </c>
      <c r="J274" s="51" t="str">
        <f>IF(ROWS($A$3:J274)&gt;CEILING(COUNT(DRAFT!$B:$B)/4,1),"",INDEX(RSLT,ROWS($A$3:J274)+QUOTIENT(COLUMNS($A$3:J274)-1,65)*CEILING(COUNT(DRAFT!$B:$B)/4,1),1+MOD(COLUMN()-1,6)))</f>
        <v/>
      </c>
      <c r="K274" s="51" t="str">
        <f>IF(ROWS($A$3:K274)&gt;CEILING(COUNT(DRAFT!$B:$B)/4,1),"",INDEX(RSLT,ROWS($A$3:K274)+QUOTIENT(COLUMNS($A$3:K274)-1,65)*CEILING(COUNT(DRAFT!$B:$B)/4,1),1+MOD(COLUMN()-1,6)))</f>
        <v/>
      </c>
      <c r="L274" s="51" t="str">
        <f>IF(ROWS($A$3:L274)&gt;CEILING(COUNT(DRAFT!$B:$B)/4,1),"",INDEX(RSLT,ROWS($A$3:L274)+QUOTIENT(COLUMNS($A$3:L274)-1,65)*CEILING(COUNT(DRAFT!$B:$B)/4,1),1+MOD(COLUMN()-1,6)))</f>
        <v/>
      </c>
      <c r="M274" s="51" t="str">
        <f>IF(ROWS($A$3:M274)&gt;CEILING(COUNT(DRAFT!$B:$B)/4,1),"",INDEX(RSLT,ROWS($A$3:M274)+QUOTIENT(COLUMNS($A$3:M274)-1,65)*CEILING(COUNT(DRAFT!$B:$B)/4,1),1+MOD(COLUMN()-1,6)))</f>
        <v/>
      </c>
      <c r="N274" s="52" t="str">
        <f>IF(ROWS($A$3:N274)&gt;CEILING(COUNT(DRAFT!$B:$B)/4,1),"",INDEX(RSLT,ROWS($A$3:N274)+QUOTIENT(COLUMNS($A$3:N274)-1,65)*CEILING(COUNT(DRAFT!$B:$B)/4,1),1+MOD(COLUMN()-1,6)))</f>
        <v/>
      </c>
      <c r="O274" s="71" t="str">
        <f>IF(ROWS($A$3:O274)&gt;CEILING(COUNT(DRAFT!$B:$B)/4,1),"",INDEX(RSLT,ROWS($A$3:O274)+QUOTIENT(COLUMNS($A$3:O274)-1,65)*CEILING(COUNT(DRAFT!$B:$B)/4,1),1+MOD(COLUMN()-1,6)))</f>
        <v/>
      </c>
      <c r="P274" s="51" t="str">
        <f>IF(ROWS($A$3:P274)&gt;CEILING(COUNT(DRAFT!$B:$B)/4,1),"",INDEX(RSLT,ROWS($A$3:P274)+QUOTIENT(COLUMNS($A$3:P274)-1,65)*CEILING(COUNT(DRAFT!$B:$B)/4,1),1+MOD(COLUMN()-1,6)))</f>
        <v/>
      </c>
      <c r="Q274" s="51" t="str">
        <f>IF(ROWS($A$3:Q274)&gt;CEILING(COUNT(DRAFT!$B:$B)/4,1),"",INDEX(RSLT,ROWS($A$3:Q274)+QUOTIENT(COLUMNS($A$3:Q274)-1,65)*CEILING(COUNT(DRAFT!$B:$B)/4,1),1+MOD(COLUMN()-1,6)))</f>
        <v/>
      </c>
      <c r="R274" s="51" t="str">
        <f>IF(ROWS($A$3:R274)&gt;CEILING(COUNT(DRAFT!$B:$B)/4,1),"",INDEX(RSLT,ROWS($A$3:R274)+QUOTIENT(COLUMNS($A$3:R274)-1,65)*CEILING(COUNT(DRAFT!$B:$B)/4,1),1+MOD(COLUMN()-1,6)))</f>
        <v/>
      </c>
      <c r="S274" s="51" t="str">
        <f>IF(ROWS($A$3:S274)&gt;CEILING(COUNT(DRAFT!$B:$B)/4,1),"",INDEX(RSLT,ROWS($A$3:S274)+QUOTIENT(COLUMNS($A$3:S274)-1,65)*CEILING(COUNT(DRAFT!$B:$B)/4,1),1+MOD(COLUMN()-1,6)))</f>
        <v/>
      </c>
      <c r="T274" s="52" t="str">
        <f>IF(ROWS($A$3:T274)&gt;CEILING(COUNT(DRAFT!$B:$B)/4,1),"",INDEX(RSLT,ROWS($A$3:T274)+QUOTIENT(COLUMNS($A$3:T274)-1,65)*CEILING(COUNT(DRAFT!$B:$B)/4,1),1+MOD(COLUMN()-1,6)))</f>
        <v/>
      </c>
      <c r="U274" s="71" t="str">
        <f>IF(ROWS($A$3:U274)&gt;CEILING(COUNT(DRAFT!$B:$B)/4,1),"",INDEX(RSLT,ROWS($A$3:U274)+QUOTIENT(COLUMNS($A$3:U274)-1,65)*CEILING(COUNT(DRAFT!$B:$B)/4,1),1+MOD(COLUMN()-1,6)))</f>
        <v/>
      </c>
      <c r="V274" s="51" t="str">
        <f>IF(ROWS($A$3:V274)&gt;CEILING(COUNT(DRAFT!$B:$B)/4,1),"",INDEX(RSLT,ROWS($A$3:V274)+QUOTIENT(COLUMNS($A$3:V274)-1,65)*CEILING(COUNT(DRAFT!$B:$B)/4,1),1+MOD(COLUMN()-1,6)))</f>
        <v/>
      </c>
      <c r="W274" s="51" t="str">
        <f>IF(ROWS($A$3:W274)&gt;CEILING(COUNT(DRAFT!$B:$B)/4,1),"",INDEX(RSLT,ROWS($A$3:W274)+QUOTIENT(COLUMNS($A$3:W274)-1,65)*CEILING(COUNT(DRAFT!$B:$B)/4,1),1+MOD(COLUMN()-1,6)))</f>
        <v/>
      </c>
      <c r="X274" s="51" t="str">
        <f>IF(ROWS($A$3:X274)&gt;CEILING(COUNT(DRAFT!$B:$B)/4,1),"",INDEX(RSLT,ROWS($A$3:X274)+QUOTIENT(COLUMNS($A$3:X274)-1,65)*CEILING(COUNT(DRAFT!$B:$B)/4,1),1+MOD(COLUMN()-1,6)))</f>
        <v/>
      </c>
    </row>
    <row r="275" spans="1:24" ht="23.1" customHeight="1" x14ac:dyDescent="0.2">
      <c r="A275" s="51" t="str">
        <f>IF(ROWS($A$3:A275)&gt;CEILING(COUNT(DRAFT!$B:$B)/4,1),"",INDEX(RSLT,ROWS($A$3:A275)+QUOTIENT(COLUMNS($A$3:A275)-1,65)*CEILING(COUNT(DRAFT!$B:$B)/4,1),1+MOD(COLUMN()-1,6)))</f>
        <v/>
      </c>
      <c r="B275" s="52" t="str">
        <f>IF(ROWS($A$3:B275)&gt;CEILING(COUNT(DRAFT!$B:$B)/4,1),"",INDEX(RSLT,ROWS($A$3:B275)+QUOTIENT(COLUMNS($A$3:B275)-1,65)*CEILING(COUNT(DRAFT!$B:$B)/4,1),1+MOD(COLUMN()-1,6)))</f>
        <v/>
      </c>
      <c r="C275" s="71" t="str">
        <f>IF(ROWS($A$3:C275)&gt;CEILING(COUNT(DRAFT!$B:$B)/4,1),"",INDEX(RSLT,ROWS($A$3:C275)+QUOTIENT(COLUMNS($A$3:C275)-1,65)*CEILING(COUNT(DRAFT!$B:$B)/4,1),1+MOD(COLUMN()-1,6)))</f>
        <v/>
      </c>
      <c r="D275" s="51" t="str">
        <f>IF(ROWS($A$3:D275)&gt;CEILING(COUNT(DRAFT!$B:$B)/4,1),"",INDEX(RSLT,ROWS($A$3:D275)+QUOTIENT(COLUMNS($A$3:D275)-1,65)*CEILING(COUNT(DRAFT!$B:$B)/4,1),1+MOD(COLUMN()-1,6)))</f>
        <v/>
      </c>
      <c r="E275" s="51" t="str">
        <f>IF(ROWS($A$3:E275)&gt;CEILING(COUNT(DRAFT!$B:$B)/4,1),"",INDEX(RSLT,ROWS($A$3:E275)+QUOTIENT(COLUMNS($A$3:E275)-1,65)*CEILING(COUNT(DRAFT!$B:$B)/4,1),1+MOD(COLUMN()-1,6)))</f>
        <v/>
      </c>
      <c r="F275" s="51" t="str">
        <f>IF(ROWS($A$3:F275)&gt;CEILING(COUNT(DRAFT!$B:$B)/4,1),"",INDEX(RSLT,ROWS($A$3:F275)+QUOTIENT(COLUMNS($A$3:F275)-1,65)*CEILING(COUNT(DRAFT!$B:$B)/4,1),1+MOD(COLUMN()-1,6)))</f>
        <v/>
      </c>
      <c r="G275" s="51" t="str">
        <f>IF(ROWS($A$3:G275)&gt;CEILING(COUNT(DRAFT!$B:$B)/4,1),"",INDEX(RSLT,ROWS($A$3:G275)+QUOTIENT(COLUMNS($A$3:G275)-1,65)*CEILING(COUNT(DRAFT!$B:$B)/4,1),1+MOD(COLUMN()-1,6)))</f>
        <v/>
      </c>
      <c r="H275" s="52" t="str">
        <f>IF(ROWS($A$3:H275)&gt;CEILING(COUNT(DRAFT!$B:$B)/4,1),"",INDEX(RSLT,ROWS($A$3:H275)+QUOTIENT(COLUMNS($A$3:H275)-1,65)*CEILING(COUNT(DRAFT!$B:$B)/4,1),1+MOD(COLUMN()-1,6)))</f>
        <v/>
      </c>
      <c r="I275" s="71" t="str">
        <f>IF(ROWS($A$3:I275)&gt;CEILING(COUNT(DRAFT!$B:$B)/4,1),"",INDEX(RSLT,ROWS($A$3:I275)+QUOTIENT(COLUMNS($A$3:I275)-1,65)*CEILING(COUNT(DRAFT!$B:$B)/4,1),1+MOD(COLUMN()-1,6)))</f>
        <v/>
      </c>
      <c r="J275" s="51" t="str">
        <f>IF(ROWS($A$3:J275)&gt;CEILING(COUNT(DRAFT!$B:$B)/4,1),"",INDEX(RSLT,ROWS($A$3:J275)+QUOTIENT(COLUMNS($A$3:J275)-1,65)*CEILING(COUNT(DRAFT!$B:$B)/4,1),1+MOD(COLUMN()-1,6)))</f>
        <v/>
      </c>
      <c r="K275" s="51" t="str">
        <f>IF(ROWS($A$3:K275)&gt;CEILING(COUNT(DRAFT!$B:$B)/4,1),"",INDEX(RSLT,ROWS($A$3:K275)+QUOTIENT(COLUMNS($A$3:K275)-1,65)*CEILING(COUNT(DRAFT!$B:$B)/4,1),1+MOD(COLUMN()-1,6)))</f>
        <v/>
      </c>
      <c r="L275" s="51" t="str">
        <f>IF(ROWS($A$3:L275)&gt;CEILING(COUNT(DRAFT!$B:$B)/4,1),"",INDEX(RSLT,ROWS($A$3:L275)+QUOTIENT(COLUMNS($A$3:L275)-1,65)*CEILING(COUNT(DRAFT!$B:$B)/4,1),1+MOD(COLUMN()-1,6)))</f>
        <v/>
      </c>
      <c r="M275" s="51" t="str">
        <f>IF(ROWS($A$3:M275)&gt;CEILING(COUNT(DRAFT!$B:$B)/4,1),"",INDEX(RSLT,ROWS($A$3:M275)+QUOTIENT(COLUMNS($A$3:M275)-1,65)*CEILING(COUNT(DRAFT!$B:$B)/4,1),1+MOD(COLUMN()-1,6)))</f>
        <v/>
      </c>
      <c r="N275" s="52" t="str">
        <f>IF(ROWS($A$3:N275)&gt;CEILING(COUNT(DRAFT!$B:$B)/4,1),"",INDEX(RSLT,ROWS($A$3:N275)+QUOTIENT(COLUMNS($A$3:N275)-1,65)*CEILING(COUNT(DRAFT!$B:$B)/4,1),1+MOD(COLUMN()-1,6)))</f>
        <v/>
      </c>
      <c r="O275" s="71" t="str">
        <f>IF(ROWS($A$3:O275)&gt;CEILING(COUNT(DRAFT!$B:$B)/4,1),"",INDEX(RSLT,ROWS($A$3:O275)+QUOTIENT(COLUMNS($A$3:O275)-1,65)*CEILING(COUNT(DRAFT!$B:$B)/4,1),1+MOD(COLUMN()-1,6)))</f>
        <v/>
      </c>
      <c r="P275" s="51" t="str">
        <f>IF(ROWS($A$3:P275)&gt;CEILING(COUNT(DRAFT!$B:$B)/4,1),"",INDEX(RSLT,ROWS($A$3:P275)+QUOTIENT(COLUMNS($A$3:P275)-1,65)*CEILING(COUNT(DRAFT!$B:$B)/4,1),1+MOD(COLUMN()-1,6)))</f>
        <v/>
      </c>
      <c r="Q275" s="51" t="str">
        <f>IF(ROWS($A$3:Q275)&gt;CEILING(COUNT(DRAFT!$B:$B)/4,1),"",INDEX(RSLT,ROWS($A$3:Q275)+QUOTIENT(COLUMNS($A$3:Q275)-1,65)*CEILING(COUNT(DRAFT!$B:$B)/4,1),1+MOD(COLUMN()-1,6)))</f>
        <v/>
      </c>
      <c r="R275" s="51" t="str">
        <f>IF(ROWS($A$3:R275)&gt;CEILING(COUNT(DRAFT!$B:$B)/4,1),"",INDEX(RSLT,ROWS($A$3:R275)+QUOTIENT(COLUMNS($A$3:R275)-1,65)*CEILING(COUNT(DRAFT!$B:$B)/4,1),1+MOD(COLUMN()-1,6)))</f>
        <v/>
      </c>
      <c r="S275" s="51" t="str">
        <f>IF(ROWS($A$3:S275)&gt;CEILING(COUNT(DRAFT!$B:$B)/4,1),"",INDEX(RSLT,ROWS($A$3:S275)+QUOTIENT(COLUMNS($A$3:S275)-1,65)*CEILING(COUNT(DRAFT!$B:$B)/4,1),1+MOD(COLUMN()-1,6)))</f>
        <v/>
      </c>
      <c r="T275" s="52" t="str">
        <f>IF(ROWS($A$3:T275)&gt;CEILING(COUNT(DRAFT!$B:$B)/4,1),"",INDEX(RSLT,ROWS($A$3:T275)+QUOTIENT(COLUMNS($A$3:T275)-1,65)*CEILING(COUNT(DRAFT!$B:$B)/4,1),1+MOD(COLUMN()-1,6)))</f>
        <v/>
      </c>
      <c r="U275" s="71" t="str">
        <f>IF(ROWS($A$3:U275)&gt;CEILING(COUNT(DRAFT!$B:$B)/4,1),"",INDEX(RSLT,ROWS($A$3:U275)+QUOTIENT(COLUMNS($A$3:U275)-1,65)*CEILING(COUNT(DRAFT!$B:$B)/4,1),1+MOD(COLUMN()-1,6)))</f>
        <v/>
      </c>
      <c r="V275" s="51" t="str">
        <f>IF(ROWS($A$3:V275)&gt;CEILING(COUNT(DRAFT!$B:$B)/4,1),"",INDEX(RSLT,ROWS($A$3:V275)+QUOTIENT(COLUMNS($A$3:V275)-1,65)*CEILING(COUNT(DRAFT!$B:$B)/4,1),1+MOD(COLUMN()-1,6)))</f>
        <v/>
      </c>
      <c r="W275" s="51" t="str">
        <f>IF(ROWS($A$3:W275)&gt;CEILING(COUNT(DRAFT!$B:$B)/4,1),"",INDEX(RSLT,ROWS($A$3:W275)+QUOTIENT(COLUMNS($A$3:W275)-1,65)*CEILING(COUNT(DRAFT!$B:$B)/4,1),1+MOD(COLUMN()-1,6)))</f>
        <v/>
      </c>
      <c r="X275" s="51" t="str">
        <f>IF(ROWS($A$3:X275)&gt;CEILING(COUNT(DRAFT!$B:$B)/4,1),"",INDEX(RSLT,ROWS($A$3:X275)+QUOTIENT(COLUMNS($A$3:X275)-1,65)*CEILING(COUNT(DRAFT!$B:$B)/4,1),1+MOD(COLUMN()-1,6)))</f>
        <v/>
      </c>
    </row>
    <row r="276" spans="1:24" ht="23.1" customHeight="1" x14ac:dyDescent="0.2">
      <c r="A276" s="51" t="str">
        <f>IF(ROWS($A$3:A276)&gt;CEILING(COUNT(DRAFT!$B:$B)/4,1),"",INDEX(RSLT,ROWS($A$3:A276)+QUOTIENT(COLUMNS($A$3:A276)-1,65)*CEILING(COUNT(DRAFT!$B:$B)/4,1),1+MOD(COLUMN()-1,6)))</f>
        <v/>
      </c>
      <c r="B276" s="52" t="str">
        <f>IF(ROWS($A$3:B276)&gt;CEILING(COUNT(DRAFT!$B:$B)/4,1),"",INDEX(RSLT,ROWS($A$3:B276)+QUOTIENT(COLUMNS($A$3:B276)-1,65)*CEILING(COUNT(DRAFT!$B:$B)/4,1),1+MOD(COLUMN()-1,6)))</f>
        <v/>
      </c>
      <c r="C276" s="71" t="str">
        <f>IF(ROWS($A$3:C276)&gt;CEILING(COUNT(DRAFT!$B:$B)/4,1),"",INDEX(RSLT,ROWS($A$3:C276)+QUOTIENT(COLUMNS($A$3:C276)-1,65)*CEILING(COUNT(DRAFT!$B:$B)/4,1),1+MOD(COLUMN()-1,6)))</f>
        <v/>
      </c>
      <c r="D276" s="51" t="str">
        <f>IF(ROWS($A$3:D276)&gt;CEILING(COUNT(DRAFT!$B:$B)/4,1),"",INDEX(RSLT,ROWS($A$3:D276)+QUOTIENT(COLUMNS($A$3:D276)-1,65)*CEILING(COUNT(DRAFT!$B:$B)/4,1),1+MOD(COLUMN()-1,6)))</f>
        <v/>
      </c>
      <c r="E276" s="51" t="str">
        <f>IF(ROWS($A$3:E276)&gt;CEILING(COUNT(DRAFT!$B:$B)/4,1),"",INDEX(RSLT,ROWS($A$3:E276)+QUOTIENT(COLUMNS($A$3:E276)-1,65)*CEILING(COUNT(DRAFT!$B:$B)/4,1),1+MOD(COLUMN()-1,6)))</f>
        <v/>
      </c>
      <c r="F276" s="51" t="str">
        <f>IF(ROWS($A$3:F276)&gt;CEILING(COUNT(DRAFT!$B:$B)/4,1),"",INDEX(RSLT,ROWS($A$3:F276)+QUOTIENT(COLUMNS($A$3:F276)-1,65)*CEILING(COUNT(DRAFT!$B:$B)/4,1),1+MOD(COLUMN()-1,6)))</f>
        <v/>
      </c>
      <c r="G276" s="51" t="str">
        <f>IF(ROWS($A$3:G276)&gt;CEILING(COUNT(DRAFT!$B:$B)/4,1),"",INDEX(RSLT,ROWS($A$3:G276)+QUOTIENT(COLUMNS($A$3:G276)-1,65)*CEILING(COUNT(DRAFT!$B:$B)/4,1),1+MOD(COLUMN()-1,6)))</f>
        <v/>
      </c>
      <c r="H276" s="52" t="str">
        <f>IF(ROWS($A$3:H276)&gt;CEILING(COUNT(DRAFT!$B:$B)/4,1),"",INDEX(RSLT,ROWS($A$3:H276)+QUOTIENT(COLUMNS($A$3:H276)-1,65)*CEILING(COUNT(DRAFT!$B:$B)/4,1),1+MOD(COLUMN()-1,6)))</f>
        <v/>
      </c>
      <c r="I276" s="71" t="str">
        <f>IF(ROWS($A$3:I276)&gt;CEILING(COUNT(DRAFT!$B:$B)/4,1),"",INDEX(RSLT,ROWS($A$3:I276)+QUOTIENT(COLUMNS($A$3:I276)-1,65)*CEILING(COUNT(DRAFT!$B:$B)/4,1),1+MOD(COLUMN()-1,6)))</f>
        <v/>
      </c>
      <c r="J276" s="51" t="str">
        <f>IF(ROWS($A$3:J276)&gt;CEILING(COUNT(DRAFT!$B:$B)/4,1),"",INDEX(RSLT,ROWS($A$3:J276)+QUOTIENT(COLUMNS($A$3:J276)-1,65)*CEILING(COUNT(DRAFT!$B:$B)/4,1),1+MOD(COLUMN()-1,6)))</f>
        <v/>
      </c>
      <c r="K276" s="51" t="str">
        <f>IF(ROWS($A$3:K276)&gt;CEILING(COUNT(DRAFT!$B:$B)/4,1),"",INDEX(RSLT,ROWS($A$3:K276)+QUOTIENT(COLUMNS($A$3:K276)-1,65)*CEILING(COUNT(DRAFT!$B:$B)/4,1),1+MOD(COLUMN()-1,6)))</f>
        <v/>
      </c>
      <c r="L276" s="51" t="str">
        <f>IF(ROWS($A$3:L276)&gt;CEILING(COUNT(DRAFT!$B:$B)/4,1),"",INDEX(RSLT,ROWS($A$3:L276)+QUOTIENT(COLUMNS($A$3:L276)-1,65)*CEILING(COUNT(DRAFT!$B:$B)/4,1),1+MOD(COLUMN()-1,6)))</f>
        <v/>
      </c>
      <c r="M276" s="51" t="str">
        <f>IF(ROWS($A$3:M276)&gt;CEILING(COUNT(DRAFT!$B:$B)/4,1),"",INDEX(RSLT,ROWS($A$3:M276)+QUOTIENT(COLUMNS($A$3:M276)-1,65)*CEILING(COUNT(DRAFT!$B:$B)/4,1),1+MOD(COLUMN()-1,6)))</f>
        <v/>
      </c>
      <c r="N276" s="52" t="str">
        <f>IF(ROWS($A$3:N276)&gt;CEILING(COUNT(DRAFT!$B:$B)/4,1),"",INDEX(RSLT,ROWS($A$3:N276)+QUOTIENT(COLUMNS($A$3:N276)-1,65)*CEILING(COUNT(DRAFT!$B:$B)/4,1),1+MOD(COLUMN()-1,6)))</f>
        <v/>
      </c>
      <c r="O276" s="71" t="str">
        <f>IF(ROWS($A$3:O276)&gt;CEILING(COUNT(DRAFT!$B:$B)/4,1),"",INDEX(RSLT,ROWS($A$3:O276)+QUOTIENT(COLUMNS($A$3:O276)-1,65)*CEILING(COUNT(DRAFT!$B:$B)/4,1),1+MOD(COLUMN()-1,6)))</f>
        <v/>
      </c>
      <c r="P276" s="51" t="str">
        <f>IF(ROWS($A$3:P276)&gt;CEILING(COUNT(DRAFT!$B:$B)/4,1),"",INDEX(RSLT,ROWS($A$3:P276)+QUOTIENT(COLUMNS($A$3:P276)-1,65)*CEILING(COUNT(DRAFT!$B:$B)/4,1),1+MOD(COLUMN()-1,6)))</f>
        <v/>
      </c>
      <c r="Q276" s="51" t="str">
        <f>IF(ROWS($A$3:Q276)&gt;CEILING(COUNT(DRAFT!$B:$B)/4,1),"",INDEX(RSLT,ROWS($A$3:Q276)+QUOTIENT(COLUMNS($A$3:Q276)-1,65)*CEILING(COUNT(DRAFT!$B:$B)/4,1),1+MOD(COLUMN()-1,6)))</f>
        <v/>
      </c>
      <c r="R276" s="51" t="str">
        <f>IF(ROWS($A$3:R276)&gt;CEILING(COUNT(DRAFT!$B:$B)/4,1),"",INDEX(RSLT,ROWS($A$3:R276)+QUOTIENT(COLUMNS($A$3:R276)-1,65)*CEILING(COUNT(DRAFT!$B:$B)/4,1),1+MOD(COLUMN()-1,6)))</f>
        <v/>
      </c>
      <c r="S276" s="51" t="str">
        <f>IF(ROWS($A$3:S276)&gt;CEILING(COUNT(DRAFT!$B:$B)/4,1),"",INDEX(RSLT,ROWS($A$3:S276)+QUOTIENT(COLUMNS($A$3:S276)-1,65)*CEILING(COUNT(DRAFT!$B:$B)/4,1),1+MOD(COLUMN()-1,6)))</f>
        <v/>
      </c>
      <c r="T276" s="52" t="str">
        <f>IF(ROWS($A$3:T276)&gt;CEILING(COUNT(DRAFT!$B:$B)/4,1),"",INDEX(RSLT,ROWS($A$3:T276)+QUOTIENT(COLUMNS($A$3:T276)-1,65)*CEILING(COUNT(DRAFT!$B:$B)/4,1),1+MOD(COLUMN()-1,6)))</f>
        <v/>
      </c>
      <c r="U276" s="71" t="str">
        <f>IF(ROWS($A$3:U276)&gt;CEILING(COUNT(DRAFT!$B:$B)/4,1),"",INDEX(RSLT,ROWS($A$3:U276)+QUOTIENT(COLUMNS($A$3:U276)-1,65)*CEILING(COUNT(DRAFT!$B:$B)/4,1),1+MOD(COLUMN()-1,6)))</f>
        <v/>
      </c>
      <c r="V276" s="51" t="str">
        <f>IF(ROWS($A$3:V276)&gt;CEILING(COUNT(DRAFT!$B:$B)/4,1),"",INDEX(RSLT,ROWS($A$3:V276)+QUOTIENT(COLUMNS($A$3:V276)-1,65)*CEILING(COUNT(DRAFT!$B:$B)/4,1),1+MOD(COLUMN()-1,6)))</f>
        <v/>
      </c>
      <c r="W276" s="51" t="str">
        <f>IF(ROWS($A$3:W276)&gt;CEILING(COUNT(DRAFT!$B:$B)/4,1),"",INDEX(RSLT,ROWS($A$3:W276)+QUOTIENT(COLUMNS($A$3:W276)-1,65)*CEILING(COUNT(DRAFT!$B:$B)/4,1),1+MOD(COLUMN()-1,6)))</f>
        <v/>
      </c>
      <c r="X276" s="51" t="str">
        <f>IF(ROWS($A$3:X276)&gt;CEILING(COUNT(DRAFT!$B:$B)/4,1),"",INDEX(RSLT,ROWS($A$3:X276)+QUOTIENT(COLUMNS($A$3:X276)-1,65)*CEILING(COUNT(DRAFT!$B:$B)/4,1),1+MOD(COLUMN()-1,6)))</f>
        <v/>
      </c>
    </row>
    <row r="277" spans="1:24" ht="23.1" customHeight="1" x14ac:dyDescent="0.2">
      <c r="A277" s="51" t="str">
        <f>IF(ROWS($A$3:A277)&gt;CEILING(COUNT(DRAFT!$B:$B)/4,1),"",INDEX(RSLT,ROWS($A$3:A277)+QUOTIENT(COLUMNS($A$3:A277)-1,65)*CEILING(COUNT(DRAFT!$B:$B)/4,1),1+MOD(COLUMN()-1,6)))</f>
        <v/>
      </c>
      <c r="B277" s="52" t="str">
        <f>IF(ROWS($A$3:B277)&gt;CEILING(COUNT(DRAFT!$B:$B)/4,1),"",INDEX(RSLT,ROWS($A$3:B277)+QUOTIENT(COLUMNS($A$3:B277)-1,65)*CEILING(COUNT(DRAFT!$B:$B)/4,1),1+MOD(COLUMN()-1,6)))</f>
        <v/>
      </c>
      <c r="C277" s="71" t="str">
        <f>IF(ROWS($A$3:C277)&gt;CEILING(COUNT(DRAFT!$B:$B)/4,1),"",INDEX(RSLT,ROWS($A$3:C277)+QUOTIENT(COLUMNS($A$3:C277)-1,65)*CEILING(COUNT(DRAFT!$B:$B)/4,1),1+MOD(COLUMN()-1,6)))</f>
        <v/>
      </c>
      <c r="D277" s="51" t="str">
        <f>IF(ROWS($A$3:D277)&gt;CEILING(COUNT(DRAFT!$B:$B)/4,1),"",INDEX(RSLT,ROWS($A$3:D277)+QUOTIENT(COLUMNS($A$3:D277)-1,65)*CEILING(COUNT(DRAFT!$B:$B)/4,1),1+MOD(COLUMN()-1,6)))</f>
        <v/>
      </c>
      <c r="E277" s="51" t="str">
        <f>IF(ROWS($A$3:E277)&gt;CEILING(COUNT(DRAFT!$B:$B)/4,1),"",INDEX(RSLT,ROWS($A$3:E277)+QUOTIENT(COLUMNS($A$3:E277)-1,65)*CEILING(COUNT(DRAFT!$B:$B)/4,1),1+MOD(COLUMN()-1,6)))</f>
        <v/>
      </c>
      <c r="F277" s="51" t="str">
        <f>IF(ROWS($A$3:F277)&gt;CEILING(COUNT(DRAFT!$B:$B)/4,1),"",INDEX(RSLT,ROWS($A$3:F277)+QUOTIENT(COLUMNS($A$3:F277)-1,65)*CEILING(COUNT(DRAFT!$B:$B)/4,1),1+MOD(COLUMN()-1,6)))</f>
        <v/>
      </c>
      <c r="G277" s="51" t="str">
        <f>IF(ROWS($A$3:G277)&gt;CEILING(COUNT(DRAFT!$B:$B)/4,1),"",INDEX(RSLT,ROWS($A$3:G277)+QUOTIENT(COLUMNS($A$3:G277)-1,65)*CEILING(COUNT(DRAFT!$B:$B)/4,1),1+MOD(COLUMN()-1,6)))</f>
        <v/>
      </c>
      <c r="H277" s="52" t="str">
        <f>IF(ROWS($A$3:H277)&gt;CEILING(COUNT(DRAFT!$B:$B)/4,1),"",INDEX(RSLT,ROWS($A$3:H277)+QUOTIENT(COLUMNS($A$3:H277)-1,65)*CEILING(COUNT(DRAFT!$B:$B)/4,1),1+MOD(COLUMN()-1,6)))</f>
        <v/>
      </c>
      <c r="I277" s="71" t="str">
        <f>IF(ROWS($A$3:I277)&gt;CEILING(COUNT(DRAFT!$B:$B)/4,1),"",INDEX(RSLT,ROWS($A$3:I277)+QUOTIENT(COLUMNS($A$3:I277)-1,65)*CEILING(COUNT(DRAFT!$B:$B)/4,1),1+MOD(COLUMN()-1,6)))</f>
        <v/>
      </c>
      <c r="J277" s="51" t="str">
        <f>IF(ROWS($A$3:J277)&gt;CEILING(COUNT(DRAFT!$B:$B)/4,1),"",INDEX(RSLT,ROWS($A$3:J277)+QUOTIENT(COLUMNS($A$3:J277)-1,65)*CEILING(COUNT(DRAFT!$B:$B)/4,1),1+MOD(COLUMN()-1,6)))</f>
        <v/>
      </c>
      <c r="K277" s="51" t="str">
        <f>IF(ROWS($A$3:K277)&gt;CEILING(COUNT(DRAFT!$B:$B)/4,1),"",INDEX(RSLT,ROWS($A$3:K277)+QUOTIENT(COLUMNS($A$3:K277)-1,65)*CEILING(COUNT(DRAFT!$B:$B)/4,1),1+MOD(COLUMN()-1,6)))</f>
        <v/>
      </c>
      <c r="L277" s="51" t="str">
        <f>IF(ROWS($A$3:L277)&gt;CEILING(COUNT(DRAFT!$B:$B)/4,1),"",INDEX(RSLT,ROWS($A$3:L277)+QUOTIENT(COLUMNS($A$3:L277)-1,65)*CEILING(COUNT(DRAFT!$B:$B)/4,1),1+MOD(COLUMN()-1,6)))</f>
        <v/>
      </c>
      <c r="M277" s="51" t="str">
        <f>IF(ROWS($A$3:M277)&gt;CEILING(COUNT(DRAFT!$B:$B)/4,1),"",INDEX(RSLT,ROWS($A$3:M277)+QUOTIENT(COLUMNS($A$3:M277)-1,65)*CEILING(COUNT(DRAFT!$B:$B)/4,1),1+MOD(COLUMN()-1,6)))</f>
        <v/>
      </c>
      <c r="N277" s="52" t="str">
        <f>IF(ROWS($A$3:N277)&gt;CEILING(COUNT(DRAFT!$B:$B)/4,1),"",INDEX(RSLT,ROWS($A$3:N277)+QUOTIENT(COLUMNS($A$3:N277)-1,65)*CEILING(COUNT(DRAFT!$B:$B)/4,1),1+MOD(COLUMN()-1,6)))</f>
        <v/>
      </c>
      <c r="O277" s="71" t="str">
        <f>IF(ROWS($A$3:O277)&gt;CEILING(COUNT(DRAFT!$B:$B)/4,1),"",INDEX(RSLT,ROWS($A$3:O277)+QUOTIENT(COLUMNS($A$3:O277)-1,65)*CEILING(COUNT(DRAFT!$B:$B)/4,1),1+MOD(COLUMN()-1,6)))</f>
        <v/>
      </c>
      <c r="P277" s="51" t="str">
        <f>IF(ROWS($A$3:P277)&gt;CEILING(COUNT(DRAFT!$B:$B)/4,1),"",INDEX(RSLT,ROWS($A$3:P277)+QUOTIENT(COLUMNS($A$3:P277)-1,65)*CEILING(COUNT(DRAFT!$B:$B)/4,1),1+MOD(COLUMN()-1,6)))</f>
        <v/>
      </c>
      <c r="Q277" s="51" t="str">
        <f>IF(ROWS($A$3:Q277)&gt;CEILING(COUNT(DRAFT!$B:$B)/4,1),"",INDEX(RSLT,ROWS($A$3:Q277)+QUOTIENT(COLUMNS($A$3:Q277)-1,65)*CEILING(COUNT(DRAFT!$B:$B)/4,1),1+MOD(COLUMN()-1,6)))</f>
        <v/>
      </c>
      <c r="R277" s="51" t="str">
        <f>IF(ROWS($A$3:R277)&gt;CEILING(COUNT(DRAFT!$B:$B)/4,1),"",INDEX(RSLT,ROWS($A$3:R277)+QUOTIENT(COLUMNS($A$3:R277)-1,65)*CEILING(COUNT(DRAFT!$B:$B)/4,1),1+MOD(COLUMN()-1,6)))</f>
        <v/>
      </c>
      <c r="S277" s="51" t="str">
        <f>IF(ROWS($A$3:S277)&gt;CEILING(COUNT(DRAFT!$B:$B)/4,1),"",INDEX(RSLT,ROWS($A$3:S277)+QUOTIENT(COLUMNS($A$3:S277)-1,65)*CEILING(COUNT(DRAFT!$B:$B)/4,1),1+MOD(COLUMN()-1,6)))</f>
        <v/>
      </c>
      <c r="T277" s="52" t="str">
        <f>IF(ROWS($A$3:T277)&gt;CEILING(COUNT(DRAFT!$B:$B)/4,1),"",INDEX(RSLT,ROWS($A$3:T277)+QUOTIENT(COLUMNS($A$3:T277)-1,65)*CEILING(COUNT(DRAFT!$B:$B)/4,1),1+MOD(COLUMN()-1,6)))</f>
        <v/>
      </c>
      <c r="U277" s="71" t="str">
        <f>IF(ROWS($A$3:U277)&gt;CEILING(COUNT(DRAFT!$B:$B)/4,1),"",INDEX(RSLT,ROWS($A$3:U277)+QUOTIENT(COLUMNS($A$3:U277)-1,65)*CEILING(COUNT(DRAFT!$B:$B)/4,1),1+MOD(COLUMN()-1,6)))</f>
        <v/>
      </c>
      <c r="V277" s="51" t="str">
        <f>IF(ROWS($A$3:V277)&gt;CEILING(COUNT(DRAFT!$B:$B)/4,1),"",INDEX(RSLT,ROWS($A$3:V277)+QUOTIENT(COLUMNS($A$3:V277)-1,65)*CEILING(COUNT(DRAFT!$B:$B)/4,1),1+MOD(COLUMN()-1,6)))</f>
        <v/>
      </c>
      <c r="W277" s="51" t="str">
        <f>IF(ROWS($A$3:W277)&gt;CEILING(COUNT(DRAFT!$B:$B)/4,1),"",INDEX(RSLT,ROWS($A$3:W277)+QUOTIENT(COLUMNS($A$3:W277)-1,65)*CEILING(COUNT(DRAFT!$B:$B)/4,1),1+MOD(COLUMN()-1,6)))</f>
        <v/>
      </c>
      <c r="X277" s="51" t="str">
        <f>IF(ROWS($A$3:X277)&gt;CEILING(COUNT(DRAFT!$B:$B)/4,1),"",INDEX(RSLT,ROWS($A$3:X277)+QUOTIENT(COLUMNS($A$3:X277)-1,65)*CEILING(COUNT(DRAFT!$B:$B)/4,1),1+MOD(COLUMN()-1,6)))</f>
        <v/>
      </c>
    </row>
    <row r="278" spans="1:24" ht="23.1" customHeight="1" x14ac:dyDescent="0.2">
      <c r="A278" s="51" t="str">
        <f>IF(ROWS($A$3:A278)&gt;CEILING(COUNT(DRAFT!$B:$B)/4,1),"",INDEX(RSLT,ROWS($A$3:A278)+QUOTIENT(COLUMNS($A$3:A278)-1,65)*CEILING(COUNT(DRAFT!$B:$B)/4,1),1+MOD(COLUMN()-1,6)))</f>
        <v/>
      </c>
      <c r="B278" s="52" t="str">
        <f>IF(ROWS($A$3:B278)&gt;CEILING(COUNT(DRAFT!$B:$B)/4,1),"",INDEX(RSLT,ROWS($A$3:B278)+QUOTIENT(COLUMNS($A$3:B278)-1,65)*CEILING(COUNT(DRAFT!$B:$B)/4,1),1+MOD(COLUMN()-1,6)))</f>
        <v/>
      </c>
      <c r="C278" s="71" t="str">
        <f>IF(ROWS($A$3:C278)&gt;CEILING(COUNT(DRAFT!$B:$B)/4,1),"",INDEX(RSLT,ROWS($A$3:C278)+QUOTIENT(COLUMNS($A$3:C278)-1,65)*CEILING(COUNT(DRAFT!$B:$B)/4,1),1+MOD(COLUMN()-1,6)))</f>
        <v/>
      </c>
      <c r="D278" s="51" t="str">
        <f>IF(ROWS($A$3:D278)&gt;CEILING(COUNT(DRAFT!$B:$B)/4,1),"",INDEX(RSLT,ROWS($A$3:D278)+QUOTIENT(COLUMNS($A$3:D278)-1,65)*CEILING(COUNT(DRAFT!$B:$B)/4,1),1+MOD(COLUMN()-1,6)))</f>
        <v/>
      </c>
      <c r="E278" s="51" t="str">
        <f>IF(ROWS($A$3:E278)&gt;CEILING(COUNT(DRAFT!$B:$B)/4,1),"",INDEX(RSLT,ROWS($A$3:E278)+QUOTIENT(COLUMNS($A$3:E278)-1,65)*CEILING(COUNT(DRAFT!$B:$B)/4,1),1+MOD(COLUMN()-1,6)))</f>
        <v/>
      </c>
      <c r="F278" s="51" t="str">
        <f>IF(ROWS($A$3:F278)&gt;CEILING(COUNT(DRAFT!$B:$B)/4,1),"",INDEX(RSLT,ROWS($A$3:F278)+QUOTIENT(COLUMNS($A$3:F278)-1,65)*CEILING(COUNT(DRAFT!$B:$B)/4,1),1+MOD(COLUMN()-1,6)))</f>
        <v/>
      </c>
      <c r="G278" s="51" t="str">
        <f>IF(ROWS($A$3:G278)&gt;CEILING(COUNT(DRAFT!$B:$B)/4,1),"",INDEX(RSLT,ROWS($A$3:G278)+QUOTIENT(COLUMNS($A$3:G278)-1,65)*CEILING(COUNT(DRAFT!$B:$B)/4,1),1+MOD(COLUMN()-1,6)))</f>
        <v/>
      </c>
      <c r="H278" s="52" t="str">
        <f>IF(ROWS($A$3:H278)&gt;CEILING(COUNT(DRAFT!$B:$B)/4,1),"",INDEX(RSLT,ROWS($A$3:H278)+QUOTIENT(COLUMNS($A$3:H278)-1,65)*CEILING(COUNT(DRAFT!$B:$B)/4,1),1+MOD(COLUMN()-1,6)))</f>
        <v/>
      </c>
      <c r="I278" s="71" t="str">
        <f>IF(ROWS($A$3:I278)&gt;CEILING(COUNT(DRAFT!$B:$B)/4,1),"",INDEX(RSLT,ROWS($A$3:I278)+QUOTIENT(COLUMNS($A$3:I278)-1,65)*CEILING(COUNT(DRAFT!$B:$B)/4,1),1+MOD(COLUMN()-1,6)))</f>
        <v/>
      </c>
      <c r="J278" s="51" t="str">
        <f>IF(ROWS($A$3:J278)&gt;CEILING(COUNT(DRAFT!$B:$B)/4,1),"",INDEX(RSLT,ROWS($A$3:J278)+QUOTIENT(COLUMNS($A$3:J278)-1,65)*CEILING(COUNT(DRAFT!$B:$B)/4,1),1+MOD(COLUMN()-1,6)))</f>
        <v/>
      </c>
      <c r="K278" s="51" t="str">
        <f>IF(ROWS($A$3:K278)&gt;CEILING(COUNT(DRAFT!$B:$B)/4,1),"",INDEX(RSLT,ROWS($A$3:K278)+QUOTIENT(COLUMNS($A$3:K278)-1,65)*CEILING(COUNT(DRAFT!$B:$B)/4,1),1+MOD(COLUMN()-1,6)))</f>
        <v/>
      </c>
      <c r="L278" s="51" t="str">
        <f>IF(ROWS($A$3:L278)&gt;CEILING(COUNT(DRAFT!$B:$B)/4,1),"",INDEX(RSLT,ROWS($A$3:L278)+QUOTIENT(COLUMNS($A$3:L278)-1,65)*CEILING(COUNT(DRAFT!$B:$B)/4,1),1+MOD(COLUMN()-1,6)))</f>
        <v/>
      </c>
      <c r="M278" s="51" t="str">
        <f>IF(ROWS($A$3:M278)&gt;CEILING(COUNT(DRAFT!$B:$B)/4,1),"",INDEX(RSLT,ROWS($A$3:M278)+QUOTIENT(COLUMNS($A$3:M278)-1,65)*CEILING(COUNT(DRAFT!$B:$B)/4,1),1+MOD(COLUMN()-1,6)))</f>
        <v/>
      </c>
      <c r="N278" s="52" t="str">
        <f>IF(ROWS($A$3:N278)&gt;CEILING(COUNT(DRAFT!$B:$B)/4,1),"",INDEX(RSLT,ROWS($A$3:N278)+QUOTIENT(COLUMNS($A$3:N278)-1,65)*CEILING(COUNT(DRAFT!$B:$B)/4,1),1+MOD(COLUMN()-1,6)))</f>
        <v/>
      </c>
      <c r="O278" s="71" t="str">
        <f>IF(ROWS($A$3:O278)&gt;CEILING(COUNT(DRAFT!$B:$B)/4,1),"",INDEX(RSLT,ROWS($A$3:O278)+QUOTIENT(COLUMNS($A$3:O278)-1,65)*CEILING(COUNT(DRAFT!$B:$B)/4,1),1+MOD(COLUMN()-1,6)))</f>
        <v/>
      </c>
      <c r="P278" s="51" t="str">
        <f>IF(ROWS($A$3:P278)&gt;CEILING(COUNT(DRAFT!$B:$B)/4,1),"",INDEX(RSLT,ROWS($A$3:P278)+QUOTIENT(COLUMNS($A$3:P278)-1,65)*CEILING(COUNT(DRAFT!$B:$B)/4,1),1+MOD(COLUMN()-1,6)))</f>
        <v/>
      </c>
      <c r="Q278" s="51" t="str">
        <f>IF(ROWS($A$3:Q278)&gt;CEILING(COUNT(DRAFT!$B:$B)/4,1),"",INDEX(RSLT,ROWS($A$3:Q278)+QUOTIENT(COLUMNS($A$3:Q278)-1,65)*CEILING(COUNT(DRAFT!$B:$B)/4,1),1+MOD(COLUMN()-1,6)))</f>
        <v/>
      </c>
      <c r="R278" s="51" t="str">
        <f>IF(ROWS($A$3:R278)&gt;CEILING(COUNT(DRAFT!$B:$B)/4,1),"",INDEX(RSLT,ROWS($A$3:R278)+QUOTIENT(COLUMNS($A$3:R278)-1,65)*CEILING(COUNT(DRAFT!$B:$B)/4,1),1+MOD(COLUMN()-1,6)))</f>
        <v/>
      </c>
      <c r="S278" s="51" t="str">
        <f>IF(ROWS($A$3:S278)&gt;CEILING(COUNT(DRAFT!$B:$B)/4,1),"",INDEX(RSLT,ROWS($A$3:S278)+QUOTIENT(COLUMNS($A$3:S278)-1,65)*CEILING(COUNT(DRAFT!$B:$B)/4,1),1+MOD(COLUMN()-1,6)))</f>
        <v/>
      </c>
      <c r="T278" s="52" t="str">
        <f>IF(ROWS($A$3:T278)&gt;CEILING(COUNT(DRAFT!$B:$B)/4,1),"",INDEX(RSLT,ROWS($A$3:T278)+QUOTIENT(COLUMNS($A$3:T278)-1,65)*CEILING(COUNT(DRAFT!$B:$B)/4,1),1+MOD(COLUMN()-1,6)))</f>
        <v/>
      </c>
      <c r="U278" s="71" t="str">
        <f>IF(ROWS($A$3:U278)&gt;CEILING(COUNT(DRAFT!$B:$B)/4,1),"",INDEX(RSLT,ROWS($A$3:U278)+QUOTIENT(COLUMNS($A$3:U278)-1,65)*CEILING(COUNT(DRAFT!$B:$B)/4,1),1+MOD(COLUMN()-1,6)))</f>
        <v/>
      </c>
      <c r="V278" s="51" t="str">
        <f>IF(ROWS($A$3:V278)&gt;CEILING(COUNT(DRAFT!$B:$B)/4,1),"",INDEX(RSLT,ROWS($A$3:V278)+QUOTIENT(COLUMNS($A$3:V278)-1,65)*CEILING(COUNT(DRAFT!$B:$B)/4,1),1+MOD(COLUMN()-1,6)))</f>
        <v/>
      </c>
      <c r="W278" s="51" t="str">
        <f>IF(ROWS($A$3:W278)&gt;CEILING(COUNT(DRAFT!$B:$B)/4,1),"",INDEX(RSLT,ROWS($A$3:W278)+QUOTIENT(COLUMNS($A$3:W278)-1,65)*CEILING(COUNT(DRAFT!$B:$B)/4,1),1+MOD(COLUMN()-1,6)))</f>
        <v/>
      </c>
      <c r="X278" s="51" t="str">
        <f>IF(ROWS($A$3:X278)&gt;CEILING(COUNT(DRAFT!$B:$B)/4,1),"",INDEX(RSLT,ROWS($A$3:X278)+QUOTIENT(COLUMNS($A$3:X278)-1,65)*CEILING(COUNT(DRAFT!$B:$B)/4,1),1+MOD(COLUMN()-1,6)))</f>
        <v/>
      </c>
    </row>
    <row r="279" spans="1:24" ht="23.1" customHeight="1" x14ac:dyDescent="0.2">
      <c r="A279" s="51" t="str">
        <f>IF(ROWS($A$3:A279)&gt;CEILING(COUNT(DRAFT!$B:$B)/4,1),"",INDEX(RSLT,ROWS($A$3:A279)+QUOTIENT(COLUMNS($A$3:A279)-1,65)*CEILING(COUNT(DRAFT!$B:$B)/4,1),1+MOD(COLUMN()-1,6)))</f>
        <v/>
      </c>
      <c r="B279" s="52" t="str">
        <f>IF(ROWS($A$3:B279)&gt;CEILING(COUNT(DRAFT!$B:$B)/4,1),"",INDEX(RSLT,ROWS($A$3:B279)+QUOTIENT(COLUMNS($A$3:B279)-1,65)*CEILING(COUNT(DRAFT!$B:$B)/4,1),1+MOD(COLUMN()-1,6)))</f>
        <v/>
      </c>
      <c r="C279" s="71" t="str">
        <f>IF(ROWS($A$3:C279)&gt;CEILING(COUNT(DRAFT!$B:$B)/4,1),"",INDEX(RSLT,ROWS($A$3:C279)+QUOTIENT(COLUMNS($A$3:C279)-1,65)*CEILING(COUNT(DRAFT!$B:$B)/4,1),1+MOD(COLUMN()-1,6)))</f>
        <v/>
      </c>
      <c r="D279" s="51" t="str">
        <f>IF(ROWS($A$3:D279)&gt;CEILING(COUNT(DRAFT!$B:$B)/4,1),"",INDEX(RSLT,ROWS($A$3:D279)+QUOTIENT(COLUMNS($A$3:D279)-1,65)*CEILING(COUNT(DRAFT!$B:$B)/4,1),1+MOD(COLUMN()-1,6)))</f>
        <v/>
      </c>
      <c r="E279" s="51" t="str">
        <f>IF(ROWS($A$3:E279)&gt;CEILING(COUNT(DRAFT!$B:$B)/4,1),"",INDEX(RSLT,ROWS($A$3:E279)+QUOTIENT(COLUMNS($A$3:E279)-1,65)*CEILING(COUNT(DRAFT!$B:$B)/4,1),1+MOD(COLUMN()-1,6)))</f>
        <v/>
      </c>
      <c r="F279" s="51" t="str">
        <f>IF(ROWS($A$3:F279)&gt;CEILING(COUNT(DRAFT!$B:$B)/4,1),"",INDEX(RSLT,ROWS($A$3:F279)+QUOTIENT(COLUMNS($A$3:F279)-1,65)*CEILING(COUNT(DRAFT!$B:$B)/4,1),1+MOD(COLUMN()-1,6)))</f>
        <v/>
      </c>
      <c r="G279" s="51" t="str">
        <f>IF(ROWS($A$3:G279)&gt;CEILING(COUNT(DRAFT!$B:$B)/4,1),"",INDEX(RSLT,ROWS($A$3:G279)+QUOTIENT(COLUMNS($A$3:G279)-1,65)*CEILING(COUNT(DRAFT!$B:$B)/4,1),1+MOD(COLUMN()-1,6)))</f>
        <v/>
      </c>
      <c r="H279" s="52" t="str">
        <f>IF(ROWS($A$3:H279)&gt;CEILING(COUNT(DRAFT!$B:$B)/4,1),"",INDEX(RSLT,ROWS($A$3:H279)+QUOTIENT(COLUMNS($A$3:H279)-1,65)*CEILING(COUNT(DRAFT!$B:$B)/4,1),1+MOD(COLUMN()-1,6)))</f>
        <v/>
      </c>
      <c r="I279" s="71" t="str">
        <f>IF(ROWS($A$3:I279)&gt;CEILING(COUNT(DRAFT!$B:$B)/4,1),"",INDEX(RSLT,ROWS($A$3:I279)+QUOTIENT(COLUMNS($A$3:I279)-1,65)*CEILING(COUNT(DRAFT!$B:$B)/4,1),1+MOD(COLUMN()-1,6)))</f>
        <v/>
      </c>
      <c r="J279" s="51" t="str">
        <f>IF(ROWS($A$3:J279)&gt;CEILING(COUNT(DRAFT!$B:$B)/4,1),"",INDEX(RSLT,ROWS($A$3:J279)+QUOTIENT(COLUMNS($A$3:J279)-1,65)*CEILING(COUNT(DRAFT!$B:$B)/4,1),1+MOD(COLUMN()-1,6)))</f>
        <v/>
      </c>
      <c r="K279" s="51" t="str">
        <f>IF(ROWS($A$3:K279)&gt;CEILING(COUNT(DRAFT!$B:$B)/4,1),"",INDEX(RSLT,ROWS($A$3:K279)+QUOTIENT(COLUMNS($A$3:K279)-1,65)*CEILING(COUNT(DRAFT!$B:$B)/4,1),1+MOD(COLUMN()-1,6)))</f>
        <v/>
      </c>
      <c r="L279" s="51" t="str">
        <f>IF(ROWS($A$3:L279)&gt;CEILING(COUNT(DRAFT!$B:$B)/4,1),"",INDEX(RSLT,ROWS($A$3:L279)+QUOTIENT(COLUMNS($A$3:L279)-1,65)*CEILING(COUNT(DRAFT!$B:$B)/4,1),1+MOD(COLUMN()-1,6)))</f>
        <v/>
      </c>
      <c r="M279" s="51" t="str">
        <f>IF(ROWS($A$3:M279)&gt;CEILING(COUNT(DRAFT!$B:$B)/4,1),"",INDEX(RSLT,ROWS($A$3:M279)+QUOTIENT(COLUMNS($A$3:M279)-1,65)*CEILING(COUNT(DRAFT!$B:$B)/4,1),1+MOD(COLUMN()-1,6)))</f>
        <v/>
      </c>
      <c r="N279" s="52" t="str">
        <f>IF(ROWS($A$3:N279)&gt;CEILING(COUNT(DRAFT!$B:$B)/4,1),"",INDEX(RSLT,ROWS($A$3:N279)+QUOTIENT(COLUMNS($A$3:N279)-1,65)*CEILING(COUNT(DRAFT!$B:$B)/4,1),1+MOD(COLUMN()-1,6)))</f>
        <v/>
      </c>
      <c r="O279" s="71" t="str">
        <f>IF(ROWS($A$3:O279)&gt;CEILING(COUNT(DRAFT!$B:$B)/4,1),"",INDEX(RSLT,ROWS($A$3:O279)+QUOTIENT(COLUMNS($A$3:O279)-1,65)*CEILING(COUNT(DRAFT!$B:$B)/4,1),1+MOD(COLUMN()-1,6)))</f>
        <v/>
      </c>
      <c r="P279" s="51" t="str">
        <f>IF(ROWS($A$3:P279)&gt;CEILING(COUNT(DRAFT!$B:$B)/4,1),"",INDEX(RSLT,ROWS($A$3:P279)+QUOTIENT(COLUMNS($A$3:P279)-1,65)*CEILING(COUNT(DRAFT!$B:$B)/4,1),1+MOD(COLUMN()-1,6)))</f>
        <v/>
      </c>
      <c r="Q279" s="51" t="str">
        <f>IF(ROWS($A$3:Q279)&gt;CEILING(COUNT(DRAFT!$B:$B)/4,1),"",INDEX(RSLT,ROWS($A$3:Q279)+QUOTIENT(COLUMNS($A$3:Q279)-1,65)*CEILING(COUNT(DRAFT!$B:$B)/4,1),1+MOD(COLUMN()-1,6)))</f>
        <v/>
      </c>
      <c r="R279" s="51" t="str">
        <f>IF(ROWS($A$3:R279)&gt;CEILING(COUNT(DRAFT!$B:$B)/4,1),"",INDEX(RSLT,ROWS($A$3:R279)+QUOTIENT(COLUMNS($A$3:R279)-1,65)*CEILING(COUNT(DRAFT!$B:$B)/4,1),1+MOD(COLUMN()-1,6)))</f>
        <v/>
      </c>
      <c r="S279" s="51" t="str">
        <f>IF(ROWS($A$3:S279)&gt;CEILING(COUNT(DRAFT!$B:$B)/4,1),"",INDEX(RSLT,ROWS($A$3:S279)+QUOTIENT(COLUMNS($A$3:S279)-1,65)*CEILING(COUNT(DRAFT!$B:$B)/4,1),1+MOD(COLUMN()-1,6)))</f>
        <v/>
      </c>
      <c r="T279" s="52" t="str">
        <f>IF(ROWS($A$3:T279)&gt;CEILING(COUNT(DRAFT!$B:$B)/4,1),"",INDEX(RSLT,ROWS($A$3:T279)+QUOTIENT(COLUMNS($A$3:T279)-1,65)*CEILING(COUNT(DRAFT!$B:$B)/4,1),1+MOD(COLUMN()-1,6)))</f>
        <v/>
      </c>
      <c r="U279" s="71" t="str">
        <f>IF(ROWS($A$3:U279)&gt;CEILING(COUNT(DRAFT!$B:$B)/4,1),"",INDEX(RSLT,ROWS($A$3:U279)+QUOTIENT(COLUMNS($A$3:U279)-1,65)*CEILING(COUNT(DRAFT!$B:$B)/4,1),1+MOD(COLUMN()-1,6)))</f>
        <v/>
      </c>
      <c r="V279" s="51" t="str">
        <f>IF(ROWS($A$3:V279)&gt;CEILING(COUNT(DRAFT!$B:$B)/4,1),"",INDEX(RSLT,ROWS($A$3:V279)+QUOTIENT(COLUMNS($A$3:V279)-1,65)*CEILING(COUNT(DRAFT!$B:$B)/4,1),1+MOD(COLUMN()-1,6)))</f>
        <v/>
      </c>
      <c r="W279" s="51" t="str">
        <f>IF(ROWS($A$3:W279)&gt;CEILING(COUNT(DRAFT!$B:$B)/4,1),"",INDEX(RSLT,ROWS($A$3:W279)+QUOTIENT(COLUMNS($A$3:W279)-1,65)*CEILING(COUNT(DRAFT!$B:$B)/4,1),1+MOD(COLUMN()-1,6)))</f>
        <v/>
      </c>
      <c r="X279" s="51" t="str">
        <f>IF(ROWS($A$3:X279)&gt;CEILING(COUNT(DRAFT!$B:$B)/4,1),"",INDEX(RSLT,ROWS($A$3:X279)+QUOTIENT(COLUMNS($A$3:X279)-1,65)*CEILING(COUNT(DRAFT!$B:$B)/4,1),1+MOD(COLUMN()-1,6)))</f>
        <v/>
      </c>
    </row>
    <row r="280" spans="1:24" ht="23.1" customHeight="1" x14ac:dyDescent="0.2">
      <c r="A280" s="51" t="str">
        <f>IF(ROWS($A$3:A280)&gt;CEILING(COUNT(DRAFT!$B:$B)/4,1),"",INDEX(RSLT,ROWS($A$3:A280)+QUOTIENT(COLUMNS($A$3:A280)-1,65)*CEILING(COUNT(DRAFT!$B:$B)/4,1),1+MOD(COLUMN()-1,6)))</f>
        <v/>
      </c>
      <c r="B280" s="52" t="str">
        <f>IF(ROWS($A$3:B280)&gt;CEILING(COUNT(DRAFT!$B:$B)/4,1),"",INDEX(RSLT,ROWS($A$3:B280)+QUOTIENT(COLUMNS($A$3:B280)-1,65)*CEILING(COUNT(DRAFT!$B:$B)/4,1),1+MOD(COLUMN()-1,6)))</f>
        <v/>
      </c>
      <c r="C280" s="71" t="str">
        <f>IF(ROWS($A$3:C280)&gt;CEILING(COUNT(DRAFT!$B:$B)/4,1),"",INDEX(RSLT,ROWS($A$3:C280)+QUOTIENT(COLUMNS($A$3:C280)-1,65)*CEILING(COUNT(DRAFT!$B:$B)/4,1),1+MOD(COLUMN()-1,6)))</f>
        <v/>
      </c>
      <c r="D280" s="51" t="str">
        <f>IF(ROWS($A$3:D280)&gt;CEILING(COUNT(DRAFT!$B:$B)/4,1),"",INDEX(RSLT,ROWS($A$3:D280)+QUOTIENT(COLUMNS($A$3:D280)-1,65)*CEILING(COUNT(DRAFT!$B:$B)/4,1),1+MOD(COLUMN()-1,6)))</f>
        <v/>
      </c>
      <c r="E280" s="51" t="str">
        <f>IF(ROWS($A$3:E280)&gt;CEILING(COUNT(DRAFT!$B:$B)/4,1),"",INDEX(RSLT,ROWS($A$3:E280)+QUOTIENT(COLUMNS($A$3:E280)-1,65)*CEILING(COUNT(DRAFT!$B:$B)/4,1),1+MOD(COLUMN()-1,6)))</f>
        <v/>
      </c>
      <c r="F280" s="51" t="str">
        <f>IF(ROWS($A$3:F280)&gt;CEILING(COUNT(DRAFT!$B:$B)/4,1),"",INDEX(RSLT,ROWS($A$3:F280)+QUOTIENT(COLUMNS($A$3:F280)-1,65)*CEILING(COUNT(DRAFT!$B:$B)/4,1),1+MOD(COLUMN()-1,6)))</f>
        <v/>
      </c>
      <c r="G280" s="51" t="str">
        <f>IF(ROWS($A$3:G280)&gt;CEILING(COUNT(DRAFT!$B:$B)/4,1),"",INDEX(RSLT,ROWS($A$3:G280)+QUOTIENT(COLUMNS($A$3:G280)-1,65)*CEILING(COUNT(DRAFT!$B:$B)/4,1),1+MOD(COLUMN()-1,6)))</f>
        <v/>
      </c>
      <c r="H280" s="52" t="str">
        <f>IF(ROWS($A$3:H280)&gt;CEILING(COUNT(DRAFT!$B:$B)/4,1),"",INDEX(RSLT,ROWS($A$3:H280)+QUOTIENT(COLUMNS($A$3:H280)-1,65)*CEILING(COUNT(DRAFT!$B:$B)/4,1),1+MOD(COLUMN()-1,6)))</f>
        <v/>
      </c>
      <c r="I280" s="71" t="str">
        <f>IF(ROWS($A$3:I280)&gt;CEILING(COUNT(DRAFT!$B:$B)/4,1),"",INDEX(RSLT,ROWS($A$3:I280)+QUOTIENT(COLUMNS($A$3:I280)-1,65)*CEILING(COUNT(DRAFT!$B:$B)/4,1),1+MOD(COLUMN()-1,6)))</f>
        <v/>
      </c>
      <c r="J280" s="51" t="str">
        <f>IF(ROWS($A$3:J280)&gt;CEILING(COUNT(DRAFT!$B:$B)/4,1),"",INDEX(RSLT,ROWS($A$3:J280)+QUOTIENT(COLUMNS($A$3:J280)-1,65)*CEILING(COUNT(DRAFT!$B:$B)/4,1),1+MOD(COLUMN()-1,6)))</f>
        <v/>
      </c>
      <c r="K280" s="51" t="str">
        <f>IF(ROWS($A$3:K280)&gt;CEILING(COUNT(DRAFT!$B:$B)/4,1),"",INDEX(RSLT,ROWS($A$3:K280)+QUOTIENT(COLUMNS($A$3:K280)-1,65)*CEILING(COUNT(DRAFT!$B:$B)/4,1),1+MOD(COLUMN()-1,6)))</f>
        <v/>
      </c>
      <c r="L280" s="51" t="str">
        <f>IF(ROWS($A$3:L280)&gt;CEILING(COUNT(DRAFT!$B:$B)/4,1),"",INDEX(RSLT,ROWS($A$3:L280)+QUOTIENT(COLUMNS($A$3:L280)-1,65)*CEILING(COUNT(DRAFT!$B:$B)/4,1),1+MOD(COLUMN()-1,6)))</f>
        <v/>
      </c>
      <c r="M280" s="51" t="str">
        <f>IF(ROWS($A$3:M280)&gt;CEILING(COUNT(DRAFT!$B:$B)/4,1),"",INDEX(RSLT,ROWS($A$3:M280)+QUOTIENT(COLUMNS($A$3:M280)-1,65)*CEILING(COUNT(DRAFT!$B:$B)/4,1),1+MOD(COLUMN()-1,6)))</f>
        <v/>
      </c>
      <c r="N280" s="52" t="str">
        <f>IF(ROWS($A$3:N280)&gt;CEILING(COUNT(DRAFT!$B:$B)/4,1),"",INDEX(RSLT,ROWS($A$3:N280)+QUOTIENT(COLUMNS($A$3:N280)-1,65)*CEILING(COUNT(DRAFT!$B:$B)/4,1),1+MOD(COLUMN()-1,6)))</f>
        <v/>
      </c>
      <c r="O280" s="71" t="str">
        <f>IF(ROWS($A$3:O280)&gt;CEILING(COUNT(DRAFT!$B:$B)/4,1),"",INDEX(RSLT,ROWS($A$3:O280)+QUOTIENT(COLUMNS($A$3:O280)-1,65)*CEILING(COUNT(DRAFT!$B:$B)/4,1),1+MOD(COLUMN()-1,6)))</f>
        <v/>
      </c>
      <c r="P280" s="51" t="str">
        <f>IF(ROWS($A$3:P280)&gt;CEILING(COUNT(DRAFT!$B:$B)/4,1),"",INDEX(RSLT,ROWS($A$3:P280)+QUOTIENT(COLUMNS($A$3:P280)-1,65)*CEILING(COUNT(DRAFT!$B:$B)/4,1),1+MOD(COLUMN()-1,6)))</f>
        <v/>
      </c>
      <c r="Q280" s="51" t="str">
        <f>IF(ROWS($A$3:Q280)&gt;CEILING(COUNT(DRAFT!$B:$B)/4,1),"",INDEX(RSLT,ROWS($A$3:Q280)+QUOTIENT(COLUMNS($A$3:Q280)-1,65)*CEILING(COUNT(DRAFT!$B:$B)/4,1),1+MOD(COLUMN()-1,6)))</f>
        <v/>
      </c>
      <c r="R280" s="51" t="str">
        <f>IF(ROWS($A$3:R280)&gt;CEILING(COUNT(DRAFT!$B:$B)/4,1),"",INDEX(RSLT,ROWS($A$3:R280)+QUOTIENT(COLUMNS($A$3:R280)-1,65)*CEILING(COUNT(DRAFT!$B:$B)/4,1),1+MOD(COLUMN()-1,6)))</f>
        <v/>
      </c>
      <c r="S280" s="51" t="str">
        <f>IF(ROWS($A$3:S280)&gt;CEILING(COUNT(DRAFT!$B:$B)/4,1),"",INDEX(RSLT,ROWS($A$3:S280)+QUOTIENT(COLUMNS($A$3:S280)-1,65)*CEILING(COUNT(DRAFT!$B:$B)/4,1),1+MOD(COLUMN()-1,6)))</f>
        <v/>
      </c>
      <c r="T280" s="52" t="str">
        <f>IF(ROWS($A$3:T280)&gt;CEILING(COUNT(DRAFT!$B:$B)/4,1),"",INDEX(RSLT,ROWS($A$3:T280)+QUOTIENT(COLUMNS($A$3:T280)-1,65)*CEILING(COUNT(DRAFT!$B:$B)/4,1),1+MOD(COLUMN()-1,6)))</f>
        <v/>
      </c>
      <c r="U280" s="71" t="str">
        <f>IF(ROWS($A$3:U280)&gt;CEILING(COUNT(DRAFT!$B:$B)/4,1),"",INDEX(RSLT,ROWS($A$3:U280)+QUOTIENT(COLUMNS($A$3:U280)-1,65)*CEILING(COUNT(DRAFT!$B:$B)/4,1),1+MOD(COLUMN()-1,6)))</f>
        <v/>
      </c>
      <c r="V280" s="51" t="str">
        <f>IF(ROWS($A$3:V280)&gt;CEILING(COUNT(DRAFT!$B:$B)/4,1),"",INDEX(RSLT,ROWS($A$3:V280)+QUOTIENT(COLUMNS($A$3:V280)-1,65)*CEILING(COUNT(DRAFT!$B:$B)/4,1),1+MOD(COLUMN()-1,6)))</f>
        <v/>
      </c>
      <c r="W280" s="51" t="str">
        <f>IF(ROWS($A$3:W280)&gt;CEILING(COUNT(DRAFT!$B:$B)/4,1),"",INDEX(RSLT,ROWS($A$3:W280)+QUOTIENT(COLUMNS($A$3:W280)-1,65)*CEILING(COUNT(DRAFT!$B:$B)/4,1),1+MOD(COLUMN()-1,6)))</f>
        <v/>
      </c>
      <c r="X280" s="51" t="str">
        <f>IF(ROWS($A$3:X280)&gt;CEILING(COUNT(DRAFT!$B:$B)/4,1),"",INDEX(RSLT,ROWS($A$3:X280)+QUOTIENT(COLUMNS($A$3:X280)-1,65)*CEILING(COUNT(DRAFT!$B:$B)/4,1),1+MOD(COLUMN()-1,6)))</f>
        <v/>
      </c>
    </row>
    <row r="281" spans="1:24" ht="23.1" customHeight="1" x14ac:dyDescent="0.2">
      <c r="A281" s="51" t="str">
        <f>IF(ROWS($A$3:A281)&gt;CEILING(COUNT(DRAFT!$B:$B)/4,1),"",INDEX(RSLT,ROWS($A$3:A281)+QUOTIENT(COLUMNS($A$3:A281)-1,65)*CEILING(COUNT(DRAFT!$B:$B)/4,1),1+MOD(COLUMN()-1,6)))</f>
        <v/>
      </c>
      <c r="B281" s="52" t="str">
        <f>IF(ROWS($A$3:B281)&gt;CEILING(COUNT(DRAFT!$B:$B)/4,1),"",INDEX(RSLT,ROWS($A$3:B281)+QUOTIENT(COLUMNS($A$3:B281)-1,65)*CEILING(COUNT(DRAFT!$B:$B)/4,1),1+MOD(COLUMN()-1,6)))</f>
        <v/>
      </c>
      <c r="C281" s="71" t="str">
        <f>IF(ROWS($A$3:C281)&gt;CEILING(COUNT(DRAFT!$B:$B)/4,1),"",INDEX(RSLT,ROWS($A$3:C281)+QUOTIENT(COLUMNS($A$3:C281)-1,65)*CEILING(COUNT(DRAFT!$B:$B)/4,1),1+MOD(COLUMN()-1,6)))</f>
        <v/>
      </c>
      <c r="D281" s="51" t="str">
        <f>IF(ROWS($A$3:D281)&gt;CEILING(COUNT(DRAFT!$B:$B)/4,1),"",INDEX(RSLT,ROWS($A$3:D281)+QUOTIENT(COLUMNS($A$3:D281)-1,65)*CEILING(COUNT(DRAFT!$B:$B)/4,1),1+MOD(COLUMN()-1,6)))</f>
        <v/>
      </c>
      <c r="E281" s="51" t="str">
        <f>IF(ROWS($A$3:E281)&gt;CEILING(COUNT(DRAFT!$B:$B)/4,1),"",INDEX(RSLT,ROWS($A$3:E281)+QUOTIENT(COLUMNS($A$3:E281)-1,65)*CEILING(COUNT(DRAFT!$B:$B)/4,1),1+MOD(COLUMN()-1,6)))</f>
        <v/>
      </c>
      <c r="F281" s="51" t="str">
        <f>IF(ROWS($A$3:F281)&gt;CEILING(COUNT(DRAFT!$B:$B)/4,1),"",INDEX(RSLT,ROWS($A$3:F281)+QUOTIENT(COLUMNS($A$3:F281)-1,65)*CEILING(COUNT(DRAFT!$B:$B)/4,1),1+MOD(COLUMN()-1,6)))</f>
        <v/>
      </c>
      <c r="G281" s="51" t="str">
        <f>IF(ROWS($A$3:G281)&gt;CEILING(COUNT(DRAFT!$B:$B)/4,1),"",INDEX(RSLT,ROWS($A$3:G281)+QUOTIENT(COLUMNS($A$3:G281)-1,65)*CEILING(COUNT(DRAFT!$B:$B)/4,1),1+MOD(COLUMN()-1,6)))</f>
        <v/>
      </c>
      <c r="H281" s="52" t="str">
        <f>IF(ROWS($A$3:H281)&gt;CEILING(COUNT(DRAFT!$B:$B)/4,1),"",INDEX(RSLT,ROWS($A$3:H281)+QUOTIENT(COLUMNS($A$3:H281)-1,65)*CEILING(COUNT(DRAFT!$B:$B)/4,1),1+MOD(COLUMN()-1,6)))</f>
        <v/>
      </c>
      <c r="I281" s="71" t="str">
        <f>IF(ROWS($A$3:I281)&gt;CEILING(COUNT(DRAFT!$B:$B)/4,1),"",INDEX(RSLT,ROWS($A$3:I281)+QUOTIENT(COLUMNS($A$3:I281)-1,65)*CEILING(COUNT(DRAFT!$B:$B)/4,1),1+MOD(COLUMN()-1,6)))</f>
        <v/>
      </c>
      <c r="J281" s="51" t="str">
        <f>IF(ROWS($A$3:J281)&gt;CEILING(COUNT(DRAFT!$B:$B)/4,1),"",INDEX(RSLT,ROWS($A$3:J281)+QUOTIENT(COLUMNS($A$3:J281)-1,65)*CEILING(COUNT(DRAFT!$B:$B)/4,1),1+MOD(COLUMN()-1,6)))</f>
        <v/>
      </c>
      <c r="K281" s="51" t="str">
        <f>IF(ROWS($A$3:K281)&gt;CEILING(COUNT(DRAFT!$B:$B)/4,1),"",INDEX(RSLT,ROWS($A$3:K281)+QUOTIENT(COLUMNS($A$3:K281)-1,65)*CEILING(COUNT(DRAFT!$B:$B)/4,1),1+MOD(COLUMN()-1,6)))</f>
        <v/>
      </c>
      <c r="L281" s="51" t="str">
        <f>IF(ROWS($A$3:L281)&gt;CEILING(COUNT(DRAFT!$B:$B)/4,1),"",INDEX(RSLT,ROWS($A$3:L281)+QUOTIENT(COLUMNS($A$3:L281)-1,65)*CEILING(COUNT(DRAFT!$B:$B)/4,1),1+MOD(COLUMN()-1,6)))</f>
        <v/>
      </c>
      <c r="M281" s="51" t="str">
        <f>IF(ROWS($A$3:M281)&gt;CEILING(COUNT(DRAFT!$B:$B)/4,1),"",INDEX(RSLT,ROWS($A$3:M281)+QUOTIENT(COLUMNS($A$3:M281)-1,65)*CEILING(COUNT(DRAFT!$B:$B)/4,1),1+MOD(COLUMN()-1,6)))</f>
        <v/>
      </c>
      <c r="N281" s="52" t="str">
        <f>IF(ROWS($A$3:N281)&gt;CEILING(COUNT(DRAFT!$B:$B)/4,1),"",INDEX(RSLT,ROWS($A$3:N281)+QUOTIENT(COLUMNS($A$3:N281)-1,65)*CEILING(COUNT(DRAFT!$B:$B)/4,1),1+MOD(COLUMN()-1,6)))</f>
        <v/>
      </c>
      <c r="O281" s="71" t="str">
        <f>IF(ROWS($A$3:O281)&gt;CEILING(COUNT(DRAFT!$B:$B)/4,1),"",INDEX(RSLT,ROWS($A$3:O281)+QUOTIENT(COLUMNS($A$3:O281)-1,65)*CEILING(COUNT(DRAFT!$B:$B)/4,1),1+MOD(COLUMN()-1,6)))</f>
        <v/>
      </c>
      <c r="P281" s="51" t="str">
        <f>IF(ROWS($A$3:P281)&gt;CEILING(COUNT(DRAFT!$B:$B)/4,1),"",INDEX(RSLT,ROWS($A$3:P281)+QUOTIENT(COLUMNS($A$3:P281)-1,65)*CEILING(COUNT(DRAFT!$B:$B)/4,1),1+MOD(COLUMN()-1,6)))</f>
        <v/>
      </c>
      <c r="Q281" s="51" t="str">
        <f>IF(ROWS($A$3:Q281)&gt;CEILING(COUNT(DRAFT!$B:$B)/4,1),"",INDEX(RSLT,ROWS($A$3:Q281)+QUOTIENT(COLUMNS($A$3:Q281)-1,65)*CEILING(COUNT(DRAFT!$B:$B)/4,1),1+MOD(COLUMN()-1,6)))</f>
        <v/>
      </c>
      <c r="R281" s="51" t="str">
        <f>IF(ROWS($A$3:R281)&gt;CEILING(COUNT(DRAFT!$B:$B)/4,1),"",INDEX(RSLT,ROWS($A$3:R281)+QUOTIENT(COLUMNS($A$3:R281)-1,65)*CEILING(COUNT(DRAFT!$B:$B)/4,1),1+MOD(COLUMN()-1,6)))</f>
        <v/>
      </c>
      <c r="S281" s="51" t="str">
        <f>IF(ROWS($A$3:S281)&gt;CEILING(COUNT(DRAFT!$B:$B)/4,1),"",INDEX(RSLT,ROWS($A$3:S281)+QUOTIENT(COLUMNS($A$3:S281)-1,65)*CEILING(COUNT(DRAFT!$B:$B)/4,1),1+MOD(COLUMN()-1,6)))</f>
        <v/>
      </c>
      <c r="T281" s="52" t="str">
        <f>IF(ROWS($A$3:T281)&gt;CEILING(COUNT(DRAFT!$B:$B)/4,1),"",INDEX(RSLT,ROWS($A$3:T281)+QUOTIENT(COLUMNS($A$3:T281)-1,65)*CEILING(COUNT(DRAFT!$B:$B)/4,1),1+MOD(COLUMN()-1,6)))</f>
        <v/>
      </c>
      <c r="U281" s="71" t="str">
        <f>IF(ROWS($A$3:U281)&gt;CEILING(COUNT(DRAFT!$B:$B)/4,1),"",INDEX(RSLT,ROWS($A$3:U281)+QUOTIENT(COLUMNS($A$3:U281)-1,65)*CEILING(COUNT(DRAFT!$B:$B)/4,1),1+MOD(COLUMN()-1,6)))</f>
        <v/>
      </c>
      <c r="V281" s="51" t="str">
        <f>IF(ROWS($A$3:V281)&gt;CEILING(COUNT(DRAFT!$B:$B)/4,1),"",INDEX(RSLT,ROWS($A$3:V281)+QUOTIENT(COLUMNS($A$3:V281)-1,65)*CEILING(COUNT(DRAFT!$B:$B)/4,1),1+MOD(COLUMN()-1,6)))</f>
        <v/>
      </c>
      <c r="W281" s="51" t="str">
        <f>IF(ROWS($A$3:W281)&gt;CEILING(COUNT(DRAFT!$B:$B)/4,1),"",INDEX(RSLT,ROWS($A$3:W281)+QUOTIENT(COLUMNS($A$3:W281)-1,65)*CEILING(COUNT(DRAFT!$B:$B)/4,1),1+MOD(COLUMN()-1,6)))</f>
        <v/>
      </c>
      <c r="X281" s="51" t="str">
        <f>IF(ROWS($A$3:X281)&gt;CEILING(COUNT(DRAFT!$B:$B)/4,1),"",INDEX(RSLT,ROWS($A$3:X281)+QUOTIENT(COLUMNS($A$3:X281)-1,65)*CEILING(COUNT(DRAFT!$B:$B)/4,1),1+MOD(COLUMN()-1,6)))</f>
        <v/>
      </c>
    </row>
    <row r="282" spans="1:24" ht="23.1" customHeight="1" x14ac:dyDescent="0.2">
      <c r="A282" s="51" t="str">
        <f>IF(ROWS($A$3:A282)&gt;CEILING(COUNT(DRAFT!$B:$B)/4,1),"",INDEX(RSLT,ROWS($A$3:A282)+QUOTIENT(COLUMNS($A$3:A282)-1,65)*CEILING(COUNT(DRAFT!$B:$B)/4,1),1+MOD(COLUMN()-1,6)))</f>
        <v/>
      </c>
      <c r="B282" s="52" t="str">
        <f>IF(ROWS($A$3:B282)&gt;CEILING(COUNT(DRAFT!$B:$B)/4,1),"",INDEX(RSLT,ROWS($A$3:B282)+QUOTIENT(COLUMNS($A$3:B282)-1,65)*CEILING(COUNT(DRAFT!$B:$B)/4,1),1+MOD(COLUMN()-1,6)))</f>
        <v/>
      </c>
      <c r="C282" s="71" t="str">
        <f>IF(ROWS($A$3:C282)&gt;CEILING(COUNT(DRAFT!$B:$B)/4,1),"",INDEX(RSLT,ROWS($A$3:C282)+QUOTIENT(COLUMNS($A$3:C282)-1,65)*CEILING(COUNT(DRAFT!$B:$B)/4,1),1+MOD(COLUMN()-1,6)))</f>
        <v/>
      </c>
      <c r="D282" s="51" t="str">
        <f>IF(ROWS($A$3:D282)&gt;CEILING(COUNT(DRAFT!$B:$B)/4,1),"",INDEX(RSLT,ROWS($A$3:D282)+QUOTIENT(COLUMNS($A$3:D282)-1,65)*CEILING(COUNT(DRAFT!$B:$B)/4,1),1+MOD(COLUMN()-1,6)))</f>
        <v/>
      </c>
      <c r="E282" s="51" t="str">
        <f>IF(ROWS($A$3:E282)&gt;CEILING(COUNT(DRAFT!$B:$B)/4,1),"",INDEX(RSLT,ROWS($A$3:E282)+QUOTIENT(COLUMNS($A$3:E282)-1,65)*CEILING(COUNT(DRAFT!$B:$B)/4,1),1+MOD(COLUMN()-1,6)))</f>
        <v/>
      </c>
      <c r="F282" s="51" t="str">
        <f>IF(ROWS($A$3:F282)&gt;CEILING(COUNT(DRAFT!$B:$B)/4,1),"",INDEX(RSLT,ROWS($A$3:F282)+QUOTIENT(COLUMNS($A$3:F282)-1,65)*CEILING(COUNT(DRAFT!$B:$B)/4,1),1+MOD(COLUMN()-1,6)))</f>
        <v/>
      </c>
      <c r="G282" s="51" t="str">
        <f>IF(ROWS($A$3:G282)&gt;CEILING(COUNT(DRAFT!$B:$B)/4,1),"",INDEX(RSLT,ROWS($A$3:G282)+QUOTIENT(COLUMNS($A$3:G282)-1,65)*CEILING(COUNT(DRAFT!$B:$B)/4,1),1+MOD(COLUMN()-1,6)))</f>
        <v/>
      </c>
      <c r="H282" s="52" t="str">
        <f>IF(ROWS($A$3:H282)&gt;CEILING(COUNT(DRAFT!$B:$B)/4,1),"",INDEX(RSLT,ROWS($A$3:H282)+QUOTIENT(COLUMNS($A$3:H282)-1,65)*CEILING(COUNT(DRAFT!$B:$B)/4,1),1+MOD(COLUMN()-1,6)))</f>
        <v/>
      </c>
      <c r="I282" s="71" t="str">
        <f>IF(ROWS($A$3:I282)&gt;CEILING(COUNT(DRAFT!$B:$B)/4,1),"",INDEX(RSLT,ROWS($A$3:I282)+QUOTIENT(COLUMNS($A$3:I282)-1,65)*CEILING(COUNT(DRAFT!$B:$B)/4,1),1+MOD(COLUMN()-1,6)))</f>
        <v/>
      </c>
      <c r="J282" s="51" t="str">
        <f>IF(ROWS($A$3:J282)&gt;CEILING(COUNT(DRAFT!$B:$B)/4,1),"",INDEX(RSLT,ROWS($A$3:J282)+QUOTIENT(COLUMNS($A$3:J282)-1,65)*CEILING(COUNT(DRAFT!$B:$B)/4,1),1+MOD(COLUMN()-1,6)))</f>
        <v/>
      </c>
      <c r="K282" s="51" t="str">
        <f>IF(ROWS($A$3:K282)&gt;CEILING(COUNT(DRAFT!$B:$B)/4,1),"",INDEX(RSLT,ROWS($A$3:K282)+QUOTIENT(COLUMNS($A$3:K282)-1,65)*CEILING(COUNT(DRAFT!$B:$B)/4,1),1+MOD(COLUMN()-1,6)))</f>
        <v/>
      </c>
      <c r="L282" s="51" t="str">
        <f>IF(ROWS($A$3:L282)&gt;CEILING(COUNT(DRAFT!$B:$B)/4,1),"",INDEX(RSLT,ROWS($A$3:L282)+QUOTIENT(COLUMNS($A$3:L282)-1,65)*CEILING(COUNT(DRAFT!$B:$B)/4,1),1+MOD(COLUMN()-1,6)))</f>
        <v/>
      </c>
      <c r="M282" s="51" t="str">
        <f>IF(ROWS($A$3:M282)&gt;CEILING(COUNT(DRAFT!$B:$B)/4,1),"",INDEX(RSLT,ROWS($A$3:M282)+QUOTIENT(COLUMNS($A$3:M282)-1,65)*CEILING(COUNT(DRAFT!$B:$B)/4,1),1+MOD(COLUMN()-1,6)))</f>
        <v/>
      </c>
      <c r="N282" s="52" t="str">
        <f>IF(ROWS($A$3:N282)&gt;CEILING(COUNT(DRAFT!$B:$B)/4,1),"",INDEX(RSLT,ROWS($A$3:N282)+QUOTIENT(COLUMNS($A$3:N282)-1,65)*CEILING(COUNT(DRAFT!$B:$B)/4,1),1+MOD(COLUMN()-1,6)))</f>
        <v/>
      </c>
      <c r="O282" s="71" t="str">
        <f>IF(ROWS($A$3:O282)&gt;CEILING(COUNT(DRAFT!$B:$B)/4,1),"",INDEX(RSLT,ROWS($A$3:O282)+QUOTIENT(COLUMNS($A$3:O282)-1,65)*CEILING(COUNT(DRAFT!$B:$B)/4,1),1+MOD(COLUMN()-1,6)))</f>
        <v/>
      </c>
      <c r="P282" s="51" t="str">
        <f>IF(ROWS($A$3:P282)&gt;CEILING(COUNT(DRAFT!$B:$B)/4,1),"",INDEX(RSLT,ROWS($A$3:P282)+QUOTIENT(COLUMNS($A$3:P282)-1,65)*CEILING(COUNT(DRAFT!$B:$B)/4,1),1+MOD(COLUMN()-1,6)))</f>
        <v/>
      </c>
      <c r="Q282" s="51" t="str">
        <f>IF(ROWS($A$3:Q282)&gt;CEILING(COUNT(DRAFT!$B:$B)/4,1),"",INDEX(RSLT,ROWS($A$3:Q282)+QUOTIENT(COLUMNS($A$3:Q282)-1,65)*CEILING(COUNT(DRAFT!$B:$B)/4,1),1+MOD(COLUMN()-1,6)))</f>
        <v/>
      </c>
      <c r="R282" s="51" t="str">
        <f>IF(ROWS($A$3:R282)&gt;CEILING(COUNT(DRAFT!$B:$B)/4,1),"",INDEX(RSLT,ROWS($A$3:R282)+QUOTIENT(COLUMNS($A$3:R282)-1,65)*CEILING(COUNT(DRAFT!$B:$B)/4,1),1+MOD(COLUMN()-1,6)))</f>
        <v/>
      </c>
      <c r="S282" s="51" t="str">
        <f>IF(ROWS($A$3:S282)&gt;CEILING(COUNT(DRAFT!$B:$B)/4,1),"",INDEX(RSLT,ROWS($A$3:S282)+QUOTIENT(COLUMNS($A$3:S282)-1,65)*CEILING(COUNT(DRAFT!$B:$B)/4,1),1+MOD(COLUMN()-1,6)))</f>
        <v/>
      </c>
      <c r="T282" s="52" t="str">
        <f>IF(ROWS($A$3:T282)&gt;CEILING(COUNT(DRAFT!$B:$B)/4,1),"",INDEX(RSLT,ROWS($A$3:T282)+QUOTIENT(COLUMNS($A$3:T282)-1,65)*CEILING(COUNT(DRAFT!$B:$B)/4,1),1+MOD(COLUMN()-1,6)))</f>
        <v/>
      </c>
      <c r="U282" s="71" t="str">
        <f>IF(ROWS($A$3:U282)&gt;CEILING(COUNT(DRAFT!$B:$B)/4,1),"",INDEX(RSLT,ROWS($A$3:U282)+QUOTIENT(COLUMNS($A$3:U282)-1,65)*CEILING(COUNT(DRAFT!$B:$B)/4,1),1+MOD(COLUMN()-1,6)))</f>
        <v/>
      </c>
      <c r="V282" s="51" t="str">
        <f>IF(ROWS($A$3:V282)&gt;CEILING(COUNT(DRAFT!$B:$B)/4,1),"",INDEX(RSLT,ROWS($A$3:V282)+QUOTIENT(COLUMNS($A$3:V282)-1,65)*CEILING(COUNT(DRAFT!$B:$B)/4,1),1+MOD(COLUMN()-1,6)))</f>
        <v/>
      </c>
      <c r="W282" s="51" t="str">
        <f>IF(ROWS($A$3:W282)&gt;CEILING(COUNT(DRAFT!$B:$B)/4,1),"",INDEX(RSLT,ROWS($A$3:W282)+QUOTIENT(COLUMNS($A$3:W282)-1,65)*CEILING(COUNT(DRAFT!$B:$B)/4,1),1+MOD(COLUMN()-1,6)))</f>
        <v/>
      </c>
      <c r="X282" s="51" t="str">
        <f>IF(ROWS($A$3:X282)&gt;CEILING(COUNT(DRAFT!$B:$B)/4,1),"",INDEX(RSLT,ROWS($A$3:X282)+QUOTIENT(COLUMNS($A$3:X282)-1,65)*CEILING(COUNT(DRAFT!$B:$B)/4,1),1+MOD(COLUMN()-1,6)))</f>
        <v/>
      </c>
    </row>
    <row r="283" spans="1:24" ht="23.1" customHeight="1" x14ac:dyDescent="0.2">
      <c r="A283" s="51" t="str">
        <f>IF(ROWS($A$3:A283)&gt;CEILING(COUNT(DRAFT!$B:$B)/4,1),"",INDEX(RSLT,ROWS($A$3:A283)+QUOTIENT(COLUMNS($A$3:A283)-1,65)*CEILING(COUNT(DRAFT!$B:$B)/4,1),1+MOD(COLUMN()-1,6)))</f>
        <v/>
      </c>
      <c r="B283" s="52" t="str">
        <f>IF(ROWS($A$3:B283)&gt;CEILING(COUNT(DRAFT!$B:$B)/4,1),"",INDEX(RSLT,ROWS($A$3:B283)+QUOTIENT(COLUMNS($A$3:B283)-1,65)*CEILING(COUNT(DRAFT!$B:$B)/4,1),1+MOD(COLUMN()-1,6)))</f>
        <v/>
      </c>
      <c r="C283" s="71" t="str">
        <f>IF(ROWS($A$3:C283)&gt;CEILING(COUNT(DRAFT!$B:$B)/4,1),"",INDEX(RSLT,ROWS($A$3:C283)+QUOTIENT(COLUMNS($A$3:C283)-1,65)*CEILING(COUNT(DRAFT!$B:$B)/4,1),1+MOD(COLUMN()-1,6)))</f>
        <v/>
      </c>
      <c r="D283" s="51" t="str">
        <f>IF(ROWS($A$3:D283)&gt;CEILING(COUNT(DRAFT!$B:$B)/4,1),"",INDEX(RSLT,ROWS($A$3:D283)+QUOTIENT(COLUMNS($A$3:D283)-1,65)*CEILING(COUNT(DRAFT!$B:$B)/4,1),1+MOD(COLUMN()-1,6)))</f>
        <v/>
      </c>
      <c r="E283" s="51" t="str">
        <f>IF(ROWS($A$3:E283)&gt;CEILING(COUNT(DRAFT!$B:$B)/4,1),"",INDEX(RSLT,ROWS($A$3:E283)+QUOTIENT(COLUMNS($A$3:E283)-1,65)*CEILING(COUNT(DRAFT!$B:$B)/4,1),1+MOD(COLUMN()-1,6)))</f>
        <v/>
      </c>
      <c r="F283" s="51" t="str">
        <f>IF(ROWS($A$3:F283)&gt;CEILING(COUNT(DRAFT!$B:$B)/4,1),"",INDEX(RSLT,ROWS($A$3:F283)+QUOTIENT(COLUMNS($A$3:F283)-1,65)*CEILING(COUNT(DRAFT!$B:$B)/4,1),1+MOD(COLUMN()-1,6)))</f>
        <v/>
      </c>
      <c r="G283" s="51" t="str">
        <f>IF(ROWS($A$3:G283)&gt;CEILING(COUNT(DRAFT!$B:$B)/4,1),"",INDEX(RSLT,ROWS($A$3:G283)+QUOTIENT(COLUMNS($A$3:G283)-1,65)*CEILING(COUNT(DRAFT!$B:$B)/4,1),1+MOD(COLUMN()-1,6)))</f>
        <v/>
      </c>
      <c r="H283" s="52" t="str">
        <f>IF(ROWS($A$3:H283)&gt;CEILING(COUNT(DRAFT!$B:$B)/4,1),"",INDEX(RSLT,ROWS($A$3:H283)+QUOTIENT(COLUMNS($A$3:H283)-1,65)*CEILING(COUNT(DRAFT!$B:$B)/4,1),1+MOD(COLUMN()-1,6)))</f>
        <v/>
      </c>
      <c r="I283" s="71" t="str">
        <f>IF(ROWS($A$3:I283)&gt;CEILING(COUNT(DRAFT!$B:$B)/4,1),"",INDEX(RSLT,ROWS($A$3:I283)+QUOTIENT(COLUMNS($A$3:I283)-1,65)*CEILING(COUNT(DRAFT!$B:$B)/4,1),1+MOD(COLUMN()-1,6)))</f>
        <v/>
      </c>
      <c r="J283" s="51" t="str">
        <f>IF(ROWS($A$3:J283)&gt;CEILING(COUNT(DRAFT!$B:$B)/4,1),"",INDEX(RSLT,ROWS($A$3:J283)+QUOTIENT(COLUMNS($A$3:J283)-1,65)*CEILING(COUNT(DRAFT!$B:$B)/4,1),1+MOD(COLUMN()-1,6)))</f>
        <v/>
      </c>
      <c r="K283" s="51" t="str">
        <f>IF(ROWS($A$3:K283)&gt;CEILING(COUNT(DRAFT!$B:$B)/4,1),"",INDEX(RSLT,ROWS($A$3:K283)+QUOTIENT(COLUMNS($A$3:K283)-1,65)*CEILING(COUNT(DRAFT!$B:$B)/4,1),1+MOD(COLUMN()-1,6)))</f>
        <v/>
      </c>
      <c r="L283" s="51" t="str">
        <f>IF(ROWS($A$3:L283)&gt;CEILING(COUNT(DRAFT!$B:$B)/4,1),"",INDEX(RSLT,ROWS($A$3:L283)+QUOTIENT(COLUMNS($A$3:L283)-1,65)*CEILING(COUNT(DRAFT!$B:$B)/4,1),1+MOD(COLUMN()-1,6)))</f>
        <v/>
      </c>
      <c r="M283" s="51" t="str">
        <f>IF(ROWS($A$3:M283)&gt;CEILING(COUNT(DRAFT!$B:$B)/4,1),"",INDEX(RSLT,ROWS($A$3:M283)+QUOTIENT(COLUMNS($A$3:M283)-1,65)*CEILING(COUNT(DRAFT!$B:$B)/4,1),1+MOD(COLUMN()-1,6)))</f>
        <v/>
      </c>
      <c r="N283" s="52" t="str">
        <f>IF(ROWS($A$3:N283)&gt;CEILING(COUNT(DRAFT!$B:$B)/4,1),"",INDEX(RSLT,ROWS($A$3:N283)+QUOTIENT(COLUMNS($A$3:N283)-1,65)*CEILING(COUNT(DRAFT!$B:$B)/4,1),1+MOD(COLUMN()-1,6)))</f>
        <v/>
      </c>
      <c r="O283" s="71" t="str">
        <f>IF(ROWS($A$3:O283)&gt;CEILING(COUNT(DRAFT!$B:$B)/4,1),"",INDEX(RSLT,ROWS($A$3:O283)+QUOTIENT(COLUMNS($A$3:O283)-1,65)*CEILING(COUNT(DRAFT!$B:$B)/4,1),1+MOD(COLUMN()-1,6)))</f>
        <v/>
      </c>
      <c r="P283" s="51" t="str">
        <f>IF(ROWS($A$3:P283)&gt;CEILING(COUNT(DRAFT!$B:$B)/4,1),"",INDEX(RSLT,ROWS($A$3:P283)+QUOTIENT(COLUMNS($A$3:P283)-1,65)*CEILING(COUNT(DRAFT!$B:$B)/4,1),1+MOD(COLUMN()-1,6)))</f>
        <v/>
      </c>
      <c r="Q283" s="51" t="str">
        <f>IF(ROWS($A$3:Q283)&gt;CEILING(COUNT(DRAFT!$B:$B)/4,1),"",INDEX(RSLT,ROWS($A$3:Q283)+QUOTIENT(COLUMNS($A$3:Q283)-1,65)*CEILING(COUNT(DRAFT!$B:$B)/4,1),1+MOD(COLUMN()-1,6)))</f>
        <v/>
      </c>
      <c r="R283" s="51" t="str">
        <f>IF(ROWS($A$3:R283)&gt;CEILING(COUNT(DRAFT!$B:$B)/4,1),"",INDEX(RSLT,ROWS($A$3:R283)+QUOTIENT(COLUMNS($A$3:R283)-1,65)*CEILING(COUNT(DRAFT!$B:$B)/4,1),1+MOD(COLUMN()-1,6)))</f>
        <v/>
      </c>
      <c r="S283" s="51" t="str">
        <f>IF(ROWS($A$3:S283)&gt;CEILING(COUNT(DRAFT!$B:$B)/4,1),"",INDEX(RSLT,ROWS($A$3:S283)+QUOTIENT(COLUMNS($A$3:S283)-1,65)*CEILING(COUNT(DRAFT!$B:$B)/4,1),1+MOD(COLUMN()-1,6)))</f>
        <v/>
      </c>
      <c r="T283" s="52" t="str">
        <f>IF(ROWS($A$3:T283)&gt;CEILING(COUNT(DRAFT!$B:$B)/4,1),"",INDEX(RSLT,ROWS($A$3:T283)+QUOTIENT(COLUMNS($A$3:T283)-1,65)*CEILING(COUNT(DRAFT!$B:$B)/4,1),1+MOD(COLUMN()-1,6)))</f>
        <v/>
      </c>
      <c r="U283" s="71" t="str">
        <f>IF(ROWS($A$3:U283)&gt;CEILING(COUNT(DRAFT!$B:$B)/4,1),"",INDEX(RSLT,ROWS($A$3:U283)+QUOTIENT(COLUMNS($A$3:U283)-1,65)*CEILING(COUNT(DRAFT!$B:$B)/4,1),1+MOD(COLUMN()-1,6)))</f>
        <v/>
      </c>
      <c r="V283" s="51" t="str">
        <f>IF(ROWS($A$3:V283)&gt;CEILING(COUNT(DRAFT!$B:$B)/4,1),"",INDEX(RSLT,ROWS($A$3:V283)+QUOTIENT(COLUMNS($A$3:V283)-1,65)*CEILING(COUNT(DRAFT!$B:$B)/4,1),1+MOD(COLUMN()-1,6)))</f>
        <v/>
      </c>
      <c r="W283" s="51" t="str">
        <f>IF(ROWS($A$3:W283)&gt;CEILING(COUNT(DRAFT!$B:$B)/4,1),"",INDEX(RSLT,ROWS($A$3:W283)+QUOTIENT(COLUMNS($A$3:W283)-1,65)*CEILING(COUNT(DRAFT!$B:$B)/4,1),1+MOD(COLUMN()-1,6)))</f>
        <v/>
      </c>
      <c r="X283" s="51" t="str">
        <f>IF(ROWS($A$3:X283)&gt;CEILING(COUNT(DRAFT!$B:$B)/4,1),"",INDEX(RSLT,ROWS($A$3:X283)+QUOTIENT(COLUMNS($A$3:X283)-1,65)*CEILING(COUNT(DRAFT!$B:$B)/4,1),1+MOD(COLUMN()-1,6)))</f>
        <v/>
      </c>
    </row>
    <row r="284" spans="1:24" ht="23.1" customHeight="1" x14ac:dyDescent="0.2">
      <c r="A284" s="51" t="str">
        <f>IF(ROWS($A$3:A284)&gt;CEILING(COUNT(DRAFT!$B:$B)/4,1),"",INDEX(RSLT,ROWS($A$3:A284)+QUOTIENT(COLUMNS($A$3:A284)-1,65)*CEILING(COUNT(DRAFT!$B:$B)/4,1),1+MOD(COLUMN()-1,6)))</f>
        <v/>
      </c>
      <c r="B284" s="52" t="str">
        <f>IF(ROWS($A$3:B284)&gt;CEILING(COUNT(DRAFT!$B:$B)/4,1),"",INDEX(RSLT,ROWS($A$3:B284)+QUOTIENT(COLUMNS($A$3:B284)-1,65)*CEILING(COUNT(DRAFT!$B:$B)/4,1),1+MOD(COLUMN()-1,6)))</f>
        <v/>
      </c>
      <c r="C284" s="71" t="str">
        <f>IF(ROWS($A$3:C284)&gt;CEILING(COUNT(DRAFT!$B:$B)/4,1),"",INDEX(RSLT,ROWS($A$3:C284)+QUOTIENT(COLUMNS($A$3:C284)-1,65)*CEILING(COUNT(DRAFT!$B:$B)/4,1),1+MOD(COLUMN()-1,6)))</f>
        <v/>
      </c>
      <c r="D284" s="51" t="str">
        <f>IF(ROWS($A$3:D284)&gt;CEILING(COUNT(DRAFT!$B:$B)/4,1),"",INDEX(RSLT,ROWS($A$3:D284)+QUOTIENT(COLUMNS($A$3:D284)-1,65)*CEILING(COUNT(DRAFT!$B:$B)/4,1),1+MOD(COLUMN()-1,6)))</f>
        <v/>
      </c>
      <c r="E284" s="51" t="str">
        <f>IF(ROWS($A$3:E284)&gt;CEILING(COUNT(DRAFT!$B:$B)/4,1),"",INDEX(RSLT,ROWS($A$3:E284)+QUOTIENT(COLUMNS($A$3:E284)-1,65)*CEILING(COUNT(DRAFT!$B:$B)/4,1),1+MOD(COLUMN()-1,6)))</f>
        <v/>
      </c>
      <c r="F284" s="51" t="str">
        <f>IF(ROWS($A$3:F284)&gt;CEILING(COUNT(DRAFT!$B:$B)/4,1),"",INDEX(RSLT,ROWS($A$3:F284)+QUOTIENT(COLUMNS($A$3:F284)-1,65)*CEILING(COUNT(DRAFT!$B:$B)/4,1),1+MOD(COLUMN()-1,6)))</f>
        <v/>
      </c>
      <c r="G284" s="51" t="str">
        <f>IF(ROWS($A$3:G284)&gt;CEILING(COUNT(DRAFT!$B:$B)/4,1),"",INDEX(RSLT,ROWS($A$3:G284)+QUOTIENT(COLUMNS($A$3:G284)-1,65)*CEILING(COUNT(DRAFT!$B:$B)/4,1),1+MOD(COLUMN()-1,6)))</f>
        <v/>
      </c>
      <c r="H284" s="52" t="str">
        <f>IF(ROWS($A$3:H284)&gt;CEILING(COUNT(DRAFT!$B:$B)/4,1),"",INDEX(RSLT,ROWS($A$3:H284)+QUOTIENT(COLUMNS($A$3:H284)-1,65)*CEILING(COUNT(DRAFT!$B:$B)/4,1),1+MOD(COLUMN()-1,6)))</f>
        <v/>
      </c>
      <c r="I284" s="71" t="str">
        <f>IF(ROWS($A$3:I284)&gt;CEILING(COUNT(DRAFT!$B:$B)/4,1),"",INDEX(RSLT,ROWS($A$3:I284)+QUOTIENT(COLUMNS($A$3:I284)-1,65)*CEILING(COUNT(DRAFT!$B:$B)/4,1),1+MOD(COLUMN()-1,6)))</f>
        <v/>
      </c>
      <c r="J284" s="51" t="str">
        <f>IF(ROWS($A$3:J284)&gt;CEILING(COUNT(DRAFT!$B:$B)/4,1),"",INDEX(RSLT,ROWS($A$3:J284)+QUOTIENT(COLUMNS($A$3:J284)-1,65)*CEILING(COUNT(DRAFT!$B:$B)/4,1),1+MOD(COLUMN()-1,6)))</f>
        <v/>
      </c>
      <c r="K284" s="51" t="str">
        <f>IF(ROWS($A$3:K284)&gt;CEILING(COUNT(DRAFT!$B:$B)/4,1),"",INDEX(RSLT,ROWS($A$3:K284)+QUOTIENT(COLUMNS($A$3:K284)-1,65)*CEILING(COUNT(DRAFT!$B:$B)/4,1),1+MOD(COLUMN()-1,6)))</f>
        <v/>
      </c>
      <c r="L284" s="51" t="str">
        <f>IF(ROWS($A$3:L284)&gt;CEILING(COUNT(DRAFT!$B:$B)/4,1),"",INDEX(RSLT,ROWS($A$3:L284)+QUOTIENT(COLUMNS($A$3:L284)-1,65)*CEILING(COUNT(DRAFT!$B:$B)/4,1),1+MOD(COLUMN()-1,6)))</f>
        <v/>
      </c>
      <c r="M284" s="51" t="str">
        <f>IF(ROWS($A$3:M284)&gt;CEILING(COUNT(DRAFT!$B:$B)/4,1),"",INDEX(RSLT,ROWS($A$3:M284)+QUOTIENT(COLUMNS($A$3:M284)-1,65)*CEILING(COUNT(DRAFT!$B:$B)/4,1),1+MOD(COLUMN()-1,6)))</f>
        <v/>
      </c>
      <c r="N284" s="52" t="str">
        <f>IF(ROWS($A$3:N284)&gt;CEILING(COUNT(DRAFT!$B:$B)/4,1),"",INDEX(RSLT,ROWS($A$3:N284)+QUOTIENT(COLUMNS($A$3:N284)-1,65)*CEILING(COUNT(DRAFT!$B:$B)/4,1),1+MOD(COLUMN()-1,6)))</f>
        <v/>
      </c>
      <c r="O284" s="71" t="str">
        <f>IF(ROWS($A$3:O284)&gt;CEILING(COUNT(DRAFT!$B:$B)/4,1),"",INDEX(RSLT,ROWS($A$3:O284)+QUOTIENT(COLUMNS($A$3:O284)-1,65)*CEILING(COUNT(DRAFT!$B:$B)/4,1),1+MOD(COLUMN()-1,6)))</f>
        <v/>
      </c>
      <c r="P284" s="51" t="str">
        <f>IF(ROWS($A$3:P284)&gt;CEILING(COUNT(DRAFT!$B:$B)/4,1),"",INDEX(RSLT,ROWS($A$3:P284)+QUOTIENT(COLUMNS($A$3:P284)-1,65)*CEILING(COUNT(DRAFT!$B:$B)/4,1),1+MOD(COLUMN()-1,6)))</f>
        <v/>
      </c>
      <c r="Q284" s="51" t="str">
        <f>IF(ROWS($A$3:Q284)&gt;CEILING(COUNT(DRAFT!$B:$B)/4,1),"",INDEX(RSLT,ROWS($A$3:Q284)+QUOTIENT(COLUMNS($A$3:Q284)-1,65)*CEILING(COUNT(DRAFT!$B:$B)/4,1),1+MOD(COLUMN()-1,6)))</f>
        <v/>
      </c>
      <c r="R284" s="51" t="str">
        <f>IF(ROWS($A$3:R284)&gt;CEILING(COUNT(DRAFT!$B:$B)/4,1),"",INDEX(RSLT,ROWS($A$3:R284)+QUOTIENT(COLUMNS($A$3:R284)-1,65)*CEILING(COUNT(DRAFT!$B:$B)/4,1),1+MOD(COLUMN()-1,6)))</f>
        <v/>
      </c>
      <c r="S284" s="51" t="str">
        <f>IF(ROWS($A$3:S284)&gt;CEILING(COUNT(DRAFT!$B:$B)/4,1),"",INDEX(RSLT,ROWS($A$3:S284)+QUOTIENT(COLUMNS($A$3:S284)-1,65)*CEILING(COUNT(DRAFT!$B:$B)/4,1),1+MOD(COLUMN()-1,6)))</f>
        <v/>
      </c>
      <c r="T284" s="52" t="str">
        <f>IF(ROWS($A$3:T284)&gt;CEILING(COUNT(DRAFT!$B:$B)/4,1),"",INDEX(RSLT,ROWS($A$3:T284)+QUOTIENT(COLUMNS($A$3:T284)-1,65)*CEILING(COUNT(DRAFT!$B:$B)/4,1),1+MOD(COLUMN()-1,6)))</f>
        <v/>
      </c>
      <c r="U284" s="71" t="str">
        <f>IF(ROWS($A$3:U284)&gt;CEILING(COUNT(DRAFT!$B:$B)/4,1),"",INDEX(RSLT,ROWS($A$3:U284)+QUOTIENT(COLUMNS($A$3:U284)-1,65)*CEILING(COUNT(DRAFT!$B:$B)/4,1),1+MOD(COLUMN()-1,6)))</f>
        <v/>
      </c>
      <c r="V284" s="51" t="str">
        <f>IF(ROWS($A$3:V284)&gt;CEILING(COUNT(DRAFT!$B:$B)/4,1),"",INDEX(RSLT,ROWS($A$3:V284)+QUOTIENT(COLUMNS($A$3:V284)-1,65)*CEILING(COUNT(DRAFT!$B:$B)/4,1),1+MOD(COLUMN()-1,6)))</f>
        <v/>
      </c>
      <c r="W284" s="51" t="str">
        <f>IF(ROWS($A$3:W284)&gt;CEILING(COUNT(DRAFT!$B:$B)/4,1),"",INDEX(RSLT,ROWS($A$3:W284)+QUOTIENT(COLUMNS($A$3:W284)-1,65)*CEILING(COUNT(DRAFT!$B:$B)/4,1),1+MOD(COLUMN()-1,6)))</f>
        <v/>
      </c>
      <c r="X284" s="51" t="str">
        <f>IF(ROWS($A$3:X284)&gt;CEILING(COUNT(DRAFT!$B:$B)/4,1),"",INDEX(RSLT,ROWS($A$3:X284)+QUOTIENT(COLUMNS($A$3:X284)-1,65)*CEILING(COUNT(DRAFT!$B:$B)/4,1),1+MOD(COLUMN()-1,6)))</f>
        <v/>
      </c>
    </row>
    <row r="285" spans="1:24" ht="23.1" customHeight="1" x14ac:dyDescent="0.2">
      <c r="A285" s="51" t="str">
        <f>IF(ROWS($A$3:A285)&gt;CEILING(COUNT(DRAFT!$B:$B)/4,1),"",INDEX(RSLT,ROWS($A$3:A285)+QUOTIENT(COLUMNS($A$3:A285)-1,65)*CEILING(COUNT(DRAFT!$B:$B)/4,1),1+MOD(COLUMN()-1,6)))</f>
        <v/>
      </c>
      <c r="B285" s="52" t="str">
        <f>IF(ROWS($A$3:B285)&gt;CEILING(COUNT(DRAFT!$B:$B)/4,1),"",INDEX(RSLT,ROWS($A$3:B285)+QUOTIENT(COLUMNS($A$3:B285)-1,65)*CEILING(COUNT(DRAFT!$B:$B)/4,1),1+MOD(COLUMN()-1,6)))</f>
        <v/>
      </c>
      <c r="C285" s="71" t="str">
        <f>IF(ROWS($A$3:C285)&gt;CEILING(COUNT(DRAFT!$B:$B)/4,1),"",INDEX(RSLT,ROWS($A$3:C285)+QUOTIENT(COLUMNS($A$3:C285)-1,65)*CEILING(COUNT(DRAFT!$B:$B)/4,1),1+MOD(COLUMN()-1,6)))</f>
        <v/>
      </c>
      <c r="D285" s="51" t="str">
        <f>IF(ROWS($A$3:D285)&gt;CEILING(COUNT(DRAFT!$B:$B)/4,1),"",INDEX(RSLT,ROWS($A$3:D285)+QUOTIENT(COLUMNS($A$3:D285)-1,65)*CEILING(COUNT(DRAFT!$B:$B)/4,1),1+MOD(COLUMN()-1,6)))</f>
        <v/>
      </c>
      <c r="E285" s="51" t="str">
        <f>IF(ROWS($A$3:E285)&gt;CEILING(COUNT(DRAFT!$B:$B)/4,1),"",INDEX(RSLT,ROWS($A$3:E285)+QUOTIENT(COLUMNS($A$3:E285)-1,65)*CEILING(COUNT(DRAFT!$B:$B)/4,1),1+MOD(COLUMN()-1,6)))</f>
        <v/>
      </c>
      <c r="F285" s="51" t="str">
        <f>IF(ROWS($A$3:F285)&gt;CEILING(COUNT(DRAFT!$B:$B)/4,1),"",INDEX(RSLT,ROWS($A$3:F285)+QUOTIENT(COLUMNS($A$3:F285)-1,65)*CEILING(COUNT(DRAFT!$B:$B)/4,1),1+MOD(COLUMN()-1,6)))</f>
        <v/>
      </c>
      <c r="G285" s="51" t="str">
        <f>IF(ROWS($A$3:G285)&gt;CEILING(COUNT(DRAFT!$B:$B)/4,1),"",INDEX(RSLT,ROWS($A$3:G285)+QUOTIENT(COLUMNS($A$3:G285)-1,65)*CEILING(COUNT(DRAFT!$B:$B)/4,1),1+MOD(COLUMN()-1,6)))</f>
        <v/>
      </c>
      <c r="H285" s="52" t="str">
        <f>IF(ROWS($A$3:H285)&gt;CEILING(COUNT(DRAFT!$B:$B)/4,1),"",INDEX(RSLT,ROWS($A$3:H285)+QUOTIENT(COLUMNS($A$3:H285)-1,65)*CEILING(COUNT(DRAFT!$B:$B)/4,1),1+MOD(COLUMN()-1,6)))</f>
        <v/>
      </c>
      <c r="I285" s="71" t="str">
        <f>IF(ROWS($A$3:I285)&gt;CEILING(COUNT(DRAFT!$B:$B)/4,1),"",INDEX(RSLT,ROWS($A$3:I285)+QUOTIENT(COLUMNS($A$3:I285)-1,65)*CEILING(COUNT(DRAFT!$B:$B)/4,1),1+MOD(COLUMN()-1,6)))</f>
        <v/>
      </c>
      <c r="J285" s="51" t="str">
        <f>IF(ROWS($A$3:J285)&gt;CEILING(COUNT(DRAFT!$B:$B)/4,1),"",INDEX(RSLT,ROWS($A$3:J285)+QUOTIENT(COLUMNS($A$3:J285)-1,65)*CEILING(COUNT(DRAFT!$B:$B)/4,1),1+MOD(COLUMN()-1,6)))</f>
        <v/>
      </c>
      <c r="K285" s="51" t="str">
        <f>IF(ROWS($A$3:K285)&gt;CEILING(COUNT(DRAFT!$B:$B)/4,1),"",INDEX(RSLT,ROWS($A$3:K285)+QUOTIENT(COLUMNS($A$3:K285)-1,65)*CEILING(COUNT(DRAFT!$B:$B)/4,1),1+MOD(COLUMN()-1,6)))</f>
        <v/>
      </c>
      <c r="L285" s="51" t="str">
        <f>IF(ROWS($A$3:L285)&gt;CEILING(COUNT(DRAFT!$B:$B)/4,1),"",INDEX(RSLT,ROWS($A$3:L285)+QUOTIENT(COLUMNS($A$3:L285)-1,65)*CEILING(COUNT(DRAFT!$B:$B)/4,1),1+MOD(COLUMN()-1,6)))</f>
        <v/>
      </c>
      <c r="M285" s="51" t="str">
        <f>IF(ROWS($A$3:M285)&gt;CEILING(COUNT(DRAFT!$B:$B)/4,1),"",INDEX(RSLT,ROWS($A$3:M285)+QUOTIENT(COLUMNS($A$3:M285)-1,65)*CEILING(COUNT(DRAFT!$B:$B)/4,1),1+MOD(COLUMN()-1,6)))</f>
        <v/>
      </c>
      <c r="N285" s="52" t="str">
        <f>IF(ROWS($A$3:N285)&gt;CEILING(COUNT(DRAFT!$B:$B)/4,1),"",INDEX(RSLT,ROWS($A$3:N285)+QUOTIENT(COLUMNS($A$3:N285)-1,65)*CEILING(COUNT(DRAFT!$B:$B)/4,1),1+MOD(COLUMN()-1,6)))</f>
        <v/>
      </c>
      <c r="O285" s="71" t="str">
        <f>IF(ROWS($A$3:O285)&gt;CEILING(COUNT(DRAFT!$B:$B)/4,1),"",INDEX(RSLT,ROWS($A$3:O285)+QUOTIENT(COLUMNS($A$3:O285)-1,65)*CEILING(COUNT(DRAFT!$B:$B)/4,1),1+MOD(COLUMN()-1,6)))</f>
        <v/>
      </c>
      <c r="P285" s="51" t="str">
        <f>IF(ROWS($A$3:P285)&gt;CEILING(COUNT(DRAFT!$B:$B)/4,1),"",INDEX(RSLT,ROWS($A$3:P285)+QUOTIENT(COLUMNS($A$3:P285)-1,65)*CEILING(COUNT(DRAFT!$B:$B)/4,1),1+MOD(COLUMN()-1,6)))</f>
        <v/>
      </c>
      <c r="Q285" s="51" t="str">
        <f>IF(ROWS($A$3:Q285)&gt;CEILING(COUNT(DRAFT!$B:$B)/4,1),"",INDEX(RSLT,ROWS($A$3:Q285)+QUOTIENT(COLUMNS($A$3:Q285)-1,65)*CEILING(COUNT(DRAFT!$B:$B)/4,1),1+MOD(COLUMN()-1,6)))</f>
        <v/>
      </c>
      <c r="R285" s="51" t="str">
        <f>IF(ROWS($A$3:R285)&gt;CEILING(COUNT(DRAFT!$B:$B)/4,1),"",INDEX(RSLT,ROWS($A$3:R285)+QUOTIENT(COLUMNS($A$3:R285)-1,65)*CEILING(COUNT(DRAFT!$B:$B)/4,1),1+MOD(COLUMN()-1,6)))</f>
        <v/>
      </c>
      <c r="S285" s="51" t="str">
        <f>IF(ROWS($A$3:S285)&gt;CEILING(COUNT(DRAFT!$B:$B)/4,1),"",INDEX(RSLT,ROWS($A$3:S285)+QUOTIENT(COLUMNS($A$3:S285)-1,65)*CEILING(COUNT(DRAFT!$B:$B)/4,1),1+MOD(COLUMN()-1,6)))</f>
        <v/>
      </c>
      <c r="T285" s="52" t="str">
        <f>IF(ROWS($A$3:T285)&gt;CEILING(COUNT(DRAFT!$B:$B)/4,1),"",INDEX(RSLT,ROWS($A$3:T285)+QUOTIENT(COLUMNS($A$3:T285)-1,65)*CEILING(COUNT(DRAFT!$B:$B)/4,1),1+MOD(COLUMN()-1,6)))</f>
        <v/>
      </c>
      <c r="U285" s="71" t="str">
        <f>IF(ROWS($A$3:U285)&gt;CEILING(COUNT(DRAFT!$B:$B)/4,1),"",INDEX(RSLT,ROWS($A$3:U285)+QUOTIENT(COLUMNS($A$3:U285)-1,65)*CEILING(COUNT(DRAFT!$B:$B)/4,1),1+MOD(COLUMN()-1,6)))</f>
        <v/>
      </c>
      <c r="V285" s="51" t="str">
        <f>IF(ROWS($A$3:V285)&gt;CEILING(COUNT(DRAFT!$B:$B)/4,1),"",INDEX(RSLT,ROWS($A$3:V285)+QUOTIENT(COLUMNS($A$3:V285)-1,65)*CEILING(COUNT(DRAFT!$B:$B)/4,1),1+MOD(COLUMN()-1,6)))</f>
        <v/>
      </c>
      <c r="W285" s="51" t="str">
        <f>IF(ROWS($A$3:W285)&gt;CEILING(COUNT(DRAFT!$B:$B)/4,1),"",INDEX(RSLT,ROWS($A$3:W285)+QUOTIENT(COLUMNS($A$3:W285)-1,65)*CEILING(COUNT(DRAFT!$B:$B)/4,1),1+MOD(COLUMN()-1,6)))</f>
        <v/>
      </c>
      <c r="X285" s="51" t="str">
        <f>IF(ROWS($A$3:X285)&gt;CEILING(COUNT(DRAFT!$B:$B)/4,1),"",INDEX(RSLT,ROWS($A$3:X285)+QUOTIENT(COLUMNS($A$3:X285)-1,65)*CEILING(COUNT(DRAFT!$B:$B)/4,1),1+MOD(COLUMN()-1,6)))</f>
        <v/>
      </c>
    </row>
    <row r="286" spans="1:24" ht="23.1" customHeight="1" x14ac:dyDescent="0.2">
      <c r="A286" s="51" t="str">
        <f>IF(ROWS($A$3:A286)&gt;CEILING(COUNT(DRAFT!$B:$B)/4,1),"",INDEX(RSLT,ROWS($A$3:A286)+QUOTIENT(COLUMNS($A$3:A286)-1,65)*CEILING(COUNT(DRAFT!$B:$B)/4,1),1+MOD(COLUMN()-1,6)))</f>
        <v/>
      </c>
      <c r="B286" s="52" t="str">
        <f>IF(ROWS($A$3:B286)&gt;CEILING(COUNT(DRAFT!$B:$B)/4,1),"",INDEX(RSLT,ROWS($A$3:B286)+QUOTIENT(COLUMNS($A$3:B286)-1,65)*CEILING(COUNT(DRAFT!$B:$B)/4,1),1+MOD(COLUMN()-1,6)))</f>
        <v/>
      </c>
      <c r="C286" s="71" t="str">
        <f>IF(ROWS($A$3:C286)&gt;CEILING(COUNT(DRAFT!$B:$B)/4,1),"",INDEX(RSLT,ROWS($A$3:C286)+QUOTIENT(COLUMNS($A$3:C286)-1,65)*CEILING(COUNT(DRAFT!$B:$B)/4,1),1+MOD(COLUMN()-1,6)))</f>
        <v/>
      </c>
      <c r="D286" s="51" t="str">
        <f>IF(ROWS($A$3:D286)&gt;CEILING(COUNT(DRAFT!$B:$B)/4,1),"",INDEX(RSLT,ROWS($A$3:D286)+QUOTIENT(COLUMNS($A$3:D286)-1,65)*CEILING(COUNT(DRAFT!$B:$B)/4,1),1+MOD(COLUMN()-1,6)))</f>
        <v/>
      </c>
      <c r="E286" s="51" t="str">
        <f>IF(ROWS($A$3:E286)&gt;CEILING(COUNT(DRAFT!$B:$B)/4,1),"",INDEX(RSLT,ROWS($A$3:E286)+QUOTIENT(COLUMNS($A$3:E286)-1,65)*CEILING(COUNT(DRAFT!$B:$B)/4,1),1+MOD(COLUMN()-1,6)))</f>
        <v/>
      </c>
      <c r="F286" s="51" t="str">
        <f>IF(ROWS($A$3:F286)&gt;CEILING(COUNT(DRAFT!$B:$B)/4,1),"",INDEX(RSLT,ROWS($A$3:F286)+QUOTIENT(COLUMNS($A$3:F286)-1,65)*CEILING(COUNT(DRAFT!$B:$B)/4,1),1+MOD(COLUMN()-1,6)))</f>
        <v/>
      </c>
      <c r="G286" s="51" t="str">
        <f>IF(ROWS($A$3:G286)&gt;CEILING(COUNT(DRAFT!$B:$B)/4,1),"",INDEX(RSLT,ROWS($A$3:G286)+QUOTIENT(COLUMNS($A$3:G286)-1,65)*CEILING(COUNT(DRAFT!$B:$B)/4,1),1+MOD(COLUMN()-1,6)))</f>
        <v/>
      </c>
      <c r="H286" s="52" t="str">
        <f>IF(ROWS($A$3:H286)&gt;CEILING(COUNT(DRAFT!$B:$B)/4,1),"",INDEX(RSLT,ROWS($A$3:H286)+QUOTIENT(COLUMNS($A$3:H286)-1,65)*CEILING(COUNT(DRAFT!$B:$B)/4,1),1+MOD(COLUMN()-1,6)))</f>
        <v/>
      </c>
      <c r="I286" s="71" t="str">
        <f>IF(ROWS($A$3:I286)&gt;CEILING(COUNT(DRAFT!$B:$B)/4,1),"",INDEX(RSLT,ROWS($A$3:I286)+QUOTIENT(COLUMNS($A$3:I286)-1,65)*CEILING(COUNT(DRAFT!$B:$B)/4,1),1+MOD(COLUMN()-1,6)))</f>
        <v/>
      </c>
      <c r="J286" s="51" t="str">
        <f>IF(ROWS($A$3:J286)&gt;CEILING(COUNT(DRAFT!$B:$B)/4,1),"",INDEX(RSLT,ROWS($A$3:J286)+QUOTIENT(COLUMNS($A$3:J286)-1,65)*CEILING(COUNT(DRAFT!$B:$B)/4,1),1+MOD(COLUMN()-1,6)))</f>
        <v/>
      </c>
      <c r="K286" s="51" t="str">
        <f>IF(ROWS($A$3:K286)&gt;CEILING(COUNT(DRAFT!$B:$B)/4,1),"",INDEX(RSLT,ROWS($A$3:K286)+QUOTIENT(COLUMNS($A$3:K286)-1,65)*CEILING(COUNT(DRAFT!$B:$B)/4,1),1+MOD(COLUMN()-1,6)))</f>
        <v/>
      </c>
      <c r="L286" s="51" t="str">
        <f>IF(ROWS($A$3:L286)&gt;CEILING(COUNT(DRAFT!$B:$B)/4,1),"",INDEX(RSLT,ROWS($A$3:L286)+QUOTIENT(COLUMNS($A$3:L286)-1,65)*CEILING(COUNT(DRAFT!$B:$B)/4,1),1+MOD(COLUMN()-1,6)))</f>
        <v/>
      </c>
      <c r="M286" s="51" t="str">
        <f>IF(ROWS($A$3:M286)&gt;CEILING(COUNT(DRAFT!$B:$B)/4,1),"",INDEX(RSLT,ROWS($A$3:M286)+QUOTIENT(COLUMNS($A$3:M286)-1,65)*CEILING(COUNT(DRAFT!$B:$B)/4,1),1+MOD(COLUMN()-1,6)))</f>
        <v/>
      </c>
      <c r="N286" s="52" t="str">
        <f>IF(ROWS($A$3:N286)&gt;CEILING(COUNT(DRAFT!$B:$B)/4,1),"",INDEX(RSLT,ROWS($A$3:N286)+QUOTIENT(COLUMNS($A$3:N286)-1,65)*CEILING(COUNT(DRAFT!$B:$B)/4,1),1+MOD(COLUMN()-1,6)))</f>
        <v/>
      </c>
      <c r="O286" s="71" t="str">
        <f>IF(ROWS($A$3:O286)&gt;CEILING(COUNT(DRAFT!$B:$B)/4,1),"",INDEX(RSLT,ROWS($A$3:O286)+QUOTIENT(COLUMNS($A$3:O286)-1,65)*CEILING(COUNT(DRAFT!$B:$B)/4,1),1+MOD(COLUMN()-1,6)))</f>
        <v/>
      </c>
      <c r="P286" s="51" t="str">
        <f>IF(ROWS($A$3:P286)&gt;CEILING(COUNT(DRAFT!$B:$B)/4,1),"",INDEX(RSLT,ROWS($A$3:P286)+QUOTIENT(COLUMNS($A$3:P286)-1,65)*CEILING(COUNT(DRAFT!$B:$B)/4,1),1+MOD(COLUMN()-1,6)))</f>
        <v/>
      </c>
      <c r="Q286" s="51" t="str">
        <f>IF(ROWS($A$3:Q286)&gt;CEILING(COUNT(DRAFT!$B:$B)/4,1),"",INDEX(RSLT,ROWS($A$3:Q286)+QUOTIENT(COLUMNS($A$3:Q286)-1,65)*CEILING(COUNT(DRAFT!$B:$B)/4,1),1+MOD(COLUMN()-1,6)))</f>
        <v/>
      </c>
      <c r="R286" s="51" t="str">
        <f>IF(ROWS($A$3:R286)&gt;CEILING(COUNT(DRAFT!$B:$B)/4,1),"",INDEX(RSLT,ROWS($A$3:R286)+QUOTIENT(COLUMNS($A$3:R286)-1,65)*CEILING(COUNT(DRAFT!$B:$B)/4,1),1+MOD(COLUMN()-1,6)))</f>
        <v/>
      </c>
      <c r="S286" s="51" t="str">
        <f>IF(ROWS($A$3:S286)&gt;CEILING(COUNT(DRAFT!$B:$B)/4,1),"",INDEX(RSLT,ROWS($A$3:S286)+QUOTIENT(COLUMNS($A$3:S286)-1,65)*CEILING(COUNT(DRAFT!$B:$B)/4,1),1+MOD(COLUMN()-1,6)))</f>
        <v/>
      </c>
      <c r="T286" s="52" t="str">
        <f>IF(ROWS($A$3:T286)&gt;CEILING(COUNT(DRAFT!$B:$B)/4,1),"",INDEX(RSLT,ROWS($A$3:T286)+QUOTIENT(COLUMNS($A$3:T286)-1,65)*CEILING(COUNT(DRAFT!$B:$B)/4,1),1+MOD(COLUMN()-1,6)))</f>
        <v/>
      </c>
      <c r="U286" s="71" t="str">
        <f>IF(ROWS($A$3:U286)&gt;CEILING(COUNT(DRAFT!$B:$B)/4,1),"",INDEX(RSLT,ROWS($A$3:U286)+QUOTIENT(COLUMNS($A$3:U286)-1,65)*CEILING(COUNT(DRAFT!$B:$B)/4,1),1+MOD(COLUMN()-1,6)))</f>
        <v/>
      </c>
      <c r="V286" s="51" t="str">
        <f>IF(ROWS($A$3:V286)&gt;CEILING(COUNT(DRAFT!$B:$B)/4,1),"",INDEX(RSLT,ROWS($A$3:V286)+QUOTIENT(COLUMNS($A$3:V286)-1,65)*CEILING(COUNT(DRAFT!$B:$B)/4,1),1+MOD(COLUMN()-1,6)))</f>
        <v/>
      </c>
      <c r="W286" s="51" t="str">
        <f>IF(ROWS($A$3:W286)&gt;CEILING(COUNT(DRAFT!$B:$B)/4,1),"",INDEX(RSLT,ROWS($A$3:W286)+QUOTIENT(COLUMNS($A$3:W286)-1,65)*CEILING(COUNT(DRAFT!$B:$B)/4,1),1+MOD(COLUMN()-1,6)))</f>
        <v/>
      </c>
      <c r="X286" s="51" t="str">
        <f>IF(ROWS($A$3:X286)&gt;CEILING(COUNT(DRAFT!$B:$B)/4,1),"",INDEX(RSLT,ROWS($A$3:X286)+QUOTIENT(COLUMNS($A$3:X286)-1,65)*CEILING(COUNT(DRAFT!$B:$B)/4,1),1+MOD(COLUMN()-1,6)))</f>
        <v/>
      </c>
    </row>
    <row r="287" spans="1:24" ht="23.1" customHeight="1" x14ac:dyDescent="0.2">
      <c r="A287" s="51" t="str">
        <f>IF(ROWS($A$3:A287)&gt;CEILING(COUNT(DRAFT!$B:$B)/4,1),"",INDEX(RSLT,ROWS($A$3:A287)+QUOTIENT(COLUMNS($A$3:A287)-1,65)*CEILING(COUNT(DRAFT!$B:$B)/4,1),1+MOD(COLUMN()-1,6)))</f>
        <v/>
      </c>
      <c r="B287" s="52" t="str">
        <f>IF(ROWS($A$3:B287)&gt;CEILING(COUNT(DRAFT!$B:$B)/4,1),"",INDEX(RSLT,ROWS($A$3:B287)+QUOTIENT(COLUMNS($A$3:B287)-1,65)*CEILING(COUNT(DRAFT!$B:$B)/4,1),1+MOD(COLUMN()-1,6)))</f>
        <v/>
      </c>
      <c r="C287" s="71" t="str">
        <f>IF(ROWS($A$3:C287)&gt;CEILING(COUNT(DRAFT!$B:$B)/4,1),"",INDEX(RSLT,ROWS($A$3:C287)+QUOTIENT(COLUMNS($A$3:C287)-1,65)*CEILING(COUNT(DRAFT!$B:$B)/4,1),1+MOD(COLUMN()-1,6)))</f>
        <v/>
      </c>
      <c r="D287" s="51" t="str">
        <f>IF(ROWS($A$3:D287)&gt;CEILING(COUNT(DRAFT!$B:$B)/4,1),"",INDEX(RSLT,ROWS($A$3:D287)+QUOTIENT(COLUMNS($A$3:D287)-1,65)*CEILING(COUNT(DRAFT!$B:$B)/4,1),1+MOD(COLUMN()-1,6)))</f>
        <v/>
      </c>
      <c r="E287" s="51" t="str">
        <f>IF(ROWS($A$3:E287)&gt;CEILING(COUNT(DRAFT!$B:$B)/4,1),"",INDEX(RSLT,ROWS($A$3:E287)+QUOTIENT(COLUMNS($A$3:E287)-1,65)*CEILING(COUNT(DRAFT!$B:$B)/4,1),1+MOD(COLUMN()-1,6)))</f>
        <v/>
      </c>
      <c r="F287" s="51" t="str">
        <f>IF(ROWS($A$3:F287)&gt;CEILING(COUNT(DRAFT!$B:$B)/4,1),"",INDEX(RSLT,ROWS($A$3:F287)+QUOTIENT(COLUMNS($A$3:F287)-1,65)*CEILING(COUNT(DRAFT!$B:$B)/4,1),1+MOD(COLUMN()-1,6)))</f>
        <v/>
      </c>
      <c r="G287" s="51" t="str">
        <f>IF(ROWS($A$3:G287)&gt;CEILING(COUNT(DRAFT!$B:$B)/4,1),"",INDEX(RSLT,ROWS($A$3:G287)+QUOTIENT(COLUMNS($A$3:G287)-1,65)*CEILING(COUNT(DRAFT!$B:$B)/4,1),1+MOD(COLUMN()-1,6)))</f>
        <v/>
      </c>
      <c r="H287" s="52" t="str">
        <f>IF(ROWS($A$3:H287)&gt;CEILING(COUNT(DRAFT!$B:$B)/4,1),"",INDEX(RSLT,ROWS($A$3:H287)+QUOTIENT(COLUMNS($A$3:H287)-1,65)*CEILING(COUNT(DRAFT!$B:$B)/4,1),1+MOD(COLUMN()-1,6)))</f>
        <v/>
      </c>
      <c r="I287" s="71" t="str">
        <f>IF(ROWS($A$3:I287)&gt;CEILING(COUNT(DRAFT!$B:$B)/4,1),"",INDEX(RSLT,ROWS($A$3:I287)+QUOTIENT(COLUMNS($A$3:I287)-1,65)*CEILING(COUNT(DRAFT!$B:$B)/4,1),1+MOD(COLUMN()-1,6)))</f>
        <v/>
      </c>
      <c r="J287" s="51" t="str">
        <f>IF(ROWS($A$3:J287)&gt;CEILING(COUNT(DRAFT!$B:$B)/4,1),"",INDEX(RSLT,ROWS($A$3:J287)+QUOTIENT(COLUMNS($A$3:J287)-1,65)*CEILING(COUNT(DRAFT!$B:$B)/4,1),1+MOD(COLUMN()-1,6)))</f>
        <v/>
      </c>
      <c r="K287" s="51" t="str">
        <f>IF(ROWS($A$3:K287)&gt;CEILING(COUNT(DRAFT!$B:$B)/4,1),"",INDEX(RSLT,ROWS($A$3:K287)+QUOTIENT(COLUMNS($A$3:K287)-1,65)*CEILING(COUNT(DRAFT!$B:$B)/4,1),1+MOD(COLUMN()-1,6)))</f>
        <v/>
      </c>
      <c r="L287" s="51" t="str">
        <f>IF(ROWS($A$3:L287)&gt;CEILING(COUNT(DRAFT!$B:$B)/4,1),"",INDEX(RSLT,ROWS($A$3:L287)+QUOTIENT(COLUMNS($A$3:L287)-1,65)*CEILING(COUNT(DRAFT!$B:$B)/4,1),1+MOD(COLUMN()-1,6)))</f>
        <v/>
      </c>
      <c r="M287" s="51" t="str">
        <f>IF(ROWS($A$3:M287)&gt;CEILING(COUNT(DRAFT!$B:$B)/4,1),"",INDEX(RSLT,ROWS($A$3:M287)+QUOTIENT(COLUMNS($A$3:M287)-1,65)*CEILING(COUNT(DRAFT!$B:$B)/4,1),1+MOD(COLUMN()-1,6)))</f>
        <v/>
      </c>
      <c r="N287" s="52" t="str">
        <f>IF(ROWS($A$3:N287)&gt;CEILING(COUNT(DRAFT!$B:$B)/4,1),"",INDEX(RSLT,ROWS($A$3:N287)+QUOTIENT(COLUMNS($A$3:N287)-1,65)*CEILING(COUNT(DRAFT!$B:$B)/4,1),1+MOD(COLUMN()-1,6)))</f>
        <v/>
      </c>
      <c r="O287" s="71" t="str">
        <f>IF(ROWS($A$3:O287)&gt;CEILING(COUNT(DRAFT!$B:$B)/4,1),"",INDEX(RSLT,ROWS($A$3:O287)+QUOTIENT(COLUMNS($A$3:O287)-1,65)*CEILING(COUNT(DRAFT!$B:$B)/4,1),1+MOD(COLUMN()-1,6)))</f>
        <v/>
      </c>
      <c r="P287" s="51" t="str">
        <f>IF(ROWS($A$3:P287)&gt;CEILING(COUNT(DRAFT!$B:$B)/4,1),"",INDEX(RSLT,ROWS($A$3:P287)+QUOTIENT(COLUMNS($A$3:P287)-1,65)*CEILING(COUNT(DRAFT!$B:$B)/4,1),1+MOD(COLUMN()-1,6)))</f>
        <v/>
      </c>
      <c r="Q287" s="51" t="str">
        <f>IF(ROWS($A$3:Q287)&gt;CEILING(COUNT(DRAFT!$B:$B)/4,1),"",INDEX(RSLT,ROWS($A$3:Q287)+QUOTIENT(COLUMNS($A$3:Q287)-1,65)*CEILING(COUNT(DRAFT!$B:$B)/4,1),1+MOD(COLUMN()-1,6)))</f>
        <v/>
      </c>
      <c r="R287" s="51" t="str">
        <f>IF(ROWS($A$3:R287)&gt;CEILING(COUNT(DRAFT!$B:$B)/4,1),"",INDEX(RSLT,ROWS($A$3:R287)+QUOTIENT(COLUMNS($A$3:R287)-1,65)*CEILING(COUNT(DRAFT!$B:$B)/4,1),1+MOD(COLUMN()-1,6)))</f>
        <v/>
      </c>
      <c r="S287" s="51" t="str">
        <f>IF(ROWS($A$3:S287)&gt;CEILING(COUNT(DRAFT!$B:$B)/4,1),"",INDEX(RSLT,ROWS($A$3:S287)+QUOTIENT(COLUMNS($A$3:S287)-1,65)*CEILING(COUNT(DRAFT!$B:$B)/4,1),1+MOD(COLUMN()-1,6)))</f>
        <v/>
      </c>
      <c r="T287" s="52" t="str">
        <f>IF(ROWS($A$3:T287)&gt;CEILING(COUNT(DRAFT!$B:$B)/4,1),"",INDEX(RSLT,ROWS($A$3:T287)+QUOTIENT(COLUMNS($A$3:T287)-1,65)*CEILING(COUNT(DRAFT!$B:$B)/4,1),1+MOD(COLUMN()-1,6)))</f>
        <v/>
      </c>
      <c r="U287" s="71" t="str">
        <f>IF(ROWS($A$3:U287)&gt;CEILING(COUNT(DRAFT!$B:$B)/4,1),"",INDEX(RSLT,ROWS($A$3:U287)+QUOTIENT(COLUMNS($A$3:U287)-1,65)*CEILING(COUNT(DRAFT!$B:$B)/4,1),1+MOD(COLUMN()-1,6)))</f>
        <v/>
      </c>
      <c r="V287" s="51" t="str">
        <f>IF(ROWS($A$3:V287)&gt;CEILING(COUNT(DRAFT!$B:$B)/4,1),"",INDEX(RSLT,ROWS($A$3:V287)+QUOTIENT(COLUMNS($A$3:V287)-1,65)*CEILING(COUNT(DRAFT!$B:$B)/4,1),1+MOD(COLUMN()-1,6)))</f>
        <v/>
      </c>
      <c r="W287" s="51" t="str">
        <f>IF(ROWS($A$3:W287)&gt;CEILING(COUNT(DRAFT!$B:$B)/4,1),"",INDEX(RSLT,ROWS($A$3:W287)+QUOTIENT(COLUMNS($A$3:W287)-1,65)*CEILING(COUNT(DRAFT!$B:$B)/4,1),1+MOD(COLUMN()-1,6)))</f>
        <v/>
      </c>
      <c r="X287" s="51" t="str">
        <f>IF(ROWS($A$3:X287)&gt;CEILING(COUNT(DRAFT!$B:$B)/4,1),"",INDEX(RSLT,ROWS($A$3:X287)+QUOTIENT(COLUMNS($A$3:X287)-1,65)*CEILING(COUNT(DRAFT!$B:$B)/4,1),1+MOD(COLUMN()-1,6)))</f>
        <v/>
      </c>
    </row>
    <row r="288" spans="1:24" ht="23.1" customHeight="1" x14ac:dyDescent="0.2">
      <c r="A288" s="51" t="str">
        <f>IF(ROWS($A$3:A288)&gt;CEILING(COUNT(DRAFT!$B:$B)/4,1),"",INDEX(RSLT,ROWS($A$3:A288)+QUOTIENT(COLUMNS($A$3:A288)-1,65)*CEILING(COUNT(DRAFT!$B:$B)/4,1),1+MOD(COLUMN()-1,6)))</f>
        <v/>
      </c>
      <c r="B288" s="52" t="str">
        <f>IF(ROWS($A$3:B288)&gt;CEILING(COUNT(DRAFT!$B:$B)/4,1),"",INDEX(RSLT,ROWS($A$3:B288)+QUOTIENT(COLUMNS($A$3:B288)-1,65)*CEILING(COUNT(DRAFT!$B:$B)/4,1),1+MOD(COLUMN()-1,6)))</f>
        <v/>
      </c>
      <c r="C288" s="71" t="str">
        <f>IF(ROWS($A$3:C288)&gt;CEILING(COUNT(DRAFT!$B:$B)/4,1),"",INDEX(RSLT,ROWS($A$3:C288)+QUOTIENT(COLUMNS($A$3:C288)-1,65)*CEILING(COUNT(DRAFT!$B:$B)/4,1),1+MOD(COLUMN()-1,6)))</f>
        <v/>
      </c>
      <c r="D288" s="51" t="str">
        <f>IF(ROWS($A$3:D288)&gt;CEILING(COUNT(DRAFT!$B:$B)/4,1),"",INDEX(RSLT,ROWS($A$3:D288)+QUOTIENT(COLUMNS($A$3:D288)-1,65)*CEILING(COUNT(DRAFT!$B:$B)/4,1),1+MOD(COLUMN()-1,6)))</f>
        <v/>
      </c>
      <c r="E288" s="51" t="str">
        <f>IF(ROWS($A$3:E288)&gt;CEILING(COUNT(DRAFT!$B:$B)/4,1),"",INDEX(RSLT,ROWS($A$3:E288)+QUOTIENT(COLUMNS($A$3:E288)-1,65)*CEILING(COUNT(DRAFT!$B:$B)/4,1),1+MOD(COLUMN()-1,6)))</f>
        <v/>
      </c>
      <c r="F288" s="51" t="str">
        <f>IF(ROWS($A$3:F288)&gt;CEILING(COUNT(DRAFT!$B:$B)/4,1),"",INDEX(RSLT,ROWS($A$3:F288)+QUOTIENT(COLUMNS($A$3:F288)-1,65)*CEILING(COUNT(DRAFT!$B:$B)/4,1),1+MOD(COLUMN()-1,6)))</f>
        <v/>
      </c>
      <c r="G288" s="51" t="str">
        <f>IF(ROWS($A$3:G288)&gt;CEILING(COUNT(DRAFT!$B:$B)/4,1),"",INDEX(RSLT,ROWS($A$3:G288)+QUOTIENT(COLUMNS($A$3:G288)-1,65)*CEILING(COUNT(DRAFT!$B:$B)/4,1),1+MOD(COLUMN()-1,6)))</f>
        <v/>
      </c>
      <c r="H288" s="52" t="str">
        <f>IF(ROWS($A$3:H288)&gt;CEILING(COUNT(DRAFT!$B:$B)/4,1),"",INDEX(RSLT,ROWS($A$3:H288)+QUOTIENT(COLUMNS($A$3:H288)-1,65)*CEILING(COUNT(DRAFT!$B:$B)/4,1),1+MOD(COLUMN()-1,6)))</f>
        <v/>
      </c>
      <c r="I288" s="71" t="str">
        <f>IF(ROWS($A$3:I288)&gt;CEILING(COUNT(DRAFT!$B:$B)/4,1),"",INDEX(RSLT,ROWS($A$3:I288)+QUOTIENT(COLUMNS($A$3:I288)-1,65)*CEILING(COUNT(DRAFT!$B:$B)/4,1),1+MOD(COLUMN()-1,6)))</f>
        <v/>
      </c>
      <c r="J288" s="51" t="str">
        <f>IF(ROWS($A$3:J288)&gt;CEILING(COUNT(DRAFT!$B:$B)/4,1),"",INDEX(RSLT,ROWS($A$3:J288)+QUOTIENT(COLUMNS($A$3:J288)-1,65)*CEILING(COUNT(DRAFT!$B:$B)/4,1),1+MOD(COLUMN()-1,6)))</f>
        <v/>
      </c>
      <c r="K288" s="51" t="str">
        <f>IF(ROWS($A$3:K288)&gt;CEILING(COUNT(DRAFT!$B:$B)/4,1),"",INDEX(RSLT,ROWS($A$3:K288)+QUOTIENT(COLUMNS($A$3:K288)-1,65)*CEILING(COUNT(DRAFT!$B:$B)/4,1),1+MOD(COLUMN()-1,6)))</f>
        <v/>
      </c>
      <c r="L288" s="51" t="str">
        <f>IF(ROWS($A$3:L288)&gt;CEILING(COUNT(DRAFT!$B:$B)/4,1),"",INDEX(RSLT,ROWS($A$3:L288)+QUOTIENT(COLUMNS($A$3:L288)-1,65)*CEILING(COUNT(DRAFT!$B:$B)/4,1),1+MOD(COLUMN()-1,6)))</f>
        <v/>
      </c>
      <c r="M288" s="51" t="str">
        <f>IF(ROWS($A$3:M288)&gt;CEILING(COUNT(DRAFT!$B:$B)/4,1),"",INDEX(RSLT,ROWS($A$3:M288)+QUOTIENT(COLUMNS($A$3:M288)-1,65)*CEILING(COUNT(DRAFT!$B:$B)/4,1),1+MOD(COLUMN()-1,6)))</f>
        <v/>
      </c>
      <c r="N288" s="52" t="str">
        <f>IF(ROWS($A$3:N288)&gt;CEILING(COUNT(DRAFT!$B:$B)/4,1),"",INDEX(RSLT,ROWS($A$3:N288)+QUOTIENT(COLUMNS($A$3:N288)-1,65)*CEILING(COUNT(DRAFT!$B:$B)/4,1),1+MOD(COLUMN()-1,6)))</f>
        <v/>
      </c>
      <c r="O288" s="71" t="str">
        <f>IF(ROWS($A$3:O288)&gt;CEILING(COUNT(DRAFT!$B:$B)/4,1),"",INDEX(RSLT,ROWS($A$3:O288)+QUOTIENT(COLUMNS($A$3:O288)-1,65)*CEILING(COUNT(DRAFT!$B:$B)/4,1),1+MOD(COLUMN()-1,6)))</f>
        <v/>
      </c>
      <c r="P288" s="51" t="str">
        <f>IF(ROWS($A$3:P288)&gt;CEILING(COUNT(DRAFT!$B:$B)/4,1),"",INDEX(RSLT,ROWS($A$3:P288)+QUOTIENT(COLUMNS($A$3:P288)-1,65)*CEILING(COUNT(DRAFT!$B:$B)/4,1),1+MOD(COLUMN()-1,6)))</f>
        <v/>
      </c>
      <c r="Q288" s="51" t="str">
        <f>IF(ROWS($A$3:Q288)&gt;CEILING(COUNT(DRAFT!$B:$B)/4,1),"",INDEX(RSLT,ROWS($A$3:Q288)+QUOTIENT(COLUMNS($A$3:Q288)-1,65)*CEILING(COUNT(DRAFT!$B:$B)/4,1),1+MOD(COLUMN()-1,6)))</f>
        <v/>
      </c>
      <c r="R288" s="51" t="str">
        <f>IF(ROWS($A$3:R288)&gt;CEILING(COUNT(DRAFT!$B:$B)/4,1),"",INDEX(RSLT,ROWS($A$3:R288)+QUOTIENT(COLUMNS($A$3:R288)-1,65)*CEILING(COUNT(DRAFT!$B:$B)/4,1),1+MOD(COLUMN()-1,6)))</f>
        <v/>
      </c>
      <c r="S288" s="51" t="str">
        <f>IF(ROWS($A$3:S288)&gt;CEILING(COUNT(DRAFT!$B:$B)/4,1),"",INDEX(RSLT,ROWS($A$3:S288)+QUOTIENT(COLUMNS($A$3:S288)-1,65)*CEILING(COUNT(DRAFT!$B:$B)/4,1),1+MOD(COLUMN()-1,6)))</f>
        <v/>
      </c>
      <c r="T288" s="52" t="str">
        <f>IF(ROWS($A$3:T288)&gt;CEILING(COUNT(DRAFT!$B:$B)/4,1),"",INDEX(RSLT,ROWS($A$3:T288)+QUOTIENT(COLUMNS($A$3:T288)-1,65)*CEILING(COUNT(DRAFT!$B:$B)/4,1),1+MOD(COLUMN()-1,6)))</f>
        <v/>
      </c>
      <c r="U288" s="71" t="str">
        <f>IF(ROWS($A$3:U288)&gt;CEILING(COUNT(DRAFT!$B:$B)/4,1),"",INDEX(RSLT,ROWS($A$3:U288)+QUOTIENT(COLUMNS($A$3:U288)-1,65)*CEILING(COUNT(DRAFT!$B:$B)/4,1),1+MOD(COLUMN()-1,6)))</f>
        <v/>
      </c>
      <c r="V288" s="51" t="str">
        <f>IF(ROWS($A$3:V288)&gt;CEILING(COUNT(DRAFT!$B:$B)/4,1),"",INDEX(RSLT,ROWS($A$3:V288)+QUOTIENT(COLUMNS($A$3:V288)-1,65)*CEILING(COUNT(DRAFT!$B:$B)/4,1),1+MOD(COLUMN()-1,6)))</f>
        <v/>
      </c>
      <c r="W288" s="51" t="str">
        <f>IF(ROWS($A$3:W288)&gt;CEILING(COUNT(DRAFT!$B:$B)/4,1),"",INDEX(RSLT,ROWS($A$3:W288)+QUOTIENT(COLUMNS($A$3:W288)-1,65)*CEILING(COUNT(DRAFT!$B:$B)/4,1),1+MOD(COLUMN()-1,6)))</f>
        <v/>
      </c>
      <c r="X288" s="51" t="str">
        <f>IF(ROWS($A$3:X288)&gt;CEILING(COUNT(DRAFT!$B:$B)/4,1),"",INDEX(RSLT,ROWS($A$3:X288)+QUOTIENT(COLUMNS($A$3:X288)-1,65)*CEILING(COUNT(DRAFT!$B:$B)/4,1),1+MOD(COLUMN()-1,6)))</f>
        <v/>
      </c>
    </row>
    <row r="289" spans="1:24" ht="23.1" customHeight="1" x14ac:dyDescent="0.2">
      <c r="A289" s="51" t="str">
        <f>IF(ROWS($A$3:A289)&gt;CEILING(COUNT(DRAFT!$B:$B)/4,1),"",INDEX(RSLT,ROWS($A$3:A289)+QUOTIENT(COLUMNS($A$3:A289)-1,65)*CEILING(COUNT(DRAFT!$B:$B)/4,1),1+MOD(COLUMN()-1,6)))</f>
        <v/>
      </c>
      <c r="B289" s="52" t="str">
        <f>IF(ROWS($A$3:B289)&gt;CEILING(COUNT(DRAFT!$B:$B)/4,1),"",INDEX(RSLT,ROWS($A$3:B289)+QUOTIENT(COLUMNS($A$3:B289)-1,65)*CEILING(COUNT(DRAFT!$B:$B)/4,1),1+MOD(COLUMN()-1,6)))</f>
        <v/>
      </c>
      <c r="C289" s="71" t="str">
        <f>IF(ROWS($A$3:C289)&gt;CEILING(COUNT(DRAFT!$B:$B)/4,1),"",INDEX(RSLT,ROWS($A$3:C289)+QUOTIENT(COLUMNS($A$3:C289)-1,65)*CEILING(COUNT(DRAFT!$B:$B)/4,1),1+MOD(COLUMN()-1,6)))</f>
        <v/>
      </c>
      <c r="D289" s="51" t="str">
        <f>IF(ROWS($A$3:D289)&gt;CEILING(COUNT(DRAFT!$B:$B)/4,1),"",INDEX(RSLT,ROWS($A$3:D289)+QUOTIENT(COLUMNS($A$3:D289)-1,65)*CEILING(COUNT(DRAFT!$B:$B)/4,1),1+MOD(COLUMN()-1,6)))</f>
        <v/>
      </c>
      <c r="E289" s="51" t="str">
        <f>IF(ROWS($A$3:E289)&gt;CEILING(COUNT(DRAFT!$B:$B)/4,1),"",INDEX(RSLT,ROWS($A$3:E289)+QUOTIENT(COLUMNS($A$3:E289)-1,65)*CEILING(COUNT(DRAFT!$B:$B)/4,1),1+MOD(COLUMN()-1,6)))</f>
        <v/>
      </c>
      <c r="F289" s="51" t="str">
        <f>IF(ROWS($A$3:F289)&gt;CEILING(COUNT(DRAFT!$B:$B)/4,1),"",INDEX(RSLT,ROWS($A$3:F289)+QUOTIENT(COLUMNS($A$3:F289)-1,65)*CEILING(COUNT(DRAFT!$B:$B)/4,1),1+MOD(COLUMN()-1,6)))</f>
        <v/>
      </c>
      <c r="G289" s="51" t="str">
        <f>IF(ROWS($A$3:G289)&gt;CEILING(COUNT(DRAFT!$B:$B)/4,1),"",INDEX(RSLT,ROWS($A$3:G289)+QUOTIENT(COLUMNS($A$3:G289)-1,65)*CEILING(COUNT(DRAFT!$B:$B)/4,1),1+MOD(COLUMN()-1,6)))</f>
        <v/>
      </c>
      <c r="H289" s="52" t="str">
        <f>IF(ROWS($A$3:H289)&gt;CEILING(COUNT(DRAFT!$B:$B)/4,1),"",INDEX(RSLT,ROWS($A$3:H289)+QUOTIENT(COLUMNS($A$3:H289)-1,65)*CEILING(COUNT(DRAFT!$B:$B)/4,1),1+MOD(COLUMN()-1,6)))</f>
        <v/>
      </c>
      <c r="I289" s="71" t="str">
        <f>IF(ROWS($A$3:I289)&gt;CEILING(COUNT(DRAFT!$B:$B)/4,1),"",INDEX(RSLT,ROWS($A$3:I289)+QUOTIENT(COLUMNS($A$3:I289)-1,65)*CEILING(COUNT(DRAFT!$B:$B)/4,1),1+MOD(COLUMN()-1,6)))</f>
        <v/>
      </c>
      <c r="J289" s="51" t="str">
        <f>IF(ROWS($A$3:J289)&gt;CEILING(COUNT(DRAFT!$B:$B)/4,1),"",INDEX(RSLT,ROWS($A$3:J289)+QUOTIENT(COLUMNS($A$3:J289)-1,65)*CEILING(COUNT(DRAFT!$B:$B)/4,1),1+MOD(COLUMN()-1,6)))</f>
        <v/>
      </c>
      <c r="K289" s="51" t="str">
        <f>IF(ROWS($A$3:K289)&gt;CEILING(COUNT(DRAFT!$B:$B)/4,1),"",INDEX(RSLT,ROWS($A$3:K289)+QUOTIENT(COLUMNS($A$3:K289)-1,65)*CEILING(COUNT(DRAFT!$B:$B)/4,1),1+MOD(COLUMN()-1,6)))</f>
        <v/>
      </c>
      <c r="L289" s="51" t="str">
        <f>IF(ROWS($A$3:L289)&gt;CEILING(COUNT(DRAFT!$B:$B)/4,1),"",INDEX(RSLT,ROWS($A$3:L289)+QUOTIENT(COLUMNS($A$3:L289)-1,65)*CEILING(COUNT(DRAFT!$B:$B)/4,1),1+MOD(COLUMN()-1,6)))</f>
        <v/>
      </c>
      <c r="M289" s="51" t="str">
        <f>IF(ROWS($A$3:M289)&gt;CEILING(COUNT(DRAFT!$B:$B)/4,1),"",INDEX(RSLT,ROWS($A$3:M289)+QUOTIENT(COLUMNS($A$3:M289)-1,65)*CEILING(COUNT(DRAFT!$B:$B)/4,1),1+MOD(COLUMN()-1,6)))</f>
        <v/>
      </c>
      <c r="N289" s="52" t="str">
        <f>IF(ROWS($A$3:N289)&gt;CEILING(COUNT(DRAFT!$B:$B)/4,1),"",INDEX(RSLT,ROWS($A$3:N289)+QUOTIENT(COLUMNS($A$3:N289)-1,65)*CEILING(COUNT(DRAFT!$B:$B)/4,1),1+MOD(COLUMN()-1,6)))</f>
        <v/>
      </c>
      <c r="O289" s="71" t="str">
        <f>IF(ROWS($A$3:O289)&gt;CEILING(COUNT(DRAFT!$B:$B)/4,1),"",INDEX(RSLT,ROWS($A$3:O289)+QUOTIENT(COLUMNS($A$3:O289)-1,65)*CEILING(COUNT(DRAFT!$B:$B)/4,1),1+MOD(COLUMN()-1,6)))</f>
        <v/>
      </c>
      <c r="P289" s="51" t="str">
        <f>IF(ROWS($A$3:P289)&gt;CEILING(COUNT(DRAFT!$B:$B)/4,1),"",INDEX(RSLT,ROWS($A$3:P289)+QUOTIENT(COLUMNS($A$3:P289)-1,65)*CEILING(COUNT(DRAFT!$B:$B)/4,1),1+MOD(COLUMN()-1,6)))</f>
        <v/>
      </c>
      <c r="Q289" s="51" t="str">
        <f>IF(ROWS($A$3:Q289)&gt;CEILING(COUNT(DRAFT!$B:$B)/4,1),"",INDEX(RSLT,ROWS($A$3:Q289)+QUOTIENT(COLUMNS($A$3:Q289)-1,65)*CEILING(COUNT(DRAFT!$B:$B)/4,1),1+MOD(COLUMN()-1,6)))</f>
        <v/>
      </c>
      <c r="R289" s="51" t="str">
        <f>IF(ROWS($A$3:R289)&gt;CEILING(COUNT(DRAFT!$B:$B)/4,1),"",INDEX(RSLT,ROWS($A$3:R289)+QUOTIENT(COLUMNS($A$3:R289)-1,65)*CEILING(COUNT(DRAFT!$B:$B)/4,1),1+MOD(COLUMN()-1,6)))</f>
        <v/>
      </c>
      <c r="S289" s="51" t="str">
        <f>IF(ROWS($A$3:S289)&gt;CEILING(COUNT(DRAFT!$B:$B)/4,1),"",INDEX(RSLT,ROWS($A$3:S289)+QUOTIENT(COLUMNS($A$3:S289)-1,65)*CEILING(COUNT(DRAFT!$B:$B)/4,1),1+MOD(COLUMN()-1,6)))</f>
        <v/>
      </c>
      <c r="T289" s="52" t="str">
        <f>IF(ROWS($A$3:T289)&gt;CEILING(COUNT(DRAFT!$B:$B)/4,1),"",INDEX(RSLT,ROWS($A$3:T289)+QUOTIENT(COLUMNS($A$3:T289)-1,65)*CEILING(COUNT(DRAFT!$B:$B)/4,1),1+MOD(COLUMN()-1,6)))</f>
        <v/>
      </c>
      <c r="U289" s="71" t="str">
        <f>IF(ROWS($A$3:U289)&gt;CEILING(COUNT(DRAFT!$B:$B)/4,1),"",INDEX(RSLT,ROWS($A$3:U289)+QUOTIENT(COLUMNS($A$3:U289)-1,65)*CEILING(COUNT(DRAFT!$B:$B)/4,1),1+MOD(COLUMN()-1,6)))</f>
        <v/>
      </c>
      <c r="V289" s="51" t="str">
        <f>IF(ROWS($A$3:V289)&gt;CEILING(COUNT(DRAFT!$B:$B)/4,1),"",INDEX(RSLT,ROWS($A$3:V289)+QUOTIENT(COLUMNS($A$3:V289)-1,65)*CEILING(COUNT(DRAFT!$B:$B)/4,1),1+MOD(COLUMN()-1,6)))</f>
        <v/>
      </c>
      <c r="W289" s="51" t="str">
        <f>IF(ROWS($A$3:W289)&gt;CEILING(COUNT(DRAFT!$B:$B)/4,1),"",INDEX(RSLT,ROWS($A$3:W289)+QUOTIENT(COLUMNS($A$3:W289)-1,65)*CEILING(COUNT(DRAFT!$B:$B)/4,1),1+MOD(COLUMN()-1,6)))</f>
        <v/>
      </c>
      <c r="X289" s="51" t="str">
        <f>IF(ROWS($A$3:X289)&gt;CEILING(COUNT(DRAFT!$B:$B)/4,1),"",INDEX(RSLT,ROWS($A$3:X289)+QUOTIENT(COLUMNS($A$3:X289)-1,65)*CEILING(COUNT(DRAFT!$B:$B)/4,1),1+MOD(COLUMN()-1,6)))</f>
        <v/>
      </c>
    </row>
    <row r="290" spans="1:24" ht="23.1" customHeight="1" x14ac:dyDescent="0.2">
      <c r="A290" s="51" t="str">
        <f>IF(ROWS($A$3:A290)&gt;CEILING(COUNT(DRAFT!$B:$B)/4,1),"",INDEX(RSLT,ROWS($A$3:A290)+QUOTIENT(COLUMNS($A$3:A290)-1,65)*CEILING(COUNT(DRAFT!$B:$B)/4,1),1+MOD(COLUMN()-1,6)))</f>
        <v/>
      </c>
      <c r="B290" s="52" t="str">
        <f>IF(ROWS($A$3:B290)&gt;CEILING(COUNT(DRAFT!$B:$B)/4,1),"",INDEX(RSLT,ROWS($A$3:B290)+QUOTIENT(COLUMNS($A$3:B290)-1,65)*CEILING(COUNT(DRAFT!$B:$B)/4,1),1+MOD(COLUMN()-1,6)))</f>
        <v/>
      </c>
      <c r="C290" s="71" t="str">
        <f>IF(ROWS($A$3:C290)&gt;CEILING(COUNT(DRAFT!$B:$B)/4,1),"",INDEX(RSLT,ROWS($A$3:C290)+QUOTIENT(COLUMNS($A$3:C290)-1,65)*CEILING(COUNT(DRAFT!$B:$B)/4,1),1+MOD(COLUMN()-1,6)))</f>
        <v/>
      </c>
      <c r="D290" s="51" t="str">
        <f>IF(ROWS($A$3:D290)&gt;CEILING(COUNT(DRAFT!$B:$B)/4,1),"",INDEX(RSLT,ROWS($A$3:D290)+QUOTIENT(COLUMNS($A$3:D290)-1,65)*CEILING(COUNT(DRAFT!$B:$B)/4,1),1+MOD(COLUMN()-1,6)))</f>
        <v/>
      </c>
      <c r="E290" s="51" t="str">
        <f>IF(ROWS($A$3:E290)&gt;CEILING(COUNT(DRAFT!$B:$B)/4,1),"",INDEX(RSLT,ROWS($A$3:E290)+QUOTIENT(COLUMNS($A$3:E290)-1,65)*CEILING(COUNT(DRAFT!$B:$B)/4,1),1+MOD(COLUMN()-1,6)))</f>
        <v/>
      </c>
      <c r="F290" s="51" t="str">
        <f>IF(ROWS($A$3:F290)&gt;CEILING(COUNT(DRAFT!$B:$B)/4,1),"",INDEX(RSLT,ROWS($A$3:F290)+QUOTIENT(COLUMNS($A$3:F290)-1,65)*CEILING(COUNT(DRAFT!$B:$B)/4,1),1+MOD(COLUMN()-1,6)))</f>
        <v/>
      </c>
      <c r="G290" s="51" t="str">
        <f>IF(ROWS($A$3:G290)&gt;CEILING(COUNT(DRAFT!$B:$B)/4,1),"",INDEX(RSLT,ROWS($A$3:G290)+QUOTIENT(COLUMNS($A$3:G290)-1,65)*CEILING(COUNT(DRAFT!$B:$B)/4,1),1+MOD(COLUMN()-1,6)))</f>
        <v/>
      </c>
      <c r="H290" s="52" t="str">
        <f>IF(ROWS($A$3:H290)&gt;CEILING(COUNT(DRAFT!$B:$B)/4,1),"",INDEX(RSLT,ROWS($A$3:H290)+QUOTIENT(COLUMNS($A$3:H290)-1,65)*CEILING(COUNT(DRAFT!$B:$B)/4,1),1+MOD(COLUMN()-1,6)))</f>
        <v/>
      </c>
      <c r="I290" s="71" t="str">
        <f>IF(ROWS($A$3:I290)&gt;CEILING(COUNT(DRAFT!$B:$B)/4,1),"",INDEX(RSLT,ROWS($A$3:I290)+QUOTIENT(COLUMNS($A$3:I290)-1,65)*CEILING(COUNT(DRAFT!$B:$B)/4,1),1+MOD(COLUMN()-1,6)))</f>
        <v/>
      </c>
      <c r="J290" s="51" t="str">
        <f>IF(ROWS($A$3:J290)&gt;CEILING(COUNT(DRAFT!$B:$B)/4,1),"",INDEX(RSLT,ROWS($A$3:J290)+QUOTIENT(COLUMNS($A$3:J290)-1,65)*CEILING(COUNT(DRAFT!$B:$B)/4,1),1+MOD(COLUMN()-1,6)))</f>
        <v/>
      </c>
      <c r="K290" s="51" t="str">
        <f>IF(ROWS($A$3:K290)&gt;CEILING(COUNT(DRAFT!$B:$B)/4,1),"",INDEX(RSLT,ROWS($A$3:K290)+QUOTIENT(COLUMNS($A$3:K290)-1,65)*CEILING(COUNT(DRAFT!$B:$B)/4,1),1+MOD(COLUMN()-1,6)))</f>
        <v/>
      </c>
      <c r="L290" s="51" t="str">
        <f>IF(ROWS($A$3:L290)&gt;CEILING(COUNT(DRAFT!$B:$B)/4,1),"",INDEX(RSLT,ROWS($A$3:L290)+QUOTIENT(COLUMNS($A$3:L290)-1,65)*CEILING(COUNT(DRAFT!$B:$B)/4,1),1+MOD(COLUMN()-1,6)))</f>
        <v/>
      </c>
      <c r="M290" s="51" t="str">
        <f>IF(ROWS($A$3:M290)&gt;CEILING(COUNT(DRAFT!$B:$B)/4,1),"",INDEX(RSLT,ROWS($A$3:M290)+QUOTIENT(COLUMNS($A$3:M290)-1,65)*CEILING(COUNT(DRAFT!$B:$B)/4,1),1+MOD(COLUMN()-1,6)))</f>
        <v/>
      </c>
      <c r="N290" s="52" t="str">
        <f>IF(ROWS($A$3:N290)&gt;CEILING(COUNT(DRAFT!$B:$B)/4,1),"",INDEX(RSLT,ROWS($A$3:N290)+QUOTIENT(COLUMNS($A$3:N290)-1,65)*CEILING(COUNT(DRAFT!$B:$B)/4,1),1+MOD(COLUMN()-1,6)))</f>
        <v/>
      </c>
      <c r="O290" s="71" t="str">
        <f>IF(ROWS($A$3:O290)&gt;CEILING(COUNT(DRAFT!$B:$B)/4,1),"",INDEX(RSLT,ROWS($A$3:O290)+QUOTIENT(COLUMNS($A$3:O290)-1,65)*CEILING(COUNT(DRAFT!$B:$B)/4,1),1+MOD(COLUMN()-1,6)))</f>
        <v/>
      </c>
      <c r="P290" s="51" t="str">
        <f>IF(ROWS($A$3:P290)&gt;CEILING(COUNT(DRAFT!$B:$B)/4,1),"",INDEX(RSLT,ROWS($A$3:P290)+QUOTIENT(COLUMNS($A$3:P290)-1,65)*CEILING(COUNT(DRAFT!$B:$B)/4,1),1+MOD(COLUMN()-1,6)))</f>
        <v/>
      </c>
      <c r="Q290" s="51" t="str">
        <f>IF(ROWS($A$3:Q290)&gt;CEILING(COUNT(DRAFT!$B:$B)/4,1),"",INDEX(RSLT,ROWS($A$3:Q290)+QUOTIENT(COLUMNS($A$3:Q290)-1,65)*CEILING(COUNT(DRAFT!$B:$B)/4,1),1+MOD(COLUMN()-1,6)))</f>
        <v/>
      </c>
      <c r="R290" s="51" t="str">
        <f>IF(ROWS($A$3:R290)&gt;CEILING(COUNT(DRAFT!$B:$B)/4,1),"",INDEX(RSLT,ROWS($A$3:R290)+QUOTIENT(COLUMNS($A$3:R290)-1,65)*CEILING(COUNT(DRAFT!$B:$B)/4,1),1+MOD(COLUMN()-1,6)))</f>
        <v/>
      </c>
      <c r="S290" s="51" t="str">
        <f>IF(ROWS($A$3:S290)&gt;CEILING(COUNT(DRAFT!$B:$B)/4,1),"",INDEX(RSLT,ROWS($A$3:S290)+QUOTIENT(COLUMNS($A$3:S290)-1,65)*CEILING(COUNT(DRAFT!$B:$B)/4,1),1+MOD(COLUMN()-1,6)))</f>
        <v/>
      </c>
      <c r="T290" s="52" t="str">
        <f>IF(ROWS($A$3:T290)&gt;CEILING(COUNT(DRAFT!$B:$B)/4,1),"",INDEX(RSLT,ROWS($A$3:T290)+QUOTIENT(COLUMNS($A$3:T290)-1,65)*CEILING(COUNT(DRAFT!$B:$B)/4,1),1+MOD(COLUMN()-1,6)))</f>
        <v/>
      </c>
      <c r="U290" s="71" t="str">
        <f>IF(ROWS($A$3:U290)&gt;CEILING(COUNT(DRAFT!$B:$B)/4,1),"",INDEX(RSLT,ROWS($A$3:U290)+QUOTIENT(COLUMNS($A$3:U290)-1,65)*CEILING(COUNT(DRAFT!$B:$B)/4,1),1+MOD(COLUMN()-1,6)))</f>
        <v/>
      </c>
      <c r="V290" s="51" t="str">
        <f>IF(ROWS($A$3:V290)&gt;CEILING(COUNT(DRAFT!$B:$B)/4,1),"",INDEX(RSLT,ROWS($A$3:V290)+QUOTIENT(COLUMNS($A$3:V290)-1,65)*CEILING(COUNT(DRAFT!$B:$B)/4,1),1+MOD(COLUMN()-1,6)))</f>
        <v/>
      </c>
      <c r="W290" s="51" t="str">
        <f>IF(ROWS($A$3:W290)&gt;CEILING(COUNT(DRAFT!$B:$B)/4,1),"",INDEX(RSLT,ROWS($A$3:W290)+QUOTIENT(COLUMNS($A$3:W290)-1,65)*CEILING(COUNT(DRAFT!$B:$B)/4,1),1+MOD(COLUMN()-1,6)))</f>
        <v/>
      </c>
      <c r="X290" s="51" t="str">
        <f>IF(ROWS($A$3:X290)&gt;CEILING(COUNT(DRAFT!$B:$B)/4,1),"",INDEX(RSLT,ROWS($A$3:X290)+QUOTIENT(COLUMNS($A$3:X290)-1,65)*CEILING(COUNT(DRAFT!$B:$B)/4,1),1+MOD(COLUMN()-1,6)))</f>
        <v/>
      </c>
    </row>
    <row r="291" spans="1:24" ht="23.1" customHeight="1" x14ac:dyDescent="0.2">
      <c r="A291" s="51" t="str">
        <f>IF(ROWS($A$3:A291)&gt;CEILING(COUNT(DRAFT!$B:$B)/4,1),"",INDEX(RSLT,ROWS($A$3:A291)+QUOTIENT(COLUMNS($A$3:A291)-1,65)*CEILING(COUNT(DRAFT!$B:$B)/4,1),1+MOD(COLUMN()-1,6)))</f>
        <v/>
      </c>
      <c r="B291" s="52" t="str">
        <f>IF(ROWS($A$3:B291)&gt;CEILING(COUNT(DRAFT!$B:$B)/4,1),"",INDEX(RSLT,ROWS($A$3:B291)+QUOTIENT(COLUMNS($A$3:B291)-1,65)*CEILING(COUNT(DRAFT!$B:$B)/4,1),1+MOD(COLUMN()-1,6)))</f>
        <v/>
      </c>
      <c r="C291" s="71" t="str">
        <f>IF(ROWS($A$3:C291)&gt;CEILING(COUNT(DRAFT!$B:$B)/4,1),"",INDEX(RSLT,ROWS($A$3:C291)+QUOTIENT(COLUMNS($A$3:C291)-1,65)*CEILING(COUNT(DRAFT!$B:$B)/4,1),1+MOD(COLUMN()-1,6)))</f>
        <v/>
      </c>
      <c r="D291" s="51" t="str">
        <f>IF(ROWS($A$3:D291)&gt;CEILING(COUNT(DRAFT!$B:$B)/4,1),"",INDEX(RSLT,ROWS($A$3:D291)+QUOTIENT(COLUMNS($A$3:D291)-1,65)*CEILING(COUNT(DRAFT!$B:$B)/4,1),1+MOD(COLUMN()-1,6)))</f>
        <v/>
      </c>
      <c r="E291" s="51" t="str">
        <f>IF(ROWS($A$3:E291)&gt;CEILING(COUNT(DRAFT!$B:$B)/4,1),"",INDEX(RSLT,ROWS($A$3:E291)+QUOTIENT(COLUMNS($A$3:E291)-1,65)*CEILING(COUNT(DRAFT!$B:$B)/4,1),1+MOD(COLUMN()-1,6)))</f>
        <v/>
      </c>
      <c r="F291" s="51" t="str">
        <f>IF(ROWS($A$3:F291)&gt;CEILING(COUNT(DRAFT!$B:$B)/4,1),"",INDEX(RSLT,ROWS($A$3:F291)+QUOTIENT(COLUMNS($A$3:F291)-1,65)*CEILING(COUNT(DRAFT!$B:$B)/4,1),1+MOD(COLUMN()-1,6)))</f>
        <v/>
      </c>
      <c r="G291" s="51" t="str">
        <f>IF(ROWS($A$3:G291)&gt;CEILING(COUNT(DRAFT!$B:$B)/4,1),"",INDEX(RSLT,ROWS($A$3:G291)+QUOTIENT(COLUMNS($A$3:G291)-1,65)*CEILING(COUNT(DRAFT!$B:$B)/4,1),1+MOD(COLUMN()-1,6)))</f>
        <v/>
      </c>
      <c r="H291" s="52" t="str">
        <f>IF(ROWS($A$3:H291)&gt;CEILING(COUNT(DRAFT!$B:$B)/4,1),"",INDEX(RSLT,ROWS($A$3:H291)+QUOTIENT(COLUMNS($A$3:H291)-1,65)*CEILING(COUNT(DRAFT!$B:$B)/4,1),1+MOD(COLUMN()-1,6)))</f>
        <v/>
      </c>
      <c r="I291" s="71" t="str">
        <f>IF(ROWS($A$3:I291)&gt;CEILING(COUNT(DRAFT!$B:$B)/4,1),"",INDEX(RSLT,ROWS($A$3:I291)+QUOTIENT(COLUMNS($A$3:I291)-1,65)*CEILING(COUNT(DRAFT!$B:$B)/4,1),1+MOD(COLUMN()-1,6)))</f>
        <v/>
      </c>
      <c r="J291" s="51" t="str">
        <f>IF(ROWS($A$3:J291)&gt;CEILING(COUNT(DRAFT!$B:$B)/4,1),"",INDEX(RSLT,ROWS($A$3:J291)+QUOTIENT(COLUMNS($A$3:J291)-1,65)*CEILING(COUNT(DRAFT!$B:$B)/4,1),1+MOD(COLUMN()-1,6)))</f>
        <v/>
      </c>
      <c r="K291" s="51" t="str">
        <f>IF(ROWS($A$3:K291)&gt;CEILING(COUNT(DRAFT!$B:$B)/4,1),"",INDEX(RSLT,ROWS($A$3:K291)+QUOTIENT(COLUMNS($A$3:K291)-1,65)*CEILING(COUNT(DRAFT!$B:$B)/4,1),1+MOD(COLUMN()-1,6)))</f>
        <v/>
      </c>
      <c r="L291" s="51" t="str">
        <f>IF(ROWS($A$3:L291)&gt;CEILING(COUNT(DRAFT!$B:$B)/4,1),"",INDEX(RSLT,ROWS($A$3:L291)+QUOTIENT(COLUMNS($A$3:L291)-1,65)*CEILING(COUNT(DRAFT!$B:$B)/4,1),1+MOD(COLUMN()-1,6)))</f>
        <v/>
      </c>
      <c r="M291" s="51" t="str">
        <f>IF(ROWS($A$3:M291)&gt;CEILING(COUNT(DRAFT!$B:$B)/4,1),"",INDEX(RSLT,ROWS($A$3:M291)+QUOTIENT(COLUMNS($A$3:M291)-1,65)*CEILING(COUNT(DRAFT!$B:$B)/4,1),1+MOD(COLUMN()-1,6)))</f>
        <v/>
      </c>
      <c r="N291" s="52" t="str">
        <f>IF(ROWS($A$3:N291)&gt;CEILING(COUNT(DRAFT!$B:$B)/4,1),"",INDEX(RSLT,ROWS($A$3:N291)+QUOTIENT(COLUMNS($A$3:N291)-1,65)*CEILING(COUNT(DRAFT!$B:$B)/4,1),1+MOD(COLUMN()-1,6)))</f>
        <v/>
      </c>
      <c r="O291" s="71" t="str">
        <f>IF(ROWS($A$3:O291)&gt;CEILING(COUNT(DRAFT!$B:$B)/4,1),"",INDEX(RSLT,ROWS($A$3:O291)+QUOTIENT(COLUMNS($A$3:O291)-1,65)*CEILING(COUNT(DRAFT!$B:$B)/4,1),1+MOD(COLUMN()-1,6)))</f>
        <v/>
      </c>
      <c r="P291" s="51" t="str">
        <f>IF(ROWS($A$3:P291)&gt;CEILING(COUNT(DRAFT!$B:$B)/4,1),"",INDEX(RSLT,ROWS($A$3:P291)+QUOTIENT(COLUMNS($A$3:P291)-1,65)*CEILING(COUNT(DRAFT!$B:$B)/4,1),1+MOD(COLUMN()-1,6)))</f>
        <v/>
      </c>
      <c r="Q291" s="51" t="str">
        <f>IF(ROWS($A$3:Q291)&gt;CEILING(COUNT(DRAFT!$B:$B)/4,1),"",INDEX(RSLT,ROWS($A$3:Q291)+QUOTIENT(COLUMNS($A$3:Q291)-1,65)*CEILING(COUNT(DRAFT!$B:$B)/4,1),1+MOD(COLUMN()-1,6)))</f>
        <v/>
      </c>
      <c r="R291" s="51" t="str">
        <f>IF(ROWS($A$3:R291)&gt;CEILING(COUNT(DRAFT!$B:$B)/4,1),"",INDEX(RSLT,ROWS($A$3:R291)+QUOTIENT(COLUMNS($A$3:R291)-1,65)*CEILING(COUNT(DRAFT!$B:$B)/4,1),1+MOD(COLUMN()-1,6)))</f>
        <v/>
      </c>
      <c r="S291" s="51" t="str">
        <f>IF(ROWS($A$3:S291)&gt;CEILING(COUNT(DRAFT!$B:$B)/4,1),"",INDEX(RSLT,ROWS($A$3:S291)+QUOTIENT(COLUMNS($A$3:S291)-1,65)*CEILING(COUNT(DRAFT!$B:$B)/4,1),1+MOD(COLUMN()-1,6)))</f>
        <v/>
      </c>
      <c r="T291" s="52" t="str">
        <f>IF(ROWS($A$3:T291)&gt;CEILING(COUNT(DRAFT!$B:$B)/4,1),"",INDEX(RSLT,ROWS($A$3:T291)+QUOTIENT(COLUMNS($A$3:T291)-1,65)*CEILING(COUNT(DRAFT!$B:$B)/4,1),1+MOD(COLUMN()-1,6)))</f>
        <v/>
      </c>
      <c r="U291" s="71" t="str">
        <f>IF(ROWS($A$3:U291)&gt;CEILING(COUNT(DRAFT!$B:$B)/4,1),"",INDEX(RSLT,ROWS($A$3:U291)+QUOTIENT(COLUMNS($A$3:U291)-1,65)*CEILING(COUNT(DRAFT!$B:$B)/4,1),1+MOD(COLUMN()-1,6)))</f>
        <v/>
      </c>
      <c r="V291" s="51" t="str">
        <f>IF(ROWS($A$3:V291)&gt;CEILING(COUNT(DRAFT!$B:$B)/4,1),"",INDEX(RSLT,ROWS($A$3:V291)+QUOTIENT(COLUMNS($A$3:V291)-1,65)*CEILING(COUNT(DRAFT!$B:$B)/4,1),1+MOD(COLUMN()-1,6)))</f>
        <v/>
      </c>
      <c r="W291" s="51" t="str">
        <f>IF(ROWS($A$3:W291)&gt;CEILING(COUNT(DRAFT!$B:$B)/4,1),"",INDEX(RSLT,ROWS($A$3:W291)+QUOTIENT(COLUMNS($A$3:W291)-1,65)*CEILING(COUNT(DRAFT!$B:$B)/4,1),1+MOD(COLUMN()-1,6)))</f>
        <v/>
      </c>
      <c r="X291" s="51" t="str">
        <f>IF(ROWS($A$3:X291)&gt;CEILING(COUNT(DRAFT!$B:$B)/4,1),"",INDEX(RSLT,ROWS($A$3:X291)+QUOTIENT(COLUMNS($A$3:X291)-1,65)*CEILING(COUNT(DRAFT!$B:$B)/4,1),1+MOD(COLUMN()-1,6)))</f>
        <v/>
      </c>
    </row>
    <row r="292" spans="1:24" ht="23.1" customHeight="1" x14ac:dyDescent="0.2">
      <c r="A292" s="51" t="str">
        <f>IF(ROWS($A$3:A292)&gt;CEILING(COUNT(DRAFT!$B:$B)/4,1),"",INDEX(RSLT,ROWS($A$3:A292)+QUOTIENT(COLUMNS($A$3:A292)-1,65)*CEILING(COUNT(DRAFT!$B:$B)/4,1),1+MOD(COLUMN()-1,6)))</f>
        <v/>
      </c>
      <c r="B292" s="52" t="str">
        <f>IF(ROWS($A$3:B292)&gt;CEILING(COUNT(DRAFT!$B:$B)/4,1),"",INDEX(RSLT,ROWS($A$3:B292)+QUOTIENT(COLUMNS($A$3:B292)-1,65)*CEILING(COUNT(DRAFT!$B:$B)/4,1),1+MOD(COLUMN()-1,6)))</f>
        <v/>
      </c>
      <c r="C292" s="71" t="str">
        <f>IF(ROWS($A$3:C292)&gt;CEILING(COUNT(DRAFT!$B:$B)/4,1),"",INDEX(RSLT,ROWS($A$3:C292)+QUOTIENT(COLUMNS($A$3:C292)-1,65)*CEILING(COUNT(DRAFT!$B:$B)/4,1),1+MOD(COLUMN()-1,6)))</f>
        <v/>
      </c>
      <c r="D292" s="51" t="str">
        <f>IF(ROWS($A$3:D292)&gt;CEILING(COUNT(DRAFT!$B:$B)/4,1),"",INDEX(RSLT,ROWS($A$3:D292)+QUOTIENT(COLUMNS($A$3:D292)-1,65)*CEILING(COUNT(DRAFT!$B:$B)/4,1),1+MOD(COLUMN()-1,6)))</f>
        <v/>
      </c>
      <c r="E292" s="51" t="str">
        <f>IF(ROWS($A$3:E292)&gt;CEILING(COUNT(DRAFT!$B:$B)/4,1),"",INDEX(RSLT,ROWS($A$3:E292)+QUOTIENT(COLUMNS($A$3:E292)-1,65)*CEILING(COUNT(DRAFT!$B:$B)/4,1),1+MOD(COLUMN()-1,6)))</f>
        <v/>
      </c>
      <c r="F292" s="51" t="str">
        <f>IF(ROWS($A$3:F292)&gt;CEILING(COUNT(DRAFT!$B:$B)/4,1),"",INDEX(RSLT,ROWS($A$3:F292)+QUOTIENT(COLUMNS($A$3:F292)-1,65)*CEILING(COUNT(DRAFT!$B:$B)/4,1),1+MOD(COLUMN()-1,6)))</f>
        <v/>
      </c>
      <c r="G292" s="51" t="str">
        <f>IF(ROWS($A$3:G292)&gt;CEILING(COUNT(DRAFT!$B:$B)/4,1),"",INDEX(RSLT,ROWS($A$3:G292)+QUOTIENT(COLUMNS($A$3:G292)-1,65)*CEILING(COUNT(DRAFT!$B:$B)/4,1),1+MOD(COLUMN()-1,6)))</f>
        <v/>
      </c>
      <c r="H292" s="52" t="str">
        <f>IF(ROWS($A$3:H292)&gt;CEILING(COUNT(DRAFT!$B:$B)/4,1),"",INDEX(RSLT,ROWS($A$3:H292)+QUOTIENT(COLUMNS($A$3:H292)-1,65)*CEILING(COUNT(DRAFT!$B:$B)/4,1),1+MOD(COLUMN()-1,6)))</f>
        <v/>
      </c>
      <c r="I292" s="71" t="str">
        <f>IF(ROWS($A$3:I292)&gt;CEILING(COUNT(DRAFT!$B:$B)/4,1),"",INDEX(RSLT,ROWS($A$3:I292)+QUOTIENT(COLUMNS($A$3:I292)-1,65)*CEILING(COUNT(DRAFT!$B:$B)/4,1),1+MOD(COLUMN()-1,6)))</f>
        <v/>
      </c>
      <c r="J292" s="51" t="str">
        <f>IF(ROWS($A$3:J292)&gt;CEILING(COUNT(DRAFT!$B:$B)/4,1),"",INDEX(RSLT,ROWS($A$3:J292)+QUOTIENT(COLUMNS($A$3:J292)-1,65)*CEILING(COUNT(DRAFT!$B:$B)/4,1),1+MOD(COLUMN()-1,6)))</f>
        <v/>
      </c>
      <c r="K292" s="51" t="str">
        <f>IF(ROWS($A$3:K292)&gt;CEILING(COUNT(DRAFT!$B:$B)/4,1),"",INDEX(RSLT,ROWS($A$3:K292)+QUOTIENT(COLUMNS($A$3:K292)-1,65)*CEILING(COUNT(DRAFT!$B:$B)/4,1),1+MOD(COLUMN()-1,6)))</f>
        <v/>
      </c>
      <c r="L292" s="51" t="str">
        <f>IF(ROWS($A$3:L292)&gt;CEILING(COUNT(DRAFT!$B:$B)/4,1),"",INDEX(RSLT,ROWS($A$3:L292)+QUOTIENT(COLUMNS($A$3:L292)-1,65)*CEILING(COUNT(DRAFT!$B:$B)/4,1),1+MOD(COLUMN()-1,6)))</f>
        <v/>
      </c>
      <c r="M292" s="51" t="str">
        <f>IF(ROWS($A$3:M292)&gt;CEILING(COUNT(DRAFT!$B:$B)/4,1),"",INDEX(RSLT,ROWS($A$3:M292)+QUOTIENT(COLUMNS($A$3:M292)-1,65)*CEILING(COUNT(DRAFT!$B:$B)/4,1),1+MOD(COLUMN()-1,6)))</f>
        <v/>
      </c>
      <c r="N292" s="52" t="str">
        <f>IF(ROWS($A$3:N292)&gt;CEILING(COUNT(DRAFT!$B:$B)/4,1),"",INDEX(RSLT,ROWS($A$3:N292)+QUOTIENT(COLUMNS($A$3:N292)-1,65)*CEILING(COUNT(DRAFT!$B:$B)/4,1),1+MOD(COLUMN()-1,6)))</f>
        <v/>
      </c>
      <c r="O292" s="71" t="str">
        <f>IF(ROWS($A$3:O292)&gt;CEILING(COUNT(DRAFT!$B:$B)/4,1),"",INDEX(RSLT,ROWS($A$3:O292)+QUOTIENT(COLUMNS($A$3:O292)-1,65)*CEILING(COUNT(DRAFT!$B:$B)/4,1),1+MOD(COLUMN()-1,6)))</f>
        <v/>
      </c>
      <c r="P292" s="51" t="str">
        <f>IF(ROWS($A$3:P292)&gt;CEILING(COUNT(DRAFT!$B:$B)/4,1),"",INDEX(RSLT,ROWS($A$3:P292)+QUOTIENT(COLUMNS($A$3:P292)-1,65)*CEILING(COUNT(DRAFT!$B:$B)/4,1),1+MOD(COLUMN()-1,6)))</f>
        <v/>
      </c>
      <c r="Q292" s="51" t="str">
        <f>IF(ROWS($A$3:Q292)&gt;CEILING(COUNT(DRAFT!$B:$B)/4,1),"",INDEX(RSLT,ROWS($A$3:Q292)+QUOTIENT(COLUMNS($A$3:Q292)-1,65)*CEILING(COUNT(DRAFT!$B:$B)/4,1),1+MOD(COLUMN()-1,6)))</f>
        <v/>
      </c>
      <c r="R292" s="51" t="str">
        <f>IF(ROWS($A$3:R292)&gt;CEILING(COUNT(DRAFT!$B:$B)/4,1),"",INDEX(RSLT,ROWS($A$3:R292)+QUOTIENT(COLUMNS($A$3:R292)-1,65)*CEILING(COUNT(DRAFT!$B:$B)/4,1),1+MOD(COLUMN()-1,6)))</f>
        <v/>
      </c>
      <c r="S292" s="51" t="str">
        <f>IF(ROWS($A$3:S292)&gt;CEILING(COUNT(DRAFT!$B:$B)/4,1),"",INDEX(RSLT,ROWS($A$3:S292)+QUOTIENT(COLUMNS($A$3:S292)-1,65)*CEILING(COUNT(DRAFT!$B:$B)/4,1),1+MOD(COLUMN()-1,6)))</f>
        <v/>
      </c>
      <c r="T292" s="52" t="str">
        <f>IF(ROWS($A$3:T292)&gt;CEILING(COUNT(DRAFT!$B:$B)/4,1),"",INDEX(RSLT,ROWS($A$3:T292)+QUOTIENT(COLUMNS($A$3:T292)-1,65)*CEILING(COUNT(DRAFT!$B:$B)/4,1),1+MOD(COLUMN()-1,6)))</f>
        <v/>
      </c>
      <c r="U292" s="71" t="str">
        <f>IF(ROWS($A$3:U292)&gt;CEILING(COUNT(DRAFT!$B:$B)/4,1),"",INDEX(RSLT,ROWS($A$3:U292)+QUOTIENT(COLUMNS($A$3:U292)-1,65)*CEILING(COUNT(DRAFT!$B:$B)/4,1),1+MOD(COLUMN()-1,6)))</f>
        <v/>
      </c>
      <c r="V292" s="51" t="str">
        <f>IF(ROWS($A$3:V292)&gt;CEILING(COUNT(DRAFT!$B:$B)/4,1),"",INDEX(RSLT,ROWS($A$3:V292)+QUOTIENT(COLUMNS($A$3:V292)-1,65)*CEILING(COUNT(DRAFT!$B:$B)/4,1),1+MOD(COLUMN()-1,6)))</f>
        <v/>
      </c>
      <c r="W292" s="51" t="str">
        <f>IF(ROWS($A$3:W292)&gt;CEILING(COUNT(DRAFT!$B:$B)/4,1),"",INDEX(RSLT,ROWS($A$3:W292)+QUOTIENT(COLUMNS($A$3:W292)-1,65)*CEILING(COUNT(DRAFT!$B:$B)/4,1),1+MOD(COLUMN()-1,6)))</f>
        <v/>
      </c>
      <c r="X292" s="51" t="str">
        <f>IF(ROWS($A$3:X292)&gt;CEILING(COUNT(DRAFT!$B:$B)/4,1),"",INDEX(RSLT,ROWS($A$3:X292)+QUOTIENT(COLUMNS($A$3:X292)-1,65)*CEILING(COUNT(DRAFT!$B:$B)/4,1),1+MOD(COLUMN()-1,6)))</f>
        <v/>
      </c>
    </row>
    <row r="293" spans="1:24" ht="23.1" customHeight="1" x14ac:dyDescent="0.2">
      <c r="A293" s="51" t="str">
        <f>IF(ROWS($A$3:A293)&gt;CEILING(COUNT(DRAFT!$B:$B)/4,1),"",INDEX(RSLT,ROWS($A$3:A293)+QUOTIENT(COLUMNS($A$3:A293)-1,65)*CEILING(COUNT(DRAFT!$B:$B)/4,1),1+MOD(COLUMN()-1,6)))</f>
        <v/>
      </c>
      <c r="B293" s="52" t="str">
        <f>IF(ROWS($A$3:B293)&gt;CEILING(COUNT(DRAFT!$B:$B)/4,1),"",INDEX(RSLT,ROWS($A$3:B293)+QUOTIENT(COLUMNS($A$3:B293)-1,65)*CEILING(COUNT(DRAFT!$B:$B)/4,1),1+MOD(COLUMN()-1,6)))</f>
        <v/>
      </c>
      <c r="C293" s="71" t="str">
        <f>IF(ROWS($A$3:C293)&gt;CEILING(COUNT(DRAFT!$B:$B)/4,1),"",INDEX(RSLT,ROWS($A$3:C293)+QUOTIENT(COLUMNS($A$3:C293)-1,65)*CEILING(COUNT(DRAFT!$B:$B)/4,1),1+MOD(COLUMN()-1,6)))</f>
        <v/>
      </c>
      <c r="D293" s="51" t="str">
        <f>IF(ROWS($A$3:D293)&gt;CEILING(COUNT(DRAFT!$B:$B)/4,1),"",INDEX(RSLT,ROWS($A$3:D293)+QUOTIENT(COLUMNS($A$3:D293)-1,65)*CEILING(COUNT(DRAFT!$B:$B)/4,1),1+MOD(COLUMN()-1,6)))</f>
        <v/>
      </c>
      <c r="E293" s="51" t="str">
        <f>IF(ROWS($A$3:E293)&gt;CEILING(COUNT(DRAFT!$B:$B)/4,1),"",INDEX(RSLT,ROWS($A$3:E293)+QUOTIENT(COLUMNS($A$3:E293)-1,65)*CEILING(COUNT(DRAFT!$B:$B)/4,1),1+MOD(COLUMN()-1,6)))</f>
        <v/>
      </c>
      <c r="F293" s="51" t="str">
        <f>IF(ROWS($A$3:F293)&gt;CEILING(COUNT(DRAFT!$B:$B)/4,1),"",INDEX(RSLT,ROWS($A$3:F293)+QUOTIENT(COLUMNS($A$3:F293)-1,65)*CEILING(COUNT(DRAFT!$B:$B)/4,1),1+MOD(COLUMN()-1,6)))</f>
        <v/>
      </c>
      <c r="G293" s="51" t="str">
        <f>IF(ROWS($A$3:G293)&gt;CEILING(COUNT(DRAFT!$B:$B)/4,1),"",INDEX(RSLT,ROWS($A$3:G293)+QUOTIENT(COLUMNS($A$3:G293)-1,65)*CEILING(COUNT(DRAFT!$B:$B)/4,1),1+MOD(COLUMN()-1,6)))</f>
        <v/>
      </c>
      <c r="H293" s="52" t="str">
        <f>IF(ROWS($A$3:H293)&gt;CEILING(COUNT(DRAFT!$B:$B)/4,1),"",INDEX(RSLT,ROWS($A$3:H293)+QUOTIENT(COLUMNS($A$3:H293)-1,65)*CEILING(COUNT(DRAFT!$B:$B)/4,1),1+MOD(COLUMN()-1,6)))</f>
        <v/>
      </c>
      <c r="I293" s="71" t="str">
        <f>IF(ROWS($A$3:I293)&gt;CEILING(COUNT(DRAFT!$B:$B)/4,1),"",INDEX(RSLT,ROWS($A$3:I293)+QUOTIENT(COLUMNS($A$3:I293)-1,65)*CEILING(COUNT(DRAFT!$B:$B)/4,1),1+MOD(COLUMN()-1,6)))</f>
        <v/>
      </c>
      <c r="J293" s="51" t="str">
        <f>IF(ROWS($A$3:J293)&gt;CEILING(COUNT(DRAFT!$B:$B)/4,1),"",INDEX(RSLT,ROWS($A$3:J293)+QUOTIENT(COLUMNS($A$3:J293)-1,65)*CEILING(COUNT(DRAFT!$B:$B)/4,1),1+MOD(COLUMN()-1,6)))</f>
        <v/>
      </c>
      <c r="K293" s="51" t="str">
        <f>IF(ROWS($A$3:K293)&gt;CEILING(COUNT(DRAFT!$B:$B)/4,1),"",INDEX(RSLT,ROWS($A$3:K293)+QUOTIENT(COLUMNS($A$3:K293)-1,65)*CEILING(COUNT(DRAFT!$B:$B)/4,1),1+MOD(COLUMN()-1,6)))</f>
        <v/>
      </c>
      <c r="L293" s="51" t="str">
        <f>IF(ROWS($A$3:L293)&gt;CEILING(COUNT(DRAFT!$B:$B)/4,1),"",INDEX(RSLT,ROWS($A$3:L293)+QUOTIENT(COLUMNS($A$3:L293)-1,65)*CEILING(COUNT(DRAFT!$B:$B)/4,1),1+MOD(COLUMN()-1,6)))</f>
        <v/>
      </c>
      <c r="M293" s="51" t="str">
        <f>IF(ROWS($A$3:M293)&gt;CEILING(COUNT(DRAFT!$B:$B)/4,1),"",INDEX(RSLT,ROWS($A$3:M293)+QUOTIENT(COLUMNS($A$3:M293)-1,65)*CEILING(COUNT(DRAFT!$B:$B)/4,1),1+MOD(COLUMN()-1,6)))</f>
        <v/>
      </c>
      <c r="N293" s="52" t="str">
        <f>IF(ROWS($A$3:N293)&gt;CEILING(COUNT(DRAFT!$B:$B)/4,1),"",INDEX(RSLT,ROWS($A$3:N293)+QUOTIENT(COLUMNS($A$3:N293)-1,65)*CEILING(COUNT(DRAFT!$B:$B)/4,1),1+MOD(COLUMN()-1,6)))</f>
        <v/>
      </c>
      <c r="O293" s="71" t="str">
        <f>IF(ROWS($A$3:O293)&gt;CEILING(COUNT(DRAFT!$B:$B)/4,1),"",INDEX(RSLT,ROWS($A$3:O293)+QUOTIENT(COLUMNS($A$3:O293)-1,65)*CEILING(COUNT(DRAFT!$B:$B)/4,1),1+MOD(COLUMN()-1,6)))</f>
        <v/>
      </c>
      <c r="P293" s="51" t="str">
        <f>IF(ROWS($A$3:P293)&gt;CEILING(COUNT(DRAFT!$B:$B)/4,1),"",INDEX(RSLT,ROWS($A$3:P293)+QUOTIENT(COLUMNS($A$3:P293)-1,65)*CEILING(COUNT(DRAFT!$B:$B)/4,1),1+MOD(COLUMN()-1,6)))</f>
        <v/>
      </c>
      <c r="Q293" s="51" t="str">
        <f>IF(ROWS($A$3:Q293)&gt;CEILING(COUNT(DRAFT!$B:$B)/4,1),"",INDEX(RSLT,ROWS($A$3:Q293)+QUOTIENT(COLUMNS($A$3:Q293)-1,65)*CEILING(COUNT(DRAFT!$B:$B)/4,1),1+MOD(COLUMN()-1,6)))</f>
        <v/>
      </c>
      <c r="R293" s="51" t="str">
        <f>IF(ROWS($A$3:R293)&gt;CEILING(COUNT(DRAFT!$B:$B)/4,1),"",INDEX(RSLT,ROWS($A$3:R293)+QUOTIENT(COLUMNS($A$3:R293)-1,65)*CEILING(COUNT(DRAFT!$B:$B)/4,1),1+MOD(COLUMN()-1,6)))</f>
        <v/>
      </c>
      <c r="S293" s="51" t="str">
        <f>IF(ROWS($A$3:S293)&gt;CEILING(COUNT(DRAFT!$B:$B)/4,1),"",INDEX(RSLT,ROWS($A$3:S293)+QUOTIENT(COLUMNS($A$3:S293)-1,65)*CEILING(COUNT(DRAFT!$B:$B)/4,1),1+MOD(COLUMN()-1,6)))</f>
        <v/>
      </c>
      <c r="T293" s="52" t="str">
        <f>IF(ROWS($A$3:T293)&gt;CEILING(COUNT(DRAFT!$B:$B)/4,1),"",INDEX(RSLT,ROWS($A$3:T293)+QUOTIENT(COLUMNS($A$3:T293)-1,65)*CEILING(COUNT(DRAFT!$B:$B)/4,1),1+MOD(COLUMN()-1,6)))</f>
        <v/>
      </c>
      <c r="U293" s="71" t="str">
        <f>IF(ROWS($A$3:U293)&gt;CEILING(COUNT(DRAFT!$B:$B)/4,1),"",INDEX(RSLT,ROWS($A$3:U293)+QUOTIENT(COLUMNS($A$3:U293)-1,65)*CEILING(COUNT(DRAFT!$B:$B)/4,1),1+MOD(COLUMN()-1,6)))</f>
        <v/>
      </c>
      <c r="V293" s="51" t="str">
        <f>IF(ROWS($A$3:V293)&gt;CEILING(COUNT(DRAFT!$B:$B)/4,1),"",INDEX(RSLT,ROWS($A$3:V293)+QUOTIENT(COLUMNS($A$3:V293)-1,65)*CEILING(COUNT(DRAFT!$B:$B)/4,1),1+MOD(COLUMN()-1,6)))</f>
        <v/>
      </c>
      <c r="W293" s="51" t="str">
        <f>IF(ROWS($A$3:W293)&gt;CEILING(COUNT(DRAFT!$B:$B)/4,1),"",INDEX(RSLT,ROWS($A$3:W293)+QUOTIENT(COLUMNS($A$3:W293)-1,65)*CEILING(COUNT(DRAFT!$B:$B)/4,1),1+MOD(COLUMN()-1,6)))</f>
        <v/>
      </c>
      <c r="X293" s="51" t="str">
        <f>IF(ROWS($A$3:X293)&gt;CEILING(COUNT(DRAFT!$B:$B)/4,1),"",INDEX(RSLT,ROWS($A$3:X293)+QUOTIENT(COLUMNS($A$3:X293)-1,65)*CEILING(COUNT(DRAFT!$B:$B)/4,1),1+MOD(COLUMN()-1,6)))</f>
        <v/>
      </c>
    </row>
    <row r="294" spans="1:24" ht="23.1" customHeight="1" x14ac:dyDescent="0.2">
      <c r="A294" s="51" t="str">
        <f>IF(ROWS($A$3:A294)&gt;CEILING(COUNT(DRAFT!$B:$B)/4,1),"",INDEX(RSLT,ROWS($A$3:A294)+QUOTIENT(COLUMNS($A$3:A294)-1,65)*CEILING(COUNT(DRAFT!$B:$B)/4,1),1+MOD(COLUMN()-1,6)))</f>
        <v/>
      </c>
      <c r="B294" s="52" t="str">
        <f>IF(ROWS($A$3:B294)&gt;CEILING(COUNT(DRAFT!$B:$B)/4,1),"",INDEX(RSLT,ROWS($A$3:B294)+QUOTIENT(COLUMNS($A$3:B294)-1,65)*CEILING(COUNT(DRAFT!$B:$B)/4,1),1+MOD(COLUMN()-1,6)))</f>
        <v/>
      </c>
      <c r="C294" s="71" t="str">
        <f>IF(ROWS($A$3:C294)&gt;CEILING(COUNT(DRAFT!$B:$B)/4,1),"",INDEX(RSLT,ROWS($A$3:C294)+QUOTIENT(COLUMNS($A$3:C294)-1,65)*CEILING(COUNT(DRAFT!$B:$B)/4,1),1+MOD(COLUMN()-1,6)))</f>
        <v/>
      </c>
      <c r="D294" s="51" t="str">
        <f>IF(ROWS($A$3:D294)&gt;CEILING(COUNT(DRAFT!$B:$B)/4,1),"",INDEX(RSLT,ROWS($A$3:D294)+QUOTIENT(COLUMNS($A$3:D294)-1,65)*CEILING(COUNT(DRAFT!$B:$B)/4,1),1+MOD(COLUMN()-1,6)))</f>
        <v/>
      </c>
      <c r="E294" s="51" t="str">
        <f>IF(ROWS($A$3:E294)&gt;CEILING(COUNT(DRAFT!$B:$B)/4,1),"",INDEX(RSLT,ROWS($A$3:E294)+QUOTIENT(COLUMNS($A$3:E294)-1,65)*CEILING(COUNT(DRAFT!$B:$B)/4,1),1+MOD(COLUMN()-1,6)))</f>
        <v/>
      </c>
      <c r="F294" s="51" t="str">
        <f>IF(ROWS($A$3:F294)&gt;CEILING(COUNT(DRAFT!$B:$B)/4,1),"",INDEX(RSLT,ROWS($A$3:F294)+QUOTIENT(COLUMNS($A$3:F294)-1,65)*CEILING(COUNT(DRAFT!$B:$B)/4,1),1+MOD(COLUMN()-1,6)))</f>
        <v/>
      </c>
      <c r="G294" s="51" t="str">
        <f>IF(ROWS($A$3:G294)&gt;CEILING(COUNT(DRAFT!$B:$B)/4,1),"",INDEX(RSLT,ROWS($A$3:G294)+QUOTIENT(COLUMNS($A$3:G294)-1,65)*CEILING(COUNT(DRAFT!$B:$B)/4,1),1+MOD(COLUMN()-1,6)))</f>
        <v/>
      </c>
      <c r="H294" s="52" t="str">
        <f>IF(ROWS($A$3:H294)&gt;CEILING(COUNT(DRAFT!$B:$B)/4,1),"",INDEX(RSLT,ROWS($A$3:H294)+QUOTIENT(COLUMNS($A$3:H294)-1,65)*CEILING(COUNT(DRAFT!$B:$B)/4,1),1+MOD(COLUMN()-1,6)))</f>
        <v/>
      </c>
      <c r="I294" s="71" t="str">
        <f>IF(ROWS($A$3:I294)&gt;CEILING(COUNT(DRAFT!$B:$B)/4,1),"",INDEX(RSLT,ROWS($A$3:I294)+QUOTIENT(COLUMNS($A$3:I294)-1,65)*CEILING(COUNT(DRAFT!$B:$B)/4,1),1+MOD(COLUMN()-1,6)))</f>
        <v/>
      </c>
      <c r="J294" s="51" t="str">
        <f>IF(ROWS($A$3:J294)&gt;CEILING(COUNT(DRAFT!$B:$B)/4,1),"",INDEX(RSLT,ROWS($A$3:J294)+QUOTIENT(COLUMNS($A$3:J294)-1,65)*CEILING(COUNT(DRAFT!$B:$B)/4,1),1+MOD(COLUMN()-1,6)))</f>
        <v/>
      </c>
      <c r="K294" s="51" t="str">
        <f>IF(ROWS($A$3:K294)&gt;CEILING(COUNT(DRAFT!$B:$B)/4,1),"",INDEX(RSLT,ROWS($A$3:K294)+QUOTIENT(COLUMNS($A$3:K294)-1,65)*CEILING(COUNT(DRAFT!$B:$B)/4,1),1+MOD(COLUMN()-1,6)))</f>
        <v/>
      </c>
      <c r="L294" s="51" t="str">
        <f>IF(ROWS($A$3:L294)&gt;CEILING(COUNT(DRAFT!$B:$B)/4,1),"",INDEX(RSLT,ROWS($A$3:L294)+QUOTIENT(COLUMNS($A$3:L294)-1,65)*CEILING(COUNT(DRAFT!$B:$B)/4,1),1+MOD(COLUMN()-1,6)))</f>
        <v/>
      </c>
      <c r="M294" s="51" t="str">
        <f>IF(ROWS($A$3:M294)&gt;CEILING(COUNT(DRAFT!$B:$B)/4,1),"",INDEX(RSLT,ROWS($A$3:M294)+QUOTIENT(COLUMNS($A$3:M294)-1,65)*CEILING(COUNT(DRAFT!$B:$B)/4,1),1+MOD(COLUMN()-1,6)))</f>
        <v/>
      </c>
      <c r="N294" s="52" t="str">
        <f>IF(ROWS($A$3:N294)&gt;CEILING(COUNT(DRAFT!$B:$B)/4,1),"",INDEX(RSLT,ROWS($A$3:N294)+QUOTIENT(COLUMNS($A$3:N294)-1,65)*CEILING(COUNT(DRAFT!$B:$B)/4,1),1+MOD(COLUMN()-1,6)))</f>
        <v/>
      </c>
      <c r="O294" s="71" t="str">
        <f>IF(ROWS($A$3:O294)&gt;CEILING(COUNT(DRAFT!$B:$B)/4,1),"",INDEX(RSLT,ROWS($A$3:O294)+QUOTIENT(COLUMNS($A$3:O294)-1,65)*CEILING(COUNT(DRAFT!$B:$B)/4,1),1+MOD(COLUMN()-1,6)))</f>
        <v/>
      </c>
      <c r="P294" s="51" t="str">
        <f>IF(ROWS($A$3:P294)&gt;CEILING(COUNT(DRAFT!$B:$B)/4,1),"",INDEX(RSLT,ROWS($A$3:P294)+QUOTIENT(COLUMNS($A$3:P294)-1,65)*CEILING(COUNT(DRAFT!$B:$B)/4,1),1+MOD(COLUMN()-1,6)))</f>
        <v/>
      </c>
      <c r="Q294" s="51" t="str">
        <f>IF(ROWS($A$3:Q294)&gt;CEILING(COUNT(DRAFT!$B:$B)/4,1),"",INDEX(RSLT,ROWS($A$3:Q294)+QUOTIENT(COLUMNS($A$3:Q294)-1,65)*CEILING(COUNT(DRAFT!$B:$B)/4,1),1+MOD(COLUMN()-1,6)))</f>
        <v/>
      </c>
      <c r="R294" s="51" t="str">
        <f>IF(ROWS($A$3:R294)&gt;CEILING(COUNT(DRAFT!$B:$B)/4,1),"",INDEX(RSLT,ROWS($A$3:R294)+QUOTIENT(COLUMNS($A$3:R294)-1,65)*CEILING(COUNT(DRAFT!$B:$B)/4,1),1+MOD(COLUMN()-1,6)))</f>
        <v/>
      </c>
      <c r="S294" s="51" t="str">
        <f>IF(ROWS($A$3:S294)&gt;CEILING(COUNT(DRAFT!$B:$B)/4,1),"",INDEX(RSLT,ROWS($A$3:S294)+QUOTIENT(COLUMNS($A$3:S294)-1,65)*CEILING(COUNT(DRAFT!$B:$B)/4,1),1+MOD(COLUMN()-1,6)))</f>
        <v/>
      </c>
      <c r="T294" s="52" t="str">
        <f>IF(ROWS($A$3:T294)&gt;CEILING(COUNT(DRAFT!$B:$B)/4,1),"",INDEX(RSLT,ROWS($A$3:T294)+QUOTIENT(COLUMNS($A$3:T294)-1,65)*CEILING(COUNT(DRAFT!$B:$B)/4,1),1+MOD(COLUMN()-1,6)))</f>
        <v/>
      </c>
      <c r="U294" s="71" t="str">
        <f>IF(ROWS($A$3:U294)&gt;CEILING(COUNT(DRAFT!$B:$B)/4,1),"",INDEX(RSLT,ROWS($A$3:U294)+QUOTIENT(COLUMNS($A$3:U294)-1,65)*CEILING(COUNT(DRAFT!$B:$B)/4,1),1+MOD(COLUMN()-1,6)))</f>
        <v/>
      </c>
      <c r="V294" s="51" t="str">
        <f>IF(ROWS($A$3:V294)&gt;CEILING(COUNT(DRAFT!$B:$B)/4,1),"",INDEX(RSLT,ROWS($A$3:V294)+QUOTIENT(COLUMNS($A$3:V294)-1,65)*CEILING(COUNT(DRAFT!$B:$B)/4,1),1+MOD(COLUMN()-1,6)))</f>
        <v/>
      </c>
      <c r="W294" s="51" t="str">
        <f>IF(ROWS($A$3:W294)&gt;CEILING(COUNT(DRAFT!$B:$B)/4,1),"",INDEX(RSLT,ROWS($A$3:W294)+QUOTIENT(COLUMNS($A$3:W294)-1,65)*CEILING(COUNT(DRAFT!$B:$B)/4,1),1+MOD(COLUMN()-1,6)))</f>
        <v/>
      </c>
      <c r="X294" s="51" t="str">
        <f>IF(ROWS($A$3:X294)&gt;CEILING(COUNT(DRAFT!$B:$B)/4,1),"",INDEX(RSLT,ROWS($A$3:X294)+QUOTIENT(COLUMNS($A$3:X294)-1,65)*CEILING(COUNT(DRAFT!$B:$B)/4,1),1+MOD(COLUMN()-1,6)))</f>
        <v/>
      </c>
    </row>
    <row r="295" spans="1:24" ht="23.1" customHeight="1" x14ac:dyDescent="0.2">
      <c r="A295" s="51" t="str">
        <f>IF(ROWS($A$3:A295)&gt;CEILING(COUNT(DRAFT!$B:$B)/4,1),"",INDEX(RSLT,ROWS($A$3:A295)+QUOTIENT(COLUMNS($A$3:A295)-1,65)*CEILING(COUNT(DRAFT!$B:$B)/4,1),1+MOD(COLUMN()-1,6)))</f>
        <v/>
      </c>
      <c r="B295" s="52" t="str">
        <f>IF(ROWS($A$3:B295)&gt;CEILING(COUNT(DRAFT!$B:$B)/4,1),"",INDEX(RSLT,ROWS($A$3:B295)+QUOTIENT(COLUMNS($A$3:B295)-1,65)*CEILING(COUNT(DRAFT!$B:$B)/4,1),1+MOD(COLUMN()-1,6)))</f>
        <v/>
      </c>
      <c r="C295" s="71" t="str">
        <f>IF(ROWS($A$3:C295)&gt;CEILING(COUNT(DRAFT!$B:$B)/4,1),"",INDEX(RSLT,ROWS($A$3:C295)+QUOTIENT(COLUMNS($A$3:C295)-1,65)*CEILING(COUNT(DRAFT!$B:$B)/4,1),1+MOD(COLUMN()-1,6)))</f>
        <v/>
      </c>
      <c r="D295" s="51" t="str">
        <f>IF(ROWS($A$3:D295)&gt;CEILING(COUNT(DRAFT!$B:$B)/4,1),"",INDEX(RSLT,ROWS($A$3:D295)+QUOTIENT(COLUMNS($A$3:D295)-1,65)*CEILING(COUNT(DRAFT!$B:$B)/4,1),1+MOD(COLUMN()-1,6)))</f>
        <v/>
      </c>
      <c r="E295" s="51" t="str">
        <f>IF(ROWS($A$3:E295)&gt;CEILING(COUNT(DRAFT!$B:$B)/4,1),"",INDEX(RSLT,ROWS($A$3:E295)+QUOTIENT(COLUMNS($A$3:E295)-1,65)*CEILING(COUNT(DRAFT!$B:$B)/4,1),1+MOD(COLUMN()-1,6)))</f>
        <v/>
      </c>
      <c r="F295" s="51" t="str">
        <f>IF(ROWS($A$3:F295)&gt;CEILING(COUNT(DRAFT!$B:$B)/4,1),"",INDEX(RSLT,ROWS($A$3:F295)+QUOTIENT(COLUMNS($A$3:F295)-1,65)*CEILING(COUNT(DRAFT!$B:$B)/4,1),1+MOD(COLUMN()-1,6)))</f>
        <v/>
      </c>
      <c r="G295" s="51" t="str">
        <f>IF(ROWS($A$3:G295)&gt;CEILING(COUNT(DRAFT!$B:$B)/4,1),"",INDEX(RSLT,ROWS($A$3:G295)+QUOTIENT(COLUMNS($A$3:G295)-1,65)*CEILING(COUNT(DRAFT!$B:$B)/4,1),1+MOD(COLUMN()-1,6)))</f>
        <v/>
      </c>
      <c r="H295" s="52" t="str">
        <f>IF(ROWS($A$3:H295)&gt;CEILING(COUNT(DRAFT!$B:$B)/4,1),"",INDEX(RSLT,ROWS($A$3:H295)+QUOTIENT(COLUMNS($A$3:H295)-1,65)*CEILING(COUNT(DRAFT!$B:$B)/4,1),1+MOD(COLUMN()-1,6)))</f>
        <v/>
      </c>
      <c r="I295" s="71" t="str">
        <f>IF(ROWS($A$3:I295)&gt;CEILING(COUNT(DRAFT!$B:$B)/4,1),"",INDEX(RSLT,ROWS($A$3:I295)+QUOTIENT(COLUMNS($A$3:I295)-1,65)*CEILING(COUNT(DRAFT!$B:$B)/4,1),1+MOD(COLUMN()-1,6)))</f>
        <v/>
      </c>
      <c r="J295" s="51" t="str">
        <f>IF(ROWS($A$3:J295)&gt;CEILING(COUNT(DRAFT!$B:$B)/4,1),"",INDEX(RSLT,ROWS($A$3:J295)+QUOTIENT(COLUMNS($A$3:J295)-1,65)*CEILING(COUNT(DRAFT!$B:$B)/4,1),1+MOD(COLUMN()-1,6)))</f>
        <v/>
      </c>
      <c r="K295" s="51" t="str">
        <f>IF(ROWS($A$3:K295)&gt;CEILING(COUNT(DRAFT!$B:$B)/4,1),"",INDEX(RSLT,ROWS($A$3:K295)+QUOTIENT(COLUMNS($A$3:K295)-1,65)*CEILING(COUNT(DRAFT!$B:$B)/4,1),1+MOD(COLUMN()-1,6)))</f>
        <v/>
      </c>
      <c r="L295" s="51" t="str">
        <f>IF(ROWS($A$3:L295)&gt;CEILING(COUNT(DRAFT!$B:$B)/4,1),"",INDEX(RSLT,ROWS($A$3:L295)+QUOTIENT(COLUMNS($A$3:L295)-1,65)*CEILING(COUNT(DRAFT!$B:$B)/4,1),1+MOD(COLUMN()-1,6)))</f>
        <v/>
      </c>
      <c r="M295" s="51" t="str">
        <f>IF(ROWS($A$3:M295)&gt;CEILING(COUNT(DRAFT!$B:$B)/4,1),"",INDEX(RSLT,ROWS($A$3:M295)+QUOTIENT(COLUMNS($A$3:M295)-1,65)*CEILING(COUNT(DRAFT!$B:$B)/4,1),1+MOD(COLUMN()-1,6)))</f>
        <v/>
      </c>
      <c r="N295" s="52" t="str">
        <f>IF(ROWS($A$3:N295)&gt;CEILING(COUNT(DRAFT!$B:$B)/4,1),"",INDEX(RSLT,ROWS($A$3:N295)+QUOTIENT(COLUMNS($A$3:N295)-1,65)*CEILING(COUNT(DRAFT!$B:$B)/4,1),1+MOD(COLUMN()-1,6)))</f>
        <v/>
      </c>
      <c r="O295" s="71" t="str">
        <f>IF(ROWS($A$3:O295)&gt;CEILING(COUNT(DRAFT!$B:$B)/4,1),"",INDEX(RSLT,ROWS($A$3:O295)+QUOTIENT(COLUMNS($A$3:O295)-1,65)*CEILING(COUNT(DRAFT!$B:$B)/4,1),1+MOD(COLUMN()-1,6)))</f>
        <v/>
      </c>
      <c r="P295" s="51" t="str">
        <f>IF(ROWS($A$3:P295)&gt;CEILING(COUNT(DRAFT!$B:$B)/4,1),"",INDEX(RSLT,ROWS($A$3:P295)+QUOTIENT(COLUMNS($A$3:P295)-1,65)*CEILING(COUNT(DRAFT!$B:$B)/4,1),1+MOD(COLUMN()-1,6)))</f>
        <v/>
      </c>
      <c r="Q295" s="51" t="str">
        <f>IF(ROWS($A$3:Q295)&gt;CEILING(COUNT(DRAFT!$B:$B)/4,1),"",INDEX(RSLT,ROWS($A$3:Q295)+QUOTIENT(COLUMNS($A$3:Q295)-1,65)*CEILING(COUNT(DRAFT!$B:$B)/4,1),1+MOD(COLUMN()-1,6)))</f>
        <v/>
      </c>
      <c r="R295" s="51" t="str">
        <f>IF(ROWS($A$3:R295)&gt;CEILING(COUNT(DRAFT!$B:$B)/4,1),"",INDEX(RSLT,ROWS($A$3:R295)+QUOTIENT(COLUMNS($A$3:R295)-1,65)*CEILING(COUNT(DRAFT!$B:$B)/4,1),1+MOD(COLUMN()-1,6)))</f>
        <v/>
      </c>
      <c r="S295" s="51" t="str">
        <f>IF(ROWS($A$3:S295)&gt;CEILING(COUNT(DRAFT!$B:$B)/4,1),"",INDEX(RSLT,ROWS($A$3:S295)+QUOTIENT(COLUMNS($A$3:S295)-1,65)*CEILING(COUNT(DRAFT!$B:$B)/4,1),1+MOD(COLUMN()-1,6)))</f>
        <v/>
      </c>
      <c r="T295" s="52" t="str">
        <f>IF(ROWS($A$3:T295)&gt;CEILING(COUNT(DRAFT!$B:$B)/4,1),"",INDEX(RSLT,ROWS($A$3:T295)+QUOTIENT(COLUMNS($A$3:T295)-1,65)*CEILING(COUNT(DRAFT!$B:$B)/4,1),1+MOD(COLUMN()-1,6)))</f>
        <v/>
      </c>
      <c r="U295" s="71" t="str">
        <f>IF(ROWS($A$3:U295)&gt;CEILING(COUNT(DRAFT!$B:$B)/4,1),"",INDEX(RSLT,ROWS($A$3:U295)+QUOTIENT(COLUMNS($A$3:U295)-1,65)*CEILING(COUNT(DRAFT!$B:$B)/4,1),1+MOD(COLUMN()-1,6)))</f>
        <v/>
      </c>
      <c r="V295" s="51" t="str">
        <f>IF(ROWS($A$3:V295)&gt;CEILING(COUNT(DRAFT!$B:$B)/4,1),"",INDEX(RSLT,ROWS($A$3:V295)+QUOTIENT(COLUMNS($A$3:V295)-1,65)*CEILING(COUNT(DRAFT!$B:$B)/4,1),1+MOD(COLUMN()-1,6)))</f>
        <v/>
      </c>
      <c r="W295" s="51" t="str">
        <f>IF(ROWS($A$3:W295)&gt;CEILING(COUNT(DRAFT!$B:$B)/4,1),"",INDEX(RSLT,ROWS($A$3:W295)+QUOTIENT(COLUMNS($A$3:W295)-1,65)*CEILING(COUNT(DRAFT!$B:$B)/4,1),1+MOD(COLUMN()-1,6)))</f>
        <v/>
      </c>
      <c r="X295" s="51" t="str">
        <f>IF(ROWS($A$3:X295)&gt;CEILING(COUNT(DRAFT!$B:$B)/4,1),"",INDEX(RSLT,ROWS($A$3:X295)+QUOTIENT(COLUMNS($A$3:X295)-1,65)*CEILING(COUNT(DRAFT!$B:$B)/4,1),1+MOD(COLUMN()-1,6)))</f>
        <v/>
      </c>
    </row>
    <row r="296" spans="1:24" ht="23.1" customHeight="1" x14ac:dyDescent="0.2">
      <c r="A296" s="51" t="str">
        <f>IF(ROWS($A$3:A296)&gt;CEILING(COUNT(DRAFT!$B:$B)/4,1),"",INDEX(RSLT,ROWS($A$3:A296)+QUOTIENT(COLUMNS($A$3:A296)-1,65)*CEILING(COUNT(DRAFT!$B:$B)/4,1),1+MOD(COLUMN()-1,6)))</f>
        <v/>
      </c>
      <c r="B296" s="52" t="str">
        <f>IF(ROWS($A$3:B296)&gt;CEILING(COUNT(DRAFT!$B:$B)/4,1),"",INDEX(RSLT,ROWS($A$3:B296)+QUOTIENT(COLUMNS($A$3:B296)-1,65)*CEILING(COUNT(DRAFT!$B:$B)/4,1),1+MOD(COLUMN()-1,6)))</f>
        <v/>
      </c>
      <c r="C296" s="71" t="str">
        <f>IF(ROWS($A$3:C296)&gt;CEILING(COUNT(DRAFT!$B:$B)/4,1),"",INDEX(RSLT,ROWS($A$3:C296)+QUOTIENT(COLUMNS($A$3:C296)-1,65)*CEILING(COUNT(DRAFT!$B:$B)/4,1),1+MOD(COLUMN()-1,6)))</f>
        <v/>
      </c>
      <c r="D296" s="51" t="str">
        <f>IF(ROWS($A$3:D296)&gt;CEILING(COUNT(DRAFT!$B:$B)/4,1),"",INDEX(RSLT,ROWS($A$3:D296)+QUOTIENT(COLUMNS($A$3:D296)-1,65)*CEILING(COUNT(DRAFT!$B:$B)/4,1),1+MOD(COLUMN()-1,6)))</f>
        <v/>
      </c>
      <c r="E296" s="51" t="str">
        <f>IF(ROWS($A$3:E296)&gt;CEILING(COUNT(DRAFT!$B:$B)/4,1),"",INDEX(RSLT,ROWS($A$3:E296)+QUOTIENT(COLUMNS($A$3:E296)-1,65)*CEILING(COUNT(DRAFT!$B:$B)/4,1),1+MOD(COLUMN()-1,6)))</f>
        <v/>
      </c>
      <c r="F296" s="51" t="str">
        <f>IF(ROWS($A$3:F296)&gt;CEILING(COUNT(DRAFT!$B:$B)/4,1),"",INDEX(RSLT,ROWS($A$3:F296)+QUOTIENT(COLUMNS($A$3:F296)-1,65)*CEILING(COUNT(DRAFT!$B:$B)/4,1),1+MOD(COLUMN()-1,6)))</f>
        <v/>
      </c>
      <c r="G296" s="51" t="str">
        <f>IF(ROWS($A$3:G296)&gt;CEILING(COUNT(DRAFT!$B:$B)/4,1),"",INDEX(RSLT,ROWS($A$3:G296)+QUOTIENT(COLUMNS($A$3:G296)-1,65)*CEILING(COUNT(DRAFT!$B:$B)/4,1),1+MOD(COLUMN()-1,6)))</f>
        <v/>
      </c>
      <c r="H296" s="52" t="str">
        <f>IF(ROWS($A$3:H296)&gt;CEILING(COUNT(DRAFT!$B:$B)/4,1),"",INDEX(RSLT,ROWS($A$3:H296)+QUOTIENT(COLUMNS($A$3:H296)-1,65)*CEILING(COUNT(DRAFT!$B:$B)/4,1),1+MOD(COLUMN()-1,6)))</f>
        <v/>
      </c>
      <c r="I296" s="71" t="str">
        <f>IF(ROWS($A$3:I296)&gt;CEILING(COUNT(DRAFT!$B:$B)/4,1),"",INDEX(RSLT,ROWS($A$3:I296)+QUOTIENT(COLUMNS($A$3:I296)-1,65)*CEILING(COUNT(DRAFT!$B:$B)/4,1),1+MOD(COLUMN()-1,6)))</f>
        <v/>
      </c>
      <c r="J296" s="51" t="str">
        <f>IF(ROWS($A$3:J296)&gt;CEILING(COUNT(DRAFT!$B:$B)/4,1),"",INDEX(RSLT,ROWS($A$3:J296)+QUOTIENT(COLUMNS($A$3:J296)-1,65)*CEILING(COUNT(DRAFT!$B:$B)/4,1),1+MOD(COLUMN()-1,6)))</f>
        <v/>
      </c>
      <c r="K296" s="51" t="str">
        <f>IF(ROWS($A$3:K296)&gt;CEILING(COUNT(DRAFT!$B:$B)/4,1),"",INDEX(RSLT,ROWS($A$3:K296)+QUOTIENT(COLUMNS($A$3:K296)-1,65)*CEILING(COUNT(DRAFT!$B:$B)/4,1),1+MOD(COLUMN()-1,6)))</f>
        <v/>
      </c>
      <c r="L296" s="51" t="str">
        <f>IF(ROWS($A$3:L296)&gt;CEILING(COUNT(DRAFT!$B:$B)/4,1),"",INDEX(RSLT,ROWS($A$3:L296)+QUOTIENT(COLUMNS($A$3:L296)-1,65)*CEILING(COUNT(DRAFT!$B:$B)/4,1),1+MOD(COLUMN()-1,6)))</f>
        <v/>
      </c>
      <c r="M296" s="51" t="str">
        <f>IF(ROWS($A$3:M296)&gt;CEILING(COUNT(DRAFT!$B:$B)/4,1),"",INDEX(RSLT,ROWS($A$3:M296)+QUOTIENT(COLUMNS($A$3:M296)-1,65)*CEILING(COUNT(DRAFT!$B:$B)/4,1),1+MOD(COLUMN()-1,6)))</f>
        <v/>
      </c>
      <c r="N296" s="52" t="str">
        <f>IF(ROWS($A$3:N296)&gt;CEILING(COUNT(DRAFT!$B:$B)/4,1),"",INDEX(RSLT,ROWS($A$3:N296)+QUOTIENT(COLUMNS($A$3:N296)-1,65)*CEILING(COUNT(DRAFT!$B:$B)/4,1),1+MOD(COLUMN()-1,6)))</f>
        <v/>
      </c>
      <c r="O296" s="71" t="str">
        <f>IF(ROWS($A$3:O296)&gt;CEILING(COUNT(DRAFT!$B:$B)/4,1),"",INDEX(RSLT,ROWS($A$3:O296)+QUOTIENT(COLUMNS($A$3:O296)-1,65)*CEILING(COUNT(DRAFT!$B:$B)/4,1),1+MOD(COLUMN()-1,6)))</f>
        <v/>
      </c>
      <c r="P296" s="51" t="str">
        <f>IF(ROWS($A$3:P296)&gt;CEILING(COUNT(DRAFT!$B:$B)/4,1),"",INDEX(RSLT,ROWS($A$3:P296)+QUOTIENT(COLUMNS($A$3:P296)-1,65)*CEILING(COUNT(DRAFT!$B:$B)/4,1),1+MOD(COLUMN()-1,6)))</f>
        <v/>
      </c>
      <c r="Q296" s="51" t="str">
        <f>IF(ROWS($A$3:Q296)&gt;CEILING(COUNT(DRAFT!$B:$B)/4,1),"",INDEX(RSLT,ROWS($A$3:Q296)+QUOTIENT(COLUMNS($A$3:Q296)-1,65)*CEILING(COUNT(DRAFT!$B:$B)/4,1),1+MOD(COLUMN()-1,6)))</f>
        <v/>
      </c>
      <c r="R296" s="51" t="str">
        <f>IF(ROWS($A$3:R296)&gt;CEILING(COUNT(DRAFT!$B:$B)/4,1),"",INDEX(RSLT,ROWS($A$3:R296)+QUOTIENT(COLUMNS($A$3:R296)-1,65)*CEILING(COUNT(DRAFT!$B:$B)/4,1),1+MOD(COLUMN()-1,6)))</f>
        <v/>
      </c>
      <c r="S296" s="51" t="str">
        <f>IF(ROWS($A$3:S296)&gt;CEILING(COUNT(DRAFT!$B:$B)/4,1),"",INDEX(RSLT,ROWS($A$3:S296)+QUOTIENT(COLUMNS($A$3:S296)-1,65)*CEILING(COUNT(DRAFT!$B:$B)/4,1),1+MOD(COLUMN()-1,6)))</f>
        <v/>
      </c>
      <c r="T296" s="52" t="str">
        <f>IF(ROWS($A$3:T296)&gt;CEILING(COUNT(DRAFT!$B:$B)/4,1),"",INDEX(RSLT,ROWS($A$3:T296)+QUOTIENT(COLUMNS($A$3:T296)-1,65)*CEILING(COUNT(DRAFT!$B:$B)/4,1),1+MOD(COLUMN()-1,6)))</f>
        <v/>
      </c>
      <c r="U296" s="71" t="str">
        <f>IF(ROWS($A$3:U296)&gt;CEILING(COUNT(DRAFT!$B:$B)/4,1),"",INDEX(RSLT,ROWS($A$3:U296)+QUOTIENT(COLUMNS($A$3:U296)-1,65)*CEILING(COUNT(DRAFT!$B:$B)/4,1),1+MOD(COLUMN()-1,6)))</f>
        <v/>
      </c>
      <c r="V296" s="51" t="str">
        <f>IF(ROWS($A$3:V296)&gt;CEILING(COUNT(DRAFT!$B:$B)/4,1),"",INDEX(RSLT,ROWS($A$3:V296)+QUOTIENT(COLUMNS($A$3:V296)-1,65)*CEILING(COUNT(DRAFT!$B:$B)/4,1),1+MOD(COLUMN()-1,6)))</f>
        <v/>
      </c>
      <c r="W296" s="51" t="str">
        <f>IF(ROWS($A$3:W296)&gt;CEILING(COUNT(DRAFT!$B:$B)/4,1),"",INDEX(RSLT,ROWS($A$3:W296)+QUOTIENT(COLUMNS($A$3:W296)-1,65)*CEILING(COUNT(DRAFT!$B:$B)/4,1),1+MOD(COLUMN()-1,6)))</f>
        <v/>
      </c>
      <c r="X296" s="51" t="str">
        <f>IF(ROWS($A$3:X296)&gt;CEILING(COUNT(DRAFT!$B:$B)/4,1),"",INDEX(RSLT,ROWS($A$3:X296)+QUOTIENT(COLUMNS($A$3:X296)-1,65)*CEILING(COUNT(DRAFT!$B:$B)/4,1),1+MOD(COLUMN()-1,6)))</f>
        <v/>
      </c>
    </row>
    <row r="297" spans="1:24" ht="23.1" customHeight="1" x14ac:dyDescent="0.2">
      <c r="A297" s="51" t="str">
        <f>IF(ROWS($A$3:A297)&gt;CEILING(COUNT(DRAFT!$B:$B)/4,1),"",INDEX(RSLT,ROWS($A$3:A297)+QUOTIENT(COLUMNS($A$3:A297)-1,65)*CEILING(COUNT(DRAFT!$B:$B)/4,1),1+MOD(COLUMN()-1,6)))</f>
        <v/>
      </c>
      <c r="B297" s="52" t="str">
        <f>IF(ROWS($A$3:B297)&gt;CEILING(COUNT(DRAFT!$B:$B)/4,1),"",INDEX(RSLT,ROWS($A$3:B297)+QUOTIENT(COLUMNS($A$3:B297)-1,65)*CEILING(COUNT(DRAFT!$B:$B)/4,1),1+MOD(COLUMN()-1,6)))</f>
        <v/>
      </c>
      <c r="C297" s="71" t="str">
        <f>IF(ROWS($A$3:C297)&gt;CEILING(COUNT(DRAFT!$B:$B)/4,1),"",INDEX(RSLT,ROWS($A$3:C297)+QUOTIENT(COLUMNS($A$3:C297)-1,65)*CEILING(COUNT(DRAFT!$B:$B)/4,1),1+MOD(COLUMN()-1,6)))</f>
        <v/>
      </c>
      <c r="D297" s="51" t="str">
        <f>IF(ROWS($A$3:D297)&gt;CEILING(COUNT(DRAFT!$B:$B)/4,1),"",INDEX(RSLT,ROWS($A$3:D297)+QUOTIENT(COLUMNS($A$3:D297)-1,65)*CEILING(COUNT(DRAFT!$B:$B)/4,1),1+MOD(COLUMN()-1,6)))</f>
        <v/>
      </c>
      <c r="E297" s="51" t="str">
        <f>IF(ROWS($A$3:E297)&gt;CEILING(COUNT(DRAFT!$B:$B)/4,1),"",INDEX(RSLT,ROWS($A$3:E297)+QUOTIENT(COLUMNS($A$3:E297)-1,65)*CEILING(COUNT(DRAFT!$B:$B)/4,1),1+MOD(COLUMN()-1,6)))</f>
        <v/>
      </c>
      <c r="F297" s="51" t="str">
        <f>IF(ROWS($A$3:F297)&gt;CEILING(COUNT(DRAFT!$B:$B)/4,1),"",INDEX(RSLT,ROWS($A$3:F297)+QUOTIENT(COLUMNS($A$3:F297)-1,65)*CEILING(COUNT(DRAFT!$B:$B)/4,1),1+MOD(COLUMN()-1,6)))</f>
        <v/>
      </c>
      <c r="G297" s="51" t="str">
        <f>IF(ROWS($A$3:G297)&gt;CEILING(COUNT(DRAFT!$B:$B)/4,1),"",INDEX(RSLT,ROWS($A$3:G297)+QUOTIENT(COLUMNS($A$3:G297)-1,65)*CEILING(COUNT(DRAFT!$B:$B)/4,1),1+MOD(COLUMN()-1,6)))</f>
        <v/>
      </c>
      <c r="H297" s="52" t="str">
        <f>IF(ROWS($A$3:H297)&gt;CEILING(COUNT(DRAFT!$B:$B)/4,1),"",INDEX(RSLT,ROWS($A$3:H297)+QUOTIENT(COLUMNS($A$3:H297)-1,65)*CEILING(COUNT(DRAFT!$B:$B)/4,1),1+MOD(COLUMN()-1,6)))</f>
        <v/>
      </c>
      <c r="I297" s="71" t="str">
        <f>IF(ROWS($A$3:I297)&gt;CEILING(COUNT(DRAFT!$B:$B)/4,1),"",INDEX(RSLT,ROWS($A$3:I297)+QUOTIENT(COLUMNS($A$3:I297)-1,65)*CEILING(COUNT(DRAFT!$B:$B)/4,1),1+MOD(COLUMN()-1,6)))</f>
        <v/>
      </c>
      <c r="J297" s="51" t="str">
        <f>IF(ROWS($A$3:J297)&gt;CEILING(COUNT(DRAFT!$B:$B)/4,1),"",INDEX(RSLT,ROWS($A$3:J297)+QUOTIENT(COLUMNS($A$3:J297)-1,65)*CEILING(COUNT(DRAFT!$B:$B)/4,1),1+MOD(COLUMN()-1,6)))</f>
        <v/>
      </c>
      <c r="K297" s="51" t="str">
        <f>IF(ROWS($A$3:K297)&gt;CEILING(COUNT(DRAFT!$B:$B)/4,1),"",INDEX(RSLT,ROWS($A$3:K297)+QUOTIENT(COLUMNS($A$3:K297)-1,65)*CEILING(COUNT(DRAFT!$B:$B)/4,1),1+MOD(COLUMN()-1,6)))</f>
        <v/>
      </c>
      <c r="L297" s="51" t="str">
        <f>IF(ROWS($A$3:L297)&gt;CEILING(COUNT(DRAFT!$B:$B)/4,1),"",INDEX(RSLT,ROWS($A$3:L297)+QUOTIENT(COLUMNS($A$3:L297)-1,65)*CEILING(COUNT(DRAFT!$B:$B)/4,1),1+MOD(COLUMN()-1,6)))</f>
        <v/>
      </c>
      <c r="M297" s="51" t="str">
        <f>IF(ROWS($A$3:M297)&gt;CEILING(COUNT(DRAFT!$B:$B)/4,1),"",INDEX(RSLT,ROWS($A$3:M297)+QUOTIENT(COLUMNS($A$3:M297)-1,65)*CEILING(COUNT(DRAFT!$B:$B)/4,1),1+MOD(COLUMN()-1,6)))</f>
        <v/>
      </c>
      <c r="N297" s="52" t="str">
        <f>IF(ROWS($A$3:N297)&gt;CEILING(COUNT(DRAFT!$B:$B)/4,1),"",INDEX(RSLT,ROWS($A$3:N297)+QUOTIENT(COLUMNS($A$3:N297)-1,65)*CEILING(COUNT(DRAFT!$B:$B)/4,1),1+MOD(COLUMN()-1,6)))</f>
        <v/>
      </c>
      <c r="O297" s="71" t="str">
        <f>IF(ROWS($A$3:O297)&gt;CEILING(COUNT(DRAFT!$B:$B)/4,1),"",INDEX(RSLT,ROWS($A$3:O297)+QUOTIENT(COLUMNS($A$3:O297)-1,65)*CEILING(COUNT(DRAFT!$B:$B)/4,1),1+MOD(COLUMN()-1,6)))</f>
        <v/>
      </c>
      <c r="P297" s="51" t="str">
        <f>IF(ROWS($A$3:P297)&gt;CEILING(COUNT(DRAFT!$B:$B)/4,1),"",INDEX(RSLT,ROWS($A$3:P297)+QUOTIENT(COLUMNS($A$3:P297)-1,65)*CEILING(COUNT(DRAFT!$B:$B)/4,1),1+MOD(COLUMN()-1,6)))</f>
        <v/>
      </c>
      <c r="Q297" s="51" t="str">
        <f>IF(ROWS($A$3:Q297)&gt;CEILING(COUNT(DRAFT!$B:$B)/4,1),"",INDEX(RSLT,ROWS($A$3:Q297)+QUOTIENT(COLUMNS($A$3:Q297)-1,65)*CEILING(COUNT(DRAFT!$B:$B)/4,1),1+MOD(COLUMN()-1,6)))</f>
        <v/>
      </c>
      <c r="R297" s="51" t="str">
        <f>IF(ROWS($A$3:R297)&gt;CEILING(COUNT(DRAFT!$B:$B)/4,1),"",INDEX(RSLT,ROWS($A$3:R297)+QUOTIENT(COLUMNS($A$3:R297)-1,65)*CEILING(COUNT(DRAFT!$B:$B)/4,1),1+MOD(COLUMN()-1,6)))</f>
        <v/>
      </c>
      <c r="S297" s="51" t="str">
        <f>IF(ROWS($A$3:S297)&gt;CEILING(COUNT(DRAFT!$B:$B)/4,1),"",INDEX(RSLT,ROWS($A$3:S297)+QUOTIENT(COLUMNS($A$3:S297)-1,65)*CEILING(COUNT(DRAFT!$B:$B)/4,1),1+MOD(COLUMN()-1,6)))</f>
        <v/>
      </c>
      <c r="T297" s="52" t="str">
        <f>IF(ROWS($A$3:T297)&gt;CEILING(COUNT(DRAFT!$B:$B)/4,1),"",INDEX(RSLT,ROWS($A$3:T297)+QUOTIENT(COLUMNS($A$3:T297)-1,65)*CEILING(COUNT(DRAFT!$B:$B)/4,1),1+MOD(COLUMN()-1,6)))</f>
        <v/>
      </c>
      <c r="U297" s="71" t="str">
        <f>IF(ROWS($A$3:U297)&gt;CEILING(COUNT(DRAFT!$B:$B)/4,1),"",INDEX(RSLT,ROWS($A$3:U297)+QUOTIENT(COLUMNS($A$3:U297)-1,65)*CEILING(COUNT(DRAFT!$B:$B)/4,1),1+MOD(COLUMN()-1,6)))</f>
        <v/>
      </c>
      <c r="V297" s="51" t="str">
        <f>IF(ROWS($A$3:V297)&gt;CEILING(COUNT(DRAFT!$B:$B)/4,1),"",INDEX(RSLT,ROWS($A$3:V297)+QUOTIENT(COLUMNS($A$3:V297)-1,65)*CEILING(COUNT(DRAFT!$B:$B)/4,1),1+MOD(COLUMN()-1,6)))</f>
        <v/>
      </c>
      <c r="W297" s="51" t="str">
        <f>IF(ROWS($A$3:W297)&gt;CEILING(COUNT(DRAFT!$B:$B)/4,1),"",INDEX(RSLT,ROWS($A$3:W297)+QUOTIENT(COLUMNS($A$3:W297)-1,65)*CEILING(COUNT(DRAFT!$B:$B)/4,1),1+MOD(COLUMN()-1,6)))</f>
        <v/>
      </c>
      <c r="X297" s="51" t="str">
        <f>IF(ROWS($A$3:X297)&gt;CEILING(COUNT(DRAFT!$B:$B)/4,1),"",INDEX(RSLT,ROWS($A$3:X297)+QUOTIENT(COLUMNS($A$3:X297)-1,65)*CEILING(COUNT(DRAFT!$B:$B)/4,1),1+MOD(COLUMN()-1,6)))</f>
        <v/>
      </c>
    </row>
    <row r="298" spans="1:24" ht="23.1" customHeight="1" x14ac:dyDescent="0.2">
      <c r="A298" s="51" t="str">
        <f>IF(ROWS($A$3:A298)&gt;CEILING(COUNT(DRAFT!$B:$B)/4,1),"",INDEX(RSLT,ROWS($A$3:A298)+QUOTIENT(COLUMNS($A$3:A298)-1,65)*CEILING(COUNT(DRAFT!$B:$B)/4,1),1+MOD(COLUMN()-1,6)))</f>
        <v/>
      </c>
      <c r="B298" s="52" t="str">
        <f>IF(ROWS($A$3:B298)&gt;CEILING(COUNT(DRAFT!$B:$B)/4,1),"",INDEX(RSLT,ROWS($A$3:B298)+QUOTIENT(COLUMNS($A$3:B298)-1,65)*CEILING(COUNT(DRAFT!$B:$B)/4,1),1+MOD(COLUMN()-1,6)))</f>
        <v/>
      </c>
      <c r="C298" s="71" t="str">
        <f>IF(ROWS($A$3:C298)&gt;CEILING(COUNT(DRAFT!$B:$B)/4,1),"",INDEX(RSLT,ROWS($A$3:C298)+QUOTIENT(COLUMNS($A$3:C298)-1,65)*CEILING(COUNT(DRAFT!$B:$B)/4,1),1+MOD(COLUMN()-1,6)))</f>
        <v/>
      </c>
      <c r="D298" s="51" t="str">
        <f>IF(ROWS($A$3:D298)&gt;CEILING(COUNT(DRAFT!$B:$B)/4,1),"",INDEX(RSLT,ROWS($A$3:D298)+QUOTIENT(COLUMNS($A$3:D298)-1,65)*CEILING(COUNT(DRAFT!$B:$B)/4,1),1+MOD(COLUMN()-1,6)))</f>
        <v/>
      </c>
      <c r="E298" s="51" t="str">
        <f>IF(ROWS($A$3:E298)&gt;CEILING(COUNT(DRAFT!$B:$B)/4,1),"",INDEX(RSLT,ROWS($A$3:E298)+QUOTIENT(COLUMNS($A$3:E298)-1,65)*CEILING(COUNT(DRAFT!$B:$B)/4,1),1+MOD(COLUMN()-1,6)))</f>
        <v/>
      </c>
      <c r="F298" s="51" t="str">
        <f>IF(ROWS($A$3:F298)&gt;CEILING(COUNT(DRAFT!$B:$B)/4,1),"",INDEX(RSLT,ROWS($A$3:F298)+QUOTIENT(COLUMNS($A$3:F298)-1,65)*CEILING(COUNT(DRAFT!$B:$B)/4,1),1+MOD(COLUMN()-1,6)))</f>
        <v/>
      </c>
      <c r="G298" s="51" t="str">
        <f>IF(ROWS($A$3:G298)&gt;CEILING(COUNT(DRAFT!$B:$B)/4,1),"",INDEX(RSLT,ROWS($A$3:G298)+QUOTIENT(COLUMNS($A$3:G298)-1,65)*CEILING(COUNT(DRAFT!$B:$B)/4,1),1+MOD(COLUMN()-1,6)))</f>
        <v/>
      </c>
      <c r="H298" s="52" t="str">
        <f>IF(ROWS($A$3:H298)&gt;CEILING(COUNT(DRAFT!$B:$B)/4,1),"",INDEX(RSLT,ROWS($A$3:H298)+QUOTIENT(COLUMNS($A$3:H298)-1,65)*CEILING(COUNT(DRAFT!$B:$B)/4,1),1+MOD(COLUMN()-1,6)))</f>
        <v/>
      </c>
      <c r="I298" s="71" t="str">
        <f>IF(ROWS($A$3:I298)&gt;CEILING(COUNT(DRAFT!$B:$B)/4,1),"",INDEX(RSLT,ROWS($A$3:I298)+QUOTIENT(COLUMNS($A$3:I298)-1,65)*CEILING(COUNT(DRAFT!$B:$B)/4,1),1+MOD(COLUMN()-1,6)))</f>
        <v/>
      </c>
      <c r="J298" s="51" t="str">
        <f>IF(ROWS($A$3:J298)&gt;CEILING(COUNT(DRAFT!$B:$B)/4,1),"",INDEX(RSLT,ROWS($A$3:J298)+QUOTIENT(COLUMNS($A$3:J298)-1,65)*CEILING(COUNT(DRAFT!$B:$B)/4,1),1+MOD(COLUMN()-1,6)))</f>
        <v/>
      </c>
      <c r="K298" s="51" t="str">
        <f>IF(ROWS($A$3:K298)&gt;CEILING(COUNT(DRAFT!$B:$B)/4,1),"",INDEX(RSLT,ROWS($A$3:K298)+QUOTIENT(COLUMNS($A$3:K298)-1,65)*CEILING(COUNT(DRAFT!$B:$B)/4,1),1+MOD(COLUMN()-1,6)))</f>
        <v/>
      </c>
      <c r="L298" s="51" t="str">
        <f>IF(ROWS($A$3:L298)&gt;CEILING(COUNT(DRAFT!$B:$B)/4,1),"",INDEX(RSLT,ROWS($A$3:L298)+QUOTIENT(COLUMNS($A$3:L298)-1,65)*CEILING(COUNT(DRAFT!$B:$B)/4,1),1+MOD(COLUMN()-1,6)))</f>
        <v/>
      </c>
      <c r="M298" s="51" t="str">
        <f>IF(ROWS($A$3:M298)&gt;CEILING(COUNT(DRAFT!$B:$B)/4,1),"",INDEX(RSLT,ROWS($A$3:M298)+QUOTIENT(COLUMNS($A$3:M298)-1,65)*CEILING(COUNT(DRAFT!$B:$B)/4,1),1+MOD(COLUMN()-1,6)))</f>
        <v/>
      </c>
      <c r="N298" s="52" t="str">
        <f>IF(ROWS($A$3:N298)&gt;CEILING(COUNT(DRAFT!$B:$B)/4,1),"",INDEX(RSLT,ROWS($A$3:N298)+QUOTIENT(COLUMNS($A$3:N298)-1,65)*CEILING(COUNT(DRAFT!$B:$B)/4,1),1+MOD(COLUMN()-1,6)))</f>
        <v/>
      </c>
      <c r="O298" s="71" t="str">
        <f>IF(ROWS($A$3:O298)&gt;CEILING(COUNT(DRAFT!$B:$B)/4,1),"",INDEX(RSLT,ROWS($A$3:O298)+QUOTIENT(COLUMNS($A$3:O298)-1,65)*CEILING(COUNT(DRAFT!$B:$B)/4,1),1+MOD(COLUMN()-1,6)))</f>
        <v/>
      </c>
      <c r="P298" s="51" t="str">
        <f>IF(ROWS($A$3:P298)&gt;CEILING(COUNT(DRAFT!$B:$B)/4,1),"",INDEX(RSLT,ROWS($A$3:P298)+QUOTIENT(COLUMNS($A$3:P298)-1,65)*CEILING(COUNT(DRAFT!$B:$B)/4,1),1+MOD(COLUMN()-1,6)))</f>
        <v/>
      </c>
      <c r="Q298" s="51" t="str">
        <f>IF(ROWS($A$3:Q298)&gt;CEILING(COUNT(DRAFT!$B:$B)/4,1),"",INDEX(RSLT,ROWS($A$3:Q298)+QUOTIENT(COLUMNS($A$3:Q298)-1,65)*CEILING(COUNT(DRAFT!$B:$B)/4,1),1+MOD(COLUMN()-1,6)))</f>
        <v/>
      </c>
      <c r="R298" s="51" t="str">
        <f>IF(ROWS($A$3:R298)&gt;CEILING(COUNT(DRAFT!$B:$B)/4,1),"",INDEX(RSLT,ROWS($A$3:R298)+QUOTIENT(COLUMNS($A$3:R298)-1,65)*CEILING(COUNT(DRAFT!$B:$B)/4,1),1+MOD(COLUMN()-1,6)))</f>
        <v/>
      </c>
      <c r="S298" s="51" t="str">
        <f>IF(ROWS($A$3:S298)&gt;CEILING(COUNT(DRAFT!$B:$B)/4,1),"",INDEX(RSLT,ROWS($A$3:S298)+QUOTIENT(COLUMNS($A$3:S298)-1,65)*CEILING(COUNT(DRAFT!$B:$B)/4,1),1+MOD(COLUMN()-1,6)))</f>
        <v/>
      </c>
      <c r="T298" s="52" t="str">
        <f>IF(ROWS($A$3:T298)&gt;CEILING(COUNT(DRAFT!$B:$B)/4,1),"",INDEX(RSLT,ROWS($A$3:T298)+QUOTIENT(COLUMNS($A$3:T298)-1,65)*CEILING(COUNT(DRAFT!$B:$B)/4,1),1+MOD(COLUMN()-1,6)))</f>
        <v/>
      </c>
      <c r="U298" s="71" t="str">
        <f>IF(ROWS($A$3:U298)&gt;CEILING(COUNT(DRAFT!$B:$B)/4,1),"",INDEX(RSLT,ROWS($A$3:U298)+QUOTIENT(COLUMNS($A$3:U298)-1,65)*CEILING(COUNT(DRAFT!$B:$B)/4,1),1+MOD(COLUMN()-1,6)))</f>
        <v/>
      </c>
      <c r="V298" s="51" t="str">
        <f>IF(ROWS($A$3:V298)&gt;CEILING(COUNT(DRAFT!$B:$B)/4,1),"",INDEX(RSLT,ROWS($A$3:V298)+QUOTIENT(COLUMNS($A$3:V298)-1,65)*CEILING(COUNT(DRAFT!$B:$B)/4,1),1+MOD(COLUMN()-1,6)))</f>
        <v/>
      </c>
      <c r="W298" s="51" t="str">
        <f>IF(ROWS($A$3:W298)&gt;CEILING(COUNT(DRAFT!$B:$B)/4,1),"",INDEX(RSLT,ROWS($A$3:W298)+QUOTIENT(COLUMNS($A$3:W298)-1,65)*CEILING(COUNT(DRAFT!$B:$B)/4,1),1+MOD(COLUMN()-1,6)))</f>
        <v/>
      </c>
      <c r="X298" s="51" t="str">
        <f>IF(ROWS($A$3:X298)&gt;CEILING(COUNT(DRAFT!$B:$B)/4,1),"",INDEX(RSLT,ROWS($A$3:X298)+QUOTIENT(COLUMNS($A$3:X298)-1,65)*CEILING(COUNT(DRAFT!$B:$B)/4,1),1+MOD(COLUMN()-1,6)))</f>
        <v/>
      </c>
    </row>
    <row r="299" spans="1:24" ht="23.1" customHeight="1" x14ac:dyDescent="0.2">
      <c r="A299" s="51" t="str">
        <f>IF(ROWS($A$3:A299)&gt;CEILING(COUNT(DRAFT!$B:$B)/4,1),"",INDEX(RSLT,ROWS($A$3:A299)+QUOTIENT(COLUMNS($A$3:A299)-1,65)*CEILING(COUNT(DRAFT!$B:$B)/4,1),1+MOD(COLUMN()-1,6)))</f>
        <v/>
      </c>
      <c r="B299" s="52" t="str">
        <f>IF(ROWS($A$3:B299)&gt;CEILING(COUNT(DRAFT!$B:$B)/4,1),"",INDEX(RSLT,ROWS($A$3:B299)+QUOTIENT(COLUMNS($A$3:B299)-1,65)*CEILING(COUNT(DRAFT!$B:$B)/4,1),1+MOD(COLUMN()-1,6)))</f>
        <v/>
      </c>
      <c r="C299" s="71" t="str">
        <f>IF(ROWS($A$3:C299)&gt;CEILING(COUNT(DRAFT!$B:$B)/4,1),"",INDEX(RSLT,ROWS($A$3:C299)+QUOTIENT(COLUMNS($A$3:C299)-1,65)*CEILING(COUNT(DRAFT!$B:$B)/4,1),1+MOD(COLUMN()-1,6)))</f>
        <v/>
      </c>
      <c r="D299" s="51" t="str">
        <f>IF(ROWS($A$3:D299)&gt;CEILING(COUNT(DRAFT!$B:$B)/4,1),"",INDEX(RSLT,ROWS($A$3:D299)+QUOTIENT(COLUMNS($A$3:D299)-1,65)*CEILING(COUNT(DRAFT!$B:$B)/4,1),1+MOD(COLUMN()-1,6)))</f>
        <v/>
      </c>
      <c r="E299" s="51" t="str">
        <f>IF(ROWS($A$3:E299)&gt;CEILING(COUNT(DRAFT!$B:$B)/4,1),"",INDEX(RSLT,ROWS($A$3:E299)+QUOTIENT(COLUMNS($A$3:E299)-1,65)*CEILING(COUNT(DRAFT!$B:$B)/4,1),1+MOD(COLUMN()-1,6)))</f>
        <v/>
      </c>
      <c r="F299" s="51" t="str">
        <f>IF(ROWS($A$3:F299)&gt;CEILING(COUNT(DRAFT!$B:$B)/4,1),"",INDEX(RSLT,ROWS($A$3:F299)+QUOTIENT(COLUMNS($A$3:F299)-1,65)*CEILING(COUNT(DRAFT!$B:$B)/4,1),1+MOD(COLUMN()-1,6)))</f>
        <v/>
      </c>
      <c r="G299" s="51" t="str">
        <f>IF(ROWS($A$3:G299)&gt;CEILING(COUNT(DRAFT!$B:$B)/4,1),"",INDEX(RSLT,ROWS($A$3:G299)+QUOTIENT(COLUMNS($A$3:G299)-1,65)*CEILING(COUNT(DRAFT!$B:$B)/4,1),1+MOD(COLUMN()-1,6)))</f>
        <v/>
      </c>
      <c r="H299" s="52" t="str">
        <f>IF(ROWS($A$3:H299)&gt;CEILING(COUNT(DRAFT!$B:$B)/4,1),"",INDEX(RSLT,ROWS($A$3:H299)+QUOTIENT(COLUMNS($A$3:H299)-1,65)*CEILING(COUNT(DRAFT!$B:$B)/4,1),1+MOD(COLUMN()-1,6)))</f>
        <v/>
      </c>
      <c r="I299" s="71" t="str">
        <f>IF(ROWS($A$3:I299)&gt;CEILING(COUNT(DRAFT!$B:$B)/4,1),"",INDEX(RSLT,ROWS($A$3:I299)+QUOTIENT(COLUMNS($A$3:I299)-1,65)*CEILING(COUNT(DRAFT!$B:$B)/4,1),1+MOD(COLUMN()-1,6)))</f>
        <v/>
      </c>
      <c r="J299" s="51" t="str">
        <f>IF(ROWS($A$3:J299)&gt;CEILING(COUNT(DRAFT!$B:$B)/4,1),"",INDEX(RSLT,ROWS($A$3:J299)+QUOTIENT(COLUMNS($A$3:J299)-1,65)*CEILING(COUNT(DRAFT!$B:$B)/4,1),1+MOD(COLUMN()-1,6)))</f>
        <v/>
      </c>
      <c r="K299" s="51" t="str">
        <f>IF(ROWS($A$3:K299)&gt;CEILING(COUNT(DRAFT!$B:$B)/4,1),"",INDEX(RSLT,ROWS($A$3:K299)+QUOTIENT(COLUMNS($A$3:K299)-1,65)*CEILING(COUNT(DRAFT!$B:$B)/4,1),1+MOD(COLUMN()-1,6)))</f>
        <v/>
      </c>
      <c r="L299" s="51" t="str">
        <f>IF(ROWS($A$3:L299)&gt;CEILING(COUNT(DRAFT!$B:$B)/4,1),"",INDEX(RSLT,ROWS($A$3:L299)+QUOTIENT(COLUMNS($A$3:L299)-1,65)*CEILING(COUNT(DRAFT!$B:$B)/4,1),1+MOD(COLUMN()-1,6)))</f>
        <v/>
      </c>
      <c r="M299" s="51" t="str">
        <f>IF(ROWS($A$3:M299)&gt;CEILING(COUNT(DRAFT!$B:$B)/4,1),"",INDEX(RSLT,ROWS($A$3:M299)+QUOTIENT(COLUMNS($A$3:M299)-1,65)*CEILING(COUNT(DRAFT!$B:$B)/4,1),1+MOD(COLUMN()-1,6)))</f>
        <v/>
      </c>
      <c r="N299" s="52" t="str">
        <f>IF(ROWS($A$3:N299)&gt;CEILING(COUNT(DRAFT!$B:$B)/4,1),"",INDEX(RSLT,ROWS($A$3:N299)+QUOTIENT(COLUMNS($A$3:N299)-1,65)*CEILING(COUNT(DRAFT!$B:$B)/4,1),1+MOD(COLUMN()-1,6)))</f>
        <v/>
      </c>
      <c r="O299" s="71" t="str">
        <f>IF(ROWS($A$3:O299)&gt;CEILING(COUNT(DRAFT!$B:$B)/4,1),"",INDEX(RSLT,ROWS($A$3:O299)+QUOTIENT(COLUMNS($A$3:O299)-1,65)*CEILING(COUNT(DRAFT!$B:$B)/4,1),1+MOD(COLUMN()-1,6)))</f>
        <v/>
      </c>
      <c r="P299" s="51" t="str">
        <f>IF(ROWS($A$3:P299)&gt;CEILING(COUNT(DRAFT!$B:$B)/4,1),"",INDEX(RSLT,ROWS($A$3:P299)+QUOTIENT(COLUMNS($A$3:P299)-1,65)*CEILING(COUNT(DRAFT!$B:$B)/4,1),1+MOD(COLUMN()-1,6)))</f>
        <v/>
      </c>
      <c r="Q299" s="51" t="str">
        <f>IF(ROWS($A$3:Q299)&gt;CEILING(COUNT(DRAFT!$B:$B)/4,1),"",INDEX(RSLT,ROWS($A$3:Q299)+QUOTIENT(COLUMNS($A$3:Q299)-1,65)*CEILING(COUNT(DRAFT!$B:$B)/4,1),1+MOD(COLUMN()-1,6)))</f>
        <v/>
      </c>
      <c r="R299" s="51" t="str">
        <f>IF(ROWS($A$3:R299)&gt;CEILING(COUNT(DRAFT!$B:$B)/4,1),"",INDEX(RSLT,ROWS($A$3:R299)+QUOTIENT(COLUMNS($A$3:R299)-1,65)*CEILING(COUNT(DRAFT!$B:$B)/4,1),1+MOD(COLUMN()-1,6)))</f>
        <v/>
      </c>
      <c r="S299" s="51" t="str">
        <f>IF(ROWS($A$3:S299)&gt;CEILING(COUNT(DRAFT!$B:$B)/4,1),"",INDEX(RSLT,ROWS($A$3:S299)+QUOTIENT(COLUMNS($A$3:S299)-1,65)*CEILING(COUNT(DRAFT!$B:$B)/4,1),1+MOD(COLUMN()-1,6)))</f>
        <v/>
      </c>
      <c r="T299" s="52" t="str">
        <f>IF(ROWS($A$3:T299)&gt;CEILING(COUNT(DRAFT!$B:$B)/4,1),"",INDEX(RSLT,ROWS($A$3:T299)+QUOTIENT(COLUMNS($A$3:T299)-1,65)*CEILING(COUNT(DRAFT!$B:$B)/4,1),1+MOD(COLUMN()-1,6)))</f>
        <v/>
      </c>
      <c r="U299" s="71" t="str">
        <f>IF(ROWS($A$3:U299)&gt;CEILING(COUNT(DRAFT!$B:$B)/4,1),"",INDEX(RSLT,ROWS($A$3:U299)+QUOTIENT(COLUMNS($A$3:U299)-1,65)*CEILING(COUNT(DRAFT!$B:$B)/4,1),1+MOD(COLUMN()-1,6)))</f>
        <v/>
      </c>
      <c r="V299" s="51" t="str">
        <f>IF(ROWS($A$3:V299)&gt;CEILING(COUNT(DRAFT!$B:$B)/4,1),"",INDEX(RSLT,ROWS($A$3:V299)+QUOTIENT(COLUMNS($A$3:V299)-1,65)*CEILING(COUNT(DRAFT!$B:$B)/4,1),1+MOD(COLUMN()-1,6)))</f>
        <v/>
      </c>
      <c r="W299" s="51" t="str">
        <f>IF(ROWS($A$3:W299)&gt;CEILING(COUNT(DRAFT!$B:$B)/4,1),"",INDEX(RSLT,ROWS($A$3:W299)+QUOTIENT(COLUMNS($A$3:W299)-1,65)*CEILING(COUNT(DRAFT!$B:$B)/4,1),1+MOD(COLUMN()-1,6)))</f>
        <v/>
      </c>
      <c r="X299" s="51" t="str">
        <f>IF(ROWS($A$3:X299)&gt;CEILING(COUNT(DRAFT!$B:$B)/4,1),"",INDEX(RSLT,ROWS($A$3:X299)+QUOTIENT(COLUMNS($A$3:X299)-1,65)*CEILING(COUNT(DRAFT!$B:$B)/4,1),1+MOD(COLUMN()-1,6)))</f>
        <v/>
      </c>
    </row>
    <row r="300" spans="1:24" ht="23.1" customHeight="1" x14ac:dyDescent="0.2">
      <c r="A300" s="51" t="str">
        <f>IF(ROWS($A$3:A300)&gt;CEILING(COUNT(DRAFT!$B:$B)/4,1),"",INDEX(RSLT,ROWS($A$3:A300)+QUOTIENT(COLUMNS($A$3:A300)-1,65)*CEILING(COUNT(DRAFT!$B:$B)/4,1),1+MOD(COLUMN()-1,6)))</f>
        <v/>
      </c>
      <c r="B300" s="52" t="str">
        <f>IF(ROWS($A$3:B300)&gt;CEILING(COUNT(DRAFT!$B:$B)/4,1),"",INDEX(RSLT,ROWS($A$3:B300)+QUOTIENT(COLUMNS($A$3:B300)-1,65)*CEILING(COUNT(DRAFT!$B:$B)/4,1),1+MOD(COLUMN()-1,6)))</f>
        <v/>
      </c>
      <c r="C300" s="71" t="str">
        <f>IF(ROWS($A$3:C300)&gt;CEILING(COUNT(DRAFT!$B:$B)/4,1),"",INDEX(RSLT,ROWS($A$3:C300)+QUOTIENT(COLUMNS($A$3:C300)-1,65)*CEILING(COUNT(DRAFT!$B:$B)/4,1),1+MOD(COLUMN()-1,6)))</f>
        <v/>
      </c>
      <c r="D300" s="51" t="str">
        <f>IF(ROWS($A$3:D300)&gt;CEILING(COUNT(DRAFT!$B:$B)/4,1),"",INDEX(RSLT,ROWS($A$3:D300)+QUOTIENT(COLUMNS($A$3:D300)-1,65)*CEILING(COUNT(DRAFT!$B:$B)/4,1),1+MOD(COLUMN()-1,6)))</f>
        <v/>
      </c>
      <c r="E300" s="51" t="str">
        <f>IF(ROWS($A$3:E300)&gt;CEILING(COUNT(DRAFT!$B:$B)/4,1),"",INDEX(RSLT,ROWS($A$3:E300)+QUOTIENT(COLUMNS($A$3:E300)-1,65)*CEILING(COUNT(DRAFT!$B:$B)/4,1),1+MOD(COLUMN()-1,6)))</f>
        <v/>
      </c>
      <c r="F300" s="51" t="str">
        <f>IF(ROWS($A$3:F300)&gt;CEILING(COUNT(DRAFT!$B:$B)/4,1),"",INDEX(RSLT,ROWS($A$3:F300)+QUOTIENT(COLUMNS($A$3:F300)-1,65)*CEILING(COUNT(DRAFT!$B:$B)/4,1),1+MOD(COLUMN()-1,6)))</f>
        <v/>
      </c>
      <c r="G300" s="51" t="str">
        <f>IF(ROWS($A$3:G300)&gt;CEILING(COUNT(DRAFT!$B:$B)/4,1),"",INDEX(RSLT,ROWS($A$3:G300)+QUOTIENT(COLUMNS($A$3:G300)-1,65)*CEILING(COUNT(DRAFT!$B:$B)/4,1),1+MOD(COLUMN()-1,6)))</f>
        <v/>
      </c>
      <c r="H300" s="52" t="str">
        <f>IF(ROWS($A$3:H300)&gt;CEILING(COUNT(DRAFT!$B:$B)/4,1),"",INDEX(RSLT,ROWS($A$3:H300)+QUOTIENT(COLUMNS($A$3:H300)-1,65)*CEILING(COUNT(DRAFT!$B:$B)/4,1),1+MOD(COLUMN()-1,6)))</f>
        <v/>
      </c>
      <c r="I300" s="71" t="str">
        <f>IF(ROWS($A$3:I300)&gt;CEILING(COUNT(DRAFT!$B:$B)/4,1),"",INDEX(RSLT,ROWS($A$3:I300)+QUOTIENT(COLUMNS($A$3:I300)-1,65)*CEILING(COUNT(DRAFT!$B:$B)/4,1),1+MOD(COLUMN()-1,6)))</f>
        <v/>
      </c>
      <c r="J300" s="51" t="str">
        <f>IF(ROWS($A$3:J300)&gt;CEILING(COUNT(DRAFT!$B:$B)/4,1),"",INDEX(RSLT,ROWS($A$3:J300)+QUOTIENT(COLUMNS($A$3:J300)-1,65)*CEILING(COUNT(DRAFT!$B:$B)/4,1),1+MOD(COLUMN()-1,6)))</f>
        <v/>
      </c>
      <c r="K300" s="51" t="str">
        <f>IF(ROWS($A$3:K300)&gt;CEILING(COUNT(DRAFT!$B:$B)/4,1),"",INDEX(RSLT,ROWS($A$3:K300)+QUOTIENT(COLUMNS($A$3:K300)-1,65)*CEILING(COUNT(DRAFT!$B:$B)/4,1),1+MOD(COLUMN()-1,6)))</f>
        <v/>
      </c>
      <c r="L300" s="51" t="str">
        <f>IF(ROWS($A$3:L300)&gt;CEILING(COUNT(DRAFT!$B:$B)/4,1),"",INDEX(RSLT,ROWS($A$3:L300)+QUOTIENT(COLUMNS($A$3:L300)-1,65)*CEILING(COUNT(DRAFT!$B:$B)/4,1),1+MOD(COLUMN()-1,6)))</f>
        <v/>
      </c>
      <c r="M300" s="51" t="str">
        <f>IF(ROWS($A$3:M300)&gt;CEILING(COUNT(DRAFT!$B:$B)/4,1),"",INDEX(RSLT,ROWS($A$3:M300)+QUOTIENT(COLUMNS($A$3:M300)-1,65)*CEILING(COUNT(DRAFT!$B:$B)/4,1),1+MOD(COLUMN()-1,6)))</f>
        <v/>
      </c>
      <c r="N300" s="52" t="str">
        <f>IF(ROWS($A$3:N300)&gt;CEILING(COUNT(DRAFT!$B:$B)/4,1),"",INDEX(RSLT,ROWS($A$3:N300)+QUOTIENT(COLUMNS($A$3:N300)-1,65)*CEILING(COUNT(DRAFT!$B:$B)/4,1),1+MOD(COLUMN()-1,6)))</f>
        <v/>
      </c>
      <c r="O300" s="71" t="str">
        <f>IF(ROWS($A$3:O300)&gt;CEILING(COUNT(DRAFT!$B:$B)/4,1),"",INDEX(RSLT,ROWS($A$3:O300)+QUOTIENT(COLUMNS($A$3:O300)-1,65)*CEILING(COUNT(DRAFT!$B:$B)/4,1),1+MOD(COLUMN()-1,6)))</f>
        <v/>
      </c>
      <c r="P300" s="51" t="str">
        <f>IF(ROWS($A$3:P300)&gt;CEILING(COUNT(DRAFT!$B:$B)/4,1),"",INDEX(RSLT,ROWS($A$3:P300)+QUOTIENT(COLUMNS($A$3:P300)-1,65)*CEILING(COUNT(DRAFT!$B:$B)/4,1),1+MOD(COLUMN()-1,6)))</f>
        <v/>
      </c>
      <c r="Q300" s="51" t="str">
        <f>IF(ROWS($A$3:Q300)&gt;CEILING(COUNT(DRAFT!$B:$B)/4,1),"",INDEX(RSLT,ROWS($A$3:Q300)+QUOTIENT(COLUMNS($A$3:Q300)-1,65)*CEILING(COUNT(DRAFT!$B:$B)/4,1),1+MOD(COLUMN()-1,6)))</f>
        <v/>
      </c>
      <c r="R300" s="51" t="str">
        <f>IF(ROWS($A$3:R300)&gt;CEILING(COUNT(DRAFT!$B:$B)/4,1),"",INDEX(RSLT,ROWS($A$3:R300)+QUOTIENT(COLUMNS($A$3:R300)-1,65)*CEILING(COUNT(DRAFT!$B:$B)/4,1),1+MOD(COLUMN()-1,6)))</f>
        <v/>
      </c>
      <c r="S300" s="51" t="str">
        <f>IF(ROWS($A$3:S300)&gt;CEILING(COUNT(DRAFT!$B:$B)/4,1),"",INDEX(RSLT,ROWS($A$3:S300)+QUOTIENT(COLUMNS($A$3:S300)-1,65)*CEILING(COUNT(DRAFT!$B:$B)/4,1),1+MOD(COLUMN()-1,6)))</f>
        <v/>
      </c>
      <c r="T300" s="52" t="str">
        <f>IF(ROWS($A$3:T300)&gt;CEILING(COUNT(DRAFT!$B:$B)/4,1),"",INDEX(RSLT,ROWS($A$3:T300)+QUOTIENT(COLUMNS($A$3:T300)-1,65)*CEILING(COUNT(DRAFT!$B:$B)/4,1),1+MOD(COLUMN()-1,6)))</f>
        <v/>
      </c>
      <c r="U300" s="71" t="str">
        <f>IF(ROWS($A$3:U300)&gt;CEILING(COUNT(DRAFT!$B:$B)/4,1),"",INDEX(RSLT,ROWS($A$3:U300)+QUOTIENT(COLUMNS($A$3:U300)-1,65)*CEILING(COUNT(DRAFT!$B:$B)/4,1),1+MOD(COLUMN()-1,6)))</f>
        <v/>
      </c>
      <c r="V300" s="51" t="str">
        <f>IF(ROWS($A$3:V300)&gt;CEILING(COUNT(DRAFT!$B:$B)/4,1),"",INDEX(RSLT,ROWS($A$3:V300)+QUOTIENT(COLUMNS($A$3:V300)-1,65)*CEILING(COUNT(DRAFT!$B:$B)/4,1),1+MOD(COLUMN()-1,6)))</f>
        <v/>
      </c>
      <c r="W300" s="51" t="str">
        <f>IF(ROWS($A$3:W300)&gt;CEILING(COUNT(DRAFT!$B:$B)/4,1),"",INDEX(RSLT,ROWS($A$3:W300)+QUOTIENT(COLUMNS($A$3:W300)-1,65)*CEILING(COUNT(DRAFT!$B:$B)/4,1),1+MOD(COLUMN()-1,6)))</f>
        <v/>
      </c>
      <c r="X300" s="51" t="str">
        <f>IF(ROWS($A$3:X300)&gt;CEILING(COUNT(DRAFT!$B:$B)/4,1),"",INDEX(RSLT,ROWS($A$3:X300)+QUOTIENT(COLUMNS($A$3:X300)-1,65)*CEILING(COUNT(DRAFT!$B:$B)/4,1),1+MOD(COLUMN()-1,6)))</f>
        <v/>
      </c>
    </row>
    <row r="301" spans="1:24" ht="23.1" customHeight="1" x14ac:dyDescent="0.2">
      <c r="A301" s="51" t="str">
        <f>IF(ROWS($A$3:A301)&gt;CEILING(COUNT(DRAFT!$B:$B)/4,1),"",INDEX(RSLT,ROWS($A$3:A301)+QUOTIENT(COLUMNS($A$3:A301)-1,65)*CEILING(COUNT(DRAFT!$B:$B)/4,1),1+MOD(COLUMN()-1,6)))</f>
        <v/>
      </c>
      <c r="B301" s="52" t="str">
        <f>IF(ROWS($A$3:B301)&gt;CEILING(COUNT(DRAFT!$B:$B)/4,1),"",INDEX(RSLT,ROWS($A$3:B301)+QUOTIENT(COLUMNS($A$3:B301)-1,65)*CEILING(COUNT(DRAFT!$B:$B)/4,1),1+MOD(COLUMN()-1,6)))</f>
        <v/>
      </c>
      <c r="C301" s="71" t="str">
        <f>IF(ROWS($A$3:C301)&gt;CEILING(COUNT(DRAFT!$B:$B)/4,1),"",INDEX(RSLT,ROWS($A$3:C301)+QUOTIENT(COLUMNS($A$3:C301)-1,65)*CEILING(COUNT(DRAFT!$B:$B)/4,1),1+MOD(COLUMN()-1,6)))</f>
        <v/>
      </c>
      <c r="D301" s="51" t="str">
        <f>IF(ROWS($A$3:D301)&gt;CEILING(COUNT(DRAFT!$B:$B)/4,1),"",INDEX(RSLT,ROWS($A$3:D301)+QUOTIENT(COLUMNS($A$3:D301)-1,65)*CEILING(COUNT(DRAFT!$B:$B)/4,1),1+MOD(COLUMN()-1,6)))</f>
        <v/>
      </c>
      <c r="E301" s="51" t="str">
        <f>IF(ROWS($A$3:E301)&gt;CEILING(COUNT(DRAFT!$B:$B)/4,1),"",INDEX(RSLT,ROWS($A$3:E301)+QUOTIENT(COLUMNS($A$3:E301)-1,65)*CEILING(COUNT(DRAFT!$B:$B)/4,1),1+MOD(COLUMN()-1,6)))</f>
        <v/>
      </c>
      <c r="F301" s="51" t="str">
        <f>IF(ROWS($A$3:F301)&gt;CEILING(COUNT(DRAFT!$B:$B)/4,1),"",INDEX(RSLT,ROWS($A$3:F301)+QUOTIENT(COLUMNS($A$3:F301)-1,65)*CEILING(COUNT(DRAFT!$B:$B)/4,1),1+MOD(COLUMN()-1,6)))</f>
        <v/>
      </c>
      <c r="G301" s="51" t="str">
        <f>IF(ROWS($A$3:G301)&gt;CEILING(COUNT(DRAFT!$B:$B)/4,1),"",INDEX(RSLT,ROWS($A$3:G301)+QUOTIENT(COLUMNS($A$3:G301)-1,65)*CEILING(COUNT(DRAFT!$B:$B)/4,1),1+MOD(COLUMN()-1,6)))</f>
        <v/>
      </c>
      <c r="H301" s="52" t="str">
        <f>IF(ROWS($A$3:H301)&gt;CEILING(COUNT(DRAFT!$B:$B)/4,1),"",INDEX(RSLT,ROWS($A$3:H301)+QUOTIENT(COLUMNS($A$3:H301)-1,65)*CEILING(COUNT(DRAFT!$B:$B)/4,1),1+MOD(COLUMN()-1,6)))</f>
        <v/>
      </c>
      <c r="I301" s="71" t="str">
        <f>IF(ROWS($A$3:I301)&gt;CEILING(COUNT(DRAFT!$B:$B)/4,1),"",INDEX(RSLT,ROWS($A$3:I301)+QUOTIENT(COLUMNS($A$3:I301)-1,65)*CEILING(COUNT(DRAFT!$B:$B)/4,1),1+MOD(COLUMN()-1,6)))</f>
        <v/>
      </c>
      <c r="J301" s="51" t="str">
        <f>IF(ROWS($A$3:J301)&gt;CEILING(COUNT(DRAFT!$B:$B)/4,1),"",INDEX(RSLT,ROWS($A$3:J301)+QUOTIENT(COLUMNS($A$3:J301)-1,65)*CEILING(COUNT(DRAFT!$B:$B)/4,1),1+MOD(COLUMN()-1,6)))</f>
        <v/>
      </c>
      <c r="K301" s="51" t="str">
        <f>IF(ROWS($A$3:K301)&gt;CEILING(COUNT(DRAFT!$B:$B)/4,1),"",INDEX(RSLT,ROWS($A$3:K301)+QUOTIENT(COLUMNS($A$3:K301)-1,65)*CEILING(COUNT(DRAFT!$B:$B)/4,1),1+MOD(COLUMN()-1,6)))</f>
        <v/>
      </c>
      <c r="L301" s="51" t="str">
        <f>IF(ROWS($A$3:L301)&gt;CEILING(COUNT(DRAFT!$B:$B)/4,1),"",INDEX(RSLT,ROWS($A$3:L301)+QUOTIENT(COLUMNS($A$3:L301)-1,65)*CEILING(COUNT(DRAFT!$B:$B)/4,1),1+MOD(COLUMN()-1,6)))</f>
        <v/>
      </c>
      <c r="M301" s="51" t="str">
        <f>IF(ROWS($A$3:M301)&gt;CEILING(COUNT(DRAFT!$B:$B)/4,1),"",INDEX(RSLT,ROWS($A$3:M301)+QUOTIENT(COLUMNS($A$3:M301)-1,65)*CEILING(COUNT(DRAFT!$B:$B)/4,1),1+MOD(COLUMN()-1,6)))</f>
        <v/>
      </c>
      <c r="N301" s="52" t="str">
        <f>IF(ROWS($A$3:N301)&gt;CEILING(COUNT(DRAFT!$B:$B)/4,1),"",INDEX(RSLT,ROWS($A$3:N301)+QUOTIENT(COLUMNS($A$3:N301)-1,65)*CEILING(COUNT(DRAFT!$B:$B)/4,1),1+MOD(COLUMN()-1,6)))</f>
        <v/>
      </c>
      <c r="O301" s="71" t="str">
        <f>IF(ROWS($A$3:O301)&gt;CEILING(COUNT(DRAFT!$B:$B)/4,1),"",INDEX(RSLT,ROWS($A$3:O301)+QUOTIENT(COLUMNS($A$3:O301)-1,65)*CEILING(COUNT(DRAFT!$B:$B)/4,1),1+MOD(COLUMN()-1,6)))</f>
        <v/>
      </c>
      <c r="P301" s="51" t="str">
        <f>IF(ROWS($A$3:P301)&gt;CEILING(COUNT(DRAFT!$B:$B)/4,1),"",INDEX(RSLT,ROWS($A$3:P301)+QUOTIENT(COLUMNS($A$3:P301)-1,65)*CEILING(COUNT(DRAFT!$B:$B)/4,1),1+MOD(COLUMN()-1,6)))</f>
        <v/>
      </c>
      <c r="Q301" s="51" t="str">
        <f>IF(ROWS($A$3:Q301)&gt;CEILING(COUNT(DRAFT!$B:$B)/4,1),"",INDEX(RSLT,ROWS($A$3:Q301)+QUOTIENT(COLUMNS($A$3:Q301)-1,65)*CEILING(COUNT(DRAFT!$B:$B)/4,1),1+MOD(COLUMN()-1,6)))</f>
        <v/>
      </c>
      <c r="R301" s="51" t="str">
        <f>IF(ROWS($A$3:R301)&gt;CEILING(COUNT(DRAFT!$B:$B)/4,1),"",INDEX(RSLT,ROWS($A$3:R301)+QUOTIENT(COLUMNS($A$3:R301)-1,65)*CEILING(COUNT(DRAFT!$B:$B)/4,1),1+MOD(COLUMN()-1,6)))</f>
        <v/>
      </c>
      <c r="S301" s="51" t="str">
        <f>IF(ROWS($A$3:S301)&gt;CEILING(COUNT(DRAFT!$B:$B)/4,1),"",INDEX(RSLT,ROWS($A$3:S301)+QUOTIENT(COLUMNS($A$3:S301)-1,65)*CEILING(COUNT(DRAFT!$B:$B)/4,1),1+MOD(COLUMN()-1,6)))</f>
        <v/>
      </c>
      <c r="T301" s="52" t="str">
        <f>IF(ROWS($A$3:T301)&gt;CEILING(COUNT(DRAFT!$B:$B)/4,1),"",INDEX(RSLT,ROWS($A$3:T301)+QUOTIENT(COLUMNS($A$3:T301)-1,65)*CEILING(COUNT(DRAFT!$B:$B)/4,1),1+MOD(COLUMN()-1,6)))</f>
        <v/>
      </c>
      <c r="U301" s="71" t="str">
        <f>IF(ROWS($A$3:U301)&gt;CEILING(COUNT(DRAFT!$B:$B)/4,1),"",INDEX(RSLT,ROWS($A$3:U301)+QUOTIENT(COLUMNS($A$3:U301)-1,65)*CEILING(COUNT(DRAFT!$B:$B)/4,1),1+MOD(COLUMN()-1,6)))</f>
        <v/>
      </c>
      <c r="V301" s="51" t="str">
        <f>IF(ROWS($A$3:V301)&gt;CEILING(COUNT(DRAFT!$B:$B)/4,1),"",INDEX(RSLT,ROWS($A$3:V301)+QUOTIENT(COLUMNS($A$3:V301)-1,65)*CEILING(COUNT(DRAFT!$B:$B)/4,1),1+MOD(COLUMN()-1,6)))</f>
        <v/>
      </c>
      <c r="W301" s="51" t="str">
        <f>IF(ROWS($A$3:W301)&gt;CEILING(COUNT(DRAFT!$B:$B)/4,1),"",INDEX(RSLT,ROWS($A$3:W301)+QUOTIENT(COLUMNS($A$3:W301)-1,65)*CEILING(COUNT(DRAFT!$B:$B)/4,1),1+MOD(COLUMN()-1,6)))</f>
        <v/>
      </c>
      <c r="X301" s="51" t="str">
        <f>IF(ROWS($A$3:X301)&gt;CEILING(COUNT(DRAFT!$B:$B)/4,1),"",INDEX(RSLT,ROWS($A$3:X301)+QUOTIENT(COLUMNS($A$3:X301)-1,65)*CEILING(COUNT(DRAFT!$B:$B)/4,1),1+MOD(COLUMN()-1,6)))</f>
        <v/>
      </c>
    </row>
    <row r="302" spans="1:24" ht="23.1" customHeight="1" x14ac:dyDescent="0.2">
      <c r="A302" s="51" t="str">
        <f>IF(ROWS($A$3:A302)&gt;CEILING(COUNT(DRAFT!$B:$B)/4,1),"",INDEX(RSLT,ROWS($A$3:A302)+QUOTIENT(COLUMNS($A$3:A302)-1,65)*CEILING(COUNT(DRAFT!$B:$B)/4,1),1+MOD(COLUMN()-1,6)))</f>
        <v/>
      </c>
      <c r="B302" s="52" t="str">
        <f>IF(ROWS($A$3:B302)&gt;CEILING(COUNT(DRAFT!$B:$B)/4,1),"",INDEX(RSLT,ROWS($A$3:B302)+QUOTIENT(COLUMNS($A$3:B302)-1,65)*CEILING(COUNT(DRAFT!$B:$B)/4,1),1+MOD(COLUMN()-1,6)))</f>
        <v/>
      </c>
      <c r="C302" s="71" t="str">
        <f>IF(ROWS($A$3:C302)&gt;CEILING(COUNT(DRAFT!$B:$B)/4,1),"",INDEX(RSLT,ROWS($A$3:C302)+QUOTIENT(COLUMNS($A$3:C302)-1,65)*CEILING(COUNT(DRAFT!$B:$B)/4,1),1+MOD(COLUMN()-1,6)))</f>
        <v/>
      </c>
      <c r="D302" s="51" t="str">
        <f>IF(ROWS($A$3:D302)&gt;CEILING(COUNT(DRAFT!$B:$B)/4,1),"",INDEX(RSLT,ROWS($A$3:D302)+QUOTIENT(COLUMNS($A$3:D302)-1,65)*CEILING(COUNT(DRAFT!$B:$B)/4,1),1+MOD(COLUMN()-1,6)))</f>
        <v/>
      </c>
      <c r="E302" s="51" t="str">
        <f>IF(ROWS($A$3:E302)&gt;CEILING(COUNT(DRAFT!$B:$B)/4,1),"",INDEX(RSLT,ROWS($A$3:E302)+QUOTIENT(COLUMNS($A$3:E302)-1,65)*CEILING(COUNT(DRAFT!$B:$B)/4,1),1+MOD(COLUMN()-1,6)))</f>
        <v/>
      </c>
      <c r="F302" s="51" t="str">
        <f>IF(ROWS($A$3:F302)&gt;CEILING(COUNT(DRAFT!$B:$B)/4,1),"",INDEX(RSLT,ROWS($A$3:F302)+QUOTIENT(COLUMNS($A$3:F302)-1,65)*CEILING(COUNT(DRAFT!$B:$B)/4,1),1+MOD(COLUMN()-1,6)))</f>
        <v/>
      </c>
      <c r="G302" s="51" t="str">
        <f>IF(ROWS($A$3:G302)&gt;CEILING(COUNT(DRAFT!$B:$B)/4,1),"",INDEX(RSLT,ROWS($A$3:G302)+QUOTIENT(COLUMNS($A$3:G302)-1,65)*CEILING(COUNT(DRAFT!$B:$B)/4,1),1+MOD(COLUMN()-1,6)))</f>
        <v/>
      </c>
      <c r="H302" s="52" t="str">
        <f>IF(ROWS($A$3:H302)&gt;CEILING(COUNT(DRAFT!$B:$B)/4,1),"",INDEX(RSLT,ROWS($A$3:H302)+QUOTIENT(COLUMNS($A$3:H302)-1,65)*CEILING(COUNT(DRAFT!$B:$B)/4,1),1+MOD(COLUMN()-1,6)))</f>
        <v/>
      </c>
      <c r="I302" s="71" t="str">
        <f>IF(ROWS($A$3:I302)&gt;CEILING(COUNT(DRAFT!$B:$B)/4,1),"",INDEX(RSLT,ROWS($A$3:I302)+QUOTIENT(COLUMNS($A$3:I302)-1,65)*CEILING(COUNT(DRAFT!$B:$B)/4,1),1+MOD(COLUMN()-1,6)))</f>
        <v/>
      </c>
      <c r="J302" s="51" t="str">
        <f>IF(ROWS($A$3:J302)&gt;CEILING(COUNT(DRAFT!$B:$B)/4,1),"",INDEX(RSLT,ROWS($A$3:J302)+QUOTIENT(COLUMNS($A$3:J302)-1,65)*CEILING(COUNT(DRAFT!$B:$B)/4,1),1+MOD(COLUMN()-1,6)))</f>
        <v/>
      </c>
      <c r="K302" s="51" t="str">
        <f>IF(ROWS($A$3:K302)&gt;CEILING(COUNT(DRAFT!$B:$B)/4,1),"",INDEX(RSLT,ROWS($A$3:K302)+QUOTIENT(COLUMNS($A$3:K302)-1,65)*CEILING(COUNT(DRAFT!$B:$B)/4,1),1+MOD(COLUMN()-1,6)))</f>
        <v/>
      </c>
      <c r="L302" s="51" t="str">
        <f>IF(ROWS($A$3:L302)&gt;CEILING(COUNT(DRAFT!$B:$B)/4,1),"",INDEX(RSLT,ROWS($A$3:L302)+QUOTIENT(COLUMNS($A$3:L302)-1,65)*CEILING(COUNT(DRAFT!$B:$B)/4,1),1+MOD(COLUMN()-1,6)))</f>
        <v/>
      </c>
      <c r="M302" s="51" t="str">
        <f>IF(ROWS($A$3:M302)&gt;CEILING(COUNT(DRAFT!$B:$B)/4,1),"",INDEX(RSLT,ROWS($A$3:M302)+QUOTIENT(COLUMNS($A$3:M302)-1,65)*CEILING(COUNT(DRAFT!$B:$B)/4,1),1+MOD(COLUMN()-1,6)))</f>
        <v/>
      </c>
      <c r="N302" s="52" t="str">
        <f>IF(ROWS($A$3:N302)&gt;CEILING(COUNT(DRAFT!$B:$B)/4,1),"",INDEX(RSLT,ROWS($A$3:N302)+QUOTIENT(COLUMNS($A$3:N302)-1,65)*CEILING(COUNT(DRAFT!$B:$B)/4,1),1+MOD(COLUMN()-1,6)))</f>
        <v/>
      </c>
      <c r="O302" s="71" t="str">
        <f>IF(ROWS($A$3:O302)&gt;CEILING(COUNT(DRAFT!$B:$B)/4,1),"",INDEX(RSLT,ROWS($A$3:O302)+QUOTIENT(COLUMNS($A$3:O302)-1,65)*CEILING(COUNT(DRAFT!$B:$B)/4,1),1+MOD(COLUMN()-1,6)))</f>
        <v/>
      </c>
      <c r="P302" s="51" t="str">
        <f>IF(ROWS($A$3:P302)&gt;CEILING(COUNT(DRAFT!$B:$B)/4,1),"",INDEX(RSLT,ROWS($A$3:P302)+QUOTIENT(COLUMNS($A$3:P302)-1,65)*CEILING(COUNT(DRAFT!$B:$B)/4,1),1+MOD(COLUMN()-1,6)))</f>
        <v/>
      </c>
      <c r="Q302" s="51" t="str">
        <f>IF(ROWS($A$3:Q302)&gt;CEILING(COUNT(DRAFT!$B:$B)/4,1),"",INDEX(RSLT,ROWS($A$3:Q302)+QUOTIENT(COLUMNS($A$3:Q302)-1,65)*CEILING(COUNT(DRAFT!$B:$B)/4,1),1+MOD(COLUMN()-1,6)))</f>
        <v/>
      </c>
      <c r="R302" s="51" t="str">
        <f>IF(ROWS($A$3:R302)&gt;CEILING(COUNT(DRAFT!$B:$B)/4,1),"",INDEX(RSLT,ROWS($A$3:R302)+QUOTIENT(COLUMNS($A$3:R302)-1,65)*CEILING(COUNT(DRAFT!$B:$B)/4,1),1+MOD(COLUMN()-1,6)))</f>
        <v/>
      </c>
      <c r="S302" s="51" t="str">
        <f>IF(ROWS($A$3:S302)&gt;CEILING(COUNT(DRAFT!$B:$B)/4,1),"",INDEX(RSLT,ROWS($A$3:S302)+QUOTIENT(COLUMNS($A$3:S302)-1,65)*CEILING(COUNT(DRAFT!$B:$B)/4,1),1+MOD(COLUMN()-1,6)))</f>
        <v/>
      </c>
      <c r="T302" s="52" t="str">
        <f>IF(ROWS($A$3:T302)&gt;CEILING(COUNT(DRAFT!$B:$B)/4,1),"",INDEX(RSLT,ROWS($A$3:T302)+QUOTIENT(COLUMNS($A$3:T302)-1,65)*CEILING(COUNT(DRAFT!$B:$B)/4,1),1+MOD(COLUMN()-1,6)))</f>
        <v/>
      </c>
      <c r="U302" s="71" t="str">
        <f>IF(ROWS($A$3:U302)&gt;CEILING(COUNT(DRAFT!$B:$B)/4,1),"",INDEX(RSLT,ROWS($A$3:U302)+QUOTIENT(COLUMNS($A$3:U302)-1,65)*CEILING(COUNT(DRAFT!$B:$B)/4,1),1+MOD(COLUMN()-1,6)))</f>
        <v/>
      </c>
      <c r="V302" s="51" t="str">
        <f>IF(ROWS($A$3:V302)&gt;CEILING(COUNT(DRAFT!$B:$B)/4,1),"",INDEX(RSLT,ROWS($A$3:V302)+QUOTIENT(COLUMNS($A$3:V302)-1,65)*CEILING(COUNT(DRAFT!$B:$B)/4,1),1+MOD(COLUMN()-1,6)))</f>
        <v/>
      </c>
      <c r="W302" s="51" t="str">
        <f>IF(ROWS($A$3:W302)&gt;CEILING(COUNT(DRAFT!$B:$B)/4,1),"",INDEX(RSLT,ROWS($A$3:W302)+QUOTIENT(COLUMNS($A$3:W302)-1,65)*CEILING(COUNT(DRAFT!$B:$B)/4,1),1+MOD(COLUMN()-1,6)))</f>
        <v/>
      </c>
      <c r="X302" s="51" t="str">
        <f>IF(ROWS($A$3:X302)&gt;CEILING(COUNT(DRAFT!$B:$B)/4,1),"",INDEX(RSLT,ROWS($A$3:X302)+QUOTIENT(COLUMNS($A$3:X302)-1,65)*CEILING(COUNT(DRAFT!$B:$B)/4,1),1+MOD(COLUMN()-1,6)))</f>
        <v/>
      </c>
    </row>
    <row r="303" spans="1:24" ht="23.1" customHeight="1" x14ac:dyDescent="0.2">
      <c r="A303" s="51" t="str">
        <f>IF(ROWS($A$3:A303)&gt;CEILING(COUNT(DRAFT!$B:$B)/4,1),"",INDEX(RSLT,ROWS($A$3:A303)+QUOTIENT(COLUMNS($A$3:A303)-1,65)*CEILING(COUNT(DRAFT!$B:$B)/4,1),1+MOD(COLUMN()-1,6)))</f>
        <v/>
      </c>
      <c r="B303" s="52" t="str">
        <f>IF(ROWS($A$3:B303)&gt;CEILING(COUNT(DRAFT!$B:$B)/4,1),"",INDEX(RSLT,ROWS($A$3:B303)+QUOTIENT(COLUMNS($A$3:B303)-1,65)*CEILING(COUNT(DRAFT!$B:$B)/4,1),1+MOD(COLUMN()-1,6)))</f>
        <v/>
      </c>
      <c r="C303" s="71" t="str">
        <f>IF(ROWS($A$3:C303)&gt;CEILING(COUNT(DRAFT!$B:$B)/4,1),"",INDEX(RSLT,ROWS($A$3:C303)+QUOTIENT(COLUMNS($A$3:C303)-1,65)*CEILING(COUNT(DRAFT!$B:$B)/4,1),1+MOD(COLUMN()-1,6)))</f>
        <v/>
      </c>
      <c r="D303" s="51" t="str">
        <f>IF(ROWS($A$3:D303)&gt;CEILING(COUNT(DRAFT!$B:$B)/4,1),"",INDEX(RSLT,ROWS($A$3:D303)+QUOTIENT(COLUMNS($A$3:D303)-1,65)*CEILING(COUNT(DRAFT!$B:$B)/4,1),1+MOD(COLUMN()-1,6)))</f>
        <v/>
      </c>
      <c r="E303" s="51" t="str">
        <f>IF(ROWS($A$3:E303)&gt;CEILING(COUNT(DRAFT!$B:$B)/4,1),"",INDEX(RSLT,ROWS($A$3:E303)+QUOTIENT(COLUMNS($A$3:E303)-1,65)*CEILING(COUNT(DRAFT!$B:$B)/4,1),1+MOD(COLUMN()-1,6)))</f>
        <v/>
      </c>
      <c r="F303" s="51" t="str">
        <f>IF(ROWS($A$3:F303)&gt;CEILING(COUNT(DRAFT!$B:$B)/4,1),"",INDEX(RSLT,ROWS($A$3:F303)+QUOTIENT(COLUMNS($A$3:F303)-1,65)*CEILING(COUNT(DRAFT!$B:$B)/4,1),1+MOD(COLUMN()-1,6)))</f>
        <v/>
      </c>
      <c r="G303" s="51" t="str">
        <f>IF(ROWS($A$3:G303)&gt;CEILING(COUNT(DRAFT!$B:$B)/4,1),"",INDEX(RSLT,ROWS($A$3:G303)+QUOTIENT(COLUMNS($A$3:G303)-1,65)*CEILING(COUNT(DRAFT!$B:$B)/4,1),1+MOD(COLUMN()-1,6)))</f>
        <v/>
      </c>
      <c r="H303" s="52" t="str">
        <f>IF(ROWS($A$3:H303)&gt;CEILING(COUNT(DRAFT!$B:$B)/4,1),"",INDEX(RSLT,ROWS($A$3:H303)+QUOTIENT(COLUMNS($A$3:H303)-1,65)*CEILING(COUNT(DRAFT!$B:$B)/4,1),1+MOD(COLUMN()-1,6)))</f>
        <v/>
      </c>
      <c r="I303" s="71" t="str">
        <f>IF(ROWS($A$3:I303)&gt;CEILING(COUNT(DRAFT!$B:$B)/4,1),"",INDEX(RSLT,ROWS($A$3:I303)+QUOTIENT(COLUMNS($A$3:I303)-1,65)*CEILING(COUNT(DRAFT!$B:$B)/4,1),1+MOD(COLUMN()-1,6)))</f>
        <v/>
      </c>
      <c r="J303" s="51" t="str">
        <f>IF(ROWS($A$3:J303)&gt;CEILING(COUNT(DRAFT!$B:$B)/4,1),"",INDEX(RSLT,ROWS($A$3:J303)+QUOTIENT(COLUMNS($A$3:J303)-1,65)*CEILING(COUNT(DRAFT!$B:$B)/4,1),1+MOD(COLUMN()-1,6)))</f>
        <v/>
      </c>
      <c r="K303" s="51" t="str">
        <f>IF(ROWS($A$3:K303)&gt;CEILING(COUNT(DRAFT!$B:$B)/4,1),"",INDEX(RSLT,ROWS($A$3:K303)+QUOTIENT(COLUMNS($A$3:K303)-1,65)*CEILING(COUNT(DRAFT!$B:$B)/4,1),1+MOD(COLUMN()-1,6)))</f>
        <v/>
      </c>
      <c r="L303" s="51" t="str">
        <f>IF(ROWS($A$3:L303)&gt;CEILING(COUNT(DRAFT!$B:$B)/4,1),"",INDEX(RSLT,ROWS($A$3:L303)+QUOTIENT(COLUMNS($A$3:L303)-1,65)*CEILING(COUNT(DRAFT!$B:$B)/4,1),1+MOD(COLUMN()-1,6)))</f>
        <v/>
      </c>
      <c r="M303" s="51" t="str">
        <f>IF(ROWS($A$3:M303)&gt;CEILING(COUNT(DRAFT!$B:$B)/4,1),"",INDEX(RSLT,ROWS($A$3:M303)+QUOTIENT(COLUMNS($A$3:M303)-1,65)*CEILING(COUNT(DRAFT!$B:$B)/4,1),1+MOD(COLUMN()-1,6)))</f>
        <v/>
      </c>
      <c r="N303" s="52" t="str">
        <f>IF(ROWS($A$3:N303)&gt;CEILING(COUNT(DRAFT!$B:$B)/4,1),"",INDEX(RSLT,ROWS($A$3:N303)+QUOTIENT(COLUMNS($A$3:N303)-1,65)*CEILING(COUNT(DRAFT!$B:$B)/4,1),1+MOD(COLUMN()-1,6)))</f>
        <v/>
      </c>
      <c r="O303" s="71" t="str">
        <f>IF(ROWS($A$3:O303)&gt;CEILING(COUNT(DRAFT!$B:$B)/4,1),"",INDEX(RSLT,ROWS($A$3:O303)+QUOTIENT(COLUMNS($A$3:O303)-1,65)*CEILING(COUNT(DRAFT!$B:$B)/4,1),1+MOD(COLUMN()-1,6)))</f>
        <v/>
      </c>
      <c r="P303" s="51" t="str">
        <f>IF(ROWS($A$3:P303)&gt;CEILING(COUNT(DRAFT!$B:$B)/4,1),"",INDEX(RSLT,ROWS($A$3:P303)+QUOTIENT(COLUMNS($A$3:P303)-1,65)*CEILING(COUNT(DRAFT!$B:$B)/4,1),1+MOD(COLUMN()-1,6)))</f>
        <v/>
      </c>
      <c r="Q303" s="51" t="str">
        <f>IF(ROWS($A$3:Q303)&gt;CEILING(COUNT(DRAFT!$B:$B)/4,1),"",INDEX(RSLT,ROWS($A$3:Q303)+QUOTIENT(COLUMNS($A$3:Q303)-1,65)*CEILING(COUNT(DRAFT!$B:$B)/4,1),1+MOD(COLUMN()-1,6)))</f>
        <v/>
      </c>
      <c r="R303" s="51" t="str">
        <f>IF(ROWS($A$3:R303)&gt;CEILING(COUNT(DRAFT!$B:$B)/4,1),"",INDEX(RSLT,ROWS($A$3:R303)+QUOTIENT(COLUMNS($A$3:R303)-1,65)*CEILING(COUNT(DRAFT!$B:$B)/4,1),1+MOD(COLUMN()-1,6)))</f>
        <v/>
      </c>
      <c r="S303" s="51" t="str">
        <f>IF(ROWS($A$3:S303)&gt;CEILING(COUNT(DRAFT!$B:$B)/4,1),"",INDEX(RSLT,ROWS($A$3:S303)+QUOTIENT(COLUMNS($A$3:S303)-1,65)*CEILING(COUNT(DRAFT!$B:$B)/4,1),1+MOD(COLUMN()-1,6)))</f>
        <v/>
      </c>
      <c r="T303" s="52" t="str">
        <f>IF(ROWS($A$3:T303)&gt;CEILING(COUNT(DRAFT!$B:$B)/4,1),"",INDEX(RSLT,ROWS($A$3:T303)+QUOTIENT(COLUMNS($A$3:T303)-1,65)*CEILING(COUNT(DRAFT!$B:$B)/4,1),1+MOD(COLUMN()-1,6)))</f>
        <v/>
      </c>
      <c r="U303" s="71" t="str">
        <f>IF(ROWS($A$3:U303)&gt;CEILING(COUNT(DRAFT!$B:$B)/4,1),"",INDEX(RSLT,ROWS($A$3:U303)+QUOTIENT(COLUMNS($A$3:U303)-1,65)*CEILING(COUNT(DRAFT!$B:$B)/4,1),1+MOD(COLUMN()-1,6)))</f>
        <v/>
      </c>
      <c r="V303" s="51" t="str">
        <f>IF(ROWS($A$3:V303)&gt;CEILING(COUNT(DRAFT!$B:$B)/4,1),"",INDEX(RSLT,ROWS($A$3:V303)+QUOTIENT(COLUMNS($A$3:V303)-1,65)*CEILING(COUNT(DRAFT!$B:$B)/4,1),1+MOD(COLUMN()-1,6)))</f>
        <v/>
      </c>
      <c r="W303" s="51" t="str">
        <f>IF(ROWS($A$3:W303)&gt;CEILING(COUNT(DRAFT!$B:$B)/4,1),"",INDEX(RSLT,ROWS($A$3:W303)+QUOTIENT(COLUMNS($A$3:W303)-1,65)*CEILING(COUNT(DRAFT!$B:$B)/4,1),1+MOD(COLUMN()-1,6)))</f>
        <v/>
      </c>
      <c r="X303" s="51" t="str">
        <f>IF(ROWS($A$3:X303)&gt;CEILING(COUNT(DRAFT!$B:$B)/4,1),"",INDEX(RSLT,ROWS($A$3:X303)+QUOTIENT(COLUMNS($A$3:X303)-1,65)*CEILING(COUNT(DRAFT!$B:$B)/4,1),1+MOD(COLUMN()-1,6)))</f>
        <v/>
      </c>
    </row>
    <row r="304" spans="1:24" ht="23.1" customHeight="1" x14ac:dyDescent="0.2">
      <c r="A304" s="51" t="str">
        <f>IF(ROWS($A$3:A304)&gt;CEILING(COUNT(DRAFT!$B:$B)/4,1),"",INDEX(RSLT,ROWS($A$3:A304)+QUOTIENT(COLUMNS($A$3:A304)-1,65)*CEILING(COUNT(DRAFT!$B:$B)/4,1),1+MOD(COLUMN()-1,6)))</f>
        <v/>
      </c>
      <c r="B304" s="52" t="str">
        <f>IF(ROWS($A$3:B304)&gt;CEILING(COUNT(DRAFT!$B:$B)/4,1),"",INDEX(RSLT,ROWS($A$3:B304)+QUOTIENT(COLUMNS($A$3:B304)-1,65)*CEILING(COUNT(DRAFT!$B:$B)/4,1),1+MOD(COLUMN()-1,6)))</f>
        <v/>
      </c>
      <c r="C304" s="71" t="str">
        <f>IF(ROWS($A$3:C304)&gt;CEILING(COUNT(DRAFT!$B:$B)/4,1),"",INDEX(RSLT,ROWS($A$3:C304)+QUOTIENT(COLUMNS($A$3:C304)-1,65)*CEILING(COUNT(DRAFT!$B:$B)/4,1),1+MOD(COLUMN()-1,6)))</f>
        <v/>
      </c>
      <c r="D304" s="51" t="str">
        <f>IF(ROWS($A$3:D304)&gt;CEILING(COUNT(DRAFT!$B:$B)/4,1),"",INDEX(RSLT,ROWS($A$3:D304)+QUOTIENT(COLUMNS($A$3:D304)-1,65)*CEILING(COUNT(DRAFT!$B:$B)/4,1),1+MOD(COLUMN()-1,6)))</f>
        <v/>
      </c>
      <c r="E304" s="51" t="str">
        <f>IF(ROWS($A$3:E304)&gt;CEILING(COUNT(DRAFT!$B:$B)/4,1),"",INDEX(RSLT,ROWS($A$3:E304)+QUOTIENT(COLUMNS($A$3:E304)-1,65)*CEILING(COUNT(DRAFT!$B:$B)/4,1),1+MOD(COLUMN()-1,6)))</f>
        <v/>
      </c>
      <c r="F304" s="51" t="str">
        <f>IF(ROWS($A$3:F304)&gt;CEILING(COUNT(DRAFT!$B:$B)/4,1),"",INDEX(RSLT,ROWS($A$3:F304)+QUOTIENT(COLUMNS($A$3:F304)-1,65)*CEILING(COUNT(DRAFT!$B:$B)/4,1),1+MOD(COLUMN()-1,6)))</f>
        <v/>
      </c>
      <c r="G304" s="51" t="str">
        <f>IF(ROWS($A$3:G304)&gt;CEILING(COUNT(DRAFT!$B:$B)/4,1),"",INDEX(RSLT,ROWS($A$3:G304)+QUOTIENT(COLUMNS($A$3:G304)-1,65)*CEILING(COUNT(DRAFT!$B:$B)/4,1),1+MOD(COLUMN()-1,6)))</f>
        <v/>
      </c>
      <c r="H304" s="52" t="str">
        <f>IF(ROWS($A$3:H304)&gt;CEILING(COUNT(DRAFT!$B:$B)/4,1),"",INDEX(RSLT,ROWS($A$3:H304)+QUOTIENT(COLUMNS($A$3:H304)-1,65)*CEILING(COUNT(DRAFT!$B:$B)/4,1),1+MOD(COLUMN()-1,6)))</f>
        <v/>
      </c>
      <c r="I304" s="71" t="str">
        <f>IF(ROWS($A$3:I304)&gt;CEILING(COUNT(DRAFT!$B:$B)/4,1),"",INDEX(RSLT,ROWS($A$3:I304)+QUOTIENT(COLUMNS($A$3:I304)-1,65)*CEILING(COUNT(DRAFT!$B:$B)/4,1),1+MOD(COLUMN()-1,6)))</f>
        <v/>
      </c>
      <c r="J304" s="51" t="str">
        <f>IF(ROWS($A$3:J304)&gt;CEILING(COUNT(DRAFT!$B:$B)/4,1),"",INDEX(RSLT,ROWS($A$3:J304)+QUOTIENT(COLUMNS($A$3:J304)-1,65)*CEILING(COUNT(DRAFT!$B:$B)/4,1),1+MOD(COLUMN()-1,6)))</f>
        <v/>
      </c>
      <c r="K304" s="51" t="str">
        <f>IF(ROWS($A$3:K304)&gt;CEILING(COUNT(DRAFT!$B:$B)/4,1),"",INDEX(RSLT,ROWS($A$3:K304)+QUOTIENT(COLUMNS($A$3:K304)-1,65)*CEILING(COUNT(DRAFT!$B:$B)/4,1),1+MOD(COLUMN()-1,6)))</f>
        <v/>
      </c>
      <c r="L304" s="51" t="str">
        <f>IF(ROWS($A$3:L304)&gt;CEILING(COUNT(DRAFT!$B:$B)/4,1),"",INDEX(RSLT,ROWS($A$3:L304)+QUOTIENT(COLUMNS($A$3:L304)-1,65)*CEILING(COUNT(DRAFT!$B:$B)/4,1),1+MOD(COLUMN()-1,6)))</f>
        <v/>
      </c>
      <c r="M304" s="51" t="str">
        <f>IF(ROWS($A$3:M304)&gt;CEILING(COUNT(DRAFT!$B:$B)/4,1),"",INDEX(RSLT,ROWS($A$3:M304)+QUOTIENT(COLUMNS($A$3:M304)-1,65)*CEILING(COUNT(DRAFT!$B:$B)/4,1),1+MOD(COLUMN()-1,6)))</f>
        <v/>
      </c>
      <c r="N304" s="52" t="str">
        <f>IF(ROWS($A$3:N304)&gt;CEILING(COUNT(DRAFT!$B:$B)/4,1),"",INDEX(RSLT,ROWS($A$3:N304)+QUOTIENT(COLUMNS($A$3:N304)-1,65)*CEILING(COUNT(DRAFT!$B:$B)/4,1),1+MOD(COLUMN()-1,6)))</f>
        <v/>
      </c>
      <c r="O304" s="71" t="str">
        <f>IF(ROWS($A$3:O304)&gt;CEILING(COUNT(DRAFT!$B:$B)/4,1),"",INDEX(RSLT,ROWS($A$3:O304)+QUOTIENT(COLUMNS($A$3:O304)-1,65)*CEILING(COUNT(DRAFT!$B:$B)/4,1),1+MOD(COLUMN()-1,6)))</f>
        <v/>
      </c>
      <c r="P304" s="51" t="str">
        <f>IF(ROWS($A$3:P304)&gt;CEILING(COUNT(DRAFT!$B:$B)/4,1),"",INDEX(RSLT,ROWS($A$3:P304)+QUOTIENT(COLUMNS($A$3:P304)-1,65)*CEILING(COUNT(DRAFT!$B:$B)/4,1),1+MOD(COLUMN()-1,6)))</f>
        <v/>
      </c>
      <c r="Q304" s="51" t="str">
        <f>IF(ROWS($A$3:Q304)&gt;CEILING(COUNT(DRAFT!$B:$B)/4,1),"",INDEX(RSLT,ROWS($A$3:Q304)+QUOTIENT(COLUMNS($A$3:Q304)-1,65)*CEILING(COUNT(DRAFT!$B:$B)/4,1),1+MOD(COLUMN()-1,6)))</f>
        <v/>
      </c>
      <c r="R304" s="51" t="str">
        <f>IF(ROWS($A$3:R304)&gt;CEILING(COUNT(DRAFT!$B:$B)/4,1),"",INDEX(RSLT,ROWS($A$3:R304)+QUOTIENT(COLUMNS($A$3:R304)-1,65)*CEILING(COUNT(DRAFT!$B:$B)/4,1),1+MOD(COLUMN()-1,6)))</f>
        <v/>
      </c>
      <c r="S304" s="51" t="str">
        <f>IF(ROWS($A$3:S304)&gt;CEILING(COUNT(DRAFT!$B:$B)/4,1),"",INDEX(RSLT,ROWS($A$3:S304)+QUOTIENT(COLUMNS($A$3:S304)-1,65)*CEILING(COUNT(DRAFT!$B:$B)/4,1),1+MOD(COLUMN()-1,6)))</f>
        <v/>
      </c>
      <c r="T304" s="52" t="str">
        <f>IF(ROWS($A$3:T304)&gt;CEILING(COUNT(DRAFT!$B:$B)/4,1),"",INDEX(RSLT,ROWS($A$3:T304)+QUOTIENT(COLUMNS($A$3:T304)-1,65)*CEILING(COUNT(DRAFT!$B:$B)/4,1),1+MOD(COLUMN()-1,6)))</f>
        <v/>
      </c>
      <c r="U304" s="71" t="str">
        <f>IF(ROWS($A$3:U304)&gt;CEILING(COUNT(DRAFT!$B:$B)/4,1),"",INDEX(RSLT,ROWS($A$3:U304)+QUOTIENT(COLUMNS($A$3:U304)-1,65)*CEILING(COUNT(DRAFT!$B:$B)/4,1),1+MOD(COLUMN()-1,6)))</f>
        <v/>
      </c>
      <c r="V304" s="51" t="str">
        <f>IF(ROWS($A$3:V304)&gt;CEILING(COUNT(DRAFT!$B:$B)/4,1),"",INDEX(RSLT,ROWS($A$3:V304)+QUOTIENT(COLUMNS($A$3:V304)-1,65)*CEILING(COUNT(DRAFT!$B:$B)/4,1),1+MOD(COLUMN()-1,6)))</f>
        <v/>
      </c>
      <c r="W304" s="51" t="str">
        <f>IF(ROWS($A$3:W304)&gt;CEILING(COUNT(DRAFT!$B:$B)/4,1),"",INDEX(RSLT,ROWS($A$3:W304)+QUOTIENT(COLUMNS($A$3:W304)-1,65)*CEILING(COUNT(DRAFT!$B:$B)/4,1),1+MOD(COLUMN()-1,6)))</f>
        <v/>
      </c>
      <c r="X304" s="51" t="str">
        <f>IF(ROWS($A$3:X304)&gt;CEILING(COUNT(DRAFT!$B:$B)/4,1),"",INDEX(RSLT,ROWS($A$3:X304)+QUOTIENT(COLUMNS($A$3:X304)-1,65)*CEILING(COUNT(DRAFT!$B:$B)/4,1),1+MOD(COLUMN()-1,6)))</f>
        <v/>
      </c>
    </row>
    <row r="305" spans="1:24" ht="23.1" customHeight="1" x14ac:dyDescent="0.2">
      <c r="A305" s="51" t="str">
        <f>IF(ROWS($A$3:A305)&gt;CEILING(COUNT(DRAFT!$B:$B)/4,1),"",INDEX(RSLT,ROWS($A$3:A305)+QUOTIENT(COLUMNS($A$3:A305)-1,65)*CEILING(COUNT(DRAFT!$B:$B)/4,1),1+MOD(COLUMN()-1,6)))</f>
        <v/>
      </c>
      <c r="B305" s="52" t="str">
        <f>IF(ROWS($A$3:B305)&gt;CEILING(COUNT(DRAFT!$B:$B)/4,1),"",INDEX(RSLT,ROWS($A$3:B305)+QUOTIENT(COLUMNS($A$3:B305)-1,65)*CEILING(COUNT(DRAFT!$B:$B)/4,1),1+MOD(COLUMN()-1,6)))</f>
        <v/>
      </c>
      <c r="C305" s="71" t="str">
        <f>IF(ROWS($A$3:C305)&gt;CEILING(COUNT(DRAFT!$B:$B)/4,1),"",INDEX(RSLT,ROWS($A$3:C305)+QUOTIENT(COLUMNS($A$3:C305)-1,65)*CEILING(COUNT(DRAFT!$B:$B)/4,1),1+MOD(COLUMN()-1,6)))</f>
        <v/>
      </c>
      <c r="D305" s="51" t="str">
        <f>IF(ROWS($A$3:D305)&gt;CEILING(COUNT(DRAFT!$B:$B)/4,1),"",INDEX(RSLT,ROWS($A$3:D305)+QUOTIENT(COLUMNS($A$3:D305)-1,65)*CEILING(COUNT(DRAFT!$B:$B)/4,1),1+MOD(COLUMN()-1,6)))</f>
        <v/>
      </c>
      <c r="E305" s="51" t="str">
        <f>IF(ROWS($A$3:E305)&gt;CEILING(COUNT(DRAFT!$B:$B)/4,1),"",INDEX(RSLT,ROWS($A$3:E305)+QUOTIENT(COLUMNS($A$3:E305)-1,65)*CEILING(COUNT(DRAFT!$B:$B)/4,1),1+MOD(COLUMN()-1,6)))</f>
        <v/>
      </c>
      <c r="F305" s="51" t="str">
        <f>IF(ROWS($A$3:F305)&gt;CEILING(COUNT(DRAFT!$B:$B)/4,1),"",INDEX(RSLT,ROWS($A$3:F305)+QUOTIENT(COLUMNS($A$3:F305)-1,65)*CEILING(COUNT(DRAFT!$B:$B)/4,1),1+MOD(COLUMN()-1,6)))</f>
        <v/>
      </c>
      <c r="G305" s="51" t="str">
        <f>IF(ROWS($A$3:G305)&gt;CEILING(COUNT(DRAFT!$B:$B)/4,1),"",INDEX(RSLT,ROWS($A$3:G305)+QUOTIENT(COLUMNS($A$3:G305)-1,65)*CEILING(COUNT(DRAFT!$B:$B)/4,1),1+MOD(COLUMN()-1,6)))</f>
        <v/>
      </c>
      <c r="H305" s="52" t="str">
        <f>IF(ROWS($A$3:H305)&gt;CEILING(COUNT(DRAFT!$B:$B)/4,1),"",INDEX(RSLT,ROWS($A$3:H305)+QUOTIENT(COLUMNS($A$3:H305)-1,65)*CEILING(COUNT(DRAFT!$B:$B)/4,1),1+MOD(COLUMN()-1,6)))</f>
        <v/>
      </c>
      <c r="I305" s="71" t="str">
        <f>IF(ROWS($A$3:I305)&gt;CEILING(COUNT(DRAFT!$B:$B)/4,1),"",INDEX(RSLT,ROWS($A$3:I305)+QUOTIENT(COLUMNS($A$3:I305)-1,65)*CEILING(COUNT(DRAFT!$B:$B)/4,1),1+MOD(COLUMN()-1,6)))</f>
        <v/>
      </c>
      <c r="J305" s="51" t="str">
        <f>IF(ROWS($A$3:J305)&gt;CEILING(COUNT(DRAFT!$B:$B)/4,1),"",INDEX(RSLT,ROWS($A$3:J305)+QUOTIENT(COLUMNS($A$3:J305)-1,65)*CEILING(COUNT(DRAFT!$B:$B)/4,1),1+MOD(COLUMN()-1,6)))</f>
        <v/>
      </c>
      <c r="K305" s="51" t="str">
        <f>IF(ROWS($A$3:K305)&gt;CEILING(COUNT(DRAFT!$B:$B)/4,1),"",INDEX(RSLT,ROWS($A$3:K305)+QUOTIENT(COLUMNS($A$3:K305)-1,65)*CEILING(COUNT(DRAFT!$B:$B)/4,1),1+MOD(COLUMN()-1,6)))</f>
        <v/>
      </c>
      <c r="L305" s="51" t="str">
        <f>IF(ROWS($A$3:L305)&gt;CEILING(COUNT(DRAFT!$B:$B)/4,1),"",INDEX(RSLT,ROWS($A$3:L305)+QUOTIENT(COLUMNS($A$3:L305)-1,65)*CEILING(COUNT(DRAFT!$B:$B)/4,1),1+MOD(COLUMN()-1,6)))</f>
        <v/>
      </c>
      <c r="M305" s="51" t="str">
        <f>IF(ROWS($A$3:M305)&gt;CEILING(COUNT(DRAFT!$B:$B)/4,1),"",INDEX(RSLT,ROWS($A$3:M305)+QUOTIENT(COLUMNS($A$3:M305)-1,65)*CEILING(COUNT(DRAFT!$B:$B)/4,1),1+MOD(COLUMN()-1,6)))</f>
        <v/>
      </c>
      <c r="N305" s="52" t="str">
        <f>IF(ROWS($A$3:N305)&gt;CEILING(COUNT(DRAFT!$B:$B)/4,1),"",INDEX(RSLT,ROWS($A$3:N305)+QUOTIENT(COLUMNS($A$3:N305)-1,65)*CEILING(COUNT(DRAFT!$B:$B)/4,1),1+MOD(COLUMN()-1,6)))</f>
        <v/>
      </c>
      <c r="O305" s="71" t="str">
        <f>IF(ROWS($A$3:O305)&gt;CEILING(COUNT(DRAFT!$B:$B)/4,1),"",INDEX(RSLT,ROWS($A$3:O305)+QUOTIENT(COLUMNS($A$3:O305)-1,65)*CEILING(COUNT(DRAFT!$B:$B)/4,1),1+MOD(COLUMN()-1,6)))</f>
        <v/>
      </c>
      <c r="P305" s="51" t="str">
        <f>IF(ROWS($A$3:P305)&gt;CEILING(COUNT(DRAFT!$B:$B)/4,1),"",INDEX(RSLT,ROWS($A$3:P305)+QUOTIENT(COLUMNS($A$3:P305)-1,65)*CEILING(COUNT(DRAFT!$B:$B)/4,1),1+MOD(COLUMN()-1,6)))</f>
        <v/>
      </c>
      <c r="Q305" s="51" t="str">
        <f>IF(ROWS($A$3:Q305)&gt;CEILING(COUNT(DRAFT!$B:$B)/4,1),"",INDEX(RSLT,ROWS($A$3:Q305)+QUOTIENT(COLUMNS($A$3:Q305)-1,65)*CEILING(COUNT(DRAFT!$B:$B)/4,1),1+MOD(COLUMN()-1,6)))</f>
        <v/>
      </c>
      <c r="R305" s="51" t="str">
        <f>IF(ROWS($A$3:R305)&gt;CEILING(COUNT(DRAFT!$B:$B)/4,1),"",INDEX(RSLT,ROWS($A$3:R305)+QUOTIENT(COLUMNS($A$3:R305)-1,65)*CEILING(COUNT(DRAFT!$B:$B)/4,1),1+MOD(COLUMN()-1,6)))</f>
        <v/>
      </c>
      <c r="S305" s="51" t="str">
        <f>IF(ROWS($A$3:S305)&gt;CEILING(COUNT(DRAFT!$B:$B)/4,1),"",INDEX(RSLT,ROWS($A$3:S305)+QUOTIENT(COLUMNS($A$3:S305)-1,65)*CEILING(COUNT(DRAFT!$B:$B)/4,1),1+MOD(COLUMN()-1,6)))</f>
        <v/>
      </c>
      <c r="T305" s="52" t="str">
        <f>IF(ROWS($A$3:T305)&gt;CEILING(COUNT(DRAFT!$B:$B)/4,1),"",INDEX(RSLT,ROWS($A$3:T305)+QUOTIENT(COLUMNS($A$3:T305)-1,65)*CEILING(COUNT(DRAFT!$B:$B)/4,1),1+MOD(COLUMN()-1,6)))</f>
        <v/>
      </c>
      <c r="U305" s="71" t="str">
        <f>IF(ROWS($A$3:U305)&gt;CEILING(COUNT(DRAFT!$B:$B)/4,1),"",INDEX(RSLT,ROWS($A$3:U305)+QUOTIENT(COLUMNS($A$3:U305)-1,65)*CEILING(COUNT(DRAFT!$B:$B)/4,1),1+MOD(COLUMN()-1,6)))</f>
        <v/>
      </c>
      <c r="V305" s="51" t="str">
        <f>IF(ROWS($A$3:V305)&gt;CEILING(COUNT(DRAFT!$B:$B)/4,1),"",INDEX(RSLT,ROWS($A$3:V305)+QUOTIENT(COLUMNS($A$3:V305)-1,65)*CEILING(COUNT(DRAFT!$B:$B)/4,1),1+MOD(COLUMN()-1,6)))</f>
        <v/>
      </c>
      <c r="W305" s="51" t="str">
        <f>IF(ROWS($A$3:W305)&gt;CEILING(COUNT(DRAFT!$B:$B)/4,1),"",INDEX(RSLT,ROWS($A$3:W305)+QUOTIENT(COLUMNS($A$3:W305)-1,65)*CEILING(COUNT(DRAFT!$B:$B)/4,1),1+MOD(COLUMN()-1,6)))</f>
        <v/>
      </c>
      <c r="X305" s="51" t="str">
        <f>IF(ROWS($A$3:X305)&gt;CEILING(COUNT(DRAFT!$B:$B)/4,1),"",INDEX(RSLT,ROWS($A$3:X305)+QUOTIENT(COLUMNS($A$3:X305)-1,65)*CEILING(COUNT(DRAFT!$B:$B)/4,1),1+MOD(COLUMN()-1,6)))</f>
        <v/>
      </c>
    </row>
    <row r="306" spans="1:24" ht="23.1" customHeight="1" x14ac:dyDescent="0.2">
      <c r="A306" s="51" t="str">
        <f>IF(ROWS($A$3:A306)&gt;CEILING(COUNT(DRAFT!$B:$B)/4,1),"",INDEX(RSLT,ROWS($A$3:A306)+QUOTIENT(COLUMNS($A$3:A306)-1,65)*CEILING(COUNT(DRAFT!$B:$B)/4,1),1+MOD(COLUMN()-1,6)))</f>
        <v/>
      </c>
      <c r="B306" s="52" t="str">
        <f>IF(ROWS($A$3:B306)&gt;CEILING(COUNT(DRAFT!$B:$B)/4,1),"",INDEX(RSLT,ROWS($A$3:B306)+QUOTIENT(COLUMNS($A$3:B306)-1,65)*CEILING(COUNT(DRAFT!$B:$B)/4,1),1+MOD(COLUMN()-1,6)))</f>
        <v/>
      </c>
      <c r="C306" s="71" t="str">
        <f>IF(ROWS($A$3:C306)&gt;CEILING(COUNT(DRAFT!$B:$B)/4,1),"",INDEX(RSLT,ROWS($A$3:C306)+QUOTIENT(COLUMNS($A$3:C306)-1,65)*CEILING(COUNT(DRAFT!$B:$B)/4,1),1+MOD(COLUMN()-1,6)))</f>
        <v/>
      </c>
      <c r="D306" s="51" t="str">
        <f>IF(ROWS($A$3:D306)&gt;CEILING(COUNT(DRAFT!$B:$B)/4,1),"",INDEX(RSLT,ROWS($A$3:D306)+QUOTIENT(COLUMNS($A$3:D306)-1,65)*CEILING(COUNT(DRAFT!$B:$B)/4,1),1+MOD(COLUMN()-1,6)))</f>
        <v/>
      </c>
      <c r="E306" s="51" t="str">
        <f>IF(ROWS($A$3:E306)&gt;CEILING(COUNT(DRAFT!$B:$B)/4,1),"",INDEX(RSLT,ROWS($A$3:E306)+QUOTIENT(COLUMNS($A$3:E306)-1,65)*CEILING(COUNT(DRAFT!$B:$B)/4,1),1+MOD(COLUMN()-1,6)))</f>
        <v/>
      </c>
      <c r="F306" s="51" t="str">
        <f>IF(ROWS($A$3:F306)&gt;CEILING(COUNT(DRAFT!$B:$B)/4,1),"",INDEX(RSLT,ROWS($A$3:F306)+QUOTIENT(COLUMNS($A$3:F306)-1,65)*CEILING(COUNT(DRAFT!$B:$B)/4,1),1+MOD(COLUMN()-1,6)))</f>
        <v/>
      </c>
      <c r="G306" s="51" t="str">
        <f>IF(ROWS($A$3:G306)&gt;CEILING(COUNT(DRAFT!$B:$B)/4,1),"",INDEX(RSLT,ROWS($A$3:G306)+QUOTIENT(COLUMNS($A$3:G306)-1,65)*CEILING(COUNT(DRAFT!$B:$B)/4,1),1+MOD(COLUMN()-1,6)))</f>
        <v/>
      </c>
      <c r="H306" s="52" t="str">
        <f>IF(ROWS($A$3:H306)&gt;CEILING(COUNT(DRAFT!$B:$B)/4,1),"",INDEX(RSLT,ROWS($A$3:H306)+QUOTIENT(COLUMNS($A$3:H306)-1,65)*CEILING(COUNT(DRAFT!$B:$B)/4,1),1+MOD(COLUMN()-1,6)))</f>
        <v/>
      </c>
      <c r="I306" s="71" t="str">
        <f>IF(ROWS($A$3:I306)&gt;CEILING(COUNT(DRAFT!$B:$B)/4,1),"",INDEX(RSLT,ROWS($A$3:I306)+QUOTIENT(COLUMNS($A$3:I306)-1,65)*CEILING(COUNT(DRAFT!$B:$B)/4,1),1+MOD(COLUMN()-1,6)))</f>
        <v/>
      </c>
      <c r="J306" s="51" t="str">
        <f>IF(ROWS($A$3:J306)&gt;CEILING(COUNT(DRAFT!$B:$B)/4,1),"",INDEX(RSLT,ROWS($A$3:J306)+QUOTIENT(COLUMNS($A$3:J306)-1,65)*CEILING(COUNT(DRAFT!$B:$B)/4,1),1+MOD(COLUMN()-1,6)))</f>
        <v/>
      </c>
      <c r="K306" s="51" t="str">
        <f>IF(ROWS($A$3:K306)&gt;CEILING(COUNT(DRAFT!$B:$B)/4,1),"",INDEX(RSLT,ROWS($A$3:K306)+QUOTIENT(COLUMNS($A$3:K306)-1,65)*CEILING(COUNT(DRAFT!$B:$B)/4,1),1+MOD(COLUMN()-1,6)))</f>
        <v/>
      </c>
      <c r="L306" s="51" t="str">
        <f>IF(ROWS($A$3:L306)&gt;CEILING(COUNT(DRAFT!$B:$B)/4,1),"",INDEX(RSLT,ROWS($A$3:L306)+QUOTIENT(COLUMNS($A$3:L306)-1,65)*CEILING(COUNT(DRAFT!$B:$B)/4,1),1+MOD(COLUMN()-1,6)))</f>
        <v/>
      </c>
      <c r="M306" s="51" t="str">
        <f>IF(ROWS($A$3:M306)&gt;CEILING(COUNT(DRAFT!$B:$B)/4,1),"",INDEX(RSLT,ROWS($A$3:M306)+QUOTIENT(COLUMNS($A$3:M306)-1,65)*CEILING(COUNT(DRAFT!$B:$B)/4,1),1+MOD(COLUMN()-1,6)))</f>
        <v/>
      </c>
      <c r="N306" s="52" t="str">
        <f>IF(ROWS($A$3:N306)&gt;CEILING(COUNT(DRAFT!$B:$B)/4,1),"",INDEX(RSLT,ROWS($A$3:N306)+QUOTIENT(COLUMNS($A$3:N306)-1,65)*CEILING(COUNT(DRAFT!$B:$B)/4,1),1+MOD(COLUMN()-1,6)))</f>
        <v/>
      </c>
      <c r="O306" s="71" t="str">
        <f>IF(ROWS($A$3:O306)&gt;CEILING(COUNT(DRAFT!$B:$B)/4,1),"",INDEX(RSLT,ROWS($A$3:O306)+QUOTIENT(COLUMNS($A$3:O306)-1,65)*CEILING(COUNT(DRAFT!$B:$B)/4,1),1+MOD(COLUMN()-1,6)))</f>
        <v/>
      </c>
      <c r="P306" s="51" t="str">
        <f>IF(ROWS($A$3:P306)&gt;CEILING(COUNT(DRAFT!$B:$B)/4,1),"",INDEX(RSLT,ROWS($A$3:P306)+QUOTIENT(COLUMNS($A$3:P306)-1,65)*CEILING(COUNT(DRAFT!$B:$B)/4,1),1+MOD(COLUMN()-1,6)))</f>
        <v/>
      </c>
      <c r="Q306" s="51" t="str">
        <f>IF(ROWS($A$3:Q306)&gt;CEILING(COUNT(DRAFT!$B:$B)/4,1),"",INDEX(RSLT,ROWS($A$3:Q306)+QUOTIENT(COLUMNS($A$3:Q306)-1,65)*CEILING(COUNT(DRAFT!$B:$B)/4,1),1+MOD(COLUMN()-1,6)))</f>
        <v/>
      </c>
      <c r="R306" s="51" t="str">
        <f>IF(ROWS($A$3:R306)&gt;CEILING(COUNT(DRAFT!$B:$B)/4,1),"",INDEX(RSLT,ROWS($A$3:R306)+QUOTIENT(COLUMNS($A$3:R306)-1,65)*CEILING(COUNT(DRAFT!$B:$B)/4,1),1+MOD(COLUMN()-1,6)))</f>
        <v/>
      </c>
      <c r="S306" s="51" t="str">
        <f>IF(ROWS($A$3:S306)&gt;CEILING(COUNT(DRAFT!$B:$B)/4,1),"",INDEX(RSLT,ROWS($A$3:S306)+QUOTIENT(COLUMNS($A$3:S306)-1,65)*CEILING(COUNT(DRAFT!$B:$B)/4,1),1+MOD(COLUMN()-1,6)))</f>
        <v/>
      </c>
      <c r="T306" s="52" t="str">
        <f>IF(ROWS($A$3:T306)&gt;CEILING(COUNT(DRAFT!$B:$B)/4,1),"",INDEX(RSLT,ROWS($A$3:T306)+QUOTIENT(COLUMNS($A$3:T306)-1,65)*CEILING(COUNT(DRAFT!$B:$B)/4,1),1+MOD(COLUMN()-1,6)))</f>
        <v/>
      </c>
      <c r="U306" s="71" t="str">
        <f>IF(ROWS($A$3:U306)&gt;CEILING(COUNT(DRAFT!$B:$B)/4,1),"",INDEX(RSLT,ROWS($A$3:U306)+QUOTIENT(COLUMNS($A$3:U306)-1,65)*CEILING(COUNT(DRAFT!$B:$B)/4,1),1+MOD(COLUMN()-1,6)))</f>
        <v/>
      </c>
      <c r="V306" s="51" t="str">
        <f>IF(ROWS($A$3:V306)&gt;CEILING(COUNT(DRAFT!$B:$B)/4,1),"",INDEX(RSLT,ROWS($A$3:V306)+QUOTIENT(COLUMNS($A$3:V306)-1,65)*CEILING(COUNT(DRAFT!$B:$B)/4,1),1+MOD(COLUMN()-1,6)))</f>
        <v/>
      </c>
      <c r="W306" s="51" t="str">
        <f>IF(ROWS($A$3:W306)&gt;CEILING(COUNT(DRAFT!$B:$B)/4,1),"",INDEX(RSLT,ROWS($A$3:W306)+QUOTIENT(COLUMNS($A$3:W306)-1,65)*CEILING(COUNT(DRAFT!$B:$B)/4,1),1+MOD(COLUMN()-1,6)))</f>
        <v/>
      </c>
      <c r="X306" s="51" t="str">
        <f>IF(ROWS($A$3:X306)&gt;CEILING(COUNT(DRAFT!$B:$B)/4,1),"",INDEX(RSLT,ROWS($A$3:X306)+QUOTIENT(COLUMNS($A$3:X306)-1,65)*CEILING(COUNT(DRAFT!$B:$B)/4,1),1+MOD(COLUMN()-1,6)))</f>
        <v/>
      </c>
    </row>
    <row r="307" spans="1:24" ht="23.1" customHeight="1" x14ac:dyDescent="0.2">
      <c r="A307" s="51" t="str">
        <f>IF(ROWS($A$3:A307)&gt;CEILING(COUNT(DRAFT!$B:$B)/4,1),"",INDEX(RSLT,ROWS($A$3:A307)+QUOTIENT(COLUMNS($A$3:A307)-1,65)*CEILING(COUNT(DRAFT!$B:$B)/4,1),1+MOD(COLUMN()-1,6)))</f>
        <v/>
      </c>
      <c r="B307" s="52" t="str">
        <f>IF(ROWS($A$3:B307)&gt;CEILING(COUNT(DRAFT!$B:$B)/4,1),"",INDEX(RSLT,ROWS($A$3:B307)+QUOTIENT(COLUMNS($A$3:B307)-1,65)*CEILING(COUNT(DRAFT!$B:$B)/4,1),1+MOD(COLUMN()-1,6)))</f>
        <v/>
      </c>
      <c r="C307" s="71" t="str">
        <f>IF(ROWS($A$3:C307)&gt;CEILING(COUNT(DRAFT!$B:$B)/4,1),"",INDEX(RSLT,ROWS($A$3:C307)+QUOTIENT(COLUMNS($A$3:C307)-1,65)*CEILING(COUNT(DRAFT!$B:$B)/4,1),1+MOD(COLUMN()-1,6)))</f>
        <v/>
      </c>
      <c r="D307" s="51" t="str">
        <f>IF(ROWS($A$3:D307)&gt;CEILING(COUNT(DRAFT!$B:$B)/4,1),"",INDEX(RSLT,ROWS($A$3:D307)+QUOTIENT(COLUMNS($A$3:D307)-1,65)*CEILING(COUNT(DRAFT!$B:$B)/4,1),1+MOD(COLUMN()-1,6)))</f>
        <v/>
      </c>
      <c r="E307" s="51" t="str">
        <f>IF(ROWS($A$3:E307)&gt;CEILING(COUNT(DRAFT!$B:$B)/4,1),"",INDEX(RSLT,ROWS($A$3:E307)+QUOTIENT(COLUMNS($A$3:E307)-1,65)*CEILING(COUNT(DRAFT!$B:$B)/4,1),1+MOD(COLUMN()-1,6)))</f>
        <v/>
      </c>
      <c r="F307" s="51" t="str">
        <f>IF(ROWS($A$3:F307)&gt;CEILING(COUNT(DRAFT!$B:$B)/4,1),"",INDEX(RSLT,ROWS($A$3:F307)+QUOTIENT(COLUMNS($A$3:F307)-1,65)*CEILING(COUNT(DRAFT!$B:$B)/4,1),1+MOD(COLUMN()-1,6)))</f>
        <v/>
      </c>
      <c r="G307" s="51" t="str">
        <f>IF(ROWS($A$3:G307)&gt;CEILING(COUNT(DRAFT!$B:$B)/4,1),"",INDEX(RSLT,ROWS($A$3:G307)+QUOTIENT(COLUMNS($A$3:G307)-1,65)*CEILING(COUNT(DRAFT!$B:$B)/4,1),1+MOD(COLUMN()-1,6)))</f>
        <v/>
      </c>
      <c r="H307" s="52" t="str">
        <f>IF(ROWS($A$3:H307)&gt;CEILING(COUNT(DRAFT!$B:$B)/4,1),"",INDEX(RSLT,ROWS($A$3:H307)+QUOTIENT(COLUMNS($A$3:H307)-1,65)*CEILING(COUNT(DRAFT!$B:$B)/4,1),1+MOD(COLUMN()-1,6)))</f>
        <v/>
      </c>
      <c r="I307" s="71" t="str">
        <f>IF(ROWS($A$3:I307)&gt;CEILING(COUNT(DRAFT!$B:$B)/4,1),"",INDEX(RSLT,ROWS($A$3:I307)+QUOTIENT(COLUMNS($A$3:I307)-1,65)*CEILING(COUNT(DRAFT!$B:$B)/4,1),1+MOD(COLUMN()-1,6)))</f>
        <v/>
      </c>
      <c r="J307" s="51" t="str">
        <f>IF(ROWS($A$3:J307)&gt;CEILING(COUNT(DRAFT!$B:$B)/4,1),"",INDEX(RSLT,ROWS($A$3:J307)+QUOTIENT(COLUMNS($A$3:J307)-1,65)*CEILING(COUNT(DRAFT!$B:$B)/4,1),1+MOD(COLUMN()-1,6)))</f>
        <v/>
      </c>
      <c r="K307" s="51" t="str">
        <f>IF(ROWS($A$3:K307)&gt;CEILING(COUNT(DRAFT!$B:$B)/4,1),"",INDEX(RSLT,ROWS($A$3:K307)+QUOTIENT(COLUMNS($A$3:K307)-1,65)*CEILING(COUNT(DRAFT!$B:$B)/4,1),1+MOD(COLUMN()-1,6)))</f>
        <v/>
      </c>
      <c r="L307" s="51" t="str">
        <f>IF(ROWS($A$3:L307)&gt;CEILING(COUNT(DRAFT!$B:$B)/4,1),"",INDEX(RSLT,ROWS($A$3:L307)+QUOTIENT(COLUMNS($A$3:L307)-1,65)*CEILING(COUNT(DRAFT!$B:$B)/4,1),1+MOD(COLUMN()-1,6)))</f>
        <v/>
      </c>
      <c r="M307" s="51" t="str">
        <f>IF(ROWS($A$3:M307)&gt;CEILING(COUNT(DRAFT!$B:$B)/4,1),"",INDEX(RSLT,ROWS($A$3:M307)+QUOTIENT(COLUMNS($A$3:M307)-1,65)*CEILING(COUNT(DRAFT!$B:$B)/4,1),1+MOD(COLUMN()-1,6)))</f>
        <v/>
      </c>
      <c r="N307" s="52" t="str">
        <f>IF(ROWS($A$3:N307)&gt;CEILING(COUNT(DRAFT!$B:$B)/4,1),"",INDEX(RSLT,ROWS($A$3:N307)+QUOTIENT(COLUMNS($A$3:N307)-1,65)*CEILING(COUNT(DRAFT!$B:$B)/4,1),1+MOD(COLUMN()-1,6)))</f>
        <v/>
      </c>
      <c r="O307" s="71" t="str">
        <f>IF(ROWS($A$3:O307)&gt;CEILING(COUNT(DRAFT!$B:$B)/4,1),"",INDEX(RSLT,ROWS($A$3:O307)+QUOTIENT(COLUMNS($A$3:O307)-1,65)*CEILING(COUNT(DRAFT!$B:$B)/4,1),1+MOD(COLUMN()-1,6)))</f>
        <v/>
      </c>
      <c r="P307" s="51" t="str">
        <f>IF(ROWS($A$3:P307)&gt;CEILING(COUNT(DRAFT!$B:$B)/4,1),"",INDEX(RSLT,ROWS($A$3:P307)+QUOTIENT(COLUMNS($A$3:P307)-1,65)*CEILING(COUNT(DRAFT!$B:$B)/4,1),1+MOD(COLUMN()-1,6)))</f>
        <v/>
      </c>
      <c r="Q307" s="51" t="str">
        <f>IF(ROWS($A$3:Q307)&gt;CEILING(COUNT(DRAFT!$B:$B)/4,1),"",INDEX(RSLT,ROWS($A$3:Q307)+QUOTIENT(COLUMNS($A$3:Q307)-1,65)*CEILING(COUNT(DRAFT!$B:$B)/4,1),1+MOD(COLUMN()-1,6)))</f>
        <v/>
      </c>
      <c r="R307" s="51" t="str">
        <f>IF(ROWS($A$3:R307)&gt;CEILING(COUNT(DRAFT!$B:$B)/4,1),"",INDEX(RSLT,ROWS($A$3:R307)+QUOTIENT(COLUMNS($A$3:R307)-1,65)*CEILING(COUNT(DRAFT!$B:$B)/4,1),1+MOD(COLUMN()-1,6)))</f>
        <v/>
      </c>
      <c r="S307" s="51" t="str">
        <f>IF(ROWS($A$3:S307)&gt;CEILING(COUNT(DRAFT!$B:$B)/4,1),"",INDEX(RSLT,ROWS($A$3:S307)+QUOTIENT(COLUMNS($A$3:S307)-1,65)*CEILING(COUNT(DRAFT!$B:$B)/4,1),1+MOD(COLUMN()-1,6)))</f>
        <v/>
      </c>
      <c r="T307" s="52" t="str">
        <f>IF(ROWS($A$3:T307)&gt;CEILING(COUNT(DRAFT!$B:$B)/4,1),"",INDEX(RSLT,ROWS($A$3:T307)+QUOTIENT(COLUMNS($A$3:T307)-1,65)*CEILING(COUNT(DRAFT!$B:$B)/4,1),1+MOD(COLUMN()-1,6)))</f>
        <v/>
      </c>
      <c r="U307" s="71" t="str">
        <f>IF(ROWS($A$3:U307)&gt;CEILING(COUNT(DRAFT!$B:$B)/4,1),"",INDEX(RSLT,ROWS($A$3:U307)+QUOTIENT(COLUMNS($A$3:U307)-1,65)*CEILING(COUNT(DRAFT!$B:$B)/4,1),1+MOD(COLUMN()-1,6)))</f>
        <v/>
      </c>
      <c r="V307" s="51" t="str">
        <f>IF(ROWS($A$3:V307)&gt;CEILING(COUNT(DRAFT!$B:$B)/4,1),"",INDEX(RSLT,ROWS($A$3:V307)+QUOTIENT(COLUMNS($A$3:V307)-1,65)*CEILING(COUNT(DRAFT!$B:$B)/4,1),1+MOD(COLUMN()-1,6)))</f>
        <v/>
      </c>
      <c r="W307" s="51" t="str">
        <f>IF(ROWS($A$3:W307)&gt;CEILING(COUNT(DRAFT!$B:$B)/4,1),"",INDEX(RSLT,ROWS($A$3:W307)+QUOTIENT(COLUMNS($A$3:W307)-1,65)*CEILING(COUNT(DRAFT!$B:$B)/4,1),1+MOD(COLUMN()-1,6)))</f>
        <v/>
      </c>
      <c r="X307" s="51" t="str">
        <f>IF(ROWS($A$3:X307)&gt;CEILING(COUNT(DRAFT!$B:$B)/4,1),"",INDEX(RSLT,ROWS($A$3:X307)+QUOTIENT(COLUMNS($A$3:X307)-1,65)*CEILING(COUNT(DRAFT!$B:$B)/4,1),1+MOD(COLUMN()-1,6)))</f>
        <v/>
      </c>
    </row>
    <row r="308" spans="1:24" ht="23.1" customHeight="1" x14ac:dyDescent="0.2">
      <c r="A308" s="51" t="str">
        <f>IF(ROWS($A$3:A308)&gt;CEILING(COUNT(DRAFT!$B:$B)/4,1),"",INDEX(RSLT,ROWS($A$3:A308)+QUOTIENT(COLUMNS($A$3:A308)-1,65)*CEILING(COUNT(DRAFT!$B:$B)/4,1),1+MOD(COLUMN()-1,6)))</f>
        <v/>
      </c>
      <c r="B308" s="52" t="str">
        <f>IF(ROWS($A$3:B308)&gt;CEILING(COUNT(DRAFT!$B:$B)/4,1),"",INDEX(RSLT,ROWS($A$3:B308)+QUOTIENT(COLUMNS($A$3:B308)-1,65)*CEILING(COUNT(DRAFT!$B:$B)/4,1),1+MOD(COLUMN()-1,6)))</f>
        <v/>
      </c>
      <c r="C308" s="71" t="str">
        <f>IF(ROWS($A$3:C308)&gt;CEILING(COUNT(DRAFT!$B:$B)/4,1),"",INDEX(RSLT,ROWS($A$3:C308)+QUOTIENT(COLUMNS($A$3:C308)-1,65)*CEILING(COUNT(DRAFT!$B:$B)/4,1),1+MOD(COLUMN()-1,6)))</f>
        <v/>
      </c>
      <c r="D308" s="51" t="str">
        <f>IF(ROWS($A$3:D308)&gt;CEILING(COUNT(DRAFT!$B:$B)/4,1),"",INDEX(RSLT,ROWS($A$3:D308)+QUOTIENT(COLUMNS($A$3:D308)-1,65)*CEILING(COUNT(DRAFT!$B:$B)/4,1),1+MOD(COLUMN()-1,6)))</f>
        <v/>
      </c>
      <c r="E308" s="51" t="str">
        <f>IF(ROWS($A$3:E308)&gt;CEILING(COUNT(DRAFT!$B:$B)/4,1),"",INDEX(RSLT,ROWS($A$3:E308)+QUOTIENT(COLUMNS($A$3:E308)-1,65)*CEILING(COUNT(DRAFT!$B:$B)/4,1),1+MOD(COLUMN()-1,6)))</f>
        <v/>
      </c>
      <c r="F308" s="51" t="str">
        <f>IF(ROWS($A$3:F308)&gt;CEILING(COUNT(DRAFT!$B:$B)/4,1),"",INDEX(RSLT,ROWS($A$3:F308)+QUOTIENT(COLUMNS($A$3:F308)-1,65)*CEILING(COUNT(DRAFT!$B:$B)/4,1),1+MOD(COLUMN()-1,6)))</f>
        <v/>
      </c>
      <c r="G308" s="51" t="str">
        <f>IF(ROWS($A$3:G308)&gt;CEILING(COUNT(DRAFT!$B:$B)/4,1),"",INDEX(RSLT,ROWS($A$3:G308)+QUOTIENT(COLUMNS($A$3:G308)-1,65)*CEILING(COUNT(DRAFT!$B:$B)/4,1),1+MOD(COLUMN()-1,6)))</f>
        <v/>
      </c>
      <c r="H308" s="52" t="str">
        <f>IF(ROWS($A$3:H308)&gt;CEILING(COUNT(DRAFT!$B:$B)/4,1),"",INDEX(RSLT,ROWS($A$3:H308)+QUOTIENT(COLUMNS($A$3:H308)-1,65)*CEILING(COUNT(DRAFT!$B:$B)/4,1),1+MOD(COLUMN()-1,6)))</f>
        <v/>
      </c>
      <c r="I308" s="71" t="str">
        <f>IF(ROWS($A$3:I308)&gt;CEILING(COUNT(DRAFT!$B:$B)/4,1),"",INDEX(RSLT,ROWS($A$3:I308)+QUOTIENT(COLUMNS($A$3:I308)-1,65)*CEILING(COUNT(DRAFT!$B:$B)/4,1),1+MOD(COLUMN()-1,6)))</f>
        <v/>
      </c>
      <c r="J308" s="51" t="str">
        <f>IF(ROWS($A$3:J308)&gt;CEILING(COUNT(DRAFT!$B:$B)/4,1),"",INDEX(RSLT,ROWS($A$3:J308)+QUOTIENT(COLUMNS($A$3:J308)-1,65)*CEILING(COUNT(DRAFT!$B:$B)/4,1),1+MOD(COLUMN()-1,6)))</f>
        <v/>
      </c>
      <c r="K308" s="51" t="str">
        <f>IF(ROWS($A$3:K308)&gt;CEILING(COUNT(DRAFT!$B:$B)/4,1),"",INDEX(RSLT,ROWS($A$3:K308)+QUOTIENT(COLUMNS($A$3:K308)-1,65)*CEILING(COUNT(DRAFT!$B:$B)/4,1),1+MOD(COLUMN()-1,6)))</f>
        <v/>
      </c>
      <c r="L308" s="51" t="str">
        <f>IF(ROWS($A$3:L308)&gt;CEILING(COUNT(DRAFT!$B:$B)/4,1),"",INDEX(RSLT,ROWS($A$3:L308)+QUOTIENT(COLUMNS($A$3:L308)-1,65)*CEILING(COUNT(DRAFT!$B:$B)/4,1),1+MOD(COLUMN()-1,6)))</f>
        <v/>
      </c>
      <c r="M308" s="51" t="str">
        <f>IF(ROWS($A$3:M308)&gt;CEILING(COUNT(DRAFT!$B:$B)/4,1),"",INDEX(RSLT,ROWS($A$3:M308)+QUOTIENT(COLUMNS($A$3:M308)-1,65)*CEILING(COUNT(DRAFT!$B:$B)/4,1),1+MOD(COLUMN()-1,6)))</f>
        <v/>
      </c>
      <c r="N308" s="52" t="str">
        <f>IF(ROWS($A$3:N308)&gt;CEILING(COUNT(DRAFT!$B:$B)/4,1),"",INDEX(RSLT,ROWS($A$3:N308)+QUOTIENT(COLUMNS($A$3:N308)-1,65)*CEILING(COUNT(DRAFT!$B:$B)/4,1),1+MOD(COLUMN()-1,6)))</f>
        <v/>
      </c>
      <c r="O308" s="71" t="str">
        <f>IF(ROWS($A$3:O308)&gt;CEILING(COUNT(DRAFT!$B:$B)/4,1),"",INDEX(RSLT,ROWS($A$3:O308)+QUOTIENT(COLUMNS($A$3:O308)-1,65)*CEILING(COUNT(DRAFT!$B:$B)/4,1),1+MOD(COLUMN()-1,6)))</f>
        <v/>
      </c>
      <c r="P308" s="51" t="str">
        <f>IF(ROWS($A$3:P308)&gt;CEILING(COUNT(DRAFT!$B:$B)/4,1),"",INDEX(RSLT,ROWS($A$3:P308)+QUOTIENT(COLUMNS($A$3:P308)-1,65)*CEILING(COUNT(DRAFT!$B:$B)/4,1),1+MOD(COLUMN()-1,6)))</f>
        <v/>
      </c>
      <c r="Q308" s="51" t="str">
        <f>IF(ROWS($A$3:Q308)&gt;CEILING(COUNT(DRAFT!$B:$B)/4,1),"",INDEX(RSLT,ROWS($A$3:Q308)+QUOTIENT(COLUMNS($A$3:Q308)-1,65)*CEILING(COUNT(DRAFT!$B:$B)/4,1),1+MOD(COLUMN()-1,6)))</f>
        <v/>
      </c>
      <c r="R308" s="51" t="str">
        <f>IF(ROWS($A$3:R308)&gt;CEILING(COUNT(DRAFT!$B:$B)/4,1),"",INDEX(RSLT,ROWS($A$3:R308)+QUOTIENT(COLUMNS($A$3:R308)-1,65)*CEILING(COUNT(DRAFT!$B:$B)/4,1),1+MOD(COLUMN()-1,6)))</f>
        <v/>
      </c>
      <c r="S308" s="51" t="str">
        <f>IF(ROWS($A$3:S308)&gt;CEILING(COUNT(DRAFT!$B:$B)/4,1),"",INDEX(RSLT,ROWS($A$3:S308)+QUOTIENT(COLUMNS($A$3:S308)-1,65)*CEILING(COUNT(DRAFT!$B:$B)/4,1),1+MOD(COLUMN()-1,6)))</f>
        <v/>
      </c>
      <c r="T308" s="52" t="str">
        <f>IF(ROWS($A$3:T308)&gt;CEILING(COUNT(DRAFT!$B:$B)/4,1),"",INDEX(RSLT,ROWS($A$3:T308)+QUOTIENT(COLUMNS($A$3:T308)-1,65)*CEILING(COUNT(DRAFT!$B:$B)/4,1),1+MOD(COLUMN()-1,6)))</f>
        <v/>
      </c>
      <c r="U308" s="71" t="str">
        <f>IF(ROWS($A$3:U308)&gt;CEILING(COUNT(DRAFT!$B:$B)/4,1),"",INDEX(RSLT,ROWS($A$3:U308)+QUOTIENT(COLUMNS($A$3:U308)-1,65)*CEILING(COUNT(DRAFT!$B:$B)/4,1),1+MOD(COLUMN()-1,6)))</f>
        <v/>
      </c>
      <c r="V308" s="51" t="str">
        <f>IF(ROWS($A$3:V308)&gt;CEILING(COUNT(DRAFT!$B:$B)/4,1),"",INDEX(RSLT,ROWS($A$3:V308)+QUOTIENT(COLUMNS($A$3:V308)-1,65)*CEILING(COUNT(DRAFT!$B:$B)/4,1),1+MOD(COLUMN()-1,6)))</f>
        <v/>
      </c>
      <c r="W308" s="51" t="str">
        <f>IF(ROWS($A$3:W308)&gt;CEILING(COUNT(DRAFT!$B:$B)/4,1),"",INDEX(RSLT,ROWS($A$3:W308)+QUOTIENT(COLUMNS($A$3:W308)-1,65)*CEILING(COUNT(DRAFT!$B:$B)/4,1),1+MOD(COLUMN()-1,6)))</f>
        <v/>
      </c>
      <c r="X308" s="51" t="str">
        <f>IF(ROWS($A$3:X308)&gt;CEILING(COUNT(DRAFT!$B:$B)/4,1),"",INDEX(RSLT,ROWS($A$3:X308)+QUOTIENT(COLUMNS($A$3:X308)-1,65)*CEILING(COUNT(DRAFT!$B:$B)/4,1),1+MOD(COLUMN()-1,6)))</f>
        <v/>
      </c>
    </row>
    <row r="309" spans="1:24" ht="23.1" customHeight="1" x14ac:dyDescent="0.2">
      <c r="A309" s="51" t="str">
        <f>IF(ROWS($A$3:A309)&gt;CEILING(COUNT(DRAFT!$B:$B)/4,1),"",INDEX(RSLT,ROWS($A$3:A309)+QUOTIENT(COLUMNS($A$3:A309)-1,65)*CEILING(COUNT(DRAFT!$B:$B)/4,1),1+MOD(COLUMN()-1,6)))</f>
        <v/>
      </c>
      <c r="B309" s="52" t="str">
        <f>IF(ROWS($A$3:B309)&gt;CEILING(COUNT(DRAFT!$B:$B)/4,1),"",INDEX(RSLT,ROWS($A$3:B309)+QUOTIENT(COLUMNS($A$3:B309)-1,65)*CEILING(COUNT(DRAFT!$B:$B)/4,1),1+MOD(COLUMN()-1,6)))</f>
        <v/>
      </c>
      <c r="C309" s="71" t="str">
        <f>IF(ROWS($A$3:C309)&gt;CEILING(COUNT(DRAFT!$B:$B)/4,1),"",INDEX(RSLT,ROWS($A$3:C309)+QUOTIENT(COLUMNS($A$3:C309)-1,65)*CEILING(COUNT(DRAFT!$B:$B)/4,1),1+MOD(COLUMN()-1,6)))</f>
        <v/>
      </c>
      <c r="D309" s="51" t="str">
        <f>IF(ROWS($A$3:D309)&gt;CEILING(COUNT(DRAFT!$B:$B)/4,1),"",INDEX(RSLT,ROWS($A$3:D309)+QUOTIENT(COLUMNS($A$3:D309)-1,65)*CEILING(COUNT(DRAFT!$B:$B)/4,1),1+MOD(COLUMN()-1,6)))</f>
        <v/>
      </c>
      <c r="E309" s="51" t="str">
        <f>IF(ROWS($A$3:E309)&gt;CEILING(COUNT(DRAFT!$B:$B)/4,1),"",INDEX(RSLT,ROWS($A$3:E309)+QUOTIENT(COLUMNS($A$3:E309)-1,65)*CEILING(COUNT(DRAFT!$B:$B)/4,1),1+MOD(COLUMN()-1,6)))</f>
        <v/>
      </c>
      <c r="F309" s="51" t="str">
        <f>IF(ROWS($A$3:F309)&gt;CEILING(COUNT(DRAFT!$B:$B)/4,1),"",INDEX(RSLT,ROWS($A$3:F309)+QUOTIENT(COLUMNS($A$3:F309)-1,65)*CEILING(COUNT(DRAFT!$B:$B)/4,1),1+MOD(COLUMN()-1,6)))</f>
        <v/>
      </c>
      <c r="G309" s="51" t="str">
        <f>IF(ROWS($A$3:G309)&gt;CEILING(COUNT(DRAFT!$B:$B)/4,1),"",INDEX(RSLT,ROWS($A$3:G309)+QUOTIENT(COLUMNS($A$3:G309)-1,65)*CEILING(COUNT(DRAFT!$B:$B)/4,1),1+MOD(COLUMN()-1,6)))</f>
        <v/>
      </c>
      <c r="H309" s="52" t="str">
        <f>IF(ROWS($A$3:H309)&gt;CEILING(COUNT(DRAFT!$B:$B)/4,1),"",INDEX(RSLT,ROWS($A$3:H309)+QUOTIENT(COLUMNS($A$3:H309)-1,65)*CEILING(COUNT(DRAFT!$B:$B)/4,1),1+MOD(COLUMN()-1,6)))</f>
        <v/>
      </c>
      <c r="I309" s="71" t="str">
        <f>IF(ROWS($A$3:I309)&gt;CEILING(COUNT(DRAFT!$B:$B)/4,1),"",INDEX(RSLT,ROWS($A$3:I309)+QUOTIENT(COLUMNS($A$3:I309)-1,65)*CEILING(COUNT(DRAFT!$B:$B)/4,1),1+MOD(COLUMN()-1,6)))</f>
        <v/>
      </c>
      <c r="J309" s="51" t="str">
        <f>IF(ROWS($A$3:J309)&gt;CEILING(COUNT(DRAFT!$B:$B)/4,1),"",INDEX(RSLT,ROWS($A$3:J309)+QUOTIENT(COLUMNS($A$3:J309)-1,65)*CEILING(COUNT(DRAFT!$B:$B)/4,1),1+MOD(COLUMN()-1,6)))</f>
        <v/>
      </c>
      <c r="K309" s="51" t="str">
        <f>IF(ROWS($A$3:K309)&gt;CEILING(COUNT(DRAFT!$B:$B)/4,1),"",INDEX(RSLT,ROWS($A$3:K309)+QUOTIENT(COLUMNS($A$3:K309)-1,65)*CEILING(COUNT(DRAFT!$B:$B)/4,1),1+MOD(COLUMN()-1,6)))</f>
        <v/>
      </c>
      <c r="L309" s="51" t="str">
        <f>IF(ROWS($A$3:L309)&gt;CEILING(COUNT(DRAFT!$B:$B)/4,1),"",INDEX(RSLT,ROWS($A$3:L309)+QUOTIENT(COLUMNS($A$3:L309)-1,65)*CEILING(COUNT(DRAFT!$B:$B)/4,1),1+MOD(COLUMN()-1,6)))</f>
        <v/>
      </c>
      <c r="M309" s="51" t="str">
        <f>IF(ROWS($A$3:M309)&gt;CEILING(COUNT(DRAFT!$B:$B)/4,1),"",INDEX(RSLT,ROWS($A$3:M309)+QUOTIENT(COLUMNS($A$3:M309)-1,65)*CEILING(COUNT(DRAFT!$B:$B)/4,1),1+MOD(COLUMN()-1,6)))</f>
        <v/>
      </c>
      <c r="N309" s="52" t="str">
        <f>IF(ROWS($A$3:N309)&gt;CEILING(COUNT(DRAFT!$B:$B)/4,1),"",INDEX(RSLT,ROWS($A$3:N309)+QUOTIENT(COLUMNS($A$3:N309)-1,65)*CEILING(COUNT(DRAFT!$B:$B)/4,1),1+MOD(COLUMN()-1,6)))</f>
        <v/>
      </c>
      <c r="O309" s="71" t="str">
        <f>IF(ROWS($A$3:O309)&gt;CEILING(COUNT(DRAFT!$B:$B)/4,1),"",INDEX(RSLT,ROWS($A$3:O309)+QUOTIENT(COLUMNS($A$3:O309)-1,65)*CEILING(COUNT(DRAFT!$B:$B)/4,1),1+MOD(COLUMN()-1,6)))</f>
        <v/>
      </c>
      <c r="P309" s="51" t="str">
        <f>IF(ROWS($A$3:P309)&gt;CEILING(COUNT(DRAFT!$B:$B)/4,1),"",INDEX(RSLT,ROWS($A$3:P309)+QUOTIENT(COLUMNS($A$3:P309)-1,65)*CEILING(COUNT(DRAFT!$B:$B)/4,1),1+MOD(COLUMN()-1,6)))</f>
        <v/>
      </c>
      <c r="Q309" s="51" t="str">
        <f>IF(ROWS($A$3:Q309)&gt;CEILING(COUNT(DRAFT!$B:$B)/4,1),"",INDEX(RSLT,ROWS($A$3:Q309)+QUOTIENT(COLUMNS($A$3:Q309)-1,65)*CEILING(COUNT(DRAFT!$B:$B)/4,1),1+MOD(COLUMN()-1,6)))</f>
        <v/>
      </c>
      <c r="R309" s="51" t="str">
        <f>IF(ROWS($A$3:R309)&gt;CEILING(COUNT(DRAFT!$B:$B)/4,1),"",INDEX(RSLT,ROWS($A$3:R309)+QUOTIENT(COLUMNS($A$3:R309)-1,65)*CEILING(COUNT(DRAFT!$B:$B)/4,1),1+MOD(COLUMN()-1,6)))</f>
        <v/>
      </c>
      <c r="S309" s="51" t="str">
        <f>IF(ROWS($A$3:S309)&gt;CEILING(COUNT(DRAFT!$B:$B)/4,1),"",INDEX(RSLT,ROWS($A$3:S309)+QUOTIENT(COLUMNS($A$3:S309)-1,65)*CEILING(COUNT(DRAFT!$B:$B)/4,1),1+MOD(COLUMN()-1,6)))</f>
        <v/>
      </c>
      <c r="T309" s="52" t="str">
        <f>IF(ROWS($A$3:T309)&gt;CEILING(COUNT(DRAFT!$B:$B)/4,1),"",INDEX(RSLT,ROWS($A$3:T309)+QUOTIENT(COLUMNS($A$3:T309)-1,65)*CEILING(COUNT(DRAFT!$B:$B)/4,1),1+MOD(COLUMN()-1,6)))</f>
        <v/>
      </c>
      <c r="U309" s="71" t="str">
        <f>IF(ROWS($A$3:U309)&gt;CEILING(COUNT(DRAFT!$B:$B)/4,1),"",INDEX(RSLT,ROWS($A$3:U309)+QUOTIENT(COLUMNS($A$3:U309)-1,65)*CEILING(COUNT(DRAFT!$B:$B)/4,1),1+MOD(COLUMN()-1,6)))</f>
        <v/>
      </c>
      <c r="V309" s="51" t="str">
        <f>IF(ROWS($A$3:V309)&gt;CEILING(COUNT(DRAFT!$B:$B)/4,1),"",INDEX(RSLT,ROWS($A$3:V309)+QUOTIENT(COLUMNS($A$3:V309)-1,65)*CEILING(COUNT(DRAFT!$B:$B)/4,1),1+MOD(COLUMN()-1,6)))</f>
        <v/>
      </c>
      <c r="W309" s="51" t="str">
        <f>IF(ROWS($A$3:W309)&gt;CEILING(COUNT(DRAFT!$B:$B)/4,1),"",INDEX(RSLT,ROWS($A$3:W309)+QUOTIENT(COLUMNS($A$3:W309)-1,65)*CEILING(COUNT(DRAFT!$B:$B)/4,1),1+MOD(COLUMN()-1,6)))</f>
        <v/>
      </c>
      <c r="X309" s="51" t="str">
        <f>IF(ROWS($A$3:X309)&gt;CEILING(COUNT(DRAFT!$B:$B)/4,1),"",INDEX(RSLT,ROWS($A$3:X309)+QUOTIENT(COLUMNS($A$3:X309)-1,65)*CEILING(COUNT(DRAFT!$B:$B)/4,1),1+MOD(COLUMN()-1,6)))</f>
        <v/>
      </c>
    </row>
    <row r="310" spans="1:24" ht="23.1" customHeight="1" x14ac:dyDescent="0.2">
      <c r="A310" s="51" t="str">
        <f>IF(ROWS($A$3:A310)&gt;CEILING(COUNT(DRAFT!$B:$B)/4,1),"",INDEX(RSLT,ROWS($A$3:A310)+QUOTIENT(COLUMNS($A$3:A310)-1,65)*CEILING(COUNT(DRAFT!$B:$B)/4,1),1+MOD(COLUMN()-1,6)))</f>
        <v/>
      </c>
      <c r="B310" s="52" t="str">
        <f>IF(ROWS($A$3:B310)&gt;CEILING(COUNT(DRAFT!$B:$B)/4,1),"",INDEX(RSLT,ROWS($A$3:B310)+QUOTIENT(COLUMNS($A$3:B310)-1,65)*CEILING(COUNT(DRAFT!$B:$B)/4,1),1+MOD(COLUMN()-1,6)))</f>
        <v/>
      </c>
      <c r="C310" s="71" t="str">
        <f>IF(ROWS($A$3:C310)&gt;CEILING(COUNT(DRAFT!$B:$B)/4,1),"",INDEX(RSLT,ROWS($A$3:C310)+QUOTIENT(COLUMNS($A$3:C310)-1,65)*CEILING(COUNT(DRAFT!$B:$B)/4,1),1+MOD(COLUMN()-1,6)))</f>
        <v/>
      </c>
      <c r="D310" s="51" t="str">
        <f>IF(ROWS($A$3:D310)&gt;CEILING(COUNT(DRAFT!$B:$B)/4,1),"",INDEX(RSLT,ROWS($A$3:D310)+QUOTIENT(COLUMNS($A$3:D310)-1,65)*CEILING(COUNT(DRAFT!$B:$B)/4,1),1+MOD(COLUMN()-1,6)))</f>
        <v/>
      </c>
      <c r="E310" s="51" t="str">
        <f>IF(ROWS($A$3:E310)&gt;CEILING(COUNT(DRAFT!$B:$B)/4,1),"",INDEX(RSLT,ROWS($A$3:E310)+QUOTIENT(COLUMNS($A$3:E310)-1,65)*CEILING(COUNT(DRAFT!$B:$B)/4,1),1+MOD(COLUMN()-1,6)))</f>
        <v/>
      </c>
      <c r="F310" s="51" t="str">
        <f>IF(ROWS($A$3:F310)&gt;CEILING(COUNT(DRAFT!$B:$B)/4,1),"",INDEX(RSLT,ROWS($A$3:F310)+QUOTIENT(COLUMNS($A$3:F310)-1,65)*CEILING(COUNT(DRAFT!$B:$B)/4,1),1+MOD(COLUMN()-1,6)))</f>
        <v/>
      </c>
      <c r="G310" s="51" t="str">
        <f>IF(ROWS($A$3:G310)&gt;CEILING(COUNT(DRAFT!$B:$B)/4,1),"",INDEX(RSLT,ROWS($A$3:G310)+QUOTIENT(COLUMNS($A$3:G310)-1,65)*CEILING(COUNT(DRAFT!$B:$B)/4,1),1+MOD(COLUMN()-1,6)))</f>
        <v/>
      </c>
      <c r="H310" s="52" t="str">
        <f>IF(ROWS($A$3:H310)&gt;CEILING(COUNT(DRAFT!$B:$B)/4,1),"",INDEX(RSLT,ROWS($A$3:H310)+QUOTIENT(COLUMNS($A$3:H310)-1,65)*CEILING(COUNT(DRAFT!$B:$B)/4,1),1+MOD(COLUMN()-1,6)))</f>
        <v/>
      </c>
      <c r="I310" s="71" t="str">
        <f>IF(ROWS($A$3:I310)&gt;CEILING(COUNT(DRAFT!$B:$B)/4,1),"",INDEX(RSLT,ROWS($A$3:I310)+QUOTIENT(COLUMNS($A$3:I310)-1,65)*CEILING(COUNT(DRAFT!$B:$B)/4,1),1+MOD(COLUMN()-1,6)))</f>
        <v/>
      </c>
      <c r="J310" s="51" t="str">
        <f>IF(ROWS($A$3:J310)&gt;CEILING(COUNT(DRAFT!$B:$B)/4,1),"",INDEX(RSLT,ROWS($A$3:J310)+QUOTIENT(COLUMNS($A$3:J310)-1,65)*CEILING(COUNT(DRAFT!$B:$B)/4,1),1+MOD(COLUMN()-1,6)))</f>
        <v/>
      </c>
      <c r="K310" s="51" t="str">
        <f>IF(ROWS($A$3:K310)&gt;CEILING(COUNT(DRAFT!$B:$B)/4,1),"",INDEX(RSLT,ROWS($A$3:K310)+QUOTIENT(COLUMNS($A$3:K310)-1,65)*CEILING(COUNT(DRAFT!$B:$B)/4,1),1+MOD(COLUMN()-1,6)))</f>
        <v/>
      </c>
      <c r="L310" s="51" t="str">
        <f>IF(ROWS($A$3:L310)&gt;CEILING(COUNT(DRAFT!$B:$B)/4,1),"",INDEX(RSLT,ROWS($A$3:L310)+QUOTIENT(COLUMNS($A$3:L310)-1,65)*CEILING(COUNT(DRAFT!$B:$B)/4,1),1+MOD(COLUMN()-1,6)))</f>
        <v/>
      </c>
      <c r="M310" s="51" t="str">
        <f>IF(ROWS($A$3:M310)&gt;CEILING(COUNT(DRAFT!$B:$B)/4,1),"",INDEX(RSLT,ROWS($A$3:M310)+QUOTIENT(COLUMNS($A$3:M310)-1,65)*CEILING(COUNT(DRAFT!$B:$B)/4,1),1+MOD(COLUMN()-1,6)))</f>
        <v/>
      </c>
      <c r="N310" s="52" t="str">
        <f>IF(ROWS($A$3:N310)&gt;CEILING(COUNT(DRAFT!$B:$B)/4,1),"",INDEX(RSLT,ROWS($A$3:N310)+QUOTIENT(COLUMNS($A$3:N310)-1,65)*CEILING(COUNT(DRAFT!$B:$B)/4,1),1+MOD(COLUMN()-1,6)))</f>
        <v/>
      </c>
      <c r="O310" s="71" t="str">
        <f>IF(ROWS($A$3:O310)&gt;CEILING(COUNT(DRAFT!$B:$B)/4,1),"",INDEX(RSLT,ROWS($A$3:O310)+QUOTIENT(COLUMNS($A$3:O310)-1,65)*CEILING(COUNT(DRAFT!$B:$B)/4,1),1+MOD(COLUMN()-1,6)))</f>
        <v/>
      </c>
      <c r="P310" s="51" t="str">
        <f>IF(ROWS($A$3:P310)&gt;CEILING(COUNT(DRAFT!$B:$B)/4,1),"",INDEX(RSLT,ROWS($A$3:P310)+QUOTIENT(COLUMNS($A$3:P310)-1,65)*CEILING(COUNT(DRAFT!$B:$B)/4,1),1+MOD(COLUMN()-1,6)))</f>
        <v/>
      </c>
      <c r="Q310" s="51" t="str">
        <f>IF(ROWS($A$3:Q310)&gt;CEILING(COUNT(DRAFT!$B:$B)/4,1),"",INDEX(RSLT,ROWS($A$3:Q310)+QUOTIENT(COLUMNS($A$3:Q310)-1,65)*CEILING(COUNT(DRAFT!$B:$B)/4,1),1+MOD(COLUMN()-1,6)))</f>
        <v/>
      </c>
      <c r="R310" s="51" t="str">
        <f>IF(ROWS($A$3:R310)&gt;CEILING(COUNT(DRAFT!$B:$B)/4,1),"",INDEX(RSLT,ROWS($A$3:R310)+QUOTIENT(COLUMNS($A$3:R310)-1,65)*CEILING(COUNT(DRAFT!$B:$B)/4,1),1+MOD(COLUMN()-1,6)))</f>
        <v/>
      </c>
      <c r="S310" s="51" t="str">
        <f>IF(ROWS($A$3:S310)&gt;CEILING(COUNT(DRAFT!$B:$B)/4,1),"",INDEX(RSLT,ROWS($A$3:S310)+QUOTIENT(COLUMNS($A$3:S310)-1,65)*CEILING(COUNT(DRAFT!$B:$B)/4,1),1+MOD(COLUMN()-1,6)))</f>
        <v/>
      </c>
      <c r="T310" s="52" t="str">
        <f>IF(ROWS($A$3:T310)&gt;CEILING(COUNT(DRAFT!$B:$B)/4,1),"",INDEX(RSLT,ROWS($A$3:T310)+QUOTIENT(COLUMNS($A$3:T310)-1,65)*CEILING(COUNT(DRAFT!$B:$B)/4,1),1+MOD(COLUMN()-1,6)))</f>
        <v/>
      </c>
      <c r="U310" s="71" t="str">
        <f>IF(ROWS($A$3:U310)&gt;CEILING(COUNT(DRAFT!$B:$B)/4,1),"",INDEX(RSLT,ROWS($A$3:U310)+QUOTIENT(COLUMNS($A$3:U310)-1,65)*CEILING(COUNT(DRAFT!$B:$B)/4,1),1+MOD(COLUMN()-1,6)))</f>
        <v/>
      </c>
      <c r="V310" s="51" t="str">
        <f>IF(ROWS($A$3:V310)&gt;CEILING(COUNT(DRAFT!$B:$B)/4,1),"",INDEX(RSLT,ROWS($A$3:V310)+QUOTIENT(COLUMNS($A$3:V310)-1,65)*CEILING(COUNT(DRAFT!$B:$B)/4,1),1+MOD(COLUMN()-1,6)))</f>
        <v/>
      </c>
      <c r="W310" s="51" t="str">
        <f>IF(ROWS($A$3:W310)&gt;CEILING(COUNT(DRAFT!$B:$B)/4,1),"",INDEX(RSLT,ROWS($A$3:W310)+QUOTIENT(COLUMNS($A$3:W310)-1,65)*CEILING(COUNT(DRAFT!$B:$B)/4,1),1+MOD(COLUMN()-1,6)))</f>
        <v/>
      </c>
      <c r="X310" s="51" t="str">
        <f>IF(ROWS($A$3:X310)&gt;CEILING(COUNT(DRAFT!$B:$B)/4,1),"",INDEX(RSLT,ROWS($A$3:X310)+QUOTIENT(COLUMNS($A$3:X310)-1,65)*CEILING(COUNT(DRAFT!$B:$B)/4,1),1+MOD(COLUMN()-1,6)))</f>
        <v/>
      </c>
    </row>
    <row r="311" spans="1:24" ht="23.1" customHeight="1" x14ac:dyDescent="0.2">
      <c r="A311" s="51" t="str">
        <f>IF(ROWS($A$3:A311)&gt;CEILING(COUNT(DRAFT!$B:$B)/4,1),"",INDEX(RSLT,ROWS($A$3:A311)+QUOTIENT(COLUMNS($A$3:A311)-1,65)*CEILING(COUNT(DRAFT!$B:$B)/4,1),1+MOD(COLUMN()-1,6)))</f>
        <v/>
      </c>
      <c r="B311" s="52" t="str">
        <f>IF(ROWS($A$3:B311)&gt;CEILING(COUNT(DRAFT!$B:$B)/4,1),"",INDEX(RSLT,ROWS($A$3:B311)+QUOTIENT(COLUMNS($A$3:B311)-1,65)*CEILING(COUNT(DRAFT!$B:$B)/4,1),1+MOD(COLUMN()-1,6)))</f>
        <v/>
      </c>
      <c r="C311" s="71" t="str">
        <f>IF(ROWS($A$3:C311)&gt;CEILING(COUNT(DRAFT!$B:$B)/4,1),"",INDEX(RSLT,ROWS($A$3:C311)+QUOTIENT(COLUMNS($A$3:C311)-1,65)*CEILING(COUNT(DRAFT!$B:$B)/4,1),1+MOD(COLUMN()-1,6)))</f>
        <v/>
      </c>
      <c r="D311" s="51" t="str">
        <f>IF(ROWS($A$3:D311)&gt;CEILING(COUNT(DRAFT!$B:$B)/4,1),"",INDEX(RSLT,ROWS($A$3:D311)+QUOTIENT(COLUMNS($A$3:D311)-1,65)*CEILING(COUNT(DRAFT!$B:$B)/4,1),1+MOD(COLUMN()-1,6)))</f>
        <v/>
      </c>
      <c r="E311" s="51" t="str">
        <f>IF(ROWS($A$3:E311)&gt;CEILING(COUNT(DRAFT!$B:$B)/4,1),"",INDEX(RSLT,ROWS($A$3:E311)+QUOTIENT(COLUMNS($A$3:E311)-1,65)*CEILING(COUNT(DRAFT!$B:$B)/4,1),1+MOD(COLUMN()-1,6)))</f>
        <v/>
      </c>
      <c r="F311" s="51" t="str">
        <f>IF(ROWS($A$3:F311)&gt;CEILING(COUNT(DRAFT!$B:$B)/4,1),"",INDEX(RSLT,ROWS($A$3:F311)+QUOTIENT(COLUMNS($A$3:F311)-1,65)*CEILING(COUNT(DRAFT!$B:$B)/4,1),1+MOD(COLUMN()-1,6)))</f>
        <v/>
      </c>
      <c r="G311" s="51" t="str">
        <f>IF(ROWS($A$3:G311)&gt;CEILING(COUNT(DRAFT!$B:$B)/4,1),"",INDEX(RSLT,ROWS($A$3:G311)+QUOTIENT(COLUMNS($A$3:G311)-1,65)*CEILING(COUNT(DRAFT!$B:$B)/4,1),1+MOD(COLUMN()-1,6)))</f>
        <v/>
      </c>
      <c r="H311" s="52" t="str">
        <f>IF(ROWS($A$3:H311)&gt;CEILING(COUNT(DRAFT!$B:$B)/4,1),"",INDEX(RSLT,ROWS($A$3:H311)+QUOTIENT(COLUMNS($A$3:H311)-1,65)*CEILING(COUNT(DRAFT!$B:$B)/4,1),1+MOD(COLUMN()-1,6)))</f>
        <v/>
      </c>
      <c r="I311" s="71" t="str">
        <f>IF(ROWS($A$3:I311)&gt;CEILING(COUNT(DRAFT!$B:$B)/4,1),"",INDEX(RSLT,ROWS($A$3:I311)+QUOTIENT(COLUMNS($A$3:I311)-1,65)*CEILING(COUNT(DRAFT!$B:$B)/4,1),1+MOD(COLUMN()-1,6)))</f>
        <v/>
      </c>
      <c r="J311" s="51" t="str">
        <f>IF(ROWS($A$3:J311)&gt;CEILING(COUNT(DRAFT!$B:$B)/4,1),"",INDEX(RSLT,ROWS($A$3:J311)+QUOTIENT(COLUMNS($A$3:J311)-1,65)*CEILING(COUNT(DRAFT!$B:$B)/4,1),1+MOD(COLUMN()-1,6)))</f>
        <v/>
      </c>
      <c r="K311" s="51" t="str">
        <f>IF(ROWS($A$3:K311)&gt;CEILING(COUNT(DRAFT!$B:$B)/4,1),"",INDEX(RSLT,ROWS($A$3:K311)+QUOTIENT(COLUMNS($A$3:K311)-1,65)*CEILING(COUNT(DRAFT!$B:$B)/4,1),1+MOD(COLUMN()-1,6)))</f>
        <v/>
      </c>
      <c r="L311" s="51" t="str">
        <f>IF(ROWS($A$3:L311)&gt;CEILING(COUNT(DRAFT!$B:$B)/4,1),"",INDEX(RSLT,ROWS($A$3:L311)+QUOTIENT(COLUMNS($A$3:L311)-1,65)*CEILING(COUNT(DRAFT!$B:$B)/4,1),1+MOD(COLUMN()-1,6)))</f>
        <v/>
      </c>
      <c r="M311" s="51" t="str">
        <f>IF(ROWS($A$3:M311)&gt;CEILING(COUNT(DRAFT!$B:$B)/4,1),"",INDEX(RSLT,ROWS($A$3:M311)+QUOTIENT(COLUMNS($A$3:M311)-1,65)*CEILING(COUNT(DRAFT!$B:$B)/4,1),1+MOD(COLUMN()-1,6)))</f>
        <v/>
      </c>
      <c r="N311" s="52" t="str">
        <f>IF(ROWS($A$3:N311)&gt;CEILING(COUNT(DRAFT!$B:$B)/4,1),"",INDEX(RSLT,ROWS($A$3:N311)+QUOTIENT(COLUMNS($A$3:N311)-1,65)*CEILING(COUNT(DRAFT!$B:$B)/4,1),1+MOD(COLUMN()-1,6)))</f>
        <v/>
      </c>
      <c r="O311" s="71" t="str">
        <f>IF(ROWS($A$3:O311)&gt;CEILING(COUNT(DRAFT!$B:$B)/4,1),"",INDEX(RSLT,ROWS($A$3:O311)+QUOTIENT(COLUMNS($A$3:O311)-1,65)*CEILING(COUNT(DRAFT!$B:$B)/4,1),1+MOD(COLUMN()-1,6)))</f>
        <v/>
      </c>
      <c r="P311" s="51" t="str">
        <f>IF(ROWS($A$3:P311)&gt;CEILING(COUNT(DRAFT!$B:$B)/4,1),"",INDEX(RSLT,ROWS($A$3:P311)+QUOTIENT(COLUMNS($A$3:P311)-1,65)*CEILING(COUNT(DRAFT!$B:$B)/4,1),1+MOD(COLUMN()-1,6)))</f>
        <v/>
      </c>
      <c r="Q311" s="51" t="str">
        <f>IF(ROWS($A$3:Q311)&gt;CEILING(COUNT(DRAFT!$B:$B)/4,1),"",INDEX(RSLT,ROWS($A$3:Q311)+QUOTIENT(COLUMNS($A$3:Q311)-1,65)*CEILING(COUNT(DRAFT!$B:$B)/4,1),1+MOD(COLUMN()-1,6)))</f>
        <v/>
      </c>
      <c r="R311" s="51" t="str">
        <f>IF(ROWS($A$3:R311)&gt;CEILING(COUNT(DRAFT!$B:$B)/4,1),"",INDEX(RSLT,ROWS($A$3:R311)+QUOTIENT(COLUMNS($A$3:R311)-1,65)*CEILING(COUNT(DRAFT!$B:$B)/4,1),1+MOD(COLUMN()-1,6)))</f>
        <v/>
      </c>
      <c r="S311" s="51" t="str">
        <f>IF(ROWS($A$3:S311)&gt;CEILING(COUNT(DRAFT!$B:$B)/4,1),"",INDEX(RSLT,ROWS($A$3:S311)+QUOTIENT(COLUMNS($A$3:S311)-1,65)*CEILING(COUNT(DRAFT!$B:$B)/4,1),1+MOD(COLUMN()-1,6)))</f>
        <v/>
      </c>
      <c r="T311" s="52" t="str">
        <f>IF(ROWS($A$3:T311)&gt;CEILING(COUNT(DRAFT!$B:$B)/4,1),"",INDEX(RSLT,ROWS($A$3:T311)+QUOTIENT(COLUMNS($A$3:T311)-1,65)*CEILING(COUNT(DRAFT!$B:$B)/4,1),1+MOD(COLUMN()-1,6)))</f>
        <v/>
      </c>
      <c r="U311" s="71" t="str">
        <f>IF(ROWS($A$3:U311)&gt;CEILING(COUNT(DRAFT!$B:$B)/4,1),"",INDEX(RSLT,ROWS($A$3:U311)+QUOTIENT(COLUMNS($A$3:U311)-1,65)*CEILING(COUNT(DRAFT!$B:$B)/4,1),1+MOD(COLUMN()-1,6)))</f>
        <v/>
      </c>
      <c r="V311" s="51" t="str">
        <f>IF(ROWS($A$3:V311)&gt;CEILING(COUNT(DRAFT!$B:$B)/4,1),"",INDEX(RSLT,ROWS($A$3:V311)+QUOTIENT(COLUMNS($A$3:V311)-1,65)*CEILING(COUNT(DRAFT!$B:$B)/4,1),1+MOD(COLUMN()-1,6)))</f>
        <v/>
      </c>
      <c r="W311" s="51" t="str">
        <f>IF(ROWS($A$3:W311)&gt;CEILING(COUNT(DRAFT!$B:$B)/4,1),"",INDEX(RSLT,ROWS($A$3:W311)+QUOTIENT(COLUMNS($A$3:W311)-1,65)*CEILING(COUNT(DRAFT!$B:$B)/4,1),1+MOD(COLUMN()-1,6)))</f>
        <v/>
      </c>
      <c r="X311" s="51" t="str">
        <f>IF(ROWS($A$3:X311)&gt;CEILING(COUNT(DRAFT!$B:$B)/4,1),"",INDEX(RSLT,ROWS($A$3:X311)+QUOTIENT(COLUMNS($A$3:X311)-1,65)*CEILING(COUNT(DRAFT!$B:$B)/4,1),1+MOD(COLUMN()-1,6)))</f>
        <v/>
      </c>
    </row>
    <row r="312" spans="1:24" ht="23.1" customHeight="1" x14ac:dyDescent="0.2">
      <c r="A312" s="51" t="str">
        <f>IF(ROWS($A$3:A312)&gt;CEILING(COUNT(DRAFT!$B:$B)/4,1),"",INDEX(RSLT,ROWS($A$3:A312)+QUOTIENT(COLUMNS($A$3:A312)-1,65)*CEILING(COUNT(DRAFT!$B:$B)/4,1),1+MOD(COLUMN()-1,6)))</f>
        <v/>
      </c>
      <c r="B312" s="52" t="str">
        <f>IF(ROWS($A$3:B312)&gt;CEILING(COUNT(DRAFT!$B:$B)/4,1),"",INDEX(RSLT,ROWS($A$3:B312)+QUOTIENT(COLUMNS($A$3:B312)-1,65)*CEILING(COUNT(DRAFT!$B:$B)/4,1),1+MOD(COLUMN()-1,6)))</f>
        <v/>
      </c>
      <c r="C312" s="71" t="str">
        <f>IF(ROWS($A$3:C312)&gt;CEILING(COUNT(DRAFT!$B:$B)/4,1),"",INDEX(RSLT,ROWS($A$3:C312)+QUOTIENT(COLUMNS($A$3:C312)-1,65)*CEILING(COUNT(DRAFT!$B:$B)/4,1),1+MOD(COLUMN()-1,6)))</f>
        <v/>
      </c>
      <c r="D312" s="51" t="str">
        <f>IF(ROWS($A$3:D312)&gt;CEILING(COUNT(DRAFT!$B:$B)/4,1),"",INDEX(RSLT,ROWS($A$3:D312)+QUOTIENT(COLUMNS($A$3:D312)-1,65)*CEILING(COUNT(DRAFT!$B:$B)/4,1),1+MOD(COLUMN()-1,6)))</f>
        <v/>
      </c>
      <c r="E312" s="51" t="str">
        <f>IF(ROWS($A$3:E312)&gt;CEILING(COUNT(DRAFT!$B:$B)/4,1),"",INDEX(RSLT,ROWS($A$3:E312)+QUOTIENT(COLUMNS($A$3:E312)-1,65)*CEILING(COUNT(DRAFT!$B:$B)/4,1),1+MOD(COLUMN()-1,6)))</f>
        <v/>
      </c>
      <c r="F312" s="51" t="str">
        <f>IF(ROWS($A$3:F312)&gt;CEILING(COUNT(DRAFT!$B:$B)/4,1),"",INDEX(RSLT,ROWS($A$3:F312)+QUOTIENT(COLUMNS($A$3:F312)-1,65)*CEILING(COUNT(DRAFT!$B:$B)/4,1),1+MOD(COLUMN()-1,6)))</f>
        <v/>
      </c>
      <c r="G312" s="51" t="str">
        <f>IF(ROWS($A$3:G312)&gt;CEILING(COUNT(DRAFT!$B:$B)/4,1),"",INDEX(RSLT,ROWS($A$3:G312)+QUOTIENT(COLUMNS($A$3:G312)-1,65)*CEILING(COUNT(DRAFT!$B:$B)/4,1),1+MOD(COLUMN()-1,6)))</f>
        <v/>
      </c>
      <c r="H312" s="52" t="str">
        <f>IF(ROWS($A$3:H312)&gt;CEILING(COUNT(DRAFT!$B:$B)/4,1),"",INDEX(RSLT,ROWS($A$3:H312)+QUOTIENT(COLUMNS($A$3:H312)-1,65)*CEILING(COUNT(DRAFT!$B:$B)/4,1),1+MOD(COLUMN()-1,6)))</f>
        <v/>
      </c>
      <c r="I312" s="71" t="str">
        <f>IF(ROWS($A$3:I312)&gt;CEILING(COUNT(DRAFT!$B:$B)/4,1),"",INDEX(RSLT,ROWS($A$3:I312)+QUOTIENT(COLUMNS($A$3:I312)-1,65)*CEILING(COUNT(DRAFT!$B:$B)/4,1),1+MOD(COLUMN()-1,6)))</f>
        <v/>
      </c>
      <c r="J312" s="51" t="str">
        <f>IF(ROWS($A$3:J312)&gt;CEILING(COUNT(DRAFT!$B:$B)/4,1),"",INDEX(RSLT,ROWS($A$3:J312)+QUOTIENT(COLUMNS($A$3:J312)-1,65)*CEILING(COUNT(DRAFT!$B:$B)/4,1),1+MOD(COLUMN()-1,6)))</f>
        <v/>
      </c>
      <c r="K312" s="51" t="str">
        <f>IF(ROWS($A$3:K312)&gt;CEILING(COUNT(DRAFT!$B:$B)/4,1),"",INDEX(RSLT,ROWS($A$3:K312)+QUOTIENT(COLUMNS($A$3:K312)-1,65)*CEILING(COUNT(DRAFT!$B:$B)/4,1),1+MOD(COLUMN()-1,6)))</f>
        <v/>
      </c>
      <c r="L312" s="51" t="str">
        <f>IF(ROWS($A$3:L312)&gt;CEILING(COUNT(DRAFT!$B:$B)/4,1),"",INDEX(RSLT,ROWS($A$3:L312)+QUOTIENT(COLUMNS($A$3:L312)-1,65)*CEILING(COUNT(DRAFT!$B:$B)/4,1),1+MOD(COLUMN()-1,6)))</f>
        <v/>
      </c>
      <c r="M312" s="51" t="str">
        <f>IF(ROWS($A$3:M312)&gt;CEILING(COUNT(DRAFT!$B:$B)/4,1),"",INDEX(RSLT,ROWS($A$3:M312)+QUOTIENT(COLUMNS($A$3:M312)-1,65)*CEILING(COUNT(DRAFT!$B:$B)/4,1),1+MOD(COLUMN()-1,6)))</f>
        <v/>
      </c>
      <c r="N312" s="52" t="str">
        <f>IF(ROWS($A$3:N312)&gt;CEILING(COUNT(DRAFT!$B:$B)/4,1),"",INDEX(RSLT,ROWS($A$3:N312)+QUOTIENT(COLUMNS($A$3:N312)-1,65)*CEILING(COUNT(DRAFT!$B:$B)/4,1),1+MOD(COLUMN()-1,6)))</f>
        <v/>
      </c>
      <c r="O312" s="71" t="str">
        <f>IF(ROWS($A$3:O312)&gt;CEILING(COUNT(DRAFT!$B:$B)/4,1),"",INDEX(RSLT,ROWS($A$3:O312)+QUOTIENT(COLUMNS($A$3:O312)-1,65)*CEILING(COUNT(DRAFT!$B:$B)/4,1),1+MOD(COLUMN()-1,6)))</f>
        <v/>
      </c>
      <c r="P312" s="51" t="str">
        <f>IF(ROWS($A$3:P312)&gt;CEILING(COUNT(DRAFT!$B:$B)/4,1),"",INDEX(RSLT,ROWS($A$3:P312)+QUOTIENT(COLUMNS($A$3:P312)-1,65)*CEILING(COUNT(DRAFT!$B:$B)/4,1),1+MOD(COLUMN()-1,6)))</f>
        <v/>
      </c>
      <c r="Q312" s="51" t="str">
        <f>IF(ROWS($A$3:Q312)&gt;CEILING(COUNT(DRAFT!$B:$B)/4,1),"",INDEX(RSLT,ROWS($A$3:Q312)+QUOTIENT(COLUMNS($A$3:Q312)-1,65)*CEILING(COUNT(DRAFT!$B:$B)/4,1),1+MOD(COLUMN()-1,6)))</f>
        <v/>
      </c>
      <c r="R312" s="51" t="str">
        <f>IF(ROWS($A$3:R312)&gt;CEILING(COUNT(DRAFT!$B:$B)/4,1),"",INDEX(RSLT,ROWS($A$3:R312)+QUOTIENT(COLUMNS($A$3:R312)-1,65)*CEILING(COUNT(DRAFT!$B:$B)/4,1),1+MOD(COLUMN()-1,6)))</f>
        <v/>
      </c>
      <c r="S312" s="51" t="str">
        <f>IF(ROWS($A$3:S312)&gt;CEILING(COUNT(DRAFT!$B:$B)/4,1),"",INDEX(RSLT,ROWS($A$3:S312)+QUOTIENT(COLUMNS($A$3:S312)-1,65)*CEILING(COUNT(DRAFT!$B:$B)/4,1),1+MOD(COLUMN()-1,6)))</f>
        <v/>
      </c>
      <c r="T312" s="52" t="str">
        <f>IF(ROWS($A$3:T312)&gt;CEILING(COUNT(DRAFT!$B:$B)/4,1),"",INDEX(RSLT,ROWS($A$3:T312)+QUOTIENT(COLUMNS($A$3:T312)-1,65)*CEILING(COUNT(DRAFT!$B:$B)/4,1),1+MOD(COLUMN()-1,6)))</f>
        <v/>
      </c>
      <c r="U312" s="71" t="str">
        <f>IF(ROWS($A$3:U312)&gt;CEILING(COUNT(DRAFT!$B:$B)/4,1),"",INDEX(RSLT,ROWS($A$3:U312)+QUOTIENT(COLUMNS($A$3:U312)-1,65)*CEILING(COUNT(DRAFT!$B:$B)/4,1),1+MOD(COLUMN()-1,6)))</f>
        <v/>
      </c>
      <c r="V312" s="51" t="str">
        <f>IF(ROWS($A$3:V312)&gt;CEILING(COUNT(DRAFT!$B:$B)/4,1),"",INDEX(RSLT,ROWS($A$3:V312)+QUOTIENT(COLUMNS($A$3:V312)-1,65)*CEILING(COUNT(DRAFT!$B:$B)/4,1),1+MOD(COLUMN()-1,6)))</f>
        <v/>
      </c>
      <c r="W312" s="51" t="str">
        <f>IF(ROWS($A$3:W312)&gt;CEILING(COUNT(DRAFT!$B:$B)/4,1),"",INDEX(RSLT,ROWS($A$3:W312)+QUOTIENT(COLUMNS($A$3:W312)-1,65)*CEILING(COUNT(DRAFT!$B:$B)/4,1),1+MOD(COLUMN()-1,6)))</f>
        <v/>
      </c>
      <c r="X312" s="51" t="str">
        <f>IF(ROWS($A$3:X312)&gt;CEILING(COUNT(DRAFT!$B:$B)/4,1),"",INDEX(RSLT,ROWS($A$3:X312)+QUOTIENT(COLUMNS($A$3:X312)-1,65)*CEILING(COUNT(DRAFT!$B:$B)/4,1),1+MOD(COLUMN()-1,6)))</f>
        <v/>
      </c>
    </row>
    <row r="313" spans="1:24" ht="23.1" customHeight="1" x14ac:dyDescent="0.2">
      <c r="A313" s="51" t="str">
        <f>IF(ROWS($A$3:A313)&gt;CEILING(COUNT(DRAFT!$B:$B)/4,1),"",INDEX(RSLT,ROWS($A$3:A313)+QUOTIENT(COLUMNS($A$3:A313)-1,65)*CEILING(COUNT(DRAFT!$B:$B)/4,1),1+MOD(COLUMN()-1,6)))</f>
        <v/>
      </c>
      <c r="B313" s="52" t="str">
        <f>IF(ROWS($A$3:B313)&gt;CEILING(COUNT(DRAFT!$B:$B)/4,1),"",INDEX(RSLT,ROWS($A$3:B313)+QUOTIENT(COLUMNS($A$3:B313)-1,65)*CEILING(COUNT(DRAFT!$B:$B)/4,1),1+MOD(COLUMN()-1,6)))</f>
        <v/>
      </c>
      <c r="C313" s="71" t="str">
        <f>IF(ROWS($A$3:C313)&gt;CEILING(COUNT(DRAFT!$B:$B)/4,1),"",INDEX(RSLT,ROWS($A$3:C313)+QUOTIENT(COLUMNS($A$3:C313)-1,65)*CEILING(COUNT(DRAFT!$B:$B)/4,1),1+MOD(COLUMN()-1,6)))</f>
        <v/>
      </c>
      <c r="D313" s="51" t="str">
        <f>IF(ROWS($A$3:D313)&gt;CEILING(COUNT(DRAFT!$B:$B)/4,1),"",INDEX(RSLT,ROWS($A$3:D313)+QUOTIENT(COLUMNS($A$3:D313)-1,65)*CEILING(COUNT(DRAFT!$B:$B)/4,1),1+MOD(COLUMN()-1,6)))</f>
        <v/>
      </c>
      <c r="E313" s="51" t="str">
        <f>IF(ROWS($A$3:E313)&gt;CEILING(COUNT(DRAFT!$B:$B)/4,1),"",INDEX(RSLT,ROWS($A$3:E313)+QUOTIENT(COLUMNS($A$3:E313)-1,65)*CEILING(COUNT(DRAFT!$B:$B)/4,1),1+MOD(COLUMN()-1,6)))</f>
        <v/>
      </c>
      <c r="F313" s="51" t="str">
        <f>IF(ROWS($A$3:F313)&gt;CEILING(COUNT(DRAFT!$B:$B)/4,1),"",INDEX(RSLT,ROWS($A$3:F313)+QUOTIENT(COLUMNS($A$3:F313)-1,65)*CEILING(COUNT(DRAFT!$B:$B)/4,1),1+MOD(COLUMN()-1,6)))</f>
        <v/>
      </c>
      <c r="G313" s="51" t="str">
        <f>IF(ROWS($A$3:G313)&gt;CEILING(COUNT(DRAFT!$B:$B)/4,1),"",INDEX(RSLT,ROWS($A$3:G313)+QUOTIENT(COLUMNS($A$3:G313)-1,65)*CEILING(COUNT(DRAFT!$B:$B)/4,1),1+MOD(COLUMN()-1,6)))</f>
        <v/>
      </c>
      <c r="H313" s="52" t="str">
        <f>IF(ROWS($A$3:H313)&gt;CEILING(COUNT(DRAFT!$B:$B)/4,1),"",INDEX(RSLT,ROWS($A$3:H313)+QUOTIENT(COLUMNS($A$3:H313)-1,65)*CEILING(COUNT(DRAFT!$B:$B)/4,1),1+MOD(COLUMN()-1,6)))</f>
        <v/>
      </c>
      <c r="I313" s="71" t="str">
        <f>IF(ROWS($A$3:I313)&gt;CEILING(COUNT(DRAFT!$B:$B)/4,1),"",INDEX(RSLT,ROWS($A$3:I313)+QUOTIENT(COLUMNS($A$3:I313)-1,65)*CEILING(COUNT(DRAFT!$B:$B)/4,1),1+MOD(COLUMN()-1,6)))</f>
        <v/>
      </c>
      <c r="J313" s="51" t="str">
        <f>IF(ROWS($A$3:J313)&gt;CEILING(COUNT(DRAFT!$B:$B)/4,1),"",INDEX(RSLT,ROWS($A$3:J313)+QUOTIENT(COLUMNS($A$3:J313)-1,65)*CEILING(COUNT(DRAFT!$B:$B)/4,1),1+MOD(COLUMN()-1,6)))</f>
        <v/>
      </c>
      <c r="K313" s="51" t="str">
        <f>IF(ROWS($A$3:K313)&gt;CEILING(COUNT(DRAFT!$B:$B)/4,1),"",INDEX(RSLT,ROWS($A$3:K313)+QUOTIENT(COLUMNS($A$3:K313)-1,65)*CEILING(COUNT(DRAFT!$B:$B)/4,1),1+MOD(COLUMN()-1,6)))</f>
        <v/>
      </c>
      <c r="L313" s="51" t="str">
        <f>IF(ROWS($A$3:L313)&gt;CEILING(COUNT(DRAFT!$B:$B)/4,1),"",INDEX(RSLT,ROWS($A$3:L313)+QUOTIENT(COLUMNS($A$3:L313)-1,65)*CEILING(COUNT(DRAFT!$B:$B)/4,1),1+MOD(COLUMN()-1,6)))</f>
        <v/>
      </c>
      <c r="M313" s="51" t="str">
        <f>IF(ROWS($A$3:M313)&gt;CEILING(COUNT(DRAFT!$B:$B)/4,1),"",INDEX(RSLT,ROWS($A$3:M313)+QUOTIENT(COLUMNS($A$3:M313)-1,65)*CEILING(COUNT(DRAFT!$B:$B)/4,1),1+MOD(COLUMN()-1,6)))</f>
        <v/>
      </c>
      <c r="N313" s="52" t="str">
        <f>IF(ROWS($A$3:N313)&gt;CEILING(COUNT(DRAFT!$B:$B)/4,1),"",INDEX(RSLT,ROWS($A$3:N313)+QUOTIENT(COLUMNS($A$3:N313)-1,65)*CEILING(COUNT(DRAFT!$B:$B)/4,1),1+MOD(COLUMN()-1,6)))</f>
        <v/>
      </c>
      <c r="O313" s="71" t="str">
        <f>IF(ROWS($A$3:O313)&gt;CEILING(COUNT(DRAFT!$B:$B)/4,1),"",INDEX(RSLT,ROWS($A$3:O313)+QUOTIENT(COLUMNS($A$3:O313)-1,65)*CEILING(COUNT(DRAFT!$B:$B)/4,1),1+MOD(COLUMN()-1,6)))</f>
        <v/>
      </c>
      <c r="P313" s="51" t="str">
        <f>IF(ROWS($A$3:P313)&gt;CEILING(COUNT(DRAFT!$B:$B)/4,1),"",INDEX(RSLT,ROWS($A$3:P313)+QUOTIENT(COLUMNS($A$3:P313)-1,65)*CEILING(COUNT(DRAFT!$B:$B)/4,1),1+MOD(COLUMN()-1,6)))</f>
        <v/>
      </c>
      <c r="Q313" s="51" t="str">
        <f>IF(ROWS($A$3:Q313)&gt;CEILING(COUNT(DRAFT!$B:$B)/4,1),"",INDEX(RSLT,ROWS($A$3:Q313)+QUOTIENT(COLUMNS($A$3:Q313)-1,65)*CEILING(COUNT(DRAFT!$B:$B)/4,1),1+MOD(COLUMN()-1,6)))</f>
        <v/>
      </c>
      <c r="R313" s="51" t="str">
        <f>IF(ROWS($A$3:R313)&gt;CEILING(COUNT(DRAFT!$B:$B)/4,1),"",INDEX(RSLT,ROWS($A$3:R313)+QUOTIENT(COLUMNS($A$3:R313)-1,65)*CEILING(COUNT(DRAFT!$B:$B)/4,1),1+MOD(COLUMN()-1,6)))</f>
        <v/>
      </c>
      <c r="S313" s="51" t="str">
        <f>IF(ROWS($A$3:S313)&gt;CEILING(COUNT(DRAFT!$B:$B)/4,1),"",INDEX(RSLT,ROWS($A$3:S313)+QUOTIENT(COLUMNS($A$3:S313)-1,65)*CEILING(COUNT(DRAFT!$B:$B)/4,1),1+MOD(COLUMN()-1,6)))</f>
        <v/>
      </c>
      <c r="T313" s="52" t="str">
        <f>IF(ROWS($A$3:T313)&gt;CEILING(COUNT(DRAFT!$B:$B)/4,1),"",INDEX(RSLT,ROWS($A$3:T313)+QUOTIENT(COLUMNS($A$3:T313)-1,65)*CEILING(COUNT(DRAFT!$B:$B)/4,1),1+MOD(COLUMN()-1,6)))</f>
        <v/>
      </c>
      <c r="U313" s="71" t="str">
        <f>IF(ROWS($A$3:U313)&gt;CEILING(COUNT(DRAFT!$B:$B)/4,1),"",INDEX(RSLT,ROWS($A$3:U313)+QUOTIENT(COLUMNS($A$3:U313)-1,65)*CEILING(COUNT(DRAFT!$B:$B)/4,1),1+MOD(COLUMN()-1,6)))</f>
        <v/>
      </c>
      <c r="V313" s="51" t="str">
        <f>IF(ROWS($A$3:V313)&gt;CEILING(COUNT(DRAFT!$B:$B)/4,1),"",INDEX(RSLT,ROWS($A$3:V313)+QUOTIENT(COLUMNS($A$3:V313)-1,65)*CEILING(COUNT(DRAFT!$B:$B)/4,1),1+MOD(COLUMN()-1,6)))</f>
        <v/>
      </c>
      <c r="W313" s="51" t="str">
        <f>IF(ROWS($A$3:W313)&gt;CEILING(COUNT(DRAFT!$B:$B)/4,1),"",INDEX(RSLT,ROWS($A$3:W313)+QUOTIENT(COLUMNS($A$3:W313)-1,65)*CEILING(COUNT(DRAFT!$B:$B)/4,1),1+MOD(COLUMN()-1,6)))</f>
        <v/>
      </c>
      <c r="X313" s="51" t="str">
        <f>IF(ROWS($A$3:X313)&gt;CEILING(COUNT(DRAFT!$B:$B)/4,1),"",INDEX(RSLT,ROWS($A$3:X313)+QUOTIENT(COLUMNS($A$3:X313)-1,65)*CEILING(COUNT(DRAFT!$B:$B)/4,1),1+MOD(COLUMN()-1,6)))</f>
        <v/>
      </c>
    </row>
    <row r="314" spans="1:24" ht="23.1" customHeight="1" x14ac:dyDescent="0.2">
      <c r="A314" s="51" t="str">
        <f>IF(ROWS($A$3:A314)&gt;CEILING(COUNT(DRAFT!$B:$B)/4,1),"",INDEX(RSLT,ROWS($A$3:A314)+QUOTIENT(COLUMNS($A$3:A314)-1,65)*CEILING(COUNT(DRAFT!$B:$B)/4,1),1+MOD(COLUMN()-1,6)))</f>
        <v/>
      </c>
      <c r="B314" s="52" t="str">
        <f>IF(ROWS($A$3:B314)&gt;CEILING(COUNT(DRAFT!$B:$B)/4,1),"",INDEX(RSLT,ROWS($A$3:B314)+QUOTIENT(COLUMNS($A$3:B314)-1,65)*CEILING(COUNT(DRAFT!$B:$B)/4,1),1+MOD(COLUMN()-1,6)))</f>
        <v/>
      </c>
      <c r="C314" s="71" t="str">
        <f>IF(ROWS($A$3:C314)&gt;CEILING(COUNT(DRAFT!$B:$B)/4,1),"",INDEX(RSLT,ROWS($A$3:C314)+QUOTIENT(COLUMNS($A$3:C314)-1,65)*CEILING(COUNT(DRAFT!$B:$B)/4,1),1+MOD(COLUMN()-1,6)))</f>
        <v/>
      </c>
      <c r="D314" s="51" t="str">
        <f>IF(ROWS($A$3:D314)&gt;CEILING(COUNT(DRAFT!$B:$B)/4,1),"",INDEX(RSLT,ROWS($A$3:D314)+QUOTIENT(COLUMNS($A$3:D314)-1,65)*CEILING(COUNT(DRAFT!$B:$B)/4,1),1+MOD(COLUMN()-1,6)))</f>
        <v/>
      </c>
      <c r="E314" s="51" t="str">
        <f>IF(ROWS($A$3:E314)&gt;CEILING(COUNT(DRAFT!$B:$B)/4,1),"",INDEX(RSLT,ROWS($A$3:E314)+QUOTIENT(COLUMNS($A$3:E314)-1,65)*CEILING(COUNT(DRAFT!$B:$B)/4,1),1+MOD(COLUMN()-1,6)))</f>
        <v/>
      </c>
      <c r="F314" s="51" t="str">
        <f>IF(ROWS($A$3:F314)&gt;CEILING(COUNT(DRAFT!$B:$B)/4,1),"",INDEX(RSLT,ROWS($A$3:F314)+QUOTIENT(COLUMNS($A$3:F314)-1,65)*CEILING(COUNT(DRAFT!$B:$B)/4,1),1+MOD(COLUMN()-1,6)))</f>
        <v/>
      </c>
      <c r="G314" s="51" t="str">
        <f>IF(ROWS($A$3:G314)&gt;CEILING(COUNT(DRAFT!$B:$B)/4,1),"",INDEX(RSLT,ROWS($A$3:G314)+QUOTIENT(COLUMNS($A$3:G314)-1,65)*CEILING(COUNT(DRAFT!$B:$B)/4,1),1+MOD(COLUMN()-1,6)))</f>
        <v/>
      </c>
      <c r="H314" s="52" t="str">
        <f>IF(ROWS($A$3:H314)&gt;CEILING(COUNT(DRAFT!$B:$B)/4,1),"",INDEX(RSLT,ROWS($A$3:H314)+QUOTIENT(COLUMNS($A$3:H314)-1,65)*CEILING(COUNT(DRAFT!$B:$B)/4,1),1+MOD(COLUMN()-1,6)))</f>
        <v/>
      </c>
      <c r="I314" s="71" t="str">
        <f>IF(ROWS($A$3:I314)&gt;CEILING(COUNT(DRAFT!$B:$B)/4,1),"",INDEX(RSLT,ROWS($A$3:I314)+QUOTIENT(COLUMNS($A$3:I314)-1,65)*CEILING(COUNT(DRAFT!$B:$B)/4,1),1+MOD(COLUMN()-1,6)))</f>
        <v/>
      </c>
      <c r="J314" s="51" t="str">
        <f>IF(ROWS($A$3:J314)&gt;CEILING(COUNT(DRAFT!$B:$B)/4,1),"",INDEX(RSLT,ROWS($A$3:J314)+QUOTIENT(COLUMNS($A$3:J314)-1,65)*CEILING(COUNT(DRAFT!$B:$B)/4,1),1+MOD(COLUMN()-1,6)))</f>
        <v/>
      </c>
      <c r="K314" s="51" t="str">
        <f>IF(ROWS($A$3:K314)&gt;CEILING(COUNT(DRAFT!$B:$B)/4,1),"",INDEX(RSLT,ROWS($A$3:K314)+QUOTIENT(COLUMNS($A$3:K314)-1,65)*CEILING(COUNT(DRAFT!$B:$B)/4,1),1+MOD(COLUMN()-1,6)))</f>
        <v/>
      </c>
      <c r="L314" s="51" t="str">
        <f>IF(ROWS($A$3:L314)&gt;CEILING(COUNT(DRAFT!$B:$B)/4,1),"",INDEX(RSLT,ROWS($A$3:L314)+QUOTIENT(COLUMNS($A$3:L314)-1,65)*CEILING(COUNT(DRAFT!$B:$B)/4,1),1+MOD(COLUMN()-1,6)))</f>
        <v/>
      </c>
      <c r="M314" s="51" t="str">
        <f>IF(ROWS($A$3:M314)&gt;CEILING(COUNT(DRAFT!$B:$B)/4,1),"",INDEX(RSLT,ROWS($A$3:M314)+QUOTIENT(COLUMNS($A$3:M314)-1,65)*CEILING(COUNT(DRAFT!$B:$B)/4,1),1+MOD(COLUMN()-1,6)))</f>
        <v/>
      </c>
      <c r="N314" s="52" t="str">
        <f>IF(ROWS($A$3:N314)&gt;CEILING(COUNT(DRAFT!$B:$B)/4,1),"",INDEX(RSLT,ROWS($A$3:N314)+QUOTIENT(COLUMNS($A$3:N314)-1,65)*CEILING(COUNT(DRAFT!$B:$B)/4,1),1+MOD(COLUMN()-1,6)))</f>
        <v/>
      </c>
      <c r="O314" s="71" t="str">
        <f>IF(ROWS($A$3:O314)&gt;CEILING(COUNT(DRAFT!$B:$B)/4,1),"",INDEX(RSLT,ROWS($A$3:O314)+QUOTIENT(COLUMNS($A$3:O314)-1,65)*CEILING(COUNT(DRAFT!$B:$B)/4,1),1+MOD(COLUMN()-1,6)))</f>
        <v/>
      </c>
      <c r="P314" s="51" t="str">
        <f>IF(ROWS($A$3:P314)&gt;CEILING(COUNT(DRAFT!$B:$B)/4,1),"",INDEX(RSLT,ROWS($A$3:P314)+QUOTIENT(COLUMNS($A$3:P314)-1,65)*CEILING(COUNT(DRAFT!$B:$B)/4,1),1+MOD(COLUMN()-1,6)))</f>
        <v/>
      </c>
      <c r="Q314" s="51" t="str">
        <f>IF(ROWS($A$3:Q314)&gt;CEILING(COUNT(DRAFT!$B:$B)/4,1),"",INDEX(RSLT,ROWS($A$3:Q314)+QUOTIENT(COLUMNS($A$3:Q314)-1,65)*CEILING(COUNT(DRAFT!$B:$B)/4,1),1+MOD(COLUMN()-1,6)))</f>
        <v/>
      </c>
      <c r="R314" s="51" t="str">
        <f>IF(ROWS($A$3:R314)&gt;CEILING(COUNT(DRAFT!$B:$B)/4,1),"",INDEX(RSLT,ROWS($A$3:R314)+QUOTIENT(COLUMNS($A$3:R314)-1,65)*CEILING(COUNT(DRAFT!$B:$B)/4,1),1+MOD(COLUMN()-1,6)))</f>
        <v/>
      </c>
      <c r="S314" s="51" t="str">
        <f>IF(ROWS($A$3:S314)&gt;CEILING(COUNT(DRAFT!$B:$B)/4,1),"",INDEX(RSLT,ROWS($A$3:S314)+QUOTIENT(COLUMNS($A$3:S314)-1,65)*CEILING(COUNT(DRAFT!$B:$B)/4,1),1+MOD(COLUMN()-1,6)))</f>
        <v/>
      </c>
      <c r="T314" s="52" t="str">
        <f>IF(ROWS($A$3:T314)&gt;CEILING(COUNT(DRAFT!$B:$B)/4,1),"",INDEX(RSLT,ROWS($A$3:T314)+QUOTIENT(COLUMNS($A$3:T314)-1,65)*CEILING(COUNT(DRAFT!$B:$B)/4,1),1+MOD(COLUMN()-1,6)))</f>
        <v/>
      </c>
      <c r="U314" s="71" t="str">
        <f>IF(ROWS($A$3:U314)&gt;CEILING(COUNT(DRAFT!$B:$B)/4,1),"",INDEX(RSLT,ROWS($A$3:U314)+QUOTIENT(COLUMNS($A$3:U314)-1,65)*CEILING(COUNT(DRAFT!$B:$B)/4,1),1+MOD(COLUMN()-1,6)))</f>
        <v/>
      </c>
      <c r="V314" s="51" t="str">
        <f>IF(ROWS($A$3:V314)&gt;CEILING(COUNT(DRAFT!$B:$B)/4,1),"",INDEX(RSLT,ROWS($A$3:V314)+QUOTIENT(COLUMNS($A$3:V314)-1,65)*CEILING(COUNT(DRAFT!$B:$B)/4,1),1+MOD(COLUMN()-1,6)))</f>
        <v/>
      </c>
      <c r="W314" s="51" t="str">
        <f>IF(ROWS($A$3:W314)&gt;CEILING(COUNT(DRAFT!$B:$B)/4,1),"",INDEX(RSLT,ROWS($A$3:W314)+QUOTIENT(COLUMNS($A$3:W314)-1,65)*CEILING(COUNT(DRAFT!$B:$B)/4,1),1+MOD(COLUMN()-1,6)))</f>
        <v/>
      </c>
      <c r="X314" s="51" t="str">
        <f>IF(ROWS($A$3:X314)&gt;CEILING(COUNT(DRAFT!$B:$B)/4,1),"",INDEX(RSLT,ROWS($A$3:X314)+QUOTIENT(COLUMNS($A$3:X314)-1,65)*CEILING(COUNT(DRAFT!$B:$B)/4,1),1+MOD(COLUMN()-1,6)))</f>
        <v/>
      </c>
    </row>
    <row r="315" spans="1:24" ht="23.1" customHeight="1" x14ac:dyDescent="0.2">
      <c r="A315" s="51" t="str">
        <f>IF(ROWS($A$3:A315)&gt;CEILING(COUNT(DRAFT!$B:$B)/4,1),"",INDEX(RSLT,ROWS($A$3:A315)+QUOTIENT(COLUMNS($A$3:A315)-1,65)*CEILING(COUNT(DRAFT!$B:$B)/4,1),1+MOD(COLUMN()-1,6)))</f>
        <v/>
      </c>
      <c r="B315" s="52" t="str">
        <f>IF(ROWS($A$3:B315)&gt;CEILING(COUNT(DRAFT!$B:$B)/4,1),"",INDEX(RSLT,ROWS($A$3:B315)+QUOTIENT(COLUMNS($A$3:B315)-1,65)*CEILING(COUNT(DRAFT!$B:$B)/4,1),1+MOD(COLUMN()-1,6)))</f>
        <v/>
      </c>
      <c r="C315" s="71" t="str">
        <f>IF(ROWS($A$3:C315)&gt;CEILING(COUNT(DRAFT!$B:$B)/4,1),"",INDEX(RSLT,ROWS($A$3:C315)+QUOTIENT(COLUMNS($A$3:C315)-1,65)*CEILING(COUNT(DRAFT!$B:$B)/4,1),1+MOD(COLUMN()-1,6)))</f>
        <v/>
      </c>
      <c r="D315" s="51" t="str">
        <f>IF(ROWS($A$3:D315)&gt;CEILING(COUNT(DRAFT!$B:$B)/4,1),"",INDEX(RSLT,ROWS($A$3:D315)+QUOTIENT(COLUMNS($A$3:D315)-1,65)*CEILING(COUNT(DRAFT!$B:$B)/4,1),1+MOD(COLUMN()-1,6)))</f>
        <v/>
      </c>
      <c r="E315" s="51" t="str">
        <f>IF(ROWS($A$3:E315)&gt;CEILING(COUNT(DRAFT!$B:$B)/4,1),"",INDEX(RSLT,ROWS($A$3:E315)+QUOTIENT(COLUMNS($A$3:E315)-1,65)*CEILING(COUNT(DRAFT!$B:$B)/4,1),1+MOD(COLUMN()-1,6)))</f>
        <v/>
      </c>
      <c r="F315" s="51" t="str">
        <f>IF(ROWS($A$3:F315)&gt;CEILING(COUNT(DRAFT!$B:$B)/4,1),"",INDEX(RSLT,ROWS($A$3:F315)+QUOTIENT(COLUMNS($A$3:F315)-1,65)*CEILING(COUNT(DRAFT!$B:$B)/4,1),1+MOD(COLUMN()-1,6)))</f>
        <v/>
      </c>
      <c r="G315" s="51" t="str">
        <f>IF(ROWS($A$3:G315)&gt;CEILING(COUNT(DRAFT!$B:$B)/4,1),"",INDEX(RSLT,ROWS($A$3:G315)+QUOTIENT(COLUMNS($A$3:G315)-1,65)*CEILING(COUNT(DRAFT!$B:$B)/4,1),1+MOD(COLUMN()-1,6)))</f>
        <v/>
      </c>
      <c r="H315" s="52" t="str">
        <f>IF(ROWS($A$3:H315)&gt;CEILING(COUNT(DRAFT!$B:$B)/4,1),"",INDEX(RSLT,ROWS($A$3:H315)+QUOTIENT(COLUMNS($A$3:H315)-1,65)*CEILING(COUNT(DRAFT!$B:$B)/4,1),1+MOD(COLUMN()-1,6)))</f>
        <v/>
      </c>
      <c r="I315" s="71" t="str">
        <f>IF(ROWS($A$3:I315)&gt;CEILING(COUNT(DRAFT!$B:$B)/4,1),"",INDEX(RSLT,ROWS($A$3:I315)+QUOTIENT(COLUMNS($A$3:I315)-1,65)*CEILING(COUNT(DRAFT!$B:$B)/4,1),1+MOD(COLUMN()-1,6)))</f>
        <v/>
      </c>
      <c r="J315" s="51" t="str">
        <f>IF(ROWS($A$3:J315)&gt;CEILING(COUNT(DRAFT!$B:$B)/4,1),"",INDEX(RSLT,ROWS($A$3:J315)+QUOTIENT(COLUMNS($A$3:J315)-1,65)*CEILING(COUNT(DRAFT!$B:$B)/4,1),1+MOD(COLUMN()-1,6)))</f>
        <v/>
      </c>
      <c r="K315" s="51" t="str">
        <f>IF(ROWS($A$3:K315)&gt;CEILING(COUNT(DRAFT!$B:$B)/4,1),"",INDEX(RSLT,ROWS($A$3:K315)+QUOTIENT(COLUMNS($A$3:K315)-1,65)*CEILING(COUNT(DRAFT!$B:$B)/4,1),1+MOD(COLUMN()-1,6)))</f>
        <v/>
      </c>
      <c r="L315" s="51" t="str">
        <f>IF(ROWS($A$3:L315)&gt;CEILING(COUNT(DRAFT!$B:$B)/4,1),"",INDEX(RSLT,ROWS($A$3:L315)+QUOTIENT(COLUMNS($A$3:L315)-1,65)*CEILING(COUNT(DRAFT!$B:$B)/4,1),1+MOD(COLUMN()-1,6)))</f>
        <v/>
      </c>
      <c r="M315" s="51" t="str">
        <f>IF(ROWS($A$3:M315)&gt;CEILING(COUNT(DRAFT!$B:$B)/4,1),"",INDEX(RSLT,ROWS($A$3:M315)+QUOTIENT(COLUMNS($A$3:M315)-1,65)*CEILING(COUNT(DRAFT!$B:$B)/4,1),1+MOD(COLUMN()-1,6)))</f>
        <v/>
      </c>
      <c r="N315" s="52" t="str">
        <f>IF(ROWS($A$3:N315)&gt;CEILING(COUNT(DRAFT!$B:$B)/4,1),"",INDEX(RSLT,ROWS($A$3:N315)+QUOTIENT(COLUMNS($A$3:N315)-1,65)*CEILING(COUNT(DRAFT!$B:$B)/4,1),1+MOD(COLUMN()-1,6)))</f>
        <v/>
      </c>
      <c r="O315" s="71" t="str">
        <f>IF(ROWS($A$3:O315)&gt;CEILING(COUNT(DRAFT!$B:$B)/4,1),"",INDEX(RSLT,ROWS($A$3:O315)+QUOTIENT(COLUMNS($A$3:O315)-1,65)*CEILING(COUNT(DRAFT!$B:$B)/4,1),1+MOD(COLUMN()-1,6)))</f>
        <v/>
      </c>
      <c r="P315" s="51" t="str">
        <f>IF(ROWS($A$3:P315)&gt;CEILING(COUNT(DRAFT!$B:$B)/4,1),"",INDEX(RSLT,ROWS($A$3:P315)+QUOTIENT(COLUMNS($A$3:P315)-1,65)*CEILING(COUNT(DRAFT!$B:$B)/4,1),1+MOD(COLUMN()-1,6)))</f>
        <v/>
      </c>
      <c r="Q315" s="51" t="str">
        <f>IF(ROWS($A$3:Q315)&gt;CEILING(COUNT(DRAFT!$B:$B)/4,1),"",INDEX(RSLT,ROWS($A$3:Q315)+QUOTIENT(COLUMNS($A$3:Q315)-1,65)*CEILING(COUNT(DRAFT!$B:$B)/4,1),1+MOD(COLUMN()-1,6)))</f>
        <v/>
      </c>
      <c r="R315" s="51" t="str">
        <f>IF(ROWS($A$3:R315)&gt;CEILING(COUNT(DRAFT!$B:$B)/4,1),"",INDEX(RSLT,ROWS($A$3:R315)+QUOTIENT(COLUMNS($A$3:R315)-1,65)*CEILING(COUNT(DRAFT!$B:$B)/4,1),1+MOD(COLUMN()-1,6)))</f>
        <v/>
      </c>
      <c r="S315" s="51" t="str">
        <f>IF(ROWS($A$3:S315)&gt;CEILING(COUNT(DRAFT!$B:$B)/4,1),"",INDEX(RSLT,ROWS($A$3:S315)+QUOTIENT(COLUMNS($A$3:S315)-1,65)*CEILING(COUNT(DRAFT!$B:$B)/4,1),1+MOD(COLUMN()-1,6)))</f>
        <v/>
      </c>
      <c r="T315" s="52" t="str">
        <f>IF(ROWS($A$3:T315)&gt;CEILING(COUNT(DRAFT!$B:$B)/4,1),"",INDEX(RSLT,ROWS($A$3:T315)+QUOTIENT(COLUMNS($A$3:T315)-1,65)*CEILING(COUNT(DRAFT!$B:$B)/4,1),1+MOD(COLUMN()-1,6)))</f>
        <v/>
      </c>
      <c r="U315" s="71" t="str">
        <f>IF(ROWS($A$3:U315)&gt;CEILING(COUNT(DRAFT!$B:$B)/4,1),"",INDEX(RSLT,ROWS($A$3:U315)+QUOTIENT(COLUMNS($A$3:U315)-1,65)*CEILING(COUNT(DRAFT!$B:$B)/4,1),1+MOD(COLUMN()-1,6)))</f>
        <v/>
      </c>
      <c r="V315" s="51" t="str">
        <f>IF(ROWS($A$3:V315)&gt;CEILING(COUNT(DRAFT!$B:$B)/4,1),"",INDEX(RSLT,ROWS($A$3:V315)+QUOTIENT(COLUMNS($A$3:V315)-1,65)*CEILING(COUNT(DRAFT!$B:$B)/4,1),1+MOD(COLUMN()-1,6)))</f>
        <v/>
      </c>
      <c r="W315" s="51" t="str">
        <f>IF(ROWS($A$3:W315)&gt;CEILING(COUNT(DRAFT!$B:$B)/4,1),"",INDEX(RSLT,ROWS($A$3:W315)+QUOTIENT(COLUMNS($A$3:W315)-1,65)*CEILING(COUNT(DRAFT!$B:$B)/4,1),1+MOD(COLUMN()-1,6)))</f>
        <v/>
      </c>
      <c r="X315" s="51" t="str">
        <f>IF(ROWS($A$3:X315)&gt;CEILING(COUNT(DRAFT!$B:$B)/4,1),"",INDEX(RSLT,ROWS($A$3:X315)+QUOTIENT(COLUMNS($A$3:X315)-1,65)*CEILING(COUNT(DRAFT!$B:$B)/4,1),1+MOD(COLUMN()-1,6)))</f>
        <v/>
      </c>
    </row>
    <row r="316" spans="1:24" ht="23.1" customHeight="1" x14ac:dyDescent="0.2">
      <c r="A316" s="51" t="str">
        <f>IF(ROWS($A$3:A316)&gt;CEILING(COUNT(DRAFT!$B:$B)/4,1),"",INDEX(RSLT,ROWS($A$3:A316)+QUOTIENT(COLUMNS($A$3:A316)-1,65)*CEILING(COUNT(DRAFT!$B:$B)/4,1),1+MOD(COLUMN()-1,6)))</f>
        <v/>
      </c>
      <c r="B316" s="52" t="str">
        <f>IF(ROWS($A$3:B316)&gt;CEILING(COUNT(DRAFT!$B:$B)/4,1),"",INDEX(RSLT,ROWS($A$3:B316)+QUOTIENT(COLUMNS($A$3:B316)-1,65)*CEILING(COUNT(DRAFT!$B:$B)/4,1),1+MOD(COLUMN()-1,6)))</f>
        <v/>
      </c>
      <c r="C316" s="71" t="str">
        <f>IF(ROWS($A$3:C316)&gt;CEILING(COUNT(DRAFT!$B:$B)/4,1),"",INDEX(RSLT,ROWS($A$3:C316)+QUOTIENT(COLUMNS($A$3:C316)-1,65)*CEILING(COUNT(DRAFT!$B:$B)/4,1),1+MOD(COLUMN()-1,6)))</f>
        <v/>
      </c>
      <c r="D316" s="51" t="str">
        <f>IF(ROWS($A$3:D316)&gt;CEILING(COUNT(DRAFT!$B:$B)/4,1),"",INDEX(RSLT,ROWS($A$3:D316)+QUOTIENT(COLUMNS($A$3:D316)-1,65)*CEILING(COUNT(DRAFT!$B:$B)/4,1),1+MOD(COLUMN()-1,6)))</f>
        <v/>
      </c>
      <c r="E316" s="51" t="str">
        <f>IF(ROWS($A$3:E316)&gt;CEILING(COUNT(DRAFT!$B:$B)/4,1),"",INDEX(RSLT,ROWS($A$3:E316)+QUOTIENT(COLUMNS($A$3:E316)-1,65)*CEILING(COUNT(DRAFT!$B:$B)/4,1),1+MOD(COLUMN()-1,6)))</f>
        <v/>
      </c>
      <c r="F316" s="51" t="str">
        <f>IF(ROWS($A$3:F316)&gt;CEILING(COUNT(DRAFT!$B:$B)/4,1),"",INDEX(RSLT,ROWS($A$3:F316)+QUOTIENT(COLUMNS($A$3:F316)-1,65)*CEILING(COUNT(DRAFT!$B:$B)/4,1),1+MOD(COLUMN()-1,6)))</f>
        <v/>
      </c>
      <c r="G316" s="51" t="str">
        <f>IF(ROWS($A$3:G316)&gt;CEILING(COUNT(DRAFT!$B:$B)/4,1),"",INDEX(RSLT,ROWS($A$3:G316)+QUOTIENT(COLUMNS($A$3:G316)-1,65)*CEILING(COUNT(DRAFT!$B:$B)/4,1),1+MOD(COLUMN()-1,6)))</f>
        <v/>
      </c>
      <c r="H316" s="52" t="str">
        <f>IF(ROWS($A$3:H316)&gt;CEILING(COUNT(DRAFT!$B:$B)/4,1),"",INDEX(RSLT,ROWS($A$3:H316)+QUOTIENT(COLUMNS($A$3:H316)-1,65)*CEILING(COUNT(DRAFT!$B:$B)/4,1),1+MOD(COLUMN()-1,6)))</f>
        <v/>
      </c>
      <c r="I316" s="71" t="str">
        <f>IF(ROWS($A$3:I316)&gt;CEILING(COUNT(DRAFT!$B:$B)/4,1),"",INDEX(RSLT,ROWS($A$3:I316)+QUOTIENT(COLUMNS($A$3:I316)-1,65)*CEILING(COUNT(DRAFT!$B:$B)/4,1),1+MOD(COLUMN()-1,6)))</f>
        <v/>
      </c>
      <c r="J316" s="51" t="str">
        <f>IF(ROWS($A$3:J316)&gt;CEILING(COUNT(DRAFT!$B:$B)/4,1),"",INDEX(RSLT,ROWS($A$3:J316)+QUOTIENT(COLUMNS($A$3:J316)-1,65)*CEILING(COUNT(DRAFT!$B:$B)/4,1),1+MOD(COLUMN()-1,6)))</f>
        <v/>
      </c>
      <c r="K316" s="51" t="str">
        <f>IF(ROWS($A$3:K316)&gt;CEILING(COUNT(DRAFT!$B:$B)/4,1),"",INDEX(RSLT,ROWS($A$3:K316)+QUOTIENT(COLUMNS($A$3:K316)-1,65)*CEILING(COUNT(DRAFT!$B:$B)/4,1),1+MOD(COLUMN()-1,6)))</f>
        <v/>
      </c>
      <c r="L316" s="51" t="str">
        <f>IF(ROWS($A$3:L316)&gt;CEILING(COUNT(DRAFT!$B:$B)/4,1),"",INDEX(RSLT,ROWS($A$3:L316)+QUOTIENT(COLUMNS($A$3:L316)-1,65)*CEILING(COUNT(DRAFT!$B:$B)/4,1),1+MOD(COLUMN()-1,6)))</f>
        <v/>
      </c>
      <c r="M316" s="51" t="str">
        <f>IF(ROWS($A$3:M316)&gt;CEILING(COUNT(DRAFT!$B:$B)/4,1),"",INDEX(RSLT,ROWS($A$3:M316)+QUOTIENT(COLUMNS($A$3:M316)-1,65)*CEILING(COUNT(DRAFT!$B:$B)/4,1),1+MOD(COLUMN()-1,6)))</f>
        <v/>
      </c>
      <c r="N316" s="52" t="str">
        <f>IF(ROWS($A$3:N316)&gt;CEILING(COUNT(DRAFT!$B:$B)/4,1),"",INDEX(RSLT,ROWS($A$3:N316)+QUOTIENT(COLUMNS($A$3:N316)-1,65)*CEILING(COUNT(DRAFT!$B:$B)/4,1),1+MOD(COLUMN()-1,6)))</f>
        <v/>
      </c>
      <c r="O316" s="71" t="str">
        <f>IF(ROWS($A$3:O316)&gt;CEILING(COUNT(DRAFT!$B:$B)/4,1),"",INDEX(RSLT,ROWS($A$3:O316)+QUOTIENT(COLUMNS($A$3:O316)-1,65)*CEILING(COUNT(DRAFT!$B:$B)/4,1),1+MOD(COLUMN()-1,6)))</f>
        <v/>
      </c>
      <c r="P316" s="51" t="str">
        <f>IF(ROWS($A$3:P316)&gt;CEILING(COUNT(DRAFT!$B:$B)/4,1),"",INDEX(RSLT,ROWS($A$3:P316)+QUOTIENT(COLUMNS($A$3:P316)-1,65)*CEILING(COUNT(DRAFT!$B:$B)/4,1),1+MOD(COLUMN()-1,6)))</f>
        <v/>
      </c>
      <c r="Q316" s="51" t="str">
        <f>IF(ROWS($A$3:Q316)&gt;CEILING(COUNT(DRAFT!$B:$B)/4,1),"",INDEX(RSLT,ROWS($A$3:Q316)+QUOTIENT(COLUMNS($A$3:Q316)-1,65)*CEILING(COUNT(DRAFT!$B:$B)/4,1),1+MOD(COLUMN()-1,6)))</f>
        <v/>
      </c>
      <c r="R316" s="51" t="str">
        <f>IF(ROWS($A$3:R316)&gt;CEILING(COUNT(DRAFT!$B:$B)/4,1),"",INDEX(RSLT,ROWS($A$3:R316)+QUOTIENT(COLUMNS($A$3:R316)-1,65)*CEILING(COUNT(DRAFT!$B:$B)/4,1),1+MOD(COLUMN()-1,6)))</f>
        <v/>
      </c>
      <c r="S316" s="51" t="str">
        <f>IF(ROWS($A$3:S316)&gt;CEILING(COUNT(DRAFT!$B:$B)/4,1),"",INDEX(RSLT,ROWS($A$3:S316)+QUOTIENT(COLUMNS($A$3:S316)-1,65)*CEILING(COUNT(DRAFT!$B:$B)/4,1),1+MOD(COLUMN()-1,6)))</f>
        <v/>
      </c>
      <c r="T316" s="52" t="str">
        <f>IF(ROWS($A$3:T316)&gt;CEILING(COUNT(DRAFT!$B:$B)/4,1),"",INDEX(RSLT,ROWS($A$3:T316)+QUOTIENT(COLUMNS($A$3:T316)-1,65)*CEILING(COUNT(DRAFT!$B:$B)/4,1),1+MOD(COLUMN()-1,6)))</f>
        <v/>
      </c>
      <c r="U316" s="71" t="str">
        <f>IF(ROWS($A$3:U316)&gt;CEILING(COUNT(DRAFT!$B:$B)/4,1),"",INDEX(RSLT,ROWS($A$3:U316)+QUOTIENT(COLUMNS($A$3:U316)-1,65)*CEILING(COUNT(DRAFT!$B:$B)/4,1),1+MOD(COLUMN()-1,6)))</f>
        <v/>
      </c>
      <c r="V316" s="51" t="str">
        <f>IF(ROWS($A$3:V316)&gt;CEILING(COUNT(DRAFT!$B:$B)/4,1),"",INDEX(RSLT,ROWS($A$3:V316)+QUOTIENT(COLUMNS($A$3:V316)-1,65)*CEILING(COUNT(DRAFT!$B:$B)/4,1),1+MOD(COLUMN()-1,6)))</f>
        <v/>
      </c>
      <c r="W316" s="51" t="str">
        <f>IF(ROWS($A$3:W316)&gt;CEILING(COUNT(DRAFT!$B:$B)/4,1),"",INDEX(RSLT,ROWS($A$3:W316)+QUOTIENT(COLUMNS($A$3:W316)-1,65)*CEILING(COUNT(DRAFT!$B:$B)/4,1),1+MOD(COLUMN()-1,6)))</f>
        <v/>
      </c>
      <c r="X316" s="51" t="str">
        <f>IF(ROWS($A$3:X316)&gt;CEILING(COUNT(DRAFT!$B:$B)/4,1),"",INDEX(RSLT,ROWS($A$3:X316)+QUOTIENT(COLUMNS($A$3:X316)-1,65)*CEILING(COUNT(DRAFT!$B:$B)/4,1),1+MOD(COLUMN()-1,6)))</f>
        <v/>
      </c>
    </row>
    <row r="317" spans="1:24" ht="23.1" customHeight="1" x14ac:dyDescent="0.2">
      <c r="A317" s="51" t="str">
        <f>IF(ROWS($A$3:A317)&gt;CEILING(COUNT(DRAFT!$B:$B)/4,1),"",INDEX(RSLT,ROWS($A$3:A317)+QUOTIENT(COLUMNS($A$3:A317)-1,65)*CEILING(COUNT(DRAFT!$B:$B)/4,1),1+MOD(COLUMN()-1,6)))</f>
        <v/>
      </c>
      <c r="B317" s="52" t="str">
        <f>IF(ROWS($A$3:B317)&gt;CEILING(COUNT(DRAFT!$B:$B)/4,1),"",INDEX(RSLT,ROWS($A$3:B317)+QUOTIENT(COLUMNS($A$3:B317)-1,65)*CEILING(COUNT(DRAFT!$B:$B)/4,1),1+MOD(COLUMN()-1,6)))</f>
        <v/>
      </c>
      <c r="C317" s="71" t="str">
        <f>IF(ROWS($A$3:C317)&gt;CEILING(COUNT(DRAFT!$B:$B)/4,1),"",INDEX(RSLT,ROWS($A$3:C317)+QUOTIENT(COLUMNS($A$3:C317)-1,65)*CEILING(COUNT(DRAFT!$B:$B)/4,1),1+MOD(COLUMN()-1,6)))</f>
        <v/>
      </c>
      <c r="D317" s="51" t="str">
        <f>IF(ROWS($A$3:D317)&gt;CEILING(COUNT(DRAFT!$B:$B)/4,1),"",INDEX(RSLT,ROWS($A$3:D317)+QUOTIENT(COLUMNS($A$3:D317)-1,65)*CEILING(COUNT(DRAFT!$B:$B)/4,1),1+MOD(COLUMN()-1,6)))</f>
        <v/>
      </c>
      <c r="E317" s="51" t="str">
        <f>IF(ROWS($A$3:E317)&gt;CEILING(COUNT(DRAFT!$B:$B)/4,1),"",INDEX(RSLT,ROWS($A$3:E317)+QUOTIENT(COLUMNS($A$3:E317)-1,65)*CEILING(COUNT(DRAFT!$B:$B)/4,1),1+MOD(COLUMN()-1,6)))</f>
        <v/>
      </c>
      <c r="F317" s="51" t="str">
        <f>IF(ROWS($A$3:F317)&gt;CEILING(COUNT(DRAFT!$B:$B)/4,1),"",INDEX(RSLT,ROWS($A$3:F317)+QUOTIENT(COLUMNS($A$3:F317)-1,65)*CEILING(COUNT(DRAFT!$B:$B)/4,1),1+MOD(COLUMN()-1,6)))</f>
        <v/>
      </c>
      <c r="G317" s="51" t="str">
        <f>IF(ROWS($A$3:G317)&gt;CEILING(COUNT(DRAFT!$B:$B)/4,1),"",INDEX(RSLT,ROWS($A$3:G317)+QUOTIENT(COLUMNS($A$3:G317)-1,65)*CEILING(COUNT(DRAFT!$B:$B)/4,1),1+MOD(COLUMN()-1,6)))</f>
        <v/>
      </c>
      <c r="H317" s="52" t="str">
        <f>IF(ROWS($A$3:H317)&gt;CEILING(COUNT(DRAFT!$B:$B)/4,1),"",INDEX(RSLT,ROWS($A$3:H317)+QUOTIENT(COLUMNS($A$3:H317)-1,65)*CEILING(COUNT(DRAFT!$B:$B)/4,1),1+MOD(COLUMN()-1,6)))</f>
        <v/>
      </c>
      <c r="I317" s="71" t="str">
        <f>IF(ROWS($A$3:I317)&gt;CEILING(COUNT(DRAFT!$B:$B)/4,1),"",INDEX(RSLT,ROWS($A$3:I317)+QUOTIENT(COLUMNS($A$3:I317)-1,65)*CEILING(COUNT(DRAFT!$B:$B)/4,1),1+MOD(COLUMN()-1,6)))</f>
        <v/>
      </c>
      <c r="J317" s="51" t="str">
        <f>IF(ROWS($A$3:J317)&gt;CEILING(COUNT(DRAFT!$B:$B)/4,1),"",INDEX(RSLT,ROWS($A$3:J317)+QUOTIENT(COLUMNS($A$3:J317)-1,65)*CEILING(COUNT(DRAFT!$B:$B)/4,1),1+MOD(COLUMN()-1,6)))</f>
        <v/>
      </c>
      <c r="K317" s="51" t="str">
        <f>IF(ROWS($A$3:K317)&gt;CEILING(COUNT(DRAFT!$B:$B)/4,1),"",INDEX(RSLT,ROWS($A$3:K317)+QUOTIENT(COLUMNS($A$3:K317)-1,65)*CEILING(COUNT(DRAFT!$B:$B)/4,1),1+MOD(COLUMN()-1,6)))</f>
        <v/>
      </c>
      <c r="L317" s="51" t="str">
        <f>IF(ROWS($A$3:L317)&gt;CEILING(COUNT(DRAFT!$B:$B)/4,1),"",INDEX(RSLT,ROWS($A$3:L317)+QUOTIENT(COLUMNS($A$3:L317)-1,65)*CEILING(COUNT(DRAFT!$B:$B)/4,1),1+MOD(COLUMN()-1,6)))</f>
        <v/>
      </c>
      <c r="M317" s="51" t="str">
        <f>IF(ROWS($A$3:M317)&gt;CEILING(COUNT(DRAFT!$B:$B)/4,1),"",INDEX(RSLT,ROWS($A$3:M317)+QUOTIENT(COLUMNS($A$3:M317)-1,65)*CEILING(COUNT(DRAFT!$B:$B)/4,1),1+MOD(COLUMN()-1,6)))</f>
        <v/>
      </c>
      <c r="N317" s="52" t="str">
        <f>IF(ROWS($A$3:N317)&gt;CEILING(COUNT(DRAFT!$B:$B)/4,1),"",INDEX(RSLT,ROWS($A$3:N317)+QUOTIENT(COLUMNS($A$3:N317)-1,65)*CEILING(COUNT(DRAFT!$B:$B)/4,1),1+MOD(COLUMN()-1,6)))</f>
        <v/>
      </c>
      <c r="O317" s="71" t="str">
        <f>IF(ROWS($A$3:O317)&gt;CEILING(COUNT(DRAFT!$B:$B)/4,1),"",INDEX(RSLT,ROWS($A$3:O317)+QUOTIENT(COLUMNS($A$3:O317)-1,65)*CEILING(COUNT(DRAFT!$B:$B)/4,1),1+MOD(COLUMN()-1,6)))</f>
        <v/>
      </c>
      <c r="P317" s="51" t="str">
        <f>IF(ROWS($A$3:P317)&gt;CEILING(COUNT(DRAFT!$B:$B)/4,1),"",INDEX(RSLT,ROWS($A$3:P317)+QUOTIENT(COLUMNS($A$3:P317)-1,65)*CEILING(COUNT(DRAFT!$B:$B)/4,1),1+MOD(COLUMN()-1,6)))</f>
        <v/>
      </c>
      <c r="Q317" s="51" t="str">
        <f>IF(ROWS($A$3:Q317)&gt;CEILING(COUNT(DRAFT!$B:$B)/4,1),"",INDEX(RSLT,ROWS($A$3:Q317)+QUOTIENT(COLUMNS($A$3:Q317)-1,65)*CEILING(COUNT(DRAFT!$B:$B)/4,1),1+MOD(COLUMN()-1,6)))</f>
        <v/>
      </c>
      <c r="R317" s="51" t="str">
        <f>IF(ROWS($A$3:R317)&gt;CEILING(COUNT(DRAFT!$B:$B)/4,1),"",INDEX(RSLT,ROWS($A$3:R317)+QUOTIENT(COLUMNS($A$3:R317)-1,65)*CEILING(COUNT(DRAFT!$B:$B)/4,1),1+MOD(COLUMN()-1,6)))</f>
        <v/>
      </c>
      <c r="S317" s="51" t="str">
        <f>IF(ROWS($A$3:S317)&gt;CEILING(COUNT(DRAFT!$B:$B)/4,1),"",INDEX(RSLT,ROWS($A$3:S317)+QUOTIENT(COLUMNS($A$3:S317)-1,65)*CEILING(COUNT(DRAFT!$B:$B)/4,1),1+MOD(COLUMN()-1,6)))</f>
        <v/>
      </c>
      <c r="T317" s="52" t="str">
        <f>IF(ROWS($A$3:T317)&gt;CEILING(COUNT(DRAFT!$B:$B)/4,1),"",INDEX(RSLT,ROWS($A$3:T317)+QUOTIENT(COLUMNS($A$3:T317)-1,65)*CEILING(COUNT(DRAFT!$B:$B)/4,1),1+MOD(COLUMN()-1,6)))</f>
        <v/>
      </c>
      <c r="U317" s="71" t="str">
        <f>IF(ROWS($A$3:U317)&gt;CEILING(COUNT(DRAFT!$B:$B)/4,1),"",INDEX(RSLT,ROWS($A$3:U317)+QUOTIENT(COLUMNS($A$3:U317)-1,65)*CEILING(COUNT(DRAFT!$B:$B)/4,1),1+MOD(COLUMN()-1,6)))</f>
        <v/>
      </c>
      <c r="V317" s="51" t="str">
        <f>IF(ROWS($A$3:V317)&gt;CEILING(COUNT(DRAFT!$B:$B)/4,1),"",INDEX(RSLT,ROWS($A$3:V317)+QUOTIENT(COLUMNS($A$3:V317)-1,65)*CEILING(COUNT(DRAFT!$B:$B)/4,1),1+MOD(COLUMN()-1,6)))</f>
        <v/>
      </c>
      <c r="W317" s="51" t="str">
        <f>IF(ROWS($A$3:W317)&gt;CEILING(COUNT(DRAFT!$B:$B)/4,1),"",INDEX(RSLT,ROWS($A$3:W317)+QUOTIENT(COLUMNS($A$3:W317)-1,65)*CEILING(COUNT(DRAFT!$B:$B)/4,1),1+MOD(COLUMN()-1,6)))</f>
        <v/>
      </c>
      <c r="X317" s="51" t="str">
        <f>IF(ROWS($A$3:X317)&gt;CEILING(COUNT(DRAFT!$B:$B)/4,1),"",INDEX(RSLT,ROWS($A$3:X317)+QUOTIENT(COLUMNS($A$3:X317)-1,65)*CEILING(COUNT(DRAFT!$B:$B)/4,1),1+MOD(COLUMN()-1,6)))</f>
        <v/>
      </c>
    </row>
    <row r="318" spans="1:24" ht="23.1" customHeight="1" x14ac:dyDescent="0.2">
      <c r="A318" s="51" t="str">
        <f>IF(ROWS($A$3:A318)&gt;CEILING(COUNT(DRAFT!$B:$B)/4,1),"",INDEX(RSLT,ROWS($A$3:A318)+QUOTIENT(COLUMNS($A$3:A318)-1,65)*CEILING(COUNT(DRAFT!$B:$B)/4,1),1+MOD(COLUMN()-1,6)))</f>
        <v/>
      </c>
      <c r="B318" s="52" t="str">
        <f>IF(ROWS($A$3:B318)&gt;CEILING(COUNT(DRAFT!$B:$B)/4,1),"",INDEX(RSLT,ROWS($A$3:B318)+QUOTIENT(COLUMNS($A$3:B318)-1,65)*CEILING(COUNT(DRAFT!$B:$B)/4,1),1+MOD(COLUMN()-1,6)))</f>
        <v/>
      </c>
      <c r="C318" s="71" t="str">
        <f>IF(ROWS($A$3:C318)&gt;CEILING(COUNT(DRAFT!$B:$B)/4,1),"",INDEX(RSLT,ROWS($A$3:C318)+QUOTIENT(COLUMNS($A$3:C318)-1,65)*CEILING(COUNT(DRAFT!$B:$B)/4,1),1+MOD(COLUMN()-1,6)))</f>
        <v/>
      </c>
      <c r="D318" s="51" t="str">
        <f>IF(ROWS($A$3:D318)&gt;CEILING(COUNT(DRAFT!$B:$B)/4,1),"",INDEX(RSLT,ROWS($A$3:D318)+QUOTIENT(COLUMNS($A$3:D318)-1,65)*CEILING(COUNT(DRAFT!$B:$B)/4,1),1+MOD(COLUMN()-1,6)))</f>
        <v/>
      </c>
      <c r="E318" s="51" t="str">
        <f>IF(ROWS($A$3:E318)&gt;CEILING(COUNT(DRAFT!$B:$B)/4,1),"",INDEX(RSLT,ROWS($A$3:E318)+QUOTIENT(COLUMNS($A$3:E318)-1,65)*CEILING(COUNT(DRAFT!$B:$B)/4,1),1+MOD(COLUMN()-1,6)))</f>
        <v/>
      </c>
      <c r="F318" s="51" t="str">
        <f>IF(ROWS($A$3:F318)&gt;CEILING(COUNT(DRAFT!$B:$B)/4,1),"",INDEX(RSLT,ROWS($A$3:F318)+QUOTIENT(COLUMNS($A$3:F318)-1,65)*CEILING(COUNT(DRAFT!$B:$B)/4,1),1+MOD(COLUMN()-1,6)))</f>
        <v/>
      </c>
      <c r="G318" s="51" t="str">
        <f>IF(ROWS($A$3:G318)&gt;CEILING(COUNT(DRAFT!$B:$B)/4,1),"",INDEX(RSLT,ROWS($A$3:G318)+QUOTIENT(COLUMNS($A$3:G318)-1,65)*CEILING(COUNT(DRAFT!$B:$B)/4,1),1+MOD(COLUMN()-1,6)))</f>
        <v/>
      </c>
      <c r="H318" s="52" t="str">
        <f>IF(ROWS($A$3:H318)&gt;CEILING(COUNT(DRAFT!$B:$B)/4,1),"",INDEX(RSLT,ROWS($A$3:H318)+QUOTIENT(COLUMNS($A$3:H318)-1,65)*CEILING(COUNT(DRAFT!$B:$B)/4,1),1+MOD(COLUMN()-1,6)))</f>
        <v/>
      </c>
      <c r="I318" s="71" t="str">
        <f>IF(ROWS($A$3:I318)&gt;CEILING(COUNT(DRAFT!$B:$B)/4,1),"",INDEX(RSLT,ROWS($A$3:I318)+QUOTIENT(COLUMNS($A$3:I318)-1,65)*CEILING(COUNT(DRAFT!$B:$B)/4,1),1+MOD(COLUMN()-1,6)))</f>
        <v/>
      </c>
      <c r="J318" s="51" t="str">
        <f>IF(ROWS($A$3:J318)&gt;CEILING(COUNT(DRAFT!$B:$B)/4,1),"",INDEX(RSLT,ROWS($A$3:J318)+QUOTIENT(COLUMNS($A$3:J318)-1,65)*CEILING(COUNT(DRAFT!$B:$B)/4,1),1+MOD(COLUMN()-1,6)))</f>
        <v/>
      </c>
      <c r="K318" s="51" t="str">
        <f>IF(ROWS($A$3:K318)&gt;CEILING(COUNT(DRAFT!$B:$B)/4,1),"",INDEX(RSLT,ROWS($A$3:K318)+QUOTIENT(COLUMNS($A$3:K318)-1,65)*CEILING(COUNT(DRAFT!$B:$B)/4,1),1+MOD(COLUMN()-1,6)))</f>
        <v/>
      </c>
      <c r="L318" s="51" t="str">
        <f>IF(ROWS($A$3:L318)&gt;CEILING(COUNT(DRAFT!$B:$B)/4,1),"",INDEX(RSLT,ROWS($A$3:L318)+QUOTIENT(COLUMNS($A$3:L318)-1,65)*CEILING(COUNT(DRAFT!$B:$B)/4,1),1+MOD(COLUMN()-1,6)))</f>
        <v/>
      </c>
      <c r="M318" s="51" t="str">
        <f>IF(ROWS($A$3:M318)&gt;CEILING(COUNT(DRAFT!$B:$B)/4,1),"",INDEX(RSLT,ROWS($A$3:M318)+QUOTIENT(COLUMNS($A$3:M318)-1,65)*CEILING(COUNT(DRAFT!$B:$B)/4,1),1+MOD(COLUMN()-1,6)))</f>
        <v/>
      </c>
      <c r="N318" s="52" t="str">
        <f>IF(ROWS($A$3:N318)&gt;CEILING(COUNT(DRAFT!$B:$B)/4,1),"",INDEX(RSLT,ROWS($A$3:N318)+QUOTIENT(COLUMNS($A$3:N318)-1,65)*CEILING(COUNT(DRAFT!$B:$B)/4,1),1+MOD(COLUMN()-1,6)))</f>
        <v/>
      </c>
      <c r="O318" s="71" t="str">
        <f>IF(ROWS($A$3:O318)&gt;CEILING(COUNT(DRAFT!$B:$B)/4,1),"",INDEX(RSLT,ROWS($A$3:O318)+QUOTIENT(COLUMNS($A$3:O318)-1,65)*CEILING(COUNT(DRAFT!$B:$B)/4,1),1+MOD(COLUMN()-1,6)))</f>
        <v/>
      </c>
      <c r="P318" s="51" t="str">
        <f>IF(ROWS($A$3:P318)&gt;CEILING(COUNT(DRAFT!$B:$B)/4,1),"",INDEX(RSLT,ROWS($A$3:P318)+QUOTIENT(COLUMNS($A$3:P318)-1,65)*CEILING(COUNT(DRAFT!$B:$B)/4,1),1+MOD(COLUMN()-1,6)))</f>
        <v/>
      </c>
      <c r="Q318" s="51" t="str">
        <f>IF(ROWS($A$3:Q318)&gt;CEILING(COUNT(DRAFT!$B:$B)/4,1),"",INDEX(RSLT,ROWS($A$3:Q318)+QUOTIENT(COLUMNS($A$3:Q318)-1,65)*CEILING(COUNT(DRAFT!$B:$B)/4,1),1+MOD(COLUMN()-1,6)))</f>
        <v/>
      </c>
      <c r="R318" s="51" t="str">
        <f>IF(ROWS($A$3:R318)&gt;CEILING(COUNT(DRAFT!$B:$B)/4,1),"",INDEX(RSLT,ROWS($A$3:R318)+QUOTIENT(COLUMNS($A$3:R318)-1,65)*CEILING(COUNT(DRAFT!$B:$B)/4,1),1+MOD(COLUMN()-1,6)))</f>
        <v/>
      </c>
      <c r="S318" s="51" t="str">
        <f>IF(ROWS($A$3:S318)&gt;CEILING(COUNT(DRAFT!$B:$B)/4,1),"",INDEX(RSLT,ROWS($A$3:S318)+QUOTIENT(COLUMNS($A$3:S318)-1,65)*CEILING(COUNT(DRAFT!$B:$B)/4,1),1+MOD(COLUMN()-1,6)))</f>
        <v/>
      </c>
      <c r="T318" s="52" t="str">
        <f>IF(ROWS($A$3:T318)&gt;CEILING(COUNT(DRAFT!$B:$B)/4,1),"",INDEX(RSLT,ROWS($A$3:T318)+QUOTIENT(COLUMNS($A$3:T318)-1,65)*CEILING(COUNT(DRAFT!$B:$B)/4,1),1+MOD(COLUMN()-1,6)))</f>
        <v/>
      </c>
      <c r="U318" s="71" t="str">
        <f>IF(ROWS($A$3:U318)&gt;CEILING(COUNT(DRAFT!$B:$B)/4,1),"",INDEX(RSLT,ROWS($A$3:U318)+QUOTIENT(COLUMNS($A$3:U318)-1,65)*CEILING(COUNT(DRAFT!$B:$B)/4,1),1+MOD(COLUMN()-1,6)))</f>
        <v/>
      </c>
      <c r="V318" s="51" t="str">
        <f>IF(ROWS($A$3:V318)&gt;CEILING(COUNT(DRAFT!$B:$B)/4,1),"",INDEX(RSLT,ROWS($A$3:V318)+QUOTIENT(COLUMNS($A$3:V318)-1,65)*CEILING(COUNT(DRAFT!$B:$B)/4,1),1+MOD(COLUMN()-1,6)))</f>
        <v/>
      </c>
      <c r="W318" s="51" t="str">
        <f>IF(ROWS($A$3:W318)&gt;CEILING(COUNT(DRAFT!$B:$B)/4,1),"",INDEX(RSLT,ROWS($A$3:W318)+QUOTIENT(COLUMNS($A$3:W318)-1,65)*CEILING(COUNT(DRAFT!$B:$B)/4,1),1+MOD(COLUMN()-1,6)))</f>
        <v/>
      </c>
      <c r="X318" s="51" t="str">
        <f>IF(ROWS($A$3:X318)&gt;CEILING(COUNT(DRAFT!$B:$B)/4,1),"",INDEX(RSLT,ROWS($A$3:X318)+QUOTIENT(COLUMNS($A$3:X318)-1,65)*CEILING(COUNT(DRAFT!$B:$B)/4,1),1+MOD(COLUMN()-1,6)))</f>
        <v/>
      </c>
    </row>
    <row r="319" spans="1:24" ht="23.1" customHeight="1" x14ac:dyDescent="0.2">
      <c r="A319" s="51" t="str">
        <f>IF(ROWS($A$3:A319)&gt;CEILING(COUNT(DRAFT!$B:$B)/4,1),"",INDEX(RSLT,ROWS($A$3:A319)+QUOTIENT(COLUMNS($A$3:A319)-1,65)*CEILING(COUNT(DRAFT!$B:$B)/4,1),1+MOD(COLUMN()-1,6)))</f>
        <v/>
      </c>
      <c r="B319" s="52" t="str">
        <f>IF(ROWS($A$3:B319)&gt;CEILING(COUNT(DRAFT!$B:$B)/4,1),"",INDEX(RSLT,ROWS($A$3:B319)+QUOTIENT(COLUMNS($A$3:B319)-1,65)*CEILING(COUNT(DRAFT!$B:$B)/4,1),1+MOD(COLUMN()-1,6)))</f>
        <v/>
      </c>
      <c r="C319" s="71" t="str">
        <f>IF(ROWS($A$3:C319)&gt;CEILING(COUNT(DRAFT!$B:$B)/4,1),"",INDEX(RSLT,ROWS($A$3:C319)+QUOTIENT(COLUMNS($A$3:C319)-1,65)*CEILING(COUNT(DRAFT!$B:$B)/4,1),1+MOD(COLUMN()-1,6)))</f>
        <v/>
      </c>
      <c r="D319" s="51" t="str">
        <f>IF(ROWS($A$3:D319)&gt;CEILING(COUNT(DRAFT!$B:$B)/4,1),"",INDEX(RSLT,ROWS($A$3:D319)+QUOTIENT(COLUMNS($A$3:D319)-1,65)*CEILING(COUNT(DRAFT!$B:$B)/4,1),1+MOD(COLUMN()-1,6)))</f>
        <v/>
      </c>
      <c r="E319" s="51" t="str">
        <f>IF(ROWS($A$3:E319)&gt;CEILING(COUNT(DRAFT!$B:$B)/4,1),"",INDEX(RSLT,ROWS($A$3:E319)+QUOTIENT(COLUMNS($A$3:E319)-1,65)*CEILING(COUNT(DRAFT!$B:$B)/4,1),1+MOD(COLUMN()-1,6)))</f>
        <v/>
      </c>
      <c r="F319" s="51" t="str">
        <f>IF(ROWS($A$3:F319)&gt;CEILING(COUNT(DRAFT!$B:$B)/4,1),"",INDEX(RSLT,ROWS($A$3:F319)+QUOTIENT(COLUMNS($A$3:F319)-1,65)*CEILING(COUNT(DRAFT!$B:$B)/4,1),1+MOD(COLUMN()-1,6)))</f>
        <v/>
      </c>
      <c r="G319" s="51" t="str">
        <f>IF(ROWS($A$3:G319)&gt;CEILING(COUNT(DRAFT!$B:$B)/4,1),"",INDEX(RSLT,ROWS($A$3:G319)+QUOTIENT(COLUMNS($A$3:G319)-1,65)*CEILING(COUNT(DRAFT!$B:$B)/4,1),1+MOD(COLUMN()-1,6)))</f>
        <v/>
      </c>
      <c r="H319" s="52" t="str">
        <f>IF(ROWS($A$3:H319)&gt;CEILING(COUNT(DRAFT!$B:$B)/4,1),"",INDEX(RSLT,ROWS($A$3:H319)+QUOTIENT(COLUMNS($A$3:H319)-1,65)*CEILING(COUNT(DRAFT!$B:$B)/4,1),1+MOD(COLUMN()-1,6)))</f>
        <v/>
      </c>
      <c r="I319" s="71" t="str">
        <f>IF(ROWS($A$3:I319)&gt;CEILING(COUNT(DRAFT!$B:$B)/4,1),"",INDEX(RSLT,ROWS($A$3:I319)+QUOTIENT(COLUMNS($A$3:I319)-1,65)*CEILING(COUNT(DRAFT!$B:$B)/4,1),1+MOD(COLUMN()-1,6)))</f>
        <v/>
      </c>
      <c r="J319" s="51" t="str">
        <f>IF(ROWS($A$3:J319)&gt;CEILING(COUNT(DRAFT!$B:$B)/4,1),"",INDEX(RSLT,ROWS($A$3:J319)+QUOTIENT(COLUMNS($A$3:J319)-1,65)*CEILING(COUNT(DRAFT!$B:$B)/4,1),1+MOD(COLUMN()-1,6)))</f>
        <v/>
      </c>
      <c r="K319" s="51" t="str">
        <f>IF(ROWS($A$3:K319)&gt;CEILING(COUNT(DRAFT!$B:$B)/4,1),"",INDEX(RSLT,ROWS($A$3:K319)+QUOTIENT(COLUMNS($A$3:K319)-1,65)*CEILING(COUNT(DRAFT!$B:$B)/4,1),1+MOD(COLUMN()-1,6)))</f>
        <v/>
      </c>
      <c r="L319" s="51" t="str">
        <f>IF(ROWS($A$3:L319)&gt;CEILING(COUNT(DRAFT!$B:$B)/4,1),"",INDEX(RSLT,ROWS($A$3:L319)+QUOTIENT(COLUMNS($A$3:L319)-1,65)*CEILING(COUNT(DRAFT!$B:$B)/4,1),1+MOD(COLUMN()-1,6)))</f>
        <v/>
      </c>
      <c r="M319" s="51" t="str">
        <f>IF(ROWS($A$3:M319)&gt;CEILING(COUNT(DRAFT!$B:$B)/4,1),"",INDEX(RSLT,ROWS($A$3:M319)+QUOTIENT(COLUMNS($A$3:M319)-1,65)*CEILING(COUNT(DRAFT!$B:$B)/4,1),1+MOD(COLUMN()-1,6)))</f>
        <v/>
      </c>
      <c r="N319" s="52" t="str">
        <f>IF(ROWS($A$3:N319)&gt;CEILING(COUNT(DRAFT!$B:$B)/4,1),"",INDEX(RSLT,ROWS($A$3:N319)+QUOTIENT(COLUMNS($A$3:N319)-1,65)*CEILING(COUNT(DRAFT!$B:$B)/4,1),1+MOD(COLUMN()-1,6)))</f>
        <v/>
      </c>
      <c r="O319" s="71" t="str">
        <f>IF(ROWS($A$3:O319)&gt;CEILING(COUNT(DRAFT!$B:$B)/4,1),"",INDEX(RSLT,ROWS($A$3:O319)+QUOTIENT(COLUMNS($A$3:O319)-1,65)*CEILING(COUNT(DRAFT!$B:$B)/4,1),1+MOD(COLUMN()-1,6)))</f>
        <v/>
      </c>
      <c r="P319" s="51" t="str">
        <f>IF(ROWS($A$3:P319)&gt;CEILING(COUNT(DRAFT!$B:$B)/4,1),"",INDEX(RSLT,ROWS($A$3:P319)+QUOTIENT(COLUMNS($A$3:P319)-1,65)*CEILING(COUNT(DRAFT!$B:$B)/4,1),1+MOD(COLUMN()-1,6)))</f>
        <v/>
      </c>
      <c r="Q319" s="51" t="str">
        <f>IF(ROWS($A$3:Q319)&gt;CEILING(COUNT(DRAFT!$B:$B)/4,1),"",INDEX(RSLT,ROWS($A$3:Q319)+QUOTIENT(COLUMNS($A$3:Q319)-1,65)*CEILING(COUNT(DRAFT!$B:$B)/4,1),1+MOD(COLUMN()-1,6)))</f>
        <v/>
      </c>
      <c r="R319" s="51" t="str">
        <f>IF(ROWS($A$3:R319)&gt;CEILING(COUNT(DRAFT!$B:$B)/4,1),"",INDEX(RSLT,ROWS($A$3:R319)+QUOTIENT(COLUMNS($A$3:R319)-1,65)*CEILING(COUNT(DRAFT!$B:$B)/4,1),1+MOD(COLUMN()-1,6)))</f>
        <v/>
      </c>
      <c r="S319" s="51" t="str">
        <f>IF(ROWS($A$3:S319)&gt;CEILING(COUNT(DRAFT!$B:$B)/4,1),"",INDEX(RSLT,ROWS($A$3:S319)+QUOTIENT(COLUMNS($A$3:S319)-1,65)*CEILING(COUNT(DRAFT!$B:$B)/4,1),1+MOD(COLUMN()-1,6)))</f>
        <v/>
      </c>
      <c r="T319" s="52" t="str">
        <f>IF(ROWS($A$3:T319)&gt;CEILING(COUNT(DRAFT!$B:$B)/4,1),"",INDEX(RSLT,ROWS($A$3:T319)+QUOTIENT(COLUMNS($A$3:T319)-1,65)*CEILING(COUNT(DRAFT!$B:$B)/4,1),1+MOD(COLUMN()-1,6)))</f>
        <v/>
      </c>
      <c r="U319" s="71" t="str">
        <f>IF(ROWS($A$3:U319)&gt;CEILING(COUNT(DRAFT!$B:$B)/4,1),"",INDEX(RSLT,ROWS($A$3:U319)+QUOTIENT(COLUMNS($A$3:U319)-1,65)*CEILING(COUNT(DRAFT!$B:$B)/4,1),1+MOD(COLUMN()-1,6)))</f>
        <v/>
      </c>
      <c r="V319" s="51" t="str">
        <f>IF(ROWS($A$3:V319)&gt;CEILING(COUNT(DRAFT!$B:$B)/4,1),"",INDEX(RSLT,ROWS($A$3:V319)+QUOTIENT(COLUMNS($A$3:V319)-1,65)*CEILING(COUNT(DRAFT!$B:$B)/4,1),1+MOD(COLUMN()-1,6)))</f>
        <v/>
      </c>
      <c r="W319" s="51" t="str">
        <f>IF(ROWS($A$3:W319)&gt;CEILING(COUNT(DRAFT!$B:$B)/4,1),"",INDEX(RSLT,ROWS($A$3:W319)+QUOTIENT(COLUMNS($A$3:W319)-1,65)*CEILING(COUNT(DRAFT!$B:$B)/4,1),1+MOD(COLUMN()-1,6)))</f>
        <v/>
      </c>
      <c r="X319" s="51" t="str">
        <f>IF(ROWS($A$3:X319)&gt;CEILING(COUNT(DRAFT!$B:$B)/4,1),"",INDEX(RSLT,ROWS($A$3:X319)+QUOTIENT(COLUMNS($A$3:X319)-1,65)*CEILING(COUNT(DRAFT!$B:$B)/4,1),1+MOD(COLUMN()-1,6)))</f>
        <v/>
      </c>
    </row>
    <row r="320" spans="1:24" ht="23.1" customHeight="1" x14ac:dyDescent="0.2">
      <c r="A320" s="51" t="str">
        <f>IF(ROWS($A$3:A320)&gt;CEILING(COUNT(DRAFT!$B:$B)/4,1),"",INDEX(RSLT,ROWS($A$3:A320)+QUOTIENT(COLUMNS($A$3:A320)-1,65)*CEILING(COUNT(DRAFT!$B:$B)/4,1),1+MOD(COLUMN()-1,6)))</f>
        <v/>
      </c>
      <c r="B320" s="52" t="str">
        <f>IF(ROWS($A$3:B320)&gt;CEILING(COUNT(DRAFT!$B:$B)/4,1),"",INDEX(RSLT,ROWS($A$3:B320)+QUOTIENT(COLUMNS($A$3:B320)-1,65)*CEILING(COUNT(DRAFT!$B:$B)/4,1),1+MOD(COLUMN()-1,6)))</f>
        <v/>
      </c>
      <c r="C320" s="71" t="str">
        <f>IF(ROWS($A$3:C320)&gt;CEILING(COUNT(DRAFT!$B:$B)/4,1),"",INDEX(RSLT,ROWS($A$3:C320)+QUOTIENT(COLUMNS($A$3:C320)-1,65)*CEILING(COUNT(DRAFT!$B:$B)/4,1),1+MOD(COLUMN()-1,6)))</f>
        <v/>
      </c>
      <c r="D320" s="51" t="str">
        <f>IF(ROWS($A$3:D320)&gt;CEILING(COUNT(DRAFT!$B:$B)/4,1),"",INDEX(RSLT,ROWS($A$3:D320)+QUOTIENT(COLUMNS($A$3:D320)-1,65)*CEILING(COUNT(DRAFT!$B:$B)/4,1),1+MOD(COLUMN()-1,6)))</f>
        <v/>
      </c>
      <c r="E320" s="51" t="str">
        <f>IF(ROWS($A$3:E320)&gt;CEILING(COUNT(DRAFT!$B:$B)/4,1),"",INDEX(RSLT,ROWS($A$3:E320)+QUOTIENT(COLUMNS($A$3:E320)-1,65)*CEILING(COUNT(DRAFT!$B:$B)/4,1),1+MOD(COLUMN()-1,6)))</f>
        <v/>
      </c>
      <c r="F320" s="51" t="str">
        <f>IF(ROWS($A$3:F320)&gt;CEILING(COUNT(DRAFT!$B:$B)/4,1),"",INDEX(RSLT,ROWS($A$3:F320)+QUOTIENT(COLUMNS($A$3:F320)-1,65)*CEILING(COUNT(DRAFT!$B:$B)/4,1),1+MOD(COLUMN()-1,6)))</f>
        <v/>
      </c>
      <c r="G320" s="51" t="str">
        <f>IF(ROWS($A$3:G320)&gt;CEILING(COUNT(DRAFT!$B:$B)/4,1),"",INDEX(RSLT,ROWS($A$3:G320)+QUOTIENT(COLUMNS($A$3:G320)-1,65)*CEILING(COUNT(DRAFT!$B:$B)/4,1),1+MOD(COLUMN()-1,6)))</f>
        <v/>
      </c>
      <c r="H320" s="52" t="str">
        <f>IF(ROWS($A$3:H320)&gt;CEILING(COUNT(DRAFT!$B:$B)/4,1),"",INDEX(RSLT,ROWS($A$3:H320)+QUOTIENT(COLUMNS($A$3:H320)-1,65)*CEILING(COUNT(DRAFT!$B:$B)/4,1),1+MOD(COLUMN()-1,6)))</f>
        <v/>
      </c>
      <c r="I320" s="71" t="str">
        <f>IF(ROWS($A$3:I320)&gt;CEILING(COUNT(DRAFT!$B:$B)/4,1),"",INDEX(RSLT,ROWS($A$3:I320)+QUOTIENT(COLUMNS($A$3:I320)-1,65)*CEILING(COUNT(DRAFT!$B:$B)/4,1),1+MOD(COLUMN()-1,6)))</f>
        <v/>
      </c>
      <c r="J320" s="51" t="str">
        <f>IF(ROWS($A$3:J320)&gt;CEILING(COUNT(DRAFT!$B:$B)/4,1),"",INDEX(RSLT,ROWS($A$3:J320)+QUOTIENT(COLUMNS($A$3:J320)-1,65)*CEILING(COUNT(DRAFT!$B:$B)/4,1),1+MOD(COLUMN()-1,6)))</f>
        <v/>
      </c>
      <c r="K320" s="51" t="str">
        <f>IF(ROWS($A$3:K320)&gt;CEILING(COUNT(DRAFT!$B:$B)/4,1),"",INDEX(RSLT,ROWS($A$3:K320)+QUOTIENT(COLUMNS($A$3:K320)-1,65)*CEILING(COUNT(DRAFT!$B:$B)/4,1),1+MOD(COLUMN()-1,6)))</f>
        <v/>
      </c>
      <c r="L320" s="51" t="str">
        <f>IF(ROWS($A$3:L320)&gt;CEILING(COUNT(DRAFT!$B:$B)/4,1),"",INDEX(RSLT,ROWS($A$3:L320)+QUOTIENT(COLUMNS($A$3:L320)-1,65)*CEILING(COUNT(DRAFT!$B:$B)/4,1),1+MOD(COLUMN()-1,6)))</f>
        <v/>
      </c>
      <c r="M320" s="51" t="str">
        <f>IF(ROWS($A$3:M320)&gt;CEILING(COUNT(DRAFT!$B:$B)/4,1),"",INDEX(RSLT,ROWS($A$3:M320)+QUOTIENT(COLUMNS($A$3:M320)-1,65)*CEILING(COUNT(DRAFT!$B:$B)/4,1),1+MOD(COLUMN()-1,6)))</f>
        <v/>
      </c>
      <c r="N320" s="52" t="str">
        <f>IF(ROWS($A$3:N320)&gt;CEILING(COUNT(DRAFT!$B:$B)/4,1),"",INDEX(RSLT,ROWS($A$3:N320)+QUOTIENT(COLUMNS($A$3:N320)-1,65)*CEILING(COUNT(DRAFT!$B:$B)/4,1),1+MOD(COLUMN()-1,6)))</f>
        <v/>
      </c>
      <c r="O320" s="71" t="str">
        <f>IF(ROWS($A$3:O320)&gt;CEILING(COUNT(DRAFT!$B:$B)/4,1),"",INDEX(RSLT,ROWS($A$3:O320)+QUOTIENT(COLUMNS($A$3:O320)-1,65)*CEILING(COUNT(DRAFT!$B:$B)/4,1),1+MOD(COLUMN()-1,6)))</f>
        <v/>
      </c>
      <c r="P320" s="51" t="str">
        <f>IF(ROWS($A$3:P320)&gt;CEILING(COUNT(DRAFT!$B:$B)/4,1),"",INDEX(RSLT,ROWS($A$3:P320)+QUOTIENT(COLUMNS($A$3:P320)-1,65)*CEILING(COUNT(DRAFT!$B:$B)/4,1),1+MOD(COLUMN()-1,6)))</f>
        <v/>
      </c>
      <c r="Q320" s="51" t="str">
        <f>IF(ROWS($A$3:Q320)&gt;CEILING(COUNT(DRAFT!$B:$B)/4,1),"",INDEX(RSLT,ROWS($A$3:Q320)+QUOTIENT(COLUMNS($A$3:Q320)-1,65)*CEILING(COUNT(DRAFT!$B:$B)/4,1),1+MOD(COLUMN()-1,6)))</f>
        <v/>
      </c>
      <c r="R320" s="51" t="str">
        <f>IF(ROWS($A$3:R320)&gt;CEILING(COUNT(DRAFT!$B:$B)/4,1),"",INDEX(RSLT,ROWS($A$3:R320)+QUOTIENT(COLUMNS($A$3:R320)-1,65)*CEILING(COUNT(DRAFT!$B:$B)/4,1),1+MOD(COLUMN()-1,6)))</f>
        <v/>
      </c>
      <c r="S320" s="51" t="str">
        <f>IF(ROWS($A$3:S320)&gt;CEILING(COUNT(DRAFT!$B:$B)/4,1),"",INDEX(RSLT,ROWS($A$3:S320)+QUOTIENT(COLUMNS($A$3:S320)-1,65)*CEILING(COUNT(DRAFT!$B:$B)/4,1),1+MOD(COLUMN()-1,6)))</f>
        <v/>
      </c>
      <c r="T320" s="52" t="str">
        <f>IF(ROWS($A$3:T320)&gt;CEILING(COUNT(DRAFT!$B:$B)/4,1),"",INDEX(RSLT,ROWS($A$3:T320)+QUOTIENT(COLUMNS($A$3:T320)-1,65)*CEILING(COUNT(DRAFT!$B:$B)/4,1),1+MOD(COLUMN()-1,6)))</f>
        <v/>
      </c>
      <c r="U320" s="71" t="str">
        <f>IF(ROWS($A$3:U320)&gt;CEILING(COUNT(DRAFT!$B:$B)/4,1),"",INDEX(RSLT,ROWS($A$3:U320)+QUOTIENT(COLUMNS($A$3:U320)-1,65)*CEILING(COUNT(DRAFT!$B:$B)/4,1),1+MOD(COLUMN()-1,6)))</f>
        <v/>
      </c>
      <c r="V320" s="51" t="str">
        <f>IF(ROWS($A$3:V320)&gt;CEILING(COUNT(DRAFT!$B:$B)/4,1),"",INDEX(RSLT,ROWS($A$3:V320)+QUOTIENT(COLUMNS($A$3:V320)-1,65)*CEILING(COUNT(DRAFT!$B:$B)/4,1),1+MOD(COLUMN()-1,6)))</f>
        <v/>
      </c>
      <c r="W320" s="51" t="str">
        <f>IF(ROWS($A$3:W320)&gt;CEILING(COUNT(DRAFT!$B:$B)/4,1),"",INDEX(RSLT,ROWS($A$3:W320)+QUOTIENT(COLUMNS($A$3:W320)-1,65)*CEILING(COUNT(DRAFT!$B:$B)/4,1),1+MOD(COLUMN()-1,6)))</f>
        <v/>
      </c>
      <c r="X320" s="51" t="str">
        <f>IF(ROWS($A$3:X320)&gt;CEILING(COUNT(DRAFT!$B:$B)/4,1),"",INDEX(RSLT,ROWS($A$3:X320)+QUOTIENT(COLUMNS($A$3:X320)-1,65)*CEILING(COUNT(DRAFT!$B:$B)/4,1),1+MOD(COLUMN()-1,6)))</f>
        <v/>
      </c>
    </row>
    <row r="321" spans="1:24" ht="23.1" customHeight="1" x14ac:dyDescent="0.2">
      <c r="A321" s="51" t="str">
        <f>IF(ROWS($A$3:A321)&gt;CEILING(COUNT(DRAFT!$B:$B)/4,1),"",INDEX(RSLT,ROWS($A$3:A321)+QUOTIENT(COLUMNS($A$3:A321)-1,65)*CEILING(COUNT(DRAFT!$B:$B)/4,1),1+MOD(COLUMN()-1,6)))</f>
        <v/>
      </c>
      <c r="B321" s="52" t="str">
        <f>IF(ROWS($A$3:B321)&gt;CEILING(COUNT(DRAFT!$B:$B)/4,1),"",INDEX(RSLT,ROWS($A$3:B321)+QUOTIENT(COLUMNS($A$3:B321)-1,65)*CEILING(COUNT(DRAFT!$B:$B)/4,1),1+MOD(COLUMN()-1,6)))</f>
        <v/>
      </c>
      <c r="C321" s="71" t="str">
        <f>IF(ROWS($A$3:C321)&gt;CEILING(COUNT(DRAFT!$B:$B)/4,1),"",INDEX(RSLT,ROWS($A$3:C321)+QUOTIENT(COLUMNS($A$3:C321)-1,65)*CEILING(COUNT(DRAFT!$B:$B)/4,1),1+MOD(COLUMN()-1,6)))</f>
        <v/>
      </c>
      <c r="D321" s="51" t="str">
        <f>IF(ROWS($A$3:D321)&gt;CEILING(COUNT(DRAFT!$B:$B)/4,1),"",INDEX(RSLT,ROWS($A$3:D321)+QUOTIENT(COLUMNS($A$3:D321)-1,65)*CEILING(COUNT(DRAFT!$B:$B)/4,1),1+MOD(COLUMN()-1,6)))</f>
        <v/>
      </c>
      <c r="E321" s="51" t="str">
        <f>IF(ROWS($A$3:E321)&gt;CEILING(COUNT(DRAFT!$B:$B)/4,1),"",INDEX(RSLT,ROWS($A$3:E321)+QUOTIENT(COLUMNS($A$3:E321)-1,65)*CEILING(COUNT(DRAFT!$B:$B)/4,1),1+MOD(COLUMN()-1,6)))</f>
        <v/>
      </c>
      <c r="F321" s="51" t="str">
        <f>IF(ROWS($A$3:F321)&gt;CEILING(COUNT(DRAFT!$B:$B)/4,1),"",INDEX(RSLT,ROWS($A$3:F321)+QUOTIENT(COLUMNS($A$3:F321)-1,65)*CEILING(COUNT(DRAFT!$B:$B)/4,1),1+MOD(COLUMN()-1,6)))</f>
        <v/>
      </c>
      <c r="G321" s="51" t="str">
        <f>IF(ROWS($A$3:G321)&gt;CEILING(COUNT(DRAFT!$B:$B)/4,1),"",INDEX(RSLT,ROWS($A$3:G321)+QUOTIENT(COLUMNS($A$3:G321)-1,65)*CEILING(COUNT(DRAFT!$B:$B)/4,1),1+MOD(COLUMN()-1,6)))</f>
        <v/>
      </c>
      <c r="H321" s="52" t="str">
        <f>IF(ROWS($A$3:H321)&gt;CEILING(COUNT(DRAFT!$B:$B)/4,1),"",INDEX(RSLT,ROWS($A$3:H321)+QUOTIENT(COLUMNS($A$3:H321)-1,65)*CEILING(COUNT(DRAFT!$B:$B)/4,1),1+MOD(COLUMN()-1,6)))</f>
        <v/>
      </c>
      <c r="I321" s="71" t="str">
        <f>IF(ROWS($A$3:I321)&gt;CEILING(COUNT(DRAFT!$B:$B)/4,1),"",INDEX(RSLT,ROWS($A$3:I321)+QUOTIENT(COLUMNS($A$3:I321)-1,65)*CEILING(COUNT(DRAFT!$B:$B)/4,1),1+MOD(COLUMN()-1,6)))</f>
        <v/>
      </c>
      <c r="J321" s="51" t="str">
        <f>IF(ROWS($A$3:J321)&gt;CEILING(COUNT(DRAFT!$B:$B)/4,1),"",INDEX(RSLT,ROWS($A$3:J321)+QUOTIENT(COLUMNS($A$3:J321)-1,65)*CEILING(COUNT(DRAFT!$B:$B)/4,1),1+MOD(COLUMN()-1,6)))</f>
        <v/>
      </c>
      <c r="K321" s="51" t="str">
        <f>IF(ROWS($A$3:K321)&gt;CEILING(COUNT(DRAFT!$B:$B)/4,1),"",INDEX(RSLT,ROWS($A$3:K321)+QUOTIENT(COLUMNS($A$3:K321)-1,65)*CEILING(COUNT(DRAFT!$B:$B)/4,1),1+MOD(COLUMN()-1,6)))</f>
        <v/>
      </c>
      <c r="L321" s="51" t="str">
        <f>IF(ROWS($A$3:L321)&gt;CEILING(COUNT(DRAFT!$B:$B)/4,1),"",INDEX(RSLT,ROWS($A$3:L321)+QUOTIENT(COLUMNS($A$3:L321)-1,65)*CEILING(COUNT(DRAFT!$B:$B)/4,1),1+MOD(COLUMN()-1,6)))</f>
        <v/>
      </c>
      <c r="M321" s="51" t="str">
        <f>IF(ROWS($A$3:M321)&gt;CEILING(COUNT(DRAFT!$B:$B)/4,1),"",INDEX(RSLT,ROWS($A$3:M321)+QUOTIENT(COLUMNS($A$3:M321)-1,65)*CEILING(COUNT(DRAFT!$B:$B)/4,1),1+MOD(COLUMN()-1,6)))</f>
        <v/>
      </c>
      <c r="N321" s="52" t="str">
        <f>IF(ROWS($A$3:N321)&gt;CEILING(COUNT(DRAFT!$B:$B)/4,1),"",INDEX(RSLT,ROWS($A$3:N321)+QUOTIENT(COLUMNS($A$3:N321)-1,65)*CEILING(COUNT(DRAFT!$B:$B)/4,1),1+MOD(COLUMN()-1,6)))</f>
        <v/>
      </c>
      <c r="O321" s="71" t="str">
        <f>IF(ROWS($A$3:O321)&gt;CEILING(COUNT(DRAFT!$B:$B)/4,1),"",INDEX(RSLT,ROWS($A$3:O321)+QUOTIENT(COLUMNS($A$3:O321)-1,65)*CEILING(COUNT(DRAFT!$B:$B)/4,1),1+MOD(COLUMN()-1,6)))</f>
        <v/>
      </c>
      <c r="P321" s="51" t="str">
        <f>IF(ROWS($A$3:P321)&gt;CEILING(COUNT(DRAFT!$B:$B)/4,1),"",INDEX(RSLT,ROWS($A$3:P321)+QUOTIENT(COLUMNS($A$3:P321)-1,65)*CEILING(COUNT(DRAFT!$B:$B)/4,1),1+MOD(COLUMN()-1,6)))</f>
        <v/>
      </c>
      <c r="Q321" s="51" t="str">
        <f>IF(ROWS($A$3:Q321)&gt;CEILING(COUNT(DRAFT!$B:$B)/4,1),"",INDEX(RSLT,ROWS($A$3:Q321)+QUOTIENT(COLUMNS($A$3:Q321)-1,65)*CEILING(COUNT(DRAFT!$B:$B)/4,1),1+MOD(COLUMN()-1,6)))</f>
        <v/>
      </c>
      <c r="R321" s="51" t="str">
        <f>IF(ROWS($A$3:R321)&gt;CEILING(COUNT(DRAFT!$B:$B)/4,1),"",INDEX(RSLT,ROWS($A$3:R321)+QUOTIENT(COLUMNS($A$3:R321)-1,65)*CEILING(COUNT(DRAFT!$B:$B)/4,1),1+MOD(COLUMN()-1,6)))</f>
        <v/>
      </c>
      <c r="S321" s="51" t="str">
        <f>IF(ROWS($A$3:S321)&gt;CEILING(COUNT(DRAFT!$B:$B)/4,1),"",INDEX(RSLT,ROWS($A$3:S321)+QUOTIENT(COLUMNS($A$3:S321)-1,65)*CEILING(COUNT(DRAFT!$B:$B)/4,1),1+MOD(COLUMN()-1,6)))</f>
        <v/>
      </c>
      <c r="T321" s="52" t="str">
        <f>IF(ROWS($A$3:T321)&gt;CEILING(COUNT(DRAFT!$B:$B)/4,1),"",INDEX(RSLT,ROWS($A$3:T321)+QUOTIENT(COLUMNS($A$3:T321)-1,65)*CEILING(COUNT(DRAFT!$B:$B)/4,1),1+MOD(COLUMN()-1,6)))</f>
        <v/>
      </c>
      <c r="U321" s="71" t="str">
        <f>IF(ROWS($A$3:U321)&gt;CEILING(COUNT(DRAFT!$B:$B)/4,1),"",INDEX(RSLT,ROWS($A$3:U321)+QUOTIENT(COLUMNS($A$3:U321)-1,65)*CEILING(COUNT(DRAFT!$B:$B)/4,1),1+MOD(COLUMN()-1,6)))</f>
        <v/>
      </c>
      <c r="V321" s="51" t="str">
        <f>IF(ROWS($A$3:V321)&gt;CEILING(COUNT(DRAFT!$B:$B)/4,1),"",INDEX(RSLT,ROWS($A$3:V321)+QUOTIENT(COLUMNS($A$3:V321)-1,65)*CEILING(COUNT(DRAFT!$B:$B)/4,1),1+MOD(COLUMN()-1,6)))</f>
        <v/>
      </c>
      <c r="W321" s="51" t="str">
        <f>IF(ROWS($A$3:W321)&gt;CEILING(COUNT(DRAFT!$B:$B)/4,1),"",INDEX(RSLT,ROWS($A$3:W321)+QUOTIENT(COLUMNS($A$3:W321)-1,65)*CEILING(COUNT(DRAFT!$B:$B)/4,1),1+MOD(COLUMN()-1,6)))</f>
        <v/>
      </c>
      <c r="X321" s="51" t="str">
        <f>IF(ROWS($A$3:X321)&gt;CEILING(COUNT(DRAFT!$B:$B)/4,1),"",INDEX(RSLT,ROWS($A$3:X321)+QUOTIENT(COLUMNS($A$3:X321)-1,65)*CEILING(COUNT(DRAFT!$B:$B)/4,1),1+MOD(COLUMN()-1,6)))</f>
        <v/>
      </c>
    </row>
    <row r="322" spans="1:24" ht="23.1" customHeight="1" x14ac:dyDescent="0.2">
      <c r="A322" s="51" t="str">
        <f>IF(ROWS($A$3:A322)&gt;CEILING(COUNT(DRAFT!$B:$B)/4,1),"",INDEX(RSLT,ROWS($A$3:A322)+QUOTIENT(COLUMNS($A$3:A322)-1,65)*CEILING(COUNT(DRAFT!$B:$B)/4,1),1+MOD(COLUMN()-1,6)))</f>
        <v/>
      </c>
      <c r="B322" s="52" t="str">
        <f>IF(ROWS($A$3:B322)&gt;CEILING(COUNT(DRAFT!$B:$B)/4,1),"",INDEX(RSLT,ROWS($A$3:B322)+QUOTIENT(COLUMNS($A$3:B322)-1,65)*CEILING(COUNT(DRAFT!$B:$B)/4,1),1+MOD(COLUMN()-1,6)))</f>
        <v/>
      </c>
      <c r="C322" s="71" t="str">
        <f>IF(ROWS($A$3:C322)&gt;CEILING(COUNT(DRAFT!$B:$B)/4,1),"",INDEX(RSLT,ROWS($A$3:C322)+QUOTIENT(COLUMNS($A$3:C322)-1,65)*CEILING(COUNT(DRAFT!$B:$B)/4,1),1+MOD(COLUMN()-1,6)))</f>
        <v/>
      </c>
      <c r="D322" s="51" t="str">
        <f>IF(ROWS($A$3:D322)&gt;CEILING(COUNT(DRAFT!$B:$B)/4,1),"",INDEX(RSLT,ROWS($A$3:D322)+QUOTIENT(COLUMNS($A$3:D322)-1,65)*CEILING(COUNT(DRAFT!$B:$B)/4,1),1+MOD(COLUMN()-1,6)))</f>
        <v/>
      </c>
      <c r="E322" s="51" t="str">
        <f>IF(ROWS($A$3:E322)&gt;CEILING(COUNT(DRAFT!$B:$B)/4,1),"",INDEX(RSLT,ROWS($A$3:E322)+QUOTIENT(COLUMNS($A$3:E322)-1,65)*CEILING(COUNT(DRAFT!$B:$B)/4,1),1+MOD(COLUMN()-1,6)))</f>
        <v/>
      </c>
      <c r="F322" s="51" t="str">
        <f>IF(ROWS($A$3:F322)&gt;CEILING(COUNT(DRAFT!$B:$B)/4,1),"",INDEX(RSLT,ROWS($A$3:F322)+QUOTIENT(COLUMNS($A$3:F322)-1,65)*CEILING(COUNT(DRAFT!$B:$B)/4,1),1+MOD(COLUMN()-1,6)))</f>
        <v/>
      </c>
      <c r="G322" s="51" t="str">
        <f>IF(ROWS($A$3:G322)&gt;CEILING(COUNT(DRAFT!$B:$B)/4,1),"",INDEX(RSLT,ROWS($A$3:G322)+QUOTIENT(COLUMNS($A$3:G322)-1,65)*CEILING(COUNT(DRAFT!$B:$B)/4,1),1+MOD(COLUMN()-1,6)))</f>
        <v/>
      </c>
      <c r="H322" s="52" t="str">
        <f>IF(ROWS($A$3:H322)&gt;CEILING(COUNT(DRAFT!$B:$B)/4,1),"",INDEX(RSLT,ROWS($A$3:H322)+QUOTIENT(COLUMNS($A$3:H322)-1,65)*CEILING(COUNT(DRAFT!$B:$B)/4,1),1+MOD(COLUMN()-1,6)))</f>
        <v/>
      </c>
      <c r="I322" s="71" t="str">
        <f>IF(ROWS($A$3:I322)&gt;CEILING(COUNT(DRAFT!$B:$B)/4,1),"",INDEX(RSLT,ROWS($A$3:I322)+QUOTIENT(COLUMNS($A$3:I322)-1,65)*CEILING(COUNT(DRAFT!$B:$B)/4,1),1+MOD(COLUMN()-1,6)))</f>
        <v/>
      </c>
      <c r="J322" s="51" t="str">
        <f>IF(ROWS($A$3:J322)&gt;CEILING(COUNT(DRAFT!$B:$B)/4,1),"",INDEX(RSLT,ROWS($A$3:J322)+QUOTIENT(COLUMNS($A$3:J322)-1,65)*CEILING(COUNT(DRAFT!$B:$B)/4,1),1+MOD(COLUMN()-1,6)))</f>
        <v/>
      </c>
      <c r="K322" s="51" t="str">
        <f>IF(ROWS($A$3:K322)&gt;CEILING(COUNT(DRAFT!$B:$B)/4,1),"",INDEX(RSLT,ROWS($A$3:K322)+QUOTIENT(COLUMNS($A$3:K322)-1,65)*CEILING(COUNT(DRAFT!$B:$B)/4,1),1+MOD(COLUMN()-1,6)))</f>
        <v/>
      </c>
      <c r="L322" s="51" t="str">
        <f>IF(ROWS($A$3:L322)&gt;CEILING(COUNT(DRAFT!$B:$B)/4,1),"",INDEX(RSLT,ROWS($A$3:L322)+QUOTIENT(COLUMNS($A$3:L322)-1,65)*CEILING(COUNT(DRAFT!$B:$B)/4,1),1+MOD(COLUMN()-1,6)))</f>
        <v/>
      </c>
      <c r="M322" s="51" t="str">
        <f>IF(ROWS($A$3:M322)&gt;CEILING(COUNT(DRAFT!$B:$B)/4,1),"",INDEX(RSLT,ROWS($A$3:M322)+QUOTIENT(COLUMNS($A$3:M322)-1,65)*CEILING(COUNT(DRAFT!$B:$B)/4,1),1+MOD(COLUMN()-1,6)))</f>
        <v/>
      </c>
      <c r="N322" s="52" t="str">
        <f>IF(ROWS($A$3:N322)&gt;CEILING(COUNT(DRAFT!$B:$B)/4,1),"",INDEX(RSLT,ROWS($A$3:N322)+QUOTIENT(COLUMNS($A$3:N322)-1,65)*CEILING(COUNT(DRAFT!$B:$B)/4,1),1+MOD(COLUMN()-1,6)))</f>
        <v/>
      </c>
      <c r="O322" s="71" t="str">
        <f>IF(ROWS($A$3:O322)&gt;CEILING(COUNT(DRAFT!$B:$B)/4,1),"",INDEX(RSLT,ROWS($A$3:O322)+QUOTIENT(COLUMNS($A$3:O322)-1,65)*CEILING(COUNT(DRAFT!$B:$B)/4,1),1+MOD(COLUMN()-1,6)))</f>
        <v/>
      </c>
      <c r="P322" s="51" t="str">
        <f>IF(ROWS($A$3:P322)&gt;CEILING(COUNT(DRAFT!$B:$B)/4,1),"",INDEX(RSLT,ROWS($A$3:P322)+QUOTIENT(COLUMNS($A$3:P322)-1,65)*CEILING(COUNT(DRAFT!$B:$B)/4,1),1+MOD(COLUMN()-1,6)))</f>
        <v/>
      </c>
      <c r="Q322" s="51" t="str">
        <f>IF(ROWS($A$3:Q322)&gt;CEILING(COUNT(DRAFT!$B:$B)/4,1),"",INDEX(RSLT,ROWS($A$3:Q322)+QUOTIENT(COLUMNS($A$3:Q322)-1,65)*CEILING(COUNT(DRAFT!$B:$B)/4,1),1+MOD(COLUMN()-1,6)))</f>
        <v/>
      </c>
      <c r="R322" s="51" t="str">
        <f>IF(ROWS($A$3:R322)&gt;CEILING(COUNT(DRAFT!$B:$B)/4,1),"",INDEX(RSLT,ROWS($A$3:R322)+QUOTIENT(COLUMNS($A$3:R322)-1,65)*CEILING(COUNT(DRAFT!$B:$B)/4,1),1+MOD(COLUMN()-1,6)))</f>
        <v/>
      </c>
      <c r="S322" s="51" t="str">
        <f>IF(ROWS($A$3:S322)&gt;CEILING(COUNT(DRAFT!$B:$B)/4,1),"",INDEX(RSLT,ROWS($A$3:S322)+QUOTIENT(COLUMNS($A$3:S322)-1,65)*CEILING(COUNT(DRAFT!$B:$B)/4,1),1+MOD(COLUMN()-1,6)))</f>
        <v/>
      </c>
      <c r="T322" s="52" t="str">
        <f>IF(ROWS($A$3:T322)&gt;CEILING(COUNT(DRAFT!$B:$B)/4,1),"",INDEX(RSLT,ROWS($A$3:T322)+QUOTIENT(COLUMNS($A$3:T322)-1,65)*CEILING(COUNT(DRAFT!$B:$B)/4,1),1+MOD(COLUMN()-1,6)))</f>
        <v/>
      </c>
      <c r="U322" s="71" t="str">
        <f>IF(ROWS($A$3:U322)&gt;CEILING(COUNT(DRAFT!$B:$B)/4,1),"",INDEX(RSLT,ROWS($A$3:U322)+QUOTIENT(COLUMNS($A$3:U322)-1,65)*CEILING(COUNT(DRAFT!$B:$B)/4,1),1+MOD(COLUMN()-1,6)))</f>
        <v/>
      </c>
      <c r="V322" s="51" t="str">
        <f>IF(ROWS($A$3:V322)&gt;CEILING(COUNT(DRAFT!$B:$B)/4,1),"",INDEX(RSLT,ROWS($A$3:V322)+QUOTIENT(COLUMNS($A$3:V322)-1,65)*CEILING(COUNT(DRAFT!$B:$B)/4,1),1+MOD(COLUMN()-1,6)))</f>
        <v/>
      </c>
      <c r="W322" s="51" t="str">
        <f>IF(ROWS($A$3:W322)&gt;CEILING(COUNT(DRAFT!$B:$B)/4,1),"",INDEX(RSLT,ROWS($A$3:W322)+QUOTIENT(COLUMNS($A$3:W322)-1,65)*CEILING(COUNT(DRAFT!$B:$B)/4,1),1+MOD(COLUMN()-1,6)))</f>
        <v/>
      </c>
      <c r="X322" s="51" t="str">
        <f>IF(ROWS($A$3:X322)&gt;CEILING(COUNT(DRAFT!$B:$B)/4,1),"",INDEX(RSLT,ROWS($A$3:X322)+QUOTIENT(COLUMNS($A$3:X322)-1,65)*CEILING(COUNT(DRAFT!$B:$B)/4,1),1+MOD(COLUMN()-1,6)))</f>
        <v/>
      </c>
    </row>
    <row r="323" spans="1:24" ht="23.1" customHeight="1" x14ac:dyDescent="0.2">
      <c r="A323" s="51" t="str">
        <f>IF(ROWS($A$3:A323)&gt;CEILING(COUNT(DRAFT!$B:$B)/4,1),"",INDEX(RSLT,ROWS($A$3:A323)+QUOTIENT(COLUMNS($A$3:A323)-1,65)*CEILING(COUNT(DRAFT!$B:$B)/4,1),1+MOD(COLUMN()-1,6)))</f>
        <v/>
      </c>
      <c r="B323" s="52" t="str">
        <f>IF(ROWS($A$3:B323)&gt;CEILING(COUNT(DRAFT!$B:$B)/4,1),"",INDEX(RSLT,ROWS($A$3:B323)+QUOTIENT(COLUMNS($A$3:B323)-1,65)*CEILING(COUNT(DRAFT!$B:$B)/4,1),1+MOD(COLUMN()-1,6)))</f>
        <v/>
      </c>
      <c r="C323" s="71" t="str">
        <f>IF(ROWS($A$3:C323)&gt;CEILING(COUNT(DRAFT!$B:$B)/4,1),"",INDEX(RSLT,ROWS($A$3:C323)+QUOTIENT(COLUMNS($A$3:C323)-1,65)*CEILING(COUNT(DRAFT!$B:$B)/4,1),1+MOD(COLUMN()-1,6)))</f>
        <v/>
      </c>
      <c r="D323" s="51" t="str">
        <f>IF(ROWS($A$3:D323)&gt;CEILING(COUNT(DRAFT!$B:$B)/4,1),"",INDEX(RSLT,ROWS($A$3:D323)+QUOTIENT(COLUMNS($A$3:D323)-1,65)*CEILING(COUNT(DRAFT!$B:$B)/4,1),1+MOD(COLUMN()-1,6)))</f>
        <v/>
      </c>
      <c r="E323" s="51" t="str">
        <f>IF(ROWS($A$3:E323)&gt;CEILING(COUNT(DRAFT!$B:$B)/4,1),"",INDEX(RSLT,ROWS($A$3:E323)+QUOTIENT(COLUMNS($A$3:E323)-1,65)*CEILING(COUNT(DRAFT!$B:$B)/4,1),1+MOD(COLUMN()-1,6)))</f>
        <v/>
      </c>
      <c r="F323" s="51" t="str">
        <f>IF(ROWS($A$3:F323)&gt;CEILING(COUNT(DRAFT!$B:$B)/4,1),"",INDEX(RSLT,ROWS($A$3:F323)+QUOTIENT(COLUMNS($A$3:F323)-1,65)*CEILING(COUNT(DRAFT!$B:$B)/4,1),1+MOD(COLUMN()-1,6)))</f>
        <v/>
      </c>
      <c r="G323" s="51" t="str">
        <f>IF(ROWS($A$3:G323)&gt;CEILING(COUNT(DRAFT!$B:$B)/4,1),"",INDEX(RSLT,ROWS($A$3:G323)+QUOTIENT(COLUMNS($A$3:G323)-1,65)*CEILING(COUNT(DRAFT!$B:$B)/4,1),1+MOD(COLUMN()-1,6)))</f>
        <v/>
      </c>
      <c r="H323" s="52" t="str">
        <f>IF(ROWS($A$3:H323)&gt;CEILING(COUNT(DRAFT!$B:$B)/4,1),"",INDEX(RSLT,ROWS($A$3:H323)+QUOTIENT(COLUMNS($A$3:H323)-1,65)*CEILING(COUNT(DRAFT!$B:$B)/4,1),1+MOD(COLUMN()-1,6)))</f>
        <v/>
      </c>
      <c r="I323" s="71" t="str">
        <f>IF(ROWS($A$3:I323)&gt;CEILING(COUNT(DRAFT!$B:$B)/4,1),"",INDEX(RSLT,ROWS($A$3:I323)+QUOTIENT(COLUMNS($A$3:I323)-1,65)*CEILING(COUNT(DRAFT!$B:$B)/4,1),1+MOD(COLUMN()-1,6)))</f>
        <v/>
      </c>
      <c r="J323" s="51" t="str">
        <f>IF(ROWS($A$3:J323)&gt;CEILING(COUNT(DRAFT!$B:$B)/4,1),"",INDEX(RSLT,ROWS($A$3:J323)+QUOTIENT(COLUMNS($A$3:J323)-1,65)*CEILING(COUNT(DRAFT!$B:$B)/4,1),1+MOD(COLUMN()-1,6)))</f>
        <v/>
      </c>
      <c r="K323" s="51" t="str">
        <f>IF(ROWS($A$3:K323)&gt;CEILING(COUNT(DRAFT!$B:$B)/4,1),"",INDEX(RSLT,ROWS($A$3:K323)+QUOTIENT(COLUMNS($A$3:K323)-1,65)*CEILING(COUNT(DRAFT!$B:$B)/4,1),1+MOD(COLUMN()-1,6)))</f>
        <v/>
      </c>
      <c r="L323" s="51" t="str">
        <f>IF(ROWS($A$3:L323)&gt;CEILING(COUNT(DRAFT!$B:$B)/4,1),"",INDEX(RSLT,ROWS($A$3:L323)+QUOTIENT(COLUMNS($A$3:L323)-1,65)*CEILING(COUNT(DRAFT!$B:$B)/4,1),1+MOD(COLUMN()-1,6)))</f>
        <v/>
      </c>
      <c r="M323" s="51" t="str">
        <f>IF(ROWS($A$3:M323)&gt;CEILING(COUNT(DRAFT!$B:$B)/4,1),"",INDEX(RSLT,ROWS($A$3:M323)+QUOTIENT(COLUMNS($A$3:M323)-1,65)*CEILING(COUNT(DRAFT!$B:$B)/4,1),1+MOD(COLUMN()-1,6)))</f>
        <v/>
      </c>
      <c r="N323" s="52" t="str">
        <f>IF(ROWS($A$3:N323)&gt;CEILING(COUNT(DRAFT!$B:$B)/4,1),"",INDEX(RSLT,ROWS($A$3:N323)+QUOTIENT(COLUMNS($A$3:N323)-1,65)*CEILING(COUNT(DRAFT!$B:$B)/4,1),1+MOD(COLUMN()-1,6)))</f>
        <v/>
      </c>
      <c r="O323" s="71" t="str">
        <f>IF(ROWS($A$3:O323)&gt;CEILING(COUNT(DRAFT!$B:$B)/4,1),"",INDEX(RSLT,ROWS($A$3:O323)+QUOTIENT(COLUMNS($A$3:O323)-1,65)*CEILING(COUNT(DRAFT!$B:$B)/4,1),1+MOD(COLUMN()-1,6)))</f>
        <v/>
      </c>
      <c r="P323" s="51" t="str">
        <f>IF(ROWS($A$3:P323)&gt;CEILING(COUNT(DRAFT!$B:$B)/4,1),"",INDEX(RSLT,ROWS($A$3:P323)+QUOTIENT(COLUMNS($A$3:P323)-1,65)*CEILING(COUNT(DRAFT!$B:$B)/4,1),1+MOD(COLUMN()-1,6)))</f>
        <v/>
      </c>
      <c r="Q323" s="51" t="str">
        <f>IF(ROWS($A$3:Q323)&gt;CEILING(COUNT(DRAFT!$B:$B)/4,1),"",INDEX(RSLT,ROWS($A$3:Q323)+QUOTIENT(COLUMNS($A$3:Q323)-1,65)*CEILING(COUNT(DRAFT!$B:$B)/4,1),1+MOD(COLUMN()-1,6)))</f>
        <v/>
      </c>
      <c r="R323" s="51" t="str">
        <f>IF(ROWS($A$3:R323)&gt;CEILING(COUNT(DRAFT!$B:$B)/4,1),"",INDEX(RSLT,ROWS($A$3:R323)+QUOTIENT(COLUMNS($A$3:R323)-1,65)*CEILING(COUNT(DRAFT!$B:$B)/4,1),1+MOD(COLUMN()-1,6)))</f>
        <v/>
      </c>
      <c r="S323" s="51" t="str">
        <f>IF(ROWS($A$3:S323)&gt;CEILING(COUNT(DRAFT!$B:$B)/4,1),"",INDEX(RSLT,ROWS($A$3:S323)+QUOTIENT(COLUMNS($A$3:S323)-1,65)*CEILING(COUNT(DRAFT!$B:$B)/4,1),1+MOD(COLUMN()-1,6)))</f>
        <v/>
      </c>
      <c r="T323" s="52" t="str">
        <f>IF(ROWS($A$3:T323)&gt;CEILING(COUNT(DRAFT!$B:$B)/4,1),"",INDEX(RSLT,ROWS($A$3:T323)+QUOTIENT(COLUMNS($A$3:T323)-1,65)*CEILING(COUNT(DRAFT!$B:$B)/4,1),1+MOD(COLUMN()-1,6)))</f>
        <v/>
      </c>
      <c r="U323" s="71" t="str">
        <f>IF(ROWS($A$3:U323)&gt;CEILING(COUNT(DRAFT!$B:$B)/4,1),"",INDEX(RSLT,ROWS($A$3:U323)+QUOTIENT(COLUMNS($A$3:U323)-1,65)*CEILING(COUNT(DRAFT!$B:$B)/4,1),1+MOD(COLUMN()-1,6)))</f>
        <v/>
      </c>
      <c r="V323" s="51" t="str">
        <f>IF(ROWS($A$3:V323)&gt;CEILING(COUNT(DRAFT!$B:$B)/4,1),"",INDEX(RSLT,ROWS($A$3:V323)+QUOTIENT(COLUMNS($A$3:V323)-1,65)*CEILING(COUNT(DRAFT!$B:$B)/4,1),1+MOD(COLUMN()-1,6)))</f>
        <v/>
      </c>
      <c r="W323" s="51" t="str">
        <f>IF(ROWS($A$3:W323)&gt;CEILING(COUNT(DRAFT!$B:$B)/4,1),"",INDEX(RSLT,ROWS($A$3:W323)+QUOTIENT(COLUMNS($A$3:W323)-1,65)*CEILING(COUNT(DRAFT!$B:$B)/4,1),1+MOD(COLUMN()-1,6)))</f>
        <v/>
      </c>
      <c r="X323" s="51" t="str">
        <f>IF(ROWS($A$3:X323)&gt;CEILING(COUNT(DRAFT!$B:$B)/4,1),"",INDEX(RSLT,ROWS($A$3:X323)+QUOTIENT(COLUMNS($A$3:X323)-1,65)*CEILING(COUNT(DRAFT!$B:$B)/4,1),1+MOD(COLUMN()-1,6)))</f>
        <v/>
      </c>
    </row>
    <row r="324" spans="1:24" ht="23.1" customHeight="1" x14ac:dyDescent="0.2">
      <c r="A324" s="51" t="str">
        <f>IF(ROWS($A$3:A324)&gt;CEILING(COUNT(DRAFT!$B:$B)/4,1),"",INDEX(RSLT,ROWS($A$3:A324)+QUOTIENT(COLUMNS($A$3:A324)-1,65)*CEILING(COUNT(DRAFT!$B:$B)/4,1),1+MOD(COLUMN()-1,6)))</f>
        <v/>
      </c>
      <c r="B324" s="52" t="str">
        <f>IF(ROWS($A$3:B324)&gt;CEILING(COUNT(DRAFT!$B:$B)/4,1),"",INDEX(RSLT,ROWS($A$3:B324)+QUOTIENT(COLUMNS($A$3:B324)-1,65)*CEILING(COUNT(DRAFT!$B:$B)/4,1),1+MOD(COLUMN()-1,6)))</f>
        <v/>
      </c>
      <c r="C324" s="71" t="str">
        <f>IF(ROWS($A$3:C324)&gt;CEILING(COUNT(DRAFT!$B:$B)/4,1),"",INDEX(RSLT,ROWS($A$3:C324)+QUOTIENT(COLUMNS($A$3:C324)-1,65)*CEILING(COUNT(DRAFT!$B:$B)/4,1),1+MOD(COLUMN()-1,6)))</f>
        <v/>
      </c>
      <c r="D324" s="51" t="str">
        <f>IF(ROWS($A$3:D324)&gt;CEILING(COUNT(DRAFT!$B:$B)/4,1),"",INDEX(RSLT,ROWS($A$3:D324)+QUOTIENT(COLUMNS($A$3:D324)-1,65)*CEILING(COUNT(DRAFT!$B:$B)/4,1),1+MOD(COLUMN()-1,6)))</f>
        <v/>
      </c>
      <c r="E324" s="51" t="str">
        <f>IF(ROWS($A$3:E324)&gt;CEILING(COUNT(DRAFT!$B:$B)/4,1),"",INDEX(RSLT,ROWS($A$3:E324)+QUOTIENT(COLUMNS($A$3:E324)-1,65)*CEILING(COUNT(DRAFT!$B:$B)/4,1),1+MOD(COLUMN()-1,6)))</f>
        <v/>
      </c>
      <c r="F324" s="51" t="str">
        <f>IF(ROWS($A$3:F324)&gt;CEILING(COUNT(DRAFT!$B:$B)/4,1),"",INDEX(RSLT,ROWS($A$3:F324)+QUOTIENT(COLUMNS($A$3:F324)-1,65)*CEILING(COUNT(DRAFT!$B:$B)/4,1),1+MOD(COLUMN()-1,6)))</f>
        <v/>
      </c>
      <c r="G324" s="51" t="str">
        <f>IF(ROWS($A$3:G324)&gt;CEILING(COUNT(DRAFT!$B:$B)/4,1),"",INDEX(RSLT,ROWS($A$3:G324)+QUOTIENT(COLUMNS($A$3:G324)-1,65)*CEILING(COUNT(DRAFT!$B:$B)/4,1),1+MOD(COLUMN()-1,6)))</f>
        <v/>
      </c>
      <c r="H324" s="52" t="str">
        <f>IF(ROWS($A$3:H324)&gt;CEILING(COUNT(DRAFT!$B:$B)/4,1),"",INDEX(RSLT,ROWS($A$3:H324)+QUOTIENT(COLUMNS($A$3:H324)-1,65)*CEILING(COUNT(DRAFT!$B:$B)/4,1),1+MOD(COLUMN()-1,6)))</f>
        <v/>
      </c>
      <c r="I324" s="71" t="str">
        <f>IF(ROWS($A$3:I324)&gt;CEILING(COUNT(DRAFT!$B:$B)/4,1),"",INDEX(RSLT,ROWS($A$3:I324)+QUOTIENT(COLUMNS($A$3:I324)-1,65)*CEILING(COUNT(DRAFT!$B:$B)/4,1),1+MOD(COLUMN()-1,6)))</f>
        <v/>
      </c>
      <c r="J324" s="51" t="str">
        <f>IF(ROWS($A$3:J324)&gt;CEILING(COUNT(DRAFT!$B:$B)/4,1),"",INDEX(RSLT,ROWS($A$3:J324)+QUOTIENT(COLUMNS($A$3:J324)-1,65)*CEILING(COUNT(DRAFT!$B:$B)/4,1),1+MOD(COLUMN()-1,6)))</f>
        <v/>
      </c>
      <c r="K324" s="51" t="str">
        <f>IF(ROWS($A$3:K324)&gt;CEILING(COUNT(DRAFT!$B:$B)/4,1),"",INDEX(RSLT,ROWS($A$3:K324)+QUOTIENT(COLUMNS($A$3:K324)-1,65)*CEILING(COUNT(DRAFT!$B:$B)/4,1),1+MOD(COLUMN()-1,6)))</f>
        <v/>
      </c>
      <c r="L324" s="51" t="str">
        <f>IF(ROWS($A$3:L324)&gt;CEILING(COUNT(DRAFT!$B:$B)/4,1),"",INDEX(RSLT,ROWS($A$3:L324)+QUOTIENT(COLUMNS($A$3:L324)-1,65)*CEILING(COUNT(DRAFT!$B:$B)/4,1),1+MOD(COLUMN()-1,6)))</f>
        <v/>
      </c>
      <c r="M324" s="51" t="str">
        <f>IF(ROWS($A$3:M324)&gt;CEILING(COUNT(DRAFT!$B:$B)/4,1),"",INDEX(RSLT,ROWS($A$3:M324)+QUOTIENT(COLUMNS($A$3:M324)-1,65)*CEILING(COUNT(DRAFT!$B:$B)/4,1),1+MOD(COLUMN()-1,6)))</f>
        <v/>
      </c>
      <c r="N324" s="52" t="str">
        <f>IF(ROWS($A$3:N324)&gt;CEILING(COUNT(DRAFT!$B:$B)/4,1),"",INDEX(RSLT,ROWS($A$3:N324)+QUOTIENT(COLUMNS($A$3:N324)-1,65)*CEILING(COUNT(DRAFT!$B:$B)/4,1),1+MOD(COLUMN()-1,6)))</f>
        <v/>
      </c>
      <c r="O324" s="71" t="str">
        <f>IF(ROWS($A$3:O324)&gt;CEILING(COUNT(DRAFT!$B:$B)/4,1),"",INDEX(RSLT,ROWS($A$3:O324)+QUOTIENT(COLUMNS($A$3:O324)-1,65)*CEILING(COUNT(DRAFT!$B:$B)/4,1),1+MOD(COLUMN()-1,6)))</f>
        <v/>
      </c>
      <c r="P324" s="51" t="str">
        <f>IF(ROWS($A$3:P324)&gt;CEILING(COUNT(DRAFT!$B:$B)/4,1),"",INDEX(RSLT,ROWS($A$3:P324)+QUOTIENT(COLUMNS($A$3:P324)-1,65)*CEILING(COUNT(DRAFT!$B:$B)/4,1),1+MOD(COLUMN()-1,6)))</f>
        <v/>
      </c>
      <c r="Q324" s="51" t="str">
        <f>IF(ROWS($A$3:Q324)&gt;CEILING(COUNT(DRAFT!$B:$B)/4,1),"",INDEX(RSLT,ROWS($A$3:Q324)+QUOTIENT(COLUMNS($A$3:Q324)-1,65)*CEILING(COUNT(DRAFT!$B:$B)/4,1),1+MOD(COLUMN()-1,6)))</f>
        <v/>
      </c>
      <c r="R324" s="51" t="str">
        <f>IF(ROWS($A$3:R324)&gt;CEILING(COUNT(DRAFT!$B:$B)/4,1),"",INDEX(RSLT,ROWS($A$3:R324)+QUOTIENT(COLUMNS($A$3:R324)-1,65)*CEILING(COUNT(DRAFT!$B:$B)/4,1),1+MOD(COLUMN()-1,6)))</f>
        <v/>
      </c>
      <c r="S324" s="51" t="str">
        <f>IF(ROWS($A$3:S324)&gt;CEILING(COUNT(DRAFT!$B:$B)/4,1),"",INDEX(RSLT,ROWS($A$3:S324)+QUOTIENT(COLUMNS($A$3:S324)-1,65)*CEILING(COUNT(DRAFT!$B:$B)/4,1),1+MOD(COLUMN()-1,6)))</f>
        <v/>
      </c>
      <c r="T324" s="52" t="str">
        <f>IF(ROWS($A$3:T324)&gt;CEILING(COUNT(DRAFT!$B:$B)/4,1),"",INDEX(RSLT,ROWS($A$3:T324)+QUOTIENT(COLUMNS($A$3:T324)-1,65)*CEILING(COUNT(DRAFT!$B:$B)/4,1),1+MOD(COLUMN()-1,6)))</f>
        <v/>
      </c>
      <c r="U324" s="71" t="str">
        <f>IF(ROWS($A$3:U324)&gt;CEILING(COUNT(DRAFT!$B:$B)/4,1),"",INDEX(RSLT,ROWS($A$3:U324)+QUOTIENT(COLUMNS($A$3:U324)-1,65)*CEILING(COUNT(DRAFT!$B:$B)/4,1),1+MOD(COLUMN()-1,6)))</f>
        <v/>
      </c>
      <c r="V324" s="51" t="str">
        <f>IF(ROWS($A$3:V324)&gt;CEILING(COUNT(DRAFT!$B:$B)/4,1),"",INDEX(RSLT,ROWS($A$3:V324)+QUOTIENT(COLUMNS($A$3:V324)-1,65)*CEILING(COUNT(DRAFT!$B:$B)/4,1),1+MOD(COLUMN()-1,6)))</f>
        <v/>
      </c>
      <c r="W324" s="51" t="str">
        <f>IF(ROWS($A$3:W324)&gt;CEILING(COUNT(DRAFT!$B:$B)/4,1),"",INDEX(RSLT,ROWS($A$3:W324)+QUOTIENT(COLUMNS($A$3:W324)-1,65)*CEILING(COUNT(DRAFT!$B:$B)/4,1),1+MOD(COLUMN()-1,6)))</f>
        <v/>
      </c>
      <c r="X324" s="51" t="str">
        <f>IF(ROWS($A$3:X324)&gt;CEILING(COUNT(DRAFT!$B:$B)/4,1),"",INDEX(RSLT,ROWS($A$3:X324)+QUOTIENT(COLUMNS($A$3:X324)-1,65)*CEILING(COUNT(DRAFT!$B:$B)/4,1),1+MOD(COLUMN()-1,6)))</f>
        <v/>
      </c>
    </row>
    <row r="325" spans="1:24" ht="23.1" customHeight="1" x14ac:dyDescent="0.2">
      <c r="A325" s="51" t="str">
        <f>IF(ROWS($A$3:A325)&gt;CEILING(COUNT(DRAFT!$B:$B)/4,1),"",INDEX(RSLT,ROWS($A$3:A325)+QUOTIENT(COLUMNS($A$3:A325)-1,65)*CEILING(COUNT(DRAFT!$B:$B)/4,1),1+MOD(COLUMN()-1,6)))</f>
        <v/>
      </c>
      <c r="B325" s="52" t="str">
        <f>IF(ROWS($A$3:B325)&gt;CEILING(COUNT(DRAFT!$B:$B)/4,1),"",INDEX(RSLT,ROWS($A$3:B325)+QUOTIENT(COLUMNS($A$3:B325)-1,65)*CEILING(COUNT(DRAFT!$B:$B)/4,1),1+MOD(COLUMN()-1,6)))</f>
        <v/>
      </c>
      <c r="C325" s="71" t="str">
        <f>IF(ROWS($A$3:C325)&gt;CEILING(COUNT(DRAFT!$B:$B)/4,1),"",INDEX(RSLT,ROWS($A$3:C325)+QUOTIENT(COLUMNS($A$3:C325)-1,65)*CEILING(COUNT(DRAFT!$B:$B)/4,1),1+MOD(COLUMN()-1,6)))</f>
        <v/>
      </c>
      <c r="D325" s="51" t="str">
        <f>IF(ROWS($A$3:D325)&gt;CEILING(COUNT(DRAFT!$B:$B)/4,1),"",INDEX(RSLT,ROWS($A$3:D325)+QUOTIENT(COLUMNS($A$3:D325)-1,65)*CEILING(COUNT(DRAFT!$B:$B)/4,1),1+MOD(COLUMN()-1,6)))</f>
        <v/>
      </c>
      <c r="E325" s="51" t="str">
        <f>IF(ROWS($A$3:E325)&gt;CEILING(COUNT(DRAFT!$B:$B)/4,1),"",INDEX(RSLT,ROWS($A$3:E325)+QUOTIENT(COLUMNS($A$3:E325)-1,65)*CEILING(COUNT(DRAFT!$B:$B)/4,1),1+MOD(COLUMN()-1,6)))</f>
        <v/>
      </c>
      <c r="F325" s="51" t="str">
        <f>IF(ROWS($A$3:F325)&gt;CEILING(COUNT(DRAFT!$B:$B)/4,1),"",INDEX(RSLT,ROWS($A$3:F325)+QUOTIENT(COLUMNS($A$3:F325)-1,65)*CEILING(COUNT(DRAFT!$B:$B)/4,1),1+MOD(COLUMN()-1,6)))</f>
        <v/>
      </c>
      <c r="G325" s="51" t="str">
        <f>IF(ROWS($A$3:G325)&gt;CEILING(COUNT(DRAFT!$B:$B)/4,1),"",INDEX(RSLT,ROWS($A$3:G325)+QUOTIENT(COLUMNS($A$3:G325)-1,65)*CEILING(COUNT(DRAFT!$B:$B)/4,1),1+MOD(COLUMN()-1,6)))</f>
        <v/>
      </c>
      <c r="H325" s="52" t="str">
        <f>IF(ROWS($A$3:H325)&gt;CEILING(COUNT(DRAFT!$B:$B)/4,1),"",INDEX(RSLT,ROWS($A$3:H325)+QUOTIENT(COLUMNS($A$3:H325)-1,65)*CEILING(COUNT(DRAFT!$B:$B)/4,1),1+MOD(COLUMN()-1,6)))</f>
        <v/>
      </c>
      <c r="I325" s="71" t="str">
        <f>IF(ROWS($A$3:I325)&gt;CEILING(COUNT(DRAFT!$B:$B)/4,1),"",INDEX(RSLT,ROWS($A$3:I325)+QUOTIENT(COLUMNS($A$3:I325)-1,65)*CEILING(COUNT(DRAFT!$B:$B)/4,1),1+MOD(COLUMN()-1,6)))</f>
        <v/>
      </c>
      <c r="J325" s="51" t="str">
        <f>IF(ROWS($A$3:J325)&gt;CEILING(COUNT(DRAFT!$B:$B)/4,1),"",INDEX(RSLT,ROWS($A$3:J325)+QUOTIENT(COLUMNS($A$3:J325)-1,65)*CEILING(COUNT(DRAFT!$B:$B)/4,1),1+MOD(COLUMN()-1,6)))</f>
        <v/>
      </c>
      <c r="K325" s="51" t="str">
        <f>IF(ROWS($A$3:K325)&gt;CEILING(COUNT(DRAFT!$B:$B)/4,1),"",INDEX(RSLT,ROWS($A$3:K325)+QUOTIENT(COLUMNS($A$3:K325)-1,65)*CEILING(COUNT(DRAFT!$B:$B)/4,1),1+MOD(COLUMN()-1,6)))</f>
        <v/>
      </c>
      <c r="L325" s="51" t="str">
        <f>IF(ROWS($A$3:L325)&gt;CEILING(COUNT(DRAFT!$B:$B)/4,1),"",INDEX(RSLT,ROWS($A$3:L325)+QUOTIENT(COLUMNS($A$3:L325)-1,65)*CEILING(COUNT(DRAFT!$B:$B)/4,1),1+MOD(COLUMN()-1,6)))</f>
        <v/>
      </c>
      <c r="M325" s="51" t="str">
        <f>IF(ROWS($A$3:M325)&gt;CEILING(COUNT(DRAFT!$B:$B)/4,1),"",INDEX(RSLT,ROWS($A$3:M325)+QUOTIENT(COLUMNS($A$3:M325)-1,65)*CEILING(COUNT(DRAFT!$B:$B)/4,1),1+MOD(COLUMN()-1,6)))</f>
        <v/>
      </c>
      <c r="N325" s="52" t="str">
        <f>IF(ROWS($A$3:N325)&gt;CEILING(COUNT(DRAFT!$B:$B)/4,1),"",INDEX(RSLT,ROWS($A$3:N325)+QUOTIENT(COLUMNS($A$3:N325)-1,65)*CEILING(COUNT(DRAFT!$B:$B)/4,1),1+MOD(COLUMN()-1,6)))</f>
        <v/>
      </c>
      <c r="O325" s="71" t="str">
        <f>IF(ROWS($A$3:O325)&gt;CEILING(COUNT(DRAFT!$B:$B)/4,1),"",INDEX(RSLT,ROWS($A$3:O325)+QUOTIENT(COLUMNS($A$3:O325)-1,65)*CEILING(COUNT(DRAFT!$B:$B)/4,1),1+MOD(COLUMN()-1,6)))</f>
        <v/>
      </c>
      <c r="P325" s="51" t="str">
        <f>IF(ROWS($A$3:P325)&gt;CEILING(COUNT(DRAFT!$B:$B)/4,1),"",INDEX(RSLT,ROWS($A$3:P325)+QUOTIENT(COLUMNS($A$3:P325)-1,65)*CEILING(COUNT(DRAFT!$B:$B)/4,1),1+MOD(COLUMN()-1,6)))</f>
        <v/>
      </c>
      <c r="Q325" s="51" t="str">
        <f>IF(ROWS($A$3:Q325)&gt;CEILING(COUNT(DRAFT!$B:$B)/4,1),"",INDEX(RSLT,ROWS($A$3:Q325)+QUOTIENT(COLUMNS($A$3:Q325)-1,65)*CEILING(COUNT(DRAFT!$B:$B)/4,1),1+MOD(COLUMN()-1,6)))</f>
        <v/>
      </c>
      <c r="R325" s="51" t="str">
        <f>IF(ROWS($A$3:R325)&gt;CEILING(COUNT(DRAFT!$B:$B)/4,1),"",INDEX(RSLT,ROWS($A$3:R325)+QUOTIENT(COLUMNS($A$3:R325)-1,65)*CEILING(COUNT(DRAFT!$B:$B)/4,1),1+MOD(COLUMN()-1,6)))</f>
        <v/>
      </c>
      <c r="S325" s="51" t="str">
        <f>IF(ROWS($A$3:S325)&gt;CEILING(COUNT(DRAFT!$B:$B)/4,1),"",INDEX(RSLT,ROWS($A$3:S325)+QUOTIENT(COLUMNS($A$3:S325)-1,65)*CEILING(COUNT(DRAFT!$B:$B)/4,1),1+MOD(COLUMN()-1,6)))</f>
        <v/>
      </c>
      <c r="T325" s="52" t="str">
        <f>IF(ROWS($A$3:T325)&gt;CEILING(COUNT(DRAFT!$B:$B)/4,1),"",INDEX(RSLT,ROWS($A$3:T325)+QUOTIENT(COLUMNS($A$3:T325)-1,65)*CEILING(COUNT(DRAFT!$B:$B)/4,1),1+MOD(COLUMN()-1,6)))</f>
        <v/>
      </c>
      <c r="U325" s="71" t="str">
        <f>IF(ROWS($A$3:U325)&gt;CEILING(COUNT(DRAFT!$B:$B)/4,1),"",INDEX(RSLT,ROWS($A$3:U325)+QUOTIENT(COLUMNS($A$3:U325)-1,65)*CEILING(COUNT(DRAFT!$B:$B)/4,1),1+MOD(COLUMN()-1,6)))</f>
        <v/>
      </c>
      <c r="V325" s="51" t="str">
        <f>IF(ROWS($A$3:V325)&gt;CEILING(COUNT(DRAFT!$B:$B)/4,1),"",INDEX(RSLT,ROWS($A$3:V325)+QUOTIENT(COLUMNS($A$3:V325)-1,65)*CEILING(COUNT(DRAFT!$B:$B)/4,1),1+MOD(COLUMN()-1,6)))</f>
        <v/>
      </c>
      <c r="W325" s="51" t="str">
        <f>IF(ROWS($A$3:W325)&gt;CEILING(COUNT(DRAFT!$B:$B)/4,1),"",INDEX(RSLT,ROWS($A$3:W325)+QUOTIENT(COLUMNS($A$3:W325)-1,65)*CEILING(COUNT(DRAFT!$B:$B)/4,1),1+MOD(COLUMN()-1,6)))</f>
        <v/>
      </c>
      <c r="X325" s="51" t="str">
        <f>IF(ROWS($A$3:X325)&gt;CEILING(COUNT(DRAFT!$B:$B)/4,1),"",INDEX(RSLT,ROWS($A$3:X325)+QUOTIENT(COLUMNS($A$3:X325)-1,65)*CEILING(COUNT(DRAFT!$B:$B)/4,1),1+MOD(COLUMN()-1,6)))</f>
        <v/>
      </c>
    </row>
    <row r="326" spans="1:24" ht="23.1" customHeight="1" x14ac:dyDescent="0.2">
      <c r="A326" s="51" t="str">
        <f>IF(ROWS($A$3:A326)&gt;CEILING(COUNT(DRAFT!$B:$B)/4,1),"",INDEX(RSLT,ROWS($A$3:A326)+QUOTIENT(COLUMNS($A$3:A326)-1,65)*CEILING(COUNT(DRAFT!$B:$B)/4,1),1+MOD(COLUMN()-1,6)))</f>
        <v/>
      </c>
      <c r="B326" s="52" t="str">
        <f>IF(ROWS($A$3:B326)&gt;CEILING(COUNT(DRAFT!$B:$B)/4,1),"",INDEX(RSLT,ROWS($A$3:B326)+QUOTIENT(COLUMNS($A$3:B326)-1,65)*CEILING(COUNT(DRAFT!$B:$B)/4,1),1+MOD(COLUMN()-1,6)))</f>
        <v/>
      </c>
      <c r="C326" s="71" t="str">
        <f>IF(ROWS($A$3:C326)&gt;CEILING(COUNT(DRAFT!$B:$B)/4,1),"",INDEX(RSLT,ROWS($A$3:C326)+QUOTIENT(COLUMNS($A$3:C326)-1,65)*CEILING(COUNT(DRAFT!$B:$B)/4,1),1+MOD(COLUMN()-1,6)))</f>
        <v/>
      </c>
      <c r="D326" s="51" t="str">
        <f>IF(ROWS($A$3:D326)&gt;CEILING(COUNT(DRAFT!$B:$B)/4,1),"",INDEX(RSLT,ROWS($A$3:D326)+QUOTIENT(COLUMNS($A$3:D326)-1,65)*CEILING(COUNT(DRAFT!$B:$B)/4,1),1+MOD(COLUMN()-1,6)))</f>
        <v/>
      </c>
      <c r="E326" s="51" t="str">
        <f>IF(ROWS($A$3:E326)&gt;CEILING(COUNT(DRAFT!$B:$B)/4,1),"",INDEX(RSLT,ROWS($A$3:E326)+QUOTIENT(COLUMNS($A$3:E326)-1,65)*CEILING(COUNT(DRAFT!$B:$B)/4,1),1+MOD(COLUMN()-1,6)))</f>
        <v/>
      </c>
      <c r="F326" s="51" t="str">
        <f>IF(ROWS($A$3:F326)&gt;CEILING(COUNT(DRAFT!$B:$B)/4,1),"",INDEX(RSLT,ROWS($A$3:F326)+QUOTIENT(COLUMNS($A$3:F326)-1,65)*CEILING(COUNT(DRAFT!$B:$B)/4,1),1+MOD(COLUMN()-1,6)))</f>
        <v/>
      </c>
      <c r="G326" s="51" t="str">
        <f>IF(ROWS($A$3:G326)&gt;CEILING(COUNT(DRAFT!$B:$B)/4,1),"",INDEX(RSLT,ROWS($A$3:G326)+QUOTIENT(COLUMNS($A$3:G326)-1,65)*CEILING(COUNT(DRAFT!$B:$B)/4,1),1+MOD(COLUMN()-1,6)))</f>
        <v/>
      </c>
      <c r="H326" s="52" t="str">
        <f>IF(ROWS($A$3:H326)&gt;CEILING(COUNT(DRAFT!$B:$B)/4,1),"",INDEX(RSLT,ROWS($A$3:H326)+QUOTIENT(COLUMNS($A$3:H326)-1,65)*CEILING(COUNT(DRAFT!$B:$B)/4,1),1+MOD(COLUMN()-1,6)))</f>
        <v/>
      </c>
      <c r="I326" s="71" t="str">
        <f>IF(ROWS($A$3:I326)&gt;CEILING(COUNT(DRAFT!$B:$B)/4,1),"",INDEX(RSLT,ROWS($A$3:I326)+QUOTIENT(COLUMNS($A$3:I326)-1,65)*CEILING(COUNT(DRAFT!$B:$B)/4,1),1+MOD(COLUMN()-1,6)))</f>
        <v/>
      </c>
      <c r="J326" s="51" t="str">
        <f>IF(ROWS($A$3:J326)&gt;CEILING(COUNT(DRAFT!$B:$B)/4,1),"",INDEX(RSLT,ROWS($A$3:J326)+QUOTIENT(COLUMNS($A$3:J326)-1,65)*CEILING(COUNT(DRAFT!$B:$B)/4,1),1+MOD(COLUMN()-1,6)))</f>
        <v/>
      </c>
      <c r="K326" s="51" t="str">
        <f>IF(ROWS($A$3:K326)&gt;CEILING(COUNT(DRAFT!$B:$B)/4,1),"",INDEX(RSLT,ROWS($A$3:K326)+QUOTIENT(COLUMNS($A$3:K326)-1,65)*CEILING(COUNT(DRAFT!$B:$B)/4,1),1+MOD(COLUMN()-1,6)))</f>
        <v/>
      </c>
      <c r="L326" s="51" t="str">
        <f>IF(ROWS($A$3:L326)&gt;CEILING(COUNT(DRAFT!$B:$B)/4,1),"",INDEX(RSLT,ROWS($A$3:L326)+QUOTIENT(COLUMNS($A$3:L326)-1,65)*CEILING(COUNT(DRAFT!$B:$B)/4,1),1+MOD(COLUMN()-1,6)))</f>
        <v/>
      </c>
      <c r="M326" s="51" t="str">
        <f>IF(ROWS($A$3:M326)&gt;CEILING(COUNT(DRAFT!$B:$B)/4,1),"",INDEX(RSLT,ROWS($A$3:M326)+QUOTIENT(COLUMNS($A$3:M326)-1,65)*CEILING(COUNT(DRAFT!$B:$B)/4,1),1+MOD(COLUMN()-1,6)))</f>
        <v/>
      </c>
      <c r="N326" s="52" t="str">
        <f>IF(ROWS($A$3:N326)&gt;CEILING(COUNT(DRAFT!$B:$B)/4,1),"",INDEX(RSLT,ROWS($A$3:N326)+QUOTIENT(COLUMNS($A$3:N326)-1,65)*CEILING(COUNT(DRAFT!$B:$B)/4,1),1+MOD(COLUMN()-1,6)))</f>
        <v/>
      </c>
      <c r="O326" s="71" t="str">
        <f>IF(ROWS($A$3:O326)&gt;CEILING(COUNT(DRAFT!$B:$B)/4,1),"",INDEX(RSLT,ROWS($A$3:O326)+QUOTIENT(COLUMNS($A$3:O326)-1,65)*CEILING(COUNT(DRAFT!$B:$B)/4,1),1+MOD(COLUMN()-1,6)))</f>
        <v/>
      </c>
      <c r="P326" s="51" t="str">
        <f>IF(ROWS($A$3:P326)&gt;CEILING(COUNT(DRAFT!$B:$B)/4,1),"",INDEX(RSLT,ROWS($A$3:P326)+QUOTIENT(COLUMNS($A$3:P326)-1,65)*CEILING(COUNT(DRAFT!$B:$B)/4,1),1+MOD(COLUMN()-1,6)))</f>
        <v/>
      </c>
      <c r="Q326" s="51" t="str">
        <f>IF(ROWS($A$3:Q326)&gt;CEILING(COUNT(DRAFT!$B:$B)/4,1),"",INDEX(RSLT,ROWS($A$3:Q326)+QUOTIENT(COLUMNS($A$3:Q326)-1,65)*CEILING(COUNT(DRAFT!$B:$B)/4,1),1+MOD(COLUMN()-1,6)))</f>
        <v/>
      </c>
      <c r="R326" s="51" t="str">
        <f>IF(ROWS($A$3:R326)&gt;CEILING(COUNT(DRAFT!$B:$B)/4,1),"",INDEX(RSLT,ROWS($A$3:R326)+QUOTIENT(COLUMNS($A$3:R326)-1,65)*CEILING(COUNT(DRAFT!$B:$B)/4,1),1+MOD(COLUMN()-1,6)))</f>
        <v/>
      </c>
      <c r="S326" s="51" t="str">
        <f>IF(ROWS($A$3:S326)&gt;CEILING(COUNT(DRAFT!$B:$B)/4,1),"",INDEX(RSLT,ROWS($A$3:S326)+QUOTIENT(COLUMNS($A$3:S326)-1,65)*CEILING(COUNT(DRAFT!$B:$B)/4,1),1+MOD(COLUMN()-1,6)))</f>
        <v/>
      </c>
      <c r="T326" s="52" t="str">
        <f>IF(ROWS($A$3:T326)&gt;CEILING(COUNT(DRAFT!$B:$B)/4,1),"",INDEX(RSLT,ROWS($A$3:T326)+QUOTIENT(COLUMNS($A$3:T326)-1,65)*CEILING(COUNT(DRAFT!$B:$B)/4,1),1+MOD(COLUMN()-1,6)))</f>
        <v/>
      </c>
      <c r="U326" s="71" t="str">
        <f>IF(ROWS($A$3:U326)&gt;CEILING(COUNT(DRAFT!$B:$B)/4,1),"",INDEX(RSLT,ROWS($A$3:U326)+QUOTIENT(COLUMNS($A$3:U326)-1,65)*CEILING(COUNT(DRAFT!$B:$B)/4,1),1+MOD(COLUMN()-1,6)))</f>
        <v/>
      </c>
      <c r="V326" s="51" t="str">
        <f>IF(ROWS($A$3:V326)&gt;CEILING(COUNT(DRAFT!$B:$B)/4,1),"",INDEX(RSLT,ROWS($A$3:V326)+QUOTIENT(COLUMNS($A$3:V326)-1,65)*CEILING(COUNT(DRAFT!$B:$B)/4,1),1+MOD(COLUMN()-1,6)))</f>
        <v/>
      </c>
      <c r="W326" s="51" t="str">
        <f>IF(ROWS($A$3:W326)&gt;CEILING(COUNT(DRAFT!$B:$B)/4,1),"",INDEX(RSLT,ROWS($A$3:W326)+QUOTIENT(COLUMNS($A$3:W326)-1,65)*CEILING(COUNT(DRAFT!$B:$B)/4,1),1+MOD(COLUMN()-1,6)))</f>
        <v/>
      </c>
      <c r="X326" s="51" t="str">
        <f>IF(ROWS($A$3:X326)&gt;CEILING(COUNT(DRAFT!$B:$B)/4,1),"",INDEX(RSLT,ROWS($A$3:X326)+QUOTIENT(COLUMNS($A$3:X326)-1,65)*CEILING(COUNT(DRAFT!$B:$B)/4,1),1+MOD(COLUMN()-1,6)))</f>
        <v/>
      </c>
    </row>
    <row r="327" spans="1:24" ht="23.1" customHeight="1" x14ac:dyDescent="0.2">
      <c r="A327" s="51" t="str">
        <f>IF(ROWS($A$3:A327)&gt;CEILING(COUNT(DRAFT!$B:$B)/4,1),"",INDEX(RSLT,ROWS($A$3:A327)+QUOTIENT(COLUMNS($A$3:A327)-1,65)*CEILING(COUNT(DRAFT!$B:$B)/4,1),1+MOD(COLUMN()-1,6)))</f>
        <v/>
      </c>
      <c r="B327" s="52" t="str">
        <f>IF(ROWS($A$3:B327)&gt;CEILING(COUNT(DRAFT!$B:$B)/4,1),"",INDEX(RSLT,ROWS($A$3:B327)+QUOTIENT(COLUMNS($A$3:B327)-1,65)*CEILING(COUNT(DRAFT!$B:$B)/4,1),1+MOD(COLUMN()-1,6)))</f>
        <v/>
      </c>
      <c r="C327" s="71" t="str">
        <f>IF(ROWS($A$3:C327)&gt;CEILING(COUNT(DRAFT!$B:$B)/4,1),"",INDEX(RSLT,ROWS($A$3:C327)+QUOTIENT(COLUMNS($A$3:C327)-1,65)*CEILING(COUNT(DRAFT!$B:$B)/4,1),1+MOD(COLUMN()-1,6)))</f>
        <v/>
      </c>
      <c r="D327" s="51" t="str">
        <f>IF(ROWS($A$3:D327)&gt;CEILING(COUNT(DRAFT!$B:$B)/4,1),"",INDEX(RSLT,ROWS($A$3:D327)+QUOTIENT(COLUMNS($A$3:D327)-1,65)*CEILING(COUNT(DRAFT!$B:$B)/4,1),1+MOD(COLUMN()-1,6)))</f>
        <v/>
      </c>
      <c r="E327" s="51" t="str">
        <f>IF(ROWS($A$3:E327)&gt;CEILING(COUNT(DRAFT!$B:$B)/4,1),"",INDEX(RSLT,ROWS($A$3:E327)+QUOTIENT(COLUMNS($A$3:E327)-1,65)*CEILING(COUNT(DRAFT!$B:$B)/4,1),1+MOD(COLUMN()-1,6)))</f>
        <v/>
      </c>
      <c r="F327" s="51" t="str">
        <f>IF(ROWS($A$3:F327)&gt;CEILING(COUNT(DRAFT!$B:$B)/4,1),"",INDEX(RSLT,ROWS($A$3:F327)+QUOTIENT(COLUMNS($A$3:F327)-1,65)*CEILING(COUNT(DRAFT!$B:$B)/4,1),1+MOD(COLUMN()-1,6)))</f>
        <v/>
      </c>
      <c r="G327" s="51" t="str">
        <f>IF(ROWS($A$3:G327)&gt;CEILING(COUNT(DRAFT!$B:$B)/4,1),"",INDEX(RSLT,ROWS($A$3:G327)+QUOTIENT(COLUMNS($A$3:G327)-1,65)*CEILING(COUNT(DRAFT!$B:$B)/4,1),1+MOD(COLUMN()-1,6)))</f>
        <v/>
      </c>
      <c r="H327" s="52" t="str">
        <f>IF(ROWS($A$3:H327)&gt;CEILING(COUNT(DRAFT!$B:$B)/4,1),"",INDEX(RSLT,ROWS($A$3:H327)+QUOTIENT(COLUMNS($A$3:H327)-1,65)*CEILING(COUNT(DRAFT!$B:$B)/4,1),1+MOD(COLUMN()-1,6)))</f>
        <v/>
      </c>
      <c r="I327" s="71" t="str">
        <f>IF(ROWS($A$3:I327)&gt;CEILING(COUNT(DRAFT!$B:$B)/4,1),"",INDEX(RSLT,ROWS($A$3:I327)+QUOTIENT(COLUMNS($A$3:I327)-1,65)*CEILING(COUNT(DRAFT!$B:$B)/4,1),1+MOD(COLUMN()-1,6)))</f>
        <v/>
      </c>
      <c r="J327" s="51" t="str">
        <f>IF(ROWS($A$3:J327)&gt;CEILING(COUNT(DRAFT!$B:$B)/4,1),"",INDEX(RSLT,ROWS($A$3:J327)+QUOTIENT(COLUMNS($A$3:J327)-1,65)*CEILING(COUNT(DRAFT!$B:$B)/4,1),1+MOD(COLUMN()-1,6)))</f>
        <v/>
      </c>
      <c r="K327" s="51" t="str">
        <f>IF(ROWS($A$3:K327)&gt;CEILING(COUNT(DRAFT!$B:$B)/4,1),"",INDEX(RSLT,ROWS($A$3:K327)+QUOTIENT(COLUMNS($A$3:K327)-1,65)*CEILING(COUNT(DRAFT!$B:$B)/4,1),1+MOD(COLUMN()-1,6)))</f>
        <v/>
      </c>
      <c r="L327" s="51" t="str">
        <f>IF(ROWS($A$3:L327)&gt;CEILING(COUNT(DRAFT!$B:$B)/4,1),"",INDEX(RSLT,ROWS($A$3:L327)+QUOTIENT(COLUMNS($A$3:L327)-1,65)*CEILING(COUNT(DRAFT!$B:$B)/4,1),1+MOD(COLUMN()-1,6)))</f>
        <v/>
      </c>
      <c r="M327" s="51" t="str">
        <f>IF(ROWS($A$3:M327)&gt;CEILING(COUNT(DRAFT!$B:$B)/4,1),"",INDEX(RSLT,ROWS($A$3:M327)+QUOTIENT(COLUMNS($A$3:M327)-1,65)*CEILING(COUNT(DRAFT!$B:$B)/4,1),1+MOD(COLUMN()-1,6)))</f>
        <v/>
      </c>
      <c r="N327" s="52" t="str">
        <f>IF(ROWS($A$3:N327)&gt;CEILING(COUNT(DRAFT!$B:$B)/4,1),"",INDEX(RSLT,ROWS($A$3:N327)+QUOTIENT(COLUMNS($A$3:N327)-1,65)*CEILING(COUNT(DRAFT!$B:$B)/4,1),1+MOD(COLUMN()-1,6)))</f>
        <v/>
      </c>
      <c r="O327" s="71" t="str">
        <f>IF(ROWS($A$3:O327)&gt;CEILING(COUNT(DRAFT!$B:$B)/4,1),"",INDEX(RSLT,ROWS($A$3:O327)+QUOTIENT(COLUMNS($A$3:O327)-1,65)*CEILING(COUNT(DRAFT!$B:$B)/4,1),1+MOD(COLUMN()-1,6)))</f>
        <v/>
      </c>
      <c r="P327" s="51" t="str">
        <f>IF(ROWS($A$3:P327)&gt;CEILING(COUNT(DRAFT!$B:$B)/4,1),"",INDEX(RSLT,ROWS($A$3:P327)+QUOTIENT(COLUMNS($A$3:P327)-1,65)*CEILING(COUNT(DRAFT!$B:$B)/4,1),1+MOD(COLUMN()-1,6)))</f>
        <v/>
      </c>
      <c r="Q327" s="51" t="str">
        <f>IF(ROWS($A$3:Q327)&gt;CEILING(COUNT(DRAFT!$B:$B)/4,1),"",INDEX(RSLT,ROWS($A$3:Q327)+QUOTIENT(COLUMNS($A$3:Q327)-1,65)*CEILING(COUNT(DRAFT!$B:$B)/4,1),1+MOD(COLUMN()-1,6)))</f>
        <v/>
      </c>
      <c r="R327" s="51" t="str">
        <f>IF(ROWS($A$3:R327)&gt;CEILING(COUNT(DRAFT!$B:$B)/4,1),"",INDEX(RSLT,ROWS($A$3:R327)+QUOTIENT(COLUMNS($A$3:R327)-1,65)*CEILING(COUNT(DRAFT!$B:$B)/4,1),1+MOD(COLUMN()-1,6)))</f>
        <v/>
      </c>
      <c r="S327" s="51" t="str">
        <f>IF(ROWS($A$3:S327)&gt;CEILING(COUNT(DRAFT!$B:$B)/4,1),"",INDEX(RSLT,ROWS($A$3:S327)+QUOTIENT(COLUMNS($A$3:S327)-1,65)*CEILING(COUNT(DRAFT!$B:$B)/4,1),1+MOD(COLUMN()-1,6)))</f>
        <v/>
      </c>
      <c r="T327" s="52" t="str">
        <f>IF(ROWS($A$3:T327)&gt;CEILING(COUNT(DRAFT!$B:$B)/4,1),"",INDEX(RSLT,ROWS($A$3:T327)+QUOTIENT(COLUMNS($A$3:T327)-1,65)*CEILING(COUNT(DRAFT!$B:$B)/4,1),1+MOD(COLUMN()-1,6)))</f>
        <v/>
      </c>
      <c r="U327" s="71" t="str">
        <f>IF(ROWS($A$3:U327)&gt;CEILING(COUNT(DRAFT!$B:$B)/4,1),"",INDEX(RSLT,ROWS($A$3:U327)+QUOTIENT(COLUMNS($A$3:U327)-1,65)*CEILING(COUNT(DRAFT!$B:$B)/4,1),1+MOD(COLUMN()-1,6)))</f>
        <v/>
      </c>
      <c r="V327" s="51" t="str">
        <f>IF(ROWS($A$3:V327)&gt;CEILING(COUNT(DRAFT!$B:$B)/4,1),"",INDEX(RSLT,ROWS($A$3:V327)+QUOTIENT(COLUMNS($A$3:V327)-1,65)*CEILING(COUNT(DRAFT!$B:$B)/4,1),1+MOD(COLUMN()-1,6)))</f>
        <v/>
      </c>
      <c r="W327" s="51" t="str">
        <f>IF(ROWS($A$3:W327)&gt;CEILING(COUNT(DRAFT!$B:$B)/4,1),"",INDEX(RSLT,ROWS($A$3:W327)+QUOTIENT(COLUMNS($A$3:W327)-1,65)*CEILING(COUNT(DRAFT!$B:$B)/4,1),1+MOD(COLUMN()-1,6)))</f>
        <v/>
      </c>
      <c r="X327" s="51" t="str">
        <f>IF(ROWS($A$3:X327)&gt;CEILING(COUNT(DRAFT!$B:$B)/4,1),"",INDEX(RSLT,ROWS($A$3:X327)+QUOTIENT(COLUMNS($A$3:X327)-1,65)*CEILING(COUNT(DRAFT!$B:$B)/4,1),1+MOD(COLUMN()-1,6)))</f>
        <v/>
      </c>
    </row>
    <row r="328" spans="1:24" ht="23.1" customHeight="1" x14ac:dyDescent="0.2">
      <c r="A328" s="51" t="str">
        <f>IF(ROWS($A$3:A328)&gt;CEILING(COUNT(DRAFT!$B:$B)/4,1),"",INDEX(RSLT,ROWS($A$3:A328)+QUOTIENT(COLUMNS($A$3:A328)-1,65)*CEILING(COUNT(DRAFT!$B:$B)/4,1),1+MOD(COLUMN()-1,6)))</f>
        <v/>
      </c>
      <c r="B328" s="52" t="str">
        <f>IF(ROWS($A$3:B328)&gt;CEILING(COUNT(DRAFT!$B:$B)/4,1),"",INDEX(RSLT,ROWS($A$3:B328)+QUOTIENT(COLUMNS($A$3:B328)-1,65)*CEILING(COUNT(DRAFT!$B:$B)/4,1),1+MOD(COLUMN()-1,6)))</f>
        <v/>
      </c>
      <c r="C328" s="71" t="str">
        <f>IF(ROWS($A$3:C328)&gt;CEILING(COUNT(DRAFT!$B:$B)/4,1),"",INDEX(RSLT,ROWS($A$3:C328)+QUOTIENT(COLUMNS($A$3:C328)-1,65)*CEILING(COUNT(DRAFT!$B:$B)/4,1),1+MOD(COLUMN()-1,6)))</f>
        <v/>
      </c>
      <c r="D328" s="51" t="str">
        <f>IF(ROWS($A$3:D328)&gt;CEILING(COUNT(DRAFT!$B:$B)/4,1),"",INDEX(RSLT,ROWS($A$3:D328)+QUOTIENT(COLUMNS($A$3:D328)-1,65)*CEILING(COUNT(DRAFT!$B:$B)/4,1),1+MOD(COLUMN()-1,6)))</f>
        <v/>
      </c>
      <c r="E328" s="51" t="str">
        <f>IF(ROWS($A$3:E328)&gt;CEILING(COUNT(DRAFT!$B:$B)/4,1),"",INDEX(RSLT,ROWS($A$3:E328)+QUOTIENT(COLUMNS($A$3:E328)-1,65)*CEILING(COUNT(DRAFT!$B:$B)/4,1),1+MOD(COLUMN()-1,6)))</f>
        <v/>
      </c>
      <c r="F328" s="51" t="str">
        <f>IF(ROWS($A$3:F328)&gt;CEILING(COUNT(DRAFT!$B:$B)/4,1),"",INDEX(RSLT,ROWS($A$3:F328)+QUOTIENT(COLUMNS($A$3:F328)-1,65)*CEILING(COUNT(DRAFT!$B:$B)/4,1),1+MOD(COLUMN()-1,6)))</f>
        <v/>
      </c>
      <c r="G328" s="51" t="str">
        <f>IF(ROWS($A$3:G328)&gt;CEILING(COUNT(DRAFT!$B:$B)/4,1),"",INDEX(RSLT,ROWS($A$3:G328)+QUOTIENT(COLUMNS($A$3:G328)-1,65)*CEILING(COUNT(DRAFT!$B:$B)/4,1),1+MOD(COLUMN()-1,6)))</f>
        <v/>
      </c>
      <c r="H328" s="52" t="str">
        <f>IF(ROWS($A$3:H328)&gt;CEILING(COUNT(DRAFT!$B:$B)/4,1),"",INDEX(RSLT,ROWS($A$3:H328)+QUOTIENT(COLUMNS($A$3:H328)-1,65)*CEILING(COUNT(DRAFT!$B:$B)/4,1),1+MOD(COLUMN()-1,6)))</f>
        <v/>
      </c>
      <c r="I328" s="71" t="str">
        <f>IF(ROWS($A$3:I328)&gt;CEILING(COUNT(DRAFT!$B:$B)/4,1),"",INDEX(RSLT,ROWS($A$3:I328)+QUOTIENT(COLUMNS($A$3:I328)-1,65)*CEILING(COUNT(DRAFT!$B:$B)/4,1),1+MOD(COLUMN()-1,6)))</f>
        <v/>
      </c>
      <c r="J328" s="51" t="str">
        <f>IF(ROWS($A$3:J328)&gt;CEILING(COUNT(DRAFT!$B:$B)/4,1),"",INDEX(RSLT,ROWS($A$3:J328)+QUOTIENT(COLUMNS($A$3:J328)-1,65)*CEILING(COUNT(DRAFT!$B:$B)/4,1),1+MOD(COLUMN()-1,6)))</f>
        <v/>
      </c>
      <c r="K328" s="51" t="str">
        <f>IF(ROWS($A$3:K328)&gt;CEILING(COUNT(DRAFT!$B:$B)/4,1),"",INDEX(RSLT,ROWS($A$3:K328)+QUOTIENT(COLUMNS($A$3:K328)-1,65)*CEILING(COUNT(DRAFT!$B:$B)/4,1),1+MOD(COLUMN()-1,6)))</f>
        <v/>
      </c>
      <c r="L328" s="51" t="str">
        <f>IF(ROWS($A$3:L328)&gt;CEILING(COUNT(DRAFT!$B:$B)/4,1),"",INDEX(RSLT,ROWS($A$3:L328)+QUOTIENT(COLUMNS($A$3:L328)-1,65)*CEILING(COUNT(DRAFT!$B:$B)/4,1),1+MOD(COLUMN()-1,6)))</f>
        <v/>
      </c>
      <c r="M328" s="51" t="str">
        <f>IF(ROWS($A$3:M328)&gt;CEILING(COUNT(DRAFT!$B:$B)/4,1),"",INDEX(RSLT,ROWS($A$3:M328)+QUOTIENT(COLUMNS($A$3:M328)-1,65)*CEILING(COUNT(DRAFT!$B:$B)/4,1),1+MOD(COLUMN()-1,6)))</f>
        <v/>
      </c>
      <c r="N328" s="52" t="str">
        <f>IF(ROWS($A$3:N328)&gt;CEILING(COUNT(DRAFT!$B:$B)/4,1),"",INDEX(RSLT,ROWS($A$3:N328)+QUOTIENT(COLUMNS($A$3:N328)-1,65)*CEILING(COUNT(DRAFT!$B:$B)/4,1),1+MOD(COLUMN()-1,6)))</f>
        <v/>
      </c>
      <c r="O328" s="71" t="str">
        <f>IF(ROWS($A$3:O328)&gt;CEILING(COUNT(DRAFT!$B:$B)/4,1),"",INDEX(RSLT,ROWS($A$3:O328)+QUOTIENT(COLUMNS($A$3:O328)-1,65)*CEILING(COUNT(DRAFT!$B:$B)/4,1),1+MOD(COLUMN()-1,6)))</f>
        <v/>
      </c>
      <c r="P328" s="51" t="str">
        <f>IF(ROWS($A$3:P328)&gt;CEILING(COUNT(DRAFT!$B:$B)/4,1),"",INDEX(RSLT,ROWS($A$3:P328)+QUOTIENT(COLUMNS($A$3:P328)-1,65)*CEILING(COUNT(DRAFT!$B:$B)/4,1),1+MOD(COLUMN()-1,6)))</f>
        <v/>
      </c>
      <c r="Q328" s="51" t="str">
        <f>IF(ROWS($A$3:Q328)&gt;CEILING(COUNT(DRAFT!$B:$B)/4,1),"",INDEX(RSLT,ROWS($A$3:Q328)+QUOTIENT(COLUMNS($A$3:Q328)-1,65)*CEILING(COUNT(DRAFT!$B:$B)/4,1),1+MOD(COLUMN()-1,6)))</f>
        <v/>
      </c>
      <c r="R328" s="51" t="str">
        <f>IF(ROWS($A$3:R328)&gt;CEILING(COUNT(DRAFT!$B:$B)/4,1),"",INDEX(RSLT,ROWS($A$3:R328)+QUOTIENT(COLUMNS($A$3:R328)-1,65)*CEILING(COUNT(DRAFT!$B:$B)/4,1),1+MOD(COLUMN()-1,6)))</f>
        <v/>
      </c>
      <c r="S328" s="51" t="str">
        <f>IF(ROWS($A$3:S328)&gt;CEILING(COUNT(DRAFT!$B:$B)/4,1),"",INDEX(RSLT,ROWS($A$3:S328)+QUOTIENT(COLUMNS($A$3:S328)-1,65)*CEILING(COUNT(DRAFT!$B:$B)/4,1),1+MOD(COLUMN()-1,6)))</f>
        <v/>
      </c>
      <c r="T328" s="52" t="str">
        <f>IF(ROWS($A$3:T328)&gt;CEILING(COUNT(DRAFT!$B:$B)/4,1),"",INDEX(RSLT,ROWS($A$3:T328)+QUOTIENT(COLUMNS($A$3:T328)-1,65)*CEILING(COUNT(DRAFT!$B:$B)/4,1),1+MOD(COLUMN()-1,6)))</f>
        <v/>
      </c>
      <c r="U328" s="71" t="str">
        <f>IF(ROWS($A$3:U328)&gt;CEILING(COUNT(DRAFT!$B:$B)/4,1),"",INDEX(RSLT,ROWS($A$3:U328)+QUOTIENT(COLUMNS($A$3:U328)-1,65)*CEILING(COUNT(DRAFT!$B:$B)/4,1),1+MOD(COLUMN()-1,6)))</f>
        <v/>
      </c>
      <c r="V328" s="51" t="str">
        <f>IF(ROWS($A$3:V328)&gt;CEILING(COUNT(DRAFT!$B:$B)/4,1),"",INDEX(RSLT,ROWS($A$3:V328)+QUOTIENT(COLUMNS($A$3:V328)-1,65)*CEILING(COUNT(DRAFT!$B:$B)/4,1),1+MOD(COLUMN()-1,6)))</f>
        <v/>
      </c>
      <c r="W328" s="51" t="str">
        <f>IF(ROWS($A$3:W328)&gt;CEILING(COUNT(DRAFT!$B:$B)/4,1),"",INDEX(RSLT,ROWS($A$3:W328)+QUOTIENT(COLUMNS($A$3:W328)-1,65)*CEILING(COUNT(DRAFT!$B:$B)/4,1),1+MOD(COLUMN()-1,6)))</f>
        <v/>
      </c>
      <c r="X328" s="51" t="str">
        <f>IF(ROWS($A$3:X328)&gt;CEILING(COUNT(DRAFT!$B:$B)/4,1),"",INDEX(RSLT,ROWS($A$3:X328)+QUOTIENT(COLUMNS($A$3:X328)-1,65)*CEILING(COUNT(DRAFT!$B:$B)/4,1),1+MOD(COLUMN()-1,6)))</f>
        <v/>
      </c>
    </row>
    <row r="329" spans="1:24" ht="23.1" customHeight="1" x14ac:dyDescent="0.2">
      <c r="A329" s="51" t="str">
        <f>IF(ROWS($A$3:A329)&gt;CEILING(COUNT(DRAFT!$B:$B)/4,1),"",INDEX(RSLT,ROWS($A$3:A329)+QUOTIENT(COLUMNS($A$3:A329)-1,65)*CEILING(COUNT(DRAFT!$B:$B)/4,1),1+MOD(COLUMN()-1,6)))</f>
        <v/>
      </c>
      <c r="B329" s="52" t="str">
        <f>IF(ROWS($A$3:B329)&gt;CEILING(COUNT(DRAFT!$B:$B)/4,1),"",INDEX(RSLT,ROWS($A$3:B329)+QUOTIENT(COLUMNS($A$3:B329)-1,65)*CEILING(COUNT(DRAFT!$B:$B)/4,1),1+MOD(COLUMN()-1,6)))</f>
        <v/>
      </c>
      <c r="C329" s="71" t="str">
        <f>IF(ROWS($A$3:C329)&gt;CEILING(COUNT(DRAFT!$B:$B)/4,1),"",INDEX(RSLT,ROWS($A$3:C329)+QUOTIENT(COLUMNS($A$3:C329)-1,65)*CEILING(COUNT(DRAFT!$B:$B)/4,1),1+MOD(COLUMN()-1,6)))</f>
        <v/>
      </c>
      <c r="D329" s="51" t="str">
        <f>IF(ROWS($A$3:D329)&gt;CEILING(COUNT(DRAFT!$B:$B)/4,1),"",INDEX(RSLT,ROWS($A$3:D329)+QUOTIENT(COLUMNS($A$3:D329)-1,65)*CEILING(COUNT(DRAFT!$B:$B)/4,1),1+MOD(COLUMN()-1,6)))</f>
        <v/>
      </c>
      <c r="E329" s="51" t="str">
        <f>IF(ROWS($A$3:E329)&gt;CEILING(COUNT(DRAFT!$B:$B)/4,1),"",INDEX(RSLT,ROWS($A$3:E329)+QUOTIENT(COLUMNS($A$3:E329)-1,65)*CEILING(COUNT(DRAFT!$B:$B)/4,1),1+MOD(COLUMN()-1,6)))</f>
        <v/>
      </c>
      <c r="F329" s="51" t="str">
        <f>IF(ROWS($A$3:F329)&gt;CEILING(COUNT(DRAFT!$B:$B)/4,1),"",INDEX(RSLT,ROWS($A$3:F329)+QUOTIENT(COLUMNS($A$3:F329)-1,65)*CEILING(COUNT(DRAFT!$B:$B)/4,1),1+MOD(COLUMN()-1,6)))</f>
        <v/>
      </c>
      <c r="G329" s="51" t="str">
        <f>IF(ROWS($A$3:G329)&gt;CEILING(COUNT(DRAFT!$B:$B)/4,1),"",INDEX(RSLT,ROWS($A$3:G329)+QUOTIENT(COLUMNS($A$3:G329)-1,65)*CEILING(COUNT(DRAFT!$B:$B)/4,1),1+MOD(COLUMN()-1,6)))</f>
        <v/>
      </c>
      <c r="H329" s="52" t="str">
        <f>IF(ROWS($A$3:H329)&gt;CEILING(COUNT(DRAFT!$B:$B)/4,1),"",INDEX(RSLT,ROWS($A$3:H329)+QUOTIENT(COLUMNS($A$3:H329)-1,65)*CEILING(COUNT(DRAFT!$B:$B)/4,1),1+MOD(COLUMN()-1,6)))</f>
        <v/>
      </c>
      <c r="I329" s="71" t="str">
        <f>IF(ROWS($A$3:I329)&gt;CEILING(COUNT(DRAFT!$B:$B)/4,1),"",INDEX(RSLT,ROWS($A$3:I329)+QUOTIENT(COLUMNS($A$3:I329)-1,65)*CEILING(COUNT(DRAFT!$B:$B)/4,1),1+MOD(COLUMN()-1,6)))</f>
        <v/>
      </c>
      <c r="J329" s="51" t="str">
        <f>IF(ROWS($A$3:J329)&gt;CEILING(COUNT(DRAFT!$B:$B)/4,1),"",INDEX(RSLT,ROWS($A$3:J329)+QUOTIENT(COLUMNS($A$3:J329)-1,65)*CEILING(COUNT(DRAFT!$B:$B)/4,1),1+MOD(COLUMN()-1,6)))</f>
        <v/>
      </c>
      <c r="K329" s="51" t="str">
        <f>IF(ROWS($A$3:K329)&gt;CEILING(COUNT(DRAFT!$B:$B)/4,1),"",INDEX(RSLT,ROWS($A$3:K329)+QUOTIENT(COLUMNS($A$3:K329)-1,65)*CEILING(COUNT(DRAFT!$B:$B)/4,1),1+MOD(COLUMN()-1,6)))</f>
        <v/>
      </c>
      <c r="L329" s="51" t="str">
        <f>IF(ROWS($A$3:L329)&gt;CEILING(COUNT(DRAFT!$B:$B)/4,1),"",INDEX(RSLT,ROWS($A$3:L329)+QUOTIENT(COLUMNS($A$3:L329)-1,65)*CEILING(COUNT(DRAFT!$B:$B)/4,1),1+MOD(COLUMN()-1,6)))</f>
        <v/>
      </c>
      <c r="M329" s="51" t="str">
        <f>IF(ROWS($A$3:M329)&gt;CEILING(COUNT(DRAFT!$B:$B)/4,1),"",INDEX(RSLT,ROWS($A$3:M329)+QUOTIENT(COLUMNS($A$3:M329)-1,65)*CEILING(COUNT(DRAFT!$B:$B)/4,1),1+MOD(COLUMN()-1,6)))</f>
        <v/>
      </c>
      <c r="N329" s="52" t="str">
        <f>IF(ROWS($A$3:N329)&gt;CEILING(COUNT(DRAFT!$B:$B)/4,1),"",INDEX(RSLT,ROWS($A$3:N329)+QUOTIENT(COLUMNS($A$3:N329)-1,65)*CEILING(COUNT(DRAFT!$B:$B)/4,1),1+MOD(COLUMN()-1,6)))</f>
        <v/>
      </c>
      <c r="O329" s="71" t="str">
        <f>IF(ROWS($A$3:O329)&gt;CEILING(COUNT(DRAFT!$B:$B)/4,1),"",INDEX(RSLT,ROWS($A$3:O329)+QUOTIENT(COLUMNS($A$3:O329)-1,65)*CEILING(COUNT(DRAFT!$B:$B)/4,1),1+MOD(COLUMN()-1,6)))</f>
        <v/>
      </c>
      <c r="P329" s="51" t="str">
        <f>IF(ROWS($A$3:P329)&gt;CEILING(COUNT(DRAFT!$B:$B)/4,1),"",INDEX(RSLT,ROWS($A$3:P329)+QUOTIENT(COLUMNS($A$3:P329)-1,65)*CEILING(COUNT(DRAFT!$B:$B)/4,1),1+MOD(COLUMN()-1,6)))</f>
        <v/>
      </c>
      <c r="Q329" s="51" t="str">
        <f>IF(ROWS($A$3:Q329)&gt;CEILING(COUNT(DRAFT!$B:$B)/4,1),"",INDEX(RSLT,ROWS($A$3:Q329)+QUOTIENT(COLUMNS($A$3:Q329)-1,65)*CEILING(COUNT(DRAFT!$B:$B)/4,1),1+MOD(COLUMN()-1,6)))</f>
        <v/>
      </c>
      <c r="R329" s="51" t="str">
        <f>IF(ROWS($A$3:R329)&gt;CEILING(COUNT(DRAFT!$B:$B)/4,1),"",INDEX(RSLT,ROWS($A$3:R329)+QUOTIENT(COLUMNS($A$3:R329)-1,65)*CEILING(COUNT(DRAFT!$B:$B)/4,1),1+MOD(COLUMN()-1,6)))</f>
        <v/>
      </c>
      <c r="S329" s="51" t="str">
        <f>IF(ROWS($A$3:S329)&gt;CEILING(COUNT(DRAFT!$B:$B)/4,1),"",INDEX(RSLT,ROWS($A$3:S329)+QUOTIENT(COLUMNS($A$3:S329)-1,65)*CEILING(COUNT(DRAFT!$B:$B)/4,1),1+MOD(COLUMN()-1,6)))</f>
        <v/>
      </c>
      <c r="T329" s="52" t="str">
        <f>IF(ROWS($A$3:T329)&gt;CEILING(COUNT(DRAFT!$B:$B)/4,1),"",INDEX(RSLT,ROWS($A$3:T329)+QUOTIENT(COLUMNS($A$3:T329)-1,65)*CEILING(COUNT(DRAFT!$B:$B)/4,1),1+MOD(COLUMN()-1,6)))</f>
        <v/>
      </c>
      <c r="U329" s="71" t="str">
        <f>IF(ROWS($A$3:U329)&gt;CEILING(COUNT(DRAFT!$B:$B)/4,1),"",INDEX(RSLT,ROWS($A$3:U329)+QUOTIENT(COLUMNS($A$3:U329)-1,65)*CEILING(COUNT(DRAFT!$B:$B)/4,1),1+MOD(COLUMN()-1,6)))</f>
        <v/>
      </c>
      <c r="V329" s="51" t="str">
        <f>IF(ROWS($A$3:V329)&gt;CEILING(COUNT(DRAFT!$B:$B)/4,1),"",INDEX(RSLT,ROWS($A$3:V329)+QUOTIENT(COLUMNS($A$3:V329)-1,65)*CEILING(COUNT(DRAFT!$B:$B)/4,1),1+MOD(COLUMN()-1,6)))</f>
        <v/>
      </c>
      <c r="W329" s="51" t="str">
        <f>IF(ROWS($A$3:W329)&gt;CEILING(COUNT(DRAFT!$B:$B)/4,1),"",INDEX(RSLT,ROWS($A$3:W329)+QUOTIENT(COLUMNS($A$3:W329)-1,65)*CEILING(COUNT(DRAFT!$B:$B)/4,1),1+MOD(COLUMN()-1,6)))</f>
        <v/>
      </c>
      <c r="X329" s="51" t="str">
        <f>IF(ROWS($A$3:X329)&gt;CEILING(COUNT(DRAFT!$B:$B)/4,1),"",INDEX(RSLT,ROWS($A$3:X329)+QUOTIENT(COLUMNS($A$3:X329)-1,65)*CEILING(COUNT(DRAFT!$B:$B)/4,1),1+MOD(COLUMN()-1,6)))</f>
        <v/>
      </c>
    </row>
    <row r="330" spans="1:24" ht="23.1" customHeight="1" x14ac:dyDescent="0.2">
      <c r="A330" s="51" t="str">
        <f>IF(ROWS($A$3:A330)&gt;CEILING(COUNT(DRAFT!$B:$B)/4,1),"",INDEX(RSLT,ROWS($A$3:A330)+QUOTIENT(COLUMNS($A$3:A330)-1,65)*CEILING(COUNT(DRAFT!$B:$B)/4,1),1+MOD(COLUMN()-1,6)))</f>
        <v/>
      </c>
      <c r="B330" s="52" t="str">
        <f>IF(ROWS($A$3:B330)&gt;CEILING(COUNT(DRAFT!$B:$B)/4,1),"",INDEX(RSLT,ROWS($A$3:B330)+QUOTIENT(COLUMNS($A$3:B330)-1,65)*CEILING(COUNT(DRAFT!$B:$B)/4,1),1+MOD(COLUMN()-1,6)))</f>
        <v/>
      </c>
      <c r="C330" s="71" t="str">
        <f>IF(ROWS($A$3:C330)&gt;CEILING(COUNT(DRAFT!$B:$B)/4,1),"",INDEX(RSLT,ROWS($A$3:C330)+QUOTIENT(COLUMNS($A$3:C330)-1,65)*CEILING(COUNT(DRAFT!$B:$B)/4,1),1+MOD(COLUMN()-1,6)))</f>
        <v/>
      </c>
      <c r="D330" s="51" t="str">
        <f>IF(ROWS($A$3:D330)&gt;CEILING(COUNT(DRAFT!$B:$B)/4,1),"",INDEX(RSLT,ROWS($A$3:D330)+QUOTIENT(COLUMNS($A$3:D330)-1,65)*CEILING(COUNT(DRAFT!$B:$B)/4,1),1+MOD(COLUMN()-1,6)))</f>
        <v/>
      </c>
      <c r="E330" s="51" t="str">
        <f>IF(ROWS($A$3:E330)&gt;CEILING(COUNT(DRAFT!$B:$B)/4,1),"",INDEX(RSLT,ROWS($A$3:E330)+QUOTIENT(COLUMNS($A$3:E330)-1,65)*CEILING(COUNT(DRAFT!$B:$B)/4,1),1+MOD(COLUMN()-1,6)))</f>
        <v/>
      </c>
      <c r="F330" s="51" t="str">
        <f>IF(ROWS($A$3:F330)&gt;CEILING(COUNT(DRAFT!$B:$B)/4,1),"",INDEX(RSLT,ROWS($A$3:F330)+QUOTIENT(COLUMNS($A$3:F330)-1,65)*CEILING(COUNT(DRAFT!$B:$B)/4,1),1+MOD(COLUMN()-1,6)))</f>
        <v/>
      </c>
      <c r="G330" s="51" t="str">
        <f>IF(ROWS($A$3:G330)&gt;CEILING(COUNT(DRAFT!$B:$B)/4,1),"",INDEX(RSLT,ROWS($A$3:G330)+QUOTIENT(COLUMNS($A$3:G330)-1,65)*CEILING(COUNT(DRAFT!$B:$B)/4,1),1+MOD(COLUMN()-1,6)))</f>
        <v/>
      </c>
      <c r="H330" s="52" t="str">
        <f>IF(ROWS($A$3:H330)&gt;CEILING(COUNT(DRAFT!$B:$B)/4,1),"",INDEX(RSLT,ROWS($A$3:H330)+QUOTIENT(COLUMNS($A$3:H330)-1,65)*CEILING(COUNT(DRAFT!$B:$B)/4,1),1+MOD(COLUMN()-1,6)))</f>
        <v/>
      </c>
      <c r="I330" s="71" t="str">
        <f>IF(ROWS($A$3:I330)&gt;CEILING(COUNT(DRAFT!$B:$B)/4,1),"",INDEX(RSLT,ROWS($A$3:I330)+QUOTIENT(COLUMNS($A$3:I330)-1,65)*CEILING(COUNT(DRAFT!$B:$B)/4,1),1+MOD(COLUMN()-1,6)))</f>
        <v/>
      </c>
      <c r="J330" s="51" t="str">
        <f>IF(ROWS($A$3:J330)&gt;CEILING(COUNT(DRAFT!$B:$B)/4,1),"",INDEX(RSLT,ROWS($A$3:J330)+QUOTIENT(COLUMNS($A$3:J330)-1,65)*CEILING(COUNT(DRAFT!$B:$B)/4,1),1+MOD(COLUMN()-1,6)))</f>
        <v/>
      </c>
      <c r="K330" s="51" t="str">
        <f>IF(ROWS($A$3:K330)&gt;CEILING(COUNT(DRAFT!$B:$B)/4,1),"",INDEX(RSLT,ROWS($A$3:K330)+QUOTIENT(COLUMNS($A$3:K330)-1,65)*CEILING(COUNT(DRAFT!$B:$B)/4,1),1+MOD(COLUMN()-1,6)))</f>
        <v/>
      </c>
      <c r="L330" s="51" t="str">
        <f>IF(ROWS($A$3:L330)&gt;CEILING(COUNT(DRAFT!$B:$B)/4,1),"",INDEX(RSLT,ROWS($A$3:L330)+QUOTIENT(COLUMNS($A$3:L330)-1,65)*CEILING(COUNT(DRAFT!$B:$B)/4,1),1+MOD(COLUMN()-1,6)))</f>
        <v/>
      </c>
      <c r="M330" s="51" t="str">
        <f>IF(ROWS($A$3:M330)&gt;CEILING(COUNT(DRAFT!$B:$B)/4,1),"",INDEX(RSLT,ROWS($A$3:M330)+QUOTIENT(COLUMNS($A$3:M330)-1,65)*CEILING(COUNT(DRAFT!$B:$B)/4,1),1+MOD(COLUMN()-1,6)))</f>
        <v/>
      </c>
      <c r="N330" s="52" t="str">
        <f>IF(ROWS($A$3:N330)&gt;CEILING(COUNT(DRAFT!$B:$B)/4,1),"",INDEX(RSLT,ROWS($A$3:N330)+QUOTIENT(COLUMNS($A$3:N330)-1,65)*CEILING(COUNT(DRAFT!$B:$B)/4,1),1+MOD(COLUMN()-1,6)))</f>
        <v/>
      </c>
      <c r="O330" s="71" t="str">
        <f>IF(ROWS($A$3:O330)&gt;CEILING(COUNT(DRAFT!$B:$B)/4,1),"",INDEX(RSLT,ROWS($A$3:O330)+QUOTIENT(COLUMNS($A$3:O330)-1,65)*CEILING(COUNT(DRAFT!$B:$B)/4,1),1+MOD(COLUMN()-1,6)))</f>
        <v/>
      </c>
      <c r="P330" s="51" t="str">
        <f>IF(ROWS($A$3:P330)&gt;CEILING(COUNT(DRAFT!$B:$B)/4,1),"",INDEX(RSLT,ROWS($A$3:P330)+QUOTIENT(COLUMNS($A$3:P330)-1,65)*CEILING(COUNT(DRAFT!$B:$B)/4,1),1+MOD(COLUMN()-1,6)))</f>
        <v/>
      </c>
      <c r="Q330" s="51" t="str">
        <f>IF(ROWS($A$3:Q330)&gt;CEILING(COUNT(DRAFT!$B:$B)/4,1),"",INDEX(RSLT,ROWS($A$3:Q330)+QUOTIENT(COLUMNS($A$3:Q330)-1,65)*CEILING(COUNT(DRAFT!$B:$B)/4,1),1+MOD(COLUMN()-1,6)))</f>
        <v/>
      </c>
      <c r="R330" s="51" t="str">
        <f>IF(ROWS($A$3:R330)&gt;CEILING(COUNT(DRAFT!$B:$B)/4,1),"",INDEX(RSLT,ROWS($A$3:R330)+QUOTIENT(COLUMNS($A$3:R330)-1,65)*CEILING(COUNT(DRAFT!$B:$B)/4,1),1+MOD(COLUMN()-1,6)))</f>
        <v/>
      </c>
      <c r="S330" s="51" t="str">
        <f>IF(ROWS($A$3:S330)&gt;CEILING(COUNT(DRAFT!$B:$B)/4,1),"",INDEX(RSLT,ROWS($A$3:S330)+QUOTIENT(COLUMNS($A$3:S330)-1,65)*CEILING(COUNT(DRAFT!$B:$B)/4,1),1+MOD(COLUMN()-1,6)))</f>
        <v/>
      </c>
      <c r="T330" s="52" t="str">
        <f>IF(ROWS($A$3:T330)&gt;CEILING(COUNT(DRAFT!$B:$B)/4,1),"",INDEX(RSLT,ROWS($A$3:T330)+QUOTIENT(COLUMNS($A$3:T330)-1,65)*CEILING(COUNT(DRAFT!$B:$B)/4,1),1+MOD(COLUMN()-1,6)))</f>
        <v/>
      </c>
      <c r="U330" s="71" t="str">
        <f>IF(ROWS($A$3:U330)&gt;CEILING(COUNT(DRAFT!$B:$B)/4,1),"",INDEX(RSLT,ROWS($A$3:U330)+QUOTIENT(COLUMNS($A$3:U330)-1,65)*CEILING(COUNT(DRAFT!$B:$B)/4,1),1+MOD(COLUMN()-1,6)))</f>
        <v/>
      </c>
      <c r="V330" s="51" t="str">
        <f>IF(ROWS($A$3:V330)&gt;CEILING(COUNT(DRAFT!$B:$B)/4,1),"",INDEX(RSLT,ROWS($A$3:V330)+QUOTIENT(COLUMNS($A$3:V330)-1,65)*CEILING(COUNT(DRAFT!$B:$B)/4,1),1+MOD(COLUMN()-1,6)))</f>
        <v/>
      </c>
      <c r="W330" s="51" t="str">
        <f>IF(ROWS($A$3:W330)&gt;CEILING(COUNT(DRAFT!$B:$B)/4,1),"",INDEX(RSLT,ROWS($A$3:W330)+QUOTIENT(COLUMNS($A$3:W330)-1,65)*CEILING(COUNT(DRAFT!$B:$B)/4,1),1+MOD(COLUMN()-1,6)))</f>
        <v/>
      </c>
      <c r="X330" s="51" t="str">
        <f>IF(ROWS($A$3:X330)&gt;CEILING(COUNT(DRAFT!$B:$B)/4,1),"",INDEX(RSLT,ROWS($A$3:X330)+QUOTIENT(COLUMNS($A$3:X330)-1,65)*CEILING(COUNT(DRAFT!$B:$B)/4,1),1+MOD(COLUMN()-1,6)))</f>
        <v/>
      </c>
    </row>
    <row r="331" spans="1:24" ht="23.1" customHeight="1" x14ac:dyDescent="0.2">
      <c r="A331" s="51" t="str">
        <f>IF(ROWS($A$3:A331)&gt;CEILING(COUNT(DRAFT!$B:$B)/4,1),"",INDEX(RSLT,ROWS($A$3:A331)+QUOTIENT(COLUMNS($A$3:A331)-1,65)*CEILING(COUNT(DRAFT!$B:$B)/4,1),1+MOD(COLUMN()-1,6)))</f>
        <v/>
      </c>
      <c r="B331" s="52" t="str">
        <f>IF(ROWS($A$3:B331)&gt;CEILING(COUNT(DRAFT!$B:$B)/4,1),"",INDEX(RSLT,ROWS($A$3:B331)+QUOTIENT(COLUMNS($A$3:B331)-1,65)*CEILING(COUNT(DRAFT!$B:$B)/4,1),1+MOD(COLUMN()-1,6)))</f>
        <v/>
      </c>
      <c r="C331" s="71" t="str">
        <f>IF(ROWS($A$3:C331)&gt;CEILING(COUNT(DRAFT!$B:$B)/4,1),"",INDEX(RSLT,ROWS($A$3:C331)+QUOTIENT(COLUMNS($A$3:C331)-1,65)*CEILING(COUNT(DRAFT!$B:$B)/4,1),1+MOD(COLUMN()-1,6)))</f>
        <v/>
      </c>
      <c r="D331" s="51" t="str">
        <f>IF(ROWS($A$3:D331)&gt;CEILING(COUNT(DRAFT!$B:$B)/4,1),"",INDEX(RSLT,ROWS($A$3:D331)+QUOTIENT(COLUMNS($A$3:D331)-1,65)*CEILING(COUNT(DRAFT!$B:$B)/4,1),1+MOD(COLUMN()-1,6)))</f>
        <v/>
      </c>
      <c r="E331" s="51" t="str">
        <f>IF(ROWS($A$3:E331)&gt;CEILING(COUNT(DRAFT!$B:$B)/4,1),"",INDEX(RSLT,ROWS($A$3:E331)+QUOTIENT(COLUMNS($A$3:E331)-1,65)*CEILING(COUNT(DRAFT!$B:$B)/4,1),1+MOD(COLUMN()-1,6)))</f>
        <v/>
      </c>
      <c r="F331" s="51" t="str">
        <f>IF(ROWS($A$3:F331)&gt;CEILING(COUNT(DRAFT!$B:$B)/4,1),"",INDEX(RSLT,ROWS($A$3:F331)+QUOTIENT(COLUMNS($A$3:F331)-1,65)*CEILING(COUNT(DRAFT!$B:$B)/4,1),1+MOD(COLUMN()-1,6)))</f>
        <v/>
      </c>
      <c r="G331" s="51" t="str">
        <f>IF(ROWS($A$3:G331)&gt;CEILING(COUNT(DRAFT!$B:$B)/4,1),"",INDEX(RSLT,ROWS($A$3:G331)+QUOTIENT(COLUMNS($A$3:G331)-1,65)*CEILING(COUNT(DRAFT!$B:$B)/4,1),1+MOD(COLUMN()-1,6)))</f>
        <v/>
      </c>
      <c r="H331" s="52" t="str">
        <f>IF(ROWS($A$3:H331)&gt;CEILING(COUNT(DRAFT!$B:$B)/4,1),"",INDEX(RSLT,ROWS($A$3:H331)+QUOTIENT(COLUMNS($A$3:H331)-1,65)*CEILING(COUNT(DRAFT!$B:$B)/4,1),1+MOD(COLUMN()-1,6)))</f>
        <v/>
      </c>
      <c r="I331" s="71" t="str">
        <f>IF(ROWS($A$3:I331)&gt;CEILING(COUNT(DRAFT!$B:$B)/4,1),"",INDEX(RSLT,ROWS($A$3:I331)+QUOTIENT(COLUMNS($A$3:I331)-1,65)*CEILING(COUNT(DRAFT!$B:$B)/4,1),1+MOD(COLUMN()-1,6)))</f>
        <v/>
      </c>
      <c r="J331" s="51" t="str">
        <f>IF(ROWS($A$3:J331)&gt;CEILING(COUNT(DRAFT!$B:$B)/4,1),"",INDEX(RSLT,ROWS($A$3:J331)+QUOTIENT(COLUMNS($A$3:J331)-1,65)*CEILING(COUNT(DRAFT!$B:$B)/4,1),1+MOD(COLUMN()-1,6)))</f>
        <v/>
      </c>
      <c r="K331" s="51" t="str">
        <f>IF(ROWS($A$3:K331)&gt;CEILING(COUNT(DRAFT!$B:$B)/4,1),"",INDEX(RSLT,ROWS($A$3:K331)+QUOTIENT(COLUMNS($A$3:K331)-1,65)*CEILING(COUNT(DRAFT!$B:$B)/4,1),1+MOD(COLUMN()-1,6)))</f>
        <v/>
      </c>
      <c r="L331" s="51" t="str">
        <f>IF(ROWS($A$3:L331)&gt;CEILING(COUNT(DRAFT!$B:$B)/4,1),"",INDEX(RSLT,ROWS($A$3:L331)+QUOTIENT(COLUMNS($A$3:L331)-1,65)*CEILING(COUNT(DRAFT!$B:$B)/4,1),1+MOD(COLUMN()-1,6)))</f>
        <v/>
      </c>
      <c r="M331" s="51" t="str">
        <f>IF(ROWS($A$3:M331)&gt;CEILING(COUNT(DRAFT!$B:$B)/4,1),"",INDEX(RSLT,ROWS($A$3:M331)+QUOTIENT(COLUMNS($A$3:M331)-1,65)*CEILING(COUNT(DRAFT!$B:$B)/4,1),1+MOD(COLUMN()-1,6)))</f>
        <v/>
      </c>
      <c r="N331" s="52" t="str">
        <f>IF(ROWS($A$3:N331)&gt;CEILING(COUNT(DRAFT!$B:$B)/4,1),"",INDEX(RSLT,ROWS($A$3:N331)+QUOTIENT(COLUMNS($A$3:N331)-1,65)*CEILING(COUNT(DRAFT!$B:$B)/4,1),1+MOD(COLUMN()-1,6)))</f>
        <v/>
      </c>
      <c r="O331" s="71" t="str">
        <f>IF(ROWS($A$3:O331)&gt;CEILING(COUNT(DRAFT!$B:$B)/4,1),"",INDEX(RSLT,ROWS($A$3:O331)+QUOTIENT(COLUMNS($A$3:O331)-1,65)*CEILING(COUNT(DRAFT!$B:$B)/4,1),1+MOD(COLUMN()-1,6)))</f>
        <v/>
      </c>
      <c r="P331" s="51" t="str">
        <f>IF(ROWS($A$3:P331)&gt;CEILING(COUNT(DRAFT!$B:$B)/4,1),"",INDEX(RSLT,ROWS($A$3:P331)+QUOTIENT(COLUMNS($A$3:P331)-1,65)*CEILING(COUNT(DRAFT!$B:$B)/4,1),1+MOD(COLUMN()-1,6)))</f>
        <v/>
      </c>
      <c r="Q331" s="51" t="str">
        <f>IF(ROWS($A$3:Q331)&gt;CEILING(COUNT(DRAFT!$B:$B)/4,1),"",INDEX(RSLT,ROWS($A$3:Q331)+QUOTIENT(COLUMNS($A$3:Q331)-1,65)*CEILING(COUNT(DRAFT!$B:$B)/4,1),1+MOD(COLUMN()-1,6)))</f>
        <v/>
      </c>
      <c r="R331" s="51" t="str">
        <f>IF(ROWS($A$3:R331)&gt;CEILING(COUNT(DRAFT!$B:$B)/4,1),"",INDEX(RSLT,ROWS($A$3:R331)+QUOTIENT(COLUMNS($A$3:R331)-1,65)*CEILING(COUNT(DRAFT!$B:$B)/4,1),1+MOD(COLUMN()-1,6)))</f>
        <v/>
      </c>
      <c r="S331" s="51" t="str">
        <f>IF(ROWS($A$3:S331)&gt;CEILING(COUNT(DRAFT!$B:$B)/4,1),"",INDEX(RSLT,ROWS($A$3:S331)+QUOTIENT(COLUMNS($A$3:S331)-1,65)*CEILING(COUNT(DRAFT!$B:$B)/4,1),1+MOD(COLUMN()-1,6)))</f>
        <v/>
      </c>
      <c r="T331" s="52" t="str">
        <f>IF(ROWS($A$3:T331)&gt;CEILING(COUNT(DRAFT!$B:$B)/4,1),"",INDEX(RSLT,ROWS($A$3:T331)+QUOTIENT(COLUMNS($A$3:T331)-1,65)*CEILING(COUNT(DRAFT!$B:$B)/4,1),1+MOD(COLUMN()-1,6)))</f>
        <v/>
      </c>
      <c r="U331" s="71" t="str">
        <f>IF(ROWS($A$3:U331)&gt;CEILING(COUNT(DRAFT!$B:$B)/4,1),"",INDEX(RSLT,ROWS($A$3:U331)+QUOTIENT(COLUMNS($A$3:U331)-1,65)*CEILING(COUNT(DRAFT!$B:$B)/4,1),1+MOD(COLUMN()-1,6)))</f>
        <v/>
      </c>
      <c r="V331" s="51" t="str">
        <f>IF(ROWS($A$3:V331)&gt;CEILING(COUNT(DRAFT!$B:$B)/4,1),"",INDEX(RSLT,ROWS($A$3:V331)+QUOTIENT(COLUMNS($A$3:V331)-1,65)*CEILING(COUNT(DRAFT!$B:$B)/4,1),1+MOD(COLUMN()-1,6)))</f>
        <v/>
      </c>
      <c r="W331" s="51" t="str">
        <f>IF(ROWS($A$3:W331)&gt;CEILING(COUNT(DRAFT!$B:$B)/4,1),"",INDEX(RSLT,ROWS($A$3:W331)+QUOTIENT(COLUMNS($A$3:W331)-1,65)*CEILING(COUNT(DRAFT!$B:$B)/4,1),1+MOD(COLUMN()-1,6)))</f>
        <v/>
      </c>
      <c r="X331" s="51" t="str">
        <f>IF(ROWS($A$3:X331)&gt;CEILING(COUNT(DRAFT!$B:$B)/4,1),"",INDEX(RSLT,ROWS($A$3:X331)+QUOTIENT(COLUMNS($A$3:X331)-1,65)*CEILING(COUNT(DRAFT!$B:$B)/4,1),1+MOD(COLUMN()-1,6)))</f>
        <v/>
      </c>
    </row>
    <row r="332" spans="1:24" ht="23.1" customHeight="1" x14ac:dyDescent="0.2">
      <c r="A332" s="51" t="str">
        <f>IF(ROWS($A$3:A332)&gt;CEILING(COUNT(DRAFT!$B:$B)/4,1),"",INDEX(RSLT,ROWS($A$3:A332)+QUOTIENT(COLUMNS($A$3:A332)-1,65)*CEILING(COUNT(DRAFT!$B:$B)/4,1),1+MOD(COLUMN()-1,6)))</f>
        <v/>
      </c>
      <c r="B332" s="52" t="str">
        <f>IF(ROWS($A$3:B332)&gt;CEILING(COUNT(DRAFT!$B:$B)/4,1),"",INDEX(RSLT,ROWS($A$3:B332)+QUOTIENT(COLUMNS($A$3:B332)-1,65)*CEILING(COUNT(DRAFT!$B:$B)/4,1),1+MOD(COLUMN()-1,6)))</f>
        <v/>
      </c>
      <c r="C332" s="71" t="str">
        <f>IF(ROWS($A$3:C332)&gt;CEILING(COUNT(DRAFT!$B:$B)/4,1),"",INDEX(RSLT,ROWS($A$3:C332)+QUOTIENT(COLUMNS($A$3:C332)-1,65)*CEILING(COUNT(DRAFT!$B:$B)/4,1),1+MOD(COLUMN()-1,6)))</f>
        <v/>
      </c>
      <c r="D332" s="51" t="str">
        <f>IF(ROWS($A$3:D332)&gt;CEILING(COUNT(DRAFT!$B:$B)/4,1),"",INDEX(RSLT,ROWS($A$3:D332)+QUOTIENT(COLUMNS($A$3:D332)-1,65)*CEILING(COUNT(DRAFT!$B:$B)/4,1),1+MOD(COLUMN()-1,6)))</f>
        <v/>
      </c>
      <c r="E332" s="51" t="str">
        <f>IF(ROWS($A$3:E332)&gt;CEILING(COUNT(DRAFT!$B:$B)/4,1),"",INDEX(RSLT,ROWS($A$3:E332)+QUOTIENT(COLUMNS($A$3:E332)-1,65)*CEILING(COUNT(DRAFT!$B:$B)/4,1),1+MOD(COLUMN()-1,6)))</f>
        <v/>
      </c>
      <c r="F332" s="51" t="str">
        <f>IF(ROWS($A$3:F332)&gt;CEILING(COUNT(DRAFT!$B:$B)/4,1),"",INDEX(RSLT,ROWS($A$3:F332)+QUOTIENT(COLUMNS($A$3:F332)-1,65)*CEILING(COUNT(DRAFT!$B:$B)/4,1),1+MOD(COLUMN()-1,6)))</f>
        <v/>
      </c>
      <c r="G332" s="51" t="str">
        <f>IF(ROWS($A$3:G332)&gt;CEILING(COUNT(DRAFT!$B:$B)/4,1),"",INDEX(RSLT,ROWS($A$3:G332)+QUOTIENT(COLUMNS($A$3:G332)-1,65)*CEILING(COUNT(DRAFT!$B:$B)/4,1),1+MOD(COLUMN()-1,6)))</f>
        <v/>
      </c>
      <c r="H332" s="52" t="str">
        <f>IF(ROWS($A$3:H332)&gt;CEILING(COUNT(DRAFT!$B:$B)/4,1),"",INDEX(RSLT,ROWS($A$3:H332)+QUOTIENT(COLUMNS($A$3:H332)-1,65)*CEILING(COUNT(DRAFT!$B:$B)/4,1),1+MOD(COLUMN()-1,6)))</f>
        <v/>
      </c>
      <c r="I332" s="71" t="str">
        <f>IF(ROWS($A$3:I332)&gt;CEILING(COUNT(DRAFT!$B:$B)/4,1),"",INDEX(RSLT,ROWS($A$3:I332)+QUOTIENT(COLUMNS($A$3:I332)-1,65)*CEILING(COUNT(DRAFT!$B:$B)/4,1),1+MOD(COLUMN()-1,6)))</f>
        <v/>
      </c>
      <c r="J332" s="51" t="str">
        <f>IF(ROWS($A$3:J332)&gt;CEILING(COUNT(DRAFT!$B:$B)/4,1),"",INDEX(RSLT,ROWS($A$3:J332)+QUOTIENT(COLUMNS($A$3:J332)-1,65)*CEILING(COUNT(DRAFT!$B:$B)/4,1),1+MOD(COLUMN()-1,6)))</f>
        <v/>
      </c>
      <c r="K332" s="51" t="str">
        <f>IF(ROWS($A$3:K332)&gt;CEILING(COUNT(DRAFT!$B:$B)/4,1),"",INDEX(RSLT,ROWS($A$3:K332)+QUOTIENT(COLUMNS($A$3:K332)-1,65)*CEILING(COUNT(DRAFT!$B:$B)/4,1),1+MOD(COLUMN()-1,6)))</f>
        <v/>
      </c>
      <c r="L332" s="51" t="str">
        <f>IF(ROWS($A$3:L332)&gt;CEILING(COUNT(DRAFT!$B:$B)/4,1),"",INDEX(RSLT,ROWS($A$3:L332)+QUOTIENT(COLUMNS($A$3:L332)-1,65)*CEILING(COUNT(DRAFT!$B:$B)/4,1),1+MOD(COLUMN()-1,6)))</f>
        <v/>
      </c>
      <c r="M332" s="51" t="str">
        <f>IF(ROWS($A$3:M332)&gt;CEILING(COUNT(DRAFT!$B:$B)/4,1),"",INDEX(RSLT,ROWS($A$3:M332)+QUOTIENT(COLUMNS($A$3:M332)-1,65)*CEILING(COUNT(DRAFT!$B:$B)/4,1),1+MOD(COLUMN()-1,6)))</f>
        <v/>
      </c>
      <c r="N332" s="52" t="str">
        <f>IF(ROWS($A$3:N332)&gt;CEILING(COUNT(DRAFT!$B:$B)/4,1),"",INDEX(RSLT,ROWS($A$3:N332)+QUOTIENT(COLUMNS($A$3:N332)-1,65)*CEILING(COUNT(DRAFT!$B:$B)/4,1),1+MOD(COLUMN()-1,6)))</f>
        <v/>
      </c>
      <c r="O332" s="71" t="str">
        <f>IF(ROWS($A$3:O332)&gt;CEILING(COUNT(DRAFT!$B:$B)/4,1),"",INDEX(RSLT,ROWS($A$3:O332)+QUOTIENT(COLUMNS($A$3:O332)-1,65)*CEILING(COUNT(DRAFT!$B:$B)/4,1),1+MOD(COLUMN()-1,6)))</f>
        <v/>
      </c>
      <c r="P332" s="51" t="str">
        <f>IF(ROWS($A$3:P332)&gt;CEILING(COUNT(DRAFT!$B:$B)/4,1),"",INDEX(RSLT,ROWS($A$3:P332)+QUOTIENT(COLUMNS($A$3:P332)-1,65)*CEILING(COUNT(DRAFT!$B:$B)/4,1),1+MOD(COLUMN()-1,6)))</f>
        <v/>
      </c>
      <c r="Q332" s="51" t="str">
        <f>IF(ROWS($A$3:Q332)&gt;CEILING(COUNT(DRAFT!$B:$B)/4,1),"",INDEX(RSLT,ROWS($A$3:Q332)+QUOTIENT(COLUMNS($A$3:Q332)-1,65)*CEILING(COUNT(DRAFT!$B:$B)/4,1),1+MOD(COLUMN()-1,6)))</f>
        <v/>
      </c>
      <c r="R332" s="51" t="str">
        <f>IF(ROWS($A$3:R332)&gt;CEILING(COUNT(DRAFT!$B:$B)/4,1),"",INDEX(RSLT,ROWS($A$3:R332)+QUOTIENT(COLUMNS($A$3:R332)-1,65)*CEILING(COUNT(DRAFT!$B:$B)/4,1),1+MOD(COLUMN()-1,6)))</f>
        <v/>
      </c>
      <c r="S332" s="51" t="str">
        <f>IF(ROWS($A$3:S332)&gt;CEILING(COUNT(DRAFT!$B:$B)/4,1),"",INDEX(RSLT,ROWS($A$3:S332)+QUOTIENT(COLUMNS($A$3:S332)-1,65)*CEILING(COUNT(DRAFT!$B:$B)/4,1),1+MOD(COLUMN()-1,6)))</f>
        <v/>
      </c>
      <c r="T332" s="52" t="str">
        <f>IF(ROWS($A$3:T332)&gt;CEILING(COUNT(DRAFT!$B:$B)/4,1),"",INDEX(RSLT,ROWS($A$3:T332)+QUOTIENT(COLUMNS($A$3:T332)-1,65)*CEILING(COUNT(DRAFT!$B:$B)/4,1),1+MOD(COLUMN()-1,6)))</f>
        <v/>
      </c>
      <c r="U332" s="71" t="str">
        <f>IF(ROWS($A$3:U332)&gt;CEILING(COUNT(DRAFT!$B:$B)/4,1),"",INDEX(RSLT,ROWS($A$3:U332)+QUOTIENT(COLUMNS($A$3:U332)-1,65)*CEILING(COUNT(DRAFT!$B:$B)/4,1),1+MOD(COLUMN()-1,6)))</f>
        <v/>
      </c>
      <c r="V332" s="51" t="str">
        <f>IF(ROWS($A$3:V332)&gt;CEILING(COUNT(DRAFT!$B:$B)/4,1),"",INDEX(RSLT,ROWS($A$3:V332)+QUOTIENT(COLUMNS($A$3:V332)-1,65)*CEILING(COUNT(DRAFT!$B:$B)/4,1),1+MOD(COLUMN()-1,6)))</f>
        <v/>
      </c>
      <c r="W332" s="51" t="str">
        <f>IF(ROWS($A$3:W332)&gt;CEILING(COUNT(DRAFT!$B:$B)/4,1),"",INDEX(RSLT,ROWS($A$3:W332)+QUOTIENT(COLUMNS($A$3:W332)-1,65)*CEILING(COUNT(DRAFT!$B:$B)/4,1),1+MOD(COLUMN()-1,6)))</f>
        <v/>
      </c>
      <c r="X332" s="51" t="str">
        <f>IF(ROWS($A$3:X332)&gt;CEILING(COUNT(DRAFT!$B:$B)/4,1),"",INDEX(RSLT,ROWS($A$3:X332)+QUOTIENT(COLUMNS($A$3:X332)-1,65)*CEILING(COUNT(DRAFT!$B:$B)/4,1),1+MOD(COLUMN()-1,6)))</f>
        <v/>
      </c>
    </row>
    <row r="333" spans="1:24" ht="23.1" customHeight="1" x14ac:dyDescent="0.2">
      <c r="A333" s="51" t="str">
        <f>IF(ROWS($A$3:A333)&gt;CEILING(COUNT(DRAFT!$B:$B)/4,1),"",INDEX(RSLT,ROWS($A$3:A333)+QUOTIENT(COLUMNS($A$3:A333)-1,65)*CEILING(COUNT(DRAFT!$B:$B)/4,1),1+MOD(COLUMN()-1,6)))</f>
        <v/>
      </c>
      <c r="B333" s="52" t="str">
        <f>IF(ROWS($A$3:B333)&gt;CEILING(COUNT(DRAFT!$B:$B)/4,1),"",INDEX(RSLT,ROWS($A$3:B333)+QUOTIENT(COLUMNS($A$3:B333)-1,65)*CEILING(COUNT(DRAFT!$B:$B)/4,1),1+MOD(COLUMN()-1,6)))</f>
        <v/>
      </c>
      <c r="C333" s="71" t="str">
        <f>IF(ROWS($A$3:C333)&gt;CEILING(COUNT(DRAFT!$B:$B)/4,1),"",INDEX(RSLT,ROWS($A$3:C333)+QUOTIENT(COLUMNS($A$3:C333)-1,65)*CEILING(COUNT(DRAFT!$B:$B)/4,1),1+MOD(COLUMN()-1,6)))</f>
        <v/>
      </c>
      <c r="D333" s="51" t="str">
        <f>IF(ROWS($A$3:D333)&gt;CEILING(COUNT(DRAFT!$B:$B)/4,1),"",INDEX(RSLT,ROWS($A$3:D333)+QUOTIENT(COLUMNS($A$3:D333)-1,65)*CEILING(COUNT(DRAFT!$B:$B)/4,1),1+MOD(COLUMN()-1,6)))</f>
        <v/>
      </c>
      <c r="E333" s="51" t="str">
        <f>IF(ROWS($A$3:E333)&gt;CEILING(COUNT(DRAFT!$B:$B)/4,1),"",INDEX(RSLT,ROWS($A$3:E333)+QUOTIENT(COLUMNS($A$3:E333)-1,65)*CEILING(COUNT(DRAFT!$B:$B)/4,1),1+MOD(COLUMN()-1,6)))</f>
        <v/>
      </c>
      <c r="F333" s="51" t="str">
        <f>IF(ROWS($A$3:F333)&gt;CEILING(COUNT(DRAFT!$B:$B)/4,1),"",INDEX(RSLT,ROWS($A$3:F333)+QUOTIENT(COLUMNS($A$3:F333)-1,65)*CEILING(COUNT(DRAFT!$B:$B)/4,1),1+MOD(COLUMN()-1,6)))</f>
        <v/>
      </c>
      <c r="G333" s="51" t="str">
        <f>IF(ROWS($A$3:G333)&gt;CEILING(COUNT(DRAFT!$B:$B)/4,1),"",INDEX(RSLT,ROWS($A$3:G333)+QUOTIENT(COLUMNS($A$3:G333)-1,65)*CEILING(COUNT(DRAFT!$B:$B)/4,1),1+MOD(COLUMN()-1,6)))</f>
        <v/>
      </c>
      <c r="H333" s="52" t="str">
        <f>IF(ROWS($A$3:H333)&gt;CEILING(COUNT(DRAFT!$B:$B)/4,1),"",INDEX(RSLT,ROWS($A$3:H333)+QUOTIENT(COLUMNS($A$3:H333)-1,65)*CEILING(COUNT(DRAFT!$B:$B)/4,1),1+MOD(COLUMN()-1,6)))</f>
        <v/>
      </c>
      <c r="I333" s="71" t="str">
        <f>IF(ROWS($A$3:I333)&gt;CEILING(COUNT(DRAFT!$B:$B)/4,1),"",INDEX(RSLT,ROWS($A$3:I333)+QUOTIENT(COLUMNS($A$3:I333)-1,65)*CEILING(COUNT(DRAFT!$B:$B)/4,1),1+MOD(COLUMN()-1,6)))</f>
        <v/>
      </c>
      <c r="J333" s="51" t="str">
        <f>IF(ROWS($A$3:J333)&gt;CEILING(COUNT(DRAFT!$B:$B)/4,1),"",INDEX(RSLT,ROWS($A$3:J333)+QUOTIENT(COLUMNS($A$3:J333)-1,65)*CEILING(COUNT(DRAFT!$B:$B)/4,1),1+MOD(COLUMN()-1,6)))</f>
        <v/>
      </c>
      <c r="K333" s="51" t="str">
        <f>IF(ROWS($A$3:K333)&gt;CEILING(COUNT(DRAFT!$B:$B)/4,1),"",INDEX(RSLT,ROWS($A$3:K333)+QUOTIENT(COLUMNS($A$3:K333)-1,65)*CEILING(COUNT(DRAFT!$B:$B)/4,1),1+MOD(COLUMN()-1,6)))</f>
        <v/>
      </c>
      <c r="L333" s="51" t="str">
        <f>IF(ROWS($A$3:L333)&gt;CEILING(COUNT(DRAFT!$B:$B)/4,1),"",INDEX(RSLT,ROWS($A$3:L333)+QUOTIENT(COLUMNS($A$3:L333)-1,65)*CEILING(COUNT(DRAFT!$B:$B)/4,1),1+MOD(COLUMN()-1,6)))</f>
        <v/>
      </c>
      <c r="M333" s="51" t="str">
        <f>IF(ROWS($A$3:M333)&gt;CEILING(COUNT(DRAFT!$B:$B)/4,1),"",INDEX(RSLT,ROWS($A$3:M333)+QUOTIENT(COLUMNS($A$3:M333)-1,65)*CEILING(COUNT(DRAFT!$B:$B)/4,1),1+MOD(COLUMN()-1,6)))</f>
        <v/>
      </c>
      <c r="N333" s="52" t="str">
        <f>IF(ROWS($A$3:N333)&gt;CEILING(COUNT(DRAFT!$B:$B)/4,1),"",INDEX(RSLT,ROWS($A$3:N333)+QUOTIENT(COLUMNS($A$3:N333)-1,65)*CEILING(COUNT(DRAFT!$B:$B)/4,1),1+MOD(COLUMN()-1,6)))</f>
        <v/>
      </c>
      <c r="O333" s="71" t="str">
        <f>IF(ROWS($A$3:O333)&gt;CEILING(COUNT(DRAFT!$B:$B)/4,1),"",INDEX(RSLT,ROWS($A$3:O333)+QUOTIENT(COLUMNS($A$3:O333)-1,65)*CEILING(COUNT(DRAFT!$B:$B)/4,1),1+MOD(COLUMN()-1,6)))</f>
        <v/>
      </c>
      <c r="P333" s="51" t="str">
        <f>IF(ROWS($A$3:P333)&gt;CEILING(COUNT(DRAFT!$B:$B)/4,1),"",INDEX(RSLT,ROWS($A$3:P333)+QUOTIENT(COLUMNS($A$3:P333)-1,65)*CEILING(COUNT(DRAFT!$B:$B)/4,1),1+MOD(COLUMN()-1,6)))</f>
        <v/>
      </c>
      <c r="Q333" s="51" t="str">
        <f>IF(ROWS($A$3:Q333)&gt;CEILING(COUNT(DRAFT!$B:$B)/4,1),"",INDEX(RSLT,ROWS($A$3:Q333)+QUOTIENT(COLUMNS($A$3:Q333)-1,65)*CEILING(COUNT(DRAFT!$B:$B)/4,1),1+MOD(COLUMN()-1,6)))</f>
        <v/>
      </c>
      <c r="R333" s="51" t="str">
        <f>IF(ROWS($A$3:R333)&gt;CEILING(COUNT(DRAFT!$B:$B)/4,1),"",INDEX(RSLT,ROWS($A$3:R333)+QUOTIENT(COLUMNS($A$3:R333)-1,65)*CEILING(COUNT(DRAFT!$B:$B)/4,1),1+MOD(COLUMN()-1,6)))</f>
        <v/>
      </c>
      <c r="S333" s="51" t="str">
        <f>IF(ROWS($A$3:S333)&gt;CEILING(COUNT(DRAFT!$B:$B)/4,1),"",INDEX(RSLT,ROWS($A$3:S333)+QUOTIENT(COLUMNS($A$3:S333)-1,65)*CEILING(COUNT(DRAFT!$B:$B)/4,1),1+MOD(COLUMN()-1,6)))</f>
        <v/>
      </c>
      <c r="T333" s="52" t="str">
        <f>IF(ROWS($A$3:T333)&gt;CEILING(COUNT(DRAFT!$B:$B)/4,1),"",INDEX(RSLT,ROWS($A$3:T333)+QUOTIENT(COLUMNS($A$3:T333)-1,65)*CEILING(COUNT(DRAFT!$B:$B)/4,1),1+MOD(COLUMN()-1,6)))</f>
        <v/>
      </c>
      <c r="U333" s="71" t="str">
        <f>IF(ROWS($A$3:U333)&gt;CEILING(COUNT(DRAFT!$B:$B)/4,1),"",INDEX(RSLT,ROWS($A$3:U333)+QUOTIENT(COLUMNS($A$3:U333)-1,65)*CEILING(COUNT(DRAFT!$B:$B)/4,1),1+MOD(COLUMN()-1,6)))</f>
        <v/>
      </c>
      <c r="V333" s="51" t="str">
        <f>IF(ROWS($A$3:V333)&gt;CEILING(COUNT(DRAFT!$B:$B)/4,1),"",INDEX(RSLT,ROWS($A$3:V333)+QUOTIENT(COLUMNS($A$3:V333)-1,65)*CEILING(COUNT(DRAFT!$B:$B)/4,1),1+MOD(COLUMN()-1,6)))</f>
        <v/>
      </c>
      <c r="W333" s="51" t="str">
        <f>IF(ROWS($A$3:W333)&gt;CEILING(COUNT(DRAFT!$B:$B)/4,1),"",INDEX(RSLT,ROWS($A$3:W333)+QUOTIENT(COLUMNS($A$3:W333)-1,65)*CEILING(COUNT(DRAFT!$B:$B)/4,1),1+MOD(COLUMN()-1,6)))</f>
        <v/>
      </c>
      <c r="X333" s="51" t="str">
        <f>IF(ROWS($A$3:X333)&gt;CEILING(COUNT(DRAFT!$B:$B)/4,1),"",INDEX(RSLT,ROWS($A$3:X333)+QUOTIENT(COLUMNS($A$3:X333)-1,65)*CEILING(COUNT(DRAFT!$B:$B)/4,1),1+MOD(COLUMN()-1,6)))</f>
        <v/>
      </c>
    </row>
    <row r="334" spans="1:24" ht="23.1" customHeight="1" x14ac:dyDescent="0.2">
      <c r="A334" s="51" t="str">
        <f>IF(ROWS($A$3:A334)&gt;CEILING(COUNT(DRAFT!$B:$B)/4,1),"",INDEX(RSLT,ROWS($A$3:A334)+QUOTIENT(COLUMNS($A$3:A334)-1,65)*CEILING(COUNT(DRAFT!$B:$B)/4,1),1+MOD(COLUMN()-1,6)))</f>
        <v/>
      </c>
      <c r="B334" s="52" t="str">
        <f>IF(ROWS($A$3:B334)&gt;CEILING(COUNT(DRAFT!$B:$B)/4,1),"",INDEX(RSLT,ROWS($A$3:B334)+QUOTIENT(COLUMNS($A$3:B334)-1,65)*CEILING(COUNT(DRAFT!$B:$B)/4,1),1+MOD(COLUMN()-1,6)))</f>
        <v/>
      </c>
      <c r="C334" s="71" t="str">
        <f>IF(ROWS($A$3:C334)&gt;CEILING(COUNT(DRAFT!$B:$B)/4,1),"",INDEX(RSLT,ROWS($A$3:C334)+QUOTIENT(COLUMNS($A$3:C334)-1,65)*CEILING(COUNT(DRAFT!$B:$B)/4,1),1+MOD(COLUMN()-1,6)))</f>
        <v/>
      </c>
      <c r="D334" s="51" t="str">
        <f>IF(ROWS($A$3:D334)&gt;CEILING(COUNT(DRAFT!$B:$B)/4,1),"",INDEX(RSLT,ROWS($A$3:D334)+QUOTIENT(COLUMNS($A$3:D334)-1,65)*CEILING(COUNT(DRAFT!$B:$B)/4,1),1+MOD(COLUMN()-1,6)))</f>
        <v/>
      </c>
      <c r="E334" s="51" t="str">
        <f>IF(ROWS($A$3:E334)&gt;CEILING(COUNT(DRAFT!$B:$B)/4,1),"",INDEX(RSLT,ROWS($A$3:E334)+QUOTIENT(COLUMNS($A$3:E334)-1,65)*CEILING(COUNT(DRAFT!$B:$B)/4,1),1+MOD(COLUMN()-1,6)))</f>
        <v/>
      </c>
      <c r="F334" s="51" t="str">
        <f>IF(ROWS($A$3:F334)&gt;CEILING(COUNT(DRAFT!$B:$B)/4,1),"",INDEX(RSLT,ROWS($A$3:F334)+QUOTIENT(COLUMNS($A$3:F334)-1,65)*CEILING(COUNT(DRAFT!$B:$B)/4,1),1+MOD(COLUMN()-1,6)))</f>
        <v/>
      </c>
      <c r="G334" s="51" t="str">
        <f>IF(ROWS($A$3:G334)&gt;CEILING(COUNT(DRAFT!$B:$B)/4,1),"",INDEX(RSLT,ROWS($A$3:G334)+QUOTIENT(COLUMNS($A$3:G334)-1,65)*CEILING(COUNT(DRAFT!$B:$B)/4,1),1+MOD(COLUMN()-1,6)))</f>
        <v/>
      </c>
      <c r="H334" s="52" t="str">
        <f>IF(ROWS($A$3:H334)&gt;CEILING(COUNT(DRAFT!$B:$B)/4,1),"",INDEX(RSLT,ROWS($A$3:H334)+QUOTIENT(COLUMNS($A$3:H334)-1,65)*CEILING(COUNT(DRAFT!$B:$B)/4,1),1+MOD(COLUMN()-1,6)))</f>
        <v/>
      </c>
      <c r="I334" s="71" t="str">
        <f>IF(ROWS($A$3:I334)&gt;CEILING(COUNT(DRAFT!$B:$B)/4,1),"",INDEX(RSLT,ROWS($A$3:I334)+QUOTIENT(COLUMNS($A$3:I334)-1,65)*CEILING(COUNT(DRAFT!$B:$B)/4,1),1+MOD(COLUMN()-1,6)))</f>
        <v/>
      </c>
      <c r="J334" s="51" t="str">
        <f>IF(ROWS($A$3:J334)&gt;CEILING(COUNT(DRAFT!$B:$B)/4,1),"",INDEX(RSLT,ROWS($A$3:J334)+QUOTIENT(COLUMNS($A$3:J334)-1,65)*CEILING(COUNT(DRAFT!$B:$B)/4,1),1+MOD(COLUMN()-1,6)))</f>
        <v/>
      </c>
      <c r="K334" s="51" t="str">
        <f>IF(ROWS($A$3:K334)&gt;CEILING(COUNT(DRAFT!$B:$B)/4,1),"",INDEX(RSLT,ROWS($A$3:K334)+QUOTIENT(COLUMNS($A$3:K334)-1,65)*CEILING(COUNT(DRAFT!$B:$B)/4,1),1+MOD(COLUMN()-1,6)))</f>
        <v/>
      </c>
      <c r="L334" s="51" t="str">
        <f>IF(ROWS($A$3:L334)&gt;CEILING(COUNT(DRAFT!$B:$B)/4,1),"",INDEX(RSLT,ROWS($A$3:L334)+QUOTIENT(COLUMNS($A$3:L334)-1,65)*CEILING(COUNT(DRAFT!$B:$B)/4,1),1+MOD(COLUMN()-1,6)))</f>
        <v/>
      </c>
      <c r="M334" s="51" t="str">
        <f>IF(ROWS($A$3:M334)&gt;CEILING(COUNT(DRAFT!$B:$B)/4,1),"",INDEX(RSLT,ROWS($A$3:M334)+QUOTIENT(COLUMNS($A$3:M334)-1,65)*CEILING(COUNT(DRAFT!$B:$B)/4,1),1+MOD(COLUMN()-1,6)))</f>
        <v/>
      </c>
      <c r="N334" s="52" t="str">
        <f>IF(ROWS($A$3:N334)&gt;CEILING(COUNT(DRAFT!$B:$B)/4,1),"",INDEX(RSLT,ROWS($A$3:N334)+QUOTIENT(COLUMNS($A$3:N334)-1,65)*CEILING(COUNT(DRAFT!$B:$B)/4,1),1+MOD(COLUMN()-1,6)))</f>
        <v/>
      </c>
      <c r="O334" s="71" t="str">
        <f>IF(ROWS($A$3:O334)&gt;CEILING(COUNT(DRAFT!$B:$B)/4,1),"",INDEX(RSLT,ROWS($A$3:O334)+QUOTIENT(COLUMNS($A$3:O334)-1,65)*CEILING(COUNT(DRAFT!$B:$B)/4,1),1+MOD(COLUMN()-1,6)))</f>
        <v/>
      </c>
      <c r="P334" s="51" t="str">
        <f>IF(ROWS($A$3:P334)&gt;CEILING(COUNT(DRAFT!$B:$B)/4,1),"",INDEX(RSLT,ROWS($A$3:P334)+QUOTIENT(COLUMNS($A$3:P334)-1,65)*CEILING(COUNT(DRAFT!$B:$B)/4,1),1+MOD(COLUMN()-1,6)))</f>
        <v/>
      </c>
      <c r="Q334" s="51" t="str">
        <f>IF(ROWS($A$3:Q334)&gt;CEILING(COUNT(DRAFT!$B:$B)/4,1),"",INDEX(RSLT,ROWS($A$3:Q334)+QUOTIENT(COLUMNS($A$3:Q334)-1,65)*CEILING(COUNT(DRAFT!$B:$B)/4,1),1+MOD(COLUMN()-1,6)))</f>
        <v/>
      </c>
      <c r="R334" s="51" t="str">
        <f>IF(ROWS($A$3:R334)&gt;CEILING(COUNT(DRAFT!$B:$B)/4,1),"",INDEX(RSLT,ROWS($A$3:R334)+QUOTIENT(COLUMNS($A$3:R334)-1,65)*CEILING(COUNT(DRAFT!$B:$B)/4,1),1+MOD(COLUMN()-1,6)))</f>
        <v/>
      </c>
      <c r="S334" s="51" t="str">
        <f>IF(ROWS($A$3:S334)&gt;CEILING(COUNT(DRAFT!$B:$B)/4,1),"",INDEX(RSLT,ROWS($A$3:S334)+QUOTIENT(COLUMNS($A$3:S334)-1,65)*CEILING(COUNT(DRAFT!$B:$B)/4,1),1+MOD(COLUMN()-1,6)))</f>
        <v/>
      </c>
      <c r="T334" s="52" t="str">
        <f>IF(ROWS($A$3:T334)&gt;CEILING(COUNT(DRAFT!$B:$B)/4,1),"",INDEX(RSLT,ROWS($A$3:T334)+QUOTIENT(COLUMNS($A$3:T334)-1,65)*CEILING(COUNT(DRAFT!$B:$B)/4,1),1+MOD(COLUMN()-1,6)))</f>
        <v/>
      </c>
      <c r="U334" s="71" t="str">
        <f>IF(ROWS($A$3:U334)&gt;CEILING(COUNT(DRAFT!$B:$B)/4,1),"",INDEX(RSLT,ROWS($A$3:U334)+QUOTIENT(COLUMNS($A$3:U334)-1,65)*CEILING(COUNT(DRAFT!$B:$B)/4,1),1+MOD(COLUMN()-1,6)))</f>
        <v/>
      </c>
      <c r="V334" s="51" t="str">
        <f>IF(ROWS($A$3:V334)&gt;CEILING(COUNT(DRAFT!$B:$B)/4,1),"",INDEX(RSLT,ROWS($A$3:V334)+QUOTIENT(COLUMNS($A$3:V334)-1,65)*CEILING(COUNT(DRAFT!$B:$B)/4,1),1+MOD(COLUMN()-1,6)))</f>
        <v/>
      </c>
      <c r="W334" s="51" t="str">
        <f>IF(ROWS($A$3:W334)&gt;CEILING(COUNT(DRAFT!$B:$B)/4,1),"",INDEX(RSLT,ROWS($A$3:W334)+QUOTIENT(COLUMNS($A$3:W334)-1,65)*CEILING(COUNT(DRAFT!$B:$B)/4,1),1+MOD(COLUMN()-1,6)))</f>
        <v/>
      </c>
      <c r="X334" s="51" t="str">
        <f>IF(ROWS($A$3:X334)&gt;CEILING(COUNT(DRAFT!$B:$B)/4,1),"",INDEX(RSLT,ROWS($A$3:X334)+QUOTIENT(COLUMNS($A$3:X334)-1,65)*CEILING(COUNT(DRAFT!$B:$B)/4,1),1+MOD(COLUMN()-1,6)))</f>
        <v/>
      </c>
    </row>
    <row r="335" spans="1:24" ht="23.1" customHeight="1" x14ac:dyDescent="0.2">
      <c r="A335" s="51" t="str">
        <f>IF(ROWS($A$3:A335)&gt;CEILING(COUNT(DRAFT!$B:$B)/4,1),"",INDEX(RSLT,ROWS($A$3:A335)+QUOTIENT(COLUMNS($A$3:A335)-1,65)*CEILING(COUNT(DRAFT!$B:$B)/4,1),1+MOD(COLUMN()-1,6)))</f>
        <v/>
      </c>
      <c r="B335" s="52" t="str">
        <f>IF(ROWS($A$3:B335)&gt;CEILING(COUNT(DRAFT!$B:$B)/4,1),"",INDEX(RSLT,ROWS($A$3:B335)+QUOTIENT(COLUMNS($A$3:B335)-1,65)*CEILING(COUNT(DRAFT!$B:$B)/4,1),1+MOD(COLUMN()-1,6)))</f>
        <v/>
      </c>
      <c r="C335" s="71" t="str">
        <f>IF(ROWS($A$3:C335)&gt;CEILING(COUNT(DRAFT!$B:$B)/4,1),"",INDEX(RSLT,ROWS($A$3:C335)+QUOTIENT(COLUMNS($A$3:C335)-1,65)*CEILING(COUNT(DRAFT!$B:$B)/4,1),1+MOD(COLUMN()-1,6)))</f>
        <v/>
      </c>
      <c r="D335" s="51" t="str">
        <f>IF(ROWS($A$3:D335)&gt;CEILING(COUNT(DRAFT!$B:$B)/4,1),"",INDEX(RSLT,ROWS($A$3:D335)+QUOTIENT(COLUMNS($A$3:D335)-1,65)*CEILING(COUNT(DRAFT!$B:$B)/4,1),1+MOD(COLUMN()-1,6)))</f>
        <v/>
      </c>
      <c r="E335" s="51" t="str">
        <f>IF(ROWS($A$3:E335)&gt;CEILING(COUNT(DRAFT!$B:$B)/4,1),"",INDEX(RSLT,ROWS($A$3:E335)+QUOTIENT(COLUMNS($A$3:E335)-1,65)*CEILING(COUNT(DRAFT!$B:$B)/4,1),1+MOD(COLUMN()-1,6)))</f>
        <v/>
      </c>
      <c r="F335" s="51" t="str">
        <f>IF(ROWS($A$3:F335)&gt;CEILING(COUNT(DRAFT!$B:$B)/4,1),"",INDEX(RSLT,ROWS($A$3:F335)+QUOTIENT(COLUMNS($A$3:F335)-1,65)*CEILING(COUNT(DRAFT!$B:$B)/4,1),1+MOD(COLUMN()-1,6)))</f>
        <v/>
      </c>
      <c r="G335" s="51" t="str">
        <f>IF(ROWS($A$3:G335)&gt;CEILING(COUNT(DRAFT!$B:$B)/4,1),"",INDEX(RSLT,ROWS($A$3:G335)+QUOTIENT(COLUMNS($A$3:G335)-1,65)*CEILING(COUNT(DRAFT!$B:$B)/4,1),1+MOD(COLUMN()-1,6)))</f>
        <v/>
      </c>
      <c r="H335" s="52" t="str">
        <f>IF(ROWS($A$3:H335)&gt;CEILING(COUNT(DRAFT!$B:$B)/4,1),"",INDEX(RSLT,ROWS($A$3:H335)+QUOTIENT(COLUMNS($A$3:H335)-1,65)*CEILING(COUNT(DRAFT!$B:$B)/4,1),1+MOD(COLUMN()-1,6)))</f>
        <v/>
      </c>
      <c r="I335" s="71" t="str">
        <f>IF(ROWS($A$3:I335)&gt;CEILING(COUNT(DRAFT!$B:$B)/4,1),"",INDEX(RSLT,ROWS($A$3:I335)+QUOTIENT(COLUMNS($A$3:I335)-1,65)*CEILING(COUNT(DRAFT!$B:$B)/4,1),1+MOD(COLUMN()-1,6)))</f>
        <v/>
      </c>
      <c r="J335" s="51" t="str">
        <f>IF(ROWS($A$3:J335)&gt;CEILING(COUNT(DRAFT!$B:$B)/4,1),"",INDEX(RSLT,ROWS($A$3:J335)+QUOTIENT(COLUMNS($A$3:J335)-1,65)*CEILING(COUNT(DRAFT!$B:$B)/4,1),1+MOD(COLUMN()-1,6)))</f>
        <v/>
      </c>
      <c r="K335" s="51" t="str">
        <f>IF(ROWS($A$3:K335)&gt;CEILING(COUNT(DRAFT!$B:$B)/4,1),"",INDEX(RSLT,ROWS($A$3:K335)+QUOTIENT(COLUMNS($A$3:K335)-1,65)*CEILING(COUNT(DRAFT!$B:$B)/4,1),1+MOD(COLUMN()-1,6)))</f>
        <v/>
      </c>
      <c r="L335" s="51" t="str">
        <f>IF(ROWS($A$3:L335)&gt;CEILING(COUNT(DRAFT!$B:$B)/4,1),"",INDEX(RSLT,ROWS($A$3:L335)+QUOTIENT(COLUMNS($A$3:L335)-1,65)*CEILING(COUNT(DRAFT!$B:$B)/4,1),1+MOD(COLUMN()-1,6)))</f>
        <v/>
      </c>
      <c r="M335" s="51" t="str">
        <f>IF(ROWS($A$3:M335)&gt;CEILING(COUNT(DRAFT!$B:$B)/4,1),"",INDEX(RSLT,ROWS($A$3:M335)+QUOTIENT(COLUMNS($A$3:M335)-1,65)*CEILING(COUNT(DRAFT!$B:$B)/4,1),1+MOD(COLUMN()-1,6)))</f>
        <v/>
      </c>
      <c r="N335" s="52" t="str">
        <f>IF(ROWS($A$3:N335)&gt;CEILING(COUNT(DRAFT!$B:$B)/4,1),"",INDEX(RSLT,ROWS($A$3:N335)+QUOTIENT(COLUMNS($A$3:N335)-1,65)*CEILING(COUNT(DRAFT!$B:$B)/4,1),1+MOD(COLUMN()-1,6)))</f>
        <v/>
      </c>
      <c r="O335" s="71" t="str">
        <f>IF(ROWS($A$3:O335)&gt;CEILING(COUNT(DRAFT!$B:$B)/4,1),"",INDEX(RSLT,ROWS($A$3:O335)+QUOTIENT(COLUMNS($A$3:O335)-1,65)*CEILING(COUNT(DRAFT!$B:$B)/4,1),1+MOD(COLUMN()-1,6)))</f>
        <v/>
      </c>
      <c r="P335" s="51" t="str">
        <f>IF(ROWS($A$3:P335)&gt;CEILING(COUNT(DRAFT!$B:$B)/4,1),"",INDEX(RSLT,ROWS($A$3:P335)+QUOTIENT(COLUMNS($A$3:P335)-1,65)*CEILING(COUNT(DRAFT!$B:$B)/4,1),1+MOD(COLUMN()-1,6)))</f>
        <v/>
      </c>
      <c r="Q335" s="51" t="str">
        <f>IF(ROWS($A$3:Q335)&gt;CEILING(COUNT(DRAFT!$B:$B)/4,1),"",INDEX(RSLT,ROWS($A$3:Q335)+QUOTIENT(COLUMNS($A$3:Q335)-1,65)*CEILING(COUNT(DRAFT!$B:$B)/4,1),1+MOD(COLUMN()-1,6)))</f>
        <v/>
      </c>
      <c r="R335" s="51" t="str">
        <f>IF(ROWS($A$3:R335)&gt;CEILING(COUNT(DRAFT!$B:$B)/4,1),"",INDEX(RSLT,ROWS($A$3:R335)+QUOTIENT(COLUMNS($A$3:R335)-1,65)*CEILING(COUNT(DRAFT!$B:$B)/4,1),1+MOD(COLUMN()-1,6)))</f>
        <v/>
      </c>
      <c r="S335" s="51" t="str">
        <f>IF(ROWS($A$3:S335)&gt;CEILING(COUNT(DRAFT!$B:$B)/4,1),"",INDEX(RSLT,ROWS($A$3:S335)+QUOTIENT(COLUMNS($A$3:S335)-1,65)*CEILING(COUNT(DRAFT!$B:$B)/4,1),1+MOD(COLUMN()-1,6)))</f>
        <v/>
      </c>
      <c r="T335" s="52" t="str">
        <f>IF(ROWS($A$3:T335)&gt;CEILING(COUNT(DRAFT!$B:$B)/4,1),"",INDEX(RSLT,ROWS($A$3:T335)+QUOTIENT(COLUMNS($A$3:T335)-1,65)*CEILING(COUNT(DRAFT!$B:$B)/4,1),1+MOD(COLUMN()-1,6)))</f>
        <v/>
      </c>
      <c r="U335" s="71" t="str">
        <f>IF(ROWS($A$3:U335)&gt;CEILING(COUNT(DRAFT!$B:$B)/4,1),"",INDEX(RSLT,ROWS($A$3:U335)+QUOTIENT(COLUMNS($A$3:U335)-1,65)*CEILING(COUNT(DRAFT!$B:$B)/4,1),1+MOD(COLUMN()-1,6)))</f>
        <v/>
      </c>
      <c r="V335" s="51" t="str">
        <f>IF(ROWS($A$3:V335)&gt;CEILING(COUNT(DRAFT!$B:$B)/4,1),"",INDEX(RSLT,ROWS($A$3:V335)+QUOTIENT(COLUMNS($A$3:V335)-1,65)*CEILING(COUNT(DRAFT!$B:$B)/4,1),1+MOD(COLUMN()-1,6)))</f>
        <v/>
      </c>
      <c r="W335" s="51" t="str">
        <f>IF(ROWS($A$3:W335)&gt;CEILING(COUNT(DRAFT!$B:$B)/4,1),"",INDEX(RSLT,ROWS($A$3:W335)+QUOTIENT(COLUMNS($A$3:W335)-1,65)*CEILING(COUNT(DRAFT!$B:$B)/4,1),1+MOD(COLUMN()-1,6)))</f>
        <v/>
      </c>
      <c r="X335" s="51" t="str">
        <f>IF(ROWS($A$3:X335)&gt;CEILING(COUNT(DRAFT!$B:$B)/4,1),"",INDEX(RSLT,ROWS($A$3:X335)+QUOTIENT(COLUMNS($A$3:X335)-1,65)*CEILING(COUNT(DRAFT!$B:$B)/4,1),1+MOD(COLUMN()-1,6)))</f>
        <v/>
      </c>
    </row>
    <row r="336" spans="1:24" ht="23.1" customHeight="1" x14ac:dyDescent="0.2">
      <c r="A336" s="51" t="str">
        <f>IF(ROWS($A$3:A336)&gt;CEILING(COUNT(DRAFT!$B:$B)/4,1),"",INDEX(RSLT,ROWS($A$3:A336)+QUOTIENT(COLUMNS($A$3:A336)-1,65)*CEILING(COUNT(DRAFT!$B:$B)/4,1),1+MOD(COLUMN()-1,6)))</f>
        <v/>
      </c>
      <c r="B336" s="52" t="str">
        <f>IF(ROWS($A$3:B336)&gt;CEILING(COUNT(DRAFT!$B:$B)/4,1),"",INDEX(RSLT,ROWS($A$3:B336)+QUOTIENT(COLUMNS($A$3:B336)-1,65)*CEILING(COUNT(DRAFT!$B:$B)/4,1),1+MOD(COLUMN()-1,6)))</f>
        <v/>
      </c>
      <c r="C336" s="71" t="str">
        <f>IF(ROWS($A$3:C336)&gt;CEILING(COUNT(DRAFT!$B:$B)/4,1),"",INDEX(RSLT,ROWS($A$3:C336)+QUOTIENT(COLUMNS($A$3:C336)-1,65)*CEILING(COUNT(DRAFT!$B:$B)/4,1),1+MOD(COLUMN()-1,6)))</f>
        <v/>
      </c>
      <c r="D336" s="51" t="str">
        <f>IF(ROWS($A$3:D336)&gt;CEILING(COUNT(DRAFT!$B:$B)/4,1),"",INDEX(RSLT,ROWS($A$3:D336)+QUOTIENT(COLUMNS($A$3:D336)-1,65)*CEILING(COUNT(DRAFT!$B:$B)/4,1),1+MOD(COLUMN()-1,6)))</f>
        <v/>
      </c>
      <c r="E336" s="51" t="str">
        <f>IF(ROWS($A$3:E336)&gt;CEILING(COUNT(DRAFT!$B:$B)/4,1),"",INDEX(RSLT,ROWS($A$3:E336)+QUOTIENT(COLUMNS($A$3:E336)-1,65)*CEILING(COUNT(DRAFT!$B:$B)/4,1),1+MOD(COLUMN()-1,6)))</f>
        <v/>
      </c>
      <c r="F336" s="51" t="str">
        <f>IF(ROWS($A$3:F336)&gt;CEILING(COUNT(DRAFT!$B:$B)/4,1),"",INDEX(RSLT,ROWS($A$3:F336)+QUOTIENT(COLUMNS($A$3:F336)-1,65)*CEILING(COUNT(DRAFT!$B:$B)/4,1),1+MOD(COLUMN()-1,6)))</f>
        <v/>
      </c>
      <c r="G336" s="51" t="str">
        <f>IF(ROWS($A$3:G336)&gt;CEILING(COUNT(DRAFT!$B:$B)/4,1),"",INDEX(RSLT,ROWS($A$3:G336)+QUOTIENT(COLUMNS($A$3:G336)-1,65)*CEILING(COUNT(DRAFT!$B:$B)/4,1),1+MOD(COLUMN()-1,6)))</f>
        <v/>
      </c>
      <c r="H336" s="52" t="str">
        <f>IF(ROWS($A$3:H336)&gt;CEILING(COUNT(DRAFT!$B:$B)/4,1),"",INDEX(RSLT,ROWS($A$3:H336)+QUOTIENT(COLUMNS($A$3:H336)-1,65)*CEILING(COUNT(DRAFT!$B:$B)/4,1),1+MOD(COLUMN()-1,6)))</f>
        <v/>
      </c>
      <c r="I336" s="71" t="str">
        <f>IF(ROWS($A$3:I336)&gt;CEILING(COUNT(DRAFT!$B:$B)/4,1),"",INDEX(RSLT,ROWS($A$3:I336)+QUOTIENT(COLUMNS($A$3:I336)-1,65)*CEILING(COUNT(DRAFT!$B:$B)/4,1),1+MOD(COLUMN()-1,6)))</f>
        <v/>
      </c>
      <c r="J336" s="51" t="str">
        <f>IF(ROWS($A$3:J336)&gt;CEILING(COUNT(DRAFT!$B:$B)/4,1),"",INDEX(RSLT,ROWS($A$3:J336)+QUOTIENT(COLUMNS($A$3:J336)-1,65)*CEILING(COUNT(DRAFT!$B:$B)/4,1),1+MOD(COLUMN()-1,6)))</f>
        <v/>
      </c>
      <c r="K336" s="51" t="str">
        <f>IF(ROWS($A$3:K336)&gt;CEILING(COUNT(DRAFT!$B:$B)/4,1),"",INDEX(RSLT,ROWS($A$3:K336)+QUOTIENT(COLUMNS($A$3:K336)-1,65)*CEILING(COUNT(DRAFT!$B:$B)/4,1),1+MOD(COLUMN()-1,6)))</f>
        <v/>
      </c>
      <c r="L336" s="51" t="str">
        <f>IF(ROWS($A$3:L336)&gt;CEILING(COUNT(DRAFT!$B:$B)/4,1),"",INDEX(RSLT,ROWS($A$3:L336)+QUOTIENT(COLUMNS($A$3:L336)-1,65)*CEILING(COUNT(DRAFT!$B:$B)/4,1),1+MOD(COLUMN()-1,6)))</f>
        <v/>
      </c>
      <c r="M336" s="51" t="str">
        <f>IF(ROWS($A$3:M336)&gt;CEILING(COUNT(DRAFT!$B:$B)/4,1),"",INDEX(RSLT,ROWS($A$3:M336)+QUOTIENT(COLUMNS($A$3:M336)-1,65)*CEILING(COUNT(DRAFT!$B:$B)/4,1),1+MOD(COLUMN()-1,6)))</f>
        <v/>
      </c>
      <c r="N336" s="52" t="str">
        <f>IF(ROWS($A$3:N336)&gt;CEILING(COUNT(DRAFT!$B:$B)/4,1),"",INDEX(RSLT,ROWS($A$3:N336)+QUOTIENT(COLUMNS($A$3:N336)-1,65)*CEILING(COUNT(DRAFT!$B:$B)/4,1),1+MOD(COLUMN()-1,6)))</f>
        <v/>
      </c>
      <c r="O336" s="71" t="str">
        <f>IF(ROWS($A$3:O336)&gt;CEILING(COUNT(DRAFT!$B:$B)/4,1),"",INDEX(RSLT,ROWS($A$3:O336)+QUOTIENT(COLUMNS($A$3:O336)-1,65)*CEILING(COUNT(DRAFT!$B:$B)/4,1),1+MOD(COLUMN()-1,6)))</f>
        <v/>
      </c>
      <c r="P336" s="51" t="str">
        <f>IF(ROWS($A$3:P336)&gt;CEILING(COUNT(DRAFT!$B:$B)/4,1),"",INDEX(RSLT,ROWS($A$3:P336)+QUOTIENT(COLUMNS($A$3:P336)-1,65)*CEILING(COUNT(DRAFT!$B:$B)/4,1),1+MOD(COLUMN()-1,6)))</f>
        <v/>
      </c>
      <c r="Q336" s="51" t="str">
        <f>IF(ROWS($A$3:Q336)&gt;CEILING(COUNT(DRAFT!$B:$B)/4,1),"",INDEX(RSLT,ROWS($A$3:Q336)+QUOTIENT(COLUMNS($A$3:Q336)-1,65)*CEILING(COUNT(DRAFT!$B:$B)/4,1),1+MOD(COLUMN()-1,6)))</f>
        <v/>
      </c>
      <c r="R336" s="51" t="str">
        <f>IF(ROWS($A$3:R336)&gt;CEILING(COUNT(DRAFT!$B:$B)/4,1),"",INDEX(RSLT,ROWS($A$3:R336)+QUOTIENT(COLUMNS($A$3:R336)-1,65)*CEILING(COUNT(DRAFT!$B:$B)/4,1),1+MOD(COLUMN()-1,6)))</f>
        <v/>
      </c>
      <c r="S336" s="51" t="str">
        <f>IF(ROWS($A$3:S336)&gt;CEILING(COUNT(DRAFT!$B:$B)/4,1),"",INDEX(RSLT,ROWS($A$3:S336)+QUOTIENT(COLUMNS($A$3:S336)-1,65)*CEILING(COUNT(DRAFT!$B:$B)/4,1),1+MOD(COLUMN()-1,6)))</f>
        <v/>
      </c>
      <c r="T336" s="52" t="str">
        <f>IF(ROWS($A$3:T336)&gt;CEILING(COUNT(DRAFT!$B:$B)/4,1),"",INDEX(RSLT,ROWS($A$3:T336)+QUOTIENT(COLUMNS($A$3:T336)-1,65)*CEILING(COUNT(DRAFT!$B:$B)/4,1),1+MOD(COLUMN()-1,6)))</f>
        <v/>
      </c>
      <c r="U336" s="71" t="str">
        <f>IF(ROWS($A$3:U336)&gt;CEILING(COUNT(DRAFT!$B:$B)/4,1),"",INDEX(RSLT,ROWS($A$3:U336)+QUOTIENT(COLUMNS($A$3:U336)-1,65)*CEILING(COUNT(DRAFT!$B:$B)/4,1),1+MOD(COLUMN()-1,6)))</f>
        <v/>
      </c>
      <c r="V336" s="51" t="str">
        <f>IF(ROWS($A$3:V336)&gt;CEILING(COUNT(DRAFT!$B:$B)/4,1),"",INDEX(RSLT,ROWS($A$3:V336)+QUOTIENT(COLUMNS($A$3:V336)-1,65)*CEILING(COUNT(DRAFT!$B:$B)/4,1),1+MOD(COLUMN()-1,6)))</f>
        <v/>
      </c>
      <c r="W336" s="51" t="str">
        <f>IF(ROWS($A$3:W336)&gt;CEILING(COUNT(DRAFT!$B:$B)/4,1),"",INDEX(RSLT,ROWS($A$3:W336)+QUOTIENT(COLUMNS($A$3:W336)-1,65)*CEILING(COUNT(DRAFT!$B:$B)/4,1),1+MOD(COLUMN()-1,6)))</f>
        <v/>
      </c>
      <c r="X336" s="51" t="str">
        <f>IF(ROWS($A$3:X336)&gt;CEILING(COUNT(DRAFT!$B:$B)/4,1),"",INDEX(RSLT,ROWS($A$3:X336)+QUOTIENT(COLUMNS($A$3:X336)-1,65)*CEILING(COUNT(DRAFT!$B:$B)/4,1),1+MOD(COLUMN()-1,6)))</f>
        <v/>
      </c>
    </row>
    <row r="337" spans="1:24" ht="23.1" customHeight="1" x14ac:dyDescent="0.2">
      <c r="A337" s="51" t="str">
        <f>IF(ROWS($A$3:A337)&gt;CEILING(COUNT(DRAFT!$B:$B)/4,1),"",INDEX(RSLT,ROWS($A$3:A337)+QUOTIENT(COLUMNS($A$3:A337)-1,65)*CEILING(COUNT(DRAFT!$B:$B)/4,1),1+MOD(COLUMN()-1,6)))</f>
        <v/>
      </c>
      <c r="B337" s="52" t="str">
        <f>IF(ROWS($A$3:B337)&gt;CEILING(COUNT(DRAFT!$B:$B)/4,1),"",INDEX(RSLT,ROWS($A$3:B337)+QUOTIENT(COLUMNS($A$3:B337)-1,65)*CEILING(COUNT(DRAFT!$B:$B)/4,1),1+MOD(COLUMN()-1,6)))</f>
        <v/>
      </c>
      <c r="C337" s="71" t="str">
        <f>IF(ROWS($A$3:C337)&gt;CEILING(COUNT(DRAFT!$B:$B)/4,1),"",INDEX(RSLT,ROWS($A$3:C337)+QUOTIENT(COLUMNS($A$3:C337)-1,65)*CEILING(COUNT(DRAFT!$B:$B)/4,1),1+MOD(COLUMN()-1,6)))</f>
        <v/>
      </c>
      <c r="D337" s="51" t="str">
        <f>IF(ROWS($A$3:D337)&gt;CEILING(COUNT(DRAFT!$B:$B)/4,1),"",INDEX(RSLT,ROWS($A$3:D337)+QUOTIENT(COLUMNS($A$3:D337)-1,65)*CEILING(COUNT(DRAFT!$B:$B)/4,1),1+MOD(COLUMN()-1,6)))</f>
        <v/>
      </c>
      <c r="E337" s="51" t="str">
        <f>IF(ROWS($A$3:E337)&gt;CEILING(COUNT(DRAFT!$B:$B)/4,1),"",INDEX(RSLT,ROWS($A$3:E337)+QUOTIENT(COLUMNS($A$3:E337)-1,65)*CEILING(COUNT(DRAFT!$B:$B)/4,1),1+MOD(COLUMN()-1,6)))</f>
        <v/>
      </c>
      <c r="F337" s="51" t="str">
        <f>IF(ROWS($A$3:F337)&gt;CEILING(COUNT(DRAFT!$B:$B)/4,1),"",INDEX(RSLT,ROWS($A$3:F337)+QUOTIENT(COLUMNS($A$3:F337)-1,65)*CEILING(COUNT(DRAFT!$B:$B)/4,1),1+MOD(COLUMN()-1,6)))</f>
        <v/>
      </c>
      <c r="G337" s="51" t="str">
        <f>IF(ROWS($A$3:G337)&gt;CEILING(COUNT(DRAFT!$B:$B)/4,1),"",INDEX(RSLT,ROWS($A$3:G337)+QUOTIENT(COLUMNS($A$3:G337)-1,65)*CEILING(COUNT(DRAFT!$B:$B)/4,1),1+MOD(COLUMN()-1,6)))</f>
        <v/>
      </c>
      <c r="H337" s="52" t="str">
        <f>IF(ROWS($A$3:H337)&gt;CEILING(COUNT(DRAFT!$B:$B)/4,1),"",INDEX(RSLT,ROWS($A$3:H337)+QUOTIENT(COLUMNS($A$3:H337)-1,65)*CEILING(COUNT(DRAFT!$B:$B)/4,1),1+MOD(COLUMN()-1,6)))</f>
        <v/>
      </c>
      <c r="I337" s="71" t="str">
        <f>IF(ROWS($A$3:I337)&gt;CEILING(COUNT(DRAFT!$B:$B)/4,1),"",INDEX(RSLT,ROWS($A$3:I337)+QUOTIENT(COLUMNS($A$3:I337)-1,65)*CEILING(COUNT(DRAFT!$B:$B)/4,1),1+MOD(COLUMN()-1,6)))</f>
        <v/>
      </c>
      <c r="J337" s="51" t="str">
        <f>IF(ROWS($A$3:J337)&gt;CEILING(COUNT(DRAFT!$B:$B)/4,1),"",INDEX(RSLT,ROWS($A$3:J337)+QUOTIENT(COLUMNS($A$3:J337)-1,65)*CEILING(COUNT(DRAFT!$B:$B)/4,1),1+MOD(COLUMN()-1,6)))</f>
        <v/>
      </c>
      <c r="K337" s="51" t="str">
        <f>IF(ROWS($A$3:K337)&gt;CEILING(COUNT(DRAFT!$B:$B)/4,1),"",INDEX(RSLT,ROWS($A$3:K337)+QUOTIENT(COLUMNS($A$3:K337)-1,65)*CEILING(COUNT(DRAFT!$B:$B)/4,1),1+MOD(COLUMN()-1,6)))</f>
        <v/>
      </c>
      <c r="L337" s="51" t="str">
        <f>IF(ROWS($A$3:L337)&gt;CEILING(COUNT(DRAFT!$B:$B)/4,1),"",INDEX(RSLT,ROWS($A$3:L337)+QUOTIENT(COLUMNS($A$3:L337)-1,65)*CEILING(COUNT(DRAFT!$B:$B)/4,1),1+MOD(COLUMN()-1,6)))</f>
        <v/>
      </c>
      <c r="M337" s="51" t="str">
        <f>IF(ROWS($A$3:M337)&gt;CEILING(COUNT(DRAFT!$B:$B)/4,1),"",INDEX(RSLT,ROWS($A$3:M337)+QUOTIENT(COLUMNS($A$3:M337)-1,65)*CEILING(COUNT(DRAFT!$B:$B)/4,1),1+MOD(COLUMN()-1,6)))</f>
        <v/>
      </c>
      <c r="N337" s="52" t="str">
        <f>IF(ROWS($A$3:N337)&gt;CEILING(COUNT(DRAFT!$B:$B)/4,1),"",INDEX(RSLT,ROWS($A$3:N337)+QUOTIENT(COLUMNS($A$3:N337)-1,65)*CEILING(COUNT(DRAFT!$B:$B)/4,1),1+MOD(COLUMN()-1,6)))</f>
        <v/>
      </c>
      <c r="O337" s="71" t="str">
        <f>IF(ROWS($A$3:O337)&gt;CEILING(COUNT(DRAFT!$B:$B)/4,1),"",INDEX(RSLT,ROWS($A$3:O337)+QUOTIENT(COLUMNS($A$3:O337)-1,65)*CEILING(COUNT(DRAFT!$B:$B)/4,1),1+MOD(COLUMN()-1,6)))</f>
        <v/>
      </c>
      <c r="P337" s="51" t="str">
        <f>IF(ROWS($A$3:P337)&gt;CEILING(COUNT(DRAFT!$B:$B)/4,1),"",INDEX(RSLT,ROWS($A$3:P337)+QUOTIENT(COLUMNS($A$3:P337)-1,65)*CEILING(COUNT(DRAFT!$B:$B)/4,1),1+MOD(COLUMN()-1,6)))</f>
        <v/>
      </c>
      <c r="Q337" s="51" t="str">
        <f>IF(ROWS($A$3:Q337)&gt;CEILING(COUNT(DRAFT!$B:$B)/4,1),"",INDEX(RSLT,ROWS($A$3:Q337)+QUOTIENT(COLUMNS($A$3:Q337)-1,65)*CEILING(COUNT(DRAFT!$B:$B)/4,1),1+MOD(COLUMN()-1,6)))</f>
        <v/>
      </c>
      <c r="R337" s="51" t="str">
        <f>IF(ROWS($A$3:R337)&gt;CEILING(COUNT(DRAFT!$B:$B)/4,1),"",INDEX(RSLT,ROWS($A$3:R337)+QUOTIENT(COLUMNS($A$3:R337)-1,65)*CEILING(COUNT(DRAFT!$B:$B)/4,1),1+MOD(COLUMN()-1,6)))</f>
        <v/>
      </c>
      <c r="S337" s="51" t="str">
        <f>IF(ROWS($A$3:S337)&gt;CEILING(COUNT(DRAFT!$B:$B)/4,1),"",INDEX(RSLT,ROWS($A$3:S337)+QUOTIENT(COLUMNS($A$3:S337)-1,65)*CEILING(COUNT(DRAFT!$B:$B)/4,1),1+MOD(COLUMN()-1,6)))</f>
        <v/>
      </c>
      <c r="T337" s="52" t="str">
        <f>IF(ROWS($A$3:T337)&gt;CEILING(COUNT(DRAFT!$B:$B)/4,1),"",INDEX(RSLT,ROWS($A$3:T337)+QUOTIENT(COLUMNS($A$3:T337)-1,65)*CEILING(COUNT(DRAFT!$B:$B)/4,1),1+MOD(COLUMN()-1,6)))</f>
        <v/>
      </c>
      <c r="U337" s="71" t="str">
        <f>IF(ROWS($A$3:U337)&gt;CEILING(COUNT(DRAFT!$B:$B)/4,1),"",INDEX(RSLT,ROWS($A$3:U337)+QUOTIENT(COLUMNS($A$3:U337)-1,65)*CEILING(COUNT(DRAFT!$B:$B)/4,1),1+MOD(COLUMN()-1,6)))</f>
        <v/>
      </c>
      <c r="V337" s="51" t="str">
        <f>IF(ROWS($A$3:V337)&gt;CEILING(COUNT(DRAFT!$B:$B)/4,1),"",INDEX(RSLT,ROWS($A$3:V337)+QUOTIENT(COLUMNS($A$3:V337)-1,65)*CEILING(COUNT(DRAFT!$B:$B)/4,1),1+MOD(COLUMN()-1,6)))</f>
        <v/>
      </c>
      <c r="W337" s="51" t="str">
        <f>IF(ROWS($A$3:W337)&gt;CEILING(COUNT(DRAFT!$B:$B)/4,1),"",INDEX(RSLT,ROWS($A$3:W337)+QUOTIENT(COLUMNS($A$3:W337)-1,65)*CEILING(COUNT(DRAFT!$B:$B)/4,1),1+MOD(COLUMN()-1,6)))</f>
        <v/>
      </c>
      <c r="X337" s="51" t="str">
        <f>IF(ROWS($A$3:X337)&gt;CEILING(COUNT(DRAFT!$B:$B)/4,1),"",INDEX(RSLT,ROWS($A$3:X337)+QUOTIENT(COLUMNS($A$3:X337)-1,65)*CEILING(COUNT(DRAFT!$B:$B)/4,1),1+MOD(COLUMN()-1,6)))</f>
        <v/>
      </c>
    </row>
    <row r="338" spans="1:24" ht="23.1" customHeight="1" x14ac:dyDescent="0.2">
      <c r="A338" s="51" t="str">
        <f>IF(ROWS($A$3:A338)&gt;CEILING(COUNT(DRAFT!$B:$B)/4,1),"",INDEX(RSLT,ROWS($A$3:A338)+QUOTIENT(COLUMNS($A$3:A338)-1,65)*CEILING(COUNT(DRAFT!$B:$B)/4,1),1+MOD(COLUMN()-1,6)))</f>
        <v/>
      </c>
      <c r="B338" s="52" t="str">
        <f>IF(ROWS($A$3:B338)&gt;CEILING(COUNT(DRAFT!$B:$B)/4,1),"",INDEX(RSLT,ROWS($A$3:B338)+QUOTIENT(COLUMNS($A$3:B338)-1,65)*CEILING(COUNT(DRAFT!$B:$B)/4,1),1+MOD(COLUMN()-1,6)))</f>
        <v/>
      </c>
      <c r="C338" s="71" t="str">
        <f>IF(ROWS($A$3:C338)&gt;CEILING(COUNT(DRAFT!$B:$B)/4,1),"",INDEX(RSLT,ROWS($A$3:C338)+QUOTIENT(COLUMNS($A$3:C338)-1,65)*CEILING(COUNT(DRAFT!$B:$B)/4,1),1+MOD(COLUMN()-1,6)))</f>
        <v/>
      </c>
      <c r="D338" s="51" t="str">
        <f>IF(ROWS($A$3:D338)&gt;CEILING(COUNT(DRAFT!$B:$B)/4,1),"",INDEX(RSLT,ROWS($A$3:D338)+QUOTIENT(COLUMNS($A$3:D338)-1,65)*CEILING(COUNT(DRAFT!$B:$B)/4,1),1+MOD(COLUMN()-1,6)))</f>
        <v/>
      </c>
      <c r="E338" s="51" t="str">
        <f>IF(ROWS($A$3:E338)&gt;CEILING(COUNT(DRAFT!$B:$B)/4,1),"",INDEX(RSLT,ROWS($A$3:E338)+QUOTIENT(COLUMNS($A$3:E338)-1,65)*CEILING(COUNT(DRAFT!$B:$B)/4,1),1+MOD(COLUMN()-1,6)))</f>
        <v/>
      </c>
      <c r="F338" s="51" t="str">
        <f>IF(ROWS($A$3:F338)&gt;CEILING(COUNT(DRAFT!$B:$B)/4,1),"",INDEX(RSLT,ROWS($A$3:F338)+QUOTIENT(COLUMNS($A$3:F338)-1,65)*CEILING(COUNT(DRAFT!$B:$B)/4,1),1+MOD(COLUMN()-1,6)))</f>
        <v/>
      </c>
      <c r="G338" s="51" t="str">
        <f>IF(ROWS($A$3:G338)&gt;CEILING(COUNT(DRAFT!$B:$B)/4,1),"",INDEX(RSLT,ROWS($A$3:G338)+QUOTIENT(COLUMNS($A$3:G338)-1,65)*CEILING(COUNT(DRAFT!$B:$B)/4,1),1+MOD(COLUMN()-1,6)))</f>
        <v/>
      </c>
      <c r="H338" s="52" t="str">
        <f>IF(ROWS($A$3:H338)&gt;CEILING(COUNT(DRAFT!$B:$B)/4,1),"",INDEX(RSLT,ROWS($A$3:H338)+QUOTIENT(COLUMNS($A$3:H338)-1,65)*CEILING(COUNT(DRAFT!$B:$B)/4,1),1+MOD(COLUMN()-1,6)))</f>
        <v/>
      </c>
      <c r="I338" s="71" t="str">
        <f>IF(ROWS($A$3:I338)&gt;CEILING(COUNT(DRAFT!$B:$B)/4,1),"",INDEX(RSLT,ROWS($A$3:I338)+QUOTIENT(COLUMNS($A$3:I338)-1,65)*CEILING(COUNT(DRAFT!$B:$B)/4,1),1+MOD(COLUMN()-1,6)))</f>
        <v/>
      </c>
      <c r="J338" s="51" t="str">
        <f>IF(ROWS($A$3:J338)&gt;CEILING(COUNT(DRAFT!$B:$B)/4,1),"",INDEX(RSLT,ROWS($A$3:J338)+QUOTIENT(COLUMNS($A$3:J338)-1,65)*CEILING(COUNT(DRAFT!$B:$B)/4,1),1+MOD(COLUMN()-1,6)))</f>
        <v/>
      </c>
      <c r="K338" s="51" t="str">
        <f>IF(ROWS($A$3:K338)&gt;CEILING(COUNT(DRAFT!$B:$B)/4,1),"",INDEX(RSLT,ROWS($A$3:K338)+QUOTIENT(COLUMNS($A$3:K338)-1,65)*CEILING(COUNT(DRAFT!$B:$B)/4,1),1+MOD(COLUMN()-1,6)))</f>
        <v/>
      </c>
      <c r="L338" s="51" t="str">
        <f>IF(ROWS($A$3:L338)&gt;CEILING(COUNT(DRAFT!$B:$B)/4,1),"",INDEX(RSLT,ROWS($A$3:L338)+QUOTIENT(COLUMNS($A$3:L338)-1,65)*CEILING(COUNT(DRAFT!$B:$B)/4,1),1+MOD(COLUMN()-1,6)))</f>
        <v/>
      </c>
      <c r="M338" s="51" t="str">
        <f>IF(ROWS($A$3:M338)&gt;CEILING(COUNT(DRAFT!$B:$B)/4,1),"",INDEX(RSLT,ROWS($A$3:M338)+QUOTIENT(COLUMNS($A$3:M338)-1,65)*CEILING(COUNT(DRAFT!$B:$B)/4,1),1+MOD(COLUMN()-1,6)))</f>
        <v/>
      </c>
      <c r="N338" s="52" t="str">
        <f>IF(ROWS($A$3:N338)&gt;CEILING(COUNT(DRAFT!$B:$B)/4,1),"",INDEX(RSLT,ROWS($A$3:N338)+QUOTIENT(COLUMNS($A$3:N338)-1,65)*CEILING(COUNT(DRAFT!$B:$B)/4,1),1+MOD(COLUMN()-1,6)))</f>
        <v/>
      </c>
      <c r="O338" s="71" t="str">
        <f>IF(ROWS($A$3:O338)&gt;CEILING(COUNT(DRAFT!$B:$B)/4,1),"",INDEX(RSLT,ROWS($A$3:O338)+QUOTIENT(COLUMNS($A$3:O338)-1,65)*CEILING(COUNT(DRAFT!$B:$B)/4,1),1+MOD(COLUMN()-1,6)))</f>
        <v/>
      </c>
      <c r="P338" s="51" t="str">
        <f>IF(ROWS($A$3:P338)&gt;CEILING(COUNT(DRAFT!$B:$B)/4,1),"",INDEX(RSLT,ROWS($A$3:P338)+QUOTIENT(COLUMNS($A$3:P338)-1,65)*CEILING(COUNT(DRAFT!$B:$B)/4,1),1+MOD(COLUMN()-1,6)))</f>
        <v/>
      </c>
      <c r="Q338" s="51" t="str">
        <f>IF(ROWS($A$3:Q338)&gt;CEILING(COUNT(DRAFT!$B:$B)/4,1),"",INDEX(RSLT,ROWS($A$3:Q338)+QUOTIENT(COLUMNS($A$3:Q338)-1,65)*CEILING(COUNT(DRAFT!$B:$B)/4,1),1+MOD(COLUMN()-1,6)))</f>
        <v/>
      </c>
      <c r="R338" s="51" t="str">
        <f>IF(ROWS($A$3:R338)&gt;CEILING(COUNT(DRAFT!$B:$B)/4,1),"",INDEX(RSLT,ROWS($A$3:R338)+QUOTIENT(COLUMNS($A$3:R338)-1,65)*CEILING(COUNT(DRAFT!$B:$B)/4,1),1+MOD(COLUMN()-1,6)))</f>
        <v/>
      </c>
      <c r="S338" s="51" t="str">
        <f>IF(ROWS($A$3:S338)&gt;CEILING(COUNT(DRAFT!$B:$B)/4,1),"",INDEX(RSLT,ROWS($A$3:S338)+QUOTIENT(COLUMNS($A$3:S338)-1,65)*CEILING(COUNT(DRAFT!$B:$B)/4,1),1+MOD(COLUMN()-1,6)))</f>
        <v/>
      </c>
      <c r="T338" s="52" t="str">
        <f>IF(ROWS($A$3:T338)&gt;CEILING(COUNT(DRAFT!$B:$B)/4,1),"",INDEX(RSLT,ROWS($A$3:T338)+QUOTIENT(COLUMNS($A$3:T338)-1,65)*CEILING(COUNT(DRAFT!$B:$B)/4,1),1+MOD(COLUMN()-1,6)))</f>
        <v/>
      </c>
      <c r="U338" s="71" t="str">
        <f>IF(ROWS($A$3:U338)&gt;CEILING(COUNT(DRAFT!$B:$B)/4,1),"",INDEX(RSLT,ROWS($A$3:U338)+QUOTIENT(COLUMNS($A$3:U338)-1,65)*CEILING(COUNT(DRAFT!$B:$B)/4,1),1+MOD(COLUMN()-1,6)))</f>
        <v/>
      </c>
      <c r="V338" s="51" t="str">
        <f>IF(ROWS($A$3:V338)&gt;CEILING(COUNT(DRAFT!$B:$B)/4,1),"",INDEX(RSLT,ROWS($A$3:V338)+QUOTIENT(COLUMNS($A$3:V338)-1,65)*CEILING(COUNT(DRAFT!$B:$B)/4,1),1+MOD(COLUMN()-1,6)))</f>
        <v/>
      </c>
      <c r="W338" s="51" t="str">
        <f>IF(ROWS($A$3:W338)&gt;CEILING(COUNT(DRAFT!$B:$B)/4,1),"",INDEX(RSLT,ROWS($A$3:W338)+QUOTIENT(COLUMNS($A$3:W338)-1,65)*CEILING(COUNT(DRAFT!$B:$B)/4,1),1+MOD(COLUMN()-1,6)))</f>
        <v/>
      </c>
      <c r="X338" s="51" t="str">
        <f>IF(ROWS($A$3:X338)&gt;CEILING(COUNT(DRAFT!$B:$B)/4,1),"",INDEX(RSLT,ROWS($A$3:X338)+QUOTIENT(COLUMNS($A$3:X338)-1,65)*CEILING(COUNT(DRAFT!$B:$B)/4,1),1+MOD(COLUMN()-1,6)))</f>
        <v/>
      </c>
    </row>
    <row r="339" spans="1:24" ht="23.1" customHeight="1" x14ac:dyDescent="0.2">
      <c r="A339" s="51" t="str">
        <f>IF(ROWS($A$3:A339)&gt;CEILING(COUNT(DRAFT!$B:$B)/4,1),"",INDEX(RSLT,ROWS($A$3:A339)+QUOTIENT(COLUMNS($A$3:A339)-1,65)*CEILING(COUNT(DRAFT!$B:$B)/4,1),1+MOD(COLUMN()-1,6)))</f>
        <v/>
      </c>
      <c r="B339" s="52" t="str">
        <f>IF(ROWS($A$3:B339)&gt;CEILING(COUNT(DRAFT!$B:$B)/4,1),"",INDEX(RSLT,ROWS($A$3:B339)+QUOTIENT(COLUMNS($A$3:B339)-1,65)*CEILING(COUNT(DRAFT!$B:$B)/4,1),1+MOD(COLUMN()-1,6)))</f>
        <v/>
      </c>
      <c r="C339" s="71" t="str">
        <f>IF(ROWS($A$3:C339)&gt;CEILING(COUNT(DRAFT!$B:$B)/4,1),"",INDEX(RSLT,ROWS($A$3:C339)+QUOTIENT(COLUMNS($A$3:C339)-1,65)*CEILING(COUNT(DRAFT!$B:$B)/4,1),1+MOD(COLUMN()-1,6)))</f>
        <v/>
      </c>
      <c r="D339" s="51" t="str">
        <f>IF(ROWS($A$3:D339)&gt;CEILING(COUNT(DRAFT!$B:$B)/4,1),"",INDEX(RSLT,ROWS($A$3:D339)+QUOTIENT(COLUMNS($A$3:D339)-1,65)*CEILING(COUNT(DRAFT!$B:$B)/4,1),1+MOD(COLUMN()-1,6)))</f>
        <v/>
      </c>
      <c r="E339" s="51" t="str">
        <f>IF(ROWS($A$3:E339)&gt;CEILING(COUNT(DRAFT!$B:$B)/4,1),"",INDEX(RSLT,ROWS($A$3:E339)+QUOTIENT(COLUMNS($A$3:E339)-1,65)*CEILING(COUNT(DRAFT!$B:$B)/4,1),1+MOD(COLUMN()-1,6)))</f>
        <v/>
      </c>
      <c r="F339" s="51" t="str">
        <f>IF(ROWS($A$3:F339)&gt;CEILING(COUNT(DRAFT!$B:$B)/4,1),"",INDEX(RSLT,ROWS($A$3:F339)+QUOTIENT(COLUMNS($A$3:F339)-1,65)*CEILING(COUNT(DRAFT!$B:$B)/4,1),1+MOD(COLUMN()-1,6)))</f>
        <v/>
      </c>
      <c r="G339" s="51" t="str">
        <f>IF(ROWS($A$3:G339)&gt;CEILING(COUNT(DRAFT!$B:$B)/4,1),"",INDEX(RSLT,ROWS($A$3:G339)+QUOTIENT(COLUMNS($A$3:G339)-1,65)*CEILING(COUNT(DRAFT!$B:$B)/4,1),1+MOD(COLUMN()-1,6)))</f>
        <v/>
      </c>
      <c r="H339" s="52" t="str">
        <f>IF(ROWS($A$3:H339)&gt;CEILING(COUNT(DRAFT!$B:$B)/4,1),"",INDEX(RSLT,ROWS($A$3:H339)+QUOTIENT(COLUMNS($A$3:H339)-1,65)*CEILING(COUNT(DRAFT!$B:$B)/4,1),1+MOD(COLUMN()-1,6)))</f>
        <v/>
      </c>
      <c r="I339" s="71" t="str">
        <f>IF(ROWS($A$3:I339)&gt;CEILING(COUNT(DRAFT!$B:$B)/4,1),"",INDEX(RSLT,ROWS($A$3:I339)+QUOTIENT(COLUMNS($A$3:I339)-1,65)*CEILING(COUNT(DRAFT!$B:$B)/4,1),1+MOD(COLUMN()-1,6)))</f>
        <v/>
      </c>
      <c r="J339" s="51" t="str">
        <f>IF(ROWS($A$3:J339)&gt;CEILING(COUNT(DRAFT!$B:$B)/4,1),"",INDEX(RSLT,ROWS($A$3:J339)+QUOTIENT(COLUMNS($A$3:J339)-1,65)*CEILING(COUNT(DRAFT!$B:$B)/4,1),1+MOD(COLUMN()-1,6)))</f>
        <v/>
      </c>
      <c r="K339" s="51" t="str">
        <f>IF(ROWS($A$3:K339)&gt;CEILING(COUNT(DRAFT!$B:$B)/4,1),"",INDEX(RSLT,ROWS($A$3:K339)+QUOTIENT(COLUMNS($A$3:K339)-1,65)*CEILING(COUNT(DRAFT!$B:$B)/4,1),1+MOD(COLUMN()-1,6)))</f>
        <v/>
      </c>
      <c r="L339" s="51" t="str">
        <f>IF(ROWS($A$3:L339)&gt;CEILING(COUNT(DRAFT!$B:$B)/4,1),"",INDEX(RSLT,ROWS($A$3:L339)+QUOTIENT(COLUMNS($A$3:L339)-1,65)*CEILING(COUNT(DRAFT!$B:$B)/4,1),1+MOD(COLUMN()-1,6)))</f>
        <v/>
      </c>
      <c r="M339" s="51" t="str">
        <f>IF(ROWS($A$3:M339)&gt;CEILING(COUNT(DRAFT!$B:$B)/4,1),"",INDEX(RSLT,ROWS($A$3:M339)+QUOTIENT(COLUMNS($A$3:M339)-1,65)*CEILING(COUNT(DRAFT!$B:$B)/4,1),1+MOD(COLUMN()-1,6)))</f>
        <v/>
      </c>
      <c r="N339" s="52" t="str">
        <f>IF(ROWS($A$3:N339)&gt;CEILING(COUNT(DRAFT!$B:$B)/4,1),"",INDEX(RSLT,ROWS($A$3:N339)+QUOTIENT(COLUMNS($A$3:N339)-1,65)*CEILING(COUNT(DRAFT!$B:$B)/4,1),1+MOD(COLUMN()-1,6)))</f>
        <v/>
      </c>
      <c r="O339" s="71" t="str">
        <f>IF(ROWS($A$3:O339)&gt;CEILING(COUNT(DRAFT!$B:$B)/4,1),"",INDEX(RSLT,ROWS($A$3:O339)+QUOTIENT(COLUMNS($A$3:O339)-1,65)*CEILING(COUNT(DRAFT!$B:$B)/4,1),1+MOD(COLUMN()-1,6)))</f>
        <v/>
      </c>
      <c r="P339" s="51" t="str">
        <f>IF(ROWS($A$3:P339)&gt;CEILING(COUNT(DRAFT!$B:$B)/4,1),"",INDEX(RSLT,ROWS($A$3:P339)+QUOTIENT(COLUMNS($A$3:P339)-1,65)*CEILING(COUNT(DRAFT!$B:$B)/4,1),1+MOD(COLUMN()-1,6)))</f>
        <v/>
      </c>
      <c r="Q339" s="51" t="str">
        <f>IF(ROWS($A$3:Q339)&gt;CEILING(COUNT(DRAFT!$B:$B)/4,1),"",INDEX(RSLT,ROWS($A$3:Q339)+QUOTIENT(COLUMNS($A$3:Q339)-1,65)*CEILING(COUNT(DRAFT!$B:$B)/4,1),1+MOD(COLUMN()-1,6)))</f>
        <v/>
      </c>
      <c r="R339" s="51" t="str">
        <f>IF(ROWS($A$3:R339)&gt;CEILING(COUNT(DRAFT!$B:$B)/4,1),"",INDEX(RSLT,ROWS($A$3:R339)+QUOTIENT(COLUMNS($A$3:R339)-1,65)*CEILING(COUNT(DRAFT!$B:$B)/4,1),1+MOD(COLUMN()-1,6)))</f>
        <v/>
      </c>
      <c r="S339" s="51" t="str">
        <f>IF(ROWS($A$3:S339)&gt;CEILING(COUNT(DRAFT!$B:$B)/4,1),"",INDEX(RSLT,ROWS($A$3:S339)+QUOTIENT(COLUMNS($A$3:S339)-1,65)*CEILING(COUNT(DRAFT!$B:$B)/4,1),1+MOD(COLUMN()-1,6)))</f>
        <v/>
      </c>
      <c r="T339" s="52" t="str">
        <f>IF(ROWS($A$3:T339)&gt;CEILING(COUNT(DRAFT!$B:$B)/4,1),"",INDEX(RSLT,ROWS($A$3:T339)+QUOTIENT(COLUMNS($A$3:T339)-1,65)*CEILING(COUNT(DRAFT!$B:$B)/4,1),1+MOD(COLUMN()-1,6)))</f>
        <v/>
      </c>
      <c r="U339" s="71" t="str">
        <f>IF(ROWS($A$3:U339)&gt;CEILING(COUNT(DRAFT!$B:$B)/4,1),"",INDEX(RSLT,ROWS($A$3:U339)+QUOTIENT(COLUMNS($A$3:U339)-1,65)*CEILING(COUNT(DRAFT!$B:$B)/4,1),1+MOD(COLUMN()-1,6)))</f>
        <v/>
      </c>
      <c r="V339" s="51" t="str">
        <f>IF(ROWS($A$3:V339)&gt;CEILING(COUNT(DRAFT!$B:$B)/4,1),"",INDEX(RSLT,ROWS($A$3:V339)+QUOTIENT(COLUMNS($A$3:V339)-1,65)*CEILING(COUNT(DRAFT!$B:$B)/4,1),1+MOD(COLUMN()-1,6)))</f>
        <v/>
      </c>
      <c r="W339" s="51" t="str">
        <f>IF(ROWS($A$3:W339)&gt;CEILING(COUNT(DRAFT!$B:$B)/4,1),"",INDEX(RSLT,ROWS($A$3:W339)+QUOTIENT(COLUMNS($A$3:W339)-1,65)*CEILING(COUNT(DRAFT!$B:$B)/4,1),1+MOD(COLUMN()-1,6)))</f>
        <v/>
      </c>
      <c r="X339" s="51" t="str">
        <f>IF(ROWS($A$3:X339)&gt;CEILING(COUNT(DRAFT!$B:$B)/4,1),"",INDEX(RSLT,ROWS($A$3:X339)+QUOTIENT(COLUMNS($A$3:X339)-1,65)*CEILING(COUNT(DRAFT!$B:$B)/4,1),1+MOD(COLUMN()-1,6)))</f>
        <v/>
      </c>
    </row>
    <row r="340" spans="1:24" ht="23.1" customHeight="1" x14ac:dyDescent="0.2">
      <c r="A340" s="51" t="str">
        <f>IF(ROWS($A$3:A340)&gt;CEILING(COUNT(DRAFT!$B:$B)/4,1),"",INDEX(RSLT,ROWS($A$3:A340)+QUOTIENT(COLUMNS($A$3:A340)-1,65)*CEILING(COUNT(DRAFT!$B:$B)/4,1),1+MOD(COLUMN()-1,6)))</f>
        <v/>
      </c>
      <c r="B340" s="52" t="str">
        <f>IF(ROWS($A$3:B340)&gt;CEILING(COUNT(DRAFT!$B:$B)/4,1),"",INDEX(RSLT,ROWS($A$3:B340)+QUOTIENT(COLUMNS($A$3:B340)-1,65)*CEILING(COUNT(DRAFT!$B:$B)/4,1),1+MOD(COLUMN()-1,6)))</f>
        <v/>
      </c>
      <c r="C340" s="71" t="str">
        <f>IF(ROWS($A$3:C340)&gt;CEILING(COUNT(DRAFT!$B:$B)/4,1),"",INDEX(RSLT,ROWS($A$3:C340)+QUOTIENT(COLUMNS($A$3:C340)-1,65)*CEILING(COUNT(DRAFT!$B:$B)/4,1),1+MOD(COLUMN()-1,6)))</f>
        <v/>
      </c>
      <c r="D340" s="51" t="str">
        <f>IF(ROWS($A$3:D340)&gt;CEILING(COUNT(DRAFT!$B:$B)/4,1),"",INDEX(RSLT,ROWS($A$3:D340)+QUOTIENT(COLUMNS($A$3:D340)-1,65)*CEILING(COUNT(DRAFT!$B:$B)/4,1),1+MOD(COLUMN()-1,6)))</f>
        <v/>
      </c>
      <c r="E340" s="51" t="str">
        <f>IF(ROWS($A$3:E340)&gt;CEILING(COUNT(DRAFT!$B:$B)/4,1),"",INDEX(RSLT,ROWS($A$3:E340)+QUOTIENT(COLUMNS($A$3:E340)-1,65)*CEILING(COUNT(DRAFT!$B:$B)/4,1),1+MOD(COLUMN()-1,6)))</f>
        <v/>
      </c>
      <c r="F340" s="51" t="str">
        <f>IF(ROWS($A$3:F340)&gt;CEILING(COUNT(DRAFT!$B:$B)/4,1),"",INDEX(RSLT,ROWS($A$3:F340)+QUOTIENT(COLUMNS($A$3:F340)-1,65)*CEILING(COUNT(DRAFT!$B:$B)/4,1),1+MOD(COLUMN()-1,6)))</f>
        <v/>
      </c>
      <c r="G340" s="51" t="str">
        <f>IF(ROWS($A$3:G340)&gt;CEILING(COUNT(DRAFT!$B:$B)/4,1),"",INDEX(RSLT,ROWS($A$3:G340)+QUOTIENT(COLUMNS($A$3:G340)-1,65)*CEILING(COUNT(DRAFT!$B:$B)/4,1),1+MOD(COLUMN()-1,6)))</f>
        <v/>
      </c>
      <c r="H340" s="52" t="str">
        <f>IF(ROWS($A$3:H340)&gt;CEILING(COUNT(DRAFT!$B:$B)/4,1),"",INDEX(RSLT,ROWS($A$3:H340)+QUOTIENT(COLUMNS($A$3:H340)-1,65)*CEILING(COUNT(DRAFT!$B:$B)/4,1),1+MOD(COLUMN()-1,6)))</f>
        <v/>
      </c>
      <c r="I340" s="71" t="str">
        <f>IF(ROWS($A$3:I340)&gt;CEILING(COUNT(DRAFT!$B:$B)/4,1),"",INDEX(RSLT,ROWS($A$3:I340)+QUOTIENT(COLUMNS($A$3:I340)-1,65)*CEILING(COUNT(DRAFT!$B:$B)/4,1),1+MOD(COLUMN()-1,6)))</f>
        <v/>
      </c>
      <c r="J340" s="51" t="str">
        <f>IF(ROWS($A$3:J340)&gt;CEILING(COUNT(DRAFT!$B:$B)/4,1),"",INDEX(RSLT,ROWS($A$3:J340)+QUOTIENT(COLUMNS($A$3:J340)-1,65)*CEILING(COUNT(DRAFT!$B:$B)/4,1),1+MOD(COLUMN()-1,6)))</f>
        <v/>
      </c>
      <c r="K340" s="51" t="str">
        <f>IF(ROWS($A$3:K340)&gt;CEILING(COUNT(DRAFT!$B:$B)/4,1),"",INDEX(RSLT,ROWS($A$3:K340)+QUOTIENT(COLUMNS($A$3:K340)-1,65)*CEILING(COUNT(DRAFT!$B:$B)/4,1),1+MOD(COLUMN()-1,6)))</f>
        <v/>
      </c>
      <c r="L340" s="51" t="str">
        <f>IF(ROWS($A$3:L340)&gt;CEILING(COUNT(DRAFT!$B:$B)/4,1),"",INDEX(RSLT,ROWS($A$3:L340)+QUOTIENT(COLUMNS($A$3:L340)-1,65)*CEILING(COUNT(DRAFT!$B:$B)/4,1),1+MOD(COLUMN()-1,6)))</f>
        <v/>
      </c>
      <c r="M340" s="51" t="str">
        <f>IF(ROWS($A$3:M340)&gt;CEILING(COUNT(DRAFT!$B:$B)/4,1),"",INDEX(RSLT,ROWS($A$3:M340)+QUOTIENT(COLUMNS($A$3:M340)-1,65)*CEILING(COUNT(DRAFT!$B:$B)/4,1),1+MOD(COLUMN()-1,6)))</f>
        <v/>
      </c>
      <c r="N340" s="52" t="str">
        <f>IF(ROWS($A$3:N340)&gt;CEILING(COUNT(DRAFT!$B:$B)/4,1),"",INDEX(RSLT,ROWS($A$3:N340)+QUOTIENT(COLUMNS($A$3:N340)-1,65)*CEILING(COUNT(DRAFT!$B:$B)/4,1),1+MOD(COLUMN()-1,6)))</f>
        <v/>
      </c>
      <c r="O340" s="71" t="str">
        <f>IF(ROWS($A$3:O340)&gt;CEILING(COUNT(DRAFT!$B:$B)/4,1),"",INDEX(RSLT,ROWS($A$3:O340)+QUOTIENT(COLUMNS($A$3:O340)-1,65)*CEILING(COUNT(DRAFT!$B:$B)/4,1),1+MOD(COLUMN()-1,6)))</f>
        <v/>
      </c>
      <c r="P340" s="51" t="str">
        <f>IF(ROWS($A$3:P340)&gt;CEILING(COUNT(DRAFT!$B:$B)/4,1),"",INDEX(RSLT,ROWS($A$3:P340)+QUOTIENT(COLUMNS($A$3:P340)-1,65)*CEILING(COUNT(DRAFT!$B:$B)/4,1),1+MOD(COLUMN()-1,6)))</f>
        <v/>
      </c>
      <c r="Q340" s="51" t="str">
        <f>IF(ROWS($A$3:Q340)&gt;CEILING(COUNT(DRAFT!$B:$B)/4,1),"",INDEX(RSLT,ROWS($A$3:Q340)+QUOTIENT(COLUMNS($A$3:Q340)-1,65)*CEILING(COUNT(DRAFT!$B:$B)/4,1),1+MOD(COLUMN()-1,6)))</f>
        <v/>
      </c>
      <c r="R340" s="51" t="str">
        <f>IF(ROWS($A$3:R340)&gt;CEILING(COUNT(DRAFT!$B:$B)/4,1),"",INDEX(RSLT,ROWS($A$3:R340)+QUOTIENT(COLUMNS($A$3:R340)-1,65)*CEILING(COUNT(DRAFT!$B:$B)/4,1),1+MOD(COLUMN()-1,6)))</f>
        <v/>
      </c>
      <c r="S340" s="51" t="str">
        <f>IF(ROWS($A$3:S340)&gt;CEILING(COUNT(DRAFT!$B:$B)/4,1),"",INDEX(RSLT,ROWS($A$3:S340)+QUOTIENT(COLUMNS($A$3:S340)-1,65)*CEILING(COUNT(DRAFT!$B:$B)/4,1),1+MOD(COLUMN()-1,6)))</f>
        <v/>
      </c>
      <c r="T340" s="52" t="str">
        <f>IF(ROWS($A$3:T340)&gt;CEILING(COUNT(DRAFT!$B:$B)/4,1),"",INDEX(RSLT,ROWS($A$3:T340)+QUOTIENT(COLUMNS($A$3:T340)-1,65)*CEILING(COUNT(DRAFT!$B:$B)/4,1),1+MOD(COLUMN()-1,6)))</f>
        <v/>
      </c>
      <c r="U340" s="71" t="str">
        <f>IF(ROWS($A$3:U340)&gt;CEILING(COUNT(DRAFT!$B:$B)/4,1),"",INDEX(RSLT,ROWS($A$3:U340)+QUOTIENT(COLUMNS($A$3:U340)-1,65)*CEILING(COUNT(DRAFT!$B:$B)/4,1),1+MOD(COLUMN()-1,6)))</f>
        <v/>
      </c>
      <c r="V340" s="51" t="str">
        <f>IF(ROWS($A$3:V340)&gt;CEILING(COUNT(DRAFT!$B:$B)/4,1),"",INDEX(RSLT,ROWS($A$3:V340)+QUOTIENT(COLUMNS($A$3:V340)-1,65)*CEILING(COUNT(DRAFT!$B:$B)/4,1),1+MOD(COLUMN()-1,6)))</f>
        <v/>
      </c>
      <c r="W340" s="51" t="str">
        <f>IF(ROWS($A$3:W340)&gt;CEILING(COUNT(DRAFT!$B:$B)/4,1),"",INDEX(RSLT,ROWS($A$3:W340)+QUOTIENT(COLUMNS($A$3:W340)-1,65)*CEILING(COUNT(DRAFT!$B:$B)/4,1),1+MOD(COLUMN()-1,6)))</f>
        <v/>
      </c>
      <c r="X340" s="51" t="str">
        <f>IF(ROWS($A$3:X340)&gt;CEILING(COUNT(DRAFT!$B:$B)/4,1),"",INDEX(RSLT,ROWS($A$3:X340)+QUOTIENT(COLUMNS($A$3:X340)-1,65)*CEILING(COUNT(DRAFT!$B:$B)/4,1),1+MOD(COLUMN()-1,6)))</f>
        <v/>
      </c>
    </row>
    <row r="341" spans="1:24" ht="23.1" customHeight="1" x14ac:dyDescent="0.2">
      <c r="A341" s="51" t="str">
        <f>IF(ROWS($A$3:A341)&gt;CEILING(COUNT(DRAFT!$B:$B)/4,1),"",INDEX(RSLT,ROWS($A$3:A341)+QUOTIENT(COLUMNS($A$3:A341)-1,65)*CEILING(COUNT(DRAFT!$B:$B)/4,1),1+MOD(COLUMN()-1,6)))</f>
        <v/>
      </c>
      <c r="B341" s="52" t="str">
        <f>IF(ROWS($A$3:B341)&gt;CEILING(COUNT(DRAFT!$B:$B)/4,1),"",INDEX(RSLT,ROWS($A$3:B341)+QUOTIENT(COLUMNS($A$3:B341)-1,65)*CEILING(COUNT(DRAFT!$B:$B)/4,1),1+MOD(COLUMN()-1,6)))</f>
        <v/>
      </c>
      <c r="C341" s="71" t="str">
        <f>IF(ROWS($A$3:C341)&gt;CEILING(COUNT(DRAFT!$B:$B)/4,1),"",INDEX(RSLT,ROWS($A$3:C341)+QUOTIENT(COLUMNS($A$3:C341)-1,65)*CEILING(COUNT(DRAFT!$B:$B)/4,1),1+MOD(COLUMN()-1,6)))</f>
        <v/>
      </c>
      <c r="D341" s="51" t="str">
        <f>IF(ROWS($A$3:D341)&gt;CEILING(COUNT(DRAFT!$B:$B)/4,1),"",INDEX(RSLT,ROWS($A$3:D341)+QUOTIENT(COLUMNS($A$3:D341)-1,65)*CEILING(COUNT(DRAFT!$B:$B)/4,1),1+MOD(COLUMN()-1,6)))</f>
        <v/>
      </c>
      <c r="E341" s="51" t="str">
        <f>IF(ROWS($A$3:E341)&gt;CEILING(COUNT(DRAFT!$B:$B)/4,1),"",INDEX(RSLT,ROWS($A$3:E341)+QUOTIENT(COLUMNS($A$3:E341)-1,65)*CEILING(COUNT(DRAFT!$B:$B)/4,1),1+MOD(COLUMN()-1,6)))</f>
        <v/>
      </c>
      <c r="F341" s="51" t="str">
        <f>IF(ROWS($A$3:F341)&gt;CEILING(COUNT(DRAFT!$B:$B)/4,1),"",INDEX(RSLT,ROWS($A$3:F341)+QUOTIENT(COLUMNS($A$3:F341)-1,65)*CEILING(COUNT(DRAFT!$B:$B)/4,1),1+MOD(COLUMN()-1,6)))</f>
        <v/>
      </c>
      <c r="G341" s="51" t="str">
        <f>IF(ROWS($A$3:G341)&gt;CEILING(COUNT(DRAFT!$B:$B)/4,1),"",INDEX(RSLT,ROWS($A$3:G341)+QUOTIENT(COLUMNS($A$3:G341)-1,65)*CEILING(COUNT(DRAFT!$B:$B)/4,1),1+MOD(COLUMN()-1,6)))</f>
        <v/>
      </c>
      <c r="H341" s="52" t="str">
        <f>IF(ROWS($A$3:H341)&gt;CEILING(COUNT(DRAFT!$B:$B)/4,1),"",INDEX(RSLT,ROWS($A$3:H341)+QUOTIENT(COLUMNS($A$3:H341)-1,65)*CEILING(COUNT(DRAFT!$B:$B)/4,1),1+MOD(COLUMN()-1,6)))</f>
        <v/>
      </c>
      <c r="I341" s="71" t="str">
        <f>IF(ROWS($A$3:I341)&gt;CEILING(COUNT(DRAFT!$B:$B)/4,1),"",INDEX(RSLT,ROWS($A$3:I341)+QUOTIENT(COLUMNS($A$3:I341)-1,65)*CEILING(COUNT(DRAFT!$B:$B)/4,1),1+MOD(COLUMN()-1,6)))</f>
        <v/>
      </c>
      <c r="J341" s="51" t="str">
        <f>IF(ROWS($A$3:J341)&gt;CEILING(COUNT(DRAFT!$B:$B)/4,1),"",INDEX(RSLT,ROWS($A$3:J341)+QUOTIENT(COLUMNS($A$3:J341)-1,65)*CEILING(COUNT(DRAFT!$B:$B)/4,1),1+MOD(COLUMN()-1,6)))</f>
        <v/>
      </c>
      <c r="K341" s="51" t="str">
        <f>IF(ROWS($A$3:K341)&gt;CEILING(COUNT(DRAFT!$B:$B)/4,1),"",INDEX(RSLT,ROWS($A$3:K341)+QUOTIENT(COLUMNS($A$3:K341)-1,65)*CEILING(COUNT(DRAFT!$B:$B)/4,1),1+MOD(COLUMN()-1,6)))</f>
        <v/>
      </c>
      <c r="L341" s="51" t="str">
        <f>IF(ROWS($A$3:L341)&gt;CEILING(COUNT(DRAFT!$B:$B)/4,1),"",INDEX(RSLT,ROWS($A$3:L341)+QUOTIENT(COLUMNS($A$3:L341)-1,65)*CEILING(COUNT(DRAFT!$B:$B)/4,1),1+MOD(COLUMN()-1,6)))</f>
        <v/>
      </c>
      <c r="M341" s="51" t="str">
        <f>IF(ROWS($A$3:M341)&gt;CEILING(COUNT(DRAFT!$B:$B)/4,1),"",INDEX(RSLT,ROWS($A$3:M341)+QUOTIENT(COLUMNS($A$3:M341)-1,65)*CEILING(COUNT(DRAFT!$B:$B)/4,1),1+MOD(COLUMN()-1,6)))</f>
        <v/>
      </c>
      <c r="N341" s="52" t="str">
        <f>IF(ROWS($A$3:N341)&gt;CEILING(COUNT(DRAFT!$B:$B)/4,1),"",INDEX(RSLT,ROWS($A$3:N341)+QUOTIENT(COLUMNS($A$3:N341)-1,65)*CEILING(COUNT(DRAFT!$B:$B)/4,1),1+MOD(COLUMN()-1,6)))</f>
        <v/>
      </c>
      <c r="O341" s="71" t="str">
        <f>IF(ROWS($A$3:O341)&gt;CEILING(COUNT(DRAFT!$B:$B)/4,1),"",INDEX(RSLT,ROWS($A$3:O341)+QUOTIENT(COLUMNS($A$3:O341)-1,65)*CEILING(COUNT(DRAFT!$B:$B)/4,1),1+MOD(COLUMN()-1,6)))</f>
        <v/>
      </c>
      <c r="P341" s="51" t="str">
        <f>IF(ROWS($A$3:P341)&gt;CEILING(COUNT(DRAFT!$B:$B)/4,1),"",INDEX(RSLT,ROWS($A$3:P341)+QUOTIENT(COLUMNS($A$3:P341)-1,65)*CEILING(COUNT(DRAFT!$B:$B)/4,1),1+MOD(COLUMN()-1,6)))</f>
        <v/>
      </c>
      <c r="Q341" s="51" t="str">
        <f>IF(ROWS($A$3:Q341)&gt;CEILING(COUNT(DRAFT!$B:$B)/4,1),"",INDEX(RSLT,ROWS($A$3:Q341)+QUOTIENT(COLUMNS($A$3:Q341)-1,65)*CEILING(COUNT(DRAFT!$B:$B)/4,1),1+MOD(COLUMN()-1,6)))</f>
        <v/>
      </c>
      <c r="R341" s="51" t="str">
        <f>IF(ROWS($A$3:R341)&gt;CEILING(COUNT(DRAFT!$B:$B)/4,1),"",INDEX(RSLT,ROWS($A$3:R341)+QUOTIENT(COLUMNS($A$3:R341)-1,65)*CEILING(COUNT(DRAFT!$B:$B)/4,1),1+MOD(COLUMN()-1,6)))</f>
        <v/>
      </c>
      <c r="S341" s="51" t="str">
        <f>IF(ROWS($A$3:S341)&gt;CEILING(COUNT(DRAFT!$B:$B)/4,1),"",INDEX(RSLT,ROWS($A$3:S341)+QUOTIENT(COLUMNS($A$3:S341)-1,65)*CEILING(COUNT(DRAFT!$B:$B)/4,1),1+MOD(COLUMN()-1,6)))</f>
        <v/>
      </c>
      <c r="T341" s="52" t="str">
        <f>IF(ROWS($A$3:T341)&gt;CEILING(COUNT(DRAFT!$B:$B)/4,1),"",INDEX(RSLT,ROWS($A$3:T341)+QUOTIENT(COLUMNS($A$3:T341)-1,65)*CEILING(COUNT(DRAFT!$B:$B)/4,1),1+MOD(COLUMN()-1,6)))</f>
        <v/>
      </c>
      <c r="U341" s="71" t="str">
        <f>IF(ROWS($A$3:U341)&gt;CEILING(COUNT(DRAFT!$B:$B)/4,1),"",INDEX(RSLT,ROWS($A$3:U341)+QUOTIENT(COLUMNS($A$3:U341)-1,65)*CEILING(COUNT(DRAFT!$B:$B)/4,1),1+MOD(COLUMN()-1,6)))</f>
        <v/>
      </c>
      <c r="V341" s="51" t="str">
        <f>IF(ROWS($A$3:V341)&gt;CEILING(COUNT(DRAFT!$B:$B)/4,1),"",INDEX(RSLT,ROWS($A$3:V341)+QUOTIENT(COLUMNS($A$3:V341)-1,65)*CEILING(COUNT(DRAFT!$B:$B)/4,1),1+MOD(COLUMN()-1,6)))</f>
        <v/>
      </c>
      <c r="W341" s="51" t="str">
        <f>IF(ROWS($A$3:W341)&gt;CEILING(COUNT(DRAFT!$B:$B)/4,1),"",INDEX(RSLT,ROWS($A$3:W341)+QUOTIENT(COLUMNS($A$3:W341)-1,65)*CEILING(COUNT(DRAFT!$B:$B)/4,1),1+MOD(COLUMN()-1,6)))</f>
        <v/>
      </c>
      <c r="X341" s="51" t="str">
        <f>IF(ROWS($A$3:X341)&gt;CEILING(COUNT(DRAFT!$B:$B)/4,1),"",INDEX(RSLT,ROWS($A$3:X341)+QUOTIENT(COLUMNS($A$3:X341)-1,65)*CEILING(COUNT(DRAFT!$B:$B)/4,1),1+MOD(COLUMN()-1,6)))</f>
        <v/>
      </c>
    </row>
    <row r="342" spans="1:24" ht="23.1" customHeight="1" x14ac:dyDescent="0.2">
      <c r="A342" s="51" t="str">
        <f>IF(ROWS($A$3:A342)&gt;CEILING(COUNT(DRAFT!$B:$B)/4,1),"",INDEX(RSLT,ROWS($A$3:A342)+QUOTIENT(COLUMNS($A$3:A342)-1,65)*CEILING(COUNT(DRAFT!$B:$B)/4,1),1+MOD(COLUMN()-1,6)))</f>
        <v/>
      </c>
      <c r="B342" s="52" t="str">
        <f>IF(ROWS($A$3:B342)&gt;CEILING(COUNT(DRAFT!$B:$B)/4,1),"",INDEX(RSLT,ROWS($A$3:B342)+QUOTIENT(COLUMNS($A$3:B342)-1,65)*CEILING(COUNT(DRAFT!$B:$B)/4,1),1+MOD(COLUMN()-1,6)))</f>
        <v/>
      </c>
      <c r="C342" s="71" t="str">
        <f>IF(ROWS($A$3:C342)&gt;CEILING(COUNT(DRAFT!$B:$B)/4,1),"",INDEX(RSLT,ROWS($A$3:C342)+QUOTIENT(COLUMNS($A$3:C342)-1,65)*CEILING(COUNT(DRAFT!$B:$B)/4,1),1+MOD(COLUMN()-1,6)))</f>
        <v/>
      </c>
      <c r="D342" s="51" t="str">
        <f>IF(ROWS($A$3:D342)&gt;CEILING(COUNT(DRAFT!$B:$B)/4,1),"",INDEX(RSLT,ROWS($A$3:D342)+QUOTIENT(COLUMNS($A$3:D342)-1,65)*CEILING(COUNT(DRAFT!$B:$B)/4,1),1+MOD(COLUMN()-1,6)))</f>
        <v/>
      </c>
      <c r="E342" s="51" t="str">
        <f>IF(ROWS($A$3:E342)&gt;CEILING(COUNT(DRAFT!$B:$B)/4,1),"",INDEX(RSLT,ROWS($A$3:E342)+QUOTIENT(COLUMNS($A$3:E342)-1,65)*CEILING(COUNT(DRAFT!$B:$B)/4,1),1+MOD(COLUMN()-1,6)))</f>
        <v/>
      </c>
      <c r="F342" s="51" t="str">
        <f>IF(ROWS($A$3:F342)&gt;CEILING(COUNT(DRAFT!$B:$B)/4,1),"",INDEX(RSLT,ROWS($A$3:F342)+QUOTIENT(COLUMNS($A$3:F342)-1,65)*CEILING(COUNT(DRAFT!$B:$B)/4,1),1+MOD(COLUMN()-1,6)))</f>
        <v/>
      </c>
      <c r="G342" s="51" t="str">
        <f>IF(ROWS($A$3:G342)&gt;CEILING(COUNT(DRAFT!$B:$B)/4,1),"",INDEX(RSLT,ROWS($A$3:G342)+QUOTIENT(COLUMNS($A$3:G342)-1,65)*CEILING(COUNT(DRAFT!$B:$B)/4,1),1+MOD(COLUMN()-1,6)))</f>
        <v/>
      </c>
      <c r="H342" s="52" t="str">
        <f>IF(ROWS($A$3:H342)&gt;CEILING(COUNT(DRAFT!$B:$B)/4,1),"",INDEX(RSLT,ROWS($A$3:H342)+QUOTIENT(COLUMNS($A$3:H342)-1,65)*CEILING(COUNT(DRAFT!$B:$B)/4,1),1+MOD(COLUMN()-1,6)))</f>
        <v/>
      </c>
      <c r="I342" s="71" t="str">
        <f>IF(ROWS($A$3:I342)&gt;CEILING(COUNT(DRAFT!$B:$B)/4,1),"",INDEX(RSLT,ROWS($A$3:I342)+QUOTIENT(COLUMNS($A$3:I342)-1,65)*CEILING(COUNT(DRAFT!$B:$B)/4,1),1+MOD(COLUMN()-1,6)))</f>
        <v/>
      </c>
      <c r="J342" s="51" t="str">
        <f>IF(ROWS($A$3:J342)&gt;CEILING(COUNT(DRAFT!$B:$B)/4,1),"",INDEX(RSLT,ROWS($A$3:J342)+QUOTIENT(COLUMNS($A$3:J342)-1,65)*CEILING(COUNT(DRAFT!$B:$B)/4,1),1+MOD(COLUMN()-1,6)))</f>
        <v/>
      </c>
      <c r="K342" s="51" t="str">
        <f>IF(ROWS($A$3:K342)&gt;CEILING(COUNT(DRAFT!$B:$B)/4,1),"",INDEX(RSLT,ROWS($A$3:K342)+QUOTIENT(COLUMNS($A$3:K342)-1,65)*CEILING(COUNT(DRAFT!$B:$B)/4,1),1+MOD(COLUMN()-1,6)))</f>
        <v/>
      </c>
      <c r="L342" s="51" t="str">
        <f>IF(ROWS($A$3:L342)&gt;CEILING(COUNT(DRAFT!$B:$B)/4,1),"",INDEX(RSLT,ROWS($A$3:L342)+QUOTIENT(COLUMNS($A$3:L342)-1,65)*CEILING(COUNT(DRAFT!$B:$B)/4,1),1+MOD(COLUMN()-1,6)))</f>
        <v/>
      </c>
      <c r="M342" s="51" t="str">
        <f>IF(ROWS($A$3:M342)&gt;CEILING(COUNT(DRAFT!$B:$B)/4,1),"",INDEX(RSLT,ROWS($A$3:M342)+QUOTIENT(COLUMNS($A$3:M342)-1,65)*CEILING(COUNT(DRAFT!$B:$B)/4,1),1+MOD(COLUMN()-1,6)))</f>
        <v/>
      </c>
      <c r="N342" s="52" t="str">
        <f>IF(ROWS($A$3:N342)&gt;CEILING(COUNT(DRAFT!$B:$B)/4,1),"",INDEX(RSLT,ROWS($A$3:N342)+QUOTIENT(COLUMNS($A$3:N342)-1,65)*CEILING(COUNT(DRAFT!$B:$B)/4,1),1+MOD(COLUMN()-1,6)))</f>
        <v/>
      </c>
      <c r="O342" s="71" t="str">
        <f>IF(ROWS($A$3:O342)&gt;CEILING(COUNT(DRAFT!$B:$B)/4,1),"",INDEX(RSLT,ROWS($A$3:O342)+QUOTIENT(COLUMNS($A$3:O342)-1,65)*CEILING(COUNT(DRAFT!$B:$B)/4,1),1+MOD(COLUMN()-1,6)))</f>
        <v/>
      </c>
      <c r="P342" s="51" t="str">
        <f>IF(ROWS($A$3:P342)&gt;CEILING(COUNT(DRAFT!$B:$B)/4,1),"",INDEX(RSLT,ROWS($A$3:P342)+QUOTIENT(COLUMNS($A$3:P342)-1,65)*CEILING(COUNT(DRAFT!$B:$B)/4,1),1+MOD(COLUMN()-1,6)))</f>
        <v/>
      </c>
      <c r="Q342" s="51" t="str">
        <f>IF(ROWS($A$3:Q342)&gt;CEILING(COUNT(DRAFT!$B:$B)/4,1),"",INDEX(RSLT,ROWS($A$3:Q342)+QUOTIENT(COLUMNS($A$3:Q342)-1,65)*CEILING(COUNT(DRAFT!$B:$B)/4,1),1+MOD(COLUMN()-1,6)))</f>
        <v/>
      </c>
      <c r="R342" s="51" t="str">
        <f>IF(ROWS($A$3:R342)&gt;CEILING(COUNT(DRAFT!$B:$B)/4,1),"",INDEX(RSLT,ROWS($A$3:R342)+QUOTIENT(COLUMNS($A$3:R342)-1,65)*CEILING(COUNT(DRAFT!$B:$B)/4,1),1+MOD(COLUMN()-1,6)))</f>
        <v/>
      </c>
      <c r="S342" s="51" t="str">
        <f>IF(ROWS($A$3:S342)&gt;CEILING(COUNT(DRAFT!$B:$B)/4,1),"",INDEX(RSLT,ROWS($A$3:S342)+QUOTIENT(COLUMNS($A$3:S342)-1,65)*CEILING(COUNT(DRAFT!$B:$B)/4,1),1+MOD(COLUMN()-1,6)))</f>
        <v/>
      </c>
      <c r="T342" s="52" t="str">
        <f>IF(ROWS($A$3:T342)&gt;CEILING(COUNT(DRAFT!$B:$B)/4,1),"",INDEX(RSLT,ROWS($A$3:T342)+QUOTIENT(COLUMNS($A$3:T342)-1,65)*CEILING(COUNT(DRAFT!$B:$B)/4,1),1+MOD(COLUMN()-1,6)))</f>
        <v/>
      </c>
      <c r="U342" s="71" t="str">
        <f>IF(ROWS($A$3:U342)&gt;CEILING(COUNT(DRAFT!$B:$B)/4,1),"",INDEX(RSLT,ROWS($A$3:U342)+QUOTIENT(COLUMNS($A$3:U342)-1,65)*CEILING(COUNT(DRAFT!$B:$B)/4,1),1+MOD(COLUMN()-1,6)))</f>
        <v/>
      </c>
      <c r="V342" s="51" t="str">
        <f>IF(ROWS($A$3:V342)&gt;CEILING(COUNT(DRAFT!$B:$B)/4,1),"",INDEX(RSLT,ROWS($A$3:V342)+QUOTIENT(COLUMNS($A$3:V342)-1,65)*CEILING(COUNT(DRAFT!$B:$B)/4,1),1+MOD(COLUMN()-1,6)))</f>
        <v/>
      </c>
      <c r="W342" s="51" t="str">
        <f>IF(ROWS($A$3:W342)&gt;CEILING(COUNT(DRAFT!$B:$B)/4,1),"",INDEX(RSLT,ROWS($A$3:W342)+QUOTIENT(COLUMNS($A$3:W342)-1,65)*CEILING(COUNT(DRAFT!$B:$B)/4,1),1+MOD(COLUMN()-1,6)))</f>
        <v/>
      </c>
      <c r="X342" s="51" t="str">
        <f>IF(ROWS($A$3:X342)&gt;CEILING(COUNT(DRAFT!$B:$B)/4,1),"",INDEX(RSLT,ROWS($A$3:X342)+QUOTIENT(COLUMNS($A$3:X342)-1,65)*CEILING(COUNT(DRAFT!$B:$B)/4,1),1+MOD(COLUMN()-1,6)))</f>
        <v/>
      </c>
    </row>
    <row r="343" spans="1:24" ht="23.1" customHeight="1" x14ac:dyDescent="0.2">
      <c r="A343" s="51" t="str">
        <f>IF(ROWS($A$3:A343)&gt;CEILING(COUNT(DRAFT!$B:$B)/4,1),"",INDEX(RSLT,ROWS($A$3:A343)+QUOTIENT(COLUMNS($A$3:A343)-1,65)*CEILING(COUNT(DRAFT!$B:$B)/4,1),1+MOD(COLUMN()-1,6)))</f>
        <v/>
      </c>
      <c r="B343" s="52" t="str">
        <f>IF(ROWS($A$3:B343)&gt;CEILING(COUNT(DRAFT!$B:$B)/4,1),"",INDEX(RSLT,ROWS($A$3:B343)+QUOTIENT(COLUMNS($A$3:B343)-1,65)*CEILING(COUNT(DRAFT!$B:$B)/4,1),1+MOD(COLUMN()-1,6)))</f>
        <v/>
      </c>
      <c r="C343" s="71" t="str">
        <f>IF(ROWS($A$3:C343)&gt;CEILING(COUNT(DRAFT!$B:$B)/4,1),"",INDEX(RSLT,ROWS($A$3:C343)+QUOTIENT(COLUMNS($A$3:C343)-1,65)*CEILING(COUNT(DRAFT!$B:$B)/4,1),1+MOD(COLUMN()-1,6)))</f>
        <v/>
      </c>
      <c r="D343" s="51" t="str">
        <f>IF(ROWS($A$3:D343)&gt;CEILING(COUNT(DRAFT!$B:$B)/4,1),"",INDEX(RSLT,ROWS($A$3:D343)+QUOTIENT(COLUMNS($A$3:D343)-1,65)*CEILING(COUNT(DRAFT!$B:$B)/4,1),1+MOD(COLUMN()-1,6)))</f>
        <v/>
      </c>
      <c r="E343" s="51" t="str">
        <f>IF(ROWS($A$3:E343)&gt;CEILING(COUNT(DRAFT!$B:$B)/4,1),"",INDEX(RSLT,ROWS($A$3:E343)+QUOTIENT(COLUMNS($A$3:E343)-1,65)*CEILING(COUNT(DRAFT!$B:$B)/4,1),1+MOD(COLUMN()-1,6)))</f>
        <v/>
      </c>
      <c r="F343" s="51" t="str">
        <f>IF(ROWS($A$3:F343)&gt;CEILING(COUNT(DRAFT!$B:$B)/4,1),"",INDEX(RSLT,ROWS($A$3:F343)+QUOTIENT(COLUMNS($A$3:F343)-1,65)*CEILING(COUNT(DRAFT!$B:$B)/4,1),1+MOD(COLUMN()-1,6)))</f>
        <v/>
      </c>
      <c r="G343" s="51" t="str">
        <f>IF(ROWS($A$3:G343)&gt;CEILING(COUNT(DRAFT!$B:$B)/4,1),"",INDEX(RSLT,ROWS($A$3:G343)+QUOTIENT(COLUMNS($A$3:G343)-1,65)*CEILING(COUNT(DRAFT!$B:$B)/4,1),1+MOD(COLUMN()-1,6)))</f>
        <v/>
      </c>
      <c r="H343" s="52" t="str">
        <f>IF(ROWS($A$3:H343)&gt;CEILING(COUNT(DRAFT!$B:$B)/4,1),"",INDEX(RSLT,ROWS($A$3:H343)+QUOTIENT(COLUMNS($A$3:H343)-1,65)*CEILING(COUNT(DRAFT!$B:$B)/4,1),1+MOD(COLUMN()-1,6)))</f>
        <v/>
      </c>
      <c r="I343" s="71" t="str">
        <f>IF(ROWS($A$3:I343)&gt;CEILING(COUNT(DRAFT!$B:$B)/4,1),"",INDEX(RSLT,ROWS($A$3:I343)+QUOTIENT(COLUMNS($A$3:I343)-1,65)*CEILING(COUNT(DRAFT!$B:$B)/4,1),1+MOD(COLUMN()-1,6)))</f>
        <v/>
      </c>
      <c r="J343" s="51" t="str">
        <f>IF(ROWS($A$3:J343)&gt;CEILING(COUNT(DRAFT!$B:$B)/4,1),"",INDEX(RSLT,ROWS($A$3:J343)+QUOTIENT(COLUMNS($A$3:J343)-1,65)*CEILING(COUNT(DRAFT!$B:$B)/4,1),1+MOD(COLUMN()-1,6)))</f>
        <v/>
      </c>
      <c r="K343" s="51" t="str">
        <f>IF(ROWS($A$3:K343)&gt;CEILING(COUNT(DRAFT!$B:$B)/4,1),"",INDEX(RSLT,ROWS($A$3:K343)+QUOTIENT(COLUMNS($A$3:K343)-1,65)*CEILING(COUNT(DRAFT!$B:$B)/4,1),1+MOD(COLUMN()-1,6)))</f>
        <v/>
      </c>
      <c r="L343" s="51" t="str">
        <f>IF(ROWS($A$3:L343)&gt;CEILING(COUNT(DRAFT!$B:$B)/4,1),"",INDEX(RSLT,ROWS($A$3:L343)+QUOTIENT(COLUMNS($A$3:L343)-1,65)*CEILING(COUNT(DRAFT!$B:$B)/4,1),1+MOD(COLUMN()-1,6)))</f>
        <v/>
      </c>
      <c r="M343" s="51" t="str">
        <f>IF(ROWS($A$3:M343)&gt;CEILING(COUNT(DRAFT!$B:$B)/4,1),"",INDEX(RSLT,ROWS($A$3:M343)+QUOTIENT(COLUMNS($A$3:M343)-1,65)*CEILING(COUNT(DRAFT!$B:$B)/4,1),1+MOD(COLUMN()-1,6)))</f>
        <v/>
      </c>
      <c r="N343" s="52" t="str">
        <f>IF(ROWS($A$3:N343)&gt;CEILING(COUNT(DRAFT!$B:$B)/4,1),"",INDEX(RSLT,ROWS($A$3:N343)+QUOTIENT(COLUMNS($A$3:N343)-1,65)*CEILING(COUNT(DRAFT!$B:$B)/4,1),1+MOD(COLUMN()-1,6)))</f>
        <v/>
      </c>
      <c r="O343" s="71" t="str">
        <f>IF(ROWS($A$3:O343)&gt;CEILING(COUNT(DRAFT!$B:$B)/4,1),"",INDEX(RSLT,ROWS($A$3:O343)+QUOTIENT(COLUMNS($A$3:O343)-1,65)*CEILING(COUNT(DRAFT!$B:$B)/4,1),1+MOD(COLUMN()-1,6)))</f>
        <v/>
      </c>
      <c r="P343" s="51" t="str">
        <f>IF(ROWS($A$3:P343)&gt;CEILING(COUNT(DRAFT!$B:$B)/4,1),"",INDEX(RSLT,ROWS($A$3:P343)+QUOTIENT(COLUMNS($A$3:P343)-1,65)*CEILING(COUNT(DRAFT!$B:$B)/4,1),1+MOD(COLUMN()-1,6)))</f>
        <v/>
      </c>
      <c r="Q343" s="51" t="str">
        <f>IF(ROWS($A$3:Q343)&gt;CEILING(COUNT(DRAFT!$B:$B)/4,1),"",INDEX(RSLT,ROWS($A$3:Q343)+QUOTIENT(COLUMNS($A$3:Q343)-1,65)*CEILING(COUNT(DRAFT!$B:$B)/4,1),1+MOD(COLUMN()-1,6)))</f>
        <v/>
      </c>
      <c r="R343" s="51" t="str">
        <f>IF(ROWS($A$3:R343)&gt;CEILING(COUNT(DRAFT!$B:$B)/4,1),"",INDEX(RSLT,ROWS($A$3:R343)+QUOTIENT(COLUMNS($A$3:R343)-1,65)*CEILING(COUNT(DRAFT!$B:$B)/4,1),1+MOD(COLUMN()-1,6)))</f>
        <v/>
      </c>
      <c r="S343" s="51" t="str">
        <f>IF(ROWS($A$3:S343)&gt;CEILING(COUNT(DRAFT!$B:$B)/4,1),"",INDEX(RSLT,ROWS($A$3:S343)+QUOTIENT(COLUMNS($A$3:S343)-1,65)*CEILING(COUNT(DRAFT!$B:$B)/4,1),1+MOD(COLUMN()-1,6)))</f>
        <v/>
      </c>
      <c r="T343" s="52" t="str">
        <f>IF(ROWS($A$3:T343)&gt;CEILING(COUNT(DRAFT!$B:$B)/4,1),"",INDEX(RSLT,ROWS($A$3:T343)+QUOTIENT(COLUMNS($A$3:T343)-1,65)*CEILING(COUNT(DRAFT!$B:$B)/4,1),1+MOD(COLUMN()-1,6)))</f>
        <v/>
      </c>
      <c r="U343" s="71" t="str">
        <f>IF(ROWS($A$3:U343)&gt;CEILING(COUNT(DRAFT!$B:$B)/4,1),"",INDEX(RSLT,ROWS($A$3:U343)+QUOTIENT(COLUMNS($A$3:U343)-1,65)*CEILING(COUNT(DRAFT!$B:$B)/4,1),1+MOD(COLUMN()-1,6)))</f>
        <v/>
      </c>
      <c r="V343" s="51" t="str">
        <f>IF(ROWS($A$3:V343)&gt;CEILING(COUNT(DRAFT!$B:$B)/4,1),"",INDEX(RSLT,ROWS($A$3:V343)+QUOTIENT(COLUMNS($A$3:V343)-1,65)*CEILING(COUNT(DRAFT!$B:$B)/4,1),1+MOD(COLUMN()-1,6)))</f>
        <v/>
      </c>
      <c r="W343" s="51" t="str">
        <f>IF(ROWS($A$3:W343)&gt;CEILING(COUNT(DRAFT!$B:$B)/4,1),"",INDEX(RSLT,ROWS($A$3:W343)+QUOTIENT(COLUMNS($A$3:W343)-1,65)*CEILING(COUNT(DRAFT!$B:$B)/4,1),1+MOD(COLUMN()-1,6)))</f>
        <v/>
      </c>
      <c r="X343" s="51" t="str">
        <f>IF(ROWS($A$3:X343)&gt;CEILING(COUNT(DRAFT!$B:$B)/4,1),"",INDEX(RSLT,ROWS($A$3:X343)+QUOTIENT(COLUMNS($A$3:X343)-1,65)*CEILING(COUNT(DRAFT!$B:$B)/4,1),1+MOD(COLUMN()-1,6)))</f>
        <v/>
      </c>
    </row>
    <row r="344" spans="1:24" ht="23.1" customHeight="1" x14ac:dyDescent="0.2">
      <c r="A344" s="51" t="str">
        <f>IF(ROWS($A$3:A344)&gt;CEILING(COUNT(DRAFT!$B:$B)/4,1),"",INDEX(RSLT,ROWS($A$3:A344)+QUOTIENT(COLUMNS($A$3:A344)-1,65)*CEILING(COUNT(DRAFT!$B:$B)/4,1),1+MOD(COLUMN()-1,6)))</f>
        <v/>
      </c>
      <c r="B344" s="52" t="str">
        <f>IF(ROWS($A$3:B344)&gt;CEILING(COUNT(DRAFT!$B:$B)/4,1),"",INDEX(RSLT,ROWS($A$3:B344)+QUOTIENT(COLUMNS($A$3:B344)-1,65)*CEILING(COUNT(DRAFT!$B:$B)/4,1),1+MOD(COLUMN()-1,6)))</f>
        <v/>
      </c>
      <c r="C344" s="71" t="str">
        <f>IF(ROWS($A$3:C344)&gt;CEILING(COUNT(DRAFT!$B:$B)/4,1),"",INDEX(RSLT,ROWS($A$3:C344)+QUOTIENT(COLUMNS($A$3:C344)-1,65)*CEILING(COUNT(DRAFT!$B:$B)/4,1),1+MOD(COLUMN()-1,6)))</f>
        <v/>
      </c>
      <c r="D344" s="51" t="str">
        <f>IF(ROWS($A$3:D344)&gt;CEILING(COUNT(DRAFT!$B:$B)/4,1),"",INDEX(RSLT,ROWS($A$3:D344)+QUOTIENT(COLUMNS($A$3:D344)-1,65)*CEILING(COUNT(DRAFT!$B:$B)/4,1),1+MOD(COLUMN()-1,6)))</f>
        <v/>
      </c>
      <c r="E344" s="51" t="str">
        <f>IF(ROWS($A$3:E344)&gt;CEILING(COUNT(DRAFT!$B:$B)/4,1),"",INDEX(RSLT,ROWS($A$3:E344)+QUOTIENT(COLUMNS($A$3:E344)-1,65)*CEILING(COUNT(DRAFT!$B:$B)/4,1),1+MOD(COLUMN()-1,6)))</f>
        <v/>
      </c>
      <c r="F344" s="51" t="str">
        <f>IF(ROWS($A$3:F344)&gt;CEILING(COUNT(DRAFT!$B:$B)/4,1),"",INDEX(RSLT,ROWS($A$3:F344)+QUOTIENT(COLUMNS($A$3:F344)-1,65)*CEILING(COUNT(DRAFT!$B:$B)/4,1),1+MOD(COLUMN()-1,6)))</f>
        <v/>
      </c>
      <c r="G344" s="51" t="str">
        <f>IF(ROWS($A$3:G344)&gt;CEILING(COUNT(DRAFT!$B:$B)/4,1),"",INDEX(RSLT,ROWS($A$3:G344)+QUOTIENT(COLUMNS($A$3:G344)-1,65)*CEILING(COUNT(DRAFT!$B:$B)/4,1),1+MOD(COLUMN()-1,6)))</f>
        <v/>
      </c>
      <c r="H344" s="52" t="str">
        <f>IF(ROWS($A$3:H344)&gt;CEILING(COUNT(DRAFT!$B:$B)/4,1),"",INDEX(RSLT,ROWS($A$3:H344)+QUOTIENT(COLUMNS($A$3:H344)-1,65)*CEILING(COUNT(DRAFT!$B:$B)/4,1),1+MOD(COLUMN()-1,6)))</f>
        <v/>
      </c>
      <c r="I344" s="71" t="str">
        <f>IF(ROWS($A$3:I344)&gt;CEILING(COUNT(DRAFT!$B:$B)/4,1),"",INDEX(RSLT,ROWS($A$3:I344)+QUOTIENT(COLUMNS($A$3:I344)-1,65)*CEILING(COUNT(DRAFT!$B:$B)/4,1),1+MOD(COLUMN()-1,6)))</f>
        <v/>
      </c>
      <c r="J344" s="51" t="str">
        <f>IF(ROWS($A$3:J344)&gt;CEILING(COUNT(DRAFT!$B:$B)/4,1),"",INDEX(RSLT,ROWS($A$3:J344)+QUOTIENT(COLUMNS($A$3:J344)-1,65)*CEILING(COUNT(DRAFT!$B:$B)/4,1),1+MOD(COLUMN()-1,6)))</f>
        <v/>
      </c>
      <c r="K344" s="51" t="str">
        <f>IF(ROWS($A$3:K344)&gt;CEILING(COUNT(DRAFT!$B:$B)/4,1),"",INDEX(RSLT,ROWS($A$3:K344)+QUOTIENT(COLUMNS($A$3:K344)-1,65)*CEILING(COUNT(DRAFT!$B:$B)/4,1),1+MOD(COLUMN()-1,6)))</f>
        <v/>
      </c>
      <c r="L344" s="51" t="str">
        <f>IF(ROWS($A$3:L344)&gt;CEILING(COUNT(DRAFT!$B:$B)/4,1),"",INDEX(RSLT,ROWS($A$3:L344)+QUOTIENT(COLUMNS($A$3:L344)-1,65)*CEILING(COUNT(DRAFT!$B:$B)/4,1),1+MOD(COLUMN()-1,6)))</f>
        <v/>
      </c>
      <c r="M344" s="51" t="str">
        <f>IF(ROWS($A$3:M344)&gt;CEILING(COUNT(DRAFT!$B:$B)/4,1),"",INDEX(RSLT,ROWS($A$3:M344)+QUOTIENT(COLUMNS($A$3:M344)-1,65)*CEILING(COUNT(DRAFT!$B:$B)/4,1),1+MOD(COLUMN()-1,6)))</f>
        <v/>
      </c>
      <c r="N344" s="52" t="str">
        <f>IF(ROWS($A$3:N344)&gt;CEILING(COUNT(DRAFT!$B:$B)/4,1),"",INDEX(RSLT,ROWS($A$3:N344)+QUOTIENT(COLUMNS($A$3:N344)-1,65)*CEILING(COUNT(DRAFT!$B:$B)/4,1),1+MOD(COLUMN()-1,6)))</f>
        <v/>
      </c>
      <c r="O344" s="71" t="str">
        <f>IF(ROWS($A$3:O344)&gt;CEILING(COUNT(DRAFT!$B:$B)/4,1),"",INDEX(RSLT,ROWS($A$3:O344)+QUOTIENT(COLUMNS($A$3:O344)-1,65)*CEILING(COUNT(DRAFT!$B:$B)/4,1),1+MOD(COLUMN()-1,6)))</f>
        <v/>
      </c>
      <c r="P344" s="51" t="str">
        <f>IF(ROWS($A$3:P344)&gt;CEILING(COUNT(DRAFT!$B:$B)/4,1),"",INDEX(RSLT,ROWS($A$3:P344)+QUOTIENT(COLUMNS($A$3:P344)-1,65)*CEILING(COUNT(DRAFT!$B:$B)/4,1),1+MOD(COLUMN()-1,6)))</f>
        <v/>
      </c>
      <c r="Q344" s="51" t="str">
        <f>IF(ROWS($A$3:Q344)&gt;CEILING(COUNT(DRAFT!$B:$B)/4,1),"",INDEX(RSLT,ROWS($A$3:Q344)+QUOTIENT(COLUMNS($A$3:Q344)-1,65)*CEILING(COUNT(DRAFT!$B:$B)/4,1),1+MOD(COLUMN()-1,6)))</f>
        <v/>
      </c>
      <c r="R344" s="51" t="str">
        <f>IF(ROWS($A$3:R344)&gt;CEILING(COUNT(DRAFT!$B:$B)/4,1),"",INDEX(RSLT,ROWS($A$3:R344)+QUOTIENT(COLUMNS($A$3:R344)-1,65)*CEILING(COUNT(DRAFT!$B:$B)/4,1),1+MOD(COLUMN()-1,6)))</f>
        <v/>
      </c>
      <c r="S344" s="51" t="str">
        <f>IF(ROWS($A$3:S344)&gt;CEILING(COUNT(DRAFT!$B:$B)/4,1),"",INDEX(RSLT,ROWS($A$3:S344)+QUOTIENT(COLUMNS($A$3:S344)-1,65)*CEILING(COUNT(DRAFT!$B:$B)/4,1),1+MOD(COLUMN()-1,6)))</f>
        <v/>
      </c>
      <c r="T344" s="52" t="str">
        <f>IF(ROWS($A$3:T344)&gt;CEILING(COUNT(DRAFT!$B:$B)/4,1),"",INDEX(RSLT,ROWS($A$3:T344)+QUOTIENT(COLUMNS($A$3:T344)-1,65)*CEILING(COUNT(DRAFT!$B:$B)/4,1),1+MOD(COLUMN()-1,6)))</f>
        <v/>
      </c>
      <c r="U344" s="71" t="str">
        <f>IF(ROWS($A$3:U344)&gt;CEILING(COUNT(DRAFT!$B:$B)/4,1),"",INDEX(RSLT,ROWS($A$3:U344)+QUOTIENT(COLUMNS($A$3:U344)-1,65)*CEILING(COUNT(DRAFT!$B:$B)/4,1),1+MOD(COLUMN()-1,6)))</f>
        <v/>
      </c>
      <c r="V344" s="51" t="str">
        <f>IF(ROWS($A$3:V344)&gt;CEILING(COUNT(DRAFT!$B:$B)/4,1),"",INDEX(RSLT,ROWS($A$3:V344)+QUOTIENT(COLUMNS($A$3:V344)-1,65)*CEILING(COUNT(DRAFT!$B:$B)/4,1),1+MOD(COLUMN()-1,6)))</f>
        <v/>
      </c>
      <c r="W344" s="51" t="str">
        <f>IF(ROWS($A$3:W344)&gt;CEILING(COUNT(DRAFT!$B:$B)/4,1),"",INDEX(RSLT,ROWS($A$3:W344)+QUOTIENT(COLUMNS($A$3:W344)-1,65)*CEILING(COUNT(DRAFT!$B:$B)/4,1),1+MOD(COLUMN()-1,6)))</f>
        <v/>
      </c>
      <c r="X344" s="51" t="str">
        <f>IF(ROWS($A$3:X344)&gt;CEILING(COUNT(DRAFT!$B:$B)/4,1),"",INDEX(RSLT,ROWS($A$3:X344)+QUOTIENT(COLUMNS($A$3:X344)-1,65)*CEILING(COUNT(DRAFT!$B:$B)/4,1),1+MOD(COLUMN()-1,6)))</f>
        <v/>
      </c>
    </row>
    <row r="345" spans="1:24" ht="23.1" customHeight="1" x14ac:dyDescent="0.2">
      <c r="A345" s="51" t="str">
        <f>IF(ROWS($A$3:A345)&gt;CEILING(COUNT(DRAFT!$B:$B)/4,1),"",INDEX(RSLT,ROWS($A$3:A345)+QUOTIENT(COLUMNS($A$3:A345)-1,65)*CEILING(COUNT(DRAFT!$B:$B)/4,1),1+MOD(COLUMN()-1,6)))</f>
        <v/>
      </c>
      <c r="B345" s="52" t="str">
        <f>IF(ROWS($A$3:B345)&gt;CEILING(COUNT(DRAFT!$B:$B)/4,1),"",INDEX(RSLT,ROWS($A$3:B345)+QUOTIENT(COLUMNS($A$3:B345)-1,65)*CEILING(COUNT(DRAFT!$B:$B)/4,1),1+MOD(COLUMN()-1,6)))</f>
        <v/>
      </c>
      <c r="C345" s="71" t="str">
        <f>IF(ROWS($A$3:C345)&gt;CEILING(COUNT(DRAFT!$B:$B)/4,1),"",INDEX(RSLT,ROWS($A$3:C345)+QUOTIENT(COLUMNS($A$3:C345)-1,65)*CEILING(COUNT(DRAFT!$B:$B)/4,1),1+MOD(COLUMN()-1,6)))</f>
        <v/>
      </c>
      <c r="D345" s="51" t="str">
        <f>IF(ROWS($A$3:D345)&gt;CEILING(COUNT(DRAFT!$B:$B)/4,1),"",INDEX(RSLT,ROWS($A$3:D345)+QUOTIENT(COLUMNS($A$3:D345)-1,65)*CEILING(COUNT(DRAFT!$B:$B)/4,1),1+MOD(COLUMN()-1,6)))</f>
        <v/>
      </c>
      <c r="E345" s="51" t="str">
        <f>IF(ROWS($A$3:E345)&gt;CEILING(COUNT(DRAFT!$B:$B)/4,1),"",INDEX(RSLT,ROWS($A$3:E345)+QUOTIENT(COLUMNS($A$3:E345)-1,65)*CEILING(COUNT(DRAFT!$B:$B)/4,1),1+MOD(COLUMN()-1,6)))</f>
        <v/>
      </c>
      <c r="F345" s="51" t="str">
        <f>IF(ROWS($A$3:F345)&gt;CEILING(COUNT(DRAFT!$B:$B)/4,1),"",INDEX(RSLT,ROWS($A$3:F345)+QUOTIENT(COLUMNS($A$3:F345)-1,65)*CEILING(COUNT(DRAFT!$B:$B)/4,1),1+MOD(COLUMN()-1,6)))</f>
        <v/>
      </c>
      <c r="G345" s="51" t="str">
        <f>IF(ROWS($A$3:G345)&gt;CEILING(COUNT(DRAFT!$B:$B)/4,1),"",INDEX(RSLT,ROWS($A$3:G345)+QUOTIENT(COLUMNS($A$3:G345)-1,65)*CEILING(COUNT(DRAFT!$B:$B)/4,1),1+MOD(COLUMN()-1,6)))</f>
        <v/>
      </c>
      <c r="H345" s="52" t="str">
        <f>IF(ROWS($A$3:H345)&gt;CEILING(COUNT(DRAFT!$B:$B)/4,1),"",INDEX(RSLT,ROWS($A$3:H345)+QUOTIENT(COLUMNS($A$3:H345)-1,65)*CEILING(COUNT(DRAFT!$B:$B)/4,1),1+MOD(COLUMN()-1,6)))</f>
        <v/>
      </c>
      <c r="I345" s="71" t="str">
        <f>IF(ROWS($A$3:I345)&gt;CEILING(COUNT(DRAFT!$B:$B)/4,1),"",INDEX(RSLT,ROWS($A$3:I345)+QUOTIENT(COLUMNS($A$3:I345)-1,65)*CEILING(COUNT(DRAFT!$B:$B)/4,1),1+MOD(COLUMN()-1,6)))</f>
        <v/>
      </c>
      <c r="J345" s="51" t="str">
        <f>IF(ROWS($A$3:J345)&gt;CEILING(COUNT(DRAFT!$B:$B)/4,1),"",INDEX(RSLT,ROWS($A$3:J345)+QUOTIENT(COLUMNS($A$3:J345)-1,65)*CEILING(COUNT(DRAFT!$B:$B)/4,1),1+MOD(COLUMN()-1,6)))</f>
        <v/>
      </c>
      <c r="K345" s="51" t="str">
        <f>IF(ROWS($A$3:K345)&gt;CEILING(COUNT(DRAFT!$B:$B)/4,1),"",INDEX(RSLT,ROWS($A$3:K345)+QUOTIENT(COLUMNS($A$3:K345)-1,65)*CEILING(COUNT(DRAFT!$B:$B)/4,1),1+MOD(COLUMN()-1,6)))</f>
        <v/>
      </c>
      <c r="L345" s="51" t="str">
        <f>IF(ROWS($A$3:L345)&gt;CEILING(COUNT(DRAFT!$B:$B)/4,1),"",INDEX(RSLT,ROWS($A$3:L345)+QUOTIENT(COLUMNS($A$3:L345)-1,65)*CEILING(COUNT(DRAFT!$B:$B)/4,1),1+MOD(COLUMN()-1,6)))</f>
        <v/>
      </c>
      <c r="M345" s="51" t="str">
        <f>IF(ROWS($A$3:M345)&gt;CEILING(COUNT(DRAFT!$B:$B)/4,1),"",INDEX(RSLT,ROWS($A$3:M345)+QUOTIENT(COLUMNS($A$3:M345)-1,65)*CEILING(COUNT(DRAFT!$B:$B)/4,1),1+MOD(COLUMN()-1,6)))</f>
        <v/>
      </c>
      <c r="N345" s="52" t="str">
        <f>IF(ROWS($A$3:N345)&gt;CEILING(COUNT(DRAFT!$B:$B)/4,1),"",INDEX(RSLT,ROWS($A$3:N345)+QUOTIENT(COLUMNS($A$3:N345)-1,65)*CEILING(COUNT(DRAFT!$B:$B)/4,1),1+MOD(COLUMN()-1,6)))</f>
        <v/>
      </c>
      <c r="O345" s="71" t="str">
        <f>IF(ROWS($A$3:O345)&gt;CEILING(COUNT(DRAFT!$B:$B)/4,1),"",INDEX(RSLT,ROWS($A$3:O345)+QUOTIENT(COLUMNS($A$3:O345)-1,65)*CEILING(COUNT(DRAFT!$B:$B)/4,1),1+MOD(COLUMN()-1,6)))</f>
        <v/>
      </c>
      <c r="P345" s="51" t="str">
        <f>IF(ROWS($A$3:P345)&gt;CEILING(COUNT(DRAFT!$B:$B)/4,1),"",INDEX(RSLT,ROWS($A$3:P345)+QUOTIENT(COLUMNS($A$3:P345)-1,65)*CEILING(COUNT(DRAFT!$B:$B)/4,1),1+MOD(COLUMN()-1,6)))</f>
        <v/>
      </c>
      <c r="Q345" s="51" t="str">
        <f>IF(ROWS($A$3:Q345)&gt;CEILING(COUNT(DRAFT!$B:$B)/4,1),"",INDEX(RSLT,ROWS($A$3:Q345)+QUOTIENT(COLUMNS($A$3:Q345)-1,65)*CEILING(COUNT(DRAFT!$B:$B)/4,1),1+MOD(COLUMN()-1,6)))</f>
        <v/>
      </c>
      <c r="R345" s="51" t="str">
        <f>IF(ROWS($A$3:R345)&gt;CEILING(COUNT(DRAFT!$B:$B)/4,1),"",INDEX(RSLT,ROWS($A$3:R345)+QUOTIENT(COLUMNS($A$3:R345)-1,65)*CEILING(COUNT(DRAFT!$B:$B)/4,1),1+MOD(COLUMN()-1,6)))</f>
        <v/>
      </c>
      <c r="S345" s="51" t="str">
        <f>IF(ROWS($A$3:S345)&gt;CEILING(COUNT(DRAFT!$B:$B)/4,1),"",INDEX(RSLT,ROWS($A$3:S345)+QUOTIENT(COLUMNS($A$3:S345)-1,65)*CEILING(COUNT(DRAFT!$B:$B)/4,1),1+MOD(COLUMN()-1,6)))</f>
        <v/>
      </c>
      <c r="T345" s="52" t="str">
        <f>IF(ROWS($A$3:T345)&gt;CEILING(COUNT(DRAFT!$B:$B)/4,1),"",INDEX(RSLT,ROWS($A$3:T345)+QUOTIENT(COLUMNS($A$3:T345)-1,65)*CEILING(COUNT(DRAFT!$B:$B)/4,1),1+MOD(COLUMN()-1,6)))</f>
        <v/>
      </c>
      <c r="U345" s="71" t="str">
        <f>IF(ROWS($A$3:U345)&gt;CEILING(COUNT(DRAFT!$B:$B)/4,1),"",INDEX(RSLT,ROWS($A$3:U345)+QUOTIENT(COLUMNS($A$3:U345)-1,65)*CEILING(COUNT(DRAFT!$B:$B)/4,1),1+MOD(COLUMN()-1,6)))</f>
        <v/>
      </c>
      <c r="V345" s="51" t="str">
        <f>IF(ROWS($A$3:V345)&gt;CEILING(COUNT(DRAFT!$B:$B)/4,1),"",INDEX(RSLT,ROWS($A$3:V345)+QUOTIENT(COLUMNS($A$3:V345)-1,65)*CEILING(COUNT(DRAFT!$B:$B)/4,1),1+MOD(COLUMN()-1,6)))</f>
        <v/>
      </c>
      <c r="W345" s="51" t="str">
        <f>IF(ROWS($A$3:W345)&gt;CEILING(COUNT(DRAFT!$B:$B)/4,1),"",INDEX(RSLT,ROWS($A$3:W345)+QUOTIENT(COLUMNS($A$3:W345)-1,65)*CEILING(COUNT(DRAFT!$B:$B)/4,1),1+MOD(COLUMN()-1,6)))</f>
        <v/>
      </c>
      <c r="X345" s="51" t="str">
        <f>IF(ROWS($A$3:X345)&gt;CEILING(COUNT(DRAFT!$B:$B)/4,1),"",INDEX(RSLT,ROWS($A$3:X345)+QUOTIENT(COLUMNS($A$3:X345)-1,65)*CEILING(COUNT(DRAFT!$B:$B)/4,1),1+MOD(COLUMN()-1,6)))</f>
        <v/>
      </c>
    </row>
    <row r="346" spans="1:24" ht="23.1" customHeight="1" x14ac:dyDescent="0.2">
      <c r="A346" s="51" t="str">
        <f>IF(ROWS($A$3:A346)&gt;CEILING(COUNT(DRAFT!$B:$B)/4,1),"",INDEX(RSLT,ROWS($A$3:A346)+QUOTIENT(COLUMNS($A$3:A346)-1,65)*CEILING(COUNT(DRAFT!$B:$B)/4,1),1+MOD(COLUMN()-1,6)))</f>
        <v/>
      </c>
      <c r="B346" s="52" t="str">
        <f>IF(ROWS($A$3:B346)&gt;CEILING(COUNT(DRAFT!$B:$B)/4,1),"",INDEX(RSLT,ROWS($A$3:B346)+QUOTIENT(COLUMNS($A$3:B346)-1,65)*CEILING(COUNT(DRAFT!$B:$B)/4,1),1+MOD(COLUMN()-1,6)))</f>
        <v/>
      </c>
      <c r="C346" s="71" t="str">
        <f>IF(ROWS($A$3:C346)&gt;CEILING(COUNT(DRAFT!$B:$B)/4,1),"",INDEX(RSLT,ROWS($A$3:C346)+QUOTIENT(COLUMNS($A$3:C346)-1,65)*CEILING(COUNT(DRAFT!$B:$B)/4,1),1+MOD(COLUMN()-1,6)))</f>
        <v/>
      </c>
      <c r="D346" s="51" t="str">
        <f>IF(ROWS($A$3:D346)&gt;CEILING(COUNT(DRAFT!$B:$B)/4,1),"",INDEX(RSLT,ROWS($A$3:D346)+QUOTIENT(COLUMNS($A$3:D346)-1,65)*CEILING(COUNT(DRAFT!$B:$B)/4,1),1+MOD(COLUMN()-1,6)))</f>
        <v/>
      </c>
      <c r="E346" s="51" t="str">
        <f>IF(ROWS($A$3:E346)&gt;CEILING(COUNT(DRAFT!$B:$B)/4,1),"",INDEX(RSLT,ROWS($A$3:E346)+QUOTIENT(COLUMNS($A$3:E346)-1,65)*CEILING(COUNT(DRAFT!$B:$B)/4,1),1+MOD(COLUMN()-1,6)))</f>
        <v/>
      </c>
      <c r="F346" s="51" t="str">
        <f>IF(ROWS($A$3:F346)&gt;CEILING(COUNT(DRAFT!$B:$B)/4,1),"",INDEX(RSLT,ROWS($A$3:F346)+QUOTIENT(COLUMNS($A$3:F346)-1,65)*CEILING(COUNT(DRAFT!$B:$B)/4,1),1+MOD(COLUMN()-1,6)))</f>
        <v/>
      </c>
      <c r="G346" s="51" t="str">
        <f>IF(ROWS($A$3:G346)&gt;CEILING(COUNT(DRAFT!$B:$B)/4,1),"",INDEX(RSLT,ROWS($A$3:G346)+QUOTIENT(COLUMNS($A$3:G346)-1,65)*CEILING(COUNT(DRAFT!$B:$B)/4,1),1+MOD(COLUMN()-1,6)))</f>
        <v/>
      </c>
      <c r="H346" s="52" t="str">
        <f>IF(ROWS($A$3:H346)&gt;CEILING(COUNT(DRAFT!$B:$B)/4,1),"",INDEX(RSLT,ROWS($A$3:H346)+QUOTIENT(COLUMNS($A$3:H346)-1,65)*CEILING(COUNT(DRAFT!$B:$B)/4,1),1+MOD(COLUMN()-1,6)))</f>
        <v/>
      </c>
      <c r="I346" s="71" t="str">
        <f>IF(ROWS($A$3:I346)&gt;CEILING(COUNT(DRAFT!$B:$B)/4,1),"",INDEX(RSLT,ROWS($A$3:I346)+QUOTIENT(COLUMNS($A$3:I346)-1,65)*CEILING(COUNT(DRAFT!$B:$B)/4,1),1+MOD(COLUMN()-1,6)))</f>
        <v/>
      </c>
      <c r="J346" s="51" t="str">
        <f>IF(ROWS($A$3:J346)&gt;CEILING(COUNT(DRAFT!$B:$B)/4,1),"",INDEX(RSLT,ROWS($A$3:J346)+QUOTIENT(COLUMNS($A$3:J346)-1,65)*CEILING(COUNT(DRAFT!$B:$B)/4,1),1+MOD(COLUMN()-1,6)))</f>
        <v/>
      </c>
      <c r="K346" s="51" t="str">
        <f>IF(ROWS($A$3:K346)&gt;CEILING(COUNT(DRAFT!$B:$B)/4,1),"",INDEX(RSLT,ROWS($A$3:K346)+QUOTIENT(COLUMNS($A$3:K346)-1,65)*CEILING(COUNT(DRAFT!$B:$B)/4,1),1+MOD(COLUMN()-1,6)))</f>
        <v/>
      </c>
      <c r="L346" s="51" t="str">
        <f>IF(ROWS($A$3:L346)&gt;CEILING(COUNT(DRAFT!$B:$B)/4,1),"",INDEX(RSLT,ROWS($A$3:L346)+QUOTIENT(COLUMNS($A$3:L346)-1,65)*CEILING(COUNT(DRAFT!$B:$B)/4,1),1+MOD(COLUMN()-1,6)))</f>
        <v/>
      </c>
      <c r="M346" s="51" t="str">
        <f>IF(ROWS($A$3:M346)&gt;CEILING(COUNT(DRAFT!$B:$B)/4,1),"",INDEX(RSLT,ROWS($A$3:M346)+QUOTIENT(COLUMNS($A$3:M346)-1,65)*CEILING(COUNT(DRAFT!$B:$B)/4,1),1+MOD(COLUMN()-1,6)))</f>
        <v/>
      </c>
      <c r="N346" s="52" t="str">
        <f>IF(ROWS($A$3:N346)&gt;CEILING(COUNT(DRAFT!$B:$B)/4,1),"",INDEX(RSLT,ROWS($A$3:N346)+QUOTIENT(COLUMNS($A$3:N346)-1,65)*CEILING(COUNT(DRAFT!$B:$B)/4,1),1+MOD(COLUMN()-1,6)))</f>
        <v/>
      </c>
      <c r="O346" s="71" t="str">
        <f>IF(ROWS($A$3:O346)&gt;CEILING(COUNT(DRAFT!$B:$B)/4,1),"",INDEX(RSLT,ROWS($A$3:O346)+QUOTIENT(COLUMNS($A$3:O346)-1,65)*CEILING(COUNT(DRAFT!$B:$B)/4,1),1+MOD(COLUMN()-1,6)))</f>
        <v/>
      </c>
      <c r="P346" s="51" t="str">
        <f>IF(ROWS($A$3:P346)&gt;CEILING(COUNT(DRAFT!$B:$B)/4,1),"",INDEX(RSLT,ROWS($A$3:P346)+QUOTIENT(COLUMNS($A$3:P346)-1,65)*CEILING(COUNT(DRAFT!$B:$B)/4,1),1+MOD(COLUMN()-1,6)))</f>
        <v/>
      </c>
      <c r="Q346" s="51" t="str">
        <f>IF(ROWS($A$3:Q346)&gt;CEILING(COUNT(DRAFT!$B:$B)/4,1),"",INDEX(RSLT,ROWS($A$3:Q346)+QUOTIENT(COLUMNS($A$3:Q346)-1,65)*CEILING(COUNT(DRAFT!$B:$B)/4,1),1+MOD(COLUMN()-1,6)))</f>
        <v/>
      </c>
      <c r="R346" s="51" t="str">
        <f>IF(ROWS($A$3:R346)&gt;CEILING(COUNT(DRAFT!$B:$B)/4,1),"",INDEX(RSLT,ROWS($A$3:R346)+QUOTIENT(COLUMNS($A$3:R346)-1,65)*CEILING(COUNT(DRAFT!$B:$B)/4,1),1+MOD(COLUMN()-1,6)))</f>
        <v/>
      </c>
      <c r="S346" s="51" t="str">
        <f>IF(ROWS($A$3:S346)&gt;CEILING(COUNT(DRAFT!$B:$B)/4,1),"",INDEX(RSLT,ROWS($A$3:S346)+QUOTIENT(COLUMNS($A$3:S346)-1,65)*CEILING(COUNT(DRAFT!$B:$B)/4,1),1+MOD(COLUMN()-1,6)))</f>
        <v/>
      </c>
      <c r="T346" s="52" t="str">
        <f>IF(ROWS($A$3:T346)&gt;CEILING(COUNT(DRAFT!$B:$B)/4,1),"",INDEX(RSLT,ROWS($A$3:T346)+QUOTIENT(COLUMNS($A$3:T346)-1,65)*CEILING(COUNT(DRAFT!$B:$B)/4,1),1+MOD(COLUMN()-1,6)))</f>
        <v/>
      </c>
      <c r="U346" s="71" t="str">
        <f>IF(ROWS($A$3:U346)&gt;CEILING(COUNT(DRAFT!$B:$B)/4,1),"",INDEX(RSLT,ROWS($A$3:U346)+QUOTIENT(COLUMNS($A$3:U346)-1,65)*CEILING(COUNT(DRAFT!$B:$B)/4,1),1+MOD(COLUMN()-1,6)))</f>
        <v/>
      </c>
      <c r="V346" s="51" t="str">
        <f>IF(ROWS($A$3:V346)&gt;CEILING(COUNT(DRAFT!$B:$B)/4,1),"",INDEX(RSLT,ROWS($A$3:V346)+QUOTIENT(COLUMNS($A$3:V346)-1,65)*CEILING(COUNT(DRAFT!$B:$B)/4,1),1+MOD(COLUMN()-1,6)))</f>
        <v/>
      </c>
      <c r="W346" s="51" t="str">
        <f>IF(ROWS($A$3:W346)&gt;CEILING(COUNT(DRAFT!$B:$B)/4,1),"",INDEX(RSLT,ROWS($A$3:W346)+QUOTIENT(COLUMNS($A$3:W346)-1,65)*CEILING(COUNT(DRAFT!$B:$B)/4,1),1+MOD(COLUMN()-1,6)))</f>
        <v/>
      </c>
      <c r="X346" s="51" t="str">
        <f>IF(ROWS($A$3:X346)&gt;CEILING(COUNT(DRAFT!$B:$B)/4,1),"",INDEX(RSLT,ROWS($A$3:X346)+QUOTIENT(COLUMNS($A$3:X346)-1,65)*CEILING(COUNT(DRAFT!$B:$B)/4,1),1+MOD(COLUMN()-1,6)))</f>
        <v/>
      </c>
    </row>
    <row r="347" spans="1:24" ht="23.1" customHeight="1" x14ac:dyDescent="0.2">
      <c r="A347" s="51" t="str">
        <f>IF(ROWS($A$3:A347)&gt;CEILING(COUNT(DRAFT!$B:$B)/4,1),"",INDEX(RSLT,ROWS($A$3:A347)+QUOTIENT(COLUMNS($A$3:A347)-1,65)*CEILING(COUNT(DRAFT!$B:$B)/4,1),1+MOD(COLUMN()-1,6)))</f>
        <v/>
      </c>
      <c r="B347" s="52" t="str">
        <f>IF(ROWS($A$3:B347)&gt;CEILING(COUNT(DRAFT!$B:$B)/4,1),"",INDEX(RSLT,ROWS($A$3:B347)+QUOTIENT(COLUMNS($A$3:B347)-1,65)*CEILING(COUNT(DRAFT!$B:$B)/4,1),1+MOD(COLUMN()-1,6)))</f>
        <v/>
      </c>
      <c r="C347" s="71" t="str">
        <f>IF(ROWS($A$3:C347)&gt;CEILING(COUNT(DRAFT!$B:$B)/4,1),"",INDEX(RSLT,ROWS($A$3:C347)+QUOTIENT(COLUMNS($A$3:C347)-1,65)*CEILING(COUNT(DRAFT!$B:$B)/4,1),1+MOD(COLUMN()-1,6)))</f>
        <v/>
      </c>
      <c r="D347" s="51" t="str">
        <f>IF(ROWS($A$3:D347)&gt;CEILING(COUNT(DRAFT!$B:$B)/4,1),"",INDEX(RSLT,ROWS($A$3:D347)+QUOTIENT(COLUMNS($A$3:D347)-1,65)*CEILING(COUNT(DRAFT!$B:$B)/4,1),1+MOD(COLUMN()-1,6)))</f>
        <v/>
      </c>
      <c r="E347" s="51" t="str">
        <f>IF(ROWS($A$3:E347)&gt;CEILING(COUNT(DRAFT!$B:$B)/4,1),"",INDEX(RSLT,ROWS($A$3:E347)+QUOTIENT(COLUMNS($A$3:E347)-1,65)*CEILING(COUNT(DRAFT!$B:$B)/4,1),1+MOD(COLUMN()-1,6)))</f>
        <v/>
      </c>
      <c r="F347" s="51" t="str">
        <f>IF(ROWS($A$3:F347)&gt;CEILING(COUNT(DRAFT!$B:$B)/4,1),"",INDEX(RSLT,ROWS($A$3:F347)+QUOTIENT(COLUMNS($A$3:F347)-1,65)*CEILING(COUNT(DRAFT!$B:$B)/4,1),1+MOD(COLUMN()-1,6)))</f>
        <v/>
      </c>
      <c r="G347" s="51" t="str">
        <f>IF(ROWS($A$3:G347)&gt;CEILING(COUNT(DRAFT!$B:$B)/4,1),"",INDEX(RSLT,ROWS($A$3:G347)+QUOTIENT(COLUMNS($A$3:G347)-1,65)*CEILING(COUNT(DRAFT!$B:$B)/4,1),1+MOD(COLUMN()-1,6)))</f>
        <v/>
      </c>
      <c r="H347" s="52" t="str">
        <f>IF(ROWS($A$3:H347)&gt;CEILING(COUNT(DRAFT!$B:$B)/4,1),"",INDEX(RSLT,ROWS($A$3:H347)+QUOTIENT(COLUMNS($A$3:H347)-1,65)*CEILING(COUNT(DRAFT!$B:$B)/4,1),1+MOD(COLUMN()-1,6)))</f>
        <v/>
      </c>
      <c r="I347" s="71" t="str">
        <f>IF(ROWS($A$3:I347)&gt;CEILING(COUNT(DRAFT!$B:$B)/4,1),"",INDEX(RSLT,ROWS($A$3:I347)+QUOTIENT(COLUMNS($A$3:I347)-1,65)*CEILING(COUNT(DRAFT!$B:$B)/4,1),1+MOD(COLUMN()-1,6)))</f>
        <v/>
      </c>
      <c r="J347" s="51" t="str">
        <f>IF(ROWS($A$3:J347)&gt;CEILING(COUNT(DRAFT!$B:$B)/4,1),"",INDEX(RSLT,ROWS($A$3:J347)+QUOTIENT(COLUMNS($A$3:J347)-1,65)*CEILING(COUNT(DRAFT!$B:$B)/4,1),1+MOD(COLUMN()-1,6)))</f>
        <v/>
      </c>
      <c r="K347" s="51" t="str">
        <f>IF(ROWS($A$3:K347)&gt;CEILING(COUNT(DRAFT!$B:$B)/4,1),"",INDEX(RSLT,ROWS($A$3:K347)+QUOTIENT(COLUMNS($A$3:K347)-1,65)*CEILING(COUNT(DRAFT!$B:$B)/4,1),1+MOD(COLUMN()-1,6)))</f>
        <v/>
      </c>
      <c r="L347" s="51" t="str">
        <f>IF(ROWS($A$3:L347)&gt;CEILING(COUNT(DRAFT!$B:$B)/4,1),"",INDEX(RSLT,ROWS($A$3:L347)+QUOTIENT(COLUMNS($A$3:L347)-1,65)*CEILING(COUNT(DRAFT!$B:$B)/4,1),1+MOD(COLUMN()-1,6)))</f>
        <v/>
      </c>
      <c r="M347" s="51" t="str">
        <f>IF(ROWS($A$3:M347)&gt;CEILING(COUNT(DRAFT!$B:$B)/4,1),"",INDEX(RSLT,ROWS($A$3:M347)+QUOTIENT(COLUMNS($A$3:M347)-1,65)*CEILING(COUNT(DRAFT!$B:$B)/4,1),1+MOD(COLUMN()-1,6)))</f>
        <v/>
      </c>
      <c r="N347" s="52" t="str">
        <f>IF(ROWS($A$3:N347)&gt;CEILING(COUNT(DRAFT!$B:$B)/4,1),"",INDEX(RSLT,ROWS($A$3:N347)+QUOTIENT(COLUMNS($A$3:N347)-1,65)*CEILING(COUNT(DRAFT!$B:$B)/4,1),1+MOD(COLUMN()-1,6)))</f>
        <v/>
      </c>
      <c r="O347" s="71" t="str">
        <f>IF(ROWS($A$3:O347)&gt;CEILING(COUNT(DRAFT!$B:$B)/4,1),"",INDEX(RSLT,ROWS($A$3:O347)+QUOTIENT(COLUMNS($A$3:O347)-1,65)*CEILING(COUNT(DRAFT!$B:$B)/4,1),1+MOD(COLUMN()-1,6)))</f>
        <v/>
      </c>
      <c r="P347" s="51" t="str">
        <f>IF(ROWS($A$3:P347)&gt;CEILING(COUNT(DRAFT!$B:$B)/4,1),"",INDEX(RSLT,ROWS($A$3:P347)+QUOTIENT(COLUMNS($A$3:P347)-1,65)*CEILING(COUNT(DRAFT!$B:$B)/4,1),1+MOD(COLUMN()-1,6)))</f>
        <v/>
      </c>
      <c r="Q347" s="51" t="str">
        <f>IF(ROWS($A$3:Q347)&gt;CEILING(COUNT(DRAFT!$B:$B)/4,1),"",INDEX(RSLT,ROWS($A$3:Q347)+QUOTIENT(COLUMNS($A$3:Q347)-1,65)*CEILING(COUNT(DRAFT!$B:$B)/4,1),1+MOD(COLUMN()-1,6)))</f>
        <v/>
      </c>
      <c r="R347" s="51" t="str">
        <f>IF(ROWS($A$3:R347)&gt;CEILING(COUNT(DRAFT!$B:$B)/4,1),"",INDEX(RSLT,ROWS($A$3:R347)+QUOTIENT(COLUMNS($A$3:R347)-1,65)*CEILING(COUNT(DRAFT!$B:$B)/4,1),1+MOD(COLUMN()-1,6)))</f>
        <v/>
      </c>
      <c r="S347" s="51" t="str">
        <f>IF(ROWS($A$3:S347)&gt;CEILING(COUNT(DRAFT!$B:$B)/4,1),"",INDEX(RSLT,ROWS($A$3:S347)+QUOTIENT(COLUMNS($A$3:S347)-1,65)*CEILING(COUNT(DRAFT!$B:$B)/4,1),1+MOD(COLUMN()-1,6)))</f>
        <v/>
      </c>
      <c r="T347" s="52" t="str">
        <f>IF(ROWS($A$3:T347)&gt;CEILING(COUNT(DRAFT!$B:$B)/4,1),"",INDEX(RSLT,ROWS($A$3:T347)+QUOTIENT(COLUMNS($A$3:T347)-1,65)*CEILING(COUNT(DRAFT!$B:$B)/4,1),1+MOD(COLUMN()-1,6)))</f>
        <v/>
      </c>
      <c r="U347" s="71" t="str">
        <f>IF(ROWS($A$3:U347)&gt;CEILING(COUNT(DRAFT!$B:$B)/4,1),"",INDEX(RSLT,ROWS($A$3:U347)+QUOTIENT(COLUMNS($A$3:U347)-1,65)*CEILING(COUNT(DRAFT!$B:$B)/4,1),1+MOD(COLUMN()-1,6)))</f>
        <v/>
      </c>
      <c r="V347" s="51" t="str">
        <f>IF(ROWS($A$3:V347)&gt;CEILING(COUNT(DRAFT!$B:$B)/4,1),"",INDEX(RSLT,ROWS($A$3:V347)+QUOTIENT(COLUMNS($A$3:V347)-1,65)*CEILING(COUNT(DRAFT!$B:$B)/4,1),1+MOD(COLUMN()-1,6)))</f>
        <v/>
      </c>
      <c r="W347" s="51" t="str">
        <f>IF(ROWS($A$3:W347)&gt;CEILING(COUNT(DRAFT!$B:$B)/4,1),"",INDEX(RSLT,ROWS($A$3:W347)+QUOTIENT(COLUMNS($A$3:W347)-1,65)*CEILING(COUNT(DRAFT!$B:$B)/4,1),1+MOD(COLUMN()-1,6)))</f>
        <v/>
      </c>
      <c r="X347" s="51" t="str">
        <f>IF(ROWS($A$3:X347)&gt;CEILING(COUNT(DRAFT!$B:$B)/4,1),"",INDEX(RSLT,ROWS($A$3:X347)+QUOTIENT(COLUMNS($A$3:X347)-1,65)*CEILING(COUNT(DRAFT!$B:$B)/4,1),1+MOD(COLUMN()-1,6)))</f>
        <v/>
      </c>
    </row>
    <row r="348" spans="1:24" ht="23.1" customHeight="1" x14ac:dyDescent="0.2">
      <c r="A348" s="51" t="str">
        <f>IF(ROWS($A$3:A348)&gt;CEILING(COUNT(DRAFT!$B:$B)/4,1),"",INDEX(RSLT,ROWS($A$3:A348)+QUOTIENT(COLUMNS($A$3:A348)-1,65)*CEILING(COUNT(DRAFT!$B:$B)/4,1),1+MOD(COLUMN()-1,6)))</f>
        <v/>
      </c>
      <c r="B348" s="52" t="str">
        <f>IF(ROWS($A$3:B348)&gt;CEILING(COUNT(DRAFT!$B:$B)/4,1),"",INDEX(RSLT,ROWS($A$3:B348)+QUOTIENT(COLUMNS($A$3:B348)-1,65)*CEILING(COUNT(DRAFT!$B:$B)/4,1),1+MOD(COLUMN()-1,6)))</f>
        <v/>
      </c>
      <c r="C348" s="71" t="str">
        <f>IF(ROWS($A$3:C348)&gt;CEILING(COUNT(DRAFT!$B:$B)/4,1),"",INDEX(RSLT,ROWS($A$3:C348)+QUOTIENT(COLUMNS($A$3:C348)-1,65)*CEILING(COUNT(DRAFT!$B:$B)/4,1),1+MOD(COLUMN()-1,6)))</f>
        <v/>
      </c>
      <c r="D348" s="51" t="str">
        <f>IF(ROWS($A$3:D348)&gt;CEILING(COUNT(DRAFT!$B:$B)/4,1),"",INDEX(RSLT,ROWS($A$3:D348)+QUOTIENT(COLUMNS($A$3:D348)-1,65)*CEILING(COUNT(DRAFT!$B:$B)/4,1),1+MOD(COLUMN()-1,6)))</f>
        <v/>
      </c>
      <c r="E348" s="51" t="str">
        <f>IF(ROWS($A$3:E348)&gt;CEILING(COUNT(DRAFT!$B:$B)/4,1),"",INDEX(RSLT,ROWS($A$3:E348)+QUOTIENT(COLUMNS($A$3:E348)-1,65)*CEILING(COUNT(DRAFT!$B:$B)/4,1),1+MOD(COLUMN()-1,6)))</f>
        <v/>
      </c>
      <c r="F348" s="51" t="str">
        <f>IF(ROWS($A$3:F348)&gt;CEILING(COUNT(DRAFT!$B:$B)/4,1),"",INDEX(RSLT,ROWS($A$3:F348)+QUOTIENT(COLUMNS($A$3:F348)-1,65)*CEILING(COUNT(DRAFT!$B:$B)/4,1),1+MOD(COLUMN()-1,6)))</f>
        <v/>
      </c>
      <c r="G348" s="51" t="str">
        <f>IF(ROWS($A$3:G348)&gt;CEILING(COUNT(DRAFT!$B:$B)/4,1),"",INDEX(RSLT,ROWS($A$3:G348)+QUOTIENT(COLUMNS($A$3:G348)-1,65)*CEILING(COUNT(DRAFT!$B:$B)/4,1),1+MOD(COLUMN()-1,6)))</f>
        <v/>
      </c>
      <c r="H348" s="52" t="str">
        <f>IF(ROWS($A$3:H348)&gt;CEILING(COUNT(DRAFT!$B:$B)/4,1),"",INDEX(RSLT,ROWS($A$3:H348)+QUOTIENT(COLUMNS($A$3:H348)-1,65)*CEILING(COUNT(DRAFT!$B:$B)/4,1),1+MOD(COLUMN()-1,6)))</f>
        <v/>
      </c>
      <c r="I348" s="71" t="str">
        <f>IF(ROWS($A$3:I348)&gt;CEILING(COUNT(DRAFT!$B:$B)/4,1),"",INDEX(RSLT,ROWS($A$3:I348)+QUOTIENT(COLUMNS($A$3:I348)-1,65)*CEILING(COUNT(DRAFT!$B:$B)/4,1),1+MOD(COLUMN()-1,6)))</f>
        <v/>
      </c>
      <c r="J348" s="51" t="str">
        <f>IF(ROWS($A$3:J348)&gt;CEILING(COUNT(DRAFT!$B:$B)/4,1),"",INDEX(RSLT,ROWS($A$3:J348)+QUOTIENT(COLUMNS($A$3:J348)-1,65)*CEILING(COUNT(DRAFT!$B:$B)/4,1),1+MOD(COLUMN()-1,6)))</f>
        <v/>
      </c>
      <c r="K348" s="51" t="str">
        <f>IF(ROWS($A$3:K348)&gt;CEILING(COUNT(DRAFT!$B:$B)/4,1),"",INDEX(RSLT,ROWS($A$3:K348)+QUOTIENT(COLUMNS($A$3:K348)-1,65)*CEILING(COUNT(DRAFT!$B:$B)/4,1),1+MOD(COLUMN()-1,6)))</f>
        <v/>
      </c>
      <c r="L348" s="51" t="str">
        <f>IF(ROWS($A$3:L348)&gt;CEILING(COUNT(DRAFT!$B:$B)/4,1),"",INDEX(RSLT,ROWS($A$3:L348)+QUOTIENT(COLUMNS($A$3:L348)-1,65)*CEILING(COUNT(DRAFT!$B:$B)/4,1),1+MOD(COLUMN()-1,6)))</f>
        <v/>
      </c>
      <c r="M348" s="51" t="str">
        <f>IF(ROWS($A$3:M348)&gt;CEILING(COUNT(DRAFT!$B:$B)/4,1),"",INDEX(RSLT,ROWS($A$3:M348)+QUOTIENT(COLUMNS($A$3:M348)-1,65)*CEILING(COUNT(DRAFT!$B:$B)/4,1),1+MOD(COLUMN()-1,6)))</f>
        <v/>
      </c>
      <c r="N348" s="52" t="str">
        <f>IF(ROWS($A$3:N348)&gt;CEILING(COUNT(DRAFT!$B:$B)/4,1),"",INDEX(RSLT,ROWS($A$3:N348)+QUOTIENT(COLUMNS($A$3:N348)-1,65)*CEILING(COUNT(DRAFT!$B:$B)/4,1),1+MOD(COLUMN()-1,6)))</f>
        <v/>
      </c>
      <c r="O348" s="71" t="str">
        <f>IF(ROWS($A$3:O348)&gt;CEILING(COUNT(DRAFT!$B:$B)/4,1),"",INDEX(RSLT,ROWS($A$3:O348)+QUOTIENT(COLUMNS($A$3:O348)-1,65)*CEILING(COUNT(DRAFT!$B:$B)/4,1),1+MOD(COLUMN()-1,6)))</f>
        <v/>
      </c>
      <c r="P348" s="51" t="str">
        <f>IF(ROWS($A$3:P348)&gt;CEILING(COUNT(DRAFT!$B:$B)/4,1),"",INDEX(RSLT,ROWS($A$3:P348)+QUOTIENT(COLUMNS($A$3:P348)-1,65)*CEILING(COUNT(DRAFT!$B:$B)/4,1),1+MOD(COLUMN()-1,6)))</f>
        <v/>
      </c>
      <c r="Q348" s="51" t="str">
        <f>IF(ROWS($A$3:Q348)&gt;CEILING(COUNT(DRAFT!$B:$B)/4,1),"",INDEX(RSLT,ROWS($A$3:Q348)+QUOTIENT(COLUMNS($A$3:Q348)-1,65)*CEILING(COUNT(DRAFT!$B:$B)/4,1),1+MOD(COLUMN()-1,6)))</f>
        <v/>
      </c>
      <c r="R348" s="51" t="str">
        <f>IF(ROWS($A$3:R348)&gt;CEILING(COUNT(DRAFT!$B:$B)/4,1),"",INDEX(RSLT,ROWS($A$3:R348)+QUOTIENT(COLUMNS($A$3:R348)-1,65)*CEILING(COUNT(DRAFT!$B:$B)/4,1),1+MOD(COLUMN()-1,6)))</f>
        <v/>
      </c>
      <c r="S348" s="51" t="str">
        <f>IF(ROWS($A$3:S348)&gt;CEILING(COUNT(DRAFT!$B:$B)/4,1),"",INDEX(RSLT,ROWS($A$3:S348)+QUOTIENT(COLUMNS($A$3:S348)-1,65)*CEILING(COUNT(DRAFT!$B:$B)/4,1),1+MOD(COLUMN()-1,6)))</f>
        <v/>
      </c>
      <c r="T348" s="52" t="str">
        <f>IF(ROWS($A$3:T348)&gt;CEILING(COUNT(DRAFT!$B:$B)/4,1),"",INDEX(RSLT,ROWS($A$3:T348)+QUOTIENT(COLUMNS($A$3:T348)-1,65)*CEILING(COUNT(DRAFT!$B:$B)/4,1),1+MOD(COLUMN()-1,6)))</f>
        <v/>
      </c>
      <c r="U348" s="71" t="str">
        <f>IF(ROWS($A$3:U348)&gt;CEILING(COUNT(DRAFT!$B:$B)/4,1),"",INDEX(RSLT,ROWS($A$3:U348)+QUOTIENT(COLUMNS($A$3:U348)-1,65)*CEILING(COUNT(DRAFT!$B:$B)/4,1),1+MOD(COLUMN()-1,6)))</f>
        <v/>
      </c>
      <c r="V348" s="51" t="str">
        <f>IF(ROWS($A$3:V348)&gt;CEILING(COUNT(DRAFT!$B:$B)/4,1),"",INDEX(RSLT,ROWS($A$3:V348)+QUOTIENT(COLUMNS($A$3:V348)-1,65)*CEILING(COUNT(DRAFT!$B:$B)/4,1),1+MOD(COLUMN()-1,6)))</f>
        <v/>
      </c>
      <c r="W348" s="51" t="str">
        <f>IF(ROWS($A$3:W348)&gt;CEILING(COUNT(DRAFT!$B:$B)/4,1),"",INDEX(RSLT,ROWS($A$3:W348)+QUOTIENT(COLUMNS($A$3:W348)-1,65)*CEILING(COUNT(DRAFT!$B:$B)/4,1),1+MOD(COLUMN()-1,6)))</f>
        <v/>
      </c>
      <c r="X348" s="51" t="str">
        <f>IF(ROWS($A$3:X348)&gt;CEILING(COUNT(DRAFT!$B:$B)/4,1),"",INDEX(RSLT,ROWS($A$3:X348)+QUOTIENT(COLUMNS($A$3:X348)-1,65)*CEILING(COUNT(DRAFT!$B:$B)/4,1),1+MOD(COLUMN()-1,6)))</f>
        <v/>
      </c>
    </row>
    <row r="349" spans="1:24" ht="23.1" customHeight="1" x14ac:dyDescent="0.2">
      <c r="A349" s="51" t="str">
        <f>IF(ROWS($A$3:A349)&gt;CEILING(COUNT(DRAFT!$B:$B)/4,1),"",INDEX(RSLT,ROWS($A$3:A349)+QUOTIENT(COLUMNS($A$3:A349)-1,65)*CEILING(COUNT(DRAFT!$B:$B)/4,1),1+MOD(COLUMN()-1,6)))</f>
        <v/>
      </c>
      <c r="B349" s="52" t="str">
        <f>IF(ROWS($A$3:B349)&gt;CEILING(COUNT(DRAFT!$B:$B)/4,1),"",INDEX(RSLT,ROWS($A$3:B349)+QUOTIENT(COLUMNS($A$3:B349)-1,65)*CEILING(COUNT(DRAFT!$B:$B)/4,1),1+MOD(COLUMN()-1,6)))</f>
        <v/>
      </c>
      <c r="C349" s="71" t="str">
        <f>IF(ROWS($A$3:C349)&gt;CEILING(COUNT(DRAFT!$B:$B)/4,1),"",INDEX(RSLT,ROWS($A$3:C349)+QUOTIENT(COLUMNS($A$3:C349)-1,65)*CEILING(COUNT(DRAFT!$B:$B)/4,1),1+MOD(COLUMN()-1,6)))</f>
        <v/>
      </c>
      <c r="D349" s="51" t="str">
        <f>IF(ROWS($A$3:D349)&gt;CEILING(COUNT(DRAFT!$B:$B)/4,1),"",INDEX(RSLT,ROWS($A$3:D349)+QUOTIENT(COLUMNS($A$3:D349)-1,65)*CEILING(COUNT(DRAFT!$B:$B)/4,1),1+MOD(COLUMN()-1,6)))</f>
        <v/>
      </c>
      <c r="E349" s="51" t="str">
        <f>IF(ROWS($A$3:E349)&gt;CEILING(COUNT(DRAFT!$B:$B)/4,1),"",INDEX(RSLT,ROWS($A$3:E349)+QUOTIENT(COLUMNS($A$3:E349)-1,65)*CEILING(COUNT(DRAFT!$B:$B)/4,1),1+MOD(COLUMN()-1,6)))</f>
        <v/>
      </c>
      <c r="F349" s="51" t="str">
        <f>IF(ROWS($A$3:F349)&gt;CEILING(COUNT(DRAFT!$B:$B)/4,1),"",INDEX(RSLT,ROWS($A$3:F349)+QUOTIENT(COLUMNS($A$3:F349)-1,65)*CEILING(COUNT(DRAFT!$B:$B)/4,1),1+MOD(COLUMN()-1,6)))</f>
        <v/>
      </c>
      <c r="G349" s="51" t="str">
        <f>IF(ROWS($A$3:G349)&gt;CEILING(COUNT(DRAFT!$B:$B)/4,1),"",INDEX(RSLT,ROWS($A$3:G349)+QUOTIENT(COLUMNS($A$3:G349)-1,65)*CEILING(COUNT(DRAFT!$B:$B)/4,1),1+MOD(COLUMN()-1,6)))</f>
        <v/>
      </c>
      <c r="H349" s="52" t="str">
        <f>IF(ROWS($A$3:H349)&gt;CEILING(COUNT(DRAFT!$B:$B)/4,1),"",INDEX(RSLT,ROWS($A$3:H349)+QUOTIENT(COLUMNS($A$3:H349)-1,65)*CEILING(COUNT(DRAFT!$B:$B)/4,1),1+MOD(COLUMN()-1,6)))</f>
        <v/>
      </c>
      <c r="I349" s="71" t="str">
        <f>IF(ROWS($A$3:I349)&gt;CEILING(COUNT(DRAFT!$B:$B)/4,1),"",INDEX(RSLT,ROWS($A$3:I349)+QUOTIENT(COLUMNS($A$3:I349)-1,65)*CEILING(COUNT(DRAFT!$B:$B)/4,1),1+MOD(COLUMN()-1,6)))</f>
        <v/>
      </c>
      <c r="J349" s="51" t="str">
        <f>IF(ROWS($A$3:J349)&gt;CEILING(COUNT(DRAFT!$B:$B)/4,1),"",INDEX(RSLT,ROWS($A$3:J349)+QUOTIENT(COLUMNS($A$3:J349)-1,65)*CEILING(COUNT(DRAFT!$B:$B)/4,1),1+MOD(COLUMN()-1,6)))</f>
        <v/>
      </c>
      <c r="K349" s="51" t="str">
        <f>IF(ROWS($A$3:K349)&gt;CEILING(COUNT(DRAFT!$B:$B)/4,1),"",INDEX(RSLT,ROWS($A$3:K349)+QUOTIENT(COLUMNS($A$3:K349)-1,65)*CEILING(COUNT(DRAFT!$B:$B)/4,1),1+MOD(COLUMN()-1,6)))</f>
        <v/>
      </c>
      <c r="L349" s="51" t="str">
        <f>IF(ROWS($A$3:L349)&gt;CEILING(COUNT(DRAFT!$B:$B)/4,1),"",INDEX(RSLT,ROWS($A$3:L349)+QUOTIENT(COLUMNS($A$3:L349)-1,65)*CEILING(COUNT(DRAFT!$B:$B)/4,1),1+MOD(COLUMN()-1,6)))</f>
        <v/>
      </c>
      <c r="M349" s="51" t="str">
        <f>IF(ROWS($A$3:M349)&gt;CEILING(COUNT(DRAFT!$B:$B)/4,1),"",INDEX(RSLT,ROWS($A$3:M349)+QUOTIENT(COLUMNS($A$3:M349)-1,65)*CEILING(COUNT(DRAFT!$B:$B)/4,1),1+MOD(COLUMN()-1,6)))</f>
        <v/>
      </c>
      <c r="N349" s="52" t="str">
        <f>IF(ROWS($A$3:N349)&gt;CEILING(COUNT(DRAFT!$B:$B)/4,1),"",INDEX(RSLT,ROWS($A$3:N349)+QUOTIENT(COLUMNS($A$3:N349)-1,65)*CEILING(COUNT(DRAFT!$B:$B)/4,1),1+MOD(COLUMN()-1,6)))</f>
        <v/>
      </c>
      <c r="O349" s="71" t="str">
        <f>IF(ROWS($A$3:O349)&gt;CEILING(COUNT(DRAFT!$B:$B)/4,1),"",INDEX(RSLT,ROWS($A$3:O349)+QUOTIENT(COLUMNS($A$3:O349)-1,65)*CEILING(COUNT(DRAFT!$B:$B)/4,1),1+MOD(COLUMN()-1,6)))</f>
        <v/>
      </c>
      <c r="P349" s="51" t="str">
        <f>IF(ROWS($A$3:P349)&gt;CEILING(COUNT(DRAFT!$B:$B)/4,1),"",INDEX(RSLT,ROWS($A$3:P349)+QUOTIENT(COLUMNS($A$3:P349)-1,65)*CEILING(COUNT(DRAFT!$B:$B)/4,1),1+MOD(COLUMN()-1,6)))</f>
        <v/>
      </c>
      <c r="Q349" s="51" t="str">
        <f>IF(ROWS($A$3:Q349)&gt;CEILING(COUNT(DRAFT!$B:$B)/4,1),"",INDEX(RSLT,ROWS($A$3:Q349)+QUOTIENT(COLUMNS($A$3:Q349)-1,65)*CEILING(COUNT(DRAFT!$B:$B)/4,1),1+MOD(COLUMN()-1,6)))</f>
        <v/>
      </c>
      <c r="R349" s="51" t="str">
        <f>IF(ROWS($A$3:R349)&gt;CEILING(COUNT(DRAFT!$B:$B)/4,1),"",INDEX(RSLT,ROWS($A$3:R349)+QUOTIENT(COLUMNS($A$3:R349)-1,65)*CEILING(COUNT(DRAFT!$B:$B)/4,1),1+MOD(COLUMN()-1,6)))</f>
        <v/>
      </c>
      <c r="S349" s="51" t="str">
        <f>IF(ROWS($A$3:S349)&gt;CEILING(COUNT(DRAFT!$B:$B)/4,1),"",INDEX(RSLT,ROWS($A$3:S349)+QUOTIENT(COLUMNS($A$3:S349)-1,65)*CEILING(COUNT(DRAFT!$B:$B)/4,1),1+MOD(COLUMN()-1,6)))</f>
        <v/>
      </c>
      <c r="T349" s="52" t="str">
        <f>IF(ROWS($A$3:T349)&gt;CEILING(COUNT(DRAFT!$B:$B)/4,1),"",INDEX(RSLT,ROWS($A$3:T349)+QUOTIENT(COLUMNS($A$3:T349)-1,65)*CEILING(COUNT(DRAFT!$B:$B)/4,1),1+MOD(COLUMN()-1,6)))</f>
        <v/>
      </c>
      <c r="U349" s="71" t="str">
        <f>IF(ROWS($A$3:U349)&gt;CEILING(COUNT(DRAFT!$B:$B)/4,1),"",INDEX(RSLT,ROWS($A$3:U349)+QUOTIENT(COLUMNS($A$3:U349)-1,65)*CEILING(COUNT(DRAFT!$B:$B)/4,1),1+MOD(COLUMN()-1,6)))</f>
        <v/>
      </c>
      <c r="V349" s="51" t="str">
        <f>IF(ROWS($A$3:V349)&gt;CEILING(COUNT(DRAFT!$B:$B)/4,1),"",INDEX(RSLT,ROWS($A$3:V349)+QUOTIENT(COLUMNS($A$3:V349)-1,65)*CEILING(COUNT(DRAFT!$B:$B)/4,1),1+MOD(COLUMN()-1,6)))</f>
        <v/>
      </c>
      <c r="W349" s="51" t="str">
        <f>IF(ROWS($A$3:W349)&gt;CEILING(COUNT(DRAFT!$B:$B)/4,1),"",INDEX(RSLT,ROWS($A$3:W349)+QUOTIENT(COLUMNS($A$3:W349)-1,65)*CEILING(COUNT(DRAFT!$B:$B)/4,1),1+MOD(COLUMN()-1,6)))</f>
        <v/>
      </c>
      <c r="X349" s="51" t="str">
        <f>IF(ROWS($A$3:X349)&gt;CEILING(COUNT(DRAFT!$B:$B)/4,1),"",INDEX(RSLT,ROWS($A$3:X349)+QUOTIENT(COLUMNS($A$3:X349)-1,65)*CEILING(COUNT(DRAFT!$B:$B)/4,1),1+MOD(COLUMN()-1,6)))</f>
        <v/>
      </c>
    </row>
    <row r="350" spans="1:24" ht="23.1" customHeight="1" x14ac:dyDescent="0.2">
      <c r="A350" s="51" t="str">
        <f>IF(ROWS($A$3:A350)&gt;CEILING(COUNT(DRAFT!$B:$B)/4,1),"",INDEX(RSLT,ROWS($A$3:A350)+QUOTIENT(COLUMNS($A$3:A350)-1,65)*CEILING(COUNT(DRAFT!$B:$B)/4,1),1+MOD(COLUMN()-1,6)))</f>
        <v/>
      </c>
      <c r="B350" s="52" t="str">
        <f>IF(ROWS($A$3:B350)&gt;CEILING(COUNT(DRAFT!$B:$B)/4,1),"",INDEX(RSLT,ROWS($A$3:B350)+QUOTIENT(COLUMNS($A$3:B350)-1,65)*CEILING(COUNT(DRAFT!$B:$B)/4,1),1+MOD(COLUMN()-1,6)))</f>
        <v/>
      </c>
      <c r="C350" s="71" t="str">
        <f>IF(ROWS($A$3:C350)&gt;CEILING(COUNT(DRAFT!$B:$B)/4,1),"",INDEX(RSLT,ROWS($A$3:C350)+QUOTIENT(COLUMNS($A$3:C350)-1,65)*CEILING(COUNT(DRAFT!$B:$B)/4,1),1+MOD(COLUMN()-1,6)))</f>
        <v/>
      </c>
      <c r="D350" s="51" t="str">
        <f>IF(ROWS($A$3:D350)&gt;CEILING(COUNT(DRAFT!$B:$B)/4,1),"",INDEX(RSLT,ROWS($A$3:D350)+QUOTIENT(COLUMNS($A$3:D350)-1,65)*CEILING(COUNT(DRAFT!$B:$B)/4,1),1+MOD(COLUMN()-1,6)))</f>
        <v/>
      </c>
      <c r="E350" s="51" t="str">
        <f>IF(ROWS($A$3:E350)&gt;CEILING(COUNT(DRAFT!$B:$B)/4,1),"",INDEX(RSLT,ROWS($A$3:E350)+QUOTIENT(COLUMNS($A$3:E350)-1,65)*CEILING(COUNT(DRAFT!$B:$B)/4,1),1+MOD(COLUMN()-1,6)))</f>
        <v/>
      </c>
      <c r="F350" s="51" t="str">
        <f>IF(ROWS($A$3:F350)&gt;CEILING(COUNT(DRAFT!$B:$B)/4,1),"",INDEX(RSLT,ROWS($A$3:F350)+QUOTIENT(COLUMNS($A$3:F350)-1,65)*CEILING(COUNT(DRAFT!$B:$B)/4,1),1+MOD(COLUMN()-1,6)))</f>
        <v/>
      </c>
      <c r="G350" s="51" t="str">
        <f>IF(ROWS($A$3:G350)&gt;CEILING(COUNT(DRAFT!$B:$B)/4,1),"",INDEX(RSLT,ROWS($A$3:G350)+QUOTIENT(COLUMNS($A$3:G350)-1,65)*CEILING(COUNT(DRAFT!$B:$B)/4,1),1+MOD(COLUMN()-1,6)))</f>
        <v/>
      </c>
      <c r="H350" s="52" t="str">
        <f>IF(ROWS($A$3:H350)&gt;CEILING(COUNT(DRAFT!$B:$B)/4,1),"",INDEX(RSLT,ROWS($A$3:H350)+QUOTIENT(COLUMNS($A$3:H350)-1,65)*CEILING(COUNT(DRAFT!$B:$B)/4,1),1+MOD(COLUMN()-1,6)))</f>
        <v/>
      </c>
      <c r="I350" s="71" t="str">
        <f>IF(ROWS($A$3:I350)&gt;CEILING(COUNT(DRAFT!$B:$B)/4,1),"",INDEX(RSLT,ROWS($A$3:I350)+QUOTIENT(COLUMNS($A$3:I350)-1,65)*CEILING(COUNT(DRAFT!$B:$B)/4,1),1+MOD(COLUMN()-1,6)))</f>
        <v/>
      </c>
      <c r="J350" s="51" t="str">
        <f>IF(ROWS($A$3:J350)&gt;CEILING(COUNT(DRAFT!$B:$B)/4,1),"",INDEX(RSLT,ROWS($A$3:J350)+QUOTIENT(COLUMNS($A$3:J350)-1,65)*CEILING(COUNT(DRAFT!$B:$B)/4,1),1+MOD(COLUMN()-1,6)))</f>
        <v/>
      </c>
      <c r="K350" s="51" t="str">
        <f>IF(ROWS($A$3:K350)&gt;CEILING(COUNT(DRAFT!$B:$B)/4,1),"",INDEX(RSLT,ROWS($A$3:K350)+QUOTIENT(COLUMNS($A$3:K350)-1,65)*CEILING(COUNT(DRAFT!$B:$B)/4,1),1+MOD(COLUMN()-1,6)))</f>
        <v/>
      </c>
      <c r="L350" s="51" t="str">
        <f>IF(ROWS($A$3:L350)&gt;CEILING(COUNT(DRAFT!$B:$B)/4,1),"",INDEX(RSLT,ROWS($A$3:L350)+QUOTIENT(COLUMNS($A$3:L350)-1,65)*CEILING(COUNT(DRAFT!$B:$B)/4,1),1+MOD(COLUMN()-1,6)))</f>
        <v/>
      </c>
      <c r="M350" s="51" t="str">
        <f>IF(ROWS($A$3:M350)&gt;CEILING(COUNT(DRAFT!$B:$B)/4,1),"",INDEX(RSLT,ROWS($A$3:M350)+QUOTIENT(COLUMNS($A$3:M350)-1,65)*CEILING(COUNT(DRAFT!$B:$B)/4,1),1+MOD(COLUMN()-1,6)))</f>
        <v/>
      </c>
      <c r="N350" s="52" t="str">
        <f>IF(ROWS($A$3:N350)&gt;CEILING(COUNT(DRAFT!$B:$B)/4,1),"",INDEX(RSLT,ROWS($A$3:N350)+QUOTIENT(COLUMNS($A$3:N350)-1,65)*CEILING(COUNT(DRAFT!$B:$B)/4,1),1+MOD(COLUMN()-1,6)))</f>
        <v/>
      </c>
      <c r="O350" s="71" t="str">
        <f>IF(ROWS($A$3:O350)&gt;CEILING(COUNT(DRAFT!$B:$B)/4,1),"",INDEX(RSLT,ROWS($A$3:O350)+QUOTIENT(COLUMNS($A$3:O350)-1,65)*CEILING(COUNT(DRAFT!$B:$B)/4,1),1+MOD(COLUMN()-1,6)))</f>
        <v/>
      </c>
      <c r="P350" s="51" t="str">
        <f>IF(ROWS($A$3:P350)&gt;CEILING(COUNT(DRAFT!$B:$B)/4,1),"",INDEX(RSLT,ROWS($A$3:P350)+QUOTIENT(COLUMNS($A$3:P350)-1,65)*CEILING(COUNT(DRAFT!$B:$B)/4,1),1+MOD(COLUMN()-1,6)))</f>
        <v/>
      </c>
      <c r="Q350" s="51" t="str">
        <f>IF(ROWS($A$3:Q350)&gt;CEILING(COUNT(DRAFT!$B:$B)/4,1),"",INDEX(RSLT,ROWS($A$3:Q350)+QUOTIENT(COLUMNS($A$3:Q350)-1,65)*CEILING(COUNT(DRAFT!$B:$B)/4,1),1+MOD(COLUMN()-1,6)))</f>
        <v/>
      </c>
      <c r="R350" s="51" t="str">
        <f>IF(ROWS($A$3:R350)&gt;CEILING(COUNT(DRAFT!$B:$B)/4,1),"",INDEX(RSLT,ROWS($A$3:R350)+QUOTIENT(COLUMNS($A$3:R350)-1,65)*CEILING(COUNT(DRAFT!$B:$B)/4,1),1+MOD(COLUMN()-1,6)))</f>
        <v/>
      </c>
      <c r="S350" s="51" t="str">
        <f>IF(ROWS($A$3:S350)&gt;CEILING(COUNT(DRAFT!$B:$B)/4,1),"",INDEX(RSLT,ROWS($A$3:S350)+QUOTIENT(COLUMNS($A$3:S350)-1,65)*CEILING(COUNT(DRAFT!$B:$B)/4,1),1+MOD(COLUMN()-1,6)))</f>
        <v/>
      </c>
      <c r="T350" s="52" t="str">
        <f>IF(ROWS($A$3:T350)&gt;CEILING(COUNT(DRAFT!$B:$B)/4,1),"",INDEX(RSLT,ROWS($A$3:T350)+QUOTIENT(COLUMNS($A$3:T350)-1,65)*CEILING(COUNT(DRAFT!$B:$B)/4,1),1+MOD(COLUMN()-1,6)))</f>
        <v/>
      </c>
      <c r="U350" s="71" t="str">
        <f>IF(ROWS($A$3:U350)&gt;CEILING(COUNT(DRAFT!$B:$B)/4,1),"",INDEX(RSLT,ROWS($A$3:U350)+QUOTIENT(COLUMNS($A$3:U350)-1,65)*CEILING(COUNT(DRAFT!$B:$B)/4,1),1+MOD(COLUMN()-1,6)))</f>
        <v/>
      </c>
      <c r="V350" s="51" t="str">
        <f>IF(ROWS($A$3:V350)&gt;CEILING(COUNT(DRAFT!$B:$B)/4,1),"",INDEX(RSLT,ROWS($A$3:V350)+QUOTIENT(COLUMNS($A$3:V350)-1,65)*CEILING(COUNT(DRAFT!$B:$B)/4,1),1+MOD(COLUMN()-1,6)))</f>
        <v/>
      </c>
      <c r="W350" s="51" t="str">
        <f>IF(ROWS($A$3:W350)&gt;CEILING(COUNT(DRAFT!$B:$B)/4,1),"",INDEX(RSLT,ROWS($A$3:W350)+QUOTIENT(COLUMNS($A$3:W350)-1,65)*CEILING(COUNT(DRAFT!$B:$B)/4,1),1+MOD(COLUMN()-1,6)))</f>
        <v/>
      </c>
      <c r="X350" s="51" t="str">
        <f>IF(ROWS($A$3:X350)&gt;CEILING(COUNT(DRAFT!$B:$B)/4,1),"",INDEX(RSLT,ROWS($A$3:X350)+QUOTIENT(COLUMNS($A$3:X350)-1,65)*CEILING(COUNT(DRAFT!$B:$B)/4,1),1+MOD(COLUMN()-1,6)))</f>
        <v/>
      </c>
    </row>
    <row r="351" spans="1:24" ht="23.1" customHeight="1" x14ac:dyDescent="0.2">
      <c r="A351" s="51" t="str">
        <f>IF(ROWS($A$3:A351)&gt;CEILING(COUNT(DRAFT!$B:$B)/4,1),"",INDEX(RSLT,ROWS($A$3:A351)+QUOTIENT(COLUMNS($A$3:A351)-1,65)*CEILING(COUNT(DRAFT!$B:$B)/4,1),1+MOD(COLUMN()-1,6)))</f>
        <v/>
      </c>
      <c r="B351" s="52" t="str">
        <f>IF(ROWS($A$3:B351)&gt;CEILING(COUNT(DRAFT!$B:$B)/4,1),"",INDEX(RSLT,ROWS($A$3:B351)+QUOTIENT(COLUMNS($A$3:B351)-1,65)*CEILING(COUNT(DRAFT!$B:$B)/4,1),1+MOD(COLUMN()-1,6)))</f>
        <v/>
      </c>
      <c r="C351" s="71" t="str">
        <f>IF(ROWS($A$3:C351)&gt;CEILING(COUNT(DRAFT!$B:$B)/4,1),"",INDEX(RSLT,ROWS($A$3:C351)+QUOTIENT(COLUMNS($A$3:C351)-1,65)*CEILING(COUNT(DRAFT!$B:$B)/4,1),1+MOD(COLUMN()-1,6)))</f>
        <v/>
      </c>
      <c r="D351" s="51" t="str">
        <f>IF(ROWS($A$3:D351)&gt;CEILING(COUNT(DRAFT!$B:$B)/4,1),"",INDEX(RSLT,ROWS($A$3:D351)+QUOTIENT(COLUMNS($A$3:D351)-1,65)*CEILING(COUNT(DRAFT!$B:$B)/4,1),1+MOD(COLUMN()-1,6)))</f>
        <v/>
      </c>
      <c r="E351" s="51" t="str">
        <f>IF(ROWS($A$3:E351)&gt;CEILING(COUNT(DRAFT!$B:$B)/4,1),"",INDEX(RSLT,ROWS($A$3:E351)+QUOTIENT(COLUMNS($A$3:E351)-1,65)*CEILING(COUNT(DRAFT!$B:$B)/4,1),1+MOD(COLUMN()-1,6)))</f>
        <v/>
      </c>
      <c r="F351" s="51" t="str">
        <f>IF(ROWS($A$3:F351)&gt;CEILING(COUNT(DRAFT!$B:$B)/4,1),"",INDEX(RSLT,ROWS($A$3:F351)+QUOTIENT(COLUMNS($A$3:F351)-1,65)*CEILING(COUNT(DRAFT!$B:$B)/4,1),1+MOD(COLUMN()-1,6)))</f>
        <v/>
      </c>
      <c r="G351" s="51" t="str">
        <f>IF(ROWS($A$3:G351)&gt;CEILING(COUNT(DRAFT!$B:$B)/4,1),"",INDEX(RSLT,ROWS($A$3:G351)+QUOTIENT(COLUMNS($A$3:G351)-1,65)*CEILING(COUNT(DRAFT!$B:$B)/4,1),1+MOD(COLUMN()-1,6)))</f>
        <v/>
      </c>
      <c r="H351" s="52" t="str">
        <f>IF(ROWS($A$3:H351)&gt;CEILING(COUNT(DRAFT!$B:$B)/4,1),"",INDEX(RSLT,ROWS($A$3:H351)+QUOTIENT(COLUMNS($A$3:H351)-1,65)*CEILING(COUNT(DRAFT!$B:$B)/4,1),1+MOD(COLUMN()-1,6)))</f>
        <v/>
      </c>
      <c r="I351" s="71" t="str">
        <f>IF(ROWS($A$3:I351)&gt;CEILING(COUNT(DRAFT!$B:$B)/4,1),"",INDEX(RSLT,ROWS($A$3:I351)+QUOTIENT(COLUMNS($A$3:I351)-1,65)*CEILING(COUNT(DRAFT!$B:$B)/4,1),1+MOD(COLUMN()-1,6)))</f>
        <v/>
      </c>
      <c r="J351" s="51" t="str">
        <f>IF(ROWS($A$3:J351)&gt;CEILING(COUNT(DRAFT!$B:$B)/4,1),"",INDEX(RSLT,ROWS($A$3:J351)+QUOTIENT(COLUMNS($A$3:J351)-1,65)*CEILING(COUNT(DRAFT!$B:$B)/4,1),1+MOD(COLUMN()-1,6)))</f>
        <v/>
      </c>
      <c r="K351" s="51" t="str">
        <f>IF(ROWS($A$3:K351)&gt;CEILING(COUNT(DRAFT!$B:$B)/4,1),"",INDEX(RSLT,ROWS($A$3:K351)+QUOTIENT(COLUMNS($A$3:K351)-1,65)*CEILING(COUNT(DRAFT!$B:$B)/4,1),1+MOD(COLUMN()-1,6)))</f>
        <v/>
      </c>
      <c r="L351" s="51" t="str">
        <f>IF(ROWS($A$3:L351)&gt;CEILING(COUNT(DRAFT!$B:$B)/4,1),"",INDEX(RSLT,ROWS($A$3:L351)+QUOTIENT(COLUMNS($A$3:L351)-1,65)*CEILING(COUNT(DRAFT!$B:$B)/4,1),1+MOD(COLUMN()-1,6)))</f>
        <v/>
      </c>
      <c r="M351" s="51" t="str">
        <f>IF(ROWS($A$3:M351)&gt;CEILING(COUNT(DRAFT!$B:$B)/4,1),"",INDEX(RSLT,ROWS($A$3:M351)+QUOTIENT(COLUMNS($A$3:M351)-1,65)*CEILING(COUNT(DRAFT!$B:$B)/4,1),1+MOD(COLUMN()-1,6)))</f>
        <v/>
      </c>
      <c r="N351" s="52" t="str">
        <f>IF(ROWS($A$3:N351)&gt;CEILING(COUNT(DRAFT!$B:$B)/4,1),"",INDEX(RSLT,ROWS($A$3:N351)+QUOTIENT(COLUMNS($A$3:N351)-1,65)*CEILING(COUNT(DRAFT!$B:$B)/4,1),1+MOD(COLUMN()-1,6)))</f>
        <v/>
      </c>
      <c r="O351" s="71" t="str">
        <f>IF(ROWS($A$3:O351)&gt;CEILING(COUNT(DRAFT!$B:$B)/4,1),"",INDEX(RSLT,ROWS($A$3:O351)+QUOTIENT(COLUMNS($A$3:O351)-1,65)*CEILING(COUNT(DRAFT!$B:$B)/4,1),1+MOD(COLUMN()-1,6)))</f>
        <v/>
      </c>
      <c r="P351" s="51" t="str">
        <f>IF(ROWS($A$3:P351)&gt;CEILING(COUNT(DRAFT!$B:$B)/4,1),"",INDEX(RSLT,ROWS($A$3:P351)+QUOTIENT(COLUMNS($A$3:P351)-1,65)*CEILING(COUNT(DRAFT!$B:$B)/4,1),1+MOD(COLUMN()-1,6)))</f>
        <v/>
      </c>
      <c r="Q351" s="51" t="str">
        <f>IF(ROWS($A$3:Q351)&gt;CEILING(COUNT(DRAFT!$B:$B)/4,1),"",INDEX(RSLT,ROWS($A$3:Q351)+QUOTIENT(COLUMNS($A$3:Q351)-1,65)*CEILING(COUNT(DRAFT!$B:$B)/4,1),1+MOD(COLUMN()-1,6)))</f>
        <v/>
      </c>
      <c r="R351" s="51" t="str">
        <f>IF(ROWS($A$3:R351)&gt;CEILING(COUNT(DRAFT!$B:$B)/4,1),"",INDEX(RSLT,ROWS($A$3:R351)+QUOTIENT(COLUMNS($A$3:R351)-1,65)*CEILING(COUNT(DRAFT!$B:$B)/4,1),1+MOD(COLUMN()-1,6)))</f>
        <v/>
      </c>
      <c r="S351" s="51" t="str">
        <f>IF(ROWS($A$3:S351)&gt;CEILING(COUNT(DRAFT!$B:$B)/4,1),"",INDEX(RSLT,ROWS($A$3:S351)+QUOTIENT(COLUMNS($A$3:S351)-1,65)*CEILING(COUNT(DRAFT!$B:$B)/4,1),1+MOD(COLUMN()-1,6)))</f>
        <v/>
      </c>
      <c r="T351" s="52" t="str">
        <f>IF(ROWS($A$3:T351)&gt;CEILING(COUNT(DRAFT!$B:$B)/4,1),"",INDEX(RSLT,ROWS($A$3:T351)+QUOTIENT(COLUMNS($A$3:T351)-1,65)*CEILING(COUNT(DRAFT!$B:$B)/4,1),1+MOD(COLUMN()-1,6)))</f>
        <v/>
      </c>
      <c r="U351" s="71" t="str">
        <f>IF(ROWS($A$3:U351)&gt;CEILING(COUNT(DRAFT!$B:$B)/4,1),"",INDEX(RSLT,ROWS($A$3:U351)+QUOTIENT(COLUMNS($A$3:U351)-1,65)*CEILING(COUNT(DRAFT!$B:$B)/4,1),1+MOD(COLUMN()-1,6)))</f>
        <v/>
      </c>
      <c r="V351" s="51" t="str">
        <f>IF(ROWS($A$3:V351)&gt;CEILING(COUNT(DRAFT!$B:$B)/4,1),"",INDEX(RSLT,ROWS($A$3:V351)+QUOTIENT(COLUMNS($A$3:V351)-1,65)*CEILING(COUNT(DRAFT!$B:$B)/4,1),1+MOD(COLUMN()-1,6)))</f>
        <v/>
      </c>
      <c r="W351" s="51" t="str">
        <f>IF(ROWS($A$3:W351)&gt;CEILING(COUNT(DRAFT!$B:$B)/4,1),"",INDEX(RSLT,ROWS($A$3:W351)+QUOTIENT(COLUMNS($A$3:W351)-1,65)*CEILING(COUNT(DRAFT!$B:$B)/4,1),1+MOD(COLUMN()-1,6)))</f>
        <v/>
      </c>
      <c r="X351" s="51" t="str">
        <f>IF(ROWS($A$3:X351)&gt;CEILING(COUNT(DRAFT!$B:$B)/4,1),"",INDEX(RSLT,ROWS($A$3:X351)+QUOTIENT(COLUMNS($A$3:X351)-1,65)*CEILING(COUNT(DRAFT!$B:$B)/4,1),1+MOD(COLUMN()-1,6)))</f>
        <v/>
      </c>
    </row>
    <row r="352" spans="1:24" ht="23.1" customHeight="1" x14ac:dyDescent="0.2">
      <c r="A352" s="51" t="str">
        <f>IF(ROWS($A$3:A352)&gt;CEILING(COUNT(DRAFT!$B:$B)/4,1),"",INDEX(RSLT,ROWS($A$3:A352)+QUOTIENT(COLUMNS($A$3:A352)-1,65)*CEILING(COUNT(DRAFT!$B:$B)/4,1),1+MOD(COLUMN()-1,6)))</f>
        <v/>
      </c>
      <c r="B352" s="52" t="str">
        <f>IF(ROWS($A$3:B352)&gt;CEILING(COUNT(DRAFT!$B:$B)/4,1),"",INDEX(RSLT,ROWS($A$3:B352)+QUOTIENT(COLUMNS($A$3:B352)-1,65)*CEILING(COUNT(DRAFT!$B:$B)/4,1),1+MOD(COLUMN()-1,6)))</f>
        <v/>
      </c>
      <c r="C352" s="71" t="str">
        <f>IF(ROWS($A$3:C352)&gt;CEILING(COUNT(DRAFT!$B:$B)/4,1),"",INDEX(RSLT,ROWS($A$3:C352)+QUOTIENT(COLUMNS($A$3:C352)-1,65)*CEILING(COUNT(DRAFT!$B:$B)/4,1),1+MOD(COLUMN()-1,6)))</f>
        <v/>
      </c>
      <c r="D352" s="51" t="str">
        <f>IF(ROWS($A$3:D352)&gt;CEILING(COUNT(DRAFT!$B:$B)/4,1),"",INDEX(RSLT,ROWS($A$3:D352)+QUOTIENT(COLUMNS($A$3:D352)-1,65)*CEILING(COUNT(DRAFT!$B:$B)/4,1),1+MOD(COLUMN()-1,6)))</f>
        <v/>
      </c>
      <c r="E352" s="51" t="str">
        <f>IF(ROWS($A$3:E352)&gt;CEILING(COUNT(DRAFT!$B:$B)/4,1),"",INDEX(RSLT,ROWS($A$3:E352)+QUOTIENT(COLUMNS($A$3:E352)-1,65)*CEILING(COUNT(DRAFT!$B:$B)/4,1),1+MOD(COLUMN()-1,6)))</f>
        <v/>
      </c>
      <c r="F352" s="51" t="str">
        <f>IF(ROWS($A$3:F352)&gt;CEILING(COUNT(DRAFT!$B:$B)/4,1),"",INDEX(RSLT,ROWS($A$3:F352)+QUOTIENT(COLUMNS($A$3:F352)-1,65)*CEILING(COUNT(DRAFT!$B:$B)/4,1),1+MOD(COLUMN()-1,6)))</f>
        <v/>
      </c>
      <c r="G352" s="51" t="str">
        <f>IF(ROWS($A$3:G352)&gt;CEILING(COUNT(DRAFT!$B:$B)/4,1),"",INDEX(RSLT,ROWS($A$3:G352)+QUOTIENT(COLUMNS($A$3:G352)-1,65)*CEILING(COUNT(DRAFT!$B:$B)/4,1),1+MOD(COLUMN()-1,6)))</f>
        <v/>
      </c>
      <c r="H352" s="52" t="str">
        <f>IF(ROWS($A$3:H352)&gt;CEILING(COUNT(DRAFT!$B:$B)/4,1),"",INDEX(RSLT,ROWS($A$3:H352)+QUOTIENT(COLUMNS($A$3:H352)-1,65)*CEILING(COUNT(DRAFT!$B:$B)/4,1),1+MOD(COLUMN()-1,6)))</f>
        <v/>
      </c>
      <c r="I352" s="71" t="str">
        <f>IF(ROWS($A$3:I352)&gt;CEILING(COUNT(DRAFT!$B:$B)/4,1),"",INDEX(RSLT,ROWS($A$3:I352)+QUOTIENT(COLUMNS($A$3:I352)-1,65)*CEILING(COUNT(DRAFT!$B:$B)/4,1),1+MOD(COLUMN()-1,6)))</f>
        <v/>
      </c>
      <c r="J352" s="51" t="str">
        <f>IF(ROWS($A$3:J352)&gt;CEILING(COUNT(DRAFT!$B:$B)/4,1),"",INDEX(RSLT,ROWS($A$3:J352)+QUOTIENT(COLUMNS($A$3:J352)-1,65)*CEILING(COUNT(DRAFT!$B:$B)/4,1),1+MOD(COLUMN()-1,6)))</f>
        <v/>
      </c>
      <c r="K352" s="51" t="str">
        <f>IF(ROWS($A$3:K352)&gt;CEILING(COUNT(DRAFT!$B:$B)/4,1),"",INDEX(RSLT,ROWS($A$3:K352)+QUOTIENT(COLUMNS($A$3:K352)-1,65)*CEILING(COUNT(DRAFT!$B:$B)/4,1),1+MOD(COLUMN()-1,6)))</f>
        <v/>
      </c>
      <c r="L352" s="51" t="str">
        <f>IF(ROWS($A$3:L352)&gt;CEILING(COUNT(DRAFT!$B:$B)/4,1),"",INDEX(RSLT,ROWS($A$3:L352)+QUOTIENT(COLUMNS($A$3:L352)-1,65)*CEILING(COUNT(DRAFT!$B:$B)/4,1),1+MOD(COLUMN()-1,6)))</f>
        <v/>
      </c>
      <c r="M352" s="51" t="str">
        <f>IF(ROWS($A$3:M352)&gt;CEILING(COUNT(DRAFT!$B:$B)/4,1),"",INDEX(RSLT,ROWS($A$3:M352)+QUOTIENT(COLUMNS($A$3:M352)-1,65)*CEILING(COUNT(DRAFT!$B:$B)/4,1),1+MOD(COLUMN()-1,6)))</f>
        <v/>
      </c>
      <c r="N352" s="52" t="str">
        <f>IF(ROWS($A$3:N352)&gt;CEILING(COUNT(DRAFT!$B:$B)/4,1),"",INDEX(RSLT,ROWS($A$3:N352)+QUOTIENT(COLUMNS($A$3:N352)-1,65)*CEILING(COUNT(DRAFT!$B:$B)/4,1),1+MOD(COLUMN()-1,6)))</f>
        <v/>
      </c>
      <c r="O352" s="71" t="str">
        <f>IF(ROWS($A$3:O352)&gt;CEILING(COUNT(DRAFT!$B:$B)/4,1),"",INDEX(RSLT,ROWS($A$3:O352)+QUOTIENT(COLUMNS($A$3:O352)-1,65)*CEILING(COUNT(DRAFT!$B:$B)/4,1),1+MOD(COLUMN()-1,6)))</f>
        <v/>
      </c>
      <c r="P352" s="51" t="str">
        <f>IF(ROWS($A$3:P352)&gt;CEILING(COUNT(DRAFT!$B:$B)/4,1),"",INDEX(RSLT,ROWS($A$3:P352)+QUOTIENT(COLUMNS($A$3:P352)-1,65)*CEILING(COUNT(DRAFT!$B:$B)/4,1),1+MOD(COLUMN()-1,6)))</f>
        <v/>
      </c>
      <c r="Q352" s="51" t="str">
        <f>IF(ROWS($A$3:Q352)&gt;CEILING(COUNT(DRAFT!$B:$B)/4,1),"",INDEX(RSLT,ROWS($A$3:Q352)+QUOTIENT(COLUMNS($A$3:Q352)-1,65)*CEILING(COUNT(DRAFT!$B:$B)/4,1),1+MOD(COLUMN()-1,6)))</f>
        <v/>
      </c>
      <c r="R352" s="51" t="str">
        <f>IF(ROWS($A$3:R352)&gt;CEILING(COUNT(DRAFT!$B:$B)/4,1),"",INDEX(RSLT,ROWS($A$3:R352)+QUOTIENT(COLUMNS($A$3:R352)-1,65)*CEILING(COUNT(DRAFT!$B:$B)/4,1),1+MOD(COLUMN()-1,6)))</f>
        <v/>
      </c>
      <c r="S352" s="51" t="str">
        <f>IF(ROWS($A$3:S352)&gt;CEILING(COUNT(DRAFT!$B:$B)/4,1),"",INDEX(RSLT,ROWS($A$3:S352)+QUOTIENT(COLUMNS($A$3:S352)-1,65)*CEILING(COUNT(DRAFT!$B:$B)/4,1),1+MOD(COLUMN()-1,6)))</f>
        <v/>
      </c>
      <c r="T352" s="52" t="str">
        <f>IF(ROWS($A$3:T352)&gt;CEILING(COUNT(DRAFT!$B:$B)/4,1),"",INDEX(RSLT,ROWS($A$3:T352)+QUOTIENT(COLUMNS($A$3:T352)-1,65)*CEILING(COUNT(DRAFT!$B:$B)/4,1),1+MOD(COLUMN()-1,6)))</f>
        <v/>
      </c>
      <c r="U352" s="71" t="str">
        <f>IF(ROWS($A$3:U352)&gt;CEILING(COUNT(DRAFT!$B:$B)/4,1),"",INDEX(RSLT,ROWS($A$3:U352)+QUOTIENT(COLUMNS($A$3:U352)-1,65)*CEILING(COUNT(DRAFT!$B:$B)/4,1),1+MOD(COLUMN()-1,6)))</f>
        <v/>
      </c>
      <c r="V352" s="51" t="str">
        <f>IF(ROWS($A$3:V352)&gt;CEILING(COUNT(DRAFT!$B:$B)/4,1),"",INDEX(RSLT,ROWS($A$3:V352)+QUOTIENT(COLUMNS($A$3:V352)-1,65)*CEILING(COUNT(DRAFT!$B:$B)/4,1),1+MOD(COLUMN()-1,6)))</f>
        <v/>
      </c>
      <c r="W352" s="51" t="str">
        <f>IF(ROWS($A$3:W352)&gt;CEILING(COUNT(DRAFT!$B:$B)/4,1),"",INDEX(RSLT,ROWS($A$3:W352)+QUOTIENT(COLUMNS($A$3:W352)-1,65)*CEILING(COUNT(DRAFT!$B:$B)/4,1),1+MOD(COLUMN()-1,6)))</f>
        <v/>
      </c>
      <c r="X352" s="51" t="str">
        <f>IF(ROWS($A$3:X352)&gt;CEILING(COUNT(DRAFT!$B:$B)/4,1),"",INDEX(RSLT,ROWS($A$3:X352)+QUOTIENT(COLUMNS($A$3:X352)-1,65)*CEILING(COUNT(DRAFT!$B:$B)/4,1),1+MOD(COLUMN()-1,6)))</f>
        <v/>
      </c>
    </row>
    <row r="353" spans="1:24" ht="23.1" customHeight="1" x14ac:dyDescent="0.2">
      <c r="A353" s="51" t="str">
        <f>IF(ROWS($A$3:A353)&gt;CEILING(COUNT(DRAFT!$B:$B)/4,1),"",INDEX(RSLT,ROWS($A$3:A353)+QUOTIENT(COLUMNS($A$3:A353)-1,65)*CEILING(COUNT(DRAFT!$B:$B)/4,1),1+MOD(COLUMN()-1,6)))</f>
        <v/>
      </c>
      <c r="B353" s="52" t="str">
        <f>IF(ROWS($A$3:B353)&gt;CEILING(COUNT(DRAFT!$B:$B)/4,1),"",INDEX(RSLT,ROWS($A$3:B353)+QUOTIENT(COLUMNS($A$3:B353)-1,65)*CEILING(COUNT(DRAFT!$B:$B)/4,1),1+MOD(COLUMN()-1,6)))</f>
        <v/>
      </c>
      <c r="C353" s="71" t="str">
        <f>IF(ROWS($A$3:C353)&gt;CEILING(COUNT(DRAFT!$B:$B)/4,1),"",INDEX(RSLT,ROWS($A$3:C353)+QUOTIENT(COLUMNS($A$3:C353)-1,65)*CEILING(COUNT(DRAFT!$B:$B)/4,1),1+MOD(COLUMN()-1,6)))</f>
        <v/>
      </c>
      <c r="D353" s="51" t="str">
        <f>IF(ROWS($A$3:D353)&gt;CEILING(COUNT(DRAFT!$B:$B)/4,1),"",INDEX(RSLT,ROWS($A$3:D353)+QUOTIENT(COLUMNS($A$3:D353)-1,65)*CEILING(COUNT(DRAFT!$B:$B)/4,1),1+MOD(COLUMN()-1,6)))</f>
        <v/>
      </c>
      <c r="E353" s="51" t="str">
        <f>IF(ROWS($A$3:E353)&gt;CEILING(COUNT(DRAFT!$B:$B)/4,1),"",INDEX(RSLT,ROWS($A$3:E353)+QUOTIENT(COLUMNS($A$3:E353)-1,65)*CEILING(COUNT(DRAFT!$B:$B)/4,1),1+MOD(COLUMN()-1,6)))</f>
        <v/>
      </c>
      <c r="F353" s="51" t="str">
        <f>IF(ROWS($A$3:F353)&gt;CEILING(COUNT(DRAFT!$B:$B)/4,1),"",INDEX(RSLT,ROWS($A$3:F353)+QUOTIENT(COLUMNS($A$3:F353)-1,65)*CEILING(COUNT(DRAFT!$B:$B)/4,1),1+MOD(COLUMN()-1,6)))</f>
        <v/>
      </c>
      <c r="G353" s="51" t="str">
        <f>IF(ROWS($A$3:G353)&gt;CEILING(COUNT(DRAFT!$B:$B)/4,1),"",INDEX(RSLT,ROWS($A$3:G353)+QUOTIENT(COLUMNS($A$3:G353)-1,65)*CEILING(COUNT(DRAFT!$B:$B)/4,1),1+MOD(COLUMN()-1,6)))</f>
        <v/>
      </c>
      <c r="H353" s="52" t="str">
        <f>IF(ROWS($A$3:H353)&gt;CEILING(COUNT(DRAFT!$B:$B)/4,1),"",INDEX(RSLT,ROWS($A$3:H353)+QUOTIENT(COLUMNS($A$3:H353)-1,65)*CEILING(COUNT(DRAFT!$B:$B)/4,1),1+MOD(COLUMN()-1,6)))</f>
        <v/>
      </c>
      <c r="I353" s="71" t="str">
        <f>IF(ROWS($A$3:I353)&gt;CEILING(COUNT(DRAFT!$B:$B)/4,1),"",INDEX(RSLT,ROWS($A$3:I353)+QUOTIENT(COLUMNS($A$3:I353)-1,65)*CEILING(COUNT(DRAFT!$B:$B)/4,1),1+MOD(COLUMN()-1,6)))</f>
        <v/>
      </c>
      <c r="J353" s="51" t="str">
        <f>IF(ROWS($A$3:J353)&gt;CEILING(COUNT(DRAFT!$B:$B)/4,1),"",INDEX(RSLT,ROWS($A$3:J353)+QUOTIENT(COLUMNS($A$3:J353)-1,65)*CEILING(COUNT(DRAFT!$B:$B)/4,1),1+MOD(COLUMN()-1,6)))</f>
        <v/>
      </c>
      <c r="K353" s="51" t="str">
        <f>IF(ROWS($A$3:K353)&gt;CEILING(COUNT(DRAFT!$B:$B)/4,1),"",INDEX(RSLT,ROWS($A$3:K353)+QUOTIENT(COLUMNS($A$3:K353)-1,65)*CEILING(COUNT(DRAFT!$B:$B)/4,1),1+MOD(COLUMN()-1,6)))</f>
        <v/>
      </c>
      <c r="L353" s="51" t="str">
        <f>IF(ROWS($A$3:L353)&gt;CEILING(COUNT(DRAFT!$B:$B)/4,1),"",INDEX(RSLT,ROWS($A$3:L353)+QUOTIENT(COLUMNS($A$3:L353)-1,65)*CEILING(COUNT(DRAFT!$B:$B)/4,1),1+MOD(COLUMN()-1,6)))</f>
        <v/>
      </c>
      <c r="M353" s="51" t="str">
        <f>IF(ROWS($A$3:M353)&gt;CEILING(COUNT(DRAFT!$B:$B)/4,1),"",INDEX(RSLT,ROWS($A$3:M353)+QUOTIENT(COLUMNS($A$3:M353)-1,65)*CEILING(COUNT(DRAFT!$B:$B)/4,1),1+MOD(COLUMN()-1,6)))</f>
        <v/>
      </c>
      <c r="N353" s="52" t="str">
        <f>IF(ROWS($A$3:N353)&gt;CEILING(COUNT(DRAFT!$B:$B)/4,1),"",INDEX(RSLT,ROWS($A$3:N353)+QUOTIENT(COLUMNS($A$3:N353)-1,65)*CEILING(COUNT(DRAFT!$B:$B)/4,1),1+MOD(COLUMN()-1,6)))</f>
        <v/>
      </c>
      <c r="O353" s="71" t="str">
        <f>IF(ROWS($A$3:O353)&gt;CEILING(COUNT(DRAFT!$B:$B)/4,1),"",INDEX(RSLT,ROWS($A$3:O353)+QUOTIENT(COLUMNS($A$3:O353)-1,65)*CEILING(COUNT(DRAFT!$B:$B)/4,1),1+MOD(COLUMN()-1,6)))</f>
        <v/>
      </c>
      <c r="P353" s="51" t="str">
        <f>IF(ROWS($A$3:P353)&gt;CEILING(COUNT(DRAFT!$B:$B)/4,1),"",INDEX(RSLT,ROWS($A$3:P353)+QUOTIENT(COLUMNS($A$3:P353)-1,65)*CEILING(COUNT(DRAFT!$B:$B)/4,1),1+MOD(COLUMN()-1,6)))</f>
        <v/>
      </c>
      <c r="Q353" s="51" t="str">
        <f>IF(ROWS($A$3:Q353)&gt;CEILING(COUNT(DRAFT!$B:$B)/4,1),"",INDEX(RSLT,ROWS($A$3:Q353)+QUOTIENT(COLUMNS($A$3:Q353)-1,65)*CEILING(COUNT(DRAFT!$B:$B)/4,1),1+MOD(COLUMN()-1,6)))</f>
        <v/>
      </c>
      <c r="R353" s="51" t="str">
        <f>IF(ROWS($A$3:R353)&gt;CEILING(COUNT(DRAFT!$B:$B)/4,1),"",INDEX(RSLT,ROWS($A$3:R353)+QUOTIENT(COLUMNS($A$3:R353)-1,65)*CEILING(COUNT(DRAFT!$B:$B)/4,1),1+MOD(COLUMN()-1,6)))</f>
        <v/>
      </c>
      <c r="S353" s="51" t="str">
        <f>IF(ROWS($A$3:S353)&gt;CEILING(COUNT(DRAFT!$B:$B)/4,1),"",INDEX(RSLT,ROWS($A$3:S353)+QUOTIENT(COLUMNS($A$3:S353)-1,65)*CEILING(COUNT(DRAFT!$B:$B)/4,1),1+MOD(COLUMN()-1,6)))</f>
        <v/>
      </c>
      <c r="T353" s="52" t="str">
        <f>IF(ROWS($A$3:T353)&gt;CEILING(COUNT(DRAFT!$B:$B)/4,1),"",INDEX(RSLT,ROWS($A$3:T353)+QUOTIENT(COLUMNS($A$3:T353)-1,65)*CEILING(COUNT(DRAFT!$B:$B)/4,1),1+MOD(COLUMN()-1,6)))</f>
        <v/>
      </c>
      <c r="U353" s="71" t="str">
        <f>IF(ROWS($A$3:U353)&gt;CEILING(COUNT(DRAFT!$B:$B)/4,1),"",INDEX(RSLT,ROWS($A$3:U353)+QUOTIENT(COLUMNS($A$3:U353)-1,65)*CEILING(COUNT(DRAFT!$B:$B)/4,1),1+MOD(COLUMN()-1,6)))</f>
        <v/>
      </c>
      <c r="V353" s="51" t="str">
        <f>IF(ROWS($A$3:V353)&gt;CEILING(COUNT(DRAFT!$B:$B)/4,1),"",INDEX(RSLT,ROWS($A$3:V353)+QUOTIENT(COLUMNS($A$3:V353)-1,65)*CEILING(COUNT(DRAFT!$B:$B)/4,1),1+MOD(COLUMN()-1,6)))</f>
        <v/>
      </c>
      <c r="W353" s="51" t="str">
        <f>IF(ROWS($A$3:W353)&gt;CEILING(COUNT(DRAFT!$B:$B)/4,1),"",INDEX(RSLT,ROWS($A$3:W353)+QUOTIENT(COLUMNS($A$3:W353)-1,65)*CEILING(COUNT(DRAFT!$B:$B)/4,1),1+MOD(COLUMN()-1,6)))</f>
        <v/>
      </c>
      <c r="X353" s="51" t="str">
        <f>IF(ROWS($A$3:X353)&gt;CEILING(COUNT(DRAFT!$B:$B)/4,1),"",INDEX(RSLT,ROWS($A$3:X353)+QUOTIENT(COLUMNS($A$3:X353)-1,65)*CEILING(COUNT(DRAFT!$B:$B)/4,1),1+MOD(COLUMN()-1,6)))</f>
        <v/>
      </c>
    </row>
    <row r="354" spans="1:24" ht="23.1" customHeight="1" x14ac:dyDescent="0.2">
      <c r="A354" s="51" t="str">
        <f>IF(ROWS($A$3:A354)&gt;CEILING(COUNT(DRAFT!$B:$B)/4,1),"",INDEX(RSLT,ROWS($A$3:A354)+QUOTIENT(COLUMNS($A$3:A354)-1,65)*CEILING(COUNT(DRAFT!$B:$B)/4,1),1+MOD(COLUMN()-1,6)))</f>
        <v/>
      </c>
      <c r="B354" s="52" t="str">
        <f>IF(ROWS($A$3:B354)&gt;CEILING(COUNT(DRAFT!$B:$B)/4,1),"",INDEX(RSLT,ROWS($A$3:B354)+QUOTIENT(COLUMNS($A$3:B354)-1,65)*CEILING(COUNT(DRAFT!$B:$B)/4,1),1+MOD(COLUMN()-1,6)))</f>
        <v/>
      </c>
      <c r="C354" s="71" t="str">
        <f>IF(ROWS($A$3:C354)&gt;CEILING(COUNT(DRAFT!$B:$B)/4,1),"",INDEX(RSLT,ROWS($A$3:C354)+QUOTIENT(COLUMNS($A$3:C354)-1,65)*CEILING(COUNT(DRAFT!$B:$B)/4,1),1+MOD(COLUMN()-1,6)))</f>
        <v/>
      </c>
      <c r="D354" s="51" t="str">
        <f>IF(ROWS($A$3:D354)&gt;CEILING(COUNT(DRAFT!$B:$B)/4,1),"",INDEX(RSLT,ROWS($A$3:D354)+QUOTIENT(COLUMNS($A$3:D354)-1,65)*CEILING(COUNT(DRAFT!$B:$B)/4,1),1+MOD(COLUMN()-1,6)))</f>
        <v/>
      </c>
      <c r="E354" s="51" t="str">
        <f>IF(ROWS($A$3:E354)&gt;CEILING(COUNT(DRAFT!$B:$B)/4,1),"",INDEX(RSLT,ROWS($A$3:E354)+QUOTIENT(COLUMNS($A$3:E354)-1,65)*CEILING(COUNT(DRAFT!$B:$B)/4,1),1+MOD(COLUMN()-1,6)))</f>
        <v/>
      </c>
      <c r="F354" s="51" t="str">
        <f>IF(ROWS($A$3:F354)&gt;CEILING(COUNT(DRAFT!$B:$B)/4,1),"",INDEX(RSLT,ROWS($A$3:F354)+QUOTIENT(COLUMNS($A$3:F354)-1,65)*CEILING(COUNT(DRAFT!$B:$B)/4,1),1+MOD(COLUMN()-1,6)))</f>
        <v/>
      </c>
      <c r="G354" s="51" t="str">
        <f>IF(ROWS($A$3:G354)&gt;CEILING(COUNT(DRAFT!$B:$B)/4,1),"",INDEX(RSLT,ROWS($A$3:G354)+QUOTIENT(COLUMNS($A$3:G354)-1,65)*CEILING(COUNT(DRAFT!$B:$B)/4,1),1+MOD(COLUMN()-1,6)))</f>
        <v/>
      </c>
      <c r="H354" s="52" t="str">
        <f>IF(ROWS($A$3:H354)&gt;CEILING(COUNT(DRAFT!$B:$B)/4,1),"",INDEX(RSLT,ROWS($A$3:H354)+QUOTIENT(COLUMNS($A$3:H354)-1,65)*CEILING(COUNT(DRAFT!$B:$B)/4,1),1+MOD(COLUMN()-1,6)))</f>
        <v/>
      </c>
      <c r="I354" s="71" t="str">
        <f>IF(ROWS($A$3:I354)&gt;CEILING(COUNT(DRAFT!$B:$B)/4,1),"",INDEX(RSLT,ROWS($A$3:I354)+QUOTIENT(COLUMNS($A$3:I354)-1,65)*CEILING(COUNT(DRAFT!$B:$B)/4,1),1+MOD(COLUMN()-1,6)))</f>
        <v/>
      </c>
      <c r="J354" s="51" t="str">
        <f>IF(ROWS($A$3:J354)&gt;CEILING(COUNT(DRAFT!$B:$B)/4,1),"",INDEX(RSLT,ROWS($A$3:J354)+QUOTIENT(COLUMNS($A$3:J354)-1,65)*CEILING(COUNT(DRAFT!$B:$B)/4,1),1+MOD(COLUMN()-1,6)))</f>
        <v/>
      </c>
      <c r="K354" s="51" t="str">
        <f>IF(ROWS($A$3:K354)&gt;CEILING(COUNT(DRAFT!$B:$B)/4,1),"",INDEX(RSLT,ROWS($A$3:K354)+QUOTIENT(COLUMNS($A$3:K354)-1,65)*CEILING(COUNT(DRAFT!$B:$B)/4,1),1+MOD(COLUMN()-1,6)))</f>
        <v/>
      </c>
      <c r="L354" s="51" t="str">
        <f>IF(ROWS($A$3:L354)&gt;CEILING(COUNT(DRAFT!$B:$B)/4,1),"",INDEX(RSLT,ROWS($A$3:L354)+QUOTIENT(COLUMNS($A$3:L354)-1,65)*CEILING(COUNT(DRAFT!$B:$B)/4,1),1+MOD(COLUMN()-1,6)))</f>
        <v/>
      </c>
      <c r="M354" s="51" t="str">
        <f>IF(ROWS($A$3:M354)&gt;CEILING(COUNT(DRAFT!$B:$B)/4,1),"",INDEX(RSLT,ROWS($A$3:M354)+QUOTIENT(COLUMNS($A$3:M354)-1,65)*CEILING(COUNT(DRAFT!$B:$B)/4,1),1+MOD(COLUMN()-1,6)))</f>
        <v/>
      </c>
      <c r="N354" s="52" t="str">
        <f>IF(ROWS($A$3:N354)&gt;CEILING(COUNT(DRAFT!$B:$B)/4,1),"",INDEX(RSLT,ROWS($A$3:N354)+QUOTIENT(COLUMNS($A$3:N354)-1,65)*CEILING(COUNT(DRAFT!$B:$B)/4,1),1+MOD(COLUMN()-1,6)))</f>
        <v/>
      </c>
      <c r="O354" s="71" t="str">
        <f>IF(ROWS($A$3:O354)&gt;CEILING(COUNT(DRAFT!$B:$B)/4,1),"",INDEX(RSLT,ROWS($A$3:O354)+QUOTIENT(COLUMNS($A$3:O354)-1,65)*CEILING(COUNT(DRAFT!$B:$B)/4,1),1+MOD(COLUMN()-1,6)))</f>
        <v/>
      </c>
      <c r="P354" s="51" t="str">
        <f>IF(ROWS($A$3:P354)&gt;CEILING(COUNT(DRAFT!$B:$B)/4,1),"",INDEX(RSLT,ROWS($A$3:P354)+QUOTIENT(COLUMNS($A$3:P354)-1,65)*CEILING(COUNT(DRAFT!$B:$B)/4,1),1+MOD(COLUMN()-1,6)))</f>
        <v/>
      </c>
      <c r="Q354" s="51" t="str">
        <f>IF(ROWS($A$3:Q354)&gt;CEILING(COUNT(DRAFT!$B:$B)/4,1),"",INDEX(RSLT,ROWS($A$3:Q354)+QUOTIENT(COLUMNS($A$3:Q354)-1,65)*CEILING(COUNT(DRAFT!$B:$B)/4,1),1+MOD(COLUMN()-1,6)))</f>
        <v/>
      </c>
      <c r="R354" s="51" t="str">
        <f>IF(ROWS($A$3:R354)&gt;CEILING(COUNT(DRAFT!$B:$B)/4,1),"",INDEX(RSLT,ROWS($A$3:R354)+QUOTIENT(COLUMNS($A$3:R354)-1,65)*CEILING(COUNT(DRAFT!$B:$B)/4,1),1+MOD(COLUMN()-1,6)))</f>
        <v/>
      </c>
      <c r="S354" s="51" t="str">
        <f>IF(ROWS($A$3:S354)&gt;CEILING(COUNT(DRAFT!$B:$B)/4,1),"",INDEX(RSLT,ROWS($A$3:S354)+QUOTIENT(COLUMNS($A$3:S354)-1,65)*CEILING(COUNT(DRAFT!$B:$B)/4,1),1+MOD(COLUMN()-1,6)))</f>
        <v/>
      </c>
      <c r="T354" s="52" t="str">
        <f>IF(ROWS($A$3:T354)&gt;CEILING(COUNT(DRAFT!$B:$B)/4,1),"",INDEX(RSLT,ROWS($A$3:T354)+QUOTIENT(COLUMNS($A$3:T354)-1,65)*CEILING(COUNT(DRAFT!$B:$B)/4,1),1+MOD(COLUMN()-1,6)))</f>
        <v/>
      </c>
      <c r="U354" s="71" t="str">
        <f>IF(ROWS($A$3:U354)&gt;CEILING(COUNT(DRAFT!$B:$B)/4,1),"",INDEX(RSLT,ROWS($A$3:U354)+QUOTIENT(COLUMNS($A$3:U354)-1,65)*CEILING(COUNT(DRAFT!$B:$B)/4,1),1+MOD(COLUMN()-1,6)))</f>
        <v/>
      </c>
      <c r="V354" s="51" t="str">
        <f>IF(ROWS($A$3:V354)&gt;CEILING(COUNT(DRAFT!$B:$B)/4,1),"",INDEX(RSLT,ROWS($A$3:V354)+QUOTIENT(COLUMNS($A$3:V354)-1,65)*CEILING(COUNT(DRAFT!$B:$B)/4,1),1+MOD(COLUMN()-1,6)))</f>
        <v/>
      </c>
      <c r="W354" s="51" t="str">
        <f>IF(ROWS($A$3:W354)&gt;CEILING(COUNT(DRAFT!$B:$B)/4,1),"",INDEX(RSLT,ROWS($A$3:W354)+QUOTIENT(COLUMNS($A$3:W354)-1,65)*CEILING(COUNT(DRAFT!$B:$B)/4,1),1+MOD(COLUMN()-1,6)))</f>
        <v/>
      </c>
      <c r="X354" s="51" t="str">
        <f>IF(ROWS($A$3:X354)&gt;CEILING(COUNT(DRAFT!$B:$B)/4,1),"",INDEX(RSLT,ROWS($A$3:X354)+QUOTIENT(COLUMNS($A$3:X354)-1,65)*CEILING(COUNT(DRAFT!$B:$B)/4,1),1+MOD(COLUMN()-1,6)))</f>
        <v/>
      </c>
    </row>
    <row r="355" spans="1:24" ht="23.1" customHeight="1" x14ac:dyDescent="0.2">
      <c r="A355" s="51" t="str">
        <f>IF(ROWS($A$3:A355)&gt;CEILING(COUNT(DRAFT!$B:$B)/4,1),"",INDEX(RSLT,ROWS($A$3:A355)+QUOTIENT(COLUMNS($A$3:A355)-1,65)*CEILING(COUNT(DRAFT!$B:$B)/4,1),1+MOD(COLUMN()-1,6)))</f>
        <v/>
      </c>
      <c r="B355" s="52" t="str">
        <f>IF(ROWS($A$3:B355)&gt;CEILING(COUNT(DRAFT!$B:$B)/4,1),"",INDEX(RSLT,ROWS($A$3:B355)+QUOTIENT(COLUMNS($A$3:B355)-1,65)*CEILING(COUNT(DRAFT!$B:$B)/4,1),1+MOD(COLUMN()-1,6)))</f>
        <v/>
      </c>
      <c r="C355" s="71" t="str">
        <f>IF(ROWS($A$3:C355)&gt;CEILING(COUNT(DRAFT!$B:$B)/4,1),"",INDEX(RSLT,ROWS($A$3:C355)+QUOTIENT(COLUMNS($A$3:C355)-1,65)*CEILING(COUNT(DRAFT!$B:$B)/4,1),1+MOD(COLUMN()-1,6)))</f>
        <v/>
      </c>
      <c r="D355" s="51" t="str">
        <f>IF(ROWS($A$3:D355)&gt;CEILING(COUNT(DRAFT!$B:$B)/4,1),"",INDEX(RSLT,ROWS($A$3:D355)+QUOTIENT(COLUMNS($A$3:D355)-1,65)*CEILING(COUNT(DRAFT!$B:$B)/4,1),1+MOD(COLUMN()-1,6)))</f>
        <v/>
      </c>
      <c r="E355" s="51" t="str">
        <f>IF(ROWS($A$3:E355)&gt;CEILING(COUNT(DRAFT!$B:$B)/4,1),"",INDEX(RSLT,ROWS($A$3:E355)+QUOTIENT(COLUMNS($A$3:E355)-1,65)*CEILING(COUNT(DRAFT!$B:$B)/4,1),1+MOD(COLUMN()-1,6)))</f>
        <v/>
      </c>
      <c r="F355" s="51" t="str">
        <f>IF(ROWS($A$3:F355)&gt;CEILING(COUNT(DRAFT!$B:$B)/4,1),"",INDEX(RSLT,ROWS($A$3:F355)+QUOTIENT(COLUMNS($A$3:F355)-1,65)*CEILING(COUNT(DRAFT!$B:$B)/4,1),1+MOD(COLUMN()-1,6)))</f>
        <v/>
      </c>
      <c r="G355" s="51" t="str">
        <f>IF(ROWS($A$3:G355)&gt;CEILING(COUNT(DRAFT!$B:$B)/4,1),"",INDEX(RSLT,ROWS($A$3:G355)+QUOTIENT(COLUMNS($A$3:G355)-1,65)*CEILING(COUNT(DRAFT!$B:$B)/4,1),1+MOD(COLUMN()-1,6)))</f>
        <v/>
      </c>
      <c r="H355" s="52" t="str">
        <f>IF(ROWS($A$3:H355)&gt;CEILING(COUNT(DRAFT!$B:$B)/4,1),"",INDEX(RSLT,ROWS($A$3:H355)+QUOTIENT(COLUMNS($A$3:H355)-1,65)*CEILING(COUNT(DRAFT!$B:$B)/4,1),1+MOD(COLUMN()-1,6)))</f>
        <v/>
      </c>
      <c r="I355" s="71" t="str">
        <f>IF(ROWS($A$3:I355)&gt;CEILING(COUNT(DRAFT!$B:$B)/4,1),"",INDEX(RSLT,ROWS($A$3:I355)+QUOTIENT(COLUMNS($A$3:I355)-1,65)*CEILING(COUNT(DRAFT!$B:$B)/4,1),1+MOD(COLUMN()-1,6)))</f>
        <v/>
      </c>
      <c r="J355" s="51" t="str">
        <f>IF(ROWS($A$3:J355)&gt;CEILING(COUNT(DRAFT!$B:$B)/4,1),"",INDEX(RSLT,ROWS($A$3:J355)+QUOTIENT(COLUMNS($A$3:J355)-1,65)*CEILING(COUNT(DRAFT!$B:$B)/4,1),1+MOD(COLUMN()-1,6)))</f>
        <v/>
      </c>
      <c r="K355" s="51" t="str">
        <f>IF(ROWS($A$3:K355)&gt;CEILING(COUNT(DRAFT!$B:$B)/4,1),"",INDEX(RSLT,ROWS($A$3:K355)+QUOTIENT(COLUMNS($A$3:K355)-1,65)*CEILING(COUNT(DRAFT!$B:$B)/4,1),1+MOD(COLUMN()-1,6)))</f>
        <v/>
      </c>
      <c r="L355" s="51" t="str">
        <f>IF(ROWS($A$3:L355)&gt;CEILING(COUNT(DRAFT!$B:$B)/4,1),"",INDEX(RSLT,ROWS($A$3:L355)+QUOTIENT(COLUMNS($A$3:L355)-1,65)*CEILING(COUNT(DRAFT!$B:$B)/4,1),1+MOD(COLUMN()-1,6)))</f>
        <v/>
      </c>
      <c r="M355" s="51" t="str">
        <f>IF(ROWS($A$3:M355)&gt;CEILING(COUNT(DRAFT!$B:$B)/4,1),"",INDEX(RSLT,ROWS($A$3:M355)+QUOTIENT(COLUMNS($A$3:M355)-1,65)*CEILING(COUNT(DRAFT!$B:$B)/4,1),1+MOD(COLUMN()-1,6)))</f>
        <v/>
      </c>
      <c r="N355" s="52" t="str">
        <f>IF(ROWS($A$3:N355)&gt;CEILING(COUNT(DRAFT!$B:$B)/4,1),"",INDEX(RSLT,ROWS($A$3:N355)+QUOTIENT(COLUMNS($A$3:N355)-1,65)*CEILING(COUNT(DRAFT!$B:$B)/4,1),1+MOD(COLUMN()-1,6)))</f>
        <v/>
      </c>
      <c r="O355" s="71" t="str">
        <f>IF(ROWS($A$3:O355)&gt;CEILING(COUNT(DRAFT!$B:$B)/4,1),"",INDEX(RSLT,ROWS($A$3:O355)+QUOTIENT(COLUMNS($A$3:O355)-1,65)*CEILING(COUNT(DRAFT!$B:$B)/4,1),1+MOD(COLUMN()-1,6)))</f>
        <v/>
      </c>
      <c r="P355" s="51" t="str">
        <f>IF(ROWS($A$3:P355)&gt;CEILING(COUNT(DRAFT!$B:$B)/4,1),"",INDEX(RSLT,ROWS($A$3:P355)+QUOTIENT(COLUMNS($A$3:P355)-1,65)*CEILING(COUNT(DRAFT!$B:$B)/4,1),1+MOD(COLUMN()-1,6)))</f>
        <v/>
      </c>
      <c r="Q355" s="51" t="str">
        <f>IF(ROWS($A$3:Q355)&gt;CEILING(COUNT(DRAFT!$B:$B)/4,1),"",INDEX(RSLT,ROWS($A$3:Q355)+QUOTIENT(COLUMNS($A$3:Q355)-1,65)*CEILING(COUNT(DRAFT!$B:$B)/4,1),1+MOD(COLUMN()-1,6)))</f>
        <v/>
      </c>
      <c r="R355" s="51" t="str">
        <f>IF(ROWS($A$3:R355)&gt;CEILING(COUNT(DRAFT!$B:$B)/4,1),"",INDEX(RSLT,ROWS($A$3:R355)+QUOTIENT(COLUMNS($A$3:R355)-1,65)*CEILING(COUNT(DRAFT!$B:$B)/4,1),1+MOD(COLUMN()-1,6)))</f>
        <v/>
      </c>
      <c r="S355" s="51" t="str">
        <f>IF(ROWS($A$3:S355)&gt;CEILING(COUNT(DRAFT!$B:$B)/4,1),"",INDEX(RSLT,ROWS($A$3:S355)+QUOTIENT(COLUMNS($A$3:S355)-1,65)*CEILING(COUNT(DRAFT!$B:$B)/4,1),1+MOD(COLUMN()-1,6)))</f>
        <v/>
      </c>
      <c r="T355" s="52" t="str">
        <f>IF(ROWS($A$3:T355)&gt;CEILING(COUNT(DRAFT!$B:$B)/4,1),"",INDEX(RSLT,ROWS($A$3:T355)+QUOTIENT(COLUMNS($A$3:T355)-1,65)*CEILING(COUNT(DRAFT!$B:$B)/4,1),1+MOD(COLUMN()-1,6)))</f>
        <v/>
      </c>
      <c r="U355" s="71" t="str">
        <f>IF(ROWS($A$3:U355)&gt;CEILING(COUNT(DRAFT!$B:$B)/4,1),"",INDEX(RSLT,ROWS($A$3:U355)+QUOTIENT(COLUMNS($A$3:U355)-1,65)*CEILING(COUNT(DRAFT!$B:$B)/4,1),1+MOD(COLUMN()-1,6)))</f>
        <v/>
      </c>
      <c r="V355" s="51" t="str">
        <f>IF(ROWS($A$3:V355)&gt;CEILING(COUNT(DRAFT!$B:$B)/4,1),"",INDEX(RSLT,ROWS($A$3:V355)+QUOTIENT(COLUMNS($A$3:V355)-1,65)*CEILING(COUNT(DRAFT!$B:$B)/4,1),1+MOD(COLUMN()-1,6)))</f>
        <v/>
      </c>
      <c r="W355" s="51" t="str">
        <f>IF(ROWS($A$3:W355)&gt;CEILING(COUNT(DRAFT!$B:$B)/4,1),"",INDEX(RSLT,ROWS($A$3:W355)+QUOTIENT(COLUMNS($A$3:W355)-1,65)*CEILING(COUNT(DRAFT!$B:$B)/4,1),1+MOD(COLUMN()-1,6)))</f>
        <v/>
      </c>
      <c r="X355" s="51" t="str">
        <f>IF(ROWS($A$3:X355)&gt;CEILING(COUNT(DRAFT!$B:$B)/4,1),"",INDEX(RSLT,ROWS($A$3:X355)+QUOTIENT(COLUMNS($A$3:X355)-1,65)*CEILING(COUNT(DRAFT!$B:$B)/4,1),1+MOD(COLUMN()-1,6)))</f>
        <v/>
      </c>
    </row>
    <row r="356" spans="1:24" ht="23.1" customHeight="1" x14ac:dyDescent="0.2">
      <c r="A356" s="51" t="str">
        <f>IF(ROWS($A$3:A356)&gt;CEILING(COUNT(DRAFT!$B:$B)/4,1),"",INDEX(RSLT,ROWS($A$3:A356)+QUOTIENT(COLUMNS($A$3:A356)-1,65)*CEILING(COUNT(DRAFT!$B:$B)/4,1),1+MOD(COLUMN()-1,6)))</f>
        <v/>
      </c>
      <c r="B356" s="52" t="str">
        <f>IF(ROWS($A$3:B356)&gt;CEILING(COUNT(DRAFT!$B:$B)/4,1),"",INDEX(RSLT,ROWS($A$3:B356)+QUOTIENT(COLUMNS($A$3:B356)-1,65)*CEILING(COUNT(DRAFT!$B:$B)/4,1),1+MOD(COLUMN()-1,6)))</f>
        <v/>
      </c>
      <c r="C356" s="71" t="str">
        <f>IF(ROWS($A$3:C356)&gt;CEILING(COUNT(DRAFT!$B:$B)/4,1),"",INDEX(RSLT,ROWS($A$3:C356)+QUOTIENT(COLUMNS($A$3:C356)-1,65)*CEILING(COUNT(DRAFT!$B:$B)/4,1),1+MOD(COLUMN()-1,6)))</f>
        <v/>
      </c>
      <c r="D356" s="51" t="str">
        <f>IF(ROWS($A$3:D356)&gt;CEILING(COUNT(DRAFT!$B:$B)/4,1),"",INDEX(RSLT,ROWS($A$3:D356)+QUOTIENT(COLUMNS($A$3:D356)-1,65)*CEILING(COUNT(DRAFT!$B:$B)/4,1),1+MOD(COLUMN()-1,6)))</f>
        <v/>
      </c>
      <c r="E356" s="51" t="str">
        <f>IF(ROWS($A$3:E356)&gt;CEILING(COUNT(DRAFT!$B:$B)/4,1),"",INDEX(RSLT,ROWS($A$3:E356)+QUOTIENT(COLUMNS($A$3:E356)-1,65)*CEILING(COUNT(DRAFT!$B:$B)/4,1),1+MOD(COLUMN()-1,6)))</f>
        <v/>
      </c>
      <c r="F356" s="51" t="str">
        <f>IF(ROWS($A$3:F356)&gt;CEILING(COUNT(DRAFT!$B:$B)/4,1),"",INDEX(RSLT,ROWS($A$3:F356)+QUOTIENT(COLUMNS($A$3:F356)-1,65)*CEILING(COUNT(DRAFT!$B:$B)/4,1),1+MOD(COLUMN()-1,6)))</f>
        <v/>
      </c>
      <c r="G356" s="51" t="str">
        <f>IF(ROWS($A$3:G356)&gt;CEILING(COUNT(DRAFT!$B:$B)/4,1),"",INDEX(RSLT,ROWS($A$3:G356)+QUOTIENT(COLUMNS($A$3:G356)-1,65)*CEILING(COUNT(DRAFT!$B:$B)/4,1),1+MOD(COLUMN()-1,6)))</f>
        <v/>
      </c>
      <c r="H356" s="52" t="str">
        <f>IF(ROWS($A$3:H356)&gt;CEILING(COUNT(DRAFT!$B:$B)/4,1),"",INDEX(RSLT,ROWS($A$3:H356)+QUOTIENT(COLUMNS($A$3:H356)-1,65)*CEILING(COUNT(DRAFT!$B:$B)/4,1),1+MOD(COLUMN()-1,6)))</f>
        <v/>
      </c>
      <c r="I356" s="71" t="str">
        <f>IF(ROWS($A$3:I356)&gt;CEILING(COUNT(DRAFT!$B:$B)/4,1),"",INDEX(RSLT,ROWS($A$3:I356)+QUOTIENT(COLUMNS($A$3:I356)-1,65)*CEILING(COUNT(DRAFT!$B:$B)/4,1),1+MOD(COLUMN()-1,6)))</f>
        <v/>
      </c>
      <c r="J356" s="51" t="str">
        <f>IF(ROWS($A$3:J356)&gt;CEILING(COUNT(DRAFT!$B:$B)/4,1),"",INDEX(RSLT,ROWS($A$3:J356)+QUOTIENT(COLUMNS($A$3:J356)-1,65)*CEILING(COUNT(DRAFT!$B:$B)/4,1),1+MOD(COLUMN()-1,6)))</f>
        <v/>
      </c>
      <c r="K356" s="51" t="str">
        <f>IF(ROWS($A$3:K356)&gt;CEILING(COUNT(DRAFT!$B:$B)/4,1),"",INDEX(RSLT,ROWS($A$3:K356)+QUOTIENT(COLUMNS($A$3:K356)-1,65)*CEILING(COUNT(DRAFT!$B:$B)/4,1),1+MOD(COLUMN()-1,6)))</f>
        <v/>
      </c>
      <c r="L356" s="51" t="str">
        <f>IF(ROWS($A$3:L356)&gt;CEILING(COUNT(DRAFT!$B:$B)/4,1),"",INDEX(RSLT,ROWS($A$3:L356)+QUOTIENT(COLUMNS($A$3:L356)-1,65)*CEILING(COUNT(DRAFT!$B:$B)/4,1),1+MOD(COLUMN()-1,6)))</f>
        <v/>
      </c>
      <c r="M356" s="51" t="str">
        <f>IF(ROWS($A$3:M356)&gt;CEILING(COUNT(DRAFT!$B:$B)/4,1),"",INDEX(RSLT,ROWS($A$3:M356)+QUOTIENT(COLUMNS($A$3:M356)-1,65)*CEILING(COUNT(DRAFT!$B:$B)/4,1),1+MOD(COLUMN()-1,6)))</f>
        <v/>
      </c>
      <c r="N356" s="52" t="str">
        <f>IF(ROWS($A$3:N356)&gt;CEILING(COUNT(DRAFT!$B:$B)/4,1),"",INDEX(RSLT,ROWS($A$3:N356)+QUOTIENT(COLUMNS($A$3:N356)-1,65)*CEILING(COUNT(DRAFT!$B:$B)/4,1),1+MOD(COLUMN()-1,6)))</f>
        <v/>
      </c>
      <c r="O356" s="71" t="str">
        <f>IF(ROWS($A$3:O356)&gt;CEILING(COUNT(DRAFT!$B:$B)/4,1),"",INDEX(RSLT,ROWS($A$3:O356)+QUOTIENT(COLUMNS($A$3:O356)-1,65)*CEILING(COUNT(DRAFT!$B:$B)/4,1),1+MOD(COLUMN()-1,6)))</f>
        <v/>
      </c>
      <c r="P356" s="51" t="str">
        <f>IF(ROWS($A$3:P356)&gt;CEILING(COUNT(DRAFT!$B:$B)/4,1),"",INDEX(RSLT,ROWS($A$3:P356)+QUOTIENT(COLUMNS($A$3:P356)-1,65)*CEILING(COUNT(DRAFT!$B:$B)/4,1),1+MOD(COLUMN()-1,6)))</f>
        <v/>
      </c>
      <c r="Q356" s="51" t="str">
        <f>IF(ROWS($A$3:Q356)&gt;CEILING(COUNT(DRAFT!$B:$B)/4,1),"",INDEX(RSLT,ROWS($A$3:Q356)+QUOTIENT(COLUMNS($A$3:Q356)-1,65)*CEILING(COUNT(DRAFT!$B:$B)/4,1),1+MOD(COLUMN()-1,6)))</f>
        <v/>
      </c>
      <c r="R356" s="51" t="str">
        <f>IF(ROWS($A$3:R356)&gt;CEILING(COUNT(DRAFT!$B:$B)/4,1),"",INDEX(RSLT,ROWS($A$3:R356)+QUOTIENT(COLUMNS($A$3:R356)-1,65)*CEILING(COUNT(DRAFT!$B:$B)/4,1),1+MOD(COLUMN()-1,6)))</f>
        <v/>
      </c>
      <c r="S356" s="51" t="str">
        <f>IF(ROWS($A$3:S356)&gt;CEILING(COUNT(DRAFT!$B:$B)/4,1),"",INDEX(RSLT,ROWS($A$3:S356)+QUOTIENT(COLUMNS($A$3:S356)-1,65)*CEILING(COUNT(DRAFT!$B:$B)/4,1),1+MOD(COLUMN()-1,6)))</f>
        <v/>
      </c>
      <c r="T356" s="52" t="str">
        <f>IF(ROWS($A$3:T356)&gt;CEILING(COUNT(DRAFT!$B:$B)/4,1),"",INDEX(RSLT,ROWS($A$3:T356)+QUOTIENT(COLUMNS($A$3:T356)-1,65)*CEILING(COUNT(DRAFT!$B:$B)/4,1),1+MOD(COLUMN()-1,6)))</f>
        <v/>
      </c>
      <c r="U356" s="71" t="str">
        <f>IF(ROWS($A$3:U356)&gt;CEILING(COUNT(DRAFT!$B:$B)/4,1),"",INDEX(RSLT,ROWS($A$3:U356)+QUOTIENT(COLUMNS($A$3:U356)-1,65)*CEILING(COUNT(DRAFT!$B:$B)/4,1),1+MOD(COLUMN()-1,6)))</f>
        <v/>
      </c>
      <c r="V356" s="51" t="str">
        <f>IF(ROWS($A$3:V356)&gt;CEILING(COUNT(DRAFT!$B:$B)/4,1),"",INDEX(RSLT,ROWS($A$3:V356)+QUOTIENT(COLUMNS($A$3:V356)-1,65)*CEILING(COUNT(DRAFT!$B:$B)/4,1),1+MOD(COLUMN()-1,6)))</f>
        <v/>
      </c>
      <c r="W356" s="51" t="str">
        <f>IF(ROWS($A$3:W356)&gt;CEILING(COUNT(DRAFT!$B:$B)/4,1),"",INDEX(RSLT,ROWS($A$3:W356)+QUOTIENT(COLUMNS($A$3:W356)-1,65)*CEILING(COUNT(DRAFT!$B:$B)/4,1),1+MOD(COLUMN()-1,6)))</f>
        <v/>
      </c>
      <c r="X356" s="51" t="str">
        <f>IF(ROWS($A$3:X356)&gt;CEILING(COUNT(DRAFT!$B:$B)/4,1),"",INDEX(RSLT,ROWS($A$3:X356)+QUOTIENT(COLUMNS($A$3:X356)-1,65)*CEILING(COUNT(DRAFT!$B:$B)/4,1),1+MOD(COLUMN()-1,6)))</f>
        <v/>
      </c>
    </row>
    <row r="357" spans="1:24" ht="23.1" customHeight="1" x14ac:dyDescent="0.2">
      <c r="A357" s="51" t="str">
        <f>IF(ROWS($A$3:A357)&gt;CEILING(COUNT(DRAFT!$B:$B)/4,1),"",INDEX(RSLT,ROWS($A$3:A357)+QUOTIENT(COLUMNS($A$3:A357)-1,65)*CEILING(COUNT(DRAFT!$B:$B)/4,1),1+MOD(COLUMN()-1,6)))</f>
        <v/>
      </c>
      <c r="B357" s="52" t="str">
        <f>IF(ROWS($A$3:B357)&gt;CEILING(COUNT(DRAFT!$B:$B)/4,1),"",INDEX(RSLT,ROWS($A$3:B357)+QUOTIENT(COLUMNS($A$3:B357)-1,65)*CEILING(COUNT(DRAFT!$B:$B)/4,1),1+MOD(COLUMN()-1,6)))</f>
        <v/>
      </c>
      <c r="C357" s="71" t="str">
        <f>IF(ROWS($A$3:C357)&gt;CEILING(COUNT(DRAFT!$B:$B)/4,1),"",INDEX(RSLT,ROWS($A$3:C357)+QUOTIENT(COLUMNS($A$3:C357)-1,65)*CEILING(COUNT(DRAFT!$B:$B)/4,1),1+MOD(COLUMN()-1,6)))</f>
        <v/>
      </c>
      <c r="D357" s="51" t="str">
        <f>IF(ROWS($A$3:D357)&gt;CEILING(COUNT(DRAFT!$B:$B)/4,1),"",INDEX(RSLT,ROWS($A$3:D357)+QUOTIENT(COLUMNS($A$3:D357)-1,65)*CEILING(COUNT(DRAFT!$B:$B)/4,1),1+MOD(COLUMN()-1,6)))</f>
        <v/>
      </c>
      <c r="E357" s="51" t="str">
        <f>IF(ROWS($A$3:E357)&gt;CEILING(COUNT(DRAFT!$B:$B)/4,1),"",INDEX(RSLT,ROWS($A$3:E357)+QUOTIENT(COLUMNS($A$3:E357)-1,65)*CEILING(COUNT(DRAFT!$B:$B)/4,1),1+MOD(COLUMN()-1,6)))</f>
        <v/>
      </c>
      <c r="F357" s="51" t="str">
        <f>IF(ROWS($A$3:F357)&gt;CEILING(COUNT(DRAFT!$B:$B)/4,1),"",INDEX(RSLT,ROWS($A$3:F357)+QUOTIENT(COLUMNS($A$3:F357)-1,65)*CEILING(COUNT(DRAFT!$B:$B)/4,1),1+MOD(COLUMN()-1,6)))</f>
        <v/>
      </c>
      <c r="G357" s="51" t="str">
        <f>IF(ROWS($A$3:G357)&gt;CEILING(COUNT(DRAFT!$B:$B)/4,1),"",INDEX(RSLT,ROWS($A$3:G357)+QUOTIENT(COLUMNS($A$3:G357)-1,65)*CEILING(COUNT(DRAFT!$B:$B)/4,1),1+MOD(COLUMN()-1,6)))</f>
        <v/>
      </c>
      <c r="H357" s="52" t="str">
        <f>IF(ROWS($A$3:H357)&gt;CEILING(COUNT(DRAFT!$B:$B)/4,1),"",INDEX(RSLT,ROWS($A$3:H357)+QUOTIENT(COLUMNS($A$3:H357)-1,65)*CEILING(COUNT(DRAFT!$B:$B)/4,1),1+MOD(COLUMN()-1,6)))</f>
        <v/>
      </c>
      <c r="I357" s="71" t="str">
        <f>IF(ROWS($A$3:I357)&gt;CEILING(COUNT(DRAFT!$B:$B)/4,1),"",INDEX(RSLT,ROWS($A$3:I357)+QUOTIENT(COLUMNS($A$3:I357)-1,65)*CEILING(COUNT(DRAFT!$B:$B)/4,1),1+MOD(COLUMN()-1,6)))</f>
        <v/>
      </c>
      <c r="J357" s="51" t="str">
        <f>IF(ROWS($A$3:J357)&gt;CEILING(COUNT(DRAFT!$B:$B)/4,1),"",INDEX(RSLT,ROWS($A$3:J357)+QUOTIENT(COLUMNS($A$3:J357)-1,65)*CEILING(COUNT(DRAFT!$B:$B)/4,1),1+MOD(COLUMN()-1,6)))</f>
        <v/>
      </c>
      <c r="K357" s="51" t="str">
        <f>IF(ROWS($A$3:K357)&gt;CEILING(COUNT(DRAFT!$B:$B)/4,1),"",INDEX(RSLT,ROWS($A$3:K357)+QUOTIENT(COLUMNS($A$3:K357)-1,65)*CEILING(COUNT(DRAFT!$B:$B)/4,1),1+MOD(COLUMN()-1,6)))</f>
        <v/>
      </c>
      <c r="L357" s="51" t="str">
        <f>IF(ROWS($A$3:L357)&gt;CEILING(COUNT(DRAFT!$B:$B)/4,1),"",INDEX(RSLT,ROWS($A$3:L357)+QUOTIENT(COLUMNS($A$3:L357)-1,65)*CEILING(COUNT(DRAFT!$B:$B)/4,1),1+MOD(COLUMN()-1,6)))</f>
        <v/>
      </c>
      <c r="M357" s="51" t="str">
        <f>IF(ROWS($A$3:M357)&gt;CEILING(COUNT(DRAFT!$B:$B)/4,1),"",INDEX(RSLT,ROWS($A$3:M357)+QUOTIENT(COLUMNS($A$3:M357)-1,65)*CEILING(COUNT(DRAFT!$B:$B)/4,1),1+MOD(COLUMN()-1,6)))</f>
        <v/>
      </c>
      <c r="N357" s="52" t="str">
        <f>IF(ROWS($A$3:N357)&gt;CEILING(COUNT(DRAFT!$B:$B)/4,1),"",INDEX(RSLT,ROWS($A$3:N357)+QUOTIENT(COLUMNS($A$3:N357)-1,65)*CEILING(COUNT(DRAFT!$B:$B)/4,1),1+MOD(COLUMN()-1,6)))</f>
        <v/>
      </c>
      <c r="O357" s="71" t="str">
        <f>IF(ROWS($A$3:O357)&gt;CEILING(COUNT(DRAFT!$B:$B)/4,1),"",INDEX(RSLT,ROWS($A$3:O357)+QUOTIENT(COLUMNS($A$3:O357)-1,65)*CEILING(COUNT(DRAFT!$B:$B)/4,1),1+MOD(COLUMN()-1,6)))</f>
        <v/>
      </c>
      <c r="P357" s="51" t="str">
        <f>IF(ROWS($A$3:P357)&gt;CEILING(COUNT(DRAFT!$B:$B)/4,1),"",INDEX(RSLT,ROWS($A$3:P357)+QUOTIENT(COLUMNS($A$3:P357)-1,65)*CEILING(COUNT(DRAFT!$B:$B)/4,1),1+MOD(COLUMN()-1,6)))</f>
        <v/>
      </c>
      <c r="Q357" s="51" t="str">
        <f>IF(ROWS($A$3:Q357)&gt;CEILING(COUNT(DRAFT!$B:$B)/4,1),"",INDEX(RSLT,ROWS($A$3:Q357)+QUOTIENT(COLUMNS($A$3:Q357)-1,65)*CEILING(COUNT(DRAFT!$B:$B)/4,1),1+MOD(COLUMN()-1,6)))</f>
        <v/>
      </c>
      <c r="R357" s="51" t="str">
        <f>IF(ROWS($A$3:R357)&gt;CEILING(COUNT(DRAFT!$B:$B)/4,1),"",INDEX(RSLT,ROWS($A$3:R357)+QUOTIENT(COLUMNS($A$3:R357)-1,65)*CEILING(COUNT(DRAFT!$B:$B)/4,1),1+MOD(COLUMN()-1,6)))</f>
        <v/>
      </c>
      <c r="S357" s="51" t="str">
        <f>IF(ROWS($A$3:S357)&gt;CEILING(COUNT(DRAFT!$B:$B)/4,1),"",INDEX(RSLT,ROWS($A$3:S357)+QUOTIENT(COLUMNS($A$3:S357)-1,65)*CEILING(COUNT(DRAFT!$B:$B)/4,1),1+MOD(COLUMN()-1,6)))</f>
        <v/>
      </c>
      <c r="T357" s="52" t="str">
        <f>IF(ROWS($A$3:T357)&gt;CEILING(COUNT(DRAFT!$B:$B)/4,1),"",INDEX(RSLT,ROWS($A$3:T357)+QUOTIENT(COLUMNS($A$3:T357)-1,65)*CEILING(COUNT(DRAFT!$B:$B)/4,1),1+MOD(COLUMN()-1,6)))</f>
        <v/>
      </c>
      <c r="U357" s="71" t="str">
        <f>IF(ROWS($A$3:U357)&gt;CEILING(COUNT(DRAFT!$B:$B)/4,1),"",INDEX(RSLT,ROWS($A$3:U357)+QUOTIENT(COLUMNS($A$3:U357)-1,65)*CEILING(COUNT(DRAFT!$B:$B)/4,1),1+MOD(COLUMN()-1,6)))</f>
        <v/>
      </c>
      <c r="V357" s="51" t="str">
        <f>IF(ROWS($A$3:V357)&gt;CEILING(COUNT(DRAFT!$B:$B)/4,1),"",INDEX(RSLT,ROWS($A$3:V357)+QUOTIENT(COLUMNS($A$3:V357)-1,65)*CEILING(COUNT(DRAFT!$B:$B)/4,1),1+MOD(COLUMN()-1,6)))</f>
        <v/>
      </c>
      <c r="W357" s="51" t="str">
        <f>IF(ROWS($A$3:W357)&gt;CEILING(COUNT(DRAFT!$B:$B)/4,1),"",INDEX(RSLT,ROWS($A$3:W357)+QUOTIENT(COLUMNS($A$3:W357)-1,65)*CEILING(COUNT(DRAFT!$B:$B)/4,1),1+MOD(COLUMN()-1,6)))</f>
        <v/>
      </c>
      <c r="X357" s="51" t="str">
        <f>IF(ROWS($A$3:X357)&gt;CEILING(COUNT(DRAFT!$B:$B)/4,1),"",INDEX(RSLT,ROWS($A$3:X357)+QUOTIENT(COLUMNS($A$3:X357)-1,65)*CEILING(COUNT(DRAFT!$B:$B)/4,1),1+MOD(COLUMN()-1,6)))</f>
        <v/>
      </c>
    </row>
    <row r="358" spans="1:24" ht="23.1" customHeight="1" x14ac:dyDescent="0.2">
      <c r="A358" s="51" t="str">
        <f>IF(ROWS($A$3:A358)&gt;CEILING(COUNT(DRAFT!$B:$B)/4,1),"",INDEX(RSLT,ROWS($A$3:A358)+QUOTIENT(COLUMNS($A$3:A358)-1,65)*CEILING(COUNT(DRAFT!$B:$B)/4,1),1+MOD(COLUMN()-1,6)))</f>
        <v/>
      </c>
      <c r="B358" s="52" t="str">
        <f>IF(ROWS($A$3:B358)&gt;CEILING(COUNT(DRAFT!$B:$B)/4,1),"",INDEX(RSLT,ROWS($A$3:B358)+QUOTIENT(COLUMNS($A$3:B358)-1,65)*CEILING(COUNT(DRAFT!$B:$B)/4,1),1+MOD(COLUMN()-1,6)))</f>
        <v/>
      </c>
      <c r="C358" s="71" t="str">
        <f>IF(ROWS($A$3:C358)&gt;CEILING(COUNT(DRAFT!$B:$B)/4,1),"",INDEX(RSLT,ROWS($A$3:C358)+QUOTIENT(COLUMNS($A$3:C358)-1,65)*CEILING(COUNT(DRAFT!$B:$B)/4,1),1+MOD(COLUMN()-1,6)))</f>
        <v/>
      </c>
      <c r="D358" s="51" t="str">
        <f>IF(ROWS($A$3:D358)&gt;CEILING(COUNT(DRAFT!$B:$B)/4,1),"",INDEX(RSLT,ROWS($A$3:D358)+QUOTIENT(COLUMNS($A$3:D358)-1,65)*CEILING(COUNT(DRAFT!$B:$B)/4,1),1+MOD(COLUMN()-1,6)))</f>
        <v/>
      </c>
      <c r="E358" s="51" t="str">
        <f>IF(ROWS($A$3:E358)&gt;CEILING(COUNT(DRAFT!$B:$B)/4,1),"",INDEX(RSLT,ROWS($A$3:E358)+QUOTIENT(COLUMNS($A$3:E358)-1,65)*CEILING(COUNT(DRAFT!$B:$B)/4,1),1+MOD(COLUMN()-1,6)))</f>
        <v/>
      </c>
      <c r="F358" s="51" t="str">
        <f>IF(ROWS($A$3:F358)&gt;CEILING(COUNT(DRAFT!$B:$B)/4,1),"",INDEX(RSLT,ROWS($A$3:F358)+QUOTIENT(COLUMNS($A$3:F358)-1,65)*CEILING(COUNT(DRAFT!$B:$B)/4,1),1+MOD(COLUMN()-1,6)))</f>
        <v/>
      </c>
      <c r="G358" s="51" t="str">
        <f>IF(ROWS($A$3:G358)&gt;CEILING(COUNT(DRAFT!$B:$B)/4,1),"",INDEX(RSLT,ROWS($A$3:G358)+QUOTIENT(COLUMNS($A$3:G358)-1,65)*CEILING(COUNT(DRAFT!$B:$B)/4,1),1+MOD(COLUMN()-1,6)))</f>
        <v/>
      </c>
      <c r="H358" s="52" t="str">
        <f>IF(ROWS($A$3:H358)&gt;CEILING(COUNT(DRAFT!$B:$B)/4,1),"",INDEX(RSLT,ROWS($A$3:H358)+QUOTIENT(COLUMNS($A$3:H358)-1,65)*CEILING(COUNT(DRAFT!$B:$B)/4,1),1+MOD(COLUMN()-1,6)))</f>
        <v/>
      </c>
      <c r="I358" s="71" t="str">
        <f>IF(ROWS($A$3:I358)&gt;CEILING(COUNT(DRAFT!$B:$B)/4,1),"",INDEX(RSLT,ROWS($A$3:I358)+QUOTIENT(COLUMNS($A$3:I358)-1,65)*CEILING(COUNT(DRAFT!$B:$B)/4,1),1+MOD(COLUMN()-1,6)))</f>
        <v/>
      </c>
      <c r="J358" s="51" t="str">
        <f>IF(ROWS($A$3:J358)&gt;CEILING(COUNT(DRAFT!$B:$B)/4,1),"",INDEX(RSLT,ROWS($A$3:J358)+QUOTIENT(COLUMNS($A$3:J358)-1,65)*CEILING(COUNT(DRAFT!$B:$B)/4,1),1+MOD(COLUMN()-1,6)))</f>
        <v/>
      </c>
      <c r="K358" s="51" t="str">
        <f>IF(ROWS($A$3:K358)&gt;CEILING(COUNT(DRAFT!$B:$B)/4,1),"",INDEX(RSLT,ROWS($A$3:K358)+QUOTIENT(COLUMNS($A$3:K358)-1,65)*CEILING(COUNT(DRAFT!$B:$B)/4,1),1+MOD(COLUMN()-1,6)))</f>
        <v/>
      </c>
      <c r="L358" s="51" t="str">
        <f>IF(ROWS($A$3:L358)&gt;CEILING(COUNT(DRAFT!$B:$B)/4,1),"",INDEX(RSLT,ROWS($A$3:L358)+QUOTIENT(COLUMNS($A$3:L358)-1,65)*CEILING(COUNT(DRAFT!$B:$B)/4,1),1+MOD(COLUMN()-1,6)))</f>
        <v/>
      </c>
      <c r="M358" s="51" t="str">
        <f>IF(ROWS($A$3:M358)&gt;CEILING(COUNT(DRAFT!$B:$B)/4,1),"",INDEX(RSLT,ROWS($A$3:M358)+QUOTIENT(COLUMNS($A$3:M358)-1,65)*CEILING(COUNT(DRAFT!$B:$B)/4,1),1+MOD(COLUMN()-1,6)))</f>
        <v/>
      </c>
      <c r="N358" s="52" t="str">
        <f>IF(ROWS($A$3:N358)&gt;CEILING(COUNT(DRAFT!$B:$B)/4,1),"",INDEX(RSLT,ROWS($A$3:N358)+QUOTIENT(COLUMNS($A$3:N358)-1,65)*CEILING(COUNT(DRAFT!$B:$B)/4,1),1+MOD(COLUMN()-1,6)))</f>
        <v/>
      </c>
      <c r="O358" s="71" t="str">
        <f>IF(ROWS($A$3:O358)&gt;CEILING(COUNT(DRAFT!$B:$B)/4,1),"",INDEX(RSLT,ROWS($A$3:O358)+QUOTIENT(COLUMNS($A$3:O358)-1,65)*CEILING(COUNT(DRAFT!$B:$B)/4,1),1+MOD(COLUMN()-1,6)))</f>
        <v/>
      </c>
      <c r="P358" s="51" t="str">
        <f>IF(ROWS($A$3:P358)&gt;CEILING(COUNT(DRAFT!$B:$B)/4,1),"",INDEX(RSLT,ROWS($A$3:P358)+QUOTIENT(COLUMNS($A$3:P358)-1,65)*CEILING(COUNT(DRAFT!$B:$B)/4,1),1+MOD(COLUMN()-1,6)))</f>
        <v/>
      </c>
      <c r="Q358" s="51" t="str">
        <f>IF(ROWS($A$3:Q358)&gt;CEILING(COUNT(DRAFT!$B:$B)/4,1),"",INDEX(RSLT,ROWS($A$3:Q358)+QUOTIENT(COLUMNS($A$3:Q358)-1,65)*CEILING(COUNT(DRAFT!$B:$B)/4,1),1+MOD(COLUMN()-1,6)))</f>
        <v/>
      </c>
      <c r="R358" s="51" t="str">
        <f>IF(ROWS($A$3:R358)&gt;CEILING(COUNT(DRAFT!$B:$B)/4,1),"",INDEX(RSLT,ROWS($A$3:R358)+QUOTIENT(COLUMNS($A$3:R358)-1,65)*CEILING(COUNT(DRAFT!$B:$B)/4,1),1+MOD(COLUMN()-1,6)))</f>
        <v/>
      </c>
      <c r="S358" s="51" t="str">
        <f>IF(ROWS($A$3:S358)&gt;CEILING(COUNT(DRAFT!$B:$B)/4,1),"",INDEX(RSLT,ROWS($A$3:S358)+QUOTIENT(COLUMNS($A$3:S358)-1,65)*CEILING(COUNT(DRAFT!$B:$B)/4,1),1+MOD(COLUMN()-1,6)))</f>
        <v/>
      </c>
      <c r="T358" s="52" t="str">
        <f>IF(ROWS($A$3:T358)&gt;CEILING(COUNT(DRAFT!$B:$B)/4,1),"",INDEX(RSLT,ROWS($A$3:T358)+QUOTIENT(COLUMNS($A$3:T358)-1,65)*CEILING(COUNT(DRAFT!$B:$B)/4,1),1+MOD(COLUMN()-1,6)))</f>
        <v/>
      </c>
      <c r="U358" s="71" t="str">
        <f>IF(ROWS($A$3:U358)&gt;CEILING(COUNT(DRAFT!$B:$B)/4,1),"",INDEX(RSLT,ROWS($A$3:U358)+QUOTIENT(COLUMNS($A$3:U358)-1,65)*CEILING(COUNT(DRAFT!$B:$B)/4,1),1+MOD(COLUMN()-1,6)))</f>
        <v/>
      </c>
      <c r="V358" s="51" t="str">
        <f>IF(ROWS($A$3:V358)&gt;CEILING(COUNT(DRAFT!$B:$B)/4,1),"",INDEX(RSLT,ROWS($A$3:V358)+QUOTIENT(COLUMNS($A$3:V358)-1,65)*CEILING(COUNT(DRAFT!$B:$B)/4,1),1+MOD(COLUMN()-1,6)))</f>
        <v/>
      </c>
      <c r="W358" s="51" t="str">
        <f>IF(ROWS($A$3:W358)&gt;CEILING(COUNT(DRAFT!$B:$B)/4,1),"",INDEX(RSLT,ROWS($A$3:W358)+QUOTIENT(COLUMNS($A$3:W358)-1,65)*CEILING(COUNT(DRAFT!$B:$B)/4,1),1+MOD(COLUMN()-1,6)))</f>
        <v/>
      </c>
      <c r="X358" s="51" t="str">
        <f>IF(ROWS($A$3:X358)&gt;CEILING(COUNT(DRAFT!$B:$B)/4,1),"",INDEX(RSLT,ROWS($A$3:X358)+QUOTIENT(COLUMNS($A$3:X358)-1,65)*CEILING(COUNT(DRAFT!$B:$B)/4,1),1+MOD(COLUMN()-1,6)))</f>
        <v/>
      </c>
    </row>
    <row r="359" spans="1:24" ht="23.1" customHeight="1" x14ac:dyDescent="0.2">
      <c r="A359" s="51" t="str">
        <f>IF(ROWS($A$3:A359)&gt;CEILING(COUNT(DRAFT!$B:$B)/4,1),"",INDEX(RSLT,ROWS($A$3:A359)+QUOTIENT(COLUMNS($A$3:A359)-1,65)*CEILING(COUNT(DRAFT!$B:$B)/4,1),1+MOD(COLUMN()-1,6)))</f>
        <v/>
      </c>
      <c r="B359" s="52" t="str">
        <f>IF(ROWS($A$3:B359)&gt;CEILING(COUNT(DRAFT!$B:$B)/4,1),"",INDEX(RSLT,ROWS($A$3:B359)+QUOTIENT(COLUMNS($A$3:B359)-1,65)*CEILING(COUNT(DRAFT!$B:$B)/4,1),1+MOD(COLUMN()-1,6)))</f>
        <v/>
      </c>
      <c r="C359" s="71" t="str">
        <f>IF(ROWS($A$3:C359)&gt;CEILING(COUNT(DRAFT!$B:$B)/4,1),"",INDEX(RSLT,ROWS($A$3:C359)+QUOTIENT(COLUMNS($A$3:C359)-1,65)*CEILING(COUNT(DRAFT!$B:$B)/4,1),1+MOD(COLUMN()-1,6)))</f>
        <v/>
      </c>
      <c r="D359" s="51" t="str">
        <f>IF(ROWS($A$3:D359)&gt;CEILING(COUNT(DRAFT!$B:$B)/4,1),"",INDEX(RSLT,ROWS($A$3:D359)+QUOTIENT(COLUMNS($A$3:D359)-1,65)*CEILING(COUNT(DRAFT!$B:$B)/4,1),1+MOD(COLUMN()-1,6)))</f>
        <v/>
      </c>
      <c r="E359" s="51" t="str">
        <f>IF(ROWS($A$3:E359)&gt;CEILING(COUNT(DRAFT!$B:$B)/4,1),"",INDEX(RSLT,ROWS($A$3:E359)+QUOTIENT(COLUMNS($A$3:E359)-1,65)*CEILING(COUNT(DRAFT!$B:$B)/4,1),1+MOD(COLUMN()-1,6)))</f>
        <v/>
      </c>
      <c r="F359" s="51" t="str">
        <f>IF(ROWS($A$3:F359)&gt;CEILING(COUNT(DRAFT!$B:$B)/4,1),"",INDEX(RSLT,ROWS($A$3:F359)+QUOTIENT(COLUMNS($A$3:F359)-1,65)*CEILING(COUNT(DRAFT!$B:$B)/4,1),1+MOD(COLUMN()-1,6)))</f>
        <v/>
      </c>
      <c r="G359" s="51" t="str">
        <f>IF(ROWS($A$3:G359)&gt;CEILING(COUNT(DRAFT!$B:$B)/4,1),"",INDEX(RSLT,ROWS($A$3:G359)+QUOTIENT(COLUMNS($A$3:G359)-1,65)*CEILING(COUNT(DRAFT!$B:$B)/4,1),1+MOD(COLUMN()-1,6)))</f>
        <v/>
      </c>
      <c r="H359" s="52" t="str">
        <f>IF(ROWS($A$3:H359)&gt;CEILING(COUNT(DRAFT!$B:$B)/4,1),"",INDEX(RSLT,ROWS($A$3:H359)+QUOTIENT(COLUMNS($A$3:H359)-1,65)*CEILING(COUNT(DRAFT!$B:$B)/4,1),1+MOD(COLUMN()-1,6)))</f>
        <v/>
      </c>
      <c r="I359" s="71" t="str">
        <f>IF(ROWS($A$3:I359)&gt;CEILING(COUNT(DRAFT!$B:$B)/4,1),"",INDEX(RSLT,ROWS($A$3:I359)+QUOTIENT(COLUMNS($A$3:I359)-1,65)*CEILING(COUNT(DRAFT!$B:$B)/4,1),1+MOD(COLUMN()-1,6)))</f>
        <v/>
      </c>
      <c r="J359" s="51" t="str">
        <f>IF(ROWS($A$3:J359)&gt;CEILING(COUNT(DRAFT!$B:$B)/4,1),"",INDEX(RSLT,ROWS($A$3:J359)+QUOTIENT(COLUMNS($A$3:J359)-1,65)*CEILING(COUNT(DRAFT!$B:$B)/4,1),1+MOD(COLUMN()-1,6)))</f>
        <v/>
      </c>
      <c r="K359" s="51" t="str">
        <f>IF(ROWS($A$3:K359)&gt;CEILING(COUNT(DRAFT!$B:$B)/4,1),"",INDEX(RSLT,ROWS($A$3:K359)+QUOTIENT(COLUMNS($A$3:K359)-1,65)*CEILING(COUNT(DRAFT!$B:$B)/4,1),1+MOD(COLUMN()-1,6)))</f>
        <v/>
      </c>
      <c r="L359" s="51" t="str">
        <f>IF(ROWS($A$3:L359)&gt;CEILING(COUNT(DRAFT!$B:$B)/4,1),"",INDEX(RSLT,ROWS($A$3:L359)+QUOTIENT(COLUMNS($A$3:L359)-1,65)*CEILING(COUNT(DRAFT!$B:$B)/4,1),1+MOD(COLUMN()-1,6)))</f>
        <v/>
      </c>
      <c r="M359" s="51" t="str">
        <f>IF(ROWS($A$3:M359)&gt;CEILING(COUNT(DRAFT!$B:$B)/4,1),"",INDEX(RSLT,ROWS($A$3:M359)+QUOTIENT(COLUMNS($A$3:M359)-1,65)*CEILING(COUNT(DRAFT!$B:$B)/4,1),1+MOD(COLUMN()-1,6)))</f>
        <v/>
      </c>
      <c r="N359" s="52" t="str">
        <f>IF(ROWS($A$3:N359)&gt;CEILING(COUNT(DRAFT!$B:$B)/4,1),"",INDEX(RSLT,ROWS($A$3:N359)+QUOTIENT(COLUMNS($A$3:N359)-1,65)*CEILING(COUNT(DRAFT!$B:$B)/4,1),1+MOD(COLUMN()-1,6)))</f>
        <v/>
      </c>
      <c r="O359" s="71" t="str">
        <f>IF(ROWS($A$3:O359)&gt;CEILING(COUNT(DRAFT!$B:$B)/4,1),"",INDEX(RSLT,ROWS($A$3:O359)+QUOTIENT(COLUMNS($A$3:O359)-1,65)*CEILING(COUNT(DRAFT!$B:$B)/4,1),1+MOD(COLUMN()-1,6)))</f>
        <v/>
      </c>
      <c r="P359" s="51" t="str">
        <f>IF(ROWS($A$3:P359)&gt;CEILING(COUNT(DRAFT!$B:$B)/4,1),"",INDEX(RSLT,ROWS($A$3:P359)+QUOTIENT(COLUMNS($A$3:P359)-1,65)*CEILING(COUNT(DRAFT!$B:$B)/4,1),1+MOD(COLUMN()-1,6)))</f>
        <v/>
      </c>
      <c r="Q359" s="51" t="str">
        <f>IF(ROWS($A$3:Q359)&gt;CEILING(COUNT(DRAFT!$B:$B)/4,1),"",INDEX(RSLT,ROWS($A$3:Q359)+QUOTIENT(COLUMNS($A$3:Q359)-1,65)*CEILING(COUNT(DRAFT!$B:$B)/4,1),1+MOD(COLUMN()-1,6)))</f>
        <v/>
      </c>
      <c r="R359" s="51" t="str">
        <f>IF(ROWS($A$3:R359)&gt;CEILING(COUNT(DRAFT!$B:$B)/4,1),"",INDEX(RSLT,ROWS($A$3:R359)+QUOTIENT(COLUMNS($A$3:R359)-1,65)*CEILING(COUNT(DRAFT!$B:$B)/4,1),1+MOD(COLUMN()-1,6)))</f>
        <v/>
      </c>
      <c r="S359" s="51" t="str">
        <f>IF(ROWS($A$3:S359)&gt;CEILING(COUNT(DRAFT!$B:$B)/4,1),"",INDEX(RSLT,ROWS($A$3:S359)+QUOTIENT(COLUMNS($A$3:S359)-1,65)*CEILING(COUNT(DRAFT!$B:$B)/4,1),1+MOD(COLUMN()-1,6)))</f>
        <v/>
      </c>
      <c r="T359" s="52" t="str">
        <f>IF(ROWS($A$3:T359)&gt;CEILING(COUNT(DRAFT!$B:$B)/4,1),"",INDEX(RSLT,ROWS($A$3:T359)+QUOTIENT(COLUMNS($A$3:T359)-1,65)*CEILING(COUNT(DRAFT!$B:$B)/4,1),1+MOD(COLUMN()-1,6)))</f>
        <v/>
      </c>
      <c r="U359" s="71" t="str">
        <f>IF(ROWS($A$3:U359)&gt;CEILING(COUNT(DRAFT!$B:$B)/4,1),"",INDEX(RSLT,ROWS($A$3:U359)+QUOTIENT(COLUMNS($A$3:U359)-1,65)*CEILING(COUNT(DRAFT!$B:$B)/4,1),1+MOD(COLUMN()-1,6)))</f>
        <v/>
      </c>
      <c r="V359" s="51" t="str">
        <f>IF(ROWS($A$3:V359)&gt;CEILING(COUNT(DRAFT!$B:$B)/4,1),"",INDEX(RSLT,ROWS($A$3:V359)+QUOTIENT(COLUMNS($A$3:V359)-1,65)*CEILING(COUNT(DRAFT!$B:$B)/4,1),1+MOD(COLUMN()-1,6)))</f>
        <v/>
      </c>
      <c r="W359" s="51" t="str">
        <f>IF(ROWS($A$3:W359)&gt;CEILING(COUNT(DRAFT!$B:$B)/4,1),"",INDEX(RSLT,ROWS($A$3:W359)+QUOTIENT(COLUMNS($A$3:W359)-1,65)*CEILING(COUNT(DRAFT!$B:$B)/4,1),1+MOD(COLUMN()-1,6)))</f>
        <v/>
      </c>
      <c r="X359" s="51" t="str">
        <f>IF(ROWS($A$3:X359)&gt;CEILING(COUNT(DRAFT!$B:$B)/4,1),"",INDEX(RSLT,ROWS($A$3:X359)+QUOTIENT(COLUMNS($A$3:X359)-1,65)*CEILING(COUNT(DRAFT!$B:$B)/4,1),1+MOD(COLUMN()-1,6)))</f>
        <v/>
      </c>
    </row>
    <row r="360" spans="1:24" ht="23.1" customHeight="1" x14ac:dyDescent="0.2">
      <c r="A360" s="51" t="str">
        <f>IF(ROWS($A$3:A360)&gt;CEILING(COUNT(DRAFT!$B:$B)/4,1),"",INDEX(RSLT,ROWS($A$3:A360)+QUOTIENT(COLUMNS($A$3:A360)-1,65)*CEILING(COUNT(DRAFT!$B:$B)/4,1),1+MOD(COLUMN()-1,6)))</f>
        <v/>
      </c>
      <c r="B360" s="52" t="str">
        <f>IF(ROWS($A$3:B360)&gt;CEILING(COUNT(DRAFT!$B:$B)/4,1),"",INDEX(RSLT,ROWS($A$3:B360)+QUOTIENT(COLUMNS($A$3:B360)-1,65)*CEILING(COUNT(DRAFT!$B:$B)/4,1),1+MOD(COLUMN()-1,6)))</f>
        <v/>
      </c>
      <c r="C360" s="71" t="str">
        <f>IF(ROWS($A$3:C360)&gt;CEILING(COUNT(DRAFT!$B:$B)/4,1),"",INDEX(RSLT,ROWS($A$3:C360)+QUOTIENT(COLUMNS($A$3:C360)-1,65)*CEILING(COUNT(DRAFT!$B:$B)/4,1),1+MOD(COLUMN()-1,6)))</f>
        <v/>
      </c>
      <c r="D360" s="51" t="str">
        <f>IF(ROWS($A$3:D360)&gt;CEILING(COUNT(DRAFT!$B:$B)/4,1),"",INDEX(RSLT,ROWS($A$3:D360)+QUOTIENT(COLUMNS($A$3:D360)-1,65)*CEILING(COUNT(DRAFT!$B:$B)/4,1),1+MOD(COLUMN()-1,6)))</f>
        <v/>
      </c>
      <c r="E360" s="51" t="str">
        <f>IF(ROWS($A$3:E360)&gt;CEILING(COUNT(DRAFT!$B:$B)/4,1),"",INDEX(RSLT,ROWS($A$3:E360)+QUOTIENT(COLUMNS($A$3:E360)-1,65)*CEILING(COUNT(DRAFT!$B:$B)/4,1),1+MOD(COLUMN()-1,6)))</f>
        <v/>
      </c>
      <c r="F360" s="51" t="str">
        <f>IF(ROWS($A$3:F360)&gt;CEILING(COUNT(DRAFT!$B:$B)/4,1),"",INDEX(RSLT,ROWS($A$3:F360)+QUOTIENT(COLUMNS($A$3:F360)-1,65)*CEILING(COUNT(DRAFT!$B:$B)/4,1),1+MOD(COLUMN()-1,6)))</f>
        <v/>
      </c>
      <c r="G360" s="51" t="str">
        <f>IF(ROWS($A$3:G360)&gt;CEILING(COUNT(DRAFT!$B:$B)/4,1),"",INDEX(RSLT,ROWS($A$3:G360)+QUOTIENT(COLUMNS($A$3:G360)-1,65)*CEILING(COUNT(DRAFT!$B:$B)/4,1),1+MOD(COLUMN()-1,6)))</f>
        <v/>
      </c>
      <c r="H360" s="52" t="str">
        <f>IF(ROWS($A$3:H360)&gt;CEILING(COUNT(DRAFT!$B:$B)/4,1),"",INDEX(RSLT,ROWS($A$3:H360)+QUOTIENT(COLUMNS($A$3:H360)-1,65)*CEILING(COUNT(DRAFT!$B:$B)/4,1),1+MOD(COLUMN()-1,6)))</f>
        <v/>
      </c>
      <c r="I360" s="71" t="str">
        <f>IF(ROWS($A$3:I360)&gt;CEILING(COUNT(DRAFT!$B:$B)/4,1),"",INDEX(RSLT,ROWS($A$3:I360)+QUOTIENT(COLUMNS($A$3:I360)-1,65)*CEILING(COUNT(DRAFT!$B:$B)/4,1),1+MOD(COLUMN()-1,6)))</f>
        <v/>
      </c>
      <c r="J360" s="51" t="str">
        <f>IF(ROWS($A$3:J360)&gt;CEILING(COUNT(DRAFT!$B:$B)/4,1),"",INDEX(RSLT,ROWS($A$3:J360)+QUOTIENT(COLUMNS($A$3:J360)-1,65)*CEILING(COUNT(DRAFT!$B:$B)/4,1),1+MOD(COLUMN()-1,6)))</f>
        <v/>
      </c>
      <c r="K360" s="51" t="str">
        <f>IF(ROWS($A$3:K360)&gt;CEILING(COUNT(DRAFT!$B:$B)/4,1),"",INDEX(RSLT,ROWS($A$3:K360)+QUOTIENT(COLUMNS($A$3:K360)-1,65)*CEILING(COUNT(DRAFT!$B:$B)/4,1),1+MOD(COLUMN()-1,6)))</f>
        <v/>
      </c>
      <c r="L360" s="51" t="str">
        <f>IF(ROWS($A$3:L360)&gt;CEILING(COUNT(DRAFT!$B:$B)/4,1),"",INDEX(RSLT,ROWS($A$3:L360)+QUOTIENT(COLUMNS($A$3:L360)-1,65)*CEILING(COUNT(DRAFT!$B:$B)/4,1),1+MOD(COLUMN()-1,6)))</f>
        <v/>
      </c>
      <c r="M360" s="51" t="str">
        <f>IF(ROWS($A$3:M360)&gt;CEILING(COUNT(DRAFT!$B:$B)/4,1),"",INDEX(RSLT,ROWS($A$3:M360)+QUOTIENT(COLUMNS($A$3:M360)-1,65)*CEILING(COUNT(DRAFT!$B:$B)/4,1),1+MOD(COLUMN()-1,6)))</f>
        <v/>
      </c>
      <c r="N360" s="52" t="str">
        <f>IF(ROWS($A$3:N360)&gt;CEILING(COUNT(DRAFT!$B:$B)/4,1),"",INDEX(RSLT,ROWS($A$3:N360)+QUOTIENT(COLUMNS($A$3:N360)-1,65)*CEILING(COUNT(DRAFT!$B:$B)/4,1),1+MOD(COLUMN()-1,6)))</f>
        <v/>
      </c>
      <c r="O360" s="71" t="str">
        <f>IF(ROWS($A$3:O360)&gt;CEILING(COUNT(DRAFT!$B:$B)/4,1),"",INDEX(RSLT,ROWS($A$3:O360)+QUOTIENT(COLUMNS($A$3:O360)-1,65)*CEILING(COUNT(DRAFT!$B:$B)/4,1),1+MOD(COLUMN()-1,6)))</f>
        <v/>
      </c>
      <c r="P360" s="51" t="str">
        <f>IF(ROWS($A$3:P360)&gt;CEILING(COUNT(DRAFT!$B:$B)/4,1),"",INDEX(RSLT,ROWS($A$3:P360)+QUOTIENT(COLUMNS($A$3:P360)-1,65)*CEILING(COUNT(DRAFT!$B:$B)/4,1),1+MOD(COLUMN()-1,6)))</f>
        <v/>
      </c>
      <c r="Q360" s="51" t="str">
        <f>IF(ROWS($A$3:Q360)&gt;CEILING(COUNT(DRAFT!$B:$B)/4,1),"",INDEX(RSLT,ROWS($A$3:Q360)+QUOTIENT(COLUMNS($A$3:Q360)-1,65)*CEILING(COUNT(DRAFT!$B:$B)/4,1),1+MOD(COLUMN()-1,6)))</f>
        <v/>
      </c>
      <c r="R360" s="51" t="str">
        <f>IF(ROWS($A$3:R360)&gt;CEILING(COUNT(DRAFT!$B:$B)/4,1),"",INDEX(RSLT,ROWS($A$3:R360)+QUOTIENT(COLUMNS($A$3:R360)-1,65)*CEILING(COUNT(DRAFT!$B:$B)/4,1),1+MOD(COLUMN()-1,6)))</f>
        <v/>
      </c>
      <c r="S360" s="51" t="str">
        <f>IF(ROWS($A$3:S360)&gt;CEILING(COUNT(DRAFT!$B:$B)/4,1),"",INDEX(RSLT,ROWS($A$3:S360)+QUOTIENT(COLUMNS($A$3:S360)-1,65)*CEILING(COUNT(DRAFT!$B:$B)/4,1),1+MOD(COLUMN()-1,6)))</f>
        <v/>
      </c>
      <c r="T360" s="52" t="str">
        <f>IF(ROWS($A$3:T360)&gt;CEILING(COUNT(DRAFT!$B:$B)/4,1),"",INDEX(RSLT,ROWS($A$3:T360)+QUOTIENT(COLUMNS($A$3:T360)-1,65)*CEILING(COUNT(DRAFT!$B:$B)/4,1),1+MOD(COLUMN()-1,6)))</f>
        <v/>
      </c>
      <c r="U360" s="71" t="str">
        <f>IF(ROWS($A$3:U360)&gt;CEILING(COUNT(DRAFT!$B:$B)/4,1),"",INDEX(RSLT,ROWS($A$3:U360)+QUOTIENT(COLUMNS($A$3:U360)-1,65)*CEILING(COUNT(DRAFT!$B:$B)/4,1),1+MOD(COLUMN()-1,6)))</f>
        <v/>
      </c>
      <c r="V360" s="51" t="str">
        <f>IF(ROWS($A$3:V360)&gt;CEILING(COUNT(DRAFT!$B:$B)/4,1),"",INDEX(RSLT,ROWS($A$3:V360)+QUOTIENT(COLUMNS($A$3:V360)-1,65)*CEILING(COUNT(DRAFT!$B:$B)/4,1),1+MOD(COLUMN()-1,6)))</f>
        <v/>
      </c>
      <c r="W360" s="51" t="str">
        <f>IF(ROWS($A$3:W360)&gt;CEILING(COUNT(DRAFT!$B:$B)/4,1),"",INDEX(RSLT,ROWS($A$3:W360)+QUOTIENT(COLUMNS($A$3:W360)-1,65)*CEILING(COUNT(DRAFT!$B:$B)/4,1),1+MOD(COLUMN()-1,6)))</f>
        <v/>
      </c>
      <c r="X360" s="51" t="str">
        <f>IF(ROWS($A$3:X360)&gt;CEILING(COUNT(DRAFT!$B:$B)/4,1),"",INDEX(RSLT,ROWS($A$3:X360)+QUOTIENT(COLUMNS($A$3:X360)-1,65)*CEILING(COUNT(DRAFT!$B:$B)/4,1),1+MOD(COLUMN()-1,6)))</f>
        <v/>
      </c>
    </row>
    <row r="361" spans="1:24" ht="23.1" customHeight="1" x14ac:dyDescent="0.2">
      <c r="A361" s="51" t="str">
        <f>IF(ROWS($A$3:A361)&gt;CEILING(COUNT(DRAFT!$B:$B)/4,1),"",INDEX(RSLT,ROWS($A$3:A361)+QUOTIENT(COLUMNS($A$3:A361)-1,65)*CEILING(COUNT(DRAFT!$B:$B)/4,1),1+MOD(COLUMN()-1,6)))</f>
        <v/>
      </c>
      <c r="B361" s="52" t="str">
        <f>IF(ROWS($A$3:B361)&gt;CEILING(COUNT(DRAFT!$B:$B)/4,1),"",INDEX(RSLT,ROWS($A$3:B361)+QUOTIENT(COLUMNS($A$3:B361)-1,65)*CEILING(COUNT(DRAFT!$B:$B)/4,1),1+MOD(COLUMN()-1,6)))</f>
        <v/>
      </c>
      <c r="C361" s="71" t="str">
        <f>IF(ROWS($A$3:C361)&gt;CEILING(COUNT(DRAFT!$B:$B)/4,1),"",INDEX(RSLT,ROWS($A$3:C361)+QUOTIENT(COLUMNS($A$3:C361)-1,65)*CEILING(COUNT(DRAFT!$B:$B)/4,1),1+MOD(COLUMN()-1,6)))</f>
        <v/>
      </c>
      <c r="D361" s="51" t="str">
        <f>IF(ROWS($A$3:D361)&gt;CEILING(COUNT(DRAFT!$B:$B)/4,1),"",INDEX(RSLT,ROWS($A$3:D361)+QUOTIENT(COLUMNS($A$3:D361)-1,65)*CEILING(COUNT(DRAFT!$B:$B)/4,1),1+MOD(COLUMN()-1,6)))</f>
        <v/>
      </c>
      <c r="E361" s="51" t="str">
        <f>IF(ROWS($A$3:E361)&gt;CEILING(COUNT(DRAFT!$B:$B)/4,1),"",INDEX(RSLT,ROWS($A$3:E361)+QUOTIENT(COLUMNS($A$3:E361)-1,65)*CEILING(COUNT(DRAFT!$B:$B)/4,1),1+MOD(COLUMN()-1,6)))</f>
        <v/>
      </c>
      <c r="F361" s="51" t="str">
        <f>IF(ROWS($A$3:F361)&gt;CEILING(COUNT(DRAFT!$B:$B)/4,1),"",INDEX(RSLT,ROWS($A$3:F361)+QUOTIENT(COLUMNS($A$3:F361)-1,65)*CEILING(COUNT(DRAFT!$B:$B)/4,1),1+MOD(COLUMN()-1,6)))</f>
        <v/>
      </c>
      <c r="G361" s="51" t="str">
        <f>IF(ROWS($A$3:G361)&gt;CEILING(COUNT(DRAFT!$B:$B)/4,1),"",INDEX(RSLT,ROWS($A$3:G361)+QUOTIENT(COLUMNS($A$3:G361)-1,65)*CEILING(COUNT(DRAFT!$B:$B)/4,1),1+MOD(COLUMN()-1,6)))</f>
        <v/>
      </c>
      <c r="H361" s="52" t="str">
        <f>IF(ROWS($A$3:H361)&gt;CEILING(COUNT(DRAFT!$B:$B)/4,1),"",INDEX(RSLT,ROWS($A$3:H361)+QUOTIENT(COLUMNS($A$3:H361)-1,65)*CEILING(COUNT(DRAFT!$B:$B)/4,1),1+MOD(COLUMN()-1,6)))</f>
        <v/>
      </c>
      <c r="I361" s="71" t="str">
        <f>IF(ROWS($A$3:I361)&gt;CEILING(COUNT(DRAFT!$B:$B)/4,1),"",INDEX(RSLT,ROWS($A$3:I361)+QUOTIENT(COLUMNS($A$3:I361)-1,65)*CEILING(COUNT(DRAFT!$B:$B)/4,1),1+MOD(COLUMN()-1,6)))</f>
        <v/>
      </c>
      <c r="J361" s="51" t="str">
        <f>IF(ROWS($A$3:J361)&gt;CEILING(COUNT(DRAFT!$B:$B)/4,1),"",INDEX(RSLT,ROWS($A$3:J361)+QUOTIENT(COLUMNS($A$3:J361)-1,65)*CEILING(COUNT(DRAFT!$B:$B)/4,1),1+MOD(COLUMN()-1,6)))</f>
        <v/>
      </c>
      <c r="K361" s="51" t="str">
        <f>IF(ROWS($A$3:K361)&gt;CEILING(COUNT(DRAFT!$B:$B)/4,1),"",INDEX(RSLT,ROWS($A$3:K361)+QUOTIENT(COLUMNS($A$3:K361)-1,65)*CEILING(COUNT(DRAFT!$B:$B)/4,1),1+MOD(COLUMN()-1,6)))</f>
        <v/>
      </c>
      <c r="L361" s="51" t="str">
        <f>IF(ROWS($A$3:L361)&gt;CEILING(COUNT(DRAFT!$B:$B)/4,1),"",INDEX(RSLT,ROWS($A$3:L361)+QUOTIENT(COLUMNS($A$3:L361)-1,65)*CEILING(COUNT(DRAFT!$B:$B)/4,1),1+MOD(COLUMN()-1,6)))</f>
        <v/>
      </c>
      <c r="M361" s="51" t="str">
        <f>IF(ROWS($A$3:M361)&gt;CEILING(COUNT(DRAFT!$B:$B)/4,1),"",INDEX(RSLT,ROWS($A$3:M361)+QUOTIENT(COLUMNS($A$3:M361)-1,65)*CEILING(COUNT(DRAFT!$B:$B)/4,1),1+MOD(COLUMN()-1,6)))</f>
        <v/>
      </c>
      <c r="N361" s="52" t="str">
        <f>IF(ROWS($A$3:N361)&gt;CEILING(COUNT(DRAFT!$B:$B)/4,1),"",INDEX(RSLT,ROWS($A$3:N361)+QUOTIENT(COLUMNS($A$3:N361)-1,65)*CEILING(COUNT(DRAFT!$B:$B)/4,1),1+MOD(COLUMN()-1,6)))</f>
        <v/>
      </c>
      <c r="O361" s="71" t="str">
        <f>IF(ROWS($A$3:O361)&gt;CEILING(COUNT(DRAFT!$B:$B)/4,1),"",INDEX(RSLT,ROWS($A$3:O361)+QUOTIENT(COLUMNS($A$3:O361)-1,65)*CEILING(COUNT(DRAFT!$B:$B)/4,1),1+MOD(COLUMN()-1,6)))</f>
        <v/>
      </c>
      <c r="P361" s="51" t="str">
        <f>IF(ROWS($A$3:P361)&gt;CEILING(COUNT(DRAFT!$B:$B)/4,1),"",INDEX(RSLT,ROWS($A$3:P361)+QUOTIENT(COLUMNS($A$3:P361)-1,65)*CEILING(COUNT(DRAFT!$B:$B)/4,1),1+MOD(COLUMN()-1,6)))</f>
        <v/>
      </c>
      <c r="Q361" s="51" t="str">
        <f>IF(ROWS($A$3:Q361)&gt;CEILING(COUNT(DRAFT!$B:$B)/4,1),"",INDEX(RSLT,ROWS($A$3:Q361)+QUOTIENT(COLUMNS($A$3:Q361)-1,65)*CEILING(COUNT(DRAFT!$B:$B)/4,1),1+MOD(COLUMN()-1,6)))</f>
        <v/>
      </c>
      <c r="R361" s="51" t="str">
        <f>IF(ROWS($A$3:R361)&gt;CEILING(COUNT(DRAFT!$B:$B)/4,1),"",INDEX(RSLT,ROWS($A$3:R361)+QUOTIENT(COLUMNS($A$3:R361)-1,65)*CEILING(COUNT(DRAFT!$B:$B)/4,1),1+MOD(COLUMN()-1,6)))</f>
        <v/>
      </c>
      <c r="S361" s="51" t="str">
        <f>IF(ROWS($A$3:S361)&gt;CEILING(COUNT(DRAFT!$B:$B)/4,1),"",INDEX(RSLT,ROWS($A$3:S361)+QUOTIENT(COLUMNS($A$3:S361)-1,65)*CEILING(COUNT(DRAFT!$B:$B)/4,1),1+MOD(COLUMN()-1,6)))</f>
        <v/>
      </c>
      <c r="T361" s="52" t="str">
        <f>IF(ROWS($A$3:T361)&gt;CEILING(COUNT(DRAFT!$B:$B)/4,1),"",INDEX(RSLT,ROWS($A$3:T361)+QUOTIENT(COLUMNS($A$3:T361)-1,65)*CEILING(COUNT(DRAFT!$B:$B)/4,1),1+MOD(COLUMN()-1,6)))</f>
        <v/>
      </c>
      <c r="U361" s="71" t="str">
        <f>IF(ROWS($A$3:U361)&gt;CEILING(COUNT(DRAFT!$B:$B)/4,1),"",INDEX(RSLT,ROWS($A$3:U361)+QUOTIENT(COLUMNS($A$3:U361)-1,65)*CEILING(COUNT(DRAFT!$B:$B)/4,1),1+MOD(COLUMN()-1,6)))</f>
        <v/>
      </c>
      <c r="V361" s="51" t="str">
        <f>IF(ROWS($A$3:V361)&gt;CEILING(COUNT(DRAFT!$B:$B)/4,1),"",INDEX(RSLT,ROWS($A$3:V361)+QUOTIENT(COLUMNS($A$3:V361)-1,65)*CEILING(COUNT(DRAFT!$B:$B)/4,1),1+MOD(COLUMN()-1,6)))</f>
        <v/>
      </c>
      <c r="W361" s="51" t="str">
        <f>IF(ROWS($A$3:W361)&gt;CEILING(COUNT(DRAFT!$B:$B)/4,1),"",INDEX(RSLT,ROWS($A$3:W361)+QUOTIENT(COLUMNS($A$3:W361)-1,65)*CEILING(COUNT(DRAFT!$B:$B)/4,1),1+MOD(COLUMN()-1,6)))</f>
        <v/>
      </c>
      <c r="X361" s="51" t="str">
        <f>IF(ROWS($A$3:X361)&gt;CEILING(COUNT(DRAFT!$B:$B)/4,1),"",INDEX(RSLT,ROWS($A$3:X361)+QUOTIENT(COLUMNS($A$3:X361)-1,65)*CEILING(COUNT(DRAFT!$B:$B)/4,1),1+MOD(COLUMN()-1,6)))</f>
        <v/>
      </c>
    </row>
    <row r="362" spans="1:24" ht="23.1" customHeight="1" x14ac:dyDescent="0.2">
      <c r="A362" s="51" t="str">
        <f>IF(ROWS($A$3:A362)&gt;CEILING(COUNT(DRAFT!$B:$B)/4,1),"",INDEX(RSLT,ROWS($A$3:A362)+QUOTIENT(COLUMNS($A$3:A362)-1,65)*CEILING(COUNT(DRAFT!$B:$B)/4,1),1+MOD(COLUMN()-1,6)))</f>
        <v/>
      </c>
      <c r="B362" s="52" t="str">
        <f>IF(ROWS($A$3:B362)&gt;CEILING(COUNT(DRAFT!$B:$B)/4,1),"",INDEX(RSLT,ROWS($A$3:B362)+QUOTIENT(COLUMNS($A$3:B362)-1,65)*CEILING(COUNT(DRAFT!$B:$B)/4,1),1+MOD(COLUMN()-1,6)))</f>
        <v/>
      </c>
      <c r="C362" s="71" t="str">
        <f>IF(ROWS($A$3:C362)&gt;CEILING(COUNT(DRAFT!$B:$B)/4,1),"",INDEX(RSLT,ROWS($A$3:C362)+QUOTIENT(COLUMNS($A$3:C362)-1,65)*CEILING(COUNT(DRAFT!$B:$B)/4,1),1+MOD(COLUMN()-1,6)))</f>
        <v/>
      </c>
      <c r="D362" s="51" t="str">
        <f>IF(ROWS($A$3:D362)&gt;CEILING(COUNT(DRAFT!$B:$B)/4,1),"",INDEX(RSLT,ROWS($A$3:D362)+QUOTIENT(COLUMNS($A$3:D362)-1,65)*CEILING(COUNT(DRAFT!$B:$B)/4,1),1+MOD(COLUMN()-1,6)))</f>
        <v/>
      </c>
      <c r="E362" s="51" t="str">
        <f>IF(ROWS($A$3:E362)&gt;CEILING(COUNT(DRAFT!$B:$B)/4,1),"",INDEX(RSLT,ROWS($A$3:E362)+QUOTIENT(COLUMNS($A$3:E362)-1,65)*CEILING(COUNT(DRAFT!$B:$B)/4,1),1+MOD(COLUMN()-1,6)))</f>
        <v/>
      </c>
      <c r="F362" s="51" t="str">
        <f>IF(ROWS($A$3:F362)&gt;CEILING(COUNT(DRAFT!$B:$B)/4,1),"",INDEX(RSLT,ROWS($A$3:F362)+QUOTIENT(COLUMNS($A$3:F362)-1,65)*CEILING(COUNT(DRAFT!$B:$B)/4,1),1+MOD(COLUMN()-1,6)))</f>
        <v/>
      </c>
      <c r="G362" s="51" t="str">
        <f>IF(ROWS($A$3:G362)&gt;CEILING(COUNT(DRAFT!$B:$B)/4,1),"",INDEX(RSLT,ROWS($A$3:G362)+QUOTIENT(COLUMNS($A$3:G362)-1,65)*CEILING(COUNT(DRAFT!$B:$B)/4,1),1+MOD(COLUMN()-1,6)))</f>
        <v/>
      </c>
      <c r="H362" s="52" t="str">
        <f>IF(ROWS($A$3:H362)&gt;CEILING(COUNT(DRAFT!$B:$B)/4,1),"",INDEX(RSLT,ROWS($A$3:H362)+QUOTIENT(COLUMNS($A$3:H362)-1,65)*CEILING(COUNT(DRAFT!$B:$B)/4,1),1+MOD(COLUMN()-1,6)))</f>
        <v/>
      </c>
      <c r="I362" s="71" t="str">
        <f>IF(ROWS($A$3:I362)&gt;CEILING(COUNT(DRAFT!$B:$B)/4,1),"",INDEX(RSLT,ROWS($A$3:I362)+QUOTIENT(COLUMNS($A$3:I362)-1,65)*CEILING(COUNT(DRAFT!$B:$B)/4,1),1+MOD(COLUMN()-1,6)))</f>
        <v/>
      </c>
      <c r="J362" s="51" t="str">
        <f>IF(ROWS($A$3:J362)&gt;CEILING(COUNT(DRAFT!$B:$B)/4,1),"",INDEX(RSLT,ROWS($A$3:J362)+QUOTIENT(COLUMNS($A$3:J362)-1,65)*CEILING(COUNT(DRAFT!$B:$B)/4,1),1+MOD(COLUMN()-1,6)))</f>
        <v/>
      </c>
      <c r="K362" s="51" t="str">
        <f>IF(ROWS($A$3:K362)&gt;CEILING(COUNT(DRAFT!$B:$B)/4,1),"",INDEX(RSLT,ROWS($A$3:K362)+QUOTIENT(COLUMNS($A$3:K362)-1,65)*CEILING(COUNT(DRAFT!$B:$B)/4,1),1+MOD(COLUMN()-1,6)))</f>
        <v/>
      </c>
      <c r="L362" s="51" t="str">
        <f>IF(ROWS($A$3:L362)&gt;CEILING(COUNT(DRAFT!$B:$B)/4,1),"",INDEX(RSLT,ROWS($A$3:L362)+QUOTIENT(COLUMNS($A$3:L362)-1,65)*CEILING(COUNT(DRAFT!$B:$B)/4,1),1+MOD(COLUMN()-1,6)))</f>
        <v/>
      </c>
      <c r="M362" s="51" t="str">
        <f>IF(ROWS($A$3:M362)&gt;CEILING(COUNT(DRAFT!$B:$B)/4,1),"",INDEX(RSLT,ROWS($A$3:M362)+QUOTIENT(COLUMNS($A$3:M362)-1,65)*CEILING(COUNT(DRAFT!$B:$B)/4,1),1+MOD(COLUMN()-1,6)))</f>
        <v/>
      </c>
      <c r="N362" s="52" t="str">
        <f>IF(ROWS($A$3:N362)&gt;CEILING(COUNT(DRAFT!$B:$B)/4,1),"",INDEX(RSLT,ROWS($A$3:N362)+QUOTIENT(COLUMNS($A$3:N362)-1,65)*CEILING(COUNT(DRAFT!$B:$B)/4,1),1+MOD(COLUMN()-1,6)))</f>
        <v/>
      </c>
      <c r="O362" s="71" t="str">
        <f>IF(ROWS($A$3:O362)&gt;CEILING(COUNT(DRAFT!$B:$B)/4,1),"",INDEX(RSLT,ROWS($A$3:O362)+QUOTIENT(COLUMNS($A$3:O362)-1,65)*CEILING(COUNT(DRAFT!$B:$B)/4,1),1+MOD(COLUMN()-1,6)))</f>
        <v/>
      </c>
      <c r="P362" s="51" t="str">
        <f>IF(ROWS($A$3:P362)&gt;CEILING(COUNT(DRAFT!$B:$B)/4,1),"",INDEX(RSLT,ROWS($A$3:P362)+QUOTIENT(COLUMNS($A$3:P362)-1,65)*CEILING(COUNT(DRAFT!$B:$B)/4,1),1+MOD(COLUMN()-1,6)))</f>
        <v/>
      </c>
      <c r="Q362" s="51" t="str">
        <f>IF(ROWS($A$3:Q362)&gt;CEILING(COUNT(DRAFT!$B:$B)/4,1),"",INDEX(RSLT,ROWS($A$3:Q362)+QUOTIENT(COLUMNS($A$3:Q362)-1,65)*CEILING(COUNT(DRAFT!$B:$B)/4,1),1+MOD(COLUMN()-1,6)))</f>
        <v/>
      </c>
      <c r="R362" s="51" t="str">
        <f>IF(ROWS($A$3:R362)&gt;CEILING(COUNT(DRAFT!$B:$B)/4,1),"",INDEX(RSLT,ROWS($A$3:R362)+QUOTIENT(COLUMNS($A$3:R362)-1,65)*CEILING(COUNT(DRAFT!$B:$B)/4,1),1+MOD(COLUMN()-1,6)))</f>
        <v/>
      </c>
      <c r="S362" s="51" t="str">
        <f>IF(ROWS($A$3:S362)&gt;CEILING(COUNT(DRAFT!$B:$B)/4,1),"",INDEX(RSLT,ROWS($A$3:S362)+QUOTIENT(COLUMNS($A$3:S362)-1,65)*CEILING(COUNT(DRAFT!$B:$B)/4,1),1+MOD(COLUMN()-1,6)))</f>
        <v/>
      </c>
      <c r="T362" s="52" t="str">
        <f>IF(ROWS($A$3:T362)&gt;CEILING(COUNT(DRAFT!$B:$B)/4,1),"",INDEX(RSLT,ROWS($A$3:T362)+QUOTIENT(COLUMNS($A$3:T362)-1,65)*CEILING(COUNT(DRAFT!$B:$B)/4,1),1+MOD(COLUMN()-1,6)))</f>
        <v/>
      </c>
      <c r="U362" s="71" t="str">
        <f>IF(ROWS($A$3:U362)&gt;CEILING(COUNT(DRAFT!$B:$B)/4,1),"",INDEX(RSLT,ROWS($A$3:U362)+QUOTIENT(COLUMNS($A$3:U362)-1,65)*CEILING(COUNT(DRAFT!$B:$B)/4,1),1+MOD(COLUMN()-1,6)))</f>
        <v/>
      </c>
      <c r="V362" s="51" t="str">
        <f>IF(ROWS($A$3:V362)&gt;CEILING(COUNT(DRAFT!$B:$B)/4,1),"",INDEX(RSLT,ROWS($A$3:V362)+QUOTIENT(COLUMNS($A$3:V362)-1,65)*CEILING(COUNT(DRAFT!$B:$B)/4,1),1+MOD(COLUMN()-1,6)))</f>
        <v/>
      </c>
      <c r="W362" s="51" t="str">
        <f>IF(ROWS($A$3:W362)&gt;CEILING(COUNT(DRAFT!$B:$B)/4,1),"",INDEX(RSLT,ROWS($A$3:W362)+QUOTIENT(COLUMNS($A$3:W362)-1,65)*CEILING(COUNT(DRAFT!$B:$B)/4,1),1+MOD(COLUMN()-1,6)))</f>
        <v/>
      </c>
      <c r="X362" s="51" t="str">
        <f>IF(ROWS($A$3:X362)&gt;CEILING(COUNT(DRAFT!$B:$B)/4,1),"",INDEX(RSLT,ROWS($A$3:X362)+QUOTIENT(COLUMNS($A$3:X362)-1,65)*CEILING(COUNT(DRAFT!$B:$B)/4,1),1+MOD(COLUMN()-1,6)))</f>
        <v/>
      </c>
    </row>
    <row r="363" spans="1:24" ht="23.1" customHeight="1" x14ac:dyDescent="0.2">
      <c r="A363" s="51" t="str">
        <f>IF(ROWS($A$3:A363)&gt;CEILING(COUNT(DRAFT!$B:$B)/4,1),"",INDEX(RSLT,ROWS($A$3:A363)+QUOTIENT(COLUMNS($A$3:A363)-1,65)*CEILING(COUNT(DRAFT!$B:$B)/4,1),1+MOD(COLUMN()-1,6)))</f>
        <v/>
      </c>
      <c r="B363" s="52" t="str">
        <f>IF(ROWS($A$3:B363)&gt;CEILING(COUNT(DRAFT!$B:$B)/4,1),"",INDEX(RSLT,ROWS($A$3:B363)+QUOTIENT(COLUMNS($A$3:B363)-1,65)*CEILING(COUNT(DRAFT!$B:$B)/4,1),1+MOD(COLUMN()-1,6)))</f>
        <v/>
      </c>
      <c r="C363" s="71" t="str">
        <f>IF(ROWS($A$3:C363)&gt;CEILING(COUNT(DRAFT!$B:$B)/4,1),"",INDEX(RSLT,ROWS($A$3:C363)+QUOTIENT(COLUMNS($A$3:C363)-1,65)*CEILING(COUNT(DRAFT!$B:$B)/4,1),1+MOD(COLUMN()-1,6)))</f>
        <v/>
      </c>
      <c r="D363" s="51" t="str">
        <f>IF(ROWS($A$3:D363)&gt;CEILING(COUNT(DRAFT!$B:$B)/4,1),"",INDEX(RSLT,ROWS($A$3:D363)+QUOTIENT(COLUMNS($A$3:D363)-1,65)*CEILING(COUNT(DRAFT!$B:$B)/4,1),1+MOD(COLUMN()-1,6)))</f>
        <v/>
      </c>
      <c r="E363" s="51" t="str">
        <f>IF(ROWS($A$3:E363)&gt;CEILING(COUNT(DRAFT!$B:$B)/4,1),"",INDEX(RSLT,ROWS($A$3:E363)+QUOTIENT(COLUMNS($A$3:E363)-1,65)*CEILING(COUNT(DRAFT!$B:$B)/4,1),1+MOD(COLUMN()-1,6)))</f>
        <v/>
      </c>
      <c r="F363" s="51" t="str">
        <f>IF(ROWS($A$3:F363)&gt;CEILING(COUNT(DRAFT!$B:$B)/4,1),"",INDEX(RSLT,ROWS($A$3:F363)+QUOTIENT(COLUMNS($A$3:F363)-1,65)*CEILING(COUNT(DRAFT!$B:$B)/4,1),1+MOD(COLUMN()-1,6)))</f>
        <v/>
      </c>
      <c r="G363" s="51" t="str">
        <f>IF(ROWS($A$3:G363)&gt;CEILING(COUNT(DRAFT!$B:$B)/4,1),"",INDEX(RSLT,ROWS($A$3:G363)+QUOTIENT(COLUMNS($A$3:G363)-1,65)*CEILING(COUNT(DRAFT!$B:$B)/4,1),1+MOD(COLUMN()-1,6)))</f>
        <v/>
      </c>
      <c r="H363" s="52" t="str">
        <f>IF(ROWS($A$3:H363)&gt;CEILING(COUNT(DRAFT!$B:$B)/4,1),"",INDEX(RSLT,ROWS($A$3:H363)+QUOTIENT(COLUMNS($A$3:H363)-1,65)*CEILING(COUNT(DRAFT!$B:$B)/4,1),1+MOD(COLUMN()-1,6)))</f>
        <v/>
      </c>
      <c r="I363" s="71" t="str">
        <f>IF(ROWS($A$3:I363)&gt;CEILING(COUNT(DRAFT!$B:$B)/4,1),"",INDEX(RSLT,ROWS($A$3:I363)+QUOTIENT(COLUMNS($A$3:I363)-1,65)*CEILING(COUNT(DRAFT!$B:$B)/4,1),1+MOD(COLUMN()-1,6)))</f>
        <v/>
      </c>
      <c r="J363" s="51" t="str">
        <f>IF(ROWS($A$3:J363)&gt;CEILING(COUNT(DRAFT!$B:$B)/4,1),"",INDEX(RSLT,ROWS($A$3:J363)+QUOTIENT(COLUMNS($A$3:J363)-1,65)*CEILING(COUNT(DRAFT!$B:$B)/4,1),1+MOD(COLUMN()-1,6)))</f>
        <v/>
      </c>
      <c r="K363" s="51" t="str">
        <f>IF(ROWS($A$3:K363)&gt;CEILING(COUNT(DRAFT!$B:$B)/4,1),"",INDEX(RSLT,ROWS($A$3:K363)+QUOTIENT(COLUMNS($A$3:K363)-1,65)*CEILING(COUNT(DRAFT!$B:$B)/4,1),1+MOD(COLUMN()-1,6)))</f>
        <v/>
      </c>
      <c r="L363" s="51" t="str">
        <f>IF(ROWS($A$3:L363)&gt;CEILING(COUNT(DRAFT!$B:$B)/4,1),"",INDEX(RSLT,ROWS($A$3:L363)+QUOTIENT(COLUMNS($A$3:L363)-1,65)*CEILING(COUNT(DRAFT!$B:$B)/4,1),1+MOD(COLUMN()-1,6)))</f>
        <v/>
      </c>
      <c r="M363" s="51" t="str">
        <f>IF(ROWS($A$3:M363)&gt;CEILING(COUNT(DRAFT!$B:$B)/4,1),"",INDEX(RSLT,ROWS($A$3:M363)+QUOTIENT(COLUMNS($A$3:M363)-1,65)*CEILING(COUNT(DRAFT!$B:$B)/4,1),1+MOD(COLUMN()-1,6)))</f>
        <v/>
      </c>
      <c r="N363" s="52" t="str">
        <f>IF(ROWS($A$3:N363)&gt;CEILING(COUNT(DRAFT!$B:$B)/4,1),"",INDEX(RSLT,ROWS($A$3:N363)+QUOTIENT(COLUMNS($A$3:N363)-1,65)*CEILING(COUNT(DRAFT!$B:$B)/4,1),1+MOD(COLUMN()-1,6)))</f>
        <v/>
      </c>
      <c r="O363" s="71" t="str">
        <f>IF(ROWS($A$3:O363)&gt;CEILING(COUNT(DRAFT!$B:$B)/4,1),"",INDEX(RSLT,ROWS($A$3:O363)+QUOTIENT(COLUMNS($A$3:O363)-1,65)*CEILING(COUNT(DRAFT!$B:$B)/4,1),1+MOD(COLUMN()-1,6)))</f>
        <v/>
      </c>
      <c r="P363" s="51" t="str">
        <f>IF(ROWS($A$3:P363)&gt;CEILING(COUNT(DRAFT!$B:$B)/4,1),"",INDEX(RSLT,ROWS($A$3:P363)+QUOTIENT(COLUMNS($A$3:P363)-1,65)*CEILING(COUNT(DRAFT!$B:$B)/4,1),1+MOD(COLUMN()-1,6)))</f>
        <v/>
      </c>
      <c r="Q363" s="51" t="str">
        <f>IF(ROWS($A$3:Q363)&gt;CEILING(COUNT(DRAFT!$B:$B)/4,1),"",INDEX(RSLT,ROWS($A$3:Q363)+QUOTIENT(COLUMNS($A$3:Q363)-1,65)*CEILING(COUNT(DRAFT!$B:$B)/4,1),1+MOD(COLUMN()-1,6)))</f>
        <v/>
      </c>
      <c r="R363" s="51" t="str">
        <f>IF(ROWS($A$3:R363)&gt;CEILING(COUNT(DRAFT!$B:$B)/4,1),"",INDEX(RSLT,ROWS($A$3:R363)+QUOTIENT(COLUMNS($A$3:R363)-1,65)*CEILING(COUNT(DRAFT!$B:$B)/4,1),1+MOD(COLUMN()-1,6)))</f>
        <v/>
      </c>
      <c r="S363" s="51" t="str">
        <f>IF(ROWS($A$3:S363)&gt;CEILING(COUNT(DRAFT!$B:$B)/4,1),"",INDEX(RSLT,ROWS($A$3:S363)+QUOTIENT(COLUMNS($A$3:S363)-1,65)*CEILING(COUNT(DRAFT!$B:$B)/4,1),1+MOD(COLUMN()-1,6)))</f>
        <v/>
      </c>
      <c r="T363" s="52" t="str">
        <f>IF(ROWS($A$3:T363)&gt;CEILING(COUNT(DRAFT!$B:$B)/4,1),"",INDEX(RSLT,ROWS($A$3:T363)+QUOTIENT(COLUMNS($A$3:T363)-1,65)*CEILING(COUNT(DRAFT!$B:$B)/4,1),1+MOD(COLUMN()-1,6)))</f>
        <v/>
      </c>
      <c r="U363" s="71" t="str">
        <f>IF(ROWS($A$3:U363)&gt;CEILING(COUNT(DRAFT!$B:$B)/4,1),"",INDEX(RSLT,ROWS($A$3:U363)+QUOTIENT(COLUMNS($A$3:U363)-1,65)*CEILING(COUNT(DRAFT!$B:$B)/4,1),1+MOD(COLUMN()-1,6)))</f>
        <v/>
      </c>
      <c r="V363" s="51" t="str">
        <f>IF(ROWS($A$3:V363)&gt;CEILING(COUNT(DRAFT!$B:$B)/4,1),"",INDEX(RSLT,ROWS($A$3:V363)+QUOTIENT(COLUMNS($A$3:V363)-1,65)*CEILING(COUNT(DRAFT!$B:$B)/4,1),1+MOD(COLUMN()-1,6)))</f>
        <v/>
      </c>
      <c r="W363" s="51" t="str">
        <f>IF(ROWS($A$3:W363)&gt;CEILING(COUNT(DRAFT!$B:$B)/4,1),"",INDEX(RSLT,ROWS($A$3:W363)+QUOTIENT(COLUMNS($A$3:W363)-1,65)*CEILING(COUNT(DRAFT!$B:$B)/4,1),1+MOD(COLUMN()-1,6)))</f>
        <v/>
      </c>
      <c r="X363" s="51" t="str">
        <f>IF(ROWS($A$3:X363)&gt;CEILING(COUNT(DRAFT!$B:$B)/4,1),"",INDEX(RSLT,ROWS($A$3:X363)+QUOTIENT(COLUMNS($A$3:X363)-1,65)*CEILING(COUNT(DRAFT!$B:$B)/4,1),1+MOD(COLUMN()-1,6)))</f>
        <v/>
      </c>
    </row>
    <row r="364" spans="1:24" ht="23.1" customHeight="1" x14ac:dyDescent="0.2">
      <c r="A364" s="51" t="str">
        <f>IF(ROWS($A$3:A364)&gt;CEILING(COUNT(DRAFT!$B:$B)/4,1),"",INDEX(RSLT,ROWS($A$3:A364)+QUOTIENT(COLUMNS($A$3:A364)-1,65)*CEILING(COUNT(DRAFT!$B:$B)/4,1),1+MOD(COLUMN()-1,6)))</f>
        <v/>
      </c>
      <c r="B364" s="52" t="str">
        <f>IF(ROWS($A$3:B364)&gt;CEILING(COUNT(DRAFT!$B:$B)/4,1),"",INDEX(RSLT,ROWS($A$3:B364)+QUOTIENT(COLUMNS($A$3:B364)-1,65)*CEILING(COUNT(DRAFT!$B:$B)/4,1),1+MOD(COLUMN()-1,6)))</f>
        <v/>
      </c>
      <c r="C364" s="71" t="str">
        <f>IF(ROWS($A$3:C364)&gt;CEILING(COUNT(DRAFT!$B:$B)/4,1),"",INDEX(RSLT,ROWS($A$3:C364)+QUOTIENT(COLUMNS($A$3:C364)-1,65)*CEILING(COUNT(DRAFT!$B:$B)/4,1),1+MOD(COLUMN()-1,6)))</f>
        <v/>
      </c>
      <c r="D364" s="51" t="str">
        <f>IF(ROWS($A$3:D364)&gt;CEILING(COUNT(DRAFT!$B:$B)/4,1),"",INDEX(RSLT,ROWS($A$3:D364)+QUOTIENT(COLUMNS($A$3:D364)-1,65)*CEILING(COUNT(DRAFT!$B:$B)/4,1),1+MOD(COLUMN()-1,6)))</f>
        <v/>
      </c>
      <c r="E364" s="51" t="str">
        <f>IF(ROWS($A$3:E364)&gt;CEILING(COUNT(DRAFT!$B:$B)/4,1),"",INDEX(RSLT,ROWS($A$3:E364)+QUOTIENT(COLUMNS($A$3:E364)-1,65)*CEILING(COUNT(DRAFT!$B:$B)/4,1),1+MOD(COLUMN()-1,6)))</f>
        <v/>
      </c>
      <c r="F364" s="51" t="str">
        <f>IF(ROWS($A$3:F364)&gt;CEILING(COUNT(DRAFT!$B:$B)/4,1),"",INDEX(RSLT,ROWS($A$3:F364)+QUOTIENT(COLUMNS($A$3:F364)-1,65)*CEILING(COUNT(DRAFT!$B:$B)/4,1),1+MOD(COLUMN()-1,6)))</f>
        <v/>
      </c>
      <c r="G364" s="51" t="str">
        <f>IF(ROWS($A$3:G364)&gt;CEILING(COUNT(DRAFT!$B:$B)/4,1),"",INDEX(RSLT,ROWS($A$3:G364)+QUOTIENT(COLUMNS($A$3:G364)-1,65)*CEILING(COUNT(DRAFT!$B:$B)/4,1),1+MOD(COLUMN()-1,6)))</f>
        <v/>
      </c>
      <c r="H364" s="52" t="str">
        <f>IF(ROWS($A$3:H364)&gt;CEILING(COUNT(DRAFT!$B:$B)/4,1),"",INDEX(RSLT,ROWS($A$3:H364)+QUOTIENT(COLUMNS($A$3:H364)-1,65)*CEILING(COUNT(DRAFT!$B:$B)/4,1),1+MOD(COLUMN()-1,6)))</f>
        <v/>
      </c>
      <c r="I364" s="71" t="str">
        <f>IF(ROWS($A$3:I364)&gt;CEILING(COUNT(DRAFT!$B:$B)/4,1),"",INDEX(RSLT,ROWS($A$3:I364)+QUOTIENT(COLUMNS($A$3:I364)-1,65)*CEILING(COUNT(DRAFT!$B:$B)/4,1),1+MOD(COLUMN()-1,6)))</f>
        <v/>
      </c>
      <c r="J364" s="51" t="str">
        <f>IF(ROWS($A$3:J364)&gt;CEILING(COUNT(DRAFT!$B:$B)/4,1),"",INDEX(RSLT,ROWS($A$3:J364)+QUOTIENT(COLUMNS($A$3:J364)-1,65)*CEILING(COUNT(DRAFT!$B:$B)/4,1),1+MOD(COLUMN()-1,6)))</f>
        <v/>
      </c>
      <c r="K364" s="51" t="str">
        <f>IF(ROWS($A$3:K364)&gt;CEILING(COUNT(DRAFT!$B:$B)/4,1),"",INDEX(RSLT,ROWS($A$3:K364)+QUOTIENT(COLUMNS($A$3:K364)-1,65)*CEILING(COUNT(DRAFT!$B:$B)/4,1),1+MOD(COLUMN()-1,6)))</f>
        <v/>
      </c>
      <c r="L364" s="51" t="str">
        <f>IF(ROWS($A$3:L364)&gt;CEILING(COUNT(DRAFT!$B:$B)/4,1),"",INDEX(RSLT,ROWS($A$3:L364)+QUOTIENT(COLUMNS($A$3:L364)-1,65)*CEILING(COUNT(DRAFT!$B:$B)/4,1),1+MOD(COLUMN()-1,6)))</f>
        <v/>
      </c>
      <c r="M364" s="51" t="str">
        <f>IF(ROWS($A$3:M364)&gt;CEILING(COUNT(DRAFT!$B:$B)/4,1),"",INDEX(RSLT,ROWS($A$3:M364)+QUOTIENT(COLUMNS($A$3:M364)-1,65)*CEILING(COUNT(DRAFT!$B:$B)/4,1),1+MOD(COLUMN()-1,6)))</f>
        <v/>
      </c>
      <c r="N364" s="52" t="str">
        <f>IF(ROWS($A$3:N364)&gt;CEILING(COUNT(DRAFT!$B:$B)/4,1),"",INDEX(RSLT,ROWS($A$3:N364)+QUOTIENT(COLUMNS($A$3:N364)-1,65)*CEILING(COUNT(DRAFT!$B:$B)/4,1),1+MOD(COLUMN()-1,6)))</f>
        <v/>
      </c>
      <c r="O364" s="71" t="str">
        <f>IF(ROWS($A$3:O364)&gt;CEILING(COUNT(DRAFT!$B:$B)/4,1),"",INDEX(RSLT,ROWS($A$3:O364)+QUOTIENT(COLUMNS($A$3:O364)-1,65)*CEILING(COUNT(DRAFT!$B:$B)/4,1),1+MOD(COLUMN()-1,6)))</f>
        <v/>
      </c>
      <c r="P364" s="51" t="str">
        <f>IF(ROWS($A$3:P364)&gt;CEILING(COUNT(DRAFT!$B:$B)/4,1),"",INDEX(RSLT,ROWS($A$3:P364)+QUOTIENT(COLUMNS($A$3:P364)-1,65)*CEILING(COUNT(DRAFT!$B:$B)/4,1),1+MOD(COLUMN()-1,6)))</f>
        <v/>
      </c>
      <c r="Q364" s="51" t="str">
        <f>IF(ROWS($A$3:Q364)&gt;CEILING(COUNT(DRAFT!$B:$B)/4,1),"",INDEX(RSLT,ROWS($A$3:Q364)+QUOTIENT(COLUMNS($A$3:Q364)-1,65)*CEILING(COUNT(DRAFT!$B:$B)/4,1),1+MOD(COLUMN()-1,6)))</f>
        <v/>
      </c>
      <c r="R364" s="51" t="str">
        <f>IF(ROWS($A$3:R364)&gt;CEILING(COUNT(DRAFT!$B:$B)/4,1),"",INDEX(RSLT,ROWS($A$3:R364)+QUOTIENT(COLUMNS($A$3:R364)-1,65)*CEILING(COUNT(DRAFT!$B:$B)/4,1),1+MOD(COLUMN()-1,6)))</f>
        <v/>
      </c>
      <c r="S364" s="51" t="str">
        <f>IF(ROWS($A$3:S364)&gt;CEILING(COUNT(DRAFT!$B:$B)/4,1),"",INDEX(RSLT,ROWS($A$3:S364)+QUOTIENT(COLUMNS($A$3:S364)-1,65)*CEILING(COUNT(DRAFT!$B:$B)/4,1),1+MOD(COLUMN()-1,6)))</f>
        <v/>
      </c>
      <c r="T364" s="52" t="str">
        <f>IF(ROWS($A$3:T364)&gt;CEILING(COUNT(DRAFT!$B:$B)/4,1),"",INDEX(RSLT,ROWS($A$3:T364)+QUOTIENT(COLUMNS($A$3:T364)-1,65)*CEILING(COUNT(DRAFT!$B:$B)/4,1),1+MOD(COLUMN()-1,6)))</f>
        <v/>
      </c>
      <c r="U364" s="71" t="str">
        <f>IF(ROWS($A$3:U364)&gt;CEILING(COUNT(DRAFT!$B:$B)/4,1),"",INDEX(RSLT,ROWS($A$3:U364)+QUOTIENT(COLUMNS($A$3:U364)-1,65)*CEILING(COUNT(DRAFT!$B:$B)/4,1),1+MOD(COLUMN()-1,6)))</f>
        <v/>
      </c>
      <c r="V364" s="51" t="str">
        <f>IF(ROWS($A$3:V364)&gt;CEILING(COUNT(DRAFT!$B:$B)/4,1),"",INDEX(RSLT,ROWS($A$3:V364)+QUOTIENT(COLUMNS($A$3:V364)-1,65)*CEILING(COUNT(DRAFT!$B:$B)/4,1),1+MOD(COLUMN()-1,6)))</f>
        <v/>
      </c>
      <c r="W364" s="51" t="str">
        <f>IF(ROWS($A$3:W364)&gt;CEILING(COUNT(DRAFT!$B:$B)/4,1),"",INDEX(RSLT,ROWS($A$3:W364)+QUOTIENT(COLUMNS($A$3:W364)-1,65)*CEILING(COUNT(DRAFT!$B:$B)/4,1),1+MOD(COLUMN()-1,6)))</f>
        <v/>
      </c>
      <c r="X364" s="51" t="str">
        <f>IF(ROWS($A$3:X364)&gt;CEILING(COUNT(DRAFT!$B:$B)/4,1),"",INDEX(RSLT,ROWS($A$3:X364)+QUOTIENT(COLUMNS($A$3:X364)-1,65)*CEILING(COUNT(DRAFT!$B:$B)/4,1),1+MOD(COLUMN()-1,6)))</f>
        <v/>
      </c>
    </row>
    <row r="365" spans="1:24" ht="23.1" customHeight="1" x14ac:dyDescent="0.2">
      <c r="A365" s="51" t="str">
        <f>IF(ROWS($A$3:A365)&gt;CEILING(COUNT(DRAFT!$B:$B)/4,1),"",INDEX(RSLT,ROWS($A$3:A365)+QUOTIENT(COLUMNS($A$3:A365)-1,65)*CEILING(COUNT(DRAFT!$B:$B)/4,1),1+MOD(COLUMN()-1,6)))</f>
        <v/>
      </c>
      <c r="B365" s="52" t="str">
        <f>IF(ROWS($A$3:B365)&gt;CEILING(COUNT(DRAFT!$B:$B)/4,1),"",INDEX(RSLT,ROWS($A$3:B365)+QUOTIENT(COLUMNS($A$3:B365)-1,65)*CEILING(COUNT(DRAFT!$B:$B)/4,1),1+MOD(COLUMN()-1,6)))</f>
        <v/>
      </c>
      <c r="C365" s="71" t="str">
        <f>IF(ROWS($A$3:C365)&gt;CEILING(COUNT(DRAFT!$B:$B)/4,1),"",INDEX(RSLT,ROWS($A$3:C365)+QUOTIENT(COLUMNS($A$3:C365)-1,65)*CEILING(COUNT(DRAFT!$B:$B)/4,1),1+MOD(COLUMN()-1,6)))</f>
        <v/>
      </c>
      <c r="D365" s="51" t="str">
        <f>IF(ROWS($A$3:D365)&gt;CEILING(COUNT(DRAFT!$B:$B)/4,1),"",INDEX(RSLT,ROWS($A$3:D365)+QUOTIENT(COLUMNS($A$3:D365)-1,65)*CEILING(COUNT(DRAFT!$B:$B)/4,1),1+MOD(COLUMN()-1,6)))</f>
        <v/>
      </c>
      <c r="E365" s="51" t="str">
        <f>IF(ROWS($A$3:E365)&gt;CEILING(COUNT(DRAFT!$B:$B)/4,1),"",INDEX(RSLT,ROWS($A$3:E365)+QUOTIENT(COLUMNS($A$3:E365)-1,65)*CEILING(COUNT(DRAFT!$B:$B)/4,1),1+MOD(COLUMN()-1,6)))</f>
        <v/>
      </c>
      <c r="F365" s="51" t="str">
        <f>IF(ROWS($A$3:F365)&gt;CEILING(COUNT(DRAFT!$B:$B)/4,1),"",INDEX(RSLT,ROWS($A$3:F365)+QUOTIENT(COLUMNS($A$3:F365)-1,65)*CEILING(COUNT(DRAFT!$B:$B)/4,1),1+MOD(COLUMN()-1,6)))</f>
        <v/>
      </c>
      <c r="G365" s="51" t="str">
        <f>IF(ROWS($A$3:G365)&gt;CEILING(COUNT(DRAFT!$B:$B)/4,1),"",INDEX(RSLT,ROWS($A$3:G365)+QUOTIENT(COLUMNS($A$3:G365)-1,65)*CEILING(COUNT(DRAFT!$B:$B)/4,1),1+MOD(COLUMN()-1,6)))</f>
        <v/>
      </c>
      <c r="H365" s="52" t="str">
        <f>IF(ROWS($A$3:H365)&gt;CEILING(COUNT(DRAFT!$B:$B)/4,1),"",INDEX(RSLT,ROWS($A$3:H365)+QUOTIENT(COLUMNS($A$3:H365)-1,65)*CEILING(COUNT(DRAFT!$B:$B)/4,1),1+MOD(COLUMN()-1,6)))</f>
        <v/>
      </c>
      <c r="I365" s="71" t="str">
        <f>IF(ROWS($A$3:I365)&gt;CEILING(COUNT(DRAFT!$B:$B)/4,1),"",INDEX(RSLT,ROWS($A$3:I365)+QUOTIENT(COLUMNS($A$3:I365)-1,65)*CEILING(COUNT(DRAFT!$B:$B)/4,1),1+MOD(COLUMN()-1,6)))</f>
        <v/>
      </c>
      <c r="J365" s="51" t="str">
        <f>IF(ROWS($A$3:J365)&gt;CEILING(COUNT(DRAFT!$B:$B)/4,1),"",INDEX(RSLT,ROWS($A$3:J365)+QUOTIENT(COLUMNS($A$3:J365)-1,65)*CEILING(COUNT(DRAFT!$B:$B)/4,1),1+MOD(COLUMN()-1,6)))</f>
        <v/>
      </c>
      <c r="K365" s="51" t="str">
        <f>IF(ROWS($A$3:K365)&gt;CEILING(COUNT(DRAFT!$B:$B)/4,1),"",INDEX(RSLT,ROWS($A$3:K365)+QUOTIENT(COLUMNS($A$3:K365)-1,65)*CEILING(COUNT(DRAFT!$B:$B)/4,1),1+MOD(COLUMN()-1,6)))</f>
        <v/>
      </c>
      <c r="L365" s="51" t="str">
        <f>IF(ROWS($A$3:L365)&gt;CEILING(COUNT(DRAFT!$B:$B)/4,1),"",INDEX(RSLT,ROWS($A$3:L365)+QUOTIENT(COLUMNS($A$3:L365)-1,65)*CEILING(COUNT(DRAFT!$B:$B)/4,1),1+MOD(COLUMN()-1,6)))</f>
        <v/>
      </c>
      <c r="M365" s="51" t="str">
        <f>IF(ROWS($A$3:M365)&gt;CEILING(COUNT(DRAFT!$B:$B)/4,1),"",INDEX(RSLT,ROWS($A$3:M365)+QUOTIENT(COLUMNS($A$3:M365)-1,65)*CEILING(COUNT(DRAFT!$B:$B)/4,1),1+MOD(COLUMN()-1,6)))</f>
        <v/>
      </c>
      <c r="N365" s="52" t="str">
        <f>IF(ROWS($A$3:N365)&gt;CEILING(COUNT(DRAFT!$B:$B)/4,1),"",INDEX(RSLT,ROWS($A$3:N365)+QUOTIENT(COLUMNS($A$3:N365)-1,65)*CEILING(COUNT(DRAFT!$B:$B)/4,1),1+MOD(COLUMN()-1,6)))</f>
        <v/>
      </c>
      <c r="O365" s="71" t="str">
        <f>IF(ROWS($A$3:O365)&gt;CEILING(COUNT(DRAFT!$B:$B)/4,1),"",INDEX(RSLT,ROWS($A$3:O365)+QUOTIENT(COLUMNS($A$3:O365)-1,65)*CEILING(COUNT(DRAFT!$B:$B)/4,1),1+MOD(COLUMN()-1,6)))</f>
        <v/>
      </c>
      <c r="P365" s="51" t="str">
        <f>IF(ROWS($A$3:P365)&gt;CEILING(COUNT(DRAFT!$B:$B)/4,1),"",INDEX(RSLT,ROWS($A$3:P365)+QUOTIENT(COLUMNS($A$3:P365)-1,65)*CEILING(COUNT(DRAFT!$B:$B)/4,1),1+MOD(COLUMN()-1,6)))</f>
        <v/>
      </c>
      <c r="Q365" s="51" t="str">
        <f>IF(ROWS($A$3:Q365)&gt;CEILING(COUNT(DRAFT!$B:$B)/4,1),"",INDEX(RSLT,ROWS($A$3:Q365)+QUOTIENT(COLUMNS($A$3:Q365)-1,65)*CEILING(COUNT(DRAFT!$B:$B)/4,1),1+MOD(COLUMN()-1,6)))</f>
        <v/>
      </c>
      <c r="R365" s="51" t="str">
        <f>IF(ROWS($A$3:R365)&gt;CEILING(COUNT(DRAFT!$B:$B)/4,1),"",INDEX(RSLT,ROWS($A$3:R365)+QUOTIENT(COLUMNS($A$3:R365)-1,65)*CEILING(COUNT(DRAFT!$B:$B)/4,1),1+MOD(COLUMN()-1,6)))</f>
        <v/>
      </c>
      <c r="S365" s="51" t="str">
        <f>IF(ROWS($A$3:S365)&gt;CEILING(COUNT(DRAFT!$B:$B)/4,1),"",INDEX(RSLT,ROWS($A$3:S365)+QUOTIENT(COLUMNS($A$3:S365)-1,65)*CEILING(COUNT(DRAFT!$B:$B)/4,1),1+MOD(COLUMN()-1,6)))</f>
        <v/>
      </c>
      <c r="T365" s="52" t="str">
        <f>IF(ROWS($A$3:T365)&gt;CEILING(COUNT(DRAFT!$B:$B)/4,1),"",INDEX(RSLT,ROWS($A$3:T365)+QUOTIENT(COLUMNS($A$3:T365)-1,65)*CEILING(COUNT(DRAFT!$B:$B)/4,1),1+MOD(COLUMN()-1,6)))</f>
        <v/>
      </c>
      <c r="U365" s="71" t="str">
        <f>IF(ROWS($A$3:U365)&gt;CEILING(COUNT(DRAFT!$B:$B)/4,1),"",INDEX(RSLT,ROWS($A$3:U365)+QUOTIENT(COLUMNS($A$3:U365)-1,65)*CEILING(COUNT(DRAFT!$B:$B)/4,1),1+MOD(COLUMN()-1,6)))</f>
        <v/>
      </c>
      <c r="V365" s="51" t="str">
        <f>IF(ROWS($A$3:V365)&gt;CEILING(COUNT(DRAFT!$B:$B)/4,1),"",INDEX(RSLT,ROWS($A$3:V365)+QUOTIENT(COLUMNS($A$3:V365)-1,65)*CEILING(COUNT(DRAFT!$B:$B)/4,1),1+MOD(COLUMN()-1,6)))</f>
        <v/>
      </c>
      <c r="W365" s="51" t="str">
        <f>IF(ROWS($A$3:W365)&gt;CEILING(COUNT(DRAFT!$B:$B)/4,1),"",INDEX(RSLT,ROWS($A$3:W365)+QUOTIENT(COLUMNS($A$3:W365)-1,65)*CEILING(COUNT(DRAFT!$B:$B)/4,1),1+MOD(COLUMN()-1,6)))</f>
        <v/>
      </c>
      <c r="X365" s="51" t="str">
        <f>IF(ROWS($A$3:X365)&gt;CEILING(COUNT(DRAFT!$B:$B)/4,1),"",INDEX(RSLT,ROWS($A$3:X365)+QUOTIENT(COLUMNS($A$3:X365)-1,65)*CEILING(COUNT(DRAFT!$B:$B)/4,1),1+MOD(COLUMN()-1,6)))</f>
        <v/>
      </c>
    </row>
    <row r="366" spans="1:24" ht="23.1" customHeight="1" x14ac:dyDescent="0.2">
      <c r="A366" s="51" t="str">
        <f>IF(ROWS($A$3:A366)&gt;CEILING(COUNT(DRAFT!$B:$B)/4,1),"",INDEX(RSLT,ROWS($A$3:A366)+QUOTIENT(COLUMNS($A$3:A366)-1,65)*CEILING(COUNT(DRAFT!$B:$B)/4,1),1+MOD(COLUMN()-1,6)))</f>
        <v/>
      </c>
      <c r="B366" s="52" t="str">
        <f>IF(ROWS($A$3:B366)&gt;CEILING(COUNT(DRAFT!$B:$B)/4,1),"",INDEX(RSLT,ROWS($A$3:B366)+QUOTIENT(COLUMNS($A$3:B366)-1,65)*CEILING(COUNT(DRAFT!$B:$B)/4,1),1+MOD(COLUMN()-1,6)))</f>
        <v/>
      </c>
      <c r="C366" s="71" t="str">
        <f>IF(ROWS($A$3:C366)&gt;CEILING(COUNT(DRAFT!$B:$B)/4,1),"",INDEX(RSLT,ROWS($A$3:C366)+QUOTIENT(COLUMNS($A$3:C366)-1,65)*CEILING(COUNT(DRAFT!$B:$B)/4,1),1+MOD(COLUMN()-1,6)))</f>
        <v/>
      </c>
      <c r="D366" s="51" t="str">
        <f>IF(ROWS($A$3:D366)&gt;CEILING(COUNT(DRAFT!$B:$B)/4,1),"",INDEX(RSLT,ROWS($A$3:D366)+QUOTIENT(COLUMNS($A$3:D366)-1,65)*CEILING(COUNT(DRAFT!$B:$B)/4,1),1+MOD(COLUMN()-1,6)))</f>
        <v/>
      </c>
      <c r="E366" s="51" t="str">
        <f>IF(ROWS($A$3:E366)&gt;CEILING(COUNT(DRAFT!$B:$B)/4,1),"",INDEX(RSLT,ROWS($A$3:E366)+QUOTIENT(COLUMNS($A$3:E366)-1,65)*CEILING(COUNT(DRAFT!$B:$B)/4,1),1+MOD(COLUMN()-1,6)))</f>
        <v/>
      </c>
      <c r="F366" s="51" t="str">
        <f>IF(ROWS($A$3:F366)&gt;CEILING(COUNT(DRAFT!$B:$B)/4,1),"",INDEX(RSLT,ROWS($A$3:F366)+QUOTIENT(COLUMNS($A$3:F366)-1,65)*CEILING(COUNT(DRAFT!$B:$B)/4,1),1+MOD(COLUMN()-1,6)))</f>
        <v/>
      </c>
      <c r="G366" s="51" t="str">
        <f>IF(ROWS($A$3:G366)&gt;CEILING(COUNT(DRAFT!$B:$B)/4,1),"",INDEX(RSLT,ROWS($A$3:G366)+QUOTIENT(COLUMNS($A$3:G366)-1,65)*CEILING(COUNT(DRAFT!$B:$B)/4,1),1+MOD(COLUMN()-1,6)))</f>
        <v/>
      </c>
      <c r="H366" s="52" t="str">
        <f>IF(ROWS($A$3:H366)&gt;CEILING(COUNT(DRAFT!$B:$B)/4,1),"",INDEX(RSLT,ROWS($A$3:H366)+QUOTIENT(COLUMNS($A$3:H366)-1,65)*CEILING(COUNT(DRAFT!$B:$B)/4,1),1+MOD(COLUMN()-1,6)))</f>
        <v/>
      </c>
      <c r="I366" s="71" t="str">
        <f>IF(ROWS($A$3:I366)&gt;CEILING(COUNT(DRAFT!$B:$B)/4,1),"",INDEX(RSLT,ROWS($A$3:I366)+QUOTIENT(COLUMNS($A$3:I366)-1,65)*CEILING(COUNT(DRAFT!$B:$B)/4,1),1+MOD(COLUMN()-1,6)))</f>
        <v/>
      </c>
      <c r="J366" s="51" t="str">
        <f>IF(ROWS($A$3:J366)&gt;CEILING(COUNT(DRAFT!$B:$B)/4,1),"",INDEX(RSLT,ROWS($A$3:J366)+QUOTIENT(COLUMNS($A$3:J366)-1,65)*CEILING(COUNT(DRAFT!$B:$B)/4,1),1+MOD(COLUMN()-1,6)))</f>
        <v/>
      </c>
      <c r="K366" s="51" t="str">
        <f>IF(ROWS($A$3:K366)&gt;CEILING(COUNT(DRAFT!$B:$B)/4,1),"",INDEX(RSLT,ROWS($A$3:K366)+QUOTIENT(COLUMNS($A$3:K366)-1,65)*CEILING(COUNT(DRAFT!$B:$B)/4,1),1+MOD(COLUMN()-1,6)))</f>
        <v/>
      </c>
      <c r="L366" s="51" t="str">
        <f>IF(ROWS($A$3:L366)&gt;CEILING(COUNT(DRAFT!$B:$B)/4,1),"",INDEX(RSLT,ROWS($A$3:L366)+QUOTIENT(COLUMNS($A$3:L366)-1,65)*CEILING(COUNT(DRAFT!$B:$B)/4,1),1+MOD(COLUMN()-1,6)))</f>
        <v/>
      </c>
      <c r="M366" s="51" t="str">
        <f>IF(ROWS($A$3:M366)&gt;CEILING(COUNT(DRAFT!$B:$B)/4,1),"",INDEX(RSLT,ROWS($A$3:M366)+QUOTIENT(COLUMNS($A$3:M366)-1,65)*CEILING(COUNT(DRAFT!$B:$B)/4,1),1+MOD(COLUMN()-1,6)))</f>
        <v/>
      </c>
      <c r="N366" s="52" t="str">
        <f>IF(ROWS($A$3:N366)&gt;CEILING(COUNT(DRAFT!$B:$B)/4,1),"",INDEX(RSLT,ROWS($A$3:N366)+QUOTIENT(COLUMNS($A$3:N366)-1,65)*CEILING(COUNT(DRAFT!$B:$B)/4,1),1+MOD(COLUMN()-1,6)))</f>
        <v/>
      </c>
      <c r="O366" s="71" t="str">
        <f>IF(ROWS($A$3:O366)&gt;CEILING(COUNT(DRAFT!$B:$B)/4,1),"",INDEX(RSLT,ROWS($A$3:O366)+QUOTIENT(COLUMNS($A$3:O366)-1,65)*CEILING(COUNT(DRAFT!$B:$B)/4,1),1+MOD(COLUMN()-1,6)))</f>
        <v/>
      </c>
      <c r="P366" s="51" t="str">
        <f>IF(ROWS($A$3:P366)&gt;CEILING(COUNT(DRAFT!$B:$B)/4,1),"",INDEX(RSLT,ROWS($A$3:P366)+QUOTIENT(COLUMNS($A$3:P366)-1,65)*CEILING(COUNT(DRAFT!$B:$B)/4,1),1+MOD(COLUMN()-1,6)))</f>
        <v/>
      </c>
      <c r="Q366" s="51" t="str">
        <f>IF(ROWS($A$3:Q366)&gt;CEILING(COUNT(DRAFT!$B:$B)/4,1),"",INDEX(RSLT,ROWS($A$3:Q366)+QUOTIENT(COLUMNS($A$3:Q366)-1,65)*CEILING(COUNT(DRAFT!$B:$B)/4,1),1+MOD(COLUMN()-1,6)))</f>
        <v/>
      </c>
      <c r="R366" s="51" t="str">
        <f>IF(ROWS($A$3:R366)&gt;CEILING(COUNT(DRAFT!$B:$B)/4,1),"",INDEX(RSLT,ROWS($A$3:R366)+QUOTIENT(COLUMNS($A$3:R366)-1,65)*CEILING(COUNT(DRAFT!$B:$B)/4,1),1+MOD(COLUMN()-1,6)))</f>
        <v/>
      </c>
      <c r="S366" s="51" t="str">
        <f>IF(ROWS($A$3:S366)&gt;CEILING(COUNT(DRAFT!$B:$B)/4,1),"",INDEX(RSLT,ROWS($A$3:S366)+QUOTIENT(COLUMNS($A$3:S366)-1,65)*CEILING(COUNT(DRAFT!$B:$B)/4,1),1+MOD(COLUMN()-1,6)))</f>
        <v/>
      </c>
      <c r="T366" s="52" t="str">
        <f>IF(ROWS($A$3:T366)&gt;CEILING(COUNT(DRAFT!$B:$B)/4,1),"",INDEX(RSLT,ROWS($A$3:T366)+QUOTIENT(COLUMNS($A$3:T366)-1,65)*CEILING(COUNT(DRAFT!$B:$B)/4,1),1+MOD(COLUMN()-1,6)))</f>
        <v/>
      </c>
      <c r="U366" s="71" t="str">
        <f>IF(ROWS($A$3:U366)&gt;CEILING(COUNT(DRAFT!$B:$B)/4,1),"",INDEX(RSLT,ROWS($A$3:U366)+QUOTIENT(COLUMNS($A$3:U366)-1,65)*CEILING(COUNT(DRAFT!$B:$B)/4,1),1+MOD(COLUMN()-1,6)))</f>
        <v/>
      </c>
      <c r="V366" s="51" t="str">
        <f>IF(ROWS($A$3:V366)&gt;CEILING(COUNT(DRAFT!$B:$B)/4,1),"",INDEX(RSLT,ROWS($A$3:V366)+QUOTIENT(COLUMNS($A$3:V366)-1,65)*CEILING(COUNT(DRAFT!$B:$B)/4,1),1+MOD(COLUMN()-1,6)))</f>
        <v/>
      </c>
      <c r="W366" s="51" t="str">
        <f>IF(ROWS($A$3:W366)&gt;CEILING(COUNT(DRAFT!$B:$B)/4,1),"",INDEX(RSLT,ROWS($A$3:W366)+QUOTIENT(COLUMNS($A$3:W366)-1,65)*CEILING(COUNT(DRAFT!$B:$B)/4,1),1+MOD(COLUMN()-1,6)))</f>
        <v/>
      </c>
      <c r="X366" s="51" t="str">
        <f>IF(ROWS($A$3:X366)&gt;CEILING(COUNT(DRAFT!$B:$B)/4,1),"",INDEX(RSLT,ROWS($A$3:X366)+QUOTIENT(COLUMNS($A$3:X366)-1,65)*CEILING(COUNT(DRAFT!$B:$B)/4,1),1+MOD(COLUMN()-1,6)))</f>
        <v/>
      </c>
    </row>
    <row r="367" spans="1:24" ht="23.1" customHeight="1" x14ac:dyDescent="0.2">
      <c r="A367" s="51" t="str">
        <f>IF(ROWS($A$3:A367)&gt;CEILING(COUNT(DRAFT!$B:$B)/4,1),"",INDEX(RSLT,ROWS($A$3:A367)+QUOTIENT(COLUMNS($A$3:A367)-1,65)*CEILING(COUNT(DRAFT!$B:$B)/4,1),1+MOD(COLUMN()-1,6)))</f>
        <v/>
      </c>
      <c r="B367" s="52" t="str">
        <f>IF(ROWS($A$3:B367)&gt;CEILING(COUNT(DRAFT!$B:$B)/4,1),"",INDEX(RSLT,ROWS($A$3:B367)+QUOTIENT(COLUMNS($A$3:B367)-1,65)*CEILING(COUNT(DRAFT!$B:$B)/4,1),1+MOD(COLUMN()-1,6)))</f>
        <v/>
      </c>
      <c r="C367" s="71" t="str">
        <f>IF(ROWS($A$3:C367)&gt;CEILING(COUNT(DRAFT!$B:$B)/4,1),"",INDEX(RSLT,ROWS($A$3:C367)+QUOTIENT(COLUMNS($A$3:C367)-1,65)*CEILING(COUNT(DRAFT!$B:$B)/4,1),1+MOD(COLUMN()-1,6)))</f>
        <v/>
      </c>
      <c r="D367" s="51" t="str">
        <f>IF(ROWS($A$3:D367)&gt;CEILING(COUNT(DRAFT!$B:$B)/4,1),"",INDEX(RSLT,ROWS($A$3:D367)+QUOTIENT(COLUMNS($A$3:D367)-1,65)*CEILING(COUNT(DRAFT!$B:$B)/4,1),1+MOD(COLUMN()-1,6)))</f>
        <v/>
      </c>
      <c r="E367" s="51" t="str">
        <f>IF(ROWS($A$3:E367)&gt;CEILING(COUNT(DRAFT!$B:$B)/4,1),"",INDEX(RSLT,ROWS($A$3:E367)+QUOTIENT(COLUMNS($A$3:E367)-1,65)*CEILING(COUNT(DRAFT!$B:$B)/4,1),1+MOD(COLUMN()-1,6)))</f>
        <v/>
      </c>
      <c r="F367" s="51" t="str">
        <f>IF(ROWS($A$3:F367)&gt;CEILING(COUNT(DRAFT!$B:$B)/4,1),"",INDEX(RSLT,ROWS($A$3:F367)+QUOTIENT(COLUMNS($A$3:F367)-1,65)*CEILING(COUNT(DRAFT!$B:$B)/4,1),1+MOD(COLUMN()-1,6)))</f>
        <v/>
      </c>
      <c r="G367" s="51" t="str">
        <f>IF(ROWS($A$3:G367)&gt;CEILING(COUNT(DRAFT!$B:$B)/4,1),"",INDEX(RSLT,ROWS($A$3:G367)+QUOTIENT(COLUMNS($A$3:G367)-1,65)*CEILING(COUNT(DRAFT!$B:$B)/4,1),1+MOD(COLUMN()-1,6)))</f>
        <v/>
      </c>
      <c r="H367" s="52" t="str">
        <f>IF(ROWS($A$3:H367)&gt;CEILING(COUNT(DRAFT!$B:$B)/4,1),"",INDEX(RSLT,ROWS($A$3:H367)+QUOTIENT(COLUMNS($A$3:H367)-1,65)*CEILING(COUNT(DRAFT!$B:$B)/4,1),1+MOD(COLUMN()-1,6)))</f>
        <v/>
      </c>
      <c r="I367" s="71" t="str">
        <f>IF(ROWS($A$3:I367)&gt;CEILING(COUNT(DRAFT!$B:$B)/4,1),"",INDEX(RSLT,ROWS($A$3:I367)+QUOTIENT(COLUMNS($A$3:I367)-1,65)*CEILING(COUNT(DRAFT!$B:$B)/4,1),1+MOD(COLUMN()-1,6)))</f>
        <v/>
      </c>
      <c r="J367" s="51" t="str">
        <f>IF(ROWS($A$3:J367)&gt;CEILING(COUNT(DRAFT!$B:$B)/4,1),"",INDEX(RSLT,ROWS($A$3:J367)+QUOTIENT(COLUMNS($A$3:J367)-1,65)*CEILING(COUNT(DRAFT!$B:$B)/4,1),1+MOD(COLUMN()-1,6)))</f>
        <v/>
      </c>
      <c r="K367" s="51" t="str">
        <f>IF(ROWS($A$3:K367)&gt;CEILING(COUNT(DRAFT!$B:$B)/4,1),"",INDEX(RSLT,ROWS($A$3:K367)+QUOTIENT(COLUMNS($A$3:K367)-1,65)*CEILING(COUNT(DRAFT!$B:$B)/4,1),1+MOD(COLUMN()-1,6)))</f>
        <v/>
      </c>
      <c r="L367" s="51" t="str">
        <f>IF(ROWS($A$3:L367)&gt;CEILING(COUNT(DRAFT!$B:$B)/4,1),"",INDEX(RSLT,ROWS($A$3:L367)+QUOTIENT(COLUMNS($A$3:L367)-1,65)*CEILING(COUNT(DRAFT!$B:$B)/4,1),1+MOD(COLUMN()-1,6)))</f>
        <v/>
      </c>
      <c r="M367" s="51" t="str">
        <f>IF(ROWS($A$3:M367)&gt;CEILING(COUNT(DRAFT!$B:$B)/4,1),"",INDEX(RSLT,ROWS($A$3:M367)+QUOTIENT(COLUMNS($A$3:M367)-1,65)*CEILING(COUNT(DRAFT!$B:$B)/4,1),1+MOD(COLUMN()-1,6)))</f>
        <v/>
      </c>
      <c r="N367" s="52" t="str">
        <f>IF(ROWS($A$3:N367)&gt;CEILING(COUNT(DRAFT!$B:$B)/4,1),"",INDEX(RSLT,ROWS($A$3:N367)+QUOTIENT(COLUMNS($A$3:N367)-1,65)*CEILING(COUNT(DRAFT!$B:$B)/4,1),1+MOD(COLUMN()-1,6)))</f>
        <v/>
      </c>
      <c r="O367" s="71" t="str">
        <f>IF(ROWS($A$3:O367)&gt;CEILING(COUNT(DRAFT!$B:$B)/4,1),"",INDEX(RSLT,ROWS($A$3:O367)+QUOTIENT(COLUMNS($A$3:O367)-1,65)*CEILING(COUNT(DRAFT!$B:$B)/4,1),1+MOD(COLUMN()-1,6)))</f>
        <v/>
      </c>
      <c r="P367" s="51" t="str">
        <f>IF(ROWS($A$3:P367)&gt;CEILING(COUNT(DRAFT!$B:$B)/4,1),"",INDEX(RSLT,ROWS($A$3:P367)+QUOTIENT(COLUMNS($A$3:P367)-1,65)*CEILING(COUNT(DRAFT!$B:$B)/4,1),1+MOD(COLUMN()-1,6)))</f>
        <v/>
      </c>
      <c r="Q367" s="51" t="str">
        <f>IF(ROWS($A$3:Q367)&gt;CEILING(COUNT(DRAFT!$B:$B)/4,1),"",INDEX(RSLT,ROWS($A$3:Q367)+QUOTIENT(COLUMNS($A$3:Q367)-1,65)*CEILING(COUNT(DRAFT!$B:$B)/4,1),1+MOD(COLUMN()-1,6)))</f>
        <v/>
      </c>
      <c r="R367" s="51" t="str">
        <f>IF(ROWS($A$3:R367)&gt;CEILING(COUNT(DRAFT!$B:$B)/4,1),"",INDEX(RSLT,ROWS($A$3:R367)+QUOTIENT(COLUMNS($A$3:R367)-1,65)*CEILING(COUNT(DRAFT!$B:$B)/4,1),1+MOD(COLUMN()-1,6)))</f>
        <v/>
      </c>
      <c r="S367" s="51" t="str">
        <f>IF(ROWS($A$3:S367)&gt;CEILING(COUNT(DRAFT!$B:$B)/4,1),"",INDEX(RSLT,ROWS($A$3:S367)+QUOTIENT(COLUMNS($A$3:S367)-1,65)*CEILING(COUNT(DRAFT!$B:$B)/4,1),1+MOD(COLUMN()-1,6)))</f>
        <v/>
      </c>
      <c r="T367" s="52" t="str">
        <f>IF(ROWS($A$3:T367)&gt;CEILING(COUNT(DRAFT!$B:$B)/4,1),"",INDEX(RSLT,ROWS($A$3:T367)+QUOTIENT(COLUMNS($A$3:T367)-1,65)*CEILING(COUNT(DRAFT!$B:$B)/4,1),1+MOD(COLUMN()-1,6)))</f>
        <v/>
      </c>
      <c r="U367" s="71" t="str">
        <f>IF(ROWS($A$3:U367)&gt;CEILING(COUNT(DRAFT!$B:$B)/4,1),"",INDEX(RSLT,ROWS($A$3:U367)+QUOTIENT(COLUMNS($A$3:U367)-1,65)*CEILING(COUNT(DRAFT!$B:$B)/4,1),1+MOD(COLUMN()-1,6)))</f>
        <v/>
      </c>
      <c r="V367" s="51" t="str">
        <f>IF(ROWS($A$3:V367)&gt;CEILING(COUNT(DRAFT!$B:$B)/4,1),"",INDEX(RSLT,ROWS($A$3:V367)+QUOTIENT(COLUMNS($A$3:V367)-1,65)*CEILING(COUNT(DRAFT!$B:$B)/4,1),1+MOD(COLUMN()-1,6)))</f>
        <v/>
      </c>
      <c r="W367" s="51" t="str">
        <f>IF(ROWS($A$3:W367)&gt;CEILING(COUNT(DRAFT!$B:$B)/4,1),"",INDEX(RSLT,ROWS($A$3:W367)+QUOTIENT(COLUMNS($A$3:W367)-1,65)*CEILING(COUNT(DRAFT!$B:$B)/4,1),1+MOD(COLUMN()-1,6)))</f>
        <v/>
      </c>
      <c r="X367" s="51" t="str">
        <f>IF(ROWS($A$3:X367)&gt;CEILING(COUNT(DRAFT!$B:$B)/4,1),"",INDEX(RSLT,ROWS($A$3:X367)+QUOTIENT(COLUMNS($A$3:X367)-1,65)*CEILING(COUNT(DRAFT!$B:$B)/4,1),1+MOD(COLUMN()-1,6)))</f>
        <v/>
      </c>
    </row>
    <row r="368" spans="1:24" ht="23.1" customHeight="1" x14ac:dyDescent="0.2">
      <c r="A368" s="51" t="str">
        <f>IF(ROWS($A$3:A368)&gt;CEILING(COUNT(DRAFT!$B:$B)/4,1),"",INDEX(RSLT,ROWS($A$3:A368)+QUOTIENT(COLUMNS($A$3:A368)-1,65)*CEILING(COUNT(DRAFT!$B:$B)/4,1),1+MOD(COLUMN()-1,6)))</f>
        <v/>
      </c>
      <c r="B368" s="52" t="str">
        <f>IF(ROWS($A$3:B368)&gt;CEILING(COUNT(DRAFT!$B:$B)/4,1),"",INDEX(RSLT,ROWS($A$3:B368)+QUOTIENT(COLUMNS($A$3:B368)-1,65)*CEILING(COUNT(DRAFT!$B:$B)/4,1),1+MOD(COLUMN()-1,6)))</f>
        <v/>
      </c>
      <c r="C368" s="71" t="str">
        <f>IF(ROWS($A$3:C368)&gt;CEILING(COUNT(DRAFT!$B:$B)/4,1),"",INDEX(RSLT,ROWS($A$3:C368)+QUOTIENT(COLUMNS($A$3:C368)-1,65)*CEILING(COUNT(DRAFT!$B:$B)/4,1),1+MOD(COLUMN()-1,6)))</f>
        <v/>
      </c>
      <c r="D368" s="51" t="str">
        <f>IF(ROWS($A$3:D368)&gt;CEILING(COUNT(DRAFT!$B:$B)/4,1),"",INDEX(RSLT,ROWS($A$3:D368)+QUOTIENT(COLUMNS($A$3:D368)-1,65)*CEILING(COUNT(DRAFT!$B:$B)/4,1),1+MOD(COLUMN()-1,6)))</f>
        <v/>
      </c>
      <c r="E368" s="51" t="str">
        <f>IF(ROWS($A$3:E368)&gt;CEILING(COUNT(DRAFT!$B:$B)/4,1),"",INDEX(RSLT,ROWS($A$3:E368)+QUOTIENT(COLUMNS($A$3:E368)-1,65)*CEILING(COUNT(DRAFT!$B:$B)/4,1),1+MOD(COLUMN()-1,6)))</f>
        <v/>
      </c>
      <c r="F368" s="51" t="str">
        <f>IF(ROWS($A$3:F368)&gt;CEILING(COUNT(DRAFT!$B:$B)/4,1),"",INDEX(RSLT,ROWS($A$3:F368)+QUOTIENT(COLUMNS($A$3:F368)-1,65)*CEILING(COUNT(DRAFT!$B:$B)/4,1),1+MOD(COLUMN()-1,6)))</f>
        <v/>
      </c>
      <c r="G368" s="51" t="str">
        <f>IF(ROWS($A$3:G368)&gt;CEILING(COUNT(DRAFT!$B:$B)/4,1),"",INDEX(RSLT,ROWS($A$3:G368)+QUOTIENT(COLUMNS($A$3:G368)-1,65)*CEILING(COUNT(DRAFT!$B:$B)/4,1),1+MOD(COLUMN()-1,6)))</f>
        <v/>
      </c>
      <c r="H368" s="52" t="str">
        <f>IF(ROWS($A$3:H368)&gt;CEILING(COUNT(DRAFT!$B:$B)/4,1),"",INDEX(RSLT,ROWS($A$3:H368)+QUOTIENT(COLUMNS($A$3:H368)-1,65)*CEILING(COUNT(DRAFT!$B:$B)/4,1),1+MOD(COLUMN()-1,6)))</f>
        <v/>
      </c>
      <c r="I368" s="71" t="str">
        <f>IF(ROWS($A$3:I368)&gt;CEILING(COUNT(DRAFT!$B:$B)/4,1),"",INDEX(RSLT,ROWS($A$3:I368)+QUOTIENT(COLUMNS($A$3:I368)-1,65)*CEILING(COUNT(DRAFT!$B:$B)/4,1),1+MOD(COLUMN()-1,6)))</f>
        <v/>
      </c>
      <c r="J368" s="51" t="str">
        <f>IF(ROWS($A$3:J368)&gt;CEILING(COUNT(DRAFT!$B:$B)/4,1),"",INDEX(RSLT,ROWS($A$3:J368)+QUOTIENT(COLUMNS($A$3:J368)-1,65)*CEILING(COUNT(DRAFT!$B:$B)/4,1),1+MOD(COLUMN()-1,6)))</f>
        <v/>
      </c>
      <c r="K368" s="51" t="str">
        <f>IF(ROWS($A$3:K368)&gt;CEILING(COUNT(DRAFT!$B:$B)/4,1),"",INDEX(RSLT,ROWS($A$3:K368)+QUOTIENT(COLUMNS($A$3:K368)-1,65)*CEILING(COUNT(DRAFT!$B:$B)/4,1),1+MOD(COLUMN()-1,6)))</f>
        <v/>
      </c>
      <c r="L368" s="51" t="str">
        <f>IF(ROWS($A$3:L368)&gt;CEILING(COUNT(DRAFT!$B:$B)/4,1),"",INDEX(RSLT,ROWS($A$3:L368)+QUOTIENT(COLUMNS($A$3:L368)-1,65)*CEILING(COUNT(DRAFT!$B:$B)/4,1),1+MOD(COLUMN()-1,6)))</f>
        <v/>
      </c>
      <c r="M368" s="51" t="str">
        <f>IF(ROWS($A$3:M368)&gt;CEILING(COUNT(DRAFT!$B:$B)/4,1),"",INDEX(RSLT,ROWS($A$3:M368)+QUOTIENT(COLUMNS($A$3:M368)-1,65)*CEILING(COUNT(DRAFT!$B:$B)/4,1),1+MOD(COLUMN()-1,6)))</f>
        <v/>
      </c>
      <c r="N368" s="52" t="str">
        <f>IF(ROWS($A$3:N368)&gt;CEILING(COUNT(DRAFT!$B:$B)/4,1),"",INDEX(RSLT,ROWS($A$3:N368)+QUOTIENT(COLUMNS($A$3:N368)-1,65)*CEILING(COUNT(DRAFT!$B:$B)/4,1),1+MOD(COLUMN()-1,6)))</f>
        <v/>
      </c>
      <c r="O368" s="71" t="str">
        <f>IF(ROWS($A$3:O368)&gt;CEILING(COUNT(DRAFT!$B:$B)/4,1),"",INDEX(RSLT,ROWS($A$3:O368)+QUOTIENT(COLUMNS($A$3:O368)-1,65)*CEILING(COUNT(DRAFT!$B:$B)/4,1),1+MOD(COLUMN()-1,6)))</f>
        <v/>
      </c>
      <c r="P368" s="51" t="str">
        <f>IF(ROWS($A$3:P368)&gt;CEILING(COUNT(DRAFT!$B:$B)/4,1),"",INDEX(RSLT,ROWS($A$3:P368)+QUOTIENT(COLUMNS($A$3:P368)-1,65)*CEILING(COUNT(DRAFT!$B:$B)/4,1),1+MOD(COLUMN()-1,6)))</f>
        <v/>
      </c>
      <c r="Q368" s="51" t="str">
        <f>IF(ROWS($A$3:Q368)&gt;CEILING(COUNT(DRAFT!$B:$B)/4,1),"",INDEX(RSLT,ROWS($A$3:Q368)+QUOTIENT(COLUMNS($A$3:Q368)-1,65)*CEILING(COUNT(DRAFT!$B:$B)/4,1),1+MOD(COLUMN()-1,6)))</f>
        <v/>
      </c>
      <c r="R368" s="51" t="str">
        <f>IF(ROWS($A$3:R368)&gt;CEILING(COUNT(DRAFT!$B:$B)/4,1),"",INDEX(RSLT,ROWS($A$3:R368)+QUOTIENT(COLUMNS($A$3:R368)-1,65)*CEILING(COUNT(DRAFT!$B:$B)/4,1),1+MOD(COLUMN()-1,6)))</f>
        <v/>
      </c>
      <c r="S368" s="51" t="str">
        <f>IF(ROWS($A$3:S368)&gt;CEILING(COUNT(DRAFT!$B:$B)/4,1),"",INDEX(RSLT,ROWS($A$3:S368)+QUOTIENT(COLUMNS($A$3:S368)-1,65)*CEILING(COUNT(DRAFT!$B:$B)/4,1),1+MOD(COLUMN()-1,6)))</f>
        <v/>
      </c>
      <c r="T368" s="52" t="str">
        <f>IF(ROWS($A$3:T368)&gt;CEILING(COUNT(DRAFT!$B:$B)/4,1),"",INDEX(RSLT,ROWS($A$3:T368)+QUOTIENT(COLUMNS($A$3:T368)-1,65)*CEILING(COUNT(DRAFT!$B:$B)/4,1),1+MOD(COLUMN()-1,6)))</f>
        <v/>
      </c>
      <c r="U368" s="71" t="str">
        <f>IF(ROWS($A$3:U368)&gt;CEILING(COUNT(DRAFT!$B:$B)/4,1),"",INDEX(RSLT,ROWS($A$3:U368)+QUOTIENT(COLUMNS($A$3:U368)-1,65)*CEILING(COUNT(DRAFT!$B:$B)/4,1),1+MOD(COLUMN()-1,6)))</f>
        <v/>
      </c>
      <c r="V368" s="51" t="str">
        <f>IF(ROWS($A$3:V368)&gt;CEILING(COUNT(DRAFT!$B:$B)/4,1),"",INDEX(RSLT,ROWS($A$3:V368)+QUOTIENT(COLUMNS($A$3:V368)-1,65)*CEILING(COUNT(DRAFT!$B:$B)/4,1),1+MOD(COLUMN()-1,6)))</f>
        <v/>
      </c>
      <c r="W368" s="51" t="str">
        <f>IF(ROWS($A$3:W368)&gt;CEILING(COUNT(DRAFT!$B:$B)/4,1),"",INDEX(RSLT,ROWS($A$3:W368)+QUOTIENT(COLUMNS($A$3:W368)-1,65)*CEILING(COUNT(DRAFT!$B:$B)/4,1),1+MOD(COLUMN()-1,6)))</f>
        <v/>
      </c>
      <c r="X368" s="51" t="str">
        <f>IF(ROWS($A$3:X368)&gt;CEILING(COUNT(DRAFT!$B:$B)/4,1),"",INDEX(RSLT,ROWS($A$3:X368)+QUOTIENT(COLUMNS($A$3:X368)-1,65)*CEILING(COUNT(DRAFT!$B:$B)/4,1),1+MOD(COLUMN()-1,6)))</f>
        <v/>
      </c>
    </row>
    <row r="369" spans="1:24" ht="23.1" customHeight="1" x14ac:dyDescent="0.2">
      <c r="A369" s="51" t="str">
        <f>IF(ROWS($A$3:A369)&gt;CEILING(COUNT(DRAFT!$B:$B)/4,1),"",INDEX(RSLT,ROWS($A$3:A369)+QUOTIENT(COLUMNS($A$3:A369)-1,65)*CEILING(COUNT(DRAFT!$B:$B)/4,1),1+MOD(COLUMN()-1,6)))</f>
        <v/>
      </c>
      <c r="B369" s="52" t="str">
        <f>IF(ROWS($A$3:B369)&gt;CEILING(COUNT(DRAFT!$B:$B)/4,1),"",INDEX(RSLT,ROWS($A$3:B369)+QUOTIENT(COLUMNS($A$3:B369)-1,65)*CEILING(COUNT(DRAFT!$B:$B)/4,1),1+MOD(COLUMN()-1,6)))</f>
        <v/>
      </c>
      <c r="C369" s="71" t="str">
        <f>IF(ROWS($A$3:C369)&gt;CEILING(COUNT(DRAFT!$B:$B)/4,1),"",INDEX(RSLT,ROWS($A$3:C369)+QUOTIENT(COLUMNS($A$3:C369)-1,65)*CEILING(COUNT(DRAFT!$B:$B)/4,1),1+MOD(COLUMN()-1,6)))</f>
        <v/>
      </c>
      <c r="D369" s="51" t="str">
        <f>IF(ROWS($A$3:D369)&gt;CEILING(COUNT(DRAFT!$B:$B)/4,1),"",INDEX(RSLT,ROWS($A$3:D369)+QUOTIENT(COLUMNS($A$3:D369)-1,65)*CEILING(COUNT(DRAFT!$B:$B)/4,1),1+MOD(COLUMN()-1,6)))</f>
        <v/>
      </c>
      <c r="E369" s="51" t="str">
        <f>IF(ROWS($A$3:E369)&gt;CEILING(COUNT(DRAFT!$B:$B)/4,1),"",INDEX(RSLT,ROWS($A$3:E369)+QUOTIENT(COLUMNS($A$3:E369)-1,65)*CEILING(COUNT(DRAFT!$B:$B)/4,1),1+MOD(COLUMN()-1,6)))</f>
        <v/>
      </c>
      <c r="F369" s="51" t="str">
        <f>IF(ROWS($A$3:F369)&gt;CEILING(COUNT(DRAFT!$B:$B)/4,1),"",INDEX(RSLT,ROWS($A$3:F369)+QUOTIENT(COLUMNS($A$3:F369)-1,65)*CEILING(COUNT(DRAFT!$B:$B)/4,1),1+MOD(COLUMN()-1,6)))</f>
        <v/>
      </c>
      <c r="G369" s="51" t="str">
        <f>IF(ROWS($A$3:G369)&gt;CEILING(COUNT(DRAFT!$B:$B)/4,1),"",INDEX(RSLT,ROWS($A$3:G369)+QUOTIENT(COLUMNS($A$3:G369)-1,65)*CEILING(COUNT(DRAFT!$B:$B)/4,1),1+MOD(COLUMN()-1,6)))</f>
        <v/>
      </c>
      <c r="H369" s="52" t="str">
        <f>IF(ROWS($A$3:H369)&gt;CEILING(COUNT(DRAFT!$B:$B)/4,1),"",INDEX(RSLT,ROWS($A$3:H369)+QUOTIENT(COLUMNS($A$3:H369)-1,65)*CEILING(COUNT(DRAFT!$B:$B)/4,1),1+MOD(COLUMN()-1,6)))</f>
        <v/>
      </c>
      <c r="I369" s="71" t="str">
        <f>IF(ROWS($A$3:I369)&gt;CEILING(COUNT(DRAFT!$B:$B)/4,1),"",INDEX(RSLT,ROWS($A$3:I369)+QUOTIENT(COLUMNS($A$3:I369)-1,65)*CEILING(COUNT(DRAFT!$B:$B)/4,1),1+MOD(COLUMN()-1,6)))</f>
        <v/>
      </c>
      <c r="J369" s="51" t="str">
        <f>IF(ROWS($A$3:J369)&gt;CEILING(COUNT(DRAFT!$B:$B)/4,1),"",INDEX(RSLT,ROWS($A$3:J369)+QUOTIENT(COLUMNS($A$3:J369)-1,65)*CEILING(COUNT(DRAFT!$B:$B)/4,1),1+MOD(COLUMN()-1,6)))</f>
        <v/>
      </c>
      <c r="K369" s="51" t="str">
        <f>IF(ROWS($A$3:K369)&gt;CEILING(COUNT(DRAFT!$B:$B)/4,1),"",INDEX(RSLT,ROWS($A$3:K369)+QUOTIENT(COLUMNS($A$3:K369)-1,65)*CEILING(COUNT(DRAFT!$B:$B)/4,1),1+MOD(COLUMN()-1,6)))</f>
        <v/>
      </c>
      <c r="L369" s="51" t="str">
        <f>IF(ROWS($A$3:L369)&gt;CEILING(COUNT(DRAFT!$B:$B)/4,1),"",INDEX(RSLT,ROWS($A$3:L369)+QUOTIENT(COLUMNS($A$3:L369)-1,65)*CEILING(COUNT(DRAFT!$B:$B)/4,1),1+MOD(COLUMN()-1,6)))</f>
        <v/>
      </c>
      <c r="M369" s="51" t="str">
        <f>IF(ROWS($A$3:M369)&gt;CEILING(COUNT(DRAFT!$B:$B)/4,1),"",INDEX(RSLT,ROWS($A$3:M369)+QUOTIENT(COLUMNS($A$3:M369)-1,65)*CEILING(COUNT(DRAFT!$B:$B)/4,1),1+MOD(COLUMN()-1,6)))</f>
        <v/>
      </c>
      <c r="N369" s="52" t="str">
        <f>IF(ROWS($A$3:N369)&gt;CEILING(COUNT(DRAFT!$B:$B)/4,1),"",INDEX(RSLT,ROWS($A$3:N369)+QUOTIENT(COLUMNS($A$3:N369)-1,65)*CEILING(COUNT(DRAFT!$B:$B)/4,1),1+MOD(COLUMN()-1,6)))</f>
        <v/>
      </c>
      <c r="O369" s="71" t="str">
        <f>IF(ROWS($A$3:O369)&gt;CEILING(COUNT(DRAFT!$B:$B)/4,1),"",INDEX(RSLT,ROWS($A$3:O369)+QUOTIENT(COLUMNS($A$3:O369)-1,65)*CEILING(COUNT(DRAFT!$B:$B)/4,1),1+MOD(COLUMN()-1,6)))</f>
        <v/>
      </c>
      <c r="P369" s="51" t="str">
        <f>IF(ROWS($A$3:P369)&gt;CEILING(COUNT(DRAFT!$B:$B)/4,1),"",INDEX(RSLT,ROWS($A$3:P369)+QUOTIENT(COLUMNS($A$3:P369)-1,65)*CEILING(COUNT(DRAFT!$B:$B)/4,1),1+MOD(COLUMN()-1,6)))</f>
        <v/>
      </c>
      <c r="Q369" s="51" t="str">
        <f>IF(ROWS($A$3:Q369)&gt;CEILING(COUNT(DRAFT!$B:$B)/4,1),"",INDEX(RSLT,ROWS($A$3:Q369)+QUOTIENT(COLUMNS($A$3:Q369)-1,65)*CEILING(COUNT(DRAFT!$B:$B)/4,1),1+MOD(COLUMN()-1,6)))</f>
        <v/>
      </c>
      <c r="R369" s="51" t="str">
        <f>IF(ROWS($A$3:R369)&gt;CEILING(COUNT(DRAFT!$B:$B)/4,1),"",INDEX(RSLT,ROWS($A$3:R369)+QUOTIENT(COLUMNS($A$3:R369)-1,65)*CEILING(COUNT(DRAFT!$B:$B)/4,1),1+MOD(COLUMN()-1,6)))</f>
        <v/>
      </c>
      <c r="S369" s="51" t="str">
        <f>IF(ROWS($A$3:S369)&gt;CEILING(COUNT(DRAFT!$B:$B)/4,1),"",INDEX(RSLT,ROWS($A$3:S369)+QUOTIENT(COLUMNS($A$3:S369)-1,65)*CEILING(COUNT(DRAFT!$B:$B)/4,1),1+MOD(COLUMN()-1,6)))</f>
        <v/>
      </c>
      <c r="T369" s="52" t="str">
        <f>IF(ROWS($A$3:T369)&gt;CEILING(COUNT(DRAFT!$B:$B)/4,1),"",INDEX(RSLT,ROWS($A$3:T369)+QUOTIENT(COLUMNS($A$3:T369)-1,65)*CEILING(COUNT(DRAFT!$B:$B)/4,1),1+MOD(COLUMN()-1,6)))</f>
        <v/>
      </c>
      <c r="U369" s="71" t="str">
        <f>IF(ROWS($A$3:U369)&gt;CEILING(COUNT(DRAFT!$B:$B)/4,1),"",INDEX(RSLT,ROWS($A$3:U369)+QUOTIENT(COLUMNS($A$3:U369)-1,65)*CEILING(COUNT(DRAFT!$B:$B)/4,1),1+MOD(COLUMN()-1,6)))</f>
        <v/>
      </c>
      <c r="V369" s="51" t="str">
        <f>IF(ROWS($A$3:V369)&gt;CEILING(COUNT(DRAFT!$B:$B)/4,1),"",INDEX(RSLT,ROWS($A$3:V369)+QUOTIENT(COLUMNS($A$3:V369)-1,65)*CEILING(COUNT(DRAFT!$B:$B)/4,1),1+MOD(COLUMN()-1,6)))</f>
        <v/>
      </c>
      <c r="W369" s="51" t="str">
        <f>IF(ROWS($A$3:W369)&gt;CEILING(COUNT(DRAFT!$B:$B)/4,1),"",INDEX(RSLT,ROWS($A$3:W369)+QUOTIENT(COLUMNS($A$3:W369)-1,65)*CEILING(COUNT(DRAFT!$B:$B)/4,1),1+MOD(COLUMN()-1,6)))</f>
        <v/>
      </c>
      <c r="X369" s="51" t="str">
        <f>IF(ROWS($A$3:X369)&gt;CEILING(COUNT(DRAFT!$B:$B)/4,1),"",INDEX(RSLT,ROWS($A$3:X369)+QUOTIENT(COLUMNS($A$3:X369)-1,65)*CEILING(COUNT(DRAFT!$B:$B)/4,1),1+MOD(COLUMN()-1,6)))</f>
        <v/>
      </c>
    </row>
    <row r="370" spans="1:24" ht="23.1" customHeight="1" x14ac:dyDescent="0.2">
      <c r="A370" s="51" t="str">
        <f>IF(ROWS($A$3:A370)&gt;CEILING(COUNT(DRAFT!$B:$B)/4,1),"",INDEX(RSLT,ROWS($A$3:A370)+QUOTIENT(COLUMNS($A$3:A370)-1,65)*CEILING(COUNT(DRAFT!$B:$B)/4,1),1+MOD(COLUMN()-1,6)))</f>
        <v/>
      </c>
      <c r="B370" s="52" t="str">
        <f>IF(ROWS($A$3:B370)&gt;CEILING(COUNT(DRAFT!$B:$B)/4,1),"",INDEX(RSLT,ROWS($A$3:B370)+QUOTIENT(COLUMNS($A$3:B370)-1,65)*CEILING(COUNT(DRAFT!$B:$B)/4,1),1+MOD(COLUMN()-1,6)))</f>
        <v/>
      </c>
      <c r="C370" s="71" t="str">
        <f>IF(ROWS($A$3:C370)&gt;CEILING(COUNT(DRAFT!$B:$B)/4,1),"",INDEX(RSLT,ROWS($A$3:C370)+QUOTIENT(COLUMNS($A$3:C370)-1,65)*CEILING(COUNT(DRAFT!$B:$B)/4,1),1+MOD(COLUMN()-1,6)))</f>
        <v/>
      </c>
      <c r="D370" s="51" t="str">
        <f>IF(ROWS($A$3:D370)&gt;CEILING(COUNT(DRAFT!$B:$B)/4,1),"",INDEX(RSLT,ROWS($A$3:D370)+QUOTIENT(COLUMNS($A$3:D370)-1,65)*CEILING(COUNT(DRAFT!$B:$B)/4,1),1+MOD(COLUMN()-1,6)))</f>
        <v/>
      </c>
      <c r="E370" s="51" t="str">
        <f>IF(ROWS($A$3:E370)&gt;CEILING(COUNT(DRAFT!$B:$B)/4,1),"",INDEX(RSLT,ROWS($A$3:E370)+QUOTIENT(COLUMNS($A$3:E370)-1,65)*CEILING(COUNT(DRAFT!$B:$B)/4,1),1+MOD(COLUMN()-1,6)))</f>
        <v/>
      </c>
      <c r="F370" s="51" t="str">
        <f>IF(ROWS($A$3:F370)&gt;CEILING(COUNT(DRAFT!$B:$B)/4,1),"",INDEX(RSLT,ROWS($A$3:F370)+QUOTIENT(COLUMNS($A$3:F370)-1,65)*CEILING(COUNT(DRAFT!$B:$B)/4,1),1+MOD(COLUMN()-1,6)))</f>
        <v/>
      </c>
      <c r="G370" s="51" t="str">
        <f>IF(ROWS($A$3:G370)&gt;CEILING(COUNT(DRAFT!$B:$B)/4,1),"",INDEX(RSLT,ROWS($A$3:G370)+QUOTIENT(COLUMNS($A$3:G370)-1,65)*CEILING(COUNT(DRAFT!$B:$B)/4,1),1+MOD(COLUMN()-1,6)))</f>
        <v/>
      </c>
      <c r="H370" s="52" t="str">
        <f>IF(ROWS($A$3:H370)&gt;CEILING(COUNT(DRAFT!$B:$B)/4,1),"",INDEX(RSLT,ROWS($A$3:H370)+QUOTIENT(COLUMNS($A$3:H370)-1,65)*CEILING(COUNT(DRAFT!$B:$B)/4,1),1+MOD(COLUMN()-1,6)))</f>
        <v/>
      </c>
      <c r="I370" s="71" t="str">
        <f>IF(ROWS($A$3:I370)&gt;CEILING(COUNT(DRAFT!$B:$B)/4,1),"",INDEX(RSLT,ROWS($A$3:I370)+QUOTIENT(COLUMNS($A$3:I370)-1,65)*CEILING(COUNT(DRAFT!$B:$B)/4,1),1+MOD(COLUMN()-1,6)))</f>
        <v/>
      </c>
      <c r="J370" s="51" t="str">
        <f>IF(ROWS($A$3:J370)&gt;CEILING(COUNT(DRAFT!$B:$B)/4,1),"",INDEX(RSLT,ROWS($A$3:J370)+QUOTIENT(COLUMNS($A$3:J370)-1,65)*CEILING(COUNT(DRAFT!$B:$B)/4,1),1+MOD(COLUMN()-1,6)))</f>
        <v/>
      </c>
      <c r="K370" s="51" t="str">
        <f>IF(ROWS($A$3:K370)&gt;CEILING(COUNT(DRAFT!$B:$B)/4,1),"",INDEX(RSLT,ROWS($A$3:K370)+QUOTIENT(COLUMNS($A$3:K370)-1,65)*CEILING(COUNT(DRAFT!$B:$B)/4,1),1+MOD(COLUMN()-1,6)))</f>
        <v/>
      </c>
      <c r="L370" s="51" t="str">
        <f>IF(ROWS($A$3:L370)&gt;CEILING(COUNT(DRAFT!$B:$B)/4,1),"",INDEX(RSLT,ROWS($A$3:L370)+QUOTIENT(COLUMNS($A$3:L370)-1,65)*CEILING(COUNT(DRAFT!$B:$B)/4,1),1+MOD(COLUMN()-1,6)))</f>
        <v/>
      </c>
      <c r="M370" s="51" t="str">
        <f>IF(ROWS($A$3:M370)&gt;CEILING(COUNT(DRAFT!$B:$B)/4,1),"",INDEX(RSLT,ROWS($A$3:M370)+QUOTIENT(COLUMNS($A$3:M370)-1,65)*CEILING(COUNT(DRAFT!$B:$B)/4,1),1+MOD(COLUMN()-1,6)))</f>
        <v/>
      </c>
      <c r="N370" s="52" t="str">
        <f>IF(ROWS($A$3:N370)&gt;CEILING(COUNT(DRAFT!$B:$B)/4,1),"",INDEX(RSLT,ROWS($A$3:N370)+QUOTIENT(COLUMNS($A$3:N370)-1,65)*CEILING(COUNT(DRAFT!$B:$B)/4,1),1+MOD(COLUMN()-1,6)))</f>
        <v/>
      </c>
      <c r="O370" s="71" t="str">
        <f>IF(ROWS($A$3:O370)&gt;CEILING(COUNT(DRAFT!$B:$B)/4,1),"",INDEX(RSLT,ROWS($A$3:O370)+QUOTIENT(COLUMNS($A$3:O370)-1,65)*CEILING(COUNT(DRAFT!$B:$B)/4,1),1+MOD(COLUMN()-1,6)))</f>
        <v/>
      </c>
      <c r="P370" s="51" t="str">
        <f>IF(ROWS($A$3:P370)&gt;CEILING(COUNT(DRAFT!$B:$B)/4,1),"",INDEX(RSLT,ROWS($A$3:P370)+QUOTIENT(COLUMNS($A$3:P370)-1,65)*CEILING(COUNT(DRAFT!$B:$B)/4,1),1+MOD(COLUMN()-1,6)))</f>
        <v/>
      </c>
      <c r="Q370" s="51" t="str">
        <f>IF(ROWS($A$3:Q370)&gt;CEILING(COUNT(DRAFT!$B:$B)/4,1),"",INDEX(RSLT,ROWS($A$3:Q370)+QUOTIENT(COLUMNS($A$3:Q370)-1,65)*CEILING(COUNT(DRAFT!$B:$B)/4,1),1+MOD(COLUMN()-1,6)))</f>
        <v/>
      </c>
      <c r="R370" s="51" t="str">
        <f>IF(ROWS($A$3:R370)&gt;CEILING(COUNT(DRAFT!$B:$B)/4,1),"",INDEX(RSLT,ROWS($A$3:R370)+QUOTIENT(COLUMNS($A$3:R370)-1,65)*CEILING(COUNT(DRAFT!$B:$B)/4,1),1+MOD(COLUMN()-1,6)))</f>
        <v/>
      </c>
      <c r="S370" s="51" t="str">
        <f>IF(ROWS($A$3:S370)&gt;CEILING(COUNT(DRAFT!$B:$B)/4,1),"",INDEX(RSLT,ROWS($A$3:S370)+QUOTIENT(COLUMNS($A$3:S370)-1,65)*CEILING(COUNT(DRAFT!$B:$B)/4,1),1+MOD(COLUMN()-1,6)))</f>
        <v/>
      </c>
      <c r="T370" s="52" t="str">
        <f>IF(ROWS($A$3:T370)&gt;CEILING(COUNT(DRAFT!$B:$B)/4,1),"",INDEX(RSLT,ROWS($A$3:T370)+QUOTIENT(COLUMNS($A$3:T370)-1,65)*CEILING(COUNT(DRAFT!$B:$B)/4,1),1+MOD(COLUMN()-1,6)))</f>
        <v/>
      </c>
      <c r="U370" s="71" t="str">
        <f>IF(ROWS($A$3:U370)&gt;CEILING(COUNT(DRAFT!$B:$B)/4,1),"",INDEX(RSLT,ROWS($A$3:U370)+QUOTIENT(COLUMNS($A$3:U370)-1,65)*CEILING(COUNT(DRAFT!$B:$B)/4,1),1+MOD(COLUMN()-1,6)))</f>
        <v/>
      </c>
      <c r="V370" s="51" t="str">
        <f>IF(ROWS($A$3:V370)&gt;CEILING(COUNT(DRAFT!$B:$B)/4,1),"",INDEX(RSLT,ROWS($A$3:V370)+QUOTIENT(COLUMNS($A$3:V370)-1,65)*CEILING(COUNT(DRAFT!$B:$B)/4,1),1+MOD(COLUMN()-1,6)))</f>
        <v/>
      </c>
      <c r="W370" s="51" t="str">
        <f>IF(ROWS($A$3:W370)&gt;CEILING(COUNT(DRAFT!$B:$B)/4,1),"",INDEX(RSLT,ROWS($A$3:W370)+QUOTIENT(COLUMNS($A$3:W370)-1,65)*CEILING(COUNT(DRAFT!$B:$B)/4,1),1+MOD(COLUMN()-1,6)))</f>
        <v/>
      </c>
      <c r="X370" s="51" t="str">
        <f>IF(ROWS($A$3:X370)&gt;CEILING(COUNT(DRAFT!$B:$B)/4,1),"",INDEX(RSLT,ROWS($A$3:X370)+QUOTIENT(COLUMNS($A$3:X370)-1,65)*CEILING(COUNT(DRAFT!$B:$B)/4,1),1+MOD(COLUMN()-1,6)))</f>
        <v/>
      </c>
    </row>
    <row r="371" spans="1:24" ht="23.1" customHeight="1" x14ac:dyDescent="0.2">
      <c r="A371" s="51" t="str">
        <f>IF(ROWS($A$3:A371)&gt;CEILING(COUNT(DRAFT!$B:$B)/4,1),"",INDEX(RSLT,ROWS($A$3:A371)+QUOTIENT(COLUMNS($A$3:A371)-1,65)*CEILING(COUNT(DRAFT!$B:$B)/4,1),1+MOD(COLUMN()-1,6)))</f>
        <v/>
      </c>
      <c r="B371" s="52" t="str">
        <f>IF(ROWS($A$3:B371)&gt;CEILING(COUNT(DRAFT!$B:$B)/4,1),"",INDEX(RSLT,ROWS($A$3:B371)+QUOTIENT(COLUMNS($A$3:B371)-1,65)*CEILING(COUNT(DRAFT!$B:$B)/4,1),1+MOD(COLUMN()-1,6)))</f>
        <v/>
      </c>
      <c r="C371" s="71" t="str">
        <f>IF(ROWS($A$3:C371)&gt;CEILING(COUNT(DRAFT!$B:$B)/4,1),"",INDEX(RSLT,ROWS($A$3:C371)+QUOTIENT(COLUMNS($A$3:C371)-1,65)*CEILING(COUNT(DRAFT!$B:$B)/4,1),1+MOD(COLUMN()-1,6)))</f>
        <v/>
      </c>
      <c r="D371" s="51" t="str">
        <f>IF(ROWS($A$3:D371)&gt;CEILING(COUNT(DRAFT!$B:$B)/4,1),"",INDEX(RSLT,ROWS($A$3:D371)+QUOTIENT(COLUMNS($A$3:D371)-1,65)*CEILING(COUNT(DRAFT!$B:$B)/4,1),1+MOD(COLUMN()-1,6)))</f>
        <v/>
      </c>
      <c r="E371" s="51" t="str">
        <f>IF(ROWS($A$3:E371)&gt;CEILING(COUNT(DRAFT!$B:$B)/4,1),"",INDEX(RSLT,ROWS($A$3:E371)+QUOTIENT(COLUMNS($A$3:E371)-1,65)*CEILING(COUNT(DRAFT!$B:$B)/4,1),1+MOD(COLUMN()-1,6)))</f>
        <v/>
      </c>
      <c r="F371" s="51" t="str">
        <f>IF(ROWS($A$3:F371)&gt;CEILING(COUNT(DRAFT!$B:$B)/4,1),"",INDEX(RSLT,ROWS($A$3:F371)+QUOTIENT(COLUMNS($A$3:F371)-1,65)*CEILING(COUNT(DRAFT!$B:$B)/4,1),1+MOD(COLUMN()-1,6)))</f>
        <v/>
      </c>
      <c r="G371" s="51" t="str">
        <f>IF(ROWS($A$3:G371)&gt;CEILING(COUNT(DRAFT!$B:$B)/4,1),"",INDEX(RSLT,ROWS($A$3:G371)+QUOTIENT(COLUMNS($A$3:G371)-1,65)*CEILING(COUNT(DRAFT!$B:$B)/4,1),1+MOD(COLUMN()-1,6)))</f>
        <v/>
      </c>
      <c r="H371" s="52" t="str">
        <f>IF(ROWS($A$3:H371)&gt;CEILING(COUNT(DRAFT!$B:$B)/4,1),"",INDEX(RSLT,ROWS($A$3:H371)+QUOTIENT(COLUMNS($A$3:H371)-1,65)*CEILING(COUNT(DRAFT!$B:$B)/4,1),1+MOD(COLUMN()-1,6)))</f>
        <v/>
      </c>
      <c r="I371" s="71" t="str">
        <f>IF(ROWS($A$3:I371)&gt;CEILING(COUNT(DRAFT!$B:$B)/4,1),"",INDEX(RSLT,ROWS($A$3:I371)+QUOTIENT(COLUMNS($A$3:I371)-1,65)*CEILING(COUNT(DRAFT!$B:$B)/4,1),1+MOD(COLUMN()-1,6)))</f>
        <v/>
      </c>
      <c r="J371" s="51" t="str">
        <f>IF(ROWS($A$3:J371)&gt;CEILING(COUNT(DRAFT!$B:$B)/4,1),"",INDEX(RSLT,ROWS($A$3:J371)+QUOTIENT(COLUMNS($A$3:J371)-1,65)*CEILING(COUNT(DRAFT!$B:$B)/4,1),1+MOD(COLUMN()-1,6)))</f>
        <v/>
      </c>
      <c r="K371" s="51" t="str">
        <f>IF(ROWS($A$3:K371)&gt;CEILING(COUNT(DRAFT!$B:$B)/4,1),"",INDEX(RSLT,ROWS($A$3:K371)+QUOTIENT(COLUMNS($A$3:K371)-1,65)*CEILING(COUNT(DRAFT!$B:$B)/4,1),1+MOD(COLUMN()-1,6)))</f>
        <v/>
      </c>
      <c r="L371" s="51" t="str">
        <f>IF(ROWS($A$3:L371)&gt;CEILING(COUNT(DRAFT!$B:$B)/4,1),"",INDEX(RSLT,ROWS($A$3:L371)+QUOTIENT(COLUMNS($A$3:L371)-1,65)*CEILING(COUNT(DRAFT!$B:$B)/4,1),1+MOD(COLUMN()-1,6)))</f>
        <v/>
      </c>
      <c r="M371" s="51" t="str">
        <f>IF(ROWS($A$3:M371)&gt;CEILING(COUNT(DRAFT!$B:$B)/4,1),"",INDEX(RSLT,ROWS($A$3:M371)+QUOTIENT(COLUMNS($A$3:M371)-1,65)*CEILING(COUNT(DRAFT!$B:$B)/4,1),1+MOD(COLUMN()-1,6)))</f>
        <v/>
      </c>
      <c r="N371" s="52" t="str">
        <f>IF(ROWS($A$3:N371)&gt;CEILING(COUNT(DRAFT!$B:$B)/4,1),"",INDEX(RSLT,ROWS($A$3:N371)+QUOTIENT(COLUMNS($A$3:N371)-1,65)*CEILING(COUNT(DRAFT!$B:$B)/4,1),1+MOD(COLUMN()-1,6)))</f>
        <v/>
      </c>
      <c r="O371" s="71" t="str">
        <f>IF(ROWS($A$3:O371)&gt;CEILING(COUNT(DRAFT!$B:$B)/4,1),"",INDEX(RSLT,ROWS($A$3:O371)+QUOTIENT(COLUMNS($A$3:O371)-1,65)*CEILING(COUNT(DRAFT!$B:$B)/4,1),1+MOD(COLUMN()-1,6)))</f>
        <v/>
      </c>
      <c r="P371" s="51" t="str">
        <f>IF(ROWS($A$3:P371)&gt;CEILING(COUNT(DRAFT!$B:$B)/4,1),"",INDEX(RSLT,ROWS($A$3:P371)+QUOTIENT(COLUMNS($A$3:P371)-1,65)*CEILING(COUNT(DRAFT!$B:$B)/4,1),1+MOD(COLUMN()-1,6)))</f>
        <v/>
      </c>
      <c r="Q371" s="51" t="str">
        <f>IF(ROWS($A$3:Q371)&gt;CEILING(COUNT(DRAFT!$B:$B)/4,1),"",INDEX(RSLT,ROWS($A$3:Q371)+QUOTIENT(COLUMNS($A$3:Q371)-1,65)*CEILING(COUNT(DRAFT!$B:$B)/4,1),1+MOD(COLUMN()-1,6)))</f>
        <v/>
      </c>
      <c r="R371" s="51" t="str">
        <f>IF(ROWS($A$3:R371)&gt;CEILING(COUNT(DRAFT!$B:$B)/4,1),"",INDEX(RSLT,ROWS($A$3:R371)+QUOTIENT(COLUMNS($A$3:R371)-1,65)*CEILING(COUNT(DRAFT!$B:$B)/4,1),1+MOD(COLUMN()-1,6)))</f>
        <v/>
      </c>
      <c r="S371" s="51" t="str">
        <f>IF(ROWS($A$3:S371)&gt;CEILING(COUNT(DRAFT!$B:$B)/4,1),"",INDEX(RSLT,ROWS($A$3:S371)+QUOTIENT(COLUMNS($A$3:S371)-1,65)*CEILING(COUNT(DRAFT!$B:$B)/4,1),1+MOD(COLUMN()-1,6)))</f>
        <v/>
      </c>
      <c r="T371" s="52" t="str">
        <f>IF(ROWS($A$3:T371)&gt;CEILING(COUNT(DRAFT!$B:$B)/4,1),"",INDEX(RSLT,ROWS($A$3:T371)+QUOTIENT(COLUMNS($A$3:T371)-1,65)*CEILING(COUNT(DRAFT!$B:$B)/4,1),1+MOD(COLUMN()-1,6)))</f>
        <v/>
      </c>
      <c r="U371" s="71" t="str">
        <f>IF(ROWS($A$3:U371)&gt;CEILING(COUNT(DRAFT!$B:$B)/4,1),"",INDEX(RSLT,ROWS($A$3:U371)+QUOTIENT(COLUMNS($A$3:U371)-1,65)*CEILING(COUNT(DRAFT!$B:$B)/4,1),1+MOD(COLUMN()-1,6)))</f>
        <v/>
      </c>
      <c r="V371" s="51" t="str">
        <f>IF(ROWS($A$3:V371)&gt;CEILING(COUNT(DRAFT!$B:$B)/4,1),"",INDEX(RSLT,ROWS($A$3:V371)+QUOTIENT(COLUMNS($A$3:V371)-1,65)*CEILING(COUNT(DRAFT!$B:$B)/4,1),1+MOD(COLUMN()-1,6)))</f>
        <v/>
      </c>
      <c r="W371" s="51" t="str">
        <f>IF(ROWS($A$3:W371)&gt;CEILING(COUNT(DRAFT!$B:$B)/4,1),"",INDEX(RSLT,ROWS($A$3:W371)+QUOTIENT(COLUMNS($A$3:W371)-1,65)*CEILING(COUNT(DRAFT!$B:$B)/4,1),1+MOD(COLUMN()-1,6)))</f>
        <v/>
      </c>
      <c r="X371" s="51" t="str">
        <f>IF(ROWS($A$3:X371)&gt;CEILING(COUNT(DRAFT!$B:$B)/4,1),"",INDEX(RSLT,ROWS($A$3:X371)+QUOTIENT(COLUMNS($A$3:X371)-1,65)*CEILING(COUNT(DRAFT!$B:$B)/4,1),1+MOD(COLUMN()-1,6)))</f>
        <v/>
      </c>
    </row>
    <row r="372" spans="1:24" ht="23.1" customHeight="1" x14ac:dyDescent="0.2">
      <c r="A372" s="51" t="str">
        <f>IF(ROWS($A$3:A372)&gt;CEILING(COUNT(DRAFT!$B:$B)/4,1),"",INDEX(RSLT,ROWS($A$3:A372)+QUOTIENT(COLUMNS($A$3:A372)-1,65)*CEILING(COUNT(DRAFT!$B:$B)/4,1),1+MOD(COLUMN()-1,6)))</f>
        <v/>
      </c>
      <c r="B372" s="52" t="str">
        <f>IF(ROWS($A$3:B372)&gt;CEILING(COUNT(DRAFT!$B:$B)/4,1),"",INDEX(RSLT,ROWS($A$3:B372)+QUOTIENT(COLUMNS($A$3:B372)-1,65)*CEILING(COUNT(DRAFT!$B:$B)/4,1),1+MOD(COLUMN()-1,6)))</f>
        <v/>
      </c>
      <c r="C372" s="71" t="str">
        <f>IF(ROWS($A$3:C372)&gt;CEILING(COUNT(DRAFT!$B:$B)/4,1),"",INDEX(RSLT,ROWS($A$3:C372)+QUOTIENT(COLUMNS($A$3:C372)-1,65)*CEILING(COUNT(DRAFT!$B:$B)/4,1),1+MOD(COLUMN()-1,6)))</f>
        <v/>
      </c>
      <c r="D372" s="51" t="str">
        <f>IF(ROWS($A$3:D372)&gt;CEILING(COUNT(DRAFT!$B:$B)/4,1),"",INDEX(RSLT,ROWS($A$3:D372)+QUOTIENT(COLUMNS($A$3:D372)-1,65)*CEILING(COUNT(DRAFT!$B:$B)/4,1),1+MOD(COLUMN()-1,6)))</f>
        <v/>
      </c>
      <c r="E372" s="51" t="str">
        <f>IF(ROWS($A$3:E372)&gt;CEILING(COUNT(DRAFT!$B:$B)/4,1),"",INDEX(RSLT,ROWS($A$3:E372)+QUOTIENT(COLUMNS($A$3:E372)-1,65)*CEILING(COUNT(DRAFT!$B:$B)/4,1),1+MOD(COLUMN()-1,6)))</f>
        <v/>
      </c>
      <c r="F372" s="51" t="str">
        <f>IF(ROWS($A$3:F372)&gt;CEILING(COUNT(DRAFT!$B:$B)/4,1),"",INDEX(RSLT,ROWS($A$3:F372)+QUOTIENT(COLUMNS($A$3:F372)-1,65)*CEILING(COUNT(DRAFT!$B:$B)/4,1),1+MOD(COLUMN()-1,6)))</f>
        <v/>
      </c>
      <c r="G372" s="51" t="str">
        <f>IF(ROWS($A$3:G372)&gt;CEILING(COUNT(DRAFT!$B:$B)/4,1),"",INDEX(RSLT,ROWS($A$3:G372)+QUOTIENT(COLUMNS($A$3:G372)-1,65)*CEILING(COUNT(DRAFT!$B:$B)/4,1),1+MOD(COLUMN()-1,6)))</f>
        <v/>
      </c>
      <c r="H372" s="52" t="str">
        <f>IF(ROWS($A$3:H372)&gt;CEILING(COUNT(DRAFT!$B:$B)/4,1),"",INDEX(RSLT,ROWS($A$3:H372)+QUOTIENT(COLUMNS($A$3:H372)-1,65)*CEILING(COUNT(DRAFT!$B:$B)/4,1),1+MOD(COLUMN()-1,6)))</f>
        <v/>
      </c>
      <c r="I372" s="71" t="str">
        <f>IF(ROWS($A$3:I372)&gt;CEILING(COUNT(DRAFT!$B:$B)/4,1),"",INDEX(RSLT,ROWS($A$3:I372)+QUOTIENT(COLUMNS($A$3:I372)-1,65)*CEILING(COUNT(DRAFT!$B:$B)/4,1),1+MOD(COLUMN()-1,6)))</f>
        <v/>
      </c>
      <c r="J372" s="51" t="str">
        <f>IF(ROWS($A$3:J372)&gt;CEILING(COUNT(DRAFT!$B:$B)/4,1),"",INDEX(RSLT,ROWS($A$3:J372)+QUOTIENT(COLUMNS($A$3:J372)-1,65)*CEILING(COUNT(DRAFT!$B:$B)/4,1),1+MOD(COLUMN()-1,6)))</f>
        <v/>
      </c>
      <c r="K372" s="51" t="str">
        <f>IF(ROWS($A$3:K372)&gt;CEILING(COUNT(DRAFT!$B:$B)/4,1),"",INDEX(RSLT,ROWS($A$3:K372)+QUOTIENT(COLUMNS($A$3:K372)-1,65)*CEILING(COUNT(DRAFT!$B:$B)/4,1),1+MOD(COLUMN()-1,6)))</f>
        <v/>
      </c>
      <c r="L372" s="51" t="str">
        <f>IF(ROWS($A$3:L372)&gt;CEILING(COUNT(DRAFT!$B:$B)/4,1),"",INDEX(RSLT,ROWS($A$3:L372)+QUOTIENT(COLUMNS($A$3:L372)-1,65)*CEILING(COUNT(DRAFT!$B:$B)/4,1),1+MOD(COLUMN()-1,6)))</f>
        <v/>
      </c>
      <c r="M372" s="51" t="str">
        <f>IF(ROWS($A$3:M372)&gt;CEILING(COUNT(DRAFT!$B:$B)/4,1),"",INDEX(RSLT,ROWS($A$3:M372)+QUOTIENT(COLUMNS($A$3:M372)-1,65)*CEILING(COUNT(DRAFT!$B:$B)/4,1),1+MOD(COLUMN()-1,6)))</f>
        <v/>
      </c>
      <c r="N372" s="52" t="str">
        <f>IF(ROWS($A$3:N372)&gt;CEILING(COUNT(DRAFT!$B:$B)/4,1),"",INDEX(RSLT,ROWS($A$3:N372)+QUOTIENT(COLUMNS($A$3:N372)-1,65)*CEILING(COUNT(DRAFT!$B:$B)/4,1),1+MOD(COLUMN()-1,6)))</f>
        <v/>
      </c>
      <c r="O372" s="71" t="str">
        <f>IF(ROWS($A$3:O372)&gt;CEILING(COUNT(DRAFT!$B:$B)/4,1),"",INDEX(RSLT,ROWS($A$3:O372)+QUOTIENT(COLUMNS($A$3:O372)-1,65)*CEILING(COUNT(DRAFT!$B:$B)/4,1),1+MOD(COLUMN()-1,6)))</f>
        <v/>
      </c>
      <c r="P372" s="51" t="str">
        <f>IF(ROWS($A$3:P372)&gt;CEILING(COUNT(DRAFT!$B:$B)/4,1),"",INDEX(RSLT,ROWS($A$3:P372)+QUOTIENT(COLUMNS($A$3:P372)-1,65)*CEILING(COUNT(DRAFT!$B:$B)/4,1),1+MOD(COLUMN()-1,6)))</f>
        <v/>
      </c>
      <c r="Q372" s="51" t="str">
        <f>IF(ROWS($A$3:Q372)&gt;CEILING(COUNT(DRAFT!$B:$B)/4,1),"",INDEX(RSLT,ROWS($A$3:Q372)+QUOTIENT(COLUMNS($A$3:Q372)-1,65)*CEILING(COUNT(DRAFT!$B:$B)/4,1),1+MOD(COLUMN()-1,6)))</f>
        <v/>
      </c>
      <c r="R372" s="51" t="str">
        <f>IF(ROWS($A$3:R372)&gt;CEILING(COUNT(DRAFT!$B:$B)/4,1),"",INDEX(RSLT,ROWS($A$3:R372)+QUOTIENT(COLUMNS($A$3:R372)-1,65)*CEILING(COUNT(DRAFT!$B:$B)/4,1),1+MOD(COLUMN()-1,6)))</f>
        <v/>
      </c>
      <c r="S372" s="51" t="str">
        <f>IF(ROWS($A$3:S372)&gt;CEILING(COUNT(DRAFT!$B:$B)/4,1),"",INDEX(RSLT,ROWS($A$3:S372)+QUOTIENT(COLUMNS($A$3:S372)-1,65)*CEILING(COUNT(DRAFT!$B:$B)/4,1),1+MOD(COLUMN()-1,6)))</f>
        <v/>
      </c>
      <c r="T372" s="52" t="str">
        <f>IF(ROWS($A$3:T372)&gt;CEILING(COUNT(DRAFT!$B:$B)/4,1),"",INDEX(RSLT,ROWS($A$3:T372)+QUOTIENT(COLUMNS($A$3:T372)-1,65)*CEILING(COUNT(DRAFT!$B:$B)/4,1),1+MOD(COLUMN()-1,6)))</f>
        <v/>
      </c>
      <c r="U372" s="71" t="str">
        <f>IF(ROWS($A$3:U372)&gt;CEILING(COUNT(DRAFT!$B:$B)/4,1),"",INDEX(RSLT,ROWS($A$3:U372)+QUOTIENT(COLUMNS($A$3:U372)-1,65)*CEILING(COUNT(DRAFT!$B:$B)/4,1),1+MOD(COLUMN()-1,6)))</f>
        <v/>
      </c>
      <c r="V372" s="51" t="str">
        <f>IF(ROWS($A$3:V372)&gt;CEILING(COUNT(DRAFT!$B:$B)/4,1),"",INDEX(RSLT,ROWS($A$3:V372)+QUOTIENT(COLUMNS($A$3:V372)-1,65)*CEILING(COUNT(DRAFT!$B:$B)/4,1),1+MOD(COLUMN()-1,6)))</f>
        <v/>
      </c>
      <c r="W372" s="51" t="str">
        <f>IF(ROWS($A$3:W372)&gt;CEILING(COUNT(DRAFT!$B:$B)/4,1),"",INDEX(RSLT,ROWS($A$3:W372)+QUOTIENT(COLUMNS($A$3:W372)-1,65)*CEILING(COUNT(DRAFT!$B:$B)/4,1),1+MOD(COLUMN()-1,6)))</f>
        <v/>
      </c>
      <c r="X372" s="51" t="str">
        <f>IF(ROWS($A$3:X372)&gt;CEILING(COUNT(DRAFT!$B:$B)/4,1),"",INDEX(RSLT,ROWS($A$3:X372)+QUOTIENT(COLUMNS($A$3:X372)-1,65)*CEILING(COUNT(DRAFT!$B:$B)/4,1),1+MOD(COLUMN()-1,6)))</f>
        <v/>
      </c>
    </row>
    <row r="373" spans="1:24" ht="23.1" customHeight="1" x14ac:dyDescent="0.2">
      <c r="A373" s="51" t="str">
        <f>IF(ROWS($A$3:A373)&gt;CEILING(COUNT(DRAFT!$B:$B)/4,1),"",INDEX(RSLT,ROWS($A$3:A373)+QUOTIENT(COLUMNS($A$3:A373)-1,65)*CEILING(COUNT(DRAFT!$B:$B)/4,1),1+MOD(COLUMN()-1,6)))</f>
        <v/>
      </c>
      <c r="B373" s="52" t="str">
        <f>IF(ROWS($A$3:B373)&gt;CEILING(COUNT(DRAFT!$B:$B)/4,1),"",INDEX(RSLT,ROWS($A$3:B373)+QUOTIENT(COLUMNS($A$3:B373)-1,65)*CEILING(COUNT(DRAFT!$B:$B)/4,1),1+MOD(COLUMN()-1,6)))</f>
        <v/>
      </c>
      <c r="C373" s="71" t="str">
        <f>IF(ROWS($A$3:C373)&gt;CEILING(COUNT(DRAFT!$B:$B)/4,1),"",INDEX(RSLT,ROWS($A$3:C373)+QUOTIENT(COLUMNS($A$3:C373)-1,65)*CEILING(COUNT(DRAFT!$B:$B)/4,1),1+MOD(COLUMN()-1,6)))</f>
        <v/>
      </c>
      <c r="D373" s="51" t="str">
        <f>IF(ROWS($A$3:D373)&gt;CEILING(COUNT(DRAFT!$B:$B)/4,1),"",INDEX(RSLT,ROWS($A$3:D373)+QUOTIENT(COLUMNS($A$3:D373)-1,65)*CEILING(COUNT(DRAFT!$B:$B)/4,1),1+MOD(COLUMN()-1,6)))</f>
        <v/>
      </c>
      <c r="E373" s="51" t="str">
        <f>IF(ROWS($A$3:E373)&gt;CEILING(COUNT(DRAFT!$B:$B)/4,1),"",INDEX(RSLT,ROWS($A$3:E373)+QUOTIENT(COLUMNS($A$3:E373)-1,65)*CEILING(COUNT(DRAFT!$B:$B)/4,1),1+MOD(COLUMN()-1,6)))</f>
        <v/>
      </c>
      <c r="F373" s="51" t="str">
        <f>IF(ROWS($A$3:F373)&gt;CEILING(COUNT(DRAFT!$B:$B)/4,1),"",INDEX(RSLT,ROWS($A$3:F373)+QUOTIENT(COLUMNS($A$3:F373)-1,65)*CEILING(COUNT(DRAFT!$B:$B)/4,1),1+MOD(COLUMN()-1,6)))</f>
        <v/>
      </c>
      <c r="G373" s="51" t="str">
        <f>IF(ROWS($A$3:G373)&gt;CEILING(COUNT(DRAFT!$B:$B)/4,1),"",INDEX(RSLT,ROWS($A$3:G373)+QUOTIENT(COLUMNS($A$3:G373)-1,65)*CEILING(COUNT(DRAFT!$B:$B)/4,1),1+MOD(COLUMN()-1,6)))</f>
        <v/>
      </c>
      <c r="H373" s="52" t="str">
        <f>IF(ROWS($A$3:H373)&gt;CEILING(COUNT(DRAFT!$B:$B)/4,1),"",INDEX(RSLT,ROWS($A$3:H373)+QUOTIENT(COLUMNS($A$3:H373)-1,65)*CEILING(COUNT(DRAFT!$B:$B)/4,1),1+MOD(COLUMN()-1,6)))</f>
        <v/>
      </c>
      <c r="I373" s="71" t="str">
        <f>IF(ROWS($A$3:I373)&gt;CEILING(COUNT(DRAFT!$B:$B)/4,1),"",INDEX(RSLT,ROWS($A$3:I373)+QUOTIENT(COLUMNS($A$3:I373)-1,65)*CEILING(COUNT(DRAFT!$B:$B)/4,1),1+MOD(COLUMN()-1,6)))</f>
        <v/>
      </c>
      <c r="J373" s="51" t="str">
        <f>IF(ROWS($A$3:J373)&gt;CEILING(COUNT(DRAFT!$B:$B)/4,1),"",INDEX(RSLT,ROWS($A$3:J373)+QUOTIENT(COLUMNS($A$3:J373)-1,65)*CEILING(COUNT(DRAFT!$B:$B)/4,1),1+MOD(COLUMN()-1,6)))</f>
        <v/>
      </c>
      <c r="K373" s="51" t="str">
        <f>IF(ROWS($A$3:K373)&gt;CEILING(COUNT(DRAFT!$B:$B)/4,1),"",INDEX(RSLT,ROWS($A$3:K373)+QUOTIENT(COLUMNS($A$3:K373)-1,65)*CEILING(COUNT(DRAFT!$B:$B)/4,1),1+MOD(COLUMN()-1,6)))</f>
        <v/>
      </c>
      <c r="L373" s="51" t="str">
        <f>IF(ROWS($A$3:L373)&gt;CEILING(COUNT(DRAFT!$B:$B)/4,1),"",INDEX(RSLT,ROWS($A$3:L373)+QUOTIENT(COLUMNS($A$3:L373)-1,65)*CEILING(COUNT(DRAFT!$B:$B)/4,1),1+MOD(COLUMN()-1,6)))</f>
        <v/>
      </c>
      <c r="M373" s="51" t="str">
        <f>IF(ROWS($A$3:M373)&gt;CEILING(COUNT(DRAFT!$B:$B)/4,1),"",INDEX(RSLT,ROWS($A$3:M373)+QUOTIENT(COLUMNS($A$3:M373)-1,65)*CEILING(COUNT(DRAFT!$B:$B)/4,1),1+MOD(COLUMN()-1,6)))</f>
        <v/>
      </c>
      <c r="N373" s="52" t="str">
        <f>IF(ROWS($A$3:N373)&gt;CEILING(COUNT(DRAFT!$B:$B)/4,1),"",INDEX(RSLT,ROWS($A$3:N373)+QUOTIENT(COLUMNS($A$3:N373)-1,65)*CEILING(COUNT(DRAFT!$B:$B)/4,1),1+MOD(COLUMN()-1,6)))</f>
        <v/>
      </c>
      <c r="O373" s="71" t="str">
        <f>IF(ROWS($A$3:O373)&gt;CEILING(COUNT(DRAFT!$B:$B)/4,1),"",INDEX(RSLT,ROWS($A$3:O373)+QUOTIENT(COLUMNS($A$3:O373)-1,65)*CEILING(COUNT(DRAFT!$B:$B)/4,1),1+MOD(COLUMN()-1,6)))</f>
        <v/>
      </c>
      <c r="P373" s="51" t="str">
        <f>IF(ROWS($A$3:P373)&gt;CEILING(COUNT(DRAFT!$B:$B)/4,1),"",INDEX(RSLT,ROWS($A$3:P373)+QUOTIENT(COLUMNS($A$3:P373)-1,65)*CEILING(COUNT(DRAFT!$B:$B)/4,1),1+MOD(COLUMN()-1,6)))</f>
        <v/>
      </c>
      <c r="Q373" s="51" t="str">
        <f>IF(ROWS($A$3:Q373)&gt;CEILING(COUNT(DRAFT!$B:$B)/4,1),"",INDEX(RSLT,ROWS($A$3:Q373)+QUOTIENT(COLUMNS($A$3:Q373)-1,65)*CEILING(COUNT(DRAFT!$B:$B)/4,1),1+MOD(COLUMN()-1,6)))</f>
        <v/>
      </c>
      <c r="R373" s="51" t="str">
        <f>IF(ROWS($A$3:R373)&gt;CEILING(COUNT(DRAFT!$B:$B)/4,1),"",INDEX(RSLT,ROWS($A$3:R373)+QUOTIENT(COLUMNS($A$3:R373)-1,65)*CEILING(COUNT(DRAFT!$B:$B)/4,1),1+MOD(COLUMN()-1,6)))</f>
        <v/>
      </c>
      <c r="S373" s="51" t="str">
        <f>IF(ROWS($A$3:S373)&gt;CEILING(COUNT(DRAFT!$B:$B)/4,1),"",INDEX(RSLT,ROWS($A$3:S373)+QUOTIENT(COLUMNS($A$3:S373)-1,65)*CEILING(COUNT(DRAFT!$B:$B)/4,1),1+MOD(COLUMN()-1,6)))</f>
        <v/>
      </c>
      <c r="T373" s="52" t="str">
        <f>IF(ROWS($A$3:T373)&gt;CEILING(COUNT(DRAFT!$B:$B)/4,1),"",INDEX(RSLT,ROWS($A$3:T373)+QUOTIENT(COLUMNS($A$3:T373)-1,65)*CEILING(COUNT(DRAFT!$B:$B)/4,1),1+MOD(COLUMN()-1,6)))</f>
        <v/>
      </c>
      <c r="U373" s="71" t="str">
        <f>IF(ROWS($A$3:U373)&gt;CEILING(COUNT(DRAFT!$B:$B)/4,1),"",INDEX(RSLT,ROWS($A$3:U373)+QUOTIENT(COLUMNS($A$3:U373)-1,65)*CEILING(COUNT(DRAFT!$B:$B)/4,1),1+MOD(COLUMN()-1,6)))</f>
        <v/>
      </c>
      <c r="V373" s="51" t="str">
        <f>IF(ROWS($A$3:V373)&gt;CEILING(COUNT(DRAFT!$B:$B)/4,1),"",INDEX(RSLT,ROWS($A$3:V373)+QUOTIENT(COLUMNS($A$3:V373)-1,65)*CEILING(COUNT(DRAFT!$B:$B)/4,1),1+MOD(COLUMN()-1,6)))</f>
        <v/>
      </c>
      <c r="W373" s="51" t="str">
        <f>IF(ROWS($A$3:W373)&gt;CEILING(COUNT(DRAFT!$B:$B)/4,1),"",INDEX(RSLT,ROWS($A$3:W373)+QUOTIENT(COLUMNS($A$3:W373)-1,65)*CEILING(COUNT(DRAFT!$B:$B)/4,1),1+MOD(COLUMN()-1,6)))</f>
        <v/>
      </c>
      <c r="X373" s="51" t="str">
        <f>IF(ROWS($A$3:X373)&gt;CEILING(COUNT(DRAFT!$B:$B)/4,1),"",INDEX(RSLT,ROWS($A$3:X373)+QUOTIENT(COLUMNS($A$3:X373)-1,65)*CEILING(COUNT(DRAFT!$B:$B)/4,1),1+MOD(COLUMN()-1,6)))</f>
        <v/>
      </c>
    </row>
    <row r="374" spans="1:24" ht="23.1" customHeight="1" x14ac:dyDescent="0.2">
      <c r="A374" s="51" t="str">
        <f>IF(ROWS($A$3:A374)&gt;CEILING(COUNT(DRAFT!$B:$B)/4,1),"",INDEX(RSLT,ROWS($A$3:A374)+QUOTIENT(COLUMNS($A$3:A374)-1,65)*CEILING(COUNT(DRAFT!$B:$B)/4,1),1+MOD(COLUMN()-1,6)))</f>
        <v/>
      </c>
      <c r="B374" s="52" t="str">
        <f>IF(ROWS($A$3:B374)&gt;CEILING(COUNT(DRAFT!$B:$B)/4,1),"",INDEX(RSLT,ROWS($A$3:B374)+QUOTIENT(COLUMNS($A$3:B374)-1,65)*CEILING(COUNT(DRAFT!$B:$B)/4,1),1+MOD(COLUMN()-1,6)))</f>
        <v/>
      </c>
      <c r="C374" s="71" t="str">
        <f>IF(ROWS($A$3:C374)&gt;CEILING(COUNT(DRAFT!$B:$B)/4,1),"",INDEX(RSLT,ROWS($A$3:C374)+QUOTIENT(COLUMNS($A$3:C374)-1,65)*CEILING(COUNT(DRAFT!$B:$B)/4,1),1+MOD(COLUMN()-1,6)))</f>
        <v/>
      </c>
      <c r="D374" s="51" t="str">
        <f>IF(ROWS($A$3:D374)&gt;CEILING(COUNT(DRAFT!$B:$B)/4,1),"",INDEX(RSLT,ROWS($A$3:D374)+QUOTIENT(COLUMNS($A$3:D374)-1,65)*CEILING(COUNT(DRAFT!$B:$B)/4,1),1+MOD(COLUMN()-1,6)))</f>
        <v/>
      </c>
      <c r="E374" s="51" t="str">
        <f>IF(ROWS($A$3:E374)&gt;CEILING(COUNT(DRAFT!$B:$B)/4,1),"",INDEX(RSLT,ROWS($A$3:E374)+QUOTIENT(COLUMNS($A$3:E374)-1,65)*CEILING(COUNT(DRAFT!$B:$B)/4,1),1+MOD(COLUMN()-1,6)))</f>
        <v/>
      </c>
      <c r="F374" s="51" t="str">
        <f>IF(ROWS($A$3:F374)&gt;CEILING(COUNT(DRAFT!$B:$B)/4,1),"",INDEX(RSLT,ROWS($A$3:F374)+QUOTIENT(COLUMNS($A$3:F374)-1,65)*CEILING(COUNT(DRAFT!$B:$B)/4,1),1+MOD(COLUMN()-1,6)))</f>
        <v/>
      </c>
      <c r="G374" s="51" t="str">
        <f>IF(ROWS($A$3:G374)&gt;CEILING(COUNT(DRAFT!$B:$B)/4,1),"",INDEX(RSLT,ROWS($A$3:G374)+QUOTIENT(COLUMNS($A$3:G374)-1,65)*CEILING(COUNT(DRAFT!$B:$B)/4,1),1+MOD(COLUMN()-1,6)))</f>
        <v/>
      </c>
      <c r="H374" s="52" t="str">
        <f>IF(ROWS($A$3:H374)&gt;CEILING(COUNT(DRAFT!$B:$B)/4,1),"",INDEX(RSLT,ROWS($A$3:H374)+QUOTIENT(COLUMNS($A$3:H374)-1,65)*CEILING(COUNT(DRAFT!$B:$B)/4,1),1+MOD(COLUMN()-1,6)))</f>
        <v/>
      </c>
      <c r="I374" s="71" t="str">
        <f>IF(ROWS($A$3:I374)&gt;CEILING(COUNT(DRAFT!$B:$B)/4,1),"",INDEX(RSLT,ROWS($A$3:I374)+QUOTIENT(COLUMNS($A$3:I374)-1,65)*CEILING(COUNT(DRAFT!$B:$B)/4,1),1+MOD(COLUMN()-1,6)))</f>
        <v/>
      </c>
      <c r="J374" s="51" t="str">
        <f>IF(ROWS($A$3:J374)&gt;CEILING(COUNT(DRAFT!$B:$B)/4,1),"",INDEX(RSLT,ROWS($A$3:J374)+QUOTIENT(COLUMNS($A$3:J374)-1,65)*CEILING(COUNT(DRAFT!$B:$B)/4,1),1+MOD(COLUMN()-1,6)))</f>
        <v/>
      </c>
      <c r="K374" s="51" t="str">
        <f>IF(ROWS($A$3:K374)&gt;CEILING(COUNT(DRAFT!$B:$B)/4,1),"",INDEX(RSLT,ROWS($A$3:K374)+QUOTIENT(COLUMNS($A$3:K374)-1,65)*CEILING(COUNT(DRAFT!$B:$B)/4,1),1+MOD(COLUMN()-1,6)))</f>
        <v/>
      </c>
      <c r="L374" s="51" t="str">
        <f>IF(ROWS($A$3:L374)&gt;CEILING(COUNT(DRAFT!$B:$B)/4,1),"",INDEX(RSLT,ROWS($A$3:L374)+QUOTIENT(COLUMNS($A$3:L374)-1,65)*CEILING(COUNT(DRAFT!$B:$B)/4,1),1+MOD(COLUMN()-1,6)))</f>
        <v/>
      </c>
      <c r="M374" s="51" t="str">
        <f>IF(ROWS($A$3:M374)&gt;CEILING(COUNT(DRAFT!$B:$B)/4,1),"",INDEX(RSLT,ROWS($A$3:M374)+QUOTIENT(COLUMNS($A$3:M374)-1,65)*CEILING(COUNT(DRAFT!$B:$B)/4,1),1+MOD(COLUMN()-1,6)))</f>
        <v/>
      </c>
      <c r="N374" s="52" t="str">
        <f>IF(ROWS($A$3:N374)&gt;CEILING(COUNT(DRAFT!$B:$B)/4,1),"",INDEX(RSLT,ROWS($A$3:N374)+QUOTIENT(COLUMNS($A$3:N374)-1,65)*CEILING(COUNT(DRAFT!$B:$B)/4,1),1+MOD(COLUMN()-1,6)))</f>
        <v/>
      </c>
      <c r="O374" s="71" t="str">
        <f>IF(ROWS($A$3:O374)&gt;CEILING(COUNT(DRAFT!$B:$B)/4,1),"",INDEX(RSLT,ROWS($A$3:O374)+QUOTIENT(COLUMNS($A$3:O374)-1,65)*CEILING(COUNT(DRAFT!$B:$B)/4,1),1+MOD(COLUMN()-1,6)))</f>
        <v/>
      </c>
      <c r="P374" s="51" t="str">
        <f>IF(ROWS($A$3:P374)&gt;CEILING(COUNT(DRAFT!$B:$B)/4,1),"",INDEX(RSLT,ROWS($A$3:P374)+QUOTIENT(COLUMNS($A$3:P374)-1,65)*CEILING(COUNT(DRAFT!$B:$B)/4,1),1+MOD(COLUMN()-1,6)))</f>
        <v/>
      </c>
      <c r="Q374" s="51" t="str">
        <f>IF(ROWS($A$3:Q374)&gt;CEILING(COUNT(DRAFT!$B:$B)/4,1),"",INDEX(RSLT,ROWS($A$3:Q374)+QUOTIENT(COLUMNS($A$3:Q374)-1,65)*CEILING(COUNT(DRAFT!$B:$B)/4,1),1+MOD(COLUMN()-1,6)))</f>
        <v/>
      </c>
      <c r="R374" s="51" t="str">
        <f>IF(ROWS($A$3:R374)&gt;CEILING(COUNT(DRAFT!$B:$B)/4,1),"",INDEX(RSLT,ROWS($A$3:R374)+QUOTIENT(COLUMNS($A$3:R374)-1,65)*CEILING(COUNT(DRAFT!$B:$B)/4,1),1+MOD(COLUMN()-1,6)))</f>
        <v/>
      </c>
      <c r="S374" s="51" t="str">
        <f>IF(ROWS($A$3:S374)&gt;CEILING(COUNT(DRAFT!$B:$B)/4,1),"",INDEX(RSLT,ROWS($A$3:S374)+QUOTIENT(COLUMNS($A$3:S374)-1,65)*CEILING(COUNT(DRAFT!$B:$B)/4,1),1+MOD(COLUMN()-1,6)))</f>
        <v/>
      </c>
      <c r="T374" s="52" t="str">
        <f>IF(ROWS($A$3:T374)&gt;CEILING(COUNT(DRAFT!$B:$B)/4,1),"",INDEX(RSLT,ROWS($A$3:T374)+QUOTIENT(COLUMNS($A$3:T374)-1,65)*CEILING(COUNT(DRAFT!$B:$B)/4,1),1+MOD(COLUMN()-1,6)))</f>
        <v/>
      </c>
      <c r="U374" s="71" t="str">
        <f>IF(ROWS($A$3:U374)&gt;CEILING(COUNT(DRAFT!$B:$B)/4,1),"",INDEX(RSLT,ROWS($A$3:U374)+QUOTIENT(COLUMNS($A$3:U374)-1,65)*CEILING(COUNT(DRAFT!$B:$B)/4,1),1+MOD(COLUMN()-1,6)))</f>
        <v/>
      </c>
      <c r="V374" s="51" t="str">
        <f>IF(ROWS($A$3:V374)&gt;CEILING(COUNT(DRAFT!$B:$B)/4,1),"",INDEX(RSLT,ROWS($A$3:V374)+QUOTIENT(COLUMNS($A$3:V374)-1,65)*CEILING(COUNT(DRAFT!$B:$B)/4,1),1+MOD(COLUMN()-1,6)))</f>
        <v/>
      </c>
      <c r="W374" s="51" t="str">
        <f>IF(ROWS($A$3:W374)&gt;CEILING(COUNT(DRAFT!$B:$B)/4,1),"",INDEX(RSLT,ROWS($A$3:W374)+QUOTIENT(COLUMNS($A$3:W374)-1,65)*CEILING(COUNT(DRAFT!$B:$B)/4,1),1+MOD(COLUMN()-1,6)))</f>
        <v/>
      </c>
      <c r="X374" s="51" t="str">
        <f>IF(ROWS($A$3:X374)&gt;CEILING(COUNT(DRAFT!$B:$B)/4,1),"",INDEX(RSLT,ROWS($A$3:X374)+QUOTIENT(COLUMNS($A$3:X374)-1,65)*CEILING(COUNT(DRAFT!$B:$B)/4,1),1+MOD(COLUMN()-1,6)))</f>
        <v/>
      </c>
    </row>
    <row r="375" spans="1:24" ht="23.1" customHeight="1" x14ac:dyDescent="0.2">
      <c r="A375" s="51" t="str">
        <f>IF(ROWS($A$3:A375)&gt;CEILING(COUNT(DRAFT!$B:$B)/4,1),"",INDEX(RSLT,ROWS($A$3:A375)+QUOTIENT(COLUMNS($A$3:A375)-1,65)*CEILING(COUNT(DRAFT!$B:$B)/4,1),1+MOD(COLUMN()-1,6)))</f>
        <v/>
      </c>
      <c r="B375" s="52" t="str">
        <f>IF(ROWS($A$3:B375)&gt;CEILING(COUNT(DRAFT!$B:$B)/4,1),"",INDEX(RSLT,ROWS($A$3:B375)+QUOTIENT(COLUMNS($A$3:B375)-1,65)*CEILING(COUNT(DRAFT!$B:$B)/4,1),1+MOD(COLUMN()-1,6)))</f>
        <v/>
      </c>
      <c r="C375" s="71" t="str">
        <f>IF(ROWS($A$3:C375)&gt;CEILING(COUNT(DRAFT!$B:$B)/4,1),"",INDEX(RSLT,ROWS($A$3:C375)+QUOTIENT(COLUMNS($A$3:C375)-1,65)*CEILING(COUNT(DRAFT!$B:$B)/4,1),1+MOD(COLUMN()-1,6)))</f>
        <v/>
      </c>
      <c r="D375" s="51" t="str">
        <f>IF(ROWS($A$3:D375)&gt;CEILING(COUNT(DRAFT!$B:$B)/4,1),"",INDEX(RSLT,ROWS($A$3:D375)+QUOTIENT(COLUMNS($A$3:D375)-1,65)*CEILING(COUNT(DRAFT!$B:$B)/4,1),1+MOD(COLUMN()-1,6)))</f>
        <v/>
      </c>
      <c r="E375" s="51" t="str">
        <f>IF(ROWS($A$3:E375)&gt;CEILING(COUNT(DRAFT!$B:$B)/4,1),"",INDEX(RSLT,ROWS($A$3:E375)+QUOTIENT(COLUMNS($A$3:E375)-1,65)*CEILING(COUNT(DRAFT!$B:$B)/4,1),1+MOD(COLUMN()-1,6)))</f>
        <v/>
      </c>
      <c r="F375" s="51" t="str">
        <f>IF(ROWS($A$3:F375)&gt;CEILING(COUNT(DRAFT!$B:$B)/4,1),"",INDEX(RSLT,ROWS($A$3:F375)+QUOTIENT(COLUMNS($A$3:F375)-1,65)*CEILING(COUNT(DRAFT!$B:$B)/4,1),1+MOD(COLUMN()-1,6)))</f>
        <v/>
      </c>
      <c r="G375" s="51" t="str">
        <f>IF(ROWS($A$3:G375)&gt;CEILING(COUNT(DRAFT!$B:$B)/4,1),"",INDEX(RSLT,ROWS($A$3:G375)+QUOTIENT(COLUMNS($A$3:G375)-1,65)*CEILING(COUNT(DRAFT!$B:$B)/4,1),1+MOD(COLUMN()-1,6)))</f>
        <v/>
      </c>
      <c r="H375" s="52" t="str">
        <f>IF(ROWS($A$3:H375)&gt;CEILING(COUNT(DRAFT!$B:$B)/4,1),"",INDEX(RSLT,ROWS($A$3:H375)+QUOTIENT(COLUMNS($A$3:H375)-1,65)*CEILING(COUNT(DRAFT!$B:$B)/4,1),1+MOD(COLUMN()-1,6)))</f>
        <v/>
      </c>
      <c r="I375" s="71" t="str">
        <f>IF(ROWS($A$3:I375)&gt;CEILING(COUNT(DRAFT!$B:$B)/4,1),"",INDEX(RSLT,ROWS($A$3:I375)+QUOTIENT(COLUMNS($A$3:I375)-1,65)*CEILING(COUNT(DRAFT!$B:$B)/4,1),1+MOD(COLUMN()-1,6)))</f>
        <v/>
      </c>
      <c r="J375" s="51" t="str">
        <f>IF(ROWS($A$3:J375)&gt;CEILING(COUNT(DRAFT!$B:$B)/4,1),"",INDEX(RSLT,ROWS($A$3:J375)+QUOTIENT(COLUMNS($A$3:J375)-1,65)*CEILING(COUNT(DRAFT!$B:$B)/4,1),1+MOD(COLUMN()-1,6)))</f>
        <v/>
      </c>
      <c r="K375" s="51" t="str">
        <f>IF(ROWS($A$3:K375)&gt;CEILING(COUNT(DRAFT!$B:$B)/4,1),"",INDEX(RSLT,ROWS($A$3:K375)+QUOTIENT(COLUMNS($A$3:K375)-1,65)*CEILING(COUNT(DRAFT!$B:$B)/4,1),1+MOD(COLUMN()-1,6)))</f>
        <v/>
      </c>
      <c r="L375" s="51" t="str">
        <f>IF(ROWS($A$3:L375)&gt;CEILING(COUNT(DRAFT!$B:$B)/4,1),"",INDEX(RSLT,ROWS($A$3:L375)+QUOTIENT(COLUMNS($A$3:L375)-1,65)*CEILING(COUNT(DRAFT!$B:$B)/4,1),1+MOD(COLUMN()-1,6)))</f>
        <v/>
      </c>
      <c r="M375" s="51" t="str">
        <f>IF(ROWS($A$3:M375)&gt;CEILING(COUNT(DRAFT!$B:$B)/4,1),"",INDEX(RSLT,ROWS($A$3:M375)+QUOTIENT(COLUMNS($A$3:M375)-1,65)*CEILING(COUNT(DRAFT!$B:$B)/4,1),1+MOD(COLUMN()-1,6)))</f>
        <v/>
      </c>
      <c r="N375" s="52" t="str">
        <f>IF(ROWS($A$3:N375)&gt;CEILING(COUNT(DRAFT!$B:$B)/4,1),"",INDEX(RSLT,ROWS($A$3:N375)+QUOTIENT(COLUMNS($A$3:N375)-1,65)*CEILING(COUNT(DRAFT!$B:$B)/4,1),1+MOD(COLUMN()-1,6)))</f>
        <v/>
      </c>
      <c r="O375" s="71" t="str">
        <f>IF(ROWS($A$3:O375)&gt;CEILING(COUNT(DRAFT!$B:$B)/4,1),"",INDEX(RSLT,ROWS($A$3:O375)+QUOTIENT(COLUMNS($A$3:O375)-1,65)*CEILING(COUNT(DRAFT!$B:$B)/4,1),1+MOD(COLUMN()-1,6)))</f>
        <v/>
      </c>
      <c r="P375" s="51" t="str">
        <f>IF(ROWS($A$3:P375)&gt;CEILING(COUNT(DRAFT!$B:$B)/4,1),"",INDEX(RSLT,ROWS($A$3:P375)+QUOTIENT(COLUMNS($A$3:P375)-1,65)*CEILING(COUNT(DRAFT!$B:$B)/4,1),1+MOD(COLUMN()-1,6)))</f>
        <v/>
      </c>
      <c r="Q375" s="51" t="str">
        <f>IF(ROWS($A$3:Q375)&gt;CEILING(COUNT(DRAFT!$B:$B)/4,1),"",INDEX(RSLT,ROWS($A$3:Q375)+QUOTIENT(COLUMNS($A$3:Q375)-1,65)*CEILING(COUNT(DRAFT!$B:$B)/4,1),1+MOD(COLUMN()-1,6)))</f>
        <v/>
      </c>
      <c r="R375" s="51" t="str">
        <f>IF(ROWS($A$3:R375)&gt;CEILING(COUNT(DRAFT!$B:$B)/4,1),"",INDEX(RSLT,ROWS($A$3:R375)+QUOTIENT(COLUMNS($A$3:R375)-1,65)*CEILING(COUNT(DRAFT!$B:$B)/4,1),1+MOD(COLUMN()-1,6)))</f>
        <v/>
      </c>
      <c r="S375" s="51" t="str">
        <f>IF(ROWS($A$3:S375)&gt;CEILING(COUNT(DRAFT!$B:$B)/4,1),"",INDEX(RSLT,ROWS($A$3:S375)+QUOTIENT(COLUMNS($A$3:S375)-1,65)*CEILING(COUNT(DRAFT!$B:$B)/4,1),1+MOD(COLUMN()-1,6)))</f>
        <v/>
      </c>
      <c r="T375" s="52" t="str">
        <f>IF(ROWS($A$3:T375)&gt;CEILING(COUNT(DRAFT!$B:$B)/4,1),"",INDEX(RSLT,ROWS($A$3:T375)+QUOTIENT(COLUMNS($A$3:T375)-1,65)*CEILING(COUNT(DRAFT!$B:$B)/4,1),1+MOD(COLUMN()-1,6)))</f>
        <v/>
      </c>
      <c r="U375" s="71" t="str">
        <f>IF(ROWS($A$3:U375)&gt;CEILING(COUNT(DRAFT!$B:$B)/4,1),"",INDEX(RSLT,ROWS($A$3:U375)+QUOTIENT(COLUMNS($A$3:U375)-1,65)*CEILING(COUNT(DRAFT!$B:$B)/4,1),1+MOD(COLUMN()-1,6)))</f>
        <v/>
      </c>
      <c r="V375" s="51" t="str">
        <f>IF(ROWS($A$3:V375)&gt;CEILING(COUNT(DRAFT!$B:$B)/4,1),"",INDEX(RSLT,ROWS($A$3:V375)+QUOTIENT(COLUMNS($A$3:V375)-1,65)*CEILING(COUNT(DRAFT!$B:$B)/4,1),1+MOD(COLUMN()-1,6)))</f>
        <v/>
      </c>
      <c r="W375" s="51" t="str">
        <f>IF(ROWS($A$3:W375)&gt;CEILING(COUNT(DRAFT!$B:$B)/4,1),"",INDEX(RSLT,ROWS($A$3:W375)+QUOTIENT(COLUMNS($A$3:W375)-1,65)*CEILING(COUNT(DRAFT!$B:$B)/4,1),1+MOD(COLUMN()-1,6)))</f>
        <v/>
      </c>
      <c r="X375" s="51" t="str">
        <f>IF(ROWS($A$3:X375)&gt;CEILING(COUNT(DRAFT!$B:$B)/4,1),"",INDEX(RSLT,ROWS($A$3:X375)+QUOTIENT(COLUMNS($A$3:X375)-1,65)*CEILING(COUNT(DRAFT!$B:$B)/4,1),1+MOD(COLUMN()-1,6)))</f>
        <v/>
      </c>
    </row>
    <row r="376" spans="1:24" ht="23.1" customHeight="1" x14ac:dyDescent="0.2">
      <c r="A376" s="51" t="str">
        <f>IF(ROWS($A$3:A376)&gt;CEILING(COUNT(DRAFT!$B:$B)/4,1),"",INDEX(RSLT,ROWS($A$3:A376)+QUOTIENT(COLUMNS($A$3:A376)-1,65)*CEILING(COUNT(DRAFT!$B:$B)/4,1),1+MOD(COLUMN()-1,6)))</f>
        <v/>
      </c>
      <c r="B376" s="52" t="str">
        <f>IF(ROWS($A$3:B376)&gt;CEILING(COUNT(DRAFT!$B:$B)/4,1),"",INDEX(RSLT,ROWS($A$3:B376)+QUOTIENT(COLUMNS($A$3:B376)-1,65)*CEILING(COUNT(DRAFT!$B:$B)/4,1),1+MOD(COLUMN()-1,6)))</f>
        <v/>
      </c>
      <c r="C376" s="71" t="str">
        <f>IF(ROWS($A$3:C376)&gt;CEILING(COUNT(DRAFT!$B:$B)/4,1),"",INDEX(RSLT,ROWS($A$3:C376)+QUOTIENT(COLUMNS($A$3:C376)-1,65)*CEILING(COUNT(DRAFT!$B:$B)/4,1),1+MOD(COLUMN()-1,6)))</f>
        <v/>
      </c>
      <c r="D376" s="51" t="str">
        <f>IF(ROWS($A$3:D376)&gt;CEILING(COUNT(DRAFT!$B:$B)/4,1),"",INDEX(RSLT,ROWS($A$3:D376)+QUOTIENT(COLUMNS($A$3:D376)-1,65)*CEILING(COUNT(DRAFT!$B:$B)/4,1),1+MOD(COLUMN()-1,6)))</f>
        <v/>
      </c>
      <c r="E376" s="51" t="str">
        <f>IF(ROWS($A$3:E376)&gt;CEILING(COUNT(DRAFT!$B:$B)/4,1),"",INDEX(RSLT,ROWS($A$3:E376)+QUOTIENT(COLUMNS($A$3:E376)-1,65)*CEILING(COUNT(DRAFT!$B:$B)/4,1),1+MOD(COLUMN()-1,6)))</f>
        <v/>
      </c>
      <c r="F376" s="51" t="str">
        <f>IF(ROWS($A$3:F376)&gt;CEILING(COUNT(DRAFT!$B:$B)/4,1),"",INDEX(RSLT,ROWS($A$3:F376)+QUOTIENT(COLUMNS($A$3:F376)-1,65)*CEILING(COUNT(DRAFT!$B:$B)/4,1),1+MOD(COLUMN()-1,6)))</f>
        <v/>
      </c>
      <c r="G376" s="51" t="str">
        <f>IF(ROWS($A$3:G376)&gt;CEILING(COUNT(DRAFT!$B:$B)/4,1),"",INDEX(RSLT,ROWS($A$3:G376)+QUOTIENT(COLUMNS($A$3:G376)-1,65)*CEILING(COUNT(DRAFT!$B:$B)/4,1),1+MOD(COLUMN()-1,6)))</f>
        <v/>
      </c>
      <c r="H376" s="52" t="str">
        <f>IF(ROWS($A$3:H376)&gt;CEILING(COUNT(DRAFT!$B:$B)/4,1),"",INDEX(RSLT,ROWS($A$3:H376)+QUOTIENT(COLUMNS($A$3:H376)-1,65)*CEILING(COUNT(DRAFT!$B:$B)/4,1),1+MOD(COLUMN()-1,6)))</f>
        <v/>
      </c>
      <c r="I376" s="71" t="str">
        <f>IF(ROWS($A$3:I376)&gt;CEILING(COUNT(DRAFT!$B:$B)/4,1),"",INDEX(RSLT,ROWS($A$3:I376)+QUOTIENT(COLUMNS($A$3:I376)-1,65)*CEILING(COUNT(DRAFT!$B:$B)/4,1),1+MOD(COLUMN()-1,6)))</f>
        <v/>
      </c>
      <c r="J376" s="51" t="str">
        <f>IF(ROWS($A$3:J376)&gt;CEILING(COUNT(DRAFT!$B:$B)/4,1),"",INDEX(RSLT,ROWS($A$3:J376)+QUOTIENT(COLUMNS($A$3:J376)-1,65)*CEILING(COUNT(DRAFT!$B:$B)/4,1),1+MOD(COLUMN()-1,6)))</f>
        <v/>
      </c>
      <c r="K376" s="51" t="str">
        <f>IF(ROWS($A$3:K376)&gt;CEILING(COUNT(DRAFT!$B:$B)/4,1),"",INDEX(RSLT,ROWS($A$3:K376)+QUOTIENT(COLUMNS($A$3:K376)-1,65)*CEILING(COUNT(DRAFT!$B:$B)/4,1),1+MOD(COLUMN()-1,6)))</f>
        <v/>
      </c>
      <c r="L376" s="51" t="str">
        <f>IF(ROWS($A$3:L376)&gt;CEILING(COUNT(DRAFT!$B:$B)/4,1),"",INDEX(RSLT,ROWS($A$3:L376)+QUOTIENT(COLUMNS($A$3:L376)-1,65)*CEILING(COUNT(DRAFT!$B:$B)/4,1),1+MOD(COLUMN()-1,6)))</f>
        <v/>
      </c>
      <c r="M376" s="51" t="str">
        <f>IF(ROWS($A$3:M376)&gt;CEILING(COUNT(DRAFT!$B:$B)/4,1),"",INDEX(RSLT,ROWS($A$3:M376)+QUOTIENT(COLUMNS($A$3:M376)-1,65)*CEILING(COUNT(DRAFT!$B:$B)/4,1),1+MOD(COLUMN()-1,6)))</f>
        <v/>
      </c>
      <c r="N376" s="52" t="str">
        <f>IF(ROWS($A$3:N376)&gt;CEILING(COUNT(DRAFT!$B:$B)/4,1),"",INDEX(RSLT,ROWS($A$3:N376)+QUOTIENT(COLUMNS($A$3:N376)-1,65)*CEILING(COUNT(DRAFT!$B:$B)/4,1),1+MOD(COLUMN()-1,6)))</f>
        <v/>
      </c>
      <c r="O376" s="71" t="str">
        <f>IF(ROWS($A$3:O376)&gt;CEILING(COUNT(DRAFT!$B:$B)/4,1),"",INDEX(RSLT,ROWS($A$3:O376)+QUOTIENT(COLUMNS($A$3:O376)-1,65)*CEILING(COUNT(DRAFT!$B:$B)/4,1),1+MOD(COLUMN()-1,6)))</f>
        <v/>
      </c>
      <c r="P376" s="51" t="str">
        <f>IF(ROWS($A$3:P376)&gt;CEILING(COUNT(DRAFT!$B:$B)/4,1),"",INDEX(RSLT,ROWS($A$3:P376)+QUOTIENT(COLUMNS($A$3:P376)-1,65)*CEILING(COUNT(DRAFT!$B:$B)/4,1),1+MOD(COLUMN()-1,6)))</f>
        <v/>
      </c>
      <c r="Q376" s="51" t="str">
        <f>IF(ROWS($A$3:Q376)&gt;CEILING(COUNT(DRAFT!$B:$B)/4,1),"",INDEX(RSLT,ROWS($A$3:Q376)+QUOTIENT(COLUMNS($A$3:Q376)-1,65)*CEILING(COUNT(DRAFT!$B:$B)/4,1),1+MOD(COLUMN()-1,6)))</f>
        <v/>
      </c>
      <c r="R376" s="51" t="str">
        <f>IF(ROWS($A$3:R376)&gt;CEILING(COUNT(DRAFT!$B:$B)/4,1),"",INDEX(RSLT,ROWS($A$3:R376)+QUOTIENT(COLUMNS($A$3:R376)-1,65)*CEILING(COUNT(DRAFT!$B:$B)/4,1),1+MOD(COLUMN()-1,6)))</f>
        <v/>
      </c>
      <c r="S376" s="51" t="str">
        <f>IF(ROWS($A$3:S376)&gt;CEILING(COUNT(DRAFT!$B:$B)/4,1),"",INDEX(RSLT,ROWS($A$3:S376)+QUOTIENT(COLUMNS($A$3:S376)-1,65)*CEILING(COUNT(DRAFT!$B:$B)/4,1),1+MOD(COLUMN()-1,6)))</f>
        <v/>
      </c>
      <c r="T376" s="52" t="str">
        <f>IF(ROWS($A$3:T376)&gt;CEILING(COUNT(DRAFT!$B:$B)/4,1),"",INDEX(RSLT,ROWS($A$3:T376)+QUOTIENT(COLUMNS($A$3:T376)-1,65)*CEILING(COUNT(DRAFT!$B:$B)/4,1),1+MOD(COLUMN()-1,6)))</f>
        <v/>
      </c>
      <c r="U376" s="71" t="str">
        <f>IF(ROWS($A$3:U376)&gt;CEILING(COUNT(DRAFT!$B:$B)/4,1),"",INDEX(RSLT,ROWS($A$3:U376)+QUOTIENT(COLUMNS($A$3:U376)-1,65)*CEILING(COUNT(DRAFT!$B:$B)/4,1),1+MOD(COLUMN()-1,6)))</f>
        <v/>
      </c>
      <c r="V376" s="51" t="str">
        <f>IF(ROWS($A$3:V376)&gt;CEILING(COUNT(DRAFT!$B:$B)/4,1),"",INDEX(RSLT,ROWS($A$3:V376)+QUOTIENT(COLUMNS($A$3:V376)-1,65)*CEILING(COUNT(DRAFT!$B:$B)/4,1),1+MOD(COLUMN()-1,6)))</f>
        <v/>
      </c>
      <c r="W376" s="51" t="str">
        <f>IF(ROWS($A$3:W376)&gt;CEILING(COUNT(DRAFT!$B:$B)/4,1),"",INDEX(RSLT,ROWS($A$3:W376)+QUOTIENT(COLUMNS($A$3:W376)-1,65)*CEILING(COUNT(DRAFT!$B:$B)/4,1),1+MOD(COLUMN()-1,6)))</f>
        <v/>
      </c>
      <c r="X376" s="51" t="str">
        <f>IF(ROWS($A$3:X376)&gt;CEILING(COUNT(DRAFT!$B:$B)/4,1),"",INDEX(RSLT,ROWS($A$3:X376)+QUOTIENT(COLUMNS($A$3:X376)-1,65)*CEILING(COUNT(DRAFT!$B:$B)/4,1),1+MOD(COLUMN()-1,6)))</f>
        <v/>
      </c>
    </row>
    <row r="377" spans="1:24" ht="23.1" customHeight="1" x14ac:dyDescent="0.2">
      <c r="A377" s="51" t="str">
        <f>IF(ROWS($A$3:A377)&gt;CEILING(COUNT(DRAFT!$B:$B)/4,1),"",INDEX(RSLT,ROWS($A$3:A377)+QUOTIENT(COLUMNS($A$3:A377)-1,65)*CEILING(COUNT(DRAFT!$B:$B)/4,1),1+MOD(COLUMN()-1,6)))</f>
        <v/>
      </c>
      <c r="B377" s="52" t="str">
        <f>IF(ROWS($A$3:B377)&gt;CEILING(COUNT(DRAFT!$B:$B)/4,1),"",INDEX(RSLT,ROWS($A$3:B377)+QUOTIENT(COLUMNS($A$3:B377)-1,65)*CEILING(COUNT(DRAFT!$B:$B)/4,1),1+MOD(COLUMN()-1,6)))</f>
        <v/>
      </c>
      <c r="C377" s="71" t="str">
        <f>IF(ROWS($A$3:C377)&gt;CEILING(COUNT(DRAFT!$B:$B)/4,1),"",INDEX(RSLT,ROWS($A$3:C377)+QUOTIENT(COLUMNS($A$3:C377)-1,65)*CEILING(COUNT(DRAFT!$B:$B)/4,1),1+MOD(COLUMN()-1,6)))</f>
        <v/>
      </c>
      <c r="D377" s="51" t="str">
        <f>IF(ROWS($A$3:D377)&gt;CEILING(COUNT(DRAFT!$B:$B)/4,1),"",INDEX(RSLT,ROWS($A$3:D377)+QUOTIENT(COLUMNS($A$3:D377)-1,65)*CEILING(COUNT(DRAFT!$B:$B)/4,1),1+MOD(COLUMN()-1,6)))</f>
        <v/>
      </c>
      <c r="E377" s="51" t="str">
        <f>IF(ROWS($A$3:E377)&gt;CEILING(COUNT(DRAFT!$B:$B)/4,1),"",INDEX(RSLT,ROWS($A$3:E377)+QUOTIENT(COLUMNS($A$3:E377)-1,65)*CEILING(COUNT(DRAFT!$B:$B)/4,1),1+MOD(COLUMN()-1,6)))</f>
        <v/>
      </c>
      <c r="F377" s="51" t="str">
        <f>IF(ROWS($A$3:F377)&gt;CEILING(COUNT(DRAFT!$B:$B)/4,1),"",INDEX(RSLT,ROWS($A$3:F377)+QUOTIENT(COLUMNS($A$3:F377)-1,65)*CEILING(COUNT(DRAFT!$B:$B)/4,1),1+MOD(COLUMN()-1,6)))</f>
        <v/>
      </c>
      <c r="G377" s="51" t="str">
        <f>IF(ROWS($A$3:G377)&gt;CEILING(COUNT(DRAFT!$B:$B)/4,1),"",INDEX(RSLT,ROWS($A$3:G377)+QUOTIENT(COLUMNS($A$3:G377)-1,65)*CEILING(COUNT(DRAFT!$B:$B)/4,1),1+MOD(COLUMN()-1,6)))</f>
        <v/>
      </c>
      <c r="H377" s="52" t="str">
        <f>IF(ROWS($A$3:H377)&gt;CEILING(COUNT(DRAFT!$B:$B)/4,1),"",INDEX(RSLT,ROWS($A$3:H377)+QUOTIENT(COLUMNS($A$3:H377)-1,65)*CEILING(COUNT(DRAFT!$B:$B)/4,1),1+MOD(COLUMN()-1,6)))</f>
        <v/>
      </c>
      <c r="I377" s="71" t="str">
        <f>IF(ROWS($A$3:I377)&gt;CEILING(COUNT(DRAFT!$B:$B)/4,1),"",INDEX(RSLT,ROWS($A$3:I377)+QUOTIENT(COLUMNS($A$3:I377)-1,65)*CEILING(COUNT(DRAFT!$B:$B)/4,1),1+MOD(COLUMN()-1,6)))</f>
        <v/>
      </c>
      <c r="J377" s="51" t="str">
        <f>IF(ROWS($A$3:J377)&gt;CEILING(COUNT(DRAFT!$B:$B)/4,1),"",INDEX(RSLT,ROWS($A$3:J377)+QUOTIENT(COLUMNS($A$3:J377)-1,65)*CEILING(COUNT(DRAFT!$B:$B)/4,1),1+MOD(COLUMN()-1,6)))</f>
        <v/>
      </c>
      <c r="K377" s="51" t="str">
        <f>IF(ROWS($A$3:K377)&gt;CEILING(COUNT(DRAFT!$B:$B)/4,1),"",INDEX(RSLT,ROWS($A$3:K377)+QUOTIENT(COLUMNS($A$3:K377)-1,65)*CEILING(COUNT(DRAFT!$B:$B)/4,1),1+MOD(COLUMN()-1,6)))</f>
        <v/>
      </c>
      <c r="L377" s="51" t="str">
        <f>IF(ROWS($A$3:L377)&gt;CEILING(COUNT(DRAFT!$B:$B)/4,1),"",INDEX(RSLT,ROWS($A$3:L377)+QUOTIENT(COLUMNS($A$3:L377)-1,65)*CEILING(COUNT(DRAFT!$B:$B)/4,1),1+MOD(COLUMN()-1,6)))</f>
        <v/>
      </c>
      <c r="M377" s="51" t="str">
        <f>IF(ROWS($A$3:M377)&gt;CEILING(COUNT(DRAFT!$B:$B)/4,1),"",INDEX(RSLT,ROWS($A$3:M377)+QUOTIENT(COLUMNS($A$3:M377)-1,65)*CEILING(COUNT(DRAFT!$B:$B)/4,1),1+MOD(COLUMN()-1,6)))</f>
        <v/>
      </c>
      <c r="N377" s="52" t="str">
        <f>IF(ROWS($A$3:N377)&gt;CEILING(COUNT(DRAFT!$B:$B)/4,1),"",INDEX(RSLT,ROWS($A$3:N377)+QUOTIENT(COLUMNS($A$3:N377)-1,65)*CEILING(COUNT(DRAFT!$B:$B)/4,1),1+MOD(COLUMN()-1,6)))</f>
        <v/>
      </c>
      <c r="O377" s="71" t="str">
        <f>IF(ROWS($A$3:O377)&gt;CEILING(COUNT(DRAFT!$B:$B)/4,1),"",INDEX(RSLT,ROWS($A$3:O377)+QUOTIENT(COLUMNS($A$3:O377)-1,65)*CEILING(COUNT(DRAFT!$B:$B)/4,1),1+MOD(COLUMN()-1,6)))</f>
        <v/>
      </c>
      <c r="P377" s="51" t="str">
        <f>IF(ROWS($A$3:P377)&gt;CEILING(COUNT(DRAFT!$B:$B)/4,1),"",INDEX(RSLT,ROWS($A$3:P377)+QUOTIENT(COLUMNS($A$3:P377)-1,65)*CEILING(COUNT(DRAFT!$B:$B)/4,1),1+MOD(COLUMN()-1,6)))</f>
        <v/>
      </c>
      <c r="Q377" s="51" t="str">
        <f>IF(ROWS($A$3:Q377)&gt;CEILING(COUNT(DRAFT!$B:$B)/4,1),"",INDEX(RSLT,ROWS($A$3:Q377)+QUOTIENT(COLUMNS($A$3:Q377)-1,65)*CEILING(COUNT(DRAFT!$B:$B)/4,1),1+MOD(COLUMN()-1,6)))</f>
        <v/>
      </c>
      <c r="R377" s="51" t="str">
        <f>IF(ROWS($A$3:R377)&gt;CEILING(COUNT(DRAFT!$B:$B)/4,1),"",INDEX(RSLT,ROWS($A$3:R377)+QUOTIENT(COLUMNS($A$3:R377)-1,65)*CEILING(COUNT(DRAFT!$B:$B)/4,1),1+MOD(COLUMN()-1,6)))</f>
        <v/>
      </c>
      <c r="S377" s="51" t="str">
        <f>IF(ROWS($A$3:S377)&gt;CEILING(COUNT(DRAFT!$B:$B)/4,1),"",INDEX(RSLT,ROWS($A$3:S377)+QUOTIENT(COLUMNS($A$3:S377)-1,65)*CEILING(COUNT(DRAFT!$B:$B)/4,1),1+MOD(COLUMN()-1,6)))</f>
        <v/>
      </c>
      <c r="T377" s="52" t="str">
        <f>IF(ROWS($A$3:T377)&gt;CEILING(COUNT(DRAFT!$B:$B)/4,1),"",INDEX(RSLT,ROWS($A$3:T377)+QUOTIENT(COLUMNS($A$3:T377)-1,65)*CEILING(COUNT(DRAFT!$B:$B)/4,1),1+MOD(COLUMN()-1,6)))</f>
        <v/>
      </c>
      <c r="U377" s="71" t="str">
        <f>IF(ROWS($A$3:U377)&gt;CEILING(COUNT(DRAFT!$B:$B)/4,1),"",INDEX(RSLT,ROWS($A$3:U377)+QUOTIENT(COLUMNS($A$3:U377)-1,65)*CEILING(COUNT(DRAFT!$B:$B)/4,1),1+MOD(COLUMN()-1,6)))</f>
        <v/>
      </c>
      <c r="V377" s="51" t="str">
        <f>IF(ROWS($A$3:V377)&gt;CEILING(COUNT(DRAFT!$B:$B)/4,1),"",INDEX(RSLT,ROWS($A$3:V377)+QUOTIENT(COLUMNS($A$3:V377)-1,65)*CEILING(COUNT(DRAFT!$B:$B)/4,1),1+MOD(COLUMN()-1,6)))</f>
        <v/>
      </c>
      <c r="W377" s="51" t="str">
        <f>IF(ROWS($A$3:W377)&gt;CEILING(COUNT(DRAFT!$B:$B)/4,1),"",INDEX(RSLT,ROWS($A$3:W377)+QUOTIENT(COLUMNS($A$3:W377)-1,65)*CEILING(COUNT(DRAFT!$B:$B)/4,1),1+MOD(COLUMN()-1,6)))</f>
        <v/>
      </c>
      <c r="X377" s="51" t="str">
        <f>IF(ROWS($A$3:X377)&gt;CEILING(COUNT(DRAFT!$B:$B)/4,1),"",INDEX(RSLT,ROWS($A$3:X377)+QUOTIENT(COLUMNS($A$3:X377)-1,65)*CEILING(COUNT(DRAFT!$B:$B)/4,1),1+MOD(COLUMN()-1,6)))</f>
        <v/>
      </c>
    </row>
    <row r="378" spans="1:24" ht="23.1" customHeight="1" x14ac:dyDescent="0.2">
      <c r="A378" s="51" t="str">
        <f>IF(ROWS($A$3:A378)&gt;CEILING(COUNT(DRAFT!$B:$B)/4,1),"",INDEX(RSLT,ROWS($A$3:A378)+QUOTIENT(COLUMNS($A$3:A378)-1,65)*CEILING(COUNT(DRAFT!$B:$B)/4,1),1+MOD(COLUMN()-1,6)))</f>
        <v/>
      </c>
      <c r="B378" s="52" t="str">
        <f>IF(ROWS($A$3:B378)&gt;CEILING(COUNT(DRAFT!$B:$B)/4,1),"",INDEX(RSLT,ROWS($A$3:B378)+QUOTIENT(COLUMNS($A$3:B378)-1,65)*CEILING(COUNT(DRAFT!$B:$B)/4,1),1+MOD(COLUMN()-1,6)))</f>
        <v/>
      </c>
      <c r="C378" s="71" t="str">
        <f>IF(ROWS($A$3:C378)&gt;CEILING(COUNT(DRAFT!$B:$B)/4,1),"",INDEX(RSLT,ROWS($A$3:C378)+QUOTIENT(COLUMNS($A$3:C378)-1,65)*CEILING(COUNT(DRAFT!$B:$B)/4,1),1+MOD(COLUMN()-1,6)))</f>
        <v/>
      </c>
      <c r="D378" s="51" t="str">
        <f>IF(ROWS($A$3:D378)&gt;CEILING(COUNT(DRAFT!$B:$B)/4,1),"",INDEX(RSLT,ROWS($A$3:D378)+QUOTIENT(COLUMNS($A$3:D378)-1,65)*CEILING(COUNT(DRAFT!$B:$B)/4,1),1+MOD(COLUMN()-1,6)))</f>
        <v/>
      </c>
      <c r="E378" s="51" t="str">
        <f>IF(ROWS($A$3:E378)&gt;CEILING(COUNT(DRAFT!$B:$B)/4,1),"",INDEX(RSLT,ROWS($A$3:E378)+QUOTIENT(COLUMNS($A$3:E378)-1,65)*CEILING(COUNT(DRAFT!$B:$B)/4,1),1+MOD(COLUMN()-1,6)))</f>
        <v/>
      </c>
      <c r="F378" s="51" t="str">
        <f>IF(ROWS($A$3:F378)&gt;CEILING(COUNT(DRAFT!$B:$B)/4,1),"",INDEX(RSLT,ROWS($A$3:F378)+QUOTIENT(COLUMNS($A$3:F378)-1,65)*CEILING(COUNT(DRAFT!$B:$B)/4,1),1+MOD(COLUMN()-1,6)))</f>
        <v/>
      </c>
      <c r="G378" s="51" t="str">
        <f>IF(ROWS($A$3:G378)&gt;CEILING(COUNT(DRAFT!$B:$B)/4,1),"",INDEX(RSLT,ROWS($A$3:G378)+QUOTIENT(COLUMNS($A$3:G378)-1,65)*CEILING(COUNT(DRAFT!$B:$B)/4,1),1+MOD(COLUMN()-1,6)))</f>
        <v/>
      </c>
      <c r="H378" s="52" t="str">
        <f>IF(ROWS($A$3:H378)&gt;CEILING(COUNT(DRAFT!$B:$B)/4,1),"",INDEX(RSLT,ROWS($A$3:H378)+QUOTIENT(COLUMNS($A$3:H378)-1,65)*CEILING(COUNT(DRAFT!$B:$B)/4,1),1+MOD(COLUMN()-1,6)))</f>
        <v/>
      </c>
      <c r="I378" s="71" t="str">
        <f>IF(ROWS($A$3:I378)&gt;CEILING(COUNT(DRAFT!$B:$B)/4,1),"",INDEX(RSLT,ROWS($A$3:I378)+QUOTIENT(COLUMNS($A$3:I378)-1,65)*CEILING(COUNT(DRAFT!$B:$B)/4,1),1+MOD(COLUMN()-1,6)))</f>
        <v/>
      </c>
      <c r="J378" s="51" t="str">
        <f>IF(ROWS($A$3:J378)&gt;CEILING(COUNT(DRAFT!$B:$B)/4,1),"",INDEX(RSLT,ROWS($A$3:J378)+QUOTIENT(COLUMNS($A$3:J378)-1,65)*CEILING(COUNT(DRAFT!$B:$B)/4,1),1+MOD(COLUMN()-1,6)))</f>
        <v/>
      </c>
      <c r="K378" s="51" t="str">
        <f>IF(ROWS($A$3:K378)&gt;CEILING(COUNT(DRAFT!$B:$B)/4,1),"",INDEX(RSLT,ROWS($A$3:K378)+QUOTIENT(COLUMNS($A$3:K378)-1,65)*CEILING(COUNT(DRAFT!$B:$B)/4,1),1+MOD(COLUMN()-1,6)))</f>
        <v/>
      </c>
      <c r="L378" s="51" t="str">
        <f>IF(ROWS($A$3:L378)&gt;CEILING(COUNT(DRAFT!$B:$B)/4,1),"",INDEX(RSLT,ROWS($A$3:L378)+QUOTIENT(COLUMNS($A$3:L378)-1,65)*CEILING(COUNT(DRAFT!$B:$B)/4,1),1+MOD(COLUMN()-1,6)))</f>
        <v/>
      </c>
      <c r="M378" s="51" t="str">
        <f>IF(ROWS($A$3:M378)&gt;CEILING(COUNT(DRAFT!$B:$B)/4,1),"",INDEX(RSLT,ROWS($A$3:M378)+QUOTIENT(COLUMNS($A$3:M378)-1,65)*CEILING(COUNT(DRAFT!$B:$B)/4,1),1+MOD(COLUMN()-1,6)))</f>
        <v/>
      </c>
      <c r="N378" s="52" t="str">
        <f>IF(ROWS($A$3:N378)&gt;CEILING(COUNT(DRAFT!$B:$B)/4,1),"",INDEX(RSLT,ROWS($A$3:N378)+QUOTIENT(COLUMNS($A$3:N378)-1,65)*CEILING(COUNT(DRAFT!$B:$B)/4,1),1+MOD(COLUMN()-1,6)))</f>
        <v/>
      </c>
      <c r="O378" s="71" t="str">
        <f>IF(ROWS($A$3:O378)&gt;CEILING(COUNT(DRAFT!$B:$B)/4,1),"",INDEX(RSLT,ROWS($A$3:O378)+QUOTIENT(COLUMNS($A$3:O378)-1,65)*CEILING(COUNT(DRAFT!$B:$B)/4,1),1+MOD(COLUMN()-1,6)))</f>
        <v/>
      </c>
      <c r="P378" s="51" t="str">
        <f>IF(ROWS($A$3:P378)&gt;CEILING(COUNT(DRAFT!$B:$B)/4,1),"",INDEX(RSLT,ROWS($A$3:P378)+QUOTIENT(COLUMNS($A$3:P378)-1,65)*CEILING(COUNT(DRAFT!$B:$B)/4,1),1+MOD(COLUMN()-1,6)))</f>
        <v/>
      </c>
      <c r="Q378" s="51" t="str">
        <f>IF(ROWS($A$3:Q378)&gt;CEILING(COUNT(DRAFT!$B:$B)/4,1),"",INDEX(RSLT,ROWS($A$3:Q378)+QUOTIENT(COLUMNS($A$3:Q378)-1,65)*CEILING(COUNT(DRAFT!$B:$B)/4,1),1+MOD(COLUMN()-1,6)))</f>
        <v/>
      </c>
      <c r="R378" s="51" t="str">
        <f>IF(ROWS($A$3:R378)&gt;CEILING(COUNT(DRAFT!$B:$B)/4,1),"",INDEX(RSLT,ROWS($A$3:R378)+QUOTIENT(COLUMNS($A$3:R378)-1,65)*CEILING(COUNT(DRAFT!$B:$B)/4,1),1+MOD(COLUMN()-1,6)))</f>
        <v/>
      </c>
      <c r="S378" s="51" t="str">
        <f>IF(ROWS($A$3:S378)&gt;CEILING(COUNT(DRAFT!$B:$B)/4,1),"",INDEX(RSLT,ROWS($A$3:S378)+QUOTIENT(COLUMNS($A$3:S378)-1,65)*CEILING(COUNT(DRAFT!$B:$B)/4,1),1+MOD(COLUMN()-1,6)))</f>
        <v/>
      </c>
      <c r="T378" s="52" t="str">
        <f>IF(ROWS($A$3:T378)&gt;CEILING(COUNT(DRAFT!$B:$B)/4,1),"",INDEX(RSLT,ROWS($A$3:T378)+QUOTIENT(COLUMNS($A$3:T378)-1,65)*CEILING(COUNT(DRAFT!$B:$B)/4,1),1+MOD(COLUMN()-1,6)))</f>
        <v/>
      </c>
      <c r="U378" s="71" t="str">
        <f>IF(ROWS($A$3:U378)&gt;CEILING(COUNT(DRAFT!$B:$B)/4,1),"",INDEX(RSLT,ROWS($A$3:U378)+QUOTIENT(COLUMNS($A$3:U378)-1,65)*CEILING(COUNT(DRAFT!$B:$B)/4,1),1+MOD(COLUMN()-1,6)))</f>
        <v/>
      </c>
      <c r="V378" s="51" t="str">
        <f>IF(ROWS($A$3:V378)&gt;CEILING(COUNT(DRAFT!$B:$B)/4,1),"",INDEX(RSLT,ROWS($A$3:V378)+QUOTIENT(COLUMNS($A$3:V378)-1,65)*CEILING(COUNT(DRAFT!$B:$B)/4,1),1+MOD(COLUMN()-1,6)))</f>
        <v/>
      </c>
      <c r="W378" s="51" t="str">
        <f>IF(ROWS($A$3:W378)&gt;CEILING(COUNT(DRAFT!$B:$B)/4,1),"",INDEX(RSLT,ROWS($A$3:W378)+QUOTIENT(COLUMNS($A$3:W378)-1,65)*CEILING(COUNT(DRAFT!$B:$B)/4,1),1+MOD(COLUMN()-1,6)))</f>
        <v/>
      </c>
      <c r="X378" s="51" t="str">
        <f>IF(ROWS($A$3:X378)&gt;CEILING(COUNT(DRAFT!$B:$B)/4,1),"",INDEX(RSLT,ROWS($A$3:X378)+QUOTIENT(COLUMNS($A$3:X378)-1,65)*CEILING(COUNT(DRAFT!$B:$B)/4,1),1+MOD(COLUMN()-1,6)))</f>
        <v/>
      </c>
    </row>
    <row r="379" spans="1:24" ht="23.1" customHeight="1" x14ac:dyDescent="0.2">
      <c r="A379" s="51" t="str">
        <f>IF(ROWS($A$3:A379)&gt;CEILING(COUNT(DRAFT!$B:$B)/4,1),"",INDEX(RSLT,ROWS($A$3:A379)+QUOTIENT(COLUMNS($A$3:A379)-1,65)*CEILING(COUNT(DRAFT!$B:$B)/4,1),1+MOD(COLUMN()-1,6)))</f>
        <v/>
      </c>
      <c r="B379" s="52" t="str">
        <f>IF(ROWS($A$3:B379)&gt;CEILING(COUNT(DRAFT!$B:$B)/4,1),"",INDEX(RSLT,ROWS($A$3:B379)+QUOTIENT(COLUMNS($A$3:B379)-1,65)*CEILING(COUNT(DRAFT!$B:$B)/4,1),1+MOD(COLUMN()-1,6)))</f>
        <v/>
      </c>
      <c r="C379" s="71" t="str">
        <f>IF(ROWS($A$3:C379)&gt;CEILING(COUNT(DRAFT!$B:$B)/4,1),"",INDEX(RSLT,ROWS($A$3:C379)+QUOTIENT(COLUMNS($A$3:C379)-1,65)*CEILING(COUNT(DRAFT!$B:$B)/4,1),1+MOD(COLUMN()-1,6)))</f>
        <v/>
      </c>
      <c r="D379" s="51" t="str">
        <f>IF(ROWS($A$3:D379)&gt;CEILING(COUNT(DRAFT!$B:$B)/4,1),"",INDEX(RSLT,ROWS($A$3:D379)+QUOTIENT(COLUMNS($A$3:D379)-1,65)*CEILING(COUNT(DRAFT!$B:$B)/4,1),1+MOD(COLUMN()-1,6)))</f>
        <v/>
      </c>
      <c r="E379" s="51" t="str">
        <f>IF(ROWS($A$3:E379)&gt;CEILING(COUNT(DRAFT!$B:$B)/4,1),"",INDEX(RSLT,ROWS($A$3:E379)+QUOTIENT(COLUMNS($A$3:E379)-1,65)*CEILING(COUNT(DRAFT!$B:$B)/4,1),1+MOD(COLUMN()-1,6)))</f>
        <v/>
      </c>
      <c r="F379" s="51" t="str">
        <f>IF(ROWS($A$3:F379)&gt;CEILING(COUNT(DRAFT!$B:$B)/4,1),"",INDEX(RSLT,ROWS($A$3:F379)+QUOTIENT(COLUMNS($A$3:F379)-1,65)*CEILING(COUNT(DRAFT!$B:$B)/4,1),1+MOD(COLUMN()-1,6)))</f>
        <v/>
      </c>
      <c r="G379" s="51" t="str">
        <f>IF(ROWS($A$3:G379)&gt;CEILING(COUNT(DRAFT!$B:$B)/4,1),"",INDEX(RSLT,ROWS($A$3:G379)+QUOTIENT(COLUMNS($A$3:G379)-1,65)*CEILING(COUNT(DRAFT!$B:$B)/4,1),1+MOD(COLUMN()-1,6)))</f>
        <v/>
      </c>
      <c r="H379" s="52" t="str">
        <f>IF(ROWS($A$3:H379)&gt;CEILING(COUNT(DRAFT!$B:$B)/4,1),"",INDEX(RSLT,ROWS($A$3:H379)+QUOTIENT(COLUMNS($A$3:H379)-1,65)*CEILING(COUNT(DRAFT!$B:$B)/4,1),1+MOD(COLUMN()-1,6)))</f>
        <v/>
      </c>
      <c r="I379" s="71" t="str">
        <f>IF(ROWS($A$3:I379)&gt;CEILING(COUNT(DRAFT!$B:$B)/4,1),"",INDEX(RSLT,ROWS($A$3:I379)+QUOTIENT(COLUMNS($A$3:I379)-1,65)*CEILING(COUNT(DRAFT!$B:$B)/4,1),1+MOD(COLUMN()-1,6)))</f>
        <v/>
      </c>
      <c r="J379" s="51" t="str">
        <f>IF(ROWS($A$3:J379)&gt;CEILING(COUNT(DRAFT!$B:$B)/4,1),"",INDEX(RSLT,ROWS($A$3:J379)+QUOTIENT(COLUMNS($A$3:J379)-1,65)*CEILING(COUNT(DRAFT!$B:$B)/4,1),1+MOD(COLUMN()-1,6)))</f>
        <v/>
      </c>
      <c r="K379" s="51" t="str">
        <f>IF(ROWS($A$3:K379)&gt;CEILING(COUNT(DRAFT!$B:$B)/4,1),"",INDEX(RSLT,ROWS($A$3:K379)+QUOTIENT(COLUMNS($A$3:K379)-1,65)*CEILING(COUNT(DRAFT!$B:$B)/4,1),1+MOD(COLUMN()-1,6)))</f>
        <v/>
      </c>
      <c r="L379" s="51" t="str">
        <f>IF(ROWS($A$3:L379)&gt;CEILING(COUNT(DRAFT!$B:$B)/4,1),"",INDEX(RSLT,ROWS($A$3:L379)+QUOTIENT(COLUMNS($A$3:L379)-1,65)*CEILING(COUNT(DRAFT!$B:$B)/4,1),1+MOD(COLUMN()-1,6)))</f>
        <v/>
      </c>
      <c r="M379" s="51" t="str">
        <f>IF(ROWS($A$3:M379)&gt;CEILING(COUNT(DRAFT!$B:$B)/4,1),"",INDEX(RSLT,ROWS($A$3:M379)+QUOTIENT(COLUMNS($A$3:M379)-1,65)*CEILING(COUNT(DRAFT!$B:$B)/4,1),1+MOD(COLUMN()-1,6)))</f>
        <v/>
      </c>
      <c r="N379" s="52" t="str">
        <f>IF(ROWS($A$3:N379)&gt;CEILING(COUNT(DRAFT!$B:$B)/4,1),"",INDEX(RSLT,ROWS($A$3:N379)+QUOTIENT(COLUMNS($A$3:N379)-1,65)*CEILING(COUNT(DRAFT!$B:$B)/4,1),1+MOD(COLUMN()-1,6)))</f>
        <v/>
      </c>
      <c r="O379" s="71" t="str">
        <f>IF(ROWS($A$3:O379)&gt;CEILING(COUNT(DRAFT!$B:$B)/4,1),"",INDEX(RSLT,ROWS($A$3:O379)+QUOTIENT(COLUMNS($A$3:O379)-1,65)*CEILING(COUNT(DRAFT!$B:$B)/4,1),1+MOD(COLUMN()-1,6)))</f>
        <v/>
      </c>
      <c r="P379" s="51" t="str">
        <f>IF(ROWS($A$3:P379)&gt;CEILING(COUNT(DRAFT!$B:$B)/4,1),"",INDEX(RSLT,ROWS($A$3:P379)+QUOTIENT(COLUMNS($A$3:P379)-1,65)*CEILING(COUNT(DRAFT!$B:$B)/4,1),1+MOD(COLUMN()-1,6)))</f>
        <v/>
      </c>
      <c r="Q379" s="51" t="str">
        <f>IF(ROWS($A$3:Q379)&gt;CEILING(COUNT(DRAFT!$B:$B)/4,1),"",INDEX(RSLT,ROWS($A$3:Q379)+QUOTIENT(COLUMNS($A$3:Q379)-1,65)*CEILING(COUNT(DRAFT!$B:$B)/4,1),1+MOD(COLUMN()-1,6)))</f>
        <v/>
      </c>
      <c r="R379" s="51" t="str">
        <f>IF(ROWS($A$3:R379)&gt;CEILING(COUNT(DRAFT!$B:$B)/4,1),"",INDEX(RSLT,ROWS($A$3:R379)+QUOTIENT(COLUMNS($A$3:R379)-1,65)*CEILING(COUNT(DRAFT!$B:$B)/4,1),1+MOD(COLUMN()-1,6)))</f>
        <v/>
      </c>
      <c r="S379" s="51" t="str">
        <f>IF(ROWS($A$3:S379)&gt;CEILING(COUNT(DRAFT!$B:$B)/4,1),"",INDEX(RSLT,ROWS($A$3:S379)+QUOTIENT(COLUMNS($A$3:S379)-1,65)*CEILING(COUNT(DRAFT!$B:$B)/4,1),1+MOD(COLUMN()-1,6)))</f>
        <v/>
      </c>
      <c r="T379" s="52" t="str">
        <f>IF(ROWS($A$3:T379)&gt;CEILING(COUNT(DRAFT!$B:$B)/4,1),"",INDEX(RSLT,ROWS($A$3:T379)+QUOTIENT(COLUMNS($A$3:T379)-1,65)*CEILING(COUNT(DRAFT!$B:$B)/4,1),1+MOD(COLUMN()-1,6)))</f>
        <v/>
      </c>
      <c r="U379" s="71" t="str">
        <f>IF(ROWS($A$3:U379)&gt;CEILING(COUNT(DRAFT!$B:$B)/4,1),"",INDEX(RSLT,ROWS($A$3:U379)+QUOTIENT(COLUMNS($A$3:U379)-1,65)*CEILING(COUNT(DRAFT!$B:$B)/4,1),1+MOD(COLUMN()-1,6)))</f>
        <v/>
      </c>
      <c r="V379" s="51" t="str">
        <f>IF(ROWS($A$3:V379)&gt;CEILING(COUNT(DRAFT!$B:$B)/4,1),"",INDEX(RSLT,ROWS($A$3:V379)+QUOTIENT(COLUMNS($A$3:V379)-1,65)*CEILING(COUNT(DRAFT!$B:$B)/4,1),1+MOD(COLUMN()-1,6)))</f>
        <v/>
      </c>
      <c r="W379" s="51" t="str">
        <f>IF(ROWS($A$3:W379)&gt;CEILING(COUNT(DRAFT!$B:$B)/4,1),"",INDEX(RSLT,ROWS($A$3:W379)+QUOTIENT(COLUMNS($A$3:W379)-1,65)*CEILING(COUNT(DRAFT!$B:$B)/4,1),1+MOD(COLUMN()-1,6)))</f>
        <v/>
      </c>
      <c r="X379" s="51" t="str">
        <f>IF(ROWS($A$3:X379)&gt;CEILING(COUNT(DRAFT!$B:$B)/4,1),"",INDEX(RSLT,ROWS($A$3:X379)+QUOTIENT(COLUMNS($A$3:X379)-1,65)*CEILING(COUNT(DRAFT!$B:$B)/4,1),1+MOD(COLUMN()-1,6)))</f>
        <v/>
      </c>
    </row>
    <row r="380" spans="1:24" ht="23.1" customHeight="1" x14ac:dyDescent="0.2">
      <c r="A380" s="51" t="str">
        <f>IF(ROWS($A$3:A380)&gt;CEILING(COUNT(DRAFT!$B:$B)/4,1),"",INDEX(RSLT,ROWS($A$3:A380)+QUOTIENT(COLUMNS($A$3:A380)-1,65)*CEILING(COUNT(DRAFT!$B:$B)/4,1),1+MOD(COLUMN()-1,6)))</f>
        <v/>
      </c>
      <c r="B380" s="52" t="str">
        <f>IF(ROWS($A$3:B380)&gt;CEILING(COUNT(DRAFT!$B:$B)/4,1),"",INDEX(RSLT,ROWS($A$3:B380)+QUOTIENT(COLUMNS($A$3:B380)-1,65)*CEILING(COUNT(DRAFT!$B:$B)/4,1),1+MOD(COLUMN()-1,6)))</f>
        <v/>
      </c>
      <c r="C380" s="71" t="str">
        <f>IF(ROWS($A$3:C380)&gt;CEILING(COUNT(DRAFT!$B:$B)/4,1),"",INDEX(RSLT,ROWS($A$3:C380)+QUOTIENT(COLUMNS($A$3:C380)-1,65)*CEILING(COUNT(DRAFT!$B:$B)/4,1),1+MOD(COLUMN()-1,6)))</f>
        <v/>
      </c>
      <c r="D380" s="51" t="str">
        <f>IF(ROWS($A$3:D380)&gt;CEILING(COUNT(DRAFT!$B:$B)/4,1),"",INDEX(RSLT,ROWS($A$3:D380)+QUOTIENT(COLUMNS($A$3:D380)-1,65)*CEILING(COUNT(DRAFT!$B:$B)/4,1),1+MOD(COLUMN()-1,6)))</f>
        <v/>
      </c>
      <c r="E380" s="51" t="str">
        <f>IF(ROWS($A$3:E380)&gt;CEILING(COUNT(DRAFT!$B:$B)/4,1),"",INDEX(RSLT,ROWS($A$3:E380)+QUOTIENT(COLUMNS($A$3:E380)-1,65)*CEILING(COUNT(DRAFT!$B:$B)/4,1),1+MOD(COLUMN()-1,6)))</f>
        <v/>
      </c>
      <c r="F380" s="51" t="str">
        <f>IF(ROWS($A$3:F380)&gt;CEILING(COUNT(DRAFT!$B:$B)/4,1),"",INDEX(RSLT,ROWS($A$3:F380)+QUOTIENT(COLUMNS($A$3:F380)-1,65)*CEILING(COUNT(DRAFT!$B:$B)/4,1),1+MOD(COLUMN()-1,6)))</f>
        <v/>
      </c>
      <c r="G380" s="51" t="str">
        <f>IF(ROWS($A$3:G380)&gt;CEILING(COUNT(DRAFT!$B:$B)/4,1),"",INDEX(RSLT,ROWS($A$3:G380)+QUOTIENT(COLUMNS($A$3:G380)-1,65)*CEILING(COUNT(DRAFT!$B:$B)/4,1),1+MOD(COLUMN()-1,6)))</f>
        <v/>
      </c>
      <c r="H380" s="52" t="str">
        <f>IF(ROWS($A$3:H380)&gt;CEILING(COUNT(DRAFT!$B:$B)/4,1),"",INDEX(RSLT,ROWS($A$3:H380)+QUOTIENT(COLUMNS($A$3:H380)-1,65)*CEILING(COUNT(DRAFT!$B:$B)/4,1),1+MOD(COLUMN()-1,6)))</f>
        <v/>
      </c>
      <c r="I380" s="71" t="str">
        <f>IF(ROWS($A$3:I380)&gt;CEILING(COUNT(DRAFT!$B:$B)/4,1),"",INDEX(RSLT,ROWS($A$3:I380)+QUOTIENT(COLUMNS($A$3:I380)-1,65)*CEILING(COUNT(DRAFT!$B:$B)/4,1),1+MOD(COLUMN()-1,6)))</f>
        <v/>
      </c>
      <c r="J380" s="51" t="str">
        <f>IF(ROWS($A$3:J380)&gt;CEILING(COUNT(DRAFT!$B:$B)/4,1),"",INDEX(RSLT,ROWS($A$3:J380)+QUOTIENT(COLUMNS($A$3:J380)-1,65)*CEILING(COUNT(DRAFT!$B:$B)/4,1),1+MOD(COLUMN()-1,6)))</f>
        <v/>
      </c>
      <c r="K380" s="51" t="str">
        <f>IF(ROWS($A$3:K380)&gt;CEILING(COUNT(DRAFT!$B:$B)/4,1),"",INDEX(RSLT,ROWS($A$3:K380)+QUOTIENT(COLUMNS($A$3:K380)-1,65)*CEILING(COUNT(DRAFT!$B:$B)/4,1),1+MOD(COLUMN()-1,6)))</f>
        <v/>
      </c>
      <c r="L380" s="51" t="str">
        <f>IF(ROWS($A$3:L380)&gt;CEILING(COUNT(DRAFT!$B:$B)/4,1),"",INDEX(RSLT,ROWS($A$3:L380)+QUOTIENT(COLUMNS($A$3:L380)-1,65)*CEILING(COUNT(DRAFT!$B:$B)/4,1),1+MOD(COLUMN()-1,6)))</f>
        <v/>
      </c>
      <c r="M380" s="51" t="str">
        <f>IF(ROWS($A$3:M380)&gt;CEILING(COUNT(DRAFT!$B:$B)/4,1),"",INDEX(RSLT,ROWS($A$3:M380)+QUOTIENT(COLUMNS($A$3:M380)-1,65)*CEILING(COUNT(DRAFT!$B:$B)/4,1),1+MOD(COLUMN()-1,6)))</f>
        <v/>
      </c>
      <c r="N380" s="52" t="str">
        <f>IF(ROWS($A$3:N380)&gt;CEILING(COUNT(DRAFT!$B:$B)/4,1),"",INDEX(RSLT,ROWS($A$3:N380)+QUOTIENT(COLUMNS($A$3:N380)-1,65)*CEILING(COUNT(DRAFT!$B:$B)/4,1),1+MOD(COLUMN()-1,6)))</f>
        <v/>
      </c>
      <c r="O380" s="71" t="str">
        <f>IF(ROWS($A$3:O380)&gt;CEILING(COUNT(DRAFT!$B:$B)/4,1),"",INDEX(RSLT,ROWS($A$3:O380)+QUOTIENT(COLUMNS($A$3:O380)-1,65)*CEILING(COUNT(DRAFT!$B:$B)/4,1),1+MOD(COLUMN()-1,6)))</f>
        <v/>
      </c>
      <c r="P380" s="51" t="str">
        <f>IF(ROWS($A$3:P380)&gt;CEILING(COUNT(DRAFT!$B:$B)/4,1),"",INDEX(RSLT,ROWS($A$3:P380)+QUOTIENT(COLUMNS($A$3:P380)-1,65)*CEILING(COUNT(DRAFT!$B:$B)/4,1),1+MOD(COLUMN()-1,6)))</f>
        <v/>
      </c>
      <c r="Q380" s="51" t="str">
        <f>IF(ROWS($A$3:Q380)&gt;CEILING(COUNT(DRAFT!$B:$B)/4,1),"",INDEX(RSLT,ROWS($A$3:Q380)+QUOTIENT(COLUMNS($A$3:Q380)-1,65)*CEILING(COUNT(DRAFT!$B:$B)/4,1),1+MOD(COLUMN()-1,6)))</f>
        <v/>
      </c>
      <c r="R380" s="51" t="str">
        <f>IF(ROWS($A$3:R380)&gt;CEILING(COUNT(DRAFT!$B:$B)/4,1),"",INDEX(RSLT,ROWS($A$3:R380)+QUOTIENT(COLUMNS($A$3:R380)-1,65)*CEILING(COUNT(DRAFT!$B:$B)/4,1),1+MOD(COLUMN()-1,6)))</f>
        <v/>
      </c>
      <c r="S380" s="51" t="str">
        <f>IF(ROWS($A$3:S380)&gt;CEILING(COUNT(DRAFT!$B:$B)/4,1),"",INDEX(RSLT,ROWS($A$3:S380)+QUOTIENT(COLUMNS($A$3:S380)-1,65)*CEILING(COUNT(DRAFT!$B:$B)/4,1),1+MOD(COLUMN()-1,6)))</f>
        <v/>
      </c>
      <c r="T380" s="52" t="str">
        <f>IF(ROWS($A$3:T380)&gt;CEILING(COUNT(DRAFT!$B:$B)/4,1),"",INDEX(RSLT,ROWS($A$3:T380)+QUOTIENT(COLUMNS($A$3:T380)-1,65)*CEILING(COUNT(DRAFT!$B:$B)/4,1),1+MOD(COLUMN()-1,6)))</f>
        <v/>
      </c>
      <c r="U380" s="71" t="str">
        <f>IF(ROWS($A$3:U380)&gt;CEILING(COUNT(DRAFT!$B:$B)/4,1),"",INDEX(RSLT,ROWS($A$3:U380)+QUOTIENT(COLUMNS($A$3:U380)-1,65)*CEILING(COUNT(DRAFT!$B:$B)/4,1),1+MOD(COLUMN()-1,6)))</f>
        <v/>
      </c>
      <c r="V380" s="51" t="str">
        <f>IF(ROWS($A$3:V380)&gt;CEILING(COUNT(DRAFT!$B:$B)/4,1),"",INDEX(RSLT,ROWS($A$3:V380)+QUOTIENT(COLUMNS($A$3:V380)-1,65)*CEILING(COUNT(DRAFT!$B:$B)/4,1),1+MOD(COLUMN()-1,6)))</f>
        <v/>
      </c>
      <c r="W380" s="51" t="str">
        <f>IF(ROWS($A$3:W380)&gt;CEILING(COUNT(DRAFT!$B:$B)/4,1),"",INDEX(RSLT,ROWS($A$3:W380)+QUOTIENT(COLUMNS($A$3:W380)-1,65)*CEILING(COUNT(DRAFT!$B:$B)/4,1),1+MOD(COLUMN()-1,6)))</f>
        <v/>
      </c>
      <c r="X380" s="51" t="str">
        <f>IF(ROWS($A$3:X380)&gt;CEILING(COUNT(DRAFT!$B:$B)/4,1),"",INDEX(RSLT,ROWS($A$3:X380)+QUOTIENT(COLUMNS($A$3:X380)-1,65)*CEILING(COUNT(DRAFT!$B:$B)/4,1),1+MOD(COLUMN()-1,6)))</f>
        <v/>
      </c>
    </row>
    <row r="381" spans="1:24" ht="23.1" customHeight="1" x14ac:dyDescent="0.2">
      <c r="A381" s="51" t="str">
        <f>IF(ROWS($A$3:A381)&gt;CEILING(COUNT(DRAFT!$B:$B)/4,1),"",INDEX(RSLT,ROWS($A$3:A381)+QUOTIENT(COLUMNS($A$3:A381)-1,65)*CEILING(COUNT(DRAFT!$B:$B)/4,1),1+MOD(COLUMN()-1,6)))</f>
        <v/>
      </c>
      <c r="B381" s="52" t="str">
        <f>IF(ROWS($A$3:B381)&gt;CEILING(COUNT(DRAFT!$B:$B)/4,1),"",INDEX(RSLT,ROWS($A$3:B381)+QUOTIENT(COLUMNS($A$3:B381)-1,65)*CEILING(COUNT(DRAFT!$B:$B)/4,1),1+MOD(COLUMN()-1,6)))</f>
        <v/>
      </c>
      <c r="C381" s="71" t="str">
        <f>IF(ROWS($A$3:C381)&gt;CEILING(COUNT(DRAFT!$B:$B)/4,1),"",INDEX(RSLT,ROWS($A$3:C381)+QUOTIENT(COLUMNS($A$3:C381)-1,65)*CEILING(COUNT(DRAFT!$B:$B)/4,1),1+MOD(COLUMN()-1,6)))</f>
        <v/>
      </c>
      <c r="D381" s="51" t="str">
        <f>IF(ROWS($A$3:D381)&gt;CEILING(COUNT(DRAFT!$B:$B)/4,1),"",INDEX(RSLT,ROWS($A$3:D381)+QUOTIENT(COLUMNS($A$3:D381)-1,65)*CEILING(COUNT(DRAFT!$B:$B)/4,1),1+MOD(COLUMN()-1,6)))</f>
        <v/>
      </c>
      <c r="E381" s="51" t="str">
        <f>IF(ROWS($A$3:E381)&gt;CEILING(COUNT(DRAFT!$B:$B)/4,1),"",INDEX(RSLT,ROWS($A$3:E381)+QUOTIENT(COLUMNS($A$3:E381)-1,65)*CEILING(COUNT(DRAFT!$B:$B)/4,1),1+MOD(COLUMN()-1,6)))</f>
        <v/>
      </c>
      <c r="F381" s="51" t="str">
        <f>IF(ROWS($A$3:F381)&gt;CEILING(COUNT(DRAFT!$B:$B)/4,1),"",INDEX(RSLT,ROWS($A$3:F381)+QUOTIENT(COLUMNS($A$3:F381)-1,65)*CEILING(COUNT(DRAFT!$B:$B)/4,1),1+MOD(COLUMN()-1,6)))</f>
        <v/>
      </c>
      <c r="G381" s="51" t="str">
        <f>IF(ROWS($A$3:G381)&gt;CEILING(COUNT(DRAFT!$B:$B)/4,1),"",INDEX(RSLT,ROWS($A$3:G381)+QUOTIENT(COLUMNS($A$3:G381)-1,65)*CEILING(COUNT(DRAFT!$B:$B)/4,1),1+MOD(COLUMN()-1,6)))</f>
        <v/>
      </c>
      <c r="H381" s="52" t="str">
        <f>IF(ROWS($A$3:H381)&gt;CEILING(COUNT(DRAFT!$B:$B)/4,1),"",INDEX(RSLT,ROWS($A$3:H381)+QUOTIENT(COLUMNS($A$3:H381)-1,65)*CEILING(COUNT(DRAFT!$B:$B)/4,1),1+MOD(COLUMN()-1,6)))</f>
        <v/>
      </c>
      <c r="I381" s="71" t="str">
        <f>IF(ROWS($A$3:I381)&gt;CEILING(COUNT(DRAFT!$B:$B)/4,1),"",INDEX(RSLT,ROWS($A$3:I381)+QUOTIENT(COLUMNS($A$3:I381)-1,65)*CEILING(COUNT(DRAFT!$B:$B)/4,1),1+MOD(COLUMN()-1,6)))</f>
        <v/>
      </c>
      <c r="J381" s="51" t="str">
        <f>IF(ROWS($A$3:J381)&gt;CEILING(COUNT(DRAFT!$B:$B)/4,1),"",INDEX(RSLT,ROWS($A$3:J381)+QUOTIENT(COLUMNS($A$3:J381)-1,65)*CEILING(COUNT(DRAFT!$B:$B)/4,1),1+MOD(COLUMN()-1,6)))</f>
        <v/>
      </c>
      <c r="K381" s="51" t="str">
        <f>IF(ROWS($A$3:K381)&gt;CEILING(COUNT(DRAFT!$B:$B)/4,1),"",INDEX(RSLT,ROWS($A$3:K381)+QUOTIENT(COLUMNS($A$3:K381)-1,65)*CEILING(COUNT(DRAFT!$B:$B)/4,1),1+MOD(COLUMN()-1,6)))</f>
        <v/>
      </c>
      <c r="L381" s="51" t="str">
        <f>IF(ROWS($A$3:L381)&gt;CEILING(COUNT(DRAFT!$B:$B)/4,1),"",INDEX(RSLT,ROWS($A$3:L381)+QUOTIENT(COLUMNS($A$3:L381)-1,65)*CEILING(COUNT(DRAFT!$B:$B)/4,1),1+MOD(COLUMN()-1,6)))</f>
        <v/>
      </c>
      <c r="M381" s="51" t="str">
        <f>IF(ROWS($A$3:M381)&gt;CEILING(COUNT(DRAFT!$B:$B)/4,1),"",INDEX(RSLT,ROWS($A$3:M381)+QUOTIENT(COLUMNS($A$3:M381)-1,65)*CEILING(COUNT(DRAFT!$B:$B)/4,1),1+MOD(COLUMN()-1,6)))</f>
        <v/>
      </c>
      <c r="N381" s="52" t="str">
        <f>IF(ROWS($A$3:N381)&gt;CEILING(COUNT(DRAFT!$B:$B)/4,1),"",INDEX(RSLT,ROWS($A$3:N381)+QUOTIENT(COLUMNS($A$3:N381)-1,65)*CEILING(COUNT(DRAFT!$B:$B)/4,1),1+MOD(COLUMN()-1,6)))</f>
        <v/>
      </c>
      <c r="O381" s="71" t="str">
        <f>IF(ROWS($A$3:O381)&gt;CEILING(COUNT(DRAFT!$B:$B)/4,1),"",INDEX(RSLT,ROWS($A$3:O381)+QUOTIENT(COLUMNS($A$3:O381)-1,65)*CEILING(COUNT(DRAFT!$B:$B)/4,1),1+MOD(COLUMN()-1,6)))</f>
        <v/>
      </c>
      <c r="P381" s="51" t="str">
        <f>IF(ROWS($A$3:P381)&gt;CEILING(COUNT(DRAFT!$B:$B)/4,1),"",INDEX(RSLT,ROWS($A$3:P381)+QUOTIENT(COLUMNS($A$3:P381)-1,65)*CEILING(COUNT(DRAFT!$B:$B)/4,1),1+MOD(COLUMN()-1,6)))</f>
        <v/>
      </c>
      <c r="Q381" s="51" t="str">
        <f>IF(ROWS($A$3:Q381)&gt;CEILING(COUNT(DRAFT!$B:$B)/4,1),"",INDEX(RSLT,ROWS($A$3:Q381)+QUOTIENT(COLUMNS($A$3:Q381)-1,65)*CEILING(COUNT(DRAFT!$B:$B)/4,1),1+MOD(COLUMN()-1,6)))</f>
        <v/>
      </c>
      <c r="R381" s="51" t="str">
        <f>IF(ROWS($A$3:R381)&gt;CEILING(COUNT(DRAFT!$B:$B)/4,1),"",INDEX(RSLT,ROWS($A$3:R381)+QUOTIENT(COLUMNS($A$3:R381)-1,65)*CEILING(COUNT(DRAFT!$B:$B)/4,1),1+MOD(COLUMN()-1,6)))</f>
        <v/>
      </c>
      <c r="S381" s="51" t="str">
        <f>IF(ROWS($A$3:S381)&gt;CEILING(COUNT(DRAFT!$B:$B)/4,1),"",INDEX(RSLT,ROWS($A$3:S381)+QUOTIENT(COLUMNS($A$3:S381)-1,65)*CEILING(COUNT(DRAFT!$B:$B)/4,1),1+MOD(COLUMN()-1,6)))</f>
        <v/>
      </c>
      <c r="T381" s="52" t="str">
        <f>IF(ROWS($A$3:T381)&gt;CEILING(COUNT(DRAFT!$B:$B)/4,1),"",INDEX(RSLT,ROWS($A$3:T381)+QUOTIENT(COLUMNS($A$3:T381)-1,65)*CEILING(COUNT(DRAFT!$B:$B)/4,1),1+MOD(COLUMN()-1,6)))</f>
        <v/>
      </c>
      <c r="U381" s="71" t="str">
        <f>IF(ROWS($A$3:U381)&gt;CEILING(COUNT(DRAFT!$B:$B)/4,1),"",INDEX(RSLT,ROWS($A$3:U381)+QUOTIENT(COLUMNS($A$3:U381)-1,65)*CEILING(COUNT(DRAFT!$B:$B)/4,1),1+MOD(COLUMN()-1,6)))</f>
        <v/>
      </c>
      <c r="V381" s="51" t="str">
        <f>IF(ROWS($A$3:V381)&gt;CEILING(COUNT(DRAFT!$B:$B)/4,1),"",INDEX(RSLT,ROWS($A$3:V381)+QUOTIENT(COLUMNS($A$3:V381)-1,65)*CEILING(COUNT(DRAFT!$B:$B)/4,1),1+MOD(COLUMN()-1,6)))</f>
        <v/>
      </c>
      <c r="W381" s="51" t="str">
        <f>IF(ROWS($A$3:W381)&gt;CEILING(COUNT(DRAFT!$B:$B)/4,1),"",INDEX(RSLT,ROWS($A$3:W381)+QUOTIENT(COLUMNS($A$3:W381)-1,65)*CEILING(COUNT(DRAFT!$B:$B)/4,1),1+MOD(COLUMN()-1,6)))</f>
        <v/>
      </c>
      <c r="X381" s="51" t="str">
        <f>IF(ROWS($A$3:X381)&gt;CEILING(COUNT(DRAFT!$B:$B)/4,1),"",INDEX(RSLT,ROWS($A$3:X381)+QUOTIENT(COLUMNS($A$3:X381)-1,65)*CEILING(COUNT(DRAFT!$B:$B)/4,1),1+MOD(COLUMN()-1,6)))</f>
        <v/>
      </c>
    </row>
    <row r="382" spans="1:24" ht="23.1" customHeight="1" x14ac:dyDescent="0.2">
      <c r="A382" s="51" t="str">
        <f>IF(ROWS($A$3:A382)&gt;CEILING(COUNT(DRAFT!$B:$B)/4,1),"",INDEX(RSLT,ROWS($A$3:A382)+QUOTIENT(COLUMNS($A$3:A382)-1,65)*CEILING(COUNT(DRAFT!$B:$B)/4,1),1+MOD(COLUMN()-1,6)))</f>
        <v/>
      </c>
      <c r="B382" s="52" t="str">
        <f>IF(ROWS($A$3:B382)&gt;CEILING(COUNT(DRAFT!$B:$B)/4,1),"",INDEX(RSLT,ROWS($A$3:B382)+QUOTIENT(COLUMNS($A$3:B382)-1,65)*CEILING(COUNT(DRAFT!$B:$B)/4,1),1+MOD(COLUMN()-1,6)))</f>
        <v/>
      </c>
      <c r="C382" s="71" t="str">
        <f>IF(ROWS($A$3:C382)&gt;CEILING(COUNT(DRAFT!$B:$B)/4,1),"",INDEX(RSLT,ROWS($A$3:C382)+QUOTIENT(COLUMNS($A$3:C382)-1,65)*CEILING(COUNT(DRAFT!$B:$B)/4,1),1+MOD(COLUMN()-1,6)))</f>
        <v/>
      </c>
      <c r="D382" s="51" t="str">
        <f>IF(ROWS($A$3:D382)&gt;CEILING(COUNT(DRAFT!$B:$B)/4,1),"",INDEX(RSLT,ROWS($A$3:D382)+QUOTIENT(COLUMNS($A$3:D382)-1,65)*CEILING(COUNT(DRAFT!$B:$B)/4,1),1+MOD(COLUMN()-1,6)))</f>
        <v/>
      </c>
      <c r="E382" s="51" t="str">
        <f>IF(ROWS($A$3:E382)&gt;CEILING(COUNT(DRAFT!$B:$B)/4,1),"",INDEX(RSLT,ROWS($A$3:E382)+QUOTIENT(COLUMNS($A$3:E382)-1,65)*CEILING(COUNT(DRAFT!$B:$B)/4,1),1+MOD(COLUMN()-1,6)))</f>
        <v/>
      </c>
      <c r="F382" s="51" t="str">
        <f>IF(ROWS($A$3:F382)&gt;CEILING(COUNT(DRAFT!$B:$B)/4,1),"",INDEX(RSLT,ROWS($A$3:F382)+QUOTIENT(COLUMNS($A$3:F382)-1,65)*CEILING(COUNT(DRAFT!$B:$B)/4,1),1+MOD(COLUMN()-1,6)))</f>
        <v/>
      </c>
      <c r="G382" s="51" t="str">
        <f>IF(ROWS($A$3:G382)&gt;CEILING(COUNT(DRAFT!$B:$B)/4,1),"",INDEX(RSLT,ROWS($A$3:G382)+QUOTIENT(COLUMNS($A$3:G382)-1,65)*CEILING(COUNT(DRAFT!$B:$B)/4,1),1+MOD(COLUMN()-1,6)))</f>
        <v/>
      </c>
      <c r="H382" s="52" t="str">
        <f>IF(ROWS($A$3:H382)&gt;CEILING(COUNT(DRAFT!$B:$B)/4,1),"",INDEX(RSLT,ROWS($A$3:H382)+QUOTIENT(COLUMNS($A$3:H382)-1,65)*CEILING(COUNT(DRAFT!$B:$B)/4,1),1+MOD(COLUMN()-1,6)))</f>
        <v/>
      </c>
      <c r="I382" s="71" t="str">
        <f>IF(ROWS($A$3:I382)&gt;CEILING(COUNT(DRAFT!$B:$B)/4,1),"",INDEX(RSLT,ROWS($A$3:I382)+QUOTIENT(COLUMNS($A$3:I382)-1,65)*CEILING(COUNT(DRAFT!$B:$B)/4,1),1+MOD(COLUMN()-1,6)))</f>
        <v/>
      </c>
      <c r="J382" s="51" t="str">
        <f>IF(ROWS($A$3:J382)&gt;CEILING(COUNT(DRAFT!$B:$B)/4,1),"",INDEX(RSLT,ROWS($A$3:J382)+QUOTIENT(COLUMNS($A$3:J382)-1,65)*CEILING(COUNT(DRAFT!$B:$B)/4,1),1+MOD(COLUMN()-1,6)))</f>
        <v/>
      </c>
      <c r="K382" s="51" t="str">
        <f>IF(ROWS($A$3:K382)&gt;CEILING(COUNT(DRAFT!$B:$B)/4,1),"",INDEX(RSLT,ROWS($A$3:K382)+QUOTIENT(COLUMNS($A$3:K382)-1,65)*CEILING(COUNT(DRAFT!$B:$B)/4,1),1+MOD(COLUMN()-1,6)))</f>
        <v/>
      </c>
      <c r="L382" s="51" t="str">
        <f>IF(ROWS($A$3:L382)&gt;CEILING(COUNT(DRAFT!$B:$B)/4,1),"",INDEX(RSLT,ROWS($A$3:L382)+QUOTIENT(COLUMNS($A$3:L382)-1,65)*CEILING(COUNT(DRAFT!$B:$B)/4,1),1+MOD(COLUMN()-1,6)))</f>
        <v/>
      </c>
      <c r="M382" s="51" t="str">
        <f>IF(ROWS($A$3:M382)&gt;CEILING(COUNT(DRAFT!$B:$B)/4,1),"",INDEX(RSLT,ROWS($A$3:M382)+QUOTIENT(COLUMNS($A$3:M382)-1,65)*CEILING(COUNT(DRAFT!$B:$B)/4,1),1+MOD(COLUMN()-1,6)))</f>
        <v/>
      </c>
      <c r="N382" s="52" t="str">
        <f>IF(ROWS($A$3:N382)&gt;CEILING(COUNT(DRAFT!$B:$B)/4,1),"",INDEX(RSLT,ROWS($A$3:N382)+QUOTIENT(COLUMNS($A$3:N382)-1,65)*CEILING(COUNT(DRAFT!$B:$B)/4,1),1+MOD(COLUMN()-1,6)))</f>
        <v/>
      </c>
      <c r="O382" s="71" t="str">
        <f>IF(ROWS($A$3:O382)&gt;CEILING(COUNT(DRAFT!$B:$B)/4,1),"",INDEX(RSLT,ROWS($A$3:O382)+QUOTIENT(COLUMNS($A$3:O382)-1,65)*CEILING(COUNT(DRAFT!$B:$B)/4,1),1+MOD(COLUMN()-1,6)))</f>
        <v/>
      </c>
      <c r="P382" s="51" t="str">
        <f>IF(ROWS($A$3:P382)&gt;CEILING(COUNT(DRAFT!$B:$B)/4,1),"",INDEX(RSLT,ROWS($A$3:P382)+QUOTIENT(COLUMNS($A$3:P382)-1,65)*CEILING(COUNT(DRAFT!$B:$B)/4,1),1+MOD(COLUMN()-1,6)))</f>
        <v/>
      </c>
      <c r="Q382" s="51" t="str">
        <f>IF(ROWS($A$3:Q382)&gt;CEILING(COUNT(DRAFT!$B:$B)/4,1),"",INDEX(RSLT,ROWS($A$3:Q382)+QUOTIENT(COLUMNS($A$3:Q382)-1,65)*CEILING(COUNT(DRAFT!$B:$B)/4,1),1+MOD(COLUMN()-1,6)))</f>
        <v/>
      </c>
      <c r="R382" s="51" t="str">
        <f>IF(ROWS($A$3:R382)&gt;CEILING(COUNT(DRAFT!$B:$B)/4,1),"",INDEX(RSLT,ROWS($A$3:R382)+QUOTIENT(COLUMNS($A$3:R382)-1,65)*CEILING(COUNT(DRAFT!$B:$B)/4,1),1+MOD(COLUMN()-1,6)))</f>
        <v/>
      </c>
      <c r="S382" s="51" t="str">
        <f>IF(ROWS($A$3:S382)&gt;CEILING(COUNT(DRAFT!$B:$B)/4,1),"",INDEX(RSLT,ROWS($A$3:S382)+QUOTIENT(COLUMNS($A$3:S382)-1,65)*CEILING(COUNT(DRAFT!$B:$B)/4,1),1+MOD(COLUMN()-1,6)))</f>
        <v/>
      </c>
      <c r="T382" s="52" t="str">
        <f>IF(ROWS($A$3:T382)&gt;CEILING(COUNT(DRAFT!$B:$B)/4,1),"",INDEX(RSLT,ROWS($A$3:T382)+QUOTIENT(COLUMNS($A$3:T382)-1,65)*CEILING(COUNT(DRAFT!$B:$B)/4,1),1+MOD(COLUMN()-1,6)))</f>
        <v/>
      </c>
      <c r="U382" s="71" t="str">
        <f>IF(ROWS($A$3:U382)&gt;CEILING(COUNT(DRAFT!$B:$B)/4,1),"",INDEX(RSLT,ROWS($A$3:U382)+QUOTIENT(COLUMNS($A$3:U382)-1,65)*CEILING(COUNT(DRAFT!$B:$B)/4,1),1+MOD(COLUMN()-1,6)))</f>
        <v/>
      </c>
      <c r="V382" s="51" t="str">
        <f>IF(ROWS($A$3:V382)&gt;CEILING(COUNT(DRAFT!$B:$B)/4,1),"",INDEX(RSLT,ROWS($A$3:V382)+QUOTIENT(COLUMNS($A$3:V382)-1,65)*CEILING(COUNT(DRAFT!$B:$B)/4,1),1+MOD(COLUMN()-1,6)))</f>
        <v/>
      </c>
      <c r="W382" s="51" t="str">
        <f>IF(ROWS($A$3:W382)&gt;CEILING(COUNT(DRAFT!$B:$B)/4,1),"",INDEX(RSLT,ROWS($A$3:W382)+QUOTIENT(COLUMNS($A$3:W382)-1,65)*CEILING(COUNT(DRAFT!$B:$B)/4,1),1+MOD(COLUMN()-1,6)))</f>
        <v/>
      </c>
      <c r="X382" s="51" t="str">
        <f>IF(ROWS($A$3:X382)&gt;CEILING(COUNT(DRAFT!$B:$B)/4,1),"",INDEX(RSLT,ROWS($A$3:X382)+QUOTIENT(COLUMNS($A$3:X382)-1,65)*CEILING(COUNT(DRAFT!$B:$B)/4,1),1+MOD(COLUMN()-1,6)))</f>
        <v/>
      </c>
    </row>
    <row r="383" spans="1:24" ht="23.1" customHeight="1" x14ac:dyDescent="0.2">
      <c r="A383" s="51" t="str">
        <f>IF(ROWS($A$3:A383)&gt;CEILING(COUNT(DRAFT!$B:$B)/4,1),"",INDEX(RSLT,ROWS($A$3:A383)+QUOTIENT(COLUMNS($A$3:A383)-1,65)*CEILING(COUNT(DRAFT!$B:$B)/4,1),1+MOD(COLUMN()-1,6)))</f>
        <v/>
      </c>
      <c r="B383" s="52" t="str">
        <f>IF(ROWS($A$3:B383)&gt;CEILING(COUNT(DRAFT!$B:$B)/4,1),"",INDEX(RSLT,ROWS($A$3:B383)+QUOTIENT(COLUMNS($A$3:B383)-1,65)*CEILING(COUNT(DRAFT!$B:$B)/4,1),1+MOD(COLUMN()-1,6)))</f>
        <v/>
      </c>
      <c r="C383" s="71" t="str">
        <f>IF(ROWS($A$3:C383)&gt;CEILING(COUNT(DRAFT!$B:$B)/4,1),"",INDEX(RSLT,ROWS($A$3:C383)+QUOTIENT(COLUMNS($A$3:C383)-1,65)*CEILING(COUNT(DRAFT!$B:$B)/4,1),1+MOD(COLUMN()-1,6)))</f>
        <v/>
      </c>
      <c r="D383" s="51" t="str">
        <f>IF(ROWS($A$3:D383)&gt;CEILING(COUNT(DRAFT!$B:$B)/4,1),"",INDEX(RSLT,ROWS($A$3:D383)+QUOTIENT(COLUMNS($A$3:D383)-1,65)*CEILING(COUNT(DRAFT!$B:$B)/4,1),1+MOD(COLUMN()-1,6)))</f>
        <v/>
      </c>
      <c r="E383" s="51" t="str">
        <f>IF(ROWS($A$3:E383)&gt;CEILING(COUNT(DRAFT!$B:$B)/4,1),"",INDEX(RSLT,ROWS($A$3:E383)+QUOTIENT(COLUMNS($A$3:E383)-1,65)*CEILING(COUNT(DRAFT!$B:$B)/4,1),1+MOD(COLUMN()-1,6)))</f>
        <v/>
      </c>
      <c r="F383" s="51" t="str">
        <f>IF(ROWS($A$3:F383)&gt;CEILING(COUNT(DRAFT!$B:$B)/4,1),"",INDEX(RSLT,ROWS($A$3:F383)+QUOTIENT(COLUMNS($A$3:F383)-1,65)*CEILING(COUNT(DRAFT!$B:$B)/4,1),1+MOD(COLUMN()-1,6)))</f>
        <v/>
      </c>
      <c r="G383" s="51" t="str">
        <f>IF(ROWS($A$3:G383)&gt;CEILING(COUNT(DRAFT!$B:$B)/4,1),"",INDEX(RSLT,ROWS($A$3:G383)+QUOTIENT(COLUMNS($A$3:G383)-1,65)*CEILING(COUNT(DRAFT!$B:$B)/4,1),1+MOD(COLUMN()-1,6)))</f>
        <v/>
      </c>
      <c r="H383" s="52" t="str">
        <f>IF(ROWS($A$3:H383)&gt;CEILING(COUNT(DRAFT!$B:$B)/4,1),"",INDEX(RSLT,ROWS($A$3:H383)+QUOTIENT(COLUMNS($A$3:H383)-1,65)*CEILING(COUNT(DRAFT!$B:$B)/4,1),1+MOD(COLUMN()-1,6)))</f>
        <v/>
      </c>
      <c r="I383" s="71" t="str">
        <f>IF(ROWS($A$3:I383)&gt;CEILING(COUNT(DRAFT!$B:$B)/4,1),"",INDEX(RSLT,ROWS($A$3:I383)+QUOTIENT(COLUMNS($A$3:I383)-1,65)*CEILING(COUNT(DRAFT!$B:$B)/4,1),1+MOD(COLUMN()-1,6)))</f>
        <v/>
      </c>
      <c r="J383" s="51" t="str">
        <f>IF(ROWS($A$3:J383)&gt;CEILING(COUNT(DRAFT!$B:$B)/4,1),"",INDEX(RSLT,ROWS($A$3:J383)+QUOTIENT(COLUMNS($A$3:J383)-1,65)*CEILING(COUNT(DRAFT!$B:$B)/4,1),1+MOD(COLUMN()-1,6)))</f>
        <v/>
      </c>
      <c r="K383" s="51" t="str">
        <f>IF(ROWS($A$3:K383)&gt;CEILING(COUNT(DRAFT!$B:$B)/4,1),"",INDEX(RSLT,ROWS($A$3:K383)+QUOTIENT(COLUMNS($A$3:K383)-1,65)*CEILING(COUNT(DRAFT!$B:$B)/4,1),1+MOD(COLUMN()-1,6)))</f>
        <v/>
      </c>
      <c r="L383" s="51" t="str">
        <f>IF(ROWS($A$3:L383)&gt;CEILING(COUNT(DRAFT!$B:$B)/4,1),"",INDEX(RSLT,ROWS($A$3:L383)+QUOTIENT(COLUMNS($A$3:L383)-1,65)*CEILING(COUNT(DRAFT!$B:$B)/4,1),1+MOD(COLUMN()-1,6)))</f>
        <v/>
      </c>
      <c r="M383" s="51" t="str">
        <f>IF(ROWS($A$3:M383)&gt;CEILING(COUNT(DRAFT!$B:$B)/4,1),"",INDEX(RSLT,ROWS($A$3:M383)+QUOTIENT(COLUMNS($A$3:M383)-1,65)*CEILING(COUNT(DRAFT!$B:$B)/4,1),1+MOD(COLUMN()-1,6)))</f>
        <v/>
      </c>
      <c r="N383" s="52" t="str">
        <f>IF(ROWS($A$3:N383)&gt;CEILING(COUNT(DRAFT!$B:$B)/4,1),"",INDEX(RSLT,ROWS($A$3:N383)+QUOTIENT(COLUMNS($A$3:N383)-1,65)*CEILING(COUNT(DRAFT!$B:$B)/4,1),1+MOD(COLUMN()-1,6)))</f>
        <v/>
      </c>
      <c r="O383" s="71" t="str">
        <f>IF(ROWS($A$3:O383)&gt;CEILING(COUNT(DRAFT!$B:$B)/4,1),"",INDEX(RSLT,ROWS($A$3:O383)+QUOTIENT(COLUMNS($A$3:O383)-1,65)*CEILING(COUNT(DRAFT!$B:$B)/4,1),1+MOD(COLUMN()-1,6)))</f>
        <v/>
      </c>
      <c r="P383" s="51" t="str">
        <f>IF(ROWS($A$3:P383)&gt;CEILING(COUNT(DRAFT!$B:$B)/4,1),"",INDEX(RSLT,ROWS($A$3:P383)+QUOTIENT(COLUMNS($A$3:P383)-1,65)*CEILING(COUNT(DRAFT!$B:$B)/4,1),1+MOD(COLUMN()-1,6)))</f>
        <v/>
      </c>
      <c r="Q383" s="51" t="str">
        <f>IF(ROWS($A$3:Q383)&gt;CEILING(COUNT(DRAFT!$B:$B)/4,1),"",INDEX(RSLT,ROWS($A$3:Q383)+QUOTIENT(COLUMNS($A$3:Q383)-1,65)*CEILING(COUNT(DRAFT!$B:$B)/4,1),1+MOD(COLUMN()-1,6)))</f>
        <v/>
      </c>
      <c r="R383" s="51" t="str">
        <f>IF(ROWS($A$3:R383)&gt;CEILING(COUNT(DRAFT!$B:$B)/4,1),"",INDEX(RSLT,ROWS($A$3:R383)+QUOTIENT(COLUMNS($A$3:R383)-1,65)*CEILING(COUNT(DRAFT!$B:$B)/4,1),1+MOD(COLUMN()-1,6)))</f>
        <v/>
      </c>
      <c r="S383" s="51" t="str">
        <f>IF(ROWS($A$3:S383)&gt;CEILING(COUNT(DRAFT!$B:$B)/4,1),"",INDEX(RSLT,ROWS($A$3:S383)+QUOTIENT(COLUMNS($A$3:S383)-1,65)*CEILING(COUNT(DRAFT!$B:$B)/4,1),1+MOD(COLUMN()-1,6)))</f>
        <v/>
      </c>
      <c r="T383" s="52" t="str">
        <f>IF(ROWS($A$3:T383)&gt;CEILING(COUNT(DRAFT!$B:$B)/4,1),"",INDEX(RSLT,ROWS($A$3:T383)+QUOTIENT(COLUMNS($A$3:T383)-1,65)*CEILING(COUNT(DRAFT!$B:$B)/4,1),1+MOD(COLUMN()-1,6)))</f>
        <v/>
      </c>
      <c r="U383" s="71" t="str">
        <f>IF(ROWS($A$3:U383)&gt;CEILING(COUNT(DRAFT!$B:$B)/4,1),"",INDEX(RSLT,ROWS($A$3:U383)+QUOTIENT(COLUMNS($A$3:U383)-1,65)*CEILING(COUNT(DRAFT!$B:$B)/4,1),1+MOD(COLUMN()-1,6)))</f>
        <v/>
      </c>
      <c r="V383" s="51" t="str">
        <f>IF(ROWS($A$3:V383)&gt;CEILING(COUNT(DRAFT!$B:$B)/4,1),"",INDEX(RSLT,ROWS($A$3:V383)+QUOTIENT(COLUMNS($A$3:V383)-1,65)*CEILING(COUNT(DRAFT!$B:$B)/4,1),1+MOD(COLUMN()-1,6)))</f>
        <v/>
      </c>
      <c r="W383" s="51" t="str">
        <f>IF(ROWS($A$3:W383)&gt;CEILING(COUNT(DRAFT!$B:$B)/4,1),"",INDEX(RSLT,ROWS($A$3:W383)+QUOTIENT(COLUMNS($A$3:W383)-1,65)*CEILING(COUNT(DRAFT!$B:$B)/4,1),1+MOD(COLUMN()-1,6)))</f>
        <v/>
      </c>
      <c r="X383" s="51" t="str">
        <f>IF(ROWS($A$3:X383)&gt;CEILING(COUNT(DRAFT!$B:$B)/4,1),"",INDEX(RSLT,ROWS($A$3:X383)+QUOTIENT(COLUMNS($A$3:X383)-1,65)*CEILING(COUNT(DRAFT!$B:$B)/4,1),1+MOD(COLUMN()-1,6)))</f>
        <v/>
      </c>
    </row>
    <row r="384" spans="1:24" ht="23.1" customHeight="1" x14ac:dyDescent="0.2">
      <c r="A384" s="51" t="str">
        <f>IF(ROWS($A$3:A384)&gt;CEILING(COUNT(DRAFT!$B:$B)/4,1),"",INDEX(RSLT,ROWS($A$3:A384)+QUOTIENT(COLUMNS($A$3:A384)-1,65)*CEILING(COUNT(DRAFT!$B:$B)/4,1),1+MOD(COLUMN()-1,6)))</f>
        <v/>
      </c>
      <c r="B384" s="52" t="str">
        <f>IF(ROWS($A$3:B384)&gt;CEILING(COUNT(DRAFT!$B:$B)/4,1),"",INDEX(RSLT,ROWS($A$3:B384)+QUOTIENT(COLUMNS($A$3:B384)-1,65)*CEILING(COUNT(DRAFT!$B:$B)/4,1),1+MOD(COLUMN()-1,6)))</f>
        <v/>
      </c>
      <c r="C384" s="71" t="str">
        <f>IF(ROWS($A$3:C384)&gt;CEILING(COUNT(DRAFT!$B:$B)/4,1),"",INDEX(RSLT,ROWS($A$3:C384)+QUOTIENT(COLUMNS($A$3:C384)-1,65)*CEILING(COUNT(DRAFT!$B:$B)/4,1),1+MOD(COLUMN()-1,6)))</f>
        <v/>
      </c>
      <c r="D384" s="51" t="str">
        <f>IF(ROWS($A$3:D384)&gt;CEILING(COUNT(DRAFT!$B:$B)/4,1),"",INDEX(RSLT,ROWS($A$3:D384)+QUOTIENT(COLUMNS($A$3:D384)-1,65)*CEILING(COUNT(DRAFT!$B:$B)/4,1),1+MOD(COLUMN()-1,6)))</f>
        <v/>
      </c>
      <c r="E384" s="51" t="str">
        <f>IF(ROWS($A$3:E384)&gt;CEILING(COUNT(DRAFT!$B:$B)/4,1),"",INDEX(RSLT,ROWS($A$3:E384)+QUOTIENT(COLUMNS($A$3:E384)-1,65)*CEILING(COUNT(DRAFT!$B:$B)/4,1),1+MOD(COLUMN()-1,6)))</f>
        <v/>
      </c>
      <c r="F384" s="51" t="str">
        <f>IF(ROWS($A$3:F384)&gt;CEILING(COUNT(DRAFT!$B:$B)/4,1),"",INDEX(RSLT,ROWS($A$3:F384)+QUOTIENT(COLUMNS($A$3:F384)-1,65)*CEILING(COUNT(DRAFT!$B:$B)/4,1),1+MOD(COLUMN()-1,6)))</f>
        <v/>
      </c>
      <c r="G384" s="51" t="str">
        <f>IF(ROWS($A$3:G384)&gt;CEILING(COUNT(DRAFT!$B:$B)/4,1),"",INDEX(RSLT,ROWS($A$3:G384)+QUOTIENT(COLUMNS($A$3:G384)-1,65)*CEILING(COUNT(DRAFT!$B:$B)/4,1),1+MOD(COLUMN()-1,6)))</f>
        <v/>
      </c>
      <c r="H384" s="52" t="str">
        <f>IF(ROWS($A$3:H384)&gt;CEILING(COUNT(DRAFT!$B:$B)/4,1),"",INDEX(RSLT,ROWS($A$3:H384)+QUOTIENT(COLUMNS($A$3:H384)-1,65)*CEILING(COUNT(DRAFT!$B:$B)/4,1),1+MOD(COLUMN()-1,6)))</f>
        <v/>
      </c>
      <c r="I384" s="71" t="str">
        <f>IF(ROWS($A$3:I384)&gt;CEILING(COUNT(DRAFT!$B:$B)/4,1),"",INDEX(RSLT,ROWS($A$3:I384)+QUOTIENT(COLUMNS($A$3:I384)-1,65)*CEILING(COUNT(DRAFT!$B:$B)/4,1),1+MOD(COLUMN()-1,6)))</f>
        <v/>
      </c>
      <c r="J384" s="51" t="str">
        <f>IF(ROWS($A$3:J384)&gt;CEILING(COUNT(DRAFT!$B:$B)/4,1),"",INDEX(RSLT,ROWS($A$3:J384)+QUOTIENT(COLUMNS($A$3:J384)-1,65)*CEILING(COUNT(DRAFT!$B:$B)/4,1),1+MOD(COLUMN()-1,6)))</f>
        <v/>
      </c>
      <c r="K384" s="51" t="str">
        <f>IF(ROWS($A$3:K384)&gt;CEILING(COUNT(DRAFT!$B:$B)/4,1),"",INDEX(RSLT,ROWS($A$3:K384)+QUOTIENT(COLUMNS($A$3:K384)-1,65)*CEILING(COUNT(DRAFT!$B:$B)/4,1),1+MOD(COLUMN()-1,6)))</f>
        <v/>
      </c>
      <c r="L384" s="51" t="str">
        <f>IF(ROWS($A$3:L384)&gt;CEILING(COUNT(DRAFT!$B:$B)/4,1),"",INDEX(RSLT,ROWS($A$3:L384)+QUOTIENT(COLUMNS($A$3:L384)-1,65)*CEILING(COUNT(DRAFT!$B:$B)/4,1),1+MOD(COLUMN()-1,6)))</f>
        <v/>
      </c>
      <c r="M384" s="51" t="str">
        <f>IF(ROWS($A$3:M384)&gt;CEILING(COUNT(DRAFT!$B:$B)/4,1),"",INDEX(RSLT,ROWS($A$3:M384)+QUOTIENT(COLUMNS($A$3:M384)-1,65)*CEILING(COUNT(DRAFT!$B:$B)/4,1),1+MOD(COLUMN()-1,6)))</f>
        <v/>
      </c>
      <c r="N384" s="52" t="str">
        <f>IF(ROWS($A$3:N384)&gt;CEILING(COUNT(DRAFT!$B:$B)/4,1),"",INDEX(RSLT,ROWS($A$3:N384)+QUOTIENT(COLUMNS($A$3:N384)-1,65)*CEILING(COUNT(DRAFT!$B:$B)/4,1),1+MOD(COLUMN()-1,6)))</f>
        <v/>
      </c>
      <c r="O384" s="71" t="str">
        <f>IF(ROWS($A$3:O384)&gt;CEILING(COUNT(DRAFT!$B:$B)/4,1),"",INDEX(RSLT,ROWS($A$3:O384)+QUOTIENT(COLUMNS($A$3:O384)-1,65)*CEILING(COUNT(DRAFT!$B:$B)/4,1),1+MOD(COLUMN()-1,6)))</f>
        <v/>
      </c>
      <c r="P384" s="51" t="str">
        <f>IF(ROWS($A$3:P384)&gt;CEILING(COUNT(DRAFT!$B:$B)/4,1),"",INDEX(RSLT,ROWS($A$3:P384)+QUOTIENT(COLUMNS($A$3:P384)-1,65)*CEILING(COUNT(DRAFT!$B:$B)/4,1),1+MOD(COLUMN()-1,6)))</f>
        <v/>
      </c>
      <c r="Q384" s="51" t="str">
        <f>IF(ROWS($A$3:Q384)&gt;CEILING(COUNT(DRAFT!$B:$B)/4,1),"",INDEX(RSLT,ROWS($A$3:Q384)+QUOTIENT(COLUMNS($A$3:Q384)-1,65)*CEILING(COUNT(DRAFT!$B:$B)/4,1),1+MOD(COLUMN()-1,6)))</f>
        <v/>
      </c>
      <c r="R384" s="51" t="str">
        <f>IF(ROWS($A$3:R384)&gt;CEILING(COUNT(DRAFT!$B:$B)/4,1),"",INDEX(RSLT,ROWS($A$3:R384)+QUOTIENT(COLUMNS($A$3:R384)-1,65)*CEILING(COUNT(DRAFT!$B:$B)/4,1),1+MOD(COLUMN()-1,6)))</f>
        <v/>
      </c>
      <c r="S384" s="51" t="str">
        <f>IF(ROWS($A$3:S384)&gt;CEILING(COUNT(DRAFT!$B:$B)/4,1),"",INDEX(RSLT,ROWS($A$3:S384)+QUOTIENT(COLUMNS($A$3:S384)-1,65)*CEILING(COUNT(DRAFT!$B:$B)/4,1),1+MOD(COLUMN()-1,6)))</f>
        <v/>
      </c>
      <c r="T384" s="52" t="str">
        <f>IF(ROWS($A$3:T384)&gt;CEILING(COUNT(DRAFT!$B:$B)/4,1),"",INDEX(RSLT,ROWS($A$3:T384)+QUOTIENT(COLUMNS($A$3:T384)-1,65)*CEILING(COUNT(DRAFT!$B:$B)/4,1),1+MOD(COLUMN()-1,6)))</f>
        <v/>
      </c>
      <c r="U384" s="71" t="str">
        <f>IF(ROWS($A$3:U384)&gt;CEILING(COUNT(DRAFT!$B:$B)/4,1),"",INDEX(RSLT,ROWS($A$3:U384)+QUOTIENT(COLUMNS($A$3:U384)-1,65)*CEILING(COUNT(DRAFT!$B:$B)/4,1),1+MOD(COLUMN()-1,6)))</f>
        <v/>
      </c>
      <c r="V384" s="51" t="str">
        <f>IF(ROWS($A$3:V384)&gt;CEILING(COUNT(DRAFT!$B:$B)/4,1),"",INDEX(RSLT,ROWS($A$3:V384)+QUOTIENT(COLUMNS($A$3:V384)-1,65)*CEILING(COUNT(DRAFT!$B:$B)/4,1),1+MOD(COLUMN()-1,6)))</f>
        <v/>
      </c>
      <c r="W384" s="51" t="str">
        <f>IF(ROWS($A$3:W384)&gt;CEILING(COUNT(DRAFT!$B:$B)/4,1),"",INDEX(RSLT,ROWS($A$3:W384)+QUOTIENT(COLUMNS($A$3:W384)-1,65)*CEILING(COUNT(DRAFT!$B:$B)/4,1),1+MOD(COLUMN()-1,6)))</f>
        <v/>
      </c>
      <c r="X384" s="51" t="str">
        <f>IF(ROWS($A$3:X384)&gt;CEILING(COUNT(DRAFT!$B:$B)/4,1),"",INDEX(RSLT,ROWS($A$3:X384)+QUOTIENT(COLUMNS($A$3:X384)-1,65)*CEILING(COUNT(DRAFT!$B:$B)/4,1),1+MOD(COLUMN()-1,6)))</f>
        <v/>
      </c>
    </row>
    <row r="385" spans="1:24" ht="23.1" customHeight="1" x14ac:dyDescent="0.2">
      <c r="A385" s="51" t="str">
        <f>IF(ROWS($A$3:A385)&gt;CEILING(COUNT(DRAFT!$B:$B)/4,1),"",INDEX(RSLT,ROWS($A$3:A385)+QUOTIENT(COLUMNS($A$3:A385)-1,65)*CEILING(COUNT(DRAFT!$B:$B)/4,1),1+MOD(COLUMN()-1,6)))</f>
        <v/>
      </c>
      <c r="B385" s="52" t="str">
        <f>IF(ROWS($A$3:B385)&gt;CEILING(COUNT(DRAFT!$B:$B)/4,1),"",INDEX(RSLT,ROWS($A$3:B385)+QUOTIENT(COLUMNS($A$3:B385)-1,65)*CEILING(COUNT(DRAFT!$B:$B)/4,1),1+MOD(COLUMN()-1,6)))</f>
        <v/>
      </c>
      <c r="C385" s="71" t="str">
        <f>IF(ROWS($A$3:C385)&gt;CEILING(COUNT(DRAFT!$B:$B)/4,1),"",INDEX(RSLT,ROWS($A$3:C385)+QUOTIENT(COLUMNS($A$3:C385)-1,65)*CEILING(COUNT(DRAFT!$B:$B)/4,1),1+MOD(COLUMN()-1,6)))</f>
        <v/>
      </c>
      <c r="D385" s="51" t="str">
        <f>IF(ROWS($A$3:D385)&gt;CEILING(COUNT(DRAFT!$B:$B)/4,1),"",INDEX(RSLT,ROWS($A$3:D385)+QUOTIENT(COLUMNS($A$3:D385)-1,65)*CEILING(COUNT(DRAFT!$B:$B)/4,1),1+MOD(COLUMN()-1,6)))</f>
        <v/>
      </c>
      <c r="E385" s="51" t="str">
        <f>IF(ROWS($A$3:E385)&gt;CEILING(COUNT(DRAFT!$B:$B)/4,1),"",INDEX(RSLT,ROWS($A$3:E385)+QUOTIENT(COLUMNS($A$3:E385)-1,65)*CEILING(COUNT(DRAFT!$B:$B)/4,1),1+MOD(COLUMN()-1,6)))</f>
        <v/>
      </c>
      <c r="F385" s="51" t="str">
        <f>IF(ROWS($A$3:F385)&gt;CEILING(COUNT(DRAFT!$B:$B)/4,1),"",INDEX(RSLT,ROWS($A$3:F385)+QUOTIENT(COLUMNS($A$3:F385)-1,65)*CEILING(COUNT(DRAFT!$B:$B)/4,1),1+MOD(COLUMN()-1,6)))</f>
        <v/>
      </c>
      <c r="G385" s="51" t="str">
        <f>IF(ROWS($A$3:G385)&gt;CEILING(COUNT(DRAFT!$B:$B)/4,1),"",INDEX(RSLT,ROWS($A$3:G385)+QUOTIENT(COLUMNS($A$3:G385)-1,65)*CEILING(COUNT(DRAFT!$B:$B)/4,1),1+MOD(COLUMN()-1,6)))</f>
        <v/>
      </c>
      <c r="H385" s="52" t="str">
        <f>IF(ROWS($A$3:H385)&gt;CEILING(COUNT(DRAFT!$B:$B)/4,1),"",INDEX(RSLT,ROWS($A$3:H385)+QUOTIENT(COLUMNS($A$3:H385)-1,65)*CEILING(COUNT(DRAFT!$B:$B)/4,1),1+MOD(COLUMN()-1,6)))</f>
        <v/>
      </c>
      <c r="I385" s="71" t="str">
        <f>IF(ROWS($A$3:I385)&gt;CEILING(COUNT(DRAFT!$B:$B)/4,1),"",INDEX(RSLT,ROWS($A$3:I385)+QUOTIENT(COLUMNS($A$3:I385)-1,65)*CEILING(COUNT(DRAFT!$B:$B)/4,1),1+MOD(COLUMN()-1,6)))</f>
        <v/>
      </c>
      <c r="J385" s="51" t="str">
        <f>IF(ROWS($A$3:J385)&gt;CEILING(COUNT(DRAFT!$B:$B)/4,1),"",INDEX(RSLT,ROWS($A$3:J385)+QUOTIENT(COLUMNS($A$3:J385)-1,65)*CEILING(COUNT(DRAFT!$B:$B)/4,1),1+MOD(COLUMN()-1,6)))</f>
        <v/>
      </c>
      <c r="K385" s="51" t="str">
        <f>IF(ROWS($A$3:K385)&gt;CEILING(COUNT(DRAFT!$B:$B)/4,1),"",INDEX(RSLT,ROWS($A$3:K385)+QUOTIENT(COLUMNS($A$3:K385)-1,65)*CEILING(COUNT(DRAFT!$B:$B)/4,1),1+MOD(COLUMN()-1,6)))</f>
        <v/>
      </c>
      <c r="L385" s="51" t="str">
        <f>IF(ROWS($A$3:L385)&gt;CEILING(COUNT(DRAFT!$B:$B)/4,1),"",INDEX(RSLT,ROWS($A$3:L385)+QUOTIENT(COLUMNS($A$3:L385)-1,65)*CEILING(COUNT(DRAFT!$B:$B)/4,1),1+MOD(COLUMN()-1,6)))</f>
        <v/>
      </c>
      <c r="M385" s="51" t="str">
        <f>IF(ROWS($A$3:M385)&gt;CEILING(COUNT(DRAFT!$B:$B)/4,1),"",INDEX(RSLT,ROWS($A$3:M385)+QUOTIENT(COLUMNS($A$3:M385)-1,65)*CEILING(COUNT(DRAFT!$B:$B)/4,1),1+MOD(COLUMN()-1,6)))</f>
        <v/>
      </c>
      <c r="N385" s="52" t="str">
        <f>IF(ROWS($A$3:N385)&gt;CEILING(COUNT(DRAFT!$B:$B)/4,1),"",INDEX(RSLT,ROWS($A$3:N385)+QUOTIENT(COLUMNS($A$3:N385)-1,65)*CEILING(COUNT(DRAFT!$B:$B)/4,1),1+MOD(COLUMN()-1,6)))</f>
        <v/>
      </c>
      <c r="O385" s="71" t="str">
        <f>IF(ROWS($A$3:O385)&gt;CEILING(COUNT(DRAFT!$B:$B)/4,1),"",INDEX(RSLT,ROWS($A$3:O385)+QUOTIENT(COLUMNS($A$3:O385)-1,65)*CEILING(COUNT(DRAFT!$B:$B)/4,1),1+MOD(COLUMN()-1,6)))</f>
        <v/>
      </c>
      <c r="P385" s="51" t="str">
        <f>IF(ROWS($A$3:P385)&gt;CEILING(COUNT(DRAFT!$B:$B)/4,1),"",INDEX(RSLT,ROWS($A$3:P385)+QUOTIENT(COLUMNS($A$3:P385)-1,65)*CEILING(COUNT(DRAFT!$B:$B)/4,1),1+MOD(COLUMN()-1,6)))</f>
        <v/>
      </c>
      <c r="Q385" s="51" t="str">
        <f>IF(ROWS($A$3:Q385)&gt;CEILING(COUNT(DRAFT!$B:$B)/4,1),"",INDEX(RSLT,ROWS($A$3:Q385)+QUOTIENT(COLUMNS($A$3:Q385)-1,65)*CEILING(COUNT(DRAFT!$B:$B)/4,1),1+MOD(COLUMN()-1,6)))</f>
        <v/>
      </c>
      <c r="R385" s="51" t="str">
        <f>IF(ROWS($A$3:R385)&gt;CEILING(COUNT(DRAFT!$B:$B)/4,1),"",INDEX(RSLT,ROWS($A$3:R385)+QUOTIENT(COLUMNS($A$3:R385)-1,65)*CEILING(COUNT(DRAFT!$B:$B)/4,1),1+MOD(COLUMN()-1,6)))</f>
        <v/>
      </c>
      <c r="S385" s="51" t="str">
        <f>IF(ROWS($A$3:S385)&gt;CEILING(COUNT(DRAFT!$B:$B)/4,1),"",INDEX(RSLT,ROWS($A$3:S385)+QUOTIENT(COLUMNS($A$3:S385)-1,65)*CEILING(COUNT(DRAFT!$B:$B)/4,1),1+MOD(COLUMN()-1,6)))</f>
        <v/>
      </c>
      <c r="T385" s="52" t="str">
        <f>IF(ROWS($A$3:T385)&gt;CEILING(COUNT(DRAFT!$B:$B)/4,1),"",INDEX(RSLT,ROWS($A$3:T385)+QUOTIENT(COLUMNS($A$3:T385)-1,65)*CEILING(COUNT(DRAFT!$B:$B)/4,1),1+MOD(COLUMN()-1,6)))</f>
        <v/>
      </c>
      <c r="U385" s="71" t="str">
        <f>IF(ROWS($A$3:U385)&gt;CEILING(COUNT(DRAFT!$B:$B)/4,1),"",INDEX(RSLT,ROWS($A$3:U385)+QUOTIENT(COLUMNS($A$3:U385)-1,65)*CEILING(COUNT(DRAFT!$B:$B)/4,1),1+MOD(COLUMN()-1,6)))</f>
        <v/>
      </c>
      <c r="V385" s="51" t="str">
        <f>IF(ROWS($A$3:V385)&gt;CEILING(COUNT(DRAFT!$B:$B)/4,1),"",INDEX(RSLT,ROWS($A$3:V385)+QUOTIENT(COLUMNS($A$3:V385)-1,65)*CEILING(COUNT(DRAFT!$B:$B)/4,1),1+MOD(COLUMN()-1,6)))</f>
        <v/>
      </c>
      <c r="W385" s="51" t="str">
        <f>IF(ROWS($A$3:W385)&gt;CEILING(COUNT(DRAFT!$B:$B)/4,1),"",INDEX(RSLT,ROWS($A$3:W385)+QUOTIENT(COLUMNS($A$3:W385)-1,65)*CEILING(COUNT(DRAFT!$B:$B)/4,1),1+MOD(COLUMN()-1,6)))</f>
        <v/>
      </c>
      <c r="X385" s="51" t="str">
        <f>IF(ROWS($A$3:X385)&gt;CEILING(COUNT(DRAFT!$B:$B)/4,1),"",INDEX(RSLT,ROWS($A$3:X385)+QUOTIENT(COLUMNS($A$3:X385)-1,65)*CEILING(COUNT(DRAFT!$B:$B)/4,1),1+MOD(COLUMN()-1,6)))</f>
        <v/>
      </c>
    </row>
    <row r="386" spans="1:24" ht="23.1" customHeight="1" x14ac:dyDescent="0.2">
      <c r="A386" s="51" t="str">
        <f>IF(ROWS($A$3:A386)&gt;CEILING(COUNT(DRAFT!$B:$B)/4,1),"",INDEX(RSLT,ROWS($A$3:A386)+QUOTIENT(COLUMNS($A$3:A386)-1,65)*CEILING(COUNT(DRAFT!$B:$B)/4,1),1+MOD(COLUMN()-1,6)))</f>
        <v/>
      </c>
      <c r="B386" s="52" t="str">
        <f>IF(ROWS($A$3:B386)&gt;CEILING(COUNT(DRAFT!$B:$B)/4,1),"",INDEX(RSLT,ROWS($A$3:B386)+QUOTIENT(COLUMNS($A$3:B386)-1,65)*CEILING(COUNT(DRAFT!$B:$B)/4,1),1+MOD(COLUMN()-1,6)))</f>
        <v/>
      </c>
      <c r="C386" s="71" t="str">
        <f>IF(ROWS($A$3:C386)&gt;CEILING(COUNT(DRAFT!$B:$B)/4,1),"",INDEX(RSLT,ROWS($A$3:C386)+QUOTIENT(COLUMNS($A$3:C386)-1,65)*CEILING(COUNT(DRAFT!$B:$B)/4,1),1+MOD(COLUMN()-1,6)))</f>
        <v/>
      </c>
      <c r="D386" s="51" t="str">
        <f>IF(ROWS($A$3:D386)&gt;CEILING(COUNT(DRAFT!$B:$B)/4,1),"",INDEX(RSLT,ROWS($A$3:D386)+QUOTIENT(COLUMNS($A$3:D386)-1,65)*CEILING(COUNT(DRAFT!$B:$B)/4,1),1+MOD(COLUMN()-1,6)))</f>
        <v/>
      </c>
      <c r="E386" s="51" t="str">
        <f>IF(ROWS($A$3:E386)&gt;CEILING(COUNT(DRAFT!$B:$B)/4,1),"",INDEX(RSLT,ROWS($A$3:E386)+QUOTIENT(COLUMNS($A$3:E386)-1,65)*CEILING(COUNT(DRAFT!$B:$B)/4,1),1+MOD(COLUMN()-1,6)))</f>
        <v/>
      </c>
      <c r="F386" s="51" t="str">
        <f>IF(ROWS($A$3:F386)&gt;CEILING(COUNT(DRAFT!$B:$B)/4,1),"",INDEX(RSLT,ROWS($A$3:F386)+QUOTIENT(COLUMNS($A$3:F386)-1,65)*CEILING(COUNT(DRAFT!$B:$B)/4,1),1+MOD(COLUMN()-1,6)))</f>
        <v/>
      </c>
      <c r="G386" s="51" t="str">
        <f>IF(ROWS($A$3:G386)&gt;CEILING(COUNT(DRAFT!$B:$B)/4,1),"",INDEX(RSLT,ROWS($A$3:G386)+QUOTIENT(COLUMNS($A$3:G386)-1,65)*CEILING(COUNT(DRAFT!$B:$B)/4,1),1+MOD(COLUMN()-1,6)))</f>
        <v/>
      </c>
      <c r="H386" s="52" t="str">
        <f>IF(ROWS($A$3:H386)&gt;CEILING(COUNT(DRAFT!$B:$B)/4,1),"",INDEX(RSLT,ROWS($A$3:H386)+QUOTIENT(COLUMNS($A$3:H386)-1,65)*CEILING(COUNT(DRAFT!$B:$B)/4,1),1+MOD(COLUMN()-1,6)))</f>
        <v/>
      </c>
      <c r="I386" s="71" t="str">
        <f>IF(ROWS($A$3:I386)&gt;CEILING(COUNT(DRAFT!$B:$B)/4,1),"",INDEX(RSLT,ROWS($A$3:I386)+QUOTIENT(COLUMNS($A$3:I386)-1,65)*CEILING(COUNT(DRAFT!$B:$B)/4,1),1+MOD(COLUMN()-1,6)))</f>
        <v/>
      </c>
      <c r="J386" s="51" t="str">
        <f>IF(ROWS($A$3:J386)&gt;CEILING(COUNT(DRAFT!$B:$B)/4,1),"",INDEX(RSLT,ROWS($A$3:J386)+QUOTIENT(COLUMNS($A$3:J386)-1,65)*CEILING(COUNT(DRAFT!$B:$B)/4,1),1+MOD(COLUMN()-1,6)))</f>
        <v/>
      </c>
      <c r="K386" s="51" t="str">
        <f>IF(ROWS($A$3:K386)&gt;CEILING(COUNT(DRAFT!$B:$B)/4,1),"",INDEX(RSLT,ROWS($A$3:K386)+QUOTIENT(COLUMNS($A$3:K386)-1,65)*CEILING(COUNT(DRAFT!$B:$B)/4,1),1+MOD(COLUMN()-1,6)))</f>
        <v/>
      </c>
      <c r="L386" s="51" t="str">
        <f>IF(ROWS($A$3:L386)&gt;CEILING(COUNT(DRAFT!$B:$B)/4,1),"",INDEX(RSLT,ROWS($A$3:L386)+QUOTIENT(COLUMNS($A$3:L386)-1,65)*CEILING(COUNT(DRAFT!$B:$B)/4,1),1+MOD(COLUMN()-1,6)))</f>
        <v/>
      </c>
      <c r="M386" s="51" t="str">
        <f>IF(ROWS($A$3:M386)&gt;CEILING(COUNT(DRAFT!$B:$B)/4,1),"",INDEX(RSLT,ROWS($A$3:M386)+QUOTIENT(COLUMNS($A$3:M386)-1,65)*CEILING(COUNT(DRAFT!$B:$B)/4,1),1+MOD(COLUMN()-1,6)))</f>
        <v/>
      </c>
      <c r="N386" s="52" t="str">
        <f>IF(ROWS($A$3:N386)&gt;CEILING(COUNT(DRAFT!$B:$B)/4,1),"",INDEX(RSLT,ROWS($A$3:N386)+QUOTIENT(COLUMNS($A$3:N386)-1,65)*CEILING(COUNT(DRAFT!$B:$B)/4,1),1+MOD(COLUMN()-1,6)))</f>
        <v/>
      </c>
      <c r="O386" s="71" t="str">
        <f>IF(ROWS($A$3:O386)&gt;CEILING(COUNT(DRAFT!$B:$B)/4,1),"",INDEX(RSLT,ROWS($A$3:O386)+QUOTIENT(COLUMNS($A$3:O386)-1,65)*CEILING(COUNT(DRAFT!$B:$B)/4,1),1+MOD(COLUMN()-1,6)))</f>
        <v/>
      </c>
      <c r="P386" s="51" t="str">
        <f>IF(ROWS($A$3:P386)&gt;CEILING(COUNT(DRAFT!$B:$B)/4,1),"",INDEX(RSLT,ROWS($A$3:P386)+QUOTIENT(COLUMNS($A$3:P386)-1,65)*CEILING(COUNT(DRAFT!$B:$B)/4,1),1+MOD(COLUMN()-1,6)))</f>
        <v/>
      </c>
      <c r="Q386" s="51" t="str">
        <f>IF(ROWS($A$3:Q386)&gt;CEILING(COUNT(DRAFT!$B:$B)/4,1),"",INDEX(RSLT,ROWS($A$3:Q386)+QUOTIENT(COLUMNS($A$3:Q386)-1,65)*CEILING(COUNT(DRAFT!$B:$B)/4,1),1+MOD(COLUMN()-1,6)))</f>
        <v/>
      </c>
      <c r="R386" s="51" t="str">
        <f>IF(ROWS($A$3:R386)&gt;CEILING(COUNT(DRAFT!$B:$B)/4,1),"",INDEX(RSLT,ROWS($A$3:R386)+QUOTIENT(COLUMNS($A$3:R386)-1,65)*CEILING(COUNT(DRAFT!$B:$B)/4,1),1+MOD(COLUMN()-1,6)))</f>
        <v/>
      </c>
      <c r="S386" s="51" t="str">
        <f>IF(ROWS($A$3:S386)&gt;CEILING(COUNT(DRAFT!$B:$B)/4,1),"",INDEX(RSLT,ROWS($A$3:S386)+QUOTIENT(COLUMNS($A$3:S386)-1,65)*CEILING(COUNT(DRAFT!$B:$B)/4,1),1+MOD(COLUMN()-1,6)))</f>
        <v/>
      </c>
      <c r="T386" s="52" t="str">
        <f>IF(ROWS($A$3:T386)&gt;CEILING(COUNT(DRAFT!$B:$B)/4,1),"",INDEX(RSLT,ROWS($A$3:T386)+QUOTIENT(COLUMNS($A$3:T386)-1,65)*CEILING(COUNT(DRAFT!$B:$B)/4,1),1+MOD(COLUMN()-1,6)))</f>
        <v/>
      </c>
      <c r="U386" s="71" t="str">
        <f>IF(ROWS($A$3:U386)&gt;CEILING(COUNT(DRAFT!$B:$B)/4,1),"",INDEX(RSLT,ROWS($A$3:U386)+QUOTIENT(COLUMNS($A$3:U386)-1,65)*CEILING(COUNT(DRAFT!$B:$B)/4,1),1+MOD(COLUMN()-1,6)))</f>
        <v/>
      </c>
      <c r="V386" s="51" t="str">
        <f>IF(ROWS($A$3:V386)&gt;CEILING(COUNT(DRAFT!$B:$B)/4,1),"",INDEX(RSLT,ROWS($A$3:V386)+QUOTIENT(COLUMNS($A$3:V386)-1,65)*CEILING(COUNT(DRAFT!$B:$B)/4,1),1+MOD(COLUMN()-1,6)))</f>
        <v/>
      </c>
      <c r="W386" s="51" t="str">
        <f>IF(ROWS($A$3:W386)&gt;CEILING(COUNT(DRAFT!$B:$B)/4,1),"",INDEX(RSLT,ROWS($A$3:W386)+QUOTIENT(COLUMNS($A$3:W386)-1,65)*CEILING(COUNT(DRAFT!$B:$B)/4,1),1+MOD(COLUMN()-1,6)))</f>
        <v/>
      </c>
      <c r="X386" s="51" t="str">
        <f>IF(ROWS($A$3:X386)&gt;CEILING(COUNT(DRAFT!$B:$B)/4,1),"",INDEX(RSLT,ROWS($A$3:X386)+QUOTIENT(COLUMNS($A$3:X386)-1,65)*CEILING(COUNT(DRAFT!$B:$B)/4,1),1+MOD(COLUMN()-1,6)))</f>
        <v/>
      </c>
    </row>
    <row r="387" spans="1:24" ht="23.1" customHeight="1" x14ac:dyDescent="0.2">
      <c r="A387" s="51" t="str">
        <f>IF(ROWS($A$3:A387)&gt;CEILING(COUNT(DRAFT!$B:$B)/4,1),"",INDEX(RSLT,ROWS($A$3:A387)+QUOTIENT(COLUMNS($A$3:A387)-1,65)*CEILING(COUNT(DRAFT!$B:$B)/4,1),1+MOD(COLUMN()-1,6)))</f>
        <v/>
      </c>
      <c r="B387" s="52" t="str">
        <f>IF(ROWS($A$3:B387)&gt;CEILING(COUNT(DRAFT!$B:$B)/4,1),"",INDEX(RSLT,ROWS($A$3:B387)+QUOTIENT(COLUMNS($A$3:B387)-1,65)*CEILING(COUNT(DRAFT!$B:$B)/4,1),1+MOD(COLUMN()-1,6)))</f>
        <v/>
      </c>
      <c r="C387" s="71" t="str">
        <f>IF(ROWS($A$3:C387)&gt;CEILING(COUNT(DRAFT!$B:$B)/4,1),"",INDEX(RSLT,ROWS($A$3:C387)+QUOTIENT(COLUMNS($A$3:C387)-1,65)*CEILING(COUNT(DRAFT!$B:$B)/4,1),1+MOD(COLUMN()-1,6)))</f>
        <v/>
      </c>
      <c r="D387" s="51" t="str">
        <f>IF(ROWS($A$3:D387)&gt;CEILING(COUNT(DRAFT!$B:$B)/4,1),"",INDEX(RSLT,ROWS($A$3:D387)+QUOTIENT(COLUMNS($A$3:D387)-1,65)*CEILING(COUNT(DRAFT!$B:$B)/4,1),1+MOD(COLUMN()-1,6)))</f>
        <v/>
      </c>
      <c r="E387" s="51" t="str">
        <f>IF(ROWS($A$3:E387)&gt;CEILING(COUNT(DRAFT!$B:$B)/4,1),"",INDEX(RSLT,ROWS($A$3:E387)+QUOTIENT(COLUMNS($A$3:E387)-1,65)*CEILING(COUNT(DRAFT!$B:$B)/4,1),1+MOD(COLUMN()-1,6)))</f>
        <v/>
      </c>
      <c r="F387" s="51" t="str">
        <f>IF(ROWS($A$3:F387)&gt;CEILING(COUNT(DRAFT!$B:$B)/4,1),"",INDEX(RSLT,ROWS($A$3:F387)+QUOTIENT(COLUMNS($A$3:F387)-1,65)*CEILING(COUNT(DRAFT!$B:$B)/4,1),1+MOD(COLUMN()-1,6)))</f>
        <v/>
      </c>
      <c r="G387" s="51" t="str">
        <f>IF(ROWS($A$3:G387)&gt;CEILING(COUNT(DRAFT!$B:$B)/4,1),"",INDEX(RSLT,ROWS($A$3:G387)+QUOTIENT(COLUMNS($A$3:G387)-1,65)*CEILING(COUNT(DRAFT!$B:$B)/4,1),1+MOD(COLUMN()-1,6)))</f>
        <v/>
      </c>
      <c r="H387" s="52" t="str">
        <f>IF(ROWS($A$3:H387)&gt;CEILING(COUNT(DRAFT!$B:$B)/4,1),"",INDEX(RSLT,ROWS($A$3:H387)+QUOTIENT(COLUMNS($A$3:H387)-1,65)*CEILING(COUNT(DRAFT!$B:$B)/4,1),1+MOD(COLUMN()-1,6)))</f>
        <v/>
      </c>
      <c r="I387" s="71" t="str">
        <f>IF(ROWS($A$3:I387)&gt;CEILING(COUNT(DRAFT!$B:$B)/4,1),"",INDEX(RSLT,ROWS($A$3:I387)+QUOTIENT(COLUMNS($A$3:I387)-1,65)*CEILING(COUNT(DRAFT!$B:$B)/4,1),1+MOD(COLUMN()-1,6)))</f>
        <v/>
      </c>
      <c r="J387" s="51" t="str">
        <f>IF(ROWS($A$3:J387)&gt;CEILING(COUNT(DRAFT!$B:$B)/4,1),"",INDEX(RSLT,ROWS($A$3:J387)+QUOTIENT(COLUMNS($A$3:J387)-1,65)*CEILING(COUNT(DRAFT!$B:$B)/4,1),1+MOD(COLUMN()-1,6)))</f>
        <v/>
      </c>
      <c r="K387" s="51" t="str">
        <f>IF(ROWS($A$3:K387)&gt;CEILING(COUNT(DRAFT!$B:$B)/4,1),"",INDEX(RSLT,ROWS($A$3:K387)+QUOTIENT(COLUMNS($A$3:K387)-1,65)*CEILING(COUNT(DRAFT!$B:$B)/4,1),1+MOD(COLUMN()-1,6)))</f>
        <v/>
      </c>
      <c r="L387" s="51" t="str">
        <f>IF(ROWS($A$3:L387)&gt;CEILING(COUNT(DRAFT!$B:$B)/4,1),"",INDEX(RSLT,ROWS($A$3:L387)+QUOTIENT(COLUMNS($A$3:L387)-1,65)*CEILING(COUNT(DRAFT!$B:$B)/4,1),1+MOD(COLUMN()-1,6)))</f>
        <v/>
      </c>
      <c r="M387" s="51" t="str">
        <f>IF(ROWS($A$3:M387)&gt;CEILING(COUNT(DRAFT!$B:$B)/4,1),"",INDEX(RSLT,ROWS($A$3:M387)+QUOTIENT(COLUMNS($A$3:M387)-1,65)*CEILING(COUNT(DRAFT!$B:$B)/4,1),1+MOD(COLUMN()-1,6)))</f>
        <v/>
      </c>
      <c r="N387" s="52" t="str">
        <f>IF(ROWS($A$3:N387)&gt;CEILING(COUNT(DRAFT!$B:$B)/4,1),"",INDEX(RSLT,ROWS($A$3:N387)+QUOTIENT(COLUMNS($A$3:N387)-1,65)*CEILING(COUNT(DRAFT!$B:$B)/4,1),1+MOD(COLUMN()-1,6)))</f>
        <v/>
      </c>
      <c r="O387" s="71" t="str">
        <f>IF(ROWS($A$3:O387)&gt;CEILING(COUNT(DRAFT!$B:$B)/4,1),"",INDEX(RSLT,ROWS($A$3:O387)+QUOTIENT(COLUMNS($A$3:O387)-1,65)*CEILING(COUNT(DRAFT!$B:$B)/4,1),1+MOD(COLUMN()-1,6)))</f>
        <v/>
      </c>
      <c r="P387" s="51" t="str">
        <f>IF(ROWS($A$3:P387)&gt;CEILING(COUNT(DRAFT!$B:$B)/4,1),"",INDEX(RSLT,ROWS($A$3:P387)+QUOTIENT(COLUMNS($A$3:P387)-1,65)*CEILING(COUNT(DRAFT!$B:$B)/4,1),1+MOD(COLUMN()-1,6)))</f>
        <v/>
      </c>
      <c r="Q387" s="51" t="str">
        <f>IF(ROWS($A$3:Q387)&gt;CEILING(COUNT(DRAFT!$B:$B)/4,1),"",INDEX(RSLT,ROWS($A$3:Q387)+QUOTIENT(COLUMNS($A$3:Q387)-1,65)*CEILING(COUNT(DRAFT!$B:$B)/4,1),1+MOD(COLUMN()-1,6)))</f>
        <v/>
      </c>
      <c r="R387" s="51" t="str">
        <f>IF(ROWS($A$3:R387)&gt;CEILING(COUNT(DRAFT!$B:$B)/4,1),"",INDEX(RSLT,ROWS($A$3:R387)+QUOTIENT(COLUMNS($A$3:R387)-1,65)*CEILING(COUNT(DRAFT!$B:$B)/4,1),1+MOD(COLUMN()-1,6)))</f>
        <v/>
      </c>
      <c r="S387" s="51" t="str">
        <f>IF(ROWS($A$3:S387)&gt;CEILING(COUNT(DRAFT!$B:$B)/4,1),"",INDEX(RSLT,ROWS($A$3:S387)+QUOTIENT(COLUMNS($A$3:S387)-1,65)*CEILING(COUNT(DRAFT!$B:$B)/4,1),1+MOD(COLUMN()-1,6)))</f>
        <v/>
      </c>
      <c r="T387" s="52" t="str">
        <f>IF(ROWS($A$3:T387)&gt;CEILING(COUNT(DRAFT!$B:$B)/4,1),"",INDEX(RSLT,ROWS($A$3:T387)+QUOTIENT(COLUMNS($A$3:T387)-1,65)*CEILING(COUNT(DRAFT!$B:$B)/4,1),1+MOD(COLUMN()-1,6)))</f>
        <v/>
      </c>
      <c r="U387" s="71" t="str">
        <f>IF(ROWS($A$3:U387)&gt;CEILING(COUNT(DRAFT!$B:$B)/4,1),"",INDEX(RSLT,ROWS($A$3:U387)+QUOTIENT(COLUMNS($A$3:U387)-1,65)*CEILING(COUNT(DRAFT!$B:$B)/4,1),1+MOD(COLUMN()-1,6)))</f>
        <v/>
      </c>
      <c r="V387" s="51" t="str">
        <f>IF(ROWS($A$3:V387)&gt;CEILING(COUNT(DRAFT!$B:$B)/4,1),"",INDEX(RSLT,ROWS($A$3:V387)+QUOTIENT(COLUMNS($A$3:V387)-1,65)*CEILING(COUNT(DRAFT!$B:$B)/4,1),1+MOD(COLUMN()-1,6)))</f>
        <v/>
      </c>
      <c r="W387" s="51" t="str">
        <f>IF(ROWS($A$3:W387)&gt;CEILING(COUNT(DRAFT!$B:$B)/4,1),"",INDEX(RSLT,ROWS($A$3:W387)+QUOTIENT(COLUMNS($A$3:W387)-1,65)*CEILING(COUNT(DRAFT!$B:$B)/4,1),1+MOD(COLUMN()-1,6)))</f>
        <v/>
      </c>
      <c r="X387" s="51" t="str">
        <f>IF(ROWS($A$3:X387)&gt;CEILING(COUNT(DRAFT!$B:$B)/4,1),"",INDEX(RSLT,ROWS($A$3:X387)+QUOTIENT(COLUMNS($A$3:X387)-1,65)*CEILING(COUNT(DRAFT!$B:$B)/4,1),1+MOD(COLUMN()-1,6)))</f>
        <v/>
      </c>
    </row>
    <row r="388" spans="1:24" ht="23.1" customHeight="1" x14ac:dyDescent="0.2">
      <c r="A388" s="51" t="str">
        <f>IF(ROWS($A$3:A388)&gt;CEILING(COUNT(DRAFT!$B:$B)/4,1),"",INDEX(RSLT,ROWS($A$3:A388)+QUOTIENT(COLUMNS($A$3:A388)-1,65)*CEILING(COUNT(DRAFT!$B:$B)/4,1),1+MOD(COLUMN()-1,6)))</f>
        <v/>
      </c>
      <c r="B388" s="52" t="str">
        <f>IF(ROWS($A$3:B388)&gt;CEILING(COUNT(DRAFT!$B:$B)/4,1),"",INDEX(RSLT,ROWS($A$3:B388)+QUOTIENT(COLUMNS($A$3:B388)-1,65)*CEILING(COUNT(DRAFT!$B:$B)/4,1),1+MOD(COLUMN()-1,6)))</f>
        <v/>
      </c>
      <c r="C388" s="71" t="str">
        <f>IF(ROWS($A$3:C388)&gt;CEILING(COUNT(DRAFT!$B:$B)/4,1),"",INDEX(RSLT,ROWS($A$3:C388)+QUOTIENT(COLUMNS($A$3:C388)-1,65)*CEILING(COUNT(DRAFT!$B:$B)/4,1),1+MOD(COLUMN()-1,6)))</f>
        <v/>
      </c>
      <c r="D388" s="51" t="str">
        <f>IF(ROWS($A$3:D388)&gt;CEILING(COUNT(DRAFT!$B:$B)/4,1),"",INDEX(RSLT,ROWS($A$3:D388)+QUOTIENT(COLUMNS($A$3:D388)-1,65)*CEILING(COUNT(DRAFT!$B:$B)/4,1),1+MOD(COLUMN()-1,6)))</f>
        <v/>
      </c>
      <c r="E388" s="51" t="str">
        <f>IF(ROWS($A$3:E388)&gt;CEILING(COUNT(DRAFT!$B:$B)/4,1),"",INDEX(RSLT,ROWS($A$3:E388)+QUOTIENT(COLUMNS($A$3:E388)-1,65)*CEILING(COUNT(DRAFT!$B:$B)/4,1),1+MOD(COLUMN()-1,6)))</f>
        <v/>
      </c>
      <c r="F388" s="51" t="str">
        <f>IF(ROWS($A$3:F388)&gt;CEILING(COUNT(DRAFT!$B:$B)/4,1),"",INDEX(RSLT,ROWS($A$3:F388)+QUOTIENT(COLUMNS($A$3:F388)-1,65)*CEILING(COUNT(DRAFT!$B:$B)/4,1),1+MOD(COLUMN()-1,6)))</f>
        <v/>
      </c>
      <c r="G388" s="51" t="str">
        <f>IF(ROWS($A$3:G388)&gt;CEILING(COUNT(DRAFT!$B:$B)/4,1),"",INDEX(RSLT,ROWS($A$3:G388)+QUOTIENT(COLUMNS($A$3:G388)-1,65)*CEILING(COUNT(DRAFT!$B:$B)/4,1),1+MOD(COLUMN()-1,6)))</f>
        <v/>
      </c>
      <c r="H388" s="52" t="str">
        <f>IF(ROWS($A$3:H388)&gt;CEILING(COUNT(DRAFT!$B:$B)/4,1),"",INDEX(RSLT,ROWS($A$3:H388)+QUOTIENT(COLUMNS($A$3:H388)-1,65)*CEILING(COUNT(DRAFT!$B:$B)/4,1),1+MOD(COLUMN()-1,6)))</f>
        <v/>
      </c>
      <c r="I388" s="71" t="str">
        <f>IF(ROWS($A$3:I388)&gt;CEILING(COUNT(DRAFT!$B:$B)/4,1),"",INDEX(RSLT,ROWS($A$3:I388)+QUOTIENT(COLUMNS($A$3:I388)-1,65)*CEILING(COUNT(DRAFT!$B:$B)/4,1),1+MOD(COLUMN()-1,6)))</f>
        <v/>
      </c>
      <c r="J388" s="51" t="str">
        <f>IF(ROWS($A$3:J388)&gt;CEILING(COUNT(DRAFT!$B:$B)/4,1),"",INDEX(RSLT,ROWS($A$3:J388)+QUOTIENT(COLUMNS($A$3:J388)-1,65)*CEILING(COUNT(DRAFT!$B:$B)/4,1),1+MOD(COLUMN()-1,6)))</f>
        <v/>
      </c>
      <c r="K388" s="51" t="str">
        <f>IF(ROWS($A$3:K388)&gt;CEILING(COUNT(DRAFT!$B:$B)/4,1),"",INDEX(RSLT,ROWS($A$3:K388)+QUOTIENT(COLUMNS($A$3:K388)-1,65)*CEILING(COUNT(DRAFT!$B:$B)/4,1),1+MOD(COLUMN()-1,6)))</f>
        <v/>
      </c>
      <c r="L388" s="51" t="str">
        <f>IF(ROWS($A$3:L388)&gt;CEILING(COUNT(DRAFT!$B:$B)/4,1),"",INDEX(RSLT,ROWS($A$3:L388)+QUOTIENT(COLUMNS($A$3:L388)-1,65)*CEILING(COUNT(DRAFT!$B:$B)/4,1),1+MOD(COLUMN()-1,6)))</f>
        <v/>
      </c>
      <c r="M388" s="51" t="str">
        <f>IF(ROWS($A$3:M388)&gt;CEILING(COUNT(DRAFT!$B:$B)/4,1),"",INDEX(RSLT,ROWS($A$3:M388)+QUOTIENT(COLUMNS($A$3:M388)-1,65)*CEILING(COUNT(DRAFT!$B:$B)/4,1),1+MOD(COLUMN()-1,6)))</f>
        <v/>
      </c>
      <c r="N388" s="52" t="str">
        <f>IF(ROWS($A$3:N388)&gt;CEILING(COUNT(DRAFT!$B:$B)/4,1),"",INDEX(RSLT,ROWS($A$3:N388)+QUOTIENT(COLUMNS($A$3:N388)-1,65)*CEILING(COUNT(DRAFT!$B:$B)/4,1),1+MOD(COLUMN()-1,6)))</f>
        <v/>
      </c>
      <c r="O388" s="71" t="str">
        <f>IF(ROWS($A$3:O388)&gt;CEILING(COUNT(DRAFT!$B:$B)/4,1),"",INDEX(RSLT,ROWS($A$3:O388)+QUOTIENT(COLUMNS($A$3:O388)-1,65)*CEILING(COUNT(DRAFT!$B:$B)/4,1),1+MOD(COLUMN()-1,6)))</f>
        <v/>
      </c>
      <c r="P388" s="51" t="str">
        <f>IF(ROWS($A$3:P388)&gt;CEILING(COUNT(DRAFT!$B:$B)/4,1),"",INDEX(RSLT,ROWS($A$3:P388)+QUOTIENT(COLUMNS($A$3:P388)-1,65)*CEILING(COUNT(DRAFT!$B:$B)/4,1),1+MOD(COLUMN()-1,6)))</f>
        <v/>
      </c>
      <c r="Q388" s="51" t="str">
        <f>IF(ROWS($A$3:Q388)&gt;CEILING(COUNT(DRAFT!$B:$B)/4,1),"",INDEX(RSLT,ROWS($A$3:Q388)+QUOTIENT(COLUMNS($A$3:Q388)-1,65)*CEILING(COUNT(DRAFT!$B:$B)/4,1),1+MOD(COLUMN()-1,6)))</f>
        <v/>
      </c>
      <c r="R388" s="51" t="str">
        <f>IF(ROWS($A$3:R388)&gt;CEILING(COUNT(DRAFT!$B:$B)/4,1),"",INDEX(RSLT,ROWS($A$3:R388)+QUOTIENT(COLUMNS($A$3:R388)-1,65)*CEILING(COUNT(DRAFT!$B:$B)/4,1),1+MOD(COLUMN()-1,6)))</f>
        <v/>
      </c>
      <c r="S388" s="51" t="str">
        <f>IF(ROWS($A$3:S388)&gt;CEILING(COUNT(DRAFT!$B:$B)/4,1),"",INDEX(RSLT,ROWS($A$3:S388)+QUOTIENT(COLUMNS($A$3:S388)-1,65)*CEILING(COUNT(DRAFT!$B:$B)/4,1),1+MOD(COLUMN()-1,6)))</f>
        <v/>
      </c>
      <c r="T388" s="52" t="str">
        <f>IF(ROWS($A$3:T388)&gt;CEILING(COUNT(DRAFT!$B:$B)/4,1),"",INDEX(RSLT,ROWS($A$3:T388)+QUOTIENT(COLUMNS($A$3:T388)-1,65)*CEILING(COUNT(DRAFT!$B:$B)/4,1),1+MOD(COLUMN()-1,6)))</f>
        <v/>
      </c>
      <c r="U388" s="71" t="str">
        <f>IF(ROWS($A$3:U388)&gt;CEILING(COUNT(DRAFT!$B:$B)/4,1),"",INDEX(RSLT,ROWS($A$3:U388)+QUOTIENT(COLUMNS($A$3:U388)-1,65)*CEILING(COUNT(DRAFT!$B:$B)/4,1),1+MOD(COLUMN()-1,6)))</f>
        <v/>
      </c>
      <c r="V388" s="51" t="str">
        <f>IF(ROWS($A$3:V388)&gt;CEILING(COUNT(DRAFT!$B:$B)/4,1),"",INDEX(RSLT,ROWS($A$3:V388)+QUOTIENT(COLUMNS($A$3:V388)-1,65)*CEILING(COUNT(DRAFT!$B:$B)/4,1),1+MOD(COLUMN()-1,6)))</f>
        <v/>
      </c>
      <c r="W388" s="51" t="str">
        <f>IF(ROWS($A$3:W388)&gt;CEILING(COUNT(DRAFT!$B:$B)/4,1),"",INDEX(RSLT,ROWS($A$3:W388)+QUOTIENT(COLUMNS($A$3:W388)-1,65)*CEILING(COUNT(DRAFT!$B:$B)/4,1),1+MOD(COLUMN()-1,6)))</f>
        <v/>
      </c>
      <c r="X388" s="51" t="str">
        <f>IF(ROWS($A$3:X388)&gt;CEILING(COUNT(DRAFT!$B:$B)/4,1),"",INDEX(RSLT,ROWS($A$3:X388)+QUOTIENT(COLUMNS($A$3:X388)-1,65)*CEILING(COUNT(DRAFT!$B:$B)/4,1),1+MOD(COLUMN()-1,6)))</f>
        <v/>
      </c>
    </row>
    <row r="389" spans="1:24" ht="23.1" customHeight="1" x14ac:dyDescent="0.2">
      <c r="A389" s="51" t="str">
        <f>IF(ROWS($A$3:A389)&gt;CEILING(COUNT(DRAFT!$B:$B)/4,1),"",INDEX(RSLT,ROWS($A$3:A389)+QUOTIENT(COLUMNS($A$3:A389)-1,65)*CEILING(COUNT(DRAFT!$B:$B)/4,1),1+MOD(COLUMN()-1,6)))</f>
        <v/>
      </c>
      <c r="B389" s="52" t="str">
        <f>IF(ROWS($A$3:B389)&gt;CEILING(COUNT(DRAFT!$B:$B)/4,1),"",INDEX(RSLT,ROWS($A$3:B389)+QUOTIENT(COLUMNS($A$3:B389)-1,65)*CEILING(COUNT(DRAFT!$B:$B)/4,1),1+MOD(COLUMN()-1,6)))</f>
        <v/>
      </c>
      <c r="C389" s="71" t="str">
        <f>IF(ROWS($A$3:C389)&gt;CEILING(COUNT(DRAFT!$B:$B)/4,1),"",INDEX(RSLT,ROWS($A$3:C389)+QUOTIENT(COLUMNS($A$3:C389)-1,65)*CEILING(COUNT(DRAFT!$B:$B)/4,1),1+MOD(COLUMN()-1,6)))</f>
        <v/>
      </c>
      <c r="D389" s="51" t="str">
        <f>IF(ROWS($A$3:D389)&gt;CEILING(COUNT(DRAFT!$B:$B)/4,1),"",INDEX(RSLT,ROWS($A$3:D389)+QUOTIENT(COLUMNS($A$3:D389)-1,65)*CEILING(COUNT(DRAFT!$B:$B)/4,1),1+MOD(COLUMN()-1,6)))</f>
        <v/>
      </c>
      <c r="E389" s="51" t="str">
        <f>IF(ROWS($A$3:E389)&gt;CEILING(COUNT(DRAFT!$B:$B)/4,1),"",INDEX(RSLT,ROWS($A$3:E389)+QUOTIENT(COLUMNS($A$3:E389)-1,65)*CEILING(COUNT(DRAFT!$B:$B)/4,1),1+MOD(COLUMN()-1,6)))</f>
        <v/>
      </c>
      <c r="F389" s="51" t="str">
        <f>IF(ROWS($A$3:F389)&gt;CEILING(COUNT(DRAFT!$B:$B)/4,1),"",INDEX(RSLT,ROWS($A$3:F389)+QUOTIENT(COLUMNS($A$3:F389)-1,65)*CEILING(COUNT(DRAFT!$B:$B)/4,1),1+MOD(COLUMN()-1,6)))</f>
        <v/>
      </c>
      <c r="G389" s="51" t="str">
        <f>IF(ROWS($A$3:G389)&gt;CEILING(COUNT(DRAFT!$B:$B)/4,1),"",INDEX(RSLT,ROWS($A$3:G389)+QUOTIENT(COLUMNS($A$3:G389)-1,65)*CEILING(COUNT(DRAFT!$B:$B)/4,1),1+MOD(COLUMN()-1,6)))</f>
        <v/>
      </c>
      <c r="H389" s="52" t="str">
        <f>IF(ROWS($A$3:H389)&gt;CEILING(COUNT(DRAFT!$B:$B)/4,1),"",INDEX(RSLT,ROWS($A$3:H389)+QUOTIENT(COLUMNS($A$3:H389)-1,65)*CEILING(COUNT(DRAFT!$B:$B)/4,1),1+MOD(COLUMN()-1,6)))</f>
        <v/>
      </c>
      <c r="I389" s="71" t="str">
        <f>IF(ROWS($A$3:I389)&gt;CEILING(COUNT(DRAFT!$B:$B)/4,1),"",INDEX(RSLT,ROWS($A$3:I389)+QUOTIENT(COLUMNS($A$3:I389)-1,65)*CEILING(COUNT(DRAFT!$B:$B)/4,1),1+MOD(COLUMN()-1,6)))</f>
        <v/>
      </c>
      <c r="J389" s="51" t="str">
        <f>IF(ROWS($A$3:J389)&gt;CEILING(COUNT(DRAFT!$B:$B)/4,1),"",INDEX(RSLT,ROWS($A$3:J389)+QUOTIENT(COLUMNS($A$3:J389)-1,65)*CEILING(COUNT(DRAFT!$B:$B)/4,1),1+MOD(COLUMN()-1,6)))</f>
        <v/>
      </c>
      <c r="K389" s="51" t="str">
        <f>IF(ROWS($A$3:K389)&gt;CEILING(COUNT(DRAFT!$B:$B)/4,1),"",INDEX(RSLT,ROWS($A$3:K389)+QUOTIENT(COLUMNS($A$3:K389)-1,65)*CEILING(COUNT(DRAFT!$B:$B)/4,1),1+MOD(COLUMN()-1,6)))</f>
        <v/>
      </c>
      <c r="L389" s="51" t="str">
        <f>IF(ROWS($A$3:L389)&gt;CEILING(COUNT(DRAFT!$B:$B)/4,1),"",INDEX(RSLT,ROWS($A$3:L389)+QUOTIENT(COLUMNS($A$3:L389)-1,65)*CEILING(COUNT(DRAFT!$B:$B)/4,1),1+MOD(COLUMN()-1,6)))</f>
        <v/>
      </c>
      <c r="M389" s="51" t="str">
        <f>IF(ROWS($A$3:M389)&gt;CEILING(COUNT(DRAFT!$B:$B)/4,1),"",INDEX(RSLT,ROWS($A$3:M389)+QUOTIENT(COLUMNS($A$3:M389)-1,65)*CEILING(COUNT(DRAFT!$B:$B)/4,1),1+MOD(COLUMN()-1,6)))</f>
        <v/>
      </c>
      <c r="N389" s="52" t="str">
        <f>IF(ROWS($A$3:N389)&gt;CEILING(COUNT(DRAFT!$B:$B)/4,1),"",INDEX(RSLT,ROWS($A$3:N389)+QUOTIENT(COLUMNS($A$3:N389)-1,65)*CEILING(COUNT(DRAFT!$B:$B)/4,1),1+MOD(COLUMN()-1,6)))</f>
        <v/>
      </c>
      <c r="O389" s="71" t="str">
        <f>IF(ROWS($A$3:O389)&gt;CEILING(COUNT(DRAFT!$B:$B)/4,1),"",INDEX(RSLT,ROWS($A$3:O389)+QUOTIENT(COLUMNS($A$3:O389)-1,65)*CEILING(COUNT(DRAFT!$B:$B)/4,1),1+MOD(COLUMN()-1,6)))</f>
        <v/>
      </c>
      <c r="P389" s="51" t="str">
        <f>IF(ROWS($A$3:P389)&gt;CEILING(COUNT(DRAFT!$B:$B)/4,1),"",INDEX(RSLT,ROWS($A$3:P389)+QUOTIENT(COLUMNS($A$3:P389)-1,65)*CEILING(COUNT(DRAFT!$B:$B)/4,1),1+MOD(COLUMN()-1,6)))</f>
        <v/>
      </c>
      <c r="Q389" s="51" t="str">
        <f>IF(ROWS($A$3:Q389)&gt;CEILING(COUNT(DRAFT!$B:$B)/4,1),"",INDEX(RSLT,ROWS($A$3:Q389)+QUOTIENT(COLUMNS($A$3:Q389)-1,65)*CEILING(COUNT(DRAFT!$B:$B)/4,1),1+MOD(COLUMN()-1,6)))</f>
        <v/>
      </c>
      <c r="R389" s="51" t="str">
        <f>IF(ROWS($A$3:R389)&gt;CEILING(COUNT(DRAFT!$B:$B)/4,1),"",INDEX(RSLT,ROWS($A$3:R389)+QUOTIENT(COLUMNS($A$3:R389)-1,65)*CEILING(COUNT(DRAFT!$B:$B)/4,1),1+MOD(COLUMN()-1,6)))</f>
        <v/>
      </c>
      <c r="S389" s="51" t="str">
        <f>IF(ROWS($A$3:S389)&gt;CEILING(COUNT(DRAFT!$B:$B)/4,1),"",INDEX(RSLT,ROWS($A$3:S389)+QUOTIENT(COLUMNS($A$3:S389)-1,65)*CEILING(COUNT(DRAFT!$B:$B)/4,1),1+MOD(COLUMN()-1,6)))</f>
        <v/>
      </c>
      <c r="T389" s="52" t="str">
        <f>IF(ROWS($A$3:T389)&gt;CEILING(COUNT(DRAFT!$B:$B)/4,1),"",INDEX(RSLT,ROWS($A$3:T389)+QUOTIENT(COLUMNS($A$3:T389)-1,65)*CEILING(COUNT(DRAFT!$B:$B)/4,1),1+MOD(COLUMN()-1,6)))</f>
        <v/>
      </c>
      <c r="U389" s="71" t="str">
        <f>IF(ROWS($A$3:U389)&gt;CEILING(COUNT(DRAFT!$B:$B)/4,1),"",INDEX(RSLT,ROWS($A$3:U389)+QUOTIENT(COLUMNS($A$3:U389)-1,65)*CEILING(COUNT(DRAFT!$B:$B)/4,1),1+MOD(COLUMN()-1,6)))</f>
        <v/>
      </c>
      <c r="V389" s="51" t="str">
        <f>IF(ROWS($A$3:V389)&gt;CEILING(COUNT(DRAFT!$B:$B)/4,1),"",INDEX(RSLT,ROWS($A$3:V389)+QUOTIENT(COLUMNS($A$3:V389)-1,65)*CEILING(COUNT(DRAFT!$B:$B)/4,1),1+MOD(COLUMN()-1,6)))</f>
        <v/>
      </c>
      <c r="W389" s="51" t="str">
        <f>IF(ROWS($A$3:W389)&gt;CEILING(COUNT(DRAFT!$B:$B)/4,1),"",INDEX(RSLT,ROWS($A$3:W389)+QUOTIENT(COLUMNS($A$3:W389)-1,65)*CEILING(COUNT(DRAFT!$B:$B)/4,1),1+MOD(COLUMN()-1,6)))</f>
        <v/>
      </c>
      <c r="X389" s="51" t="str">
        <f>IF(ROWS($A$3:X389)&gt;CEILING(COUNT(DRAFT!$B:$B)/4,1),"",INDEX(RSLT,ROWS($A$3:X389)+QUOTIENT(COLUMNS($A$3:X389)-1,65)*CEILING(COUNT(DRAFT!$B:$B)/4,1),1+MOD(COLUMN()-1,6)))</f>
        <v/>
      </c>
    </row>
    <row r="390" spans="1:24" ht="23.1" customHeight="1" x14ac:dyDescent="0.2">
      <c r="A390" s="51" t="str">
        <f>IF(ROWS($A$3:A390)&gt;CEILING(COUNT(DRAFT!$B:$B)/4,1),"",INDEX(RSLT,ROWS($A$3:A390)+QUOTIENT(COLUMNS($A$3:A390)-1,65)*CEILING(COUNT(DRAFT!$B:$B)/4,1),1+MOD(COLUMN()-1,6)))</f>
        <v/>
      </c>
      <c r="B390" s="52" t="str">
        <f>IF(ROWS($A$3:B390)&gt;CEILING(COUNT(DRAFT!$B:$B)/4,1),"",INDEX(RSLT,ROWS($A$3:B390)+QUOTIENT(COLUMNS($A$3:B390)-1,65)*CEILING(COUNT(DRAFT!$B:$B)/4,1),1+MOD(COLUMN()-1,6)))</f>
        <v/>
      </c>
      <c r="C390" s="71" t="str">
        <f>IF(ROWS($A$3:C390)&gt;CEILING(COUNT(DRAFT!$B:$B)/4,1),"",INDEX(RSLT,ROWS($A$3:C390)+QUOTIENT(COLUMNS($A$3:C390)-1,65)*CEILING(COUNT(DRAFT!$B:$B)/4,1),1+MOD(COLUMN()-1,6)))</f>
        <v/>
      </c>
      <c r="D390" s="51" t="str">
        <f>IF(ROWS($A$3:D390)&gt;CEILING(COUNT(DRAFT!$B:$B)/4,1),"",INDEX(RSLT,ROWS($A$3:D390)+QUOTIENT(COLUMNS($A$3:D390)-1,65)*CEILING(COUNT(DRAFT!$B:$B)/4,1),1+MOD(COLUMN()-1,6)))</f>
        <v/>
      </c>
      <c r="E390" s="51" t="str">
        <f>IF(ROWS($A$3:E390)&gt;CEILING(COUNT(DRAFT!$B:$B)/4,1),"",INDEX(RSLT,ROWS($A$3:E390)+QUOTIENT(COLUMNS($A$3:E390)-1,65)*CEILING(COUNT(DRAFT!$B:$B)/4,1),1+MOD(COLUMN()-1,6)))</f>
        <v/>
      </c>
      <c r="F390" s="51" t="str">
        <f>IF(ROWS($A$3:F390)&gt;CEILING(COUNT(DRAFT!$B:$B)/4,1),"",INDEX(RSLT,ROWS($A$3:F390)+QUOTIENT(COLUMNS($A$3:F390)-1,65)*CEILING(COUNT(DRAFT!$B:$B)/4,1),1+MOD(COLUMN()-1,6)))</f>
        <v/>
      </c>
      <c r="G390" s="51" t="str">
        <f>IF(ROWS($A$3:G390)&gt;CEILING(COUNT(DRAFT!$B:$B)/4,1),"",INDEX(RSLT,ROWS($A$3:G390)+QUOTIENT(COLUMNS($A$3:G390)-1,65)*CEILING(COUNT(DRAFT!$B:$B)/4,1),1+MOD(COLUMN()-1,6)))</f>
        <v/>
      </c>
      <c r="H390" s="52" t="str">
        <f>IF(ROWS($A$3:H390)&gt;CEILING(COUNT(DRAFT!$B:$B)/4,1),"",INDEX(RSLT,ROWS($A$3:H390)+QUOTIENT(COLUMNS($A$3:H390)-1,65)*CEILING(COUNT(DRAFT!$B:$B)/4,1),1+MOD(COLUMN()-1,6)))</f>
        <v/>
      </c>
      <c r="I390" s="71" t="str">
        <f>IF(ROWS($A$3:I390)&gt;CEILING(COUNT(DRAFT!$B:$B)/4,1),"",INDEX(RSLT,ROWS($A$3:I390)+QUOTIENT(COLUMNS($A$3:I390)-1,65)*CEILING(COUNT(DRAFT!$B:$B)/4,1),1+MOD(COLUMN()-1,6)))</f>
        <v/>
      </c>
      <c r="J390" s="51" t="str">
        <f>IF(ROWS($A$3:J390)&gt;CEILING(COUNT(DRAFT!$B:$B)/4,1),"",INDEX(RSLT,ROWS($A$3:J390)+QUOTIENT(COLUMNS($A$3:J390)-1,65)*CEILING(COUNT(DRAFT!$B:$B)/4,1),1+MOD(COLUMN()-1,6)))</f>
        <v/>
      </c>
      <c r="K390" s="51" t="str">
        <f>IF(ROWS($A$3:K390)&gt;CEILING(COUNT(DRAFT!$B:$B)/4,1),"",INDEX(RSLT,ROWS($A$3:K390)+QUOTIENT(COLUMNS($A$3:K390)-1,65)*CEILING(COUNT(DRAFT!$B:$B)/4,1),1+MOD(COLUMN()-1,6)))</f>
        <v/>
      </c>
      <c r="L390" s="51" t="str">
        <f>IF(ROWS($A$3:L390)&gt;CEILING(COUNT(DRAFT!$B:$B)/4,1),"",INDEX(RSLT,ROWS($A$3:L390)+QUOTIENT(COLUMNS($A$3:L390)-1,65)*CEILING(COUNT(DRAFT!$B:$B)/4,1),1+MOD(COLUMN()-1,6)))</f>
        <v/>
      </c>
      <c r="M390" s="51" t="str">
        <f>IF(ROWS($A$3:M390)&gt;CEILING(COUNT(DRAFT!$B:$B)/4,1),"",INDEX(RSLT,ROWS($A$3:M390)+QUOTIENT(COLUMNS($A$3:M390)-1,65)*CEILING(COUNT(DRAFT!$B:$B)/4,1),1+MOD(COLUMN()-1,6)))</f>
        <v/>
      </c>
      <c r="N390" s="52" t="str">
        <f>IF(ROWS($A$3:N390)&gt;CEILING(COUNT(DRAFT!$B:$B)/4,1),"",INDEX(RSLT,ROWS($A$3:N390)+QUOTIENT(COLUMNS($A$3:N390)-1,65)*CEILING(COUNT(DRAFT!$B:$B)/4,1),1+MOD(COLUMN()-1,6)))</f>
        <v/>
      </c>
      <c r="O390" s="71" t="str">
        <f>IF(ROWS($A$3:O390)&gt;CEILING(COUNT(DRAFT!$B:$B)/4,1),"",INDEX(RSLT,ROWS($A$3:O390)+QUOTIENT(COLUMNS($A$3:O390)-1,65)*CEILING(COUNT(DRAFT!$B:$B)/4,1),1+MOD(COLUMN()-1,6)))</f>
        <v/>
      </c>
      <c r="P390" s="51" t="str">
        <f>IF(ROWS($A$3:P390)&gt;CEILING(COUNT(DRAFT!$B:$B)/4,1),"",INDEX(RSLT,ROWS($A$3:P390)+QUOTIENT(COLUMNS($A$3:P390)-1,65)*CEILING(COUNT(DRAFT!$B:$B)/4,1),1+MOD(COLUMN()-1,6)))</f>
        <v/>
      </c>
      <c r="Q390" s="51" t="str">
        <f>IF(ROWS($A$3:Q390)&gt;CEILING(COUNT(DRAFT!$B:$B)/4,1),"",INDEX(RSLT,ROWS($A$3:Q390)+QUOTIENT(COLUMNS($A$3:Q390)-1,65)*CEILING(COUNT(DRAFT!$B:$B)/4,1),1+MOD(COLUMN()-1,6)))</f>
        <v/>
      </c>
      <c r="R390" s="51" t="str">
        <f>IF(ROWS($A$3:R390)&gt;CEILING(COUNT(DRAFT!$B:$B)/4,1),"",INDEX(RSLT,ROWS($A$3:R390)+QUOTIENT(COLUMNS($A$3:R390)-1,65)*CEILING(COUNT(DRAFT!$B:$B)/4,1),1+MOD(COLUMN()-1,6)))</f>
        <v/>
      </c>
      <c r="S390" s="51" t="str">
        <f>IF(ROWS($A$3:S390)&gt;CEILING(COUNT(DRAFT!$B:$B)/4,1),"",INDEX(RSLT,ROWS($A$3:S390)+QUOTIENT(COLUMNS($A$3:S390)-1,65)*CEILING(COUNT(DRAFT!$B:$B)/4,1),1+MOD(COLUMN()-1,6)))</f>
        <v/>
      </c>
      <c r="T390" s="52" t="str">
        <f>IF(ROWS($A$3:T390)&gt;CEILING(COUNT(DRAFT!$B:$B)/4,1),"",INDEX(RSLT,ROWS($A$3:T390)+QUOTIENT(COLUMNS($A$3:T390)-1,65)*CEILING(COUNT(DRAFT!$B:$B)/4,1),1+MOD(COLUMN()-1,6)))</f>
        <v/>
      </c>
      <c r="U390" s="71" t="str">
        <f>IF(ROWS($A$3:U390)&gt;CEILING(COUNT(DRAFT!$B:$B)/4,1),"",INDEX(RSLT,ROWS($A$3:U390)+QUOTIENT(COLUMNS($A$3:U390)-1,65)*CEILING(COUNT(DRAFT!$B:$B)/4,1),1+MOD(COLUMN()-1,6)))</f>
        <v/>
      </c>
      <c r="V390" s="51" t="str">
        <f>IF(ROWS($A$3:V390)&gt;CEILING(COUNT(DRAFT!$B:$B)/4,1),"",INDEX(RSLT,ROWS($A$3:V390)+QUOTIENT(COLUMNS($A$3:V390)-1,65)*CEILING(COUNT(DRAFT!$B:$B)/4,1),1+MOD(COLUMN()-1,6)))</f>
        <v/>
      </c>
      <c r="W390" s="51" t="str">
        <f>IF(ROWS($A$3:W390)&gt;CEILING(COUNT(DRAFT!$B:$B)/4,1),"",INDEX(RSLT,ROWS($A$3:W390)+QUOTIENT(COLUMNS($A$3:W390)-1,65)*CEILING(COUNT(DRAFT!$B:$B)/4,1),1+MOD(COLUMN()-1,6)))</f>
        <v/>
      </c>
      <c r="X390" s="51" t="str">
        <f>IF(ROWS($A$3:X390)&gt;CEILING(COUNT(DRAFT!$B:$B)/4,1),"",INDEX(RSLT,ROWS($A$3:X390)+QUOTIENT(COLUMNS($A$3:X390)-1,65)*CEILING(COUNT(DRAFT!$B:$B)/4,1),1+MOD(COLUMN()-1,6)))</f>
        <v/>
      </c>
    </row>
    <row r="391" spans="1:24" ht="23.1" customHeight="1" x14ac:dyDescent="0.2">
      <c r="A391" s="51" t="str">
        <f>IF(ROWS($A$3:A391)&gt;CEILING(COUNT(DRAFT!$B:$B)/4,1),"",INDEX(RSLT,ROWS($A$3:A391)+QUOTIENT(COLUMNS($A$3:A391)-1,65)*CEILING(COUNT(DRAFT!$B:$B)/4,1),1+MOD(COLUMN()-1,6)))</f>
        <v/>
      </c>
      <c r="B391" s="52" t="str">
        <f>IF(ROWS($A$3:B391)&gt;CEILING(COUNT(DRAFT!$B:$B)/4,1),"",INDEX(RSLT,ROWS($A$3:B391)+QUOTIENT(COLUMNS($A$3:B391)-1,65)*CEILING(COUNT(DRAFT!$B:$B)/4,1),1+MOD(COLUMN()-1,6)))</f>
        <v/>
      </c>
      <c r="C391" s="71" t="str">
        <f>IF(ROWS($A$3:C391)&gt;CEILING(COUNT(DRAFT!$B:$B)/4,1),"",INDEX(RSLT,ROWS($A$3:C391)+QUOTIENT(COLUMNS($A$3:C391)-1,65)*CEILING(COUNT(DRAFT!$B:$B)/4,1),1+MOD(COLUMN()-1,6)))</f>
        <v/>
      </c>
      <c r="D391" s="51" t="str">
        <f>IF(ROWS($A$3:D391)&gt;CEILING(COUNT(DRAFT!$B:$B)/4,1),"",INDEX(RSLT,ROWS($A$3:D391)+QUOTIENT(COLUMNS($A$3:D391)-1,65)*CEILING(COUNT(DRAFT!$B:$B)/4,1),1+MOD(COLUMN()-1,6)))</f>
        <v/>
      </c>
      <c r="E391" s="51" t="str">
        <f>IF(ROWS($A$3:E391)&gt;CEILING(COUNT(DRAFT!$B:$B)/4,1),"",INDEX(RSLT,ROWS($A$3:E391)+QUOTIENT(COLUMNS($A$3:E391)-1,65)*CEILING(COUNT(DRAFT!$B:$B)/4,1),1+MOD(COLUMN()-1,6)))</f>
        <v/>
      </c>
      <c r="F391" s="51" t="str">
        <f>IF(ROWS($A$3:F391)&gt;CEILING(COUNT(DRAFT!$B:$B)/4,1),"",INDEX(RSLT,ROWS($A$3:F391)+QUOTIENT(COLUMNS($A$3:F391)-1,65)*CEILING(COUNT(DRAFT!$B:$B)/4,1),1+MOD(COLUMN()-1,6)))</f>
        <v/>
      </c>
      <c r="G391" s="51" t="str">
        <f>IF(ROWS($A$3:G391)&gt;CEILING(COUNT(DRAFT!$B:$B)/4,1),"",INDEX(RSLT,ROWS($A$3:G391)+QUOTIENT(COLUMNS($A$3:G391)-1,65)*CEILING(COUNT(DRAFT!$B:$B)/4,1),1+MOD(COLUMN()-1,6)))</f>
        <v/>
      </c>
      <c r="H391" s="52" t="str">
        <f>IF(ROWS($A$3:H391)&gt;CEILING(COUNT(DRAFT!$B:$B)/4,1),"",INDEX(RSLT,ROWS($A$3:H391)+QUOTIENT(COLUMNS($A$3:H391)-1,65)*CEILING(COUNT(DRAFT!$B:$B)/4,1),1+MOD(COLUMN()-1,6)))</f>
        <v/>
      </c>
      <c r="I391" s="71" t="str">
        <f>IF(ROWS($A$3:I391)&gt;CEILING(COUNT(DRAFT!$B:$B)/4,1),"",INDEX(RSLT,ROWS($A$3:I391)+QUOTIENT(COLUMNS($A$3:I391)-1,65)*CEILING(COUNT(DRAFT!$B:$B)/4,1),1+MOD(COLUMN()-1,6)))</f>
        <v/>
      </c>
      <c r="J391" s="51" t="str">
        <f>IF(ROWS($A$3:J391)&gt;CEILING(COUNT(DRAFT!$B:$B)/4,1),"",INDEX(RSLT,ROWS($A$3:J391)+QUOTIENT(COLUMNS($A$3:J391)-1,65)*CEILING(COUNT(DRAFT!$B:$B)/4,1),1+MOD(COLUMN()-1,6)))</f>
        <v/>
      </c>
      <c r="K391" s="51" t="str">
        <f>IF(ROWS($A$3:K391)&gt;CEILING(COUNT(DRAFT!$B:$B)/4,1),"",INDEX(RSLT,ROWS($A$3:K391)+QUOTIENT(COLUMNS($A$3:K391)-1,65)*CEILING(COUNT(DRAFT!$B:$B)/4,1),1+MOD(COLUMN()-1,6)))</f>
        <v/>
      </c>
      <c r="L391" s="51" t="str">
        <f>IF(ROWS($A$3:L391)&gt;CEILING(COUNT(DRAFT!$B:$B)/4,1),"",INDEX(RSLT,ROWS($A$3:L391)+QUOTIENT(COLUMNS($A$3:L391)-1,65)*CEILING(COUNT(DRAFT!$B:$B)/4,1),1+MOD(COLUMN()-1,6)))</f>
        <v/>
      </c>
      <c r="M391" s="51" t="str">
        <f>IF(ROWS($A$3:M391)&gt;CEILING(COUNT(DRAFT!$B:$B)/4,1),"",INDEX(RSLT,ROWS($A$3:M391)+QUOTIENT(COLUMNS($A$3:M391)-1,65)*CEILING(COUNT(DRAFT!$B:$B)/4,1),1+MOD(COLUMN()-1,6)))</f>
        <v/>
      </c>
      <c r="N391" s="52" t="str">
        <f>IF(ROWS($A$3:N391)&gt;CEILING(COUNT(DRAFT!$B:$B)/4,1),"",INDEX(RSLT,ROWS($A$3:N391)+QUOTIENT(COLUMNS($A$3:N391)-1,65)*CEILING(COUNT(DRAFT!$B:$B)/4,1),1+MOD(COLUMN()-1,6)))</f>
        <v/>
      </c>
      <c r="O391" s="71" t="str">
        <f>IF(ROWS($A$3:O391)&gt;CEILING(COUNT(DRAFT!$B:$B)/4,1),"",INDEX(RSLT,ROWS($A$3:O391)+QUOTIENT(COLUMNS($A$3:O391)-1,65)*CEILING(COUNT(DRAFT!$B:$B)/4,1),1+MOD(COLUMN()-1,6)))</f>
        <v/>
      </c>
      <c r="P391" s="51" t="str">
        <f>IF(ROWS($A$3:P391)&gt;CEILING(COUNT(DRAFT!$B:$B)/4,1),"",INDEX(RSLT,ROWS($A$3:P391)+QUOTIENT(COLUMNS($A$3:P391)-1,65)*CEILING(COUNT(DRAFT!$B:$B)/4,1),1+MOD(COLUMN()-1,6)))</f>
        <v/>
      </c>
      <c r="Q391" s="51" t="str">
        <f>IF(ROWS($A$3:Q391)&gt;CEILING(COUNT(DRAFT!$B:$B)/4,1),"",INDEX(RSLT,ROWS($A$3:Q391)+QUOTIENT(COLUMNS($A$3:Q391)-1,65)*CEILING(COUNT(DRAFT!$B:$B)/4,1),1+MOD(COLUMN()-1,6)))</f>
        <v/>
      </c>
      <c r="R391" s="51" t="str">
        <f>IF(ROWS($A$3:R391)&gt;CEILING(COUNT(DRAFT!$B:$B)/4,1),"",INDEX(RSLT,ROWS($A$3:R391)+QUOTIENT(COLUMNS($A$3:R391)-1,65)*CEILING(COUNT(DRAFT!$B:$B)/4,1),1+MOD(COLUMN()-1,6)))</f>
        <v/>
      </c>
      <c r="S391" s="51" t="str">
        <f>IF(ROWS($A$3:S391)&gt;CEILING(COUNT(DRAFT!$B:$B)/4,1),"",INDEX(RSLT,ROWS($A$3:S391)+QUOTIENT(COLUMNS($A$3:S391)-1,65)*CEILING(COUNT(DRAFT!$B:$B)/4,1),1+MOD(COLUMN()-1,6)))</f>
        <v/>
      </c>
      <c r="T391" s="52" t="str">
        <f>IF(ROWS($A$3:T391)&gt;CEILING(COUNT(DRAFT!$B:$B)/4,1),"",INDEX(RSLT,ROWS($A$3:T391)+QUOTIENT(COLUMNS($A$3:T391)-1,65)*CEILING(COUNT(DRAFT!$B:$B)/4,1),1+MOD(COLUMN()-1,6)))</f>
        <v/>
      </c>
      <c r="U391" s="71" t="str">
        <f>IF(ROWS($A$3:U391)&gt;CEILING(COUNT(DRAFT!$B:$B)/4,1),"",INDEX(RSLT,ROWS($A$3:U391)+QUOTIENT(COLUMNS($A$3:U391)-1,65)*CEILING(COUNT(DRAFT!$B:$B)/4,1),1+MOD(COLUMN()-1,6)))</f>
        <v/>
      </c>
      <c r="V391" s="51" t="str">
        <f>IF(ROWS($A$3:V391)&gt;CEILING(COUNT(DRAFT!$B:$B)/4,1),"",INDEX(RSLT,ROWS($A$3:V391)+QUOTIENT(COLUMNS($A$3:V391)-1,65)*CEILING(COUNT(DRAFT!$B:$B)/4,1),1+MOD(COLUMN()-1,6)))</f>
        <v/>
      </c>
      <c r="W391" s="51" t="str">
        <f>IF(ROWS($A$3:W391)&gt;CEILING(COUNT(DRAFT!$B:$B)/4,1),"",INDEX(RSLT,ROWS($A$3:W391)+QUOTIENT(COLUMNS($A$3:W391)-1,65)*CEILING(COUNT(DRAFT!$B:$B)/4,1),1+MOD(COLUMN()-1,6)))</f>
        <v/>
      </c>
      <c r="X391" s="51" t="str">
        <f>IF(ROWS($A$3:X391)&gt;CEILING(COUNT(DRAFT!$B:$B)/4,1),"",INDEX(RSLT,ROWS($A$3:X391)+QUOTIENT(COLUMNS($A$3:X391)-1,65)*CEILING(COUNT(DRAFT!$B:$B)/4,1),1+MOD(COLUMN()-1,6)))</f>
        <v/>
      </c>
    </row>
    <row r="392" spans="1:24" ht="23.1" customHeight="1" x14ac:dyDescent="0.2">
      <c r="A392" s="51" t="str">
        <f>IF(ROWS($A$3:A392)&gt;CEILING(COUNT(DRAFT!$B:$B)/4,1),"",INDEX(RSLT,ROWS($A$3:A392)+QUOTIENT(COLUMNS($A$3:A392)-1,65)*CEILING(COUNT(DRAFT!$B:$B)/4,1),1+MOD(COLUMN()-1,6)))</f>
        <v/>
      </c>
      <c r="B392" s="52" t="str">
        <f>IF(ROWS($A$3:B392)&gt;CEILING(COUNT(DRAFT!$B:$B)/4,1),"",INDEX(RSLT,ROWS($A$3:B392)+QUOTIENT(COLUMNS($A$3:B392)-1,65)*CEILING(COUNT(DRAFT!$B:$B)/4,1),1+MOD(COLUMN()-1,6)))</f>
        <v/>
      </c>
      <c r="C392" s="71" t="str">
        <f>IF(ROWS($A$3:C392)&gt;CEILING(COUNT(DRAFT!$B:$B)/4,1),"",INDEX(RSLT,ROWS($A$3:C392)+QUOTIENT(COLUMNS($A$3:C392)-1,65)*CEILING(COUNT(DRAFT!$B:$B)/4,1),1+MOD(COLUMN()-1,6)))</f>
        <v/>
      </c>
      <c r="D392" s="51" t="str">
        <f>IF(ROWS($A$3:D392)&gt;CEILING(COUNT(DRAFT!$B:$B)/4,1),"",INDEX(RSLT,ROWS($A$3:D392)+QUOTIENT(COLUMNS($A$3:D392)-1,65)*CEILING(COUNT(DRAFT!$B:$B)/4,1),1+MOD(COLUMN()-1,6)))</f>
        <v/>
      </c>
      <c r="E392" s="51" t="str">
        <f>IF(ROWS($A$3:E392)&gt;CEILING(COUNT(DRAFT!$B:$B)/4,1),"",INDEX(RSLT,ROWS($A$3:E392)+QUOTIENT(COLUMNS($A$3:E392)-1,65)*CEILING(COUNT(DRAFT!$B:$B)/4,1),1+MOD(COLUMN()-1,6)))</f>
        <v/>
      </c>
      <c r="F392" s="51" t="str">
        <f>IF(ROWS($A$3:F392)&gt;CEILING(COUNT(DRAFT!$B:$B)/4,1),"",INDEX(RSLT,ROWS($A$3:F392)+QUOTIENT(COLUMNS($A$3:F392)-1,65)*CEILING(COUNT(DRAFT!$B:$B)/4,1),1+MOD(COLUMN()-1,6)))</f>
        <v/>
      </c>
      <c r="G392" s="51" t="str">
        <f>IF(ROWS($A$3:G392)&gt;CEILING(COUNT(DRAFT!$B:$B)/4,1),"",INDEX(RSLT,ROWS($A$3:G392)+QUOTIENT(COLUMNS($A$3:G392)-1,65)*CEILING(COUNT(DRAFT!$B:$B)/4,1),1+MOD(COLUMN()-1,6)))</f>
        <v/>
      </c>
      <c r="H392" s="52" t="str">
        <f>IF(ROWS($A$3:H392)&gt;CEILING(COUNT(DRAFT!$B:$B)/4,1),"",INDEX(RSLT,ROWS($A$3:H392)+QUOTIENT(COLUMNS($A$3:H392)-1,65)*CEILING(COUNT(DRAFT!$B:$B)/4,1),1+MOD(COLUMN()-1,6)))</f>
        <v/>
      </c>
      <c r="I392" s="71" t="str">
        <f>IF(ROWS($A$3:I392)&gt;CEILING(COUNT(DRAFT!$B:$B)/4,1),"",INDEX(RSLT,ROWS($A$3:I392)+QUOTIENT(COLUMNS($A$3:I392)-1,65)*CEILING(COUNT(DRAFT!$B:$B)/4,1),1+MOD(COLUMN()-1,6)))</f>
        <v/>
      </c>
      <c r="J392" s="51" t="str">
        <f>IF(ROWS($A$3:J392)&gt;CEILING(COUNT(DRAFT!$B:$B)/4,1),"",INDEX(RSLT,ROWS($A$3:J392)+QUOTIENT(COLUMNS($A$3:J392)-1,65)*CEILING(COUNT(DRAFT!$B:$B)/4,1),1+MOD(COLUMN()-1,6)))</f>
        <v/>
      </c>
      <c r="K392" s="51" t="str">
        <f>IF(ROWS($A$3:K392)&gt;CEILING(COUNT(DRAFT!$B:$B)/4,1),"",INDEX(RSLT,ROWS($A$3:K392)+QUOTIENT(COLUMNS($A$3:K392)-1,65)*CEILING(COUNT(DRAFT!$B:$B)/4,1),1+MOD(COLUMN()-1,6)))</f>
        <v/>
      </c>
      <c r="L392" s="51" t="str">
        <f>IF(ROWS($A$3:L392)&gt;CEILING(COUNT(DRAFT!$B:$B)/4,1),"",INDEX(RSLT,ROWS($A$3:L392)+QUOTIENT(COLUMNS($A$3:L392)-1,65)*CEILING(COUNT(DRAFT!$B:$B)/4,1),1+MOD(COLUMN()-1,6)))</f>
        <v/>
      </c>
      <c r="M392" s="51" t="str">
        <f>IF(ROWS($A$3:M392)&gt;CEILING(COUNT(DRAFT!$B:$B)/4,1),"",INDEX(RSLT,ROWS($A$3:M392)+QUOTIENT(COLUMNS($A$3:M392)-1,65)*CEILING(COUNT(DRAFT!$B:$B)/4,1),1+MOD(COLUMN()-1,6)))</f>
        <v/>
      </c>
      <c r="N392" s="52" t="str">
        <f>IF(ROWS($A$3:N392)&gt;CEILING(COUNT(DRAFT!$B:$B)/4,1),"",INDEX(RSLT,ROWS($A$3:N392)+QUOTIENT(COLUMNS($A$3:N392)-1,65)*CEILING(COUNT(DRAFT!$B:$B)/4,1),1+MOD(COLUMN()-1,6)))</f>
        <v/>
      </c>
      <c r="O392" s="71" t="str">
        <f>IF(ROWS($A$3:O392)&gt;CEILING(COUNT(DRAFT!$B:$B)/4,1),"",INDEX(RSLT,ROWS($A$3:O392)+QUOTIENT(COLUMNS($A$3:O392)-1,65)*CEILING(COUNT(DRAFT!$B:$B)/4,1),1+MOD(COLUMN()-1,6)))</f>
        <v/>
      </c>
      <c r="P392" s="51" t="str">
        <f>IF(ROWS($A$3:P392)&gt;CEILING(COUNT(DRAFT!$B:$B)/4,1),"",INDEX(RSLT,ROWS($A$3:P392)+QUOTIENT(COLUMNS($A$3:P392)-1,65)*CEILING(COUNT(DRAFT!$B:$B)/4,1),1+MOD(COLUMN()-1,6)))</f>
        <v/>
      </c>
      <c r="Q392" s="51" t="str">
        <f>IF(ROWS($A$3:Q392)&gt;CEILING(COUNT(DRAFT!$B:$B)/4,1),"",INDEX(RSLT,ROWS($A$3:Q392)+QUOTIENT(COLUMNS($A$3:Q392)-1,65)*CEILING(COUNT(DRAFT!$B:$B)/4,1),1+MOD(COLUMN()-1,6)))</f>
        <v/>
      </c>
      <c r="R392" s="51" t="str">
        <f>IF(ROWS($A$3:R392)&gt;CEILING(COUNT(DRAFT!$B:$B)/4,1),"",INDEX(RSLT,ROWS($A$3:R392)+QUOTIENT(COLUMNS($A$3:R392)-1,65)*CEILING(COUNT(DRAFT!$B:$B)/4,1),1+MOD(COLUMN()-1,6)))</f>
        <v/>
      </c>
      <c r="S392" s="51" t="str">
        <f>IF(ROWS($A$3:S392)&gt;CEILING(COUNT(DRAFT!$B:$B)/4,1),"",INDEX(RSLT,ROWS($A$3:S392)+QUOTIENT(COLUMNS($A$3:S392)-1,65)*CEILING(COUNT(DRAFT!$B:$B)/4,1),1+MOD(COLUMN()-1,6)))</f>
        <v/>
      </c>
      <c r="T392" s="52" t="str">
        <f>IF(ROWS($A$3:T392)&gt;CEILING(COUNT(DRAFT!$B:$B)/4,1),"",INDEX(RSLT,ROWS($A$3:T392)+QUOTIENT(COLUMNS($A$3:T392)-1,65)*CEILING(COUNT(DRAFT!$B:$B)/4,1),1+MOD(COLUMN()-1,6)))</f>
        <v/>
      </c>
      <c r="U392" s="71" t="str">
        <f>IF(ROWS($A$3:U392)&gt;CEILING(COUNT(DRAFT!$B:$B)/4,1),"",INDEX(RSLT,ROWS($A$3:U392)+QUOTIENT(COLUMNS($A$3:U392)-1,65)*CEILING(COUNT(DRAFT!$B:$B)/4,1),1+MOD(COLUMN()-1,6)))</f>
        <v/>
      </c>
      <c r="V392" s="51" t="str">
        <f>IF(ROWS($A$3:V392)&gt;CEILING(COUNT(DRAFT!$B:$B)/4,1),"",INDEX(RSLT,ROWS($A$3:V392)+QUOTIENT(COLUMNS($A$3:V392)-1,65)*CEILING(COUNT(DRAFT!$B:$B)/4,1),1+MOD(COLUMN()-1,6)))</f>
        <v/>
      </c>
      <c r="W392" s="51" t="str">
        <f>IF(ROWS($A$3:W392)&gt;CEILING(COUNT(DRAFT!$B:$B)/4,1),"",INDEX(RSLT,ROWS($A$3:W392)+QUOTIENT(COLUMNS($A$3:W392)-1,65)*CEILING(COUNT(DRAFT!$B:$B)/4,1),1+MOD(COLUMN()-1,6)))</f>
        <v/>
      </c>
      <c r="X392" s="51" t="str">
        <f>IF(ROWS($A$3:X392)&gt;CEILING(COUNT(DRAFT!$B:$B)/4,1),"",INDEX(RSLT,ROWS($A$3:X392)+QUOTIENT(COLUMNS($A$3:X392)-1,65)*CEILING(COUNT(DRAFT!$B:$B)/4,1),1+MOD(COLUMN()-1,6)))</f>
        <v/>
      </c>
    </row>
    <row r="393" spans="1:24" ht="23.1" customHeight="1" x14ac:dyDescent="0.2">
      <c r="A393" s="51" t="str">
        <f>IF(ROWS($A$3:A393)&gt;CEILING(COUNT(DRAFT!$B:$B)/4,1),"",INDEX(RSLT,ROWS($A$3:A393)+QUOTIENT(COLUMNS($A$3:A393)-1,65)*CEILING(COUNT(DRAFT!$B:$B)/4,1),1+MOD(COLUMN()-1,6)))</f>
        <v/>
      </c>
      <c r="B393" s="52" t="str">
        <f>IF(ROWS($A$3:B393)&gt;CEILING(COUNT(DRAFT!$B:$B)/4,1),"",INDEX(RSLT,ROWS($A$3:B393)+QUOTIENT(COLUMNS($A$3:B393)-1,65)*CEILING(COUNT(DRAFT!$B:$B)/4,1),1+MOD(COLUMN()-1,6)))</f>
        <v/>
      </c>
      <c r="C393" s="71" t="str">
        <f>IF(ROWS($A$3:C393)&gt;CEILING(COUNT(DRAFT!$B:$B)/4,1),"",INDEX(RSLT,ROWS($A$3:C393)+QUOTIENT(COLUMNS($A$3:C393)-1,65)*CEILING(COUNT(DRAFT!$B:$B)/4,1),1+MOD(COLUMN()-1,6)))</f>
        <v/>
      </c>
      <c r="D393" s="51" t="str">
        <f>IF(ROWS($A$3:D393)&gt;CEILING(COUNT(DRAFT!$B:$B)/4,1),"",INDEX(RSLT,ROWS($A$3:D393)+QUOTIENT(COLUMNS($A$3:D393)-1,65)*CEILING(COUNT(DRAFT!$B:$B)/4,1),1+MOD(COLUMN()-1,6)))</f>
        <v/>
      </c>
      <c r="E393" s="51" t="str">
        <f>IF(ROWS($A$3:E393)&gt;CEILING(COUNT(DRAFT!$B:$B)/4,1),"",INDEX(RSLT,ROWS($A$3:E393)+QUOTIENT(COLUMNS($A$3:E393)-1,65)*CEILING(COUNT(DRAFT!$B:$B)/4,1),1+MOD(COLUMN()-1,6)))</f>
        <v/>
      </c>
      <c r="F393" s="51" t="str">
        <f>IF(ROWS($A$3:F393)&gt;CEILING(COUNT(DRAFT!$B:$B)/4,1),"",INDEX(RSLT,ROWS($A$3:F393)+QUOTIENT(COLUMNS($A$3:F393)-1,65)*CEILING(COUNT(DRAFT!$B:$B)/4,1),1+MOD(COLUMN()-1,6)))</f>
        <v/>
      </c>
      <c r="G393" s="51" t="str">
        <f>IF(ROWS($A$3:G393)&gt;CEILING(COUNT(DRAFT!$B:$B)/4,1),"",INDEX(RSLT,ROWS($A$3:G393)+QUOTIENT(COLUMNS($A$3:G393)-1,65)*CEILING(COUNT(DRAFT!$B:$B)/4,1),1+MOD(COLUMN()-1,6)))</f>
        <v/>
      </c>
      <c r="H393" s="52" t="str">
        <f>IF(ROWS($A$3:H393)&gt;CEILING(COUNT(DRAFT!$B:$B)/4,1),"",INDEX(RSLT,ROWS($A$3:H393)+QUOTIENT(COLUMNS($A$3:H393)-1,65)*CEILING(COUNT(DRAFT!$B:$B)/4,1),1+MOD(COLUMN()-1,6)))</f>
        <v/>
      </c>
      <c r="I393" s="71" t="str">
        <f>IF(ROWS($A$3:I393)&gt;CEILING(COUNT(DRAFT!$B:$B)/4,1),"",INDEX(RSLT,ROWS($A$3:I393)+QUOTIENT(COLUMNS($A$3:I393)-1,65)*CEILING(COUNT(DRAFT!$B:$B)/4,1),1+MOD(COLUMN()-1,6)))</f>
        <v/>
      </c>
      <c r="J393" s="51" t="str">
        <f>IF(ROWS($A$3:J393)&gt;CEILING(COUNT(DRAFT!$B:$B)/4,1),"",INDEX(RSLT,ROWS($A$3:J393)+QUOTIENT(COLUMNS($A$3:J393)-1,65)*CEILING(COUNT(DRAFT!$B:$B)/4,1),1+MOD(COLUMN()-1,6)))</f>
        <v/>
      </c>
      <c r="K393" s="51" t="str">
        <f>IF(ROWS($A$3:K393)&gt;CEILING(COUNT(DRAFT!$B:$B)/4,1),"",INDEX(RSLT,ROWS($A$3:K393)+QUOTIENT(COLUMNS($A$3:K393)-1,65)*CEILING(COUNT(DRAFT!$B:$B)/4,1),1+MOD(COLUMN()-1,6)))</f>
        <v/>
      </c>
      <c r="L393" s="51" t="str">
        <f>IF(ROWS($A$3:L393)&gt;CEILING(COUNT(DRAFT!$B:$B)/4,1),"",INDEX(RSLT,ROWS($A$3:L393)+QUOTIENT(COLUMNS($A$3:L393)-1,65)*CEILING(COUNT(DRAFT!$B:$B)/4,1),1+MOD(COLUMN()-1,6)))</f>
        <v/>
      </c>
      <c r="M393" s="51" t="str">
        <f>IF(ROWS($A$3:M393)&gt;CEILING(COUNT(DRAFT!$B:$B)/4,1),"",INDEX(RSLT,ROWS($A$3:M393)+QUOTIENT(COLUMNS($A$3:M393)-1,65)*CEILING(COUNT(DRAFT!$B:$B)/4,1),1+MOD(COLUMN()-1,6)))</f>
        <v/>
      </c>
      <c r="N393" s="52" t="str">
        <f>IF(ROWS($A$3:N393)&gt;CEILING(COUNT(DRAFT!$B:$B)/4,1),"",INDEX(RSLT,ROWS($A$3:N393)+QUOTIENT(COLUMNS($A$3:N393)-1,65)*CEILING(COUNT(DRAFT!$B:$B)/4,1),1+MOD(COLUMN()-1,6)))</f>
        <v/>
      </c>
      <c r="O393" s="71" t="str">
        <f>IF(ROWS($A$3:O393)&gt;CEILING(COUNT(DRAFT!$B:$B)/4,1),"",INDEX(RSLT,ROWS($A$3:O393)+QUOTIENT(COLUMNS($A$3:O393)-1,65)*CEILING(COUNT(DRAFT!$B:$B)/4,1),1+MOD(COLUMN()-1,6)))</f>
        <v/>
      </c>
      <c r="P393" s="51" t="str">
        <f>IF(ROWS($A$3:P393)&gt;CEILING(COUNT(DRAFT!$B:$B)/4,1),"",INDEX(RSLT,ROWS($A$3:P393)+QUOTIENT(COLUMNS($A$3:P393)-1,65)*CEILING(COUNT(DRAFT!$B:$B)/4,1),1+MOD(COLUMN()-1,6)))</f>
        <v/>
      </c>
      <c r="Q393" s="51" t="str">
        <f>IF(ROWS($A$3:Q393)&gt;CEILING(COUNT(DRAFT!$B:$B)/4,1),"",INDEX(RSLT,ROWS($A$3:Q393)+QUOTIENT(COLUMNS($A$3:Q393)-1,65)*CEILING(COUNT(DRAFT!$B:$B)/4,1),1+MOD(COLUMN()-1,6)))</f>
        <v/>
      </c>
      <c r="R393" s="51" t="str">
        <f>IF(ROWS($A$3:R393)&gt;CEILING(COUNT(DRAFT!$B:$B)/4,1),"",INDEX(RSLT,ROWS($A$3:R393)+QUOTIENT(COLUMNS($A$3:R393)-1,65)*CEILING(COUNT(DRAFT!$B:$B)/4,1),1+MOD(COLUMN()-1,6)))</f>
        <v/>
      </c>
      <c r="S393" s="51" t="str">
        <f>IF(ROWS($A$3:S393)&gt;CEILING(COUNT(DRAFT!$B:$B)/4,1),"",INDEX(RSLT,ROWS($A$3:S393)+QUOTIENT(COLUMNS($A$3:S393)-1,65)*CEILING(COUNT(DRAFT!$B:$B)/4,1),1+MOD(COLUMN()-1,6)))</f>
        <v/>
      </c>
      <c r="T393" s="52" t="str">
        <f>IF(ROWS($A$3:T393)&gt;CEILING(COUNT(DRAFT!$B:$B)/4,1),"",INDEX(RSLT,ROWS($A$3:T393)+QUOTIENT(COLUMNS($A$3:T393)-1,65)*CEILING(COUNT(DRAFT!$B:$B)/4,1),1+MOD(COLUMN()-1,6)))</f>
        <v/>
      </c>
      <c r="U393" s="71" t="str">
        <f>IF(ROWS($A$3:U393)&gt;CEILING(COUNT(DRAFT!$B:$B)/4,1),"",INDEX(RSLT,ROWS($A$3:U393)+QUOTIENT(COLUMNS($A$3:U393)-1,65)*CEILING(COUNT(DRAFT!$B:$B)/4,1),1+MOD(COLUMN()-1,6)))</f>
        <v/>
      </c>
      <c r="V393" s="51" t="str">
        <f>IF(ROWS($A$3:V393)&gt;CEILING(COUNT(DRAFT!$B:$B)/4,1),"",INDEX(RSLT,ROWS($A$3:V393)+QUOTIENT(COLUMNS($A$3:V393)-1,65)*CEILING(COUNT(DRAFT!$B:$B)/4,1),1+MOD(COLUMN()-1,6)))</f>
        <v/>
      </c>
      <c r="W393" s="51" t="str">
        <f>IF(ROWS($A$3:W393)&gt;CEILING(COUNT(DRAFT!$B:$B)/4,1),"",INDEX(RSLT,ROWS($A$3:W393)+QUOTIENT(COLUMNS($A$3:W393)-1,65)*CEILING(COUNT(DRAFT!$B:$B)/4,1),1+MOD(COLUMN()-1,6)))</f>
        <v/>
      </c>
      <c r="X393" s="51" t="str">
        <f>IF(ROWS($A$3:X393)&gt;CEILING(COUNT(DRAFT!$B:$B)/4,1),"",INDEX(RSLT,ROWS($A$3:X393)+QUOTIENT(COLUMNS($A$3:X393)-1,65)*CEILING(COUNT(DRAFT!$B:$B)/4,1),1+MOD(COLUMN()-1,6)))</f>
        <v/>
      </c>
    </row>
    <row r="394" spans="1:24" ht="23.1" customHeight="1" x14ac:dyDescent="0.2">
      <c r="A394" s="51" t="str">
        <f>IF(ROWS($A$3:A394)&gt;CEILING(COUNT(DRAFT!$B:$B)/4,1),"",INDEX(RSLT,ROWS($A$3:A394)+QUOTIENT(COLUMNS($A$3:A394)-1,65)*CEILING(COUNT(DRAFT!$B:$B)/4,1),1+MOD(COLUMN()-1,6)))</f>
        <v/>
      </c>
      <c r="B394" s="52" t="str">
        <f>IF(ROWS($A$3:B394)&gt;CEILING(COUNT(DRAFT!$B:$B)/4,1),"",INDEX(RSLT,ROWS($A$3:B394)+QUOTIENT(COLUMNS($A$3:B394)-1,65)*CEILING(COUNT(DRAFT!$B:$B)/4,1),1+MOD(COLUMN()-1,6)))</f>
        <v/>
      </c>
      <c r="C394" s="71" t="str">
        <f>IF(ROWS($A$3:C394)&gt;CEILING(COUNT(DRAFT!$B:$B)/4,1),"",INDEX(RSLT,ROWS($A$3:C394)+QUOTIENT(COLUMNS($A$3:C394)-1,65)*CEILING(COUNT(DRAFT!$B:$B)/4,1),1+MOD(COLUMN()-1,6)))</f>
        <v/>
      </c>
      <c r="D394" s="51" t="str">
        <f>IF(ROWS($A$3:D394)&gt;CEILING(COUNT(DRAFT!$B:$B)/4,1),"",INDEX(RSLT,ROWS($A$3:D394)+QUOTIENT(COLUMNS($A$3:D394)-1,65)*CEILING(COUNT(DRAFT!$B:$B)/4,1),1+MOD(COLUMN()-1,6)))</f>
        <v/>
      </c>
      <c r="E394" s="51" t="str">
        <f>IF(ROWS($A$3:E394)&gt;CEILING(COUNT(DRAFT!$B:$B)/4,1),"",INDEX(RSLT,ROWS($A$3:E394)+QUOTIENT(COLUMNS($A$3:E394)-1,65)*CEILING(COUNT(DRAFT!$B:$B)/4,1),1+MOD(COLUMN()-1,6)))</f>
        <v/>
      </c>
      <c r="F394" s="51" t="str">
        <f>IF(ROWS($A$3:F394)&gt;CEILING(COUNT(DRAFT!$B:$B)/4,1),"",INDEX(RSLT,ROWS($A$3:F394)+QUOTIENT(COLUMNS($A$3:F394)-1,65)*CEILING(COUNT(DRAFT!$B:$B)/4,1),1+MOD(COLUMN()-1,6)))</f>
        <v/>
      </c>
      <c r="G394" s="51" t="str">
        <f>IF(ROWS($A$3:G394)&gt;CEILING(COUNT(DRAFT!$B:$B)/4,1),"",INDEX(RSLT,ROWS($A$3:G394)+QUOTIENT(COLUMNS($A$3:G394)-1,65)*CEILING(COUNT(DRAFT!$B:$B)/4,1),1+MOD(COLUMN()-1,6)))</f>
        <v/>
      </c>
      <c r="H394" s="52" t="str">
        <f>IF(ROWS($A$3:H394)&gt;CEILING(COUNT(DRAFT!$B:$B)/4,1),"",INDEX(RSLT,ROWS($A$3:H394)+QUOTIENT(COLUMNS($A$3:H394)-1,65)*CEILING(COUNT(DRAFT!$B:$B)/4,1),1+MOD(COLUMN()-1,6)))</f>
        <v/>
      </c>
      <c r="I394" s="71" t="str">
        <f>IF(ROWS($A$3:I394)&gt;CEILING(COUNT(DRAFT!$B:$B)/4,1),"",INDEX(RSLT,ROWS($A$3:I394)+QUOTIENT(COLUMNS($A$3:I394)-1,65)*CEILING(COUNT(DRAFT!$B:$B)/4,1),1+MOD(COLUMN()-1,6)))</f>
        <v/>
      </c>
      <c r="J394" s="51" t="str">
        <f>IF(ROWS($A$3:J394)&gt;CEILING(COUNT(DRAFT!$B:$B)/4,1),"",INDEX(RSLT,ROWS($A$3:J394)+QUOTIENT(COLUMNS($A$3:J394)-1,65)*CEILING(COUNT(DRAFT!$B:$B)/4,1),1+MOD(COLUMN()-1,6)))</f>
        <v/>
      </c>
      <c r="K394" s="51" t="str">
        <f>IF(ROWS($A$3:K394)&gt;CEILING(COUNT(DRAFT!$B:$B)/4,1),"",INDEX(RSLT,ROWS($A$3:K394)+QUOTIENT(COLUMNS($A$3:K394)-1,65)*CEILING(COUNT(DRAFT!$B:$B)/4,1),1+MOD(COLUMN()-1,6)))</f>
        <v/>
      </c>
      <c r="L394" s="51" t="str">
        <f>IF(ROWS($A$3:L394)&gt;CEILING(COUNT(DRAFT!$B:$B)/4,1),"",INDEX(RSLT,ROWS($A$3:L394)+QUOTIENT(COLUMNS($A$3:L394)-1,65)*CEILING(COUNT(DRAFT!$B:$B)/4,1),1+MOD(COLUMN()-1,6)))</f>
        <v/>
      </c>
      <c r="M394" s="51" t="str">
        <f>IF(ROWS($A$3:M394)&gt;CEILING(COUNT(DRAFT!$B:$B)/4,1),"",INDEX(RSLT,ROWS($A$3:M394)+QUOTIENT(COLUMNS($A$3:M394)-1,65)*CEILING(COUNT(DRAFT!$B:$B)/4,1),1+MOD(COLUMN()-1,6)))</f>
        <v/>
      </c>
      <c r="N394" s="52" t="str">
        <f>IF(ROWS($A$3:N394)&gt;CEILING(COUNT(DRAFT!$B:$B)/4,1),"",INDEX(RSLT,ROWS($A$3:N394)+QUOTIENT(COLUMNS($A$3:N394)-1,65)*CEILING(COUNT(DRAFT!$B:$B)/4,1),1+MOD(COLUMN()-1,6)))</f>
        <v/>
      </c>
      <c r="O394" s="71" t="str">
        <f>IF(ROWS($A$3:O394)&gt;CEILING(COUNT(DRAFT!$B:$B)/4,1),"",INDEX(RSLT,ROWS($A$3:O394)+QUOTIENT(COLUMNS($A$3:O394)-1,65)*CEILING(COUNT(DRAFT!$B:$B)/4,1),1+MOD(COLUMN()-1,6)))</f>
        <v/>
      </c>
      <c r="P394" s="51" t="str">
        <f>IF(ROWS($A$3:P394)&gt;CEILING(COUNT(DRAFT!$B:$B)/4,1),"",INDEX(RSLT,ROWS($A$3:P394)+QUOTIENT(COLUMNS($A$3:P394)-1,65)*CEILING(COUNT(DRAFT!$B:$B)/4,1),1+MOD(COLUMN()-1,6)))</f>
        <v/>
      </c>
      <c r="Q394" s="51" t="str">
        <f>IF(ROWS($A$3:Q394)&gt;CEILING(COUNT(DRAFT!$B:$B)/4,1),"",INDEX(RSLT,ROWS($A$3:Q394)+QUOTIENT(COLUMNS($A$3:Q394)-1,65)*CEILING(COUNT(DRAFT!$B:$B)/4,1),1+MOD(COLUMN()-1,6)))</f>
        <v/>
      </c>
      <c r="R394" s="51" t="str">
        <f>IF(ROWS($A$3:R394)&gt;CEILING(COUNT(DRAFT!$B:$B)/4,1),"",INDEX(RSLT,ROWS($A$3:R394)+QUOTIENT(COLUMNS($A$3:R394)-1,65)*CEILING(COUNT(DRAFT!$B:$B)/4,1),1+MOD(COLUMN()-1,6)))</f>
        <v/>
      </c>
      <c r="S394" s="51" t="str">
        <f>IF(ROWS($A$3:S394)&gt;CEILING(COUNT(DRAFT!$B:$B)/4,1),"",INDEX(RSLT,ROWS($A$3:S394)+QUOTIENT(COLUMNS($A$3:S394)-1,65)*CEILING(COUNT(DRAFT!$B:$B)/4,1),1+MOD(COLUMN()-1,6)))</f>
        <v/>
      </c>
      <c r="T394" s="52" t="str">
        <f>IF(ROWS($A$3:T394)&gt;CEILING(COUNT(DRAFT!$B:$B)/4,1),"",INDEX(RSLT,ROWS($A$3:T394)+QUOTIENT(COLUMNS($A$3:T394)-1,65)*CEILING(COUNT(DRAFT!$B:$B)/4,1),1+MOD(COLUMN()-1,6)))</f>
        <v/>
      </c>
      <c r="U394" s="71" t="str">
        <f>IF(ROWS($A$3:U394)&gt;CEILING(COUNT(DRAFT!$B:$B)/4,1),"",INDEX(RSLT,ROWS($A$3:U394)+QUOTIENT(COLUMNS($A$3:U394)-1,65)*CEILING(COUNT(DRAFT!$B:$B)/4,1),1+MOD(COLUMN()-1,6)))</f>
        <v/>
      </c>
      <c r="V394" s="51" t="str">
        <f>IF(ROWS($A$3:V394)&gt;CEILING(COUNT(DRAFT!$B:$B)/4,1),"",INDEX(RSLT,ROWS($A$3:V394)+QUOTIENT(COLUMNS($A$3:V394)-1,65)*CEILING(COUNT(DRAFT!$B:$B)/4,1),1+MOD(COLUMN()-1,6)))</f>
        <v/>
      </c>
      <c r="W394" s="51" t="str">
        <f>IF(ROWS($A$3:W394)&gt;CEILING(COUNT(DRAFT!$B:$B)/4,1),"",INDEX(RSLT,ROWS($A$3:W394)+QUOTIENT(COLUMNS($A$3:W394)-1,65)*CEILING(COUNT(DRAFT!$B:$B)/4,1),1+MOD(COLUMN()-1,6)))</f>
        <v/>
      </c>
      <c r="X394" s="51" t="str">
        <f>IF(ROWS($A$3:X394)&gt;CEILING(COUNT(DRAFT!$B:$B)/4,1),"",INDEX(RSLT,ROWS($A$3:X394)+QUOTIENT(COLUMNS($A$3:X394)-1,65)*CEILING(COUNT(DRAFT!$B:$B)/4,1),1+MOD(COLUMN()-1,6)))</f>
        <v/>
      </c>
    </row>
    <row r="395" spans="1:24" ht="23.1" customHeight="1" x14ac:dyDescent="0.2">
      <c r="A395" s="51" t="str">
        <f>IF(ROWS($A$3:A395)&gt;CEILING(COUNT(DRAFT!$B:$B)/4,1),"",INDEX(RSLT,ROWS($A$3:A395)+QUOTIENT(COLUMNS($A$3:A395)-1,65)*CEILING(COUNT(DRAFT!$B:$B)/4,1),1+MOD(COLUMN()-1,6)))</f>
        <v/>
      </c>
      <c r="B395" s="52" t="str">
        <f>IF(ROWS($A$3:B395)&gt;CEILING(COUNT(DRAFT!$B:$B)/4,1),"",INDEX(RSLT,ROWS($A$3:B395)+QUOTIENT(COLUMNS($A$3:B395)-1,65)*CEILING(COUNT(DRAFT!$B:$B)/4,1),1+MOD(COLUMN()-1,6)))</f>
        <v/>
      </c>
      <c r="C395" s="71" t="str">
        <f>IF(ROWS($A$3:C395)&gt;CEILING(COUNT(DRAFT!$B:$B)/4,1),"",INDEX(RSLT,ROWS($A$3:C395)+QUOTIENT(COLUMNS($A$3:C395)-1,65)*CEILING(COUNT(DRAFT!$B:$B)/4,1),1+MOD(COLUMN()-1,6)))</f>
        <v/>
      </c>
      <c r="D395" s="51" t="str">
        <f>IF(ROWS($A$3:D395)&gt;CEILING(COUNT(DRAFT!$B:$B)/4,1),"",INDEX(RSLT,ROWS($A$3:D395)+QUOTIENT(COLUMNS($A$3:D395)-1,65)*CEILING(COUNT(DRAFT!$B:$B)/4,1),1+MOD(COLUMN()-1,6)))</f>
        <v/>
      </c>
      <c r="E395" s="51" t="str">
        <f>IF(ROWS($A$3:E395)&gt;CEILING(COUNT(DRAFT!$B:$B)/4,1),"",INDEX(RSLT,ROWS($A$3:E395)+QUOTIENT(COLUMNS($A$3:E395)-1,65)*CEILING(COUNT(DRAFT!$B:$B)/4,1),1+MOD(COLUMN()-1,6)))</f>
        <v/>
      </c>
      <c r="F395" s="51" t="str">
        <f>IF(ROWS($A$3:F395)&gt;CEILING(COUNT(DRAFT!$B:$B)/4,1),"",INDEX(RSLT,ROWS($A$3:F395)+QUOTIENT(COLUMNS($A$3:F395)-1,65)*CEILING(COUNT(DRAFT!$B:$B)/4,1),1+MOD(COLUMN()-1,6)))</f>
        <v/>
      </c>
      <c r="G395" s="51" t="str">
        <f>IF(ROWS($A$3:G395)&gt;CEILING(COUNT(DRAFT!$B:$B)/4,1),"",INDEX(RSLT,ROWS($A$3:G395)+QUOTIENT(COLUMNS($A$3:G395)-1,65)*CEILING(COUNT(DRAFT!$B:$B)/4,1),1+MOD(COLUMN()-1,6)))</f>
        <v/>
      </c>
      <c r="H395" s="52" t="str">
        <f>IF(ROWS($A$3:H395)&gt;CEILING(COUNT(DRAFT!$B:$B)/4,1),"",INDEX(RSLT,ROWS($A$3:H395)+QUOTIENT(COLUMNS($A$3:H395)-1,65)*CEILING(COUNT(DRAFT!$B:$B)/4,1),1+MOD(COLUMN()-1,6)))</f>
        <v/>
      </c>
      <c r="I395" s="71" t="str">
        <f>IF(ROWS($A$3:I395)&gt;CEILING(COUNT(DRAFT!$B:$B)/4,1),"",INDEX(RSLT,ROWS($A$3:I395)+QUOTIENT(COLUMNS($A$3:I395)-1,65)*CEILING(COUNT(DRAFT!$B:$B)/4,1),1+MOD(COLUMN()-1,6)))</f>
        <v/>
      </c>
      <c r="J395" s="51" t="str">
        <f>IF(ROWS($A$3:J395)&gt;CEILING(COUNT(DRAFT!$B:$B)/4,1),"",INDEX(RSLT,ROWS($A$3:J395)+QUOTIENT(COLUMNS($A$3:J395)-1,65)*CEILING(COUNT(DRAFT!$B:$B)/4,1),1+MOD(COLUMN()-1,6)))</f>
        <v/>
      </c>
      <c r="K395" s="51" t="str">
        <f>IF(ROWS($A$3:K395)&gt;CEILING(COUNT(DRAFT!$B:$B)/4,1),"",INDEX(RSLT,ROWS($A$3:K395)+QUOTIENT(COLUMNS($A$3:K395)-1,65)*CEILING(COUNT(DRAFT!$B:$B)/4,1),1+MOD(COLUMN()-1,6)))</f>
        <v/>
      </c>
      <c r="L395" s="51" t="str">
        <f>IF(ROWS($A$3:L395)&gt;CEILING(COUNT(DRAFT!$B:$B)/4,1),"",INDEX(RSLT,ROWS($A$3:L395)+QUOTIENT(COLUMNS($A$3:L395)-1,65)*CEILING(COUNT(DRAFT!$B:$B)/4,1),1+MOD(COLUMN()-1,6)))</f>
        <v/>
      </c>
      <c r="M395" s="51" t="str">
        <f>IF(ROWS($A$3:M395)&gt;CEILING(COUNT(DRAFT!$B:$B)/4,1),"",INDEX(RSLT,ROWS($A$3:M395)+QUOTIENT(COLUMNS($A$3:M395)-1,65)*CEILING(COUNT(DRAFT!$B:$B)/4,1),1+MOD(COLUMN()-1,6)))</f>
        <v/>
      </c>
      <c r="N395" s="52" t="str">
        <f>IF(ROWS($A$3:N395)&gt;CEILING(COUNT(DRAFT!$B:$B)/4,1),"",INDEX(RSLT,ROWS($A$3:N395)+QUOTIENT(COLUMNS($A$3:N395)-1,65)*CEILING(COUNT(DRAFT!$B:$B)/4,1),1+MOD(COLUMN()-1,6)))</f>
        <v/>
      </c>
      <c r="O395" s="71" t="str">
        <f>IF(ROWS($A$3:O395)&gt;CEILING(COUNT(DRAFT!$B:$B)/4,1),"",INDEX(RSLT,ROWS($A$3:O395)+QUOTIENT(COLUMNS($A$3:O395)-1,65)*CEILING(COUNT(DRAFT!$B:$B)/4,1),1+MOD(COLUMN()-1,6)))</f>
        <v/>
      </c>
      <c r="P395" s="51" t="str">
        <f>IF(ROWS($A$3:P395)&gt;CEILING(COUNT(DRAFT!$B:$B)/4,1),"",INDEX(RSLT,ROWS($A$3:P395)+QUOTIENT(COLUMNS($A$3:P395)-1,65)*CEILING(COUNT(DRAFT!$B:$B)/4,1),1+MOD(COLUMN()-1,6)))</f>
        <v/>
      </c>
      <c r="Q395" s="51" t="str">
        <f>IF(ROWS($A$3:Q395)&gt;CEILING(COUNT(DRAFT!$B:$B)/4,1),"",INDEX(RSLT,ROWS($A$3:Q395)+QUOTIENT(COLUMNS($A$3:Q395)-1,65)*CEILING(COUNT(DRAFT!$B:$B)/4,1),1+MOD(COLUMN()-1,6)))</f>
        <v/>
      </c>
      <c r="R395" s="51" t="str">
        <f>IF(ROWS($A$3:R395)&gt;CEILING(COUNT(DRAFT!$B:$B)/4,1),"",INDEX(RSLT,ROWS($A$3:R395)+QUOTIENT(COLUMNS($A$3:R395)-1,65)*CEILING(COUNT(DRAFT!$B:$B)/4,1),1+MOD(COLUMN()-1,6)))</f>
        <v/>
      </c>
      <c r="S395" s="51" t="str">
        <f>IF(ROWS($A$3:S395)&gt;CEILING(COUNT(DRAFT!$B:$B)/4,1),"",INDEX(RSLT,ROWS($A$3:S395)+QUOTIENT(COLUMNS($A$3:S395)-1,65)*CEILING(COUNT(DRAFT!$B:$B)/4,1),1+MOD(COLUMN()-1,6)))</f>
        <v/>
      </c>
      <c r="T395" s="52" t="str">
        <f>IF(ROWS($A$3:T395)&gt;CEILING(COUNT(DRAFT!$B:$B)/4,1),"",INDEX(RSLT,ROWS($A$3:T395)+QUOTIENT(COLUMNS($A$3:T395)-1,65)*CEILING(COUNT(DRAFT!$B:$B)/4,1),1+MOD(COLUMN()-1,6)))</f>
        <v/>
      </c>
      <c r="U395" s="71" t="str">
        <f>IF(ROWS($A$3:U395)&gt;CEILING(COUNT(DRAFT!$B:$B)/4,1),"",INDEX(RSLT,ROWS($A$3:U395)+QUOTIENT(COLUMNS($A$3:U395)-1,65)*CEILING(COUNT(DRAFT!$B:$B)/4,1),1+MOD(COLUMN()-1,6)))</f>
        <v/>
      </c>
      <c r="V395" s="51" t="str">
        <f>IF(ROWS($A$3:V395)&gt;CEILING(COUNT(DRAFT!$B:$B)/4,1),"",INDEX(RSLT,ROWS($A$3:V395)+QUOTIENT(COLUMNS($A$3:V395)-1,65)*CEILING(COUNT(DRAFT!$B:$B)/4,1),1+MOD(COLUMN()-1,6)))</f>
        <v/>
      </c>
      <c r="W395" s="51" t="str">
        <f>IF(ROWS($A$3:W395)&gt;CEILING(COUNT(DRAFT!$B:$B)/4,1),"",INDEX(RSLT,ROWS($A$3:W395)+QUOTIENT(COLUMNS($A$3:W395)-1,65)*CEILING(COUNT(DRAFT!$B:$B)/4,1),1+MOD(COLUMN()-1,6)))</f>
        <v/>
      </c>
      <c r="X395" s="51" t="str">
        <f>IF(ROWS($A$3:X395)&gt;CEILING(COUNT(DRAFT!$B:$B)/4,1),"",INDEX(RSLT,ROWS($A$3:X395)+QUOTIENT(COLUMNS($A$3:X395)-1,65)*CEILING(COUNT(DRAFT!$B:$B)/4,1),1+MOD(COLUMN()-1,6)))</f>
        <v/>
      </c>
    </row>
    <row r="396" spans="1:24" ht="23.1" customHeight="1" x14ac:dyDescent="0.2">
      <c r="A396" s="51" t="str">
        <f>IF(ROWS($A$3:A396)&gt;CEILING(COUNT(DRAFT!$B:$B)/4,1),"",INDEX(RSLT,ROWS($A$3:A396)+QUOTIENT(COLUMNS($A$3:A396)-1,65)*CEILING(COUNT(DRAFT!$B:$B)/4,1),1+MOD(COLUMN()-1,6)))</f>
        <v/>
      </c>
      <c r="B396" s="52" t="str">
        <f>IF(ROWS($A$3:B396)&gt;CEILING(COUNT(DRAFT!$B:$B)/4,1),"",INDEX(RSLT,ROWS($A$3:B396)+QUOTIENT(COLUMNS($A$3:B396)-1,65)*CEILING(COUNT(DRAFT!$B:$B)/4,1),1+MOD(COLUMN()-1,6)))</f>
        <v/>
      </c>
      <c r="C396" s="71" t="str">
        <f>IF(ROWS($A$3:C396)&gt;CEILING(COUNT(DRAFT!$B:$B)/4,1),"",INDEX(RSLT,ROWS($A$3:C396)+QUOTIENT(COLUMNS($A$3:C396)-1,65)*CEILING(COUNT(DRAFT!$B:$B)/4,1),1+MOD(COLUMN()-1,6)))</f>
        <v/>
      </c>
      <c r="D396" s="51" t="str">
        <f>IF(ROWS($A$3:D396)&gt;CEILING(COUNT(DRAFT!$B:$B)/4,1),"",INDEX(RSLT,ROWS($A$3:D396)+QUOTIENT(COLUMNS($A$3:D396)-1,65)*CEILING(COUNT(DRAFT!$B:$B)/4,1),1+MOD(COLUMN()-1,6)))</f>
        <v/>
      </c>
      <c r="E396" s="51" t="str">
        <f>IF(ROWS($A$3:E396)&gt;CEILING(COUNT(DRAFT!$B:$B)/4,1),"",INDEX(RSLT,ROWS($A$3:E396)+QUOTIENT(COLUMNS($A$3:E396)-1,65)*CEILING(COUNT(DRAFT!$B:$B)/4,1),1+MOD(COLUMN()-1,6)))</f>
        <v/>
      </c>
      <c r="F396" s="51" t="str">
        <f>IF(ROWS($A$3:F396)&gt;CEILING(COUNT(DRAFT!$B:$B)/4,1),"",INDEX(RSLT,ROWS($A$3:F396)+QUOTIENT(COLUMNS($A$3:F396)-1,65)*CEILING(COUNT(DRAFT!$B:$B)/4,1),1+MOD(COLUMN()-1,6)))</f>
        <v/>
      </c>
      <c r="G396" s="51" t="str">
        <f>IF(ROWS($A$3:G396)&gt;CEILING(COUNT(DRAFT!$B:$B)/4,1),"",INDEX(RSLT,ROWS($A$3:G396)+QUOTIENT(COLUMNS($A$3:G396)-1,65)*CEILING(COUNT(DRAFT!$B:$B)/4,1),1+MOD(COLUMN()-1,6)))</f>
        <v/>
      </c>
      <c r="H396" s="52" t="str">
        <f>IF(ROWS($A$3:H396)&gt;CEILING(COUNT(DRAFT!$B:$B)/4,1),"",INDEX(RSLT,ROWS($A$3:H396)+QUOTIENT(COLUMNS($A$3:H396)-1,65)*CEILING(COUNT(DRAFT!$B:$B)/4,1),1+MOD(COLUMN()-1,6)))</f>
        <v/>
      </c>
      <c r="I396" s="71" t="str">
        <f>IF(ROWS($A$3:I396)&gt;CEILING(COUNT(DRAFT!$B:$B)/4,1),"",INDEX(RSLT,ROWS($A$3:I396)+QUOTIENT(COLUMNS($A$3:I396)-1,65)*CEILING(COUNT(DRAFT!$B:$B)/4,1),1+MOD(COLUMN()-1,6)))</f>
        <v/>
      </c>
      <c r="J396" s="51" t="str">
        <f>IF(ROWS($A$3:J396)&gt;CEILING(COUNT(DRAFT!$B:$B)/4,1),"",INDEX(RSLT,ROWS($A$3:J396)+QUOTIENT(COLUMNS($A$3:J396)-1,65)*CEILING(COUNT(DRAFT!$B:$B)/4,1),1+MOD(COLUMN()-1,6)))</f>
        <v/>
      </c>
      <c r="K396" s="51" t="str">
        <f>IF(ROWS($A$3:K396)&gt;CEILING(COUNT(DRAFT!$B:$B)/4,1),"",INDEX(RSLT,ROWS($A$3:K396)+QUOTIENT(COLUMNS($A$3:K396)-1,65)*CEILING(COUNT(DRAFT!$B:$B)/4,1),1+MOD(COLUMN()-1,6)))</f>
        <v/>
      </c>
      <c r="L396" s="51" t="str">
        <f>IF(ROWS($A$3:L396)&gt;CEILING(COUNT(DRAFT!$B:$B)/4,1),"",INDEX(RSLT,ROWS($A$3:L396)+QUOTIENT(COLUMNS($A$3:L396)-1,65)*CEILING(COUNT(DRAFT!$B:$B)/4,1),1+MOD(COLUMN()-1,6)))</f>
        <v/>
      </c>
      <c r="M396" s="51" t="str">
        <f>IF(ROWS($A$3:M396)&gt;CEILING(COUNT(DRAFT!$B:$B)/4,1),"",INDEX(RSLT,ROWS($A$3:M396)+QUOTIENT(COLUMNS($A$3:M396)-1,65)*CEILING(COUNT(DRAFT!$B:$B)/4,1),1+MOD(COLUMN()-1,6)))</f>
        <v/>
      </c>
      <c r="N396" s="52" t="str">
        <f>IF(ROWS($A$3:N396)&gt;CEILING(COUNT(DRAFT!$B:$B)/4,1),"",INDEX(RSLT,ROWS($A$3:N396)+QUOTIENT(COLUMNS($A$3:N396)-1,65)*CEILING(COUNT(DRAFT!$B:$B)/4,1),1+MOD(COLUMN()-1,6)))</f>
        <v/>
      </c>
      <c r="O396" s="71" t="str">
        <f>IF(ROWS($A$3:O396)&gt;CEILING(COUNT(DRAFT!$B:$B)/4,1),"",INDEX(RSLT,ROWS($A$3:O396)+QUOTIENT(COLUMNS($A$3:O396)-1,65)*CEILING(COUNT(DRAFT!$B:$B)/4,1),1+MOD(COLUMN()-1,6)))</f>
        <v/>
      </c>
      <c r="P396" s="51" t="str">
        <f>IF(ROWS($A$3:P396)&gt;CEILING(COUNT(DRAFT!$B:$B)/4,1),"",INDEX(RSLT,ROWS($A$3:P396)+QUOTIENT(COLUMNS($A$3:P396)-1,65)*CEILING(COUNT(DRAFT!$B:$B)/4,1),1+MOD(COLUMN()-1,6)))</f>
        <v/>
      </c>
      <c r="Q396" s="51" t="str">
        <f>IF(ROWS($A$3:Q396)&gt;CEILING(COUNT(DRAFT!$B:$B)/4,1),"",INDEX(RSLT,ROWS($A$3:Q396)+QUOTIENT(COLUMNS($A$3:Q396)-1,65)*CEILING(COUNT(DRAFT!$B:$B)/4,1),1+MOD(COLUMN()-1,6)))</f>
        <v/>
      </c>
      <c r="R396" s="51" t="str">
        <f>IF(ROWS($A$3:R396)&gt;CEILING(COUNT(DRAFT!$B:$B)/4,1),"",INDEX(RSLT,ROWS($A$3:R396)+QUOTIENT(COLUMNS($A$3:R396)-1,65)*CEILING(COUNT(DRAFT!$B:$B)/4,1),1+MOD(COLUMN()-1,6)))</f>
        <v/>
      </c>
      <c r="S396" s="51" t="str">
        <f>IF(ROWS($A$3:S396)&gt;CEILING(COUNT(DRAFT!$B:$B)/4,1),"",INDEX(RSLT,ROWS($A$3:S396)+QUOTIENT(COLUMNS($A$3:S396)-1,65)*CEILING(COUNT(DRAFT!$B:$B)/4,1),1+MOD(COLUMN()-1,6)))</f>
        <v/>
      </c>
      <c r="T396" s="52" t="str">
        <f>IF(ROWS($A$3:T396)&gt;CEILING(COUNT(DRAFT!$B:$B)/4,1),"",INDEX(RSLT,ROWS($A$3:T396)+QUOTIENT(COLUMNS($A$3:T396)-1,65)*CEILING(COUNT(DRAFT!$B:$B)/4,1),1+MOD(COLUMN()-1,6)))</f>
        <v/>
      </c>
      <c r="U396" s="71" t="str">
        <f>IF(ROWS($A$3:U396)&gt;CEILING(COUNT(DRAFT!$B:$B)/4,1),"",INDEX(RSLT,ROWS($A$3:U396)+QUOTIENT(COLUMNS($A$3:U396)-1,65)*CEILING(COUNT(DRAFT!$B:$B)/4,1),1+MOD(COLUMN()-1,6)))</f>
        <v/>
      </c>
      <c r="V396" s="51" t="str">
        <f>IF(ROWS($A$3:V396)&gt;CEILING(COUNT(DRAFT!$B:$B)/4,1),"",INDEX(RSLT,ROWS($A$3:V396)+QUOTIENT(COLUMNS($A$3:V396)-1,65)*CEILING(COUNT(DRAFT!$B:$B)/4,1),1+MOD(COLUMN()-1,6)))</f>
        <v/>
      </c>
      <c r="W396" s="51" t="str">
        <f>IF(ROWS($A$3:W396)&gt;CEILING(COUNT(DRAFT!$B:$B)/4,1),"",INDEX(RSLT,ROWS($A$3:W396)+QUOTIENT(COLUMNS($A$3:W396)-1,65)*CEILING(COUNT(DRAFT!$B:$B)/4,1),1+MOD(COLUMN()-1,6)))</f>
        <v/>
      </c>
      <c r="X396" s="51" t="str">
        <f>IF(ROWS($A$3:X396)&gt;CEILING(COUNT(DRAFT!$B:$B)/4,1),"",INDEX(RSLT,ROWS($A$3:X396)+QUOTIENT(COLUMNS($A$3:X396)-1,65)*CEILING(COUNT(DRAFT!$B:$B)/4,1),1+MOD(COLUMN()-1,6)))</f>
        <v/>
      </c>
    </row>
    <row r="397" spans="1:24" ht="23.1" customHeight="1" x14ac:dyDescent="0.2">
      <c r="A397" s="51" t="str">
        <f>IF(ROWS($A$3:A397)&gt;CEILING(COUNT(DRAFT!$B:$B)/4,1),"",INDEX(RSLT,ROWS($A$3:A397)+QUOTIENT(COLUMNS($A$3:A397)-1,65)*CEILING(COUNT(DRAFT!$B:$B)/4,1),1+MOD(COLUMN()-1,6)))</f>
        <v/>
      </c>
      <c r="B397" s="52" t="str">
        <f>IF(ROWS($A$3:B397)&gt;CEILING(COUNT(DRAFT!$B:$B)/4,1),"",INDEX(RSLT,ROWS($A$3:B397)+QUOTIENT(COLUMNS($A$3:B397)-1,65)*CEILING(COUNT(DRAFT!$B:$B)/4,1),1+MOD(COLUMN()-1,6)))</f>
        <v/>
      </c>
      <c r="C397" s="71" t="str">
        <f>IF(ROWS($A$3:C397)&gt;CEILING(COUNT(DRAFT!$B:$B)/4,1),"",INDEX(RSLT,ROWS($A$3:C397)+QUOTIENT(COLUMNS($A$3:C397)-1,65)*CEILING(COUNT(DRAFT!$B:$B)/4,1),1+MOD(COLUMN()-1,6)))</f>
        <v/>
      </c>
      <c r="D397" s="51" t="str">
        <f>IF(ROWS($A$3:D397)&gt;CEILING(COUNT(DRAFT!$B:$B)/4,1),"",INDEX(RSLT,ROWS($A$3:D397)+QUOTIENT(COLUMNS($A$3:D397)-1,65)*CEILING(COUNT(DRAFT!$B:$B)/4,1),1+MOD(COLUMN()-1,6)))</f>
        <v/>
      </c>
      <c r="E397" s="51" t="str">
        <f>IF(ROWS($A$3:E397)&gt;CEILING(COUNT(DRAFT!$B:$B)/4,1),"",INDEX(RSLT,ROWS($A$3:E397)+QUOTIENT(COLUMNS($A$3:E397)-1,65)*CEILING(COUNT(DRAFT!$B:$B)/4,1),1+MOD(COLUMN()-1,6)))</f>
        <v/>
      </c>
      <c r="F397" s="51" t="str">
        <f>IF(ROWS($A$3:F397)&gt;CEILING(COUNT(DRAFT!$B:$B)/4,1),"",INDEX(RSLT,ROWS($A$3:F397)+QUOTIENT(COLUMNS($A$3:F397)-1,65)*CEILING(COUNT(DRAFT!$B:$B)/4,1),1+MOD(COLUMN()-1,6)))</f>
        <v/>
      </c>
      <c r="G397" s="51" t="str">
        <f>IF(ROWS($A$3:G397)&gt;CEILING(COUNT(DRAFT!$B:$B)/4,1),"",INDEX(RSLT,ROWS($A$3:G397)+QUOTIENT(COLUMNS($A$3:G397)-1,65)*CEILING(COUNT(DRAFT!$B:$B)/4,1),1+MOD(COLUMN()-1,6)))</f>
        <v/>
      </c>
      <c r="H397" s="52" t="str">
        <f>IF(ROWS($A$3:H397)&gt;CEILING(COUNT(DRAFT!$B:$B)/4,1),"",INDEX(RSLT,ROWS($A$3:H397)+QUOTIENT(COLUMNS($A$3:H397)-1,65)*CEILING(COUNT(DRAFT!$B:$B)/4,1),1+MOD(COLUMN()-1,6)))</f>
        <v/>
      </c>
      <c r="I397" s="71" t="str">
        <f>IF(ROWS($A$3:I397)&gt;CEILING(COUNT(DRAFT!$B:$B)/4,1),"",INDEX(RSLT,ROWS($A$3:I397)+QUOTIENT(COLUMNS($A$3:I397)-1,65)*CEILING(COUNT(DRAFT!$B:$B)/4,1),1+MOD(COLUMN()-1,6)))</f>
        <v/>
      </c>
      <c r="J397" s="51" t="str">
        <f>IF(ROWS($A$3:J397)&gt;CEILING(COUNT(DRAFT!$B:$B)/4,1),"",INDEX(RSLT,ROWS($A$3:J397)+QUOTIENT(COLUMNS($A$3:J397)-1,65)*CEILING(COUNT(DRAFT!$B:$B)/4,1),1+MOD(COLUMN()-1,6)))</f>
        <v/>
      </c>
      <c r="K397" s="51" t="str">
        <f>IF(ROWS($A$3:K397)&gt;CEILING(COUNT(DRAFT!$B:$B)/4,1),"",INDEX(RSLT,ROWS($A$3:K397)+QUOTIENT(COLUMNS($A$3:K397)-1,65)*CEILING(COUNT(DRAFT!$B:$B)/4,1),1+MOD(COLUMN()-1,6)))</f>
        <v/>
      </c>
      <c r="L397" s="51" t="str">
        <f>IF(ROWS($A$3:L397)&gt;CEILING(COUNT(DRAFT!$B:$B)/4,1),"",INDEX(RSLT,ROWS($A$3:L397)+QUOTIENT(COLUMNS($A$3:L397)-1,65)*CEILING(COUNT(DRAFT!$B:$B)/4,1),1+MOD(COLUMN()-1,6)))</f>
        <v/>
      </c>
      <c r="M397" s="51" t="str">
        <f>IF(ROWS($A$3:M397)&gt;CEILING(COUNT(DRAFT!$B:$B)/4,1),"",INDEX(RSLT,ROWS($A$3:M397)+QUOTIENT(COLUMNS($A$3:M397)-1,65)*CEILING(COUNT(DRAFT!$B:$B)/4,1),1+MOD(COLUMN()-1,6)))</f>
        <v/>
      </c>
      <c r="N397" s="52" t="str">
        <f>IF(ROWS($A$3:N397)&gt;CEILING(COUNT(DRAFT!$B:$B)/4,1),"",INDEX(RSLT,ROWS($A$3:N397)+QUOTIENT(COLUMNS($A$3:N397)-1,65)*CEILING(COUNT(DRAFT!$B:$B)/4,1),1+MOD(COLUMN()-1,6)))</f>
        <v/>
      </c>
      <c r="O397" s="71" t="str">
        <f>IF(ROWS($A$3:O397)&gt;CEILING(COUNT(DRAFT!$B:$B)/4,1),"",INDEX(RSLT,ROWS($A$3:O397)+QUOTIENT(COLUMNS($A$3:O397)-1,65)*CEILING(COUNT(DRAFT!$B:$B)/4,1),1+MOD(COLUMN()-1,6)))</f>
        <v/>
      </c>
      <c r="P397" s="51" t="str">
        <f>IF(ROWS($A$3:P397)&gt;CEILING(COUNT(DRAFT!$B:$B)/4,1),"",INDEX(RSLT,ROWS($A$3:P397)+QUOTIENT(COLUMNS($A$3:P397)-1,65)*CEILING(COUNT(DRAFT!$B:$B)/4,1),1+MOD(COLUMN()-1,6)))</f>
        <v/>
      </c>
      <c r="Q397" s="51" t="str">
        <f>IF(ROWS($A$3:Q397)&gt;CEILING(COUNT(DRAFT!$B:$B)/4,1),"",INDEX(RSLT,ROWS($A$3:Q397)+QUOTIENT(COLUMNS($A$3:Q397)-1,65)*CEILING(COUNT(DRAFT!$B:$B)/4,1),1+MOD(COLUMN()-1,6)))</f>
        <v/>
      </c>
      <c r="R397" s="51" t="str">
        <f>IF(ROWS($A$3:R397)&gt;CEILING(COUNT(DRAFT!$B:$B)/4,1),"",INDEX(RSLT,ROWS($A$3:R397)+QUOTIENT(COLUMNS($A$3:R397)-1,65)*CEILING(COUNT(DRAFT!$B:$B)/4,1),1+MOD(COLUMN()-1,6)))</f>
        <v/>
      </c>
      <c r="S397" s="51" t="str">
        <f>IF(ROWS($A$3:S397)&gt;CEILING(COUNT(DRAFT!$B:$B)/4,1),"",INDEX(RSLT,ROWS($A$3:S397)+QUOTIENT(COLUMNS($A$3:S397)-1,65)*CEILING(COUNT(DRAFT!$B:$B)/4,1),1+MOD(COLUMN()-1,6)))</f>
        <v/>
      </c>
      <c r="T397" s="52" t="str">
        <f>IF(ROWS($A$3:T397)&gt;CEILING(COUNT(DRAFT!$B:$B)/4,1),"",INDEX(RSLT,ROWS($A$3:T397)+QUOTIENT(COLUMNS($A$3:T397)-1,65)*CEILING(COUNT(DRAFT!$B:$B)/4,1),1+MOD(COLUMN()-1,6)))</f>
        <v/>
      </c>
      <c r="U397" s="71" t="str">
        <f>IF(ROWS($A$3:U397)&gt;CEILING(COUNT(DRAFT!$B:$B)/4,1),"",INDEX(RSLT,ROWS($A$3:U397)+QUOTIENT(COLUMNS($A$3:U397)-1,65)*CEILING(COUNT(DRAFT!$B:$B)/4,1),1+MOD(COLUMN()-1,6)))</f>
        <v/>
      </c>
      <c r="V397" s="51" t="str">
        <f>IF(ROWS($A$3:V397)&gt;CEILING(COUNT(DRAFT!$B:$B)/4,1),"",INDEX(RSLT,ROWS($A$3:V397)+QUOTIENT(COLUMNS($A$3:V397)-1,65)*CEILING(COUNT(DRAFT!$B:$B)/4,1),1+MOD(COLUMN()-1,6)))</f>
        <v/>
      </c>
      <c r="W397" s="51" t="str">
        <f>IF(ROWS($A$3:W397)&gt;CEILING(COUNT(DRAFT!$B:$B)/4,1),"",INDEX(RSLT,ROWS($A$3:W397)+QUOTIENT(COLUMNS($A$3:W397)-1,65)*CEILING(COUNT(DRAFT!$B:$B)/4,1),1+MOD(COLUMN()-1,6)))</f>
        <v/>
      </c>
      <c r="X397" s="51" t="str">
        <f>IF(ROWS($A$3:X397)&gt;CEILING(COUNT(DRAFT!$B:$B)/4,1),"",INDEX(RSLT,ROWS($A$3:X397)+QUOTIENT(COLUMNS($A$3:X397)-1,65)*CEILING(COUNT(DRAFT!$B:$B)/4,1),1+MOD(COLUMN()-1,6)))</f>
        <v/>
      </c>
    </row>
    <row r="398" spans="1:24" ht="23.1" customHeight="1" x14ac:dyDescent="0.2">
      <c r="A398" s="51" t="str">
        <f>IF(ROWS($A$3:A398)&gt;CEILING(COUNT(DRAFT!$B:$B)/4,1),"",INDEX(RSLT,ROWS($A$3:A398)+QUOTIENT(COLUMNS($A$3:A398)-1,65)*CEILING(COUNT(DRAFT!$B:$B)/4,1),1+MOD(COLUMN()-1,6)))</f>
        <v/>
      </c>
      <c r="B398" s="52" t="str">
        <f>IF(ROWS($A$3:B398)&gt;CEILING(COUNT(DRAFT!$B:$B)/4,1),"",INDEX(RSLT,ROWS($A$3:B398)+QUOTIENT(COLUMNS($A$3:B398)-1,65)*CEILING(COUNT(DRAFT!$B:$B)/4,1),1+MOD(COLUMN()-1,6)))</f>
        <v/>
      </c>
      <c r="C398" s="71" t="str">
        <f>IF(ROWS($A$3:C398)&gt;CEILING(COUNT(DRAFT!$B:$B)/4,1),"",INDEX(RSLT,ROWS($A$3:C398)+QUOTIENT(COLUMNS($A$3:C398)-1,65)*CEILING(COUNT(DRAFT!$B:$B)/4,1),1+MOD(COLUMN()-1,6)))</f>
        <v/>
      </c>
      <c r="D398" s="51" t="str">
        <f>IF(ROWS($A$3:D398)&gt;CEILING(COUNT(DRAFT!$B:$B)/4,1),"",INDEX(RSLT,ROWS($A$3:D398)+QUOTIENT(COLUMNS($A$3:D398)-1,65)*CEILING(COUNT(DRAFT!$B:$B)/4,1),1+MOD(COLUMN()-1,6)))</f>
        <v/>
      </c>
      <c r="E398" s="51" t="str">
        <f>IF(ROWS($A$3:E398)&gt;CEILING(COUNT(DRAFT!$B:$B)/4,1),"",INDEX(RSLT,ROWS($A$3:E398)+QUOTIENT(COLUMNS($A$3:E398)-1,65)*CEILING(COUNT(DRAFT!$B:$B)/4,1),1+MOD(COLUMN()-1,6)))</f>
        <v/>
      </c>
      <c r="F398" s="51" t="str">
        <f>IF(ROWS($A$3:F398)&gt;CEILING(COUNT(DRAFT!$B:$B)/4,1),"",INDEX(RSLT,ROWS($A$3:F398)+QUOTIENT(COLUMNS($A$3:F398)-1,65)*CEILING(COUNT(DRAFT!$B:$B)/4,1),1+MOD(COLUMN()-1,6)))</f>
        <v/>
      </c>
      <c r="G398" s="51" t="str">
        <f>IF(ROWS($A$3:G398)&gt;CEILING(COUNT(DRAFT!$B:$B)/4,1),"",INDEX(RSLT,ROWS($A$3:G398)+QUOTIENT(COLUMNS($A$3:G398)-1,65)*CEILING(COUNT(DRAFT!$B:$B)/4,1),1+MOD(COLUMN()-1,6)))</f>
        <v/>
      </c>
      <c r="H398" s="52" t="str">
        <f>IF(ROWS($A$3:H398)&gt;CEILING(COUNT(DRAFT!$B:$B)/4,1),"",INDEX(RSLT,ROWS($A$3:H398)+QUOTIENT(COLUMNS($A$3:H398)-1,65)*CEILING(COUNT(DRAFT!$B:$B)/4,1),1+MOD(COLUMN()-1,6)))</f>
        <v/>
      </c>
      <c r="I398" s="71" t="str">
        <f>IF(ROWS($A$3:I398)&gt;CEILING(COUNT(DRAFT!$B:$B)/4,1),"",INDEX(RSLT,ROWS($A$3:I398)+QUOTIENT(COLUMNS($A$3:I398)-1,65)*CEILING(COUNT(DRAFT!$B:$B)/4,1),1+MOD(COLUMN()-1,6)))</f>
        <v/>
      </c>
      <c r="J398" s="51" t="str">
        <f>IF(ROWS($A$3:J398)&gt;CEILING(COUNT(DRAFT!$B:$B)/4,1),"",INDEX(RSLT,ROWS($A$3:J398)+QUOTIENT(COLUMNS($A$3:J398)-1,65)*CEILING(COUNT(DRAFT!$B:$B)/4,1),1+MOD(COLUMN()-1,6)))</f>
        <v/>
      </c>
      <c r="K398" s="51" t="str">
        <f>IF(ROWS($A$3:K398)&gt;CEILING(COUNT(DRAFT!$B:$B)/4,1),"",INDEX(RSLT,ROWS($A$3:K398)+QUOTIENT(COLUMNS($A$3:K398)-1,65)*CEILING(COUNT(DRAFT!$B:$B)/4,1),1+MOD(COLUMN()-1,6)))</f>
        <v/>
      </c>
      <c r="L398" s="51" t="str">
        <f>IF(ROWS($A$3:L398)&gt;CEILING(COUNT(DRAFT!$B:$B)/4,1),"",INDEX(RSLT,ROWS($A$3:L398)+QUOTIENT(COLUMNS($A$3:L398)-1,65)*CEILING(COUNT(DRAFT!$B:$B)/4,1),1+MOD(COLUMN()-1,6)))</f>
        <v/>
      </c>
      <c r="M398" s="51" t="str">
        <f>IF(ROWS($A$3:M398)&gt;CEILING(COUNT(DRAFT!$B:$B)/4,1),"",INDEX(RSLT,ROWS($A$3:M398)+QUOTIENT(COLUMNS($A$3:M398)-1,65)*CEILING(COUNT(DRAFT!$B:$B)/4,1),1+MOD(COLUMN()-1,6)))</f>
        <v/>
      </c>
      <c r="N398" s="52" t="str">
        <f>IF(ROWS($A$3:N398)&gt;CEILING(COUNT(DRAFT!$B:$B)/4,1),"",INDEX(RSLT,ROWS($A$3:N398)+QUOTIENT(COLUMNS($A$3:N398)-1,65)*CEILING(COUNT(DRAFT!$B:$B)/4,1),1+MOD(COLUMN()-1,6)))</f>
        <v/>
      </c>
      <c r="O398" s="71" t="str">
        <f>IF(ROWS($A$3:O398)&gt;CEILING(COUNT(DRAFT!$B:$B)/4,1),"",INDEX(RSLT,ROWS($A$3:O398)+QUOTIENT(COLUMNS($A$3:O398)-1,65)*CEILING(COUNT(DRAFT!$B:$B)/4,1),1+MOD(COLUMN()-1,6)))</f>
        <v/>
      </c>
      <c r="P398" s="51" t="str">
        <f>IF(ROWS($A$3:P398)&gt;CEILING(COUNT(DRAFT!$B:$B)/4,1),"",INDEX(RSLT,ROWS($A$3:P398)+QUOTIENT(COLUMNS($A$3:P398)-1,65)*CEILING(COUNT(DRAFT!$B:$B)/4,1),1+MOD(COLUMN()-1,6)))</f>
        <v/>
      </c>
      <c r="Q398" s="51" t="str">
        <f>IF(ROWS($A$3:Q398)&gt;CEILING(COUNT(DRAFT!$B:$B)/4,1),"",INDEX(RSLT,ROWS($A$3:Q398)+QUOTIENT(COLUMNS($A$3:Q398)-1,65)*CEILING(COUNT(DRAFT!$B:$B)/4,1),1+MOD(COLUMN()-1,6)))</f>
        <v/>
      </c>
      <c r="R398" s="51" t="str">
        <f>IF(ROWS($A$3:R398)&gt;CEILING(COUNT(DRAFT!$B:$B)/4,1),"",INDEX(RSLT,ROWS($A$3:R398)+QUOTIENT(COLUMNS($A$3:R398)-1,65)*CEILING(COUNT(DRAFT!$B:$B)/4,1),1+MOD(COLUMN()-1,6)))</f>
        <v/>
      </c>
      <c r="S398" s="51" t="str">
        <f>IF(ROWS($A$3:S398)&gt;CEILING(COUNT(DRAFT!$B:$B)/4,1),"",INDEX(RSLT,ROWS($A$3:S398)+QUOTIENT(COLUMNS($A$3:S398)-1,65)*CEILING(COUNT(DRAFT!$B:$B)/4,1),1+MOD(COLUMN()-1,6)))</f>
        <v/>
      </c>
      <c r="T398" s="52" t="str">
        <f>IF(ROWS($A$3:T398)&gt;CEILING(COUNT(DRAFT!$B:$B)/4,1),"",INDEX(RSLT,ROWS($A$3:T398)+QUOTIENT(COLUMNS($A$3:T398)-1,65)*CEILING(COUNT(DRAFT!$B:$B)/4,1),1+MOD(COLUMN()-1,6)))</f>
        <v/>
      </c>
      <c r="U398" s="71" t="str">
        <f>IF(ROWS($A$3:U398)&gt;CEILING(COUNT(DRAFT!$B:$B)/4,1),"",INDEX(RSLT,ROWS($A$3:U398)+QUOTIENT(COLUMNS($A$3:U398)-1,65)*CEILING(COUNT(DRAFT!$B:$B)/4,1),1+MOD(COLUMN()-1,6)))</f>
        <v/>
      </c>
      <c r="V398" s="51" t="str">
        <f>IF(ROWS($A$3:V398)&gt;CEILING(COUNT(DRAFT!$B:$B)/4,1),"",INDEX(RSLT,ROWS($A$3:V398)+QUOTIENT(COLUMNS($A$3:V398)-1,65)*CEILING(COUNT(DRAFT!$B:$B)/4,1),1+MOD(COLUMN()-1,6)))</f>
        <v/>
      </c>
      <c r="W398" s="51" t="str">
        <f>IF(ROWS($A$3:W398)&gt;CEILING(COUNT(DRAFT!$B:$B)/4,1),"",INDEX(RSLT,ROWS($A$3:W398)+QUOTIENT(COLUMNS($A$3:W398)-1,65)*CEILING(COUNT(DRAFT!$B:$B)/4,1),1+MOD(COLUMN()-1,6)))</f>
        <v/>
      </c>
      <c r="X398" s="51" t="str">
        <f>IF(ROWS($A$3:X398)&gt;CEILING(COUNT(DRAFT!$B:$B)/4,1),"",INDEX(RSLT,ROWS($A$3:X398)+QUOTIENT(COLUMNS($A$3:X398)-1,65)*CEILING(COUNT(DRAFT!$B:$B)/4,1),1+MOD(COLUMN()-1,6)))</f>
        <v/>
      </c>
    </row>
    <row r="399" spans="1:24" ht="23.1" customHeight="1" x14ac:dyDescent="0.2">
      <c r="A399" s="51" t="str">
        <f>IF(ROWS($A$3:A399)&gt;CEILING(COUNT(DRAFT!$B:$B)/4,1),"",INDEX(RSLT,ROWS($A$3:A399)+QUOTIENT(COLUMNS($A$3:A399)-1,65)*CEILING(COUNT(DRAFT!$B:$B)/4,1),1+MOD(COLUMN()-1,6)))</f>
        <v/>
      </c>
      <c r="B399" s="52" t="str">
        <f>IF(ROWS($A$3:B399)&gt;CEILING(COUNT(DRAFT!$B:$B)/4,1),"",INDEX(RSLT,ROWS($A$3:B399)+QUOTIENT(COLUMNS($A$3:B399)-1,65)*CEILING(COUNT(DRAFT!$B:$B)/4,1),1+MOD(COLUMN()-1,6)))</f>
        <v/>
      </c>
      <c r="C399" s="71" t="str">
        <f>IF(ROWS($A$3:C399)&gt;CEILING(COUNT(DRAFT!$B:$B)/4,1),"",INDEX(RSLT,ROWS($A$3:C399)+QUOTIENT(COLUMNS($A$3:C399)-1,65)*CEILING(COUNT(DRAFT!$B:$B)/4,1),1+MOD(COLUMN()-1,6)))</f>
        <v/>
      </c>
      <c r="D399" s="51" t="str">
        <f>IF(ROWS($A$3:D399)&gt;CEILING(COUNT(DRAFT!$B:$B)/4,1),"",INDEX(RSLT,ROWS($A$3:D399)+QUOTIENT(COLUMNS($A$3:D399)-1,65)*CEILING(COUNT(DRAFT!$B:$B)/4,1),1+MOD(COLUMN()-1,6)))</f>
        <v/>
      </c>
      <c r="E399" s="51" t="str">
        <f>IF(ROWS($A$3:E399)&gt;CEILING(COUNT(DRAFT!$B:$B)/4,1),"",INDEX(RSLT,ROWS($A$3:E399)+QUOTIENT(COLUMNS($A$3:E399)-1,65)*CEILING(COUNT(DRAFT!$B:$B)/4,1),1+MOD(COLUMN()-1,6)))</f>
        <v/>
      </c>
      <c r="F399" s="51" t="str">
        <f>IF(ROWS($A$3:F399)&gt;CEILING(COUNT(DRAFT!$B:$B)/4,1),"",INDEX(RSLT,ROWS($A$3:F399)+QUOTIENT(COLUMNS($A$3:F399)-1,65)*CEILING(COUNT(DRAFT!$B:$B)/4,1),1+MOD(COLUMN()-1,6)))</f>
        <v/>
      </c>
      <c r="G399" s="51" t="str">
        <f>IF(ROWS($A$3:G399)&gt;CEILING(COUNT(DRAFT!$B:$B)/4,1),"",INDEX(RSLT,ROWS($A$3:G399)+QUOTIENT(COLUMNS($A$3:G399)-1,65)*CEILING(COUNT(DRAFT!$B:$B)/4,1),1+MOD(COLUMN()-1,6)))</f>
        <v/>
      </c>
      <c r="H399" s="52" t="str">
        <f>IF(ROWS($A$3:H399)&gt;CEILING(COUNT(DRAFT!$B:$B)/4,1),"",INDEX(RSLT,ROWS($A$3:H399)+QUOTIENT(COLUMNS($A$3:H399)-1,65)*CEILING(COUNT(DRAFT!$B:$B)/4,1),1+MOD(COLUMN()-1,6)))</f>
        <v/>
      </c>
      <c r="I399" s="71" t="str">
        <f>IF(ROWS($A$3:I399)&gt;CEILING(COUNT(DRAFT!$B:$B)/4,1),"",INDEX(RSLT,ROWS($A$3:I399)+QUOTIENT(COLUMNS($A$3:I399)-1,65)*CEILING(COUNT(DRAFT!$B:$B)/4,1),1+MOD(COLUMN()-1,6)))</f>
        <v/>
      </c>
      <c r="J399" s="51" t="str">
        <f>IF(ROWS($A$3:J399)&gt;CEILING(COUNT(DRAFT!$B:$B)/4,1),"",INDEX(RSLT,ROWS($A$3:J399)+QUOTIENT(COLUMNS($A$3:J399)-1,65)*CEILING(COUNT(DRAFT!$B:$B)/4,1),1+MOD(COLUMN()-1,6)))</f>
        <v/>
      </c>
      <c r="K399" s="51" t="str">
        <f>IF(ROWS($A$3:K399)&gt;CEILING(COUNT(DRAFT!$B:$B)/4,1),"",INDEX(RSLT,ROWS($A$3:K399)+QUOTIENT(COLUMNS($A$3:K399)-1,65)*CEILING(COUNT(DRAFT!$B:$B)/4,1),1+MOD(COLUMN()-1,6)))</f>
        <v/>
      </c>
      <c r="L399" s="51" t="str">
        <f>IF(ROWS($A$3:L399)&gt;CEILING(COUNT(DRAFT!$B:$B)/4,1),"",INDEX(RSLT,ROWS($A$3:L399)+QUOTIENT(COLUMNS($A$3:L399)-1,65)*CEILING(COUNT(DRAFT!$B:$B)/4,1),1+MOD(COLUMN()-1,6)))</f>
        <v/>
      </c>
      <c r="M399" s="51" t="str">
        <f>IF(ROWS($A$3:M399)&gt;CEILING(COUNT(DRAFT!$B:$B)/4,1),"",INDEX(RSLT,ROWS($A$3:M399)+QUOTIENT(COLUMNS($A$3:M399)-1,65)*CEILING(COUNT(DRAFT!$B:$B)/4,1),1+MOD(COLUMN()-1,6)))</f>
        <v/>
      </c>
      <c r="N399" s="52" t="str">
        <f>IF(ROWS($A$3:N399)&gt;CEILING(COUNT(DRAFT!$B:$B)/4,1),"",INDEX(RSLT,ROWS($A$3:N399)+QUOTIENT(COLUMNS($A$3:N399)-1,65)*CEILING(COUNT(DRAFT!$B:$B)/4,1),1+MOD(COLUMN()-1,6)))</f>
        <v/>
      </c>
      <c r="O399" s="71" t="str">
        <f>IF(ROWS($A$3:O399)&gt;CEILING(COUNT(DRAFT!$B:$B)/4,1),"",INDEX(RSLT,ROWS($A$3:O399)+QUOTIENT(COLUMNS($A$3:O399)-1,65)*CEILING(COUNT(DRAFT!$B:$B)/4,1),1+MOD(COLUMN()-1,6)))</f>
        <v/>
      </c>
      <c r="P399" s="51" t="str">
        <f>IF(ROWS($A$3:P399)&gt;CEILING(COUNT(DRAFT!$B:$B)/4,1),"",INDEX(RSLT,ROWS($A$3:P399)+QUOTIENT(COLUMNS($A$3:P399)-1,65)*CEILING(COUNT(DRAFT!$B:$B)/4,1),1+MOD(COLUMN()-1,6)))</f>
        <v/>
      </c>
      <c r="Q399" s="51" t="str">
        <f>IF(ROWS($A$3:Q399)&gt;CEILING(COUNT(DRAFT!$B:$B)/4,1),"",INDEX(RSLT,ROWS($A$3:Q399)+QUOTIENT(COLUMNS($A$3:Q399)-1,65)*CEILING(COUNT(DRAFT!$B:$B)/4,1),1+MOD(COLUMN()-1,6)))</f>
        <v/>
      </c>
      <c r="R399" s="51" t="str">
        <f>IF(ROWS($A$3:R399)&gt;CEILING(COUNT(DRAFT!$B:$B)/4,1),"",INDEX(RSLT,ROWS($A$3:R399)+QUOTIENT(COLUMNS($A$3:R399)-1,65)*CEILING(COUNT(DRAFT!$B:$B)/4,1),1+MOD(COLUMN()-1,6)))</f>
        <v/>
      </c>
      <c r="S399" s="51" t="str">
        <f>IF(ROWS($A$3:S399)&gt;CEILING(COUNT(DRAFT!$B:$B)/4,1),"",INDEX(RSLT,ROWS($A$3:S399)+QUOTIENT(COLUMNS($A$3:S399)-1,65)*CEILING(COUNT(DRAFT!$B:$B)/4,1),1+MOD(COLUMN()-1,6)))</f>
        <v/>
      </c>
      <c r="T399" s="52" t="str">
        <f>IF(ROWS($A$3:T399)&gt;CEILING(COUNT(DRAFT!$B:$B)/4,1),"",INDEX(RSLT,ROWS($A$3:T399)+QUOTIENT(COLUMNS($A$3:T399)-1,65)*CEILING(COUNT(DRAFT!$B:$B)/4,1),1+MOD(COLUMN()-1,6)))</f>
        <v/>
      </c>
      <c r="U399" s="71" t="str">
        <f>IF(ROWS($A$3:U399)&gt;CEILING(COUNT(DRAFT!$B:$B)/4,1),"",INDEX(RSLT,ROWS($A$3:U399)+QUOTIENT(COLUMNS($A$3:U399)-1,65)*CEILING(COUNT(DRAFT!$B:$B)/4,1),1+MOD(COLUMN()-1,6)))</f>
        <v/>
      </c>
      <c r="V399" s="51" t="str">
        <f>IF(ROWS($A$3:V399)&gt;CEILING(COUNT(DRAFT!$B:$B)/4,1),"",INDEX(RSLT,ROWS($A$3:V399)+QUOTIENT(COLUMNS($A$3:V399)-1,65)*CEILING(COUNT(DRAFT!$B:$B)/4,1),1+MOD(COLUMN()-1,6)))</f>
        <v/>
      </c>
      <c r="W399" s="51" t="str">
        <f>IF(ROWS($A$3:W399)&gt;CEILING(COUNT(DRAFT!$B:$B)/4,1),"",INDEX(RSLT,ROWS($A$3:W399)+QUOTIENT(COLUMNS($A$3:W399)-1,65)*CEILING(COUNT(DRAFT!$B:$B)/4,1),1+MOD(COLUMN()-1,6)))</f>
        <v/>
      </c>
      <c r="X399" s="51" t="str">
        <f>IF(ROWS($A$3:X399)&gt;CEILING(COUNT(DRAFT!$B:$B)/4,1),"",INDEX(RSLT,ROWS($A$3:X399)+QUOTIENT(COLUMNS($A$3:X399)-1,65)*CEILING(COUNT(DRAFT!$B:$B)/4,1),1+MOD(COLUMN()-1,6)))</f>
        <v/>
      </c>
    </row>
    <row r="400" spans="1:24" ht="23.1" customHeight="1" x14ac:dyDescent="0.2">
      <c r="A400" s="51" t="str">
        <f>IF(ROWS($A$3:A400)&gt;CEILING(COUNT(DRAFT!$B:$B)/4,1),"",INDEX(RSLT,ROWS($A$3:A400)+QUOTIENT(COLUMNS($A$3:A400)-1,65)*CEILING(COUNT(DRAFT!$B:$B)/4,1),1+MOD(COLUMN()-1,6)))</f>
        <v/>
      </c>
      <c r="B400" s="52" t="str">
        <f>IF(ROWS($A$3:B400)&gt;CEILING(COUNT(DRAFT!$B:$B)/4,1),"",INDEX(RSLT,ROWS($A$3:B400)+QUOTIENT(COLUMNS($A$3:B400)-1,65)*CEILING(COUNT(DRAFT!$B:$B)/4,1),1+MOD(COLUMN()-1,6)))</f>
        <v/>
      </c>
      <c r="C400" s="71" t="str">
        <f>IF(ROWS($A$3:C400)&gt;CEILING(COUNT(DRAFT!$B:$B)/4,1),"",INDEX(RSLT,ROWS($A$3:C400)+QUOTIENT(COLUMNS($A$3:C400)-1,65)*CEILING(COUNT(DRAFT!$B:$B)/4,1),1+MOD(COLUMN()-1,6)))</f>
        <v/>
      </c>
      <c r="D400" s="51" t="str">
        <f>IF(ROWS($A$3:D400)&gt;CEILING(COUNT(DRAFT!$B:$B)/4,1),"",INDEX(RSLT,ROWS($A$3:D400)+QUOTIENT(COLUMNS($A$3:D400)-1,65)*CEILING(COUNT(DRAFT!$B:$B)/4,1),1+MOD(COLUMN()-1,6)))</f>
        <v/>
      </c>
      <c r="E400" s="51" t="str">
        <f>IF(ROWS($A$3:E400)&gt;CEILING(COUNT(DRAFT!$B:$B)/4,1),"",INDEX(RSLT,ROWS($A$3:E400)+QUOTIENT(COLUMNS($A$3:E400)-1,65)*CEILING(COUNT(DRAFT!$B:$B)/4,1),1+MOD(COLUMN()-1,6)))</f>
        <v/>
      </c>
      <c r="F400" s="51" t="str">
        <f>IF(ROWS($A$3:F400)&gt;CEILING(COUNT(DRAFT!$B:$B)/4,1),"",INDEX(RSLT,ROWS($A$3:F400)+QUOTIENT(COLUMNS($A$3:F400)-1,65)*CEILING(COUNT(DRAFT!$B:$B)/4,1),1+MOD(COLUMN()-1,6)))</f>
        <v/>
      </c>
      <c r="G400" s="51" t="str">
        <f>IF(ROWS($A$3:G400)&gt;CEILING(COUNT(DRAFT!$B:$B)/4,1),"",INDEX(RSLT,ROWS($A$3:G400)+QUOTIENT(COLUMNS($A$3:G400)-1,65)*CEILING(COUNT(DRAFT!$B:$B)/4,1),1+MOD(COLUMN()-1,6)))</f>
        <v/>
      </c>
      <c r="H400" s="52" t="str">
        <f>IF(ROWS($A$3:H400)&gt;CEILING(COUNT(DRAFT!$B:$B)/4,1),"",INDEX(RSLT,ROWS($A$3:H400)+QUOTIENT(COLUMNS($A$3:H400)-1,65)*CEILING(COUNT(DRAFT!$B:$B)/4,1),1+MOD(COLUMN()-1,6)))</f>
        <v/>
      </c>
      <c r="I400" s="71" t="str">
        <f>IF(ROWS($A$3:I400)&gt;CEILING(COUNT(DRAFT!$B:$B)/4,1),"",INDEX(RSLT,ROWS($A$3:I400)+QUOTIENT(COLUMNS($A$3:I400)-1,65)*CEILING(COUNT(DRAFT!$B:$B)/4,1),1+MOD(COLUMN()-1,6)))</f>
        <v/>
      </c>
      <c r="J400" s="51" t="str">
        <f>IF(ROWS($A$3:J400)&gt;CEILING(COUNT(DRAFT!$B:$B)/4,1),"",INDEX(RSLT,ROWS($A$3:J400)+QUOTIENT(COLUMNS($A$3:J400)-1,65)*CEILING(COUNT(DRAFT!$B:$B)/4,1),1+MOD(COLUMN()-1,6)))</f>
        <v/>
      </c>
      <c r="K400" s="51" t="str">
        <f>IF(ROWS($A$3:K400)&gt;CEILING(COUNT(DRAFT!$B:$B)/4,1),"",INDEX(RSLT,ROWS($A$3:K400)+QUOTIENT(COLUMNS($A$3:K400)-1,65)*CEILING(COUNT(DRAFT!$B:$B)/4,1),1+MOD(COLUMN()-1,6)))</f>
        <v/>
      </c>
      <c r="L400" s="51" t="str">
        <f>IF(ROWS($A$3:L400)&gt;CEILING(COUNT(DRAFT!$B:$B)/4,1),"",INDEX(RSLT,ROWS($A$3:L400)+QUOTIENT(COLUMNS($A$3:L400)-1,65)*CEILING(COUNT(DRAFT!$B:$B)/4,1),1+MOD(COLUMN()-1,6)))</f>
        <v/>
      </c>
      <c r="M400" s="51" t="str">
        <f>IF(ROWS($A$3:M400)&gt;CEILING(COUNT(DRAFT!$B:$B)/4,1),"",INDEX(RSLT,ROWS($A$3:M400)+QUOTIENT(COLUMNS($A$3:M400)-1,65)*CEILING(COUNT(DRAFT!$B:$B)/4,1),1+MOD(COLUMN()-1,6)))</f>
        <v/>
      </c>
      <c r="N400" s="52" t="str">
        <f>IF(ROWS($A$3:N400)&gt;CEILING(COUNT(DRAFT!$B:$B)/4,1),"",INDEX(RSLT,ROWS($A$3:N400)+QUOTIENT(COLUMNS($A$3:N400)-1,65)*CEILING(COUNT(DRAFT!$B:$B)/4,1),1+MOD(COLUMN()-1,6)))</f>
        <v/>
      </c>
      <c r="O400" s="71" t="str">
        <f>IF(ROWS($A$3:O400)&gt;CEILING(COUNT(DRAFT!$B:$B)/4,1),"",INDEX(RSLT,ROWS($A$3:O400)+QUOTIENT(COLUMNS($A$3:O400)-1,65)*CEILING(COUNT(DRAFT!$B:$B)/4,1),1+MOD(COLUMN()-1,6)))</f>
        <v/>
      </c>
      <c r="P400" s="51" t="str">
        <f>IF(ROWS($A$3:P400)&gt;CEILING(COUNT(DRAFT!$B:$B)/4,1),"",INDEX(RSLT,ROWS($A$3:P400)+QUOTIENT(COLUMNS($A$3:P400)-1,65)*CEILING(COUNT(DRAFT!$B:$B)/4,1),1+MOD(COLUMN()-1,6)))</f>
        <v/>
      </c>
      <c r="Q400" s="51" t="str">
        <f>IF(ROWS($A$3:Q400)&gt;CEILING(COUNT(DRAFT!$B:$B)/4,1),"",INDEX(RSLT,ROWS($A$3:Q400)+QUOTIENT(COLUMNS($A$3:Q400)-1,65)*CEILING(COUNT(DRAFT!$B:$B)/4,1),1+MOD(COLUMN()-1,6)))</f>
        <v/>
      </c>
      <c r="R400" s="51" t="str">
        <f>IF(ROWS($A$3:R400)&gt;CEILING(COUNT(DRAFT!$B:$B)/4,1),"",INDEX(RSLT,ROWS($A$3:R400)+QUOTIENT(COLUMNS($A$3:R400)-1,65)*CEILING(COUNT(DRAFT!$B:$B)/4,1),1+MOD(COLUMN()-1,6)))</f>
        <v/>
      </c>
      <c r="S400" s="51" t="str">
        <f>IF(ROWS($A$3:S400)&gt;CEILING(COUNT(DRAFT!$B:$B)/4,1),"",INDEX(RSLT,ROWS($A$3:S400)+QUOTIENT(COLUMNS($A$3:S400)-1,65)*CEILING(COUNT(DRAFT!$B:$B)/4,1),1+MOD(COLUMN()-1,6)))</f>
        <v/>
      </c>
      <c r="T400" s="52" t="str">
        <f>IF(ROWS($A$3:T400)&gt;CEILING(COUNT(DRAFT!$B:$B)/4,1),"",INDEX(RSLT,ROWS($A$3:T400)+QUOTIENT(COLUMNS($A$3:T400)-1,65)*CEILING(COUNT(DRAFT!$B:$B)/4,1),1+MOD(COLUMN()-1,6)))</f>
        <v/>
      </c>
      <c r="U400" s="71" t="str">
        <f>IF(ROWS($A$3:U400)&gt;CEILING(COUNT(DRAFT!$B:$B)/4,1),"",INDEX(RSLT,ROWS($A$3:U400)+QUOTIENT(COLUMNS($A$3:U400)-1,65)*CEILING(COUNT(DRAFT!$B:$B)/4,1),1+MOD(COLUMN()-1,6)))</f>
        <v/>
      </c>
      <c r="V400" s="51" t="str">
        <f>IF(ROWS($A$3:V400)&gt;CEILING(COUNT(DRAFT!$B:$B)/4,1),"",INDEX(RSLT,ROWS($A$3:V400)+QUOTIENT(COLUMNS($A$3:V400)-1,65)*CEILING(COUNT(DRAFT!$B:$B)/4,1),1+MOD(COLUMN()-1,6)))</f>
        <v/>
      </c>
      <c r="W400" s="51" t="str">
        <f>IF(ROWS($A$3:W400)&gt;CEILING(COUNT(DRAFT!$B:$B)/4,1),"",INDEX(RSLT,ROWS($A$3:W400)+QUOTIENT(COLUMNS($A$3:W400)-1,65)*CEILING(COUNT(DRAFT!$B:$B)/4,1),1+MOD(COLUMN()-1,6)))</f>
        <v/>
      </c>
      <c r="X400" s="51" t="str">
        <f>IF(ROWS($A$3:X400)&gt;CEILING(COUNT(DRAFT!$B:$B)/4,1),"",INDEX(RSLT,ROWS($A$3:X400)+QUOTIENT(COLUMNS($A$3:X400)-1,65)*CEILING(COUNT(DRAFT!$B:$B)/4,1),1+MOD(COLUMN()-1,6)))</f>
        <v/>
      </c>
    </row>
    <row r="401" spans="1:24" ht="23.1" customHeight="1" x14ac:dyDescent="0.2">
      <c r="A401" s="51" t="str">
        <f>IF(ROWS($A$3:A401)&gt;CEILING(COUNT(DRAFT!$B:$B)/4,1),"",INDEX(RSLT,ROWS($A$3:A401)+QUOTIENT(COLUMNS($A$3:A401)-1,65)*CEILING(COUNT(DRAFT!$B:$B)/4,1),1+MOD(COLUMN()-1,6)))</f>
        <v/>
      </c>
      <c r="B401" s="52" t="str">
        <f>IF(ROWS($A$3:B401)&gt;CEILING(COUNT(DRAFT!$B:$B)/4,1),"",INDEX(RSLT,ROWS($A$3:B401)+QUOTIENT(COLUMNS($A$3:B401)-1,65)*CEILING(COUNT(DRAFT!$B:$B)/4,1),1+MOD(COLUMN()-1,6)))</f>
        <v/>
      </c>
      <c r="C401" s="71" t="str">
        <f>IF(ROWS($A$3:C401)&gt;CEILING(COUNT(DRAFT!$B:$B)/4,1),"",INDEX(RSLT,ROWS($A$3:C401)+QUOTIENT(COLUMNS($A$3:C401)-1,65)*CEILING(COUNT(DRAFT!$B:$B)/4,1),1+MOD(COLUMN()-1,6)))</f>
        <v/>
      </c>
      <c r="D401" s="51" t="str">
        <f>IF(ROWS($A$3:D401)&gt;CEILING(COUNT(DRAFT!$B:$B)/4,1),"",INDEX(RSLT,ROWS($A$3:D401)+QUOTIENT(COLUMNS($A$3:D401)-1,65)*CEILING(COUNT(DRAFT!$B:$B)/4,1),1+MOD(COLUMN()-1,6)))</f>
        <v/>
      </c>
      <c r="E401" s="51" t="str">
        <f>IF(ROWS($A$3:E401)&gt;CEILING(COUNT(DRAFT!$B:$B)/4,1),"",INDEX(RSLT,ROWS($A$3:E401)+QUOTIENT(COLUMNS($A$3:E401)-1,65)*CEILING(COUNT(DRAFT!$B:$B)/4,1),1+MOD(COLUMN()-1,6)))</f>
        <v/>
      </c>
      <c r="F401" s="51" t="str">
        <f>IF(ROWS($A$3:F401)&gt;CEILING(COUNT(DRAFT!$B:$B)/4,1),"",INDEX(RSLT,ROWS($A$3:F401)+QUOTIENT(COLUMNS($A$3:F401)-1,65)*CEILING(COUNT(DRAFT!$B:$B)/4,1),1+MOD(COLUMN()-1,6)))</f>
        <v/>
      </c>
      <c r="G401" s="51" t="str">
        <f>IF(ROWS($A$3:G401)&gt;CEILING(COUNT(DRAFT!$B:$B)/4,1),"",INDEX(RSLT,ROWS($A$3:G401)+QUOTIENT(COLUMNS($A$3:G401)-1,65)*CEILING(COUNT(DRAFT!$B:$B)/4,1),1+MOD(COLUMN()-1,6)))</f>
        <v/>
      </c>
      <c r="H401" s="52" t="str">
        <f>IF(ROWS($A$3:H401)&gt;CEILING(COUNT(DRAFT!$B:$B)/4,1),"",INDEX(RSLT,ROWS($A$3:H401)+QUOTIENT(COLUMNS($A$3:H401)-1,65)*CEILING(COUNT(DRAFT!$B:$B)/4,1),1+MOD(COLUMN()-1,6)))</f>
        <v/>
      </c>
      <c r="I401" s="71" t="str">
        <f>IF(ROWS($A$3:I401)&gt;CEILING(COUNT(DRAFT!$B:$B)/4,1),"",INDEX(RSLT,ROWS($A$3:I401)+QUOTIENT(COLUMNS($A$3:I401)-1,65)*CEILING(COUNT(DRAFT!$B:$B)/4,1),1+MOD(COLUMN()-1,6)))</f>
        <v/>
      </c>
      <c r="J401" s="51" t="str">
        <f>IF(ROWS($A$3:J401)&gt;CEILING(COUNT(DRAFT!$B:$B)/4,1),"",INDEX(RSLT,ROWS($A$3:J401)+QUOTIENT(COLUMNS($A$3:J401)-1,65)*CEILING(COUNT(DRAFT!$B:$B)/4,1),1+MOD(COLUMN()-1,6)))</f>
        <v/>
      </c>
      <c r="K401" s="51" t="str">
        <f>IF(ROWS($A$3:K401)&gt;CEILING(COUNT(DRAFT!$B:$B)/4,1),"",INDEX(RSLT,ROWS($A$3:K401)+QUOTIENT(COLUMNS($A$3:K401)-1,65)*CEILING(COUNT(DRAFT!$B:$B)/4,1),1+MOD(COLUMN()-1,6)))</f>
        <v/>
      </c>
      <c r="L401" s="51" t="str">
        <f>IF(ROWS($A$3:L401)&gt;CEILING(COUNT(DRAFT!$B:$B)/4,1),"",INDEX(RSLT,ROWS($A$3:L401)+QUOTIENT(COLUMNS($A$3:L401)-1,65)*CEILING(COUNT(DRAFT!$B:$B)/4,1),1+MOD(COLUMN()-1,6)))</f>
        <v/>
      </c>
      <c r="M401" s="51" t="str">
        <f>IF(ROWS($A$3:M401)&gt;CEILING(COUNT(DRAFT!$B:$B)/4,1),"",INDEX(RSLT,ROWS($A$3:M401)+QUOTIENT(COLUMNS($A$3:M401)-1,65)*CEILING(COUNT(DRAFT!$B:$B)/4,1),1+MOD(COLUMN()-1,6)))</f>
        <v/>
      </c>
      <c r="N401" s="52" t="str">
        <f>IF(ROWS($A$3:N401)&gt;CEILING(COUNT(DRAFT!$B:$B)/4,1),"",INDEX(RSLT,ROWS($A$3:N401)+QUOTIENT(COLUMNS($A$3:N401)-1,65)*CEILING(COUNT(DRAFT!$B:$B)/4,1),1+MOD(COLUMN()-1,6)))</f>
        <v/>
      </c>
      <c r="O401" s="71" t="str">
        <f>IF(ROWS($A$3:O401)&gt;CEILING(COUNT(DRAFT!$B:$B)/4,1),"",INDEX(RSLT,ROWS($A$3:O401)+QUOTIENT(COLUMNS($A$3:O401)-1,65)*CEILING(COUNT(DRAFT!$B:$B)/4,1),1+MOD(COLUMN()-1,6)))</f>
        <v/>
      </c>
      <c r="P401" s="51" t="str">
        <f>IF(ROWS($A$3:P401)&gt;CEILING(COUNT(DRAFT!$B:$B)/4,1),"",INDEX(RSLT,ROWS($A$3:P401)+QUOTIENT(COLUMNS($A$3:P401)-1,65)*CEILING(COUNT(DRAFT!$B:$B)/4,1),1+MOD(COLUMN()-1,6)))</f>
        <v/>
      </c>
      <c r="Q401" s="51" t="str">
        <f>IF(ROWS($A$3:Q401)&gt;CEILING(COUNT(DRAFT!$B:$B)/4,1),"",INDEX(RSLT,ROWS($A$3:Q401)+QUOTIENT(COLUMNS($A$3:Q401)-1,65)*CEILING(COUNT(DRAFT!$B:$B)/4,1),1+MOD(COLUMN()-1,6)))</f>
        <v/>
      </c>
      <c r="R401" s="51" t="str">
        <f>IF(ROWS($A$3:R401)&gt;CEILING(COUNT(DRAFT!$B:$B)/4,1),"",INDEX(RSLT,ROWS($A$3:R401)+QUOTIENT(COLUMNS($A$3:R401)-1,65)*CEILING(COUNT(DRAFT!$B:$B)/4,1),1+MOD(COLUMN()-1,6)))</f>
        <v/>
      </c>
      <c r="S401" s="51" t="str">
        <f>IF(ROWS($A$3:S401)&gt;CEILING(COUNT(DRAFT!$B:$B)/4,1),"",INDEX(RSLT,ROWS($A$3:S401)+QUOTIENT(COLUMNS($A$3:S401)-1,65)*CEILING(COUNT(DRAFT!$B:$B)/4,1),1+MOD(COLUMN()-1,6)))</f>
        <v/>
      </c>
      <c r="T401" s="52" t="str">
        <f>IF(ROWS($A$3:T401)&gt;CEILING(COUNT(DRAFT!$B:$B)/4,1),"",INDEX(RSLT,ROWS($A$3:T401)+QUOTIENT(COLUMNS($A$3:T401)-1,65)*CEILING(COUNT(DRAFT!$B:$B)/4,1),1+MOD(COLUMN()-1,6)))</f>
        <v/>
      </c>
      <c r="U401" s="71" t="str">
        <f>IF(ROWS($A$3:U401)&gt;CEILING(COUNT(DRAFT!$B:$B)/4,1),"",INDEX(RSLT,ROWS($A$3:U401)+QUOTIENT(COLUMNS($A$3:U401)-1,65)*CEILING(COUNT(DRAFT!$B:$B)/4,1),1+MOD(COLUMN()-1,6)))</f>
        <v/>
      </c>
      <c r="V401" s="51" t="str">
        <f>IF(ROWS($A$3:V401)&gt;CEILING(COUNT(DRAFT!$B:$B)/4,1),"",INDEX(RSLT,ROWS($A$3:V401)+QUOTIENT(COLUMNS($A$3:V401)-1,65)*CEILING(COUNT(DRAFT!$B:$B)/4,1),1+MOD(COLUMN()-1,6)))</f>
        <v/>
      </c>
      <c r="W401" s="51" t="str">
        <f>IF(ROWS($A$3:W401)&gt;CEILING(COUNT(DRAFT!$B:$B)/4,1),"",INDEX(RSLT,ROWS($A$3:W401)+QUOTIENT(COLUMNS($A$3:W401)-1,65)*CEILING(COUNT(DRAFT!$B:$B)/4,1),1+MOD(COLUMN()-1,6)))</f>
        <v/>
      </c>
      <c r="X401" s="51" t="str">
        <f>IF(ROWS($A$3:X401)&gt;CEILING(COUNT(DRAFT!$B:$B)/4,1),"",INDEX(RSLT,ROWS($A$3:X401)+QUOTIENT(COLUMNS($A$3:X401)-1,65)*CEILING(COUNT(DRAFT!$B:$B)/4,1),1+MOD(COLUMN()-1,6)))</f>
        <v/>
      </c>
    </row>
    <row r="402" spans="1:24" ht="23.1" customHeight="1" x14ac:dyDescent="0.2">
      <c r="A402" s="51" t="str">
        <f>IF(ROWS($A$3:A402)&gt;CEILING(COUNT(DRAFT!$B:$B)/4,1),"",INDEX(RSLT,ROWS($A$3:A402)+QUOTIENT(COLUMNS($A$3:A402)-1,65)*CEILING(COUNT(DRAFT!$B:$B)/4,1),1+MOD(COLUMN()-1,6)))</f>
        <v/>
      </c>
      <c r="B402" s="52" t="str">
        <f>IF(ROWS($A$3:B402)&gt;CEILING(COUNT(DRAFT!$B:$B)/4,1),"",INDEX(RSLT,ROWS($A$3:B402)+QUOTIENT(COLUMNS($A$3:B402)-1,65)*CEILING(COUNT(DRAFT!$B:$B)/4,1),1+MOD(COLUMN()-1,6)))</f>
        <v/>
      </c>
      <c r="C402" s="71" t="str">
        <f>IF(ROWS($A$3:C402)&gt;CEILING(COUNT(DRAFT!$B:$B)/4,1),"",INDEX(RSLT,ROWS($A$3:C402)+QUOTIENT(COLUMNS($A$3:C402)-1,65)*CEILING(COUNT(DRAFT!$B:$B)/4,1),1+MOD(COLUMN()-1,6)))</f>
        <v/>
      </c>
      <c r="D402" s="51" t="str">
        <f>IF(ROWS($A$3:D402)&gt;CEILING(COUNT(DRAFT!$B:$B)/4,1),"",INDEX(RSLT,ROWS($A$3:D402)+QUOTIENT(COLUMNS($A$3:D402)-1,65)*CEILING(COUNT(DRAFT!$B:$B)/4,1),1+MOD(COLUMN()-1,6)))</f>
        <v/>
      </c>
      <c r="E402" s="51" t="str">
        <f>IF(ROWS($A$3:E402)&gt;CEILING(COUNT(DRAFT!$B:$B)/4,1),"",INDEX(RSLT,ROWS($A$3:E402)+QUOTIENT(COLUMNS($A$3:E402)-1,65)*CEILING(COUNT(DRAFT!$B:$B)/4,1),1+MOD(COLUMN()-1,6)))</f>
        <v/>
      </c>
      <c r="F402" s="51" t="str">
        <f>IF(ROWS($A$3:F402)&gt;CEILING(COUNT(DRAFT!$B:$B)/4,1),"",INDEX(RSLT,ROWS($A$3:F402)+QUOTIENT(COLUMNS($A$3:F402)-1,65)*CEILING(COUNT(DRAFT!$B:$B)/4,1),1+MOD(COLUMN()-1,6)))</f>
        <v/>
      </c>
      <c r="G402" s="51" t="str">
        <f>IF(ROWS($A$3:G402)&gt;CEILING(COUNT(DRAFT!$B:$B)/4,1),"",INDEX(RSLT,ROWS($A$3:G402)+QUOTIENT(COLUMNS($A$3:G402)-1,65)*CEILING(COUNT(DRAFT!$B:$B)/4,1),1+MOD(COLUMN()-1,6)))</f>
        <v/>
      </c>
      <c r="H402" s="52" t="str">
        <f>IF(ROWS($A$3:H402)&gt;CEILING(COUNT(DRAFT!$B:$B)/4,1),"",INDEX(RSLT,ROWS($A$3:H402)+QUOTIENT(COLUMNS($A$3:H402)-1,65)*CEILING(COUNT(DRAFT!$B:$B)/4,1),1+MOD(COLUMN()-1,6)))</f>
        <v/>
      </c>
      <c r="I402" s="71" t="str">
        <f>IF(ROWS($A$3:I402)&gt;CEILING(COUNT(DRAFT!$B:$B)/4,1),"",INDEX(RSLT,ROWS($A$3:I402)+QUOTIENT(COLUMNS($A$3:I402)-1,65)*CEILING(COUNT(DRAFT!$B:$B)/4,1),1+MOD(COLUMN()-1,6)))</f>
        <v/>
      </c>
      <c r="J402" s="51" t="str">
        <f>IF(ROWS($A$3:J402)&gt;CEILING(COUNT(DRAFT!$B:$B)/4,1),"",INDEX(RSLT,ROWS($A$3:J402)+QUOTIENT(COLUMNS($A$3:J402)-1,65)*CEILING(COUNT(DRAFT!$B:$B)/4,1),1+MOD(COLUMN()-1,6)))</f>
        <v/>
      </c>
      <c r="K402" s="51" t="str">
        <f>IF(ROWS($A$3:K402)&gt;CEILING(COUNT(DRAFT!$B:$B)/4,1),"",INDEX(RSLT,ROWS($A$3:K402)+QUOTIENT(COLUMNS($A$3:K402)-1,65)*CEILING(COUNT(DRAFT!$B:$B)/4,1),1+MOD(COLUMN()-1,6)))</f>
        <v/>
      </c>
      <c r="L402" s="51" t="str">
        <f>IF(ROWS($A$3:L402)&gt;CEILING(COUNT(DRAFT!$B:$B)/4,1),"",INDEX(RSLT,ROWS($A$3:L402)+QUOTIENT(COLUMNS($A$3:L402)-1,65)*CEILING(COUNT(DRAFT!$B:$B)/4,1),1+MOD(COLUMN()-1,6)))</f>
        <v/>
      </c>
      <c r="M402" s="51" t="str">
        <f>IF(ROWS($A$3:M402)&gt;CEILING(COUNT(DRAFT!$B:$B)/4,1),"",INDEX(RSLT,ROWS($A$3:M402)+QUOTIENT(COLUMNS($A$3:M402)-1,65)*CEILING(COUNT(DRAFT!$B:$B)/4,1),1+MOD(COLUMN()-1,6)))</f>
        <v/>
      </c>
      <c r="N402" s="52" t="str">
        <f>IF(ROWS($A$3:N402)&gt;CEILING(COUNT(DRAFT!$B:$B)/4,1),"",INDEX(RSLT,ROWS($A$3:N402)+QUOTIENT(COLUMNS($A$3:N402)-1,65)*CEILING(COUNT(DRAFT!$B:$B)/4,1),1+MOD(COLUMN()-1,6)))</f>
        <v/>
      </c>
      <c r="O402" s="71" t="str">
        <f>IF(ROWS($A$3:O402)&gt;CEILING(COUNT(DRAFT!$B:$B)/4,1),"",INDEX(RSLT,ROWS($A$3:O402)+QUOTIENT(COLUMNS($A$3:O402)-1,65)*CEILING(COUNT(DRAFT!$B:$B)/4,1),1+MOD(COLUMN()-1,6)))</f>
        <v/>
      </c>
      <c r="P402" s="51" t="str">
        <f>IF(ROWS($A$3:P402)&gt;CEILING(COUNT(DRAFT!$B:$B)/4,1),"",INDEX(RSLT,ROWS($A$3:P402)+QUOTIENT(COLUMNS($A$3:P402)-1,65)*CEILING(COUNT(DRAFT!$B:$B)/4,1),1+MOD(COLUMN()-1,6)))</f>
        <v/>
      </c>
      <c r="Q402" s="51" t="str">
        <f>IF(ROWS($A$3:Q402)&gt;CEILING(COUNT(DRAFT!$B:$B)/4,1),"",INDEX(RSLT,ROWS($A$3:Q402)+QUOTIENT(COLUMNS($A$3:Q402)-1,65)*CEILING(COUNT(DRAFT!$B:$B)/4,1),1+MOD(COLUMN()-1,6)))</f>
        <v/>
      </c>
      <c r="R402" s="51" t="str">
        <f>IF(ROWS($A$3:R402)&gt;CEILING(COUNT(DRAFT!$B:$B)/4,1),"",INDEX(RSLT,ROWS($A$3:R402)+QUOTIENT(COLUMNS($A$3:R402)-1,65)*CEILING(COUNT(DRAFT!$B:$B)/4,1),1+MOD(COLUMN()-1,6)))</f>
        <v/>
      </c>
      <c r="S402" s="51" t="str">
        <f>IF(ROWS($A$3:S402)&gt;CEILING(COUNT(DRAFT!$B:$B)/4,1),"",INDEX(RSLT,ROWS($A$3:S402)+QUOTIENT(COLUMNS($A$3:S402)-1,65)*CEILING(COUNT(DRAFT!$B:$B)/4,1),1+MOD(COLUMN()-1,6)))</f>
        <v/>
      </c>
      <c r="T402" s="52" t="str">
        <f>IF(ROWS($A$3:T402)&gt;CEILING(COUNT(DRAFT!$B:$B)/4,1),"",INDEX(RSLT,ROWS($A$3:T402)+QUOTIENT(COLUMNS($A$3:T402)-1,65)*CEILING(COUNT(DRAFT!$B:$B)/4,1),1+MOD(COLUMN()-1,6)))</f>
        <v/>
      </c>
      <c r="U402" s="71" t="str">
        <f>IF(ROWS($A$3:U402)&gt;CEILING(COUNT(DRAFT!$B:$B)/4,1),"",INDEX(RSLT,ROWS($A$3:U402)+QUOTIENT(COLUMNS($A$3:U402)-1,65)*CEILING(COUNT(DRAFT!$B:$B)/4,1),1+MOD(COLUMN()-1,6)))</f>
        <v/>
      </c>
      <c r="V402" s="51" t="str">
        <f>IF(ROWS($A$3:V402)&gt;CEILING(COUNT(DRAFT!$B:$B)/4,1),"",INDEX(RSLT,ROWS($A$3:V402)+QUOTIENT(COLUMNS($A$3:V402)-1,65)*CEILING(COUNT(DRAFT!$B:$B)/4,1),1+MOD(COLUMN()-1,6)))</f>
        <v/>
      </c>
      <c r="W402" s="51" t="str">
        <f>IF(ROWS($A$3:W402)&gt;CEILING(COUNT(DRAFT!$B:$B)/4,1),"",INDEX(RSLT,ROWS($A$3:W402)+QUOTIENT(COLUMNS($A$3:W402)-1,65)*CEILING(COUNT(DRAFT!$B:$B)/4,1),1+MOD(COLUMN()-1,6)))</f>
        <v/>
      </c>
      <c r="X402" s="51" t="str">
        <f>IF(ROWS($A$3:X402)&gt;CEILING(COUNT(DRAFT!$B:$B)/4,1),"",INDEX(RSLT,ROWS($A$3:X402)+QUOTIENT(COLUMNS($A$3:X402)-1,65)*CEILING(COUNT(DRAFT!$B:$B)/4,1),1+MOD(COLUMN()-1,6)))</f>
        <v/>
      </c>
    </row>
    <row r="403" spans="1:24" ht="23.1" customHeight="1" x14ac:dyDescent="0.2">
      <c r="A403" s="51" t="str">
        <f>IF(ROWS($A$3:A403)&gt;CEILING(COUNT(DRAFT!$B:$B)/4,1),"",INDEX(RSLT,ROWS($A$3:A403)+QUOTIENT(COLUMNS($A$3:A403)-1,65)*CEILING(COUNT(DRAFT!$B:$B)/4,1),1+MOD(COLUMN()-1,6)))</f>
        <v/>
      </c>
      <c r="B403" s="52" t="str">
        <f>IF(ROWS($A$3:B403)&gt;CEILING(COUNT(DRAFT!$B:$B)/4,1),"",INDEX(RSLT,ROWS($A$3:B403)+QUOTIENT(COLUMNS($A$3:B403)-1,65)*CEILING(COUNT(DRAFT!$B:$B)/4,1),1+MOD(COLUMN()-1,6)))</f>
        <v/>
      </c>
      <c r="C403" s="71" t="str">
        <f>IF(ROWS($A$3:C403)&gt;CEILING(COUNT(DRAFT!$B:$B)/4,1),"",INDEX(RSLT,ROWS($A$3:C403)+QUOTIENT(COLUMNS($A$3:C403)-1,65)*CEILING(COUNT(DRAFT!$B:$B)/4,1),1+MOD(COLUMN()-1,6)))</f>
        <v/>
      </c>
      <c r="D403" s="51" t="str">
        <f>IF(ROWS($A$3:D403)&gt;CEILING(COUNT(DRAFT!$B:$B)/4,1),"",INDEX(RSLT,ROWS($A$3:D403)+QUOTIENT(COLUMNS($A$3:D403)-1,65)*CEILING(COUNT(DRAFT!$B:$B)/4,1),1+MOD(COLUMN()-1,6)))</f>
        <v/>
      </c>
      <c r="E403" s="51" t="str">
        <f>IF(ROWS($A$3:E403)&gt;CEILING(COUNT(DRAFT!$B:$B)/4,1),"",INDEX(RSLT,ROWS($A$3:E403)+QUOTIENT(COLUMNS($A$3:E403)-1,65)*CEILING(COUNT(DRAFT!$B:$B)/4,1),1+MOD(COLUMN()-1,6)))</f>
        <v/>
      </c>
      <c r="F403" s="51" t="str">
        <f>IF(ROWS($A$3:F403)&gt;CEILING(COUNT(DRAFT!$B:$B)/4,1),"",INDEX(RSLT,ROWS($A$3:F403)+QUOTIENT(COLUMNS($A$3:F403)-1,65)*CEILING(COUNT(DRAFT!$B:$B)/4,1),1+MOD(COLUMN()-1,6)))</f>
        <v/>
      </c>
      <c r="G403" s="51" t="str">
        <f>IF(ROWS($A$3:G403)&gt;CEILING(COUNT(DRAFT!$B:$B)/4,1),"",INDEX(RSLT,ROWS($A$3:G403)+QUOTIENT(COLUMNS($A$3:G403)-1,65)*CEILING(COUNT(DRAFT!$B:$B)/4,1),1+MOD(COLUMN()-1,6)))</f>
        <v/>
      </c>
      <c r="H403" s="52" t="str">
        <f>IF(ROWS($A$3:H403)&gt;CEILING(COUNT(DRAFT!$B:$B)/4,1),"",INDEX(RSLT,ROWS($A$3:H403)+QUOTIENT(COLUMNS($A$3:H403)-1,65)*CEILING(COUNT(DRAFT!$B:$B)/4,1),1+MOD(COLUMN()-1,6)))</f>
        <v/>
      </c>
      <c r="I403" s="71" t="str">
        <f>IF(ROWS($A$3:I403)&gt;CEILING(COUNT(DRAFT!$B:$B)/4,1),"",INDEX(RSLT,ROWS($A$3:I403)+QUOTIENT(COLUMNS($A$3:I403)-1,65)*CEILING(COUNT(DRAFT!$B:$B)/4,1),1+MOD(COLUMN()-1,6)))</f>
        <v/>
      </c>
      <c r="J403" s="51" t="str">
        <f>IF(ROWS($A$3:J403)&gt;CEILING(COUNT(DRAFT!$B:$B)/4,1),"",INDEX(RSLT,ROWS($A$3:J403)+QUOTIENT(COLUMNS($A$3:J403)-1,65)*CEILING(COUNT(DRAFT!$B:$B)/4,1),1+MOD(COLUMN()-1,6)))</f>
        <v/>
      </c>
      <c r="K403" s="51" t="str">
        <f>IF(ROWS($A$3:K403)&gt;CEILING(COUNT(DRAFT!$B:$B)/4,1),"",INDEX(RSLT,ROWS($A$3:K403)+QUOTIENT(COLUMNS($A$3:K403)-1,65)*CEILING(COUNT(DRAFT!$B:$B)/4,1),1+MOD(COLUMN()-1,6)))</f>
        <v/>
      </c>
      <c r="L403" s="51" t="str">
        <f>IF(ROWS($A$3:L403)&gt;CEILING(COUNT(DRAFT!$B:$B)/4,1),"",INDEX(RSLT,ROWS($A$3:L403)+QUOTIENT(COLUMNS($A$3:L403)-1,65)*CEILING(COUNT(DRAFT!$B:$B)/4,1),1+MOD(COLUMN()-1,6)))</f>
        <v/>
      </c>
      <c r="M403" s="51" t="str">
        <f>IF(ROWS($A$3:M403)&gt;CEILING(COUNT(DRAFT!$B:$B)/4,1),"",INDEX(RSLT,ROWS($A$3:M403)+QUOTIENT(COLUMNS($A$3:M403)-1,65)*CEILING(COUNT(DRAFT!$B:$B)/4,1),1+MOD(COLUMN()-1,6)))</f>
        <v/>
      </c>
      <c r="N403" s="52" t="str">
        <f>IF(ROWS($A$3:N403)&gt;CEILING(COUNT(DRAFT!$B:$B)/4,1),"",INDEX(RSLT,ROWS($A$3:N403)+QUOTIENT(COLUMNS($A$3:N403)-1,65)*CEILING(COUNT(DRAFT!$B:$B)/4,1),1+MOD(COLUMN()-1,6)))</f>
        <v/>
      </c>
      <c r="O403" s="71" t="str">
        <f>IF(ROWS($A$3:O403)&gt;CEILING(COUNT(DRAFT!$B:$B)/4,1),"",INDEX(RSLT,ROWS($A$3:O403)+QUOTIENT(COLUMNS($A$3:O403)-1,65)*CEILING(COUNT(DRAFT!$B:$B)/4,1),1+MOD(COLUMN()-1,6)))</f>
        <v/>
      </c>
      <c r="P403" s="51" t="str">
        <f>IF(ROWS($A$3:P403)&gt;CEILING(COUNT(DRAFT!$B:$B)/4,1),"",INDEX(RSLT,ROWS($A$3:P403)+QUOTIENT(COLUMNS($A$3:P403)-1,65)*CEILING(COUNT(DRAFT!$B:$B)/4,1),1+MOD(COLUMN()-1,6)))</f>
        <v/>
      </c>
      <c r="Q403" s="51" t="str">
        <f>IF(ROWS($A$3:Q403)&gt;CEILING(COUNT(DRAFT!$B:$B)/4,1),"",INDEX(RSLT,ROWS($A$3:Q403)+QUOTIENT(COLUMNS($A$3:Q403)-1,65)*CEILING(COUNT(DRAFT!$B:$B)/4,1),1+MOD(COLUMN()-1,6)))</f>
        <v/>
      </c>
      <c r="R403" s="51" t="str">
        <f>IF(ROWS($A$3:R403)&gt;CEILING(COUNT(DRAFT!$B:$B)/4,1),"",INDEX(RSLT,ROWS($A$3:R403)+QUOTIENT(COLUMNS($A$3:R403)-1,65)*CEILING(COUNT(DRAFT!$B:$B)/4,1),1+MOD(COLUMN()-1,6)))</f>
        <v/>
      </c>
      <c r="S403" s="51" t="str">
        <f>IF(ROWS($A$3:S403)&gt;CEILING(COUNT(DRAFT!$B:$B)/4,1),"",INDEX(RSLT,ROWS($A$3:S403)+QUOTIENT(COLUMNS($A$3:S403)-1,65)*CEILING(COUNT(DRAFT!$B:$B)/4,1),1+MOD(COLUMN()-1,6)))</f>
        <v/>
      </c>
      <c r="T403" s="52" t="str">
        <f>IF(ROWS($A$3:T403)&gt;CEILING(COUNT(DRAFT!$B:$B)/4,1),"",INDEX(RSLT,ROWS($A$3:T403)+QUOTIENT(COLUMNS($A$3:T403)-1,65)*CEILING(COUNT(DRAFT!$B:$B)/4,1),1+MOD(COLUMN()-1,6)))</f>
        <v/>
      </c>
      <c r="U403" s="71" t="str">
        <f>IF(ROWS($A$3:U403)&gt;CEILING(COUNT(DRAFT!$B:$B)/4,1),"",INDEX(RSLT,ROWS($A$3:U403)+QUOTIENT(COLUMNS($A$3:U403)-1,65)*CEILING(COUNT(DRAFT!$B:$B)/4,1),1+MOD(COLUMN()-1,6)))</f>
        <v/>
      </c>
      <c r="V403" s="51" t="str">
        <f>IF(ROWS($A$3:V403)&gt;CEILING(COUNT(DRAFT!$B:$B)/4,1),"",INDEX(RSLT,ROWS($A$3:V403)+QUOTIENT(COLUMNS($A$3:V403)-1,65)*CEILING(COUNT(DRAFT!$B:$B)/4,1),1+MOD(COLUMN()-1,6)))</f>
        <v/>
      </c>
      <c r="W403" s="51" t="str">
        <f>IF(ROWS($A$3:W403)&gt;CEILING(COUNT(DRAFT!$B:$B)/4,1),"",INDEX(RSLT,ROWS($A$3:W403)+QUOTIENT(COLUMNS($A$3:W403)-1,65)*CEILING(COUNT(DRAFT!$B:$B)/4,1),1+MOD(COLUMN()-1,6)))</f>
        <v/>
      </c>
      <c r="X403" s="51" t="str">
        <f>IF(ROWS($A$3:X403)&gt;CEILING(COUNT(DRAFT!$B:$B)/4,1),"",INDEX(RSLT,ROWS($A$3:X403)+QUOTIENT(COLUMNS($A$3:X403)-1,65)*CEILING(COUNT(DRAFT!$B:$B)/4,1),1+MOD(COLUMN()-1,6)))</f>
        <v/>
      </c>
    </row>
    <row r="404" spans="1:24" ht="23.1" customHeight="1" x14ac:dyDescent="0.2">
      <c r="A404" s="51" t="str">
        <f>IF(ROWS($A$3:A404)&gt;CEILING(COUNT(DRAFT!$B:$B)/4,1),"",INDEX(RSLT,ROWS($A$3:A404)+QUOTIENT(COLUMNS($A$3:A404)-1,65)*CEILING(COUNT(DRAFT!$B:$B)/4,1),1+MOD(COLUMN()-1,6)))</f>
        <v/>
      </c>
      <c r="B404" s="52" t="str">
        <f>IF(ROWS($A$3:B404)&gt;CEILING(COUNT(DRAFT!$B:$B)/4,1),"",INDEX(RSLT,ROWS($A$3:B404)+QUOTIENT(COLUMNS($A$3:B404)-1,65)*CEILING(COUNT(DRAFT!$B:$B)/4,1),1+MOD(COLUMN()-1,6)))</f>
        <v/>
      </c>
      <c r="C404" s="71" t="str">
        <f>IF(ROWS($A$3:C404)&gt;CEILING(COUNT(DRAFT!$B:$B)/4,1),"",INDEX(RSLT,ROWS($A$3:C404)+QUOTIENT(COLUMNS($A$3:C404)-1,65)*CEILING(COUNT(DRAFT!$B:$B)/4,1),1+MOD(COLUMN()-1,6)))</f>
        <v/>
      </c>
      <c r="D404" s="51" t="str">
        <f>IF(ROWS($A$3:D404)&gt;CEILING(COUNT(DRAFT!$B:$B)/4,1),"",INDEX(RSLT,ROWS($A$3:D404)+QUOTIENT(COLUMNS($A$3:D404)-1,65)*CEILING(COUNT(DRAFT!$B:$B)/4,1),1+MOD(COLUMN()-1,6)))</f>
        <v/>
      </c>
      <c r="E404" s="51" t="str">
        <f>IF(ROWS($A$3:E404)&gt;CEILING(COUNT(DRAFT!$B:$B)/4,1),"",INDEX(RSLT,ROWS($A$3:E404)+QUOTIENT(COLUMNS($A$3:E404)-1,65)*CEILING(COUNT(DRAFT!$B:$B)/4,1),1+MOD(COLUMN()-1,6)))</f>
        <v/>
      </c>
      <c r="F404" s="51" t="str">
        <f>IF(ROWS($A$3:F404)&gt;CEILING(COUNT(DRAFT!$B:$B)/4,1),"",INDEX(RSLT,ROWS($A$3:F404)+QUOTIENT(COLUMNS($A$3:F404)-1,65)*CEILING(COUNT(DRAFT!$B:$B)/4,1),1+MOD(COLUMN()-1,6)))</f>
        <v/>
      </c>
      <c r="G404" s="51" t="str">
        <f>IF(ROWS($A$3:G404)&gt;CEILING(COUNT(DRAFT!$B:$B)/4,1),"",INDEX(RSLT,ROWS($A$3:G404)+QUOTIENT(COLUMNS($A$3:G404)-1,65)*CEILING(COUNT(DRAFT!$B:$B)/4,1),1+MOD(COLUMN()-1,6)))</f>
        <v/>
      </c>
      <c r="H404" s="52" t="str">
        <f>IF(ROWS($A$3:H404)&gt;CEILING(COUNT(DRAFT!$B:$B)/4,1),"",INDEX(RSLT,ROWS($A$3:H404)+QUOTIENT(COLUMNS($A$3:H404)-1,65)*CEILING(COUNT(DRAFT!$B:$B)/4,1),1+MOD(COLUMN()-1,6)))</f>
        <v/>
      </c>
      <c r="I404" s="71" t="str">
        <f>IF(ROWS($A$3:I404)&gt;CEILING(COUNT(DRAFT!$B:$B)/4,1),"",INDEX(RSLT,ROWS($A$3:I404)+QUOTIENT(COLUMNS($A$3:I404)-1,65)*CEILING(COUNT(DRAFT!$B:$B)/4,1),1+MOD(COLUMN()-1,6)))</f>
        <v/>
      </c>
      <c r="J404" s="51" t="str">
        <f>IF(ROWS($A$3:J404)&gt;CEILING(COUNT(DRAFT!$B:$B)/4,1),"",INDEX(RSLT,ROWS($A$3:J404)+QUOTIENT(COLUMNS($A$3:J404)-1,65)*CEILING(COUNT(DRAFT!$B:$B)/4,1),1+MOD(COLUMN()-1,6)))</f>
        <v/>
      </c>
      <c r="K404" s="51" t="str">
        <f>IF(ROWS($A$3:K404)&gt;CEILING(COUNT(DRAFT!$B:$B)/4,1),"",INDEX(RSLT,ROWS($A$3:K404)+QUOTIENT(COLUMNS($A$3:K404)-1,65)*CEILING(COUNT(DRAFT!$B:$B)/4,1),1+MOD(COLUMN()-1,6)))</f>
        <v/>
      </c>
      <c r="L404" s="51" t="str">
        <f>IF(ROWS($A$3:L404)&gt;CEILING(COUNT(DRAFT!$B:$B)/4,1),"",INDEX(RSLT,ROWS($A$3:L404)+QUOTIENT(COLUMNS($A$3:L404)-1,65)*CEILING(COUNT(DRAFT!$B:$B)/4,1),1+MOD(COLUMN()-1,6)))</f>
        <v/>
      </c>
      <c r="M404" s="51" t="str">
        <f>IF(ROWS($A$3:M404)&gt;CEILING(COUNT(DRAFT!$B:$B)/4,1),"",INDEX(RSLT,ROWS($A$3:M404)+QUOTIENT(COLUMNS($A$3:M404)-1,65)*CEILING(COUNT(DRAFT!$B:$B)/4,1),1+MOD(COLUMN()-1,6)))</f>
        <v/>
      </c>
      <c r="N404" s="52" t="str">
        <f>IF(ROWS($A$3:N404)&gt;CEILING(COUNT(DRAFT!$B:$B)/4,1),"",INDEX(RSLT,ROWS($A$3:N404)+QUOTIENT(COLUMNS($A$3:N404)-1,65)*CEILING(COUNT(DRAFT!$B:$B)/4,1),1+MOD(COLUMN()-1,6)))</f>
        <v/>
      </c>
      <c r="O404" s="71" t="str">
        <f>IF(ROWS($A$3:O404)&gt;CEILING(COUNT(DRAFT!$B:$B)/4,1),"",INDEX(RSLT,ROWS($A$3:O404)+QUOTIENT(COLUMNS($A$3:O404)-1,65)*CEILING(COUNT(DRAFT!$B:$B)/4,1),1+MOD(COLUMN()-1,6)))</f>
        <v/>
      </c>
      <c r="P404" s="51" t="str">
        <f>IF(ROWS($A$3:P404)&gt;CEILING(COUNT(DRAFT!$B:$B)/4,1),"",INDEX(RSLT,ROWS($A$3:P404)+QUOTIENT(COLUMNS($A$3:P404)-1,65)*CEILING(COUNT(DRAFT!$B:$B)/4,1),1+MOD(COLUMN()-1,6)))</f>
        <v/>
      </c>
      <c r="Q404" s="51" t="str">
        <f>IF(ROWS($A$3:Q404)&gt;CEILING(COUNT(DRAFT!$B:$B)/4,1),"",INDEX(RSLT,ROWS($A$3:Q404)+QUOTIENT(COLUMNS($A$3:Q404)-1,65)*CEILING(COUNT(DRAFT!$B:$B)/4,1),1+MOD(COLUMN()-1,6)))</f>
        <v/>
      </c>
      <c r="R404" s="51" t="str">
        <f>IF(ROWS($A$3:R404)&gt;CEILING(COUNT(DRAFT!$B:$B)/4,1),"",INDEX(RSLT,ROWS($A$3:R404)+QUOTIENT(COLUMNS($A$3:R404)-1,65)*CEILING(COUNT(DRAFT!$B:$B)/4,1),1+MOD(COLUMN()-1,6)))</f>
        <v/>
      </c>
      <c r="S404" s="51" t="str">
        <f>IF(ROWS($A$3:S404)&gt;CEILING(COUNT(DRAFT!$B:$B)/4,1),"",INDEX(RSLT,ROWS($A$3:S404)+QUOTIENT(COLUMNS($A$3:S404)-1,65)*CEILING(COUNT(DRAFT!$B:$B)/4,1),1+MOD(COLUMN()-1,6)))</f>
        <v/>
      </c>
      <c r="T404" s="52" t="str">
        <f>IF(ROWS($A$3:T404)&gt;CEILING(COUNT(DRAFT!$B:$B)/4,1),"",INDEX(RSLT,ROWS($A$3:T404)+QUOTIENT(COLUMNS($A$3:T404)-1,65)*CEILING(COUNT(DRAFT!$B:$B)/4,1),1+MOD(COLUMN()-1,6)))</f>
        <v/>
      </c>
      <c r="U404" s="71" t="str">
        <f>IF(ROWS($A$3:U404)&gt;CEILING(COUNT(DRAFT!$B:$B)/4,1),"",INDEX(RSLT,ROWS($A$3:U404)+QUOTIENT(COLUMNS($A$3:U404)-1,65)*CEILING(COUNT(DRAFT!$B:$B)/4,1),1+MOD(COLUMN()-1,6)))</f>
        <v/>
      </c>
      <c r="V404" s="51" t="str">
        <f>IF(ROWS($A$3:V404)&gt;CEILING(COUNT(DRAFT!$B:$B)/4,1),"",INDEX(RSLT,ROWS($A$3:V404)+QUOTIENT(COLUMNS($A$3:V404)-1,65)*CEILING(COUNT(DRAFT!$B:$B)/4,1),1+MOD(COLUMN()-1,6)))</f>
        <v/>
      </c>
      <c r="W404" s="51" t="str">
        <f>IF(ROWS($A$3:W404)&gt;CEILING(COUNT(DRAFT!$B:$B)/4,1),"",INDEX(RSLT,ROWS($A$3:W404)+QUOTIENT(COLUMNS($A$3:W404)-1,65)*CEILING(COUNT(DRAFT!$B:$B)/4,1),1+MOD(COLUMN()-1,6)))</f>
        <v/>
      </c>
      <c r="X404" s="51" t="str">
        <f>IF(ROWS($A$3:X404)&gt;CEILING(COUNT(DRAFT!$B:$B)/4,1),"",INDEX(RSLT,ROWS($A$3:X404)+QUOTIENT(COLUMNS($A$3:X404)-1,65)*CEILING(COUNT(DRAFT!$B:$B)/4,1),1+MOD(COLUMN()-1,6)))</f>
        <v/>
      </c>
    </row>
    <row r="405" spans="1:24" ht="23.1" customHeight="1" x14ac:dyDescent="0.2">
      <c r="A405" s="51" t="str">
        <f>IF(ROWS($A$3:A405)&gt;CEILING(COUNT(DRAFT!$B:$B)/4,1),"",INDEX(RSLT,ROWS($A$3:A405)+QUOTIENT(COLUMNS($A$3:A405)-1,65)*CEILING(COUNT(DRAFT!$B:$B)/4,1),1+MOD(COLUMN()-1,6)))</f>
        <v/>
      </c>
      <c r="B405" s="52" t="str">
        <f>IF(ROWS($A$3:B405)&gt;CEILING(COUNT(DRAFT!$B:$B)/4,1),"",INDEX(RSLT,ROWS($A$3:B405)+QUOTIENT(COLUMNS($A$3:B405)-1,65)*CEILING(COUNT(DRAFT!$B:$B)/4,1),1+MOD(COLUMN()-1,6)))</f>
        <v/>
      </c>
      <c r="C405" s="71" t="str">
        <f>IF(ROWS($A$3:C405)&gt;CEILING(COUNT(DRAFT!$B:$B)/4,1),"",INDEX(RSLT,ROWS($A$3:C405)+QUOTIENT(COLUMNS($A$3:C405)-1,65)*CEILING(COUNT(DRAFT!$B:$B)/4,1),1+MOD(COLUMN()-1,6)))</f>
        <v/>
      </c>
      <c r="D405" s="51" t="str">
        <f>IF(ROWS($A$3:D405)&gt;CEILING(COUNT(DRAFT!$B:$B)/4,1),"",INDEX(RSLT,ROWS($A$3:D405)+QUOTIENT(COLUMNS($A$3:D405)-1,65)*CEILING(COUNT(DRAFT!$B:$B)/4,1),1+MOD(COLUMN()-1,6)))</f>
        <v/>
      </c>
      <c r="E405" s="51" t="str">
        <f>IF(ROWS($A$3:E405)&gt;CEILING(COUNT(DRAFT!$B:$B)/4,1),"",INDEX(RSLT,ROWS($A$3:E405)+QUOTIENT(COLUMNS($A$3:E405)-1,65)*CEILING(COUNT(DRAFT!$B:$B)/4,1),1+MOD(COLUMN()-1,6)))</f>
        <v/>
      </c>
      <c r="F405" s="51" t="str">
        <f>IF(ROWS($A$3:F405)&gt;CEILING(COUNT(DRAFT!$B:$B)/4,1),"",INDEX(RSLT,ROWS($A$3:F405)+QUOTIENT(COLUMNS($A$3:F405)-1,65)*CEILING(COUNT(DRAFT!$B:$B)/4,1),1+MOD(COLUMN()-1,6)))</f>
        <v/>
      </c>
      <c r="G405" s="51" t="str">
        <f>IF(ROWS($A$3:G405)&gt;CEILING(COUNT(DRAFT!$B:$B)/4,1),"",INDEX(RSLT,ROWS($A$3:G405)+QUOTIENT(COLUMNS($A$3:G405)-1,65)*CEILING(COUNT(DRAFT!$B:$B)/4,1),1+MOD(COLUMN()-1,6)))</f>
        <v/>
      </c>
      <c r="H405" s="52" t="str">
        <f>IF(ROWS($A$3:H405)&gt;CEILING(COUNT(DRAFT!$B:$B)/4,1),"",INDEX(RSLT,ROWS($A$3:H405)+QUOTIENT(COLUMNS($A$3:H405)-1,65)*CEILING(COUNT(DRAFT!$B:$B)/4,1),1+MOD(COLUMN()-1,6)))</f>
        <v/>
      </c>
      <c r="I405" s="71" t="str">
        <f>IF(ROWS($A$3:I405)&gt;CEILING(COUNT(DRAFT!$B:$B)/4,1),"",INDEX(RSLT,ROWS($A$3:I405)+QUOTIENT(COLUMNS($A$3:I405)-1,65)*CEILING(COUNT(DRAFT!$B:$B)/4,1),1+MOD(COLUMN()-1,6)))</f>
        <v/>
      </c>
      <c r="J405" s="51" t="str">
        <f>IF(ROWS($A$3:J405)&gt;CEILING(COUNT(DRAFT!$B:$B)/4,1),"",INDEX(RSLT,ROWS($A$3:J405)+QUOTIENT(COLUMNS($A$3:J405)-1,65)*CEILING(COUNT(DRAFT!$B:$B)/4,1),1+MOD(COLUMN()-1,6)))</f>
        <v/>
      </c>
      <c r="K405" s="51" t="str">
        <f>IF(ROWS($A$3:K405)&gt;CEILING(COUNT(DRAFT!$B:$B)/4,1),"",INDEX(RSLT,ROWS($A$3:K405)+QUOTIENT(COLUMNS($A$3:K405)-1,65)*CEILING(COUNT(DRAFT!$B:$B)/4,1),1+MOD(COLUMN()-1,6)))</f>
        <v/>
      </c>
      <c r="L405" s="51" t="str">
        <f>IF(ROWS($A$3:L405)&gt;CEILING(COUNT(DRAFT!$B:$B)/4,1),"",INDEX(RSLT,ROWS($A$3:L405)+QUOTIENT(COLUMNS($A$3:L405)-1,65)*CEILING(COUNT(DRAFT!$B:$B)/4,1),1+MOD(COLUMN()-1,6)))</f>
        <v/>
      </c>
      <c r="M405" s="51" t="str">
        <f>IF(ROWS($A$3:M405)&gt;CEILING(COUNT(DRAFT!$B:$B)/4,1),"",INDEX(RSLT,ROWS($A$3:M405)+QUOTIENT(COLUMNS($A$3:M405)-1,65)*CEILING(COUNT(DRAFT!$B:$B)/4,1),1+MOD(COLUMN()-1,6)))</f>
        <v/>
      </c>
      <c r="N405" s="52" t="str">
        <f>IF(ROWS($A$3:N405)&gt;CEILING(COUNT(DRAFT!$B:$B)/4,1),"",INDEX(RSLT,ROWS($A$3:N405)+QUOTIENT(COLUMNS($A$3:N405)-1,65)*CEILING(COUNT(DRAFT!$B:$B)/4,1),1+MOD(COLUMN()-1,6)))</f>
        <v/>
      </c>
      <c r="O405" s="71" t="str">
        <f>IF(ROWS($A$3:O405)&gt;CEILING(COUNT(DRAFT!$B:$B)/4,1),"",INDEX(RSLT,ROWS($A$3:O405)+QUOTIENT(COLUMNS($A$3:O405)-1,65)*CEILING(COUNT(DRAFT!$B:$B)/4,1),1+MOD(COLUMN()-1,6)))</f>
        <v/>
      </c>
      <c r="P405" s="51" t="str">
        <f>IF(ROWS($A$3:P405)&gt;CEILING(COUNT(DRAFT!$B:$B)/4,1),"",INDEX(RSLT,ROWS($A$3:P405)+QUOTIENT(COLUMNS($A$3:P405)-1,65)*CEILING(COUNT(DRAFT!$B:$B)/4,1),1+MOD(COLUMN()-1,6)))</f>
        <v/>
      </c>
      <c r="Q405" s="51" t="str">
        <f>IF(ROWS($A$3:Q405)&gt;CEILING(COUNT(DRAFT!$B:$B)/4,1),"",INDEX(RSLT,ROWS($A$3:Q405)+QUOTIENT(COLUMNS($A$3:Q405)-1,65)*CEILING(COUNT(DRAFT!$B:$B)/4,1),1+MOD(COLUMN()-1,6)))</f>
        <v/>
      </c>
      <c r="R405" s="51" t="str">
        <f>IF(ROWS($A$3:R405)&gt;CEILING(COUNT(DRAFT!$B:$B)/4,1),"",INDEX(RSLT,ROWS($A$3:R405)+QUOTIENT(COLUMNS($A$3:R405)-1,65)*CEILING(COUNT(DRAFT!$B:$B)/4,1),1+MOD(COLUMN()-1,6)))</f>
        <v/>
      </c>
      <c r="S405" s="51" t="str">
        <f>IF(ROWS($A$3:S405)&gt;CEILING(COUNT(DRAFT!$B:$B)/4,1),"",INDEX(RSLT,ROWS($A$3:S405)+QUOTIENT(COLUMNS($A$3:S405)-1,65)*CEILING(COUNT(DRAFT!$B:$B)/4,1),1+MOD(COLUMN()-1,6)))</f>
        <v/>
      </c>
      <c r="T405" s="52" t="str">
        <f>IF(ROWS($A$3:T405)&gt;CEILING(COUNT(DRAFT!$B:$B)/4,1),"",INDEX(RSLT,ROWS($A$3:T405)+QUOTIENT(COLUMNS($A$3:T405)-1,65)*CEILING(COUNT(DRAFT!$B:$B)/4,1),1+MOD(COLUMN()-1,6)))</f>
        <v/>
      </c>
      <c r="U405" s="71" t="str">
        <f>IF(ROWS($A$3:U405)&gt;CEILING(COUNT(DRAFT!$B:$B)/4,1),"",INDEX(RSLT,ROWS($A$3:U405)+QUOTIENT(COLUMNS($A$3:U405)-1,65)*CEILING(COUNT(DRAFT!$B:$B)/4,1),1+MOD(COLUMN()-1,6)))</f>
        <v/>
      </c>
      <c r="V405" s="51" t="str">
        <f>IF(ROWS($A$3:V405)&gt;CEILING(COUNT(DRAFT!$B:$B)/4,1),"",INDEX(RSLT,ROWS($A$3:V405)+QUOTIENT(COLUMNS($A$3:V405)-1,65)*CEILING(COUNT(DRAFT!$B:$B)/4,1),1+MOD(COLUMN()-1,6)))</f>
        <v/>
      </c>
      <c r="W405" s="51" t="str">
        <f>IF(ROWS($A$3:W405)&gt;CEILING(COUNT(DRAFT!$B:$B)/4,1),"",INDEX(RSLT,ROWS($A$3:W405)+QUOTIENT(COLUMNS($A$3:W405)-1,65)*CEILING(COUNT(DRAFT!$B:$B)/4,1),1+MOD(COLUMN()-1,6)))</f>
        <v/>
      </c>
      <c r="X405" s="51" t="str">
        <f>IF(ROWS($A$3:X405)&gt;CEILING(COUNT(DRAFT!$B:$B)/4,1),"",INDEX(RSLT,ROWS($A$3:X405)+QUOTIENT(COLUMNS($A$3:X405)-1,65)*CEILING(COUNT(DRAFT!$B:$B)/4,1),1+MOD(COLUMN()-1,6)))</f>
        <v/>
      </c>
    </row>
    <row r="406" spans="1:24" ht="23.1" customHeight="1" x14ac:dyDescent="0.2">
      <c r="A406" s="51" t="str">
        <f>IF(ROWS($A$3:A406)&gt;CEILING(COUNT(DRAFT!$B:$B)/4,1),"",INDEX(RSLT,ROWS($A$3:A406)+QUOTIENT(COLUMNS($A$3:A406)-1,65)*CEILING(COUNT(DRAFT!$B:$B)/4,1),1+MOD(COLUMN()-1,6)))</f>
        <v/>
      </c>
      <c r="B406" s="52" t="str">
        <f>IF(ROWS($A$3:B406)&gt;CEILING(COUNT(DRAFT!$B:$B)/4,1),"",INDEX(RSLT,ROWS($A$3:B406)+QUOTIENT(COLUMNS($A$3:B406)-1,65)*CEILING(COUNT(DRAFT!$B:$B)/4,1),1+MOD(COLUMN()-1,6)))</f>
        <v/>
      </c>
      <c r="C406" s="71" t="str">
        <f>IF(ROWS($A$3:C406)&gt;CEILING(COUNT(DRAFT!$B:$B)/4,1),"",INDEX(RSLT,ROWS($A$3:C406)+QUOTIENT(COLUMNS($A$3:C406)-1,65)*CEILING(COUNT(DRAFT!$B:$B)/4,1),1+MOD(COLUMN()-1,6)))</f>
        <v/>
      </c>
      <c r="D406" s="51" t="str">
        <f>IF(ROWS($A$3:D406)&gt;CEILING(COUNT(DRAFT!$B:$B)/4,1),"",INDEX(RSLT,ROWS($A$3:D406)+QUOTIENT(COLUMNS($A$3:D406)-1,65)*CEILING(COUNT(DRAFT!$B:$B)/4,1),1+MOD(COLUMN()-1,6)))</f>
        <v/>
      </c>
      <c r="E406" s="51" t="str">
        <f>IF(ROWS($A$3:E406)&gt;CEILING(COUNT(DRAFT!$B:$B)/4,1),"",INDEX(RSLT,ROWS($A$3:E406)+QUOTIENT(COLUMNS($A$3:E406)-1,65)*CEILING(COUNT(DRAFT!$B:$B)/4,1),1+MOD(COLUMN()-1,6)))</f>
        <v/>
      </c>
      <c r="F406" s="51" t="str">
        <f>IF(ROWS($A$3:F406)&gt;CEILING(COUNT(DRAFT!$B:$B)/4,1),"",INDEX(RSLT,ROWS($A$3:F406)+QUOTIENT(COLUMNS($A$3:F406)-1,65)*CEILING(COUNT(DRAFT!$B:$B)/4,1),1+MOD(COLUMN()-1,6)))</f>
        <v/>
      </c>
      <c r="G406" s="51" t="str">
        <f>IF(ROWS($A$3:G406)&gt;CEILING(COUNT(DRAFT!$B:$B)/4,1),"",INDEX(RSLT,ROWS($A$3:G406)+QUOTIENT(COLUMNS($A$3:G406)-1,65)*CEILING(COUNT(DRAFT!$B:$B)/4,1),1+MOD(COLUMN()-1,6)))</f>
        <v/>
      </c>
      <c r="H406" s="52" t="str">
        <f>IF(ROWS($A$3:H406)&gt;CEILING(COUNT(DRAFT!$B:$B)/4,1),"",INDEX(RSLT,ROWS($A$3:H406)+QUOTIENT(COLUMNS($A$3:H406)-1,65)*CEILING(COUNT(DRAFT!$B:$B)/4,1),1+MOD(COLUMN()-1,6)))</f>
        <v/>
      </c>
      <c r="I406" s="71" t="str">
        <f>IF(ROWS($A$3:I406)&gt;CEILING(COUNT(DRAFT!$B:$B)/4,1),"",INDEX(RSLT,ROWS($A$3:I406)+QUOTIENT(COLUMNS($A$3:I406)-1,65)*CEILING(COUNT(DRAFT!$B:$B)/4,1),1+MOD(COLUMN()-1,6)))</f>
        <v/>
      </c>
      <c r="J406" s="51" t="str">
        <f>IF(ROWS($A$3:J406)&gt;CEILING(COUNT(DRAFT!$B:$B)/4,1),"",INDEX(RSLT,ROWS($A$3:J406)+QUOTIENT(COLUMNS($A$3:J406)-1,65)*CEILING(COUNT(DRAFT!$B:$B)/4,1),1+MOD(COLUMN()-1,6)))</f>
        <v/>
      </c>
      <c r="K406" s="51" t="str">
        <f>IF(ROWS($A$3:K406)&gt;CEILING(COUNT(DRAFT!$B:$B)/4,1),"",INDEX(RSLT,ROWS($A$3:K406)+QUOTIENT(COLUMNS($A$3:K406)-1,65)*CEILING(COUNT(DRAFT!$B:$B)/4,1),1+MOD(COLUMN()-1,6)))</f>
        <v/>
      </c>
      <c r="L406" s="51" t="str">
        <f>IF(ROWS($A$3:L406)&gt;CEILING(COUNT(DRAFT!$B:$B)/4,1),"",INDEX(RSLT,ROWS($A$3:L406)+QUOTIENT(COLUMNS($A$3:L406)-1,65)*CEILING(COUNT(DRAFT!$B:$B)/4,1),1+MOD(COLUMN()-1,6)))</f>
        <v/>
      </c>
      <c r="M406" s="51" t="str">
        <f>IF(ROWS($A$3:M406)&gt;CEILING(COUNT(DRAFT!$B:$B)/4,1),"",INDEX(RSLT,ROWS($A$3:M406)+QUOTIENT(COLUMNS($A$3:M406)-1,65)*CEILING(COUNT(DRAFT!$B:$B)/4,1),1+MOD(COLUMN()-1,6)))</f>
        <v/>
      </c>
      <c r="N406" s="52" t="str">
        <f>IF(ROWS($A$3:N406)&gt;CEILING(COUNT(DRAFT!$B:$B)/4,1),"",INDEX(RSLT,ROWS($A$3:N406)+QUOTIENT(COLUMNS($A$3:N406)-1,65)*CEILING(COUNT(DRAFT!$B:$B)/4,1),1+MOD(COLUMN()-1,6)))</f>
        <v/>
      </c>
      <c r="O406" s="71" t="str">
        <f>IF(ROWS($A$3:O406)&gt;CEILING(COUNT(DRAFT!$B:$B)/4,1),"",INDEX(RSLT,ROWS($A$3:O406)+QUOTIENT(COLUMNS($A$3:O406)-1,65)*CEILING(COUNT(DRAFT!$B:$B)/4,1),1+MOD(COLUMN()-1,6)))</f>
        <v/>
      </c>
      <c r="P406" s="51" t="str">
        <f>IF(ROWS($A$3:P406)&gt;CEILING(COUNT(DRAFT!$B:$B)/4,1),"",INDEX(RSLT,ROWS($A$3:P406)+QUOTIENT(COLUMNS($A$3:P406)-1,65)*CEILING(COUNT(DRAFT!$B:$B)/4,1),1+MOD(COLUMN()-1,6)))</f>
        <v/>
      </c>
      <c r="Q406" s="51" t="str">
        <f>IF(ROWS($A$3:Q406)&gt;CEILING(COUNT(DRAFT!$B:$B)/4,1),"",INDEX(RSLT,ROWS($A$3:Q406)+QUOTIENT(COLUMNS($A$3:Q406)-1,65)*CEILING(COUNT(DRAFT!$B:$B)/4,1),1+MOD(COLUMN()-1,6)))</f>
        <v/>
      </c>
      <c r="R406" s="51" t="str">
        <f>IF(ROWS($A$3:R406)&gt;CEILING(COUNT(DRAFT!$B:$B)/4,1),"",INDEX(RSLT,ROWS($A$3:R406)+QUOTIENT(COLUMNS($A$3:R406)-1,65)*CEILING(COUNT(DRAFT!$B:$B)/4,1),1+MOD(COLUMN()-1,6)))</f>
        <v/>
      </c>
      <c r="S406" s="51" t="str">
        <f>IF(ROWS($A$3:S406)&gt;CEILING(COUNT(DRAFT!$B:$B)/4,1),"",INDEX(RSLT,ROWS($A$3:S406)+QUOTIENT(COLUMNS($A$3:S406)-1,65)*CEILING(COUNT(DRAFT!$B:$B)/4,1),1+MOD(COLUMN()-1,6)))</f>
        <v/>
      </c>
      <c r="T406" s="52" t="str">
        <f>IF(ROWS($A$3:T406)&gt;CEILING(COUNT(DRAFT!$B:$B)/4,1),"",INDEX(RSLT,ROWS($A$3:T406)+QUOTIENT(COLUMNS($A$3:T406)-1,65)*CEILING(COUNT(DRAFT!$B:$B)/4,1),1+MOD(COLUMN()-1,6)))</f>
        <v/>
      </c>
      <c r="U406" s="71" t="str">
        <f>IF(ROWS($A$3:U406)&gt;CEILING(COUNT(DRAFT!$B:$B)/4,1),"",INDEX(RSLT,ROWS($A$3:U406)+QUOTIENT(COLUMNS($A$3:U406)-1,65)*CEILING(COUNT(DRAFT!$B:$B)/4,1),1+MOD(COLUMN()-1,6)))</f>
        <v/>
      </c>
      <c r="V406" s="51" t="str">
        <f>IF(ROWS($A$3:V406)&gt;CEILING(COUNT(DRAFT!$B:$B)/4,1),"",INDEX(RSLT,ROWS($A$3:V406)+QUOTIENT(COLUMNS($A$3:V406)-1,65)*CEILING(COUNT(DRAFT!$B:$B)/4,1),1+MOD(COLUMN()-1,6)))</f>
        <v/>
      </c>
      <c r="W406" s="51" t="str">
        <f>IF(ROWS($A$3:W406)&gt;CEILING(COUNT(DRAFT!$B:$B)/4,1),"",INDEX(RSLT,ROWS($A$3:W406)+QUOTIENT(COLUMNS($A$3:W406)-1,65)*CEILING(COUNT(DRAFT!$B:$B)/4,1),1+MOD(COLUMN()-1,6)))</f>
        <v/>
      </c>
      <c r="X406" s="51" t="str">
        <f>IF(ROWS($A$3:X406)&gt;CEILING(COUNT(DRAFT!$B:$B)/4,1),"",INDEX(RSLT,ROWS($A$3:X406)+QUOTIENT(COLUMNS($A$3:X406)-1,65)*CEILING(COUNT(DRAFT!$B:$B)/4,1),1+MOD(COLUMN()-1,6)))</f>
        <v/>
      </c>
    </row>
    <row r="407" spans="1:24" ht="23.1" customHeight="1" x14ac:dyDescent="0.2">
      <c r="A407" s="51" t="str">
        <f>IF(ROWS($A$3:A407)&gt;CEILING(COUNT(DRAFT!$B:$B)/4,1),"",INDEX(RSLT,ROWS($A$3:A407)+QUOTIENT(COLUMNS($A$3:A407)-1,65)*CEILING(COUNT(DRAFT!$B:$B)/4,1),1+MOD(COLUMN()-1,6)))</f>
        <v/>
      </c>
      <c r="B407" s="52" t="str">
        <f>IF(ROWS($A$3:B407)&gt;CEILING(COUNT(DRAFT!$B:$B)/4,1),"",INDEX(RSLT,ROWS($A$3:B407)+QUOTIENT(COLUMNS($A$3:B407)-1,65)*CEILING(COUNT(DRAFT!$B:$B)/4,1),1+MOD(COLUMN()-1,6)))</f>
        <v/>
      </c>
      <c r="C407" s="71" t="str">
        <f>IF(ROWS($A$3:C407)&gt;CEILING(COUNT(DRAFT!$B:$B)/4,1),"",INDEX(RSLT,ROWS($A$3:C407)+QUOTIENT(COLUMNS($A$3:C407)-1,65)*CEILING(COUNT(DRAFT!$B:$B)/4,1),1+MOD(COLUMN()-1,6)))</f>
        <v/>
      </c>
      <c r="D407" s="51" t="str">
        <f>IF(ROWS($A$3:D407)&gt;CEILING(COUNT(DRAFT!$B:$B)/4,1),"",INDEX(RSLT,ROWS($A$3:D407)+QUOTIENT(COLUMNS($A$3:D407)-1,65)*CEILING(COUNT(DRAFT!$B:$B)/4,1),1+MOD(COLUMN()-1,6)))</f>
        <v/>
      </c>
      <c r="E407" s="51" t="str">
        <f>IF(ROWS($A$3:E407)&gt;CEILING(COUNT(DRAFT!$B:$B)/4,1),"",INDEX(RSLT,ROWS($A$3:E407)+QUOTIENT(COLUMNS($A$3:E407)-1,65)*CEILING(COUNT(DRAFT!$B:$B)/4,1),1+MOD(COLUMN()-1,6)))</f>
        <v/>
      </c>
      <c r="F407" s="51" t="str">
        <f>IF(ROWS($A$3:F407)&gt;CEILING(COUNT(DRAFT!$B:$B)/4,1),"",INDEX(RSLT,ROWS($A$3:F407)+QUOTIENT(COLUMNS($A$3:F407)-1,65)*CEILING(COUNT(DRAFT!$B:$B)/4,1),1+MOD(COLUMN()-1,6)))</f>
        <v/>
      </c>
      <c r="G407" s="51" t="str">
        <f>IF(ROWS($A$3:G407)&gt;CEILING(COUNT(DRAFT!$B:$B)/4,1),"",INDEX(RSLT,ROWS($A$3:G407)+QUOTIENT(COLUMNS($A$3:G407)-1,65)*CEILING(COUNT(DRAFT!$B:$B)/4,1),1+MOD(COLUMN()-1,6)))</f>
        <v/>
      </c>
      <c r="H407" s="52" t="str">
        <f>IF(ROWS($A$3:H407)&gt;CEILING(COUNT(DRAFT!$B:$B)/4,1),"",INDEX(RSLT,ROWS($A$3:H407)+QUOTIENT(COLUMNS($A$3:H407)-1,65)*CEILING(COUNT(DRAFT!$B:$B)/4,1),1+MOD(COLUMN()-1,6)))</f>
        <v/>
      </c>
      <c r="I407" s="71" t="str">
        <f>IF(ROWS($A$3:I407)&gt;CEILING(COUNT(DRAFT!$B:$B)/4,1),"",INDEX(RSLT,ROWS($A$3:I407)+QUOTIENT(COLUMNS($A$3:I407)-1,65)*CEILING(COUNT(DRAFT!$B:$B)/4,1),1+MOD(COLUMN()-1,6)))</f>
        <v/>
      </c>
      <c r="J407" s="51" t="str">
        <f>IF(ROWS($A$3:J407)&gt;CEILING(COUNT(DRAFT!$B:$B)/4,1),"",INDEX(RSLT,ROWS($A$3:J407)+QUOTIENT(COLUMNS($A$3:J407)-1,65)*CEILING(COUNT(DRAFT!$B:$B)/4,1),1+MOD(COLUMN()-1,6)))</f>
        <v/>
      </c>
      <c r="K407" s="51" t="str">
        <f>IF(ROWS($A$3:K407)&gt;CEILING(COUNT(DRAFT!$B:$B)/4,1),"",INDEX(RSLT,ROWS($A$3:K407)+QUOTIENT(COLUMNS($A$3:K407)-1,65)*CEILING(COUNT(DRAFT!$B:$B)/4,1),1+MOD(COLUMN()-1,6)))</f>
        <v/>
      </c>
      <c r="L407" s="51" t="str">
        <f>IF(ROWS($A$3:L407)&gt;CEILING(COUNT(DRAFT!$B:$B)/4,1),"",INDEX(RSLT,ROWS($A$3:L407)+QUOTIENT(COLUMNS($A$3:L407)-1,65)*CEILING(COUNT(DRAFT!$B:$B)/4,1),1+MOD(COLUMN()-1,6)))</f>
        <v/>
      </c>
      <c r="M407" s="51" t="str">
        <f>IF(ROWS($A$3:M407)&gt;CEILING(COUNT(DRAFT!$B:$B)/4,1),"",INDEX(RSLT,ROWS($A$3:M407)+QUOTIENT(COLUMNS($A$3:M407)-1,65)*CEILING(COUNT(DRAFT!$B:$B)/4,1),1+MOD(COLUMN()-1,6)))</f>
        <v/>
      </c>
      <c r="N407" s="52" t="str">
        <f>IF(ROWS($A$3:N407)&gt;CEILING(COUNT(DRAFT!$B:$B)/4,1),"",INDEX(RSLT,ROWS($A$3:N407)+QUOTIENT(COLUMNS($A$3:N407)-1,65)*CEILING(COUNT(DRAFT!$B:$B)/4,1),1+MOD(COLUMN()-1,6)))</f>
        <v/>
      </c>
      <c r="O407" s="71" t="str">
        <f>IF(ROWS($A$3:O407)&gt;CEILING(COUNT(DRAFT!$B:$B)/4,1),"",INDEX(RSLT,ROWS($A$3:O407)+QUOTIENT(COLUMNS($A$3:O407)-1,65)*CEILING(COUNT(DRAFT!$B:$B)/4,1),1+MOD(COLUMN()-1,6)))</f>
        <v/>
      </c>
      <c r="P407" s="51" t="str">
        <f>IF(ROWS($A$3:P407)&gt;CEILING(COUNT(DRAFT!$B:$B)/4,1),"",INDEX(RSLT,ROWS($A$3:P407)+QUOTIENT(COLUMNS($A$3:P407)-1,65)*CEILING(COUNT(DRAFT!$B:$B)/4,1),1+MOD(COLUMN()-1,6)))</f>
        <v/>
      </c>
      <c r="Q407" s="51" t="str">
        <f>IF(ROWS($A$3:Q407)&gt;CEILING(COUNT(DRAFT!$B:$B)/4,1),"",INDEX(RSLT,ROWS($A$3:Q407)+QUOTIENT(COLUMNS($A$3:Q407)-1,65)*CEILING(COUNT(DRAFT!$B:$B)/4,1),1+MOD(COLUMN()-1,6)))</f>
        <v/>
      </c>
      <c r="R407" s="51" t="str">
        <f>IF(ROWS($A$3:R407)&gt;CEILING(COUNT(DRAFT!$B:$B)/4,1),"",INDEX(RSLT,ROWS($A$3:R407)+QUOTIENT(COLUMNS($A$3:R407)-1,65)*CEILING(COUNT(DRAFT!$B:$B)/4,1),1+MOD(COLUMN()-1,6)))</f>
        <v/>
      </c>
      <c r="S407" s="51" t="str">
        <f>IF(ROWS($A$3:S407)&gt;CEILING(COUNT(DRAFT!$B:$B)/4,1),"",INDEX(RSLT,ROWS($A$3:S407)+QUOTIENT(COLUMNS($A$3:S407)-1,65)*CEILING(COUNT(DRAFT!$B:$B)/4,1),1+MOD(COLUMN()-1,6)))</f>
        <v/>
      </c>
      <c r="T407" s="52" t="str">
        <f>IF(ROWS($A$3:T407)&gt;CEILING(COUNT(DRAFT!$B:$B)/4,1),"",INDEX(RSLT,ROWS($A$3:T407)+QUOTIENT(COLUMNS($A$3:T407)-1,65)*CEILING(COUNT(DRAFT!$B:$B)/4,1),1+MOD(COLUMN()-1,6)))</f>
        <v/>
      </c>
      <c r="U407" s="71" t="str">
        <f>IF(ROWS($A$3:U407)&gt;CEILING(COUNT(DRAFT!$B:$B)/4,1),"",INDEX(RSLT,ROWS($A$3:U407)+QUOTIENT(COLUMNS($A$3:U407)-1,65)*CEILING(COUNT(DRAFT!$B:$B)/4,1),1+MOD(COLUMN()-1,6)))</f>
        <v/>
      </c>
      <c r="V407" s="51" t="str">
        <f>IF(ROWS($A$3:V407)&gt;CEILING(COUNT(DRAFT!$B:$B)/4,1),"",INDEX(RSLT,ROWS($A$3:V407)+QUOTIENT(COLUMNS($A$3:V407)-1,65)*CEILING(COUNT(DRAFT!$B:$B)/4,1),1+MOD(COLUMN()-1,6)))</f>
        <v/>
      </c>
      <c r="W407" s="51" t="str">
        <f>IF(ROWS($A$3:W407)&gt;CEILING(COUNT(DRAFT!$B:$B)/4,1),"",INDEX(RSLT,ROWS($A$3:W407)+QUOTIENT(COLUMNS($A$3:W407)-1,65)*CEILING(COUNT(DRAFT!$B:$B)/4,1),1+MOD(COLUMN()-1,6)))</f>
        <v/>
      </c>
      <c r="X407" s="51" t="str">
        <f>IF(ROWS($A$3:X407)&gt;CEILING(COUNT(DRAFT!$B:$B)/4,1),"",INDEX(RSLT,ROWS($A$3:X407)+QUOTIENT(COLUMNS($A$3:X407)-1,65)*CEILING(COUNT(DRAFT!$B:$B)/4,1),1+MOD(COLUMN()-1,6)))</f>
        <v/>
      </c>
    </row>
    <row r="408" spans="1:24" ht="23.1" customHeight="1" x14ac:dyDescent="0.2">
      <c r="A408" s="51" t="str">
        <f>IF(ROWS($A$3:A408)&gt;CEILING(COUNT(DRAFT!$B:$B)/4,1),"",INDEX(RSLT,ROWS($A$3:A408)+QUOTIENT(COLUMNS($A$3:A408)-1,65)*CEILING(COUNT(DRAFT!$B:$B)/4,1),1+MOD(COLUMN()-1,6)))</f>
        <v/>
      </c>
      <c r="B408" s="52" t="str">
        <f>IF(ROWS($A$3:B408)&gt;CEILING(COUNT(DRAFT!$B:$B)/4,1),"",INDEX(RSLT,ROWS($A$3:B408)+QUOTIENT(COLUMNS($A$3:B408)-1,65)*CEILING(COUNT(DRAFT!$B:$B)/4,1),1+MOD(COLUMN()-1,6)))</f>
        <v/>
      </c>
      <c r="C408" s="71" t="str">
        <f>IF(ROWS($A$3:C408)&gt;CEILING(COUNT(DRAFT!$B:$B)/4,1),"",INDEX(RSLT,ROWS($A$3:C408)+QUOTIENT(COLUMNS($A$3:C408)-1,65)*CEILING(COUNT(DRAFT!$B:$B)/4,1),1+MOD(COLUMN()-1,6)))</f>
        <v/>
      </c>
      <c r="D408" s="51" t="str">
        <f>IF(ROWS($A$3:D408)&gt;CEILING(COUNT(DRAFT!$B:$B)/4,1),"",INDEX(RSLT,ROWS($A$3:D408)+QUOTIENT(COLUMNS($A$3:D408)-1,65)*CEILING(COUNT(DRAFT!$B:$B)/4,1),1+MOD(COLUMN()-1,6)))</f>
        <v/>
      </c>
      <c r="E408" s="51" t="str">
        <f>IF(ROWS($A$3:E408)&gt;CEILING(COUNT(DRAFT!$B:$B)/4,1),"",INDEX(RSLT,ROWS($A$3:E408)+QUOTIENT(COLUMNS($A$3:E408)-1,65)*CEILING(COUNT(DRAFT!$B:$B)/4,1),1+MOD(COLUMN()-1,6)))</f>
        <v/>
      </c>
      <c r="F408" s="51" t="str">
        <f>IF(ROWS($A$3:F408)&gt;CEILING(COUNT(DRAFT!$B:$B)/4,1),"",INDEX(RSLT,ROWS($A$3:F408)+QUOTIENT(COLUMNS($A$3:F408)-1,65)*CEILING(COUNT(DRAFT!$B:$B)/4,1),1+MOD(COLUMN()-1,6)))</f>
        <v/>
      </c>
      <c r="G408" s="51" t="str">
        <f>IF(ROWS($A$3:G408)&gt;CEILING(COUNT(DRAFT!$B:$B)/4,1),"",INDEX(RSLT,ROWS($A$3:G408)+QUOTIENT(COLUMNS($A$3:G408)-1,65)*CEILING(COUNT(DRAFT!$B:$B)/4,1),1+MOD(COLUMN()-1,6)))</f>
        <v/>
      </c>
      <c r="H408" s="52" t="str">
        <f>IF(ROWS($A$3:H408)&gt;CEILING(COUNT(DRAFT!$B:$B)/4,1),"",INDEX(RSLT,ROWS($A$3:H408)+QUOTIENT(COLUMNS($A$3:H408)-1,65)*CEILING(COUNT(DRAFT!$B:$B)/4,1),1+MOD(COLUMN()-1,6)))</f>
        <v/>
      </c>
      <c r="I408" s="71" t="str">
        <f>IF(ROWS($A$3:I408)&gt;CEILING(COUNT(DRAFT!$B:$B)/4,1),"",INDEX(RSLT,ROWS($A$3:I408)+QUOTIENT(COLUMNS($A$3:I408)-1,65)*CEILING(COUNT(DRAFT!$B:$B)/4,1),1+MOD(COLUMN()-1,6)))</f>
        <v/>
      </c>
      <c r="J408" s="51" t="str">
        <f>IF(ROWS($A$3:J408)&gt;CEILING(COUNT(DRAFT!$B:$B)/4,1),"",INDEX(RSLT,ROWS($A$3:J408)+QUOTIENT(COLUMNS($A$3:J408)-1,65)*CEILING(COUNT(DRAFT!$B:$B)/4,1),1+MOD(COLUMN()-1,6)))</f>
        <v/>
      </c>
      <c r="K408" s="51" t="str">
        <f>IF(ROWS($A$3:K408)&gt;CEILING(COUNT(DRAFT!$B:$B)/4,1),"",INDEX(RSLT,ROWS($A$3:K408)+QUOTIENT(COLUMNS($A$3:K408)-1,65)*CEILING(COUNT(DRAFT!$B:$B)/4,1),1+MOD(COLUMN()-1,6)))</f>
        <v/>
      </c>
      <c r="L408" s="51" t="str">
        <f>IF(ROWS($A$3:L408)&gt;CEILING(COUNT(DRAFT!$B:$B)/4,1),"",INDEX(RSLT,ROWS($A$3:L408)+QUOTIENT(COLUMNS($A$3:L408)-1,65)*CEILING(COUNT(DRAFT!$B:$B)/4,1),1+MOD(COLUMN()-1,6)))</f>
        <v/>
      </c>
      <c r="M408" s="51" t="str">
        <f>IF(ROWS($A$3:M408)&gt;CEILING(COUNT(DRAFT!$B:$B)/4,1),"",INDEX(RSLT,ROWS($A$3:M408)+QUOTIENT(COLUMNS($A$3:M408)-1,65)*CEILING(COUNT(DRAFT!$B:$B)/4,1),1+MOD(COLUMN()-1,6)))</f>
        <v/>
      </c>
      <c r="N408" s="52" t="str">
        <f>IF(ROWS($A$3:N408)&gt;CEILING(COUNT(DRAFT!$B:$B)/4,1),"",INDEX(RSLT,ROWS($A$3:N408)+QUOTIENT(COLUMNS($A$3:N408)-1,65)*CEILING(COUNT(DRAFT!$B:$B)/4,1),1+MOD(COLUMN()-1,6)))</f>
        <v/>
      </c>
      <c r="O408" s="71" t="str">
        <f>IF(ROWS($A$3:O408)&gt;CEILING(COUNT(DRAFT!$B:$B)/4,1),"",INDEX(RSLT,ROWS($A$3:O408)+QUOTIENT(COLUMNS($A$3:O408)-1,65)*CEILING(COUNT(DRAFT!$B:$B)/4,1),1+MOD(COLUMN()-1,6)))</f>
        <v/>
      </c>
      <c r="P408" s="51" t="str">
        <f>IF(ROWS($A$3:P408)&gt;CEILING(COUNT(DRAFT!$B:$B)/4,1),"",INDEX(RSLT,ROWS($A$3:P408)+QUOTIENT(COLUMNS($A$3:P408)-1,65)*CEILING(COUNT(DRAFT!$B:$B)/4,1),1+MOD(COLUMN()-1,6)))</f>
        <v/>
      </c>
      <c r="Q408" s="51" t="str">
        <f>IF(ROWS($A$3:Q408)&gt;CEILING(COUNT(DRAFT!$B:$B)/4,1),"",INDEX(RSLT,ROWS($A$3:Q408)+QUOTIENT(COLUMNS($A$3:Q408)-1,65)*CEILING(COUNT(DRAFT!$B:$B)/4,1),1+MOD(COLUMN()-1,6)))</f>
        <v/>
      </c>
      <c r="R408" s="51" t="str">
        <f>IF(ROWS($A$3:R408)&gt;CEILING(COUNT(DRAFT!$B:$B)/4,1),"",INDEX(RSLT,ROWS($A$3:R408)+QUOTIENT(COLUMNS($A$3:R408)-1,65)*CEILING(COUNT(DRAFT!$B:$B)/4,1),1+MOD(COLUMN()-1,6)))</f>
        <v/>
      </c>
      <c r="S408" s="51" t="str">
        <f>IF(ROWS($A$3:S408)&gt;CEILING(COUNT(DRAFT!$B:$B)/4,1),"",INDEX(RSLT,ROWS($A$3:S408)+QUOTIENT(COLUMNS($A$3:S408)-1,65)*CEILING(COUNT(DRAFT!$B:$B)/4,1),1+MOD(COLUMN()-1,6)))</f>
        <v/>
      </c>
      <c r="T408" s="52" t="str">
        <f>IF(ROWS($A$3:T408)&gt;CEILING(COUNT(DRAFT!$B:$B)/4,1),"",INDEX(RSLT,ROWS($A$3:T408)+QUOTIENT(COLUMNS($A$3:T408)-1,65)*CEILING(COUNT(DRAFT!$B:$B)/4,1),1+MOD(COLUMN()-1,6)))</f>
        <v/>
      </c>
      <c r="U408" s="71" t="str">
        <f>IF(ROWS($A$3:U408)&gt;CEILING(COUNT(DRAFT!$B:$B)/4,1),"",INDEX(RSLT,ROWS($A$3:U408)+QUOTIENT(COLUMNS($A$3:U408)-1,65)*CEILING(COUNT(DRAFT!$B:$B)/4,1),1+MOD(COLUMN()-1,6)))</f>
        <v/>
      </c>
      <c r="V408" s="51" t="str">
        <f>IF(ROWS($A$3:V408)&gt;CEILING(COUNT(DRAFT!$B:$B)/4,1),"",INDEX(RSLT,ROWS($A$3:V408)+QUOTIENT(COLUMNS($A$3:V408)-1,65)*CEILING(COUNT(DRAFT!$B:$B)/4,1),1+MOD(COLUMN()-1,6)))</f>
        <v/>
      </c>
      <c r="W408" s="51" t="str">
        <f>IF(ROWS($A$3:W408)&gt;CEILING(COUNT(DRAFT!$B:$B)/4,1),"",INDEX(RSLT,ROWS($A$3:W408)+QUOTIENT(COLUMNS($A$3:W408)-1,65)*CEILING(COUNT(DRAFT!$B:$B)/4,1),1+MOD(COLUMN()-1,6)))</f>
        <v/>
      </c>
      <c r="X408" s="51" t="str">
        <f>IF(ROWS($A$3:X408)&gt;CEILING(COUNT(DRAFT!$B:$B)/4,1),"",INDEX(RSLT,ROWS($A$3:X408)+QUOTIENT(COLUMNS($A$3:X408)-1,65)*CEILING(COUNT(DRAFT!$B:$B)/4,1),1+MOD(COLUMN()-1,6)))</f>
        <v/>
      </c>
    </row>
    <row r="409" spans="1:24" ht="23.1" customHeight="1" x14ac:dyDescent="0.2">
      <c r="A409" s="51" t="str">
        <f>IF(ROWS($A$3:A409)&gt;CEILING(COUNT(DRAFT!$B:$B)/4,1),"",INDEX(RSLT,ROWS($A$3:A409)+QUOTIENT(COLUMNS($A$3:A409)-1,65)*CEILING(COUNT(DRAFT!$B:$B)/4,1),1+MOD(COLUMN()-1,6)))</f>
        <v/>
      </c>
      <c r="B409" s="52" t="str">
        <f>IF(ROWS($A$3:B409)&gt;CEILING(COUNT(DRAFT!$B:$B)/4,1),"",INDEX(RSLT,ROWS($A$3:B409)+QUOTIENT(COLUMNS($A$3:B409)-1,65)*CEILING(COUNT(DRAFT!$B:$B)/4,1),1+MOD(COLUMN()-1,6)))</f>
        <v/>
      </c>
      <c r="C409" s="71" t="str">
        <f>IF(ROWS($A$3:C409)&gt;CEILING(COUNT(DRAFT!$B:$B)/4,1),"",INDEX(RSLT,ROWS($A$3:C409)+QUOTIENT(COLUMNS($A$3:C409)-1,65)*CEILING(COUNT(DRAFT!$B:$B)/4,1),1+MOD(COLUMN()-1,6)))</f>
        <v/>
      </c>
      <c r="D409" s="51" t="str">
        <f>IF(ROWS($A$3:D409)&gt;CEILING(COUNT(DRAFT!$B:$B)/4,1),"",INDEX(RSLT,ROWS($A$3:D409)+QUOTIENT(COLUMNS($A$3:D409)-1,65)*CEILING(COUNT(DRAFT!$B:$B)/4,1),1+MOD(COLUMN()-1,6)))</f>
        <v/>
      </c>
      <c r="E409" s="51" t="str">
        <f>IF(ROWS($A$3:E409)&gt;CEILING(COUNT(DRAFT!$B:$B)/4,1),"",INDEX(RSLT,ROWS($A$3:E409)+QUOTIENT(COLUMNS($A$3:E409)-1,65)*CEILING(COUNT(DRAFT!$B:$B)/4,1),1+MOD(COLUMN()-1,6)))</f>
        <v/>
      </c>
      <c r="F409" s="51" t="str">
        <f>IF(ROWS($A$3:F409)&gt;CEILING(COUNT(DRAFT!$B:$B)/4,1),"",INDEX(RSLT,ROWS($A$3:F409)+QUOTIENT(COLUMNS($A$3:F409)-1,65)*CEILING(COUNT(DRAFT!$B:$B)/4,1),1+MOD(COLUMN()-1,6)))</f>
        <v/>
      </c>
      <c r="G409" s="51" t="str">
        <f>IF(ROWS($A$3:G409)&gt;CEILING(COUNT(DRAFT!$B:$B)/4,1),"",INDEX(RSLT,ROWS($A$3:G409)+QUOTIENT(COLUMNS($A$3:G409)-1,65)*CEILING(COUNT(DRAFT!$B:$B)/4,1),1+MOD(COLUMN()-1,6)))</f>
        <v/>
      </c>
      <c r="H409" s="52" t="str">
        <f>IF(ROWS($A$3:H409)&gt;CEILING(COUNT(DRAFT!$B:$B)/4,1),"",INDEX(RSLT,ROWS($A$3:H409)+QUOTIENT(COLUMNS($A$3:H409)-1,65)*CEILING(COUNT(DRAFT!$B:$B)/4,1),1+MOD(COLUMN()-1,6)))</f>
        <v/>
      </c>
      <c r="I409" s="71" t="str">
        <f>IF(ROWS($A$3:I409)&gt;CEILING(COUNT(DRAFT!$B:$B)/4,1),"",INDEX(RSLT,ROWS($A$3:I409)+QUOTIENT(COLUMNS($A$3:I409)-1,65)*CEILING(COUNT(DRAFT!$B:$B)/4,1),1+MOD(COLUMN()-1,6)))</f>
        <v/>
      </c>
      <c r="J409" s="51" t="str">
        <f>IF(ROWS($A$3:J409)&gt;CEILING(COUNT(DRAFT!$B:$B)/4,1),"",INDEX(RSLT,ROWS($A$3:J409)+QUOTIENT(COLUMNS($A$3:J409)-1,65)*CEILING(COUNT(DRAFT!$B:$B)/4,1),1+MOD(COLUMN()-1,6)))</f>
        <v/>
      </c>
      <c r="K409" s="51" t="str">
        <f>IF(ROWS($A$3:K409)&gt;CEILING(COUNT(DRAFT!$B:$B)/4,1),"",INDEX(RSLT,ROWS($A$3:K409)+QUOTIENT(COLUMNS($A$3:K409)-1,65)*CEILING(COUNT(DRAFT!$B:$B)/4,1),1+MOD(COLUMN()-1,6)))</f>
        <v/>
      </c>
      <c r="L409" s="51" t="str">
        <f>IF(ROWS($A$3:L409)&gt;CEILING(COUNT(DRAFT!$B:$B)/4,1),"",INDEX(RSLT,ROWS($A$3:L409)+QUOTIENT(COLUMNS($A$3:L409)-1,65)*CEILING(COUNT(DRAFT!$B:$B)/4,1),1+MOD(COLUMN()-1,6)))</f>
        <v/>
      </c>
      <c r="M409" s="51" t="str">
        <f>IF(ROWS($A$3:M409)&gt;CEILING(COUNT(DRAFT!$B:$B)/4,1),"",INDEX(RSLT,ROWS($A$3:M409)+QUOTIENT(COLUMNS($A$3:M409)-1,65)*CEILING(COUNT(DRAFT!$B:$B)/4,1),1+MOD(COLUMN()-1,6)))</f>
        <v/>
      </c>
      <c r="N409" s="52" t="str">
        <f>IF(ROWS($A$3:N409)&gt;CEILING(COUNT(DRAFT!$B:$B)/4,1),"",INDEX(RSLT,ROWS($A$3:N409)+QUOTIENT(COLUMNS($A$3:N409)-1,65)*CEILING(COUNT(DRAFT!$B:$B)/4,1),1+MOD(COLUMN()-1,6)))</f>
        <v/>
      </c>
      <c r="O409" s="71" t="str">
        <f>IF(ROWS($A$3:O409)&gt;CEILING(COUNT(DRAFT!$B:$B)/4,1),"",INDEX(RSLT,ROWS($A$3:O409)+QUOTIENT(COLUMNS($A$3:O409)-1,65)*CEILING(COUNT(DRAFT!$B:$B)/4,1),1+MOD(COLUMN()-1,6)))</f>
        <v/>
      </c>
      <c r="P409" s="51" t="str">
        <f>IF(ROWS($A$3:P409)&gt;CEILING(COUNT(DRAFT!$B:$B)/4,1),"",INDEX(RSLT,ROWS($A$3:P409)+QUOTIENT(COLUMNS($A$3:P409)-1,65)*CEILING(COUNT(DRAFT!$B:$B)/4,1),1+MOD(COLUMN()-1,6)))</f>
        <v/>
      </c>
      <c r="Q409" s="51" t="str">
        <f>IF(ROWS($A$3:Q409)&gt;CEILING(COUNT(DRAFT!$B:$B)/4,1),"",INDEX(RSLT,ROWS($A$3:Q409)+QUOTIENT(COLUMNS($A$3:Q409)-1,65)*CEILING(COUNT(DRAFT!$B:$B)/4,1),1+MOD(COLUMN()-1,6)))</f>
        <v/>
      </c>
      <c r="R409" s="51" t="str">
        <f>IF(ROWS($A$3:R409)&gt;CEILING(COUNT(DRAFT!$B:$B)/4,1),"",INDEX(RSLT,ROWS($A$3:R409)+QUOTIENT(COLUMNS($A$3:R409)-1,65)*CEILING(COUNT(DRAFT!$B:$B)/4,1),1+MOD(COLUMN()-1,6)))</f>
        <v/>
      </c>
      <c r="S409" s="51" t="str">
        <f>IF(ROWS($A$3:S409)&gt;CEILING(COUNT(DRAFT!$B:$B)/4,1),"",INDEX(RSLT,ROWS($A$3:S409)+QUOTIENT(COLUMNS($A$3:S409)-1,65)*CEILING(COUNT(DRAFT!$B:$B)/4,1),1+MOD(COLUMN()-1,6)))</f>
        <v/>
      </c>
      <c r="T409" s="52" t="str">
        <f>IF(ROWS($A$3:T409)&gt;CEILING(COUNT(DRAFT!$B:$B)/4,1),"",INDEX(RSLT,ROWS($A$3:T409)+QUOTIENT(COLUMNS($A$3:T409)-1,65)*CEILING(COUNT(DRAFT!$B:$B)/4,1),1+MOD(COLUMN()-1,6)))</f>
        <v/>
      </c>
      <c r="U409" s="71" t="str">
        <f>IF(ROWS($A$3:U409)&gt;CEILING(COUNT(DRAFT!$B:$B)/4,1),"",INDEX(RSLT,ROWS($A$3:U409)+QUOTIENT(COLUMNS($A$3:U409)-1,65)*CEILING(COUNT(DRAFT!$B:$B)/4,1),1+MOD(COLUMN()-1,6)))</f>
        <v/>
      </c>
      <c r="V409" s="51" t="str">
        <f>IF(ROWS($A$3:V409)&gt;CEILING(COUNT(DRAFT!$B:$B)/4,1),"",INDEX(RSLT,ROWS($A$3:V409)+QUOTIENT(COLUMNS($A$3:V409)-1,65)*CEILING(COUNT(DRAFT!$B:$B)/4,1),1+MOD(COLUMN()-1,6)))</f>
        <v/>
      </c>
      <c r="W409" s="51" t="str">
        <f>IF(ROWS($A$3:W409)&gt;CEILING(COUNT(DRAFT!$B:$B)/4,1),"",INDEX(RSLT,ROWS($A$3:W409)+QUOTIENT(COLUMNS($A$3:W409)-1,65)*CEILING(COUNT(DRAFT!$B:$B)/4,1),1+MOD(COLUMN()-1,6)))</f>
        <v/>
      </c>
      <c r="X409" s="51" t="str">
        <f>IF(ROWS($A$3:X409)&gt;CEILING(COUNT(DRAFT!$B:$B)/4,1),"",INDEX(RSLT,ROWS($A$3:X409)+QUOTIENT(COLUMNS($A$3:X409)-1,65)*CEILING(COUNT(DRAFT!$B:$B)/4,1),1+MOD(COLUMN()-1,6)))</f>
        <v/>
      </c>
    </row>
    <row r="410" spans="1:24" ht="23.1" customHeight="1" x14ac:dyDescent="0.2">
      <c r="A410" s="51" t="str">
        <f>IF(ROWS($A$3:A410)&gt;CEILING(COUNT(DRAFT!$B:$B)/4,1),"",INDEX(RSLT,ROWS($A$3:A410)+QUOTIENT(COLUMNS($A$3:A410)-1,65)*CEILING(COUNT(DRAFT!$B:$B)/4,1),1+MOD(COLUMN()-1,6)))</f>
        <v/>
      </c>
      <c r="B410" s="52" t="str">
        <f>IF(ROWS($A$3:B410)&gt;CEILING(COUNT(DRAFT!$B:$B)/4,1),"",INDEX(RSLT,ROWS($A$3:B410)+QUOTIENT(COLUMNS($A$3:B410)-1,65)*CEILING(COUNT(DRAFT!$B:$B)/4,1),1+MOD(COLUMN()-1,6)))</f>
        <v/>
      </c>
      <c r="C410" s="71" t="str">
        <f>IF(ROWS($A$3:C410)&gt;CEILING(COUNT(DRAFT!$B:$B)/4,1),"",INDEX(RSLT,ROWS($A$3:C410)+QUOTIENT(COLUMNS($A$3:C410)-1,65)*CEILING(COUNT(DRAFT!$B:$B)/4,1),1+MOD(COLUMN()-1,6)))</f>
        <v/>
      </c>
      <c r="D410" s="51" t="str">
        <f>IF(ROWS($A$3:D410)&gt;CEILING(COUNT(DRAFT!$B:$B)/4,1),"",INDEX(RSLT,ROWS($A$3:D410)+QUOTIENT(COLUMNS($A$3:D410)-1,65)*CEILING(COUNT(DRAFT!$B:$B)/4,1),1+MOD(COLUMN()-1,6)))</f>
        <v/>
      </c>
      <c r="E410" s="51" t="str">
        <f>IF(ROWS($A$3:E410)&gt;CEILING(COUNT(DRAFT!$B:$B)/4,1),"",INDEX(RSLT,ROWS($A$3:E410)+QUOTIENT(COLUMNS($A$3:E410)-1,65)*CEILING(COUNT(DRAFT!$B:$B)/4,1),1+MOD(COLUMN()-1,6)))</f>
        <v/>
      </c>
      <c r="F410" s="51" t="str">
        <f>IF(ROWS($A$3:F410)&gt;CEILING(COUNT(DRAFT!$B:$B)/4,1),"",INDEX(RSLT,ROWS($A$3:F410)+QUOTIENT(COLUMNS($A$3:F410)-1,65)*CEILING(COUNT(DRAFT!$B:$B)/4,1),1+MOD(COLUMN()-1,6)))</f>
        <v/>
      </c>
      <c r="G410" s="51" t="str">
        <f>IF(ROWS($A$3:G410)&gt;CEILING(COUNT(DRAFT!$B:$B)/4,1),"",INDEX(RSLT,ROWS($A$3:G410)+QUOTIENT(COLUMNS($A$3:G410)-1,65)*CEILING(COUNT(DRAFT!$B:$B)/4,1),1+MOD(COLUMN()-1,6)))</f>
        <v/>
      </c>
      <c r="H410" s="52" t="str">
        <f>IF(ROWS($A$3:H410)&gt;CEILING(COUNT(DRAFT!$B:$B)/4,1),"",INDEX(RSLT,ROWS($A$3:H410)+QUOTIENT(COLUMNS($A$3:H410)-1,65)*CEILING(COUNT(DRAFT!$B:$B)/4,1),1+MOD(COLUMN()-1,6)))</f>
        <v/>
      </c>
      <c r="I410" s="71" t="str">
        <f>IF(ROWS($A$3:I410)&gt;CEILING(COUNT(DRAFT!$B:$B)/4,1),"",INDEX(RSLT,ROWS($A$3:I410)+QUOTIENT(COLUMNS($A$3:I410)-1,65)*CEILING(COUNT(DRAFT!$B:$B)/4,1),1+MOD(COLUMN()-1,6)))</f>
        <v/>
      </c>
      <c r="J410" s="51" t="str">
        <f>IF(ROWS($A$3:J410)&gt;CEILING(COUNT(DRAFT!$B:$B)/4,1),"",INDEX(RSLT,ROWS($A$3:J410)+QUOTIENT(COLUMNS($A$3:J410)-1,65)*CEILING(COUNT(DRAFT!$B:$B)/4,1),1+MOD(COLUMN()-1,6)))</f>
        <v/>
      </c>
      <c r="K410" s="51" t="str">
        <f>IF(ROWS($A$3:K410)&gt;CEILING(COUNT(DRAFT!$B:$B)/4,1),"",INDEX(RSLT,ROWS($A$3:K410)+QUOTIENT(COLUMNS($A$3:K410)-1,65)*CEILING(COUNT(DRAFT!$B:$B)/4,1),1+MOD(COLUMN()-1,6)))</f>
        <v/>
      </c>
      <c r="L410" s="51" t="str">
        <f>IF(ROWS($A$3:L410)&gt;CEILING(COUNT(DRAFT!$B:$B)/4,1),"",INDEX(RSLT,ROWS($A$3:L410)+QUOTIENT(COLUMNS($A$3:L410)-1,65)*CEILING(COUNT(DRAFT!$B:$B)/4,1),1+MOD(COLUMN()-1,6)))</f>
        <v/>
      </c>
      <c r="M410" s="51" t="str">
        <f>IF(ROWS($A$3:M410)&gt;CEILING(COUNT(DRAFT!$B:$B)/4,1),"",INDEX(RSLT,ROWS($A$3:M410)+QUOTIENT(COLUMNS($A$3:M410)-1,65)*CEILING(COUNT(DRAFT!$B:$B)/4,1),1+MOD(COLUMN()-1,6)))</f>
        <v/>
      </c>
      <c r="N410" s="52" t="str">
        <f>IF(ROWS($A$3:N410)&gt;CEILING(COUNT(DRAFT!$B:$B)/4,1),"",INDEX(RSLT,ROWS($A$3:N410)+QUOTIENT(COLUMNS($A$3:N410)-1,65)*CEILING(COUNT(DRAFT!$B:$B)/4,1),1+MOD(COLUMN()-1,6)))</f>
        <v/>
      </c>
      <c r="O410" s="71" t="str">
        <f>IF(ROWS($A$3:O410)&gt;CEILING(COUNT(DRAFT!$B:$B)/4,1),"",INDEX(RSLT,ROWS($A$3:O410)+QUOTIENT(COLUMNS($A$3:O410)-1,65)*CEILING(COUNT(DRAFT!$B:$B)/4,1),1+MOD(COLUMN()-1,6)))</f>
        <v/>
      </c>
      <c r="P410" s="51" t="str">
        <f>IF(ROWS($A$3:P410)&gt;CEILING(COUNT(DRAFT!$B:$B)/4,1),"",INDEX(RSLT,ROWS($A$3:P410)+QUOTIENT(COLUMNS($A$3:P410)-1,65)*CEILING(COUNT(DRAFT!$B:$B)/4,1),1+MOD(COLUMN()-1,6)))</f>
        <v/>
      </c>
      <c r="Q410" s="51" t="str">
        <f>IF(ROWS($A$3:Q410)&gt;CEILING(COUNT(DRAFT!$B:$B)/4,1),"",INDEX(RSLT,ROWS($A$3:Q410)+QUOTIENT(COLUMNS($A$3:Q410)-1,65)*CEILING(COUNT(DRAFT!$B:$B)/4,1),1+MOD(COLUMN()-1,6)))</f>
        <v/>
      </c>
      <c r="R410" s="51" t="str">
        <f>IF(ROWS($A$3:R410)&gt;CEILING(COUNT(DRAFT!$B:$B)/4,1),"",INDEX(RSLT,ROWS($A$3:R410)+QUOTIENT(COLUMNS($A$3:R410)-1,65)*CEILING(COUNT(DRAFT!$B:$B)/4,1),1+MOD(COLUMN()-1,6)))</f>
        <v/>
      </c>
      <c r="S410" s="51" t="str">
        <f>IF(ROWS($A$3:S410)&gt;CEILING(COUNT(DRAFT!$B:$B)/4,1),"",INDEX(RSLT,ROWS($A$3:S410)+QUOTIENT(COLUMNS($A$3:S410)-1,65)*CEILING(COUNT(DRAFT!$B:$B)/4,1),1+MOD(COLUMN()-1,6)))</f>
        <v/>
      </c>
      <c r="T410" s="52" t="str">
        <f>IF(ROWS($A$3:T410)&gt;CEILING(COUNT(DRAFT!$B:$B)/4,1),"",INDEX(RSLT,ROWS($A$3:T410)+QUOTIENT(COLUMNS($A$3:T410)-1,65)*CEILING(COUNT(DRAFT!$B:$B)/4,1),1+MOD(COLUMN()-1,6)))</f>
        <v/>
      </c>
      <c r="U410" s="71" t="str">
        <f>IF(ROWS($A$3:U410)&gt;CEILING(COUNT(DRAFT!$B:$B)/4,1),"",INDEX(RSLT,ROWS($A$3:U410)+QUOTIENT(COLUMNS($A$3:U410)-1,65)*CEILING(COUNT(DRAFT!$B:$B)/4,1),1+MOD(COLUMN()-1,6)))</f>
        <v/>
      </c>
      <c r="V410" s="51" t="str">
        <f>IF(ROWS($A$3:V410)&gt;CEILING(COUNT(DRAFT!$B:$B)/4,1),"",INDEX(RSLT,ROWS($A$3:V410)+QUOTIENT(COLUMNS($A$3:V410)-1,65)*CEILING(COUNT(DRAFT!$B:$B)/4,1),1+MOD(COLUMN()-1,6)))</f>
        <v/>
      </c>
      <c r="W410" s="51" t="str">
        <f>IF(ROWS($A$3:W410)&gt;CEILING(COUNT(DRAFT!$B:$B)/4,1),"",INDEX(RSLT,ROWS($A$3:W410)+QUOTIENT(COLUMNS($A$3:W410)-1,65)*CEILING(COUNT(DRAFT!$B:$B)/4,1),1+MOD(COLUMN()-1,6)))</f>
        <v/>
      </c>
      <c r="X410" s="51" t="str">
        <f>IF(ROWS($A$3:X410)&gt;CEILING(COUNT(DRAFT!$B:$B)/4,1),"",INDEX(RSLT,ROWS($A$3:X410)+QUOTIENT(COLUMNS($A$3:X410)-1,65)*CEILING(COUNT(DRAFT!$B:$B)/4,1),1+MOD(COLUMN()-1,6)))</f>
        <v/>
      </c>
    </row>
    <row r="411" spans="1:24" ht="23.1" customHeight="1" x14ac:dyDescent="0.2">
      <c r="A411" s="51" t="str">
        <f>IF(ROWS($A$3:A411)&gt;CEILING(COUNT(DRAFT!$B:$B)/4,1),"",INDEX(RSLT,ROWS($A$3:A411)+QUOTIENT(COLUMNS($A$3:A411)-1,65)*CEILING(COUNT(DRAFT!$B:$B)/4,1),1+MOD(COLUMN()-1,6)))</f>
        <v/>
      </c>
      <c r="B411" s="52" t="str">
        <f>IF(ROWS($A$3:B411)&gt;CEILING(COUNT(DRAFT!$B:$B)/4,1),"",INDEX(RSLT,ROWS($A$3:B411)+QUOTIENT(COLUMNS($A$3:B411)-1,65)*CEILING(COUNT(DRAFT!$B:$B)/4,1),1+MOD(COLUMN()-1,6)))</f>
        <v/>
      </c>
      <c r="C411" s="71" t="str">
        <f>IF(ROWS($A$3:C411)&gt;CEILING(COUNT(DRAFT!$B:$B)/4,1),"",INDEX(RSLT,ROWS($A$3:C411)+QUOTIENT(COLUMNS($A$3:C411)-1,65)*CEILING(COUNT(DRAFT!$B:$B)/4,1),1+MOD(COLUMN()-1,6)))</f>
        <v/>
      </c>
      <c r="D411" s="51" t="str">
        <f>IF(ROWS($A$3:D411)&gt;CEILING(COUNT(DRAFT!$B:$B)/4,1),"",INDEX(RSLT,ROWS($A$3:D411)+QUOTIENT(COLUMNS($A$3:D411)-1,65)*CEILING(COUNT(DRAFT!$B:$B)/4,1),1+MOD(COLUMN()-1,6)))</f>
        <v/>
      </c>
      <c r="E411" s="51" t="str">
        <f>IF(ROWS($A$3:E411)&gt;CEILING(COUNT(DRAFT!$B:$B)/4,1),"",INDEX(RSLT,ROWS($A$3:E411)+QUOTIENT(COLUMNS($A$3:E411)-1,65)*CEILING(COUNT(DRAFT!$B:$B)/4,1),1+MOD(COLUMN()-1,6)))</f>
        <v/>
      </c>
      <c r="F411" s="51" t="str">
        <f>IF(ROWS($A$3:F411)&gt;CEILING(COUNT(DRAFT!$B:$B)/4,1),"",INDEX(RSLT,ROWS($A$3:F411)+QUOTIENT(COLUMNS($A$3:F411)-1,65)*CEILING(COUNT(DRAFT!$B:$B)/4,1),1+MOD(COLUMN()-1,6)))</f>
        <v/>
      </c>
      <c r="G411" s="51" t="str">
        <f>IF(ROWS($A$3:G411)&gt;CEILING(COUNT(DRAFT!$B:$B)/4,1),"",INDEX(RSLT,ROWS($A$3:G411)+QUOTIENT(COLUMNS($A$3:G411)-1,65)*CEILING(COUNT(DRAFT!$B:$B)/4,1),1+MOD(COLUMN()-1,6)))</f>
        <v/>
      </c>
      <c r="H411" s="52" t="str">
        <f>IF(ROWS($A$3:H411)&gt;CEILING(COUNT(DRAFT!$B:$B)/4,1),"",INDEX(RSLT,ROWS($A$3:H411)+QUOTIENT(COLUMNS($A$3:H411)-1,65)*CEILING(COUNT(DRAFT!$B:$B)/4,1),1+MOD(COLUMN()-1,6)))</f>
        <v/>
      </c>
      <c r="I411" s="71" t="str">
        <f>IF(ROWS($A$3:I411)&gt;CEILING(COUNT(DRAFT!$B:$B)/4,1),"",INDEX(RSLT,ROWS($A$3:I411)+QUOTIENT(COLUMNS($A$3:I411)-1,65)*CEILING(COUNT(DRAFT!$B:$B)/4,1),1+MOD(COLUMN()-1,6)))</f>
        <v/>
      </c>
      <c r="J411" s="51" t="str">
        <f>IF(ROWS($A$3:J411)&gt;CEILING(COUNT(DRAFT!$B:$B)/4,1),"",INDEX(RSLT,ROWS($A$3:J411)+QUOTIENT(COLUMNS($A$3:J411)-1,65)*CEILING(COUNT(DRAFT!$B:$B)/4,1),1+MOD(COLUMN()-1,6)))</f>
        <v/>
      </c>
      <c r="K411" s="51" t="str">
        <f>IF(ROWS($A$3:K411)&gt;CEILING(COUNT(DRAFT!$B:$B)/4,1),"",INDEX(RSLT,ROWS($A$3:K411)+QUOTIENT(COLUMNS($A$3:K411)-1,65)*CEILING(COUNT(DRAFT!$B:$B)/4,1),1+MOD(COLUMN()-1,6)))</f>
        <v/>
      </c>
      <c r="L411" s="51" t="str">
        <f>IF(ROWS($A$3:L411)&gt;CEILING(COUNT(DRAFT!$B:$B)/4,1),"",INDEX(RSLT,ROWS($A$3:L411)+QUOTIENT(COLUMNS($A$3:L411)-1,65)*CEILING(COUNT(DRAFT!$B:$B)/4,1),1+MOD(COLUMN()-1,6)))</f>
        <v/>
      </c>
      <c r="M411" s="51" t="str">
        <f>IF(ROWS($A$3:M411)&gt;CEILING(COUNT(DRAFT!$B:$B)/4,1),"",INDEX(RSLT,ROWS($A$3:M411)+QUOTIENT(COLUMNS($A$3:M411)-1,65)*CEILING(COUNT(DRAFT!$B:$B)/4,1),1+MOD(COLUMN()-1,6)))</f>
        <v/>
      </c>
      <c r="N411" s="52" t="str">
        <f>IF(ROWS($A$3:N411)&gt;CEILING(COUNT(DRAFT!$B:$B)/4,1),"",INDEX(RSLT,ROWS($A$3:N411)+QUOTIENT(COLUMNS($A$3:N411)-1,65)*CEILING(COUNT(DRAFT!$B:$B)/4,1),1+MOD(COLUMN()-1,6)))</f>
        <v/>
      </c>
      <c r="O411" s="71" t="str">
        <f>IF(ROWS($A$3:O411)&gt;CEILING(COUNT(DRAFT!$B:$B)/4,1),"",INDEX(RSLT,ROWS($A$3:O411)+QUOTIENT(COLUMNS($A$3:O411)-1,65)*CEILING(COUNT(DRAFT!$B:$B)/4,1),1+MOD(COLUMN()-1,6)))</f>
        <v/>
      </c>
      <c r="P411" s="51" t="str">
        <f>IF(ROWS($A$3:P411)&gt;CEILING(COUNT(DRAFT!$B:$B)/4,1),"",INDEX(RSLT,ROWS($A$3:P411)+QUOTIENT(COLUMNS($A$3:P411)-1,65)*CEILING(COUNT(DRAFT!$B:$B)/4,1),1+MOD(COLUMN()-1,6)))</f>
        <v/>
      </c>
      <c r="Q411" s="51" t="str">
        <f>IF(ROWS($A$3:Q411)&gt;CEILING(COUNT(DRAFT!$B:$B)/4,1),"",INDEX(RSLT,ROWS($A$3:Q411)+QUOTIENT(COLUMNS($A$3:Q411)-1,65)*CEILING(COUNT(DRAFT!$B:$B)/4,1),1+MOD(COLUMN()-1,6)))</f>
        <v/>
      </c>
      <c r="R411" s="51" t="str">
        <f>IF(ROWS($A$3:R411)&gt;CEILING(COUNT(DRAFT!$B:$B)/4,1),"",INDEX(RSLT,ROWS($A$3:R411)+QUOTIENT(COLUMNS($A$3:R411)-1,65)*CEILING(COUNT(DRAFT!$B:$B)/4,1),1+MOD(COLUMN()-1,6)))</f>
        <v/>
      </c>
      <c r="S411" s="51" t="str">
        <f>IF(ROWS($A$3:S411)&gt;CEILING(COUNT(DRAFT!$B:$B)/4,1),"",INDEX(RSLT,ROWS($A$3:S411)+QUOTIENT(COLUMNS($A$3:S411)-1,65)*CEILING(COUNT(DRAFT!$B:$B)/4,1),1+MOD(COLUMN()-1,6)))</f>
        <v/>
      </c>
      <c r="T411" s="52" t="str">
        <f>IF(ROWS($A$3:T411)&gt;CEILING(COUNT(DRAFT!$B:$B)/4,1),"",INDEX(RSLT,ROWS($A$3:T411)+QUOTIENT(COLUMNS($A$3:T411)-1,65)*CEILING(COUNT(DRAFT!$B:$B)/4,1),1+MOD(COLUMN()-1,6)))</f>
        <v/>
      </c>
      <c r="U411" s="71" t="str">
        <f>IF(ROWS($A$3:U411)&gt;CEILING(COUNT(DRAFT!$B:$B)/4,1),"",INDEX(RSLT,ROWS($A$3:U411)+QUOTIENT(COLUMNS($A$3:U411)-1,65)*CEILING(COUNT(DRAFT!$B:$B)/4,1),1+MOD(COLUMN()-1,6)))</f>
        <v/>
      </c>
      <c r="V411" s="51" t="str">
        <f>IF(ROWS($A$3:V411)&gt;CEILING(COUNT(DRAFT!$B:$B)/4,1),"",INDEX(RSLT,ROWS($A$3:V411)+QUOTIENT(COLUMNS($A$3:V411)-1,65)*CEILING(COUNT(DRAFT!$B:$B)/4,1),1+MOD(COLUMN()-1,6)))</f>
        <v/>
      </c>
      <c r="W411" s="51" t="str">
        <f>IF(ROWS($A$3:W411)&gt;CEILING(COUNT(DRAFT!$B:$B)/4,1),"",INDEX(RSLT,ROWS($A$3:W411)+QUOTIENT(COLUMNS($A$3:W411)-1,65)*CEILING(COUNT(DRAFT!$B:$B)/4,1),1+MOD(COLUMN()-1,6)))</f>
        <v/>
      </c>
      <c r="X411" s="51" t="str">
        <f>IF(ROWS($A$3:X411)&gt;CEILING(COUNT(DRAFT!$B:$B)/4,1),"",INDEX(RSLT,ROWS($A$3:X411)+QUOTIENT(COLUMNS($A$3:X411)-1,65)*CEILING(COUNT(DRAFT!$B:$B)/4,1),1+MOD(COLUMN()-1,6)))</f>
        <v/>
      </c>
    </row>
    <row r="412" spans="1:24" ht="23.1" customHeight="1" x14ac:dyDescent="0.2">
      <c r="A412" s="51" t="str">
        <f>IF(ROWS($A$3:A412)&gt;CEILING(COUNT(DRAFT!$B:$B)/4,1),"",INDEX(RSLT,ROWS($A$3:A412)+QUOTIENT(COLUMNS($A$3:A412)-1,65)*CEILING(COUNT(DRAFT!$B:$B)/4,1),1+MOD(COLUMN()-1,6)))</f>
        <v/>
      </c>
      <c r="B412" s="52" t="str">
        <f>IF(ROWS($A$3:B412)&gt;CEILING(COUNT(DRAFT!$B:$B)/4,1),"",INDEX(RSLT,ROWS($A$3:B412)+QUOTIENT(COLUMNS($A$3:B412)-1,65)*CEILING(COUNT(DRAFT!$B:$B)/4,1),1+MOD(COLUMN()-1,6)))</f>
        <v/>
      </c>
      <c r="C412" s="71" t="str">
        <f>IF(ROWS($A$3:C412)&gt;CEILING(COUNT(DRAFT!$B:$B)/4,1),"",INDEX(RSLT,ROWS($A$3:C412)+QUOTIENT(COLUMNS($A$3:C412)-1,65)*CEILING(COUNT(DRAFT!$B:$B)/4,1),1+MOD(COLUMN()-1,6)))</f>
        <v/>
      </c>
      <c r="D412" s="51" t="str">
        <f>IF(ROWS($A$3:D412)&gt;CEILING(COUNT(DRAFT!$B:$B)/4,1),"",INDEX(RSLT,ROWS($A$3:D412)+QUOTIENT(COLUMNS($A$3:D412)-1,65)*CEILING(COUNT(DRAFT!$B:$B)/4,1),1+MOD(COLUMN()-1,6)))</f>
        <v/>
      </c>
      <c r="E412" s="51" t="str">
        <f>IF(ROWS($A$3:E412)&gt;CEILING(COUNT(DRAFT!$B:$B)/4,1),"",INDEX(RSLT,ROWS($A$3:E412)+QUOTIENT(COLUMNS($A$3:E412)-1,65)*CEILING(COUNT(DRAFT!$B:$B)/4,1),1+MOD(COLUMN()-1,6)))</f>
        <v/>
      </c>
      <c r="F412" s="51" t="str">
        <f>IF(ROWS($A$3:F412)&gt;CEILING(COUNT(DRAFT!$B:$B)/4,1),"",INDEX(RSLT,ROWS($A$3:F412)+QUOTIENT(COLUMNS($A$3:F412)-1,65)*CEILING(COUNT(DRAFT!$B:$B)/4,1),1+MOD(COLUMN()-1,6)))</f>
        <v/>
      </c>
      <c r="G412" s="51" t="str">
        <f>IF(ROWS($A$3:G412)&gt;CEILING(COUNT(DRAFT!$B:$B)/4,1),"",INDEX(RSLT,ROWS($A$3:G412)+QUOTIENT(COLUMNS($A$3:G412)-1,65)*CEILING(COUNT(DRAFT!$B:$B)/4,1),1+MOD(COLUMN()-1,6)))</f>
        <v/>
      </c>
      <c r="H412" s="52" t="str">
        <f>IF(ROWS($A$3:H412)&gt;CEILING(COUNT(DRAFT!$B:$B)/4,1),"",INDEX(RSLT,ROWS($A$3:H412)+QUOTIENT(COLUMNS($A$3:H412)-1,65)*CEILING(COUNT(DRAFT!$B:$B)/4,1),1+MOD(COLUMN()-1,6)))</f>
        <v/>
      </c>
      <c r="I412" s="71" t="str">
        <f>IF(ROWS($A$3:I412)&gt;CEILING(COUNT(DRAFT!$B:$B)/4,1),"",INDEX(RSLT,ROWS($A$3:I412)+QUOTIENT(COLUMNS($A$3:I412)-1,65)*CEILING(COUNT(DRAFT!$B:$B)/4,1),1+MOD(COLUMN()-1,6)))</f>
        <v/>
      </c>
      <c r="J412" s="51" t="str">
        <f>IF(ROWS($A$3:J412)&gt;CEILING(COUNT(DRAFT!$B:$B)/4,1),"",INDEX(RSLT,ROWS($A$3:J412)+QUOTIENT(COLUMNS($A$3:J412)-1,65)*CEILING(COUNT(DRAFT!$B:$B)/4,1),1+MOD(COLUMN()-1,6)))</f>
        <v/>
      </c>
      <c r="K412" s="51" t="str">
        <f>IF(ROWS($A$3:K412)&gt;CEILING(COUNT(DRAFT!$B:$B)/4,1),"",INDEX(RSLT,ROWS($A$3:K412)+QUOTIENT(COLUMNS($A$3:K412)-1,65)*CEILING(COUNT(DRAFT!$B:$B)/4,1),1+MOD(COLUMN()-1,6)))</f>
        <v/>
      </c>
      <c r="L412" s="51" t="str">
        <f>IF(ROWS($A$3:L412)&gt;CEILING(COUNT(DRAFT!$B:$B)/4,1),"",INDEX(RSLT,ROWS($A$3:L412)+QUOTIENT(COLUMNS($A$3:L412)-1,65)*CEILING(COUNT(DRAFT!$B:$B)/4,1),1+MOD(COLUMN()-1,6)))</f>
        <v/>
      </c>
      <c r="M412" s="51" t="str">
        <f>IF(ROWS($A$3:M412)&gt;CEILING(COUNT(DRAFT!$B:$B)/4,1),"",INDEX(RSLT,ROWS($A$3:M412)+QUOTIENT(COLUMNS($A$3:M412)-1,65)*CEILING(COUNT(DRAFT!$B:$B)/4,1),1+MOD(COLUMN()-1,6)))</f>
        <v/>
      </c>
      <c r="N412" s="52" t="str">
        <f>IF(ROWS($A$3:N412)&gt;CEILING(COUNT(DRAFT!$B:$B)/4,1),"",INDEX(RSLT,ROWS($A$3:N412)+QUOTIENT(COLUMNS($A$3:N412)-1,65)*CEILING(COUNT(DRAFT!$B:$B)/4,1),1+MOD(COLUMN()-1,6)))</f>
        <v/>
      </c>
      <c r="O412" s="71" t="str">
        <f>IF(ROWS($A$3:O412)&gt;CEILING(COUNT(DRAFT!$B:$B)/4,1),"",INDEX(RSLT,ROWS($A$3:O412)+QUOTIENT(COLUMNS($A$3:O412)-1,65)*CEILING(COUNT(DRAFT!$B:$B)/4,1),1+MOD(COLUMN()-1,6)))</f>
        <v/>
      </c>
      <c r="P412" s="51" t="str">
        <f>IF(ROWS($A$3:P412)&gt;CEILING(COUNT(DRAFT!$B:$B)/4,1),"",INDEX(RSLT,ROWS($A$3:P412)+QUOTIENT(COLUMNS($A$3:P412)-1,65)*CEILING(COUNT(DRAFT!$B:$B)/4,1),1+MOD(COLUMN()-1,6)))</f>
        <v/>
      </c>
      <c r="Q412" s="51" t="str">
        <f>IF(ROWS($A$3:Q412)&gt;CEILING(COUNT(DRAFT!$B:$B)/4,1),"",INDEX(RSLT,ROWS($A$3:Q412)+QUOTIENT(COLUMNS($A$3:Q412)-1,65)*CEILING(COUNT(DRAFT!$B:$B)/4,1),1+MOD(COLUMN()-1,6)))</f>
        <v/>
      </c>
      <c r="R412" s="51" t="str">
        <f>IF(ROWS($A$3:R412)&gt;CEILING(COUNT(DRAFT!$B:$B)/4,1),"",INDEX(RSLT,ROWS($A$3:R412)+QUOTIENT(COLUMNS($A$3:R412)-1,65)*CEILING(COUNT(DRAFT!$B:$B)/4,1),1+MOD(COLUMN()-1,6)))</f>
        <v/>
      </c>
      <c r="S412" s="51" t="str">
        <f>IF(ROWS($A$3:S412)&gt;CEILING(COUNT(DRAFT!$B:$B)/4,1),"",INDEX(RSLT,ROWS($A$3:S412)+QUOTIENT(COLUMNS($A$3:S412)-1,65)*CEILING(COUNT(DRAFT!$B:$B)/4,1),1+MOD(COLUMN()-1,6)))</f>
        <v/>
      </c>
      <c r="T412" s="52" t="str">
        <f>IF(ROWS($A$3:T412)&gt;CEILING(COUNT(DRAFT!$B:$B)/4,1),"",INDEX(RSLT,ROWS($A$3:T412)+QUOTIENT(COLUMNS($A$3:T412)-1,65)*CEILING(COUNT(DRAFT!$B:$B)/4,1),1+MOD(COLUMN()-1,6)))</f>
        <v/>
      </c>
      <c r="U412" s="71" t="str">
        <f>IF(ROWS($A$3:U412)&gt;CEILING(COUNT(DRAFT!$B:$B)/4,1),"",INDEX(RSLT,ROWS($A$3:U412)+QUOTIENT(COLUMNS($A$3:U412)-1,65)*CEILING(COUNT(DRAFT!$B:$B)/4,1),1+MOD(COLUMN()-1,6)))</f>
        <v/>
      </c>
      <c r="V412" s="51" t="str">
        <f>IF(ROWS($A$3:V412)&gt;CEILING(COUNT(DRAFT!$B:$B)/4,1),"",INDEX(RSLT,ROWS($A$3:V412)+QUOTIENT(COLUMNS($A$3:V412)-1,65)*CEILING(COUNT(DRAFT!$B:$B)/4,1),1+MOD(COLUMN()-1,6)))</f>
        <v/>
      </c>
      <c r="W412" s="51" t="str">
        <f>IF(ROWS($A$3:W412)&gt;CEILING(COUNT(DRAFT!$B:$B)/4,1),"",INDEX(RSLT,ROWS($A$3:W412)+QUOTIENT(COLUMNS($A$3:W412)-1,65)*CEILING(COUNT(DRAFT!$B:$B)/4,1),1+MOD(COLUMN()-1,6)))</f>
        <v/>
      </c>
      <c r="X412" s="51" t="str">
        <f>IF(ROWS($A$3:X412)&gt;CEILING(COUNT(DRAFT!$B:$B)/4,1),"",INDEX(RSLT,ROWS($A$3:X412)+QUOTIENT(COLUMNS($A$3:X412)-1,65)*CEILING(COUNT(DRAFT!$B:$B)/4,1),1+MOD(COLUMN()-1,6)))</f>
        <v/>
      </c>
    </row>
    <row r="413" spans="1:24" ht="23.1" customHeight="1" x14ac:dyDescent="0.2">
      <c r="A413" s="51" t="str">
        <f>IF(ROWS($A$3:A413)&gt;CEILING(COUNT(DRAFT!$B:$B)/4,1),"",INDEX(RSLT,ROWS($A$3:A413)+QUOTIENT(COLUMNS($A$3:A413)-1,65)*CEILING(COUNT(DRAFT!$B:$B)/4,1),1+MOD(COLUMN()-1,6)))</f>
        <v/>
      </c>
      <c r="B413" s="52" t="str">
        <f>IF(ROWS($A$3:B413)&gt;CEILING(COUNT(DRAFT!$B:$B)/4,1),"",INDEX(RSLT,ROWS($A$3:B413)+QUOTIENT(COLUMNS($A$3:B413)-1,65)*CEILING(COUNT(DRAFT!$B:$B)/4,1),1+MOD(COLUMN()-1,6)))</f>
        <v/>
      </c>
      <c r="C413" s="71" t="str">
        <f>IF(ROWS($A$3:C413)&gt;CEILING(COUNT(DRAFT!$B:$B)/4,1),"",INDEX(RSLT,ROWS($A$3:C413)+QUOTIENT(COLUMNS($A$3:C413)-1,65)*CEILING(COUNT(DRAFT!$B:$B)/4,1),1+MOD(COLUMN()-1,6)))</f>
        <v/>
      </c>
      <c r="D413" s="51" t="str">
        <f>IF(ROWS($A$3:D413)&gt;CEILING(COUNT(DRAFT!$B:$B)/4,1),"",INDEX(RSLT,ROWS($A$3:D413)+QUOTIENT(COLUMNS($A$3:D413)-1,65)*CEILING(COUNT(DRAFT!$B:$B)/4,1),1+MOD(COLUMN()-1,6)))</f>
        <v/>
      </c>
      <c r="E413" s="51" t="str">
        <f>IF(ROWS($A$3:E413)&gt;CEILING(COUNT(DRAFT!$B:$B)/4,1),"",INDEX(RSLT,ROWS($A$3:E413)+QUOTIENT(COLUMNS($A$3:E413)-1,65)*CEILING(COUNT(DRAFT!$B:$B)/4,1),1+MOD(COLUMN()-1,6)))</f>
        <v/>
      </c>
      <c r="F413" s="51" t="str">
        <f>IF(ROWS($A$3:F413)&gt;CEILING(COUNT(DRAFT!$B:$B)/4,1),"",INDEX(RSLT,ROWS($A$3:F413)+QUOTIENT(COLUMNS($A$3:F413)-1,65)*CEILING(COUNT(DRAFT!$B:$B)/4,1),1+MOD(COLUMN()-1,6)))</f>
        <v/>
      </c>
      <c r="G413" s="51" t="str">
        <f>IF(ROWS($A$3:G413)&gt;CEILING(COUNT(DRAFT!$B:$B)/4,1),"",INDEX(RSLT,ROWS($A$3:G413)+QUOTIENT(COLUMNS($A$3:G413)-1,65)*CEILING(COUNT(DRAFT!$B:$B)/4,1),1+MOD(COLUMN()-1,6)))</f>
        <v/>
      </c>
      <c r="H413" s="52" t="str">
        <f>IF(ROWS($A$3:H413)&gt;CEILING(COUNT(DRAFT!$B:$B)/4,1),"",INDEX(RSLT,ROWS($A$3:H413)+QUOTIENT(COLUMNS($A$3:H413)-1,65)*CEILING(COUNT(DRAFT!$B:$B)/4,1),1+MOD(COLUMN()-1,6)))</f>
        <v/>
      </c>
      <c r="I413" s="71" t="str">
        <f>IF(ROWS($A$3:I413)&gt;CEILING(COUNT(DRAFT!$B:$B)/4,1),"",INDEX(RSLT,ROWS($A$3:I413)+QUOTIENT(COLUMNS($A$3:I413)-1,65)*CEILING(COUNT(DRAFT!$B:$B)/4,1),1+MOD(COLUMN()-1,6)))</f>
        <v/>
      </c>
      <c r="J413" s="51" t="str">
        <f>IF(ROWS($A$3:J413)&gt;CEILING(COUNT(DRAFT!$B:$B)/4,1),"",INDEX(RSLT,ROWS($A$3:J413)+QUOTIENT(COLUMNS($A$3:J413)-1,65)*CEILING(COUNT(DRAFT!$B:$B)/4,1),1+MOD(COLUMN()-1,6)))</f>
        <v/>
      </c>
      <c r="K413" s="51" t="str">
        <f>IF(ROWS($A$3:K413)&gt;CEILING(COUNT(DRAFT!$B:$B)/4,1),"",INDEX(RSLT,ROWS($A$3:K413)+QUOTIENT(COLUMNS($A$3:K413)-1,65)*CEILING(COUNT(DRAFT!$B:$B)/4,1),1+MOD(COLUMN()-1,6)))</f>
        <v/>
      </c>
      <c r="L413" s="51" t="str">
        <f>IF(ROWS($A$3:L413)&gt;CEILING(COUNT(DRAFT!$B:$B)/4,1),"",INDEX(RSLT,ROWS($A$3:L413)+QUOTIENT(COLUMNS($A$3:L413)-1,65)*CEILING(COUNT(DRAFT!$B:$B)/4,1),1+MOD(COLUMN()-1,6)))</f>
        <v/>
      </c>
      <c r="M413" s="51" t="str">
        <f>IF(ROWS($A$3:M413)&gt;CEILING(COUNT(DRAFT!$B:$B)/4,1),"",INDEX(RSLT,ROWS($A$3:M413)+QUOTIENT(COLUMNS($A$3:M413)-1,65)*CEILING(COUNT(DRAFT!$B:$B)/4,1),1+MOD(COLUMN()-1,6)))</f>
        <v/>
      </c>
      <c r="N413" s="52" t="str">
        <f>IF(ROWS($A$3:N413)&gt;CEILING(COUNT(DRAFT!$B:$B)/4,1),"",INDEX(RSLT,ROWS($A$3:N413)+QUOTIENT(COLUMNS($A$3:N413)-1,65)*CEILING(COUNT(DRAFT!$B:$B)/4,1),1+MOD(COLUMN()-1,6)))</f>
        <v/>
      </c>
      <c r="O413" s="71" t="str">
        <f>IF(ROWS($A$3:O413)&gt;CEILING(COUNT(DRAFT!$B:$B)/4,1),"",INDEX(RSLT,ROWS($A$3:O413)+QUOTIENT(COLUMNS($A$3:O413)-1,65)*CEILING(COUNT(DRAFT!$B:$B)/4,1),1+MOD(COLUMN()-1,6)))</f>
        <v/>
      </c>
      <c r="P413" s="51" t="str">
        <f>IF(ROWS($A$3:P413)&gt;CEILING(COUNT(DRAFT!$B:$B)/4,1),"",INDEX(RSLT,ROWS($A$3:P413)+QUOTIENT(COLUMNS($A$3:P413)-1,65)*CEILING(COUNT(DRAFT!$B:$B)/4,1),1+MOD(COLUMN()-1,6)))</f>
        <v/>
      </c>
      <c r="Q413" s="51" t="str">
        <f>IF(ROWS($A$3:Q413)&gt;CEILING(COUNT(DRAFT!$B:$B)/4,1),"",INDEX(RSLT,ROWS($A$3:Q413)+QUOTIENT(COLUMNS($A$3:Q413)-1,65)*CEILING(COUNT(DRAFT!$B:$B)/4,1),1+MOD(COLUMN()-1,6)))</f>
        <v/>
      </c>
      <c r="R413" s="51" t="str">
        <f>IF(ROWS($A$3:R413)&gt;CEILING(COUNT(DRAFT!$B:$B)/4,1),"",INDEX(RSLT,ROWS($A$3:R413)+QUOTIENT(COLUMNS($A$3:R413)-1,65)*CEILING(COUNT(DRAFT!$B:$B)/4,1),1+MOD(COLUMN()-1,6)))</f>
        <v/>
      </c>
      <c r="S413" s="51" t="str">
        <f>IF(ROWS($A$3:S413)&gt;CEILING(COUNT(DRAFT!$B:$B)/4,1),"",INDEX(RSLT,ROWS($A$3:S413)+QUOTIENT(COLUMNS($A$3:S413)-1,65)*CEILING(COUNT(DRAFT!$B:$B)/4,1),1+MOD(COLUMN()-1,6)))</f>
        <v/>
      </c>
      <c r="T413" s="52" t="str">
        <f>IF(ROWS($A$3:T413)&gt;CEILING(COUNT(DRAFT!$B:$B)/4,1),"",INDEX(RSLT,ROWS($A$3:T413)+QUOTIENT(COLUMNS($A$3:T413)-1,65)*CEILING(COUNT(DRAFT!$B:$B)/4,1),1+MOD(COLUMN()-1,6)))</f>
        <v/>
      </c>
      <c r="U413" s="71" t="str">
        <f>IF(ROWS($A$3:U413)&gt;CEILING(COUNT(DRAFT!$B:$B)/4,1),"",INDEX(RSLT,ROWS($A$3:U413)+QUOTIENT(COLUMNS($A$3:U413)-1,65)*CEILING(COUNT(DRAFT!$B:$B)/4,1),1+MOD(COLUMN()-1,6)))</f>
        <v/>
      </c>
      <c r="V413" s="51" t="str">
        <f>IF(ROWS($A$3:V413)&gt;CEILING(COUNT(DRAFT!$B:$B)/4,1),"",INDEX(RSLT,ROWS($A$3:V413)+QUOTIENT(COLUMNS($A$3:V413)-1,65)*CEILING(COUNT(DRAFT!$B:$B)/4,1),1+MOD(COLUMN()-1,6)))</f>
        <v/>
      </c>
      <c r="W413" s="51" t="str">
        <f>IF(ROWS($A$3:W413)&gt;CEILING(COUNT(DRAFT!$B:$B)/4,1),"",INDEX(RSLT,ROWS($A$3:W413)+QUOTIENT(COLUMNS($A$3:W413)-1,65)*CEILING(COUNT(DRAFT!$B:$B)/4,1),1+MOD(COLUMN()-1,6)))</f>
        <v/>
      </c>
      <c r="X413" s="51" t="str">
        <f>IF(ROWS($A$3:X413)&gt;CEILING(COUNT(DRAFT!$B:$B)/4,1),"",INDEX(RSLT,ROWS($A$3:X413)+QUOTIENT(COLUMNS($A$3:X413)-1,65)*CEILING(COUNT(DRAFT!$B:$B)/4,1),1+MOD(COLUMN()-1,6)))</f>
        <v/>
      </c>
    </row>
    <row r="414" spans="1:24" ht="23.1" customHeight="1" x14ac:dyDescent="0.2">
      <c r="A414" s="51" t="str">
        <f>IF(ROWS($A$3:A414)&gt;CEILING(COUNT(DRAFT!$B:$B)/4,1),"",INDEX(RSLT,ROWS($A$3:A414)+QUOTIENT(COLUMNS($A$3:A414)-1,65)*CEILING(COUNT(DRAFT!$B:$B)/4,1),1+MOD(COLUMN()-1,6)))</f>
        <v/>
      </c>
      <c r="B414" s="52" t="str">
        <f>IF(ROWS($A$3:B414)&gt;CEILING(COUNT(DRAFT!$B:$B)/4,1),"",INDEX(RSLT,ROWS($A$3:B414)+QUOTIENT(COLUMNS($A$3:B414)-1,65)*CEILING(COUNT(DRAFT!$B:$B)/4,1),1+MOD(COLUMN()-1,6)))</f>
        <v/>
      </c>
      <c r="C414" s="71" t="str">
        <f>IF(ROWS($A$3:C414)&gt;CEILING(COUNT(DRAFT!$B:$B)/4,1),"",INDEX(RSLT,ROWS($A$3:C414)+QUOTIENT(COLUMNS($A$3:C414)-1,65)*CEILING(COUNT(DRAFT!$B:$B)/4,1),1+MOD(COLUMN()-1,6)))</f>
        <v/>
      </c>
      <c r="D414" s="51" t="str">
        <f>IF(ROWS($A$3:D414)&gt;CEILING(COUNT(DRAFT!$B:$B)/4,1),"",INDEX(RSLT,ROWS($A$3:D414)+QUOTIENT(COLUMNS($A$3:D414)-1,65)*CEILING(COUNT(DRAFT!$B:$B)/4,1),1+MOD(COLUMN()-1,6)))</f>
        <v/>
      </c>
      <c r="E414" s="51" t="str">
        <f>IF(ROWS($A$3:E414)&gt;CEILING(COUNT(DRAFT!$B:$B)/4,1),"",INDEX(RSLT,ROWS($A$3:E414)+QUOTIENT(COLUMNS($A$3:E414)-1,65)*CEILING(COUNT(DRAFT!$B:$B)/4,1),1+MOD(COLUMN()-1,6)))</f>
        <v/>
      </c>
      <c r="F414" s="51" t="str">
        <f>IF(ROWS($A$3:F414)&gt;CEILING(COUNT(DRAFT!$B:$B)/4,1),"",INDEX(RSLT,ROWS($A$3:F414)+QUOTIENT(COLUMNS($A$3:F414)-1,65)*CEILING(COUNT(DRAFT!$B:$B)/4,1),1+MOD(COLUMN()-1,6)))</f>
        <v/>
      </c>
      <c r="G414" s="51" t="str">
        <f>IF(ROWS($A$3:G414)&gt;CEILING(COUNT(DRAFT!$B:$B)/4,1),"",INDEX(RSLT,ROWS($A$3:G414)+QUOTIENT(COLUMNS($A$3:G414)-1,65)*CEILING(COUNT(DRAFT!$B:$B)/4,1),1+MOD(COLUMN()-1,6)))</f>
        <v/>
      </c>
      <c r="H414" s="52" t="str">
        <f>IF(ROWS($A$3:H414)&gt;CEILING(COUNT(DRAFT!$B:$B)/4,1),"",INDEX(RSLT,ROWS($A$3:H414)+QUOTIENT(COLUMNS($A$3:H414)-1,65)*CEILING(COUNT(DRAFT!$B:$B)/4,1),1+MOD(COLUMN()-1,6)))</f>
        <v/>
      </c>
      <c r="I414" s="71" t="str">
        <f>IF(ROWS($A$3:I414)&gt;CEILING(COUNT(DRAFT!$B:$B)/4,1),"",INDEX(RSLT,ROWS($A$3:I414)+QUOTIENT(COLUMNS($A$3:I414)-1,65)*CEILING(COUNT(DRAFT!$B:$B)/4,1),1+MOD(COLUMN()-1,6)))</f>
        <v/>
      </c>
      <c r="J414" s="51" t="str">
        <f>IF(ROWS($A$3:J414)&gt;CEILING(COUNT(DRAFT!$B:$B)/4,1),"",INDEX(RSLT,ROWS($A$3:J414)+QUOTIENT(COLUMNS($A$3:J414)-1,65)*CEILING(COUNT(DRAFT!$B:$B)/4,1),1+MOD(COLUMN()-1,6)))</f>
        <v/>
      </c>
      <c r="K414" s="51" t="str">
        <f>IF(ROWS($A$3:K414)&gt;CEILING(COUNT(DRAFT!$B:$B)/4,1),"",INDEX(RSLT,ROWS($A$3:K414)+QUOTIENT(COLUMNS($A$3:K414)-1,65)*CEILING(COUNT(DRAFT!$B:$B)/4,1),1+MOD(COLUMN()-1,6)))</f>
        <v/>
      </c>
      <c r="L414" s="51" t="str">
        <f>IF(ROWS($A$3:L414)&gt;CEILING(COUNT(DRAFT!$B:$B)/4,1),"",INDEX(RSLT,ROWS($A$3:L414)+QUOTIENT(COLUMNS($A$3:L414)-1,65)*CEILING(COUNT(DRAFT!$B:$B)/4,1),1+MOD(COLUMN()-1,6)))</f>
        <v/>
      </c>
      <c r="M414" s="51" t="str">
        <f>IF(ROWS($A$3:M414)&gt;CEILING(COUNT(DRAFT!$B:$B)/4,1),"",INDEX(RSLT,ROWS($A$3:M414)+QUOTIENT(COLUMNS($A$3:M414)-1,65)*CEILING(COUNT(DRAFT!$B:$B)/4,1),1+MOD(COLUMN()-1,6)))</f>
        <v/>
      </c>
      <c r="N414" s="52" t="str">
        <f>IF(ROWS($A$3:N414)&gt;CEILING(COUNT(DRAFT!$B:$B)/4,1),"",INDEX(RSLT,ROWS($A$3:N414)+QUOTIENT(COLUMNS($A$3:N414)-1,65)*CEILING(COUNT(DRAFT!$B:$B)/4,1),1+MOD(COLUMN()-1,6)))</f>
        <v/>
      </c>
      <c r="O414" s="71" t="str">
        <f>IF(ROWS($A$3:O414)&gt;CEILING(COUNT(DRAFT!$B:$B)/4,1),"",INDEX(RSLT,ROWS($A$3:O414)+QUOTIENT(COLUMNS($A$3:O414)-1,65)*CEILING(COUNT(DRAFT!$B:$B)/4,1),1+MOD(COLUMN()-1,6)))</f>
        <v/>
      </c>
      <c r="P414" s="51" t="str">
        <f>IF(ROWS($A$3:P414)&gt;CEILING(COUNT(DRAFT!$B:$B)/4,1),"",INDEX(RSLT,ROWS($A$3:P414)+QUOTIENT(COLUMNS($A$3:P414)-1,65)*CEILING(COUNT(DRAFT!$B:$B)/4,1),1+MOD(COLUMN()-1,6)))</f>
        <v/>
      </c>
      <c r="Q414" s="51" t="str">
        <f>IF(ROWS($A$3:Q414)&gt;CEILING(COUNT(DRAFT!$B:$B)/4,1),"",INDEX(RSLT,ROWS($A$3:Q414)+QUOTIENT(COLUMNS($A$3:Q414)-1,65)*CEILING(COUNT(DRAFT!$B:$B)/4,1),1+MOD(COLUMN()-1,6)))</f>
        <v/>
      </c>
      <c r="R414" s="51" t="str">
        <f>IF(ROWS($A$3:R414)&gt;CEILING(COUNT(DRAFT!$B:$B)/4,1),"",INDEX(RSLT,ROWS($A$3:R414)+QUOTIENT(COLUMNS($A$3:R414)-1,65)*CEILING(COUNT(DRAFT!$B:$B)/4,1),1+MOD(COLUMN()-1,6)))</f>
        <v/>
      </c>
      <c r="S414" s="51" t="str">
        <f>IF(ROWS($A$3:S414)&gt;CEILING(COUNT(DRAFT!$B:$B)/4,1),"",INDEX(RSLT,ROWS($A$3:S414)+QUOTIENT(COLUMNS($A$3:S414)-1,65)*CEILING(COUNT(DRAFT!$B:$B)/4,1),1+MOD(COLUMN()-1,6)))</f>
        <v/>
      </c>
      <c r="T414" s="52" t="str">
        <f>IF(ROWS($A$3:T414)&gt;CEILING(COUNT(DRAFT!$B:$B)/4,1),"",INDEX(RSLT,ROWS($A$3:T414)+QUOTIENT(COLUMNS($A$3:T414)-1,65)*CEILING(COUNT(DRAFT!$B:$B)/4,1),1+MOD(COLUMN()-1,6)))</f>
        <v/>
      </c>
      <c r="U414" s="71" t="str">
        <f>IF(ROWS($A$3:U414)&gt;CEILING(COUNT(DRAFT!$B:$B)/4,1),"",INDEX(RSLT,ROWS($A$3:U414)+QUOTIENT(COLUMNS($A$3:U414)-1,65)*CEILING(COUNT(DRAFT!$B:$B)/4,1),1+MOD(COLUMN()-1,6)))</f>
        <v/>
      </c>
      <c r="V414" s="51" t="str">
        <f>IF(ROWS($A$3:V414)&gt;CEILING(COUNT(DRAFT!$B:$B)/4,1),"",INDEX(RSLT,ROWS($A$3:V414)+QUOTIENT(COLUMNS($A$3:V414)-1,65)*CEILING(COUNT(DRAFT!$B:$B)/4,1),1+MOD(COLUMN()-1,6)))</f>
        <v/>
      </c>
      <c r="W414" s="51" t="str">
        <f>IF(ROWS($A$3:W414)&gt;CEILING(COUNT(DRAFT!$B:$B)/4,1),"",INDEX(RSLT,ROWS($A$3:W414)+QUOTIENT(COLUMNS($A$3:W414)-1,65)*CEILING(COUNT(DRAFT!$B:$B)/4,1),1+MOD(COLUMN()-1,6)))</f>
        <v/>
      </c>
      <c r="X414" s="51" t="str">
        <f>IF(ROWS($A$3:X414)&gt;CEILING(COUNT(DRAFT!$B:$B)/4,1),"",INDEX(RSLT,ROWS($A$3:X414)+QUOTIENT(COLUMNS($A$3:X414)-1,65)*CEILING(COUNT(DRAFT!$B:$B)/4,1),1+MOD(COLUMN()-1,6)))</f>
        <v/>
      </c>
    </row>
    <row r="415" spans="1:24" ht="23.1" customHeight="1" x14ac:dyDescent="0.2">
      <c r="A415" s="51" t="str">
        <f>IF(ROWS($A$3:A415)&gt;CEILING(COUNT(DRAFT!$B:$B)/4,1),"",INDEX(RSLT,ROWS($A$3:A415)+QUOTIENT(COLUMNS($A$3:A415)-1,65)*CEILING(COUNT(DRAFT!$B:$B)/4,1),1+MOD(COLUMN()-1,6)))</f>
        <v/>
      </c>
      <c r="B415" s="52" t="str">
        <f>IF(ROWS($A$3:B415)&gt;CEILING(COUNT(DRAFT!$B:$B)/4,1),"",INDEX(RSLT,ROWS($A$3:B415)+QUOTIENT(COLUMNS($A$3:B415)-1,65)*CEILING(COUNT(DRAFT!$B:$B)/4,1),1+MOD(COLUMN()-1,6)))</f>
        <v/>
      </c>
      <c r="C415" s="71" t="str">
        <f>IF(ROWS($A$3:C415)&gt;CEILING(COUNT(DRAFT!$B:$B)/4,1),"",INDEX(RSLT,ROWS($A$3:C415)+QUOTIENT(COLUMNS($A$3:C415)-1,65)*CEILING(COUNT(DRAFT!$B:$B)/4,1),1+MOD(COLUMN()-1,6)))</f>
        <v/>
      </c>
      <c r="D415" s="51" t="str">
        <f>IF(ROWS($A$3:D415)&gt;CEILING(COUNT(DRAFT!$B:$B)/4,1),"",INDEX(RSLT,ROWS($A$3:D415)+QUOTIENT(COLUMNS($A$3:D415)-1,65)*CEILING(COUNT(DRAFT!$B:$B)/4,1),1+MOD(COLUMN()-1,6)))</f>
        <v/>
      </c>
      <c r="E415" s="51" t="str">
        <f>IF(ROWS($A$3:E415)&gt;CEILING(COUNT(DRAFT!$B:$B)/4,1),"",INDEX(RSLT,ROWS($A$3:E415)+QUOTIENT(COLUMNS($A$3:E415)-1,65)*CEILING(COUNT(DRAFT!$B:$B)/4,1),1+MOD(COLUMN()-1,6)))</f>
        <v/>
      </c>
      <c r="F415" s="51" t="str">
        <f>IF(ROWS($A$3:F415)&gt;CEILING(COUNT(DRAFT!$B:$B)/4,1),"",INDEX(RSLT,ROWS($A$3:F415)+QUOTIENT(COLUMNS($A$3:F415)-1,65)*CEILING(COUNT(DRAFT!$B:$B)/4,1),1+MOD(COLUMN()-1,6)))</f>
        <v/>
      </c>
      <c r="G415" s="51" t="str">
        <f>IF(ROWS($A$3:G415)&gt;CEILING(COUNT(DRAFT!$B:$B)/4,1),"",INDEX(RSLT,ROWS($A$3:G415)+QUOTIENT(COLUMNS($A$3:G415)-1,65)*CEILING(COUNT(DRAFT!$B:$B)/4,1),1+MOD(COLUMN()-1,6)))</f>
        <v/>
      </c>
      <c r="H415" s="52" t="str">
        <f>IF(ROWS($A$3:H415)&gt;CEILING(COUNT(DRAFT!$B:$B)/4,1),"",INDEX(RSLT,ROWS($A$3:H415)+QUOTIENT(COLUMNS($A$3:H415)-1,65)*CEILING(COUNT(DRAFT!$B:$B)/4,1),1+MOD(COLUMN()-1,6)))</f>
        <v/>
      </c>
      <c r="I415" s="71" t="str">
        <f>IF(ROWS($A$3:I415)&gt;CEILING(COUNT(DRAFT!$B:$B)/4,1),"",INDEX(RSLT,ROWS($A$3:I415)+QUOTIENT(COLUMNS($A$3:I415)-1,65)*CEILING(COUNT(DRAFT!$B:$B)/4,1),1+MOD(COLUMN()-1,6)))</f>
        <v/>
      </c>
      <c r="J415" s="51" t="str">
        <f>IF(ROWS($A$3:J415)&gt;CEILING(COUNT(DRAFT!$B:$B)/4,1),"",INDEX(RSLT,ROWS($A$3:J415)+QUOTIENT(COLUMNS($A$3:J415)-1,65)*CEILING(COUNT(DRAFT!$B:$B)/4,1),1+MOD(COLUMN()-1,6)))</f>
        <v/>
      </c>
      <c r="K415" s="51" t="str">
        <f>IF(ROWS($A$3:K415)&gt;CEILING(COUNT(DRAFT!$B:$B)/4,1),"",INDEX(RSLT,ROWS($A$3:K415)+QUOTIENT(COLUMNS($A$3:K415)-1,65)*CEILING(COUNT(DRAFT!$B:$B)/4,1),1+MOD(COLUMN()-1,6)))</f>
        <v/>
      </c>
      <c r="L415" s="51" t="str">
        <f>IF(ROWS($A$3:L415)&gt;CEILING(COUNT(DRAFT!$B:$B)/4,1),"",INDEX(RSLT,ROWS($A$3:L415)+QUOTIENT(COLUMNS($A$3:L415)-1,65)*CEILING(COUNT(DRAFT!$B:$B)/4,1),1+MOD(COLUMN()-1,6)))</f>
        <v/>
      </c>
      <c r="M415" s="51" t="str">
        <f>IF(ROWS($A$3:M415)&gt;CEILING(COUNT(DRAFT!$B:$B)/4,1),"",INDEX(RSLT,ROWS($A$3:M415)+QUOTIENT(COLUMNS($A$3:M415)-1,65)*CEILING(COUNT(DRAFT!$B:$B)/4,1),1+MOD(COLUMN()-1,6)))</f>
        <v/>
      </c>
      <c r="N415" s="52" t="str">
        <f>IF(ROWS($A$3:N415)&gt;CEILING(COUNT(DRAFT!$B:$B)/4,1),"",INDEX(RSLT,ROWS($A$3:N415)+QUOTIENT(COLUMNS($A$3:N415)-1,65)*CEILING(COUNT(DRAFT!$B:$B)/4,1),1+MOD(COLUMN()-1,6)))</f>
        <v/>
      </c>
      <c r="O415" s="71" t="str">
        <f>IF(ROWS($A$3:O415)&gt;CEILING(COUNT(DRAFT!$B:$B)/4,1),"",INDEX(RSLT,ROWS($A$3:O415)+QUOTIENT(COLUMNS($A$3:O415)-1,65)*CEILING(COUNT(DRAFT!$B:$B)/4,1),1+MOD(COLUMN()-1,6)))</f>
        <v/>
      </c>
      <c r="P415" s="51" t="str">
        <f>IF(ROWS($A$3:P415)&gt;CEILING(COUNT(DRAFT!$B:$B)/4,1),"",INDEX(RSLT,ROWS($A$3:P415)+QUOTIENT(COLUMNS($A$3:P415)-1,65)*CEILING(COUNT(DRAFT!$B:$B)/4,1),1+MOD(COLUMN()-1,6)))</f>
        <v/>
      </c>
      <c r="Q415" s="51" t="str">
        <f>IF(ROWS($A$3:Q415)&gt;CEILING(COUNT(DRAFT!$B:$B)/4,1),"",INDEX(RSLT,ROWS($A$3:Q415)+QUOTIENT(COLUMNS($A$3:Q415)-1,65)*CEILING(COUNT(DRAFT!$B:$B)/4,1),1+MOD(COLUMN()-1,6)))</f>
        <v/>
      </c>
      <c r="R415" s="51" t="str">
        <f>IF(ROWS($A$3:R415)&gt;CEILING(COUNT(DRAFT!$B:$B)/4,1),"",INDEX(RSLT,ROWS($A$3:R415)+QUOTIENT(COLUMNS($A$3:R415)-1,65)*CEILING(COUNT(DRAFT!$B:$B)/4,1),1+MOD(COLUMN()-1,6)))</f>
        <v/>
      </c>
      <c r="S415" s="51" t="str">
        <f>IF(ROWS($A$3:S415)&gt;CEILING(COUNT(DRAFT!$B:$B)/4,1),"",INDEX(RSLT,ROWS($A$3:S415)+QUOTIENT(COLUMNS($A$3:S415)-1,65)*CEILING(COUNT(DRAFT!$B:$B)/4,1),1+MOD(COLUMN()-1,6)))</f>
        <v/>
      </c>
      <c r="T415" s="52" t="str">
        <f>IF(ROWS($A$3:T415)&gt;CEILING(COUNT(DRAFT!$B:$B)/4,1),"",INDEX(RSLT,ROWS($A$3:T415)+QUOTIENT(COLUMNS($A$3:T415)-1,65)*CEILING(COUNT(DRAFT!$B:$B)/4,1),1+MOD(COLUMN()-1,6)))</f>
        <v/>
      </c>
      <c r="U415" s="71" t="str">
        <f>IF(ROWS($A$3:U415)&gt;CEILING(COUNT(DRAFT!$B:$B)/4,1),"",INDEX(RSLT,ROWS($A$3:U415)+QUOTIENT(COLUMNS($A$3:U415)-1,65)*CEILING(COUNT(DRAFT!$B:$B)/4,1),1+MOD(COLUMN()-1,6)))</f>
        <v/>
      </c>
      <c r="V415" s="51" t="str">
        <f>IF(ROWS($A$3:V415)&gt;CEILING(COUNT(DRAFT!$B:$B)/4,1),"",INDEX(RSLT,ROWS($A$3:V415)+QUOTIENT(COLUMNS($A$3:V415)-1,65)*CEILING(COUNT(DRAFT!$B:$B)/4,1),1+MOD(COLUMN()-1,6)))</f>
        <v/>
      </c>
      <c r="W415" s="51" t="str">
        <f>IF(ROWS($A$3:W415)&gt;CEILING(COUNT(DRAFT!$B:$B)/4,1),"",INDEX(RSLT,ROWS($A$3:W415)+QUOTIENT(COLUMNS($A$3:W415)-1,65)*CEILING(COUNT(DRAFT!$B:$B)/4,1),1+MOD(COLUMN()-1,6)))</f>
        <v/>
      </c>
      <c r="X415" s="51" t="str">
        <f>IF(ROWS($A$3:X415)&gt;CEILING(COUNT(DRAFT!$B:$B)/4,1),"",INDEX(RSLT,ROWS($A$3:X415)+QUOTIENT(COLUMNS($A$3:X415)-1,65)*CEILING(COUNT(DRAFT!$B:$B)/4,1),1+MOD(COLUMN()-1,6)))</f>
        <v/>
      </c>
    </row>
    <row r="416" spans="1:24" ht="23.1" customHeight="1" x14ac:dyDescent="0.2">
      <c r="A416" s="51" t="str">
        <f>IF(ROWS($A$3:A416)&gt;CEILING(COUNT(DRAFT!$B:$B)/4,1),"",INDEX(RSLT,ROWS($A$3:A416)+QUOTIENT(COLUMNS($A$3:A416)-1,65)*CEILING(COUNT(DRAFT!$B:$B)/4,1),1+MOD(COLUMN()-1,6)))</f>
        <v/>
      </c>
      <c r="B416" s="52" t="str">
        <f>IF(ROWS($A$3:B416)&gt;CEILING(COUNT(DRAFT!$B:$B)/4,1),"",INDEX(RSLT,ROWS($A$3:B416)+QUOTIENT(COLUMNS($A$3:B416)-1,65)*CEILING(COUNT(DRAFT!$B:$B)/4,1),1+MOD(COLUMN()-1,6)))</f>
        <v/>
      </c>
      <c r="C416" s="71" t="str">
        <f>IF(ROWS($A$3:C416)&gt;CEILING(COUNT(DRAFT!$B:$B)/4,1),"",INDEX(RSLT,ROWS($A$3:C416)+QUOTIENT(COLUMNS($A$3:C416)-1,65)*CEILING(COUNT(DRAFT!$B:$B)/4,1),1+MOD(COLUMN()-1,6)))</f>
        <v/>
      </c>
      <c r="D416" s="51" t="str">
        <f>IF(ROWS($A$3:D416)&gt;CEILING(COUNT(DRAFT!$B:$B)/4,1),"",INDEX(RSLT,ROWS($A$3:D416)+QUOTIENT(COLUMNS($A$3:D416)-1,65)*CEILING(COUNT(DRAFT!$B:$B)/4,1),1+MOD(COLUMN()-1,6)))</f>
        <v/>
      </c>
      <c r="E416" s="51" t="str">
        <f>IF(ROWS($A$3:E416)&gt;CEILING(COUNT(DRAFT!$B:$B)/4,1),"",INDEX(RSLT,ROWS($A$3:E416)+QUOTIENT(COLUMNS($A$3:E416)-1,65)*CEILING(COUNT(DRAFT!$B:$B)/4,1),1+MOD(COLUMN()-1,6)))</f>
        <v/>
      </c>
      <c r="F416" s="51" t="str">
        <f>IF(ROWS($A$3:F416)&gt;CEILING(COUNT(DRAFT!$B:$B)/4,1),"",INDEX(RSLT,ROWS($A$3:F416)+QUOTIENT(COLUMNS($A$3:F416)-1,65)*CEILING(COUNT(DRAFT!$B:$B)/4,1),1+MOD(COLUMN()-1,6)))</f>
        <v/>
      </c>
      <c r="G416" s="51" t="str">
        <f>IF(ROWS($A$3:G416)&gt;CEILING(COUNT(DRAFT!$B:$B)/4,1),"",INDEX(RSLT,ROWS($A$3:G416)+QUOTIENT(COLUMNS($A$3:G416)-1,65)*CEILING(COUNT(DRAFT!$B:$B)/4,1),1+MOD(COLUMN()-1,6)))</f>
        <v/>
      </c>
      <c r="H416" s="52" t="str">
        <f>IF(ROWS($A$3:H416)&gt;CEILING(COUNT(DRAFT!$B:$B)/4,1),"",INDEX(RSLT,ROWS($A$3:H416)+QUOTIENT(COLUMNS($A$3:H416)-1,65)*CEILING(COUNT(DRAFT!$B:$B)/4,1),1+MOD(COLUMN()-1,6)))</f>
        <v/>
      </c>
      <c r="I416" s="71" t="str">
        <f>IF(ROWS($A$3:I416)&gt;CEILING(COUNT(DRAFT!$B:$B)/4,1),"",INDEX(RSLT,ROWS($A$3:I416)+QUOTIENT(COLUMNS($A$3:I416)-1,65)*CEILING(COUNT(DRAFT!$B:$B)/4,1),1+MOD(COLUMN()-1,6)))</f>
        <v/>
      </c>
      <c r="J416" s="51" t="str">
        <f>IF(ROWS($A$3:J416)&gt;CEILING(COUNT(DRAFT!$B:$B)/4,1),"",INDEX(RSLT,ROWS($A$3:J416)+QUOTIENT(COLUMNS($A$3:J416)-1,65)*CEILING(COUNT(DRAFT!$B:$B)/4,1),1+MOD(COLUMN()-1,6)))</f>
        <v/>
      </c>
      <c r="K416" s="51" t="str">
        <f>IF(ROWS($A$3:K416)&gt;CEILING(COUNT(DRAFT!$B:$B)/4,1),"",INDEX(RSLT,ROWS($A$3:K416)+QUOTIENT(COLUMNS($A$3:K416)-1,65)*CEILING(COUNT(DRAFT!$B:$B)/4,1),1+MOD(COLUMN()-1,6)))</f>
        <v/>
      </c>
      <c r="L416" s="51" t="str">
        <f>IF(ROWS($A$3:L416)&gt;CEILING(COUNT(DRAFT!$B:$B)/4,1),"",INDEX(RSLT,ROWS($A$3:L416)+QUOTIENT(COLUMNS($A$3:L416)-1,65)*CEILING(COUNT(DRAFT!$B:$B)/4,1),1+MOD(COLUMN()-1,6)))</f>
        <v/>
      </c>
      <c r="M416" s="51" t="str">
        <f>IF(ROWS($A$3:M416)&gt;CEILING(COUNT(DRAFT!$B:$B)/4,1),"",INDEX(RSLT,ROWS($A$3:M416)+QUOTIENT(COLUMNS($A$3:M416)-1,65)*CEILING(COUNT(DRAFT!$B:$B)/4,1),1+MOD(COLUMN()-1,6)))</f>
        <v/>
      </c>
      <c r="N416" s="52" t="str">
        <f>IF(ROWS($A$3:N416)&gt;CEILING(COUNT(DRAFT!$B:$B)/4,1),"",INDEX(RSLT,ROWS($A$3:N416)+QUOTIENT(COLUMNS($A$3:N416)-1,65)*CEILING(COUNT(DRAFT!$B:$B)/4,1),1+MOD(COLUMN()-1,6)))</f>
        <v/>
      </c>
      <c r="O416" s="71" t="str">
        <f>IF(ROWS($A$3:O416)&gt;CEILING(COUNT(DRAFT!$B:$B)/4,1),"",INDEX(RSLT,ROWS($A$3:O416)+QUOTIENT(COLUMNS($A$3:O416)-1,65)*CEILING(COUNT(DRAFT!$B:$B)/4,1),1+MOD(COLUMN()-1,6)))</f>
        <v/>
      </c>
      <c r="P416" s="51" t="str">
        <f>IF(ROWS($A$3:P416)&gt;CEILING(COUNT(DRAFT!$B:$B)/4,1),"",INDEX(RSLT,ROWS($A$3:P416)+QUOTIENT(COLUMNS($A$3:P416)-1,65)*CEILING(COUNT(DRAFT!$B:$B)/4,1),1+MOD(COLUMN()-1,6)))</f>
        <v/>
      </c>
      <c r="Q416" s="51" t="str">
        <f>IF(ROWS($A$3:Q416)&gt;CEILING(COUNT(DRAFT!$B:$B)/4,1),"",INDEX(RSLT,ROWS($A$3:Q416)+QUOTIENT(COLUMNS($A$3:Q416)-1,65)*CEILING(COUNT(DRAFT!$B:$B)/4,1),1+MOD(COLUMN()-1,6)))</f>
        <v/>
      </c>
      <c r="R416" s="51" t="str">
        <f>IF(ROWS($A$3:R416)&gt;CEILING(COUNT(DRAFT!$B:$B)/4,1),"",INDEX(RSLT,ROWS($A$3:R416)+QUOTIENT(COLUMNS($A$3:R416)-1,65)*CEILING(COUNT(DRAFT!$B:$B)/4,1),1+MOD(COLUMN()-1,6)))</f>
        <v/>
      </c>
      <c r="S416" s="51" t="str">
        <f>IF(ROWS($A$3:S416)&gt;CEILING(COUNT(DRAFT!$B:$B)/4,1),"",INDEX(RSLT,ROWS($A$3:S416)+QUOTIENT(COLUMNS($A$3:S416)-1,65)*CEILING(COUNT(DRAFT!$B:$B)/4,1),1+MOD(COLUMN()-1,6)))</f>
        <v/>
      </c>
      <c r="T416" s="52" t="str">
        <f>IF(ROWS($A$3:T416)&gt;CEILING(COUNT(DRAFT!$B:$B)/4,1),"",INDEX(RSLT,ROWS($A$3:T416)+QUOTIENT(COLUMNS($A$3:T416)-1,65)*CEILING(COUNT(DRAFT!$B:$B)/4,1),1+MOD(COLUMN()-1,6)))</f>
        <v/>
      </c>
      <c r="U416" s="71" t="str">
        <f>IF(ROWS($A$3:U416)&gt;CEILING(COUNT(DRAFT!$B:$B)/4,1),"",INDEX(RSLT,ROWS($A$3:U416)+QUOTIENT(COLUMNS($A$3:U416)-1,65)*CEILING(COUNT(DRAFT!$B:$B)/4,1),1+MOD(COLUMN()-1,6)))</f>
        <v/>
      </c>
      <c r="V416" s="51" t="str">
        <f>IF(ROWS($A$3:V416)&gt;CEILING(COUNT(DRAFT!$B:$B)/4,1),"",INDEX(RSLT,ROWS($A$3:V416)+QUOTIENT(COLUMNS($A$3:V416)-1,65)*CEILING(COUNT(DRAFT!$B:$B)/4,1),1+MOD(COLUMN()-1,6)))</f>
        <v/>
      </c>
      <c r="W416" s="51" t="str">
        <f>IF(ROWS($A$3:W416)&gt;CEILING(COUNT(DRAFT!$B:$B)/4,1),"",INDEX(RSLT,ROWS($A$3:W416)+QUOTIENT(COLUMNS($A$3:W416)-1,65)*CEILING(COUNT(DRAFT!$B:$B)/4,1),1+MOD(COLUMN()-1,6)))</f>
        <v/>
      </c>
      <c r="X416" s="51" t="str">
        <f>IF(ROWS($A$3:X416)&gt;CEILING(COUNT(DRAFT!$B:$B)/4,1),"",INDEX(RSLT,ROWS($A$3:X416)+QUOTIENT(COLUMNS($A$3:X416)-1,65)*CEILING(COUNT(DRAFT!$B:$B)/4,1),1+MOD(COLUMN()-1,6)))</f>
        <v/>
      </c>
    </row>
    <row r="417" spans="1:24" ht="23.1" customHeight="1" x14ac:dyDescent="0.2">
      <c r="A417" s="51" t="str">
        <f>IF(ROWS($A$3:A417)&gt;CEILING(COUNT(DRAFT!$B:$B)/4,1),"",INDEX(RSLT,ROWS($A$3:A417)+QUOTIENT(COLUMNS($A$3:A417)-1,65)*CEILING(COUNT(DRAFT!$B:$B)/4,1),1+MOD(COLUMN()-1,6)))</f>
        <v/>
      </c>
      <c r="B417" s="52" t="str">
        <f>IF(ROWS($A$3:B417)&gt;CEILING(COUNT(DRAFT!$B:$B)/4,1),"",INDEX(RSLT,ROWS($A$3:B417)+QUOTIENT(COLUMNS($A$3:B417)-1,65)*CEILING(COUNT(DRAFT!$B:$B)/4,1),1+MOD(COLUMN()-1,6)))</f>
        <v/>
      </c>
      <c r="C417" s="71" t="str">
        <f>IF(ROWS($A$3:C417)&gt;CEILING(COUNT(DRAFT!$B:$B)/4,1),"",INDEX(RSLT,ROWS($A$3:C417)+QUOTIENT(COLUMNS($A$3:C417)-1,65)*CEILING(COUNT(DRAFT!$B:$B)/4,1),1+MOD(COLUMN()-1,6)))</f>
        <v/>
      </c>
      <c r="D417" s="51" t="str">
        <f>IF(ROWS($A$3:D417)&gt;CEILING(COUNT(DRAFT!$B:$B)/4,1),"",INDEX(RSLT,ROWS($A$3:D417)+QUOTIENT(COLUMNS($A$3:D417)-1,65)*CEILING(COUNT(DRAFT!$B:$B)/4,1),1+MOD(COLUMN()-1,6)))</f>
        <v/>
      </c>
      <c r="E417" s="51" t="str">
        <f>IF(ROWS($A$3:E417)&gt;CEILING(COUNT(DRAFT!$B:$B)/4,1),"",INDEX(RSLT,ROWS($A$3:E417)+QUOTIENT(COLUMNS($A$3:E417)-1,65)*CEILING(COUNT(DRAFT!$B:$B)/4,1),1+MOD(COLUMN()-1,6)))</f>
        <v/>
      </c>
      <c r="F417" s="51" t="str">
        <f>IF(ROWS($A$3:F417)&gt;CEILING(COUNT(DRAFT!$B:$B)/4,1),"",INDEX(RSLT,ROWS($A$3:F417)+QUOTIENT(COLUMNS($A$3:F417)-1,65)*CEILING(COUNT(DRAFT!$B:$B)/4,1),1+MOD(COLUMN()-1,6)))</f>
        <v/>
      </c>
      <c r="G417" s="51" t="str">
        <f>IF(ROWS($A$3:G417)&gt;CEILING(COUNT(DRAFT!$B:$B)/4,1),"",INDEX(RSLT,ROWS($A$3:G417)+QUOTIENT(COLUMNS($A$3:G417)-1,65)*CEILING(COUNT(DRAFT!$B:$B)/4,1),1+MOD(COLUMN()-1,6)))</f>
        <v/>
      </c>
      <c r="H417" s="52" t="str">
        <f>IF(ROWS($A$3:H417)&gt;CEILING(COUNT(DRAFT!$B:$B)/4,1),"",INDEX(RSLT,ROWS($A$3:H417)+QUOTIENT(COLUMNS($A$3:H417)-1,65)*CEILING(COUNT(DRAFT!$B:$B)/4,1),1+MOD(COLUMN()-1,6)))</f>
        <v/>
      </c>
      <c r="I417" s="71" t="str">
        <f>IF(ROWS($A$3:I417)&gt;CEILING(COUNT(DRAFT!$B:$B)/4,1),"",INDEX(RSLT,ROWS($A$3:I417)+QUOTIENT(COLUMNS($A$3:I417)-1,65)*CEILING(COUNT(DRAFT!$B:$B)/4,1),1+MOD(COLUMN()-1,6)))</f>
        <v/>
      </c>
      <c r="J417" s="51" t="str">
        <f>IF(ROWS($A$3:J417)&gt;CEILING(COUNT(DRAFT!$B:$B)/4,1),"",INDEX(RSLT,ROWS($A$3:J417)+QUOTIENT(COLUMNS($A$3:J417)-1,65)*CEILING(COUNT(DRAFT!$B:$B)/4,1),1+MOD(COLUMN()-1,6)))</f>
        <v/>
      </c>
      <c r="K417" s="51" t="str">
        <f>IF(ROWS($A$3:K417)&gt;CEILING(COUNT(DRAFT!$B:$B)/4,1),"",INDEX(RSLT,ROWS($A$3:K417)+QUOTIENT(COLUMNS($A$3:K417)-1,65)*CEILING(COUNT(DRAFT!$B:$B)/4,1),1+MOD(COLUMN()-1,6)))</f>
        <v/>
      </c>
      <c r="L417" s="51" t="str">
        <f>IF(ROWS($A$3:L417)&gt;CEILING(COUNT(DRAFT!$B:$B)/4,1),"",INDEX(RSLT,ROWS($A$3:L417)+QUOTIENT(COLUMNS($A$3:L417)-1,65)*CEILING(COUNT(DRAFT!$B:$B)/4,1),1+MOD(COLUMN()-1,6)))</f>
        <v/>
      </c>
      <c r="M417" s="51" t="str">
        <f>IF(ROWS($A$3:M417)&gt;CEILING(COUNT(DRAFT!$B:$B)/4,1),"",INDEX(RSLT,ROWS($A$3:M417)+QUOTIENT(COLUMNS($A$3:M417)-1,65)*CEILING(COUNT(DRAFT!$B:$B)/4,1),1+MOD(COLUMN()-1,6)))</f>
        <v/>
      </c>
      <c r="N417" s="52" t="str">
        <f>IF(ROWS($A$3:N417)&gt;CEILING(COUNT(DRAFT!$B:$B)/4,1),"",INDEX(RSLT,ROWS($A$3:N417)+QUOTIENT(COLUMNS($A$3:N417)-1,65)*CEILING(COUNT(DRAFT!$B:$B)/4,1),1+MOD(COLUMN()-1,6)))</f>
        <v/>
      </c>
      <c r="O417" s="71" t="str">
        <f>IF(ROWS($A$3:O417)&gt;CEILING(COUNT(DRAFT!$B:$B)/4,1),"",INDEX(RSLT,ROWS($A$3:O417)+QUOTIENT(COLUMNS($A$3:O417)-1,65)*CEILING(COUNT(DRAFT!$B:$B)/4,1),1+MOD(COLUMN()-1,6)))</f>
        <v/>
      </c>
      <c r="P417" s="51" t="str">
        <f>IF(ROWS($A$3:P417)&gt;CEILING(COUNT(DRAFT!$B:$B)/4,1),"",INDEX(RSLT,ROWS($A$3:P417)+QUOTIENT(COLUMNS($A$3:P417)-1,65)*CEILING(COUNT(DRAFT!$B:$B)/4,1),1+MOD(COLUMN()-1,6)))</f>
        <v/>
      </c>
      <c r="Q417" s="51" t="str">
        <f>IF(ROWS($A$3:Q417)&gt;CEILING(COUNT(DRAFT!$B:$B)/4,1),"",INDEX(RSLT,ROWS($A$3:Q417)+QUOTIENT(COLUMNS($A$3:Q417)-1,65)*CEILING(COUNT(DRAFT!$B:$B)/4,1),1+MOD(COLUMN()-1,6)))</f>
        <v/>
      </c>
      <c r="R417" s="51" t="str">
        <f>IF(ROWS($A$3:R417)&gt;CEILING(COUNT(DRAFT!$B:$B)/4,1),"",INDEX(RSLT,ROWS($A$3:R417)+QUOTIENT(COLUMNS($A$3:R417)-1,65)*CEILING(COUNT(DRAFT!$B:$B)/4,1),1+MOD(COLUMN()-1,6)))</f>
        <v/>
      </c>
      <c r="S417" s="51" t="str">
        <f>IF(ROWS($A$3:S417)&gt;CEILING(COUNT(DRAFT!$B:$B)/4,1),"",INDEX(RSLT,ROWS($A$3:S417)+QUOTIENT(COLUMNS($A$3:S417)-1,65)*CEILING(COUNT(DRAFT!$B:$B)/4,1),1+MOD(COLUMN()-1,6)))</f>
        <v/>
      </c>
      <c r="T417" s="52" t="str">
        <f>IF(ROWS($A$3:T417)&gt;CEILING(COUNT(DRAFT!$B:$B)/4,1),"",INDEX(RSLT,ROWS($A$3:T417)+QUOTIENT(COLUMNS($A$3:T417)-1,65)*CEILING(COUNT(DRAFT!$B:$B)/4,1),1+MOD(COLUMN()-1,6)))</f>
        <v/>
      </c>
      <c r="U417" s="71" t="str">
        <f>IF(ROWS($A$3:U417)&gt;CEILING(COUNT(DRAFT!$B:$B)/4,1),"",INDEX(RSLT,ROWS($A$3:U417)+QUOTIENT(COLUMNS($A$3:U417)-1,65)*CEILING(COUNT(DRAFT!$B:$B)/4,1),1+MOD(COLUMN()-1,6)))</f>
        <v/>
      </c>
      <c r="V417" s="51" t="str">
        <f>IF(ROWS($A$3:V417)&gt;CEILING(COUNT(DRAFT!$B:$B)/4,1),"",INDEX(RSLT,ROWS($A$3:V417)+QUOTIENT(COLUMNS($A$3:V417)-1,65)*CEILING(COUNT(DRAFT!$B:$B)/4,1),1+MOD(COLUMN()-1,6)))</f>
        <v/>
      </c>
      <c r="W417" s="51" t="str">
        <f>IF(ROWS($A$3:W417)&gt;CEILING(COUNT(DRAFT!$B:$B)/4,1),"",INDEX(RSLT,ROWS($A$3:W417)+QUOTIENT(COLUMNS($A$3:W417)-1,65)*CEILING(COUNT(DRAFT!$B:$B)/4,1),1+MOD(COLUMN()-1,6)))</f>
        <v/>
      </c>
      <c r="X417" s="51" t="str">
        <f>IF(ROWS($A$3:X417)&gt;CEILING(COUNT(DRAFT!$B:$B)/4,1),"",INDEX(RSLT,ROWS($A$3:X417)+QUOTIENT(COLUMNS($A$3:X417)-1,65)*CEILING(COUNT(DRAFT!$B:$B)/4,1),1+MOD(COLUMN()-1,6)))</f>
        <v/>
      </c>
    </row>
    <row r="418" spans="1:24" ht="23.1" customHeight="1" x14ac:dyDescent="0.2">
      <c r="A418" s="51" t="str">
        <f>IF(ROWS($A$3:A418)&gt;CEILING(COUNT(DRAFT!$B:$B)/4,1),"",INDEX(RSLT,ROWS($A$3:A418)+QUOTIENT(COLUMNS($A$3:A418)-1,65)*CEILING(COUNT(DRAFT!$B:$B)/4,1),1+MOD(COLUMN()-1,6)))</f>
        <v/>
      </c>
      <c r="B418" s="52" t="str">
        <f>IF(ROWS($A$3:B418)&gt;CEILING(COUNT(DRAFT!$B:$B)/4,1),"",INDEX(RSLT,ROWS($A$3:B418)+QUOTIENT(COLUMNS($A$3:B418)-1,65)*CEILING(COUNT(DRAFT!$B:$B)/4,1),1+MOD(COLUMN()-1,6)))</f>
        <v/>
      </c>
      <c r="C418" s="71" t="str">
        <f>IF(ROWS($A$3:C418)&gt;CEILING(COUNT(DRAFT!$B:$B)/4,1),"",INDEX(RSLT,ROWS($A$3:C418)+QUOTIENT(COLUMNS($A$3:C418)-1,65)*CEILING(COUNT(DRAFT!$B:$B)/4,1),1+MOD(COLUMN()-1,6)))</f>
        <v/>
      </c>
      <c r="D418" s="51" t="str">
        <f>IF(ROWS($A$3:D418)&gt;CEILING(COUNT(DRAFT!$B:$B)/4,1),"",INDEX(RSLT,ROWS($A$3:D418)+QUOTIENT(COLUMNS($A$3:D418)-1,65)*CEILING(COUNT(DRAFT!$B:$B)/4,1),1+MOD(COLUMN()-1,6)))</f>
        <v/>
      </c>
      <c r="E418" s="51" t="str">
        <f>IF(ROWS($A$3:E418)&gt;CEILING(COUNT(DRAFT!$B:$B)/4,1),"",INDEX(RSLT,ROWS($A$3:E418)+QUOTIENT(COLUMNS($A$3:E418)-1,65)*CEILING(COUNT(DRAFT!$B:$B)/4,1),1+MOD(COLUMN()-1,6)))</f>
        <v/>
      </c>
      <c r="F418" s="51" t="str">
        <f>IF(ROWS($A$3:F418)&gt;CEILING(COUNT(DRAFT!$B:$B)/4,1),"",INDEX(RSLT,ROWS($A$3:F418)+QUOTIENT(COLUMNS($A$3:F418)-1,65)*CEILING(COUNT(DRAFT!$B:$B)/4,1),1+MOD(COLUMN()-1,6)))</f>
        <v/>
      </c>
      <c r="G418" s="51" t="str">
        <f>IF(ROWS($A$3:G418)&gt;CEILING(COUNT(DRAFT!$B:$B)/4,1),"",INDEX(RSLT,ROWS($A$3:G418)+QUOTIENT(COLUMNS($A$3:G418)-1,65)*CEILING(COUNT(DRAFT!$B:$B)/4,1),1+MOD(COLUMN()-1,6)))</f>
        <v/>
      </c>
      <c r="H418" s="52" t="str">
        <f>IF(ROWS($A$3:H418)&gt;CEILING(COUNT(DRAFT!$B:$B)/4,1),"",INDEX(RSLT,ROWS($A$3:H418)+QUOTIENT(COLUMNS($A$3:H418)-1,65)*CEILING(COUNT(DRAFT!$B:$B)/4,1),1+MOD(COLUMN()-1,6)))</f>
        <v/>
      </c>
      <c r="I418" s="71" t="str">
        <f>IF(ROWS($A$3:I418)&gt;CEILING(COUNT(DRAFT!$B:$B)/4,1),"",INDEX(RSLT,ROWS($A$3:I418)+QUOTIENT(COLUMNS($A$3:I418)-1,65)*CEILING(COUNT(DRAFT!$B:$B)/4,1),1+MOD(COLUMN()-1,6)))</f>
        <v/>
      </c>
      <c r="J418" s="51" t="str">
        <f>IF(ROWS($A$3:J418)&gt;CEILING(COUNT(DRAFT!$B:$B)/4,1),"",INDEX(RSLT,ROWS($A$3:J418)+QUOTIENT(COLUMNS($A$3:J418)-1,65)*CEILING(COUNT(DRAFT!$B:$B)/4,1),1+MOD(COLUMN()-1,6)))</f>
        <v/>
      </c>
      <c r="K418" s="51" t="str">
        <f>IF(ROWS($A$3:K418)&gt;CEILING(COUNT(DRAFT!$B:$B)/4,1),"",INDEX(RSLT,ROWS($A$3:K418)+QUOTIENT(COLUMNS($A$3:K418)-1,65)*CEILING(COUNT(DRAFT!$B:$B)/4,1),1+MOD(COLUMN()-1,6)))</f>
        <v/>
      </c>
      <c r="L418" s="51" t="str">
        <f>IF(ROWS($A$3:L418)&gt;CEILING(COUNT(DRAFT!$B:$B)/4,1),"",INDEX(RSLT,ROWS($A$3:L418)+QUOTIENT(COLUMNS($A$3:L418)-1,65)*CEILING(COUNT(DRAFT!$B:$B)/4,1),1+MOD(COLUMN()-1,6)))</f>
        <v/>
      </c>
      <c r="M418" s="51" t="str">
        <f>IF(ROWS($A$3:M418)&gt;CEILING(COUNT(DRAFT!$B:$B)/4,1),"",INDEX(RSLT,ROWS($A$3:M418)+QUOTIENT(COLUMNS($A$3:M418)-1,65)*CEILING(COUNT(DRAFT!$B:$B)/4,1),1+MOD(COLUMN()-1,6)))</f>
        <v/>
      </c>
      <c r="N418" s="52" t="str">
        <f>IF(ROWS($A$3:N418)&gt;CEILING(COUNT(DRAFT!$B:$B)/4,1),"",INDEX(RSLT,ROWS($A$3:N418)+QUOTIENT(COLUMNS($A$3:N418)-1,65)*CEILING(COUNT(DRAFT!$B:$B)/4,1),1+MOD(COLUMN()-1,6)))</f>
        <v/>
      </c>
      <c r="O418" s="71" t="str">
        <f>IF(ROWS($A$3:O418)&gt;CEILING(COUNT(DRAFT!$B:$B)/4,1),"",INDEX(RSLT,ROWS($A$3:O418)+QUOTIENT(COLUMNS($A$3:O418)-1,65)*CEILING(COUNT(DRAFT!$B:$B)/4,1),1+MOD(COLUMN()-1,6)))</f>
        <v/>
      </c>
      <c r="P418" s="51" t="str">
        <f>IF(ROWS($A$3:P418)&gt;CEILING(COUNT(DRAFT!$B:$B)/4,1),"",INDEX(RSLT,ROWS($A$3:P418)+QUOTIENT(COLUMNS($A$3:P418)-1,65)*CEILING(COUNT(DRAFT!$B:$B)/4,1),1+MOD(COLUMN()-1,6)))</f>
        <v/>
      </c>
      <c r="Q418" s="51" t="str">
        <f>IF(ROWS($A$3:Q418)&gt;CEILING(COUNT(DRAFT!$B:$B)/4,1),"",INDEX(RSLT,ROWS($A$3:Q418)+QUOTIENT(COLUMNS($A$3:Q418)-1,65)*CEILING(COUNT(DRAFT!$B:$B)/4,1),1+MOD(COLUMN()-1,6)))</f>
        <v/>
      </c>
      <c r="R418" s="51" t="str">
        <f>IF(ROWS($A$3:R418)&gt;CEILING(COUNT(DRAFT!$B:$B)/4,1),"",INDEX(RSLT,ROWS($A$3:R418)+QUOTIENT(COLUMNS($A$3:R418)-1,65)*CEILING(COUNT(DRAFT!$B:$B)/4,1),1+MOD(COLUMN()-1,6)))</f>
        <v/>
      </c>
      <c r="S418" s="51" t="str">
        <f>IF(ROWS($A$3:S418)&gt;CEILING(COUNT(DRAFT!$B:$B)/4,1),"",INDEX(RSLT,ROWS($A$3:S418)+QUOTIENT(COLUMNS($A$3:S418)-1,65)*CEILING(COUNT(DRAFT!$B:$B)/4,1),1+MOD(COLUMN()-1,6)))</f>
        <v/>
      </c>
      <c r="T418" s="52" t="str">
        <f>IF(ROWS($A$3:T418)&gt;CEILING(COUNT(DRAFT!$B:$B)/4,1),"",INDEX(RSLT,ROWS($A$3:T418)+QUOTIENT(COLUMNS($A$3:T418)-1,65)*CEILING(COUNT(DRAFT!$B:$B)/4,1),1+MOD(COLUMN()-1,6)))</f>
        <v/>
      </c>
      <c r="U418" s="71" t="str">
        <f>IF(ROWS($A$3:U418)&gt;CEILING(COUNT(DRAFT!$B:$B)/4,1),"",INDEX(RSLT,ROWS($A$3:U418)+QUOTIENT(COLUMNS($A$3:U418)-1,65)*CEILING(COUNT(DRAFT!$B:$B)/4,1),1+MOD(COLUMN()-1,6)))</f>
        <v/>
      </c>
      <c r="V418" s="51" t="str">
        <f>IF(ROWS($A$3:V418)&gt;CEILING(COUNT(DRAFT!$B:$B)/4,1),"",INDEX(RSLT,ROWS($A$3:V418)+QUOTIENT(COLUMNS($A$3:V418)-1,65)*CEILING(COUNT(DRAFT!$B:$B)/4,1),1+MOD(COLUMN()-1,6)))</f>
        <v/>
      </c>
      <c r="W418" s="51" t="str">
        <f>IF(ROWS($A$3:W418)&gt;CEILING(COUNT(DRAFT!$B:$B)/4,1),"",INDEX(RSLT,ROWS($A$3:W418)+QUOTIENT(COLUMNS($A$3:W418)-1,65)*CEILING(COUNT(DRAFT!$B:$B)/4,1),1+MOD(COLUMN()-1,6)))</f>
        <v/>
      </c>
      <c r="X418" s="51" t="str">
        <f>IF(ROWS($A$3:X418)&gt;CEILING(COUNT(DRAFT!$B:$B)/4,1),"",INDEX(RSLT,ROWS($A$3:X418)+QUOTIENT(COLUMNS($A$3:X418)-1,65)*CEILING(COUNT(DRAFT!$B:$B)/4,1),1+MOD(COLUMN()-1,6)))</f>
        <v/>
      </c>
    </row>
    <row r="419" spans="1:24" ht="23.1" customHeight="1" x14ac:dyDescent="0.2">
      <c r="A419" s="51" t="str">
        <f>IF(ROWS($A$3:A419)&gt;CEILING(COUNT(DRAFT!$B:$B)/4,1),"",INDEX(RSLT,ROWS($A$3:A419)+QUOTIENT(COLUMNS($A$3:A419)-1,65)*CEILING(COUNT(DRAFT!$B:$B)/4,1),1+MOD(COLUMN()-1,6)))</f>
        <v/>
      </c>
      <c r="B419" s="52" t="str">
        <f>IF(ROWS($A$3:B419)&gt;CEILING(COUNT(DRAFT!$B:$B)/4,1),"",INDEX(RSLT,ROWS($A$3:B419)+QUOTIENT(COLUMNS($A$3:B419)-1,65)*CEILING(COUNT(DRAFT!$B:$B)/4,1),1+MOD(COLUMN()-1,6)))</f>
        <v/>
      </c>
      <c r="C419" s="71" t="str">
        <f>IF(ROWS($A$3:C419)&gt;CEILING(COUNT(DRAFT!$B:$B)/4,1),"",INDEX(RSLT,ROWS($A$3:C419)+QUOTIENT(COLUMNS($A$3:C419)-1,65)*CEILING(COUNT(DRAFT!$B:$B)/4,1),1+MOD(COLUMN()-1,6)))</f>
        <v/>
      </c>
      <c r="D419" s="51" t="str">
        <f>IF(ROWS($A$3:D419)&gt;CEILING(COUNT(DRAFT!$B:$B)/4,1),"",INDEX(RSLT,ROWS($A$3:D419)+QUOTIENT(COLUMNS($A$3:D419)-1,65)*CEILING(COUNT(DRAFT!$B:$B)/4,1),1+MOD(COLUMN()-1,6)))</f>
        <v/>
      </c>
      <c r="E419" s="51" t="str">
        <f>IF(ROWS($A$3:E419)&gt;CEILING(COUNT(DRAFT!$B:$B)/4,1),"",INDEX(RSLT,ROWS($A$3:E419)+QUOTIENT(COLUMNS($A$3:E419)-1,65)*CEILING(COUNT(DRAFT!$B:$B)/4,1),1+MOD(COLUMN()-1,6)))</f>
        <v/>
      </c>
      <c r="F419" s="51" t="str">
        <f>IF(ROWS($A$3:F419)&gt;CEILING(COUNT(DRAFT!$B:$B)/4,1),"",INDEX(RSLT,ROWS($A$3:F419)+QUOTIENT(COLUMNS($A$3:F419)-1,65)*CEILING(COUNT(DRAFT!$B:$B)/4,1),1+MOD(COLUMN()-1,6)))</f>
        <v/>
      </c>
      <c r="G419" s="51" t="str">
        <f>IF(ROWS($A$3:G419)&gt;CEILING(COUNT(DRAFT!$B:$B)/4,1),"",INDEX(RSLT,ROWS($A$3:G419)+QUOTIENT(COLUMNS($A$3:G419)-1,65)*CEILING(COUNT(DRAFT!$B:$B)/4,1),1+MOD(COLUMN()-1,6)))</f>
        <v/>
      </c>
      <c r="H419" s="52" t="str">
        <f>IF(ROWS($A$3:H419)&gt;CEILING(COUNT(DRAFT!$B:$B)/4,1),"",INDEX(RSLT,ROWS($A$3:H419)+QUOTIENT(COLUMNS($A$3:H419)-1,65)*CEILING(COUNT(DRAFT!$B:$B)/4,1),1+MOD(COLUMN()-1,6)))</f>
        <v/>
      </c>
      <c r="I419" s="71" t="str">
        <f>IF(ROWS($A$3:I419)&gt;CEILING(COUNT(DRAFT!$B:$B)/4,1),"",INDEX(RSLT,ROWS($A$3:I419)+QUOTIENT(COLUMNS($A$3:I419)-1,65)*CEILING(COUNT(DRAFT!$B:$B)/4,1),1+MOD(COLUMN()-1,6)))</f>
        <v/>
      </c>
      <c r="J419" s="51" t="str">
        <f>IF(ROWS($A$3:J419)&gt;CEILING(COUNT(DRAFT!$B:$B)/4,1),"",INDEX(RSLT,ROWS($A$3:J419)+QUOTIENT(COLUMNS($A$3:J419)-1,65)*CEILING(COUNT(DRAFT!$B:$B)/4,1),1+MOD(COLUMN()-1,6)))</f>
        <v/>
      </c>
      <c r="K419" s="51" t="str">
        <f>IF(ROWS($A$3:K419)&gt;CEILING(COUNT(DRAFT!$B:$B)/4,1),"",INDEX(RSLT,ROWS($A$3:K419)+QUOTIENT(COLUMNS($A$3:K419)-1,65)*CEILING(COUNT(DRAFT!$B:$B)/4,1),1+MOD(COLUMN()-1,6)))</f>
        <v/>
      </c>
      <c r="L419" s="51" t="str">
        <f>IF(ROWS($A$3:L419)&gt;CEILING(COUNT(DRAFT!$B:$B)/4,1),"",INDEX(RSLT,ROWS($A$3:L419)+QUOTIENT(COLUMNS($A$3:L419)-1,65)*CEILING(COUNT(DRAFT!$B:$B)/4,1),1+MOD(COLUMN()-1,6)))</f>
        <v/>
      </c>
      <c r="M419" s="51" t="str">
        <f>IF(ROWS($A$3:M419)&gt;CEILING(COUNT(DRAFT!$B:$B)/4,1),"",INDEX(RSLT,ROWS($A$3:M419)+QUOTIENT(COLUMNS($A$3:M419)-1,65)*CEILING(COUNT(DRAFT!$B:$B)/4,1),1+MOD(COLUMN()-1,6)))</f>
        <v/>
      </c>
      <c r="N419" s="52" t="str">
        <f>IF(ROWS($A$3:N419)&gt;CEILING(COUNT(DRAFT!$B:$B)/4,1),"",INDEX(RSLT,ROWS($A$3:N419)+QUOTIENT(COLUMNS($A$3:N419)-1,65)*CEILING(COUNT(DRAFT!$B:$B)/4,1),1+MOD(COLUMN()-1,6)))</f>
        <v/>
      </c>
      <c r="O419" s="71" t="str">
        <f>IF(ROWS($A$3:O419)&gt;CEILING(COUNT(DRAFT!$B:$B)/4,1),"",INDEX(RSLT,ROWS($A$3:O419)+QUOTIENT(COLUMNS($A$3:O419)-1,65)*CEILING(COUNT(DRAFT!$B:$B)/4,1),1+MOD(COLUMN()-1,6)))</f>
        <v/>
      </c>
      <c r="P419" s="51" t="str">
        <f>IF(ROWS($A$3:P419)&gt;CEILING(COUNT(DRAFT!$B:$B)/4,1),"",INDEX(RSLT,ROWS($A$3:P419)+QUOTIENT(COLUMNS($A$3:P419)-1,65)*CEILING(COUNT(DRAFT!$B:$B)/4,1),1+MOD(COLUMN()-1,6)))</f>
        <v/>
      </c>
      <c r="Q419" s="51" t="str">
        <f>IF(ROWS($A$3:Q419)&gt;CEILING(COUNT(DRAFT!$B:$B)/4,1),"",INDEX(RSLT,ROWS($A$3:Q419)+QUOTIENT(COLUMNS($A$3:Q419)-1,65)*CEILING(COUNT(DRAFT!$B:$B)/4,1),1+MOD(COLUMN()-1,6)))</f>
        <v/>
      </c>
      <c r="R419" s="51" t="str">
        <f>IF(ROWS($A$3:R419)&gt;CEILING(COUNT(DRAFT!$B:$B)/4,1),"",INDEX(RSLT,ROWS($A$3:R419)+QUOTIENT(COLUMNS($A$3:R419)-1,65)*CEILING(COUNT(DRAFT!$B:$B)/4,1),1+MOD(COLUMN()-1,6)))</f>
        <v/>
      </c>
      <c r="S419" s="51" t="str">
        <f>IF(ROWS($A$3:S419)&gt;CEILING(COUNT(DRAFT!$B:$B)/4,1),"",INDEX(RSLT,ROWS($A$3:S419)+QUOTIENT(COLUMNS($A$3:S419)-1,65)*CEILING(COUNT(DRAFT!$B:$B)/4,1),1+MOD(COLUMN()-1,6)))</f>
        <v/>
      </c>
      <c r="T419" s="52" t="str">
        <f>IF(ROWS($A$3:T419)&gt;CEILING(COUNT(DRAFT!$B:$B)/4,1),"",INDEX(RSLT,ROWS($A$3:T419)+QUOTIENT(COLUMNS($A$3:T419)-1,65)*CEILING(COUNT(DRAFT!$B:$B)/4,1),1+MOD(COLUMN()-1,6)))</f>
        <v/>
      </c>
      <c r="U419" s="71" t="str">
        <f>IF(ROWS($A$3:U419)&gt;CEILING(COUNT(DRAFT!$B:$B)/4,1),"",INDEX(RSLT,ROWS($A$3:U419)+QUOTIENT(COLUMNS($A$3:U419)-1,65)*CEILING(COUNT(DRAFT!$B:$B)/4,1),1+MOD(COLUMN()-1,6)))</f>
        <v/>
      </c>
      <c r="V419" s="51" t="str">
        <f>IF(ROWS($A$3:V419)&gt;CEILING(COUNT(DRAFT!$B:$B)/4,1),"",INDEX(RSLT,ROWS($A$3:V419)+QUOTIENT(COLUMNS($A$3:V419)-1,65)*CEILING(COUNT(DRAFT!$B:$B)/4,1),1+MOD(COLUMN()-1,6)))</f>
        <v/>
      </c>
      <c r="W419" s="51" t="str">
        <f>IF(ROWS($A$3:W419)&gt;CEILING(COUNT(DRAFT!$B:$B)/4,1),"",INDEX(RSLT,ROWS($A$3:W419)+QUOTIENT(COLUMNS($A$3:W419)-1,65)*CEILING(COUNT(DRAFT!$B:$B)/4,1),1+MOD(COLUMN()-1,6)))</f>
        <v/>
      </c>
      <c r="X419" s="51" t="str">
        <f>IF(ROWS($A$3:X419)&gt;CEILING(COUNT(DRAFT!$B:$B)/4,1),"",INDEX(RSLT,ROWS($A$3:X419)+QUOTIENT(COLUMNS($A$3:X419)-1,65)*CEILING(COUNT(DRAFT!$B:$B)/4,1),1+MOD(COLUMN()-1,6)))</f>
        <v/>
      </c>
    </row>
    <row r="420" spans="1:24" ht="23.1" customHeight="1" x14ac:dyDescent="0.2">
      <c r="A420" s="51" t="str">
        <f>IF(ROWS($A$3:A420)&gt;CEILING(COUNT(DRAFT!$B:$B)/4,1),"",INDEX(RSLT,ROWS($A$3:A420)+QUOTIENT(COLUMNS($A$3:A420)-1,65)*CEILING(COUNT(DRAFT!$B:$B)/4,1),1+MOD(COLUMN()-1,6)))</f>
        <v/>
      </c>
      <c r="B420" s="52" t="str">
        <f>IF(ROWS($A$3:B420)&gt;CEILING(COUNT(DRAFT!$B:$B)/4,1),"",INDEX(RSLT,ROWS($A$3:B420)+QUOTIENT(COLUMNS($A$3:B420)-1,65)*CEILING(COUNT(DRAFT!$B:$B)/4,1),1+MOD(COLUMN()-1,6)))</f>
        <v/>
      </c>
      <c r="C420" s="71" t="str">
        <f>IF(ROWS($A$3:C420)&gt;CEILING(COUNT(DRAFT!$B:$B)/4,1),"",INDEX(RSLT,ROWS($A$3:C420)+QUOTIENT(COLUMNS($A$3:C420)-1,65)*CEILING(COUNT(DRAFT!$B:$B)/4,1),1+MOD(COLUMN()-1,6)))</f>
        <v/>
      </c>
      <c r="D420" s="51" t="str">
        <f>IF(ROWS($A$3:D420)&gt;CEILING(COUNT(DRAFT!$B:$B)/4,1),"",INDEX(RSLT,ROWS($A$3:D420)+QUOTIENT(COLUMNS($A$3:D420)-1,65)*CEILING(COUNT(DRAFT!$B:$B)/4,1),1+MOD(COLUMN()-1,6)))</f>
        <v/>
      </c>
      <c r="E420" s="51" t="str">
        <f>IF(ROWS($A$3:E420)&gt;CEILING(COUNT(DRAFT!$B:$B)/4,1),"",INDEX(RSLT,ROWS($A$3:E420)+QUOTIENT(COLUMNS($A$3:E420)-1,65)*CEILING(COUNT(DRAFT!$B:$B)/4,1),1+MOD(COLUMN()-1,6)))</f>
        <v/>
      </c>
      <c r="F420" s="51" t="str">
        <f>IF(ROWS($A$3:F420)&gt;CEILING(COUNT(DRAFT!$B:$B)/4,1),"",INDEX(RSLT,ROWS($A$3:F420)+QUOTIENT(COLUMNS($A$3:F420)-1,65)*CEILING(COUNT(DRAFT!$B:$B)/4,1),1+MOD(COLUMN()-1,6)))</f>
        <v/>
      </c>
      <c r="G420" s="51" t="str">
        <f>IF(ROWS($A$3:G420)&gt;CEILING(COUNT(DRAFT!$B:$B)/4,1),"",INDEX(RSLT,ROWS($A$3:G420)+QUOTIENT(COLUMNS($A$3:G420)-1,65)*CEILING(COUNT(DRAFT!$B:$B)/4,1),1+MOD(COLUMN()-1,6)))</f>
        <v/>
      </c>
      <c r="H420" s="52" t="str">
        <f>IF(ROWS($A$3:H420)&gt;CEILING(COUNT(DRAFT!$B:$B)/4,1),"",INDEX(RSLT,ROWS($A$3:H420)+QUOTIENT(COLUMNS($A$3:H420)-1,65)*CEILING(COUNT(DRAFT!$B:$B)/4,1),1+MOD(COLUMN()-1,6)))</f>
        <v/>
      </c>
      <c r="I420" s="71" t="str">
        <f>IF(ROWS($A$3:I420)&gt;CEILING(COUNT(DRAFT!$B:$B)/4,1),"",INDEX(RSLT,ROWS($A$3:I420)+QUOTIENT(COLUMNS($A$3:I420)-1,65)*CEILING(COUNT(DRAFT!$B:$B)/4,1),1+MOD(COLUMN()-1,6)))</f>
        <v/>
      </c>
      <c r="J420" s="51" t="str">
        <f>IF(ROWS($A$3:J420)&gt;CEILING(COUNT(DRAFT!$B:$B)/4,1),"",INDEX(RSLT,ROWS($A$3:J420)+QUOTIENT(COLUMNS($A$3:J420)-1,65)*CEILING(COUNT(DRAFT!$B:$B)/4,1),1+MOD(COLUMN()-1,6)))</f>
        <v/>
      </c>
      <c r="K420" s="51" t="str">
        <f>IF(ROWS($A$3:K420)&gt;CEILING(COUNT(DRAFT!$B:$B)/4,1),"",INDEX(RSLT,ROWS($A$3:K420)+QUOTIENT(COLUMNS($A$3:K420)-1,65)*CEILING(COUNT(DRAFT!$B:$B)/4,1),1+MOD(COLUMN()-1,6)))</f>
        <v/>
      </c>
      <c r="L420" s="51" t="str">
        <f>IF(ROWS($A$3:L420)&gt;CEILING(COUNT(DRAFT!$B:$B)/4,1),"",INDEX(RSLT,ROWS($A$3:L420)+QUOTIENT(COLUMNS($A$3:L420)-1,65)*CEILING(COUNT(DRAFT!$B:$B)/4,1),1+MOD(COLUMN()-1,6)))</f>
        <v/>
      </c>
      <c r="M420" s="51" t="str">
        <f>IF(ROWS($A$3:M420)&gt;CEILING(COUNT(DRAFT!$B:$B)/4,1),"",INDEX(RSLT,ROWS($A$3:M420)+QUOTIENT(COLUMNS($A$3:M420)-1,65)*CEILING(COUNT(DRAFT!$B:$B)/4,1),1+MOD(COLUMN()-1,6)))</f>
        <v/>
      </c>
      <c r="N420" s="52" t="str">
        <f>IF(ROWS($A$3:N420)&gt;CEILING(COUNT(DRAFT!$B:$B)/4,1),"",INDEX(RSLT,ROWS($A$3:N420)+QUOTIENT(COLUMNS($A$3:N420)-1,65)*CEILING(COUNT(DRAFT!$B:$B)/4,1),1+MOD(COLUMN()-1,6)))</f>
        <v/>
      </c>
      <c r="O420" s="71" t="str">
        <f>IF(ROWS($A$3:O420)&gt;CEILING(COUNT(DRAFT!$B:$B)/4,1),"",INDEX(RSLT,ROWS($A$3:O420)+QUOTIENT(COLUMNS($A$3:O420)-1,65)*CEILING(COUNT(DRAFT!$B:$B)/4,1),1+MOD(COLUMN()-1,6)))</f>
        <v/>
      </c>
      <c r="P420" s="51" t="str">
        <f>IF(ROWS($A$3:P420)&gt;CEILING(COUNT(DRAFT!$B:$B)/4,1),"",INDEX(RSLT,ROWS($A$3:P420)+QUOTIENT(COLUMNS($A$3:P420)-1,65)*CEILING(COUNT(DRAFT!$B:$B)/4,1),1+MOD(COLUMN()-1,6)))</f>
        <v/>
      </c>
      <c r="Q420" s="51" t="str">
        <f>IF(ROWS($A$3:Q420)&gt;CEILING(COUNT(DRAFT!$B:$B)/4,1),"",INDEX(RSLT,ROWS($A$3:Q420)+QUOTIENT(COLUMNS($A$3:Q420)-1,65)*CEILING(COUNT(DRAFT!$B:$B)/4,1),1+MOD(COLUMN()-1,6)))</f>
        <v/>
      </c>
      <c r="R420" s="51" t="str">
        <f>IF(ROWS($A$3:R420)&gt;CEILING(COUNT(DRAFT!$B:$B)/4,1),"",INDEX(RSLT,ROWS($A$3:R420)+QUOTIENT(COLUMNS($A$3:R420)-1,65)*CEILING(COUNT(DRAFT!$B:$B)/4,1),1+MOD(COLUMN()-1,6)))</f>
        <v/>
      </c>
      <c r="S420" s="51" t="str">
        <f>IF(ROWS($A$3:S420)&gt;CEILING(COUNT(DRAFT!$B:$B)/4,1),"",INDEX(RSLT,ROWS($A$3:S420)+QUOTIENT(COLUMNS($A$3:S420)-1,65)*CEILING(COUNT(DRAFT!$B:$B)/4,1),1+MOD(COLUMN()-1,6)))</f>
        <v/>
      </c>
      <c r="T420" s="52" t="str">
        <f>IF(ROWS($A$3:T420)&gt;CEILING(COUNT(DRAFT!$B:$B)/4,1),"",INDEX(RSLT,ROWS($A$3:T420)+QUOTIENT(COLUMNS($A$3:T420)-1,65)*CEILING(COUNT(DRAFT!$B:$B)/4,1),1+MOD(COLUMN()-1,6)))</f>
        <v/>
      </c>
      <c r="U420" s="71" t="str">
        <f>IF(ROWS($A$3:U420)&gt;CEILING(COUNT(DRAFT!$B:$B)/4,1),"",INDEX(RSLT,ROWS($A$3:U420)+QUOTIENT(COLUMNS($A$3:U420)-1,65)*CEILING(COUNT(DRAFT!$B:$B)/4,1),1+MOD(COLUMN()-1,6)))</f>
        <v/>
      </c>
      <c r="V420" s="51" t="str">
        <f>IF(ROWS($A$3:V420)&gt;CEILING(COUNT(DRAFT!$B:$B)/4,1),"",INDEX(RSLT,ROWS($A$3:V420)+QUOTIENT(COLUMNS($A$3:V420)-1,65)*CEILING(COUNT(DRAFT!$B:$B)/4,1),1+MOD(COLUMN()-1,6)))</f>
        <v/>
      </c>
      <c r="W420" s="51" t="str">
        <f>IF(ROWS($A$3:W420)&gt;CEILING(COUNT(DRAFT!$B:$B)/4,1),"",INDEX(RSLT,ROWS($A$3:W420)+QUOTIENT(COLUMNS($A$3:W420)-1,65)*CEILING(COUNT(DRAFT!$B:$B)/4,1),1+MOD(COLUMN()-1,6)))</f>
        <v/>
      </c>
      <c r="X420" s="51" t="str">
        <f>IF(ROWS($A$3:X420)&gt;CEILING(COUNT(DRAFT!$B:$B)/4,1),"",INDEX(RSLT,ROWS($A$3:X420)+QUOTIENT(COLUMNS($A$3:X420)-1,65)*CEILING(COUNT(DRAFT!$B:$B)/4,1),1+MOD(COLUMN()-1,6)))</f>
        <v/>
      </c>
    </row>
    <row r="421" spans="1:24" ht="23.1" customHeight="1" x14ac:dyDescent="0.2">
      <c r="A421" s="51" t="str">
        <f>IF(ROWS($A$3:A421)&gt;CEILING(COUNT(DRAFT!$B:$B)/4,1),"",INDEX(RSLT,ROWS($A$3:A421)+QUOTIENT(COLUMNS($A$3:A421)-1,65)*CEILING(COUNT(DRAFT!$B:$B)/4,1),1+MOD(COLUMN()-1,6)))</f>
        <v/>
      </c>
      <c r="B421" s="52" t="str">
        <f>IF(ROWS($A$3:B421)&gt;CEILING(COUNT(DRAFT!$B:$B)/4,1),"",INDEX(RSLT,ROWS($A$3:B421)+QUOTIENT(COLUMNS($A$3:B421)-1,65)*CEILING(COUNT(DRAFT!$B:$B)/4,1),1+MOD(COLUMN()-1,6)))</f>
        <v/>
      </c>
      <c r="C421" s="71" t="str">
        <f>IF(ROWS($A$3:C421)&gt;CEILING(COUNT(DRAFT!$B:$B)/4,1),"",INDEX(RSLT,ROWS($A$3:C421)+QUOTIENT(COLUMNS($A$3:C421)-1,65)*CEILING(COUNT(DRAFT!$B:$B)/4,1),1+MOD(COLUMN()-1,6)))</f>
        <v/>
      </c>
      <c r="D421" s="51" t="str">
        <f>IF(ROWS($A$3:D421)&gt;CEILING(COUNT(DRAFT!$B:$B)/4,1),"",INDEX(RSLT,ROWS($A$3:D421)+QUOTIENT(COLUMNS($A$3:D421)-1,65)*CEILING(COUNT(DRAFT!$B:$B)/4,1),1+MOD(COLUMN()-1,6)))</f>
        <v/>
      </c>
      <c r="E421" s="51" t="str">
        <f>IF(ROWS($A$3:E421)&gt;CEILING(COUNT(DRAFT!$B:$B)/4,1),"",INDEX(RSLT,ROWS($A$3:E421)+QUOTIENT(COLUMNS($A$3:E421)-1,65)*CEILING(COUNT(DRAFT!$B:$B)/4,1),1+MOD(COLUMN()-1,6)))</f>
        <v/>
      </c>
      <c r="F421" s="51" t="str">
        <f>IF(ROWS($A$3:F421)&gt;CEILING(COUNT(DRAFT!$B:$B)/4,1),"",INDEX(RSLT,ROWS($A$3:F421)+QUOTIENT(COLUMNS($A$3:F421)-1,65)*CEILING(COUNT(DRAFT!$B:$B)/4,1),1+MOD(COLUMN()-1,6)))</f>
        <v/>
      </c>
      <c r="G421" s="51" t="str">
        <f>IF(ROWS($A$3:G421)&gt;CEILING(COUNT(DRAFT!$B:$B)/4,1),"",INDEX(RSLT,ROWS($A$3:G421)+QUOTIENT(COLUMNS($A$3:G421)-1,65)*CEILING(COUNT(DRAFT!$B:$B)/4,1),1+MOD(COLUMN()-1,6)))</f>
        <v/>
      </c>
      <c r="H421" s="52" t="str">
        <f>IF(ROWS($A$3:H421)&gt;CEILING(COUNT(DRAFT!$B:$B)/4,1),"",INDEX(RSLT,ROWS($A$3:H421)+QUOTIENT(COLUMNS($A$3:H421)-1,65)*CEILING(COUNT(DRAFT!$B:$B)/4,1),1+MOD(COLUMN()-1,6)))</f>
        <v/>
      </c>
      <c r="I421" s="71" t="str">
        <f>IF(ROWS($A$3:I421)&gt;CEILING(COUNT(DRAFT!$B:$B)/4,1),"",INDEX(RSLT,ROWS($A$3:I421)+QUOTIENT(COLUMNS($A$3:I421)-1,65)*CEILING(COUNT(DRAFT!$B:$B)/4,1),1+MOD(COLUMN()-1,6)))</f>
        <v/>
      </c>
      <c r="J421" s="51" t="str">
        <f>IF(ROWS($A$3:J421)&gt;CEILING(COUNT(DRAFT!$B:$B)/4,1),"",INDEX(RSLT,ROWS($A$3:J421)+QUOTIENT(COLUMNS($A$3:J421)-1,65)*CEILING(COUNT(DRAFT!$B:$B)/4,1),1+MOD(COLUMN()-1,6)))</f>
        <v/>
      </c>
      <c r="K421" s="51" t="str">
        <f>IF(ROWS($A$3:K421)&gt;CEILING(COUNT(DRAFT!$B:$B)/4,1),"",INDEX(RSLT,ROWS($A$3:K421)+QUOTIENT(COLUMNS($A$3:K421)-1,65)*CEILING(COUNT(DRAFT!$B:$B)/4,1),1+MOD(COLUMN()-1,6)))</f>
        <v/>
      </c>
      <c r="L421" s="51" t="str">
        <f>IF(ROWS($A$3:L421)&gt;CEILING(COUNT(DRAFT!$B:$B)/4,1),"",INDEX(RSLT,ROWS($A$3:L421)+QUOTIENT(COLUMNS($A$3:L421)-1,65)*CEILING(COUNT(DRAFT!$B:$B)/4,1),1+MOD(COLUMN()-1,6)))</f>
        <v/>
      </c>
      <c r="M421" s="51" t="str">
        <f>IF(ROWS($A$3:M421)&gt;CEILING(COUNT(DRAFT!$B:$B)/4,1),"",INDEX(RSLT,ROWS($A$3:M421)+QUOTIENT(COLUMNS($A$3:M421)-1,65)*CEILING(COUNT(DRAFT!$B:$B)/4,1),1+MOD(COLUMN()-1,6)))</f>
        <v/>
      </c>
      <c r="N421" s="52" t="str">
        <f>IF(ROWS($A$3:N421)&gt;CEILING(COUNT(DRAFT!$B:$B)/4,1),"",INDEX(RSLT,ROWS($A$3:N421)+QUOTIENT(COLUMNS($A$3:N421)-1,65)*CEILING(COUNT(DRAFT!$B:$B)/4,1),1+MOD(COLUMN()-1,6)))</f>
        <v/>
      </c>
      <c r="O421" s="71" t="str">
        <f>IF(ROWS($A$3:O421)&gt;CEILING(COUNT(DRAFT!$B:$B)/4,1),"",INDEX(RSLT,ROWS($A$3:O421)+QUOTIENT(COLUMNS($A$3:O421)-1,65)*CEILING(COUNT(DRAFT!$B:$B)/4,1),1+MOD(COLUMN()-1,6)))</f>
        <v/>
      </c>
      <c r="P421" s="51" t="str">
        <f>IF(ROWS($A$3:P421)&gt;CEILING(COUNT(DRAFT!$B:$B)/4,1),"",INDEX(RSLT,ROWS($A$3:P421)+QUOTIENT(COLUMNS($A$3:P421)-1,65)*CEILING(COUNT(DRAFT!$B:$B)/4,1),1+MOD(COLUMN()-1,6)))</f>
        <v/>
      </c>
      <c r="Q421" s="51" t="str">
        <f>IF(ROWS($A$3:Q421)&gt;CEILING(COUNT(DRAFT!$B:$B)/4,1),"",INDEX(RSLT,ROWS($A$3:Q421)+QUOTIENT(COLUMNS($A$3:Q421)-1,65)*CEILING(COUNT(DRAFT!$B:$B)/4,1),1+MOD(COLUMN()-1,6)))</f>
        <v/>
      </c>
      <c r="R421" s="51" t="str">
        <f>IF(ROWS($A$3:R421)&gt;CEILING(COUNT(DRAFT!$B:$B)/4,1),"",INDEX(RSLT,ROWS($A$3:R421)+QUOTIENT(COLUMNS($A$3:R421)-1,65)*CEILING(COUNT(DRAFT!$B:$B)/4,1),1+MOD(COLUMN()-1,6)))</f>
        <v/>
      </c>
      <c r="S421" s="51" t="str">
        <f>IF(ROWS($A$3:S421)&gt;CEILING(COUNT(DRAFT!$B:$B)/4,1),"",INDEX(RSLT,ROWS($A$3:S421)+QUOTIENT(COLUMNS($A$3:S421)-1,65)*CEILING(COUNT(DRAFT!$B:$B)/4,1),1+MOD(COLUMN()-1,6)))</f>
        <v/>
      </c>
      <c r="T421" s="52" t="str">
        <f>IF(ROWS($A$3:T421)&gt;CEILING(COUNT(DRAFT!$B:$B)/4,1),"",INDEX(RSLT,ROWS($A$3:T421)+QUOTIENT(COLUMNS($A$3:T421)-1,65)*CEILING(COUNT(DRAFT!$B:$B)/4,1),1+MOD(COLUMN()-1,6)))</f>
        <v/>
      </c>
      <c r="U421" s="71" t="str">
        <f>IF(ROWS($A$3:U421)&gt;CEILING(COUNT(DRAFT!$B:$B)/4,1),"",INDEX(RSLT,ROWS($A$3:U421)+QUOTIENT(COLUMNS($A$3:U421)-1,65)*CEILING(COUNT(DRAFT!$B:$B)/4,1),1+MOD(COLUMN()-1,6)))</f>
        <v/>
      </c>
      <c r="V421" s="51" t="str">
        <f>IF(ROWS($A$3:V421)&gt;CEILING(COUNT(DRAFT!$B:$B)/4,1),"",INDEX(RSLT,ROWS($A$3:V421)+QUOTIENT(COLUMNS($A$3:V421)-1,65)*CEILING(COUNT(DRAFT!$B:$B)/4,1),1+MOD(COLUMN()-1,6)))</f>
        <v/>
      </c>
      <c r="W421" s="51" t="str">
        <f>IF(ROWS($A$3:W421)&gt;CEILING(COUNT(DRAFT!$B:$B)/4,1),"",INDEX(RSLT,ROWS($A$3:W421)+QUOTIENT(COLUMNS($A$3:W421)-1,65)*CEILING(COUNT(DRAFT!$B:$B)/4,1),1+MOD(COLUMN()-1,6)))</f>
        <v/>
      </c>
      <c r="X421" s="51" t="str">
        <f>IF(ROWS($A$3:X421)&gt;CEILING(COUNT(DRAFT!$B:$B)/4,1),"",INDEX(RSLT,ROWS($A$3:X421)+QUOTIENT(COLUMNS($A$3:X421)-1,65)*CEILING(COUNT(DRAFT!$B:$B)/4,1),1+MOD(COLUMN()-1,6)))</f>
        <v/>
      </c>
    </row>
    <row r="422" spans="1:24" ht="23.1" customHeight="1" x14ac:dyDescent="0.2">
      <c r="A422" s="51" t="str">
        <f>IF(ROWS($A$3:A422)&gt;CEILING(COUNT(DRAFT!$B:$B)/4,1),"",INDEX(RSLT,ROWS($A$3:A422)+QUOTIENT(COLUMNS($A$3:A422)-1,65)*CEILING(COUNT(DRAFT!$B:$B)/4,1),1+MOD(COLUMN()-1,6)))</f>
        <v/>
      </c>
      <c r="B422" s="52" t="str">
        <f>IF(ROWS($A$3:B422)&gt;CEILING(COUNT(DRAFT!$B:$B)/4,1),"",INDEX(RSLT,ROWS($A$3:B422)+QUOTIENT(COLUMNS($A$3:B422)-1,65)*CEILING(COUNT(DRAFT!$B:$B)/4,1),1+MOD(COLUMN()-1,6)))</f>
        <v/>
      </c>
      <c r="C422" s="71" t="str">
        <f>IF(ROWS($A$3:C422)&gt;CEILING(COUNT(DRAFT!$B:$B)/4,1),"",INDEX(RSLT,ROWS($A$3:C422)+QUOTIENT(COLUMNS($A$3:C422)-1,65)*CEILING(COUNT(DRAFT!$B:$B)/4,1),1+MOD(COLUMN()-1,6)))</f>
        <v/>
      </c>
      <c r="D422" s="51" t="str">
        <f>IF(ROWS($A$3:D422)&gt;CEILING(COUNT(DRAFT!$B:$B)/4,1),"",INDEX(RSLT,ROWS($A$3:D422)+QUOTIENT(COLUMNS($A$3:D422)-1,65)*CEILING(COUNT(DRAFT!$B:$B)/4,1),1+MOD(COLUMN()-1,6)))</f>
        <v/>
      </c>
      <c r="E422" s="51" t="str">
        <f>IF(ROWS($A$3:E422)&gt;CEILING(COUNT(DRAFT!$B:$B)/4,1),"",INDEX(RSLT,ROWS($A$3:E422)+QUOTIENT(COLUMNS($A$3:E422)-1,65)*CEILING(COUNT(DRAFT!$B:$B)/4,1),1+MOD(COLUMN()-1,6)))</f>
        <v/>
      </c>
      <c r="F422" s="51" t="str">
        <f>IF(ROWS($A$3:F422)&gt;CEILING(COUNT(DRAFT!$B:$B)/4,1),"",INDEX(RSLT,ROWS($A$3:F422)+QUOTIENT(COLUMNS($A$3:F422)-1,65)*CEILING(COUNT(DRAFT!$B:$B)/4,1),1+MOD(COLUMN()-1,6)))</f>
        <v/>
      </c>
      <c r="G422" s="51" t="str">
        <f>IF(ROWS($A$3:G422)&gt;CEILING(COUNT(DRAFT!$B:$B)/4,1),"",INDEX(RSLT,ROWS($A$3:G422)+QUOTIENT(COLUMNS($A$3:G422)-1,65)*CEILING(COUNT(DRAFT!$B:$B)/4,1),1+MOD(COLUMN()-1,6)))</f>
        <v/>
      </c>
      <c r="H422" s="52" t="str">
        <f>IF(ROWS($A$3:H422)&gt;CEILING(COUNT(DRAFT!$B:$B)/4,1),"",INDEX(RSLT,ROWS($A$3:H422)+QUOTIENT(COLUMNS($A$3:H422)-1,65)*CEILING(COUNT(DRAFT!$B:$B)/4,1),1+MOD(COLUMN()-1,6)))</f>
        <v/>
      </c>
      <c r="I422" s="71" t="str">
        <f>IF(ROWS($A$3:I422)&gt;CEILING(COUNT(DRAFT!$B:$B)/4,1),"",INDEX(RSLT,ROWS($A$3:I422)+QUOTIENT(COLUMNS($A$3:I422)-1,65)*CEILING(COUNT(DRAFT!$B:$B)/4,1),1+MOD(COLUMN()-1,6)))</f>
        <v/>
      </c>
      <c r="J422" s="51" t="str">
        <f>IF(ROWS($A$3:J422)&gt;CEILING(COUNT(DRAFT!$B:$B)/4,1),"",INDEX(RSLT,ROWS($A$3:J422)+QUOTIENT(COLUMNS($A$3:J422)-1,65)*CEILING(COUNT(DRAFT!$B:$B)/4,1),1+MOD(COLUMN()-1,6)))</f>
        <v/>
      </c>
      <c r="K422" s="51" t="str">
        <f>IF(ROWS($A$3:K422)&gt;CEILING(COUNT(DRAFT!$B:$B)/4,1),"",INDEX(RSLT,ROWS($A$3:K422)+QUOTIENT(COLUMNS($A$3:K422)-1,65)*CEILING(COUNT(DRAFT!$B:$B)/4,1),1+MOD(COLUMN()-1,6)))</f>
        <v/>
      </c>
      <c r="L422" s="51" t="str">
        <f>IF(ROWS($A$3:L422)&gt;CEILING(COUNT(DRAFT!$B:$B)/4,1),"",INDEX(RSLT,ROWS($A$3:L422)+QUOTIENT(COLUMNS($A$3:L422)-1,65)*CEILING(COUNT(DRAFT!$B:$B)/4,1),1+MOD(COLUMN()-1,6)))</f>
        <v/>
      </c>
      <c r="M422" s="51" t="str">
        <f>IF(ROWS($A$3:M422)&gt;CEILING(COUNT(DRAFT!$B:$B)/4,1),"",INDEX(RSLT,ROWS($A$3:M422)+QUOTIENT(COLUMNS($A$3:M422)-1,65)*CEILING(COUNT(DRAFT!$B:$B)/4,1),1+MOD(COLUMN()-1,6)))</f>
        <v/>
      </c>
      <c r="N422" s="52" t="str">
        <f>IF(ROWS($A$3:N422)&gt;CEILING(COUNT(DRAFT!$B:$B)/4,1),"",INDEX(RSLT,ROWS($A$3:N422)+QUOTIENT(COLUMNS($A$3:N422)-1,65)*CEILING(COUNT(DRAFT!$B:$B)/4,1),1+MOD(COLUMN()-1,6)))</f>
        <v/>
      </c>
      <c r="O422" s="71" t="str">
        <f>IF(ROWS($A$3:O422)&gt;CEILING(COUNT(DRAFT!$B:$B)/4,1),"",INDEX(RSLT,ROWS($A$3:O422)+QUOTIENT(COLUMNS($A$3:O422)-1,65)*CEILING(COUNT(DRAFT!$B:$B)/4,1),1+MOD(COLUMN()-1,6)))</f>
        <v/>
      </c>
      <c r="P422" s="51" t="str">
        <f>IF(ROWS($A$3:P422)&gt;CEILING(COUNT(DRAFT!$B:$B)/4,1),"",INDEX(RSLT,ROWS($A$3:P422)+QUOTIENT(COLUMNS($A$3:P422)-1,65)*CEILING(COUNT(DRAFT!$B:$B)/4,1),1+MOD(COLUMN()-1,6)))</f>
        <v/>
      </c>
      <c r="Q422" s="51" t="str">
        <f>IF(ROWS($A$3:Q422)&gt;CEILING(COUNT(DRAFT!$B:$B)/4,1),"",INDEX(RSLT,ROWS($A$3:Q422)+QUOTIENT(COLUMNS($A$3:Q422)-1,65)*CEILING(COUNT(DRAFT!$B:$B)/4,1),1+MOD(COLUMN()-1,6)))</f>
        <v/>
      </c>
      <c r="R422" s="51" t="str">
        <f>IF(ROWS($A$3:R422)&gt;CEILING(COUNT(DRAFT!$B:$B)/4,1),"",INDEX(RSLT,ROWS($A$3:R422)+QUOTIENT(COLUMNS($A$3:R422)-1,65)*CEILING(COUNT(DRAFT!$B:$B)/4,1),1+MOD(COLUMN()-1,6)))</f>
        <v/>
      </c>
      <c r="S422" s="51" t="str">
        <f>IF(ROWS($A$3:S422)&gt;CEILING(COUNT(DRAFT!$B:$B)/4,1),"",INDEX(RSLT,ROWS($A$3:S422)+QUOTIENT(COLUMNS($A$3:S422)-1,65)*CEILING(COUNT(DRAFT!$B:$B)/4,1),1+MOD(COLUMN()-1,6)))</f>
        <v/>
      </c>
      <c r="T422" s="52" t="str">
        <f>IF(ROWS($A$3:T422)&gt;CEILING(COUNT(DRAFT!$B:$B)/4,1),"",INDEX(RSLT,ROWS($A$3:T422)+QUOTIENT(COLUMNS($A$3:T422)-1,65)*CEILING(COUNT(DRAFT!$B:$B)/4,1),1+MOD(COLUMN()-1,6)))</f>
        <v/>
      </c>
      <c r="U422" s="71" t="str">
        <f>IF(ROWS($A$3:U422)&gt;CEILING(COUNT(DRAFT!$B:$B)/4,1),"",INDEX(RSLT,ROWS($A$3:U422)+QUOTIENT(COLUMNS($A$3:U422)-1,65)*CEILING(COUNT(DRAFT!$B:$B)/4,1),1+MOD(COLUMN()-1,6)))</f>
        <v/>
      </c>
      <c r="V422" s="51" t="str">
        <f>IF(ROWS($A$3:V422)&gt;CEILING(COUNT(DRAFT!$B:$B)/4,1),"",INDEX(RSLT,ROWS($A$3:V422)+QUOTIENT(COLUMNS($A$3:V422)-1,65)*CEILING(COUNT(DRAFT!$B:$B)/4,1),1+MOD(COLUMN()-1,6)))</f>
        <v/>
      </c>
      <c r="W422" s="51" t="str">
        <f>IF(ROWS($A$3:W422)&gt;CEILING(COUNT(DRAFT!$B:$B)/4,1),"",INDEX(RSLT,ROWS($A$3:W422)+QUOTIENT(COLUMNS($A$3:W422)-1,65)*CEILING(COUNT(DRAFT!$B:$B)/4,1),1+MOD(COLUMN()-1,6)))</f>
        <v/>
      </c>
      <c r="X422" s="51" t="str">
        <f>IF(ROWS($A$3:X422)&gt;CEILING(COUNT(DRAFT!$B:$B)/4,1),"",INDEX(RSLT,ROWS($A$3:X422)+QUOTIENT(COLUMNS($A$3:X422)-1,65)*CEILING(COUNT(DRAFT!$B:$B)/4,1),1+MOD(COLUMN()-1,6)))</f>
        <v/>
      </c>
    </row>
    <row r="423" spans="1:24" ht="23.1" customHeight="1" x14ac:dyDescent="0.2">
      <c r="A423" s="51" t="str">
        <f>IF(ROWS($A$3:A423)&gt;CEILING(COUNT(DRAFT!$B:$B)/4,1),"",INDEX(RSLT,ROWS($A$3:A423)+QUOTIENT(COLUMNS($A$3:A423)-1,65)*CEILING(COUNT(DRAFT!$B:$B)/4,1),1+MOD(COLUMN()-1,6)))</f>
        <v/>
      </c>
      <c r="B423" s="52" t="str">
        <f>IF(ROWS($A$3:B423)&gt;CEILING(COUNT(DRAFT!$B:$B)/4,1),"",INDEX(RSLT,ROWS($A$3:B423)+QUOTIENT(COLUMNS($A$3:B423)-1,65)*CEILING(COUNT(DRAFT!$B:$B)/4,1),1+MOD(COLUMN()-1,6)))</f>
        <v/>
      </c>
      <c r="C423" s="71" t="str">
        <f>IF(ROWS($A$3:C423)&gt;CEILING(COUNT(DRAFT!$B:$B)/4,1),"",INDEX(RSLT,ROWS($A$3:C423)+QUOTIENT(COLUMNS($A$3:C423)-1,65)*CEILING(COUNT(DRAFT!$B:$B)/4,1),1+MOD(COLUMN()-1,6)))</f>
        <v/>
      </c>
      <c r="D423" s="51" t="str">
        <f>IF(ROWS($A$3:D423)&gt;CEILING(COUNT(DRAFT!$B:$B)/4,1),"",INDEX(RSLT,ROWS($A$3:D423)+QUOTIENT(COLUMNS($A$3:D423)-1,65)*CEILING(COUNT(DRAFT!$B:$B)/4,1),1+MOD(COLUMN()-1,6)))</f>
        <v/>
      </c>
      <c r="E423" s="51" t="str">
        <f>IF(ROWS($A$3:E423)&gt;CEILING(COUNT(DRAFT!$B:$B)/4,1),"",INDEX(RSLT,ROWS($A$3:E423)+QUOTIENT(COLUMNS($A$3:E423)-1,65)*CEILING(COUNT(DRAFT!$B:$B)/4,1),1+MOD(COLUMN()-1,6)))</f>
        <v/>
      </c>
      <c r="F423" s="51" t="str">
        <f>IF(ROWS($A$3:F423)&gt;CEILING(COUNT(DRAFT!$B:$B)/4,1),"",INDEX(RSLT,ROWS($A$3:F423)+QUOTIENT(COLUMNS($A$3:F423)-1,65)*CEILING(COUNT(DRAFT!$B:$B)/4,1),1+MOD(COLUMN()-1,6)))</f>
        <v/>
      </c>
      <c r="G423" s="51" t="str">
        <f>IF(ROWS($A$3:G423)&gt;CEILING(COUNT(DRAFT!$B:$B)/4,1),"",INDEX(RSLT,ROWS($A$3:G423)+QUOTIENT(COLUMNS($A$3:G423)-1,65)*CEILING(COUNT(DRAFT!$B:$B)/4,1),1+MOD(COLUMN()-1,6)))</f>
        <v/>
      </c>
      <c r="H423" s="52" t="str">
        <f>IF(ROWS($A$3:H423)&gt;CEILING(COUNT(DRAFT!$B:$B)/4,1),"",INDEX(RSLT,ROWS($A$3:H423)+QUOTIENT(COLUMNS($A$3:H423)-1,65)*CEILING(COUNT(DRAFT!$B:$B)/4,1),1+MOD(COLUMN()-1,6)))</f>
        <v/>
      </c>
      <c r="I423" s="71" t="str">
        <f>IF(ROWS($A$3:I423)&gt;CEILING(COUNT(DRAFT!$B:$B)/4,1),"",INDEX(RSLT,ROWS($A$3:I423)+QUOTIENT(COLUMNS($A$3:I423)-1,65)*CEILING(COUNT(DRAFT!$B:$B)/4,1),1+MOD(COLUMN()-1,6)))</f>
        <v/>
      </c>
      <c r="J423" s="51" t="str">
        <f>IF(ROWS($A$3:J423)&gt;CEILING(COUNT(DRAFT!$B:$B)/4,1),"",INDEX(RSLT,ROWS($A$3:J423)+QUOTIENT(COLUMNS($A$3:J423)-1,65)*CEILING(COUNT(DRAFT!$B:$B)/4,1),1+MOD(COLUMN()-1,6)))</f>
        <v/>
      </c>
      <c r="K423" s="51" t="str">
        <f>IF(ROWS($A$3:K423)&gt;CEILING(COUNT(DRAFT!$B:$B)/4,1),"",INDEX(RSLT,ROWS($A$3:K423)+QUOTIENT(COLUMNS($A$3:K423)-1,65)*CEILING(COUNT(DRAFT!$B:$B)/4,1),1+MOD(COLUMN()-1,6)))</f>
        <v/>
      </c>
      <c r="L423" s="51" t="str">
        <f>IF(ROWS($A$3:L423)&gt;CEILING(COUNT(DRAFT!$B:$B)/4,1),"",INDEX(RSLT,ROWS($A$3:L423)+QUOTIENT(COLUMNS($A$3:L423)-1,65)*CEILING(COUNT(DRAFT!$B:$B)/4,1),1+MOD(COLUMN()-1,6)))</f>
        <v/>
      </c>
      <c r="M423" s="51" t="str">
        <f>IF(ROWS($A$3:M423)&gt;CEILING(COUNT(DRAFT!$B:$B)/4,1),"",INDEX(RSLT,ROWS($A$3:M423)+QUOTIENT(COLUMNS($A$3:M423)-1,65)*CEILING(COUNT(DRAFT!$B:$B)/4,1),1+MOD(COLUMN()-1,6)))</f>
        <v/>
      </c>
      <c r="N423" s="52" t="str">
        <f>IF(ROWS($A$3:N423)&gt;CEILING(COUNT(DRAFT!$B:$B)/4,1),"",INDEX(RSLT,ROWS($A$3:N423)+QUOTIENT(COLUMNS($A$3:N423)-1,65)*CEILING(COUNT(DRAFT!$B:$B)/4,1),1+MOD(COLUMN()-1,6)))</f>
        <v/>
      </c>
      <c r="O423" s="71" t="str">
        <f>IF(ROWS($A$3:O423)&gt;CEILING(COUNT(DRAFT!$B:$B)/4,1),"",INDEX(RSLT,ROWS($A$3:O423)+QUOTIENT(COLUMNS($A$3:O423)-1,65)*CEILING(COUNT(DRAFT!$B:$B)/4,1),1+MOD(COLUMN()-1,6)))</f>
        <v/>
      </c>
      <c r="P423" s="51" t="str">
        <f>IF(ROWS($A$3:P423)&gt;CEILING(COUNT(DRAFT!$B:$B)/4,1),"",INDEX(RSLT,ROWS($A$3:P423)+QUOTIENT(COLUMNS($A$3:P423)-1,65)*CEILING(COUNT(DRAFT!$B:$B)/4,1),1+MOD(COLUMN()-1,6)))</f>
        <v/>
      </c>
      <c r="Q423" s="51" t="str">
        <f>IF(ROWS($A$3:Q423)&gt;CEILING(COUNT(DRAFT!$B:$B)/4,1),"",INDEX(RSLT,ROWS($A$3:Q423)+QUOTIENT(COLUMNS($A$3:Q423)-1,65)*CEILING(COUNT(DRAFT!$B:$B)/4,1),1+MOD(COLUMN()-1,6)))</f>
        <v/>
      </c>
      <c r="R423" s="51" t="str">
        <f>IF(ROWS($A$3:R423)&gt;CEILING(COUNT(DRAFT!$B:$B)/4,1),"",INDEX(RSLT,ROWS($A$3:R423)+QUOTIENT(COLUMNS($A$3:R423)-1,65)*CEILING(COUNT(DRAFT!$B:$B)/4,1),1+MOD(COLUMN()-1,6)))</f>
        <v/>
      </c>
      <c r="S423" s="51" t="str">
        <f>IF(ROWS($A$3:S423)&gt;CEILING(COUNT(DRAFT!$B:$B)/4,1),"",INDEX(RSLT,ROWS($A$3:S423)+QUOTIENT(COLUMNS($A$3:S423)-1,65)*CEILING(COUNT(DRAFT!$B:$B)/4,1),1+MOD(COLUMN()-1,6)))</f>
        <v/>
      </c>
      <c r="T423" s="52" t="str">
        <f>IF(ROWS($A$3:T423)&gt;CEILING(COUNT(DRAFT!$B:$B)/4,1),"",INDEX(RSLT,ROWS($A$3:T423)+QUOTIENT(COLUMNS($A$3:T423)-1,65)*CEILING(COUNT(DRAFT!$B:$B)/4,1),1+MOD(COLUMN()-1,6)))</f>
        <v/>
      </c>
      <c r="U423" s="71" t="str">
        <f>IF(ROWS($A$3:U423)&gt;CEILING(COUNT(DRAFT!$B:$B)/4,1),"",INDEX(RSLT,ROWS($A$3:U423)+QUOTIENT(COLUMNS($A$3:U423)-1,65)*CEILING(COUNT(DRAFT!$B:$B)/4,1),1+MOD(COLUMN()-1,6)))</f>
        <v/>
      </c>
      <c r="V423" s="51" t="str">
        <f>IF(ROWS($A$3:V423)&gt;CEILING(COUNT(DRAFT!$B:$B)/4,1),"",INDEX(RSLT,ROWS($A$3:V423)+QUOTIENT(COLUMNS($A$3:V423)-1,65)*CEILING(COUNT(DRAFT!$B:$B)/4,1),1+MOD(COLUMN()-1,6)))</f>
        <v/>
      </c>
      <c r="W423" s="51" t="str">
        <f>IF(ROWS($A$3:W423)&gt;CEILING(COUNT(DRAFT!$B:$B)/4,1),"",INDEX(RSLT,ROWS($A$3:W423)+QUOTIENT(COLUMNS($A$3:W423)-1,65)*CEILING(COUNT(DRAFT!$B:$B)/4,1),1+MOD(COLUMN()-1,6)))</f>
        <v/>
      </c>
      <c r="X423" s="51" t="str">
        <f>IF(ROWS($A$3:X423)&gt;CEILING(COUNT(DRAFT!$B:$B)/4,1),"",INDEX(RSLT,ROWS($A$3:X423)+QUOTIENT(COLUMNS($A$3:X423)-1,65)*CEILING(COUNT(DRAFT!$B:$B)/4,1),1+MOD(COLUMN()-1,6)))</f>
        <v/>
      </c>
    </row>
    <row r="424" spans="1:24" ht="23.1" customHeight="1" x14ac:dyDescent="0.2">
      <c r="A424" s="51" t="str">
        <f>IF(ROWS($A$3:A424)&gt;CEILING(COUNT(DRAFT!$B:$B)/4,1),"",INDEX(RSLT,ROWS($A$3:A424)+QUOTIENT(COLUMNS($A$3:A424)-1,65)*CEILING(COUNT(DRAFT!$B:$B)/4,1),1+MOD(COLUMN()-1,6)))</f>
        <v/>
      </c>
      <c r="B424" s="52" t="str">
        <f>IF(ROWS($A$3:B424)&gt;CEILING(COUNT(DRAFT!$B:$B)/4,1),"",INDEX(RSLT,ROWS($A$3:B424)+QUOTIENT(COLUMNS($A$3:B424)-1,65)*CEILING(COUNT(DRAFT!$B:$B)/4,1),1+MOD(COLUMN()-1,6)))</f>
        <v/>
      </c>
      <c r="C424" s="71" t="str">
        <f>IF(ROWS($A$3:C424)&gt;CEILING(COUNT(DRAFT!$B:$B)/4,1),"",INDEX(RSLT,ROWS($A$3:C424)+QUOTIENT(COLUMNS($A$3:C424)-1,65)*CEILING(COUNT(DRAFT!$B:$B)/4,1),1+MOD(COLUMN()-1,6)))</f>
        <v/>
      </c>
      <c r="D424" s="51" t="str">
        <f>IF(ROWS($A$3:D424)&gt;CEILING(COUNT(DRAFT!$B:$B)/4,1),"",INDEX(RSLT,ROWS($A$3:D424)+QUOTIENT(COLUMNS($A$3:D424)-1,65)*CEILING(COUNT(DRAFT!$B:$B)/4,1),1+MOD(COLUMN()-1,6)))</f>
        <v/>
      </c>
      <c r="E424" s="51" t="str">
        <f>IF(ROWS($A$3:E424)&gt;CEILING(COUNT(DRAFT!$B:$B)/4,1),"",INDEX(RSLT,ROWS($A$3:E424)+QUOTIENT(COLUMNS($A$3:E424)-1,65)*CEILING(COUNT(DRAFT!$B:$B)/4,1),1+MOD(COLUMN()-1,6)))</f>
        <v/>
      </c>
      <c r="F424" s="51" t="str">
        <f>IF(ROWS($A$3:F424)&gt;CEILING(COUNT(DRAFT!$B:$B)/4,1),"",INDEX(RSLT,ROWS($A$3:F424)+QUOTIENT(COLUMNS($A$3:F424)-1,65)*CEILING(COUNT(DRAFT!$B:$B)/4,1),1+MOD(COLUMN()-1,6)))</f>
        <v/>
      </c>
      <c r="G424" s="51" t="str">
        <f>IF(ROWS($A$3:G424)&gt;CEILING(COUNT(DRAFT!$B:$B)/4,1),"",INDEX(RSLT,ROWS($A$3:G424)+QUOTIENT(COLUMNS($A$3:G424)-1,65)*CEILING(COUNT(DRAFT!$B:$B)/4,1),1+MOD(COLUMN()-1,6)))</f>
        <v/>
      </c>
      <c r="H424" s="52" t="str">
        <f>IF(ROWS($A$3:H424)&gt;CEILING(COUNT(DRAFT!$B:$B)/4,1),"",INDEX(RSLT,ROWS($A$3:H424)+QUOTIENT(COLUMNS($A$3:H424)-1,65)*CEILING(COUNT(DRAFT!$B:$B)/4,1),1+MOD(COLUMN()-1,6)))</f>
        <v/>
      </c>
      <c r="I424" s="71" t="str">
        <f>IF(ROWS($A$3:I424)&gt;CEILING(COUNT(DRAFT!$B:$B)/4,1),"",INDEX(RSLT,ROWS($A$3:I424)+QUOTIENT(COLUMNS($A$3:I424)-1,65)*CEILING(COUNT(DRAFT!$B:$B)/4,1),1+MOD(COLUMN()-1,6)))</f>
        <v/>
      </c>
      <c r="J424" s="51" t="str">
        <f>IF(ROWS($A$3:J424)&gt;CEILING(COUNT(DRAFT!$B:$B)/4,1),"",INDEX(RSLT,ROWS($A$3:J424)+QUOTIENT(COLUMNS($A$3:J424)-1,65)*CEILING(COUNT(DRAFT!$B:$B)/4,1),1+MOD(COLUMN()-1,6)))</f>
        <v/>
      </c>
      <c r="K424" s="51" t="str">
        <f>IF(ROWS($A$3:K424)&gt;CEILING(COUNT(DRAFT!$B:$B)/4,1),"",INDEX(RSLT,ROWS($A$3:K424)+QUOTIENT(COLUMNS($A$3:K424)-1,65)*CEILING(COUNT(DRAFT!$B:$B)/4,1),1+MOD(COLUMN()-1,6)))</f>
        <v/>
      </c>
      <c r="L424" s="51" t="str">
        <f>IF(ROWS($A$3:L424)&gt;CEILING(COUNT(DRAFT!$B:$B)/4,1),"",INDEX(RSLT,ROWS($A$3:L424)+QUOTIENT(COLUMNS($A$3:L424)-1,65)*CEILING(COUNT(DRAFT!$B:$B)/4,1),1+MOD(COLUMN()-1,6)))</f>
        <v/>
      </c>
      <c r="M424" s="51" t="str">
        <f>IF(ROWS($A$3:M424)&gt;CEILING(COUNT(DRAFT!$B:$B)/4,1),"",INDEX(RSLT,ROWS($A$3:M424)+QUOTIENT(COLUMNS($A$3:M424)-1,65)*CEILING(COUNT(DRAFT!$B:$B)/4,1),1+MOD(COLUMN()-1,6)))</f>
        <v/>
      </c>
      <c r="N424" s="52" t="str">
        <f>IF(ROWS($A$3:N424)&gt;CEILING(COUNT(DRAFT!$B:$B)/4,1),"",INDEX(RSLT,ROWS($A$3:N424)+QUOTIENT(COLUMNS($A$3:N424)-1,65)*CEILING(COUNT(DRAFT!$B:$B)/4,1),1+MOD(COLUMN()-1,6)))</f>
        <v/>
      </c>
      <c r="O424" s="71" t="str">
        <f>IF(ROWS($A$3:O424)&gt;CEILING(COUNT(DRAFT!$B:$B)/4,1),"",INDEX(RSLT,ROWS($A$3:O424)+QUOTIENT(COLUMNS($A$3:O424)-1,65)*CEILING(COUNT(DRAFT!$B:$B)/4,1),1+MOD(COLUMN()-1,6)))</f>
        <v/>
      </c>
      <c r="P424" s="51" t="str">
        <f>IF(ROWS($A$3:P424)&gt;CEILING(COUNT(DRAFT!$B:$B)/4,1),"",INDEX(RSLT,ROWS($A$3:P424)+QUOTIENT(COLUMNS($A$3:P424)-1,65)*CEILING(COUNT(DRAFT!$B:$B)/4,1),1+MOD(COLUMN()-1,6)))</f>
        <v/>
      </c>
      <c r="Q424" s="51" t="str">
        <f>IF(ROWS($A$3:Q424)&gt;CEILING(COUNT(DRAFT!$B:$B)/4,1),"",INDEX(RSLT,ROWS($A$3:Q424)+QUOTIENT(COLUMNS($A$3:Q424)-1,65)*CEILING(COUNT(DRAFT!$B:$B)/4,1),1+MOD(COLUMN()-1,6)))</f>
        <v/>
      </c>
      <c r="R424" s="51" t="str">
        <f>IF(ROWS($A$3:R424)&gt;CEILING(COUNT(DRAFT!$B:$B)/4,1),"",INDEX(RSLT,ROWS($A$3:R424)+QUOTIENT(COLUMNS($A$3:R424)-1,65)*CEILING(COUNT(DRAFT!$B:$B)/4,1),1+MOD(COLUMN()-1,6)))</f>
        <v/>
      </c>
      <c r="S424" s="51" t="str">
        <f>IF(ROWS($A$3:S424)&gt;CEILING(COUNT(DRAFT!$B:$B)/4,1),"",INDEX(RSLT,ROWS($A$3:S424)+QUOTIENT(COLUMNS($A$3:S424)-1,65)*CEILING(COUNT(DRAFT!$B:$B)/4,1),1+MOD(COLUMN()-1,6)))</f>
        <v/>
      </c>
      <c r="T424" s="52" t="str">
        <f>IF(ROWS($A$3:T424)&gt;CEILING(COUNT(DRAFT!$B:$B)/4,1),"",INDEX(RSLT,ROWS($A$3:T424)+QUOTIENT(COLUMNS($A$3:T424)-1,65)*CEILING(COUNT(DRAFT!$B:$B)/4,1),1+MOD(COLUMN()-1,6)))</f>
        <v/>
      </c>
      <c r="U424" s="71" t="str">
        <f>IF(ROWS($A$3:U424)&gt;CEILING(COUNT(DRAFT!$B:$B)/4,1),"",INDEX(RSLT,ROWS($A$3:U424)+QUOTIENT(COLUMNS($A$3:U424)-1,65)*CEILING(COUNT(DRAFT!$B:$B)/4,1),1+MOD(COLUMN()-1,6)))</f>
        <v/>
      </c>
      <c r="V424" s="51" t="str">
        <f>IF(ROWS($A$3:V424)&gt;CEILING(COUNT(DRAFT!$B:$B)/4,1),"",INDEX(RSLT,ROWS($A$3:V424)+QUOTIENT(COLUMNS($A$3:V424)-1,65)*CEILING(COUNT(DRAFT!$B:$B)/4,1),1+MOD(COLUMN()-1,6)))</f>
        <v/>
      </c>
      <c r="W424" s="51" t="str">
        <f>IF(ROWS($A$3:W424)&gt;CEILING(COUNT(DRAFT!$B:$B)/4,1),"",INDEX(RSLT,ROWS($A$3:W424)+QUOTIENT(COLUMNS($A$3:W424)-1,65)*CEILING(COUNT(DRAFT!$B:$B)/4,1),1+MOD(COLUMN()-1,6)))</f>
        <v/>
      </c>
      <c r="X424" s="51" t="str">
        <f>IF(ROWS($A$3:X424)&gt;CEILING(COUNT(DRAFT!$B:$B)/4,1),"",INDEX(RSLT,ROWS($A$3:X424)+QUOTIENT(COLUMNS($A$3:X424)-1,65)*CEILING(COUNT(DRAFT!$B:$B)/4,1),1+MOD(COLUMN()-1,6)))</f>
        <v/>
      </c>
    </row>
    <row r="425" spans="1:24" ht="23.1" customHeight="1" x14ac:dyDescent="0.2">
      <c r="A425" s="51" t="str">
        <f>IF(ROWS($A$3:A425)&gt;CEILING(COUNT(DRAFT!$B:$B)/4,1),"",INDEX(RSLT,ROWS($A$3:A425)+QUOTIENT(COLUMNS($A$3:A425)-1,65)*CEILING(COUNT(DRAFT!$B:$B)/4,1),1+MOD(COLUMN()-1,6)))</f>
        <v/>
      </c>
      <c r="B425" s="52" t="str">
        <f>IF(ROWS($A$3:B425)&gt;CEILING(COUNT(DRAFT!$B:$B)/4,1),"",INDEX(RSLT,ROWS($A$3:B425)+QUOTIENT(COLUMNS($A$3:B425)-1,65)*CEILING(COUNT(DRAFT!$B:$B)/4,1),1+MOD(COLUMN()-1,6)))</f>
        <v/>
      </c>
      <c r="C425" s="71" t="str">
        <f>IF(ROWS($A$3:C425)&gt;CEILING(COUNT(DRAFT!$B:$B)/4,1),"",INDEX(RSLT,ROWS($A$3:C425)+QUOTIENT(COLUMNS($A$3:C425)-1,65)*CEILING(COUNT(DRAFT!$B:$B)/4,1),1+MOD(COLUMN()-1,6)))</f>
        <v/>
      </c>
      <c r="D425" s="51" t="str">
        <f>IF(ROWS($A$3:D425)&gt;CEILING(COUNT(DRAFT!$B:$B)/4,1),"",INDEX(RSLT,ROWS($A$3:D425)+QUOTIENT(COLUMNS($A$3:D425)-1,65)*CEILING(COUNT(DRAFT!$B:$B)/4,1),1+MOD(COLUMN()-1,6)))</f>
        <v/>
      </c>
      <c r="E425" s="51" t="str">
        <f>IF(ROWS($A$3:E425)&gt;CEILING(COUNT(DRAFT!$B:$B)/4,1),"",INDEX(RSLT,ROWS($A$3:E425)+QUOTIENT(COLUMNS($A$3:E425)-1,65)*CEILING(COUNT(DRAFT!$B:$B)/4,1),1+MOD(COLUMN()-1,6)))</f>
        <v/>
      </c>
      <c r="F425" s="51" t="str">
        <f>IF(ROWS($A$3:F425)&gt;CEILING(COUNT(DRAFT!$B:$B)/4,1),"",INDEX(RSLT,ROWS($A$3:F425)+QUOTIENT(COLUMNS($A$3:F425)-1,65)*CEILING(COUNT(DRAFT!$B:$B)/4,1),1+MOD(COLUMN()-1,6)))</f>
        <v/>
      </c>
      <c r="G425" s="51" t="str">
        <f>IF(ROWS($A$3:G425)&gt;CEILING(COUNT(DRAFT!$B:$B)/4,1),"",INDEX(RSLT,ROWS($A$3:G425)+QUOTIENT(COLUMNS($A$3:G425)-1,65)*CEILING(COUNT(DRAFT!$B:$B)/4,1),1+MOD(COLUMN()-1,6)))</f>
        <v/>
      </c>
      <c r="H425" s="52" t="str">
        <f>IF(ROWS($A$3:H425)&gt;CEILING(COUNT(DRAFT!$B:$B)/4,1),"",INDEX(RSLT,ROWS($A$3:H425)+QUOTIENT(COLUMNS($A$3:H425)-1,65)*CEILING(COUNT(DRAFT!$B:$B)/4,1),1+MOD(COLUMN()-1,6)))</f>
        <v/>
      </c>
      <c r="I425" s="71" t="str">
        <f>IF(ROWS($A$3:I425)&gt;CEILING(COUNT(DRAFT!$B:$B)/4,1),"",INDEX(RSLT,ROWS($A$3:I425)+QUOTIENT(COLUMNS($A$3:I425)-1,65)*CEILING(COUNT(DRAFT!$B:$B)/4,1),1+MOD(COLUMN()-1,6)))</f>
        <v/>
      </c>
      <c r="J425" s="51" t="str">
        <f>IF(ROWS($A$3:J425)&gt;CEILING(COUNT(DRAFT!$B:$B)/4,1),"",INDEX(RSLT,ROWS($A$3:J425)+QUOTIENT(COLUMNS($A$3:J425)-1,65)*CEILING(COUNT(DRAFT!$B:$B)/4,1),1+MOD(COLUMN()-1,6)))</f>
        <v/>
      </c>
      <c r="K425" s="51" t="str">
        <f>IF(ROWS($A$3:K425)&gt;CEILING(COUNT(DRAFT!$B:$B)/4,1),"",INDEX(RSLT,ROWS($A$3:K425)+QUOTIENT(COLUMNS($A$3:K425)-1,65)*CEILING(COUNT(DRAFT!$B:$B)/4,1),1+MOD(COLUMN()-1,6)))</f>
        <v/>
      </c>
      <c r="L425" s="51" t="str">
        <f>IF(ROWS($A$3:L425)&gt;CEILING(COUNT(DRAFT!$B:$B)/4,1),"",INDEX(RSLT,ROWS($A$3:L425)+QUOTIENT(COLUMNS($A$3:L425)-1,65)*CEILING(COUNT(DRAFT!$B:$B)/4,1),1+MOD(COLUMN()-1,6)))</f>
        <v/>
      </c>
      <c r="M425" s="51" t="str">
        <f>IF(ROWS($A$3:M425)&gt;CEILING(COUNT(DRAFT!$B:$B)/4,1),"",INDEX(RSLT,ROWS($A$3:M425)+QUOTIENT(COLUMNS($A$3:M425)-1,65)*CEILING(COUNT(DRAFT!$B:$B)/4,1),1+MOD(COLUMN()-1,6)))</f>
        <v/>
      </c>
      <c r="N425" s="52" t="str">
        <f>IF(ROWS($A$3:N425)&gt;CEILING(COUNT(DRAFT!$B:$B)/4,1),"",INDEX(RSLT,ROWS($A$3:N425)+QUOTIENT(COLUMNS($A$3:N425)-1,65)*CEILING(COUNT(DRAFT!$B:$B)/4,1),1+MOD(COLUMN()-1,6)))</f>
        <v/>
      </c>
      <c r="O425" s="71" t="str">
        <f>IF(ROWS($A$3:O425)&gt;CEILING(COUNT(DRAFT!$B:$B)/4,1),"",INDEX(RSLT,ROWS($A$3:O425)+QUOTIENT(COLUMNS($A$3:O425)-1,65)*CEILING(COUNT(DRAFT!$B:$B)/4,1),1+MOD(COLUMN()-1,6)))</f>
        <v/>
      </c>
      <c r="P425" s="51" t="str">
        <f>IF(ROWS($A$3:P425)&gt;CEILING(COUNT(DRAFT!$B:$B)/4,1),"",INDEX(RSLT,ROWS($A$3:P425)+QUOTIENT(COLUMNS($A$3:P425)-1,65)*CEILING(COUNT(DRAFT!$B:$B)/4,1),1+MOD(COLUMN()-1,6)))</f>
        <v/>
      </c>
      <c r="Q425" s="51" t="str">
        <f>IF(ROWS($A$3:Q425)&gt;CEILING(COUNT(DRAFT!$B:$B)/4,1),"",INDEX(RSLT,ROWS($A$3:Q425)+QUOTIENT(COLUMNS($A$3:Q425)-1,65)*CEILING(COUNT(DRAFT!$B:$B)/4,1),1+MOD(COLUMN()-1,6)))</f>
        <v/>
      </c>
      <c r="R425" s="51" t="str">
        <f>IF(ROWS($A$3:R425)&gt;CEILING(COUNT(DRAFT!$B:$B)/4,1),"",INDEX(RSLT,ROWS($A$3:R425)+QUOTIENT(COLUMNS($A$3:R425)-1,65)*CEILING(COUNT(DRAFT!$B:$B)/4,1),1+MOD(COLUMN()-1,6)))</f>
        <v/>
      </c>
      <c r="S425" s="51" t="str">
        <f>IF(ROWS($A$3:S425)&gt;CEILING(COUNT(DRAFT!$B:$B)/4,1),"",INDEX(RSLT,ROWS($A$3:S425)+QUOTIENT(COLUMNS($A$3:S425)-1,65)*CEILING(COUNT(DRAFT!$B:$B)/4,1),1+MOD(COLUMN()-1,6)))</f>
        <v/>
      </c>
      <c r="T425" s="52" t="str">
        <f>IF(ROWS($A$3:T425)&gt;CEILING(COUNT(DRAFT!$B:$B)/4,1),"",INDEX(RSLT,ROWS($A$3:T425)+QUOTIENT(COLUMNS($A$3:T425)-1,65)*CEILING(COUNT(DRAFT!$B:$B)/4,1),1+MOD(COLUMN()-1,6)))</f>
        <v/>
      </c>
      <c r="U425" s="71" t="str">
        <f>IF(ROWS($A$3:U425)&gt;CEILING(COUNT(DRAFT!$B:$B)/4,1),"",INDEX(RSLT,ROWS($A$3:U425)+QUOTIENT(COLUMNS($A$3:U425)-1,65)*CEILING(COUNT(DRAFT!$B:$B)/4,1),1+MOD(COLUMN()-1,6)))</f>
        <v/>
      </c>
      <c r="V425" s="51" t="str">
        <f>IF(ROWS($A$3:V425)&gt;CEILING(COUNT(DRAFT!$B:$B)/4,1),"",INDEX(RSLT,ROWS($A$3:V425)+QUOTIENT(COLUMNS($A$3:V425)-1,65)*CEILING(COUNT(DRAFT!$B:$B)/4,1),1+MOD(COLUMN()-1,6)))</f>
        <v/>
      </c>
      <c r="W425" s="51" t="str">
        <f>IF(ROWS($A$3:W425)&gt;CEILING(COUNT(DRAFT!$B:$B)/4,1),"",INDEX(RSLT,ROWS($A$3:W425)+QUOTIENT(COLUMNS($A$3:W425)-1,65)*CEILING(COUNT(DRAFT!$B:$B)/4,1),1+MOD(COLUMN()-1,6)))</f>
        <v/>
      </c>
      <c r="X425" s="51" t="str">
        <f>IF(ROWS($A$3:X425)&gt;CEILING(COUNT(DRAFT!$B:$B)/4,1),"",INDEX(RSLT,ROWS($A$3:X425)+QUOTIENT(COLUMNS($A$3:X425)-1,65)*CEILING(COUNT(DRAFT!$B:$B)/4,1),1+MOD(COLUMN()-1,6)))</f>
        <v/>
      </c>
    </row>
    <row r="426" spans="1:24" ht="23.1" customHeight="1" x14ac:dyDescent="0.2">
      <c r="A426" s="51" t="str">
        <f>IF(ROWS($A$3:A426)&gt;CEILING(COUNT(DRAFT!$B:$B)/4,1),"",INDEX(RSLT,ROWS($A$3:A426)+QUOTIENT(COLUMNS($A$3:A426)-1,65)*CEILING(COUNT(DRAFT!$B:$B)/4,1),1+MOD(COLUMN()-1,6)))</f>
        <v/>
      </c>
      <c r="B426" s="52" t="str">
        <f>IF(ROWS($A$3:B426)&gt;CEILING(COUNT(DRAFT!$B:$B)/4,1),"",INDEX(RSLT,ROWS($A$3:B426)+QUOTIENT(COLUMNS($A$3:B426)-1,65)*CEILING(COUNT(DRAFT!$B:$B)/4,1),1+MOD(COLUMN()-1,6)))</f>
        <v/>
      </c>
      <c r="C426" s="71" t="str">
        <f>IF(ROWS($A$3:C426)&gt;CEILING(COUNT(DRAFT!$B:$B)/4,1),"",INDEX(RSLT,ROWS($A$3:C426)+QUOTIENT(COLUMNS($A$3:C426)-1,65)*CEILING(COUNT(DRAFT!$B:$B)/4,1),1+MOD(COLUMN()-1,6)))</f>
        <v/>
      </c>
      <c r="D426" s="51" t="str">
        <f>IF(ROWS($A$3:D426)&gt;CEILING(COUNT(DRAFT!$B:$B)/4,1),"",INDEX(RSLT,ROWS($A$3:D426)+QUOTIENT(COLUMNS($A$3:D426)-1,65)*CEILING(COUNT(DRAFT!$B:$B)/4,1),1+MOD(COLUMN()-1,6)))</f>
        <v/>
      </c>
      <c r="E426" s="51" t="str">
        <f>IF(ROWS($A$3:E426)&gt;CEILING(COUNT(DRAFT!$B:$B)/4,1),"",INDEX(RSLT,ROWS($A$3:E426)+QUOTIENT(COLUMNS($A$3:E426)-1,65)*CEILING(COUNT(DRAFT!$B:$B)/4,1),1+MOD(COLUMN()-1,6)))</f>
        <v/>
      </c>
      <c r="F426" s="51" t="str">
        <f>IF(ROWS($A$3:F426)&gt;CEILING(COUNT(DRAFT!$B:$B)/4,1),"",INDEX(RSLT,ROWS($A$3:F426)+QUOTIENT(COLUMNS($A$3:F426)-1,65)*CEILING(COUNT(DRAFT!$B:$B)/4,1),1+MOD(COLUMN()-1,6)))</f>
        <v/>
      </c>
      <c r="G426" s="51" t="str">
        <f>IF(ROWS($A$3:G426)&gt;CEILING(COUNT(DRAFT!$B:$B)/4,1),"",INDEX(RSLT,ROWS($A$3:G426)+QUOTIENT(COLUMNS($A$3:G426)-1,65)*CEILING(COUNT(DRAFT!$B:$B)/4,1),1+MOD(COLUMN()-1,6)))</f>
        <v/>
      </c>
      <c r="H426" s="52" t="str">
        <f>IF(ROWS($A$3:H426)&gt;CEILING(COUNT(DRAFT!$B:$B)/4,1),"",INDEX(RSLT,ROWS($A$3:H426)+QUOTIENT(COLUMNS($A$3:H426)-1,65)*CEILING(COUNT(DRAFT!$B:$B)/4,1),1+MOD(COLUMN()-1,6)))</f>
        <v/>
      </c>
      <c r="I426" s="71" t="str">
        <f>IF(ROWS($A$3:I426)&gt;CEILING(COUNT(DRAFT!$B:$B)/4,1),"",INDEX(RSLT,ROWS($A$3:I426)+QUOTIENT(COLUMNS($A$3:I426)-1,65)*CEILING(COUNT(DRAFT!$B:$B)/4,1),1+MOD(COLUMN()-1,6)))</f>
        <v/>
      </c>
      <c r="J426" s="51" t="str">
        <f>IF(ROWS($A$3:J426)&gt;CEILING(COUNT(DRAFT!$B:$B)/4,1),"",INDEX(RSLT,ROWS($A$3:J426)+QUOTIENT(COLUMNS($A$3:J426)-1,65)*CEILING(COUNT(DRAFT!$B:$B)/4,1),1+MOD(COLUMN()-1,6)))</f>
        <v/>
      </c>
      <c r="K426" s="51" t="str">
        <f>IF(ROWS($A$3:K426)&gt;CEILING(COUNT(DRAFT!$B:$B)/4,1),"",INDEX(RSLT,ROWS($A$3:K426)+QUOTIENT(COLUMNS($A$3:K426)-1,65)*CEILING(COUNT(DRAFT!$B:$B)/4,1),1+MOD(COLUMN()-1,6)))</f>
        <v/>
      </c>
      <c r="L426" s="51" t="str">
        <f>IF(ROWS($A$3:L426)&gt;CEILING(COUNT(DRAFT!$B:$B)/4,1),"",INDEX(RSLT,ROWS($A$3:L426)+QUOTIENT(COLUMNS($A$3:L426)-1,65)*CEILING(COUNT(DRAFT!$B:$B)/4,1),1+MOD(COLUMN()-1,6)))</f>
        <v/>
      </c>
      <c r="M426" s="51" t="str">
        <f>IF(ROWS($A$3:M426)&gt;CEILING(COUNT(DRAFT!$B:$B)/4,1),"",INDEX(RSLT,ROWS($A$3:M426)+QUOTIENT(COLUMNS($A$3:M426)-1,65)*CEILING(COUNT(DRAFT!$B:$B)/4,1),1+MOD(COLUMN()-1,6)))</f>
        <v/>
      </c>
      <c r="N426" s="52" t="str">
        <f>IF(ROWS($A$3:N426)&gt;CEILING(COUNT(DRAFT!$B:$B)/4,1),"",INDEX(RSLT,ROWS($A$3:N426)+QUOTIENT(COLUMNS($A$3:N426)-1,65)*CEILING(COUNT(DRAFT!$B:$B)/4,1),1+MOD(COLUMN()-1,6)))</f>
        <v/>
      </c>
      <c r="O426" s="71" t="str">
        <f>IF(ROWS($A$3:O426)&gt;CEILING(COUNT(DRAFT!$B:$B)/4,1),"",INDEX(RSLT,ROWS($A$3:O426)+QUOTIENT(COLUMNS($A$3:O426)-1,65)*CEILING(COUNT(DRAFT!$B:$B)/4,1),1+MOD(COLUMN()-1,6)))</f>
        <v/>
      </c>
      <c r="P426" s="51" t="str">
        <f>IF(ROWS($A$3:P426)&gt;CEILING(COUNT(DRAFT!$B:$B)/4,1),"",INDEX(RSLT,ROWS($A$3:P426)+QUOTIENT(COLUMNS($A$3:P426)-1,65)*CEILING(COUNT(DRAFT!$B:$B)/4,1),1+MOD(COLUMN()-1,6)))</f>
        <v/>
      </c>
      <c r="Q426" s="51" t="str">
        <f>IF(ROWS($A$3:Q426)&gt;CEILING(COUNT(DRAFT!$B:$B)/4,1),"",INDEX(RSLT,ROWS($A$3:Q426)+QUOTIENT(COLUMNS($A$3:Q426)-1,65)*CEILING(COUNT(DRAFT!$B:$B)/4,1),1+MOD(COLUMN()-1,6)))</f>
        <v/>
      </c>
      <c r="R426" s="51" t="str">
        <f>IF(ROWS($A$3:R426)&gt;CEILING(COUNT(DRAFT!$B:$B)/4,1),"",INDEX(RSLT,ROWS($A$3:R426)+QUOTIENT(COLUMNS($A$3:R426)-1,65)*CEILING(COUNT(DRAFT!$B:$B)/4,1),1+MOD(COLUMN()-1,6)))</f>
        <v/>
      </c>
      <c r="S426" s="51" t="str">
        <f>IF(ROWS($A$3:S426)&gt;CEILING(COUNT(DRAFT!$B:$B)/4,1),"",INDEX(RSLT,ROWS($A$3:S426)+QUOTIENT(COLUMNS($A$3:S426)-1,65)*CEILING(COUNT(DRAFT!$B:$B)/4,1),1+MOD(COLUMN()-1,6)))</f>
        <v/>
      </c>
      <c r="T426" s="52" t="str">
        <f>IF(ROWS($A$3:T426)&gt;CEILING(COUNT(DRAFT!$B:$B)/4,1),"",INDEX(RSLT,ROWS($A$3:T426)+QUOTIENT(COLUMNS($A$3:T426)-1,65)*CEILING(COUNT(DRAFT!$B:$B)/4,1),1+MOD(COLUMN()-1,6)))</f>
        <v/>
      </c>
      <c r="U426" s="71" t="str">
        <f>IF(ROWS($A$3:U426)&gt;CEILING(COUNT(DRAFT!$B:$B)/4,1),"",INDEX(RSLT,ROWS($A$3:U426)+QUOTIENT(COLUMNS($A$3:U426)-1,65)*CEILING(COUNT(DRAFT!$B:$B)/4,1),1+MOD(COLUMN()-1,6)))</f>
        <v/>
      </c>
      <c r="V426" s="51" t="str">
        <f>IF(ROWS($A$3:V426)&gt;CEILING(COUNT(DRAFT!$B:$B)/4,1),"",INDEX(RSLT,ROWS($A$3:V426)+QUOTIENT(COLUMNS($A$3:V426)-1,65)*CEILING(COUNT(DRAFT!$B:$B)/4,1),1+MOD(COLUMN()-1,6)))</f>
        <v/>
      </c>
      <c r="W426" s="51" t="str">
        <f>IF(ROWS($A$3:W426)&gt;CEILING(COUNT(DRAFT!$B:$B)/4,1),"",INDEX(RSLT,ROWS($A$3:W426)+QUOTIENT(COLUMNS($A$3:W426)-1,65)*CEILING(COUNT(DRAFT!$B:$B)/4,1),1+MOD(COLUMN()-1,6)))</f>
        <v/>
      </c>
      <c r="X426" s="51" t="str">
        <f>IF(ROWS($A$3:X426)&gt;CEILING(COUNT(DRAFT!$B:$B)/4,1),"",INDEX(RSLT,ROWS($A$3:X426)+QUOTIENT(COLUMNS($A$3:X426)-1,65)*CEILING(COUNT(DRAFT!$B:$B)/4,1),1+MOD(COLUMN()-1,6)))</f>
        <v/>
      </c>
    </row>
    <row r="427" spans="1:24" ht="23.1" customHeight="1" x14ac:dyDescent="0.2">
      <c r="A427" s="51" t="str">
        <f>IF(ROWS($A$3:A427)&gt;CEILING(COUNT(DRAFT!$B:$B)/4,1),"",INDEX(RSLT,ROWS($A$3:A427)+QUOTIENT(COLUMNS($A$3:A427)-1,65)*CEILING(COUNT(DRAFT!$B:$B)/4,1),1+MOD(COLUMN()-1,6)))</f>
        <v/>
      </c>
      <c r="B427" s="52" t="str">
        <f>IF(ROWS($A$3:B427)&gt;CEILING(COUNT(DRAFT!$B:$B)/4,1),"",INDEX(RSLT,ROWS($A$3:B427)+QUOTIENT(COLUMNS($A$3:B427)-1,65)*CEILING(COUNT(DRAFT!$B:$B)/4,1),1+MOD(COLUMN()-1,6)))</f>
        <v/>
      </c>
      <c r="C427" s="71" t="str">
        <f>IF(ROWS($A$3:C427)&gt;CEILING(COUNT(DRAFT!$B:$B)/4,1),"",INDEX(RSLT,ROWS($A$3:C427)+QUOTIENT(COLUMNS($A$3:C427)-1,65)*CEILING(COUNT(DRAFT!$B:$B)/4,1),1+MOD(COLUMN()-1,6)))</f>
        <v/>
      </c>
      <c r="D427" s="51" t="str">
        <f>IF(ROWS($A$3:D427)&gt;CEILING(COUNT(DRAFT!$B:$B)/4,1),"",INDEX(RSLT,ROWS($A$3:D427)+QUOTIENT(COLUMNS($A$3:D427)-1,65)*CEILING(COUNT(DRAFT!$B:$B)/4,1),1+MOD(COLUMN()-1,6)))</f>
        <v/>
      </c>
      <c r="E427" s="51" t="str">
        <f>IF(ROWS($A$3:E427)&gt;CEILING(COUNT(DRAFT!$B:$B)/4,1),"",INDEX(RSLT,ROWS($A$3:E427)+QUOTIENT(COLUMNS($A$3:E427)-1,65)*CEILING(COUNT(DRAFT!$B:$B)/4,1),1+MOD(COLUMN()-1,6)))</f>
        <v/>
      </c>
      <c r="F427" s="51" t="str">
        <f>IF(ROWS($A$3:F427)&gt;CEILING(COUNT(DRAFT!$B:$B)/4,1),"",INDEX(RSLT,ROWS($A$3:F427)+QUOTIENT(COLUMNS($A$3:F427)-1,65)*CEILING(COUNT(DRAFT!$B:$B)/4,1),1+MOD(COLUMN()-1,6)))</f>
        <v/>
      </c>
      <c r="G427" s="51" t="str">
        <f>IF(ROWS($A$3:G427)&gt;CEILING(COUNT(DRAFT!$B:$B)/4,1),"",INDEX(RSLT,ROWS($A$3:G427)+QUOTIENT(COLUMNS($A$3:G427)-1,65)*CEILING(COUNT(DRAFT!$B:$B)/4,1),1+MOD(COLUMN()-1,6)))</f>
        <v/>
      </c>
      <c r="H427" s="52" t="str">
        <f>IF(ROWS($A$3:H427)&gt;CEILING(COUNT(DRAFT!$B:$B)/4,1),"",INDEX(RSLT,ROWS($A$3:H427)+QUOTIENT(COLUMNS($A$3:H427)-1,65)*CEILING(COUNT(DRAFT!$B:$B)/4,1),1+MOD(COLUMN()-1,6)))</f>
        <v/>
      </c>
      <c r="I427" s="71" t="str">
        <f>IF(ROWS($A$3:I427)&gt;CEILING(COUNT(DRAFT!$B:$B)/4,1),"",INDEX(RSLT,ROWS($A$3:I427)+QUOTIENT(COLUMNS($A$3:I427)-1,65)*CEILING(COUNT(DRAFT!$B:$B)/4,1),1+MOD(COLUMN()-1,6)))</f>
        <v/>
      </c>
      <c r="J427" s="51" t="str">
        <f>IF(ROWS($A$3:J427)&gt;CEILING(COUNT(DRAFT!$B:$B)/4,1),"",INDEX(RSLT,ROWS($A$3:J427)+QUOTIENT(COLUMNS($A$3:J427)-1,65)*CEILING(COUNT(DRAFT!$B:$B)/4,1),1+MOD(COLUMN()-1,6)))</f>
        <v/>
      </c>
      <c r="K427" s="51" t="str">
        <f>IF(ROWS($A$3:K427)&gt;CEILING(COUNT(DRAFT!$B:$B)/4,1),"",INDEX(RSLT,ROWS($A$3:K427)+QUOTIENT(COLUMNS($A$3:K427)-1,65)*CEILING(COUNT(DRAFT!$B:$B)/4,1),1+MOD(COLUMN()-1,6)))</f>
        <v/>
      </c>
      <c r="L427" s="51" t="str">
        <f>IF(ROWS($A$3:L427)&gt;CEILING(COUNT(DRAFT!$B:$B)/4,1),"",INDEX(RSLT,ROWS($A$3:L427)+QUOTIENT(COLUMNS($A$3:L427)-1,65)*CEILING(COUNT(DRAFT!$B:$B)/4,1),1+MOD(COLUMN()-1,6)))</f>
        <v/>
      </c>
      <c r="M427" s="51" t="str">
        <f>IF(ROWS($A$3:M427)&gt;CEILING(COUNT(DRAFT!$B:$B)/4,1),"",INDEX(RSLT,ROWS($A$3:M427)+QUOTIENT(COLUMNS($A$3:M427)-1,65)*CEILING(COUNT(DRAFT!$B:$B)/4,1),1+MOD(COLUMN()-1,6)))</f>
        <v/>
      </c>
      <c r="N427" s="52" t="str">
        <f>IF(ROWS($A$3:N427)&gt;CEILING(COUNT(DRAFT!$B:$B)/4,1),"",INDEX(RSLT,ROWS($A$3:N427)+QUOTIENT(COLUMNS($A$3:N427)-1,65)*CEILING(COUNT(DRAFT!$B:$B)/4,1),1+MOD(COLUMN()-1,6)))</f>
        <v/>
      </c>
      <c r="O427" s="71" t="str">
        <f>IF(ROWS($A$3:O427)&gt;CEILING(COUNT(DRAFT!$B:$B)/4,1),"",INDEX(RSLT,ROWS($A$3:O427)+QUOTIENT(COLUMNS($A$3:O427)-1,65)*CEILING(COUNT(DRAFT!$B:$B)/4,1),1+MOD(COLUMN()-1,6)))</f>
        <v/>
      </c>
      <c r="P427" s="51" t="str">
        <f>IF(ROWS($A$3:P427)&gt;CEILING(COUNT(DRAFT!$B:$B)/4,1),"",INDEX(RSLT,ROWS($A$3:P427)+QUOTIENT(COLUMNS($A$3:P427)-1,65)*CEILING(COUNT(DRAFT!$B:$B)/4,1),1+MOD(COLUMN()-1,6)))</f>
        <v/>
      </c>
      <c r="Q427" s="51" t="str">
        <f>IF(ROWS($A$3:Q427)&gt;CEILING(COUNT(DRAFT!$B:$B)/4,1),"",INDEX(RSLT,ROWS($A$3:Q427)+QUOTIENT(COLUMNS($A$3:Q427)-1,65)*CEILING(COUNT(DRAFT!$B:$B)/4,1),1+MOD(COLUMN()-1,6)))</f>
        <v/>
      </c>
      <c r="R427" s="51" t="str">
        <f>IF(ROWS($A$3:R427)&gt;CEILING(COUNT(DRAFT!$B:$B)/4,1),"",INDEX(RSLT,ROWS($A$3:R427)+QUOTIENT(COLUMNS($A$3:R427)-1,65)*CEILING(COUNT(DRAFT!$B:$B)/4,1),1+MOD(COLUMN()-1,6)))</f>
        <v/>
      </c>
      <c r="S427" s="51" t="str">
        <f>IF(ROWS($A$3:S427)&gt;CEILING(COUNT(DRAFT!$B:$B)/4,1),"",INDEX(RSLT,ROWS($A$3:S427)+QUOTIENT(COLUMNS($A$3:S427)-1,65)*CEILING(COUNT(DRAFT!$B:$B)/4,1),1+MOD(COLUMN()-1,6)))</f>
        <v/>
      </c>
      <c r="T427" s="52" t="str">
        <f>IF(ROWS($A$3:T427)&gt;CEILING(COUNT(DRAFT!$B:$B)/4,1),"",INDEX(RSLT,ROWS($A$3:T427)+QUOTIENT(COLUMNS($A$3:T427)-1,65)*CEILING(COUNT(DRAFT!$B:$B)/4,1),1+MOD(COLUMN()-1,6)))</f>
        <v/>
      </c>
      <c r="U427" s="71" t="str">
        <f>IF(ROWS($A$3:U427)&gt;CEILING(COUNT(DRAFT!$B:$B)/4,1),"",INDEX(RSLT,ROWS($A$3:U427)+QUOTIENT(COLUMNS($A$3:U427)-1,65)*CEILING(COUNT(DRAFT!$B:$B)/4,1),1+MOD(COLUMN()-1,6)))</f>
        <v/>
      </c>
      <c r="V427" s="51" t="str">
        <f>IF(ROWS($A$3:V427)&gt;CEILING(COUNT(DRAFT!$B:$B)/4,1),"",INDEX(RSLT,ROWS($A$3:V427)+QUOTIENT(COLUMNS($A$3:V427)-1,65)*CEILING(COUNT(DRAFT!$B:$B)/4,1),1+MOD(COLUMN()-1,6)))</f>
        <v/>
      </c>
      <c r="W427" s="51" t="str">
        <f>IF(ROWS($A$3:W427)&gt;CEILING(COUNT(DRAFT!$B:$B)/4,1),"",INDEX(RSLT,ROWS($A$3:W427)+QUOTIENT(COLUMNS($A$3:W427)-1,65)*CEILING(COUNT(DRAFT!$B:$B)/4,1),1+MOD(COLUMN()-1,6)))</f>
        <v/>
      </c>
      <c r="X427" s="51" t="str">
        <f>IF(ROWS($A$3:X427)&gt;CEILING(COUNT(DRAFT!$B:$B)/4,1),"",INDEX(RSLT,ROWS($A$3:X427)+QUOTIENT(COLUMNS($A$3:X427)-1,65)*CEILING(COUNT(DRAFT!$B:$B)/4,1),1+MOD(COLUMN()-1,6)))</f>
        <v/>
      </c>
    </row>
    <row r="428" spans="1:24" ht="23.1" customHeight="1" x14ac:dyDescent="0.2">
      <c r="A428" s="51" t="str">
        <f>IF(ROWS($A$3:A428)&gt;CEILING(COUNT(DRAFT!$B:$B)/4,1),"",INDEX(RSLT,ROWS($A$3:A428)+QUOTIENT(COLUMNS($A$3:A428)-1,65)*CEILING(COUNT(DRAFT!$B:$B)/4,1),1+MOD(COLUMN()-1,6)))</f>
        <v/>
      </c>
      <c r="B428" s="52" t="str">
        <f>IF(ROWS($A$3:B428)&gt;CEILING(COUNT(DRAFT!$B:$B)/4,1),"",INDEX(RSLT,ROWS($A$3:B428)+QUOTIENT(COLUMNS($A$3:B428)-1,65)*CEILING(COUNT(DRAFT!$B:$B)/4,1),1+MOD(COLUMN()-1,6)))</f>
        <v/>
      </c>
      <c r="C428" s="71" t="str">
        <f>IF(ROWS($A$3:C428)&gt;CEILING(COUNT(DRAFT!$B:$B)/4,1),"",INDEX(RSLT,ROWS($A$3:C428)+QUOTIENT(COLUMNS($A$3:C428)-1,65)*CEILING(COUNT(DRAFT!$B:$B)/4,1),1+MOD(COLUMN()-1,6)))</f>
        <v/>
      </c>
      <c r="D428" s="51" t="str">
        <f>IF(ROWS($A$3:D428)&gt;CEILING(COUNT(DRAFT!$B:$B)/4,1),"",INDEX(RSLT,ROWS($A$3:D428)+QUOTIENT(COLUMNS($A$3:D428)-1,65)*CEILING(COUNT(DRAFT!$B:$B)/4,1),1+MOD(COLUMN()-1,6)))</f>
        <v/>
      </c>
      <c r="E428" s="51" t="str">
        <f>IF(ROWS($A$3:E428)&gt;CEILING(COUNT(DRAFT!$B:$B)/4,1),"",INDEX(RSLT,ROWS($A$3:E428)+QUOTIENT(COLUMNS($A$3:E428)-1,65)*CEILING(COUNT(DRAFT!$B:$B)/4,1),1+MOD(COLUMN()-1,6)))</f>
        <v/>
      </c>
      <c r="F428" s="51" t="str">
        <f>IF(ROWS($A$3:F428)&gt;CEILING(COUNT(DRAFT!$B:$B)/4,1),"",INDEX(RSLT,ROWS($A$3:F428)+QUOTIENT(COLUMNS($A$3:F428)-1,65)*CEILING(COUNT(DRAFT!$B:$B)/4,1),1+MOD(COLUMN()-1,6)))</f>
        <v/>
      </c>
      <c r="G428" s="51" t="str">
        <f>IF(ROWS($A$3:G428)&gt;CEILING(COUNT(DRAFT!$B:$B)/4,1),"",INDEX(RSLT,ROWS($A$3:G428)+QUOTIENT(COLUMNS($A$3:G428)-1,65)*CEILING(COUNT(DRAFT!$B:$B)/4,1),1+MOD(COLUMN()-1,6)))</f>
        <v/>
      </c>
      <c r="H428" s="52" t="str">
        <f>IF(ROWS($A$3:H428)&gt;CEILING(COUNT(DRAFT!$B:$B)/4,1),"",INDEX(RSLT,ROWS($A$3:H428)+QUOTIENT(COLUMNS($A$3:H428)-1,65)*CEILING(COUNT(DRAFT!$B:$B)/4,1),1+MOD(COLUMN()-1,6)))</f>
        <v/>
      </c>
      <c r="I428" s="71" t="str">
        <f>IF(ROWS($A$3:I428)&gt;CEILING(COUNT(DRAFT!$B:$B)/4,1),"",INDEX(RSLT,ROWS($A$3:I428)+QUOTIENT(COLUMNS($A$3:I428)-1,65)*CEILING(COUNT(DRAFT!$B:$B)/4,1),1+MOD(COLUMN()-1,6)))</f>
        <v/>
      </c>
      <c r="J428" s="51" t="str">
        <f>IF(ROWS($A$3:J428)&gt;CEILING(COUNT(DRAFT!$B:$B)/4,1),"",INDEX(RSLT,ROWS($A$3:J428)+QUOTIENT(COLUMNS($A$3:J428)-1,65)*CEILING(COUNT(DRAFT!$B:$B)/4,1),1+MOD(COLUMN()-1,6)))</f>
        <v/>
      </c>
      <c r="K428" s="51" t="str">
        <f>IF(ROWS($A$3:K428)&gt;CEILING(COUNT(DRAFT!$B:$B)/4,1),"",INDEX(RSLT,ROWS($A$3:K428)+QUOTIENT(COLUMNS($A$3:K428)-1,65)*CEILING(COUNT(DRAFT!$B:$B)/4,1),1+MOD(COLUMN()-1,6)))</f>
        <v/>
      </c>
      <c r="L428" s="51" t="str">
        <f>IF(ROWS($A$3:L428)&gt;CEILING(COUNT(DRAFT!$B:$B)/4,1),"",INDEX(RSLT,ROWS($A$3:L428)+QUOTIENT(COLUMNS($A$3:L428)-1,65)*CEILING(COUNT(DRAFT!$B:$B)/4,1),1+MOD(COLUMN()-1,6)))</f>
        <v/>
      </c>
      <c r="M428" s="51" t="str">
        <f>IF(ROWS($A$3:M428)&gt;CEILING(COUNT(DRAFT!$B:$B)/4,1),"",INDEX(RSLT,ROWS($A$3:M428)+QUOTIENT(COLUMNS($A$3:M428)-1,65)*CEILING(COUNT(DRAFT!$B:$B)/4,1),1+MOD(COLUMN()-1,6)))</f>
        <v/>
      </c>
      <c r="N428" s="52" t="str">
        <f>IF(ROWS($A$3:N428)&gt;CEILING(COUNT(DRAFT!$B:$B)/4,1),"",INDEX(RSLT,ROWS($A$3:N428)+QUOTIENT(COLUMNS($A$3:N428)-1,65)*CEILING(COUNT(DRAFT!$B:$B)/4,1),1+MOD(COLUMN()-1,6)))</f>
        <v/>
      </c>
      <c r="O428" s="71" t="str">
        <f>IF(ROWS($A$3:O428)&gt;CEILING(COUNT(DRAFT!$B:$B)/4,1),"",INDEX(RSLT,ROWS($A$3:O428)+QUOTIENT(COLUMNS($A$3:O428)-1,65)*CEILING(COUNT(DRAFT!$B:$B)/4,1),1+MOD(COLUMN()-1,6)))</f>
        <v/>
      </c>
      <c r="P428" s="51" t="str">
        <f>IF(ROWS($A$3:P428)&gt;CEILING(COUNT(DRAFT!$B:$B)/4,1),"",INDEX(RSLT,ROWS($A$3:P428)+QUOTIENT(COLUMNS($A$3:P428)-1,65)*CEILING(COUNT(DRAFT!$B:$B)/4,1),1+MOD(COLUMN()-1,6)))</f>
        <v/>
      </c>
      <c r="Q428" s="51" t="str">
        <f>IF(ROWS($A$3:Q428)&gt;CEILING(COUNT(DRAFT!$B:$B)/4,1),"",INDEX(RSLT,ROWS($A$3:Q428)+QUOTIENT(COLUMNS($A$3:Q428)-1,65)*CEILING(COUNT(DRAFT!$B:$B)/4,1),1+MOD(COLUMN()-1,6)))</f>
        <v/>
      </c>
      <c r="R428" s="51" t="str">
        <f>IF(ROWS($A$3:R428)&gt;CEILING(COUNT(DRAFT!$B:$B)/4,1),"",INDEX(RSLT,ROWS($A$3:R428)+QUOTIENT(COLUMNS($A$3:R428)-1,65)*CEILING(COUNT(DRAFT!$B:$B)/4,1),1+MOD(COLUMN()-1,6)))</f>
        <v/>
      </c>
      <c r="S428" s="51" t="str">
        <f>IF(ROWS($A$3:S428)&gt;CEILING(COUNT(DRAFT!$B:$B)/4,1),"",INDEX(RSLT,ROWS($A$3:S428)+QUOTIENT(COLUMNS($A$3:S428)-1,65)*CEILING(COUNT(DRAFT!$B:$B)/4,1),1+MOD(COLUMN()-1,6)))</f>
        <v/>
      </c>
      <c r="T428" s="52" t="str">
        <f>IF(ROWS($A$3:T428)&gt;CEILING(COUNT(DRAFT!$B:$B)/4,1),"",INDEX(RSLT,ROWS($A$3:T428)+QUOTIENT(COLUMNS($A$3:T428)-1,65)*CEILING(COUNT(DRAFT!$B:$B)/4,1),1+MOD(COLUMN()-1,6)))</f>
        <v/>
      </c>
      <c r="U428" s="71" t="str">
        <f>IF(ROWS($A$3:U428)&gt;CEILING(COUNT(DRAFT!$B:$B)/4,1),"",INDEX(RSLT,ROWS($A$3:U428)+QUOTIENT(COLUMNS($A$3:U428)-1,65)*CEILING(COUNT(DRAFT!$B:$B)/4,1),1+MOD(COLUMN()-1,6)))</f>
        <v/>
      </c>
      <c r="V428" s="51" t="str">
        <f>IF(ROWS($A$3:V428)&gt;CEILING(COUNT(DRAFT!$B:$B)/4,1),"",INDEX(RSLT,ROWS($A$3:V428)+QUOTIENT(COLUMNS($A$3:V428)-1,65)*CEILING(COUNT(DRAFT!$B:$B)/4,1),1+MOD(COLUMN()-1,6)))</f>
        <v/>
      </c>
      <c r="W428" s="51" t="str">
        <f>IF(ROWS($A$3:W428)&gt;CEILING(COUNT(DRAFT!$B:$B)/4,1),"",INDEX(RSLT,ROWS($A$3:W428)+QUOTIENT(COLUMNS($A$3:W428)-1,65)*CEILING(COUNT(DRAFT!$B:$B)/4,1),1+MOD(COLUMN()-1,6)))</f>
        <v/>
      </c>
      <c r="X428" s="51" t="str">
        <f>IF(ROWS($A$3:X428)&gt;CEILING(COUNT(DRAFT!$B:$B)/4,1),"",INDEX(RSLT,ROWS($A$3:X428)+QUOTIENT(COLUMNS($A$3:X428)-1,65)*CEILING(COUNT(DRAFT!$B:$B)/4,1),1+MOD(COLUMN()-1,6)))</f>
        <v/>
      </c>
    </row>
    <row r="429" spans="1:24" ht="23.1" customHeight="1" x14ac:dyDescent="0.2">
      <c r="A429" s="51" t="str">
        <f>IF(ROWS($A$3:A429)&gt;CEILING(COUNT(DRAFT!$B:$B)/4,1),"",INDEX(RSLT,ROWS($A$3:A429)+QUOTIENT(COLUMNS($A$3:A429)-1,65)*CEILING(COUNT(DRAFT!$B:$B)/4,1),1+MOD(COLUMN()-1,6)))</f>
        <v/>
      </c>
      <c r="B429" s="52" t="str">
        <f>IF(ROWS($A$3:B429)&gt;CEILING(COUNT(DRAFT!$B:$B)/4,1),"",INDEX(RSLT,ROWS($A$3:B429)+QUOTIENT(COLUMNS($A$3:B429)-1,65)*CEILING(COUNT(DRAFT!$B:$B)/4,1),1+MOD(COLUMN()-1,6)))</f>
        <v/>
      </c>
      <c r="C429" s="71" t="str">
        <f>IF(ROWS($A$3:C429)&gt;CEILING(COUNT(DRAFT!$B:$B)/4,1),"",INDEX(RSLT,ROWS($A$3:C429)+QUOTIENT(COLUMNS($A$3:C429)-1,65)*CEILING(COUNT(DRAFT!$B:$B)/4,1),1+MOD(COLUMN()-1,6)))</f>
        <v/>
      </c>
      <c r="D429" s="51" t="str">
        <f>IF(ROWS($A$3:D429)&gt;CEILING(COUNT(DRAFT!$B:$B)/4,1),"",INDEX(RSLT,ROWS($A$3:D429)+QUOTIENT(COLUMNS($A$3:D429)-1,65)*CEILING(COUNT(DRAFT!$B:$B)/4,1),1+MOD(COLUMN()-1,6)))</f>
        <v/>
      </c>
      <c r="E429" s="51" t="str">
        <f>IF(ROWS($A$3:E429)&gt;CEILING(COUNT(DRAFT!$B:$B)/4,1),"",INDEX(RSLT,ROWS($A$3:E429)+QUOTIENT(COLUMNS($A$3:E429)-1,65)*CEILING(COUNT(DRAFT!$B:$B)/4,1),1+MOD(COLUMN()-1,6)))</f>
        <v/>
      </c>
      <c r="F429" s="51" t="str">
        <f>IF(ROWS($A$3:F429)&gt;CEILING(COUNT(DRAFT!$B:$B)/4,1),"",INDEX(RSLT,ROWS($A$3:F429)+QUOTIENT(COLUMNS($A$3:F429)-1,65)*CEILING(COUNT(DRAFT!$B:$B)/4,1),1+MOD(COLUMN()-1,6)))</f>
        <v/>
      </c>
      <c r="G429" s="51" t="str">
        <f>IF(ROWS($A$3:G429)&gt;CEILING(COUNT(DRAFT!$B:$B)/4,1),"",INDEX(RSLT,ROWS($A$3:G429)+QUOTIENT(COLUMNS($A$3:G429)-1,65)*CEILING(COUNT(DRAFT!$B:$B)/4,1),1+MOD(COLUMN()-1,6)))</f>
        <v/>
      </c>
      <c r="H429" s="52" t="str">
        <f>IF(ROWS($A$3:H429)&gt;CEILING(COUNT(DRAFT!$B:$B)/4,1),"",INDEX(RSLT,ROWS($A$3:H429)+QUOTIENT(COLUMNS($A$3:H429)-1,65)*CEILING(COUNT(DRAFT!$B:$B)/4,1),1+MOD(COLUMN()-1,6)))</f>
        <v/>
      </c>
      <c r="I429" s="71" t="str">
        <f>IF(ROWS($A$3:I429)&gt;CEILING(COUNT(DRAFT!$B:$B)/4,1),"",INDEX(RSLT,ROWS($A$3:I429)+QUOTIENT(COLUMNS($A$3:I429)-1,65)*CEILING(COUNT(DRAFT!$B:$B)/4,1),1+MOD(COLUMN()-1,6)))</f>
        <v/>
      </c>
      <c r="J429" s="51" t="str">
        <f>IF(ROWS($A$3:J429)&gt;CEILING(COUNT(DRAFT!$B:$B)/4,1),"",INDEX(RSLT,ROWS($A$3:J429)+QUOTIENT(COLUMNS($A$3:J429)-1,65)*CEILING(COUNT(DRAFT!$B:$B)/4,1),1+MOD(COLUMN()-1,6)))</f>
        <v/>
      </c>
      <c r="K429" s="51" t="str">
        <f>IF(ROWS($A$3:K429)&gt;CEILING(COUNT(DRAFT!$B:$B)/4,1),"",INDEX(RSLT,ROWS($A$3:K429)+QUOTIENT(COLUMNS($A$3:K429)-1,65)*CEILING(COUNT(DRAFT!$B:$B)/4,1),1+MOD(COLUMN()-1,6)))</f>
        <v/>
      </c>
      <c r="L429" s="51" t="str">
        <f>IF(ROWS($A$3:L429)&gt;CEILING(COUNT(DRAFT!$B:$B)/4,1),"",INDEX(RSLT,ROWS($A$3:L429)+QUOTIENT(COLUMNS($A$3:L429)-1,65)*CEILING(COUNT(DRAFT!$B:$B)/4,1),1+MOD(COLUMN()-1,6)))</f>
        <v/>
      </c>
      <c r="M429" s="51" t="str">
        <f>IF(ROWS($A$3:M429)&gt;CEILING(COUNT(DRAFT!$B:$B)/4,1),"",INDEX(RSLT,ROWS($A$3:M429)+QUOTIENT(COLUMNS($A$3:M429)-1,65)*CEILING(COUNT(DRAFT!$B:$B)/4,1),1+MOD(COLUMN()-1,6)))</f>
        <v/>
      </c>
      <c r="N429" s="52" t="str">
        <f>IF(ROWS($A$3:N429)&gt;CEILING(COUNT(DRAFT!$B:$B)/4,1),"",INDEX(RSLT,ROWS($A$3:N429)+QUOTIENT(COLUMNS($A$3:N429)-1,65)*CEILING(COUNT(DRAFT!$B:$B)/4,1),1+MOD(COLUMN()-1,6)))</f>
        <v/>
      </c>
      <c r="O429" s="71" t="str">
        <f>IF(ROWS($A$3:O429)&gt;CEILING(COUNT(DRAFT!$B:$B)/4,1),"",INDEX(RSLT,ROWS($A$3:O429)+QUOTIENT(COLUMNS($A$3:O429)-1,65)*CEILING(COUNT(DRAFT!$B:$B)/4,1),1+MOD(COLUMN()-1,6)))</f>
        <v/>
      </c>
      <c r="P429" s="51" t="str">
        <f>IF(ROWS($A$3:P429)&gt;CEILING(COUNT(DRAFT!$B:$B)/4,1),"",INDEX(RSLT,ROWS($A$3:P429)+QUOTIENT(COLUMNS($A$3:P429)-1,65)*CEILING(COUNT(DRAFT!$B:$B)/4,1),1+MOD(COLUMN()-1,6)))</f>
        <v/>
      </c>
      <c r="Q429" s="51" t="str">
        <f>IF(ROWS($A$3:Q429)&gt;CEILING(COUNT(DRAFT!$B:$B)/4,1),"",INDEX(RSLT,ROWS($A$3:Q429)+QUOTIENT(COLUMNS($A$3:Q429)-1,65)*CEILING(COUNT(DRAFT!$B:$B)/4,1),1+MOD(COLUMN()-1,6)))</f>
        <v/>
      </c>
      <c r="R429" s="51" t="str">
        <f>IF(ROWS($A$3:R429)&gt;CEILING(COUNT(DRAFT!$B:$B)/4,1),"",INDEX(RSLT,ROWS($A$3:R429)+QUOTIENT(COLUMNS($A$3:R429)-1,65)*CEILING(COUNT(DRAFT!$B:$B)/4,1),1+MOD(COLUMN()-1,6)))</f>
        <v/>
      </c>
      <c r="S429" s="51" t="str">
        <f>IF(ROWS($A$3:S429)&gt;CEILING(COUNT(DRAFT!$B:$B)/4,1),"",INDEX(RSLT,ROWS($A$3:S429)+QUOTIENT(COLUMNS($A$3:S429)-1,65)*CEILING(COUNT(DRAFT!$B:$B)/4,1),1+MOD(COLUMN()-1,6)))</f>
        <v/>
      </c>
      <c r="T429" s="52" t="str">
        <f>IF(ROWS($A$3:T429)&gt;CEILING(COUNT(DRAFT!$B:$B)/4,1),"",INDEX(RSLT,ROWS($A$3:T429)+QUOTIENT(COLUMNS($A$3:T429)-1,65)*CEILING(COUNT(DRAFT!$B:$B)/4,1),1+MOD(COLUMN()-1,6)))</f>
        <v/>
      </c>
      <c r="U429" s="71" t="str">
        <f>IF(ROWS($A$3:U429)&gt;CEILING(COUNT(DRAFT!$B:$B)/4,1),"",INDEX(RSLT,ROWS($A$3:U429)+QUOTIENT(COLUMNS($A$3:U429)-1,65)*CEILING(COUNT(DRAFT!$B:$B)/4,1),1+MOD(COLUMN()-1,6)))</f>
        <v/>
      </c>
      <c r="V429" s="51" t="str">
        <f>IF(ROWS($A$3:V429)&gt;CEILING(COUNT(DRAFT!$B:$B)/4,1),"",INDEX(RSLT,ROWS($A$3:V429)+QUOTIENT(COLUMNS($A$3:V429)-1,65)*CEILING(COUNT(DRAFT!$B:$B)/4,1),1+MOD(COLUMN()-1,6)))</f>
        <v/>
      </c>
      <c r="W429" s="51" t="str">
        <f>IF(ROWS($A$3:W429)&gt;CEILING(COUNT(DRAFT!$B:$B)/4,1),"",INDEX(RSLT,ROWS($A$3:W429)+QUOTIENT(COLUMNS($A$3:W429)-1,65)*CEILING(COUNT(DRAFT!$B:$B)/4,1),1+MOD(COLUMN()-1,6)))</f>
        <v/>
      </c>
      <c r="X429" s="51" t="str">
        <f>IF(ROWS($A$3:X429)&gt;CEILING(COUNT(DRAFT!$B:$B)/4,1),"",INDEX(RSLT,ROWS($A$3:X429)+QUOTIENT(COLUMNS($A$3:X429)-1,65)*CEILING(COUNT(DRAFT!$B:$B)/4,1),1+MOD(COLUMN()-1,6)))</f>
        <v/>
      </c>
    </row>
    <row r="430" spans="1:24" ht="23.1" customHeight="1" x14ac:dyDescent="0.2">
      <c r="A430" s="51" t="str">
        <f>IF(ROWS($A$3:A430)&gt;CEILING(COUNT(DRAFT!$B:$B)/4,1),"",INDEX(RSLT,ROWS($A$3:A430)+QUOTIENT(COLUMNS($A$3:A430)-1,65)*CEILING(COUNT(DRAFT!$B:$B)/4,1),1+MOD(COLUMN()-1,6)))</f>
        <v/>
      </c>
      <c r="B430" s="52" t="str">
        <f>IF(ROWS($A$3:B430)&gt;CEILING(COUNT(DRAFT!$B:$B)/4,1),"",INDEX(RSLT,ROWS($A$3:B430)+QUOTIENT(COLUMNS($A$3:B430)-1,65)*CEILING(COUNT(DRAFT!$B:$B)/4,1),1+MOD(COLUMN()-1,6)))</f>
        <v/>
      </c>
      <c r="C430" s="71" t="str">
        <f>IF(ROWS($A$3:C430)&gt;CEILING(COUNT(DRAFT!$B:$B)/4,1),"",INDEX(RSLT,ROWS($A$3:C430)+QUOTIENT(COLUMNS($A$3:C430)-1,65)*CEILING(COUNT(DRAFT!$B:$B)/4,1),1+MOD(COLUMN()-1,6)))</f>
        <v/>
      </c>
      <c r="D430" s="51" t="str">
        <f>IF(ROWS($A$3:D430)&gt;CEILING(COUNT(DRAFT!$B:$B)/4,1),"",INDEX(RSLT,ROWS($A$3:D430)+QUOTIENT(COLUMNS($A$3:D430)-1,65)*CEILING(COUNT(DRAFT!$B:$B)/4,1),1+MOD(COLUMN()-1,6)))</f>
        <v/>
      </c>
      <c r="E430" s="51" t="str">
        <f>IF(ROWS($A$3:E430)&gt;CEILING(COUNT(DRAFT!$B:$B)/4,1),"",INDEX(RSLT,ROWS($A$3:E430)+QUOTIENT(COLUMNS($A$3:E430)-1,65)*CEILING(COUNT(DRAFT!$B:$B)/4,1),1+MOD(COLUMN()-1,6)))</f>
        <v/>
      </c>
      <c r="F430" s="51" t="str">
        <f>IF(ROWS($A$3:F430)&gt;CEILING(COUNT(DRAFT!$B:$B)/4,1),"",INDEX(RSLT,ROWS($A$3:F430)+QUOTIENT(COLUMNS($A$3:F430)-1,65)*CEILING(COUNT(DRAFT!$B:$B)/4,1),1+MOD(COLUMN()-1,6)))</f>
        <v/>
      </c>
      <c r="G430" s="51" t="str">
        <f>IF(ROWS($A$3:G430)&gt;CEILING(COUNT(DRAFT!$B:$B)/4,1),"",INDEX(RSLT,ROWS($A$3:G430)+QUOTIENT(COLUMNS($A$3:G430)-1,65)*CEILING(COUNT(DRAFT!$B:$B)/4,1),1+MOD(COLUMN()-1,6)))</f>
        <v/>
      </c>
      <c r="H430" s="52" t="str">
        <f>IF(ROWS($A$3:H430)&gt;CEILING(COUNT(DRAFT!$B:$B)/4,1),"",INDEX(RSLT,ROWS($A$3:H430)+QUOTIENT(COLUMNS($A$3:H430)-1,65)*CEILING(COUNT(DRAFT!$B:$B)/4,1),1+MOD(COLUMN()-1,6)))</f>
        <v/>
      </c>
      <c r="I430" s="71" t="str">
        <f>IF(ROWS($A$3:I430)&gt;CEILING(COUNT(DRAFT!$B:$B)/4,1),"",INDEX(RSLT,ROWS($A$3:I430)+QUOTIENT(COLUMNS($A$3:I430)-1,65)*CEILING(COUNT(DRAFT!$B:$B)/4,1),1+MOD(COLUMN()-1,6)))</f>
        <v/>
      </c>
      <c r="J430" s="51" t="str">
        <f>IF(ROWS($A$3:J430)&gt;CEILING(COUNT(DRAFT!$B:$B)/4,1),"",INDEX(RSLT,ROWS($A$3:J430)+QUOTIENT(COLUMNS($A$3:J430)-1,65)*CEILING(COUNT(DRAFT!$B:$B)/4,1),1+MOD(COLUMN()-1,6)))</f>
        <v/>
      </c>
      <c r="K430" s="51" t="str">
        <f>IF(ROWS($A$3:K430)&gt;CEILING(COUNT(DRAFT!$B:$B)/4,1),"",INDEX(RSLT,ROWS($A$3:K430)+QUOTIENT(COLUMNS($A$3:K430)-1,65)*CEILING(COUNT(DRAFT!$B:$B)/4,1),1+MOD(COLUMN()-1,6)))</f>
        <v/>
      </c>
      <c r="L430" s="51" t="str">
        <f>IF(ROWS($A$3:L430)&gt;CEILING(COUNT(DRAFT!$B:$B)/4,1),"",INDEX(RSLT,ROWS($A$3:L430)+QUOTIENT(COLUMNS($A$3:L430)-1,65)*CEILING(COUNT(DRAFT!$B:$B)/4,1),1+MOD(COLUMN()-1,6)))</f>
        <v/>
      </c>
      <c r="M430" s="51" t="str">
        <f>IF(ROWS($A$3:M430)&gt;CEILING(COUNT(DRAFT!$B:$B)/4,1),"",INDEX(RSLT,ROWS($A$3:M430)+QUOTIENT(COLUMNS($A$3:M430)-1,65)*CEILING(COUNT(DRAFT!$B:$B)/4,1),1+MOD(COLUMN()-1,6)))</f>
        <v/>
      </c>
      <c r="N430" s="52" t="str">
        <f>IF(ROWS($A$3:N430)&gt;CEILING(COUNT(DRAFT!$B:$B)/4,1),"",INDEX(RSLT,ROWS($A$3:N430)+QUOTIENT(COLUMNS($A$3:N430)-1,65)*CEILING(COUNT(DRAFT!$B:$B)/4,1),1+MOD(COLUMN()-1,6)))</f>
        <v/>
      </c>
      <c r="O430" s="71" t="str">
        <f>IF(ROWS($A$3:O430)&gt;CEILING(COUNT(DRAFT!$B:$B)/4,1),"",INDEX(RSLT,ROWS($A$3:O430)+QUOTIENT(COLUMNS($A$3:O430)-1,65)*CEILING(COUNT(DRAFT!$B:$B)/4,1),1+MOD(COLUMN()-1,6)))</f>
        <v/>
      </c>
      <c r="P430" s="51" t="str">
        <f>IF(ROWS($A$3:P430)&gt;CEILING(COUNT(DRAFT!$B:$B)/4,1),"",INDEX(RSLT,ROWS($A$3:P430)+QUOTIENT(COLUMNS($A$3:P430)-1,65)*CEILING(COUNT(DRAFT!$B:$B)/4,1),1+MOD(COLUMN()-1,6)))</f>
        <v/>
      </c>
      <c r="Q430" s="51" t="str">
        <f>IF(ROWS($A$3:Q430)&gt;CEILING(COUNT(DRAFT!$B:$B)/4,1),"",INDEX(RSLT,ROWS($A$3:Q430)+QUOTIENT(COLUMNS($A$3:Q430)-1,65)*CEILING(COUNT(DRAFT!$B:$B)/4,1),1+MOD(COLUMN()-1,6)))</f>
        <v/>
      </c>
      <c r="R430" s="51" t="str">
        <f>IF(ROWS($A$3:R430)&gt;CEILING(COUNT(DRAFT!$B:$B)/4,1),"",INDEX(RSLT,ROWS($A$3:R430)+QUOTIENT(COLUMNS($A$3:R430)-1,65)*CEILING(COUNT(DRAFT!$B:$B)/4,1),1+MOD(COLUMN()-1,6)))</f>
        <v/>
      </c>
      <c r="S430" s="51" t="str">
        <f>IF(ROWS($A$3:S430)&gt;CEILING(COUNT(DRAFT!$B:$B)/4,1),"",INDEX(RSLT,ROWS($A$3:S430)+QUOTIENT(COLUMNS($A$3:S430)-1,65)*CEILING(COUNT(DRAFT!$B:$B)/4,1),1+MOD(COLUMN()-1,6)))</f>
        <v/>
      </c>
      <c r="T430" s="52" t="str">
        <f>IF(ROWS($A$3:T430)&gt;CEILING(COUNT(DRAFT!$B:$B)/4,1),"",INDEX(RSLT,ROWS($A$3:T430)+QUOTIENT(COLUMNS($A$3:T430)-1,65)*CEILING(COUNT(DRAFT!$B:$B)/4,1),1+MOD(COLUMN()-1,6)))</f>
        <v/>
      </c>
      <c r="U430" s="71" t="str">
        <f>IF(ROWS($A$3:U430)&gt;CEILING(COUNT(DRAFT!$B:$B)/4,1),"",INDEX(RSLT,ROWS($A$3:U430)+QUOTIENT(COLUMNS($A$3:U430)-1,65)*CEILING(COUNT(DRAFT!$B:$B)/4,1),1+MOD(COLUMN()-1,6)))</f>
        <v/>
      </c>
      <c r="V430" s="51" t="str">
        <f>IF(ROWS($A$3:V430)&gt;CEILING(COUNT(DRAFT!$B:$B)/4,1),"",INDEX(RSLT,ROWS($A$3:V430)+QUOTIENT(COLUMNS($A$3:V430)-1,65)*CEILING(COUNT(DRAFT!$B:$B)/4,1),1+MOD(COLUMN()-1,6)))</f>
        <v/>
      </c>
      <c r="W430" s="51" t="str">
        <f>IF(ROWS($A$3:W430)&gt;CEILING(COUNT(DRAFT!$B:$B)/4,1),"",INDEX(RSLT,ROWS($A$3:W430)+QUOTIENT(COLUMNS($A$3:W430)-1,65)*CEILING(COUNT(DRAFT!$B:$B)/4,1),1+MOD(COLUMN()-1,6)))</f>
        <v/>
      </c>
      <c r="X430" s="51" t="str">
        <f>IF(ROWS($A$3:X430)&gt;CEILING(COUNT(DRAFT!$B:$B)/4,1),"",INDEX(RSLT,ROWS($A$3:X430)+QUOTIENT(COLUMNS($A$3:X430)-1,65)*CEILING(COUNT(DRAFT!$B:$B)/4,1),1+MOD(COLUMN()-1,6)))</f>
        <v/>
      </c>
    </row>
    <row r="431" spans="1:24" ht="23.1" customHeight="1" x14ac:dyDescent="0.2">
      <c r="A431" s="51" t="str">
        <f>IF(ROWS($A$3:A431)&gt;CEILING(COUNT(DRAFT!$B:$B)/4,1),"",INDEX(RSLT,ROWS($A$3:A431)+QUOTIENT(COLUMNS($A$3:A431)-1,65)*CEILING(COUNT(DRAFT!$B:$B)/4,1),1+MOD(COLUMN()-1,6)))</f>
        <v/>
      </c>
      <c r="B431" s="52" t="str">
        <f>IF(ROWS($A$3:B431)&gt;CEILING(COUNT(DRAFT!$B:$B)/4,1),"",INDEX(RSLT,ROWS($A$3:B431)+QUOTIENT(COLUMNS($A$3:B431)-1,65)*CEILING(COUNT(DRAFT!$B:$B)/4,1),1+MOD(COLUMN()-1,6)))</f>
        <v/>
      </c>
      <c r="C431" s="71" t="str">
        <f>IF(ROWS($A$3:C431)&gt;CEILING(COUNT(DRAFT!$B:$B)/4,1),"",INDEX(RSLT,ROWS($A$3:C431)+QUOTIENT(COLUMNS($A$3:C431)-1,65)*CEILING(COUNT(DRAFT!$B:$B)/4,1),1+MOD(COLUMN()-1,6)))</f>
        <v/>
      </c>
      <c r="D431" s="51" t="str">
        <f>IF(ROWS($A$3:D431)&gt;CEILING(COUNT(DRAFT!$B:$B)/4,1),"",INDEX(RSLT,ROWS($A$3:D431)+QUOTIENT(COLUMNS($A$3:D431)-1,65)*CEILING(COUNT(DRAFT!$B:$B)/4,1),1+MOD(COLUMN()-1,6)))</f>
        <v/>
      </c>
      <c r="E431" s="51" t="str">
        <f>IF(ROWS($A$3:E431)&gt;CEILING(COUNT(DRAFT!$B:$B)/4,1),"",INDEX(RSLT,ROWS($A$3:E431)+QUOTIENT(COLUMNS($A$3:E431)-1,65)*CEILING(COUNT(DRAFT!$B:$B)/4,1),1+MOD(COLUMN()-1,6)))</f>
        <v/>
      </c>
      <c r="F431" s="51" t="str">
        <f>IF(ROWS($A$3:F431)&gt;CEILING(COUNT(DRAFT!$B:$B)/4,1),"",INDEX(RSLT,ROWS($A$3:F431)+QUOTIENT(COLUMNS($A$3:F431)-1,65)*CEILING(COUNT(DRAFT!$B:$B)/4,1),1+MOD(COLUMN()-1,6)))</f>
        <v/>
      </c>
      <c r="G431" s="51" t="str">
        <f>IF(ROWS($A$3:G431)&gt;CEILING(COUNT(DRAFT!$B:$B)/4,1),"",INDEX(RSLT,ROWS($A$3:G431)+QUOTIENT(COLUMNS($A$3:G431)-1,65)*CEILING(COUNT(DRAFT!$B:$B)/4,1),1+MOD(COLUMN()-1,6)))</f>
        <v/>
      </c>
      <c r="H431" s="52" t="str">
        <f>IF(ROWS($A$3:H431)&gt;CEILING(COUNT(DRAFT!$B:$B)/4,1),"",INDEX(RSLT,ROWS($A$3:H431)+QUOTIENT(COLUMNS($A$3:H431)-1,65)*CEILING(COUNT(DRAFT!$B:$B)/4,1),1+MOD(COLUMN()-1,6)))</f>
        <v/>
      </c>
      <c r="I431" s="71" t="str">
        <f>IF(ROWS($A$3:I431)&gt;CEILING(COUNT(DRAFT!$B:$B)/4,1),"",INDEX(RSLT,ROWS($A$3:I431)+QUOTIENT(COLUMNS($A$3:I431)-1,65)*CEILING(COUNT(DRAFT!$B:$B)/4,1),1+MOD(COLUMN()-1,6)))</f>
        <v/>
      </c>
      <c r="J431" s="51" t="str">
        <f>IF(ROWS($A$3:J431)&gt;CEILING(COUNT(DRAFT!$B:$B)/4,1),"",INDEX(RSLT,ROWS($A$3:J431)+QUOTIENT(COLUMNS($A$3:J431)-1,65)*CEILING(COUNT(DRAFT!$B:$B)/4,1),1+MOD(COLUMN()-1,6)))</f>
        <v/>
      </c>
      <c r="K431" s="51" t="str">
        <f>IF(ROWS($A$3:K431)&gt;CEILING(COUNT(DRAFT!$B:$B)/4,1),"",INDEX(RSLT,ROWS($A$3:K431)+QUOTIENT(COLUMNS($A$3:K431)-1,65)*CEILING(COUNT(DRAFT!$B:$B)/4,1),1+MOD(COLUMN()-1,6)))</f>
        <v/>
      </c>
      <c r="L431" s="51" t="str">
        <f>IF(ROWS($A$3:L431)&gt;CEILING(COUNT(DRAFT!$B:$B)/4,1),"",INDEX(RSLT,ROWS($A$3:L431)+QUOTIENT(COLUMNS($A$3:L431)-1,65)*CEILING(COUNT(DRAFT!$B:$B)/4,1),1+MOD(COLUMN()-1,6)))</f>
        <v/>
      </c>
      <c r="M431" s="51" t="str">
        <f>IF(ROWS($A$3:M431)&gt;CEILING(COUNT(DRAFT!$B:$B)/4,1),"",INDEX(RSLT,ROWS($A$3:M431)+QUOTIENT(COLUMNS($A$3:M431)-1,65)*CEILING(COUNT(DRAFT!$B:$B)/4,1),1+MOD(COLUMN()-1,6)))</f>
        <v/>
      </c>
      <c r="N431" s="52" t="str">
        <f>IF(ROWS($A$3:N431)&gt;CEILING(COUNT(DRAFT!$B:$B)/4,1),"",INDEX(RSLT,ROWS($A$3:N431)+QUOTIENT(COLUMNS($A$3:N431)-1,65)*CEILING(COUNT(DRAFT!$B:$B)/4,1),1+MOD(COLUMN()-1,6)))</f>
        <v/>
      </c>
      <c r="O431" s="71" t="str">
        <f>IF(ROWS($A$3:O431)&gt;CEILING(COUNT(DRAFT!$B:$B)/4,1),"",INDEX(RSLT,ROWS($A$3:O431)+QUOTIENT(COLUMNS($A$3:O431)-1,65)*CEILING(COUNT(DRAFT!$B:$B)/4,1),1+MOD(COLUMN()-1,6)))</f>
        <v/>
      </c>
      <c r="P431" s="51" t="str">
        <f>IF(ROWS($A$3:P431)&gt;CEILING(COUNT(DRAFT!$B:$B)/4,1),"",INDEX(RSLT,ROWS($A$3:P431)+QUOTIENT(COLUMNS($A$3:P431)-1,65)*CEILING(COUNT(DRAFT!$B:$B)/4,1),1+MOD(COLUMN()-1,6)))</f>
        <v/>
      </c>
      <c r="Q431" s="51" t="str">
        <f>IF(ROWS($A$3:Q431)&gt;CEILING(COUNT(DRAFT!$B:$B)/4,1),"",INDEX(RSLT,ROWS($A$3:Q431)+QUOTIENT(COLUMNS($A$3:Q431)-1,65)*CEILING(COUNT(DRAFT!$B:$B)/4,1),1+MOD(COLUMN()-1,6)))</f>
        <v/>
      </c>
      <c r="R431" s="51" t="str">
        <f>IF(ROWS($A$3:R431)&gt;CEILING(COUNT(DRAFT!$B:$B)/4,1),"",INDEX(RSLT,ROWS($A$3:R431)+QUOTIENT(COLUMNS($A$3:R431)-1,65)*CEILING(COUNT(DRAFT!$B:$B)/4,1),1+MOD(COLUMN()-1,6)))</f>
        <v/>
      </c>
      <c r="S431" s="51" t="str">
        <f>IF(ROWS($A$3:S431)&gt;CEILING(COUNT(DRAFT!$B:$B)/4,1),"",INDEX(RSLT,ROWS($A$3:S431)+QUOTIENT(COLUMNS($A$3:S431)-1,65)*CEILING(COUNT(DRAFT!$B:$B)/4,1),1+MOD(COLUMN()-1,6)))</f>
        <v/>
      </c>
      <c r="T431" s="52" t="str">
        <f>IF(ROWS($A$3:T431)&gt;CEILING(COUNT(DRAFT!$B:$B)/4,1),"",INDEX(RSLT,ROWS($A$3:T431)+QUOTIENT(COLUMNS($A$3:T431)-1,65)*CEILING(COUNT(DRAFT!$B:$B)/4,1),1+MOD(COLUMN()-1,6)))</f>
        <v/>
      </c>
      <c r="U431" s="71" t="str">
        <f>IF(ROWS($A$3:U431)&gt;CEILING(COUNT(DRAFT!$B:$B)/4,1),"",INDEX(RSLT,ROWS($A$3:U431)+QUOTIENT(COLUMNS($A$3:U431)-1,65)*CEILING(COUNT(DRAFT!$B:$B)/4,1),1+MOD(COLUMN()-1,6)))</f>
        <v/>
      </c>
      <c r="V431" s="51" t="str">
        <f>IF(ROWS($A$3:V431)&gt;CEILING(COUNT(DRAFT!$B:$B)/4,1),"",INDEX(RSLT,ROWS($A$3:V431)+QUOTIENT(COLUMNS($A$3:V431)-1,65)*CEILING(COUNT(DRAFT!$B:$B)/4,1),1+MOD(COLUMN()-1,6)))</f>
        <v/>
      </c>
      <c r="W431" s="51" t="str">
        <f>IF(ROWS($A$3:W431)&gt;CEILING(COUNT(DRAFT!$B:$B)/4,1),"",INDEX(RSLT,ROWS($A$3:W431)+QUOTIENT(COLUMNS($A$3:W431)-1,65)*CEILING(COUNT(DRAFT!$B:$B)/4,1),1+MOD(COLUMN()-1,6)))</f>
        <v/>
      </c>
      <c r="X431" s="51" t="str">
        <f>IF(ROWS($A$3:X431)&gt;CEILING(COUNT(DRAFT!$B:$B)/4,1),"",INDEX(RSLT,ROWS($A$3:X431)+QUOTIENT(COLUMNS($A$3:X431)-1,65)*CEILING(COUNT(DRAFT!$B:$B)/4,1),1+MOD(COLUMN()-1,6)))</f>
        <v/>
      </c>
    </row>
    <row r="432" spans="1:24" ht="23.1" customHeight="1" x14ac:dyDescent="0.2">
      <c r="A432" s="51" t="str">
        <f>IF(ROWS($A$3:A432)&gt;CEILING(COUNT(DRAFT!$B:$B)/4,1),"",INDEX(RSLT,ROWS($A$3:A432)+QUOTIENT(COLUMNS($A$3:A432)-1,65)*CEILING(COUNT(DRAFT!$B:$B)/4,1),1+MOD(COLUMN()-1,6)))</f>
        <v/>
      </c>
      <c r="B432" s="52" t="str">
        <f>IF(ROWS($A$3:B432)&gt;CEILING(COUNT(DRAFT!$B:$B)/4,1),"",INDEX(RSLT,ROWS($A$3:B432)+QUOTIENT(COLUMNS($A$3:B432)-1,65)*CEILING(COUNT(DRAFT!$B:$B)/4,1),1+MOD(COLUMN()-1,6)))</f>
        <v/>
      </c>
      <c r="C432" s="71" t="str">
        <f>IF(ROWS($A$3:C432)&gt;CEILING(COUNT(DRAFT!$B:$B)/4,1),"",INDEX(RSLT,ROWS($A$3:C432)+QUOTIENT(COLUMNS($A$3:C432)-1,65)*CEILING(COUNT(DRAFT!$B:$B)/4,1),1+MOD(COLUMN()-1,6)))</f>
        <v/>
      </c>
      <c r="D432" s="51" t="str">
        <f>IF(ROWS($A$3:D432)&gt;CEILING(COUNT(DRAFT!$B:$B)/4,1),"",INDEX(RSLT,ROWS($A$3:D432)+QUOTIENT(COLUMNS($A$3:D432)-1,65)*CEILING(COUNT(DRAFT!$B:$B)/4,1),1+MOD(COLUMN()-1,6)))</f>
        <v/>
      </c>
      <c r="E432" s="51" t="str">
        <f>IF(ROWS($A$3:E432)&gt;CEILING(COUNT(DRAFT!$B:$B)/4,1),"",INDEX(RSLT,ROWS($A$3:E432)+QUOTIENT(COLUMNS($A$3:E432)-1,65)*CEILING(COUNT(DRAFT!$B:$B)/4,1),1+MOD(COLUMN()-1,6)))</f>
        <v/>
      </c>
      <c r="F432" s="51" t="str">
        <f>IF(ROWS($A$3:F432)&gt;CEILING(COUNT(DRAFT!$B:$B)/4,1),"",INDEX(RSLT,ROWS($A$3:F432)+QUOTIENT(COLUMNS($A$3:F432)-1,65)*CEILING(COUNT(DRAFT!$B:$B)/4,1),1+MOD(COLUMN()-1,6)))</f>
        <v/>
      </c>
      <c r="G432" s="51" t="str">
        <f>IF(ROWS($A$3:G432)&gt;CEILING(COUNT(DRAFT!$B:$B)/4,1),"",INDEX(RSLT,ROWS($A$3:G432)+QUOTIENT(COLUMNS($A$3:G432)-1,65)*CEILING(COUNT(DRAFT!$B:$B)/4,1),1+MOD(COLUMN()-1,6)))</f>
        <v/>
      </c>
      <c r="H432" s="52" t="str">
        <f>IF(ROWS($A$3:H432)&gt;CEILING(COUNT(DRAFT!$B:$B)/4,1),"",INDEX(RSLT,ROWS($A$3:H432)+QUOTIENT(COLUMNS($A$3:H432)-1,65)*CEILING(COUNT(DRAFT!$B:$B)/4,1),1+MOD(COLUMN()-1,6)))</f>
        <v/>
      </c>
      <c r="I432" s="71" t="str">
        <f>IF(ROWS($A$3:I432)&gt;CEILING(COUNT(DRAFT!$B:$B)/4,1),"",INDEX(RSLT,ROWS($A$3:I432)+QUOTIENT(COLUMNS($A$3:I432)-1,65)*CEILING(COUNT(DRAFT!$B:$B)/4,1),1+MOD(COLUMN()-1,6)))</f>
        <v/>
      </c>
      <c r="J432" s="51" t="str">
        <f>IF(ROWS($A$3:J432)&gt;CEILING(COUNT(DRAFT!$B:$B)/4,1),"",INDEX(RSLT,ROWS($A$3:J432)+QUOTIENT(COLUMNS($A$3:J432)-1,65)*CEILING(COUNT(DRAFT!$B:$B)/4,1),1+MOD(COLUMN()-1,6)))</f>
        <v/>
      </c>
      <c r="K432" s="51" t="str">
        <f>IF(ROWS($A$3:K432)&gt;CEILING(COUNT(DRAFT!$B:$B)/4,1),"",INDEX(RSLT,ROWS($A$3:K432)+QUOTIENT(COLUMNS($A$3:K432)-1,65)*CEILING(COUNT(DRAFT!$B:$B)/4,1),1+MOD(COLUMN()-1,6)))</f>
        <v/>
      </c>
      <c r="L432" s="51" t="str">
        <f>IF(ROWS($A$3:L432)&gt;CEILING(COUNT(DRAFT!$B:$B)/4,1),"",INDEX(RSLT,ROWS($A$3:L432)+QUOTIENT(COLUMNS($A$3:L432)-1,65)*CEILING(COUNT(DRAFT!$B:$B)/4,1),1+MOD(COLUMN()-1,6)))</f>
        <v/>
      </c>
      <c r="M432" s="51" t="str">
        <f>IF(ROWS($A$3:M432)&gt;CEILING(COUNT(DRAFT!$B:$B)/4,1),"",INDEX(RSLT,ROWS($A$3:M432)+QUOTIENT(COLUMNS($A$3:M432)-1,65)*CEILING(COUNT(DRAFT!$B:$B)/4,1),1+MOD(COLUMN()-1,6)))</f>
        <v/>
      </c>
      <c r="N432" s="52" t="str">
        <f>IF(ROWS($A$3:N432)&gt;CEILING(COUNT(DRAFT!$B:$B)/4,1),"",INDEX(RSLT,ROWS($A$3:N432)+QUOTIENT(COLUMNS($A$3:N432)-1,65)*CEILING(COUNT(DRAFT!$B:$B)/4,1),1+MOD(COLUMN()-1,6)))</f>
        <v/>
      </c>
      <c r="O432" s="71" t="str">
        <f>IF(ROWS($A$3:O432)&gt;CEILING(COUNT(DRAFT!$B:$B)/4,1),"",INDEX(RSLT,ROWS($A$3:O432)+QUOTIENT(COLUMNS($A$3:O432)-1,65)*CEILING(COUNT(DRAFT!$B:$B)/4,1),1+MOD(COLUMN()-1,6)))</f>
        <v/>
      </c>
      <c r="P432" s="51" t="str">
        <f>IF(ROWS($A$3:P432)&gt;CEILING(COUNT(DRAFT!$B:$B)/4,1),"",INDEX(RSLT,ROWS($A$3:P432)+QUOTIENT(COLUMNS($A$3:P432)-1,65)*CEILING(COUNT(DRAFT!$B:$B)/4,1),1+MOD(COLUMN()-1,6)))</f>
        <v/>
      </c>
      <c r="Q432" s="51" t="str">
        <f>IF(ROWS($A$3:Q432)&gt;CEILING(COUNT(DRAFT!$B:$B)/4,1),"",INDEX(RSLT,ROWS($A$3:Q432)+QUOTIENT(COLUMNS($A$3:Q432)-1,65)*CEILING(COUNT(DRAFT!$B:$B)/4,1),1+MOD(COLUMN()-1,6)))</f>
        <v/>
      </c>
      <c r="R432" s="51" t="str">
        <f>IF(ROWS($A$3:R432)&gt;CEILING(COUNT(DRAFT!$B:$B)/4,1),"",INDEX(RSLT,ROWS($A$3:R432)+QUOTIENT(COLUMNS($A$3:R432)-1,65)*CEILING(COUNT(DRAFT!$B:$B)/4,1),1+MOD(COLUMN()-1,6)))</f>
        <v/>
      </c>
      <c r="S432" s="51" t="str">
        <f>IF(ROWS($A$3:S432)&gt;CEILING(COUNT(DRAFT!$B:$B)/4,1),"",INDEX(RSLT,ROWS($A$3:S432)+QUOTIENT(COLUMNS($A$3:S432)-1,65)*CEILING(COUNT(DRAFT!$B:$B)/4,1),1+MOD(COLUMN()-1,6)))</f>
        <v/>
      </c>
      <c r="T432" s="52" t="str">
        <f>IF(ROWS($A$3:T432)&gt;CEILING(COUNT(DRAFT!$B:$B)/4,1),"",INDEX(RSLT,ROWS($A$3:T432)+QUOTIENT(COLUMNS($A$3:T432)-1,65)*CEILING(COUNT(DRAFT!$B:$B)/4,1),1+MOD(COLUMN()-1,6)))</f>
        <v/>
      </c>
      <c r="U432" s="71" t="str">
        <f>IF(ROWS($A$3:U432)&gt;CEILING(COUNT(DRAFT!$B:$B)/4,1),"",INDEX(RSLT,ROWS($A$3:U432)+QUOTIENT(COLUMNS($A$3:U432)-1,65)*CEILING(COUNT(DRAFT!$B:$B)/4,1),1+MOD(COLUMN()-1,6)))</f>
        <v/>
      </c>
      <c r="V432" s="51" t="str">
        <f>IF(ROWS($A$3:V432)&gt;CEILING(COUNT(DRAFT!$B:$B)/4,1),"",INDEX(RSLT,ROWS($A$3:V432)+QUOTIENT(COLUMNS($A$3:V432)-1,65)*CEILING(COUNT(DRAFT!$B:$B)/4,1),1+MOD(COLUMN()-1,6)))</f>
        <v/>
      </c>
      <c r="W432" s="51" t="str">
        <f>IF(ROWS($A$3:W432)&gt;CEILING(COUNT(DRAFT!$B:$B)/4,1),"",INDEX(RSLT,ROWS($A$3:W432)+QUOTIENT(COLUMNS($A$3:W432)-1,65)*CEILING(COUNT(DRAFT!$B:$B)/4,1),1+MOD(COLUMN()-1,6)))</f>
        <v/>
      </c>
      <c r="X432" s="51" t="str">
        <f>IF(ROWS($A$3:X432)&gt;CEILING(COUNT(DRAFT!$B:$B)/4,1),"",INDEX(RSLT,ROWS($A$3:X432)+QUOTIENT(COLUMNS($A$3:X432)-1,65)*CEILING(COUNT(DRAFT!$B:$B)/4,1),1+MOD(COLUMN()-1,6)))</f>
        <v/>
      </c>
    </row>
    <row r="433" spans="1:24" ht="23.1" customHeight="1" x14ac:dyDescent="0.2">
      <c r="A433" s="51" t="str">
        <f>IF(ROWS($A$3:A433)&gt;CEILING(COUNT(DRAFT!$B:$B)/4,1),"",INDEX(RSLT,ROWS($A$3:A433)+QUOTIENT(COLUMNS($A$3:A433)-1,65)*CEILING(COUNT(DRAFT!$B:$B)/4,1),1+MOD(COLUMN()-1,6)))</f>
        <v/>
      </c>
      <c r="B433" s="52" t="str">
        <f>IF(ROWS($A$3:B433)&gt;CEILING(COUNT(DRAFT!$B:$B)/4,1),"",INDEX(RSLT,ROWS($A$3:B433)+QUOTIENT(COLUMNS($A$3:B433)-1,65)*CEILING(COUNT(DRAFT!$B:$B)/4,1),1+MOD(COLUMN()-1,6)))</f>
        <v/>
      </c>
      <c r="C433" s="71" t="str">
        <f>IF(ROWS($A$3:C433)&gt;CEILING(COUNT(DRAFT!$B:$B)/4,1),"",INDEX(RSLT,ROWS($A$3:C433)+QUOTIENT(COLUMNS($A$3:C433)-1,65)*CEILING(COUNT(DRAFT!$B:$B)/4,1),1+MOD(COLUMN()-1,6)))</f>
        <v/>
      </c>
      <c r="D433" s="51" t="str">
        <f>IF(ROWS($A$3:D433)&gt;CEILING(COUNT(DRAFT!$B:$B)/4,1),"",INDEX(RSLT,ROWS($A$3:D433)+QUOTIENT(COLUMNS($A$3:D433)-1,65)*CEILING(COUNT(DRAFT!$B:$B)/4,1),1+MOD(COLUMN()-1,6)))</f>
        <v/>
      </c>
      <c r="E433" s="51" t="str">
        <f>IF(ROWS($A$3:E433)&gt;CEILING(COUNT(DRAFT!$B:$B)/4,1),"",INDEX(RSLT,ROWS($A$3:E433)+QUOTIENT(COLUMNS($A$3:E433)-1,65)*CEILING(COUNT(DRAFT!$B:$B)/4,1),1+MOD(COLUMN()-1,6)))</f>
        <v/>
      </c>
      <c r="F433" s="51" t="str">
        <f>IF(ROWS($A$3:F433)&gt;CEILING(COUNT(DRAFT!$B:$B)/4,1),"",INDEX(RSLT,ROWS($A$3:F433)+QUOTIENT(COLUMNS($A$3:F433)-1,65)*CEILING(COUNT(DRAFT!$B:$B)/4,1),1+MOD(COLUMN()-1,6)))</f>
        <v/>
      </c>
      <c r="G433" s="51" t="str">
        <f>IF(ROWS($A$3:G433)&gt;CEILING(COUNT(DRAFT!$B:$B)/4,1),"",INDEX(RSLT,ROWS($A$3:G433)+QUOTIENT(COLUMNS($A$3:G433)-1,65)*CEILING(COUNT(DRAFT!$B:$B)/4,1),1+MOD(COLUMN()-1,6)))</f>
        <v/>
      </c>
      <c r="H433" s="52" t="str">
        <f>IF(ROWS($A$3:H433)&gt;CEILING(COUNT(DRAFT!$B:$B)/4,1),"",INDEX(RSLT,ROWS($A$3:H433)+QUOTIENT(COLUMNS($A$3:H433)-1,65)*CEILING(COUNT(DRAFT!$B:$B)/4,1),1+MOD(COLUMN()-1,6)))</f>
        <v/>
      </c>
      <c r="I433" s="71" t="str">
        <f>IF(ROWS($A$3:I433)&gt;CEILING(COUNT(DRAFT!$B:$B)/4,1),"",INDEX(RSLT,ROWS($A$3:I433)+QUOTIENT(COLUMNS($A$3:I433)-1,65)*CEILING(COUNT(DRAFT!$B:$B)/4,1),1+MOD(COLUMN()-1,6)))</f>
        <v/>
      </c>
      <c r="J433" s="51" t="str">
        <f>IF(ROWS($A$3:J433)&gt;CEILING(COUNT(DRAFT!$B:$B)/4,1),"",INDEX(RSLT,ROWS($A$3:J433)+QUOTIENT(COLUMNS($A$3:J433)-1,65)*CEILING(COUNT(DRAFT!$B:$B)/4,1),1+MOD(COLUMN()-1,6)))</f>
        <v/>
      </c>
      <c r="K433" s="51" t="str">
        <f>IF(ROWS($A$3:K433)&gt;CEILING(COUNT(DRAFT!$B:$B)/4,1),"",INDEX(RSLT,ROWS($A$3:K433)+QUOTIENT(COLUMNS($A$3:K433)-1,65)*CEILING(COUNT(DRAFT!$B:$B)/4,1),1+MOD(COLUMN()-1,6)))</f>
        <v/>
      </c>
      <c r="L433" s="51" t="str">
        <f>IF(ROWS($A$3:L433)&gt;CEILING(COUNT(DRAFT!$B:$B)/4,1),"",INDEX(RSLT,ROWS($A$3:L433)+QUOTIENT(COLUMNS($A$3:L433)-1,65)*CEILING(COUNT(DRAFT!$B:$B)/4,1),1+MOD(COLUMN()-1,6)))</f>
        <v/>
      </c>
      <c r="M433" s="51" t="str">
        <f>IF(ROWS($A$3:M433)&gt;CEILING(COUNT(DRAFT!$B:$B)/4,1),"",INDEX(RSLT,ROWS($A$3:M433)+QUOTIENT(COLUMNS($A$3:M433)-1,65)*CEILING(COUNT(DRAFT!$B:$B)/4,1),1+MOD(COLUMN()-1,6)))</f>
        <v/>
      </c>
      <c r="N433" s="52" t="str">
        <f>IF(ROWS($A$3:N433)&gt;CEILING(COUNT(DRAFT!$B:$B)/4,1),"",INDEX(RSLT,ROWS($A$3:N433)+QUOTIENT(COLUMNS($A$3:N433)-1,65)*CEILING(COUNT(DRAFT!$B:$B)/4,1),1+MOD(COLUMN()-1,6)))</f>
        <v/>
      </c>
      <c r="O433" s="71" t="str">
        <f>IF(ROWS($A$3:O433)&gt;CEILING(COUNT(DRAFT!$B:$B)/4,1),"",INDEX(RSLT,ROWS($A$3:O433)+QUOTIENT(COLUMNS($A$3:O433)-1,65)*CEILING(COUNT(DRAFT!$B:$B)/4,1),1+MOD(COLUMN()-1,6)))</f>
        <v/>
      </c>
      <c r="P433" s="51" t="str">
        <f>IF(ROWS($A$3:P433)&gt;CEILING(COUNT(DRAFT!$B:$B)/4,1),"",INDEX(RSLT,ROWS($A$3:P433)+QUOTIENT(COLUMNS($A$3:P433)-1,65)*CEILING(COUNT(DRAFT!$B:$B)/4,1),1+MOD(COLUMN()-1,6)))</f>
        <v/>
      </c>
      <c r="Q433" s="51" t="str">
        <f>IF(ROWS($A$3:Q433)&gt;CEILING(COUNT(DRAFT!$B:$B)/4,1),"",INDEX(RSLT,ROWS($A$3:Q433)+QUOTIENT(COLUMNS($A$3:Q433)-1,65)*CEILING(COUNT(DRAFT!$B:$B)/4,1),1+MOD(COLUMN()-1,6)))</f>
        <v/>
      </c>
      <c r="R433" s="51" t="str">
        <f>IF(ROWS($A$3:R433)&gt;CEILING(COUNT(DRAFT!$B:$B)/4,1),"",INDEX(RSLT,ROWS($A$3:R433)+QUOTIENT(COLUMNS($A$3:R433)-1,65)*CEILING(COUNT(DRAFT!$B:$B)/4,1),1+MOD(COLUMN()-1,6)))</f>
        <v/>
      </c>
      <c r="S433" s="51" t="str">
        <f>IF(ROWS($A$3:S433)&gt;CEILING(COUNT(DRAFT!$B:$B)/4,1),"",INDEX(RSLT,ROWS($A$3:S433)+QUOTIENT(COLUMNS($A$3:S433)-1,65)*CEILING(COUNT(DRAFT!$B:$B)/4,1),1+MOD(COLUMN()-1,6)))</f>
        <v/>
      </c>
      <c r="T433" s="52" t="str">
        <f>IF(ROWS($A$3:T433)&gt;CEILING(COUNT(DRAFT!$B:$B)/4,1),"",INDEX(RSLT,ROWS($A$3:T433)+QUOTIENT(COLUMNS($A$3:T433)-1,65)*CEILING(COUNT(DRAFT!$B:$B)/4,1),1+MOD(COLUMN()-1,6)))</f>
        <v/>
      </c>
      <c r="U433" s="71" t="str">
        <f>IF(ROWS($A$3:U433)&gt;CEILING(COUNT(DRAFT!$B:$B)/4,1),"",INDEX(RSLT,ROWS($A$3:U433)+QUOTIENT(COLUMNS($A$3:U433)-1,65)*CEILING(COUNT(DRAFT!$B:$B)/4,1),1+MOD(COLUMN()-1,6)))</f>
        <v/>
      </c>
      <c r="V433" s="51" t="str">
        <f>IF(ROWS($A$3:V433)&gt;CEILING(COUNT(DRAFT!$B:$B)/4,1),"",INDEX(RSLT,ROWS($A$3:V433)+QUOTIENT(COLUMNS($A$3:V433)-1,65)*CEILING(COUNT(DRAFT!$B:$B)/4,1),1+MOD(COLUMN()-1,6)))</f>
        <v/>
      </c>
      <c r="W433" s="51" t="str">
        <f>IF(ROWS($A$3:W433)&gt;CEILING(COUNT(DRAFT!$B:$B)/4,1),"",INDEX(RSLT,ROWS($A$3:W433)+QUOTIENT(COLUMNS($A$3:W433)-1,65)*CEILING(COUNT(DRAFT!$B:$B)/4,1),1+MOD(COLUMN()-1,6)))</f>
        <v/>
      </c>
      <c r="X433" s="51" t="str">
        <f>IF(ROWS($A$3:X433)&gt;CEILING(COUNT(DRAFT!$B:$B)/4,1),"",INDEX(RSLT,ROWS($A$3:X433)+QUOTIENT(COLUMNS($A$3:X433)-1,65)*CEILING(COUNT(DRAFT!$B:$B)/4,1),1+MOD(COLUMN()-1,6)))</f>
        <v/>
      </c>
    </row>
    <row r="434" spans="1:24" ht="23.1" customHeight="1" x14ac:dyDescent="0.2">
      <c r="A434" s="51" t="str">
        <f>IF(ROWS($A$3:A434)&gt;CEILING(COUNT(DRAFT!$B:$B)/4,1),"",INDEX(RSLT,ROWS($A$3:A434)+QUOTIENT(COLUMNS($A$3:A434)-1,65)*CEILING(COUNT(DRAFT!$B:$B)/4,1),1+MOD(COLUMN()-1,6)))</f>
        <v/>
      </c>
      <c r="B434" s="52" t="str">
        <f>IF(ROWS($A$3:B434)&gt;CEILING(COUNT(DRAFT!$B:$B)/4,1),"",INDEX(RSLT,ROWS($A$3:B434)+QUOTIENT(COLUMNS($A$3:B434)-1,65)*CEILING(COUNT(DRAFT!$B:$B)/4,1),1+MOD(COLUMN()-1,6)))</f>
        <v/>
      </c>
      <c r="C434" s="71" t="str">
        <f>IF(ROWS($A$3:C434)&gt;CEILING(COUNT(DRAFT!$B:$B)/4,1),"",INDEX(RSLT,ROWS($A$3:C434)+QUOTIENT(COLUMNS($A$3:C434)-1,65)*CEILING(COUNT(DRAFT!$B:$B)/4,1),1+MOD(COLUMN()-1,6)))</f>
        <v/>
      </c>
      <c r="D434" s="51" t="str">
        <f>IF(ROWS($A$3:D434)&gt;CEILING(COUNT(DRAFT!$B:$B)/4,1),"",INDEX(RSLT,ROWS($A$3:D434)+QUOTIENT(COLUMNS($A$3:D434)-1,65)*CEILING(COUNT(DRAFT!$B:$B)/4,1),1+MOD(COLUMN()-1,6)))</f>
        <v/>
      </c>
      <c r="E434" s="51" t="str">
        <f>IF(ROWS($A$3:E434)&gt;CEILING(COUNT(DRAFT!$B:$B)/4,1),"",INDEX(RSLT,ROWS($A$3:E434)+QUOTIENT(COLUMNS($A$3:E434)-1,65)*CEILING(COUNT(DRAFT!$B:$B)/4,1),1+MOD(COLUMN()-1,6)))</f>
        <v/>
      </c>
      <c r="F434" s="51" t="str">
        <f>IF(ROWS($A$3:F434)&gt;CEILING(COUNT(DRAFT!$B:$B)/4,1),"",INDEX(RSLT,ROWS($A$3:F434)+QUOTIENT(COLUMNS($A$3:F434)-1,65)*CEILING(COUNT(DRAFT!$B:$B)/4,1),1+MOD(COLUMN()-1,6)))</f>
        <v/>
      </c>
      <c r="G434" s="51" t="str">
        <f>IF(ROWS($A$3:G434)&gt;CEILING(COUNT(DRAFT!$B:$B)/4,1),"",INDEX(RSLT,ROWS($A$3:G434)+QUOTIENT(COLUMNS($A$3:G434)-1,65)*CEILING(COUNT(DRAFT!$B:$B)/4,1),1+MOD(COLUMN()-1,6)))</f>
        <v/>
      </c>
      <c r="H434" s="52" t="str">
        <f>IF(ROWS($A$3:H434)&gt;CEILING(COUNT(DRAFT!$B:$B)/4,1),"",INDEX(RSLT,ROWS($A$3:H434)+QUOTIENT(COLUMNS($A$3:H434)-1,65)*CEILING(COUNT(DRAFT!$B:$B)/4,1),1+MOD(COLUMN()-1,6)))</f>
        <v/>
      </c>
      <c r="I434" s="71" t="str">
        <f>IF(ROWS($A$3:I434)&gt;CEILING(COUNT(DRAFT!$B:$B)/4,1),"",INDEX(RSLT,ROWS($A$3:I434)+QUOTIENT(COLUMNS($A$3:I434)-1,65)*CEILING(COUNT(DRAFT!$B:$B)/4,1),1+MOD(COLUMN()-1,6)))</f>
        <v/>
      </c>
      <c r="J434" s="51" t="str">
        <f>IF(ROWS($A$3:J434)&gt;CEILING(COUNT(DRAFT!$B:$B)/4,1),"",INDEX(RSLT,ROWS($A$3:J434)+QUOTIENT(COLUMNS($A$3:J434)-1,65)*CEILING(COUNT(DRAFT!$B:$B)/4,1),1+MOD(COLUMN()-1,6)))</f>
        <v/>
      </c>
      <c r="K434" s="51" t="str">
        <f>IF(ROWS($A$3:K434)&gt;CEILING(COUNT(DRAFT!$B:$B)/4,1),"",INDEX(RSLT,ROWS($A$3:K434)+QUOTIENT(COLUMNS($A$3:K434)-1,65)*CEILING(COUNT(DRAFT!$B:$B)/4,1),1+MOD(COLUMN()-1,6)))</f>
        <v/>
      </c>
      <c r="L434" s="51" t="str">
        <f>IF(ROWS($A$3:L434)&gt;CEILING(COUNT(DRAFT!$B:$B)/4,1),"",INDEX(RSLT,ROWS($A$3:L434)+QUOTIENT(COLUMNS($A$3:L434)-1,65)*CEILING(COUNT(DRAFT!$B:$B)/4,1),1+MOD(COLUMN()-1,6)))</f>
        <v/>
      </c>
      <c r="M434" s="51" t="str">
        <f>IF(ROWS($A$3:M434)&gt;CEILING(COUNT(DRAFT!$B:$B)/4,1),"",INDEX(RSLT,ROWS($A$3:M434)+QUOTIENT(COLUMNS($A$3:M434)-1,65)*CEILING(COUNT(DRAFT!$B:$B)/4,1),1+MOD(COLUMN()-1,6)))</f>
        <v/>
      </c>
      <c r="N434" s="52" t="str">
        <f>IF(ROWS($A$3:N434)&gt;CEILING(COUNT(DRAFT!$B:$B)/4,1),"",INDEX(RSLT,ROWS($A$3:N434)+QUOTIENT(COLUMNS($A$3:N434)-1,65)*CEILING(COUNT(DRAFT!$B:$B)/4,1),1+MOD(COLUMN()-1,6)))</f>
        <v/>
      </c>
      <c r="O434" s="71" t="str">
        <f>IF(ROWS($A$3:O434)&gt;CEILING(COUNT(DRAFT!$B:$B)/4,1),"",INDEX(RSLT,ROWS($A$3:O434)+QUOTIENT(COLUMNS($A$3:O434)-1,65)*CEILING(COUNT(DRAFT!$B:$B)/4,1),1+MOD(COLUMN()-1,6)))</f>
        <v/>
      </c>
      <c r="P434" s="51" t="str">
        <f>IF(ROWS($A$3:P434)&gt;CEILING(COUNT(DRAFT!$B:$B)/4,1),"",INDEX(RSLT,ROWS($A$3:P434)+QUOTIENT(COLUMNS($A$3:P434)-1,65)*CEILING(COUNT(DRAFT!$B:$B)/4,1),1+MOD(COLUMN()-1,6)))</f>
        <v/>
      </c>
      <c r="Q434" s="51" t="str">
        <f>IF(ROWS($A$3:Q434)&gt;CEILING(COUNT(DRAFT!$B:$B)/4,1),"",INDEX(RSLT,ROWS($A$3:Q434)+QUOTIENT(COLUMNS($A$3:Q434)-1,65)*CEILING(COUNT(DRAFT!$B:$B)/4,1),1+MOD(COLUMN()-1,6)))</f>
        <v/>
      </c>
      <c r="R434" s="51" t="str">
        <f>IF(ROWS($A$3:R434)&gt;CEILING(COUNT(DRAFT!$B:$B)/4,1),"",INDEX(RSLT,ROWS($A$3:R434)+QUOTIENT(COLUMNS($A$3:R434)-1,65)*CEILING(COUNT(DRAFT!$B:$B)/4,1),1+MOD(COLUMN()-1,6)))</f>
        <v/>
      </c>
      <c r="S434" s="51" t="str">
        <f>IF(ROWS($A$3:S434)&gt;CEILING(COUNT(DRAFT!$B:$B)/4,1),"",INDEX(RSLT,ROWS($A$3:S434)+QUOTIENT(COLUMNS($A$3:S434)-1,65)*CEILING(COUNT(DRAFT!$B:$B)/4,1),1+MOD(COLUMN()-1,6)))</f>
        <v/>
      </c>
      <c r="T434" s="52" t="str">
        <f>IF(ROWS($A$3:T434)&gt;CEILING(COUNT(DRAFT!$B:$B)/4,1),"",INDEX(RSLT,ROWS($A$3:T434)+QUOTIENT(COLUMNS($A$3:T434)-1,65)*CEILING(COUNT(DRAFT!$B:$B)/4,1),1+MOD(COLUMN()-1,6)))</f>
        <v/>
      </c>
      <c r="U434" s="71" t="str">
        <f>IF(ROWS($A$3:U434)&gt;CEILING(COUNT(DRAFT!$B:$B)/4,1),"",INDEX(RSLT,ROWS($A$3:U434)+QUOTIENT(COLUMNS($A$3:U434)-1,65)*CEILING(COUNT(DRAFT!$B:$B)/4,1),1+MOD(COLUMN()-1,6)))</f>
        <v/>
      </c>
      <c r="V434" s="51" t="str">
        <f>IF(ROWS($A$3:V434)&gt;CEILING(COUNT(DRAFT!$B:$B)/4,1),"",INDEX(RSLT,ROWS($A$3:V434)+QUOTIENT(COLUMNS($A$3:V434)-1,65)*CEILING(COUNT(DRAFT!$B:$B)/4,1),1+MOD(COLUMN()-1,6)))</f>
        <v/>
      </c>
      <c r="W434" s="51" t="str">
        <f>IF(ROWS($A$3:W434)&gt;CEILING(COUNT(DRAFT!$B:$B)/4,1),"",INDEX(RSLT,ROWS($A$3:W434)+QUOTIENT(COLUMNS($A$3:W434)-1,65)*CEILING(COUNT(DRAFT!$B:$B)/4,1),1+MOD(COLUMN()-1,6)))</f>
        <v/>
      </c>
      <c r="X434" s="51" t="str">
        <f>IF(ROWS($A$3:X434)&gt;CEILING(COUNT(DRAFT!$B:$B)/4,1),"",INDEX(RSLT,ROWS($A$3:X434)+QUOTIENT(COLUMNS($A$3:X434)-1,65)*CEILING(COUNT(DRAFT!$B:$B)/4,1),1+MOD(COLUMN()-1,6)))</f>
        <v/>
      </c>
    </row>
    <row r="435" spans="1:24" ht="23.1" customHeight="1" x14ac:dyDescent="0.2">
      <c r="A435" s="51" t="str">
        <f>IF(ROWS($A$3:A435)&gt;CEILING(COUNT(DRAFT!$B:$B)/4,1),"",INDEX(RSLT,ROWS($A$3:A435)+QUOTIENT(COLUMNS($A$3:A435)-1,65)*CEILING(COUNT(DRAFT!$B:$B)/4,1),1+MOD(COLUMN()-1,6)))</f>
        <v/>
      </c>
      <c r="B435" s="52" t="str">
        <f>IF(ROWS($A$3:B435)&gt;CEILING(COUNT(DRAFT!$B:$B)/4,1),"",INDEX(RSLT,ROWS($A$3:B435)+QUOTIENT(COLUMNS($A$3:B435)-1,65)*CEILING(COUNT(DRAFT!$B:$B)/4,1),1+MOD(COLUMN()-1,6)))</f>
        <v/>
      </c>
      <c r="C435" s="71" t="str">
        <f>IF(ROWS($A$3:C435)&gt;CEILING(COUNT(DRAFT!$B:$B)/4,1),"",INDEX(RSLT,ROWS($A$3:C435)+QUOTIENT(COLUMNS($A$3:C435)-1,65)*CEILING(COUNT(DRAFT!$B:$B)/4,1),1+MOD(COLUMN()-1,6)))</f>
        <v/>
      </c>
      <c r="D435" s="51" t="str">
        <f>IF(ROWS($A$3:D435)&gt;CEILING(COUNT(DRAFT!$B:$B)/4,1),"",INDEX(RSLT,ROWS($A$3:D435)+QUOTIENT(COLUMNS($A$3:D435)-1,65)*CEILING(COUNT(DRAFT!$B:$B)/4,1),1+MOD(COLUMN()-1,6)))</f>
        <v/>
      </c>
      <c r="E435" s="51" t="str">
        <f>IF(ROWS($A$3:E435)&gt;CEILING(COUNT(DRAFT!$B:$B)/4,1),"",INDEX(RSLT,ROWS($A$3:E435)+QUOTIENT(COLUMNS($A$3:E435)-1,65)*CEILING(COUNT(DRAFT!$B:$B)/4,1),1+MOD(COLUMN()-1,6)))</f>
        <v/>
      </c>
      <c r="F435" s="51" t="str">
        <f>IF(ROWS($A$3:F435)&gt;CEILING(COUNT(DRAFT!$B:$B)/4,1),"",INDEX(RSLT,ROWS($A$3:F435)+QUOTIENT(COLUMNS($A$3:F435)-1,65)*CEILING(COUNT(DRAFT!$B:$B)/4,1),1+MOD(COLUMN()-1,6)))</f>
        <v/>
      </c>
      <c r="G435" s="51" t="str">
        <f>IF(ROWS($A$3:G435)&gt;CEILING(COUNT(DRAFT!$B:$B)/4,1),"",INDEX(RSLT,ROWS($A$3:G435)+QUOTIENT(COLUMNS($A$3:G435)-1,65)*CEILING(COUNT(DRAFT!$B:$B)/4,1),1+MOD(COLUMN()-1,6)))</f>
        <v/>
      </c>
      <c r="H435" s="52" t="str">
        <f>IF(ROWS($A$3:H435)&gt;CEILING(COUNT(DRAFT!$B:$B)/4,1),"",INDEX(RSLT,ROWS($A$3:H435)+QUOTIENT(COLUMNS($A$3:H435)-1,65)*CEILING(COUNT(DRAFT!$B:$B)/4,1),1+MOD(COLUMN()-1,6)))</f>
        <v/>
      </c>
      <c r="I435" s="71" t="str">
        <f>IF(ROWS($A$3:I435)&gt;CEILING(COUNT(DRAFT!$B:$B)/4,1),"",INDEX(RSLT,ROWS($A$3:I435)+QUOTIENT(COLUMNS($A$3:I435)-1,65)*CEILING(COUNT(DRAFT!$B:$B)/4,1),1+MOD(COLUMN()-1,6)))</f>
        <v/>
      </c>
      <c r="J435" s="51" t="str">
        <f>IF(ROWS($A$3:J435)&gt;CEILING(COUNT(DRAFT!$B:$B)/4,1),"",INDEX(RSLT,ROWS($A$3:J435)+QUOTIENT(COLUMNS($A$3:J435)-1,65)*CEILING(COUNT(DRAFT!$B:$B)/4,1),1+MOD(COLUMN()-1,6)))</f>
        <v/>
      </c>
      <c r="K435" s="51" t="str">
        <f>IF(ROWS($A$3:K435)&gt;CEILING(COUNT(DRAFT!$B:$B)/4,1),"",INDEX(RSLT,ROWS($A$3:K435)+QUOTIENT(COLUMNS($A$3:K435)-1,65)*CEILING(COUNT(DRAFT!$B:$B)/4,1),1+MOD(COLUMN()-1,6)))</f>
        <v/>
      </c>
      <c r="L435" s="51" t="str">
        <f>IF(ROWS($A$3:L435)&gt;CEILING(COUNT(DRAFT!$B:$B)/4,1),"",INDEX(RSLT,ROWS($A$3:L435)+QUOTIENT(COLUMNS($A$3:L435)-1,65)*CEILING(COUNT(DRAFT!$B:$B)/4,1),1+MOD(COLUMN()-1,6)))</f>
        <v/>
      </c>
      <c r="M435" s="51" t="str">
        <f>IF(ROWS($A$3:M435)&gt;CEILING(COUNT(DRAFT!$B:$B)/4,1),"",INDEX(RSLT,ROWS($A$3:M435)+QUOTIENT(COLUMNS($A$3:M435)-1,65)*CEILING(COUNT(DRAFT!$B:$B)/4,1),1+MOD(COLUMN()-1,6)))</f>
        <v/>
      </c>
      <c r="N435" s="52" t="str">
        <f>IF(ROWS($A$3:N435)&gt;CEILING(COUNT(DRAFT!$B:$B)/4,1),"",INDEX(RSLT,ROWS($A$3:N435)+QUOTIENT(COLUMNS($A$3:N435)-1,65)*CEILING(COUNT(DRAFT!$B:$B)/4,1),1+MOD(COLUMN()-1,6)))</f>
        <v/>
      </c>
      <c r="O435" s="71" t="str">
        <f>IF(ROWS($A$3:O435)&gt;CEILING(COUNT(DRAFT!$B:$B)/4,1),"",INDEX(RSLT,ROWS($A$3:O435)+QUOTIENT(COLUMNS($A$3:O435)-1,65)*CEILING(COUNT(DRAFT!$B:$B)/4,1),1+MOD(COLUMN()-1,6)))</f>
        <v/>
      </c>
      <c r="P435" s="51" t="str">
        <f>IF(ROWS($A$3:P435)&gt;CEILING(COUNT(DRAFT!$B:$B)/4,1),"",INDEX(RSLT,ROWS($A$3:P435)+QUOTIENT(COLUMNS($A$3:P435)-1,65)*CEILING(COUNT(DRAFT!$B:$B)/4,1),1+MOD(COLUMN()-1,6)))</f>
        <v/>
      </c>
      <c r="Q435" s="51" t="str">
        <f>IF(ROWS($A$3:Q435)&gt;CEILING(COUNT(DRAFT!$B:$B)/4,1),"",INDEX(RSLT,ROWS($A$3:Q435)+QUOTIENT(COLUMNS($A$3:Q435)-1,65)*CEILING(COUNT(DRAFT!$B:$B)/4,1),1+MOD(COLUMN()-1,6)))</f>
        <v/>
      </c>
      <c r="R435" s="51" t="str">
        <f>IF(ROWS($A$3:R435)&gt;CEILING(COUNT(DRAFT!$B:$B)/4,1),"",INDEX(RSLT,ROWS($A$3:R435)+QUOTIENT(COLUMNS($A$3:R435)-1,65)*CEILING(COUNT(DRAFT!$B:$B)/4,1),1+MOD(COLUMN()-1,6)))</f>
        <v/>
      </c>
      <c r="S435" s="51" t="str">
        <f>IF(ROWS($A$3:S435)&gt;CEILING(COUNT(DRAFT!$B:$B)/4,1),"",INDEX(RSLT,ROWS($A$3:S435)+QUOTIENT(COLUMNS($A$3:S435)-1,65)*CEILING(COUNT(DRAFT!$B:$B)/4,1),1+MOD(COLUMN()-1,6)))</f>
        <v/>
      </c>
      <c r="T435" s="52" t="str">
        <f>IF(ROWS($A$3:T435)&gt;CEILING(COUNT(DRAFT!$B:$B)/4,1),"",INDEX(RSLT,ROWS($A$3:T435)+QUOTIENT(COLUMNS($A$3:T435)-1,65)*CEILING(COUNT(DRAFT!$B:$B)/4,1),1+MOD(COLUMN()-1,6)))</f>
        <v/>
      </c>
      <c r="U435" s="71" t="str">
        <f>IF(ROWS($A$3:U435)&gt;CEILING(COUNT(DRAFT!$B:$B)/4,1),"",INDEX(RSLT,ROWS($A$3:U435)+QUOTIENT(COLUMNS($A$3:U435)-1,65)*CEILING(COUNT(DRAFT!$B:$B)/4,1),1+MOD(COLUMN()-1,6)))</f>
        <v/>
      </c>
      <c r="V435" s="51" t="str">
        <f>IF(ROWS($A$3:V435)&gt;CEILING(COUNT(DRAFT!$B:$B)/4,1),"",INDEX(RSLT,ROWS($A$3:V435)+QUOTIENT(COLUMNS($A$3:V435)-1,65)*CEILING(COUNT(DRAFT!$B:$B)/4,1),1+MOD(COLUMN()-1,6)))</f>
        <v/>
      </c>
      <c r="W435" s="51" t="str">
        <f>IF(ROWS($A$3:W435)&gt;CEILING(COUNT(DRAFT!$B:$B)/4,1),"",INDEX(RSLT,ROWS($A$3:W435)+QUOTIENT(COLUMNS($A$3:W435)-1,65)*CEILING(COUNT(DRAFT!$B:$B)/4,1),1+MOD(COLUMN()-1,6)))</f>
        <v/>
      </c>
      <c r="X435" s="51" t="str">
        <f>IF(ROWS($A$3:X435)&gt;CEILING(COUNT(DRAFT!$B:$B)/4,1),"",INDEX(RSLT,ROWS($A$3:X435)+QUOTIENT(COLUMNS($A$3:X435)-1,65)*CEILING(COUNT(DRAFT!$B:$B)/4,1),1+MOD(COLUMN()-1,6)))</f>
        <v/>
      </c>
    </row>
    <row r="436" spans="1:24" ht="23.1" customHeight="1" x14ac:dyDescent="0.2">
      <c r="A436" s="51" t="str">
        <f>IF(ROWS($A$3:A436)&gt;CEILING(COUNT(DRAFT!$B:$B)/4,1),"",INDEX(RSLT,ROWS($A$3:A436)+QUOTIENT(COLUMNS($A$3:A436)-1,65)*CEILING(COUNT(DRAFT!$B:$B)/4,1),1+MOD(COLUMN()-1,6)))</f>
        <v/>
      </c>
      <c r="B436" s="52" t="str">
        <f>IF(ROWS($A$3:B436)&gt;CEILING(COUNT(DRAFT!$B:$B)/4,1),"",INDEX(RSLT,ROWS($A$3:B436)+QUOTIENT(COLUMNS($A$3:B436)-1,65)*CEILING(COUNT(DRAFT!$B:$B)/4,1),1+MOD(COLUMN()-1,6)))</f>
        <v/>
      </c>
      <c r="C436" s="71" t="str">
        <f>IF(ROWS($A$3:C436)&gt;CEILING(COUNT(DRAFT!$B:$B)/4,1),"",INDEX(RSLT,ROWS($A$3:C436)+QUOTIENT(COLUMNS($A$3:C436)-1,65)*CEILING(COUNT(DRAFT!$B:$B)/4,1),1+MOD(COLUMN()-1,6)))</f>
        <v/>
      </c>
      <c r="D436" s="51" t="str">
        <f>IF(ROWS($A$3:D436)&gt;CEILING(COUNT(DRAFT!$B:$B)/4,1),"",INDEX(RSLT,ROWS($A$3:D436)+QUOTIENT(COLUMNS($A$3:D436)-1,65)*CEILING(COUNT(DRAFT!$B:$B)/4,1),1+MOD(COLUMN()-1,6)))</f>
        <v/>
      </c>
      <c r="E436" s="51" t="str">
        <f>IF(ROWS($A$3:E436)&gt;CEILING(COUNT(DRAFT!$B:$B)/4,1),"",INDEX(RSLT,ROWS($A$3:E436)+QUOTIENT(COLUMNS($A$3:E436)-1,65)*CEILING(COUNT(DRAFT!$B:$B)/4,1),1+MOD(COLUMN()-1,6)))</f>
        <v/>
      </c>
      <c r="F436" s="51" t="str">
        <f>IF(ROWS($A$3:F436)&gt;CEILING(COUNT(DRAFT!$B:$B)/4,1),"",INDEX(RSLT,ROWS($A$3:F436)+QUOTIENT(COLUMNS($A$3:F436)-1,65)*CEILING(COUNT(DRAFT!$B:$B)/4,1),1+MOD(COLUMN()-1,6)))</f>
        <v/>
      </c>
      <c r="G436" s="51" t="str">
        <f>IF(ROWS($A$3:G436)&gt;CEILING(COUNT(DRAFT!$B:$B)/4,1),"",INDEX(RSLT,ROWS($A$3:G436)+QUOTIENT(COLUMNS($A$3:G436)-1,65)*CEILING(COUNT(DRAFT!$B:$B)/4,1),1+MOD(COLUMN()-1,6)))</f>
        <v/>
      </c>
      <c r="H436" s="52" t="str">
        <f>IF(ROWS($A$3:H436)&gt;CEILING(COUNT(DRAFT!$B:$B)/4,1),"",INDEX(RSLT,ROWS($A$3:H436)+QUOTIENT(COLUMNS($A$3:H436)-1,65)*CEILING(COUNT(DRAFT!$B:$B)/4,1),1+MOD(COLUMN()-1,6)))</f>
        <v/>
      </c>
      <c r="I436" s="71" t="str">
        <f>IF(ROWS($A$3:I436)&gt;CEILING(COUNT(DRAFT!$B:$B)/4,1),"",INDEX(RSLT,ROWS($A$3:I436)+QUOTIENT(COLUMNS($A$3:I436)-1,65)*CEILING(COUNT(DRAFT!$B:$B)/4,1),1+MOD(COLUMN()-1,6)))</f>
        <v/>
      </c>
      <c r="J436" s="51" t="str">
        <f>IF(ROWS($A$3:J436)&gt;CEILING(COUNT(DRAFT!$B:$B)/4,1),"",INDEX(RSLT,ROWS($A$3:J436)+QUOTIENT(COLUMNS($A$3:J436)-1,65)*CEILING(COUNT(DRAFT!$B:$B)/4,1),1+MOD(COLUMN()-1,6)))</f>
        <v/>
      </c>
      <c r="K436" s="51" t="str">
        <f>IF(ROWS($A$3:K436)&gt;CEILING(COUNT(DRAFT!$B:$B)/4,1),"",INDEX(RSLT,ROWS($A$3:K436)+QUOTIENT(COLUMNS($A$3:K436)-1,65)*CEILING(COUNT(DRAFT!$B:$B)/4,1),1+MOD(COLUMN()-1,6)))</f>
        <v/>
      </c>
      <c r="L436" s="51" t="str">
        <f>IF(ROWS($A$3:L436)&gt;CEILING(COUNT(DRAFT!$B:$B)/4,1),"",INDEX(RSLT,ROWS($A$3:L436)+QUOTIENT(COLUMNS($A$3:L436)-1,65)*CEILING(COUNT(DRAFT!$B:$B)/4,1),1+MOD(COLUMN()-1,6)))</f>
        <v/>
      </c>
      <c r="M436" s="51" t="str">
        <f>IF(ROWS($A$3:M436)&gt;CEILING(COUNT(DRAFT!$B:$B)/4,1),"",INDEX(RSLT,ROWS($A$3:M436)+QUOTIENT(COLUMNS($A$3:M436)-1,65)*CEILING(COUNT(DRAFT!$B:$B)/4,1),1+MOD(COLUMN()-1,6)))</f>
        <v/>
      </c>
      <c r="N436" s="52" t="str">
        <f>IF(ROWS($A$3:N436)&gt;CEILING(COUNT(DRAFT!$B:$B)/4,1),"",INDEX(RSLT,ROWS($A$3:N436)+QUOTIENT(COLUMNS($A$3:N436)-1,65)*CEILING(COUNT(DRAFT!$B:$B)/4,1),1+MOD(COLUMN()-1,6)))</f>
        <v/>
      </c>
      <c r="O436" s="71" t="str">
        <f>IF(ROWS($A$3:O436)&gt;CEILING(COUNT(DRAFT!$B:$B)/4,1),"",INDEX(RSLT,ROWS($A$3:O436)+QUOTIENT(COLUMNS($A$3:O436)-1,65)*CEILING(COUNT(DRAFT!$B:$B)/4,1),1+MOD(COLUMN()-1,6)))</f>
        <v/>
      </c>
      <c r="P436" s="51" t="str">
        <f>IF(ROWS($A$3:P436)&gt;CEILING(COUNT(DRAFT!$B:$B)/4,1),"",INDEX(RSLT,ROWS($A$3:P436)+QUOTIENT(COLUMNS($A$3:P436)-1,65)*CEILING(COUNT(DRAFT!$B:$B)/4,1),1+MOD(COLUMN()-1,6)))</f>
        <v/>
      </c>
      <c r="Q436" s="51" t="str">
        <f>IF(ROWS($A$3:Q436)&gt;CEILING(COUNT(DRAFT!$B:$B)/4,1),"",INDEX(RSLT,ROWS($A$3:Q436)+QUOTIENT(COLUMNS($A$3:Q436)-1,65)*CEILING(COUNT(DRAFT!$B:$B)/4,1),1+MOD(COLUMN()-1,6)))</f>
        <v/>
      </c>
      <c r="R436" s="51" t="str">
        <f>IF(ROWS($A$3:R436)&gt;CEILING(COUNT(DRAFT!$B:$B)/4,1),"",INDEX(RSLT,ROWS($A$3:R436)+QUOTIENT(COLUMNS($A$3:R436)-1,65)*CEILING(COUNT(DRAFT!$B:$B)/4,1),1+MOD(COLUMN()-1,6)))</f>
        <v/>
      </c>
      <c r="S436" s="51" t="str">
        <f>IF(ROWS($A$3:S436)&gt;CEILING(COUNT(DRAFT!$B:$B)/4,1),"",INDEX(RSLT,ROWS($A$3:S436)+QUOTIENT(COLUMNS($A$3:S436)-1,65)*CEILING(COUNT(DRAFT!$B:$B)/4,1),1+MOD(COLUMN()-1,6)))</f>
        <v/>
      </c>
      <c r="T436" s="52" t="str">
        <f>IF(ROWS($A$3:T436)&gt;CEILING(COUNT(DRAFT!$B:$B)/4,1),"",INDEX(RSLT,ROWS($A$3:T436)+QUOTIENT(COLUMNS($A$3:T436)-1,65)*CEILING(COUNT(DRAFT!$B:$B)/4,1),1+MOD(COLUMN()-1,6)))</f>
        <v/>
      </c>
      <c r="U436" s="71" t="str">
        <f>IF(ROWS($A$3:U436)&gt;CEILING(COUNT(DRAFT!$B:$B)/4,1),"",INDEX(RSLT,ROWS($A$3:U436)+QUOTIENT(COLUMNS($A$3:U436)-1,65)*CEILING(COUNT(DRAFT!$B:$B)/4,1),1+MOD(COLUMN()-1,6)))</f>
        <v/>
      </c>
      <c r="V436" s="51" t="str">
        <f>IF(ROWS($A$3:V436)&gt;CEILING(COUNT(DRAFT!$B:$B)/4,1),"",INDEX(RSLT,ROWS($A$3:V436)+QUOTIENT(COLUMNS($A$3:V436)-1,65)*CEILING(COUNT(DRAFT!$B:$B)/4,1),1+MOD(COLUMN()-1,6)))</f>
        <v/>
      </c>
      <c r="W436" s="51" t="str">
        <f>IF(ROWS($A$3:W436)&gt;CEILING(COUNT(DRAFT!$B:$B)/4,1),"",INDEX(RSLT,ROWS($A$3:W436)+QUOTIENT(COLUMNS($A$3:W436)-1,65)*CEILING(COUNT(DRAFT!$B:$B)/4,1),1+MOD(COLUMN()-1,6)))</f>
        <v/>
      </c>
      <c r="X436" s="51" t="str">
        <f>IF(ROWS($A$3:X436)&gt;CEILING(COUNT(DRAFT!$B:$B)/4,1),"",INDEX(RSLT,ROWS($A$3:X436)+QUOTIENT(COLUMNS($A$3:X436)-1,65)*CEILING(COUNT(DRAFT!$B:$B)/4,1),1+MOD(COLUMN()-1,6)))</f>
        <v/>
      </c>
    </row>
  </sheetData>
  <mergeCells count="2">
    <mergeCell ref="A1:L1"/>
    <mergeCell ref="M1:X1"/>
  </mergeCells>
  <printOptions horizontalCentered="1"/>
  <pageMargins left="0.3" right="0.3" top="0.75" bottom="0.5" header="0.3" footer="0.3"/>
  <pageSetup paperSize="9" scale="88" fitToHeight="0" pageOrder="overThenDown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2862-B71B-46B2-8A52-36D23D6DCAB5}">
  <sheetPr>
    <pageSetUpPr fitToPage="1"/>
  </sheetPr>
  <dimension ref="A1:M311"/>
  <sheetViews>
    <sheetView workbookViewId="0">
      <selection activeCell="O12" sqref="O12"/>
    </sheetView>
  </sheetViews>
  <sheetFormatPr defaultRowHeight="18" customHeight="1" x14ac:dyDescent="0.25"/>
  <cols>
    <col min="1" max="1" width="10.28515625" style="70" bestFit="1" customWidth="1"/>
    <col min="2" max="10" width="10.140625" style="4" bestFit="1" customWidth="1"/>
    <col min="11" max="11" width="11.42578125" style="4" bestFit="1" customWidth="1"/>
    <col min="12" max="12" width="11.140625" style="4" bestFit="1" customWidth="1"/>
    <col min="13" max="13" width="11.42578125" style="70" bestFit="1" customWidth="1"/>
    <col min="14" max="16384" width="9.140625" style="76"/>
  </cols>
  <sheetData>
    <row r="1" spans="1:13" ht="32.25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18" customHeight="1" x14ac:dyDescent="0.25">
      <c r="A2" s="131" t="str">
        <f>DRAFT!B6</f>
        <v>ROLL NO. ↓</v>
      </c>
      <c r="B2" s="4" t="str">
        <f>DRAFT!C1</f>
        <v>CHEM 411F</v>
      </c>
      <c r="C2" s="4" t="str">
        <f>DRAFT!L1</f>
        <v>CHEM 412F</v>
      </c>
      <c r="D2" s="4" t="str">
        <f>DRAFT!U1</f>
        <v>CHEM 413F</v>
      </c>
      <c r="E2" s="4" t="str">
        <f>DRAFT!AD1</f>
        <v>CHEM 421F</v>
      </c>
      <c r="F2" s="4" t="str">
        <f>DRAFT!AM1</f>
        <v>CHEM 422F</v>
      </c>
      <c r="G2" s="4" t="str">
        <f>DRAFT!AV1</f>
        <v>CHEM 423F</v>
      </c>
      <c r="H2" s="4" t="str">
        <f>DRAFT!BE1</f>
        <v>CHEM 431F</v>
      </c>
      <c r="I2" s="4" t="str">
        <f>DRAFT!BN1</f>
        <v>CHEM 432F</v>
      </c>
      <c r="J2" s="4" t="str">
        <f>DRAFT!BW1</f>
        <v>CHEM 433F</v>
      </c>
      <c r="K2" s="4" t="str">
        <f>DRAFT!CI1</f>
        <v>COMP 402LH</v>
      </c>
      <c r="L2" s="4" t="str">
        <f>DRAFT!CL1</f>
        <v>CHEM 401LF</v>
      </c>
      <c r="M2" s="70" t="str">
        <f>DRAFT!CL1</f>
        <v>CHEM 401LF</v>
      </c>
    </row>
    <row r="3" spans="1:13" ht="18" customHeight="1" x14ac:dyDescent="0.25">
      <c r="A3" s="131"/>
      <c r="B3" s="4" t="s">
        <v>54</v>
      </c>
      <c r="C3" s="4" t="s">
        <v>55</v>
      </c>
      <c r="D3" s="4" t="s">
        <v>55</v>
      </c>
      <c r="E3" s="4" t="s">
        <v>54</v>
      </c>
      <c r="F3" s="4" t="s">
        <v>55</v>
      </c>
      <c r="G3" s="4" t="s">
        <v>55</v>
      </c>
      <c r="H3" s="4" t="s">
        <v>54</v>
      </c>
      <c r="I3" s="4" t="s">
        <v>55</v>
      </c>
      <c r="J3" s="4" t="s">
        <v>55</v>
      </c>
      <c r="K3" s="4" t="s">
        <v>55</v>
      </c>
      <c r="L3" s="4" t="s">
        <v>86</v>
      </c>
      <c r="M3" s="70" t="s">
        <v>87</v>
      </c>
    </row>
    <row r="4" spans="1:13" ht="18" customHeight="1" x14ac:dyDescent="0.25">
      <c r="A4" s="70">
        <f>IF(OR(DRAFT!$A7="",DRAFT!$A7="IM"),"",DRAFT!B7)</f>
        <v>233123</v>
      </c>
      <c r="B4" s="4">
        <f>IF(OR(DRAFT!$A7="",DRAFT!$A7="IM"),"",DRAFT!E7)</f>
        <v>14.5</v>
      </c>
      <c r="C4" s="4">
        <f>IF(OR(DRAFT!$A7="",DRAFT!$A7="IM"),"",DRAFT!N7)</f>
        <v>11.5</v>
      </c>
      <c r="D4" s="4">
        <f>IF(OR(DRAFT!$A7="",DRAFT!$A7="IM"),"",DRAFT!W7)</f>
        <v>9.5</v>
      </c>
      <c r="E4" s="4">
        <f>IF(OR(DRAFT!$A7="",DRAFT!$A7="IM"),"",DRAFT!AF7)</f>
        <v>17</v>
      </c>
      <c r="F4" s="4">
        <f>IF(OR(DRAFT!$A7="",DRAFT!$A7="IM"),"",DRAFT!AO7)</f>
        <v>11.5</v>
      </c>
      <c r="G4" s="4">
        <f>IF(OR(DRAFT!$A7="",DRAFT!$A7="IM"),"",DRAFT!AX7)</f>
        <v>10.5</v>
      </c>
      <c r="H4" s="4">
        <f>IF(OR(DRAFT!$A7="",DRAFT!$A7="IM"),"",DRAFT!BG7)</f>
        <v>18.5</v>
      </c>
      <c r="I4" s="4">
        <f>IF(OR(DRAFT!$A7="",DRAFT!$A7="IM"),"",DRAFT!BP7)</f>
        <v>13.5</v>
      </c>
      <c r="J4" s="4">
        <f>IF(OR(DRAFT!$A7="",DRAFT!$A7="IM"),"",DRAFT!BY7)</f>
        <v>12.5</v>
      </c>
      <c r="K4" s="4">
        <f>IF(OR(DRAFT!$A7="",DRAFT!$A7="IM"),"",DRAFT!CI7)</f>
        <v>12</v>
      </c>
      <c r="L4" s="4">
        <f>IF(OR(DRAFT!$A7="",DRAFT!$A7="IM"),"",DRAFT!CO7)</f>
        <v>45</v>
      </c>
      <c r="M4" s="70">
        <f>IF(OR(DRAFT!$A7="",DRAFT!$A7="IM"),"",IFERROR(DRAFT!CS7+DRAFT!CT7,""))</f>
        <v>125</v>
      </c>
    </row>
    <row r="5" spans="1:13" ht="18" customHeight="1" x14ac:dyDescent="0.25">
      <c r="A5" s="70" t="str">
        <f>IF(OR(DRAFT!$A8="",DRAFT!$A8="IM"),"",DRAFT!B8)</f>
        <v/>
      </c>
      <c r="B5" s="4" t="str">
        <f>IF(OR(DRAFT!$A8="",DRAFT!$A8="IM"),"",DRAFT!E8)</f>
        <v/>
      </c>
      <c r="C5" s="4" t="str">
        <f>IF(OR(DRAFT!$A8="",DRAFT!$A8="IM"),"",DRAFT!N8)</f>
        <v/>
      </c>
      <c r="D5" s="4" t="str">
        <f>IF(OR(DRAFT!$A8="",DRAFT!$A8="IM"),"",DRAFT!W8)</f>
        <v/>
      </c>
      <c r="E5" s="4" t="str">
        <f>IF(OR(DRAFT!$A8="",DRAFT!$A8="IM"),"",DRAFT!AF8)</f>
        <v/>
      </c>
      <c r="F5" s="4" t="str">
        <f>IF(OR(DRAFT!$A8="",DRAFT!$A8="IM"),"",DRAFT!AO8)</f>
        <v/>
      </c>
      <c r="G5" s="4" t="str">
        <f>IF(OR(DRAFT!$A8="",DRAFT!$A8="IM"),"",DRAFT!AX8)</f>
        <v/>
      </c>
      <c r="H5" s="4" t="str">
        <f>IF(OR(DRAFT!$A8="",DRAFT!$A8="IM"),"",DRAFT!BG8)</f>
        <v/>
      </c>
      <c r="I5" s="4" t="str">
        <f>IF(OR(DRAFT!$A8="",DRAFT!$A8="IM"),"",DRAFT!BP8)</f>
        <v/>
      </c>
      <c r="J5" s="4" t="str">
        <f>IF(OR(DRAFT!$A8="",DRAFT!$A8="IM"),"",DRAFT!BY8)</f>
        <v/>
      </c>
      <c r="K5" s="4" t="str">
        <f>IF(OR(DRAFT!$A8="",DRAFT!$A8="IM"),"",DRAFT!CI8)</f>
        <v/>
      </c>
      <c r="L5" s="4" t="str">
        <f>IF(OR(DRAFT!$A8="",DRAFT!$A8="IM"),"",DRAFT!CO8)</f>
        <v/>
      </c>
      <c r="M5" s="70" t="str">
        <f>IF(OR(DRAFT!$A8="",DRAFT!$A8="IM"),"",IFERROR(DRAFT!CS8+DRAFT!CT8,""))</f>
        <v/>
      </c>
    </row>
    <row r="6" spans="1:13" ht="18" customHeight="1" x14ac:dyDescent="0.25">
      <c r="A6" s="70" t="str">
        <f>IF(OR(DRAFT!$A9="",DRAFT!$A9="IM"),"",DRAFT!B9)</f>
        <v/>
      </c>
      <c r="B6" s="4" t="str">
        <f>IF(OR(DRAFT!$A9="",DRAFT!$A9="IM"),"",DRAFT!E9)</f>
        <v/>
      </c>
      <c r="C6" s="4" t="str">
        <f>IF(OR(DRAFT!$A9="",DRAFT!$A9="IM"),"",DRAFT!N9)</f>
        <v/>
      </c>
      <c r="D6" s="4" t="str">
        <f>IF(OR(DRAFT!$A9="",DRAFT!$A9="IM"),"",DRAFT!W9)</f>
        <v/>
      </c>
      <c r="E6" s="4" t="str">
        <f>IF(OR(DRAFT!$A9="",DRAFT!$A9="IM"),"",DRAFT!AF9)</f>
        <v/>
      </c>
      <c r="F6" s="4" t="str">
        <f>IF(OR(DRAFT!$A9="",DRAFT!$A9="IM"),"",DRAFT!AO9)</f>
        <v/>
      </c>
      <c r="G6" s="4" t="str">
        <f>IF(OR(DRAFT!$A9="",DRAFT!$A9="IM"),"",DRAFT!AX9)</f>
        <v/>
      </c>
      <c r="H6" s="4" t="str">
        <f>IF(OR(DRAFT!$A9="",DRAFT!$A9="IM"),"",DRAFT!BG9)</f>
        <v/>
      </c>
      <c r="I6" s="4" t="str">
        <f>IF(OR(DRAFT!$A9="",DRAFT!$A9="IM"),"",DRAFT!BP9)</f>
        <v/>
      </c>
      <c r="J6" s="4" t="str">
        <f>IF(OR(DRAFT!$A9="",DRAFT!$A9="IM"),"",DRAFT!BY9)</f>
        <v/>
      </c>
      <c r="K6" s="4" t="str">
        <f>IF(OR(DRAFT!$A9="",DRAFT!$A9="IM"),"",DRAFT!CI9)</f>
        <v/>
      </c>
      <c r="L6" s="4" t="str">
        <f>IF(OR(DRAFT!$A9="",DRAFT!$A9="IM"),"",DRAFT!CO9)</f>
        <v/>
      </c>
      <c r="M6" s="70" t="str">
        <f>IF(OR(DRAFT!$A9="",DRAFT!$A9="IM"),"",IFERROR(DRAFT!CS9+DRAFT!CT9,""))</f>
        <v/>
      </c>
    </row>
    <row r="7" spans="1:13" ht="18" customHeight="1" x14ac:dyDescent="0.25">
      <c r="A7" s="70" t="str">
        <f>IF(OR(DRAFT!$A10="",DRAFT!$A10="IM"),"",DRAFT!B10)</f>
        <v/>
      </c>
      <c r="B7" s="4" t="str">
        <f>IF(OR(DRAFT!$A10="",DRAFT!$A10="IM"),"",DRAFT!E10)</f>
        <v/>
      </c>
      <c r="C7" s="4" t="str">
        <f>IF(OR(DRAFT!$A10="",DRAFT!$A10="IM"),"",DRAFT!N10)</f>
        <v/>
      </c>
      <c r="D7" s="4" t="str">
        <f>IF(OR(DRAFT!$A10="",DRAFT!$A10="IM"),"",DRAFT!W10)</f>
        <v/>
      </c>
      <c r="E7" s="4" t="str">
        <f>IF(OR(DRAFT!$A10="",DRAFT!$A10="IM"),"",DRAFT!AF10)</f>
        <v/>
      </c>
      <c r="F7" s="4" t="str">
        <f>IF(OR(DRAFT!$A10="",DRAFT!$A10="IM"),"",DRAFT!AO10)</f>
        <v/>
      </c>
      <c r="G7" s="4" t="str">
        <f>IF(OR(DRAFT!$A10="",DRAFT!$A10="IM"),"",DRAFT!AX10)</f>
        <v/>
      </c>
      <c r="H7" s="4" t="str">
        <f>IF(OR(DRAFT!$A10="",DRAFT!$A10="IM"),"",DRAFT!BG10)</f>
        <v/>
      </c>
      <c r="I7" s="4" t="str">
        <f>IF(OR(DRAFT!$A10="",DRAFT!$A10="IM"),"",DRAFT!BP10)</f>
        <v/>
      </c>
      <c r="J7" s="4" t="str">
        <f>IF(OR(DRAFT!$A10="",DRAFT!$A10="IM"),"",DRAFT!BY10)</f>
        <v/>
      </c>
      <c r="K7" s="4" t="str">
        <f>IF(OR(DRAFT!$A10="",DRAFT!$A10="IM"),"",DRAFT!CI10)</f>
        <v/>
      </c>
      <c r="L7" s="4" t="str">
        <f>IF(OR(DRAFT!$A10="",DRAFT!$A10="IM"),"",DRAFT!CO10)</f>
        <v/>
      </c>
      <c r="M7" s="70" t="str">
        <f>IF(OR(DRAFT!$A10="",DRAFT!$A10="IM"),"",IFERROR(DRAFT!CS10+DRAFT!CT10,""))</f>
        <v/>
      </c>
    </row>
    <row r="8" spans="1:13" ht="18" customHeight="1" x14ac:dyDescent="0.25">
      <c r="A8" s="70" t="str">
        <f>IF(OR(DRAFT!$A11="",DRAFT!$A11="IM"),"",DRAFT!B11)</f>
        <v/>
      </c>
      <c r="B8" s="4" t="str">
        <f>IF(OR(DRAFT!$A11="",DRAFT!$A11="IM"),"",DRAFT!E11)</f>
        <v/>
      </c>
      <c r="C8" s="4" t="str">
        <f>IF(OR(DRAFT!$A11="",DRAFT!$A11="IM"),"",DRAFT!N11)</f>
        <v/>
      </c>
      <c r="D8" s="4" t="str">
        <f>IF(OR(DRAFT!$A11="",DRAFT!$A11="IM"),"",DRAFT!W11)</f>
        <v/>
      </c>
      <c r="E8" s="4" t="str">
        <f>IF(OR(DRAFT!$A11="",DRAFT!$A11="IM"),"",DRAFT!AF11)</f>
        <v/>
      </c>
      <c r="F8" s="4" t="str">
        <f>IF(OR(DRAFT!$A11="",DRAFT!$A11="IM"),"",DRAFT!AO11)</f>
        <v/>
      </c>
      <c r="G8" s="4" t="str">
        <f>IF(OR(DRAFT!$A11="",DRAFT!$A11="IM"),"",DRAFT!AX11)</f>
        <v/>
      </c>
      <c r="H8" s="4" t="str">
        <f>IF(OR(DRAFT!$A11="",DRAFT!$A11="IM"),"",DRAFT!BG11)</f>
        <v/>
      </c>
      <c r="I8" s="4" t="str">
        <f>IF(OR(DRAFT!$A11="",DRAFT!$A11="IM"),"",DRAFT!BP11)</f>
        <v/>
      </c>
      <c r="J8" s="4" t="str">
        <f>IF(OR(DRAFT!$A11="",DRAFT!$A11="IM"),"",DRAFT!BY11)</f>
        <v/>
      </c>
      <c r="K8" s="4" t="str">
        <f>IF(OR(DRAFT!$A11="",DRAFT!$A11="IM"),"",DRAFT!CI11)</f>
        <v/>
      </c>
      <c r="L8" s="4" t="str">
        <f>IF(OR(DRAFT!$A11="",DRAFT!$A11="IM"),"",DRAFT!CO11)</f>
        <v/>
      </c>
      <c r="M8" s="70" t="str">
        <f>IF(OR(DRAFT!$A11="",DRAFT!$A11="IM"),"",IFERROR(DRAFT!CS11+DRAFT!CT11,""))</f>
        <v/>
      </c>
    </row>
    <row r="9" spans="1:13" ht="18" customHeight="1" x14ac:dyDescent="0.25">
      <c r="A9" s="70" t="str">
        <f>IF(OR(DRAFT!$A12="",DRAFT!$A12="IM"),"",DRAFT!B12)</f>
        <v/>
      </c>
      <c r="B9" s="4" t="str">
        <f>IF(OR(DRAFT!$A12="",DRAFT!$A12="IM"),"",DRAFT!E12)</f>
        <v/>
      </c>
      <c r="C9" s="4" t="str">
        <f>IF(OR(DRAFT!$A12="",DRAFT!$A12="IM"),"",DRAFT!N12)</f>
        <v/>
      </c>
      <c r="D9" s="4" t="str">
        <f>IF(OR(DRAFT!$A12="",DRAFT!$A12="IM"),"",DRAFT!W12)</f>
        <v/>
      </c>
      <c r="E9" s="4" t="str">
        <f>IF(OR(DRAFT!$A12="",DRAFT!$A12="IM"),"",DRAFT!AF12)</f>
        <v/>
      </c>
      <c r="F9" s="4" t="str">
        <f>IF(OR(DRAFT!$A12="",DRAFT!$A12="IM"),"",DRAFT!AO12)</f>
        <v/>
      </c>
      <c r="G9" s="4" t="str">
        <f>IF(OR(DRAFT!$A12="",DRAFT!$A12="IM"),"",DRAFT!AX12)</f>
        <v/>
      </c>
      <c r="H9" s="4" t="str">
        <f>IF(OR(DRAFT!$A12="",DRAFT!$A12="IM"),"",DRAFT!BG12)</f>
        <v/>
      </c>
      <c r="I9" s="4" t="str">
        <f>IF(OR(DRAFT!$A12="",DRAFT!$A12="IM"),"",DRAFT!BP12)</f>
        <v/>
      </c>
      <c r="J9" s="4" t="str">
        <f>IF(OR(DRAFT!$A12="",DRAFT!$A12="IM"),"",DRAFT!BY12)</f>
        <v/>
      </c>
      <c r="K9" s="4" t="str">
        <f>IF(OR(DRAFT!$A12="",DRAFT!$A12="IM"),"",DRAFT!CI12)</f>
        <v/>
      </c>
      <c r="L9" s="4" t="str">
        <f>IF(OR(DRAFT!$A12="",DRAFT!$A12="IM"),"",DRAFT!CO12)</f>
        <v/>
      </c>
      <c r="M9" s="70" t="str">
        <f>IF(OR(DRAFT!$A12="",DRAFT!$A12="IM"),"",IFERROR(DRAFT!CS12+DRAFT!CT12,""))</f>
        <v/>
      </c>
    </row>
    <row r="10" spans="1:13" ht="18" customHeight="1" x14ac:dyDescent="0.25">
      <c r="A10" s="70" t="str">
        <f>IF(OR(DRAFT!$A13="",DRAFT!$A13="IM"),"",DRAFT!B13)</f>
        <v/>
      </c>
      <c r="B10" s="4" t="str">
        <f>IF(OR(DRAFT!$A13="",DRAFT!$A13="IM"),"",DRAFT!E13)</f>
        <v/>
      </c>
      <c r="C10" s="4" t="str">
        <f>IF(OR(DRAFT!$A13="",DRAFT!$A13="IM"),"",DRAFT!N13)</f>
        <v/>
      </c>
      <c r="D10" s="4" t="str">
        <f>IF(OR(DRAFT!$A13="",DRAFT!$A13="IM"),"",DRAFT!W13)</f>
        <v/>
      </c>
      <c r="E10" s="4" t="str">
        <f>IF(OR(DRAFT!$A13="",DRAFT!$A13="IM"),"",DRAFT!AF13)</f>
        <v/>
      </c>
      <c r="F10" s="4" t="str">
        <f>IF(OR(DRAFT!$A13="",DRAFT!$A13="IM"),"",DRAFT!AO13)</f>
        <v/>
      </c>
      <c r="G10" s="4" t="str">
        <f>IF(OR(DRAFT!$A13="",DRAFT!$A13="IM"),"",DRAFT!AX13)</f>
        <v/>
      </c>
      <c r="H10" s="4" t="str">
        <f>IF(OR(DRAFT!$A13="",DRAFT!$A13="IM"),"",DRAFT!BG13)</f>
        <v/>
      </c>
      <c r="I10" s="4" t="str">
        <f>IF(OR(DRAFT!$A13="",DRAFT!$A13="IM"),"",DRAFT!BP13)</f>
        <v/>
      </c>
      <c r="J10" s="4" t="str">
        <f>IF(OR(DRAFT!$A13="",DRAFT!$A13="IM"),"",DRAFT!BY13)</f>
        <v/>
      </c>
      <c r="K10" s="4" t="str">
        <f>IF(OR(DRAFT!$A13="",DRAFT!$A13="IM"),"",DRAFT!CI13)</f>
        <v/>
      </c>
      <c r="L10" s="4" t="str">
        <f>IF(OR(DRAFT!$A13="",DRAFT!$A13="IM"),"",DRAFT!CO13)</f>
        <v/>
      </c>
      <c r="M10" s="70" t="str">
        <f>IF(OR(DRAFT!$A13="",DRAFT!$A13="IM"),"",IFERROR(DRAFT!CS13+DRAFT!CT13,""))</f>
        <v/>
      </c>
    </row>
    <row r="11" spans="1:13" ht="18" customHeight="1" x14ac:dyDescent="0.25">
      <c r="A11" s="70" t="str">
        <f>IF(OR(DRAFT!$A14="",DRAFT!$A14="IM"),"",DRAFT!B14)</f>
        <v/>
      </c>
      <c r="B11" s="4" t="str">
        <f>IF(OR(DRAFT!$A14="",DRAFT!$A14="IM"),"",DRAFT!E14)</f>
        <v/>
      </c>
      <c r="C11" s="4" t="str">
        <f>IF(OR(DRAFT!$A14="",DRAFT!$A14="IM"),"",DRAFT!N14)</f>
        <v/>
      </c>
      <c r="D11" s="4" t="str">
        <f>IF(OR(DRAFT!$A14="",DRAFT!$A14="IM"),"",DRAFT!W14)</f>
        <v/>
      </c>
      <c r="E11" s="4" t="str">
        <f>IF(OR(DRAFT!$A14="",DRAFT!$A14="IM"),"",DRAFT!AF14)</f>
        <v/>
      </c>
      <c r="F11" s="4" t="str">
        <f>IF(OR(DRAFT!$A14="",DRAFT!$A14="IM"),"",DRAFT!AO14)</f>
        <v/>
      </c>
      <c r="G11" s="4" t="str">
        <f>IF(OR(DRAFT!$A14="",DRAFT!$A14="IM"),"",DRAFT!AX14)</f>
        <v/>
      </c>
      <c r="H11" s="4" t="str">
        <f>IF(OR(DRAFT!$A14="",DRAFT!$A14="IM"),"",DRAFT!BG14)</f>
        <v/>
      </c>
      <c r="I11" s="4" t="str">
        <f>IF(OR(DRAFT!$A14="",DRAFT!$A14="IM"),"",DRAFT!BP14)</f>
        <v/>
      </c>
      <c r="J11" s="4" t="str">
        <f>IF(OR(DRAFT!$A14="",DRAFT!$A14="IM"),"",DRAFT!BY14)</f>
        <v/>
      </c>
      <c r="K11" s="4" t="str">
        <f>IF(OR(DRAFT!$A14="",DRAFT!$A14="IM"),"",DRAFT!CI14)</f>
        <v/>
      </c>
      <c r="L11" s="4" t="str">
        <f>IF(OR(DRAFT!$A14="",DRAFT!$A14="IM"),"",DRAFT!CO14)</f>
        <v/>
      </c>
      <c r="M11" s="70" t="str">
        <f>IF(OR(DRAFT!$A14="",DRAFT!$A14="IM"),"",IFERROR(DRAFT!CS14+DRAFT!CT14,""))</f>
        <v/>
      </c>
    </row>
    <row r="12" spans="1:13" ht="18" customHeight="1" x14ac:dyDescent="0.25">
      <c r="A12" s="70" t="str">
        <f>IF(OR(DRAFT!$A15="",DRAFT!$A15="IM"),"",DRAFT!B15)</f>
        <v/>
      </c>
      <c r="B12" s="4" t="str">
        <f>IF(OR(DRAFT!$A15="",DRAFT!$A15="IM"),"",DRAFT!E15)</f>
        <v/>
      </c>
      <c r="C12" s="4" t="str">
        <f>IF(OR(DRAFT!$A15="",DRAFT!$A15="IM"),"",DRAFT!N15)</f>
        <v/>
      </c>
      <c r="D12" s="4" t="str">
        <f>IF(OR(DRAFT!$A15="",DRAFT!$A15="IM"),"",DRAFT!W15)</f>
        <v/>
      </c>
      <c r="E12" s="4" t="str">
        <f>IF(OR(DRAFT!$A15="",DRAFT!$A15="IM"),"",DRAFT!AF15)</f>
        <v/>
      </c>
      <c r="F12" s="4" t="str">
        <f>IF(OR(DRAFT!$A15="",DRAFT!$A15="IM"),"",DRAFT!AO15)</f>
        <v/>
      </c>
      <c r="G12" s="4" t="str">
        <f>IF(OR(DRAFT!$A15="",DRAFT!$A15="IM"),"",DRAFT!AX15)</f>
        <v/>
      </c>
      <c r="H12" s="4" t="str">
        <f>IF(OR(DRAFT!$A15="",DRAFT!$A15="IM"),"",DRAFT!BG15)</f>
        <v/>
      </c>
      <c r="I12" s="4" t="str">
        <f>IF(OR(DRAFT!$A15="",DRAFT!$A15="IM"),"",DRAFT!BP15)</f>
        <v/>
      </c>
      <c r="J12" s="4" t="str">
        <f>IF(OR(DRAFT!$A15="",DRAFT!$A15="IM"),"",DRAFT!BY15)</f>
        <v/>
      </c>
      <c r="K12" s="4" t="str">
        <f>IF(OR(DRAFT!$A15="",DRAFT!$A15="IM"),"",DRAFT!CI15)</f>
        <v/>
      </c>
      <c r="L12" s="4" t="str">
        <f>IF(OR(DRAFT!$A15="",DRAFT!$A15="IM"),"",DRAFT!CO15)</f>
        <v/>
      </c>
      <c r="M12" s="70" t="str">
        <f>IF(OR(DRAFT!$A15="",DRAFT!$A15="IM"),"",IFERROR(DRAFT!CS15+DRAFT!CT15,""))</f>
        <v/>
      </c>
    </row>
    <row r="13" spans="1:13" ht="18" customHeight="1" x14ac:dyDescent="0.25">
      <c r="A13" s="70" t="str">
        <f>IF(OR(DRAFT!$A16="",DRAFT!$A16="IM"),"",DRAFT!B16)</f>
        <v/>
      </c>
      <c r="B13" s="4" t="str">
        <f>IF(OR(DRAFT!$A16="",DRAFT!$A16="IM"),"",DRAFT!E16)</f>
        <v/>
      </c>
      <c r="C13" s="4" t="str">
        <f>IF(OR(DRAFT!$A16="",DRAFT!$A16="IM"),"",DRAFT!N16)</f>
        <v/>
      </c>
      <c r="D13" s="4" t="str">
        <f>IF(OR(DRAFT!$A16="",DRAFT!$A16="IM"),"",DRAFT!W16)</f>
        <v/>
      </c>
      <c r="E13" s="4" t="str">
        <f>IF(OR(DRAFT!$A16="",DRAFT!$A16="IM"),"",DRAFT!AF16)</f>
        <v/>
      </c>
      <c r="F13" s="4" t="str">
        <f>IF(OR(DRAFT!$A16="",DRAFT!$A16="IM"),"",DRAFT!AO16)</f>
        <v/>
      </c>
      <c r="G13" s="4" t="str">
        <f>IF(OR(DRAFT!$A16="",DRAFT!$A16="IM"),"",DRAFT!AX16)</f>
        <v/>
      </c>
      <c r="H13" s="4" t="str">
        <f>IF(OR(DRAFT!$A16="",DRAFT!$A16="IM"),"",DRAFT!BG16)</f>
        <v/>
      </c>
      <c r="I13" s="4" t="str">
        <f>IF(OR(DRAFT!$A16="",DRAFT!$A16="IM"),"",DRAFT!BP16)</f>
        <v/>
      </c>
      <c r="J13" s="4" t="str">
        <f>IF(OR(DRAFT!$A16="",DRAFT!$A16="IM"),"",DRAFT!BY16)</f>
        <v/>
      </c>
      <c r="K13" s="4" t="str">
        <f>IF(OR(DRAFT!$A16="",DRAFT!$A16="IM"),"",DRAFT!CI16)</f>
        <v/>
      </c>
      <c r="L13" s="4" t="str">
        <f>IF(OR(DRAFT!$A16="",DRAFT!$A16="IM"),"",DRAFT!CO16)</f>
        <v/>
      </c>
      <c r="M13" s="70" t="str">
        <f>IF(OR(DRAFT!$A16="",DRAFT!$A16="IM"),"",IFERROR(DRAFT!CS16+DRAFT!CT16,""))</f>
        <v/>
      </c>
    </row>
    <row r="14" spans="1:13" ht="18" customHeight="1" x14ac:dyDescent="0.25">
      <c r="A14" s="70" t="str">
        <f>IF(OR(DRAFT!$A17="",DRAFT!$A17="IM"),"",DRAFT!B17)</f>
        <v/>
      </c>
      <c r="B14" s="4" t="str">
        <f>IF(OR(DRAFT!$A17="",DRAFT!$A17="IM"),"",DRAFT!E17)</f>
        <v/>
      </c>
      <c r="C14" s="4" t="str">
        <f>IF(OR(DRAFT!$A17="",DRAFT!$A17="IM"),"",DRAFT!N17)</f>
        <v/>
      </c>
      <c r="D14" s="4" t="str">
        <f>IF(OR(DRAFT!$A17="",DRAFT!$A17="IM"),"",DRAFT!W17)</f>
        <v/>
      </c>
      <c r="E14" s="4" t="str">
        <f>IF(OR(DRAFT!$A17="",DRAFT!$A17="IM"),"",DRAFT!AF17)</f>
        <v/>
      </c>
      <c r="F14" s="4" t="str">
        <f>IF(OR(DRAFT!$A17="",DRAFT!$A17="IM"),"",DRAFT!AO17)</f>
        <v/>
      </c>
      <c r="G14" s="4" t="str">
        <f>IF(OR(DRAFT!$A17="",DRAFT!$A17="IM"),"",DRAFT!AX17)</f>
        <v/>
      </c>
      <c r="H14" s="4" t="str">
        <f>IF(OR(DRAFT!$A17="",DRAFT!$A17="IM"),"",DRAFT!BG17)</f>
        <v/>
      </c>
      <c r="I14" s="4" t="str">
        <f>IF(OR(DRAFT!$A17="",DRAFT!$A17="IM"),"",DRAFT!BP17)</f>
        <v/>
      </c>
      <c r="J14" s="4" t="str">
        <f>IF(OR(DRAFT!$A17="",DRAFT!$A17="IM"),"",DRAFT!BY17)</f>
        <v/>
      </c>
      <c r="K14" s="4" t="str">
        <f>IF(OR(DRAFT!$A17="",DRAFT!$A17="IM"),"",DRAFT!CI17)</f>
        <v/>
      </c>
      <c r="L14" s="4" t="str">
        <f>IF(OR(DRAFT!$A17="",DRAFT!$A17="IM"),"",DRAFT!CO17)</f>
        <v/>
      </c>
      <c r="M14" s="70" t="str">
        <f>IF(OR(DRAFT!$A17="",DRAFT!$A17="IM"),"",IFERROR(DRAFT!CS17+DRAFT!CT17,""))</f>
        <v/>
      </c>
    </row>
    <row r="15" spans="1:13" ht="18" customHeight="1" x14ac:dyDescent="0.25">
      <c r="A15" s="70" t="str">
        <f>IF(OR(DRAFT!$A18="",DRAFT!$A18="IM"),"",DRAFT!B18)</f>
        <v/>
      </c>
      <c r="B15" s="4" t="str">
        <f>IF(OR(DRAFT!$A18="",DRAFT!$A18="IM"),"",DRAFT!E18)</f>
        <v/>
      </c>
      <c r="C15" s="4" t="str">
        <f>IF(OR(DRAFT!$A18="",DRAFT!$A18="IM"),"",DRAFT!N18)</f>
        <v/>
      </c>
      <c r="D15" s="4" t="str">
        <f>IF(OR(DRAFT!$A18="",DRAFT!$A18="IM"),"",DRAFT!W18)</f>
        <v/>
      </c>
      <c r="E15" s="4" t="str">
        <f>IF(OR(DRAFT!$A18="",DRAFT!$A18="IM"),"",DRAFT!AF18)</f>
        <v/>
      </c>
      <c r="F15" s="4" t="str">
        <f>IF(OR(DRAFT!$A18="",DRAFT!$A18="IM"),"",DRAFT!AO18)</f>
        <v/>
      </c>
      <c r="G15" s="4" t="str">
        <f>IF(OR(DRAFT!$A18="",DRAFT!$A18="IM"),"",DRAFT!AX18)</f>
        <v/>
      </c>
      <c r="H15" s="4" t="str">
        <f>IF(OR(DRAFT!$A18="",DRAFT!$A18="IM"),"",DRAFT!BG18)</f>
        <v/>
      </c>
      <c r="I15" s="4" t="str">
        <f>IF(OR(DRAFT!$A18="",DRAFT!$A18="IM"),"",DRAFT!BP18)</f>
        <v/>
      </c>
      <c r="J15" s="4" t="str">
        <f>IF(OR(DRAFT!$A18="",DRAFT!$A18="IM"),"",DRAFT!BY18)</f>
        <v/>
      </c>
      <c r="K15" s="4" t="str">
        <f>IF(OR(DRAFT!$A18="",DRAFT!$A18="IM"),"",DRAFT!CI18)</f>
        <v/>
      </c>
      <c r="L15" s="4" t="str">
        <f>IF(OR(DRAFT!$A18="",DRAFT!$A18="IM"),"",DRAFT!CO18)</f>
        <v/>
      </c>
      <c r="M15" s="70" t="str">
        <f>IF(OR(DRAFT!$A18="",DRAFT!$A18="IM"),"",IFERROR(DRAFT!CS18+DRAFT!CT18,""))</f>
        <v/>
      </c>
    </row>
    <row r="16" spans="1:13" ht="18" customHeight="1" x14ac:dyDescent="0.25">
      <c r="A16" s="70" t="str">
        <f>IF(OR(DRAFT!$A19="",DRAFT!$A19="IM"),"",DRAFT!B19)</f>
        <v/>
      </c>
      <c r="B16" s="4" t="str">
        <f>IF(OR(DRAFT!$A19="",DRAFT!$A19="IM"),"",DRAFT!E19)</f>
        <v/>
      </c>
      <c r="C16" s="4" t="str">
        <f>IF(OR(DRAFT!$A19="",DRAFT!$A19="IM"),"",DRAFT!N19)</f>
        <v/>
      </c>
      <c r="D16" s="4" t="str">
        <f>IF(OR(DRAFT!$A19="",DRAFT!$A19="IM"),"",DRAFT!W19)</f>
        <v/>
      </c>
      <c r="E16" s="4" t="str">
        <f>IF(OR(DRAFT!$A19="",DRAFT!$A19="IM"),"",DRAFT!AF19)</f>
        <v/>
      </c>
      <c r="F16" s="4" t="str">
        <f>IF(OR(DRAFT!$A19="",DRAFT!$A19="IM"),"",DRAFT!AO19)</f>
        <v/>
      </c>
      <c r="G16" s="4" t="str">
        <f>IF(OR(DRAFT!$A19="",DRAFT!$A19="IM"),"",DRAFT!AX19)</f>
        <v/>
      </c>
      <c r="H16" s="4" t="str">
        <f>IF(OR(DRAFT!$A19="",DRAFT!$A19="IM"),"",DRAFT!BG19)</f>
        <v/>
      </c>
      <c r="I16" s="4" t="str">
        <f>IF(OR(DRAFT!$A19="",DRAFT!$A19="IM"),"",DRAFT!BP19)</f>
        <v/>
      </c>
      <c r="J16" s="4" t="str">
        <f>IF(OR(DRAFT!$A19="",DRAFT!$A19="IM"),"",DRAFT!BY19)</f>
        <v/>
      </c>
      <c r="K16" s="4" t="str">
        <f>IF(OR(DRAFT!$A19="",DRAFT!$A19="IM"),"",DRAFT!CI19)</f>
        <v/>
      </c>
      <c r="L16" s="4" t="str">
        <f>IF(OR(DRAFT!$A19="",DRAFT!$A19="IM"),"",DRAFT!CO19)</f>
        <v/>
      </c>
      <c r="M16" s="70" t="str">
        <f>IF(OR(DRAFT!$A19="",DRAFT!$A19="IM"),"",IFERROR(DRAFT!CS19+DRAFT!CT19,""))</f>
        <v/>
      </c>
    </row>
    <row r="17" spans="1:13" ht="18" customHeight="1" x14ac:dyDescent="0.25">
      <c r="A17" s="70" t="str">
        <f>IF(OR(DRAFT!$A20="",DRAFT!$A20="IM"),"",DRAFT!B20)</f>
        <v/>
      </c>
      <c r="B17" s="4" t="str">
        <f>IF(OR(DRAFT!$A20="",DRAFT!$A20="IM"),"",DRAFT!E20)</f>
        <v/>
      </c>
      <c r="C17" s="4" t="str">
        <f>IF(OR(DRAFT!$A20="",DRAFT!$A20="IM"),"",DRAFT!N20)</f>
        <v/>
      </c>
      <c r="D17" s="4" t="str">
        <f>IF(OR(DRAFT!$A20="",DRAFT!$A20="IM"),"",DRAFT!W20)</f>
        <v/>
      </c>
      <c r="E17" s="4" t="str">
        <f>IF(OR(DRAFT!$A20="",DRAFT!$A20="IM"),"",DRAFT!AF20)</f>
        <v/>
      </c>
      <c r="F17" s="4" t="str">
        <f>IF(OR(DRAFT!$A20="",DRAFT!$A20="IM"),"",DRAFT!AO20)</f>
        <v/>
      </c>
      <c r="G17" s="4" t="str">
        <f>IF(OR(DRAFT!$A20="",DRAFT!$A20="IM"),"",DRAFT!AX20)</f>
        <v/>
      </c>
      <c r="H17" s="4" t="str">
        <f>IF(OR(DRAFT!$A20="",DRAFT!$A20="IM"),"",DRAFT!BG20)</f>
        <v/>
      </c>
      <c r="I17" s="4" t="str">
        <f>IF(OR(DRAFT!$A20="",DRAFT!$A20="IM"),"",DRAFT!BP20)</f>
        <v/>
      </c>
      <c r="J17" s="4" t="str">
        <f>IF(OR(DRAFT!$A20="",DRAFT!$A20="IM"),"",DRAFT!BY20)</f>
        <v/>
      </c>
      <c r="K17" s="4" t="str">
        <f>IF(OR(DRAFT!$A20="",DRAFT!$A20="IM"),"",DRAFT!CI20)</f>
        <v/>
      </c>
      <c r="L17" s="4" t="str">
        <f>IF(OR(DRAFT!$A20="",DRAFT!$A20="IM"),"",DRAFT!CO20)</f>
        <v/>
      </c>
      <c r="M17" s="70" t="str">
        <f>IF(OR(DRAFT!$A20="",DRAFT!$A20="IM"),"",IFERROR(DRAFT!CS20+DRAFT!CT20,""))</f>
        <v/>
      </c>
    </row>
    <row r="18" spans="1:13" ht="18" customHeight="1" x14ac:dyDescent="0.25">
      <c r="A18" s="70" t="str">
        <f>IF(OR(DRAFT!$A21="",DRAFT!$A21="IM"),"",DRAFT!B21)</f>
        <v/>
      </c>
      <c r="B18" s="4" t="str">
        <f>IF(OR(DRAFT!$A21="",DRAFT!$A21="IM"),"",DRAFT!E21)</f>
        <v/>
      </c>
      <c r="C18" s="4" t="str">
        <f>IF(OR(DRAFT!$A21="",DRAFT!$A21="IM"),"",DRAFT!N21)</f>
        <v/>
      </c>
      <c r="D18" s="4" t="str">
        <f>IF(OR(DRAFT!$A21="",DRAFT!$A21="IM"),"",DRAFT!W21)</f>
        <v/>
      </c>
      <c r="E18" s="4" t="str">
        <f>IF(OR(DRAFT!$A21="",DRAFT!$A21="IM"),"",DRAFT!AF21)</f>
        <v/>
      </c>
      <c r="F18" s="4" t="str">
        <f>IF(OR(DRAFT!$A21="",DRAFT!$A21="IM"),"",DRAFT!AO21)</f>
        <v/>
      </c>
      <c r="G18" s="4" t="str">
        <f>IF(OR(DRAFT!$A21="",DRAFT!$A21="IM"),"",DRAFT!AX21)</f>
        <v/>
      </c>
      <c r="H18" s="4" t="str">
        <f>IF(OR(DRAFT!$A21="",DRAFT!$A21="IM"),"",DRAFT!BG21)</f>
        <v/>
      </c>
      <c r="I18" s="4" t="str">
        <f>IF(OR(DRAFT!$A21="",DRAFT!$A21="IM"),"",DRAFT!BP21)</f>
        <v/>
      </c>
      <c r="J18" s="4" t="str">
        <f>IF(OR(DRAFT!$A21="",DRAFT!$A21="IM"),"",DRAFT!BY21)</f>
        <v/>
      </c>
      <c r="K18" s="4" t="str">
        <f>IF(OR(DRAFT!$A21="",DRAFT!$A21="IM"),"",DRAFT!CI21)</f>
        <v/>
      </c>
      <c r="L18" s="4" t="str">
        <f>IF(OR(DRAFT!$A21="",DRAFT!$A21="IM"),"",DRAFT!CO21)</f>
        <v/>
      </c>
      <c r="M18" s="70" t="str">
        <f>IF(OR(DRAFT!$A21="",DRAFT!$A21="IM"),"",IFERROR(DRAFT!CS21+DRAFT!CT21,""))</f>
        <v/>
      </c>
    </row>
    <row r="19" spans="1:13" ht="18" customHeight="1" x14ac:dyDescent="0.25">
      <c r="A19" s="70" t="str">
        <f>IF(OR(DRAFT!$A22="",DRAFT!$A22="IM"),"",DRAFT!B22)</f>
        <v/>
      </c>
      <c r="B19" s="4" t="str">
        <f>IF(OR(DRAFT!$A22="",DRAFT!$A22="IM"),"",DRAFT!E22)</f>
        <v/>
      </c>
      <c r="C19" s="4" t="str">
        <f>IF(OR(DRAFT!$A22="",DRAFT!$A22="IM"),"",DRAFT!N22)</f>
        <v/>
      </c>
      <c r="D19" s="4" t="str">
        <f>IF(OR(DRAFT!$A22="",DRAFT!$A22="IM"),"",DRAFT!W22)</f>
        <v/>
      </c>
      <c r="E19" s="4" t="str">
        <f>IF(OR(DRAFT!$A22="",DRAFT!$A22="IM"),"",DRAFT!AF22)</f>
        <v/>
      </c>
      <c r="F19" s="4" t="str">
        <f>IF(OR(DRAFT!$A22="",DRAFT!$A22="IM"),"",DRAFT!AO22)</f>
        <v/>
      </c>
      <c r="G19" s="4" t="str">
        <f>IF(OR(DRAFT!$A22="",DRAFT!$A22="IM"),"",DRAFT!AX22)</f>
        <v/>
      </c>
      <c r="H19" s="4" t="str">
        <f>IF(OR(DRAFT!$A22="",DRAFT!$A22="IM"),"",DRAFT!BG22)</f>
        <v/>
      </c>
      <c r="I19" s="4" t="str">
        <f>IF(OR(DRAFT!$A22="",DRAFT!$A22="IM"),"",DRAFT!BP22)</f>
        <v/>
      </c>
      <c r="J19" s="4" t="str">
        <f>IF(OR(DRAFT!$A22="",DRAFT!$A22="IM"),"",DRAFT!BY22)</f>
        <v/>
      </c>
      <c r="K19" s="4" t="str">
        <f>IF(OR(DRAFT!$A22="",DRAFT!$A22="IM"),"",DRAFT!CI22)</f>
        <v/>
      </c>
      <c r="L19" s="4" t="str">
        <f>IF(OR(DRAFT!$A22="",DRAFT!$A22="IM"),"",DRAFT!CO22)</f>
        <v/>
      </c>
      <c r="M19" s="70" t="str">
        <f>IF(OR(DRAFT!$A22="",DRAFT!$A22="IM"),"",IFERROR(DRAFT!CS22+DRAFT!CT22,""))</f>
        <v/>
      </c>
    </row>
    <row r="20" spans="1:13" ht="18" customHeight="1" x14ac:dyDescent="0.25">
      <c r="A20" s="70" t="str">
        <f>IF(OR(DRAFT!$A23="",DRAFT!$A23="IM"),"",DRAFT!B23)</f>
        <v/>
      </c>
      <c r="B20" s="4" t="str">
        <f>IF(OR(DRAFT!$A23="",DRAFT!$A23="IM"),"",DRAFT!E23)</f>
        <v/>
      </c>
      <c r="C20" s="4" t="str">
        <f>IF(OR(DRAFT!$A23="",DRAFT!$A23="IM"),"",DRAFT!N23)</f>
        <v/>
      </c>
      <c r="D20" s="4" t="str">
        <f>IF(OR(DRAFT!$A23="",DRAFT!$A23="IM"),"",DRAFT!W23)</f>
        <v/>
      </c>
      <c r="E20" s="4" t="str">
        <f>IF(OR(DRAFT!$A23="",DRAFT!$A23="IM"),"",DRAFT!AF23)</f>
        <v/>
      </c>
      <c r="F20" s="4" t="str">
        <f>IF(OR(DRAFT!$A23="",DRAFT!$A23="IM"),"",DRAFT!AO23)</f>
        <v/>
      </c>
      <c r="G20" s="4" t="str">
        <f>IF(OR(DRAFT!$A23="",DRAFT!$A23="IM"),"",DRAFT!AX23)</f>
        <v/>
      </c>
      <c r="H20" s="4" t="str">
        <f>IF(OR(DRAFT!$A23="",DRAFT!$A23="IM"),"",DRAFT!BG23)</f>
        <v/>
      </c>
      <c r="I20" s="4" t="str">
        <f>IF(OR(DRAFT!$A23="",DRAFT!$A23="IM"),"",DRAFT!BP23)</f>
        <v/>
      </c>
      <c r="J20" s="4" t="str">
        <f>IF(OR(DRAFT!$A23="",DRAFT!$A23="IM"),"",DRAFT!BY23)</f>
        <v/>
      </c>
      <c r="K20" s="4" t="str">
        <f>IF(OR(DRAFT!$A23="",DRAFT!$A23="IM"),"",DRAFT!CI23)</f>
        <v/>
      </c>
      <c r="L20" s="4" t="str">
        <f>IF(OR(DRAFT!$A23="",DRAFT!$A23="IM"),"",DRAFT!CO23)</f>
        <v/>
      </c>
      <c r="M20" s="70" t="str">
        <f>IF(OR(DRAFT!$A23="",DRAFT!$A23="IM"),"",IFERROR(DRAFT!CS23+DRAFT!CT23,""))</f>
        <v/>
      </c>
    </row>
    <row r="21" spans="1:13" ht="18" customHeight="1" x14ac:dyDescent="0.25">
      <c r="A21" s="70" t="str">
        <f>IF(OR(DRAFT!$A24="",DRAFT!$A24="IM"),"",DRAFT!B24)</f>
        <v/>
      </c>
      <c r="B21" s="4" t="str">
        <f>IF(OR(DRAFT!$A24="",DRAFT!$A24="IM"),"",DRAFT!E24)</f>
        <v/>
      </c>
      <c r="C21" s="4" t="str">
        <f>IF(OR(DRAFT!$A24="",DRAFT!$A24="IM"),"",DRAFT!N24)</f>
        <v/>
      </c>
      <c r="D21" s="4" t="str">
        <f>IF(OR(DRAFT!$A24="",DRAFT!$A24="IM"),"",DRAFT!W24)</f>
        <v/>
      </c>
      <c r="E21" s="4" t="str">
        <f>IF(OR(DRAFT!$A24="",DRAFT!$A24="IM"),"",DRAFT!AF24)</f>
        <v/>
      </c>
      <c r="F21" s="4" t="str">
        <f>IF(OR(DRAFT!$A24="",DRAFT!$A24="IM"),"",DRAFT!AO24)</f>
        <v/>
      </c>
      <c r="G21" s="4" t="str">
        <f>IF(OR(DRAFT!$A24="",DRAFT!$A24="IM"),"",DRAFT!AX24)</f>
        <v/>
      </c>
      <c r="H21" s="4" t="str">
        <f>IF(OR(DRAFT!$A24="",DRAFT!$A24="IM"),"",DRAFT!BG24)</f>
        <v/>
      </c>
      <c r="I21" s="4" t="str">
        <f>IF(OR(DRAFT!$A24="",DRAFT!$A24="IM"),"",DRAFT!BP24)</f>
        <v/>
      </c>
      <c r="J21" s="4" t="str">
        <f>IF(OR(DRAFT!$A24="",DRAFT!$A24="IM"),"",DRAFT!BY24)</f>
        <v/>
      </c>
      <c r="K21" s="4" t="str">
        <f>IF(OR(DRAFT!$A24="",DRAFT!$A24="IM"),"",DRAFT!CI24)</f>
        <v/>
      </c>
      <c r="L21" s="4" t="str">
        <f>IF(OR(DRAFT!$A24="",DRAFT!$A24="IM"),"",DRAFT!CO24)</f>
        <v/>
      </c>
      <c r="M21" s="70" t="str">
        <f>IF(OR(DRAFT!$A24="",DRAFT!$A24="IM"),"",IFERROR(DRAFT!CS24+DRAFT!CT24,""))</f>
        <v/>
      </c>
    </row>
    <row r="22" spans="1:13" ht="18" customHeight="1" x14ac:dyDescent="0.25">
      <c r="A22" s="70" t="str">
        <f>IF(OR(DRAFT!$A25="",DRAFT!$A25="IM"),"",DRAFT!B25)</f>
        <v/>
      </c>
      <c r="B22" s="4" t="str">
        <f>IF(OR(DRAFT!$A25="",DRAFT!$A25="IM"),"",DRAFT!E25)</f>
        <v/>
      </c>
      <c r="C22" s="4" t="str">
        <f>IF(OR(DRAFT!$A25="",DRAFT!$A25="IM"),"",DRAFT!N25)</f>
        <v/>
      </c>
      <c r="D22" s="4" t="str">
        <f>IF(OR(DRAFT!$A25="",DRAFT!$A25="IM"),"",DRAFT!W25)</f>
        <v/>
      </c>
      <c r="E22" s="4" t="str">
        <f>IF(OR(DRAFT!$A25="",DRAFT!$A25="IM"),"",DRAFT!AF25)</f>
        <v/>
      </c>
      <c r="F22" s="4" t="str">
        <f>IF(OR(DRAFT!$A25="",DRAFT!$A25="IM"),"",DRAFT!AO25)</f>
        <v/>
      </c>
      <c r="G22" s="4" t="str">
        <f>IF(OR(DRAFT!$A25="",DRAFT!$A25="IM"),"",DRAFT!AX25)</f>
        <v/>
      </c>
      <c r="H22" s="4" t="str">
        <f>IF(OR(DRAFT!$A25="",DRAFT!$A25="IM"),"",DRAFT!BG25)</f>
        <v/>
      </c>
      <c r="I22" s="4" t="str">
        <f>IF(OR(DRAFT!$A25="",DRAFT!$A25="IM"),"",DRAFT!BP25)</f>
        <v/>
      </c>
      <c r="J22" s="4" t="str">
        <f>IF(OR(DRAFT!$A25="",DRAFT!$A25="IM"),"",DRAFT!BY25)</f>
        <v/>
      </c>
      <c r="K22" s="4" t="str">
        <f>IF(OR(DRAFT!$A25="",DRAFT!$A25="IM"),"",DRAFT!CI25)</f>
        <v/>
      </c>
      <c r="L22" s="4" t="str">
        <f>IF(OR(DRAFT!$A25="",DRAFT!$A25="IM"),"",DRAFT!CO25)</f>
        <v/>
      </c>
      <c r="M22" s="70" t="str">
        <f>IF(OR(DRAFT!$A25="",DRAFT!$A25="IM"),"",IFERROR(DRAFT!CS25+DRAFT!CT25,""))</f>
        <v/>
      </c>
    </row>
    <row r="23" spans="1:13" ht="18" customHeight="1" x14ac:dyDescent="0.25">
      <c r="A23" s="70" t="str">
        <f>IF(OR(DRAFT!$A26="",DRAFT!$A26="IM"),"",DRAFT!B26)</f>
        <v/>
      </c>
      <c r="B23" s="4" t="str">
        <f>IF(OR(DRAFT!$A26="",DRAFT!$A26="IM"),"",DRAFT!E26)</f>
        <v/>
      </c>
      <c r="C23" s="4" t="str">
        <f>IF(OR(DRAFT!$A26="",DRAFT!$A26="IM"),"",DRAFT!N26)</f>
        <v/>
      </c>
      <c r="D23" s="4" t="str">
        <f>IF(OR(DRAFT!$A26="",DRAFT!$A26="IM"),"",DRAFT!W26)</f>
        <v/>
      </c>
      <c r="E23" s="4" t="str">
        <f>IF(OR(DRAFT!$A26="",DRAFT!$A26="IM"),"",DRAFT!AF26)</f>
        <v/>
      </c>
      <c r="F23" s="4" t="str">
        <f>IF(OR(DRAFT!$A26="",DRAFT!$A26="IM"),"",DRAFT!AO26)</f>
        <v/>
      </c>
      <c r="G23" s="4" t="str">
        <f>IF(OR(DRAFT!$A26="",DRAFT!$A26="IM"),"",DRAFT!AX26)</f>
        <v/>
      </c>
      <c r="H23" s="4" t="str">
        <f>IF(OR(DRAFT!$A26="",DRAFT!$A26="IM"),"",DRAFT!BG26)</f>
        <v/>
      </c>
      <c r="I23" s="4" t="str">
        <f>IF(OR(DRAFT!$A26="",DRAFT!$A26="IM"),"",DRAFT!BP26)</f>
        <v/>
      </c>
      <c r="J23" s="4" t="str">
        <f>IF(OR(DRAFT!$A26="",DRAFT!$A26="IM"),"",DRAFT!BY26)</f>
        <v/>
      </c>
      <c r="K23" s="4" t="str">
        <f>IF(OR(DRAFT!$A26="",DRAFT!$A26="IM"),"",DRAFT!CI26)</f>
        <v/>
      </c>
      <c r="L23" s="4" t="str">
        <f>IF(OR(DRAFT!$A26="",DRAFT!$A26="IM"),"",DRAFT!CO26)</f>
        <v/>
      </c>
      <c r="M23" s="70" t="str">
        <f>IF(OR(DRAFT!$A26="",DRAFT!$A26="IM"),"",IFERROR(DRAFT!CS26+DRAFT!CT26,""))</f>
        <v/>
      </c>
    </row>
    <row r="24" spans="1:13" ht="18" customHeight="1" x14ac:dyDescent="0.25">
      <c r="A24" s="70" t="str">
        <f>IF(OR(DRAFT!$A27="",DRAFT!$A27="IM"),"",DRAFT!B27)</f>
        <v/>
      </c>
      <c r="B24" s="4" t="str">
        <f>IF(OR(DRAFT!$A27="",DRAFT!$A27="IM"),"",DRAFT!E27)</f>
        <v/>
      </c>
      <c r="C24" s="4" t="str">
        <f>IF(OR(DRAFT!$A27="",DRAFT!$A27="IM"),"",DRAFT!N27)</f>
        <v/>
      </c>
      <c r="D24" s="4" t="str">
        <f>IF(OR(DRAFT!$A27="",DRAFT!$A27="IM"),"",DRAFT!W27)</f>
        <v/>
      </c>
      <c r="E24" s="4" t="str">
        <f>IF(OR(DRAFT!$A27="",DRAFT!$A27="IM"),"",DRAFT!AF27)</f>
        <v/>
      </c>
      <c r="F24" s="4" t="str">
        <f>IF(OR(DRAFT!$A27="",DRAFT!$A27="IM"),"",DRAFT!AO27)</f>
        <v/>
      </c>
      <c r="G24" s="4" t="str">
        <f>IF(OR(DRAFT!$A27="",DRAFT!$A27="IM"),"",DRAFT!AX27)</f>
        <v/>
      </c>
      <c r="H24" s="4" t="str">
        <f>IF(OR(DRAFT!$A27="",DRAFT!$A27="IM"),"",DRAFT!BG27)</f>
        <v/>
      </c>
      <c r="I24" s="4" t="str">
        <f>IF(OR(DRAFT!$A27="",DRAFT!$A27="IM"),"",DRAFT!BP27)</f>
        <v/>
      </c>
      <c r="J24" s="4" t="str">
        <f>IF(OR(DRAFT!$A27="",DRAFT!$A27="IM"),"",DRAFT!BY27)</f>
        <v/>
      </c>
      <c r="K24" s="4" t="str">
        <f>IF(OR(DRAFT!$A27="",DRAFT!$A27="IM"),"",DRAFT!CI27)</f>
        <v/>
      </c>
      <c r="L24" s="4" t="str">
        <f>IF(OR(DRAFT!$A27="",DRAFT!$A27="IM"),"",DRAFT!CO27)</f>
        <v/>
      </c>
      <c r="M24" s="70" t="str">
        <f>IF(OR(DRAFT!$A27="",DRAFT!$A27="IM"),"",IFERROR(DRAFT!CS27+DRAFT!CT27,""))</f>
        <v/>
      </c>
    </row>
    <row r="25" spans="1:13" ht="18" customHeight="1" x14ac:dyDescent="0.25">
      <c r="A25" s="70" t="str">
        <f>IF(OR(DRAFT!$A28="",DRAFT!$A28="IM"),"",DRAFT!B28)</f>
        <v/>
      </c>
      <c r="B25" s="4" t="str">
        <f>IF(OR(DRAFT!$A28="",DRAFT!$A28="IM"),"",DRAFT!E28)</f>
        <v/>
      </c>
      <c r="C25" s="4" t="str">
        <f>IF(OR(DRAFT!$A28="",DRAFT!$A28="IM"),"",DRAFT!N28)</f>
        <v/>
      </c>
      <c r="D25" s="4" t="str">
        <f>IF(OR(DRAFT!$A28="",DRAFT!$A28="IM"),"",DRAFT!W28)</f>
        <v/>
      </c>
      <c r="E25" s="4" t="str">
        <f>IF(OR(DRAFT!$A28="",DRAFT!$A28="IM"),"",DRAFT!AF28)</f>
        <v/>
      </c>
      <c r="F25" s="4" t="str">
        <f>IF(OR(DRAFT!$A28="",DRAFT!$A28="IM"),"",DRAFT!AO28)</f>
        <v/>
      </c>
      <c r="G25" s="4" t="str">
        <f>IF(OR(DRAFT!$A28="",DRAFT!$A28="IM"),"",DRAFT!AX28)</f>
        <v/>
      </c>
      <c r="H25" s="4" t="str">
        <f>IF(OR(DRAFT!$A28="",DRAFT!$A28="IM"),"",DRAFT!BG28)</f>
        <v/>
      </c>
      <c r="I25" s="4" t="str">
        <f>IF(OR(DRAFT!$A28="",DRAFT!$A28="IM"),"",DRAFT!BP28)</f>
        <v/>
      </c>
      <c r="J25" s="4" t="str">
        <f>IF(OR(DRAFT!$A28="",DRAFT!$A28="IM"),"",DRAFT!BY28)</f>
        <v/>
      </c>
      <c r="K25" s="4" t="str">
        <f>IF(OR(DRAFT!$A28="",DRAFT!$A28="IM"),"",DRAFT!CI28)</f>
        <v/>
      </c>
      <c r="L25" s="4" t="str">
        <f>IF(OR(DRAFT!$A28="",DRAFT!$A28="IM"),"",DRAFT!CO28)</f>
        <v/>
      </c>
      <c r="M25" s="70" t="str">
        <f>IF(OR(DRAFT!$A28="",DRAFT!$A28="IM"),"",IFERROR(DRAFT!CS28+DRAFT!CT28,""))</f>
        <v/>
      </c>
    </row>
    <row r="26" spans="1:13" ht="18" customHeight="1" x14ac:dyDescent="0.25">
      <c r="A26" s="70" t="str">
        <f>IF(OR(DRAFT!$A29="",DRAFT!$A29="IM"),"",DRAFT!B29)</f>
        <v/>
      </c>
      <c r="B26" s="4" t="str">
        <f>IF(OR(DRAFT!$A29="",DRAFT!$A29="IM"),"",DRAFT!E29)</f>
        <v/>
      </c>
      <c r="C26" s="4" t="str">
        <f>IF(OR(DRAFT!$A29="",DRAFT!$A29="IM"),"",DRAFT!N29)</f>
        <v/>
      </c>
      <c r="D26" s="4" t="str">
        <f>IF(OR(DRAFT!$A29="",DRAFT!$A29="IM"),"",DRAFT!W29)</f>
        <v/>
      </c>
      <c r="E26" s="4" t="str">
        <f>IF(OR(DRAFT!$A29="",DRAFT!$A29="IM"),"",DRAFT!AF29)</f>
        <v/>
      </c>
      <c r="F26" s="4" t="str">
        <f>IF(OR(DRAFT!$A29="",DRAFT!$A29="IM"),"",DRAFT!AO29)</f>
        <v/>
      </c>
      <c r="G26" s="4" t="str">
        <f>IF(OR(DRAFT!$A29="",DRAFT!$A29="IM"),"",DRAFT!AX29)</f>
        <v/>
      </c>
      <c r="H26" s="4" t="str">
        <f>IF(OR(DRAFT!$A29="",DRAFT!$A29="IM"),"",DRAFT!BG29)</f>
        <v/>
      </c>
      <c r="I26" s="4" t="str">
        <f>IF(OR(DRAFT!$A29="",DRAFT!$A29="IM"),"",DRAFT!BP29)</f>
        <v/>
      </c>
      <c r="J26" s="4" t="str">
        <f>IF(OR(DRAFT!$A29="",DRAFT!$A29="IM"),"",DRAFT!BY29)</f>
        <v/>
      </c>
      <c r="K26" s="4" t="str">
        <f>IF(OR(DRAFT!$A29="",DRAFT!$A29="IM"),"",DRAFT!CI29)</f>
        <v/>
      </c>
      <c r="L26" s="4" t="str">
        <f>IF(OR(DRAFT!$A29="",DRAFT!$A29="IM"),"",DRAFT!CO29)</f>
        <v/>
      </c>
      <c r="M26" s="70" t="str">
        <f>IF(OR(DRAFT!$A29="",DRAFT!$A29="IM"),"",IFERROR(DRAFT!CS29+DRAFT!CT29,""))</f>
        <v/>
      </c>
    </row>
    <row r="27" spans="1:13" ht="18" customHeight="1" x14ac:dyDescent="0.25">
      <c r="A27" s="70" t="str">
        <f>IF(OR(DRAFT!$A30="",DRAFT!$A30="IM"),"",DRAFT!B30)</f>
        <v/>
      </c>
      <c r="B27" s="4" t="str">
        <f>IF(OR(DRAFT!$A30="",DRAFT!$A30="IM"),"",DRAFT!E30)</f>
        <v/>
      </c>
      <c r="C27" s="4" t="str">
        <f>IF(OR(DRAFT!$A30="",DRAFT!$A30="IM"),"",DRAFT!N30)</f>
        <v/>
      </c>
      <c r="D27" s="4" t="str">
        <f>IF(OR(DRAFT!$A30="",DRAFT!$A30="IM"),"",DRAFT!W30)</f>
        <v/>
      </c>
      <c r="E27" s="4" t="str">
        <f>IF(OR(DRAFT!$A30="",DRAFT!$A30="IM"),"",DRAFT!AF30)</f>
        <v/>
      </c>
      <c r="F27" s="4" t="str">
        <f>IF(OR(DRAFT!$A30="",DRAFT!$A30="IM"),"",DRAFT!AO30)</f>
        <v/>
      </c>
      <c r="G27" s="4" t="str">
        <f>IF(OR(DRAFT!$A30="",DRAFT!$A30="IM"),"",DRAFT!AX30)</f>
        <v/>
      </c>
      <c r="H27" s="4" t="str">
        <f>IF(OR(DRAFT!$A30="",DRAFT!$A30="IM"),"",DRAFT!BG30)</f>
        <v/>
      </c>
      <c r="I27" s="4" t="str">
        <f>IF(OR(DRAFT!$A30="",DRAFT!$A30="IM"),"",DRAFT!BP30)</f>
        <v/>
      </c>
      <c r="J27" s="4" t="str">
        <f>IF(OR(DRAFT!$A30="",DRAFT!$A30="IM"),"",DRAFT!BY30)</f>
        <v/>
      </c>
      <c r="K27" s="4" t="str">
        <f>IF(OR(DRAFT!$A30="",DRAFT!$A30="IM"),"",DRAFT!CI30)</f>
        <v/>
      </c>
      <c r="L27" s="4" t="str">
        <f>IF(OR(DRAFT!$A30="",DRAFT!$A30="IM"),"",DRAFT!CO30)</f>
        <v/>
      </c>
      <c r="M27" s="70" t="str">
        <f>IF(OR(DRAFT!$A30="",DRAFT!$A30="IM"),"",IFERROR(DRAFT!CS30+DRAFT!CT30,""))</f>
        <v/>
      </c>
    </row>
    <row r="28" spans="1:13" ht="18" customHeight="1" x14ac:dyDescent="0.25">
      <c r="A28" s="70" t="str">
        <f>IF(OR(DRAFT!$A31="",DRAFT!$A31="IM"),"",DRAFT!B31)</f>
        <v/>
      </c>
      <c r="B28" s="4" t="str">
        <f>IF(OR(DRAFT!$A31="",DRAFT!$A31="IM"),"",DRAFT!E31)</f>
        <v/>
      </c>
      <c r="C28" s="4" t="str">
        <f>IF(OR(DRAFT!$A31="",DRAFT!$A31="IM"),"",DRAFT!N31)</f>
        <v/>
      </c>
      <c r="D28" s="4" t="str">
        <f>IF(OR(DRAFT!$A31="",DRAFT!$A31="IM"),"",DRAFT!W31)</f>
        <v/>
      </c>
      <c r="E28" s="4" t="str">
        <f>IF(OR(DRAFT!$A31="",DRAFT!$A31="IM"),"",DRAFT!AF31)</f>
        <v/>
      </c>
      <c r="F28" s="4" t="str">
        <f>IF(OR(DRAFT!$A31="",DRAFT!$A31="IM"),"",DRAFT!AO31)</f>
        <v/>
      </c>
      <c r="G28" s="4" t="str">
        <f>IF(OR(DRAFT!$A31="",DRAFT!$A31="IM"),"",DRAFT!AX31)</f>
        <v/>
      </c>
      <c r="H28" s="4" t="str">
        <f>IF(OR(DRAFT!$A31="",DRAFT!$A31="IM"),"",DRAFT!BG31)</f>
        <v/>
      </c>
      <c r="I28" s="4" t="str">
        <f>IF(OR(DRAFT!$A31="",DRAFT!$A31="IM"),"",DRAFT!BP31)</f>
        <v/>
      </c>
      <c r="J28" s="4" t="str">
        <f>IF(OR(DRAFT!$A31="",DRAFT!$A31="IM"),"",DRAFT!BY31)</f>
        <v/>
      </c>
      <c r="K28" s="4" t="str">
        <f>IF(OR(DRAFT!$A31="",DRAFT!$A31="IM"),"",DRAFT!CI31)</f>
        <v/>
      </c>
      <c r="L28" s="4" t="str">
        <f>IF(OR(DRAFT!$A31="",DRAFT!$A31="IM"),"",DRAFT!CO31)</f>
        <v/>
      </c>
      <c r="M28" s="70" t="str">
        <f>IF(OR(DRAFT!$A31="",DRAFT!$A31="IM"),"",IFERROR(DRAFT!CS31+DRAFT!CT31,""))</f>
        <v/>
      </c>
    </row>
    <row r="29" spans="1:13" ht="18" customHeight="1" x14ac:dyDescent="0.25">
      <c r="A29" s="70" t="str">
        <f>IF(OR(DRAFT!$A32="",DRAFT!$A32="IM"),"",DRAFT!B32)</f>
        <v/>
      </c>
      <c r="B29" s="4" t="str">
        <f>IF(OR(DRAFT!$A32="",DRAFT!$A32="IM"),"",DRAFT!E32)</f>
        <v/>
      </c>
      <c r="C29" s="4" t="str">
        <f>IF(OR(DRAFT!$A32="",DRAFT!$A32="IM"),"",DRAFT!N32)</f>
        <v/>
      </c>
      <c r="D29" s="4" t="str">
        <f>IF(OR(DRAFT!$A32="",DRAFT!$A32="IM"),"",DRAFT!W32)</f>
        <v/>
      </c>
      <c r="E29" s="4" t="str">
        <f>IF(OR(DRAFT!$A32="",DRAFT!$A32="IM"),"",DRAFT!AF32)</f>
        <v/>
      </c>
      <c r="F29" s="4" t="str">
        <f>IF(OR(DRAFT!$A32="",DRAFT!$A32="IM"),"",DRAFT!AO32)</f>
        <v/>
      </c>
      <c r="G29" s="4" t="str">
        <f>IF(OR(DRAFT!$A32="",DRAFT!$A32="IM"),"",DRAFT!AX32)</f>
        <v/>
      </c>
      <c r="H29" s="4" t="str">
        <f>IF(OR(DRAFT!$A32="",DRAFT!$A32="IM"),"",DRAFT!BG32)</f>
        <v/>
      </c>
      <c r="I29" s="4" t="str">
        <f>IF(OR(DRAFT!$A32="",DRAFT!$A32="IM"),"",DRAFT!BP32)</f>
        <v/>
      </c>
      <c r="J29" s="4" t="str">
        <f>IF(OR(DRAFT!$A32="",DRAFT!$A32="IM"),"",DRAFT!BY32)</f>
        <v/>
      </c>
      <c r="K29" s="4" t="str">
        <f>IF(OR(DRAFT!$A32="",DRAFT!$A32="IM"),"",DRAFT!CI32)</f>
        <v/>
      </c>
      <c r="L29" s="4" t="str">
        <f>IF(OR(DRAFT!$A32="",DRAFT!$A32="IM"),"",DRAFT!CO32)</f>
        <v/>
      </c>
      <c r="M29" s="70" t="str">
        <f>IF(OR(DRAFT!$A32="",DRAFT!$A32="IM"),"",IFERROR(DRAFT!CS32+DRAFT!CT32,""))</f>
        <v/>
      </c>
    </row>
    <row r="30" spans="1:13" ht="18" customHeight="1" x14ac:dyDescent="0.25">
      <c r="A30" s="70" t="str">
        <f>IF(OR(DRAFT!$A33="",DRAFT!$A33="IM"),"",DRAFT!B33)</f>
        <v/>
      </c>
      <c r="B30" s="4" t="str">
        <f>IF(OR(DRAFT!$A33="",DRAFT!$A33="IM"),"",DRAFT!E33)</f>
        <v/>
      </c>
      <c r="C30" s="4" t="str">
        <f>IF(OR(DRAFT!$A33="",DRAFT!$A33="IM"),"",DRAFT!N33)</f>
        <v/>
      </c>
      <c r="D30" s="4" t="str">
        <f>IF(OR(DRAFT!$A33="",DRAFT!$A33="IM"),"",DRAFT!W33)</f>
        <v/>
      </c>
      <c r="E30" s="4" t="str">
        <f>IF(OR(DRAFT!$A33="",DRAFT!$A33="IM"),"",DRAFT!AF33)</f>
        <v/>
      </c>
      <c r="F30" s="4" t="str">
        <f>IF(OR(DRAFT!$A33="",DRAFT!$A33="IM"),"",DRAFT!AO33)</f>
        <v/>
      </c>
      <c r="G30" s="4" t="str">
        <f>IF(OR(DRAFT!$A33="",DRAFT!$A33="IM"),"",DRAFT!AX33)</f>
        <v/>
      </c>
      <c r="H30" s="4" t="str">
        <f>IF(OR(DRAFT!$A33="",DRAFT!$A33="IM"),"",DRAFT!BG33)</f>
        <v/>
      </c>
      <c r="I30" s="4" t="str">
        <f>IF(OR(DRAFT!$A33="",DRAFT!$A33="IM"),"",DRAFT!BP33)</f>
        <v/>
      </c>
      <c r="J30" s="4" t="str">
        <f>IF(OR(DRAFT!$A33="",DRAFT!$A33="IM"),"",DRAFT!BY33)</f>
        <v/>
      </c>
      <c r="K30" s="4" t="str">
        <f>IF(OR(DRAFT!$A33="",DRAFT!$A33="IM"),"",DRAFT!CI33)</f>
        <v/>
      </c>
      <c r="L30" s="4" t="str">
        <f>IF(OR(DRAFT!$A33="",DRAFT!$A33="IM"),"",DRAFT!CO33)</f>
        <v/>
      </c>
      <c r="M30" s="70" t="str">
        <f>IF(OR(DRAFT!$A33="",DRAFT!$A33="IM"),"",IFERROR(DRAFT!CS33+DRAFT!CT33,""))</f>
        <v/>
      </c>
    </row>
    <row r="31" spans="1:13" ht="18" customHeight="1" x14ac:dyDescent="0.25">
      <c r="A31" s="70" t="str">
        <f>IF(OR(DRAFT!$A34="",DRAFT!$A34="IM"),"",DRAFT!B34)</f>
        <v/>
      </c>
      <c r="B31" s="4" t="str">
        <f>IF(OR(DRAFT!$A34="",DRAFT!$A34="IM"),"",DRAFT!E34)</f>
        <v/>
      </c>
      <c r="C31" s="4" t="str">
        <f>IF(OR(DRAFT!$A34="",DRAFT!$A34="IM"),"",DRAFT!N34)</f>
        <v/>
      </c>
      <c r="D31" s="4" t="str">
        <f>IF(OR(DRAFT!$A34="",DRAFT!$A34="IM"),"",DRAFT!W34)</f>
        <v/>
      </c>
      <c r="E31" s="4" t="str">
        <f>IF(OR(DRAFT!$A34="",DRAFT!$A34="IM"),"",DRAFT!AF34)</f>
        <v/>
      </c>
      <c r="F31" s="4" t="str">
        <f>IF(OR(DRAFT!$A34="",DRAFT!$A34="IM"),"",DRAFT!AO34)</f>
        <v/>
      </c>
      <c r="G31" s="4" t="str">
        <f>IF(OR(DRAFT!$A34="",DRAFT!$A34="IM"),"",DRAFT!AX34)</f>
        <v/>
      </c>
      <c r="H31" s="4" t="str">
        <f>IF(OR(DRAFT!$A34="",DRAFT!$A34="IM"),"",DRAFT!BG34)</f>
        <v/>
      </c>
      <c r="I31" s="4" t="str">
        <f>IF(OR(DRAFT!$A34="",DRAFT!$A34="IM"),"",DRAFT!BP34)</f>
        <v/>
      </c>
      <c r="J31" s="4" t="str">
        <f>IF(OR(DRAFT!$A34="",DRAFT!$A34="IM"),"",DRAFT!BY34)</f>
        <v/>
      </c>
      <c r="K31" s="4" t="str">
        <f>IF(OR(DRAFT!$A34="",DRAFT!$A34="IM"),"",DRAFT!CI34)</f>
        <v/>
      </c>
      <c r="L31" s="4" t="str">
        <f>IF(OR(DRAFT!$A34="",DRAFT!$A34="IM"),"",DRAFT!CO34)</f>
        <v/>
      </c>
      <c r="M31" s="70" t="str">
        <f>IF(OR(DRAFT!$A34="",DRAFT!$A34="IM"),"",IFERROR(DRAFT!CS34+DRAFT!CT34,""))</f>
        <v/>
      </c>
    </row>
    <row r="32" spans="1:13" ht="18" customHeight="1" x14ac:dyDescent="0.25">
      <c r="A32" s="70" t="str">
        <f>IF(OR(DRAFT!$A35="",DRAFT!$A35="IM"),"",DRAFT!B35)</f>
        <v/>
      </c>
      <c r="B32" s="4" t="str">
        <f>IF(OR(DRAFT!$A35="",DRAFT!$A35="IM"),"",DRAFT!E35)</f>
        <v/>
      </c>
      <c r="C32" s="4" t="str">
        <f>IF(OR(DRAFT!$A35="",DRAFT!$A35="IM"),"",DRAFT!N35)</f>
        <v/>
      </c>
      <c r="D32" s="4" t="str">
        <f>IF(OR(DRAFT!$A35="",DRAFT!$A35="IM"),"",DRAFT!W35)</f>
        <v/>
      </c>
      <c r="E32" s="4" t="str">
        <f>IF(OR(DRAFT!$A35="",DRAFT!$A35="IM"),"",DRAFT!AF35)</f>
        <v/>
      </c>
      <c r="F32" s="4" t="str">
        <f>IF(OR(DRAFT!$A35="",DRAFT!$A35="IM"),"",DRAFT!AO35)</f>
        <v/>
      </c>
      <c r="G32" s="4" t="str">
        <f>IF(OR(DRAFT!$A35="",DRAFT!$A35="IM"),"",DRAFT!AX35)</f>
        <v/>
      </c>
      <c r="H32" s="4" t="str">
        <f>IF(OR(DRAFT!$A35="",DRAFT!$A35="IM"),"",DRAFT!BG35)</f>
        <v/>
      </c>
      <c r="I32" s="4" t="str">
        <f>IF(OR(DRAFT!$A35="",DRAFT!$A35="IM"),"",DRAFT!BP35)</f>
        <v/>
      </c>
      <c r="J32" s="4" t="str">
        <f>IF(OR(DRAFT!$A35="",DRAFT!$A35="IM"),"",DRAFT!BY35)</f>
        <v/>
      </c>
      <c r="K32" s="4" t="str">
        <f>IF(OR(DRAFT!$A35="",DRAFT!$A35="IM"),"",DRAFT!CI35)</f>
        <v/>
      </c>
      <c r="L32" s="4" t="str">
        <f>IF(OR(DRAFT!$A35="",DRAFT!$A35="IM"),"",DRAFT!CO35)</f>
        <v/>
      </c>
      <c r="M32" s="70" t="str">
        <f>IF(OR(DRAFT!$A35="",DRAFT!$A35="IM"),"",IFERROR(DRAFT!CS35+DRAFT!CT35,""))</f>
        <v/>
      </c>
    </row>
    <row r="33" spans="1:13" ht="18" customHeight="1" x14ac:dyDescent="0.25">
      <c r="A33" s="70" t="str">
        <f>IF(OR(DRAFT!$A36="",DRAFT!$A36="IM"),"",DRAFT!B36)</f>
        <v/>
      </c>
      <c r="B33" s="4" t="str">
        <f>IF(OR(DRAFT!$A36="",DRAFT!$A36="IM"),"",DRAFT!E36)</f>
        <v/>
      </c>
      <c r="C33" s="4" t="str">
        <f>IF(OR(DRAFT!$A36="",DRAFT!$A36="IM"),"",DRAFT!N36)</f>
        <v/>
      </c>
      <c r="D33" s="4" t="str">
        <f>IF(OR(DRAFT!$A36="",DRAFT!$A36="IM"),"",DRAFT!W36)</f>
        <v/>
      </c>
      <c r="E33" s="4" t="str">
        <f>IF(OR(DRAFT!$A36="",DRAFT!$A36="IM"),"",DRAFT!AF36)</f>
        <v/>
      </c>
      <c r="F33" s="4" t="str">
        <f>IF(OR(DRAFT!$A36="",DRAFT!$A36="IM"),"",DRAFT!AO36)</f>
        <v/>
      </c>
      <c r="G33" s="4" t="str">
        <f>IF(OR(DRAFT!$A36="",DRAFT!$A36="IM"),"",DRAFT!AX36)</f>
        <v/>
      </c>
      <c r="H33" s="4" t="str">
        <f>IF(OR(DRAFT!$A36="",DRAFT!$A36="IM"),"",DRAFT!BG36)</f>
        <v/>
      </c>
      <c r="I33" s="4" t="str">
        <f>IF(OR(DRAFT!$A36="",DRAFT!$A36="IM"),"",DRAFT!BP36)</f>
        <v/>
      </c>
      <c r="J33" s="4" t="str">
        <f>IF(OR(DRAFT!$A36="",DRAFT!$A36="IM"),"",DRAFT!BY36)</f>
        <v/>
      </c>
      <c r="K33" s="4" t="str">
        <f>IF(OR(DRAFT!$A36="",DRAFT!$A36="IM"),"",DRAFT!CI36)</f>
        <v/>
      </c>
      <c r="L33" s="4" t="str">
        <f>IF(OR(DRAFT!$A36="",DRAFT!$A36="IM"),"",DRAFT!CO36)</f>
        <v/>
      </c>
      <c r="M33" s="70" t="str">
        <f>IF(OR(DRAFT!$A36="",DRAFT!$A36="IM"),"",IFERROR(DRAFT!CS36+DRAFT!CT36,""))</f>
        <v/>
      </c>
    </row>
    <row r="34" spans="1:13" ht="18" customHeight="1" x14ac:dyDescent="0.25">
      <c r="A34" s="70" t="str">
        <f>IF(OR(DRAFT!$A37="",DRAFT!$A37="IM"),"",DRAFT!B37)</f>
        <v/>
      </c>
      <c r="B34" s="4" t="str">
        <f>IF(OR(DRAFT!$A37="",DRAFT!$A37="IM"),"",DRAFT!E37)</f>
        <v/>
      </c>
      <c r="C34" s="4" t="str">
        <f>IF(OR(DRAFT!$A37="",DRAFT!$A37="IM"),"",DRAFT!N37)</f>
        <v/>
      </c>
      <c r="D34" s="4" t="str">
        <f>IF(OR(DRAFT!$A37="",DRAFT!$A37="IM"),"",DRAFT!W37)</f>
        <v/>
      </c>
      <c r="E34" s="4" t="str">
        <f>IF(OR(DRAFT!$A37="",DRAFT!$A37="IM"),"",DRAFT!AF37)</f>
        <v/>
      </c>
      <c r="F34" s="4" t="str">
        <f>IF(OR(DRAFT!$A37="",DRAFT!$A37="IM"),"",DRAFT!AO37)</f>
        <v/>
      </c>
      <c r="G34" s="4" t="str">
        <f>IF(OR(DRAFT!$A37="",DRAFT!$A37="IM"),"",DRAFT!AX37)</f>
        <v/>
      </c>
      <c r="H34" s="4" t="str">
        <f>IF(OR(DRAFT!$A37="",DRAFT!$A37="IM"),"",DRAFT!BG37)</f>
        <v/>
      </c>
      <c r="I34" s="4" t="str">
        <f>IF(OR(DRAFT!$A37="",DRAFT!$A37="IM"),"",DRAFT!BP37)</f>
        <v/>
      </c>
      <c r="J34" s="4" t="str">
        <f>IF(OR(DRAFT!$A37="",DRAFT!$A37="IM"),"",DRAFT!BY37)</f>
        <v/>
      </c>
      <c r="K34" s="4" t="str">
        <f>IF(OR(DRAFT!$A37="",DRAFT!$A37="IM"),"",DRAFT!CI37)</f>
        <v/>
      </c>
      <c r="L34" s="4" t="str">
        <f>IF(OR(DRAFT!$A37="",DRAFT!$A37="IM"),"",DRAFT!CO37)</f>
        <v/>
      </c>
      <c r="M34" s="70" t="str">
        <f>IF(OR(DRAFT!$A37="",DRAFT!$A37="IM"),"",IFERROR(DRAFT!CS37+DRAFT!CT37,""))</f>
        <v/>
      </c>
    </row>
    <row r="35" spans="1:13" ht="18" customHeight="1" x14ac:dyDescent="0.25">
      <c r="A35" s="70" t="str">
        <f>IF(OR(DRAFT!$A38="",DRAFT!$A38="IM"),"",DRAFT!B38)</f>
        <v/>
      </c>
      <c r="B35" s="4" t="str">
        <f>IF(OR(DRAFT!$A38="",DRAFT!$A38="IM"),"",DRAFT!E38)</f>
        <v/>
      </c>
      <c r="C35" s="4" t="str">
        <f>IF(OR(DRAFT!$A38="",DRAFT!$A38="IM"),"",DRAFT!N38)</f>
        <v/>
      </c>
      <c r="D35" s="4" t="str">
        <f>IF(OR(DRAFT!$A38="",DRAFT!$A38="IM"),"",DRAFT!W38)</f>
        <v/>
      </c>
      <c r="E35" s="4" t="str">
        <f>IF(OR(DRAFT!$A38="",DRAFT!$A38="IM"),"",DRAFT!AF38)</f>
        <v/>
      </c>
      <c r="F35" s="4" t="str">
        <f>IF(OR(DRAFT!$A38="",DRAFT!$A38="IM"),"",DRAFT!AO38)</f>
        <v/>
      </c>
      <c r="G35" s="4" t="str">
        <f>IF(OR(DRAFT!$A38="",DRAFT!$A38="IM"),"",DRAFT!AX38)</f>
        <v/>
      </c>
      <c r="H35" s="4" t="str">
        <f>IF(OR(DRAFT!$A38="",DRAFT!$A38="IM"),"",DRAFT!BG38)</f>
        <v/>
      </c>
      <c r="I35" s="4" t="str">
        <f>IF(OR(DRAFT!$A38="",DRAFT!$A38="IM"),"",DRAFT!BP38)</f>
        <v/>
      </c>
      <c r="J35" s="4" t="str">
        <f>IF(OR(DRAFT!$A38="",DRAFT!$A38="IM"),"",DRAFT!BY38)</f>
        <v/>
      </c>
      <c r="K35" s="4" t="str">
        <f>IF(OR(DRAFT!$A38="",DRAFT!$A38="IM"),"",DRAFT!CI38)</f>
        <v/>
      </c>
      <c r="L35" s="4" t="str">
        <f>IF(OR(DRAFT!$A38="",DRAFT!$A38="IM"),"",DRAFT!CO38)</f>
        <v/>
      </c>
      <c r="M35" s="70" t="str">
        <f>IF(OR(DRAFT!$A38="",DRAFT!$A38="IM"),"",IFERROR(DRAFT!CS38+DRAFT!CT38,""))</f>
        <v/>
      </c>
    </row>
    <row r="36" spans="1:13" ht="18" customHeight="1" x14ac:dyDescent="0.25">
      <c r="A36" s="70" t="str">
        <f>IF(OR(DRAFT!$A39="",DRAFT!$A39="IM"),"",DRAFT!B39)</f>
        <v/>
      </c>
      <c r="B36" s="4" t="str">
        <f>IF(OR(DRAFT!$A39="",DRAFT!$A39="IM"),"",DRAFT!E39)</f>
        <v/>
      </c>
      <c r="C36" s="4" t="str">
        <f>IF(OR(DRAFT!$A39="",DRAFT!$A39="IM"),"",DRAFT!N39)</f>
        <v/>
      </c>
      <c r="D36" s="4" t="str">
        <f>IF(OR(DRAFT!$A39="",DRAFT!$A39="IM"),"",DRAFT!W39)</f>
        <v/>
      </c>
      <c r="E36" s="4" t="str">
        <f>IF(OR(DRAFT!$A39="",DRAFT!$A39="IM"),"",DRAFT!AF39)</f>
        <v/>
      </c>
      <c r="F36" s="4" t="str">
        <f>IF(OR(DRAFT!$A39="",DRAFT!$A39="IM"),"",DRAFT!AO39)</f>
        <v/>
      </c>
      <c r="G36" s="4" t="str">
        <f>IF(OR(DRAFT!$A39="",DRAFT!$A39="IM"),"",DRAFT!AX39)</f>
        <v/>
      </c>
      <c r="H36" s="4" t="str">
        <f>IF(OR(DRAFT!$A39="",DRAFT!$A39="IM"),"",DRAFT!BG39)</f>
        <v/>
      </c>
      <c r="I36" s="4" t="str">
        <f>IF(OR(DRAFT!$A39="",DRAFT!$A39="IM"),"",DRAFT!BP39)</f>
        <v/>
      </c>
      <c r="J36" s="4" t="str">
        <f>IF(OR(DRAFT!$A39="",DRAFT!$A39="IM"),"",DRAFT!BY39)</f>
        <v/>
      </c>
      <c r="K36" s="4" t="str">
        <f>IF(OR(DRAFT!$A39="",DRAFT!$A39="IM"),"",DRAFT!CI39)</f>
        <v/>
      </c>
      <c r="L36" s="4" t="str">
        <f>IF(OR(DRAFT!$A39="",DRAFT!$A39="IM"),"",DRAFT!CO39)</f>
        <v/>
      </c>
      <c r="M36" s="70" t="str">
        <f>IF(OR(DRAFT!$A39="",DRAFT!$A39="IM"),"",IFERROR(DRAFT!CS39+DRAFT!CT39,""))</f>
        <v/>
      </c>
    </row>
    <row r="37" spans="1:13" ht="18" customHeight="1" x14ac:dyDescent="0.25">
      <c r="A37" s="70" t="str">
        <f>IF(OR(DRAFT!$A40="",DRAFT!$A40="IM"),"",DRAFT!B40)</f>
        <v/>
      </c>
      <c r="B37" s="4" t="str">
        <f>IF(OR(DRAFT!$A40="",DRAFT!$A40="IM"),"",DRAFT!E40)</f>
        <v/>
      </c>
      <c r="C37" s="4" t="str">
        <f>IF(OR(DRAFT!$A40="",DRAFT!$A40="IM"),"",DRAFT!N40)</f>
        <v/>
      </c>
      <c r="D37" s="4" t="str">
        <f>IF(OR(DRAFT!$A40="",DRAFT!$A40="IM"),"",DRAFT!W40)</f>
        <v/>
      </c>
      <c r="E37" s="4" t="str">
        <f>IF(OR(DRAFT!$A40="",DRAFT!$A40="IM"),"",DRAFT!AF40)</f>
        <v/>
      </c>
      <c r="F37" s="4" t="str">
        <f>IF(OR(DRAFT!$A40="",DRAFT!$A40="IM"),"",DRAFT!AO40)</f>
        <v/>
      </c>
      <c r="G37" s="4" t="str">
        <f>IF(OR(DRAFT!$A40="",DRAFT!$A40="IM"),"",DRAFT!AX40)</f>
        <v/>
      </c>
      <c r="H37" s="4" t="str">
        <f>IF(OR(DRAFT!$A40="",DRAFT!$A40="IM"),"",DRAFT!BG40)</f>
        <v/>
      </c>
      <c r="I37" s="4" t="str">
        <f>IF(OR(DRAFT!$A40="",DRAFT!$A40="IM"),"",DRAFT!BP40)</f>
        <v/>
      </c>
      <c r="J37" s="4" t="str">
        <f>IF(OR(DRAFT!$A40="",DRAFT!$A40="IM"),"",DRAFT!BY40)</f>
        <v/>
      </c>
      <c r="K37" s="4" t="str">
        <f>IF(OR(DRAFT!$A40="",DRAFT!$A40="IM"),"",DRAFT!CI40)</f>
        <v/>
      </c>
      <c r="L37" s="4" t="str">
        <f>IF(OR(DRAFT!$A40="",DRAFT!$A40="IM"),"",DRAFT!CO40)</f>
        <v/>
      </c>
      <c r="M37" s="70" t="str">
        <f>IF(OR(DRAFT!$A40="",DRAFT!$A40="IM"),"",IFERROR(DRAFT!CS40+DRAFT!CT40,""))</f>
        <v/>
      </c>
    </row>
    <row r="38" spans="1:13" ht="18" customHeight="1" x14ac:dyDescent="0.25">
      <c r="A38" s="70" t="str">
        <f>IF(OR(DRAFT!$A41="",DRAFT!$A41="IM"),"",DRAFT!B41)</f>
        <v/>
      </c>
      <c r="B38" s="4" t="str">
        <f>IF(OR(DRAFT!$A41="",DRAFT!$A41="IM"),"",DRAFT!E41)</f>
        <v/>
      </c>
      <c r="C38" s="4" t="str">
        <f>IF(OR(DRAFT!$A41="",DRAFT!$A41="IM"),"",DRAFT!N41)</f>
        <v/>
      </c>
      <c r="D38" s="4" t="str">
        <f>IF(OR(DRAFT!$A41="",DRAFT!$A41="IM"),"",DRAFT!W41)</f>
        <v/>
      </c>
      <c r="E38" s="4" t="str">
        <f>IF(OR(DRAFT!$A41="",DRAFT!$A41="IM"),"",DRAFT!AF41)</f>
        <v/>
      </c>
      <c r="F38" s="4" t="str">
        <f>IF(OR(DRAFT!$A41="",DRAFT!$A41="IM"),"",DRAFT!AO41)</f>
        <v/>
      </c>
      <c r="G38" s="4" t="str">
        <f>IF(OR(DRAFT!$A41="",DRAFT!$A41="IM"),"",DRAFT!AX41)</f>
        <v/>
      </c>
      <c r="H38" s="4" t="str">
        <f>IF(OR(DRAFT!$A41="",DRAFT!$A41="IM"),"",DRAFT!BG41)</f>
        <v/>
      </c>
      <c r="I38" s="4" t="str">
        <f>IF(OR(DRAFT!$A41="",DRAFT!$A41="IM"),"",DRAFT!BP41)</f>
        <v/>
      </c>
      <c r="J38" s="4" t="str">
        <f>IF(OR(DRAFT!$A41="",DRAFT!$A41="IM"),"",DRAFT!BY41)</f>
        <v/>
      </c>
      <c r="K38" s="4" t="str">
        <f>IF(OR(DRAFT!$A41="",DRAFT!$A41="IM"),"",DRAFT!CI41)</f>
        <v/>
      </c>
      <c r="L38" s="4" t="str">
        <f>IF(OR(DRAFT!$A41="",DRAFT!$A41="IM"),"",DRAFT!CO41)</f>
        <v/>
      </c>
      <c r="M38" s="70" t="str">
        <f>IF(OR(DRAFT!$A41="",DRAFT!$A41="IM"),"",IFERROR(DRAFT!CS41+DRAFT!CT41,""))</f>
        <v/>
      </c>
    </row>
    <row r="39" spans="1:13" ht="18" customHeight="1" x14ac:dyDescent="0.25">
      <c r="A39" s="70" t="str">
        <f>IF(OR(DRAFT!$A42="",DRAFT!$A42="IM"),"",DRAFT!B42)</f>
        <v/>
      </c>
      <c r="B39" s="4" t="str">
        <f>IF(OR(DRAFT!$A42="",DRAFT!$A42="IM"),"",DRAFT!E42)</f>
        <v/>
      </c>
      <c r="C39" s="4" t="str">
        <f>IF(OR(DRAFT!$A42="",DRAFT!$A42="IM"),"",DRAFT!N42)</f>
        <v/>
      </c>
      <c r="D39" s="4" t="str">
        <f>IF(OR(DRAFT!$A42="",DRAFT!$A42="IM"),"",DRAFT!W42)</f>
        <v/>
      </c>
      <c r="E39" s="4" t="str">
        <f>IF(OR(DRAFT!$A42="",DRAFT!$A42="IM"),"",DRAFT!AF42)</f>
        <v/>
      </c>
      <c r="F39" s="4" t="str">
        <f>IF(OR(DRAFT!$A42="",DRAFT!$A42="IM"),"",DRAFT!AO42)</f>
        <v/>
      </c>
      <c r="G39" s="4" t="str">
        <f>IF(OR(DRAFT!$A42="",DRAFT!$A42="IM"),"",DRAFT!AX42)</f>
        <v/>
      </c>
      <c r="H39" s="4" t="str">
        <f>IF(OR(DRAFT!$A42="",DRAFT!$A42="IM"),"",DRAFT!BG42)</f>
        <v/>
      </c>
      <c r="I39" s="4" t="str">
        <f>IF(OR(DRAFT!$A42="",DRAFT!$A42="IM"),"",DRAFT!BP42)</f>
        <v/>
      </c>
      <c r="J39" s="4" t="str">
        <f>IF(OR(DRAFT!$A42="",DRAFT!$A42="IM"),"",DRAFT!BY42)</f>
        <v/>
      </c>
      <c r="K39" s="4" t="str">
        <f>IF(OR(DRAFT!$A42="",DRAFT!$A42="IM"),"",DRAFT!CI42)</f>
        <v/>
      </c>
      <c r="L39" s="4" t="str">
        <f>IF(OR(DRAFT!$A42="",DRAFT!$A42="IM"),"",DRAFT!CO42)</f>
        <v/>
      </c>
      <c r="M39" s="70" t="str">
        <f>IF(OR(DRAFT!$A42="",DRAFT!$A42="IM"),"",IFERROR(DRAFT!CS42+DRAFT!CT42,""))</f>
        <v/>
      </c>
    </row>
    <row r="40" spans="1:13" ht="18" customHeight="1" x14ac:dyDescent="0.25">
      <c r="A40" s="70" t="str">
        <f>IF(OR(DRAFT!$A43="",DRAFT!$A43="IM"),"",DRAFT!B43)</f>
        <v/>
      </c>
      <c r="B40" s="4" t="str">
        <f>IF(OR(DRAFT!$A43="",DRAFT!$A43="IM"),"",DRAFT!E43)</f>
        <v/>
      </c>
      <c r="C40" s="4" t="str">
        <f>IF(OR(DRAFT!$A43="",DRAFT!$A43="IM"),"",DRAFT!N43)</f>
        <v/>
      </c>
      <c r="D40" s="4" t="str">
        <f>IF(OR(DRAFT!$A43="",DRAFT!$A43="IM"),"",DRAFT!W43)</f>
        <v/>
      </c>
      <c r="E40" s="4" t="str">
        <f>IF(OR(DRAFT!$A43="",DRAFT!$A43="IM"),"",DRAFT!AF43)</f>
        <v/>
      </c>
      <c r="F40" s="4" t="str">
        <f>IF(OR(DRAFT!$A43="",DRAFT!$A43="IM"),"",DRAFT!AO43)</f>
        <v/>
      </c>
      <c r="G40" s="4" t="str">
        <f>IF(OR(DRAFT!$A43="",DRAFT!$A43="IM"),"",DRAFT!AX43)</f>
        <v/>
      </c>
      <c r="H40" s="4" t="str">
        <f>IF(OR(DRAFT!$A43="",DRAFT!$A43="IM"),"",DRAFT!BG43)</f>
        <v/>
      </c>
      <c r="I40" s="4" t="str">
        <f>IF(OR(DRAFT!$A43="",DRAFT!$A43="IM"),"",DRAFT!BP43)</f>
        <v/>
      </c>
      <c r="J40" s="4" t="str">
        <f>IF(OR(DRAFT!$A43="",DRAFT!$A43="IM"),"",DRAFT!BY43)</f>
        <v/>
      </c>
      <c r="K40" s="4" t="str">
        <f>IF(OR(DRAFT!$A43="",DRAFT!$A43="IM"),"",DRAFT!CI43)</f>
        <v/>
      </c>
      <c r="L40" s="4" t="str">
        <f>IF(OR(DRAFT!$A43="",DRAFT!$A43="IM"),"",DRAFT!CO43)</f>
        <v/>
      </c>
      <c r="M40" s="70" t="str">
        <f>IF(OR(DRAFT!$A43="",DRAFT!$A43="IM"),"",IFERROR(DRAFT!CS43+DRAFT!CT43,""))</f>
        <v/>
      </c>
    </row>
    <row r="41" spans="1:13" ht="18" customHeight="1" x14ac:dyDescent="0.25">
      <c r="A41" s="70" t="str">
        <f>IF(OR(DRAFT!$A44="",DRAFT!$A44="IM"),"",DRAFT!B44)</f>
        <v/>
      </c>
      <c r="B41" s="4" t="str">
        <f>IF(OR(DRAFT!$A44="",DRAFT!$A44="IM"),"",DRAFT!E44)</f>
        <v/>
      </c>
      <c r="C41" s="4" t="str">
        <f>IF(OR(DRAFT!$A44="",DRAFT!$A44="IM"),"",DRAFT!N44)</f>
        <v/>
      </c>
      <c r="D41" s="4" t="str">
        <f>IF(OR(DRAFT!$A44="",DRAFT!$A44="IM"),"",DRAFT!W44)</f>
        <v/>
      </c>
      <c r="E41" s="4" t="str">
        <f>IF(OR(DRAFT!$A44="",DRAFT!$A44="IM"),"",DRAFT!AF44)</f>
        <v/>
      </c>
      <c r="F41" s="4" t="str">
        <f>IF(OR(DRAFT!$A44="",DRAFT!$A44="IM"),"",DRAFT!AO44)</f>
        <v/>
      </c>
      <c r="G41" s="4" t="str">
        <f>IF(OR(DRAFT!$A44="",DRAFT!$A44="IM"),"",DRAFT!AX44)</f>
        <v/>
      </c>
      <c r="H41" s="4" t="str">
        <f>IF(OR(DRAFT!$A44="",DRAFT!$A44="IM"),"",DRAFT!BG44)</f>
        <v/>
      </c>
      <c r="I41" s="4" t="str">
        <f>IF(OR(DRAFT!$A44="",DRAFT!$A44="IM"),"",DRAFT!BP44)</f>
        <v/>
      </c>
      <c r="J41" s="4" t="str">
        <f>IF(OR(DRAFT!$A44="",DRAFT!$A44="IM"),"",DRAFT!BY44)</f>
        <v/>
      </c>
      <c r="K41" s="4" t="str">
        <f>IF(OR(DRAFT!$A44="",DRAFT!$A44="IM"),"",DRAFT!CI44)</f>
        <v/>
      </c>
      <c r="L41" s="4" t="str">
        <f>IF(OR(DRAFT!$A44="",DRAFT!$A44="IM"),"",DRAFT!CO44)</f>
        <v/>
      </c>
      <c r="M41" s="70" t="str">
        <f>IF(OR(DRAFT!$A44="",DRAFT!$A44="IM"),"",IFERROR(DRAFT!CS44+DRAFT!CT44,""))</f>
        <v/>
      </c>
    </row>
    <row r="42" spans="1:13" ht="18" customHeight="1" x14ac:dyDescent="0.25">
      <c r="A42" s="70" t="str">
        <f>IF(OR(DRAFT!$A45="",DRAFT!$A45="IM"),"",DRAFT!B45)</f>
        <v/>
      </c>
      <c r="B42" s="4" t="str">
        <f>IF(OR(DRAFT!$A45="",DRAFT!$A45="IM"),"",DRAFT!E45)</f>
        <v/>
      </c>
      <c r="C42" s="4" t="str">
        <f>IF(OR(DRAFT!$A45="",DRAFT!$A45="IM"),"",DRAFT!N45)</f>
        <v/>
      </c>
      <c r="D42" s="4" t="str">
        <f>IF(OR(DRAFT!$A45="",DRAFT!$A45="IM"),"",DRAFT!W45)</f>
        <v/>
      </c>
      <c r="E42" s="4" t="str">
        <f>IF(OR(DRAFT!$A45="",DRAFT!$A45="IM"),"",DRAFT!AF45)</f>
        <v/>
      </c>
      <c r="F42" s="4" t="str">
        <f>IF(OR(DRAFT!$A45="",DRAFT!$A45="IM"),"",DRAFT!AO45)</f>
        <v/>
      </c>
      <c r="G42" s="4" t="str">
        <f>IF(OR(DRAFT!$A45="",DRAFT!$A45="IM"),"",DRAFT!AX45)</f>
        <v/>
      </c>
      <c r="H42" s="4" t="str">
        <f>IF(OR(DRAFT!$A45="",DRAFT!$A45="IM"),"",DRAFT!BG45)</f>
        <v/>
      </c>
      <c r="I42" s="4" t="str">
        <f>IF(OR(DRAFT!$A45="",DRAFT!$A45="IM"),"",DRAFT!BP45)</f>
        <v/>
      </c>
      <c r="J42" s="4" t="str">
        <f>IF(OR(DRAFT!$A45="",DRAFT!$A45="IM"),"",DRAFT!BY45)</f>
        <v/>
      </c>
      <c r="K42" s="4" t="str">
        <f>IF(OR(DRAFT!$A45="",DRAFT!$A45="IM"),"",DRAFT!CI45)</f>
        <v/>
      </c>
      <c r="L42" s="4" t="str">
        <f>IF(OR(DRAFT!$A45="",DRAFT!$A45="IM"),"",DRAFT!CO45)</f>
        <v/>
      </c>
      <c r="M42" s="70" t="str">
        <f>IF(OR(DRAFT!$A45="",DRAFT!$A45="IM"),"",IFERROR(DRAFT!CS45+DRAFT!CT45,""))</f>
        <v/>
      </c>
    </row>
    <row r="43" spans="1:13" ht="18" customHeight="1" x14ac:dyDescent="0.25">
      <c r="A43" s="70" t="str">
        <f>IF(OR(DRAFT!$A46="",DRAFT!$A46="IM"),"",DRAFT!B46)</f>
        <v/>
      </c>
      <c r="B43" s="4" t="str">
        <f>IF(OR(DRAFT!$A46="",DRAFT!$A46="IM"),"",DRAFT!E46)</f>
        <v/>
      </c>
      <c r="C43" s="4" t="str">
        <f>IF(OR(DRAFT!$A46="",DRAFT!$A46="IM"),"",DRAFT!N46)</f>
        <v/>
      </c>
      <c r="D43" s="4" t="str">
        <f>IF(OR(DRAFT!$A46="",DRAFT!$A46="IM"),"",DRAFT!W46)</f>
        <v/>
      </c>
      <c r="E43" s="4" t="str">
        <f>IF(OR(DRAFT!$A46="",DRAFT!$A46="IM"),"",DRAFT!AF46)</f>
        <v/>
      </c>
      <c r="F43" s="4" t="str">
        <f>IF(OR(DRAFT!$A46="",DRAFT!$A46="IM"),"",DRAFT!AO46)</f>
        <v/>
      </c>
      <c r="G43" s="4" t="str">
        <f>IF(OR(DRAFT!$A46="",DRAFT!$A46="IM"),"",DRAFT!AX46)</f>
        <v/>
      </c>
      <c r="H43" s="4" t="str">
        <f>IF(OR(DRAFT!$A46="",DRAFT!$A46="IM"),"",DRAFT!BG46)</f>
        <v/>
      </c>
      <c r="I43" s="4" t="str">
        <f>IF(OR(DRAFT!$A46="",DRAFT!$A46="IM"),"",DRAFT!BP46)</f>
        <v/>
      </c>
      <c r="J43" s="4" t="str">
        <f>IF(OR(DRAFT!$A46="",DRAFT!$A46="IM"),"",DRAFT!BY46)</f>
        <v/>
      </c>
      <c r="K43" s="4" t="str">
        <f>IF(OR(DRAFT!$A46="",DRAFT!$A46="IM"),"",DRAFT!CI46)</f>
        <v/>
      </c>
      <c r="L43" s="4" t="str">
        <f>IF(OR(DRAFT!$A46="",DRAFT!$A46="IM"),"",DRAFT!CO46)</f>
        <v/>
      </c>
      <c r="M43" s="70" t="str">
        <f>IF(OR(DRAFT!$A46="",DRAFT!$A46="IM"),"",IFERROR(DRAFT!CS46+DRAFT!CT46,""))</f>
        <v/>
      </c>
    </row>
    <row r="44" spans="1:13" ht="18" customHeight="1" x14ac:dyDescent="0.25">
      <c r="A44" s="70" t="str">
        <f>IF(OR(DRAFT!$A47="",DRAFT!$A47="IM"),"",DRAFT!B47)</f>
        <v/>
      </c>
      <c r="B44" s="4" t="str">
        <f>IF(OR(DRAFT!$A47="",DRAFT!$A47="IM"),"",DRAFT!E47)</f>
        <v/>
      </c>
      <c r="C44" s="4" t="str">
        <f>IF(OR(DRAFT!$A47="",DRAFT!$A47="IM"),"",DRAFT!N47)</f>
        <v/>
      </c>
      <c r="D44" s="4" t="str">
        <f>IF(OR(DRAFT!$A47="",DRAFT!$A47="IM"),"",DRAFT!W47)</f>
        <v/>
      </c>
      <c r="E44" s="4" t="str">
        <f>IF(OR(DRAFT!$A47="",DRAFT!$A47="IM"),"",DRAFT!AF47)</f>
        <v/>
      </c>
      <c r="F44" s="4" t="str">
        <f>IF(OR(DRAFT!$A47="",DRAFT!$A47="IM"),"",DRAFT!AO47)</f>
        <v/>
      </c>
      <c r="G44" s="4" t="str">
        <f>IF(OR(DRAFT!$A47="",DRAFT!$A47="IM"),"",DRAFT!AX47)</f>
        <v/>
      </c>
      <c r="H44" s="4" t="str">
        <f>IF(OR(DRAFT!$A47="",DRAFT!$A47="IM"),"",DRAFT!BG47)</f>
        <v/>
      </c>
      <c r="I44" s="4" t="str">
        <f>IF(OR(DRAFT!$A47="",DRAFT!$A47="IM"),"",DRAFT!BP47)</f>
        <v/>
      </c>
      <c r="J44" s="4" t="str">
        <f>IF(OR(DRAFT!$A47="",DRAFT!$A47="IM"),"",DRAFT!BY47)</f>
        <v/>
      </c>
      <c r="K44" s="4" t="str">
        <f>IF(OR(DRAFT!$A47="",DRAFT!$A47="IM"),"",DRAFT!CI47)</f>
        <v/>
      </c>
      <c r="L44" s="4" t="str">
        <f>IF(OR(DRAFT!$A47="",DRAFT!$A47="IM"),"",DRAFT!CO47)</f>
        <v/>
      </c>
      <c r="M44" s="70" t="str">
        <f>IF(OR(DRAFT!$A47="",DRAFT!$A47="IM"),"",IFERROR(DRAFT!CS47+DRAFT!CT47,""))</f>
        <v/>
      </c>
    </row>
    <row r="45" spans="1:13" ht="18" customHeight="1" x14ac:dyDescent="0.25">
      <c r="A45" s="70" t="str">
        <f>IF(OR(DRAFT!$A48="",DRAFT!$A48="IM"),"",DRAFT!B48)</f>
        <v/>
      </c>
      <c r="B45" s="4" t="str">
        <f>IF(OR(DRAFT!$A48="",DRAFT!$A48="IM"),"",DRAFT!E48)</f>
        <v/>
      </c>
      <c r="C45" s="4" t="str">
        <f>IF(OR(DRAFT!$A48="",DRAFT!$A48="IM"),"",DRAFT!N48)</f>
        <v/>
      </c>
      <c r="D45" s="4" t="str">
        <f>IF(OR(DRAFT!$A48="",DRAFT!$A48="IM"),"",DRAFT!W48)</f>
        <v/>
      </c>
      <c r="E45" s="4" t="str">
        <f>IF(OR(DRAFT!$A48="",DRAFT!$A48="IM"),"",DRAFT!AF48)</f>
        <v/>
      </c>
      <c r="F45" s="4" t="str">
        <f>IF(OR(DRAFT!$A48="",DRAFT!$A48="IM"),"",DRAFT!AO48)</f>
        <v/>
      </c>
      <c r="G45" s="4" t="str">
        <f>IF(OR(DRAFT!$A48="",DRAFT!$A48="IM"),"",DRAFT!AX48)</f>
        <v/>
      </c>
      <c r="H45" s="4" t="str">
        <f>IF(OR(DRAFT!$A48="",DRAFT!$A48="IM"),"",DRAFT!BG48)</f>
        <v/>
      </c>
      <c r="I45" s="4" t="str">
        <f>IF(OR(DRAFT!$A48="",DRAFT!$A48="IM"),"",DRAFT!BP48)</f>
        <v/>
      </c>
      <c r="J45" s="4" t="str">
        <f>IF(OR(DRAFT!$A48="",DRAFT!$A48="IM"),"",DRAFT!BY48)</f>
        <v/>
      </c>
      <c r="K45" s="4" t="str">
        <f>IF(OR(DRAFT!$A48="",DRAFT!$A48="IM"),"",DRAFT!CI48)</f>
        <v/>
      </c>
      <c r="L45" s="4" t="str">
        <f>IF(OR(DRAFT!$A48="",DRAFT!$A48="IM"),"",DRAFT!CO48)</f>
        <v/>
      </c>
      <c r="M45" s="70" t="str">
        <f>IF(OR(DRAFT!$A48="",DRAFT!$A48="IM"),"",IFERROR(DRAFT!CS48+DRAFT!CT48,""))</f>
        <v/>
      </c>
    </row>
    <row r="46" spans="1:13" ht="18" customHeight="1" x14ac:dyDescent="0.25">
      <c r="A46" s="70" t="str">
        <f>IF(OR(DRAFT!$A49="",DRAFT!$A49="IM"),"",DRAFT!B49)</f>
        <v/>
      </c>
      <c r="B46" s="4" t="str">
        <f>IF(OR(DRAFT!$A49="",DRAFT!$A49="IM"),"",DRAFT!E49)</f>
        <v/>
      </c>
      <c r="C46" s="4" t="str">
        <f>IF(OR(DRAFT!$A49="",DRAFT!$A49="IM"),"",DRAFT!N49)</f>
        <v/>
      </c>
      <c r="D46" s="4" t="str">
        <f>IF(OR(DRAFT!$A49="",DRAFT!$A49="IM"),"",DRAFT!W49)</f>
        <v/>
      </c>
      <c r="E46" s="4" t="str">
        <f>IF(OR(DRAFT!$A49="",DRAFT!$A49="IM"),"",DRAFT!AF49)</f>
        <v/>
      </c>
      <c r="F46" s="4" t="str">
        <f>IF(OR(DRAFT!$A49="",DRAFT!$A49="IM"),"",DRAFT!AO49)</f>
        <v/>
      </c>
      <c r="G46" s="4" t="str">
        <f>IF(OR(DRAFT!$A49="",DRAFT!$A49="IM"),"",DRAFT!AX49)</f>
        <v/>
      </c>
      <c r="H46" s="4" t="str">
        <f>IF(OR(DRAFT!$A49="",DRAFT!$A49="IM"),"",DRAFT!BG49)</f>
        <v/>
      </c>
      <c r="I46" s="4" t="str">
        <f>IF(OR(DRAFT!$A49="",DRAFT!$A49="IM"),"",DRAFT!BP49)</f>
        <v/>
      </c>
      <c r="J46" s="4" t="str">
        <f>IF(OR(DRAFT!$A49="",DRAFT!$A49="IM"),"",DRAFT!BY49)</f>
        <v/>
      </c>
      <c r="K46" s="4" t="str">
        <f>IF(OR(DRAFT!$A49="",DRAFT!$A49="IM"),"",DRAFT!CI49)</f>
        <v/>
      </c>
      <c r="L46" s="4" t="str">
        <f>IF(OR(DRAFT!$A49="",DRAFT!$A49="IM"),"",DRAFT!CO49)</f>
        <v/>
      </c>
      <c r="M46" s="70" t="str">
        <f>IF(OR(DRAFT!$A49="",DRAFT!$A49="IM"),"",IFERROR(DRAFT!CS49+DRAFT!CT49,""))</f>
        <v/>
      </c>
    </row>
    <row r="47" spans="1:13" ht="18" customHeight="1" x14ac:dyDescent="0.25">
      <c r="A47" s="70" t="str">
        <f>IF(OR(DRAFT!$A50="",DRAFT!$A50="IM"),"",DRAFT!B50)</f>
        <v/>
      </c>
      <c r="B47" s="4" t="str">
        <f>IF(OR(DRAFT!$A50="",DRAFT!$A50="IM"),"",DRAFT!E50)</f>
        <v/>
      </c>
      <c r="C47" s="4" t="str">
        <f>IF(OR(DRAFT!$A50="",DRAFT!$A50="IM"),"",DRAFT!N50)</f>
        <v/>
      </c>
      <c r="D47" s="4" t="str">
        <f>IF(OR(DRAFT!$A50="",DRAFT!$A50="IM"),"",DRAFT!W50)</f>
        <v/>
      </c>
      <c r="E47" s="4" t="str">
        <f>IF(OR(DRAFT!$A50="",DRAFT!$A50="IM"),"",DRAFT!AF50)</f>
        <v/>
      </c>
      <c r="F47" s="4" t="str">
        <f>IF(OR(DRAFT!$A50="",DRAFT!$A50="IM"),"",DRAFT!AO50)</f>
        <v/>
      </c>
      <c r="G47" s="4" t="str">
        <f>IF(OR(DRAFT!$A50="",DRAFT!$A50="IM"),"",DRAFT!AX50)</f>
        <v/>
      </c>
      <c r="H47" s="4" t="str">
        <f>IF(OR(DRAFT!$A50="",DRAFT!$A50="IM"),"",DRAFT!BG50)</f>
        <v/>
      </c>
      <c r="I47" s="4" t="str">
        <f>IF(OR(DRAFT!$A50="",DRAFT!$A50="IM"),"",DRAFT!BP50)</f>
        <v/>
      </c>
      <c r="J47" s="4" t="str">
        <f>IF(OR(DRAFT!$A50="",DRAFT!$A50="IM"),"",DRAFT!BY50)</f>
        <v/>
      </c>
      <c r="K47" s="4" t="str">
        <f>IF(OR(DRAFT!$A50="",DRAFT!$A50="IM"),"",DRAFT!CI50)</f>
        <v/>
      </c>
      <c r="L47" s="4" t="str">
        <f>IF(OR(DRAFT!$A50="",DRAFT!$A50="IM"),"",DRAFT!CO50)</f>
        <v/>
      </c>
      <c r="M47" s="70" t="str">
        <f>IF(OR(DRAFT!$A50="",DRAFT!$A50="IM"),"",IFERROR(DRAFT!CS50+DRAFT!CT50,""))</f>
        <v/>
      </c>
    </row>
    <row r="48" spans="1:13" ht="18" customHeight="1" x14ac:dyDescent="0.25">
      <c r="A48" s="70" t="str">
        <f>IF(OR(DRAFT!$A51="",DRAFT!$A51="IM"),"",DRAFT!B51)</f>
        <v/>
      </c>
      <c r="B48" s="4" t="str">
        <f>IF(OR(DRAFT!$A51="",DRAFT!$A51="IM"),"",DRAFT!E51)</f>
        <v/>
      </c>
      <c r="C48" s="4" t="str">
        <f>IF(OR(DRAFT!$A51="",DRAFT!$A51="IM"),"",DRAFT!N51)</f>
        <v/>
      </c>
      <c r="D48" s="4" t="str">
        <f>IF(OR(DRAFT!$A51="",DRAFT!$A51="IM"),"",DRAFT!W51)</f>
        <v/>
      </c>
      <c r="E48" s="4" t="str">
        <f>IF(OR(DRAFT!$A51="",DRAFT!$A51="IM"),"",DRAFT!AF51)</f>
        <v/>
      </c>
      <c r="F48" s="4" t="str">
        <f>IF(OR(DRAFT!$A51="",DRAFT!$A51="IM"),"",DRAFT!AO51)</f>
        <v/>
      </c>
      <c r="G48" s="4" t="str">
        <f>IF(OR(DRAFT!$A51="",DRAFT!$A51="IM"),"",DRAFT!AX51)</f>
        <v/>
      </c>
      <c r="H48" s="4" t="str">
        <f>IF(OR(DRAFT!$A51="",DRAFT!$A51="IM"),"",DRAFT!BG51)</f>
        <v/>
      </c>
      <c r="I48" s="4" t="str">
        <f>IF(OR(DRAFT!$A51="",DRAFT!$A51="IM"),"",DRAFT!BP51)</f>
        <v/>
      </c>
      <c r="J48" s="4" t="str">
        <f>IF(OR(DRAFT!$A51="",DRAFT!$A51="IM"),"",DRAFT!BY51)</f>
        <v/>
      </c>
      <c r="K48" s="4" t="str">
        <f>IF(OR(DRAFT!$A51="",DRAFT!$A51="IM"),"",DRAFT!CI51)</f>
        <v/>
      </c>
      <c r="L48" s="4" t="str">
        <f>IF(OR(DRAFT!$A51="",DRAFT!$A51="IM"),"",DRAFT!CO51)</f>
        <v/>
      </c>
      <c r="M48" s="70" t="str">
        <f>IF(OR(DRAFT!$A51="",DRAFT!$A51="IM"),"",IFERROR(DRAFT!CS51+DRAFT!CT51,""))</f>
        <v/>
      </c>
    </row>
    <row r="49" spans="1:13" ht="18" customHeight="1" x14ac:dyDescent="0.25">
      <c r="A49" s="70" t="str">
        <f>IF(OR(DRAFT!$A52="",DRAFT!$A52="IM"),"",DRAFT!B52)</f>
        <v/>
      </c>
      <c r="B49" s="4" t="str">
        <f>IF(OR(DRAFT!$A52="",DRAFT!$A52="IM"),"",DRAFT!E52)</f>
        <v/>
      </c>
      <c r="C49" s="4" t="str">
        <f>IF(OR(DRAFT!$A52="",DRAFT!$A52="IM"),"",DRAFT!N52)</f>
        <v/>
      </c>
      <c r="D49" s="4" t="str">
        <f>IF(OR(DRAFT!$A52="",DRAFT!$A52="IM"),"",DRAFT!W52)</f>
        <v/>
      </c>
      <c r="E49" s="4" t="str">
        <f>IF(OR(DRAFT!$A52="",DRAFT!$A52="IM"),"",DRAFT!AF52)</f>
        <v/>
      </c>
      <c r="F49" s="4" t="str">
        <f>IF(OR(DRAFT!$A52="",DRAFT!$A52="IM"),"",DRAFT!AO52)</f>
        <v/>
      </c>
      <c r="G49" s="4" t="str">
        <f>IF(OR(DRAFT!$A52="",DRAFT!$A52="IM"),"",DRAFT!AX52)</f>
        <v/>
      </c>
      <c r="H49" s="4" t="str">
        <f>IF(OR(DRAFT!$A52="",DRAFT!$A52="IM"),"",DRAFT!BG52)</f>
        <v/>
      </c>
      <c r="I49" s="4" t="str">
        <f>IF(OR(DRAFT!$A52="",DRAFT!$A52="IM"),"",DRAFT!BP52)</f>
        <v/>
      </c>
      <c r="J49" s="4" t="str">
        <f>IF(OR(DRAFT!$A52="",DRAFT!$A52="IM"),"",DRAFT!BY52)</f>
        <v/>
      </c>
      <c r="K49" s="4" t="str">
        <f>IF(OR(DRAFT!$A52="",DRAFT!$A52="IM"),"",DRAFT!CI52)</f>
        <v/>
      </c>
      <c r="L49" s="4" t="str">
        <f>IF(OR(DRAFT!$A52="",DRAFT!$A52="IM"),"",DRAFT!CO52)</f>
        <v/>
      </c>
      <c r="M49" s="70" t="str">
        <f>IF(OR(DRAFT!$A52="",DRAFT!$A52="IM"),"",IFERROR(DRAFT!CS52+DRAFT!CT52,""))</f>
        <v/>
      </c>
    </row>
    <row r="50" spans="1:13" ht="18" customHeight="1" x14ac:dyDescent="0.25">
      <c r="A50" s="70" t="str">
        <f>IF(OR(DRAFT!$A53="",DRAFT!$A53="IM"),"",DRAFT!B53)</f>
        <v/>
      </c>
      <c r="B50" s="4" t="str">
        <f>IF(OR(DRAFT!$A53="",DRAFT!$A53="IM"),"",DRAFT!E53)</f>
        <v/>
      </c>
      <c r="C50" s="4" t="str">
        <f>IF(OR(DRAFT!$A53="",DRAFT!$A53="IM"),"",DRAFT!N53)</f>
        <v/>
      </c>
      <c r="D50" s="4" t="str">
        <f>IF(OR(DRAFT!$A53="",DRAFT!$A53="IM"),"",DRAFT!W53)</f>
        <v/>
      </c>
      <c r="E50" s="4" t="str">
        <f>IF(OR(DRAFT!$A53="",DRAFT!$A53="IM"),"",DRAFT!AF53)</f>
        <v/>
      </c>
      <c r="F50" s="4" t="str">
        <f>IF(OR(DRAFT!$A53="",DRAFT!$A53="IM"),"",DRAFT!AO53)</f>
        <v/>
      </c>
      <c r="G50" s="4" t="str">
        <f>IF(OR(DRAFT!$A53="",DRAFT!$A53="IM"),"",DRAFT!AX53)</f>
        <v/>
      </c>
      <c r="H50" s="4" t="str">
        <f>IF(OR(DRAFT!$A53="",DRAFT!$A53="IM"),"",DRAFT!BG53)</f>
        <v/>
      </c>
      <c r="I50" s="4" t="str">
        <f>IF(OR(DRAFT!$A53="",DRAFT!$A53="IM"),"",DRAFT!BP53)</f>
        <v/>
      </c>
      <c r="J50" s="4" t="str">
        <f>IF(OR(DRAFT!$A53="",DRAFT!$A53="IM"),"",DRAFT!BY53)</f>
        <v/>
      </c>
      <c r="K50" s="4" t="str">
        <f>IF(OR(DRAFT!$A53="",DRAFT!$A53="IM"),"",DRAFT!CI53)</f>
        <v/>
      </c>
      <c r="L50" s="4" t="str">
        <f>IF(OR(DRAFT!$A53="",DRAFT!$A53="IM"),"",DRAFT!CO53)</f>
        <v/>
      </c>
      <c r="M50" s="70" t="str">
        <f>IF(OR(DRAFT!$A53="",DRAFT!$A53="IM"),"",IFERROR(DRAFT!CS53+DRAFT!CT53,""))</f>
        <v/>
      </c>
    </row>
    <row r="51" spans="1:13" ht="18" customHeight="1" x14ac:dyDescent="0.25">
      <c r="A51" s="70" t="str">
        <f>IF(OR(DRAFT!$A54="",DRAFT!$A54="IM"),"",DRAFT!B54)</f>
        <v/>
      </c>
      <c r="B51" s="4" t="str">
        <f>IF(OR(DRAFT!$A54="",DRAFT!$A54="IM"),"",DRAFT!E54)</f>
        <v/>
      </c>
      <c r="C51" s="4" t="str">
        <f>IF(OR(DRAFT!$A54="",DRAFT!$A54="IM"),"",DRAFT!N54)</f>
        <v/>
      </c>
      <c r="D51" s="4" t="str">
        <f>IF(OR(DRAFT!$A54="",DRAFT!$A54="IM"),"",DRAFT!W54)</f>
        <v/>
      </c>
      <c r="E51" s="4" t="str">
        <f>IF(OR(DRAFT!$A54="",DRAFT!$A54="IM"),"",DRAFT!AF54)</f>
        <v/>
      </c>
      <c r="F51" s="4" t="str">
        <f>IF(OR(DRAFT!$A54="",DRAFT!$A54="IM"),"",DRAFT!AO54)</f>
        <v/>
      </c>
      <c r="G51" s="4" t="str">
        <f>IF(OR(DRAFT!$A54="",DRAFT!$A54="IM"),"",DRAFT!AX54)</f>
        <v/>
      </c>
      <c r="H51" s="4" t="str">
        <f>IF(OR(DRAFT!$A54="",DRAFT!$A54="IM"),"",DRAFT!BG54)</f>
        <v/>
      </c>
      <c r="I51" s="4" t="str">
        <f>IF(OR(DRAFT!$A54="",DRAFT!$A54="IM"),"",DRAFT!BP54)</f>
        <v/>
      </c>
      <c r="J51" s="4" t="str">
        <f>IF(OR(DRAFT!$A54="",DRAFT!$A54="IM"),"",DRAFT!BY54)</f>
        <v/>
      </c>
      <c r="K51" s="4" t="str">
        <f>IF(OR(DRAFT!$A54="",DRAFT!$A54="IM"),"",DRAFT!CI54)</f>
        <v/>
      </c>
      <c r="L51" s="4" t="str">
        <f>IF(OR(DRAFT!$A54="",DRAFT!$A54="IM"),"",DRAFT!CO54)</f>
        <v/>
      </c>
      <c r="M51" s="70" t="str">
        <f>IF(OR(DRAFT!$A54="",DRAFT!$A54="IM"),"",IFERROR(DRAFT!CS54+DRAFT!CT54,""))</f>
        <v/>
      </c>
    </row>
    <row r="52" spans="1:13" ht="18" customHeight="1" x14ac:dyDescent="0.25">
      <c r="A52" s="70" t="str">
        <f>IF(OR(DRAFT!$A55="",DRAFT!$A55="IM"),"",DRAFT!B55)</f>
        <v/>
      </c>
      <c r="B52" s="4" t="str">
        <f>IF(OR(DRAFT!$A55="",DRAFT!$A55="IM"),"",DRAFT!E55)</f>
        <v/>
      </c>
      <c r="C52" s="4" t="str">
        <f>IF(OR(DRAFT!$A55="",DRAFT!$A55="IM"),"",DRAFT!N55)</f>
        <v/>
      </c>
      <c r="D52" s="4" t="str">
        <f>IF(OR(DRAFT!$A55="",DRAFT!$A55="IM"),"",DRAFT!W55)</f>
        <v/>
      </c>
      <c r="E52" s="4" t="str">
        <f>IF(OR(DRAFT!$A55="",DRAFT!$A55="IM"),"",DRAFT!AF55)</f>
        <v/>
      </c>
      <c r="F52" s="4" t="str">
        <f>IF(OR(DRAFT!$A55="",DRAFT!$A55="IM"),"",DRAFT!AO55)</f>
        <v/>
      </c>
      <c r="G52" s="4" t="str">
        <f>IF(OR(DRAFT!$A55="",DRAFT!$A55="IM"),"",DRAFT!AX55)</f>
        <v/>
      </c>
      <c r="H52" s="4" t="str">
        <f>IF(OR(DRAFT!$A55="",DRAFT!$A55="IM"),"",DRAFT!BG55)</f>
        <v/>
      </c>
      <c r="I52" s="4" t="str">
        <f>IF(OR(DRAFT!$A55="",DRAFT!$A55="IM"),"",DRAFT!BP55)</f>
        <v/>
      </c>
      <c r="J52" s="4" t="str">
        <f>IF(OR(DRAFT!$A55="",DRAFT!$A55="IM"),"",DRAFT!BY55)</f>
        <v/>
      </c>
      <c r="K52" s="4" t="str">
        <f>IF(OR(DRAFT!$A55="",DRAFT!$A55="IM"),"",DRAFT!CI55)</f>
        <v/>
      </c>
      <c r="L52" s="4" t="str">
        <f>IF(OR(DRAFT!$A55="",DRAFT!$A55="IM"),"",DRAFT!CO55)</f>
        <v/>
      </c>
      <c r="M52" s="70" t="str">
        <f>IF(OR(DRAFT!$A55="",DRAFT!$A55="IM"),"",IFERROR(DRAFT!CS55+DRAFT!CT55,""))</f>
        <v/>
      </c>
    </row>
    <row r="53" spans="1:13" ht="18" customHeight="1" x14ac:dyDescent="0.25">
      <c r="A53" s="70" t="str">
        <f>IF(OR(DRAFT!$A56="",DRAFT!$A56="IM"),"",DRAFT!B56)</f>
        <v/>
      </c>
      <c r="B53" s="4" t="str">
        <f>IF(OR(DRAFT!$A56="",DRAFT!$A56="IM"),"",DRAFT!E56)</f>
        <v/>
      </c>
      <c r="C53" s="4" t="str">
        <f>IF(OR(DRAFT!$A56="",DRAFT!$A56="IM"),"",DRAFT!N56)</f>
        <v/>
      </c>
      <c r="D53" s="4" t="str">
        <f>IF(OR(DRAFT!$A56="",DRAFT!$A56="IM"),"",DRAFT!W56)</f>
        <v/>
      </c>
      <c r="E53" s="4" t="str">
        <f>IF(OR(DRAFT!$A56="",DRAFT!$A56="IM"),"",DRAFT!AF56)</f>
        <v/>
      </c>
      <c r="F53" s="4" t="str">
        <f>IF(OR(DRAFT!$A56="",DRAFT!$A56="IM"),"",DRAFT!AO56)</f>
        <v/>
      </c>
      <c r="G53" s="4" t="str">
        <f>IF(OR(DRAFT!$A56="",DRAFT!$A56="IM"),"",DRAFT!AX56)</f>
        <v/>
      </c>
      <c r="H53" s="4" t="str">
        <f>IF(OR(DRAFT!$A56="",DRAFT!$A56="IM"),"",DRAFT!BG56)</f>
        <v/>
      </c>
      <c r="I53" s="4" t="str">
        <f>IF(OR(DRAFT!$A56="",DRAFT!$A56="IM"),"",DRAFT!BP56)</f>
        <v/>
      </c>
      <c r="J53" s="4" t="str">
        <f>IF(OR(DRAFT!$A56="",DRAFT!$A56="IM"),"",DRAFT!BY56)</f>
        <v/>
      </c>
      <c r="K53" s="4" t="str">
        <f>IF(OR(DRAFT!$A56="",DRAFT!$A56="IM"),"",DRAFT!CI56)</f>
        <v/>
      </c>
      <c r="L53" s="4" t="str">
        <f>IF(OR(DRAFT!$A56="",DRAFT!$A56="IM"),"",DRAFT!CO56)</f>
        <v/>
      </c>
      <c r="M53" s="70" t="str">
        <f>IF(OR(DRAFT!$A56="",DRAFT!$A56="IM"),"",IFERROR(DRAFT!CS56+DRAFT!CT56,""))</f>
        <v/>
      </c>
    </row>
    <row r="54" spans="1:13" ht="18" customHeight="1" x14ac:dyDescent="0.25">
      <c r="A54" s="70" t="str">
        <f>IF(OR(DRAFT!$A57="",DRAFT!$A57="IM"),"",DRAFT!B57)</f>
        <v/>
      </c>
      <c r="B54" s="4" t="str">
        <f>IF(OR(DRAFT!$A57="",DRAFT!$A57="IM"),"",DRAFT!E57)</f>
        <v/>
      </c>
      <c r="C54" s="4" t="str">
        <f>IF(OR(DRAFT!$A57="",DRAFT!$A57="IM"),"",DRAFT!N57)</f>
        <v/>
      </c>
      <c r="D54" s="4" t="str">
        <f>IF(OR(DRAFT!$A57="",DRAFT!$A57="IM"),"",DRAFT!W57)</f>
        <v/>
      </c>
      <c r="E54" s="4" t="str">
        <f>IF(OR(DRAFT!$A57="",DRAFT!$A57="IM"),"",DRAFT!AF57)</f>
        <v/>
      </c>
      <c r="F54" s="4" t="str">
        <f>IF(OR(DRAFT!$A57="",DRAFT!$A57="IM"),"",DRAFT!AO57)</f>
        <v/>
      </c>
      <c r="G54" s="4" t="str">
        <f>IF(OR(DRAFT!$A57="",DRAFT!$A57="IM"),"",DRAFT!AX57)</f>
        <v/>
      </c>
      <c r="H54" s="4" t="str">
        <f>IF(OR(DRAFT!$A57="",DRAFT!$A57="IM"),"",DRAFT!BG57)</f>
        <v/>
      </c>
      <c r="I54" s="4" t="str">
        <f>IF(OR(DRAFT!$A57="",DRAFT!$A57="IM"),"",DRAFT!BP57)</f>
        <v/>
      </c>
      <c r="J54" s="4" t="str">
        <f>IF(OR(DRAFT!$A57="",DRAFT!$A57="IM"),"",DRAFT!BY57)</f>
        <v/>
      </c>
      <c r="K54" s="4" t="str">
        <f>IF(OR(DRAFT!$A57="",DRAFT!$A57="IM"),"",DRAFT!CI57)</f>
        <v/>
      </c>
      <c r="L54" s="4" t="str">
        <f>IF(OR(DRAFT!$A57="",DRAFT!$A57="IM"),"",DRAFT!CO57)</f>
        <v/>
      </c>
      <c r="M54" s="70" t="str">
        <f>IF(OR(DRAFT!$A57="",DRAFT!$A57="IM"),"",IFERROR(DRAFT!CS57+DRAFT!CT57,""))</f>
        <v/>
      </c>
    </row>
    <row r="55" spans="1:13" ht="18" customHeight="1" x14ac:dyDescent="0.25">
      <c r="A55" s="70" t="str">
        <f>IF(OR(DRAFT!$A58="",DRAFT!$A58="IM"),"",DRAFT!B58)</f>
        <v/>
      </c>
      <c r="B55" s="4" t="str">
        <f>IF(OR(DRAFT!$A58="",DRAFT!$A58="IM"),"",DRAFT!E58)</f>
        <v/>
      </c>
      <c r="C55" s="4" t="str">
        <f>IF(OR(DRAFT!$A58="",DRAFT!$A58="IM"),"",DRAFT!N58)</f>
        <v/>
      </c>
      <c r="D55" s="4" t="str">
        <f>IF(OR(DRAFT!$A58="",DRAFT!$A58="IM"),"",DRAFT!W58)</f>
        <v/>
      </c>
      <c r="E55" s="4" t="str">
        <f>IF(OR(DRAFT!$A58="",DRAFT!$A58="IM"),"",DRAFT!AF58)</f>
        <v/>
      </c>
      <c r="F55" s="4" t="str">
        <f>IF(OR(DRAFT!$A58="",DRAFT!$A58="IM"),"",DRAFT!AO58)</f>
        <v/>
      </c>
      <c r="G55" s="4" t="str">
        <f>IF(OR(DRAFT!$A58="",DRAFT!$A58="IM"),"",DRAFT!AX58)</f>
        <v/>
      </c>
      <c r="H55" s="4" t="str">
        <f>IF(OR(DRAFT!$A58="",DRAFT!$A58="IM"),"",DRAFT!BG58)</f>
        <v/>
      </c>
      <c r="I55" s="4" t="str">
        <f>IF(OR(DRAFT!$A58="",DRAFT!$A58="IM"),"",DRAFT!BP58)</f>
        <v/>
      </c>
      <c r="J55" s="4" t="str">
        <f>IF(OR(DRAFT!$A58="",DRAFT!$A58="IM"),"",DRAFT!BY58)</f>
        <v/>
      </c>
      <c r="K55" s="4" t="str">
        <f>IF(OR(DRAFT!$A58="",DRAFT!$A58="IM"),"",DRAFT!CI58)</f>
        <v/>
      </c>
      <c r="L55" s="4" t="str">
        <f>IF(OR(DRAFT!$A58="",DRAFT!$A58="IM"),"",DRAFT!CO58)</f>
        <v/>
      </c>
      <c r="M55" s="70" t="str">
        <f>IF(OR(DRAFT!$A58="",DRAFT!$A58="IM"),"",IFERROR(DRAFT!CS58+DRAFT!CT58,""))</f>
        <v/>
      </c>
    </row>
    <row r="56" spans="1:13" ht="18" customHeight="1" x14ac:dyDescent="0.25">
      <c r="A56" s="70" t="str">
        <f>IF(OR(DRAFT!$A59="",DRAFT!$A59="IM"),"",DRAFT!B59)</f>
        <v/>
      </c>
      <c r="B56" s="4" t="str">
        <f>IF(OR(DRAFT!$A59="",DRAFT!$A59="IM"),"",DRAFT!E59)</f>
        <v/>
      </c>
      <c r="C56" s="4" t="str">
        <f>IF(OR(DRAFT!$A59="",DRAFT!$A59="IM"),"",DRAFT!N59)</f>
        <v/>
      </c>
      <c r="D56" s="4" t="str">
        <f>IF(OR(DRAFT!$A59="",DRAFT!$A59="IM"),"",DRAFT!W59)</f>
        <v/>
      </c>
      <c r="E56" s="4" t="str">
        <f>IF(OR(DRAFT!$A59="",DRAFT!$A59="IM"),"",DRAFT!AF59)</f>
        <v/>
      </c>
      <c r="F56" s="4" t="str">
        <f>IF(OR(DRAFT!$A59="",DRAFT!$A59="IM"),"",DRAFT!AO59)</f>
        <v/>
      </c>
      <c r="G56" s="4" t="str">
        <f>IF(OR(DRAFT!$A59="",DRAFT!$A59="IM"),"",DRAFT!AX59)</f>
        <v/>
      </c>
      <c r="H56" s="4" t="str">
        <f>IF(OR(DRAFT!$A59="",DRAFT!$A59="IM"),"",DRAFT!BG59)</f>
        <v/>
      </c>
      <c r="I56" s="4" t="str">
        <f>IF(OR(DRAFT!$A59="",DRAFT!$A59="IM"),"",DRAFT!BP59)</f>
        <v/>
      </c>
      <c r="J56" s="4" t="str">
        <f>IF(OR(DRAFT!$A59="",DRAFT!$A59="IM"),"",DRAFT!BY59)</f>
        <v/>
      </c>
      <c r="K56" s="4" t="str">
        <f>IF(OR(DRAFT!$A59="",DRAFT!$A59="IM"),"",DRAFT!CI59)</f>
        <v/>
      </c>
      <c r="L56" s="4" t="str">
        <f>IF(OR(DRAFT!$A59="",DRAFT!$A59="IM"),"",DRAFT!CO59)</f>
        <v/>
      </c>
      <c r="M56" s="70" t="str">
        <f>IF(OR(DRAFT!$A59="",DRAFT!$A59="IM"),"",IFERROR(DRAFT!CS59+DRAFT!CT59,""))</f>
        <v/>
      </c>
    </row>
    <row r="57" spans="1:13" ht="18" customHeight="1" x14ac:dyDescent="0.25">
      <c r="A57" s="70" t="str">
        <f>IF(OR(DRAFT!$A60="",DRAFT!$A60="IM"),"",DRAFT!B60)</f>
        <v/>
      </c>
      <c r="B57" s="4" t="str">
        <f>IF(OR(DRAFT!$A60="",DRAFT!$A60="IM"),"",DRAFT!E60)</f>
        <v/>
      </c>
      <c r="C57" s="4" t="str">
        <f>IF(OR(DRAFT!$A60="",DRAFT!$A60="IM"),"",DRAFT!N60)</f>
        <v/>
      </c>
      <c r="D57" s="4" t="str">
        <f>IF(OR(DRAFT!$A60="",DRAFT!$A60="IM"),"",DRAFT!W60)</f>
        <v/>
      </c>
      <c r="E57" s="4" t="str">
        <f>IF(OR(DRAFT!$A60="",DRAFT!$A60="IM"),"",DRAFT!AF60)</f>
        <v/>
      </c>
      <c r="F57" s="4" t="str">
        <f>IF(OR(DRAFT!$A60="",DRAFT!$A60="IM"),"",DRAFT!AO60)</f>
        <v/>
      </c>
      <c r="G57" s="4" t="str">
        <f>IF(OR(DRAFT!$A60="",DRAFT!$A60="IM"),"",DRAFT!AX60)</f>
        <v/>
      </c>
      <c r="H57" s="4" t="str">
        <f>IF(OR(DRAFT!$A60="",DRAFT!$A60="IM"),"",DRAFT!BG60)</f>
        <v/>
      </c>
      <c r="I57" s="4" t="str">
        <f>IF(OR(DRAFT!$A60="",DRAFT!$A60="IM"),"",DRAFT!BP60)</f>
        <v/>
      </c>
      <c r="J57" s="4" t="str">
        <f>IF(OR(DRAFT!$A60="",DRAFT!$A60="IM"),"",DRAFT!BY60)</f>
        <v/>
      </c>
      <c r="K57" s="4" t="str">
        <f>IF(OR(DRAFT!$A60="",DRAFT!$A60="IM"),"",DRAFT!CI60)</f>
        <v/>
      </c>
      <c r="L57" s="4" t="str">
        <f>IF(OR(DRAFT!$A60="",DRAFT!$A60="IM"),"",DRAFT!CO60)</f>
        <v/>
      </c>
      <c r="M57" s="70" t="str">
        <f>IF(OR(DRAFT!$A60="",DRAFT!$A60="IM"),"",IFERROR(DRAFT!CS60+DRAFT!CT60,""))</f>
        <v/>
      </c>
    </row>
    <row r="58" spans="1:13" ht="18" customHeight="1" x14ac:dyDescent="0.25">
      <c r="A58" s="70" t="str">
        <f>IF(OR(DRAFT!$A61="",DRAFT!$A61="IM"),"",DRAFT!B61)</f>
        <v/>
      </c>
      <c r="B58" s="4" t="str">
        <f>IF(OR(DRAFT!$A61="",DRAFT!$A61="IM"),"",DRAFT!E61)</f>
        <v/>
      </c>
      <c r="C58" s="4" t="str">
        <f>IF(OR(DRAFT!$A61="",DRAFT!$A61="IM"),"",DRAFT!N61)</f>
        <v/>
      </c>
      <c r="D58" s="4" t="str">
        <f>IF(OR(DRAFT!$A61="",DRAFT!$A61="IM"),"",DRAFT!W61)</f>
        <v/>
      </c>
      <c r="E58" s="4" t="str">
        <f>IF(OR(DRAFT!$A61="",DRAFT!$A61="IM"),"",DRAFT!AF61)</f>
        <v/>
      </c>
      <c r="F58" s="4" t="str">
        <f>IF(OR(DRAFT!$A61="",DRAFT!$A61="IM"),"",DRAFT!AO61)</f>
        <v/>
      </c>
      <c r="G58" s="4" t="str">
        <f>IF(OR(DRAFT!$A61="",DRAFT!$A61="IM"),"",DRAFT!AX61)</f>
        <v/>
      </c>
      <c r="H58" s="4" t="str">
        <f>IF(OR(DRAFT!$A61="",DRAFT!$A61="IM"),"",DRAFT!BG61)</f>
        <v/>
      </c>
      <c r="I58" s="4" t="str">
        <f>IF(OR(DRAFT!$A61="",DRAFT!$A61="IM"),"",DRAFT!BP61)</f>
        <v/>
      </c>
      <c r="J58" s="4" t="str">
        <f>IF(OR(DRAFT!$A61="",DRAFT!$A61="IM"),"",DRAFT!BY61)</f>
        <v/>
      </c>
      <c r="K58" s="4" t="str">
        <f>IF(OR(DRAFT!$A61="",DRAFT!$A61="IM"),"",DRAFT!CI61)</f>
        <v/>
      </c>
      <c r="L58" s="4" t="str">
        <f>IF(OR(DRAFT!$A61="",DRAFT!$A61="IM"),"",DRAFT!CO61)</f>
        <v/>
      </c>
      <c r="M58" s="70" t="str">
        <f>IF(OR(DRAFT!$A61="",DRAFT!$A61="IM"),"",IFERROR(DRAFT!CS61+DRAFT!CT61,""))</f>
        <v/>
      </c>
    </row>
    <row r="59" spans="1:13" ht="18" customHeight="1" x14ac:dyDescent="0.25">
      <c r="A59" s="70" t="str">
        <f>IF(OR(DRAFT!$A62="",DRAFT!$A62="IM"),"",DRAFT!B62)</f>
        <v/>
      </c>
      <c r="B59" s="4" t="str">
        <f>IF(OR(DRAFT!$A62="",DRAFT!$A62="IM"),"",DRAFT!E62)</f>
        <v/>
      </c>
      <c r="C59" s="4" t="str">
        <f>IF(OR(DRAFT!$A62="",DRAFT!$A62="IM"),"",DRAFT!N62)</f>
        <v/>
      </c>
      <c r="D59" s="4" t="str">
        <f>IF(OR(DRAFT!$A62="",DRAFT!$A62="IM"),"",DRAFT!W62)</f>
        <v/>
      </c>
      <c r="E59" s="4" t="str">
        <f>IF(OR(DRAFT!$A62="",DRAFT!$A62="IM"),"",DRAFT!AF62)</f>
        <v/>
      </c>
      <c r="F59" s="4" t="str">
        <f>IF(OR(DRAFT!$A62="",DRAFT!$A62="IM"),"",DRAFT!AO62)</f>
        <v/>
      </c>
      <c r="G59" s="4" t="str">
        <f>IF(OR(DRAFT!$A62="",DRAFT!$A62="IM"),"",DRAFT!AX62)</f>
        <v/>
      </c>
      <c r="H59" s="4" t="str">
        <f>IF(OR(DRAFT!$A62="",DRAFT!$A62="IM"),"",DRAFT!BG62)</f>
        <v/>
      </c>
      <c r="I59" s="4" t="str">
        <f>IF(OR(DRAFT!$A62="",DRAFT!$A62="IM"),"",DRAFT!BP62)</f>
        <v/>
      </c>
      <c r="J59" s="4" t="str">
        <f>IF(OR(DRAFT!$A62="",DRAFT!$A62="IM"),"",DRAFT!BY62)</f>
        <v/>
      </c>
      <c r="K59" s="4" t="str">
        <f>IF(OR(DRAFT!$A62="",DRAFT!$A62="IM"),"",DRAFT!CI62)</f>
        <v/>
      </c>
      <c r="L59" s="4" t="str">
        <f>IF(OR(DRAFT!$A62="",DRAFT!$A62="IM"),"",DRAFT!CO62)</f>
        <v/>
      </c>
      <c r="M59" s="70" t="str">
        <f>IF(OR(DRAFT!$A62="",DRAFT!$A62="IM"),"",IFERROR(DRAFT!CS62+DRAFT!CT62,""))</f>
        <v/>
      </c>
    </row>
    <row r="60" spans="1:13" ht="18" customHeight="1" x14ac:dyDescent="0.25">
      <c r="A60" s="70" t="str">
        <f>IF(OR(DRAFT!$A63="",DRAFT!$A63="IM"),"",DRAFT!B63)</f>
        <v/>
      </c>
      <c r="B60" s="4" t="str">
        <f>IF(OR(DRAFT!$A63="",DRAFT!$A63="IM"),"",DRAFT!E63)</f>
        <v/>
      </c>
      <c r="C60" s="4" t="str">
        <f>IF(OR(DRAFT!$A63="",DRAFT!$A63="IM"),"",DRAFT!N63)</f>
        <v/>
      </c>
      <c r="D60" s="4" t="str">
        <f>IF(OR(DRAFT!$A63="",DRAFT!$A63="IM"),"",DRAFT!W63)</f>
        <v/>
      </c>
      <c r="E60" s="4" t="str">
        <f>IF(OR(DRAFT!$A63="",DRAFT!$A63="IM"),"",DRAFT!AF63)</f>
        <v/>
      </c>
      <c r="F60" s="4" t="str">
        <f>IF(OR(DRAFT!$A63="",DRAFT!$A63="IM"),"",DRAFT!AO63)</f>
        <v/>
      </c>
      <c r="G60" s="4" t="str">
        <f>IF(OR(DRAFT!$A63="",DRAFT!$A63="IM"),"",DRAFT!AX63)</f>
        <v/>
      </c>
      <c r="H60" s="4" t="str">
        <f>IF(OR(DRAFT!$A63="",DRAFT!$A63="IM"),"",DRAFT!BG63)</f>
        <v/>
      </c>
      <c r="I60" s="4" t="str">
        <f>IF(OR(DRAFT!$A63="",DRAFT!$A63="IM"),"",DRAFT!BP63)</f>
        <v/>
      </c>
      <c r="J60" s="4" t="str">
        <f>IF(OR(DRAFT!$A63="",DRAFT!$A63="IM"),"",DRAFT!BY63)</f>
        <v/>
      </c>
      <c r="K60" s="4" t="str">
        <f>IF(OR(DRAFT!$A63="",DRAFT!$A63="IM"),"",DRAFT!CI63)</f>
        <v/>
      </c>
      <c r="L60" s="4" t="str">
        <f>IF(OR(DRAFT!$A63="",DRAFT!$A63="IM"),"",DRAFT!CO63)</f>
        <v/>
      </c>
      <c r="M60" s="70" t="str">
        <f>IF(OR(DRAFT!$A63="",DRAFT!$A63="IM"),"",IFERROR(DRAFT!CS63+DRAFT!CT63,""))</f>
        <v/>
      </c>
    </row>
    <row r="61" spans="1:13" ht="18" customHeight="1" x14ac:dyDescent="0.25">
      <c r="A61" s="70" t="str">
        <f>IF(OR(DRAFT!$A64="",DRAFT!$A64="IM"),"",DRAFT!B64)</f>
        <v/>
      </c>
      <c r="B61" s="4" t="str">
        <f>IF(OR(DRAFT!$A64="",DRAFT!$A64="IM"),"",DRAFT!E64)</f>
        <v/>
      </c>
      <c r="C61" s="4" t="str">
        <f>IF(OR(DRAFT!$A64="",DRAFT!$A64="IM"),"",DRAFT!N64)</f>
        <v/>
      </c>
      <c r="D61" s="4" t="str">
        <f>IF(OR(DRAFT!$A64="",DRAFT!$A64="IM"),"",DRAFT!W64)</f>
        <v/>
      </c>
      <c r="E61" s="4" t="str">
        <f>IF(OR(DRAFT!$A64="",DRAFT!$A64="IM"),"",DRAFT!AF64)</f>
        <v/>
      </c>
      <c r="F61" s="4" t="str">
        <f>IF(OR(DRAFT!$A64="",DRAFT!$A64="IM"),"",DRAFT!AO64)</f>
        <v/>
      </c>
      <c r="G61" s="4" t="str">
        <f>IF(OR(DRAFT!$A64="",DRAFT!$A64="IM"),"",DRAFT!AX64)</f>
        <v/>
      </c>
      <c r="H61" s="4" t="str">
        <f>IF(OR(DRAFT!$A64="",DRAFT!$A64="IM"),"",DRAFT!BG64)</f>
        <v/>
      </c>
      <c r="I61" s="4" t="str">
        <f>IF(OR(DRAFT!$A64="",DRAFT!$A64="IM"),"",DRAFT!BP64)</f>
        <v/>
      </c>
      <c r="J61" s="4" t="str">
        <f>IF(OR(DRAFT!$A64="",DRAFT!$A64="IM"),"",DRAFT!BY64)</f>
        <v/>
      </c>
      <c r="K61" s="4" t="str">
        <f>IF(OR(DRAFT!$A64="",DRAFT!$A64="IM"),"",DRAFT!CI64)</f>
        <v/>
      </c>
      <c r="L61" s="4" t="str">
        <f>IF(OR(DRAFT!$A64="",DRAFT!$A64="IM"),"",DRAFT!CO64)</f>
        <v/>
      </c>
      <c r="M61" s="70" t="str">
        <f>IF(OR(DRAFT!$A64="",DRAFT!$A64="IM"),"",IFERROR(DRAFT!CS64+DRAFT!CT64,""))</f>
        <v/>
      </c>
    </row>
    <row r="62" spans="1:13" ht="18" customHeight="1" x14ac:dyDescent="0.25">
      <c r="A62" s="70" t="str">
        <f>IF(OR(DRAFT!$A65="",DRAFT!$A65="IM"),"",DRAFT!B65)</f>
        <v/>
      </c>
      <c r="B62" s="4" t="str">
        <f>IF(OR(DRAFT!$A65="",DRAFT!$A65="IM"),"",DRAFT!E65)</f>
        <v/>
      </c>
      <c r="C62" s="4" t="str">
        <f>IF(OR(DRAFT!$A65="",DRAFT!$A65="IM"),"",DRAFT!N65)</f>
        <v/>
      </c>
      <c r="D62" s="4" t="str">
        <f>IF(OR(DRAFT!$A65="",DRAFT!$A65="IM"),"",DRAFT!W65)</f>
        <v/>
      </c>
      <c r="E62" s="4" t="str">
        <f>IF(OR(DRAFT!$A65="",DRAFT!$A65="IM"),"",DRAFT!AF65)</f>
        <v/>
      </c>
      <c r="F62" s="4" t="str">
        <f>IF(OR(DRAFT!$A65="",DRAFT!$A65="IM"),"",DRAFT!AO65)</f>
        <v/>
      </c>
      <c r="G62" s="4" t="str">
        <f>IF(OR(DRAFT!$A65="",DRAFT!$A65="IM"),"",DRAFT!AX65)</f>
        <v/>
      </c>
      <c r="H62" s="4" t="str">
        <f>IF(OR(DRAFT!$A65="",DRAFT!$A65="IM"),"",DRAFT!BG65)</f>
        <v/>
      </c>
      <c r="I62" s="4" t="str">
        <f>IF(OR(DRAFT!$A65="",DRAFT!$A65="IM"),"",DRAFT!BP65)</f>
        <v/>
      </c>
      <c r="J62" s="4" t="str">
        <f>IF(OR(DRAFT!$A65="",DRAFT!$A65="IM"),"",DRAFT!BY65)</f>
        <v/>
      </c>
      <c r="K62" s="4" t="str">
        <f>IF(OR(DRAFT!$A65="",DRAFT!$A65="IM"),"",DRAFT!CI65)</f>
        <v/>
      </c>
      <c r="L62" s="4" t="str">
        <f>IF(OR(DRAFT!$A65="",DRAFT!$A65="IM"),"",DRAFT!CO65)</f>
        <v/>
      </c>
      <c r="M62" s="70" t="str">
        <f>IF(OR(DRAFT!$A65="",DRAFT!$A65="IM"),"",IFERROR(DRAFT!CS65+DRAFT!CT65,""))</f>
        <v/>
      </c>
    </row>
    <row r="63" spans="1:13" ht="18" customHeight="1" x14ac:dyDescent="0.25">
      <c r="A63" s="70" t="str">
        <f>IF(OR(DRAFT!$A66="",DRAFT!$A66="IM"),"",DRAFT!B66)</f>
        <v/>
      </c>
      <c r="B63" s="4" t="str">
        <f>IF(OR(DRAFT!$A66="",DRAFT!$A66="IM"),"",DRAFT!E66)</f>
        <v/>
      </c>
      <c r="C63" s="4" t="str">
        <f>IF(OR(DRAFT!$A66="",DRAFT!$A66="IM"),"",DRAFT!N66)</f>
        <v/>
      </c>
      <c r="D63" s="4" t="str">
        <f>IF(OR(DRAFT!$A66="",DRAFT!$A66="IM"),"",DRAFT!W66)</f>
        <v/>
      </c>
      <c r="E63" s="4" t="str">
        <f>IF(OR(DRAFT!$A66="",DRAFT!$A66="IM"),"",DRAFT!AF66)</f>
        <v/>
      </c>
      <c r="F63" s="4" t="str">
        <f>IF(OR(DRAFT!$A66="",DRAFT!$A66="IM"),"",DRAFT!AO66)</f>
        <v/>
      </c>
      <c r="G63" s="4" t="str">
        <f>IF(OR(DRAFT!$A66="",DRAFT!$A66="IM"),"",DRAFT!AX66)</f>
        <v/>
      </c>
      <c r="H63" s="4" t="str">
        <f>IF(OR(DRAFT!$A66="",DRAFT!$A66="IM"),"",DRAFT!BG66)</f>
        <v/>
      </c>
      <c r="I63" s="4" t="str">
        <f>IF(OR(DRAFT!$A66="",DRAFT!$A66="IM"),"",DRAFT!BP66)</f>
        <v/>
      </c>
      <c r="J63" s="4" t="str">
        <f>IF(OR(DRAFT!$A66="",DRAFT!$A66="IM"),"",DRAFT!BY66)</f>
        <v/>
      </c>
      <c r="K63" s="4" t="str">
        <f>IF(OR(DRAFT!$A66="",DRAFT!$A66="IM"),"",DRAFT!CI66)</f>
        <v/>
      </c>
      <c r="L63" s="4" t="str">
        <f>IF(OR(DRAFT!$A66="",DRAFT!$A66="IM"),"",DRAFT!CO66)</f>
        <v/>
      </c>
      <c r="M63" s="70" t="str">
        <f>IF(OR(DRAFT!$A66="",DRAFT!$A66="IM"),"",IFERROR(DRAFT!CS66+DRAFT!CT66,""))</f>
        <v/>
      </c>
    </row>
    <row r="64" spans="1:13" ht="18" customHeight="1" x14ac:dyDescent="0.25">
      <c r="A64" s="70" t="str">
        <f>IF(OR(DRAFT!$A67="",DRAFT!$A67="IM"),"",DRAFT!B67)</f>
        <v/>
      </c>
      <c r="B64" s="4" t="str">
        <f>IF(OR(DRAFT!$A67="",DRAFT!$A67="IM"),"",DRAFT!E67)</f>
        <v/>
      </c>
      <c r="C64" s="4" t="str">
        <f>IF(OR(DRAFT!$A67="",DRAFT!$A67="IM"),"",DRAFT!N67)</f>
        <v/>
      </c>
      <c r="D64" s="4" t="str">
        <f>IF(OR(DRAFT!$A67="",DRAFT!$A67="IM"),"",DRAFT!W67)</f>
        <v/>
      </c>
      <c r="E64" s="4" t="str">
        <f>IF(OR(DRAFT!$A67="",DRAFT!$A67="IM"),"",DRAFT!AF67)</f>
        <v/>
      </c>
      <c r="F64" s="4" t="str">
        <f>IF(OR(DRAFT!$A67="",DRAFT!$A67="IM"),"",DRAFT!AO67)</f>
        <v/>
      </c>
      <c r="G64" s="4" t="str">
        <f>IF(OR(DRAFT!$A67="",DRAFT!$A67="IM"),"",DRAFT!AX67)</f>
        <v/>
      </c>
      <c r="H64" s="4" t="str">
        <f>IF(OR(DRAFT!$A67="",DRAFT!$A67="IM"),"",DRAFT!BG67)</f>
        <v/>
      </c>
      <c r="I64" s="4" t="str">
        <f>IF(OR(DRAFT!$A67="",DRAFT!$A67="IM"),"",DRAFT!BP67)</f>
        <v/>
      </c>
      <c r="J64" s="4" t="str">
        <f>IF(OR(DRAFT!$A67="",DRAFT!$A67="IM"),"",DRAFT!BY67)</f>
        <v/>
      </c>
      <c r="K64" s="4" t="str">
        <f>IF(OR(DRAFT!$A67="",DRAFT!$A67="IM"),"",DRAFT!CI67)</f>
        <v/>
      </c>
      <c r="L64" s="4" t="str">
        <f>IF(OR(DRAFT!$A67="",DRAFT!$A67="IM"),"",DRAFT!CO67)</f>
        <v/>
      </c>
      <c r="M64" s="70" t="str">
        <f>IF(OR(DRAFT!$A67="",DRAFT!$A67="IM"),"",IFERROR(DRAFT!CS67+DRAFT!CT67,""))</f>
        <v/>
      </c>
    </row>
    <row r="65" spans="1:13" ht="18" customHeight="1" x14ac:dyDescent="0.25">
      <c r="A65" s="70" t="str">
        <f>IF(OR(DRAFT!$A68="",DRAFT!$A68="IM"),"",DRAFT!B68)</f>
        <v/>
      </c>
      <c r="B65" s="4" t="str">
        <f>IF(OR(DRAFT!$A68="",DRAFT!$A68="IM"),"",DRAFT!E68)</f>
        <v/>
      </c>
      <c r="C65" s="4" t="str">
        <f>IF(OR(DRAFT!$A68="",DRAFT!$A68="IM"),"",DRAFT!N68)</f>
        <v/>
      </c>
      <c r="D65" s="4" t="str">
        <f>IF(OR(DRAFT!$A68="",DRAFT!$A68="IM"),"",DRAFT!W68)</f>
        <v/>
      </c>
      <c r="E65" s="4" t="str">
        <f>IF(OR(DRAFT!$A68="",DRAFT!$A68="IM"),"",DRAFT!AF68)</f>
        <v/>
      </c>
      <c r="F65" s="4" t="str">
        <f>IF(OR(DRAFT!$A68="",DRAFT!$A68="IM"),"",DRAFT!AO68)</f>
        <v/>
      </c>
      <c r="G65" s="4" t="str">
        <f>IF(OR(DRAFT!$A68="",DRAFT!$A68="IM"),"",DRAFT!AX68)</f>
        <v/>
      </c>
      <c r="H65" s="4" t="str">
        <f>IF(OR(DRAFT!$A68="",DRAFT!$A68="IM"),"",DRAFT!BG68)</f>
        <v/>
      </c>
      <c r="I65" s="4" t="str">
        <f>IF(OR(DRAFT!$A68="",DRAFT!$A68="IM"),"",DRAFT!BP68)</f>
        <v/>
      </c>
      <c r="J65" s="4" t="str">
        <f>IF(OR(DRAFT!$A68="",DRAFT!$A68="IM"),"",DRAFT!BY68)</f>
        <v/>
      </c>
      <c r="K65" s="4" t="str">
        <f>IF(OR(DRAFT!$A68="",DRAFT!$A68="IM"),"",DRAFT!CI68)</f>
        <v/>
      </c>
      <c r="L65" s="4" t="str">
        <f>IF(OR(DRAFT!$A68="",DRAFT!$A68="IM"),"",DRAFT!CO68)</f>
        <v/>
      </c>
      <c r="M65" s="70" t="str">
        <f>IF(OR(DRAFT!$A68="",DRAFT!$A68="IM"),"",IFERROR(DRAFT!CS68+DRAFT!CT68,""))</f>
        <v/>
      </c>
    </row>
    <row r="66" spans="1:13" ht="18" customHeight="1" x14ac:dyDescent="0.25">
      <c r="A66" s="70" t="str">
        <f>IF(OR(DRAFT!$A69="",DRAFT!$A69="IM"),"",DRAFT!B69)</f>
        <v/>
      </c>
      <c r="B66" s="4" t="str">
        <f>IF(OR(DRAFT!$A69="",DRAFT!$A69="IM"),"",DRAFT!E69)</f>
        <v/>
      </c>
      <c r="C66" s="4" t="str">
        <f>IF(OR(DRAFT!$A69="",DRAFT!$A69="IM"),"",DRAFT!N69)</f>
        <v/>
      </c>
      <c r="D66" s="4" t="str">
        <f>IF(OR(DRAFT!$A69="",DRAFT!$A69="IM"),"",DRAFT!W69)</f>
        <v/>
      </c>
      <c r="E66" s="4" t="str">
        <f>IF(OR(DRAFT!$A69="",DRAFT!$A69="IM"),"",DRAFT!AF69)</f>
        <v/>
      </c>
      <c r="F66" s="4" t="str">
        <f>IF(OR(DRAFT!$A69="",DRAFT!$A69="IM"),"",DRAFT!AO69)</f>
        <v/>
      </c>
      <c r="G66" s="4" t="str">
        <f>IF(OR(DRAFT!$A69="",DRAFT!$A69="IM"),"",DRAFT!AX69)</f>
        <v/>
      </c>
      <c r="H66" s="4" t="str">
        <f>IF(OR(DRAFT!$A69="",DRAFT!$A69="IM"),"",DRAFT!BG69)</f>
        <v/>
      </c>
      <c r="I66" s="4" t="str">
        <f>IF(OR(DRAFT!$A69="",DRAFT!$A69="IM"),"",DRAFT!BP69)</f>
        <v/>
      </c>
      <c r="J66" s="4" t="str">
        <f>IF(OR(DRAFT!$A69="",DRAFT!$A69="IM"),"",DRAFT!BY69)</f>
        <v/>
      </c>
      <c r="K66" s="4" t="str">
        <f>IF(OR(DRAFT!$A69="",DRAFT!$A69="IM"),"",DRAFT!CI69)</f>
        <v/>
      </c>
      <c r="L66" s="4" t="str">
        <f>IF(OR(DRAFT!$A69="",DRAFT!$A69="IM"),"",DRAFT!CO69)</f>
        <v/>
      </c>
      <c r="M66" s="70" t="str">
        <f>IF(OR(DRAFT!$A69="",DRAFT!$A69="IM"),"",IFERROR(DRAFT!CS69+DRAFT!CT69,""))</f>
        <v/>
      </c>
    </row>
    <row r="67" spans="1:13" ht="18" customHeight="1" x14ac:dyDescent="0.25">
      <c r="A67" s="70" t="str">
        <f>IF(OR(DRAFT!$A70="",DRAFT!$A70="IM"),"",DRAFT!B70)</f>
        <v/>
      </c>
      <c r="B67" s="4" t="str">
        <f>IF(OR(DRAFT!$A70="",DRAFT!$A70="IM"),"",DRAFT!E70)</f>
        <v/>
      </c>
      <c r="C67" s="4" t="str">
        <f>IF(OR(DRAFT!$A70="",DRAFT!$A70="IM"),"",DRAFT!N70)</f>
        <v/>
      </c>
      <c r="D67" s="4" t="str">
        <f>IF(OR(DRAFT!$A70="",DRAFT!$A70="IM"),"",DRAFT!W70)</f>
        <v/>
      </c>
      <c r="E67" s="4" t="str">
        <f>IF(OR(DRAFT!$A70="",DRAFT!$A70="IM"),"",DRAFT!AF70)</f>
        <v/>
      </c>
      <c r="F67" s="4" t="str">
        <f>IF(OR(DRAFT!$A70="",DRAFT!$A70="IM"),"",DRAFT!AO70)</f>
        <v/>
      </c>
      <c r="G67" s="4" t="str">
        <f>IF(OR(DRAFT!$A70="",DRAFT!$A70="IM"),"",DRAFT!AX70)</f>
        <v/>
      </c>
      <c r="H67" s="4" t="str">
        <f>IF(OR(DRAFT!$A70="",DRAFT!$A70="IM"),"",DRAFT!BG70)</f>
        <v/>
      </c>
      <c r="I67" s="4" t="str">
        <f>IF(OR(DRAFT!$A70="",DRAFT!$A70="IM"),"",DRAFT!BP70)</f>
        <v/>
      </c>
      <c r="J67" s="4" t="str">
        <f>IF(OR(DRAFT!$A70="",DRAFT!$A70="IM"),"",DRAFT!BY70)</f>
        <v/>
      </c>
      <c r="K67" s="4" t="str">
        <f>IF(OR(DRAFT!$A70="",DRAFT!$A70="IM"),"",DRAFT!CI70)</f>
        <v/>
      </c>
      <c r="L67" s="4" t="str">
        <f>IF(OR(DRAFT!$A70="",DRAFT!$A70="IM"),"",DRAFT!CO70)</f>
        <v/>
      </c>
      <c r="M67" s="70" t="str">
        <f>IF(OR(DRAFT!$A70="",DRAFT!$A70="IM"),"",IFERROR(DRAFT!CS70+DRAFT!CT70,""))</f>
        <v/>
      </c>
    </row>
    <row r="68" spans="1:13" ht="18" customHeight="1" x14ac:dyDescent="0.25">
      <c r="A68" s="70" t="str">
        <f>IF(OR(DRAFT!$A71="",DRAFT!$A71="IM"),"",DRAFT!B71)</f>
        <v/>
      </c>
      <c r="B68" s="4" t="str">
        <f>IF(OR(DRAFT!$A71="",DRAFT!$A71="IM"),"",DRAFT!E71)</f>
        <v/>
      </c>
      <c r="C68" s="4" t="str">
        <f>IF(OR(DRAFT!$A71="",DRAFT!$A71="IM"),"",DRAFT!N71)</f>
        <v/>
      </c>
      <c r="D68" s="4" t="str">
        <f>IF(OR(DRAFT!$A71="",DRAFT!$A71="IM"),"",DRAFT!W71)</f>
        <v/>
      </c>
      <c r="E68" s="4" t="str">
        <f>IF(OR(DRAFT!$A71="",DRAFT!$A71="IM"),"",DRAFT!AF71)</f>
        <v/>
      </c>
      <c r="F68" s="4" t="str">
        <f>IF(OR(DRAFT!$A71="",DRAFT!$A71="IM"),"",DRAFT!AO71)</f>
        <v/>
      </c>
      <c r="G68" s="4" t="str">
        <f>IF(OR(DRAFT!$A71="",DRAFT!$A71="IM"),"",DRAFT!AX71)</f>
        <v/>
      </c>
      <c r="H68" s="4" t="str">
        <f>IF(OR(DRAFT!$A71="",DRAFT!$A71="IM"),"",DRAFT!BG71)</f>
        <v/>
      </c>
      <c r="I68" s="4" t="str">
        <f>IF(OR(DRAFT!$A71="",DRAFT!$A71="IM"),"",DRAFT!BP71)</f>
        <v/>
      </c>
      <c r="J68" s="4" t="str">
        <f>IF(OR(DRAFT!$A71="",DRAFT!$A71="IM"),"",DRAFT!BY71)</f>
        <v/>
      </c>
      <c r="K68" s="4" t="str">
        <f>IF(OR(DRAFT!$A71="",DRAFT!$A71="IM"),"",DRAFT!CI71)</f>
        <v/>
      </c>
      <c r="L68" s="4" t="str">
        <f>IF(OR(DRAFT!$A71="",DRAFT!$A71="IM"),"",DRAFT!CO71)</f>
        <v/>
      </c>
      <c r="M68" s="70" t="str">
        <f>IF(OR(DRAFT!$A71="",DRAFT!$A71="IM"),"",IFERROR(DRAFT!CS71+DRAFT!CT71,""))</f>
        <v/>
      </c>
    </row>
    <row r="69" spans="1:13" ht="18" customHeight="1" x14ac:dyDescent="0.25">
      <c r="A69" s="70" t="str">
        <f>IF(OR(DRAFT!$A72="",DRAFT!$A72="IM"),"",DRAFT!B72)</f>
        <v/>
      </c>
      <c r="B69" s="4" t="str">
        <f>IF(OR(DRAFT!$A72="",DRAFT!$A72="IM"),"",DRAFT!E72)</f>
        <v/>
      </c>
      <c r="C69" s="4" t="str">
        <f>IF(OR(DRAFT!$A72="",DRAFT!$A72="IM"),"",DRAFT!N72)</f>
        <v/>
      </c>
      <c r="D69" s="4" t="str">
        <f>IF(OR(DRAFT!$A72="",DRAFT!$A72="IM"),"",DRAFT!W72)</f>
        <v/>
      </c>
      <c r="E69" s="4" t="str">
        <f>IF(OR(DRAFT!$A72="",DRAFT!$A72="IM"),"",DRAFT!AF72)</f>
        <v/>
      </c>
      <c r="F69" s="4" t="str">
        <f>IF(OR(DRAFT!$A72="",DRAFT!$A72="IM"),"",DRAFT!AO72)</f>
        <v/>
      </c>
      <c r="G69" s="4" t="str">
        <f>IF(OR(DRAFT!$A72="",DRAFT!$A72="IM"),"",DRAFT!AX72)</f>
        <v/>
      </c>
      <c r="H69" s="4" t="str">
        <f>IF(OR(DRAFT!$A72="",DRAFT!$A72="IM"),"",DRAFT!BG72)</f>
        <v/>
      </c>
      <c r="I69" s="4" t="str">
        <f>IF(OR(DRAFT!$A72="",DRAFT!$A72="IM"),"",DRAFT!BP72)</f>
        <v/>
      </c>
      <c r="J69" s="4" t="str">
        <f>IF(OR(DRAFT!$A72="",DRAFT!$A72="IM"),"",DRAFT!BY72)</f>
        <v/>
      </c>
      <c r="K69" s="4" t="str">
        <f>IF(OR(DRAFT!$A72="",DRAFT!$A72="IM"),"",DRAFT!CI72)</f>
        <v/>
      </c>
      <c r="L69" s="4" t="str">
        <f>IF(OR(DRAFT!$A72="",DRAFT!$A72="IM"),"",DRAFT!CO72)</f>
        <v/>
      </c>
      <c r="M69" s="70" t="str">
        <f>IF(OR(DRAFT!$A72="",DRAFT!$A72="IM"),"",IFERROR(DRAFT!CS72+DRAFT!CT72,""))</f>
        <v/>
      </c>
    </row>
    <row r="70" spans="1:13" ht="18" customHeight="1" x14ac:dyDescent="0.25">
      <c r="A70" s="70" t="str">
        <f>IF(OR(DRAFT!$A73="",DRAFT!$A73="IM"),"",DRAFT!B73)</f>
        <v/>
      </c>
      <c r="B70" s="4" t="str">
        <f>IF(OR(DRAFT!$A73="",DRAFT!$A73="IM"),"",DRAFT!E73)</f>
        <v/>
      </c>
      <c r="C70" s="4" t="str">
        <f>IF(OR(DRAFT!$A73="",DRAFT!$A73="IM"),"",DRAFT!N73)</f>
        <v/>
      </c>
      <c r="D70" s="4" t="str">
        <f>IF(OR(DRAFT!$A73="",DRAFT!$A73="IM"),"",DRAFT!W73)</f>
        <v/>
      </c>
      <c r="E70" s="4" t="str">
        <f>IF(OR(DRAFT!$A73="",DRAFT!$A73="IM"),"",DRAFT!AF73)</f>
        <v/>
      </c>
      <c r="F70" s="4" t="str">
        <f>IF(OR(DRAFT!$A73="",DRAFT!$A73="IM"),"",DRAFT!AO73)</f>
        <v/>
      </c>
      <c r="G70" s="4" t="str">
        <f>IF(OR(DRAFT!$A73="",DRAFT!$A73="IM"),"",DRAFT!AX73)</f>
        <v/>
      </c>
      <c r="H70" s="4" t="str">
        <f>IF(OR(DRAFT!$A73="",DRAFT!$A73="IM"),"",DRAFT!BG73)</f>
        <v/>
      </c>
      <c r="I70" s="4" t="str">
        <f>IF(OR(DRAFT!$A73="",DRAFT!$A73="IM"),"",DRAFT!BP73)</f>
        <v/>
      </c>
      <c r="J70" s="4" t="str">
        <f>IF(OR(DRAFT!$A73="",DRAFT!$A73="IM"),"",DRAFT!BY73)</f>
        <v/>
      </c>
      <c r="K70" s="4" t="str">
        <f>IF(OR(DRAFT!$A73="",DRAFT!$A73="IM"),"",DRAFT!CI73)</f>
        <v/>
      </c>
      <c r="L70" s="4" t="str">
        <f>IF(OR(DRAFT!$A73="",DRAFT!$A73="IM"),"",DRAFT!CO73)</f>
        <v/>
      </c>
      <c r="M70" s="70" t="str">
        <f>IF(OR(DRAFT!$A73="",DRAFT!$A73="IM"),"",IFERROR(DRAFT!CS73+DRAFT!CT73,""))</f>
        <v/>
      </c>
    </row>
    <row r="71" spans="1:13" ht="18" customHeight="1" x14ac:dyDescent="0.25">
      <c r="A71" s="70" t="str">
        <f>IF(OR(DRAFT!$A74="",DRAFT!$A74="IM"),"",DRAFT!B74)</f>
        <v/>
      </c>
      <c r="B71" s="4" t="str">
        <f>IF(OR(DRAFT!$A74="",DRAFT!$A74="IM"),"",DRAFT!E74)</f>
        <v/>
      </c>
      <c r="C71" s="4" t="str">
        <f>IF(OR(DRAFT!$A74="",DRAFT!$A74="IM"),"",DRAFT!N74)</f>
        <v/>
      </c>
      <c r="D71" s="4" t="str">
        <f>IF(OR(DRAFT!$A74="",DRAFT!$A74="IM"),"",DRAFT!W74)</f>
        <v/>
      </c>
      <c r="E71" s="4" t="str">
        <f>IF(OR(DRAFT!$A74="",DRAFT!$A74="IM"),"",DRAFT!AF74)</f>
        <v/>
      </c>
      <c r="F71" s="4" t="str">
        <f>IF(OR(DRAFT!$A74="",DRAFT!$A74="IM"),"",DRAFT!AO74)</f>
        <v/>
      </c>
      <c r="G71" s="4" t="str">
        <f>IF(OR(DRAFT!$A74="",DRAFT!$A74="IM"),"",DRAFT!AX74)</f>
        <v/>
      </c>
      <c r="H71" s="4" t="str">
        <f>IF(OR(DRAFT!$A74="",DRAFT!$A74="IM"),"",DRAFT!BG74)</f>
        <v/>
      </c>
      <c r="I71" s="4" t="str">
        <f>IF(OR(DRAFT!$A74="",DRAFT!$A74="IM"),"",DRAFT!BP74)</f>
        <v/>
      </c>
      <c r="J71" s="4" t="str">
        <f>IF(OR(DRAFT!$A74="",DRAFT!$A74="IM"),"",DRAFT!BY74)</f>
        <v/>
      </c>
      <c r="K71" s="4" t="str">
        <f>IF(OR(DRAFT!$A74="",DRAFT!$A74="IM"),"",DRAFT!CI74)</f>
        <v/>
      </c>
      <c r="L71" s="4" t="str">
        <f>IF(OR(DRAFT!$A74="",DRAFT!$A74="IM"),"",DRAFT!CO74)</f>
        <v/>
      </c>
      <c r="M71" s="70" t="str">
        <f>IF(OR(DRAFT!$A74="",DRAFT!$A74="IM"),"",IFERROR(DRAFT!CS74+DRAFT!CT74,""))</f>
        <v/>
      </c>
    </row>
    <row r="72" spans="1:13" ht="18" customHeight="1" x14ac:dyDescent="0.25">
      <c r="A72" s="70" t="str">
        <f>IF(OR(DRAFT!$A75="",DRAFT!$A75="IM"),"",DRAFT!B75)</f>
        <v/>
      </c>
      <c r="B72" s="4" t="str">
        <f>IF(OR(DRAFT!$A75="",DRAFT!$A75="IM"),"",DRAFT!E75)</f>
        <v/>
      </c>
      <c r="C72" s="4" t="str">
        <f>IF(OR(DRAFT!$A75="",DRAFT!$A75="IM"),"",DRAFT!N75)</f>
        <v/>
      </c>
      <c r="D72" s="4" t="str">
        <f>IF(OR(DRAFT!$A75="",DRAFT!$A75="IM"),"",DRAFT!W75)</f>
        <v/>
      </c>
      <c r="E72" s="4" t="str">
        <f>IF(OR(DRAFT!$A75="",DRAFT!$A75="IM"),"",DRAFT!AF75)</f>
        <v/>
      </c>
      <c r="F72" s="4" t="str">
        <f>IF(OR(DRAFT!$A75="",DRAFT!$A75="IM"),"",DRAFT!AO75)</f>
        <v/>
      </c>
      <c r="G72" s="4" t="str">
        <f>IF(OR(DRAFT!$A75="",DRAFT!$A75="IM"),"",DRAFT!AX75)</f>
        <v/>
      </c>
      <c r="H72" s="4" t="str">
        <f>IF(OR(DRAFT!$A75="",DRAFT!$A75="IM"),"",DRAFT!BG75)</f>
        <v/>
      </c>
      <c r="I72" s="4" t="str">
        <f>IF(OR(DRAFT!$A75="",DRAFT!$A75="IM"),"",DRAFT!BP75)</f>
        <v/>
      </c>
      <c r="J72" s="4" t="str">
        <f>IF(OR(DRAFT!$A75="",DRAFT!$A75="IM"),"",DRAFT!BY75)</f>
        <v/>
      </c>
      <c r="K72" s="4" t="str">
        <f>IF(OR(DRAFT!$A75="",DRAFT!$A75="IM"),"",DRAFT!CI75)</f>
        <v/>
      </c>
      <c r="L72" s="4" t="str">
        <f>IF(OR(DRAFT!$A75="",DRAFT!$A75="IM"),"",DRAFT!CO75)</f>
        <v/>
      </c>
      <c r="M72" s="70" t="str">
        <f>IF(OR(DRAFT!$A75="",DRAFT!$A75="IM"),"",IFERROR(DRAFT!CS75+DRAFT!CT75,""))</f>
        <v/>
      </c>
    </row>
    <row r="73" spans="1:13" ht="18" customHeight="1" x14ac:dyDescent="0.25">
      <c r="A73" s="70" t="str">
        <f>IF(OR(DRAFT!$A76="",DRAFT!$A76="IM"),"",DRAFT!B76)</f>
        <v/>
      </c>
      <c r="B73" s="4" t="str">
        <f>IF(OR(DRAFT!$A76="",DRAFT!$A76="IM"),"",DRAFT!E76)</f>
        <v/>
      </c>
      <c r="C73" s="4" t="str">
        <f>IF(OR(DRAFT!$A76="",DRAFT!$A76="IM"),"",DRAFT!N76)</f>
        <v/>
      </c>
      <c r="D73" s="4" t="str">
        <f>IF(OR(DRAFT!$A76="",DRAFT!$A76="IM"),"",DRAFT!W76)</f>
        <v/>
      </c>
      <c r="E73" s="4" t="str">
        <f>IF(OR(DRAFT!$A76="",DRAFT!$A76="IM"),"",DRAFT!AF76)</f>
        <v/>
      </c>
      <c r="F73" s="4" t="str">
        <f>IF(OR(DRAFT!$A76="",DRAFT!$A76="IM"),"",DRAFT!AO76)</f>
        <v/>
      </c>
      <c r="G73" s="4" t="str">
        <f>IF(OR(DRAFT!$A76="",DRAFT!$A76="IM"),"",DRAFT!AX76)</f>
        <v/>
      </c>
      <c r="H73" s="4" t="str">
        <f>IF(OR(DRAFT!$A76="",DRAFT!$A76="IM"),"",DRAFT!BG76)</f>
        <v/>
      </c>
      <c r="I73" s="4" t="str">
        <f>IF(OR(DRAFT!$A76="",DRAFT!$A76="IM"),"",DRAFT!BP76)</f>
        <v/>
      </c>
      <c r="J73" s="4" t="str">
        <f>IF(OR(DRAFT!$A76="",DRAFT!$A76="IM"),"",DRAFT!BY76)</f>
        <v/>
      </c>
      <c r="K73" s="4" t="str">
        <f>IF(OR(DRAFT!$A76="",DRAFT!$A76="IM"),"",DRAFT!CI76)</f>
        <v/>
      </c>
      <c r="L73" s="4" t="str">
        <f>IF(OR(DRAFT!$A76="",DRAFT!$A76="IM"),"",DRAFT!CO76)</f>
        <v/>
      </c>
      <c r="M73" s="70" t="str">
        <f>IF(OR(DRAFT!$A76="",DRAFT!$A76="IM"),"",IFERROR(DRAFT!CS76+DRAFT!CT76,""))</f>
        <v/>
      </c>
    </row>
    <row r="74" spans="1:13" ht="18" customHeight="1" x14ac:dyDescent="0.25">
      <c r="A74" s="70" t="str">
        <f>IF(OR(DRAFT!$A77="",DRAFT!$A77="IM"),"",DRAFT!B77)</f>
        <v/>
      </c>
      <c r="B74" s="4" t="str">
        <f>IF(OR(DRAFT!$A77="",DRAFT!$A77="IM"),"",DRAFT!E77)</f>
        <v/>
      </c>
      <c r="C74" s="4" t="str">
        <f>IF(OR(DRAFT!$A77="",DRAFT!$A77="IM"),"",DRAFT!N77)</f>
        <v/>
      </c>
      <c r="D74" s="4" t="str">
        <f>IF(OR(DRAFT!$A77="",DRAFT!$A77="IM"),"",DRAFT!W77)</f>
        <v/>
      </c>
      <c r="E74" s="4" t="str">
        <f>IF(OR(DRAFT!$A77="",DRAFT!$A77="IM"),"",DRAFT!AF77)</f>
        <v/>
      </c>
      <c r="F74" s="4" t="str">
        <f>IF(OR(DRAFT!$A77="",DRAFT!$A77="IM"),"",DRAFT!AO77)</f>
        <v/>
      </c>
      <c r="G74" s="4" t="str">
        <f>IF(OR(DRAFT!$A77="",DRAFT!$A77="IM"),"",DRAFT!AX77)</f>
        <v/>
      </c>
      <c r="H74" s="4" t="str">
        <f>IF(OR(DRAFT!$A77="",DRAFT!$A77="IM"),"",DRAFT!BG77)</f>
        <v/>
      </c>
      <c r="I74" s="4" t="str">
        <f>IF(OR(DRAFT!$A77="",DRAFT!$A77="IM"),"",DRAFT!BP77)</f>
        <v/>
      </c>
      <c r="J74" s="4" t="str">
        <f>IF(OR(DRAFT!$A77="",DRAFT!$A77="IM"),"",DRAFT!BY77)</f>
        <v/>
      </c>
      <c r="K74" s="4" t="str">
        <f>IF(OR(DRAFT!$A77="",DRAFT!$A77="IM"),"",DRAFT!CI77)</f>
        <v/>
      </c>
      <c r="L74" s="4" t="str">
        <f>IF(OR(DRAFT!$A77="",DRAFT!$A77="IM"),"",DRAFT!CO77)</f>
        <v/>
      </c>
      <c r="M74" s="70" t="str">
        <f>IF(OR(DRAFT!$A77="",DRAFT!$A77="IM"),"",IFERROR(DRAFT!CS77+DRAFT!CT77,""))</f>
        <v/>
      </c>
    </row>
    <row r="75" spans="1:13" ht="18" customHeight="1" x14ac:dyDescent="0.25">
      <c r="A75" s="70" t="str">
        <f>IF(OR(DRAFT!$A78="",DRAFT!$A78="IM"),"",DRAFT!B78)</f>
        <v/>
      </c>
      <c r="B75" s="4" t="str">
        <f>IF(OR(DRAFT!$A78="",DRAFT!$A78="IM"),"",DRAFT!E78)</f>
        <v/>
      </c>
      <c r="C75" s="4" t="str">
        <f>IF(OR(DRAFT!$A78="",DRAFT!$A78="IM"),"",DRAFT!N78)</f>
        <v/>
      </c>
      <c r="D75" s="4" t="str">
        <f>IF(OR(DRAFT!$A78="",DRAFT!$A78="IM"),"",DRAFT!W78)</f>
        <v/>
      </c>
      <c r="E75" s="4" t="str">
        <f>IF(OR(DRAFT!$A78="",DRAFT!$A78="IM"),"",DRAFT!AF78)</f>
        <v/>
      </c>
      <c r="F75" s="4" t="str">
        <f>IF(OR(DRAFT!$A78="",DRAFT!$A78="IM"),"",DRAFT!AO78)</f>
        <v/>
      </c>
      <c r="G75" s="4" t="str">
        <f>IF(OR(DRAFT!$A78="",DRAFT!$A78="IM"),"",DRAFT!AX78)</f>
        <v/>
      </c>
      <c r="H75" s="4" t="str">
        <f>IF(OR(DRAFT!$A78="",DRAFT!$A78="IM"),"",DRAFT!BG78)</f>
        <v/>
      </c>
      <c r="I75" s="4" t="str">
        <f>IF(OR(DRAFT!$A78="",DRAFT!$A78="IM"),"",DRAFT!BP78)</f>
        <v/>
      </c>
      <c r="J75" s="4" t="str">
        <f>IF(OR(DRAFT!$A78="",DRAFT!$A78="IM"),"",DRAFT!BY78)</f>
        <v/>
      </c>
      <c r="K75" s="4" t="str">
        <f>IF(OR(DRAFT!$A78="",DRAFT!$A78="IM"),"",DRAFT!CI78)</f>
        <v/>
      </c>
      <c r="L75" s="4" t="str">
        <f>IF(OR(DRAFT!$A78="",DRAFT!$A78="IM"),"",DRAFT!CO78)</f>
        <v/>
      </c>
      <c r="M75" s="70" t="str">
        <f>IF(OR(DRAFT!$A78="",DRAFT!$A78="IM"),"",IFERROR(DRAFT!CS78+DRAFT!CT78,""))</f>
        <v/>
      </c>
    </row>
    <row r="76" spans="1:13" ht="18" customHeight="1" x14ac:dyDescent="0.25">
      <c r="A76" s="70" t="str">
        <f>IF(OR(DRAFT!$A79="",DRAFT!$A79="IM"),"",DRAFT!B79)</f>
        <v/>
      </c>
      <c r="B76" s="4" t="str">
        <f>IF(OR(DRAFT!$A79="",DRAFT!$A79="IM"),"",DRAFT!E79)</f>
        <v/>
      </c>
      <c r="C76" s="4" t="str">
        <f>IF(OR(DRAFT!$A79="",DRAFT!$A79="IM"),"",DRAFT!N79)</f>
        <v/>
      </c>
      <c r="D76" s="4" t="str">
        <f>IF(OR(DRAFT!$A79="",DRAFT!$A79="IM"),"",DRAFT!W79)</f>
        <v/>
      </c>
      <c r="E76" s="4" t="str">
        <f>IF(OR(DRAFT!$A79="",DRAFT!$A79="IM"),"",DRAFT!AF79)</f>
        <v/>
      </c>
      <c r="F76" s="4" t="str">
        <f>IF(OR(DRAFT!$A79="",DRAFT!$A79="IM"),"",DRAFT!AO79)</f>
        <v/>
      </c>
      <c r="G76" s="4" t="str">
        <f>IF(OR(DRAFT!$A79="",DRAFT!$A79="IM"),"",DRAFT!AX79)</f>
        <v/>
      </c>
      <c r="H76" s="4" t="str">
        <f>IF(OR(DRAFT!$A79="",DRAFT!$A79="IM"),"",DRAFT!BG79)</f>
        <v/>
      </c>
      <c r="I76" s="4" t="str">
        <f>IF(OR(DRAFT!$A79="",DRAFT!$A79="IM"),"",DRAFT!BP79)</f>
        <v/>
      </c>
      <c r="J76" s="4" t="str">
        <f>IF(OR(DRAFT!$A79="",DRAFT!$A79="IM"),"",DRAFT!BY79)</f>
        <v/>
      </c>
      <c r="K76" s="4" t="str">
        <f>IF(OR(DRAFT!$A79="",DRAFT!$A79="IM"),"",DRAFT!CI79)</f>
        <v/>
      </c>
      <c r="L76" s="4" t="str">
        <f>IF(OR(DRAFT!$A79="",DRAFT!$A79="IM"),"",DRAFT!CO79)</f>
        <v/>
      </c>
      <c r="M76" s="70" t="str">
        <f>IF(OR(DRAFT!$A79="",DRAFT!$A79="IM"),"",IFERROR(DRAFT!CS79+DRAFT!CT79,""))</f>
        <v/>
      </c>
    </row>
    <row r="77" spans="1:13" ht="18" customHeight="1" x14ac:dyDescent="0.25">
      <c r="A77" s="70" t="str">
        <f>IF(OR(DRAFT!$A80="",DRAFT!$A80="IM"),"",DRAFT!B80)</f>
        <v/>
      </c>
      <c r="B77" s="4" t="str">
        <f>IF(OR(DRAFT!$A80="",DRAFT!$A80="IM"),"",DRAFT!E80)</f>
        <v/>
      </c>
      <c r="C77" s="4" t="str">
        <f>IF(OR(DRAFT!$A80="",DRAFT!$A80="IM"),"",DRAFT!N80)</f>
        <v/>
      </c>
      <c r="D77" s="4" t="str">
        <f>IF(OR(DRAFT!$A80="",DRAFT!$A80="IM"),"",DRAFT!W80)</f>
        <v/>
      </c>
      <c r="E77" s="4" t="str">
        <f>IF(OR(DRAFT!$A80="",DRAFT!$A80="IM"),"",DRAFT!AF80)</f>
        <v/>
      </c>
      <c r="F77" s="4" t="str">
        <f>IF(OR(DRAFT!$A80="",DRAFT!$A80="IM"),"",DRAFT!AO80)</f>
        <v/>
      </c>
      <c r="G77" s="4" t="str">
        <f>IF(OR(DRAFT!$A80="",DRAFT!$A80="IM"),"",DRAFT!AX80)</f>
        <v/>
      </c>
      <c r="H77" s="4" t="str">
        <f>IF(OR(DRAFT!$A80="",DRAFT!$A80="IM"),"",DRAFT!BG80)</f>
        <v/>
      </c>
      <c r="I77" s="4" t="str">
        <f>IF(OR(DRAFT!$A80="",DRAFT!$A80="IM"),"",DRAFT!BP80)</f>
        <v/>
      </c>
      <c r="J77" s="4" t="str">
        <f>IF(OR(DRAFT!$A80="",DRAFT!$A80="IM"),"",DRAFT!BY80)</f>
        <v/>
      </c>
      <c r="K77" s="4" t="str">
        <f>IF(OR(DRAFT!$A80="",DRAFT!$A80="IM"),"",DRAFT!CI80)</f>
        <v/>
      </c>
      <c r="L77" s="4" t="str">
        <f>IF(OR(DRAFT!$A80="",DRAFT!$A80="IM"),"",DRAFT!CO80)</f>
        <v/>
      </c>
      <c r="M77" s="70" t="str">
        <f>IF(OR(DRAFT!$A80="",DRAFT!$A80="IM"),"",IFERROR(DRAFT!CS80+DRAFT!CT80,""))</f>
        <v/>
      </c>
    </row>
    <row r="78" spans="1:13" ht="18" customHeight="1" x14ac:dyDescent="0.25">
      <c r="A78" s="70" t="str">
        <f>IF(OR(DRAFT!$A81="",DRAFT!$A81="IM"),"",DRAFT!B81)</f>
        <v/>
      </c>
      <c r="B78" s="4" t="str">
        <f>IF(OR(DRAFT!$A81="",DRAFT!$A81="IM"),"",DRAFT!E81)</f>
        <v/>
      </c>
      <c r="C78" s="4" t="str">
        <f>IF(OR(DRAFT!$A81="",DRAFT!$A81="IM"),"",DRAFT!N81)</f>
        <v/>
      </c>
      <c r="D78" s="4" t="str">
        <f>IF(OR(DRAFT!$A81="",DRAFT!$A81="IM"),"",DRAFT!W81)</f>
        <v/>
      </c>
      <c r="E78" s="4" t="str">
        <f>IF(OR(DRAFT!$A81="",DRAFT!$A81="IM"),"",DRAFT!AF81)</f>
        <v/>
      </c>
      <c r="F78" s="4" t="str">
        <f>IF(OR(DRAFT!$A81="",DRAFT!$A81="IM"),"",DRAFT!AO81)</f>
        <v/>
      </c>
      <c r="G78" s="4" t="str">
        <f>IF(OR(DRAFT!$A81="",DRAFT!$A81="IM"),"",DRAFT!AX81)</f>
        <v/>
      </c>
      <c r="H78" s="4" t="str">
        <f>IF(OR(DRAFT!$A81="",DRAFT!$A81="IM"),"",DRAFT!BG81)</f>
        <v/>
      </c>
      <c r="I78" s="4" t="str">
        <f>IF(OR(DRAFT!$A81="",DRAFT!$A81="IM"),"",DRAFT!BP81)</f>
        <v/>
      </c>
      <c r="J78" s="4" t="str">
        <f>IF(OR(DRAFT!$A81="",DRAFT!$A81="IM"),"",DRAFT!BY81)</f>
        <v/>
      </c>
      <c r="K78" s="4" t="str">
        <f>IF(OR(DRAFT!$A81="",DRAFT!$A81="IM"),"",DRAFT!CI81)</f>
        <v/>
      </c>
      <c r="L78" s="4" t="str">
        <f>IF(OR(DRAFT!$A81="",DRAFT!$A81="IM"),"",DRAFT!CO81)</f>
        <v/>
      </c>
      <c r="M78" s="70" t="str">
        <f>IF(OR(DRAFT!$A81="",DRAFT!$A81="IM"),"",IFERROR(DRAFT!CS81+DRAFT!CT81,""))</f>
        <v/>
      </c>
    </row>
    <row r="79" spans="1:13" ht="18" customHeight="1" x14ac:dyDescent="0.25">
      <c r="A79" s="70" t="str">
        <f>IF(OR(DRAFT!$A82="",DRAFT!$A82="IM"),"",DRAFT!B82)</f>
        <v/>
      </c>
      <c r="B79" s="4" t="str">
        <f>IF(OR(DRAFT!$A82="",DRAFT!$A82="IM"),"",DRAFT!E82)</f>
        <v/>
      </c>
      <c r="C79" s="4" t="str">
        <f>IF(OR(DRAFT!$A82="",DRAFT!$A82="IM"),"",DRAFT!N82)</f>
        <v/>
      </c>
      <c r="D79" s="4" t="str">
        <f>IF(OR(DRAFT!$A82="",DRAFT!$A82="IM"),"",DRAFT!W82)</f>
        <v/>
      </c>
      <c r="E79" s="4" t="str">
        <f>IF(OR(DRAFT!$A82="",DRAFT!$A82="IM"),"",DRAFT!AF82)</f>
        <v/>
      </c>
      <c r="F79" s="4" t="str">
        <f>IF(OR(DRAFT!$A82="",DRAFT!$A82="IM"),"",DRAFT!AO82)</f>
        <v/>
      </c>
      <c r="G79" s="4" t="str">
        <f>IF(OR(DRAFT!$A82="",DRAFT!$A82="IM"),"",DRAFT!AX82)</f>
        <v/>
      </c>
      <c r="H79" s="4" t="str">
        <f>IF(OR(DRAFT!$A82="",DRAFT!$A82="IM"),"",DRAFT!BG82)</f>
        <v/>
      </c>
      <c r="I79" s="4" t="str">
        <f>IF(OR(DRAFT!$A82="",DRAFT!$A82="IM"),"",DRAFT!BP82)</f>
        <v/>
      </c>
      <c r="J79" s="4" t="str">
        <f>IF(OR(DRAFT!$A82="",DRAFT!$A82="IM"),"",DRAFT!BY82)</f>
        <v/>
      </c>
      <c r="K79" s="4" t="str">
        <f>IF(OR(DRAFT!$A82="",DRAFT!$A82="IM"),"",DRAFT!CI82)</f>
        <v/>
      </c>
      <c r="L79" s="4" t="str">
        <f>IF(OR(DRAFT!$A82="",DRAFT!$A82="IM"),"",DRAFT!CO82)</f>
        <v/>
      </c>
      <c r="M79" s="70" t="str">
        <f>IF(OR(DRAFT!$A82="",DRAFT!$A82="IM"),"",IFERROR(DRAFT!CS82+DRAFT!CT82,""))</f>
        <v/>
      </c>
    </row>
    <row r="80" spans="1:13" ht="18" customHeight="1" x14ac:dyDescent="0.25">
      <c r="A80" s="70" t="str">
        <f>IF(OR(DRAFT!$A83="",DRAFT!$A83="IM"),"",DRAFT!B83)</f>
        <v/>
      </c>
      <c r="B80" s="4" t="str">
        <f>IF(OR(DRAFT!$A83="",DRAFT!$A83="IM"),"",DRAFT!E83)</f>
        <v/>
      </c>
      <c r="C80" s="4" t="str">
        <f>IF(OR(DRAFT!$A83="",DRAFT!$A83="IM"),"",DRAFT!N83)</f>
        <v/>
      </c>
      <c r="D80" s="4" t="str">
        <f>IF(OR(DRAFT!$A83="",DRAFT!$A83="IM"),"",DRAFT!W83)</f>
        <v/>
      </c>
      <c r="E80" s="4" t="str">
        <f>IF(OR(DRAFT!$A83="",DRAFT!$A83="IM"),"",DRAFT!AF83)</f>
        <v/>
      </c>
      <c r="F80" s="4" t="str">
        <f>IF(OR(DRAFT!$A83="",DRAFT!$A83="IM"),"",DRAFT!AO83)</f>
        <v/>
      </c>
      <c r="G80" s="4" t="str">
        <f>IF(OR(DRAFT!$A83="",DRAFT!$A83="IM"),"",DRAFT!AX83)</f>
        <v/>
      </c>
      <c r="H80" s="4" t="str">
        <f>IF(OR(DRAFT!$A83="",DRAFT!$A83="IM"),"",DRAFT!BG83)</f>
        <v/>
      </c>
      <c r="I80" s="4" t="str">
        <f>IF(OR(DRAFT!$A83="",DRAFT!$A83="IM"),"",DRAFT!BP83)</f>
        <v/>
      </c>
      <c r="J80" s="4" t="str">
        <f>IF(OR(DRAFT!$A83="",DRAFT!$A83="IM"),"",DRAFT!BY83)</f>
        <v/>
      </c>
      <c r="K80" s="4" t="str">
        <f>IF(OR(DRAFT!$A83="",DRAFT!$A83="IM"),"",DRAFT!CI83)</f>
        <v/>
      </c>
      <c r="L80" s="4" t="str">
        <f>IF(OR(DRAFT!$A83="",DRAFT!$A83="IM"),"",DRAFT!CO83)</f>
        <v/>
      </c>
      <c r="M80" s="70" t="str">
        <f>IF(OR(DRAFT!$A83="",DRAFT!$A83="IM"),"",IFERROR(DRAFT!CS83+DRAFT!CT83,""))</f>
        <v/>
      </c>
    </row>
    <row r="81" spans="1:13" ht="18" customHeight="1" x14ac:dyDescent="0.25">
      <c r="A81" s="70" t="str">
        <f>IF(OR(DRAFT!$A84="",DRAFT!$A84="IM"),"",DRAFT!B84)</f>
        <v/>
      </c>
      <c r="B81" s="4" t="str">
        <f>IF(OR(DRAFT!$A84="",DRAFT!$A84="IM"),"",DRAFT!E84)</f>
        <v/>
      </c>
      <c r="C81" s="4" t="str">
        <f>IF(OR(DRAFT!$A84="",DRAFT!$A84="IM"),"",DRAFT!N84)</f>
        <v/>
      </c>
      <c r="D81" s="4" t="str">
        <f>IF(OR(DRAFT!$A84="",DRAFT!$A84="IM"),"",DRAFT!W84)</f>
        <v/>
      </c>
      <c r="E81" s="4" t="str">
        <f>IF(OR(DRAFT!$A84="",DRAFT!$A84="IM"),"",DRAFT!AF84)</f>
        <v/>
      </c>
      <c r="F81" s="4" t="str">
        <f>IF(OR(DRAFT!$A84="",DRAFT!$A84="IM"),"",DRAFT!AO84)</f>
        <v/>
      </c>
      <c r="G81" s="4" t="str">
        <f>IF(OR(DRAFT!$A84="",DRAFT!$A84="IM"),"",DRAFT!AX84)</f>
        <v/>
      </c>
      <c r="H81" s="4" t="str">
        <f>IF(OR(DRAFT!$A84="",DRAFT!$A84="IM"),"",DRAFT!BG84)</f>
        <v/>
      </c>
      <c r="I81" s="4" t="str">
        <f>IF(OR(DRAFT!$A84="",DRAFT!$A84="IM"),"",DRAFT!BP84)</f>
        <v/>
      </c>
      <c r="J81" s="4" t="str">
        <f>IF(OR(DRAFT!$A84="",DRAFT!$A84="IM"),"",DRAFT!BY84)</f>
        <v/>
      </c>
      <c r="K81" s="4" t="str">
        <f>IF(OR(DRAFT!$A84="",DRAFT!$A84="IM"),"",DRAFT!CI84)</f>
        <v/>
      </c>
      <c r="L81" s="4" t="str">
        <f>IF(OR(DRAFT!$A84="",DRAFT!$A84="IM"),"",DRAFT!CO84)</f>
        <v/>
      </c>
      <c r="M81" s="70" t="str">
        <f>IF(OR(DRAFT!$A84="",DRAFT!$A84="IM"),"",IFERROR(DRAFT!CS84+DRAFT!CT84,""))</f>
        <v/>
      </c>
    </row>
    <row r="82" spans="1:13" ht="18" customHeight="1" x14ac:dyDescent="0.25">
      <c r="A82" s="70" t="str">
        <f>IF(OR(DRAFT!$A85="",DRAFT!$A85="IM"),"",DRAFT!B85)</f>
        <v/>
      </c>
      <c r="B82" s="4" t="str">
        <f>IF(OR(DRAFT!$A85="",DRAFT!$A85="IM"),"",DRAFT!E85)</f>
        <v/>
      </c>
      <c r="C82" s="4" t="str">
        <f>IF(OR(DRAFT!$A85="",DRAFT!$A85="IM"),"",DRAFT!N85)</f>
        <v/>
      </c>
      <c r="D82" s="4" t="str">
        <f>IF(OR(DRAFT!$A85="",DRAFT!$A85="IM"),"",DRAFT!W85)</f>
        <v/>
      </c>
      <c r="E82" s="4" t="str">
        <f>IF(OR(DRAFT!$A85="",DRAFT!$A85="IM"),"",DRAFT!AF85)</f>
        <v/>
      </c>
      <c r="F82" s="4" t="str">
        <f>IF(OR(DRAFT!$A85="",DRAFT!$A85="IM"),"",DRAFT!AO85)</f>
        <v/>
      </c>
      <c r="G82" s="4" t="str">
        <f>IF(OR(DRAFT!$A85="",DRAFT!$A85="IM"),"",DRAFT!AX85)</f>
        <v/>
      </c>
      <c r="H82" s="4" t="str">
        <f>IF(OR(DRAFT!$A85="",DRAFT!$A85="IM"),"",DRAFT!BG85)</f>
        <v/>
      </c>
      <c r="I82" s="4" t="str">
        <f>IF(OR(DRAFT!$A85="",DRAFT!$A85="IM"),"",DRAFT!BP85)</f>
        <v/>
      </c>
      <c r="J82" s="4" t="str">
        <f>IF(OR(DRAFT!$A85="",DRAFT!$A85="IM"),"",DRAFT!BY85)</f>
        <v/>
      </c>
      <c r="K82" s="4" t="str">
        <f>IF(OR(DRAFT!$A85="",DRAFT!$A85="IM"),"",DRAFT!CI85)</f>
        <v/>
      </c>
      <c r="L82" s="4" t="str">
        <f>IF(OR(DRAFT!$A85="",DRAFT!$A85="IM"),"",DRAFT!CO85)</f>
        <v/>
      </c>
      <c r="M82" s="70" t="str">
        <f>IF(OR(DRAFT!$A85="",DRAFT!$A85="IM"),"",IFERROR(DRAFT!CS85+DRAFT!CT85,""))</f>
        <v/>
      </c>
    </row>
    <row r="83" spans="1:13" ht="18" customHeight="1" x14ac:dyDescent="0.25">
      <c r="A83" s="70" t="str">
        <f>IF(OR(DRAFT!$A86="",DRAFT!$A86="IM"),"",DRAFT!B86)</f>
        <v/>
      </c>
      <c r="B83" s="4" t="str">
        <f>IF(OR(DRAFT!$A86="",DRAFT!$A86="IM"),"",DRAFT!E86)</f>
        <v/>
      </c>
      <c r="C83" s="4" t="str">
        <f>IF(OR(DRAFT!$A86="",DRAFT!$A86="IM"),"",DRAFT!N86)</f>
        <v/>
      </c>
      <c r="D83" s="4" t="str">
        <f>IF(OR(DRAFT!$A86="",DRAFT!$A86="IM"),"",DRAFT!W86)</f>
        <v/>
      </c>
      <c r="E83" s="4" t="str">
        <f>IF(OR(DRAFT!$A86="",DRAFT!$A86="IM"),"",DRAFT!AF86)</f>
        <v/>
      </c>
      <c r="F83" s="4" t="str">
        <f>IF(OR(DRAFT!$A86="",DRAFT!$A86="IM"),"",DRAFT!AO86)</f>
        <v/>
      </c>
      <c r="G83" s="4" t="str">
        <f>IF(OR(DRAFT!$A86="",DRAFT!$A86="IM"),"",DRAFT!AX86)</f>
        <v/>
      </c>
      <c r="H83" s="4" t="str">
        <f>IF(OR(DRAFT!$A86="",DRAFT!$A86="IM"),"",DRAFT!BG86)</f>
        <v/>
      </c>
      <c r="I83" s="4" t="str">
        <f>IF(OR(DRAFT!$A86="",DRAFT!$A86="IM"),"",DRAFT!BP86)</f>
        <v/>
      </c>
      <c r="J83" s="4" t="str">
        <f>IF(OR(DRAFT!$A86="",DRAFT!$A86="IM"),"",DRAFT!BY86)</f>
        <v/>
      </c>
      <c r="K83" s="4" t="str">
        <f>IF(OR(DRAFT!$A86="",DRAFT!$A86="IM"),"",DRAFT!CI86)</f>
        <v/>
      </c>
      <c r="L83" s="4" t="str">
        <f>IF(OR(DRAFT!$A86="",DRAFT!$A86="IM"),"",DRAFT!CO86)</f>
        <v/>
      </c>
      <c r="M83" s="70" t="str">
        <f>IF(OR(DRAFT!$A86="",DRAFT!$A86="IM"),"",IFERROR(DRAFT!CS86+DRAFT!CT86,""))</f>
        <v/>
      </c>
    </row>
    <row r="84" spans="1:13" ht="18" customHeight="1" x14ac:dyDescent="0.25">
      <c r="A84" s="70" t="str">
        <f>IF(OR(DRAFT!$A87="",DRAFT!$A87="IM"),"",DRAFT!B87)</f>
        <v/>
      </c>
      <c r="B84" s="4" t="str">
        <f>IF(OR(DRAFT!$A87="",DRAFT!$A87="IM"),"",DRAFT!E87)</f>
        <v/>
      </c>
      <c r="C84" s="4" t="str">
        <f>IF(OR(DRAFT!$A87="",DRAFT!$A87="IM"),"",DRAFT!N87)</f>
        <v/>
      </c>
      <c r="D84" s="4" t="str">
        <f>IF(OR(DRAFT!$A87="",DRAFT!$A87="IM"),"",DRAFT!W87)</f>
        <v/>
      </c>
      <c r="E84" s="4" t="str">
        <f>IF(OR(DRAFT!$A87="",DRAFT!$A87="IM"),"",DRAFT!AF87)</f>
        <v/>
      </c>
      <c r="F84" s="4" t="str">
        <f>IF(OR(DRAFT!$A87="",DRAFT!$A87="IM"),"",DRAFT!AO87)</f>
        <v/>
      </c>
      <c r="G84" s="4" t="str">
        <f>IF(OR(DRAFT!$A87="",DRAFT!$A87="IM"),"",DRAFT!AX87)</f>
        <v/>
      </c>
      <c r="H84" s="4" t="str">
        <f>IF(OR(DRAFT!$A87="",DRAFT!$A87="IM"),"",DRAFT!BG87)</f>
        <v/>
      </c>
      <c r="I84" s="4" t="str">
        <f>IF(OR(DRAFT!$A87="",DRAFT!$A87="IM"),"",DRAFT!BP87)</f>
        <v/>
      </c>
      <c r="J84" s="4" t="str">
        <f>IF(OR(DRAFT!$A87="",DRAFT!$A87="IM"),"",DRAFT!BY87)</f>
        <v/>
      </c>
      <c r="K84" s="4" t="str">
        <f>IF(OR(DRAFT!$A87="",DRAFT!$A87="IM"),"",DRAFT!CI87)</f>
        <v/>
      </c>
      <c r="L84" s="4" t="str">
        <f>IF(OR(DRAFT!$A87="",DRAFT!$A87="IM"),"",DRAFT!CO87)</f>
        <v/>
      </c>
      <c r="M84" s="70" t="str">
        <f>IF(OR(DRAFT!$A87="",DRAFT!$A87="IM"),"",IFERROR(DRAFT!CS87+DRAFT!CT87,""))</f>
        <v/>
      </c>
    </row>
    <row r="85" spans="1:13" ht="18" customHeight="1" x14ac:dyDescent="0.25">
      <c r="A85" s="70" t="str">
        <f>IF(OR(DRAFT!$A88="",DRAFT!$A88="IM"),"",DRAFT!B88)</f>
        <v/>
      </c>
      <c r="B85" s="4" t="str">
        <f>IF(OR(DRAFT!$A88="",DRAFT!$A88="IM"),"",DRAFT!E88)</f>
        <v/>
      </c>
      <c r="C85" s="4" t="str">
        <f>IF(OR(DRAFT!$A88="",DRAFT!$A88="IM"),"",DRAFT!N88)</f>
        <v/>
      </c>
      <c r="D85" s="4" t="str">
        <f>IF(OR(DRAFT!$A88="",DRAFT!$A88="IM"),"",DRAFT!W88)</f>
        <v/>
      </c>
      <c r="E85" s="4" t="str">
        <f>IF(OR(DRAFT!$A88="",DRAFT!$A88="IM"),"",DRAFT!AF88)</f>
        <v/>
      </c>
      <c r="F85" s="4" t="str">
        <f>IF(OR(DRAFT!$A88="",DRAFT!$A88="IM"),"",DRAFT!AO88)</f>
        <v/>
      </c>
      <c r="G85" s="4" t="str">
        <f>IF(OR(DRAFT!$A88="",DRAFT!$A88="IM"),"",DRAFT!AX88)</f>
        <v/>
      </c>
      <c r="H85" s="4" t="str">
        <f>IF(OR(DRAFT!$A88="",DRAFT!$A88="IM"),"",DRAFT!BG88)</f>
        <v/>
      </c>
      <c r="I85" s="4" t="str">
        <f>IF(OR(DRAFT!$A88="",DRAFT!$A88="IM"),"",DRAFT!BP88)</f>
        <v/>
      </c>
      <c r="J85" s="4" t="str">
        <f>IF(OR(DRAFT!$A88="",DRAFT!$A88="IM"),"",DRAFT!BY88)</f>
        <v/>
      </c>
      <c r="K85" s="4" t="str">
        <f>IF(OR(DRAFT!$A88="",DRAFT!$A88="IM"),"",DRAFT!CI88)</f>
        <v/>
      </c>
      <c r="L85" s="4" t="str">
        <f>IF(OR(DRAFT!$A88="",DRAFT!$A88="IM"),"",DRAFT!CO88)</f>
        <v/>
      </c>
      <c r="M85" s="70" t="str">
        <f>IF(OR(DRAFT!$A88="",DRAFT!$A88="IM"),"",IFERROR(DRAFT!CS88+DRAFT!CT88,""))</f>
        <v/>
      </c>
    </row>
    <row r="86" spans="1:13" ht="18" customHeight="1" x14ac:dyDescent="0.25">
      <c r="A86" s="70" t="str">
        <f>IF(OR(DRAFT!$A89="",DRAFT!$A89="IM"),"",DRAFT!B89)</f>
        <v/>
      </c>
      <c r="B86" s="4" t="str">
        <f>IF(OR(DRAFT!$A89="",DRAFT!$A89="IM"),"",DRAFT!E89)</f>
        <v/>
      </c>
      <c r="C86" s="4" t="str">
        <f>IF(OR(DRAFT!$A89="",DRAFT!$A89="IM"),"",DRAFT!N89)</f>
        <v/>
      </c>
      <c r="D86" s="4" t="str">
        <f>IF(OR(DRAFT!$A89="",DRAFT!$A89="IM"),"",DRAFT!W89)</f>
        <v/>
      </c>
      <c r="E86" s="4" t="str">
        <f>IF(OR(DRAFT!$A89="",DRAFT!$A89="IM"),"",DRAFT!AF89)</f>
        <v/>
      </c>
      <c r="F86" s="4" t="str">
        <f>IF(OR(DRAFT!$A89="",DRAFT!$A89="IM"),"",DRAFT!AO89)</f>
        <v/>
      </c>
      <c r="G86" s="4" t="str">
        <f>IF(OR(DRAFT!$A89="",DRAFT!$A89="IM"),"",DRAFT!AX89)</f>
        <v/>
      </c>
      <c r="H86" s="4" t="str">
        <f>IF(OR(DRAFT!$A89="",DRAFT!$A89="IM"),"",DRAFT!BG89)</f>
        <v/>
      </c>
      <c r="I86" s="4" t="str">
        <f>IF(OR(DRAFT!$A89="",DRAFT!$A89="IM"),"",DRAFT!BP89)</f>
        <v/>
      </c>
      <c r="J86" s="4" t="str">
        <f>IF(OR(DRAFT!$A89="",DRAFT!$A89="IM"),"",DRAFT!BY89)</f>
        <v/>
      </c>
      <c r="K86" s="4" t="str">
        <f>IF(OR(DRAFT!$A89="",DRAFT!$A89="IM"),"",DRAFT!CI89)</f>
        <v/>
      </c>
      <c r="L86" s="4" t="str">
        <f>IF(OR(DRAFT!$A89="",DRAFT!$A89="IM"),"",DRAFT!CO89)</f>
        <v/>
      </c>
      <c r="M86" s="70" t="str">
        <f>IF(OR(DRAFT!$A89="",DRAFT!$A89="IM"),"",IFERROR(DRAFT!CS89+DRAFT!CT89,""))</f>
        <v/>
      </c>
    </row>
    <row r="87" spans="1:13" ht="18" customHeight="1" x14ac:dyDescent="0.25">
      <c r="A87" s="70" t="str">
        <f>IF(OR(DRAFT!$A90="",DRAFT!$A90="IM"),"",DRAFT!B90)</f>
        <v/>
      </c>
      <c r="B87" s="4" t="str">
        <f>IF(OR(DRAFT!$A90="",DRAFT!$A90="IM"),"",DRAFT!E90)</f>
        <v/>
      </c>
      <c r="C87" s="4" t="str">
        <f>IF(OR(DRAFT!$A90="",DRAFT!$A90="IM"),"",DRAFT!N90)</f>
        <v/>
      </c>
      <c r="D87" s="4" t="str">
        <f>IF(OR(DRAFT!$A90="",DRAFT!$A90="IM"),"",DRAFT!W90)</f>
        <v/>
      </c>
      <c r="E87" s="4" t="str">
        <f>IF(OR(DRAFT!$A90="",DRAFT!$A90="IM"),"",DRAFT!AF90)</f>
        <v/>
      </c>
      <c r="F87" s="4" t="str">
        <f>IF(OR(DRAFT!$A90="",DRAFT!$A90="IM"),"",DRAFT!AO90)</f>
        <v/>
      </c>
      <c r="G87" s="4" t="str">
        <f>IF(OR(DRAFT!$A90="",DRAFT!$A90="IM"),"",DRAFT!AX90)</f>
        <v/>
      </c>
      <c r="H87" s="4" t="str">
        <f>IF(OR(DRAFT!$A90="",DRAFT!$A90="IM"),"",DRAFT!BG90)</f>
        <v/>
      </c>
      <c r="I87" s="4" t="str">
        <f>IF(OR(DRAFT!$A90="",DRAFT!$A90="IM"),"",DRAFT!BP90)</f>
        <v/>
      </c>
      <c r="J87" s="4" t="str">
        <f>IF(OR(DRAFT!$A90="",DRAFT!$A90="IM"),"",DRAFT!BY90)</f>
        <v/>
      </c>
      <c r="K87" s="4" t="str">
        <f>IF(OR(DRAFT!$A90="",DRAFT!$A90="IM"),"",DRAFT!CI90)</f>
        <v/>
      </c>
      <c r="L87" s="4" t="str">
        <f>IF(OR(DRAFT!$A90="",DRAFT!$A90="IM"),"",DRAFT!CO90)</f>
        <v/>
      </c>
      <c r="M87" s="70" t="str">
        <f>IF(OR(DRAFT!$A90="",DRAFT!$A90="IM"),"",IFERROR(DRAFT!CS90+DRAFT!CT90,""))</f>
        <v/>
      </c>
    </row>
    <row r="88" spans="1:13" ht="18" customHeight="1" x14ac:dyDescent="0.25">
      <c r="A88" s="70" t="str">
        <f>IF(OR(DRAFT!$A91="",DRAFT!$A91="IM"),"",DRAFT!B91)</f>
        <v/>
      </c>
      <c r="B88" s="4" t="str">
        <f>IF(OR(DRAFT!$A91="",DRAFT!$A91="IM"),"",DRAFT!E91)</f>
        <v/>
      </c>
      <c r="C88" s="4" t="str">
        <f>IF(OR(DRAFT!$A91="",DRAFT!$A91="IM"),"",DRAFT!N91)</f>
        <v/>
      </c>
      <c r="D88" s="4" t="str">
        <f>IF(OR(DRAFT!$A91="",DRAFT!$A91="IM"),"",DRAFT!W91)</f>
        <v/>
      </c>
      <c r="E88" s="4" t="str">
        <f>IF(OR(DRAFT!$A91="",DRAFT!$A91="IM"),"",DRAFT!AF91)</f>
        <v/>
      </c>
      <c r="F88" s="4" t="str">
        <f>IF(OR(DRAFT!$A91="",DRAFT!$A91="IM"),"",DRAFT!AO91)</f>
        <v/>
      </c>
      <c r="G88" s="4" t="str">
        <f>IF(OR(DRAFT!$A91="",DRAFT!$A91="IM"),"",DRAFT!AX91)</f>
        <v/>
      </c>
      <c r="H88" s="4" t="str">
        <f>IF(OR(DRAFT!$A91="",DRAFT!$A91="IM"),"",DRAFT!BG91)</f>
        <v/>
      </c>
      <c r="I88" s="4" t="str">
        <f>IF(OR(DRAFT!$A91="",DRAFT!$A91="IM"),"",DRAFT!BP91)</f>
        <v/>
      </c>
      <c r="J88" s="4" t="str">
        <f>IF(OR(DRAFT!$A91="",DRAFT!$A91="IM"),"",DRAFT!BY91)</f>
        <v/>
      </c>
      <c r="K88" s="4" t="str">
        <f>IF(OR(DRAFT!$A91="",DRAFT!$A91="IM"),"",DRAFT!CI91)</f>
        <v/>
      </c>
      <c r="L88" s="4" t="str">
        <f>IF(OR(DRAFT!$A91="",DRAFT!$A91="IM"),"",DRAFT!CO91)</f>
        <v/>
      </c>
      <c r="M88" s="70" t="str">
        <f>IF(OR(DRAFT!$A91="",DRAFT!$A91="IM"),"",IFERROR(DRAFT!CS91+DRAFT!CT91,""))</f>
        <v/>
      </c>
    </row>
    <row r="89" spans="1:13" ht="18" customHeight="1" x14ac:dyDescent="0.25">
      <c r="A89" s="70" t="str">
        <f>IF(OR(DRAFT!$A92="",DRAFT!$A92="IM"),"",DRAFT!B92)</f>
        <v/>
      </c>
      <c r="B89" s="4" t="str">
        <f>IF(OR(DRAFT!$A92="",DRAFT!$A92="IM"),"",DRAFT!E92)</f>
        <v/>
      </c>
      <c r="C89" s="4" t="str">
        <f>IF(OR(DRAFT!$A92="",DRAFT!$A92="IM"),"",DRAFT!N92)</f>
        <v/>
      </c>
      <c r="D89" s="4" t="str">
        <f>IF(OR(DRAFT!$A92="",DRAFT!$A92="IM"),"",DRAFT!W92)</f>
        <v/>
      </c>
      <c r="E89" s="4" t="str">
        <f>IF(OR(DRAFT!$A92="",DRAFT!$A92="IM"),"",DRAFT!AF92)</f>
        <v/>
      </c>
      <c r="F89" s="4" t="str">
        <f>IF(OR(DRAFT!$A92="",DRAFT!$A92="IM"),"",DRAFT!AO92)</f>
        <v/>
      </c>
      <c r="G89" s="4" t="str">
        <f>IF(OR(DRAFT!$A92="",DRAFT!$A92="IM"),"",DRAFT!AX92)</f>
        <v/>
      </c>
      <c r="H89" s="4" t="str">
        <f>IF(OR(DRAFT!$A92="",DRAFT!$A92="IM"),"",DRAFT!BG92)</f>
        <v/>
      </c>
      <c r="I89" s="4" t="str">
        <f>IF(OR(DRAFT!$A92="",DRAFT!$A92="IM"),"",DRAFT!BP92)</f>
        <v/>
      </c>
      <c r="J89" s="4" t="str">
        <f>IF(OR(DRAFT!$A92="",DRAFT!$A92="IM"),"",DRAFT!BY92)</f>
        <v/>
      </c>
      <c r="K89" s="4" t="str">
        <f>IF(OR(DRAFT!$A92="",DRAFT!$A92="IM"),"",DRAFT!CI92)</f>
        <v/>
      </c>
      <c r="L89" s="4" t="str">
        <f>IF(OR(DRAFT!$A92="",DRAFT!$A92="IM"),"",DRAFT!CO92)</f>
        <v/>
      </c>
      <c r="M89" s="70" t="str">
        <f>IF(OR(DRAFT!$A92="",DRAFT!$A92="IM"),"",IFERROR(DRAFT!CS92+DRAFT!CT92,""))</f>
        <v/>
      </c>
    </row>
    <row r="90" spans="1:13" ht="18" customHeight="1" x14ac:dyDescent="0.25">
      <c r="A90" s="70" t="str">
        <f>IF(OR(DRAFT!$A93="",DRAFT!$A93="IM"),"",DRAFT!B93)</f>
        <v/>
      </c>
      <c r="B90" s="4" t="str">
        <f>IF(OR(DRAFT!$A93="",DRAFT!$A93="IM"),"",DRAFT!E93)</f>
        <v/>
      </c>
      <c r="C90" s="4" t="str">
        <f>IF(OR(DRAFT!$A93="",DRAFT!$A93="IM"),"",DRAFT!N93)</f>
        <v/>
      </c>
      <c r="D90" s="4" t="str">
        <f>IF(OR(DRAFT!$A93="",DRAFT!$A93="IM"),"",DRAFT!W93)</f>
        <v/>
      </c>
      <c r="E90" s="4" t="str">
        <f>IF(OR(DRAFT!$A93="",DRAFT!$A93="IM"),"",DRAFT!AF93)</f>
        <v/>
      </c>
      <c r="F90" s="4" t="str">
        <f>IF(OR(DRAFT!$A93="",DRAFT!$A93="IM"),"",DRAFT!AO93)</f>
        <v/>
      </c>
      <c r="G90" s="4" t="str">
        <f>IF(OR(DRAFT!$A93="",DRAFT!$A93="IM"),"",DRAFT!AX93)</f>
        <v/>
      </c>
      <c r="H90" s="4" t="str">
        <f>IF(OR(DRAFT!$A93="",DRAFT!$A93="IM"),"",DRAFT!BG93)</f>
        <v/>
      </c>
      <c r="I90" s="4" t="str">
        <f>IF(OR(DRAFT!$A93="",DRAFT!$A93="IM"),"",DRAFT!BP93)</f>
        <v/>
      </c>
      <c r="J90" s="4" t="str">
        <f>IF(OR(DRAFT!$A93="",DRAFT!$A93="IM"),"",DRAFT!BY93)</f>
        <v/>
      </c>
      <c r="K90" s="4" t="str">
        <f>IF(OR(DRAFT!$A93="",DRAFT!$A93="IM"),"",DRAFT!CI93)</f>
        <v/>
      </c>
      <c r="L90" s="4" t="str">
        <f>IF(OR(DRAFT!$A93="",DRAFT!$A93="IM"),"",DRAFT!CO93)</f>
        <v/>
      </c>
      <c r="M90" s="70" t="str">
        <f>IF(OR(DRAFT!$A93="",DRAFT!$A93="IM"),"",IFERROR(DRAFT!CS93+DRAFT!CT93,""))</f>
        <v/>
      </c>
    </row>
    <row r="91" spans="1:13" ht="18" customHeight="1" x14ac:dyDescent="0.25">
      <c r="A91" s="70" t="str">
        <f>IF(OR(DRAFT!$A94="",DRAFT!$A94="IM"),"",DRAFT!B94)</f>
        <v/>
      </c>
      <c r="B91" s="4" t="str">
        <f>IF(OR(DRAFT!$A94="",DRAFT!$A94="IM"),"",DRAFT!E94)</f>
        <v/>
      </c>
      <c r="C91" s="4" t="str">
        <f>IF(OR(DRAFT!$A94="",DRAFT!$A94="IM"),"",DRAFT!N94)</f>
        <v/>
      </c>
      <c r="D91" s="4" t="str">
        <f>IF(OR(DRAFT!$A94="",DRAFT!$A94="IM"),"",DRAFT!W94)</f>
        <v/>
      </c>
      <c r="E91" s="4" t="str">
        <f>IF(OR(DRAFT!$A94="",DRAFT!$A94="IM"),"",DRAFT!AF94)</f>
        <v/>
      </c>
      <c r="F91" s="4" t="str">
        <f>IF(OR(DRAFT!$A94="",DRAFT!$A94="IM"),"",DRAFT!AO94)</f>
        <v/>
      </c>
      <c r="G91" s="4" t="str">
        <f>IF(OR(DRAFT!$A94="",DRAFT!$A94="IM"),"",DRAFT!AX94)</f>
        <v/>
      </c>
      <c r="H91" s="4" t="str">
        <f>IF(OR(DRAFT!$A94="",DRAFT!$A94="IM"),"",DRAFT!BG94)</f>
        <v/>
      </c>
      <c r="I91" s="4" t="str">
        <f>IF(OR(DRAFT!$A94="",DRAFT!$A94="IM"),"",DRAFT!BP94)</f>
        <v/>
      </c>
      <c r="J91" s="4" t="str">
        <f>IF(OR(DRAFT!$A94="",DRAFT!$A94="IM"),"",DRAFT!BY94)</f>
        <v/>
      </c>
      <c r="K91" s="4" t="str">
        <f>IF(OR(DRAFT!$A94="",DRAFT!$A94="IM"),"",DRAFT!CI94)</f>
        <v/>
      </c>
      <c r="L91" s="4" t="str">
        <f>IF(OR(DRAFT!$A94="",DRAFT!$A94="IM"),"",DRAFT!CO94)</f>
        <v/>
      </c>
      <c r="M91" s="70" t="str">
        <f>IF(OR(DRAFT!$A94="",DRAFT!$A94="IM"),"",IFERROR(DRAFT!CS94+DRAFT!CT94,""))</f>
        <v/>
      </c>
    </row>
    <row r="92" spans="1:13" ht="18" customHeight="1" x14ac:dyDescent="0.25">
      <c r="A92" s="70" t="str">
        <f>IF(OR(DRAFT!$A95="",DRAFT!$A95="IM"),"",DRAFT!B95)</f>
        <v/>
      </c>
      <c r="B92" s="4" t="str">
        <f>IF(OR(DRAFT!$A95="",DRAFT!$A95="IM"),"",DRAFT!E95)</f>
        <v/>
      </c>
      <c r="C92" s="4" t="str">
        <f>IF(OR(DRAFT!$A95="",DRAFT!$A95="IM"),"",DRAFT!N95)</f>
        <v/>
      </c>
      <c r="D92" s="4" t="str">
        <f>IF(OR(DRAFT!$A95="",DRAFT!$A95="IM"),"",DRAFT!W95)</f>
        <v/>
      </c>
      <c r="E92" s="4" t="str">
        <f>IF(OR(DRAFT!$A95="",DRAFT!$A95="IM"),"",DRAFT!AF95)</f>
        <v/>
      </c>
      <c r="F92" s="4" t="str">
        <f>IF(OR(DRAFT!$A95="",DRAFT!$A95="IM"),"",DRAFT!AO95)</f>
        <v/>
      </c>
      <c r="G92" s="4" t="str">
        <f>IF(OR(DRAFT!$A95="",DRAFT!$A95="IM"),"",DRAFT!AX95)</f>
        <v/>
      </c>
      <c r="H92" s="4" t="str">
        <f>IF(OR(DRAFT!$A95="",DRAFT!$A95="IM"),"",DRAFT!BG95)</f>
        <v/>
      </c>
      <c r="I92" s="4" t="str">
        <f>IF(OR(DRAFT!$A95="",DRAFT!$A95="IM"),"",DRAFT!BP95)</f>
        <v/>
      </c>
      <c r="J92" s="4" t="str">
        <f>IF(OR(DRAFT!$A95="",DRAFT!$A95="IM"),"",DRAFT!BY95)</f>
        <v/>
      </c>
      <c r="K92" s="4" t="str">
        <f>IF(OR(DRAFT!$A95="",DRAFT!$A95="IM"),"",DRAFT!CI95)</f>
        <v/>
      </c>
      <c r="L92" s="4" t="str">
        <f>IF(OR(DRAFT!$A95="",DRAFT!$A95="IM"),"",DRAFT!CO95)</f>
        <v/>
      </c>
      <c r="M92" s="70" t="str">
        <f>IF(OR(DRAFT!$A95="",DRAFT!$A95="IM"),"",IFERROR(DRAFT!CS95+DRAFT!CT95,""))</f>
        <v/>
      </c>
    </row>
    <row r="93" spans="1:13" ht="18" customHeight="1" x14ac:dyDescent="0.25">
      <c r="A93" s="70" t="str">
        <f>IF(OR(DRAFT!$A96="",DRAFT!$A96="IM"),"",DRAFT!B96)</f>
        <v/>
      </c>
      <c r="B93" s="4" t="str">
        <f>IF(OR(DRAFT!$A96="",DRAFT!$A96="IM"),"",DRAFT!E96)</f>
        <v/>
      </c>
      <c r="C93" s="4" t="str">
        <f>IF(OR(DRAFT!$A96="",DRAFT!$A96="IM"),"",DRAFT!N96)</f>
        <v/>
      </c>
      <c r="D93" s="4" t="str">
        <f>IF(OR(DRAFT!$A96="",DRAFT!$A96="IM"),"",DRAFT!W96)</f>
        <v/>
      </c>
      <c r="E93" s="4" t="str">
        <f>IF(OR(DRAFT!$A96="",DRAFT!$A96="IM"),"",DRAFT!AF96)</f>
        <v/>
      </c>
      <c r="F93" s="4" t="str">
        <f>IF(OR(DRAFT!$A96="",DRAFT!$A96="IM"),"",DRAFT!AO96)</f>
        <v/>
      </c>
      <c r="G93" s="4" t="str">
        <f>IF(OR(DRAFT!$A96="",DRAFT!$A96="IM"),"",DRAFT!AX96)</f>
        <v/>
      </c>
      <c r="H93" s="4" t="str">
        <f>IF(OR(DRAFT!$A96="",DRAFT!$A96="IM"),"",DRAFT!BG96)</f>
        <v/>
      </c>
      <c r="I93" s="4" t="str">
        <f>IF(OR(DRAFT!$A96="",DRAFT!$A96="IM"),"",DRAFT!BP96)</f>
        <v/>
      </c>
      <c r="J93" s="4" t="str">
        <f>IF(OR(DRAFT!$A96="",DRAFT!$A96="IM"),"",DRAFT!BY96)</f>
        <v/>
      </c>
      <c r="K93" s="4" t="str">
        <f>IF(OR(DRAFT!$A96="",DRAFT!$A96="IM"),"",DRAFT!CI96)</f>
        <v/>
      </c>
      <c r="L93" s="4" t="str">
        <f>IF(OR(DRAFT!$A96="",DRAFT!$A96="IM"),"",DRAFT!CO96)</f>
        <v/>
      </c>
      <c r="M93" s="70" t="str">
        <f>IF(OR(DRAFT!$A96="",DRAFT!$A96="IM"),"",IFERROR(DRAFT!CS96+DRAFT!CT96,""))</f>
        <v/>
      </c>
    </row>
    <row r="94" spans="1:13" ht="18" customHeight="1" x14ac:dyDescent="0.25">
      <c r="A94" s="70" t="str">
        <f>IF(OR(DRAFT!$A97="",DRAFT!$A97="IM"),"",DRAFT!B97)</f>
        <v/>
      </c>
      <c r="B94" s="4" t="str">
        <f>IF(OR(DRAFT!$A97="",DRAFT!$A97="IM"),"",DRAFT!E97)</f>
        <v/>
      </c>
      <c r="C94" s="4" t="str">
        <f>IF(OR(DRAFT!$A97="",DRAFT!$A97="IM"),"",DRAFT!N97)</f>
        <v/>
      </c>
      <c r="D94" s="4" t="str">
        <f>IF(OR(DRAFT!$A97="",DRAFT!$A97="IM"),"",DRAFT!W97)</f>
        <v/>
      </c>
      <c r="E94" s="4" t="str">
        <f>IF(OR(DRAFT!$A97="",DRAFT!$A97="IM"),"",DRAFT!AF97)</f>
        <v/>
      </c>
      <c r="F94" s="4" t="str">
        <f>IF(OR(DRAFT!$A97="",DRAFT!$A97="IM"),"",DRAFT!AO97)</f>
        <v/>
      </c>
      <c r="G94" s="4" t="str">
        <f>IF(OR(DRAFT!$A97="",DRAFT!$A97="IM"),"",DRAFT!AX97)</f>
        <v/>
      </c>
      <c r="H94" s="4" t="str">
        <f>IF(OR(DRAFT!$A97="",DRAFT!$A97="IM"),"",DRAFT!BG97)</f>
        <v/>
      </c>
      <c r="I94" s="4" t="str">
        <f>IF(OR(DRAFT!$A97="",DRAFT!$A97="IM"),"",DRAFT!BP97)</f>
        <v/>
      </c>
      <c r="J94" s="4" t="str">
        <f>IF(OR(DRAFT!$A97="",DRAFT!$A97="IM"),"",DRAFT!BY97)</f>
        <v/>
      </c>
      <c r="K94" s="4" t="str">
        <f>IF(OR(DRAFT!$A97="",DRAFT!$A97="IM"),"",DRAFT!CI97)</f>
        <v/>
      </c>
      <c r="L94" s="4" t="str">
        <f>IF(OR(DRAFT!$A97="",DRAFT!$A97="IM"),"",DRAFT!CO97)</f>
        <v/>
      </c>
      <c r="M94" s="70" t="str">
        <f>IF(OR(DRAFT!$A97="",DRAFT!$A97="IM"),"",IFERROR(DRAFT!CS97+DRAFT!CT97,""))</f>
        <v/>
      </c>
    </row>
    <row r="95" spans="1:13" ht="18" customHeight="1" x14ac:dyDescent="0.25">
      <c r="A95" s="70" t="str">
        <f>IF(OR(DRAFT!$A98="",DRAFT!$A98="IM"),"",DRAFT!B98)</f>
        <v/>
      </c>
      <c r="B95" s="4" t="str">
        <f>IF(OR(DRAFT!$A98="",DRAFT!$A98="IM"),"",DRAFT!E98)</f>
        <v/>
      </c>
      <c r="C95" s="4" t="str">
        <f>IF(OR(DRAFT!$A98="",DRAFT!$A98="IM"),"",DRAFT!N98)</f>
        <v/>
      </c>
      <c r="D95" s="4" t="str">
        <f>IF(OR(DRAFT!$A98="",DRAFT!$A98="IM"),"",DRAFT!W98)</f>
        <v/>
      </c>
      <c r="E95" s="4" t="str">
        <f>IF(OR(DRAFT!$A98="",DRAFT!$A98="IM"),"",DRAFT!AF98)</f>
        <v/>
      </c>
      <c r="F95" s="4" t="str">
        <f>IF(OR(DRAFT!$A98="",DRAFT!$A98="IM"),"",DRAFT!AO98)</f>
        <v/>
      </c>
      <c r="G95" s="4" t="str">
        <f>IF(OR(DRAFT!$A98="",DRAFT!$A98="IM"),"",DRAFT!AX98)</f>
        <v/>
      </c>
      <c r="H95" s="4" t="str">
        <f>IF(OR(DRAFT!$A98="",DRAFT!$A98="IM"),"",DRAFT!BG98)</f>
        <v/>
      </c>
      <c r="I95" s="4" t="str">
        <f>IF(OR(DRAFT!$A98="",DRAFT!$A98="IM"),"",DRAFT!BP98)</f>
        <v/>
      </c>
      <c r="J95" s="4" t="str">
        <f>IF(OR(DRAFT!$A98="",DRAFT!$A98="IM"),"",DRAFT!BY98)</f>
        <v/>
      </c>
      <c r="K95" s="4" t="str">
        <f>IF(OR(DRAFT!$A98="",DRAFT!$A98="IM"),"",DRAFT!CI98)</f>
        <v/>
      </c>
      <c r="L95" s="4" t="str">
        <f>IF(OR(DRAFT!$A98="",DRAFT!$A98="IM"),"",DRAFT!CO98)</f>
        <v/>
      </c>
      <c r="M95" s="70" t="str">
        <f>IF(OR(DRAFT!$A98="",DRAFT!$A98="IM"),"",IFERROR(DRAFT!CS98+DRAFT!CT98,""))</f>
        <v/>
      </c>
    </row>
    <row r="96" spans="1:13" ht="18" customHeight="1" x14ac:dyDescent="0.25">
      <c r="A96" s="70" t="str">
        <f>IF(OR(DRAFT!$A99="",DRAFT!$A99="IM"),"",DRAFT!B99)</f>
        <v/>
      </c>
      <c r="B96" s="4" t="str">
        <f>IF(OR(DRAFT!$A99="",DRAFT!$A99="IM"),"",DRAFT!E99)</f>
        <v/>
      </c>
      <c r="C96" s="4" t="str">
        <f>IF(OR(DRAFT!$A99="",DRAFT!$A99="IM"),"",DRAFT!N99)</f>
        <v/>
      </c>
      <c r="D96" s="4" t="str">
        <f>IF(OR(DRAFT!$A99="",DRAFT!$A99="IM"),"",DRAFT!W99)</f>
        <v/>
      </c>
      <c r="E96" s="4" t="str">
        <f>IF(OR(DRAFT!$A99="",DRAFT!$A99="IM"),"",DRAFT!AF99)</f>
        <v/>
      </c>
      <c r="F96" s="4" t="str">
        <f>IF(OR(DRAFT!$A99="",DRAFT!$A99="IM"),"",DRAFT!AO99)</f>
        <v/>
      </c>
      <c r="G96" s="4" t="str">
        <f>IF(OR(DRAFT!$A99="",DRAFT!$A99="IM"),"",DRAFT!AX99)</f>
        <v/>
      </c>
      <c r="H96" s="4" t="str">
        <f>IF(OR(DRAFT!$A99="",DRAFT!$A99="IM"),"",DRAFT!BG99)</f>
        <v/>
      </c>
      <c r="I96" s="4" t="str">
        <f>IF(OR(DRAFT!$A99="",DRAFT!$A99="IM"),"",DRAFT!BP99)</f>
        <v/>
      </c>
      <c r="J96" s="4" t="str">
        <f>IF(OR(DRAFT!$A99="",DRAFT!$A99="IM"),"",DRAFT!BY99)</f>
        <v/>
      </c>
      <c r="K96" s="4" t="str">
        <f>IF(OR(DRAFT!$A99="",DRAFT!$A99="IM"),"",DRAFT!CI99)</f>
        <v/>
      </c>
      <c r="L96" s="4" t="str">
        <f>IF(OR(DRAFT!$A99="",DRAFT!$A99="IM"),"",DRAFT!CO99)</f>
        <v/>
      </c>
      <c r="M96" s="70" t="str">
        <f>IF(OR(DRAFT!$A99="",DRAFT!$A99="IM"),"",IFERROR(DRAFT!CS99+DRAFT!CT99,""))</f>
        <v/>
      </c>
    </row>
    <row r="97" spans="1:13" ht="18" customHeight="1" x14ac:dyDescent="0.25">
      <c r="A97" s="70" t="str">
        <f>IF(OR(DRAFT!$A100="",DRAFT!$A100="IM"),"",DRAFT!B100)</f>
        <v/>
      </c>
      <c r="B97" s="4" t="str">
        <f>IF(OR(DRAFT!$A100="",DRAFT!$A100="IM"),"",DRAFT!E100)</f>
        <v/>
      </c>
      <c r="C97" s="4" t="str">
        <f>IF(OR(DRAFT!$A100="",DRAFT!$A100="IM"),"",DRAFT!N100)</f>
        <v/>
      </c>
      <c r="D97" s="4" t="str">
        <f>IF(OR(DRAFT!$A100="",DRAFT!$A100="IM"),"",DRAFT!W100)</f>
        <v/>
      </c>
      <c r="E97" s="4" t="str">
        <f>IF(OR(DRAFT!$A100="",DRAFT!$A100="IM"),"",DRAFT!AF100)</f>
        <v/>
      </c>
      <c r="F97" s="4" t="str">
        <f>IF(OR(DRAFT!$A100="",DRAFT!$A100="IM"),"",DRAFT!AO100)</f>
        <v/>
      </c>
      <c r="G97" s="4" t="str">
        <f>IF(OR(DRAFT!$A100="",DRAFT!$A100="IM"),"",DRAFT!AX100)</f>
        <v/>
      </c>
      <c r="H97" s="4" t="str">
        <f>IF(OR(DRAFT!$A100="",DRAFT!$A100="IM"),"",DRAFT!BG100)</f>
        <v/>
      </c>
      <c r="I97" s="4" t="str">
        <f>IF(OR(DRAFT!$A100="",DRAFT!$A100="IM"),"",DRAFT!BP100)</f>
        <v/>
      </c>
      <c r="J97" s="4" t="str">
        <f>IF(OR(DRAFT!$A100="",DRAFT!$A100="IM"),"",DRAFT!BY100)</f>
        <v/>
      </c>
      <c r="K97" s="4" t="str">
        <f>IF(OR(DRAFT!$A100="",DRAFT!$A100="IM"),"",DRAFT!CI100)</f>
        <v/>
      </c>
      <c r="L97" s="4" t="str">
        <f>IF(OR(DRAFT!$A100="",DRAFT!$A100="IM"),"",DRAFT!CO100)</f>
        <v/>
      </c>
      <c r="M97" s="70" t="str">
        <f>IF(OR(DRAFT!$A100="",DRAFT!$A100="IM"),"",IFERROR(DRAFT!CS100+DRAFT!CT100,""))</f>
        <v/>
      </c>
    </row>
    <row r="98" spans="1:13" ht="18" customHeight="1" x14ac:dyDescent="0.25">
      <c r="A98" s="70" t="str">
        <f>IF(OR(DRAFT!$A101="",DRAFT!$A101="IM"),"",DRAFT!B101)</f>
        <v/>
      </c>
      <c r="B98" s="4" t="str">
        <f>IF(OR(DRAFT!$A101="",DRAFT!$A101="IM"),"",DRAFT!E101)</f>
        <v/>
      </c>
      <c r="C98" s="4" t="str">
        <f>IF(OR(DRAFT!$A101="",DRAFT!$A101="IM"),"",DRAFT!N101)</f>
        <v/>
      </c>
      <c r="D98" s="4" t="str">
        <f>IF(OR(DRAFT!$A101="",DRAFT!$A101="IM"),"",DRAFT!W101)</f>
        <v/>
      </c>
      <c r="E98" s="4" t="str">
        <f>IF(OR(DRAFT!$A101="",DRAFT!$A101="IM"),"",DRAFT!AF101)</f>
        <v/>
      </c>
      <c r="F98" s="4" t="str">
        <f>IF(OR(DRAFT!$A101="",DRAFT!$A101="IM"),"",DRAFT!AO101)</f>
        <v/>
      </c>
      <c r="G98" s="4" t="str">
        <f>IF(OR(DRAFT!$A101="",DRAFT!$A101="IM"),"",DRAFT!AX101)</f>
        <v/>
      </c>
      <c r="H98" s="4" t="str">
        <f>IF(OR(DRAFT!$A101="",DRAFT!$A101="IM"),"",DRAFT!BG101)</f>
        <v/>
      </c>
      <c r="I98" s="4" t="str">
        <f>IF(OR(DRAFT!$A101="",DRAFT!$A101="IM"),"",DRAFT!BP101)</f>
        <v/>
      </c>
      <c r="J98" s="4" t="str">
        <f>IF(OR(DRAFT!$A101="",DRAFT!$A101="IM"),"",DRAFT!BY101)</f>
        <v/>
      </c>
      <c r="K98" s="4" t="str">
        <f>IF(OR(DRAFT!$A101="",DRAFT!$A101="IM"),"",DRAFT!CI101)</f>
        <v/>
      </c>
      <c r="L98" s="4" t="str">
        <f>IF(OR(DRAFT!$A101="",DRAFT!$A101="IM"),"",DRAFT!CO101)</f>
        <v/>
      </c>
      <c r="M98" s="70" t="str">
        <f>IF(OR(DRAFT!$A101="",DRAFT!$A101="IM"),"",IFERROR(DRAFT!CS101+DRAFT!CT101,""))</f>
        <v/>
      </c>
    </row>
    <row r="99" spans="1:13" ht="18" customHeight="1" x14ac:dyDescent="0.25">
      <c r="A99" s="70" t="str">
        <f>IF(OR(DRAFT!$A102="",DRAFT!$A102="IM"),"",DRAFT!B102)</f>
        <v/>
      </c>
      <c r="B99" s="4" t="str">
        <f>IF(OR(DRAFT!$A102="",DRAFT!$A102="IM"),"",DRAFT!E102)</f>
        <v/>
      </c>
      <c r="C99" s="4" t="str">
        <f>IF(OR(DRAFT!$A102="",DRAFT!$A102="IM"),"",DRAFT!N102)</f>
        <v/>
      </c>
      <c r="D99" s="4" t="str">
        <f>IF(OR(DRAFT!$A102="",DRAFT!$A102="IM"),"",DRAFT!W102)</f>
        <v/>
      </c>
      <c r="E99" s="4" t="str">
        <f>IF(OR(DRAFT!$A102="",DRAFT!$A102="IM"),"",DRAFT!AF102)</f>
        <v/>
      </c>
      <c r="F99" s="4" t="str">
        <f>IF(OR(DRAFT!$A102="",DRAFT!$A102="IM"),"",DRAFT!AO102)</f>
        <v/>
      </c>
      <c r="G99" s="4" t="str">
        <f>IF(OR(DRAFT!$A102="",DRAFT!$A102="IM"),"",DRAFT!AX102)</f>
        <v/>
      </c>
      <c r="H99" s="4" t="str">
        <f>IF(OR(DRAFT!$A102="",DRAFT!$A102="IM"),"",DRAFT!BG102)</f>
        <v/>
      </c>
      <c r="I99" s="4" t="str">
        <f>IF(OR(DRAFT!$A102="",DRAFT!$A102="IM"),"",DRAFT!BP102)</f>
        <v/>
      </c>
      <c r="J99" s="4" t="str">
        <f>IF(OR(DRAFT!$A102="",DRAFT!$A102="IM"),"",DRAFT!BY102)</f>
        <v/>
      </c>
      <c r="K99" s="4" t="str">
        <f>IF(OR(DRAFT!$A102="",DRAFT!$A102="IM"),"",DRAFT!CI102)</f>
        <v/>
      </c>
      <c r="L99" s="4" t="str">
        <f>IF(OR(DRAFT!$A102="",DRAFT!$A102="IM"),"",DRAFT!CO102)</f>
        <v/>
      </c>
      <c r="M99" s="70" t="str">
        <f>IF(OR(DRAFT!$A102="",DRAFT!$A102="IM"),"",IFERROR(DRAFT!CS102+DRAFT!CT102,""))</f>
        <v/>
      </c>
    </row>
    <row r="100" spans="1:13" ht="18" customHeight="1" x14ac:dyDescent="0.25">
      <c r="A100" s="70" t="str">
        <f>IF(OR(DRAFT!$A103="",DRAFT!$A103="IM"),"",DRAFT!B103)</f>
        <v/>
      </c>
      <c r="B100" s="4" t="str">
        <f>IF(OR(DRAFT!$A103="",DRAFT!$A103="IM"),"",DRAFT!E103)</f>
        <v/>
      </c>
      <c r="C100" s="4" t="str">
        <f>IF(OR(DRAFT!$A103="",DRAFT!$A103="IM"),"",DRAFT!N103)</f>
        <v/>
      </c>
      <c r="D100" s="4" t="str">
        <f>IF(OR(DRAFT!$A103="",DRAFT!$A103="IM"),"",DRAFT!W103)</f>
        <v/>
      </c>
      <c r="E100" s="4" t="str">
        <f>IF(OR(DRAFT!$A103="",DRAFT!$A103="IM"),"",DRAFT!AF103)</f>
        <v/>
      </c>
      <c r="F100" s="4" t="str">
        <f>IF(OR(DRAFT!$A103="",DRAFT!$A103="IM"),"",DRAFT!AO103)</f>
        <v/>
      </c>
      <c r="G100" s="4" t="str">
        <f>IF(OR(DRAFT!$A103="",DRAFT!$A103="IM"),"",DRAFT!AX103)</f>
        <v/>
      </c>
      <c r="H100" s="4" t="str">
        <f>IF(OR(DRAFT!$A103="",DRAFT!$A103="IM"),"",DRAFT!BG103)</f>
        <v/>
      </c>
      <c r="I100" s="4" t="str">
        <f>IF(OR(DRAFT!$A103="",DRAFT!$A103="IM"),"",DRAFT!BP103)</f>
        <v/>
      </c>
      <c r="J100" s="4" t="str">
        <f>IF(OR(DRAFT!$A103="",DRAFT!$A103="IM"),"",DRAFT!BY103)</f>
        <v/>
      </c>
      <c r="K100" s="4" t="str">
        <f>IF(OR(DRAFT!$A103="",DRAFT!$A103="IM"),"",DRAFT!CI103)</f>
        <v/>
      </c>
      <c r="L100" s="4" t="str">
        <f>IF(OR(DRAFT!$A103="",DRAFT!$A103="IM"),"",DRAFT!CO103)</f>
        <v/>
      </c>
      <c r="M100" s="70" t="str">
        <f>IF(OR(DRAFT!$A103="",DRAFT!$A103="IM"),"",IFERROR(DRAFT!CS103+DRAFT!CT103,""))</f>
        <v/>
      </c>
    </row>
    <row r="101" spans="1:13" ht="18" customHeight="1" x14ac:dyDescent="0.25">
      <c r="A101" s="70" t="str">
        <f>IF(OR(DRAFT!$A104="",DRAFT!$A104="IM"),"",DRAFT!B104)</f>
        <v/>
      </c>
      <c r="B101" s="4" t="str">
        <f>IF(OR(DRAFT!$A104="",DRAFT!$A104="IM"),"",DRAFT!E104)</f>
        <v/>
      </c>
      <c r="C101" s="4" t="str">
        <f>IF(OR(DRAFT!$A104="",DRAFT!$A104="IM"),"",DRAFT!N104)</f>
        <v/>
      </c>
      <c r="D101" s="4" t="str">
        <f>IF(OR(DRAFT!$A104="",DRAFT!$A104="IM"),"",DRAFT!W104)</f>
        <v/>
      </c>
      <c r="E101" s="4" t="str">
        <f>IF(OR(DRAFT!$A104="",DRAFT!$A104="IM"),"",DRAFT!AF104)</f>
        <v/>
      </c>
      <c r="F101" s="4" t="str">
        <f>IF(OR(DRAFT!$A104="",DRAFT!$A104="IM"),"",DRAFT!AO104)</f>
        <v/>
      </c>
      <c r="G101" s="4" t="str">
        <f>IF(OR(DRAFT!$A104="",DRAFT!$A104="IM"),"",DRAFT!AX104)</f>
        <v/>
      </c>
      <c r="H101" s="4" t="str">
        <f>IF(OR(DRAFT!$A104="",DRAFT!$A104="IM"),"",DRAFT!BG104)</f>
        <v/>
      </c>
      <c r="I101" s="4" t="str">
        <f>IF(OR(DRAFT!$A104="",DRAFT!$A104="IM"),"",DRAFT!BP104)</f>
        <v/>
      </c>
      <c r="J101" s="4" t="str">
        <f>IF(OR(DRAFT!$A104="",DRAFT!$A104="IM"),"",DRAFT!BY104)</f>
        <v/>
      </c>
      <c r="K101" s="4" t="str">
        <f>IF(OR(DRAFT!$A104="",DRAFT!$A104="IM"),"",DRAFT!CI104)</f>
        <v/>
      </c>
      <c r="L101" s="4" t="str">
        <f>IF(OR(DRAFT!$A104="",DRAFT!$A104="IM"),"",DRAFT!CO104)</f>
        <v/>
      </c>
      <c r="M101" s="70" t="str">
        <f>IF(OR(DRAFT!$A104="",DRAFT!$A104="IM"),"",IFERROR(DRAFT!CS104+DRAFT!CT104,""))</f>
        <v/>
      </c>
    </row>
    <row r="102" spans="1:13" ht="18" customHeight="1" x14ac:dyDescent="0.25">
      <c r="A102" s="70" t="str">
        <f>IF(OR(DRAFT!$A105="",DRAFT!$A105="IM"),"",DRAFT!B105)</f>
        <v/>
      </c>
      <c r="B102" s="4" t="str">
        <f>IF(OR(DRAFT!$A105="",DRAFT!$A105="IM"),"",DRAFT!E105)</f>
        <v/>
      </c>
      <c r="C102" s="4" t="str">
        <f>IF(OR(DRAFT!$A105="",DRAFT!$A105="IM"),"",DRAFT!N105)</f>
        <v/>
      </c>
      <c r="D102" s="4" t="str">
        <f>IF(OR(DRAFT!$A105="",DRAFT!$A105="IM"),"",DRAFT!W105)</f>
        <v/>
      </c>
      <c r="E102" s="4" t="str">
        <f>IF(OR(DRAFT!$A105="",DRAFT!$A105="IM"),"",DRAFT!AF105)</f>
        <v/>
      </c>
      <c r="F102" s="4" t="str">
        <f>IF(OR(DRAFT!$A105="",DRAFT!$A105="IM"),"",DRAFT!AO105)</f>
        <v/>
      </c>
      <c r="G102" s="4" t="str">
        <f>IF(OR(DRAFT!$A105="",DRAFT!$A105="IM"),"",DRAFT!AX105)</f>
        <v/>
      </c>
      <c r="H102" s="4" t="str">
        <f>IF(OR(DRAFT!$A105="",DRAFT!$A105="IM"),"",DRAFT!BG105)</f>
        <v/>
      </c>
      <c r="I102" s="4" t="str">
        <f>IF(OR(DRAFT!$A105="",DRAFT!$A105="IM"),"",DRAFT!BP105)</f>
        <v/>
      </c>
      <c r="J102" s="4" t="str">
        <f>IF(OR(DRAFT!$A105="",DRAFT!$A105="IM"),"",DRAFT!BY105)</f>
        <v/>
      </c>
      <c r="K102" s="4" t="str">
        <f>IF(OR(DRAFT!$A105="",DRAFT!$A105="IM"),"",DRAFT!CI105)</f>
        <v/>
      </c>
      <c r="L102" s="4" t="str">
        <f>IF(OR(DRAFT!$A105="",DRAFT!$A105="IM"),"",DRAFT!CO105)</f>
        <v/>
      </c>
      <c r="M102" s="70" t="str">
        <f>IF(OR(DRAFT!$A105="",DRAFT!$A105="IM"),"",IFERROR(DRAFT!CS105+DRAFT!CT105,""))</f>
        <v/>
      </c>
    </row>
    <row r="103" spans="1:13" ht="18" customHeight="1" x14ac:dyDescent="0.25">
      <c r="A103" s="70" t="str">
        <f>IF(OR(DRAFT!$A106="",DRAFT!$A106="IM"),"",DRAFT!B106)</f>
        <v/>
      </c>
      <c r="B103" s="4" t="str">
        <f>IF(OR(DRAFT!$A106="",DRAFT!$A106="IM"),"",DRAFT!E106)</f>
        <v/>
      </c>
      <c r="C103" s="4" t="str">
        <f>IF(OR(DRAFT!$A106="",DRAFT!$A106="IM"),"",DRAFT!N106)</f>
        <v/>
      </c>
      <c r="D103" s="4" t="str">
        <f>IF(OR(DRAFT!$A106="",DRAFT!$A106="IM"),"",DRAFT!W106)</f>
        <v/>
      </c>
      <c r="E103" s="4" t="str">
        <f>IF(OR(DRAFT!$A106="",DRAFT!$A106="IM"),"",DRAFT!AF106)</f>
        <v/>
      </c>
      <c r="F103" s="4" t="str">
        <f>IF(OR(DRAFT!$A106="",DRAFT!$A106="IM"),"",DRAFT!AO106)</f>
        <v/>
      </c>
      <c r="G103" s="4" t="str">
        <f>IF(OR(DRAFT!$A106="",DRAFT!$A106="IM"),"",DRAFT!AX106)</f>
        <v/>
      </c>
      <c r="H103" s="4" t="str">
        <f>IF(OR(DRAFT!$A106="",DRAFT!$A106="IM"),"",DRAFT!BG106)</f>
        <v/>
      </c>
      <c r="I103" s="4" t="str">
        <f>IF(OR(DRAFT!$A106="",DRAFT!$A106="IM"),"",DRAFT!BP106)</f>
        <v/>
      </c>
      <c r="J103" s="4" t="str">
        <f>IF(OR(DRAFT!$A106="",DRAFT!$A106="IM"),"",DRAFT!BY106)</f>
        <v/>
      </c>
      <c r="K103" s="4" t="str">
        <f>IF(OR(DRAFT!$A106="",DRAFT!$A106="IM"),"",DRAFT!CI106)</f>
        <v/>
      </c>
      <c r="L103" s="4" t="str">
        <f>IF(OR(DRAFT!$A106="",DRAFT!$A106="IM"),"",DRAFT!CO106)</f>
        <v/>
      </c>
      <c r="M103" s="70" t="str">
        <f>IF(OR(DRAFT!$A106="",DRAFT!$A106="IM"),"",IFERROR(DRAFT!CS106+DRAFT!CT106,""))</f>
        <v/>
      </c>
    </row>
    <row r="104" spans="1:13" ht="18" customHeight="1" x14ac:dyDescent="0.25">
      <c r="A104" s="70" t="str">
        <f>IF(OR(DRAFT!$A107="",DRAFT!$A107="IM"),"",DRAFT!B107)</f>
        <v/>
      </c>
      <c r="B104" s="4" t="str">
        <f>IF(OR(DRAFT!$A107="",DRAFT!$A107="IM"),"",DRAFT!E107)</f>
        <v/>
      </c>
      <c r="C104" s="4" t="str">
        <f>IF(OR(DRAFT!$A107="",DRAFT!$A107="IM"),"",DRAFT!N107)</f>
        <v/>
      </c>
      <c r="D104" s="4" t="str">
        <f>IF(OR(DRAFT!$A107="",DRAFT!$A107="IM"),"",DRAFT!W107)</f>
        <v/>
      </c>
      <c r="E104" s="4" t="str">
        <f>IF(OR(DRAFT!$A107="",DRAFT!$A107="IM"),"",DRAFT!AF107)</f>
        <v/>
      </c>
      <c r="F104" s="4" t="str">
        <f>IF(OR(DRAFT!$A107="",DRAFT!$A107="IM"),"",DRAFT!AO107)</f>
        <v/>
      </c>
      <c r="G104" s="4" t="str">
        <f>IF(OR(DRAFT!$A107="",DRAFT!$A107="IM"),"",DRAFT!AX107)</f>
        <v/>
      </c>
      <c r="H104" s="4" t="str">
        <f>IF(OR(DRAFT!$A107="",DRAFT!$A107="IM"),"",DRAFT!BG107)</f>
        <v/>
      </c>
      <c r="I104" s="4" t="str">
        <f>IF(OR(DRAFT!$A107="",DRAFT!$A107="IM"),"",DRAFT!BP107)</f>
        <v/>
      </c>
      <c r="J104" s="4" t="str">
        <f>IF(OR(DRAFT!$A107="",DRAFT!$A107="IM"),"",DRAFT!BY107)</f>
        <v/>
      </c>
      <c r="K104" s="4" t="str">
        <f>IF(OR(DRAFT!$A107="",DRAFT!$A107="IM"),"",DRAFT!CI107)</f>
        <v/>
      </c>
      <c r="L104" s="4" t="str">
        <f>IF(OR(DRAFT!$A107="",DRAFT!$A107="IM"),"",DRAFT!CO107)</f>
        <v/>
      </c>
      <c r="M104" s="70" t="str">
        <f>IF(OR(DRAFT!$A107="",DRAFT!$A107="IM"),"",IFERROR(DRAFT!CS107+DRAFT!CT107,""))</f>
        <v/>
      </c>
    </row>
    <row r="105" spans="1:13" ht="18" customHeight="1" x14ac:dyDescent="0.25">
      <c r="A105" s="70" t="str">
        <f>IF(OR(DRAFT!$A108="",DRAFT!$A108="IM"),"",DRAFT!B108)</f>
        <v/>
      </c>
      <c r="B105" s="4" t="str">
        <f>IF(OR(DRAFT!$A108="",DRAFT!$A108="IM"),"",DRAFT!E108)</f>
        <v/>
      </c>
      <c r="C105" s="4" t="str">
        <f>IF(OR(DRAFT!$A108="",DRAFT!$A108="IM"),"",DRAFT!N108)</f>
        <v/>
      </c>
      <c r="D105" s="4" t="str">
        <f>IF(OR(DRAFT!$A108="",DRAFT!$A108="IM"),"",DRAFT!W108)</f>
        <v/>
      </c>
      <c r="E105" s="4" t="str">
        <f>IF(OR(DRAFT!$A108="",DRAFT!$A108="IM"),"",DRAFT!AF108)</f>
        <v/>
      </c>
      <c r="F105" s="4" t="str">
        <f>IF(OR(DRAFT!$A108="",DRAFT!$A108="IM"),"",DRAFT!AO108)</f>
        <v/>
      </c>
      <c r="G105" s="4" t="str">
        <f>IF(OR(DRAFT!$A108="",DRAFT!$A108="IM"),"",DRAFT!AX108)</f>
        <v/>
      </c>
      <c r="H105" s="4" t="str">
        <f>IF(OR(DRAFT!$A108="",DRAFT!$A108="IM"),"",DRAFT!BG108)</f>
        <v/>
      </c>
      <c r="I105" s="4" t="str">
        <f>IF(OR(DRAFT!$A108="",DRAFT!$A108="IM"),"",DRAFT!BP108)</f>
        <v/>
      </c>
      <c r="J105" s="4" t="str">
        <f>IF(OR(DRAFT!$A108="",DRAFT!$A108="IM"),"",DRAFT!BY108)</f>
        <v/>
      </c>
      <c r="K105" s="4" t="str">
        <f>IF(OR(DRAFT!$A108="",DRAFT!$A108="IM"),"",DRAFT!CI108)</f>
        <v/>
      </c>
      <c r="L105" s="4" t="str">
        <f>IF(OR(DRAFT!$A108="",DRAFT!$A108="IM"),"",DRAFT!CO108)</f>
        <v/>
      </c>
      <c r="M105" s="70" t="str">
        <f>IF(OR(DRAFT!$A108="",DRAFT!$A108="IM"),"",IFERROR(DRAFT!CS108+DRAFT!CT108,""))</f>
        <v/>
      </c>
    </row>
    <row r="106" spans="1:13" ht="18" customHeight="1" x14ac:dyDescent="0.25">
      <c r="A106" s="70" t="str">
        <f>IF(OR(DRAFT!$A109="",DRAFT!$A109="IM"),"",DRAFT!B109)</f>
        <v/>
      </c>
      <c r="B106" s="4" t="str">
        <f>IF(OR(DRAFT!$A109="",DRAFT!$A109="IM"),"",DRAFT!E109)</f>
        <v/>
      </c>
      <c r="C106" s="4" t="str">
        <f>IF(OR(DRAFT!$A109="",DRAFT!$A109="IM"),"",DRAFT!N109)</f>
        <v/>
      </c>
      <c r="D106" s="4" t="str">
        <f>IF(OR(DRAFT!$A109="",DRAFT!$A109="IM"),"",DRAFT!W109)</f>
        <v/>
      </c>
      <c r="E106" s="4" t="str">
        <f>IF(OR(DRAFT!$A109="",DRAFT!$A109="IM"),"",DRAFT!AF109)</f>
        <v/>
      </c>
      <c r="F106" s="4" t="str">
        <f>IF(OR(DRAFT!$A109="",DRAFT!$A109="IM"),"",DRAFT!AO109)</f>
        <v/>
      </c>
      <c r="G106" s="4" t="str">
        <f>IF(OR(DRAFT!$A109="",DRAFT!$A109="IM"),"",DRAFT!AX109)</f>
        <v/>
      </c>
      <c r="H106" s="4" t="str">
        <f>IF(OR(DRAFT!$A109="",DRAFT!$A109="IM"),"",DRAFT!BG109)</f>
        <v/>
      </c>
      <c r="I106" s="4" t="str">
        <f>IF(OR(DRAFT!$A109="",DRAFT!$A109="IM"),"",DRAFT!BP109)</f>
        <v/>
      </c>
      <c r="J106" s="4" t="str">
        <f>IF(OR(DRAFT!$A109="",DRAFT!$A109="IM"),"",DRAFT!BY109)</f>
        <v/>
      </c>
      <c r="K106" s="4" t="str">
        <f>IF(OR(DRAFT!$A109="",DRAFT!$A109="IM"),"",DRAFT!CI109)</f>
        <v/>
      </c>
      <c r="L106" s="4" t="str">
        <f>IF(OR(DRAFT!$A109="",DRAFT!$A109="IM"),"",DRAFT!CO109)</f>
        <v/>
      </c>
      <c r="M106" s="70" t="str">
        <f>IF(OR(DRAFT!$A109="",DRAFT!$A109="IM"),"",IFERROR(DRAFT!CS109+DRAFT!CT109,""))</f>
        <v/>
      </c>
    </row>
    <row r="107" spans="1:13" ht="18" customHeight="1" x14ac:dyDescent="0.25">
      <c r="A107" s="70" t="str">
        <f>IF(OR(DRAFT!$A110="",DRAFT!$A110="IM"),"",DRAFT!B110)</f>
        <v/>
      </c>
      <c r="B107" s="4" t="str">
        <f>IF(OR(DRAFT!$A110="",DRAFT!$A110="IM"),"",DRAFT!E110)</f>
        <v/>
      </c>
      <c r="C107" s="4" t="str">
        <f>IF(OR(DRAFT!$A110="",DRAFT!$A110="IM"),"",DRAFT!N110)</f>
        <v/>
      </c>
      <c r="D107" s="4" t="str">
        <f>IF(OR(DRAFT!$A110="",DRAFT!$A110="IM"),"",DRAFT!W110)</f>
        <v/>
      </c>
      <c r="E107" s="4" t="str">
        <f>IF(OR(DRAFT!$A110="",DRAFT!$A110="IM"),"",DRAFT!AF110)</f>
        <v/>
      </c>
      <c r="F107" s="4" t="str">
        <f>IF(OR(DRAFT!$A110="",DRAFT!$A110="IM"),"",DRAFT!AO110)</f>
        <v/>
      </c>
      <c r="G107" s="4" t="str">
        <f>IF(OR(DRAFT!$A110="",DRAFT!$A110="IM"),"",DRAFT!AX110)</f>
        <v/>
      </c>
      <c r="H107" s="4" t="str">
        <f>IF(OR(DRAFT!$A110="",DRAFT!$A110="IM"),"",DRAFT!BG110)</f>
        <v/>
      </c>
      <c r="I107" s="4" t="str">
        <f>IF(OR(DRAFT!$A110="",DRAFT!$A110="IM"),"",DRAFT!BP110)</f>
        <v/>
      </c>
      <c r="J107" s="4" t="str">
        <f>IF(OR(DRAFT!$A110="",DRAFT!$A110="IM"),"",DRAFT!BY110)</f>
        <v/>
      </c>
      <c r="K107" s="4" t="str">
        <f>IF(OR(DRAFT!$A110="",DRAFT!$A110="IM"),"",DRAFT!CI110)</f>
        <v/>
      </c>
      <c r="L107" s="4" t="str">
        <f>IF(OR(DRAFT!$A110="",DRAFT!$A110="IM"),"",DRAFT!CO110)</f>
        <v/>
      </c>
      <c r="M107" s="70" t="str">
        <f>IF(OR(DRAFT!$A110="",DRAFT!$A110="IM"),"",IFERROR(DRAFT!CS110+DRAFT!CT110,""))</f>
        <v/>
      </c>
    </row>
    <row r="108" spans="1:13" ht="18" customHeight="1" x14ac:dyDescent="0.25">
      <c r="A108" s="70" t="str">
        <f>IF(OR(DRAFT!$A111="",DRAFT!$A111="IM"),"",DRAFT!B111)</f>
        <v/>
      </c>
      <c r="B108" s="4" t="str">
        <f>IF(OR(DRAFT!$A111="",DRAFT!$A111="IM"),"",DRAFT!E111)</f>
        <v/>
      </c>
      <c r="C108" s="4" t="str">
        <f>IF(OR(DRAFT!$A111="",DRAFT!$A111="IM"),"",DRAFT!N111)</f>
        <v/>
      </c>
      <c r="D108" s="4" t="str">
        <f>IF(OR(DRAFT!$A111="",DRAFT!$A111="IM"),"",DRAFT!W111)</f>
        <v/>
      </c>
      <c r="E108" s="4" t="str">
        <f>IF(OR(DRAFT!$A111="",DRAFT!$A111="IM"),"",DRAFT!AF111)</f>
        <v/>
      </c>
      <c r="F108" s="4" t="str">
        <f>IF(OR(DRAFT!$A111="",DRAFT!$A111="IM"),"",DRAFT!AO111)</f>
        <v/>
      </c>
      <c r="G108" s="4" t="str">
        <f>IF(OR(DRAFT!$A111="",DRAFT!$A111="IM"),"",DRAFT!AX111)</f>
        <v/>
      </c>
      <c r="H108" s="4" t="str">
        <f>IF(OR(DRAFT!$A111="",DRAFT!$A111="IM"),"",DRAFT!BG111)</f>
        <v/>
      </c>
      <c r="I108" s="4" t="str">
        <f>IF(OR(DRAFT!$A111="",DRAFT!$A111="IM"),"",DRAFT!BP111)</f>
        <v/>
      </c>
      <c r="J108" s="4" t="str">
        <f>IF(OR(DRAFT!$A111="",DRAFT!$A111="IM"),"",DRAFT!BY111)</f>
        <v/>
      </c>
      <c r="K108" s="4" t="str">
        <f>IF(OR(DRAFT!$A111="",DRAFT!$A111="IM"),"",DRAFT!CI111)</f>
        <v/>
      </c>
      <c r="L108" s="4" t="str">
        <f>IF(OR(DRAFT!$A111="",DRAFT!$A111="IM"),"",DRAFT!CO111)</f>
        <v/>
      </c>
      <c r="M108" s="70" t="str">
        <f>IF(OR(DRAFT!$A111="",DRAFT!$A111="IM"),"",IFERROR(DRAFT!CS111+DRAFT!CT111,""))</f>
        <v/>
      </c>
    </row>
    <row r="109" spans="1:13" ht="18" customHeight="1" x14ac:dyDescent="0.25">
      <c r="A109" s="70" t="str">
        <f>IF(OR(DRAFT!$A112="",DRAFT!$A112="IM"),"",DRAFT!B112)</f>
        <v/>
      </c>
      <c r="B109" s="4" t="str">
        <f>IF(OR(DRAFT!$A112="",DRAFT!$A112="IM"),"",DRAFT!E112)</f>
        <v/>
      </c>
      <c r="C109" s="4" t="str">
        <f>IF(OR(DRAFT!$A112="",DRAFT!$A112="IM"),"",DRAFT!N112)</f>
        <v/>
      </c>
      <c r="D109" s="4" t="str">
        <f>IF(OR(DRAFT!$A112="",DRAFT!$A112="IM"),"",DRAFT!W112)</f>
        <v/>
      </c>
      <c r="E109" s="4" t="str">
        <f>IF(OR(DRAFT!$A112="",DRAFT!$A112="IM"),"",DRAFT!AF112)</f>
        <v/>
      </c>
      <c r="F109" s="4" t="str">
        <f>IF(OR(DRAFT!$A112="",DRAFT!$A112="IM"),"",DRAFT!AO112)</f>
        <v/>
      </c>
      <c r="G109" s="4" t="str">
        <f>IF(OR(DRAFT!$A112="",DRAFT!$A112="IM"),"",DRAFT!AX112)</f>
        <v/>
      </c>
      <c r="H109" s="4" t="str">
        <f>IF(OR(DRAFT!$A112="",DRAFT!$A112="IM"),"",DRAFT!BG112)</f>
        <v/>
      </c>
      <c r="I109" s="4" t="str">
        <f>IF(OR(DRAFT!$A112="",DRAFT!$A112="IM"),"",DRAFT!BP112)</f>
        <v/>
      </c>
      <c r="J109" s="4" t="str">
        <f>IF(OR(DRAFT!$A112="",DRAFT!$A112="IM"),"",DRAFT!BY112)</f>
        <v/>
      </c>
      <c r="K109" s="4" t="str">
        <f>IF(OR(DRAFT!$A112="",DRAFT!$A112="IM"),"",DRAFT!CI112)</f>
        <v/>
      </c>
      <c r="L109" s="4" t="str">
        <f>IF(OR(DRAFT!$A112="",DRAFT!$A112="IM"),"",DRAFT!CO112)</f>
        <v/>
      </c>
      <c r="M109" s="70" t="str">
        <f>IF(OR(DRAFT!$A112="",DRAFT!$A112="IM"),"",IFERROR(DRAFT!CS112+DRAFT!CT112,""))</f>
        <v/>
      </c>
    </row>
    <row r="110" spans="1:13" ht="18" customHeight="1" x14ac:dyDescent="0.25">
      <c r="A110" s="70" t="str">
        <f>IF(OR(DRAFT!$A113="",DRAFT!$A113="IM"),"",DRAFT!B113)</f>
        <v/>
      </c>
      <c r="B110" s="4" t="str">
        <f>IF(OR(DRAFT!$A113="",DRAFT!$A113="IM"),"",DRAFT!E113)</f>
        <v/>
      </c>
      <c r="C110" s="4" t="str">
        <f>IF(OR(DRAFT!$A113="",DRAFT!$A113="IM"),"",DRAFT!N113)</f>
        <v/>
      </c>
      <c r="D110" s="4" t="str">
        <f>IF(OR(DRAFT!$A113="",DRAFT!$A113="IM"),"",DRAFT!W113)</f>
        <v/>
      </c>
      <c r="E110" s="4" t="str">
        <f>IF(OR(DRAFT!$A113="",DRAFT!$A113="IM"),"",DRAFT!AF113)</f>
        <v/>
      </c>
      <c r="F110" s="4" t="str">
        <f>IF(OR(DRAFT!$A113="",DRAFT!$A113="IM"),"",DRAFT!AO113)</f>
        <v/>
      </c>
      <c r="G110" s="4" t="str">
        <f>IF(OR(DRAFT!$A113="",DRAFT!$A113="IM"),"",DRAFT!AX113)</f>
        <v/>
      </c>
      <c r="H110" s="4" t="str">
        <f>IF(OR(DRAFT!$A113="",DRAFT!$A113="IM"),"",DRAFT!BG113)</f>
        <v/>
      </c>
      <c r="I110" s="4" t="str">
        <f>IF(OR(DRAFT!$A113="",DRAFT!$A113="IM"),"",DRAFT!BP113)</f>
        <v/>
      </c>
      <c r="J110" s="4" t="str">
        <f>IF(OR(DRAFT!$A113="",DRAFT!$A113="IM"),"",DRAFT!BY113)</f>
        <v/>
      </c>
      <c r="K110" s="4" t="str">
        <f>IF(OR(DRAFT!$A113="",DRAFT!$A113="IM"),"",DRAFT!CI113)</f>
        <v/>
      </c>
      <c r="L110" s="4" t="str">
        <f>IF(OR(DRAFT!$A113="",DRAFT!$A113="IM"),"",DRAFT!CO113)</f>
        <v/>
      </c>
      <c r="M110" s="70" t="str">
        <f>IF(OR(DRAFT!$A113="",DRAFT!$A113="IM"),"",IFERROR(DRAFT!CS113+DRAFT!CT113,""))</f>
        <v/>
      </c>
    </row>
    <row r="111" spans="1:13" ht="18" customHeight="1" x14ac:dyDescent="0.25">
      <c r="A111" s="70" t="str">
        <f>IF(OR(DRAFT!$A114="",DRAFT!$A114="IM"),"",DRAFT!B114)</f>
        <v/>
      </c>
      <c r="B111" s="4" t="str">
        <f>IF(OR(DRAFT!$A114="",DRAFT!$A114="IM"),"",DRAFT!E114)</f>
        <v/>
      </c>
      <c r="C111" s="4" t="str">
        <f>IF(OR(DRAFT!$A114="",DRAFT!$A114="IM"),"",DRAFT!N114)</f>
        <v/>
      </c>
      <c r="D111" s="4" t="str">
        <f>IF(OR(DRAFT!$A114="",DRAFT!$A114="IM"),"",DRAFT!W114)</f>
        <v/>
      </c>
      <c r="E111" s="4" t="str">
        <f>IF(OR(DRAFT!$A114="",DRAFT!$A114="IM"),"",DRAFT!AF114)</f>
        <v/>
      </c>
      <c r="F111" s="4" t="str">
        <f>IF(OR(DRAFT!$A114="",DRAFT!$A114="IM"),"",DRAFT!AO114)</f>
        <v/>
      </c>
      <c r="G111" s="4" t="str">
        <f>IF(OR(DRAFT!$A114="",DRAFT!$A114="IM"),"",DRAFT!AX114)</f>
        <v/>
      </c>
      <c r="H111" s="4" t="str">
        <f>IF(OR(DRAFT!$A114="",DRAFT!$A114="IM"),"",DRAFT!BG114)</f>
        <v/>
      </c>
      <c r="I111" s="4" t="str">
        <f>IF(OR(DRAFT!$A114="",DRAFT!$A114="IM"),"",DRAFT!BP114)</f>
        <v/>
      </c>
      <c r="J111" s="4" t="str">
        <f>IF(OR(DRAFT!$A114="",DRAFT!$A114="IM"),"",DRAFT!BY114)</f>
        <v/>
      </c>
      <c r="K111" s="4" t="str">
        <f>IF(OR(DRAFT!$A114="",DRAFT!$A114="IM"),"",DRAFT!CI114)</f>
        <v/>
      </c>
      <c r="L111" s="4" t="str">
        <f>IF(OR(DRAFT!$A114="",DRAFT!$A114="IM"),"",DRAFT!CO114)</f>
        <v/>
      </c>
      <c r="M111" s="70" t="str">
        <f>IF(OR(DRAFT!$A114="",DRAFT!$A114="IM"),"",IFERROR(DRAFT!CS114+DRAFT!CT114,""))</f>
        <v/>
      </c>
    </row>
    <row r="112" spans="1:13" ht="18" customHeight="1" x14ac:dyDescent="0.25">
      <c r="A112" s="70" t="str">
        <f>IF(OR(DRAFT!$A115="",DRAFT!$A115="IM"),"",DRAFT!B115)</f>
        <v/>
      </c>
      <c r="B112" s="4" t="str">
        <f>IF(OR(DRAFT!$A115="",DRAFT!$A115="IM"),"",DRAFT!E115)</f>
        <v/>
      </c>
      <c r="C112" s="4" t="str">
        <f>IF(OR(DRAFT!$A115="",DRAFT!$A115="IM"),"",DRAFT!N115)</f>
        <v/>
      </c>
      <c r="D112" s="4" t="str">
        <f>IF(OR(DRAFT!$A115="",DRAFT!$A115="IM"),"",DRAFT!W115)</f>
        <v/>
      </c>
      <c r="E112" s="4" t="str">
        <f>IF(OR(DRAFT!$A115="",DRAFT!$A115="IM"),"",DRAFT!AF115)</f>
        <v/>
      </c>
      <c r="F112" s="4" t="str">
        <f>IF(OR(DRAFT!$A115="",DRAFT!$A115="IM"),"",DRAFT!AO115)</f>
        <v/>
      </c>
      <c r="G112" s="4" t="str">
        <f>IF(OR(DRAFT!$A115="",DRAFT!$A115="IM"),"",DRAFT!AX115)</f>
        <v/>
      </c>
      <c r="H112" s="4" t="str">
        <f>IF(OR(DRAFT!$A115="",DRAFT!$A115="IM"),"",DRAFT!BG115)</f>
        <v/>
      </c>
      <c r="I112" s="4" t="str">
        <f>IF(OR(DRAFT!$A115="",DRAFT!$A115="IM"),"",DRAFT!BP115)</f>
        <v/>
      </c>
      <c r="J112" s="4" t="str">
        <f>IF(OR(DRAFT!$A115="",DRAFT!$A115="IM"),"",DRAFT!BY115)</f>
        <v/>
      </c>
      <c r="K112" s="4" t="str">
        <f>IF(OR(DRAFT!$A115="",DRAFT!$A115="IM"),"",DRAFT!CI115)</f>
        <v/>
      </c>
      <c r="L112" s="4" t="str">
        <f>IF(OR(DRAFT!$A115="",DRAFT!$A115="IM"),"",DRAFT!CO115)</f>
        <v/>
      </c>
      <c r="M112" s="70" t="str">
        <f>IF(OR(DRAFT!$A115="",DRAFT!$A115="IM"),"",IFERROR(DRAFT!CS115+DRAFT!CT115,""))</f>
        <v/>
      </c>
    </row>
    <row r="113" spans="1:13" ht="18" customHeight="1" x14ac:dyDescent="0.25">
      <c r="A113" s="70" t="str">
        <f>IF(OR(DRAFT!$A116="",DRAFT!$A116="IM"),"",DRAFT!B116)</f>
        <v/>
      </c>
      <c r="B113" s="4" t="str">
        <f>IF(OR(DRAFT!$A116="",DRAFT!$A116="IM"),"",DRAFT!E116)</f>
        <v/>
      </c>
      <c r="C113" s="4" t="str">
        <f>IF(OR(DRAFT!$A116="",DRAFT!$A116="IM"),"",DRAFT!N116)</f>
        <v/>
      </c>
      <c r="D113" s="4" t="str">
        <f>IF(OR(DRAFT!$A116="",DRAFT!$A116="IM"),"",DRAFT!W116)</f>
        <v/>
      </c>
      <c r="E113" s="4" t="str">
        <f>IF(OR(DRAFT!$A116="",DRAFT!$A116="IM"),"",DRAFT!AF116)</f>
        <v/>
      </c>
      <c r="F113" s="4" t="str">
        <f>IF(OR(DRAFT!$A116="",DRAFT!$A116="IM"),"",DRAFT!AO116)</f>
        <v/>
      </c>
      <c r="G113" s="4" t="str">
        <f>IF(OR(DRAFT!$A116="",DRAFT!$A116="IM"),"",DRAFT!AX116)</f>
        <v/>
      </c>
      <c r="H113" s="4" t="str">
        <f>IF(OR(DRAFT!$A116="",DRAFT!$A116="IM"),"",DRAFT!BG116)</f>
        <v/>
      </c>
      <c r="I113" s="4" t="str">
        <f>IF(OR(DRAFT!$A116="",DRAFT!$A116="IM"),"",DRAFT!BP116)</f>
        <v/>
      </c>
      <c r="J113" s="4" t="str">
        <f>IF(OR(DRAFT!$A116="",DRAFT!$A116="IM"),"",DRAFT!BY116)</f>
        <v/>
      </c>
      <c r="K113" s="4" t="str">
        <f>IF(OR(DRAFT!$A116="",DRAFT!$A116="IM"),"",DRAFT!CI116)</f>
        <v/>
      </c>
      <c r="L113" s="4" t="str">
        <f>IF(OR(DRAFT!$A116="",DRAFT!$A116="IM"),"",DRAFT!CO116)</f>
        <v/>
      </c>
      <c r="M113" s="70" t="str">
        <f>IF(OR(DRAFT!$A116="",DRAFT!$A116="IM"),"",IFERROR(DRAFT!CS116+DRAFT!CT116,""))</f>
        <v/>
      </c>
    </row>
    <row r="114" spans="1:13" ht="18" customHeight="1" x14ac:dyDescent="0.25">
      <c r="A114" s="70" t="str">
        <f>IF(OR(DRAFT!$A117="",DRAFT!$A117="IM"),"",DRAFT!B117)</f>
        <v/>
      </c>
      <c r="B114" s="4" t="str">
        <f>IF(OR(DRAFT!$A117="",DRAFT!$A117="IM"),"",DRAFT!E117)</f>
        <v/>
      </c>
      <c r="C114" s="4" t="str">
        <f>IF(OR(DRAFT!$A117="",DRAFT!$A117="IM"),"",DRAFT!N117)</f>
        <v/>
      </c>
      <c r="D114" s="4" t="str">
        <f>IF(OR(DRAFT!$A117="",DRAFT!$A117="IM"),"",DRAFT!W117)</f>
        <v/>
      </c>
      <c r="E114" s="4" t="str">
        <f>IF(OR(DRAFT!$A117="",DRAFT!$A117="IM"),"",DRAFT!AF117)</f>
        <v/>
      </c>
      <c r="F114" s="4" t="str">
        <f>IF(OR(DRAFT!$A117="",DRAFT!$A117="IM"),"",DRAFT!AO117)</f>
        <v/>
      </c>
      <c r="G114" s="4" t="str">
        <f>IF(OR(DRAFT!$A117="",DRAFT!$A117="IM"),"",DRAFT!AX117)</f>
        <v/>
      </c>
      <c r="H114" s="4" t="str">
        <f>IF(OR(DRAFT!$A117="",DRAFT!$A117="IM"),"",DRAFT!BG117)</f>
        <v/>
      </c>
      <c r="I114" s="4" t="str">
        <f>IF(OR(DRAFT!$A117="",DRAFT!$A117="IM"),"",DRAFT!BP117)</f>
        <v/>
      </c>
      <c r="J114" s="4" t="str">
        <f>IF(OR(DRAFT!$A117="",DRAFT!$A117="IM"),"",DRAFT!BY117)</f>
        <v/>
      </c>
      <c r="K114" s="4" t="str">
        <f>IF(OR(DRAFT!$A117="",DRAFT!$A117="IM"),"",DRAFT!CI117)</f>
        <v/>
      </c>
      <c r="L114" s="4" t="str">
        <f>IF(OR(DRAFT!$A117="",DRAFT!$A117="IM"),"",DRAFT!CO117)</f>
        <v/>
      </c>
      <c r="M114" s="70" t="str">
        <f>IF(OR(DRAFT!$A117="",DRAFT!$A117="IM"),"",IFERROR(DRAFT!CS117+DRAFT!CT117,""))</f>
        <v/>
      </c>
    </row>
    <row r="115" spans="1:13" ht="18" customHeight="1" x14ac:dyDescent="0.25">
      <c r="A115" s="70" t="str">
        <f>IF(OR(DRAFT!$A118="",DRAFT!$A118="IM"),"",DRAFT!B118)</f>
        <v/>
      </c>
      <c r="B115" s="4" t="str">
        <f>IF(OR(DRAFT!$A118="",DRAFT!$A118="IM"),"",DRAFT!E118)</f>
        <v/>
      </c>
      <c r="C115" s="4" t="str">
        <f>IF(OR(DRAFT!$A118="",DRAFT!$A118="IM"),"",DRAFT!N118)</f>
        <v/>
      </c>
      <c r="D115" s="4" t="str">
        <f>IF(OR(DRAFT!$A118="",DRAFT!$A118="IM"),"",DRAFT!W118)</f>
        <v/>
      </c>
      <c r="E115" s="4" t="str">
        <f>IF(OR(DRAFT!$A118="",DRAFT!$A118="IM"),"",DRAFT!AF118)</f>
        <v/>
      </c>
      <c r="F115" s="4" t="str">
        <f>IF(OR(DRAFT!$A118="",DRAFT!$A118="IM"),"",DRAFT!AO118)</f>
        <v/>
      </c>
      <c r="G115" s="4" t="str">
        <f>IF(OR(DRAFT!$A118="",DRAFT!$A118="IM"),"",DRAFT!AX118)</f>
        <v/>
      </c>
      <c r="H115" s="4" t="str">
        <f>IF(OR(DRAFT!$A118="",DRAFT!$A118="IM"),"",DRAFT!BG118)</f>
        <v/>
      </c>
      <c r="I115" s="4" t="str">
        <f>IF(OR(DRAFT!$A118="",DRAFT!$A118="IM"),"",DRAFT!BP118)</f>
        <v/>
      </c>
      <c r="J115" s="4" t="str">
        <f>IF(OR(DRAFT!$A118="",DRAFT!$A118="IM"),"",DRAFT!BY118)</f>
        <v/>
      </c>
      <c r="K115" s="4" t="str">
        <f>IF(OR(DRAFT!$A118="",DRAFT!$A118="IM"),"",DRAFT!CI118)</f>
        <v/>
      </c>
      <c r="L115" s="4" t="str">
        <f>IF(OR(DRAFT!$A118="",DRAFT!$A118="IM"),"",DRAFT!CO118)</f>
        <v/>
      </c>
      <c r="M115" s="70" t="str">
        <f>IF(OR(DRAFT!$A118="",DRAFT!$A118="IM"),"",IFERROR(DRAFT!CS118+DRAFT!CT118,""))</f>
        <v/>
      </c>
    </row>
    <row r="116" spans="1:13" ht="18" customHeight="1" x14ac:dyDescent="0.25">
      <c r="A116" s="70" t="str">
        <f>IF(OR(DRAFT!$A119="",DRAFT!$A119="IM"),"",DRAFT!B119)</f>
        <v/>
      </c>
      <c r="B116" s="4" t="str">
        <f>IF(OR(DRAFT!$A119="",DRAFT!$A119="IM"),"",DRAFT!E119)</f>
        <v/>
      </c>
      <c r="C116" s="4" t="str">
        <f>IF(OR(DRAFT!$A119="",DRAFT!$A119="IM"),"",DRAFT!N119)</f>
        <v/>
      </c>
      <c r="D116" s="4" t="str">
        <f>IF(OR(DRAFT!$A119="",DRAFT!$A119="IM"),"",DRAFT!W119)</f>
        <v/>
      </c>
      <c r="E116" s="4" t="str">
        <f>IF(OR(DRAFT!$A119="",DRAFT!$A119="IM"),"",DRAFT!AF119)</f>
        <v/>
      </c>
      <c r="F116" s="4" t="str">
        <f>IF(OR(DRAFT!$A119="",DRAFT!$A119="IM"),"",DRAFT!AO119)</f>
        <v/>
      </c>
      <c r="G116" s="4" t="str">
        <f>IF(OR(DRAFT!$A119="",DRAFT!$A119="IM"),"",DRAFT!AX119)</f>
        <v/>
      </c>
      <c r="H116" s="4" t="str">
        <f>IF(OR(DRAFT!$A119="",DRAFT!$A119="IM"),"",DRAFT!BG119)</f>
        <v/>
      </c>
      <c r="I116" s="4" t="str">
        <f>IF(OR(DRAFT!$A119="",DRAFT!$A119="IM"),"",DRAFT!BP119)</f>
        <v/>
      </c>
      <c r="J116" s="4" t="str">
        <f>IF(OR(DRAFT!$A119="",DRAFT!$A119="IM"),"",DRAFT!BY119)</f>
        <v/>
      </c>
      <c r="K116" s="4" t="str">
        <f>IF(OR(DRAFT!$A119="",DRAFT!$A119="IM"),"",DRAFT!CI119)</f>
        <v/>
      </c>
      <c r="L116" s="4" t="str">
        <f>IF(OR(DRAFT!$A119="",DRAFT!$A119="IM"),"",DRAFT!CO119)</f>
        <v/>
      </c>
      <c r="M116" s="70" t="str">
        <f>IF(OR(DRAFT!$A119="",DRAFT!$A119="IM"),"",IFERROR(DRAFT!CS119+DRAFT!CT119,""))</f>
        <v/>
      </c>
    </row>
    <row r="117" spans="1:13" ht="18" customHeight="1" x14ac:dyDescent="0.25">
      <c r="A117" s="70" t="str">
        <f>IF(OR(DRAFT!$A120="",DRAFT!$A120="IM"),"",DRAFT!B120)</f>
        <v/>
      </c>
      <c r="B117" s="4" t="str">
        <f>IF(OR(DRAFT!$A120="",DRAFT!$A120="IM"),"",DRAFT!E120)</f>
        <v/>
      </c>
      <c r="C117" s="4" t="str">
        <f>IF(OR(DRAFT!$A120="",DRAFT!$A120="IM"),"",DRAFT!N120)</f>
        <v/>
      </c>
      <c r="D117" s="4" t="str">
        <f>IF(OR(DRAFT!$A120="",DRAFT!$A120="IM"),"",DRAFT!W120)</f>
        <v/>
      </c>
      <c r="E117" s="4" t="str">
        <f>IF(OR(DRAFT!$A120="",DRAFT!$A120="IM"),"",DRAFT!AF120)</f>
        <v/>
      </c>
      <c r="F117" s="4" t="str">
        <f>IF(OR(DRAFT!$A120="",DRAFT!$A120="IM"),"",DRAFT!AO120)</f>
        <v/>
      </c>
      <c r="G117" s="4" t="str">
        <f>IF(OR(DRAFT!$A120="",DRAFT!$A120="IM"),"",DRAFT!AX120)</f>
        <v/>
      </c>
      <c r="H117" s="4" t="str">
        <f>IF(OR(DRAFT!$A120="",DRAFT!$A120="IM"),"",DRAFT!BG120)</f>
        <v/>
      </c>
      <c r="I117" s="4" t="str">
        <f>IF(OR(DRAFT!$A120="",DRAFT!$A120="IM"),"",DRAFT!BP120)</f>
        <v/>
      </c>
      <c r="J117" s="4" t="str">
        <f>IF(OR(DRAFT!$A120="",DRAFT!$A120="IM"),"",DRAFT!BY120)</f>
        <v/>
      </c>
      <c r="K117" s="4" t="str">
        <f>IF(OR(DRAFT!$A120="",DRAFT!$A120="IM"),"",DRAFT!CI120)</f>
        <v/>
      </c>
      <c r="L117" s="4" t="str">
        <f>IF(OR(DRAFT!$A120="",DRAFT!$A120="IM"),"",DRAFT!CO120)</f>
        <v/>
      </c>
      <c r="M117" s="70" t="str">
        <f>IF(OR(DRAFT!$A120="",DRAFT!$A120="IM"),"",IFERROR(DRAFT!CS120+DRAFT!CT120,""))</f>
        <v/>
      </c>
    </row>
    <row r="118" spans="1:13" ht="18" customHeight="1" x14ac:dyDescent="0.25">
      <c r="A118" s="70" t="str">
        <f>IF(OR(DRAFT!$A121="",DRAFT!$A121="IM"),"",DRAFT!B121)</f>
        <v/>
      </c>
      <c r="B118" s="4" t="str">
        <f>IF(OR(DRAFT!$A121="",DRAFT!$A121="IM"),"",DRAFT!E121)</f>
        <v/>
      </c>
      <c r="C118" s="4" t="str">
        <f>IF(OR(DRAFT!$A121="",DRAFT!$A121="IM"),"",DRAFT!N121)</f>
        <v/>
      </c>
      <c r="D118" s="4" t="str">
        <f>IF(OR(DRAFT!$A121="",DRAFT!$A121="IM"),"",DRAFT!W121)</f>
        <v/>
      </c>
      <c r="E118" s="4" t="str">
        <f>IF(OR(DRAFT!$A121="",DRAFT!$A121="IM"),"",DRAFT!AF121)</f>
        <v/>
      </c>
      <c r="F118" s="4" t="str">
        <f>IF(OR(DRAFT!$A121="",DRAFT!$A121="IM"),"",DRAFT!AO121)</f>
        <v/>
      </c>
      <c r="G118" s="4" t="str">
        <f>IF(OR(DRAFT!$A121="",DRAFT!$A121="IM"),"",DRAFT!AX121)</f>
        <v/>
      </c>
      <c r="H118" s="4" t="str">
        <f>IF(OR(DRAFT!$A121="",DRAFT!$A121="IM"),"",DRAFT!BG121)</f>
        <v/>
      </c>
      <c r="I118" s="4" t="str">
        <f>IF(OR(DRAFT!$A121="",DRAFT!$A121="IM"),"",DRAFT!BP121)</f>
        <v/>
      </c>
      <c r="J118" s="4" t="str">
        <f>IF(OR(DRAFT!$A121="",DRAFT!$A121="IM"),"",DRAFT!BY121)</f>
        <v/>
      </c>
      <c r="K118" s="4" t="str">
        <f>IF(OR(DRAFT!$A121="",DRAFT!$A121="IM"),"",DRAFT!CI121)</f>
        <v/>
      </c>
      <c r="L118" s="4" t="str">
        <f>IF(OR(DRAFT!$A121="",DRAFT!$A121="IM"),"",DRAFT!CO121)</f>
        <v/>
      </c>
      <c r="M118" s="70" t="str">
        <f>IF(OR(DRAFT!$A121="",DRAFT!$A121="IM"),"",IFERROR(DRAFT!CS121+DRAFT!CT121,""))</f>
        <v/>
      </c>
    </row>
    <row r="119" spans="1:13" ht="18" customHeight="1" x14ac:dyDescent="0.25">
      <c r="A119" s="70" t="str">
        <f>IF(OR(DRAFT!$A122="",DRAFT!$A122="IM"),"",DRAFT!B122)</f>
        <v/>
      </c>
      <c r="B119" s="4" t="str">
        <f>IF(OR(DRAFT!$A122="",DRAFT!$A122="IM"),"",DRAFT!E122)</f>
        <v/>
      </c>
      <c r="C119" s="4" t="str">
        <f>IF(OR(DRAFT!$A122="",DRAFT!$A122="IM"),"",DRAFT!N122)</f>
        <v/>
      </c>
      <c r="D119" s="4" t="str">
        <f>IF(OR(DRAFT!$A122="",DRAFT!$A122="IM"),"",DRAFT!W122)</f>
        <v/>
      </c>
      <c r="E119" s="4" t="str">
        <f>IF(OR(DRAFT!$A122="",DRAFT!$A122="IM"),"",DRAFT!AF122)</f>
        <v/>
      </c>
      <c r="F119" s="4" t="str">
        <f>IF(OR(DRAFT!$A122="",DRAFT!$A122="IM"),"",DRAFT!AO122)</f>
        <v/>
      </c>
      <c r="G119" s="4" t="str">
        <f>IF(OR(DRAFT!$A122="",DRAFT!$A122="IM"),"",DRAFT!AX122)</f>
        <v/>
      </c>
      <c r="H119" s="4" t="str">
        <f>IF(OR(DRAFT!$A122="",DRAFT!$A122="IM"),"",DRAFT!BG122)</f>
        <v/>
      </c>
      <c r="I119" s="4" t="str">
        <f>IF(OR(DRAFT!$A122="",DRAFT!$A122="IM"),"",DRAFT!BP122)</f>
        <v/>
      </c>
      <c r="J119" s="4" t="str">
        <f>IF(OR(DRAFT!$A122="",DRAFT!$A122="IM"),"",DRAFT!BY122)</f>
        <v/>
      </c>
      <c r="K119" s="4" t="str">
        <f>IF(OR(DRAFT!$A122="",DRAFT!$A122="IM"),"",DRAFT!CI122)</f>
        <v/>
      </c>
      <c r="L119" s="4" t="str">
        <f>IF(OR(DRAFT!$A122="",DRAFT!$A122="IM"),"",DRAFT!CO122)</f>
        <v/>
      </c>
      <c r="M119" s="70" t="str">
        <f>IF(OR(DRAFT!$A122="",DRAFT!$A122="IM"),"",IFERROR(DRAFT!CS122+DRAFT!CT122,""))</f>
        <v/>
      </c>
    </row>
    <row r="120" spans="1:13" ht="18" customHeight="1" x14ac:dyDescent="0.25">
      <c r="A120" s="70" t="str">
        <f>IF(OR(DRAFT!$A123="",DRAFT!$A123="IM"),"",DRAFT!B123)</f>
        <v/>
      </c>
      <c r="B120" s="4" t="str">
        <f>IF(OR(DRAFT!$A123="",DRAFT!$A123="IM"),"",DRAFT!E123)</f>
        <v/>
      </c>
      <c r="C120" s="4" t="str">
        <f>IF(OR(DRAFT!$A123="",DRAFT!$A123="IM"),"",DRAFT!N123)</f>
        <v/>
      </c>
      <c r="D120" s="4" t="str">
        <f>IF(OR(DRAFT!$A123="",DRAFT!$A123="IM"),"",DRAFT!W123)</f>
        <v/>
      </c>
      <c r="E120" s="4" t="str">
        <f>IF(OR(DRAFT!$A123="",DRAFT!$A123="IM"),"",DRAFT!AF123)</f>
        <v/>
      </c>
      <c r="F120" s="4" t="str">
        <f>IF(OR(DRAFT!$A123="",DRAFT!$A123="IM"),"",DRAFT!AO123)</f>
        <v/>
      </c>
      <c r="G120" s="4" t="str">
        <f>IF(OR(DRAFT!$A123="",DRAFT!$A123="IM"),"",DRAFT!AX123)</f>
        <v/>
      </c>
      <c r="H120" s="4" t="str">
        <f>IF(OR(DRAFT!$A123="",DRAFT!$A123="IM"),"",DRAFT!BG123)</f>
        <v/>
      </c>
      <c r="I120" s="4" t="str">
        <f>IF(OR(DRAFT!$A123="",DRAFT!$A123="IM"),"",DRAFT!BP123)</f>
        <v/>
      </c>
      <c r="J120" s="4" t="str">
        <f>IF(OR(DRAFT!$A123="",DRAFT!$A123="IM"),"",DRAFT!BY123)</f>
        <v/>
      </c>
      <c r="K120" s="4" t="str">
        <f>IF(OR(DRAFT!$A123="",DRAFT!$A123="IM"),"",DRAFT!CI123)</f>
        <v/>
      </c>
      <c r="L120" s="4" t="str">
        <f>IF(OR(DRAFT!$A123="",DRAFT!$A123="IM"),"",DRAFT!CO123)</f>
        <v/>
      </c>
      <c r="M120" s="70" t="str">
        <f>IF(OR(DRAFT!$A123="",DRAFT!$A123="IM"),"",IFERROR(DRAFT!CS123+DRAFT!CT123,""))</f>
        <v/>
      </c>
    </row>
    <row r="121" spans="1:13" ht="18" customHeight="1" x14ac:dyDescent="0.25">
      <c r="A121" s="70" t="str">
        <f>IF(OR(DRAFT!$A124="",DRAFT!$A124="IM"),"",DRAFT!B124)</f>
        <v/>
      </c>
      <c r="B121" s="4" t="str">
        <f>IF(OR(DRAFT!$A124="",DRAFT!$A124="IM"),"",DRAFT!E124)</f>
        <v/>
      </c>
      <c r="C121" s="4" t="str">
        <f>IF(OR(DRAFT!$A124="",DRAFT!$A124="IM"),"",DRAFT!N124)</f>
        <v/>
      </c>
      <c r="D121" s="4" t="str">
        <f>IF(OR(DRAFT!$A124="",DRAFT!$A124="IM"),"",DRAFT!W124)</f>
        <v/>
      </c>
      <c r="E121" s="4" t="str">
        <f>IF(OR(DRAFT!$A124="",DRAFT!$A124="IM"),"",DRAFT!AF124)</f>
        <v/>
      </c>
      <c r="F121" s="4" t="str">
        <f>IF(OR(DRAFT!$A124="",DRAFT!$A124="IM"),"",DRAFT!AO124)</f>
        <v/>
      </c>
      <c r="G121" s="4" t="str">
        <f>IF(OR(DRAFT!$A124="",DRAFT!$A124="IM"),"",DRAFT!AX124)</f>
        <v/>
      </c>
      <c r="H121" s="4" t="str">
        <f>IF(OR(DRAFT!$A124="",DRAFT!$A124="IM"),"",DRAFT!BG124)</f>
        <v/>
      </c>
      <c r="I121" s="4" t="str">
        <f>IF(OR(DRAFT!$A124="",DRAFT!$A124="IM"),"",DRAFT!BP124)</f>
        <v/>
      </c>
      <c r="J121" s="4" t="str">
        <f>IF(OR(DRAFT!$A124="",DRAFT!$A124="IM"),"",DRAFT!BY124)</f>
        <v/>
      </c>
      <c r="K121" s="4" t="str">
        <f>IF(OR(DRAFT!$A124="",DRAFT!$A124="IM"),"",DRAFT!CI124)</f>
        <v/>
      </c>
      <c r="L121" s="4" t="str">
        <f>IF(OR(DRAFT!$A124="",DRAFT!$A124="IM"),"",DRAFT!CO124)</f>
        <v/>
      </c>
      <c r="M121" s="70" t="str">
        <f>IF(OR(DRAFT!$A124="",DRAFT!$A124="IM"),"",IFERROR(DRAFT!CS124+DRAFT!CT124,""))</f>
        <v/>
      </c>
    </row>
    <row r="122" spans="1:13" ht="18" customHeight="1" x14ac:dyDescent="0.25">
      <c r="A122" s="70" t="str">
        <f>IF(OR(DRAFT!$A125="",DRAFT!$A125="IM"),"",DRAFT!B125)</f>
        <v/>
      </c>
      <c r="B122" s="4" t="str">
        <f>IF(OR(DRAFT!$A125="",DRAFT!$A125="IM"),"",DRAFT!E125)</f>
        <v/>
      </c>
      <c r="C122" s="4" t="str">
        <f>IF(OR(DRAFT!$A125="",DRAFT!$A125="IM"),"",DRAFT!N125)</f>
        <v/>
      </c>
      <c r="D122" s="4" t="str">
        <f>IF(OR(DRAFT!$A125="",DRAFT!$A125="IM"),"",DRAFT!W125)</f>
        <v/>
      </c>
      <c r="E122" s="4" t="str">
        <f>IF(OR(DRAFT!$A125="",DRAFT!$A125="IM"),"",DRAFT!AF125)</f>
        <v/>
      </c>
      <c r="F122" s="4" t="str">
        <f>IF(OR(DRAFT!$A125="",DRAFT!$A125="IM"),"",DRAFT!AO125)</f>
        <v/>
      </c>
      <c r="G122" s="4" t="str">
        <f>IF(OR(DRAFT!$A125="",DRAFT!$A125="IM"),"",DRAFT!AX125)</f>
        <v/>
      </c>
      <c r="H122" s="4" t="str">
        <f>IF(OR(DRAFT!$A125="",DRAFT!$A125="IM"),"",DRAFT!BG125)</f>
        <v/>
      </c>
      <c r="I122" s="4" t="str">
        <f>IF(OR(DRAFT!$A125="",DRAFT!$A125="IM"),"",DRAFT!BP125)</f>
        <v/>
      </c>
      <c r="J122" s="4" t="str">
        <f>IF(OR(DRAFT!$A125="",DRAFT!$A125="IM"),"",DRAFT!BY125)</f>
        <v/>
      </c>
      <c r="K122" s="4" t="str">
        <f>IF(OR(DRAFT!$A125="",DRAFT!$A125="IM"),"",DRAFT!CI125)</f>
        <v/>
      </c>
      <c r="L122" s="4" t="str">
        <f>IF(OR(DRAFT!$A125="",DRAFT!$A125="IM"),"",DRAFT!CO125)</f>
        <v/>
      </c>
      <c r="M122" s="70" t="str">
        <f>IF(OR(DRAFT!$A125="",DRAFT!$A125="IM"),"",IFERROR(DRAFT!CS125+DRAFT!CT125,""))</f>
        <v/>
      </c>
    </row>
    <row r="123" spans="1:13" ht="18" customHeight="1" x14ac:dyDescent="0.25">
      <c r="A123" s="70" t="str">
        <f>IF(OR(DRAFT!$A126="",DRAFT!$A126="IM"),"",DRAFT!B126)</f>
        <v/>
      </c>
      <c r="B123" s="4" t="str">
        <f>IF(OR(DRAFT!$A126="",DRAFT!$A126="IM"),"",DRAFT!E126)</f>
        <v/>
      </c>
      <c r="C123" s="4" t="str">
        <f>IF(OR(DRAFT!$A126="",DRAFT!$A126="IM"),"",DRAFT!N126)</f>
        <v/>
      </c>
      <c r="D123" s="4" t="str">
        <f>IF(OR(DRAFT!$A126="",DRAFT!$A126="IM"),"",DRAFT!W126)</f>
        <v/>
      </c>
      <c r="E123" s="4" t="str">
        <f>IF(OR(DRAFT!$A126="",DRAFT!$A126="IM"),"",DRAFT!AF126)</f>
        <v/>
      </c>
      <c r="F123" s="4" t="str">
        <f>IF(OR(DRAFT!$A126="",DRAFT!$A126="IM"),"",DRAFT!AO126)</f>
        <v/>
      </c>
      <c r="G123" s="4" t="str">
        <f>IF(OR(DRAFT!$A126="",DRAFT!$A126="IM"),"",DRAFT!AX126)</f>
        <v/>
      </c>
      <c r="H123" s="4" t="str">
        <f>IF(OR(DRAFT!$A126="",DRAFT!$A126="IM"),"",DRAFT!BG126)</f>
        <v/>
      </c>
      <c r="I123" s="4" t="str">
        <f>IF(OR(DRAFT!$A126="",DRAFT!$A126="IM"),"",DRAFT!BP126)</f>
        <v/>
      </c>
      <c r="J123" s="4" t="str">
        <f>IF(OR(DRAFT!$A126="",DRAFT!$A126="IM"),"",DRAFT!BY126)</f>
        <v/>
      </c>
      <c r="K123" s="4" t="str">
        <f>IF(OR(DRAFT!$A126="",DRAFT!$A126="IM"),"",DRAFT!CI126)</f>
        <v/>
      </c>
      <c r="L123" s="4" t="str">
        <f>IF(OR(DRAFT!$A126="",DRAFT!$A126="IM"),"",DRAFT!CO126)</f>
        <v/>
      </c>
      <c r="M123" s="70" t="str">
        <f>IF(OR(DRAFT!$A126="",DRAFT!$A126="IM"),"",IFERROR(DRAFT!CS126+DRAFT!CT126,""))</f>
        <v/>
      </c>
    </row>
    <row r="124" spans="1:13" ht="18" customHeight="1" x14ac:dyDescent="0.25">
      <c r="A124" s="70" t="str">
        <f>IF(OR(DRAFT!$A127="",DRAFT!$A127="IM"),"",DRAFT!B127)</f>
        <v/>
      </c>
      <c r="B124" s="4" t="str">
        <f>IF(OR(DRAFT!$A127="",DRAFT!$A127="IM"),"",DRAFT!E127)</f>
        <v/>
      </c>
      <c r="C124" s="4" t="str">
        <f>IF(OR(DRAFT!$A127="",DRAFT!$A127="IM"),"",DRAFT!N127)</f>
        <v/>
      </c>
      <c r="D124" s="4" t="str">
        <f>IF(OR(DRAFT!$A127="",DRAFT!$A127="IM"),"",DRAFT!W127)</f>
        <v/>
      </c>
      <c r="E124" s="4" t="str">
        <f>IF(OR(DRAFT!$A127="",DRAFT!$A127="IM"),"",DRAFT!AF127)</f>
        <v/>
      </c>
      <c r="F124" s="4" t="str">
        <f>IF(OR(DRAFT!$A127="",DRAFT!$A127="IM"),"",DRAFT!AO127)</f>
        <v/>
      </c>
      <c r="G124" s="4" t="str">
        <f>IF(OR(DRAFT!$A127="",DRAFT!$A127="IM"),"",DRAFT!AX127)</f>
        <v/>
      </c>
      <c r="H124" s="4" t="str">
        <f>IF(OR(DRAFT!$A127="",DRAFT!$A127="IM"),"",DRAFT!BG127)</f>
        <v/>
      </c>
      <c r="I124" s="4" t="str">
        <f>IF(OR(DRAFT!$A127="",DRAFT!$A127="IM"),"",DRAFT!BP127)</f>
        <v/>
      </c>
      <c r="J124" s="4" t="str">
        <f>IF(OR(DRAFT!$A127="",DRAFT!$A127="IM"),"",DRAFT!BY127)</f>
        <v/>
      </c>
      <c r="K124" s="4" t="str">
        <f>IF(OR(DRAFT!$A127="",DRAFT!$A127="IM"),"",DRAFT!CI127)</f>
        <v/>
      </c>
      <c r="L124" s="4" t="str">
        <f>IF(OR(DRAFT!$A127="",DRAFT!$A127="IM"),"",DRAFT!CO127)</f>
        <v/>
      </c>
      <c r="M124" s="70" t="str">
        <f>IF(OR(DRAFT!$A127="",DRAFT!$A127="IM"),"",IFERROR(DRAFT!CS127+DRAFT!CT127,""))</f>
        <v/>
      </c>
    </row>
    <row r="125" spans="1:13" ht="18" customHeight="1" x14ac:dyDescent="0.25">
      <c r="A125" s="70" t="str">
        <f>IF(OR(DRAFT!$A128="",DRAFT!$A128="IM"),"",DRAFT!B128)</f>
        <v/>
      </c>
      <c r="B125" s="4" t="str">
        <f>IF(OR(DRAFT!$A128="",DRAFT!$A128="IM"),"",DRAFT!E128)</f>
        <v/>
      </c>
      <c r="C125" s="4" t="str">
        <f>IF(OR(DRAFT!$A128="",DRAFT!$A128="IM"),"",DRAFT!N128)</f>
        <v/>
      </c>
      <c r="D125" s="4" t="str">
        <f>IF(OR(DRAFT!$A128="",DRAFT!$A128="IM"),"",DRAFT!W128)</f>
        <v/>
      </c>
      <c r="E125" s="4" t="str">
        <f>IF(OR(DRAFT!$A128="",DRAFT!$A128="IM"),"",DRAFT!AF128)</f>
        <v/>
      </c>
      <c r="F125" s="4" t="str">
        <f>IF(OR(DRAFT!$A128="",DRAFT!$A128="IM"),"",DRAFT!AO128)</f>
        <v/>
      </c>
      <c r="G125" s="4" t="str">
        <f>IF(OR(DRAFT!$A128="",DRAFT!$A128="IM"),"",DRAFT!AX128)</f>
        <v/>
      </c>
      <c r="H125" s="4" t="str">
        <f>IF(OR(DRAFT!$A128="",DRAFT!$A128="IM"),"",DRAFT!BG128)</f>
        <v/>
      </c>
      <c r="I125" s="4" t="str">
        <f>IF(OR(DRAFT!$A128="",DRAFT!$A128="IM"),"",DRAFT!BP128)</f>
        <v/>
      </c>
      <c r="J125" s="4" t="str">
        <f>IF(OR(DRAFT!$A128="",DRAFT!$A128="IM"),"",DRAFT!BY128)</f>
        <v/>
      </c>
      <c r="K125" s="4" t="str">
        <f>IF(OR(DRAFT!$A128="",DRAFT!$A128="IM"),"",DRAFT!CI128)</f>
        <v/>
      </c>
      <c r="L125" s="4" t="str">
        <f>IF(OR(DRAFT!$A128="",DRAFT!$A128="IM"),"",DRAFT!CO128)</f>
        <v/>
      </c>
      <c r="M125" s="70" t="str">
        <f>IF(OR(DRAFT!$A128="",DRAFT!$A128="IM"),"",IFERROR(DRAFT!CS128+DRAFT!CT128,""))</f>
        <v/>
      </c>
    </row>
    <row r="126" spans="1:13" ht="18" customHeight="1" x14ac:dyDescent="0.25">
      <c r="A126" s="70" t="str">
        <f>IF(OR(DRAFT!$A129="",DRAFT!$A129="IM"),"",DRAFT!B129)</f>
        <v/>
      </c>
      <c r="B126" s="4" t="str">
        <f>IF(OR(DRAFT!$A129="",DRAFT!$A129="IM"),"",DRAFT!E129)</f>
        <v/>
      </c>
      <c r="C126" s="4" t="str">
        <f>IF(OR(DRAFT!$A129="",DRAFT!$A129="IM"),"",DRAFT!N129)</f>
        <v/>
      </c>
      <c r="D126" s="4" t="str">
        <f>IF(OR(DRAFT!$A129="",DRAFT!$A129="IM"),"",DRAFT!W129)</f>
        <v/>
      </c>
      <c r="E126" s="4" t="str">
        <f>IF(OR(DRAFT!$A129="",DRAFT!$A129="IM"),"",DRAFT!AF129)</f>
        <v/>
      </c>
      <c r="F126" s="4" t="str">
        <f>IF(OR(DRAFT!$A129="",DRAFT!$A129="IM"),"",DRAFT!AO129)</f>
        <v/>
      </c>
      <c r="G126" s="4" t="str">
        <f>IF(OR(DRAFT!$A129="",DRAFT!$A129="IM"),"",DRAFT!AX129)</f>
        <v/>
      </c>
      <c r="H126" s="4" t="str">
        <f>IF(OR(DRAFT!$A129="",DRAFT!$A129="IM"),"",DRAFT!BG129)</f>
        <v/>
      </c>
      <c r="I126" s="4" t="str">
        <f>IF(OR(DRAFT!$A129="",DRAFT!$A129="IM"),"",DRAFT!BP129)</f>
        <v/>
      </c>
      <c r="J126" s="4" t="str">
        <f>IF(OR(DRAFT!$A129="",DRAFT!$A129="IM"),"",DRAFT!BY129)</f>
        <v/>
      </c>
      <c r="K126" s="4" t="str">
        <f>IF(OR(DRAFT!$A129="",DRAFT!$A129="IM"),"",DRAFT!CI129)</f>
        <v/>
      </c>
      <c r="L126" s="4" t="str">
        <f>IF(OR(DRAFT!$A129="",DRAFT!$A129="IM"),"",DRAFT!CO129)</f>
        <v/>
      </c>
      <c r="M126" s="70" t="str">
        <f>IF(OR(DRAFT!$A129="",DRAFT!$A129="IM"),"",IFERROR(DRAFT!CS129+DRAFT!CT129,""))</f>
        <v/>
      </c>
    </row>
    <row r="127" spans="1:13" ht="18" customHeight="1" x14ac:dyDescent="0.25">
      <c r="A127" s="70" t="str">
        <f>IF(OR(DRAFT!$A130="",DRAFT!$A130="IM"),"",DRAFT!B130)</f>
        <v/>
      </c>
      <c r="B127" s="4" t="str">
        <f>IF(OR(DRAFT!$A130="",DRAFT!$A130="IM"),"",DRAFT!E130)</f>
        <v/>
      </c>
      <c r="C127" s="4" t="str">
        <f>IF(OR(DRAFT!$A130="",DRAFT!$A130="IM"),"",DRAFT!N130)</f>
        <v/>
      </c>
      <c r="D127" s="4" t="str">
        <f>IF(OR(DRAFT!$A130="",DRAFT!$A130="IM"),"",DRAFT!W130)</f>
        <v/>
      </c>
      <c r="E127" s="4" t="str">
        <f>IF(OR(DRAFT!$A130="",DRAFT!$A130="IM"),"",DRAFT!AF130)</f>
        <v/>
      </c>
      <c r="F127" s="4" t="str">
        <f>IF(OR(DRAFT!$A130="",DRAFT!$A130="IM"),"",DRAFT!AO130)</f>
        <v/>
      </c>
      <c r="G127" s="4" t="str">
        <f>IF(OR(DRAFT!$A130="",DRAFT!$A130="IM"),"",DRAFT!AX130)</f>
        <v/>
      </c>
      <c r="H127" s="4" t="str">
        <f>IF(OR(DRAFT!$A130="",DRAFT!$A130="IM"),"",DRAFT!BG130)</f>
        <v/>
      </c>
      <c r="I127" s="4" t="str">
        <f>IF(OR(DRAFT!$A130="",DRAFT!$A130="IM"),"",DRAFT!BP130)</f>
        <v/>
      </c>
      <c r="J127" s="4" t="str">
        <f>IF(OR(DRAFT!$A130="",DRAFT!$A130="IM"),"",DRAFT!BY130)</f>
        <v/>
      </c>
      <c r="K127" s="4" t="str">
        <f>IF(OR(DRAFT!$A130="",DRAFT!$A130="IM"),"",DRAFT!CI130)</f>
        <v/>
      </c>
      <c r="L127" s="4" t="str">
        <f>IF(OR(DRAFT!$A130="",DRAFT!$A130="IM"),"",DRAFT!CO130)</f>
        <v/>
      </c>
      <c r="M127" s="70" t="str">
        <f>IF(OR(DRAFT!$A130="",DRAFT!$A130="IM"),"",IFERROR(DRAFT!CS130+DRAFT!CT130,""))</f>
        <v/>
      </c>
    </row>
    <row r="128" spans="1:13" ht="18" customHeight="1" x14ac:dyDescent="0.25">
      <c r="A128" s="70" t="str">
        <f>IF(OR(DRAFT!$A131="",DRAFT!$A131="IM"),"",DRAFT!B131)</f>
        <v/>
      </c>
      <c r="B128" s="4" t="str">
        <f>IF(OR(DRAFT!$A131="",DRAFT!$A131="IM"),"",DRAFT!E131)</f>
        <v/>
      </c>
      <c r="C128" s="4" t="str">
        <f>IF(OR(DRAFT!$A131="",DRAFT!$A131="IM"),"",DRAFT!N131)</f>
        <v/>
      </c>
      <c r="D128" s="4" t="str">
        <f>IF(OR(DRAFT!$A131="",DRAFT!$A131="IM"),"",DRAFT!W131)</f>
        <v/>
      </c>
      <c r="E128" s="4" t="str">
        <f>IF(OR(DRAFT!$A131="",DRAFT!$A131="IM"),"",DRAFT!AF131)</f>
        <v/>
      </c>
      <c r="F128" s="4" t="str">
        <f>IF(OR(DRAFT!$A131="",DRAFT!$A131="IM"),"",DRAFT!AO131)</f>
        <v/>
      </c>
      <c r="G128" s="4" t="str">
        <f>IF(OR(DRAFT!$A131="",DRAFT!$A131="IM"),"",DRAFT!AX131)</f>
        <v/>
      </c>
      <c r="H128" s="4" t="str">
        <f>IF(OR(DRAFT!$A131="",DRAFT!$A131="IM"),"",DRAFT!BG131)</f>
        <v/>
      </c>
      <c r="I128" s="4" t="str">
        <f>IF(OR(DRAFT!$A131="",DRAFT!$A131="IM"),"",DRAFT!BP131)</f>
        <v/>
      </c>
      <c r="J128" s="4" t="str">
        <f>IF(OR(DRAFT!$A131="",DRAFT!$A131="IM"),"",DRAFT!BY131)</f>
        <v/>
      </c>
      <c r="K128" s="4" t="str">
        <f>IF(OR(DRAFT!$A131="",DRAFT!$A131="IM"),"",DRAFT!CI131)</f>
        <v/>
      </c>
      <c r="L128" s="4" t="str">
        <f>IF(OR(DRAFT!$A131="",DRAFT!$A131="IM"),"",DRAFT!CO131)</f>
        <v/>
      </c>
      <c r="M128" s="70" t="str">
        <f>IF(OR(DRAFT!$A131="",DRAFT!$A131="IM"),"",IFERROR(DRAFT!CS131+DRAFT!CT131,""))</f>
        <v/>
      </c>
    </row>
    <row r="129" spans="1:13" ht="18" customHeight="1" x14ac:dyDescent="0.25">
      <c r="A129" s="70" t="str">
        <f>IF(OR(DRAFT!$A132="",DRAFT!$A132="IM"),"",DRAFT!B132)</f>
        <v/>
      </c>
      <c r="B129" s="4" t="str">
        <f>IF(OR(DRAFT!$A132="",DRAFT!$A132="IM"),"",DRAFT!E132)</f>
        <v/>
      </c>
      <c r="C129" s="4" t="str">
        <f>IF(OR(DRAFT!$A132="",DRAFT!$A132="IM"),"",DRAFT!N132)</f>
        <v/>
      </c>
      <c r="D129" s="4" t="str">
        <f>IF(OR(DRAFT!$A132="",DRAFT!$A132="IM"),"",DRAFT!W132)</f>
        <v/>
      </c>
      <c r="E129" s="4" t="str">
        <f>IF(OR(DRAFT!$A132="",DRAFT!$A132="IM"),"",DRAFT!AF132)</f>
        <v/>
      </c>
      <c r="F129" s="4" t="str">
        <f>IF(OR(DRAFT!$A132="",DRAFT!$A132="IM"),"",DRAFT!AO132)</f>
        <v/>
      </c>
      <c r="G129" s="4" t="str">
        <f>IF(OR(DRAFT!$A132="",DRAFT!$A132="IM"),"",DRAFT!AX132)</f>
        <v/>
      </c>
      <c r="H129" s="4" t="str">
        <f>IF(OR(DRAFT!$A132="",DRAFT!$A132="IM"),"",DRAFT!BG132)</f>
        <v/>
      </c>
      <c r="I129" s="4" t="str">
        <f>IF(OR(DRAFT!$A132="",DRAFT!$A132="IM"),"",DRAFT!BP132)</f>
        <v/>
      </c>
      <c r="J129" s="4" t="str">
        <f>IF(OR(DRAFT!$A132="",DRAFT!$A132="IM"),"",DRAFT!BY132)</f>
        <v/>
      </c>
      <c r="K129" s="4" t="str">
        <f>IF(OR(DRAFT!$A132="",DRAFT!$A132="IM"),"",DRAFT!CI132)</f>
        <v/>
      </c>
      <c r="L129" s="4" t="str">
        <f>IF(OR(DRAFT!$A132="",DRAFT!$A132="IM"),"",DRAFT!CO132)</f>
        <v/>
      </c>
      <c r="M129" s="70" t="str">
        <f>IF(OR(DRAFT!$A132="",DRAFT!$A132="IM"),"",IFERROR(DRAFT!CS132+DRAFT!CT132,""))</f>
        <v/>
      </c>
    </row>
    <row r="130" spans="1:13" ht="18" customHeight="1" x14ac:dyDescent="0.25">
      <c r="A130" s="70" t="str">
        <f>IF(OR(DRAFT!$A133="",DRAFT!$A133="IM"),"",DRAFT!B133)</f>
        <v/>
      </c>
      <c r="B130" s="4" t="str">
        <f>IF(OR(DRAFT!$A133="",DRAFT!$A133="IM"),"",DRAFT!E133)</f>
        <v/>
      </c>
      <c r="C130" s="4" t="str">
        <f>IF(OR(DRAFT!$A133="",DRAFT!$A133="IM"),"",DRAFT!N133)</f>
        <v/>
      </c>
      <c r="D130" s="4" t="str">
        <f>IF(OR(DRAFT!$A133="",DRAFT!$A133="IM"),"",DRAFT!W133)</f>
        <v/>
      </c>
      <c r="E130" s="4" t="str">
        <f>IF(OR(DRAFT!$A133="",DRAFT!$A133="IM"),"",DRAFT!AF133)</f>
        <v/>
      </c>
      <c r="F130" s="4" t="str">
        <f>IF(OR(DRAFT!$A133="",DRAFT!$A133="IM"),"",DRAFT!AO133)</f>
        <v/>
      </c>
      <c r="G130" s="4" t="str">
        <f>IF(OR(DRAFT!$A133="",DRAFT!$A133="IM"),"",DRAFT!AX133)</f>
        <v/>
      </c>
      <c r="H130" s="4" t="str">
        <f>IF(OR(DRAFT!$A133="",DRAFT!$A133="IM"),"",DRAFT!BG133)</f>
        <v/>
      </c>
      <c r="I130" s="4" t="str">
        <f>IF(OR(DRAFT!$A133="",DRAFT!$A133="IM"),"",DRAFT!BP133)</f>
        <v/>
      </c>
      <c r="J130" s="4" t="str">
        <f>IF(OR(DRAFT!$A133="",DRAFT!$A133="IM"),"",DRAFT!BY133)</f>
        <v/>
      </c>
      <c r="K130" s="4" t="str">
        <f>IF(OR(DRAFT!$A133="",DRAFT!$A133="IM"),"",DRAFT!CI133)</f>
        <v/>
      </c>
      <c r="L130" s="4" t="str">
        <f>IF(OR(DRAFT!$A133="",DRAFT!$A133="IM"),"",DRAFT!CO133)</f>
        <v/>
      </c>
      <c r="M130" s="70" t="str">
        <f>IF(OR(DRAFT!$A133="",DRAFT!$A133="IM"),"",IFERROR(DRAFT!CS133+DRAFT!CT133,""))</f>
        <v/>
      </c>
    </row>
    <row r="131" spans="1:13" ht="18" customHeight="1" x14ac:dyDescent="0.25">
      <c r="A131" s="70" t="str">
        <f>IF(OR(DRAFT!$A134="",DRAFT!$A134="IM"),"",DRAFT!B134)</f>
        <v/>
      </c>
      <c r="B131" s="4" t="str">
        <f>IF(OR(DRAFT!$A134="",DRAFT!$A134="IM"),"",DRAFT!E134)</f>
        <v/>
      </c>
      <c r="C131" s="4" t="str">
        <f>IF(OR(DRAFT!$A134="",DRAFT!$A134="IM"),"",DRAFT!N134)</f>
        <v/>
      </c>
      <c r="D131" s="4" t="str">
        <f>IF(OR(DRAFT!$A134="",DRAFT!$A134="IM"),"",DRAFT!W134)</f>
        <v/>
      </c>
      <c r="E131" s="4" t="str">
        <f>IF(OR(DRAFT!$A134="",DRAFT!$A134="IM"),"",DRAFT!AF134)</f>
        <v/>
      </c>
      <c r="F131" s="4" t="str">
        <f>IF(OR(DRAFT!$A134="",DRAFT!$A134="IM"),"",DRAFT!AO134)</f>
        <v/>
      </c>
      <c r="G131" s="4" t="str">
        <f>IF(OR(DRAFT!$A134="",DRAFT!$A134="IM"),"",DRAFT!AX134)</f>
        <v/>
      </c>
      <c r="H131" s="4" t="str">
        <f>IF(OR(DRAFT!$A134="",DRAFT!$A134="IM"),"",DRAFT!BG134)</f>
        <v/>
      </c>
      <c r="I131" s="4" t="str">
        <f>IF(OR(DRAFT!$A134="",DRAFT!$A134="IM"),"",DRAFT!BP134)</f>
        <v/>
      </c>
      <c r="J131" s="4" t="str">
        <f>IF(OR(DRAFT!$A134="",DRAFT!$A134="IM"),"",DRAFT!BY134)</f>
        <v/>
      </c>
      <c r="K131" s="4" t="str">
        <f>IF(OR(DRAFT!$A134="",DRAFT!$A134="IM"),"",DRAFT!CI134)</f>
        <v/>
      </c>
      <c r="L131" s="4" t="str">
        <f>IF(OR(DRAFT!$A134="",DRAFT!$A134="IM"),"",DRAFT!CO134)</f>
        <v/>
      </c>
      <c r="M131" s="70" t="str">
        <f>IF(OR(DRAFT!$A134="",DRAFT!$A134="IM"),"",IFERROR(DRAFT!CS134+DRAFT!CT134,""))</f>
        <v/>
      </c>
    </row>
    <row r="132" spans="1:13" ht="18" customHeight="1" x14ac:dyDescent="0.25">
      <c r="A132" s="70" t="str">
        <f>IF(OR(DRAFT!$A135="",DRAFT!$A135="IM"),"",DRAFT!B135)</f>
        <v/>
      </c>
      <c r="B132" s="4" t="str">
        <f>IF(OR(DRAFT!$A135="",DRAFT!$A135="IM"),"",DRAFT!E135)</f>
        <v/>
      </c>
      <c r="C132" s="4" t="str">
        <f>IF(OR(DRAFT!$A135="",DRAFT!$A135="IM"),"",DRAFT!N135)</f>
        <v/>
      </c>
      <c r="D132" s="4" t="str">
        <f>IF(OR(DRAFT!$A135="",DRAFT!$A135="IM"),"",DRAFT!W135)</f>
        <v/>
      </c>
      <c r="E132" s="4" t="str">
        <f>IF(OR(DRAFT!$A135="",DRAFT!$A135="IM"),"",DRAFT!AF135)</f>
        <v/>
      </c>
      <c r="F132" s="4" t="str">
        <f>IF(OR(DRAFT!$A135="",DRAFT!$A135="IM"),"",DRAFT!AO135)</f>
        <v/>
      </c>
      <c r="G132" s="4" t="str">
        <f>IF(OR(DRAFT!$A135="",DRAFT!$A135="IM"),"",DRAFT!AX135)</f>
        <v/>
      </c>
      <c r="H132" s="4" t="str">
        <f>IF(OR(DRAFT!$A135="",DRAFT!$A135="IM"),"",DRAFT!BG135)</f>
        <v/>
      </c>
      <c r="I132" s="4" t="str">
        <f>IF(OR(DRAFT!$A135="",DRAFT!$A135="IM"),"",DRAFT!BP135)</f>
        <v/>
      </c>
      <c r="J132" s="4" t="str">
        <f>IF(OR(DRAFT!$A135="",DRAFT!$A135="IM"),"",DRAFT!BY135)</f>
        <v/>
      </c>
      <c r="K132" s="4" t="str">
        <f>IF(OR(DRAFT!$A135="",DRAFT!$A135="IM"),"",DRAFT!CI135)</f>
        <v/>
      </c>
      <c r="L132" s="4" t="str">
        <f>IF(OR(DRAFT!$A135="",DRAFT!$A135="IM"),"",DRAFT!CO135)</f>
        <v/>
      </c>
      <c r="M132" s="70" t="str">
        <f>IF(OR(DRAFT!$A135="",DRAFT!$A135="IM"),"",IFERROR(DRAFT!CS135+DRAFT!CT135,""))</f>
        <v/>
      </c>
    </row>
    <row r="133" spans="1:13" ht="18" customHeight="1" x14ac:dyDescent="0.25">
      <c r="A133" s="70" t="str">
        <f>IF(OR(DRAFT!$A136="",DRAFT!$A136="IM"),"",DRAFT!B136)</f>
        <v/>
      </c>
      <c r="B133" s="4" t="str">
        <f>IF(OR(DRAFT!$A136="",DRAFT!$A136="IM"),"",DRAFT!E136)</f>
        <v/>
      </c>
      <c r="C133" s="4" t="str">
        <f>IF(OR(DRAFT!$A136="",DRAFT!$A136="IM"),"",DRAFT!N136)</f>
        <v/>
      </c>
      <c r="D133" s="4" t="str">
        <f>IF(OR(DRAFT!$A136="",DRAFT!$A136="IM"),"",DRAFT!W136)</f>
        <v/>
      </c>
      <c r="E133" s="4" t="str">
        <f>IF(OR(DRAFT!$A136="",DRAFT!$A136="IM"),"",DRAFT!AF136)</f>
        <v/>
      </c>
      <c r="F133" s="4" t="str">
        <f>IF(OR(DRAFT!$A136="",DRAFT!$A136="IM"),"",DRAFT!AO136)</f>
        <v/>
      </c>
      <c r="G133" s="4" t="str">
        <f>IF(OR(DRAFT!$A136="",DRAFT!$A136="IM"),"",DRAFT!AX136)</f>
        <v/>
      </c>
      <c r="H133" s="4" t="str">
        <f>IF(OR(DRAFT!$A136="",DRAFT!$A136="IM"),"",DRAFT!BG136)</f>
        <v/>
      </c>
      <c r="I133" s="4" t="str">
        <f>IF(OR(DRAFT!$A136="",DRAFT!$A136="IM"),"",DRAFT!BP136)</f>
        <v/>
      </c>
      <c r="J133" s="4" t="str">
        <f>IF(OR(DRAFT!$A136="",DRAFT!$A136="IM"),"",DRAFT!BY136)</f>
        <v/>
      </c>
      <c r="K133" s="4" t="str">
        <f>IF(OR(DRAFT!$A136="",DRAFT!$A136="IM"),"",DRAFT!CI136)</f>
        <v/>
      </c>
      <c r="L133" s="4" t="str">
        <f>IF(OR(DRAFT!$A136="",DRAFT!$A136="IM"),"",DRAFT!CO136)</f>
        <v/>
      </c>
      <c r="M133" s="70" t="str">
        <f>IF(OR(DRAFT!$A136="",DRAFT!$A136="IM"),"",IFERROR(DRAFT!CS136+DRAFT!CT136,""))</f>
        <v/>
      </c>
    </row>
    <row r="134" spans="1:13" ht="18" customHeight="1" x14ac:dyDescent="0.25">
      <c r="A134" s="70" t="str">
        <f>IF(OR(DRAFT!$A137="",DRAFT!$A137="IM"),"",DRAFT!B137)</f>
        <v/>
      </c>
      <c r="B134" s="4" t="str">
        <f>IF(OR(DRAFT!$A137="",DRAFT!$A137="IM"),"",DRAFT!E137)</f>
        <v/>
      </c>
      <c r="C134" s="4" t="str">
        <f>IF(OR(DRAFT!$A137="",DRAFT!$A137="IM"),"",DRAFT!N137)</f>
        <v/>
      </c>
      <c r="D134" s="4" t="str">
        <f>IF(OR(DRAFT!$A137="",DRAFT!$A137="IM"),"",DRAFT!W137)</f>
        <v/>
      </c>
      <c r="E134" s="4" t="str">
        <f>IF(OR(DRAFT!$A137="",DRAFT!$A137="IM"),"",DRAFT!AF137)</f>
        <v/>
      </c>
      <c r="F134" s="4" t="str">
        <f>IF(OR(DRAFT!$A137="",DRAFT!$A137="IM"),"",DRAFT!AO137)</f>
        <v/>
      </c>
      <c r="G134" s="4" t="str">
        <f>IF(OR(DRAFT!$A137="",DRAFT!$A137="IM"),"",DRAFT!AX137)</f>
        <v/>
      </c>
      <c r="H134" s="4" t="str">
        <f>IF(OR(DRAFT!$A137="",DRAFT!$A137="IM"),"",DRAFT!BG137)</f>
        <v/>
      </c>
      <c r="I134" s="4" t="str">
        <f>IF(OR(DRAFT!$A137="",DRAFT!$A137="IM"),"",DRAFT!BP137)</f>
        <v/>
      </c>
      <c r="J134" s="4" t="str">
        <f>IF(OR(DRAFT!$A137="",DRAFT!$A137="IM"),"",DRAFT!BY137)</f>
        <v/>
      </c>
      <c r="K134" s="4" t="str">
        <f>IF(OR(DRAFT!$A137="",DRAFT!$A137="IM"),"",DRAFT!CI137)</f>
        <v/>
      </c>
      <c r="L134" s="4" t="str">
        <f>IF(OR(DRAFT!$A137="",DRAFT!$A137="IM"),"",DRAFT!CO137)</f>
        <v/>
      </c>
      <c r="M134" s="70" t="str">
        <f>IF(OR(DRAFT!$A137="",DRAFT!$A137="IM"),"",IFERROR(DRAFT!CS137+DRAFT!CT137,""))</f>
        <v/>
      </c>
    </row>
    <row r="135" spans="1:13" ht="18" customHeight="1" x14ac:dyDescent="0.25">
      <c r="A135" s="70" t="str">
        <f>IF(OR(DRAFT!$A138="",DRAFT!$A138="IM"),"",DRAFT!B138)</f>
        <v/>
      </c>
      <c r="B135" s="4" t="str">
        <f>IF(OR(DRAFT!$A138="",DRAFT!$A138="IM"),"",DRAFT!E138)</f>
        <v/>
      </c>
      <c r="C135" s="4" t="str">
        <f>IF(OR(DRAFT!$A138="",DRAFT!$A138="IM"),"",DRAFT!N138)</f>
        <v/>
      </c>
      <c r="D135" s="4" t="str">
        <f>IF(OR(DRAFT!$A138="",DRAFT!$A138="IM"),"",DRAFT!W138)</f>
        <v/>
      </c>
      <c r="E135" s="4" t="str">
        <f>IF(OR(DRAFT!$A138="",DRAFT!$A138="IM"),"",DRAFT!AF138)</f>
        <v/>
      </c>
      <c r="F135" s="4" t="str">
        <f>IF(OR(DRAFT!$A138="",DRAFT!$A138="IM"),"",DRAFT!AO138)</f>
        <v/>
      </c>
      <c r="G135" s="4" t="str">
        <f>IF(OR(DRAFT!$A138="",DRAFT!$A138="IM"),"",DRAFT!AX138)</f>
        <v/>
      </c>
      <c r="H135" s="4" t="str">
        <f>IF(OR(DRAFT!$A138="",DRAFT!$A138="IM"),"",DRAFT!BG138)</f>
        <v/>
      </c>
      <c r="I135" s="4" t="str">
        <f>IF(OR(DRAFT!$A138="",DRAFT!$A138="IM"),"",DRAFT!BP138)</f>
        <v/>
      </c>
      <c r="J135" s="4" t="str">
        <f>IF(OR(DRAFT!$A138="",DRAFT!$A138="IM"),"",DRAFT!BY138)</f>
        <v/>
      </c>
      <c r="K135" s="4" t="str">
        <f>IF(OR(DRAFT!$A138="",DRAFT!$A138="IM"),"",DRAFT!CI138)</f>
        <v/>
      </c>
      <c r="L135" s="4" t="str">
        <f>IF(OR(DRAFT!$A138="",DRAFT!$A138="IM"),"",DRAFT!CO138)</f>
        <v/>
      </c>
      <c r="M135" s="70" t="str">
        <f>IF(OR(DRAFT!$A138="",DRAFT!$A138="IM"),"",IFERROR(DRAFT!CS138+DRAFT!CT138,""))</f>
        <v/>
      </c>
    </row>
    <row r="136" spans="1:13" ht="18" customHeight="1" x14ac:dyDescent="0.25">
      <c r="A136" s="70" t="str">
        <f>IF(OR(DRAFT!$A139="",DRAFT!$A139="IM"),"",DRAFT!B139)</f>
        <v/>
      </c>
      <c r="B136" s="4" t="str">
        <f>IF(OR(DRAFT!$A139="",DRAFT!$A139="IM"),"",DRAFT!E139)</f>
        <v/>
      </c>
      <c r="C136" s="4" t="str">
        <f>IF(OR(DRAFT!$A139="",DRAFT!$A139="IM"),"",DRAFT!N139)</f>
        <v/>
      </c>
      <c r="D136" s="4" t="str">
        <f>IF(OR(DRAFT!$A139="",DRAFT!$A139="IM"),"",DRAFT!W139)</f>
        <v/>
      </c>
      <c r="E136" s="4" t="str">
        <f>IF(OR(DRAFT!$A139="",DRAFT!$A139="IM"),"",DRAFT!AF139)</f>
        <v/>
      </c>
      <c r="F136" s="4" t="str">
        <f>IF(OR(DRAFT!$A139="",DRAFT!$A139="IM"),"",DRAFT!AO139)</f>
        <v/>
      </c>
      <c r="G136" s="4" t="str">
        <f>IF(OR(DRAFT!$A139="",DRAFT!$A139="IM"),"",DRAFT!AX139)</f>
        <v/>
      </c>
      <c r="H136" s="4" t="str">
        <f>IF(OR(DRAFT!$A139="",DRAFT!$A139="IM"),"",DRAFT!BG139)</f>
        <v/>
      </c>
      <c r="I136" s="4" t="str">
        <f>IF(OR(DRAFT!$A139="",DRAFT!$A139="IM"),"",DRAFT!BP139)</f>
        <v/>
      </c>
      <c r="J136" s="4" t="str">
        <f>IF(OR(DRAFT!$A139="",DRAFT!$A139="IM"),"",DRAFT!BY139)</f>
        <v/>
      </c>
      <c r="K136" s="4" t="str">
        <f>IF(OR(DRAFT!$A139="",DRAFT!$A139="IM"),"",DRAFT!CI139)</f>
        <v/>
      </c>
      <c r="L136" s="4" t="str">
        <f>IF(OR(DRAFT!$A139="",DRAFT!$A139="IM"),"",DRAFT!CO139)</f>
        <v/>
      </c>
      <c r="M136" s="70" t="str">
        <f>IF(OR(DRAFT!$A139="",DRAFT!$A139="IM"),"",IFERROR(DRAFT!CS139+DRAFT!CT139,""))</f>
        <v/>
      </c>
    </row>
    <row r="137" spans="1:13" ht="18" customHeight="1" x14ac:dyDescent="0.25">
      <c r="A137" s="70" t="str">
        <f>IF(OR(DRAFT!$A140="",DRAFT!$A140="IM"),"",DRAFT!B140)</f>
        <v/>
      </c>
      <c r="B137" s="4" t="str">
        <f>IF(OR(DRAFT!$A140="",DRAFT!$A140="IM"),"",DRAFT!E140)</f>
        <v/>
      </c>
      <c r="C137" s="4" t="str">
        <f>IF(OR(DRAFT!$A140="",DRAFT!$A140="IM"),"",DRAFT!N140)</f>
        <v/>
      </c>
      <c r="D137" s="4" t="str">
        <f>IF(OR(DRAFT!$A140="",DRAFT!$A140="IM"),"",DRAFT!W140)</f>
        <v/>
      </c>
      <c r="E137" s="4" t="str">
        <f>IF(OR(DRAFT!$A140="",DRAFT!$A140="IM"),"",DRAFT!AF140)</f>
        <v/>
      </c>
      <c r="F137" s="4" t="str">
        <f>IF(OR(DRAFT!$A140="",DRAFT!$A140="IM"),"",DRAFT!AO140)</f>
        <v/>
      </c>
      <c r="G137" s="4" t="str">
        <f>IF(OR(DRAFT!$A140="",DRAFT!$A140="IM"),"",DRAFT!AX140)</f>
        <v/>
      </c>
      <c r="H137" s="4" t="str">
        <f>IF(OR(DRAFT!$A140="",DRAFT!$A140="IM"),"",DRAFT!BG140)</f>
        <v/>
      </c>
      <c r="I137" s="4" t="str">
        <f>IF(OR(DRAFT!$A140="",DRAFT!$A140="IM"),"",DRAFT!BP140)</f>
        <v/>
      </c>
      <c r="J137" s="4" t="str">
        <f>IF(OR(DRAFT!$A140="",DRAFT!$A140="IM"),"",DRAFT!BY140)</f>
        <v/>
      </c>
      <c r="K137" s="4" t="str">
        <f>IF(OR(DRAFT!$A140="",DRAFT!$A140="IM"),"",DRAFT!CI140)</f>
        <v/>
      </c>
      <c r="L137" s="4" t="str">
        <f>IF(OR(DRAFT!$A140="",DRAFT!$A140="IM"),"",DRAFT!CO140)</f>
        <v/>
      </c>
      <c r="M137" s="70" t="str">
        <f>IF(OR(DRAFT!$A140="",DRAFT!$A140="IM"),"",IFERROR(DRAFT!CS140+DRAFT!CT140,""))</f>
        <v/>
      </c>
    </row>
    <row r="138" spans="1:13" ht="18" customHeight="1" x14ac:dyDescent="0.25">
      <c r="A138" s="70" t="str">
        <f>IF(OR(DRAFT!$A141="",DRAFT!$A141="IM"),"",DRAFT!B141)</f>
        <v/>
      </c>
      <c r="B138" s="4" t="str">
        <f>IF(OR(DRAFT!$A141="",DRAFT!$A141="IM"),"",DRAFT!E141)</f>
        <v/>
      </c>
      <c r="C138" s="4" t="str">
        <f>IF(OR(DRAFT!$A141="",DRAFT!$A141="IM"),"",DRAFT!N141)</f>
        <v/>
      </c>
      <c r="D138" s="4" t="str">
        <f>IF(OR(DRAFT!$A141="",DRAFT!$A141="IM"),"",DRAFT!W141)</f>
        <v/>
      </c>
      <c r="E138" s="4" t="str">
        <f>IF(OR(DRAFT!$A141="",DRAFT!$A141="IM"),"",DRAFT!AF141)</f>
        <v/>
      </c>
      <c r="F138" s="4" t="str">
        <f>IF(OR(DRAFT!$A141="",DRAFT!$A141="IM"),"",DRAFT!AO141)</f>
        <v/>
      </c>
      <c r="G138" s="4" t="str">
        <f>IF(OR(DRAFT!$A141="",DRAFT!$A141="IM"),"",DRAFT!AX141)</f>
        <v/>
      </c>
      <c r="H138" s="4" t="str">
        <f>IF(OR(DRAFT!$A141="",DRAFT!$A141="IM"),"",DRAFT!BG141)</f>
        <v/>
      </c>
      <c r="I138" s="4" t="str">
        <f>IF(OR(DRAFT!$A141="",DRAFT!$A141="IM"),"",DRAFT!BP141)</f>
        <v/>
      </c>
      <c r="J138" s="4" t="str">
        <f>IF(OR(DRAFT!$A141="",DRAFT!$A141="IM"),"",DRAFT!BY141)</f>
        <v/>
      </c>
      <c r="K138" s="4" t="str">
        <f>IF(OR(DRAFT!$A141="",DRAFT!$A141="IM"),"",DRAFT!CI141)</f>
        <v/>
      </c>
      <c r="L138" s="4" t="str">
        <f>IF(OR(DRAFT!$A141="",DRAFT!$A141="IM"),"",DRAFT!CO141)</f>
        <v/>
      </c>
      <c r="M138" s="70" t="str">
        <f>IF(OR(DRAFT!$A141="",DRAFT!$A141="IM"),"",IFERROR(DRAFT!CS141+DRAFT!CT141,""))</f>
        <v/>
      </c>
    </row>
    <row r="139" spans="1:13" ht="18" customHeight="1" x14ac:dyDescent="0.25">
      <c r="A139" s="70" t="str">
        <f>IF(OR(DRAFT!$A142="",DRAFT!$A142="IM"),"",DRAFT!B142)</f>
        <v/>
      </c>
      <c r="B139" s="4" t="str">
        <f>IF(OR(DRAFT!$A142="",DRAFT!$A142="IM"),"",DRAFT!E142)</f>
        <v/>
      </c>
      <c r="C139" s="4" t="str">
        <f>IF(OR(DRAFT!$A142="",DRAFT!$A142="IM"),"",DRAFT!N142)</f>
        <v/>
      </c>
      <c r="D139" s="4" t="str">
        <f>IF(OR(DRAFT!$A142="",DRAFT!$A142="IM"),"",DRAFT!W142)</f>
        <v/>
      </c>
      <c r="E139" s="4" t="str">
        <f>IF(OR(DRAFT!$A142="",DRAFT!$A142="IM"),"",DRAFT!AF142)</f>
        <v/>
      </c>
      <c r="F139" s="4" t="str">
        <f>IF(OR(DRAFT!$A142="",DRAFT!$A142="IM"),"",DRAFT!AO142)</f>
        <v/>
      </c>
      <c r="G139" s="4" t="str">
        <f>IF(OR(DRAFT!$A142="",DRAFT!$A142="IM"),"",DRAFT!AX142)</f>
        <v/>
      </c>
      <c r="H139" s="4" t="str">
        <f>IF(OR(DRAFT!$A142="",DRAFT!$A142="IM"),"",DRAFT!BG142)</f>
        <v/>
      </c>
      <c r="I139" s="4" t="str">
        <f>IF(OR(DRAFT!$A142="",DRAFT!$A142="IM"),"",DRAFT!BP142)</f>
        <v/>
      </c>
      <c r="J139" s="4" t="str">
        <f>IF(OR(DRAFT!$A142="",DRAFT!$A142="IM"),"",DRAFT!BY142)</f>
        <v/>
      </c>
      <c r="K139" s="4" t="str">
        <f>IF(OR(DRAFT!$A142="",DRAFT!$A142="IM"),"",DRAFT!CI142)</f>
        <v/>
      </c>
      <c r="L139" s="4" t="str">
        <f>IF(OR(DRAFT!$A142="",DRAFT!$A142="IM"),"",DRAFT!CO142)</f>
        <v/>
      </c>
      <c r="M139" s="70" t="str">
        <f>IF(OR(DRAFT!$A142="",DRAFT!$A142="IM"),"",IFERROR(DRAFT!CS142+DRAFT!CT142,""))</f>
        <v/>
      </c>
    </row>
    <row r="140" spans="1:13" ht="18" customHeight="1" x14ac:dyDescent="0.25">
      <c r="A140" s="70" t="str">
        <f>IF(OR(DRAFT!$A143="",DRAFT!$A143="IM"),"",DRAFT!B143)</f>
        <v/>
      </c>
      <c r="B140" s="4" t="str">
        <f>IF(OR(DRAFT!$A143="",DRAFT!$A143="IM"),"",DRAFT!E143)</f>
        <v/>
      </c>
      <c r="C140" s="4" t="str">
        <f>IF(OR(DRAFT!$A143="",DRAFT!$A143="IM"),"",DRAFT!N143)</f>
        <v/>
      </c>
      <c r="D140" s="4" t="str">
        <f>IF(OR(DRAFT!$A143="",DRAFT!$A143="IM"),"",DRAFT!W143)</f>
        <v/>
      </c>
      <c r="E140" s="4" t="str">
        <f>IF(OR(DRAFT!$A143="",DRAFT!$A143="IM"),"",DRAFT!AF143)</f>
        <v/>
      </c>
      <c r="F140" s="4" t="str">
        <f>IF(OR(DRAFT!$A143="",DRAFT!$A143="IM"),"",DRAFT!AO143)</f>
        <v/>
      </c>
      <c r="G140" s="4" t="str">
        <f>IF(OR(DRAFT!$A143="",DRAFT!$A143="IM"),"",DRAFT!AX143)</f>
        <v/>
      </c>
      <c r="H140" s="4" t="str">
        <f>IF(OR(DRAFT!$A143="",DRAFT!$A143="IM"),"",DRAFT!BG143)</f>
        <v/>
      </c>
      <c r="I140" s="4" t="str">
        <f>IF(OR(DRAFT!$A143="",DRAFT!$A143="IM"),"",DRAFT!BP143)</f>
        <v/>
      </c>
      <c r="J140" s="4" t="str">
        <f>IF(OR(DRAFT!$A143="",DRAFT!$A143="IM"),"",DRAFT!BY143)</f>
        <v/>
      </c>
      <c r="K140" s="4" t="str">
        <f>IF(OR(DRAFT!$A143="",DRAFT!$A143="IM"),"",DRAFT!CI143)</f>
        <v/>
      </c>
      <c r="L140" s="4" t="str">
        <f>IF(OR(DRAFT!$A143="",DRAFT!$A143="IM"),"",DRAFT!CO143)</f>
        <v/>
      </c>
      <c r="M140" s="70" t="str">
        <f>IF(OR(DRAFT!$A143="",DRAFT!$A143="IM"),"",IFERROR(DRAFT!CS143+DRAFT!CT143,""))</f>
        <v/>
      </c>
    </row>
    <row r="141" spans="1:13" ht="18" customHeight="1" x14ac:dyDescent="0.25">
      <c r="A141" s="70" t="str">
        <f>IF(OR(DRAFT!$A144="",DRAFT!$A144="IM"),"",DRAFT!B144)</f>
        <v/>
      </c>
      <c r="B141" s="4" t="str">
        <f>IF(OR(DRAFT!$A144="",DRAFT!$A144="IM"),"",DRAFT!E144)</f>
        <v/>
      </c>
      <c r="C141" s="4" t="str">
        <f>IF(OR(DRAFT!$A144="",DRAFT!$A144="IM"),"",DRAFT!N144)</f>
        <v/>
      </c>
      <c r="D141" s="4" t="str">
        <f>IF(OR(DRAFT!$A144="",DRAFT!$A144="IM"),"",DRAFT!W144)</f>
        <v/>
      </c>
      <c r="E141" s="4" t="str">
        <f>IF(OR(DRAFT!$A144="",DRAFT!$A144="IM"),"",DRAFT!AF144)</f>
        <v/>
      </c>
      <c r="F141" s="4" t="str">
        <f>IF(OR(DRAFT!$A144="",DRAFT!$A144="IM"),"",DRAFT!AO144)</f>
        <v/>
      </c>
      <c r="G141" s="4" t="str">
        <f>IF(OR(DRAFT!$A144="",DRAFT!$A144="IM"),"",DRAFT!AX144)</f>
        <v/>
      </c>
      <c r="H141" s="4" t="str">
        <f>IF(OR(DRAFT!$A144="",DRAFT!$A144="IM"),"",DRAFT!BG144)</f>
        <v/>
      </c>
      <c r="I141" s="4" t="str">
        <f>IF(OR(DRAFT!$A144="",DRAFT!$A144="IM"),"",DRAFT!BP144)</f>
        <v/>
      </c>
      <c r="J141" s="4" t="str">
        <f>IF(OR(DRAFT!$A144="",DRAFT!$A144="IM"),"",DRAFT!BY144)</f>
        <v/>
      </c>
      <c r="K141" s="4" t="str">
        <f>IF(OR(DRAFT!$A144="",DRAFT!$A144="IM"),"",DRAFT!CI144)</f>
        <v/>
      </c>
      <c r="L141" s="4" t="str">
        <f>IF(OR(DRAFT!$A144="",DRAFT!$A144="IM"),"",DRAFT!CO144)</f>
        <v/>
      </c>
      <c r="M141" s="70" t="str">
        <f>IF(OR(DRAFT!$A144="",DRAFT!$A144="IM"),"",IFERROR(DRAFT!CS144+DRAFT!CT144,""))</f>
        <v/>
      </c>
    </row>
    <row r="142" spans="1:13" ht="18" customHeight="1" x14ac:dyDescent="0.25">
      <c r="A142" s="70" t="str">
        <f>IF(OR(DRAFT!$A145="",DRAFT!$A145="IM"),"",DRAFT!B145)</f>
        <v/>
      </c>
      <c r="B142" s="4" t="str">
        <f>IF(OR(DRAFT!$A145="",DRAFT!$A145="IM"),"",DRAFT!E145)</f>
        <v/>
      </c>
      <c r="C142" s="4" t="str">
        <f>IF(OR(DRAFT!$A145="",DRAFT!$A145="IM"),"",DRAFT!N145)</f>
        <v/>
      </c>
      <c r="D142" s="4" t="str">
        <f>IF(OR(DRAFT!$A145="",DRAFT!$A145="IM"),"",DRAFT!W145)</f>
        <v/>
      </c>
      <c r="E142" s="4" t="str">
        <f>IF(OR(DRAFT!$A145="",DRAFT!$A145="IM"),"",DRAFT!AF145)</f>
        <v/>
      </c>
      <c r="F142" s="4" t="str">
        <f>IF(OR(DRAFT!$A145="",DRAFT!$A145="IM"),"",DRAFT!AO145)</f>
        <v/>
      </c>
      <c r="G142" s="4" t="str">
        <f>IF(OR(DRAFT!$A145="",DRAFT!$A145="IM"),"",DRAFT!AX145)</f>
        <v/>
      </c>
      <c r="H142" s="4" t="str">
        <f>IF(OR(DRAFT!$A145="",DRAFT!$A145="IM"),"",DRAFT!BG145)</f>
        <v/>
      </c>
      <c r="I142" s="4" t="str">
        <f>IF(OR(DRAFT!$A145="",DRAFT!$A145="IM"),"",DRAFT!BP145)</f>
        <v/>
      </c>
      <c r="J142" s="4" t="str">
        <f>IF(OR(DRAFT!$A145="",DRAFT!$A145="IM"),"",DRAFT!BY145)</f>
        <v/>
      </c>
      <c r="K142" s="4" t="str">
        <f>IF(OR(DRAFT!$A145="",DRAFT!$A145="IM"),"",DRAFT!CI145)</f>
        <v/>
      </c>
      <c r="L142" s="4" t="str">
        <f>IF(OR(DRAFT!$A145="",DRAFT!$A145="IM"),"",DRAFT!CO145)</f>
        <v/>
      </c>
      <c r="M142" s="70" t="str">
        <f>IF(OR(DRAFT!$A145="",DRAFT!$A145="IM"),"",IFERROR(DRAFT!CS145+DRAFT!CT145,""))</f>
        <v/>
      </c>
    </row>
    <row r="143" spans="1:13" ht="18" customHeight="1" x14ac:dyDescent="0.25">
      <c r="A143" s="70" t="str">
        <f>IF(OR(DRAFT!$A146="",DRAFT!$A146="IM"),"",DRAFT!B146)</f>
        <v/>
      </c>
      <c r="B143" s="4" t="str">
        <f>IF(OR(DRAFT!$A146="",DRAFT!$A146="IM"),"",DRAFT!E146)</f>
        <v/>
      </c>
      <c r="C143" s="4" t="str">
        <f>IF(OR(DRAFT!$A146="",DRAFT!$A146="IM"),"",DRAFT!N146)</f>
        <v/>
      </c>
      <c r="D143" s="4" t="str">
        <f>IF(OR(DRAFT!$A146="",DRAFT!$A146="IM"),"",DRAFT!W146)</f>
        <v/>
      </c>
      <c r="E143" s="4" t="str">
        <f>IF(OR(DRAFT!$A146="",DRAFT!$A146="IM"),"",DRAFT!AF146)</f>
        <v/>
      </c>
      <c r="F143" s="4" t="str">
        <f>IF(OR(DRAFT!$A146="",DRAFT!$A146="IM"),"",DRAFT!AO146)</f>
        <v/>
      </c>
      <c r="G143" s="4" t="str">
        <f>IF(OR(DRAFT!$A146="",DRAFT!$A146="IM"),"",DRAFT!AX146)</f>
        <v/>
      </c>
      <c r="H143" s="4" t="str">
        <f>IF(OR(DRAFT!$A146="",DRAFT!$A146="IM"),"",DRAFT!BG146)</f>
        <v/>
      </c>
      <c r="I143" s="4" t="str">
        <f>IF(OR(DRAFT!$A146="",DRAFT!$A146="IM"),"",DRAFT!BP146)</f>
        <v/>
      </c>
      <c r="J143" s="4" t="str">
        <f>IF(OR(DRAFT!$A146="",DRAFT!$A146="IM"),"",DRAFT!BY146)</f>
        <v/>
      </c>
      <c r="K143" s="4" t="str">
        <f>IF(OR(DRAFT!$A146="",DRAFT!$A146="IM"),"",DRAFT!CI146)</f>
        <v/>
      </c>
      <c r="L143" s="4" t="str">
        <f>IF(OR(DRAFT!$A146="",DRAFT!$A146="IM"),"",DRAFT!CO146)</f>
        <v/>
      </c>
      <c r="M143" s="70" t="str">
        <f>IF(OR(DRAFT!$A146="",DRAFT!$A146="IM"),"",IFERROR(DRAFT!CS146+DRAFT!CT146,""))</f>
        <v/>
      </c>
    </row>
    <row r="144" spans="1:13" ht="18" customHeight="1" x14ac:dyDescent="0.25">
      <c r="A144" s="70" t="str">
        <f>IF(OR(DRAFT!$A147="",DRAFT!$A147="IM"),"",DRAFT!B147)</f>
        <v/>
      </c>
      <c r="B144" s="4" t="str">
        <f>IF(OR(DRAFT!$A147="",DRAFT!$A147="IM"),"",DRAFT!E147)</f>
        <v/>
      </c>
      <c r="C144" s="4" t="str">
        <f>IF(OR(DRAFT!$A147="",DRAFT!$A147="IM"),"",DRAFT!N147)</f>
        <v/>
      </c>
      <c r="D144" s="4" t="str">
        <f>IF(OR(DRAFT!$A147="",DRAFT!$A147="IM"),"",DRAFT!W147)</f>
        <v/>
      </c>
      <c r="E144" s="4" t="str">
        <f>IF(OR(DRAFT!$A147="",DRAFT!$A147="IM"),"",DRAFT!AF147)</f>
        <v/>
      </c>
      <c r="F144" s="4" t="str">
        <f>IF(OR(DRAFT!$A147="",DRAFT!$A147="IM"),"",DRAFT!AO147)</f>
        <v/>
      </c>
      <c r="G144" s="4" t="str">
        <f>IF(OR(DRAFT!$A147="",DRAFT!$A147="IM"),"",DRAFT!AX147)</f>
        <v/>
      </c>
      <c r="H144" s="4" t="str">
        <f>IF(OR(DRAFT!$A147="",DRAFT!$A147="IM"),"",DRAFT!BG147)</f>
        <v/>
      </c>
      <c r="I144" s="4" t="str">
        <f>IF(OR(DRAFT!$A147="",DRAFT!$A147="IM"),"",DRAFT!BP147)</f>
        <v/>
      </c>
      <c r="J144" s="4" t="str">
        <f>IF(OR(DRAFT!$A147="",DRAFT!$A147="IM"),"",DRAFT!BY147)</f>
        <v/>
      </c>
      <c r="K144" s="4" t="str">
        <f>IF(OR(DRAFT!$A147="",DRAFT!$A147="IM"),"",DRAFT!CI147)</f>
        <v/>
      </c>
      <c r="L144" s="4" t="str">
        <f>IF(OR(DRAFT!$A147="",DRAFT!$A147="IM"),"",DRAFT!CO147)</f>
        <v/>
      </c>
      <c r="M144" s="70" t="str">
        <f>IF(OR(DRAFT!$A147="",DRAFT!$A147="IM"),"",IFERROR(DRAFT!CS147+DRAFT!CT147,""))</f>
        <v/>
      </c>
    </row>
    <row r="145" spans="1:13" ht="18" customHeight="1" x14ac:dyDescent="0.25">
      <c r="A145" s="70" t="str">
        <f>IF(OR(DRAFT!$A148="",DRAFT!$A148="IM"),"",DRAFT!B148)</f>
        <v/>
      </c>
      <c r="B145" s="4" t="str">
        <f>IF(OR(DRAFT!$A148="",DRAFT!$A148="IM"),"",DRAFT!E148)</f>
        <v/>
      </c>
      <c r="C145" s="4" t="str">
        <f>IF(OR(DRAFT!$A148="",DRAFT!$A148="IM"),"",DRAFT!N148)</f>
        <v/>
      </c>
      <c r="D145" s="4" t="str">
        <f>IF(OR(DRAFT!$A148="",DRAFT!$A148="IM"),"",DRAFT!W148)</f>
        <v/>
      </c>
      <c r="E145" s="4" t="str">
        <f>IF(OR(DRAFT!$A148="",DRAFT!$A148="IM"),"",DRAFT!AF148)</f>
        <v/>
      </c>
      <c r="F145" s="4" t="str">
        <f>IF(OR(DRAFT!$A148="",DRAFT!$A148="IM"),"",DRAFT!AO148)</f>
        <v/>
      </c>
      <c r="G145" s="4" t="str">
        <f>IF(OR(DRAFT!$A148="",DRAFT!$A148="IM"),"",DRAFT!AX148)</f>
        <v/>
      </c>
      <c r="H145" s="4" t="str">
        <f>IF(OR(DRAFT!$A148="",DRAFT!$A148="IM"),"",DRAFT!BG148)</f>
        <v/>
      </c>
      <c r="I145" s="4" t="str">
        <f>IF(OR(DRAFT!$A148="",DRAFT!$A148="IM"),"",DRAFT!BP148)</f>
        <v/>
      </c>
      <c r="J145" s="4" t="str">
        <f>IF(OR(DRAFT!$A148="",DRAFT!$A148="IM"),"",DRAFT!BY148)</f>
        <v/>
      </c>
      <c r="K145" s="4" t="str">
        <f>IF(OR(DRAFT!$A148="",DRAFT!$A148="IM"),"",DRAFT!CI148)</f>
        <v/>
      </c>
      <c r="L145" s="4" t="str">
        <f>IF(OR(DRAFT!$A148="",DRAFT!$A148="IM"),"",DRAFT!CO148)</f>
        <v/>
      </c>
      <c r="M145" s="70" t="str">
        <f>IF(OR(DRAFT!$A148="",DRAFT!$A148="IM"),"",IFERROR(DRAFT!CS148+DRAFT!CT148,""))</f>
        <v/>
      </c>
    </row>
    <row r="146" spans="1:13" ht="18" customHeight="1" x14ac:dyDescent="0.25">
      <c r="A146" s="70" t="str">
        <f>IF(OR(DRAFT!$A149="",DRAFT!$A149="IM"),"",DRAFT!B149)</f>
        <v/>
      </c>
      <c r="B146" s="4" t="str">
        <f>IF(OR(DRAFT!$A149="",DRAFT!$A149="IM"),"",DRAFT!E149)</f>
        <v/>
      </c>
      <c r="C146" s="4" t="str">
        <f>IF(OR(DRAFT!$A149="",DRAFT!$A149="IM"),"",DRAFT!N149)</f>
        <v/>
      </c>
      <c r="D146" s="4" t="str">
        <f>IF(OR(DRAFT!$A149="",DRAFT!$A149="IM"),"",DRAFT!W149)</f>
        <v/>
      </c>
      <c r="E146" s="4" t="str">
        <f>IF(OR(DRAFT!$A149="",DRAFT!$A149="IM"),"",DRAFT!AF149)</f>
        <v/>
      </c>
      <c r="F146" s="4" t="str">
        <f>IF(OR(DRAFT!$A149="",DRAFT!$A149="IM"),"",DRAFT!AO149)</f>
        <v/>
      </c>
      <c r="G146" s="4" t="str">
        <f>IF(OR(DRAFT!$A149="",DRAFT!$A149="IM"),"",DRAFT!AX149)</f>
        <v/>
      </c>
      <c r="H146" s="4" t="str">
        <f>IF(OR(DRAFT!$A149="",DRAFT!$A149="IM"),"",DRAFT!BG149)</f>
        <v/>
      </c>
      <c r="I146" s="4" t="str">
        <f>IF(OR(DRAFT!$A149="",DRAFT!$A149="IM"),"",DRAFT!BP149)</f>
        <v/>
      </c>
      <c r="J146" s="4" t="str">
        <f>IF(OR(DRAFT!$A149="",DRAFT!$A149="IM"),"",DRAFT!BY149)</f>
        <v/>
      </c>
      <c r="K146" s="4" t="str">
        <f>IF(OR(DRAFT!$A149="",DRAFT!$A149="IM"),"",DRAFT!CI149)</f>
        <v/>
      </c>
      <c r="L146" s="4" t="str">
        <f>IF(OR(DRAFT!$A149="",DRAFT!$A149="IM"),"",DRAFT!CO149)</f>
        <v/>
      </c>
      <c r="M146" s="70" t="str">
        <f>IF(OR(DRAFT!$A149="",DRAFT!$A149="IM"),"",IFERROR(DRAFT!CS149+DRAFT!CT149,""))</f>
        <v/>
      </c>
    </row>
    <row r="147" spans="1:13" ht="18" customHeight="1" x14ac:dyDescent="0.25">
      <c r="A147" s="70" t="str">
        <f>IF(OR(DRAFT!$A150="",DRAFT!$A150="IM"),"",DRAFT!B150)</f>
        <v/>
      </c>
      <c r="B147" s="4" t="str">
        <f>IF(OR(DRAFT!$A150="",DRAFT!$A150="IM"),"",DRAFT!E150)</f>
        <v/>
      </c>
      <c r="C147" s="4" t="str">
        <f>IF(OR(DRAFT!$A150="",DRAFT!$A150="IM"),"",DRAFT!N150)</f>
        <v/>
      </c>
      <c r="D147" s="4" t="str">
        <f>IF(OR(DRAFT!$A150="",DRAFT!$A150="IM"),"",DRAFT!W150)</f>
        <v/>
      </c>
      <c r="E147" s="4" t="str">
        <f>IF(OR(DRAFT!$A150="",DRAFT!$A150="IM"),"",DRAFT!AF150)</f>
        <v/>
      </c>
      <c r="F147" s="4" t="str">
        <f>IF(OR(DRAFT!$A150="",DRAFT!$A150="IM"),"",DRAFT!AO150)</f>
        <v/>
      </c>
      <c r="G147" s="4" t="str">
        <f>IF(OR(DRAFT!$A150="",DRAFT!$A150="IM"),"",DRAFT!AX150)</f>
        <v/>
      </c>
      <c r="H147" s="4" t="str">
        <f>IF(OR(DRAFT!$A150="",DRAFT!$A150="IM"),"",DRAFT!BG150)</f>
        <v/>
      </c>
      <c r="I147" s="4" t="str">
        <f>IF(OR(DRAFT!$A150="",DRAFT!$A150="IM"),"",DRAFT!BP150)</f>
        <v/>
      </c>
      <c r="J147" s="4" t="str">
        <f>IF(OR(DRAFT!$A150="",DRAFT!$A150="IM"),"",DRAFT!BY150)</f>
        <v/>
      </c>
      <c r="K147" s="4" t="str">
        <f>IF(OR(DRAFT!$A150="",DRAFT!$A150="IM"),"",DRAFT!CI150)</f>
        <v/>
      </c>
      <c r="L147" s="4" t="str">
        <f>IF(OR(DRAFT!$A150="",DRAFT!$A150="IM"),"",DRAFT!CO150)</f>
        <v/>
      </c>
      <c r="M147" s="70" t="str">
        <f>IF(OR(DRAFT!$A150="",DRAFT!$A150="IM"),"",IFERROR(DRAFT!CS150+DRAFT!CT150,""))</f>
        <v/>
      </c>
    </row>
    <row r="148" spans="1:13" ht="18" customHeight="1" x14ac:dyDescent="0.25">
      <c r="A148" s="70" t="str">
        <f>IF(OR(DRAFT!$A151="",DRAFT!$A151="IM"),"",DRAFT!B151)</f>
        <v/>
      </c>
      <c r="B148" s="4" t="str">
        <f>IF(OR(DRAFT!$A151="",DRAFT!$A151="IM"),"",DRAFT!E151)</f>
        <v/>
      </c>
      <c r="C148" s="4" t="str">
        <f>IF(OR(DRAFT!$A151="",DRAFT!$A151="IM"),"",DRAFT!N151)</f>
        <v/>
      </c>
      <c r="D148" s="4" t="str">
        <f>IF(OR(DRAFT!$A151="",DRAFT!$A151="IM"),"",DRAFT!W151)</f>
        <v/>
      </c>
      <c r="E148" s="4" t="str">
        <f>IF(OR(DRAFT!$A151="",DRAFT!$A151="IM"),"",DRAFT!AF151)</f>
        <v/>
      </c>
      <c r="F148" s="4" t="str">
        <f>IF(OR(DRAFT!$A151="",DRAFT!$A151="IM"),"",DRAFT!AO151)</f>
        <v/>
      </c>
      <c r="G148" s="4" t="str">
        <f>IF(OR(DRAFT!$A151="",DRAFT!$A151="IM"),"",DRAFT!AX151)</f>
        <v/>
      </c>
      <c r="H148" s="4" t="str">
        <f>IF(OR(DRAFT!$A151="",DRAFT!$A151="IM"),"",DRAFT!BG151)</f>
        <v/>
      </c>
      <c r="I148" s="4" t="str">
        <f>IF(OR(DRAFT!$A151="",DRAFT!$A151="IM"),"",DRAFT!BP151)</f>
        <v/>
      </c>
      <c r="J148" s="4" t="str">
        <f>IF(OR(DRAFT!$A151="",DRAFT!$A151="IM"),"",DRAFT!BY151)</f>
        <v/>
      </c>
      <c r="K148" s="4" t="str">
        <f>IF(OR(DRAFT!$A151="",DRAFT!$A151="IM"),"",DRAFT!CI151)</f>
        <v/>
      </c>
      <c r="L148" s="4" t="str">
        <f>IF(OR(DRAFT!$A151="",DRAFT!$A151="IM"),"",DRAFT!CO151)</f>
        <v/>
      </c>
      <c r="M148" s="70" t="str">
        <f>IF(OR(DRAFT!$A151="",DRAFT!$A151="IM"),"",IFERROR(DRAFT!CS151+DRAFT!CT151,""))</f>
        <v/>
      </c>
    </row>
    <row r="149" spans="1:13" ht="18" customHeight="1" x14ac:dyDescent="0.25">
      <c r="A149" s="70" t="str">
        <f>IF(OR(DRAFT!$A152="",DRAFT!$A152="IM"),"",DRAFT!B152)</f>
        <v/>
      </c>
      <c r="B149" s="4" t="str">
        <f>IF(OR(DRAFT!$A152="",DRAFT!$A152="IM"),"",DRAFT!E152)</f>
        <v/>
      </c>
      <c r="C149" s="4" t="str">
        <f>IF(OR(DRAFT!$A152="",DRAFT!$A152="IM"),"",DRAFT!N152)</f>
        <v/>
      </c>
      <c r="D149" s="4" t="str">
        <f>IF(OR(DRAFT!$A152="",DRAFT!$A152="IM"),"",DRAFT!W152)</f>
        <v/>
      </c>
      <c r="E149" s="4" t="str">
        <f>IF(OR(DRAFT!$A152="",DRAFT!$A152="IM"),"",DRAFT!AF152)</f>
        <v/>
      </c>
      <c r="F149" s="4" t="str">
        <f>IF(OR(DRAFT!$A152="",DRAFT!$A152="IM"),"",DRAFT!AO152)</f>
        <v/>
      </c>
      <c r="G149" s="4" t="str">
        <f>IF(OR(DRAFT!$A152="",DRAFT!$A152="IM"),"",DRAFT!AX152)</f>
        <v/>
      </c>
      <c r="H149" s="4" t="str">
        <f>IF(OR(DRAFT!$A152="",DRAFT!$A152="IM"),"",DRAFT!BG152)</f>
        <v/>
      </c>
      <c r="I149" s="4" t="str">
        <f>IF(OR(DRAFT!$A152="",DRAFT!$A152="IM"),"",DRAFT!BP152)</f>
        <v/>
      </c>
      <c r="J149" s="4" t="str">
        <f>IF(OR(DRAFT!$A152="",DRAFT!$A152="IM"),"",DRAFT!BY152)</f>
        <v/>
      </c>
      <c r="K149" s="4" t="str">
        <f>IF(OR(DRAFT!$A152="",DRAFT!$A152="IM"),"",DRAFT!CI152)</f>
        <v/>
      </c>
      <c r="L149" s="4" t="str">
        <f>IF(OR(DRAFT!$A152="",DRAFT!$A152="IM"),"",DRAFT!CO152)</f>
        <v/>
      </c>
      <c r="M149" s="70" t="str">
        <f>IF(OR(DRAFT!$A152="",DRAFT!$A152="IM"),"",IFERROR(DRAFT!CS152+DRAFT!CT152,""))</f>
        <v/>
      </c>
    </row>
    <row r="150" spans="1:13" ht="18" customHeight="1" x14ac:dyDescent="0.25">
      <c r="A150" s="70" t="str">
        <f>IF(OR(DRAFT!$A153="",DRAFT!$A153="IM"),"",DRAFT!B153)</f>
        <v/>
      </c>
      <c r="B150" s="4" t="str">
        <f>IF(OR(DRAFT!$A153="",DRAFT!$A153="IM"),"",DRAFT!E153)</f>
        <v/>
      </c>
      <c r="C150" s="4" t="str">
        <f>IF(OR(DRAFT!$A153="",DRAFT!$A153="IM"),"",DRAFT!N153)</f>
        <v/>
      </c>
      <c r="D150" s="4" t="str">
        <f>IF(OR(DRAFT!$A153="",DRAFT!$A153="IM"),"",DRAFT!W153)</f>
        <v/>
      </c>
      <c r="E150" s="4" t="str">
        <f>IF(OR(DRAFT!$A153="",DRAFT!$A153="IM"),"",DRAFT!AF153)</f>
        <v/>
      </c>
      <c r="F150" s="4" t="str">
        <f>IF(OR(DRAFT!$A153="",DRAFT!$A153="IM"),"",DRAFT!AO153)</f>
        <v/>
      </c>
      <c r="G150" s="4" t="str">
        <f>IF(OR(DRAFT!$A153="",DRAFT!$A153="IM"),"",DRAFT!AX153)</f>
        <v/>
      </c>
      <c r="H150" s="4" t="str">
        <f>IF(OR(DRAFT!$A153="",DRAFT!$A153="IM"),"",DRAFT!BG153)</f>
        <v/>
      </c>
      <c r="I150" s="4" t="str">
        <f>IF(OR(DRAFT!$A153="",DRAFT!$A153="IM"),"",DRAFT!BP153)</f>
        <v/>
      </c>
      <c r="J150" s="4" t="str">
        <f>IF(OR(DRAFT!$A153="",DRAFT!$A153="IM"),"",DRAFT!BY153)</f>
        <v/>
      </c>
      <c r="K150" s="4" t="str">
        <f>IF(OR(DRAFT!$A153="",DRAFT!$A153="IM"),"",DRAFT!CI153)</f>
        <v/>
      </c>
      <c r="L150" s="4" t="str">
        <f>IF(OR(DRAFT!$A153="",DRAFT!$A153="IM"),"",DRAFT!CO153)</f>
        <v/>
      </c>
      <c r="M150" s="70" t="str">
        <f>IF(OR(DRAFT!$A153="",DRAFT!$A153="IM"),"",IFERROR(DRAFT!CS153+DRAFT!CT153,""))</f>
        <v/>
      </c>
    </row>
    <row r="151" spans="1:13" ht="18" customHeight="1" x14ac:dyDescent="0.25">
      <c r="A151" s="70" t="str">
        <f>IF(OR(DRAFT!$A154="",DRAFT!$A154="IM"),"",DRAFT!B154)</f>
        <v/>
      </c>
      <c r="B151" s="4" t="str">
        <f>IF(OR(DRAFT!$A154="",DRAFT!$A154="IM"),"",DRAFT!E154)</f>
        <v/>
      </c>
      <c r="C151" s="4" t="str">
        <f>IF(OR(DRAFT!$A154="",DRAFT!$A154="IM"),"",DRAFT!N154)</f>
        <v/>
      </c>
      <c r="D151" s="4" t="str">
        <f>IF(OR(DRAFT!$A154="",DRAFT!$A154="IM"),"",DRAFT!W154)</f>
        <v/>
      </c>
      <c r="E151" s="4" t="str">
        <f>IF(OR(DRAFT!$A154="",DRAFT!$A154="IM"),"",DRAFT!AF154)</f>
        <v/>
      </c>
      <c r="F151" s="4" t="str">
        <f>IF(OR(DRAFT!$A154="",DRAFT!$A154="IM"),"",DRAFT!AO154)</f>
        <v/>
      </c>
      <c r="G151" s="4" t="str">
        <f>IF(OR(DRAFT!$A154="",DRAFT!$A154="IM"),"",DRAFT!AX154)</f>
        <v/>
      </c>
      <c r="H151" s="4" t="str">
        <f>IF(OR(DRAFT!$A154="",DRAFT!$A154="IM"),"",DRAFT!BG154)</f>
        <v/>
      </c>
      <c r="I151" s="4" t="str">
        <f>IF(OR(DRAFT!$A154="",DRAFT!$A154="IM"),"",DRAFT!BP154)</f>
        <v/>
      </c>
      <c r="J151" s="4" t="str">
        <f>IF(OR(DRAFT!$A154="",DRAFT!$A154="IM"),"",DRAFT!BY154)</f>
        <v/>
      </c>
      <c r="K151" s="4" t="str">
        <f>IF(OR(DRAFT!$A154="",DRAFT!$A154="IM"),"",DRAFT!CI154)</f>
        <v/>
      </c>
      <c r="L151" s="4" t="str">
        <f>IF(OR(DRAFT!$A154="",DRAFT!$A154="IM"),"",DRAFT!CO154)</f>
        <v/>
      </c>
      <c r="M151" s="70" t="str">
        <f>IF(OR(DRAFT!$A154="",DRAFT!$A154="IM"),"",IFERROR(DRAFT!CS154+DRAFT!CT154,""))</f>
        <v/>
      </c>
    </row>
    <row r="152" spans="1:13" ht="18" customHeight="1" x14ac:dyDescent="0.25">
      <c r="A152" s="70" t="str">
        <f>IF(OR(DRAFT!$A155="",DRAFT!$A155="IM"),"",DRAFT!B155)</f>
        <v/>
      </c>
      <c r="B152" s="4" t="str">
        <f>IF(OR(DRAFT!$A155="",DRAFT!$A155="IM"),"",DRAFT!E155)</f>
        <v/>
      </c>
      <c r="C152" s="4" t="str">
        <f>IF(OR(DRAFT!$A155="",DRAFT!$A155="IM"),"",DRAFT!N155)</f>
        <v/>
      </c>
      <c r="D152" s="4" t="str">
        <f>IF(OR(DRAFT!$A155="",DRAFT!$A155="IM"),"",DRAFT!W155)</f>
        <v/>
      </c>
      <c r="E152" s="4" t="str">
        <f>IF(OR(DRAFT!$A155="",DRAFT!$A155="IM"),"",DRAFT!AF155)</f>
        <v/>
      </c>
      <c r="F152" s="4" t="str">
        <f>IF(OR(DRAFT!$A155="",DRAFT!$A155="IM"),"",DRAFT!AO155)</f>
        <v/>
      </c>
      <c r="G152" s="4" t="str">
        <f>IF(OR(DRAFT!$A155="",DRAFT!$A155="IM"),"",DRAFT!AX155)</f>
        <v/>
      </c>
      <c r="H152" s="4" t="str">
        <f>IF(OR(DRAFT!$A155="",DRAFT!$A155="IM"),"",DRAFT!BG155)</f>
        <v/>
      </c>
      <c r="I152" s="4" t="str">
        <f>IF(OR(DRAFT!$A155="",DRAFT!$A155="IM"),"",DRAFT!BP155)</f>
        <v/>
      </c>
      <c r="J152" s="4" t="str">
        <f>IF(OR(DRAFT!$A155="",DRAFT!$A155="IM"),"",DRAFT!BY155)</f>
        <v/>
      </c>
      <c r="K152" s="4" t="str">
        <f>IF(OR(DRAFT!$A155="",DRAFT!$A155="IM"),"",DRAFT!CI155)</f>
        <v/>
      </c>
      <c r="L152" s="4" t="str">
        <f>IF(OR(DRAFT!$A155="",DRAFT!$A155="IM"),"",DRAFT!CO155)</f>
        <v/>
      </c>
      <c r="M152" s="70" t="str">
        <f>IF(OR(DRAFT!$A155="",DRAFT!$A155="IM"),"",IFERROR(DRAFT!CS155+DRAFT!CT155,""))</f>
        <v/>
      </c>
    </row>
    <row r="153" spans="1:13" ht="18" customHeight="1" x14ac:dyDescent="0.25">
      <c r="A153" s="70" t="str">
        <f>IF(OR(DRAFT!$A156="",DRAFT!$A156="IM"),"",DRAFT!B156)</f>
        <v/>
      </c>
      <c r="B153" s="4" t="str">
        <f>IF(OR(DRAFT!$A156="",DRAFT!$A156="IM"),"",DRAFT!E156)</f>
        <v/>
      </c>
      <c r="C153" s="4" t="str">
        <f>IF(OR(DRAFT!$A156="",DRAFT!$A156="IM"),"",DRAFT!N156)</f>
        <v/>
      </c>
      <c r="D153" s="4" t="str">
        <f>IF(OR(DRAFT!$A156="",DRAFT!$A156="IM"),"",DRAFT!W156)</f>
        <v/>
      </c>
      <c r="E153" s="4" t="str">
        <f>IF(OR(DRAFT!$A156="",DRAFT!$A156="IM"),"",DRAFT!AF156)</f>
        <v/>
      </c>
      <c r="F153" s="4" t="str">
        <f>IF(OR(DRAFT!$A156="",DRAFT!$A156="IM"),"",DRAFT!AO156)</f>
        <v/>
      </c>
      <c r="G153" s="4" t="str">
        <f>IF(OR(DRAFT!$A156="",DRAFT!$A156="IM"),"",DRAFT!AX156)</f>
        <v/>
      </c>
      <c r="H153" s="4" t="str">
        <f>IF(OR(DRAFT!$A156="",DRAFT!$A156="IM"),"",DRAFT!BG156)</f>
        <v/>
      </c>
      <c r="I153" s="4" t="str">
        <f>IF(OR(DRAFT!$A156="",DRAFT!$A156="IM"),"",DRAFT!BP156)</f>
        <v/>
      </c>
      <c r="J153" s="4" t="str">
        <f>IF(OR(DRAFT!$A156="",DRAFT!$A156="IM"),"",DRAFT!BY156)</f>
        <v/>
      </c>
      <c r="K153" s="4" t="str">
        <f>IF(OR(DRAFT!$A156="",DRAFT!$A156="IM"),"",DRAFT!CI156)</f>
        <v/>
      </c>
      <c r="L153" s="4" t="str">
        <f>IF(OR(DRAFT!$A156="",DRAFT!$A156="IM"),"",DRAFT!CO156)</f>
        <v/>
      </c>
      <c r="M153" s="70" t="str">
        <f>IF(OR(DRAFT!$A156="",DRAFT!$A156="IM"),"",IFERROR(DRAFT!CS156+DRAFT!CT156,""))</f>
        <v/>
      </c>
    </row>
    <row r="154" spans="1:13" ht="18" customHeight="1" x14ac:dyDescent="0.25">
      <c r="A154" s="70" t="str">
        <f>IF(OR(DRAFT!$A157="",DRAFT!$A157="IM"),"",DRAFT!B157)</f>
        <v/>
      </c>
      <c r="B154" s="4" t="str">
        <f>IF(OR(DRAFT!$A157="",DRAFT!$A157="IM"),"",DRAFT!E157)</f>
        <v/>
      </c>
      <c r="C154" s="4" t="str">
        <f>IF(OR(DRAFT!$A157="",DRAFT!$A157="IM"),"",DRAFT!N157)</f>
        <v/>
      </c>
      <c r="D154" s="4" t="str">
        <f>IF(OR(DRAFT!$A157="",DRAFT!$A157="IM"),"",DRAFT!W157)</f>
        <v/>
      </c>
      <c r="E154" s="4" t="str">
        <f>IF(OR(DRAFT!$A157="",DRAFT!$A157="IM"),"",DRAFT!AF157)</f>
        <v/>
      </c>
      <c r="F154" s="4" t="str">
        <f>IF(OR(DRAFT!$A157="",DRAFT!$A157="IM"),"",DRAFT!AO157)</f>
        <v/>
      </c>
      <c r="G154" s="4" t="str">
        <f>IF(OR(DRAFT!$A157="",DRAFT!$A157="IM"),"",DRAFT!AX157)</f>
        <v/>
      </c>
      <c r="H154" s="4" t="str">
        <f>IF(OR(DRAFT!$A157="",DRAFT!$A157="IM"),"",DRAFT!BG157)</f>
        <v/>
      </c>
      <c r="I154" s="4" t="str">
        <f>IF(OR(DRAFT!$A157="",DRAFT!$A157="IM"),"",DRAFT!BP157)</f>
        <v/>
      </c>
      <c r="J154" s="4" t="str">
        <f>IF(OR(DRAFT!$A157="",DRAFT!$A157="IM"),"",DRAFT!BY157)</f>
        <v/>
      </c>
      <c r="K154" s="4" t="str">
        <f>IF(OR(DRAFT!$A157="",DRAFT!$A157="IM"),"",DRAFT!CI157)</f>
        <v/>
      </c>
      <c r="L154" s="4" t="str">
        <f>IF(OR(DRAFT!$A157="",DRAFT!$A157="IM"),"",DRAFT!CO157)</f>
        <v/>
      </c>
      <c r="M154" s="70" t="str">
        <f>IF(OR(DRAFT!$A157="",DRAFT!$A157="IM"),"",IFERROR(DRAFT!CS157+DRAFT!CT157,""))</f>
        <v/>
      </c>
    </row>
    <row r="155" spans="1:13" ht="18" customHeight="1" x14ac:dyDescent="0.25">
      <c r="A155" s="70" t="str">
        <f>IF(OR(DRAFT!$A158="",DRAFT!$A158="IM"),"",DRAFT!B158)</f>
        <v/>
      </c>
      <c r="B155" s="4" t="str">
        <f>IF(OR(DRAFT!$A158="",DRAFT!$A158="IM"),"",DRAFT!E158)</f>
        <v/>
      </c>
      <c r="C155" s="4" t="str">
        <f>IF(OR(DRAFT!$A158="",DRAFT!$A158="IM"),"",DRAFT!N158)</f>
        <v/>
      </c>
      <c r="D155" s="4" t="str">
        <f>IF(OR(DRAFT!$A158="",DRAFT!$A158="IM"),"",DRAFT!W158)</f>
        <v/>
      </c>
      <c r="E155" s="4" t="str">
        <f>IF(OR(DRAFT!$A158="",DRAFT!$A158="IM"),"",DRAFT!AF158)</f>
        <v/>
      </c>
      <c r="F155" s="4" t="str">
        <f>IF(OR(DRAFT!$A158="",DRAFT!$A158="IM"),"",DRAFT!AO158)</f>
        <v/>
      </c>
      <c r="G155" s="4" t="str">
        <f>IF(OR(DRAFT!$A158="",DRAFT!$A158="IM"),"",DRAFT!AX158)</f>
        <v/>
      </c>
      <c r="H155" s="4" t="str">
        <f>IF(OR(DRAFT!$A158="",DRAFT!$A158="IM"),"",DRAFT!BG158)</f>
        <v/>
      </c>
      <c r="I155" s="4" t="str">
        <f>IF(OR(DRAFT!$A158="",DRAFT!$A158="IM"),"",DRAFT!BP158)</f>
        <v/>
      </c>
      <c r="J155" s="4" t="str">
        <f>IF(OR(DRAFT!$A158="",DRAFT!$A158="IM"),"",DRAFT!BY158)</f>
        <v/>
      </c>
      <c r="K155" s="4" t="str">
        <f>IF(OR(DRAFT!$A158="",DRAFT!$A158="IM"),"",DRAFT!CI158)</f>
        <v/>
      </c>
      <c r="L155" s="4" t="str">
        <f>IF(OR(DRAFT!$A158="",DRAFT!$A158="IM"),"",DRAFT!CO158)</f>
        <v/>
      </c>
      <c r="M155" s="70" t="str">
        <f>IF(OR(DRAFT!$A158="",DRAFT!$A158="IM"),"",IFERROR(DRAFT!CS158+DRAFT!CT158,""))</f>
        <v/>
      </c>
    </row>
    <row r="156" spans="1:13" ht="18" customHeight="1" x14ac:dyDescent="0.25">
      <c r="A156" s="70" t="str">
        <f>IF(OR(DRAFT!$A159="",DRAFT!$A159="IM"),"",DRAFT!B159)</f>
        <v/>
      </c>
      <c r="B156" s="4" t="str">
        <f>IF(OR(DRAFT!$A159="",DRAFT!$A159="IM"),"",DRAFT!E159)</f>
        <v/>
      </c>
      <c r="C156" s="4" t="str">
        <f>IF(OR(DRAFT!$A159="",DRAFT!$A159="IM"),"",DRAFT!N159)</f>
        <v/>
      </c>
      <c r="D156" s="4" t="str">
        <f>IF(OR(DRAFT!$A159="",DRAFT!$A159="IM"),"",DRAFT!W159)</f>
        <v/>
      </c>
      <c r="E156" s="4" t="str">
        <f>IF(OR(DRAFT!$A159="",DRAFT!$A159="IM"),"",DRAFT!AF159)</f>
        <v/>
      </c>
      <c r="F156" s="4" t="str">
        <f>IF(OR(DRAFT!$A159="",DRAFT!$A159="IM"),"",DRAFT!AO159)</f>
        <v/>
      </c>
      <c r="G156" s="4" t="str">
        <f>IF(OR(DRAFT!$A159="",DRAFT!$A159="IM"),"",DRAFT!AX159)</f>
        <v/>
      </c>
      <c r="H156" s="4" t="str">
        <f>IF(OR(DRAFT!$A159="",DRAFT!$A159="IM"),"",DRAFT!BG159)</f>
        <v/>
      </c>
      <c r="I156" s="4" t="str">
        <f>IF(OR(DRAFT!$A159="",DRAFT!$A159="IM"),"",DRAFT!BP159)</f>
        <v/>
      </c>
      <c r="J156" s="4" t="str">
        <f>IF(OR(DRAFT!$A159="",DRAFT!$A159="IM"),"",DRAFT!BY159)</f>
        <v/>
      </c>
      <c r="K156" s="4" t="str">
        <f>IF(OR(DRAFT!$A159="",DRAFT!$A159="IM"),"",DRAFT!CI159)</f>
        <v/>
      </c>
      <c r="L156" s="4" t="str">
        <f>IF(OR(DRAFT!$A159="",DRAFT!$A159="IM"),"",DRAFT!CO159)</f>
        <v/>
      </c>
      <c r="M156" s="70" t="str">
        <f>IF(OR(DRAFT!$A159="",DRAFT!$A159="IM"),"",IFERROR(DRAFT!CS159+DRAFT!CT159,""))</f>
        <v/>
      </c>
    </row>
    <row r="157" spans="1:13" ht="18" customHeight="1" x14ac:dyDescent="0.25">
      <c r="A157" s="70" t="str">
        <f>IF(OR(DRAFT!$A160="",DRAFT!$A160="IM"),"",DRAFT!B160)</f>
        <v/>
      </c>
      <c r="B157" s="4" t="str">
        <f>IF(OR(DRAFT!$A160="",DRAFT!$A160="IM"),"",DRAFT!E160)</f>
        <v/>
      </c>
      <c r="C157" s="4" t="str">
        <f>IF(OR(DRAFT!$A160="",DRAFT!$A160="IM"),"",DRAFT!N160)</f>
        <v/>
      </c>
      <c r="D157" s="4" t="str">
        <f>IF(OR(DRAFT!$A160="",DRAFT!$A160="IM"),"",DRAFT!W160)</f>
        <v/>
      </c>
      <c r="E157" s="4" t="str">
        <f>IF(OR(DRAFT!$A160="",DRAFT!$A160="IM"),"",DRAFT!AF160)</f>
        <v/>
      </c>
      <c r="F157" s="4" t="str">
        <f>IF(OR(DRAFT!$A160="",DRAFT!$A160="IM"),"",DRAFT!AO160)</f>
        <v/>
      </c>
      <c r="G157" s="4" t="str">
        <f>IF(OR(DRAFT!$A160="",DRAFT!$A160="IM"),"",DRAFT!AX160)</f>
        <v/>
      </c>
      <c r="H157" s="4" t="str">
        <f>IF(OR(DRAFT!$A160="",DRAFT!$A160="IM"),"",DRAFT!BG160)</f>
        <v/>
      </c>
      <c r="I157" s="4" t="str">
        <f>IF(OR(DRAFT!$A160="",DRAFT!$A160="IM"),"",DRAFT!BP160)</f>
        <v/>
      </c>
      <c r="J157" s="4" t="str">
        <f>IF(OR(DRAFT!$A160="",DRAFT!$A160="IM"),"",DRAFT!BY160)</f>
        <v/>
      </c>
      <c r="K157" s="4" t="str">
        <f>IF(OR(DRAFT!$A160="",DRAFT!$A160="IM"),"",DRAFT!CI160)</f>
        <v/>
      </c>
      <c r="L157" s="4" t="str">
        <f>IF(OR(DRAFT!$A160="",DRAFT!$A160="IM"),"",DRAFT!CO160)</f>
        <v/>
      </c>
      <c r="M157" s="70" t="str">
        <f>IF(OR(DRAFT!$A160="",DRAFT!$A160="IM"),"",IFERROR(DRAFT!CS160+DRAFT!CT160,""))</f>
        <v/>
      </c>
    </row>
    <row r="158" spans="1:13" ht="18" customHeight="1" x14ac:dyDescent="0.25">
      <c r="A158" s="70" t="str">
        <f>IF(OR(DRAFT!$A161="",DRAFT!$A161="IM"),"",DRAFT!B161)</f>
        <v/>
      </c>
      <c r="B158" s="4" t="str">
        <f>IF(OR(DRAFT!$A161="",DRAFT!$A161="IM"),"",DRAFT!E161)</f>
        <v/>
      </c>
      <c r="C158" s="4" t="str">
        <f>IF(OR(DRAFT!$A161="",DRAFT!$A161="IM"),"",DRAFT!N161)</f>
        <v/>
      </c>
      <c r="D158" s="4" t="str">
        <f>IF(OR(DRAFT!$A161="",DRAFT!$A161="IM"),"",DRAFT!W161)</f>
        <v/>
      </c>
      <c r="E158" s="4" t="str">
        <f>IF(OR(DRAFT!$A161="",DRAFT!$A161="IM"),"",DRAFT!AF161)</f>
        <v/>
      </c>
      <c r="F158" s="4" t="str">
        <f>IF(OR(DRAFT!$A161="",DRAFT!$A161="IM"),"",DRAFT!AO161)</f>
        <v/>
      </c>
      <c r="G158" s="4" t="str">
        <f>IF(OR(DRAFT!$A161="",DRAFT!$A161="IM"),"",DRAFT!AX161)</f>
        <v/>
      </c>
      <c r="H158" s="4" t="str">
        <f>IF(OR(DRAFT!$A161="",DRAFT!$A161="IM"),"",DRAFT!BG161)</f>
        <v/>
      </c>
      <c r="I158" s="4" t="str">
        <f>IF(OR(DRAFT!$A161="",DRAFT!$A161="IM"),"",DRAFT!BP161)</f>
        <v/>
      </c>
      <c r="J158" s="4" t="str">
        <f>IF(OR(DRAFT!$A161="",DRAFT!$A161="IM"),"",DRAFT!BY161)</f>
        <v/>
      </c>
      <c r="K158" s="4" t="str">
        <f>IF(OR(DRAFT!$A161="",DRAFT!$A161="IM"),"",DRAFT!CI161)</f>
        <v/>
      </c>
      <c r="L158" s="4" t="str">
        <f>IF(OR(DRAFT!$A161="",DRAFT!$A161="IM"),"",DRAFT!CO161)</f>
        <v/>
      </c>
      <c r="M158" s="70" t="str">
        <f>IF(OR(DRAFT!$A161="",DRAFT!$A161="IM"),"",IFERROR(DRAFT!CS161+DRAFT!CT161,""))</f>
        <v/>
      </c>
    </row>
    <row r="159" spans="1:13" ht="18" customHeight="1" x14ac:dyDescent="0.25">
      <c r="A159" s="70" t="str">
        <f>IF(OR(DRAFT!$A162="",DRAFT!$A162="IM"),"",DRAFT!B162)</f>
        <v/>
      </c>
      <c r="B159" s="4" t="str">
        <f>IF(OR(DRAFT!$A162="",DRAFT!$A162="IM"),"",DRAFT!E162)</f>
        <v/>
      </c>
      <c r="C159" s="4" t="str">
        <f>IF(OR(DRAFT!$A162="",DRAFT!$A162="IM"),"",DRAFT!N162)</f>
        <v/>
      </c>
      <c r="D159" s="4" t="str">
        <f>IF(OR(DRAFT!$A162="",DRAFT!$A162="IM"),"",DRAFT!W162)</f>
        <v/>
      </c>
      <c r="E159" s="4" t="str">
        <f>IF(OR(DRAFT!$A162="",DRAFT!$A162="IM"),"",DRAFT!AF162)</f>
        <v/>
      </c>
      <c r="F159" s="4" t="str">
        <f>IF(OR(DRAFT!$A162="",DRAFT!$A162="IM"),"",DRAFT!AO162)</f>
        <v/>
      </c>
      <c r="G159" s="4" t="str">
        <f>IF(OR(DRAFT!$A162="",DRAFT!$A162="IM"),"",DRAFT!AX162)</f>
        <v/>
      </c>
      <c r="H159" s="4" t="str">
        <f>IF(OR(DRAFT!$A162="",DRAFT!$A162="IM"),"",DRAFT!BG162)</f>
        <v/>
      </c>
      <c r="I159" s="4" t="str">
        <f>IF(OR(DRAFT!$A162="",DRAFT!$A162="IM"),"",DRAFT!BP162)</f>
        <v/>
      </c>
      <c r="J159" s="4" t="str">
        <f>IF(OR(DRAFT!$A162="",DRAFT!$A162="IM"),"",DRAFT!BY162)</f>
        <v/>
      </c>
      <c r="K159" s="4" t="str">
        <f>IF(OR(DRAFT!$A162="",DRAFT!$A162="IM"),"",DRAFT!CI162)</f>
        <v/>
      </c>
      <c r="L159" s="4" t="str">
        <f>IF(OR(DRAFT!$A162="",DRAFT!$A162="IM"),"",DRAFT!CO162)</f>
        <v/>
      </c>
      <c r="M159" s="70" t="str">
        <f>IF(OR(DRAFT!$A162="",DRAFT!$A162="IM"),"",IFERROR(DRAFT!CS162+DRAFT!CT162,""))</f>
        <v/>
      </c>
    </row>
    <row r="160" spans="1:13" ht="18" customHeight="1" x14ac:dyDescent="0.25">
      <c r="A160" s="70" t="str">
        <f>IF(OR(DRAFT!$A163="",DRAFT!$A163="IM"),"",DRAFT!B163)</f>
        <v/>
      </c>
      <c r="B160" s="4" t="str">
        <f>IF(OR(DRAFT!$A163="",DRAFT!$A163="IM"),"",DRAFT!E163)</f>
        <v/>
      </c>
      <c r="C160" s="4" t="str">
        <f>IF(OR(DRAFT!$A163="",DRAFT!$A163="IM"),"",DRAFT!N163)</f>
        <v/>
      </c>
      <c r="D160" s="4" t="str">
        <f>IF(OR(DRAFT!$A163="",DRAFT!$A163="IM"),"",DRAFT!W163)</f>
        <v/>
      </c>
      <c r="E160" s="4" t="str">
        <f>IF(OR(DRAFT!$A163="",DRAFT!$A163="IM"),"",DRAFT!AF163)</f>
        <v/>
      </c>
      <c r="F160" s="4" t="str">
        <f>IF(OR(DRAFT!$A163="",DRAFT!$A163="IM"),"",DRAFT!AO163)</f>
        <v/>
      </c>
      <c r="G160" s="4" t="str">
        <f>IF(OR(DRAFT!$A163="",DRAFT!$A163="IM"),"",DRAFT!AX163)</f>
        <v/>
      </c>
      <c r="H160" s="4" t="str">
        <f>IF(OR(DRAFT!$A163="",DRAFT!$A163="IM"),"",DRAFT!BG163)</f>
        <v/>
      </c>
      <c r="I160" s="4" t="str">
        <f>IF(OR(DRAFT!$A163="",DRAFT!$A163="IM"),"",DRAFT!BP163)</f>
        <v/>
      </c>
      <c r="J160" s="4" t="str">
        <f>IF(OR(DRAFT!$A163="",DRAFT!$A163="IM"),"",DRAFT!BY163)</f>
        <v/>
      </c>
      <c r="K160" s="4" t="str">
        <f>IF(OR(DRAFT!$A163="",DRAFT!$A163="IM"),"",DRAFT!CI163)</f>
        <v/>
      </c>
      <c r="L160" s="4" t="str">
        <f>IF(OR(DRAFT!$A163="",DRAFT!$A163="IM"),"",DRAFT!CO163)</f>
        <v/>
      </c>
      <c r="M160" s="70" t="str">
        <f>IF(OR(DRAFT!$A163="",DRAFT!$A163="IM"),"",IFERROR(DRAFT!CS163+DRAFT!CT163,""))</f>
        <v/>
      </c>
    </row>
    <row r="161" spans="1:13" ht="18" customHeight="1" x14ac:dyDescent="0.25">
      <c r="A161" s="70" t="str">
        <f>IF(OR(DRAFT!$A164="",DRAFT!$A164="IM"),"",DRAFT!B164)</f>
        <v/>
      </c>
      <c r="B161" s="4" t="str">
        <f>IF(OR(DRAFT!$A164="",DRAFT!$A164="IM"),"",DRAFT!E164)</f>
        <v/>
      </c>
      <c r="C161" s="4" t="str">
        <f>IF(OR(DRAFT!$A164="",DRAFT!$A164="IM"),"",DRAFT!N164)</f>
        <v/>
      </c>
      <c r="D161" s="4" t="str">
        <f>IF(OR(DRAFT!$A164="",DRAFT!$A164="IM"),"",DRAFT!W164)</f>
        <v/>
      </c>
      <c r="E161" s="4" t="str">
        <f>IF(OR(DRAFT!$A164="",DRAFT!$A164="IM"),"",DRAFT!AF164)</f>
        <v/>
      </c>
      <c r="F161" s="4" t="str">
        <f>IF(OR(DRAFT!$A164="",DRAFT!$A164="IM"),"",DRAFT!AO164)</f>
        <v/>
      </c>
      <c r="G161" s="4" t="str">
        <f>IF(OR(DRAFT!$A164="",DRAFT!$A164="IM"),"",DRAFT!AX164)</f>
        <v/>
      </c>
      <c r="H161" s="4" t="str">
        <f>IF(OR(DRAFT!$A164="",DRAFT!$A164="IM"),"",DRAFT!BG164)</f>
        <v/>
      </c>
      <c r="I161" s="4" t="str">
        <f>IF(OR(DRAFT!$A164="",DRAFT!$A164="IM"),"",DRAFT!BP164)</f>
        <v/>
      </c>
      <c r="J161" s="4" t="str">
        <f>IF(OR(DRAFT!$A164="",DRAFT!$A164="IM"),"",DRAFT!BY164)</f>
        <v/>
      </c>
      <c r="K161" s="4" t="str">
        <f>IF(OR(DRAFT!$A164="",DRAFT!$A164="IM"),"",DRAFT!CI164)</f>
        <v/>
      </c>
      <c r="L161" s="4" t="str">
        <f>IF(OR(DRAFT!$A164="",DRAFT!$A164="IM"),"",DRAFT!CO164)</f>
        <v/>
      </c>
      <c r="M161" s="70" t="str">
        <f>IF(OR(DRAFT!$A164="",DRAFT!$A164="IM"),"",IFERROR(DRAFT!CS164+DRAFT!CT164,""))</f>
        <v/>
      </c>
    </row>
    <row r="162" spans="1:13" ht="18" customHeight="1" x14ac:dyDescent="0.25">
      <c r="A162" s="70" t="str">
        <f>IF(OR(DRAFT!$A165="",DRAFT!$A165="IM"),"",DRAFT!B165)</f>
        <v/>
      </c>
      <c r="B162" s="4" t="str">
        <f>IF(OR(DRAFT!$A165="",DRAFT!$A165="IM"),"",DRAFT!E165)</f>
        <v/>
      </c>
      <c r="C162" s="4" t="str">
        <f>IF(OR(DRAFT!$A165="",DRAFT!$A165="IM"),"",DRAFT!N165)</f>
        <v/>
      </c>
      <c r="D162" s="4" t="str">
        <f>IF(OR(DRAFT!$A165="",DRAFT!$A165="IM"),"",DRAFT!W165)</f>
        <v/>
      </c>
      <c r="E162" s="4" t="str">
        <f>IF(OR(DRAFT!$A165="",DRAFT!$A165="IM"),"",DRAFT!AF165)</f>
        <v/>
      </c>
      <c r="F162" s="4" t="str">
        <f>IF(OR(DRAFT!$A165="",DRAFT!$A165="IM"),"",DRAFT!AO165)</f>
        <v/>
      </c>
      <c r="G162" s="4" t="str">
        <f>IF(OR(DRAFT!$A165="",DRAFT!$A165="IM"),"",DRAFT!AX165)</f>
        <v/>
      </c>
      <c r="H162" s="4" t="str">
        <f>IF(OR(DRAFT!$A165="",DRAFT!$A165="IM"),"",DRAFT!BG165)</f>
        <v/>
      </c>
      <c r="I162" s="4" t="str">
        <f>IF(OR(DRAFT!$A165="",DRAFT!$A165="IM"),"",DRAFT!BP165)</f>
        <v/>
      </c>
      <c r="J162" s="4" t="str">
        <f>IF(OR(DRAFT!$A165="",DRAFT!$A165="IM"),"",DRAFT!BY165)</f>
        <v/>
      </c>
      <c r="K162" s="4" t="str">
        <f>IF(OR(DRAFT!$A165="",DRAFT!$A165="IM"),"",DRAFT!CI165)</f>
        <v/>
      </c>
      <c r="L162" s="4" t="str">
        <f>IF(OR(DRAFT!$A165="",DRAFT!$A165="IM"),"",DRAFT!CO165)</f>
        <v/>
      </c>
      <c r="M162" s="70" t="str">
        <f>IF(OR(DRAFT!$A165="",DRAFT!$A165="IM"),"",IFERROR(DRAFT!CS165+DRAFT!CT165,""))</f>
        <v/>
      </c>
    </row>
    <row r="163" spans="1:13" ht="18" customHeight="1" x14ac:dyDescent="0.25">
      <c r="A163" s="70" t="str">
        <f>IF(OR(DRAFT!$A166="",DRAFT!$A166="IM"),"",DRAFT!B166)</f>
        <v/>
      </c>
      <c r="B163" s="4" t="str">
        <f>IF(OR(DRAFT!$A166="",DRAFT!$A166="IM"),"",DRAFT!E166)</f>
        <v/>
      </c>
      <c r="C163" s="4" t="str">
        <f>IF(OR(DRAFT!$A166="",DRAFT!$A166="IM"),"",DRAFT!N166)</f>
        <v/>
      </c>
      <c r="D163" s="4" t="str">
        <f>IF(OR(DRAFT!$A166="",DRAFT!$A166="IM"),"",DRAFT!W166)</f>
        <v/>
      </c>
      <c r="E163" s="4" t="str">
        <f>IF(OR(DRAFT!$A166="",DRAFT!$A166="IM"),"",DRAFT!AF166)</f>
        <v/>
      </c>
      <c r="F163" s="4" t="str">
        <f>IF(OR(DRAFT!$A166="",DRAFT!$A166="IM"),"",DRAFT!AO166)</f>
        <v/>
      </c>
      <c r="G163" s="4" t="str">
        <f>IF(OR(DRAFT!$A166="",DRAFT!$A166="IM"),"",DRAFT!AX166)</f>
        <v/>
      </c>
      <c r="H163" s="4" t="str">
        <f>IF(OR(DRAFT!$A166="",DRAFT!$A166="IM"),"",DRAFT!BG166)</f>
        <v/>
      </c>
      <c r="I163" s="4" t="str">
        <f>IF(OR(DRAFT!$A166="",DRAFT!$A166="IM"),"",DRAFT!BP166)</f>
        <v/>
      </c>
      <c r="J163" s="4" t="str">
        <f>IF(OR(DRAFT!$A166="",DRAFT!$A166="IM"),"",DRAFT!BY166)</f>
        <v/>
      </c>
      <c r="K163" s="4" t="str">
        <f>IF(OR(DRAFT!$A166="",DRAFT!$A166="IM"),"",DRAFT!CI166)</f>
        <v/>
      </c>
      <c r="L163" s="4" t="str">
        <f>IF(OR(DRAFT!$A166="",DRAFT!$A166="IM"),"",DRAFT!CO166)</f>
        <v/>
      </c>
      <c r="M163" s="70" t="str">
        <f>IF(OR(DRAFT!$A166="",DRAFT!$A166="IM"),"",IFERROR(DRAFT!CS166+DRAFT!CT166,""))</f>
        <v/>
      </c>
    </row>
    <row r="164" spans="1:13" ht="18" customHeight="1" x14ac:dyDescent="0.25">
      <c r="A164" s="70" t="str">
        <f>IF(OR(DRAFT!$A167="",DRAFT!$A167="IM"),"",DRAFT!B167)</f>
        <v/>
      </c>
      <c r="B164" s="4" t="str">
        <f>IF(OR(DRAFT!$A167="",DRAFT!$A167="IM"),"",DRAFT!E167)</f>
        <v/>
      </c>
      <c r="C164" s="4" t="str">
        <f>IF(OR(DRAFT!$A167="",DRAFT!$A167="IM"),"",DRAFT!N167)</f>
        <v/>
      </c>
      <c r="D164" s="4" t="str">
        <f>IF(OR(DRAFT!$A167="",DRAFT!$A167="IM"),"",DRAFT!W167)</f>
        <v/>
      </c>
      <c r="E164" s="4" t="str">
        <f>IF(OR(DRAFT!$A167="",DRAFT!$A167="IM"),"",DRAFT!AF167)</f>
        <v/>
      </c>
      <c r="F164" s="4" t="str">
        <f>IF(OR(DRAFT!$A167="",DRAFT!$A167="IM"),"",DRAFT!AO167)</f>
        <v/>
      </c>
      <c r="G164" s="4" t="str">
        <f>IF(OR(DRAFT!$A167="",DRAFT!$A167="IM"),"",DRAFT!AX167)</f>
        <v/>
      </c>
      <c r="H164" s="4" t="str">
        <f>IF(OR(DRAFT!$A167="",DRAFT!$A167="IM"),"",DRAFT!BG167)</f>
        <v/>
      </c>
      <c r="I164" s="4" t="str">
        <f>IF(OR(DRAFT!$A167="",DRAFT!$A167="IM"),"",DRAFT!BP167)</f>
        <v/>
      </c>
      <c r="J164" s="4" t="str">
        <f>IF(OR(DRAFT!$A167="",DRAFT!$A167="IM"),"",DRAFT!BY167)</f>
        <v/>
      </c>
      <c r="K164" s="4" t="str">
        <f>IF(OR(DRAFT!$A167="",DRAFT!$A167="IM"),"",DRAFT!CI167)</f>
        <v/>
      </c>
      <c r="L164" s="4" t="str">
        <f>IF(OR(DRAFT!$A167="",DRAFT!$A167="IM"),"",DRAFT!CO167)</f>
        <v/>
      </c>
      <c r="M164" s="70" t="str">
        <f>IF(OR(DRAFT!$A167="",DRAFT!$A167="IM"),"",IFERROR(DRAFT!CS167+DRAFT!CT167,""))</f>
        <v/>
      </c>
    </row>
    <row r="165" spans="1:13" ht="18" customHeight="1" x14ac:dyDescent="0.25">
      <c r="A165" s="70" t="str">
        <f>IF(OR(DRAFT!$A168="",DRAFT!$A168="IM"),"",DRAFT!B168)</f>
        <v/>
      </c>
      <c r="B165" s="4" t="str">
        <f>IF(OR(DRAFT!$A168="",DRAFT!$A168="IM"),"",DRAFT!E168)</f>
        <v/>
      </c>
      <c r="C165" s="4" t="str">
        <f>IF(OR(DRAFT!$A168="",DRAFT!$A168="IM"),"",DRAFT!N168)</f>
        <v/>
      </c>
      <c r="D165" s="4" t="str">
        <f>IF(OR(DRAFT!$A168="",DRAFT!$A168="IM"),"",DRAFT!W168)</f>
        <v/>
      </c>
      <c r="E165" s="4" t="str">
        <f>IF(OR(DRAFT!$A168="",DRAFT!$A168="IM"),"",DRAFT!AF168)</f>
        <v/>
      </c>
      <c r="F165" s="4" t="str">
        <f>IF(OR(DRAFT!$A168="",DRAFT!$A168="IM"),"",DRAFT!AO168)</f>
        <v/>
      </c>
      <c r="G165" s="4" t="str">
        <f>IF(OR(DRAFT!$A168="",DRAFT!$A168="IM"),"",DRAFT!AX168)</f>
        <v/>
      </c>
      <c r="H165" s="4" t="str">
        <f>IF(OR(DRAFT!$A168="",DRAFT!$A168="IM"),"",DRAFT!BG168)</f>
        <v/>
      </c>
      <c r="I165" s="4" t="str">
        <f>IF(OR(DRAFT!$A168="",DRAFT!$A168="IM"),"",DRAFT!BP168)</f>
        <v/>
      </c>
      <c r="J165" s="4" t="str">
        <f>IF(OR(DRAFT!$A168="",DRAFT!$A168="IM"),"",DRAFT!BY168)</f>
        <v/>
      </c>
      <c r="K165" s="4" t="str">
        <f>IF(OR(DRAFT!$A168="",DRAFT!$A168="IM"),"",DRAFT!CI168)</f>
        <v/>
      </c>
      <c r="L165" s="4" t="str">
        <f>IF(OR(DRAFT!$A168="",DRAFT!$A168="IM"),"",DRAFT!CO168)</f>
        <v/>
      </c>
      <c r="M165" s="70" t="str">
        <f>IF(OR(DRAFT!$A168="",DRAFT!$A168="IM"),"",IFERROR(DRAFT!CS168+DRAFT!CT168,""))</f>
        <v/>
      </c>
    </row>
    <row r="166" spans="1:13" ht="18" customHeight="1" x14ac:dyDescent="0.25">
      <c r="A166" s="70" t="str">
        <f>IF(OR(DRAFT!$A169="",DRAFT!$A169="IM"),"",DRAFT!B169)</f>
        <v/>
      </c>
      <c r="B166" s="4" t="str">
        <f>IF(OR(DRAFT!$A169="",DRAFT!$A169="IM"),"",DRAFT!E169)</f>
        <v/>
      </c>
      <c r="C166" s="4" t="str">
        <f>IF(OR(DRAFT!$A169="",DRAFT!$A169="IM"),"",DRAFT!N169)</f>
        <v/>
      </c>
      <c r="D166" s="4" t="str">
        <f>IF(OR(DRAFT!$A169="",DRAFT!$A169="IM"),"",DRAFT!W169)</f>
        <v/>
      </c>
      <c r="E166" s="4" t="str">
        <f>IF(OR(DRAFT!$A169="",DRAFT!$A169="IM"),"",DRAFT!AF169)</f>
        <v/>
      </c>
      <c r="F166" s="4" t="str">
        <f>IF(OR(DRAFT!$A169="",DRAFT!$A169="IM"),"",DRAFT!AO169)</f>
        <v/>
      </c>
      <c r="G166" s="4" t="str">
        <f>IF(OR(DRAFT!$A169="",DRAFT!$A169="IM"),"",DRAFT!AX169)</f>
        <v/>
      </c>
      <c r="H166" s="4" t="str">
        <f>IF(OR(DRAFT!$A169="",DRAFT!$A169="IM"),"",DRAFT!BG169)</f>
        <v/>
      </c>
      <c r="I166" s="4" t="str">
        <f>IF(OR(DRAFT!$A169="",DRAFT!$A169="IM"),"",DRAFT!BP169)</f>
        <v/>
      </c>
      <c r="J166" s="4" t="str">
        <f>IF(OR(DRAFT!$A169="",DRAFT!$A169="IM"),"",DRAFT!BY169)</f>
        <v/>
      </c>
      <c r="K166" s="4" t="str">
        <f>IF(OR(DRAFT!$A169="",DRAFT!$A169="IM"),"",DRAFT!CI169)</f>
        <v/>
      </c>
      <c r="L166" s="4" t="str">
        <f>IF(OR(DRAFT!$A169="",DRAFT!$A169="IM"),"",DRAFT!CO169)</f>
        <v/>
      </c>
      <c r="M166" s="70" t="str">
        <f>IF(OR(DRAFT!$A169="",DRAFT!$A169="IM"),"",IFERROR(DRAFT!CS169+DRAFT!CT169,""))</f>
        <v/>
      </c>
    </row>
    <row r="167" spans="1:13" ht="18" customHeight="1" x14ac:dyDescent="0.25">
      <c r="A167" s="70" t="str">
        <f>IF(OR(DRAFT!$A170="",DRAFT!$A170="IM"),"",DRAFT!B170)</f>
        <v/>
      </c>
      <c r="B167" s="4" t="str">
        <f>IF(OR(DRAFT!$A170="",DRAFT!$A170="IM"),"",DRAFT!E170)</f>
        <v/>
      </c>
      <c r="C167" s="4" t="str">
        <f>IF(OR(DRAFT!$A170="",DRAFT!$A170="IM"),"",DRAFT!N170)</f>
        <v/>
      </c>
      <c r="D167" s="4" t="str">
        <f>IF(OR(DRAFT!$A170="",DRAFT!$A170="IM"),"",DRAFT!W170)</f>
        <v/>
      </c>
      <c r="E167" s="4" t="str">
        <f>IF(OR(DRAFT!$A170="",DRAFT!$A170="IM"),"",DRAFT!AF170)</f>
        <v/>
      </c>
      <c r="F167" s="4" t="str">
        <f>IF(OR(DRAFT!$A170="",DRAFT!$A170="IM"),"",DRAFT!AO170)</f>
        <v/>
      </c>
      <c r="G167" s="4" t="str">
        <f>IF(OR(DRAFT!$A170="",DRAFT!$A170="IM"),"",DRAFT!AX170)</f>
        <v/>
      </c>
      <c r="H167" s="4" t="str">
        <f>IF(OR(DRAFT!$A170="",DRAFT!$A170="IM"),"",DRAFT!BG170)</f>
        <v/>
      </c>
      <c r="I167" s="4" t="str">
        <f>IF(OR(DRAFT!$A170="",DRAFT!$A170="IM"),"",DRAFT!BP170)</f>
        <v/>
      </c>
      <c r="J167" s="4" t="str">
        <f>IF(OR(DRAFT!$A170="",DRAFT!$A170="IM"),"",DRAFT!BY170)</f>
        <v/>
      </c>
      <c r="K167" s="4" t="str">
        <f>IF(OR(DRAFT!$A170="",DRAFT!$A170="IM"),"",DRAFT!CI170)</f>
        <v/>
      </c>
      <c r="L167" s="4" t="str">
        <f>IF(OR(DRAFT!$A170="",DRAFT!$A170="IM"),"",DRAFT!CO170)</f>
        <v/>
      </c>
      <c r="M167" s="70" t="str">
        <f>IF(OR(DRAFT!$A170="",DRAFT!$A170="IM"),"",IFERROR(DRAFT!CS170+DRAFT!CT170,""))</f>
        <v/>
      </c>
    </row>
    <row r="168" spans="1:13" ht="18" customHeight="1" x14ac:dyDescent="0.25">
      <c r="A168" s="70" t="str">
        <f>IF(OR(DRAFT!$A171="",DRAFT!$A171="IM"),"",DRAFT!B171)</f>
        <v/>
      </c>
      <c r="B168" s="4" t="str">
        <f>IF(OR(DRAFT!$A171="",DRAFT!$A171="IM"),"",DRAFT!E171)</f>
        <v/>
      </c>
      <c r="C168" s="4" t="str">
        <f>IF(OR(DRAFT!$A171="",DRAFT!$A171="IM"),"",DRAFT!N171)</f>
        <v/>
      </c>
      <c r="D168" s="4" t="str">
        <f>IF(OR(DRAFT!$A171="",DRAFT!$A171="IM"),"",DRAFT!W171)</f>
        <v/>
      </c>
      <c r="E168" s="4" t="str">
        <f>IF(OR(DRAFT!$A171="",DRAFT!$A171="IM"),"",DRAFT!AF171)</f>
        <v/>
      </c>
      <c r="F168" s="4" t="str">
        <f>IF(OR(DRAFT!$A171="",DRAFT!$A171="IM"),"",DRAFT!AO171)</f>
        <v/>
      </c>
      <c r="G168" s="4" t="str">
        <f>IF(OR(DRAFT!$A171="",DRAFT!$A171="IM"),"",DRAFT!AX171)</f>
        <v/>
      </c>
      <c r="H168" s="4" t="str">
        <f>IF(OR(DRAFT!$A171="",DRAFT!$A171="IM"),"",DRAFT!BG171)</f>
        <v/>
      </c>
      <c r="I168" s="4" t="str">
        <f>IF(OR(DRAFT!$A171="",DRAFT!$A171="IM"),"",DRAFT!BP171)</f>
        <v/>
      </c>
      <c r="J168" s="4" t="str">
        <f>IF(OR(DRAFT!$A171="",DRAFT!$A171="IM"),"",DRAFT!BY171)</f>
        <v/>
      </c>
      <c r="K168" s="4" t="str">
        <f>IF(OR(DRAFT!$A171="",DRAFT!$A171="IM"),"",DRAFT!CI171)</f>
        <v/>
      </c>
      <c r="L168" s="4" t="str">
        <f>IF(OR(DRAFT!$A171="",DRAFT!$A171="IM"),"",DRAFT!CO171)</f>
        <v/>
      </c>
      <c r="M168" s="70" t="str">
        <f>IF(OR(DRAFT!$A171="",DRAFT!$A171="IM"),"",IFERROR(DRAFT!CS171+DRAFT!CT171,""))</f>
        <v/>
      </c>
    </row>
    <row r="169" spans="1:13" ht="18" customHeight="1" x14ac:dyDescent="0.25">
      <c r="A169" s="70" t="str">
        <f>IF(OR(DRAFT!$A172="",DRAFT!$A172="IM"),"",DRAFT!B172)</f>
        <v/>
      </c>
      <c r="B169" s="4" t="str">
        <f>IF(OR(DRAFT!$A172="",DRAFT!$A172="IM"),"",DRAFT!E172)</f>
        <v/>
      </c>
      <c r="C169" s="4" t="str">
        <f>IF(OR(DRAFT!$A172="",DRAFT!$A172="IM"),"",DRAFT!N172)</f>
        <v/>
      </c>
      <c r="D169" s="4" t="str">
        <f>IF(OR(DRAFT!$A172="",DRAFT!$A172="IM"),"",DRAFT!W172)</f>
        <v/>
      </c>
      <c r="E169" s="4" t="str">
        <f>IF(OR(DRAFT!$A172="",DRAFT!$A172="IM"),"",DRAFT!AF172)</f>
        <v/>
      </c>
      <c r="F169" s="4" t="str">
        <f>IF(OR(DRAFT!$A172="",DRAFT!$A172="IM"),"",DRAFT!AO172)</f>
        <v/>
      </c>
      <c r="G169" s="4" t="str">
        <f>IF(OR(DRAFT!$A172="",DRAFT!$A172="IM"),"",DRAFT!AX172)</f>
        <v/>
      </c>
      <c r="H169" s="4" t="str">
        <f>IF(OR(DRAFT!$A172="",DRAFT!$A172="IM"),"",DRAFT!BG172)</f>
        <v/>
      </c>
      <c r="I169" s="4" t="str">
        <f>IF(OR(DRAFT!$A172="",DRAFT!$A172="IM"),"",DRAFT!BP172)</f>
        <v/>
      </c>
      <c r="J169" s="4" t="str">
        <f>IF(OR(DRAFT!$A172="",DRAFT!$A172="IM"),"",DRAFT!BY172)</f>
        <v/>
      </c>
      <c r="K169" s="4" t="str">
        <f>IF(OR(DRAFT!$A172="",DRAFT!$A172="IM"),"",DRAFT!CI172)</f>
        <v/>
      </c>
      <c r="L169" s="4" t="str">
        <f>IF(OR(DRAFT!$A172="",DRAFT!$A172="IM"),"",DRAFT!CO172)</f>
        <v/>
      </c>
      <c r="M169" s="70" t="str">
        <f>IF(OR(DRAFT!$A172="",DRAFT!$A172="IM"),"",IFERROR(DRAFT!CS172+DRAFT!CT172,""))</f>
        <v/>
      </c>
    </row>
    <row r="170" spans="1:13" ht="18" customHeight="1" x14ac:dyDescent="0.25">
      <c r="A170" s="70" t="str">
        <f>IF(OR(DRAFT!$A173="",DRAFT!$A173="IM"),"",DRAFT!B173)</f>
        <v/>
      </c>
      <c r="B170" s="4" t="str">
        <f>IF(OR(DRAFT!$A173="",DRAFT!$A173="IM"),"",DRAFT!E173)</f>
        <v/>
      </c>
      <c r="C170" s="4" t="str">
        <f>IF(OR(DRAFT!$A173="",DRAFT!$A173="IM"),"",DRAFT!N173)</f>
        <v/>
      </c>
      <c r="D170" s="4" t="str">
        <f>IF(OR(DRAFT!$A173="",DRAFT!$A173="IM"),"",DRAFT!W173)</f>
        <v/>
      </c>
      <c r="E170" s="4" t="str">
        <f>IF(OR(DRAFT!$A173="",DRAFT!$A173="IM"),"",DRAFT!AF173)</f>
        <v/>
      </c>
      <c r="F170" s="4" t="str">
        <f>IF(OR(DRAFT!$A173="",DRAFT!$A173="IM"),"",DRAFT!AO173)</f>
        <v/>
      </c>
      <c r="G170" s="4" t="str">
        <f>IF(OR(DRAFT!$A173="",DRAFT!$A173="IM"),"",DRAFT!AX173)</f>
        <v/>
      </c>
      <c r="H170" s="4" t="str">
        <f>IF(OR(DRAFT!$A173="",DRAFT!$A173="IM"),"",DRAFT!BG173)</f>
        <v/>
      </c>
      <c r="I170" s="4" t="str">
        <f>IF(OR(DRAFT!$A173="",DRAFT!$A173="IM"),"",DRAFT!BP173)</f>
        <v/>
      </c>
      <c r="J170" s="4" t="str">
        <f>IF(OR(DRAFT!$A173="",DRAFT!$A173="IM"),"",DRAFT!BY173)</f>
        <v/>
      </c>
      <c r="K170" s="4" t="str">
        <f>IF(OR(DRAFT!$A173="",DRAFT!$A173="IM"),"",DRAFT!CI173)</f>
        <v/>
      </c>
      <c r="L170" s="4" t="str">
        <f>IF(OR(DRAFT!$A173="",DRAFT!$A173="IM"),"",DRAFT!CO173)</f>
        <v/>
      </c>
      <c r="M170" s="70" t="str">
        <f>IF(OR(DRAFT!$A173="",DRAFT!$A173="IM"),"",IFERROR(DRAFT!CS173+DRAFT!CT173,""))</f>
        <v/>
      </c>
    </row>
    <row r="171" spans="1:13" ht="18" customHeight="1" x14ac:dyDescent="0.25">
      <c r="A171" s="70" t="str">
        <f>IF(OR(DRAFT!$A174="",DRAFT!$A174="IM"),"",DRAFT!B174)</f>
        <v/>
      </c>
      <c r="B171" s="4" t="str">
        <f>IF(OR(DRAFT!$A174="",DRAFT!$A174="IM"),"",DRAFT!E174)</f>
        <v/>
      </c>
      <c r="C171" s="4" t="str">
        <f>IF(OR(DRAFT!$A174="",DRAFT!$A174="IM"),"",DRAFT!N174)</f>
        <v/>
      </c>
      <c r="D171" s="4" t="str">
        <f>IF(OR(DRAFT!$A174="",DRAFT!$A174="IM"),"",DRAFT!W174)</f>
        <v/>
      </c>
      <c r="E171" s="4" t="str">
        <f>IF(OR(DRAFT!$A174="",DRAFT!$A174="IM"),"",DRAFT!AF174)</f>
        <v/>
      </c>
      <c r="F171" s="4" t="str">
        <f>IF(OR(DRAFT!$A174="",DRAFT!$A174="IM"),"",DRAFT!AO174)</f>
        <v/>
      </c>
      <c r="G171" s="4" t="str">
        <f>IF(OR(DRAFT!$A174="",DRAFT!$A174="IM"),"",DRAFT!AX174)</f>
        <v/>
      </c>
      <c r="H171" s="4" t="str">
        <f>IF(OR(DRAFT!$A174="",DRAFT!$A174="IM"),"",DRAFT!BG174)</f>
        <v/>
      </c>
      <c r="I171" s="4" t="str">
        <f>IF(OR(DRAFT!$A174="",DRAFT!$A174="IM"),"",DRAFT!BP174)</f>
        <v/>
      </c>
      <c r="J171" s="4" t="str">
        <f>IF(OR(DRAFT!$A174="",DRAFT!$A174="IM"),"",DRAFT!BY174)</f>
        <v/>
      </c>
      <c r="K171" s="4" t="str">
        <f>IF(OR(DRAFT!$A174="",DRAFT!$A174="IM"),"",DRAFT!CI174)</f>
        <v/>
      </c>
      <c r="L171" s="4" t="str">
        <f>IF(OR(DRAFT!$A174="",DRAFT!$A174="IM"),"",DRAFT!CO174)</f>
        <v/>
      </c>
      <c r="M171" s="70" t="str">
        <f>IF(OR(DRAFT!$A174="",DRAFT!$A174="IM"),"",IFERROR(DRAFT!CS174+DRAFT!CT174,""))</f>
        <v/>
      </c>
    </row>
    <row r="172" spans="1:13" ht="18" customHeight="1" x14ac:dyDescent="0.25">
      <c r="A172" s="70" t="str">
        <f>IF(OR(DRAFT!$A175="",DRAFT!$A175="IM"),"",DRAFT!B175)</f>
        <v/>
      </c>
      <c r="B172" s="4" t="str">
        <f>IF(OR(DRAFT!$A175="",DRAFT!$A175="IM"),"",DRAFT!E175)</f>
        <v/>
      </c>
      <c r="C172" s="4" t="str">
        <f>IF(OR(DRAFT!$A175="",DRAFT!$A175="IM"),"",DRAFT!N175)</f>
        <v/>
      </c>
      <c r="D172" s="4" t="str">
        <f>IF(OR(DRAFT!$A175="",DRAFT!$A175="IM"),"",DRAFT!W175)</f>
        <v/>
      </c>
      <c r="E172" s="4" t="str">
        <f>IF(OR(DRAFT!$A175="",DRAFT!$A175="IM"),"",DRAFT!AF175)</f>
        <v/>
      </c>
      <c r="F172" s="4" t="str">
        <f>IF(OR(DRAFT!$A175="",DRAFT!$A175="IM"),"",DRAFT!AO175)</f>
        <v/>
      </c>
      <c r="G172" s="4" t="str">
        <f>IF(OR(DRAFT!$A175="",DRAFT!$A175="IM"),"",DRAFT!AX175)</f>
        <v/>
      </c>
      <c r="H172" s="4" t="str">
        <f>IF(OR(DRAFT!$A175="",DRAFT!$A175="IM"),"",DRAFT!BG175)</f>
        <v/>
      </c>
      <c r="I172" s="4" t="str">
        <f>IF(OR(DRAFT!$A175="",DRAFT!$A175="IM"),"",DRAFT!BP175)</f>
        <v/>
      </c>
      <c r="J172" s="4" t="str">
        <f>IF(OR(DRAFT!$A175="",DRAFT!$A175="IM"),"",DRAFT!BY175)</f>
        <v/>
      </c>
      <c r="K172" s="4" t="str">
        <f>IF(OR(DRAFT!$A175="",DRAFT!$A175="IM"),"",DRAFT!CI175)</f>
        <v/>
      </c>
      <c r="L172" s="4" t="str">
        <f>IF(OR(DRAFT!$A175="",DRAFT!$A175="IM"),"",DRAFT!CO175)</f>
        <v/>
      </c>
      <c r="M172" s="70" t="str">
        <f>IF(OR(DRAFT!$A175="",DRAFT!$A175="IM"),"",IFERROR(DRAFT!CS175+DRAFT!CT175,""))</f>
        <v/>
      </c>
    </row>
    <row r="173" spans="1:13" ht="18" customHeight="1" x14ac:dyDescent="0.25">
      <c r="A173" s="70" t="str">
        <f>IF(OR(DRAFT!$A176="",DRAFT!$A176="IM"),"",DRAFT!B176)</f>
        <v/>
      </c>
      <c r="B173" s="4" t="str">
        <f>IF(OR(DRAFT!$A176="",DRAFT!$A176="IM"),"",DRAFT!E176)</f>
        <v/>
      </c>
      <c r="C173" s="4" t="str">
        <f>IF(OR(DRAFT!$A176="",DRAFT!$A176="IM"),"",DRAFT!N176)</f>
        <v/>
      </c>
      <c r="D173" s="4" t="str">
        <f>IF(OR(DRAFT!$A176="",DRAFT!$A176="IM"),"",DRAFT!W176)</f>
        <v/>
      </c>
      <c r="E173" s="4" t="str">
        <f>IF(OR(DRAFT!$A176="",DRAFT!$A176="IM"),"",DRAFT!AF176)</f>
        <v/>
      </c>
      <c r="F173" s="4" t="str">
        <f>IF(OR(DRAFT!$A176="",DRAFT!$A176="IM"),"",DRAFT!AO176)</f>
        <v/>
      </c>
      <c r="G173" s="4" t="str">
        <f>IF(OR(DRAFT!$A176="",DRAFT!$A176="IM"),"",DRAFT!AX176)</f>
        <v/>
      </c>
      <c r="H173" s="4" t="str">
        <f>IF(OR(DRAFT!$A176="",DRAFT!$A176="IM"),"",DRAFT!BG176)</f>
        <v/>
      </c>
      <c r="I173" s="4" t="str">
        <f>IF(OR(DRAFT!$A176="",DRAFT!$A176="IM"),"",DRAFT!BP176)</f>
        <v/>
      </c>
      <c r="J173" s="4" t="str">
        <f>IF(OR(DRAFT!$A176="",DRAFT!$A176="IM"),"",DRAFT!BY176)</f>
        <v/>
      </c>
      <c r="K173" s="4" t="str">
        <f>IF(OR(DRAFT!$A176="",DRAFT!$A176="IM"),"",DRAFT!CI176)</f>
        <v/>
      </c>
      <c r="L173" s="4" t="str">
        <f>IF(OR(DRAFT!$A176="",DRAFT!$A176="IM"),"",DRAFT!CO176)</f>
        <v/>
      </c>
      <c r="M173" s="70" t="str">
        <f>IF(OR(DRAFT!$A176="",DRAFT!$A176="IM"),"",IFERROR(DRAFT!CS176+DRAFT!CT176,""))</f>
        <v/>
      </c>
    </row>
    <row r="174" spans="1:13" ht="18" customHeight="1" x14ac:dyDescent="0.25">
      <c r="A174" s="70" t="str">
        <f>IF(OR(DRAFT!$A177="",DRAFT!$A177="IM"),"",DRAFT!B177)</f>
        <v/>
      </c>
      <c r="B174" s="4" t="str">
        <f>IF(OR(DRAFT!$A177="",DRAFT!$A177="IM"),"",DRAFT!E177)</f>
        <v/>
      </c>
      <c r="C174" s="4" t="str">
        <f>IF(OR(DRAFT!$A177="",DRAFT!$A177="IM"),"",DRAFT!N177)</f>
        <v/>
      </c>
      <c r="D174" s="4" t="str">
        <f>IF(OR(DRAFT!$A177="",DRAFT!$A177="IM"),"",DRAFT!W177)</f>
        <v/>
      </c>
      <c r="E174" s="4" t="str">
        <f>IF(OR(DRAFT!$A177="",DRAFT!$A177="IM"),"",DRAFT!AF177)</f>
        <v/>
      </c>
      <c r="F174" s="4" t="str">
        <f>IF(OR(DRAFT!$A177="",DRAFT!$A177="IM"),"",DRAFT!AO177)</f>
        <v/>
      </c>
      <c r="G174" s="4" t="str">
        <f>IF(OR(DRAFT!$A177="",DRAFT!$A177="IM"),"",DRAFT!AX177)</f>
        <v/>
      </c>
      <c r="H174" s="4" t="str">
        <f>IF(OR(DRAFT!$A177="",DRAFT!$A177="IM"),"",DRAFT!BG177)</f>
        <v/>
      </c>
      <c r="I174" s="4" t="str">
        <f>IF(OR(DRAFT!$A177="",DRAFT!$A177="IM"),"",DRAFT!BP177)</f>
        <v/>
      </c>
      <c r="J174" s="4" t="str">
        <f>IF(OR(DRAFT!$A177="",DRAFT!$A177="IM"),"",DRAFT!BY177)</f>
        <v/>
      </c>
      <c r="K174" s="4" t="str">
        <f>IF(OR(DRAFT!$A177="",DRAFT!$A177="IM"),"",DRAFT!CI177)</f>
        <v/>
      </c>
      <c r="L174" s="4" t="str">
        <f>IF(OR(DRAFT!$A177="",DRAFT!$A177="IM"),"",DRAFT!CO177)</f>
        <v/>
      </c>
      <c r="M174" s="70" t="str">
        <f>IF(OR(DRAFT!$A177="",DRAFT!$A177="IM"),"",IFERROR(DRAFT!CS177+DRAFT!CT177,""))</f>
        <v/>
      </c>
    </row>
    <row r="175" spans="1:13" ht="18" customHeight="1" x14ac:dyDescent="0.25">
      <c r="A175" s="70" t="str">
        <f>IF(OR(DRAFT!$A178="",DRAFT!$A178="IM"),"",DRAFT!B178)</f>
        <v/>
      </c>
      <c r="B175" s="4" t="str">
        <f>IF(OR(DRAFT!$A178="",DRAFT!$A178="IM"),"",DRAFT!E178)</f>
        <v/>
      </c>
      <c r="C175" s="4" t="str">
        <f>IF(OR(DRAFT!$A178="",DRAFT!$A178="IM"),"",DRAFT!N178)</f>
        <v/>
      </c>
      <c r="D175" s="4" t="str">
        <f>IF(OR(DRAFT!$A178="",DRAFT!$A178="IM"),"",DRAFT!W178)</f>
        <v/>
      </c>
      <c r="E175" s="4" t="str">
        <f>IF(OR(DRAFT!$A178="",DRAFT!$A178="IM"),"",DRAFT!AF178)</f>
        <v/>
      </c>
      <c r="F175" s="4" t="str">
        <f>IF(OR(DRAFT!$A178="",DRAFT!$A178="IM"),"",DRAFT!AO178)</f>
        <v/>
      </c>
      <c r="G175" s="4" t="str">
        <f>IF(OR(DRAFT!$A178="",DRAFT!$A178="IM"),"",DRAFT!AX178)</f>
        <v/>
      </c>
      <c r="H175" s="4" t="str">
        <f>IF(OR(DRAFT!$A178="",DRAFT!$A178="IM"),"",DRAFT!BG178)</f>
        <v/>
      </c>
      <c r="I175" s="4" t="str">
        <f>IF(OR(DRAFT!$A178="",DRAFT!$A178="IM"),"",DRAFT!BP178)</f>
        <v/>
      </c>
      <c r="J175" s="4" t="str">
        <f>IF(OR(DRAFT!$A178="",DRAFT!$A178="IM"),"",DRAFT!BY178)</f>
        <v/>
      </c>
      <c r="K175" s="4" t="str">
        <f>IF(OR(DRAFT!$A178="",DRAFT!$A178="IM"),"",DRAFT!CI178)</f>
        <v/>
      </c>
      <c r="L175" s="4" t="str">
        <f>IF(OR(DRAFT!$A178="",DRAFT!$A178="IM"),"",DRAFT!CO178)</f>
        <v/>
      </c>
      <c r="M175" s="70" t="str">
        <f>IF(OR(DRAFT!$A178="",DRAFT!$A178="IM"),"",IFERROR(DRAFT!CS178+DRAFT!CT178,""))</f>
        <v/>
      </c>
    </row>
    <row r="176" spans="1:13" ht="18" customHeight="1" x14ac:dyDescent="0.25">
      <c r="A176" s="70" t="str">
        <f>IF(OR(DRAFT!$A179="",DRAFT!$A179="IM"),"",DRAFT!B179)</f>
        <v/>
      </c>
      <c r="B176" s="4" t="str">
        <f>IF(OR(DRAFT!$A179="",DRAFT!$A179="IM"),"",DRAFT!E179)</f>
        <v/>
      </c>
      <c r="C176" s="4" t="str">
        <f>IF(OR(DRAFT!$A179="",DRAFT!$A179="IM"),"",DRAFT!N179)</f>
        <v/>
      </c>
      <c r="D176" s="4" t="str">
        <f>IF(OR(DRAFT!$A179="",DRAFT!$A179="IM"),"",DRAFT!W179)</f>
        <v/>
      </c>
      <c r="E176" s="4" t="str">
        <f>IF(OR(DRAFT!$A179="",DRAFT!$A179="IM"),"",DRAFT!AF179)</f>
        <v/>
      </c>
      <c r="F176" s="4" t="str">
        <f>IF(OR(DRAFT!$A179="",DRAFT!$A179="IM"),"",DRAFT!AO179)</f>
        <v/>
      </c>
      <c r="G176" s="4" t="str">
        <f>IF(OR(DRAFT!$A179="",DRAFT!$A179="IM"),"",DRAFT!AX179)</f>
        <v/>
      </c>
      <c r="H176" s="4" t="str">
        <f>IF(OR(DRAFT!$A179="",DRAFT!$A179="IM"),"",DRAFT!BG179)</f>
        <v/>
      </c>
      <c r="I176" s="4" t="str">
        <f>IF(OR(DRAFT!$A179="",DRAFT!$A179="IM"),"",DRAFT!BP179)</f>
        <v/>
      </c>
      <c r="J176" s="4" t="str">
        <f>IF(OR(DRAFT!$A179="",DRAFT!$A179="IM"),"",DRAFT!BY179)</f>
        <v/>
      </c>
      <c r="K176" s="4" t="str">
        <f>IF(OR(DRAFT!$A179="",DRAFT!$A179="IM"),"",DRAFT!CI179)</f>
        <v/>
      </c>
      <c r="L176" s="4" t="str">
        <f>IF(OR(DRAFT!$A179="",DRAFT!$A179="IM"),"",DRAFT!CO179)</f>
        <v/>
      </c>
      <c r="M176" s="70" t="str">
        <f>IF(OR(DRAFT!$A179="",DRAFT!$A179="IM"),"",IFERROR(DRAFT!CS179+DRAFT!CT179,""))</f>
        <v/>
      </c>
    </row>
    <row r="177" spans="1:13" ht="18" customHeight="1" x14ac:dyDescent="0.25">
      <c r="A177" s="70" t="str">
        <f>IF(OR(DRAFT!$A180="",DRAFT!$A180="IM"),"",DRAFT!B180)</f>
        <v/>
      </c>
      <c r="B177" s="4" t="str">
        <f>IF(OR(DRAFT!$A180="",DRAFT!$A180="IM"),"",DRAFT!E180)</f>
        <v/>
      </c>
      <c r="C177" s="4" t="str">
        <f>IF(OR(DRAFT!$A180="",DRAFT!$A180="IM"),"",DRAFT!N180)</f>
        <v/>
      </c>
      <c r="D177" s="4" t="str">
        <f>IF(OR(DRAFT!$A180="",DRAFT!$A180="IM"),"",DRAFT!W180)</f>
        <v/>
      </c>
      <c r="E177" s="4" t="str">
        <f>IF(OR(DRAFT!$A180="",DRAFT!$A180="IM"),"",DRAFT!AF180)</f>
        <v/>
      </c>
      <c r="F177" s="4" t="str">
        <f>IF(OR(DRAFT!$A180="",DRAFT!$A180="IM"),"",DRAFT!AO180)</f>
        <v/>
      </c>
      <c r="G177" s="4" t="str">
        <f>IF(OR(DRAFT!$A180="",DRAFT!$A180="IM"),"",DRAFT!AX180)</f>
        <v/>
      </c>
      <c r="H177" s="4" t="str">
        <f>IF(OR(DRAFT!$A180="",DRAFT!$A180="IM"),"",DRAFT!BG180)</f>
        <v/>
      </c>
      <c r="I177" s="4" t="str">
        <f>IF(OR(DRAFT!$A180="",DRAFT!$A180="IM"),"",DRAFT!BP180)</f>
        <v/>
      </c>
      <c r="J177" s="4" t="str">
        <f>IF(OR(DRAFT!$A180="",DRAFT!$A180="IM"),"",DRAFT!BY180)</f>
        <v/>
      </c>
      <c r="K177" s="4" t="str">
        <f>IF(OR(DRAFT!$A180="",DRAFT!$A180="IM"),"",DRAFT!CI180)</f>
        <v/>
      </c>
      <c r="L177" s="4" t="str">
        <f>IF(OR(DRAFT!$A180="",DRAFT!$A180="IM"),"",DRAFT!CO180)</f>
        <v/>
      </c>
      <c r="M177" s="70" t="str">
        <f>IF(OR(DRAFT!$A180="",DRAFT!$A180="IM"),"",IFERROR(DRAFT!CS180+DRAFT!CT180,""))</f>
        <v/>
      </c>
    </row>
    <row r="178" spans="1:13" ht="18" customHeight="1" x14ac:dyDescent="0.25">
      <c r="A178" s="70" t="str">
        <f>IF(OR(DRAFT!$A181="",DRAFT!$A181="IM"),"",DRAFT!B181)</f>
        <v/>
      </c>
      <c r="B178" s="4" t="str">
        <f>IF(OR(DRAFT!$A181="",DRAFT!$A181="IM"),"",DRAFT!E181)</f>
        <v/>
      </c>
      <c r="C178" s="4" t="str">
        <f>IF(OR(DRAFT!$A181="",DRAFT!$A181="IM"),"",DRAFT!N181)</f>
        <v/>
      </c>
      <c r="D178" s="4" t="str">
        <f>IF(OR(DRAFT!$A181="",DRAFT!$A181="IM"),"",DRAFT!W181)</f>
        <v/>
      </c>
      <c r="E178" s="4" t="str">
        <f>IF(OR(DRAFT!$A181="",DRAFT!$A181="IM"),"",DRAFT!AF181)</f>
        <v/>
      </c>
      <c r="F178" s="4" t="str">
        <f>IF(OR(DRAFT!$A181="",DRAFT!$A181="IM"),"",DRAFT!AO181)</f>
        <v/>
      </c>
      <c r="G178" s="4" t="str">
        <f>IF(OR(DRAFT!$A181="",DRAFT!$A181="IM"),"",DRAFT!AX181)</f>
        <v/>
      </c>
      <c r="H178" s="4" t="str">
        <f>IF(OR(DRAFT!$A181="",DRAFT!$A181="IM"),"",DRAFT!BG181)</f>
        <v/>
      </c>
      <c r="I178" s="4" t="str">
        <f>IF(OR(DRAFT!$A181="",DRAFT!$A181="IM"),"",DRAFT!BP181)</f>
        <v/>
      </c>
      <c r="J178" s="4" t="str">
        <f>IF(OR(DRAFT!$A181="",DRAFT!$A181="IM"),"",DRAFT!BY181)</f>
        <v/>
      </c>
      <c r="K178" s="4" t="str">
        <f>IF(OR(DRAFT!$A181="",DRAFT!$A181="IM"),"",DRAFT!CI181)</f>
        <v/>
      </c>
      <c r="L178" s="4" t="str">
        <f>IF(OR(DRAFT!$A181="",DRAFT!$A181="IM"),"",DRAFT!CO181)</f>
        <v/>
      </c>
      <c r="M178" s="70" t="str">
        <f>IF(OR(DRAFT!$A181="",DRAFT!$A181="IM"),"",IFERROR(DRAFT!CS181+DRAFT!CT181,""))</f>
        <v/>
      </c>
    </row>
    <row r="179" spans="1:13" ht="18" customHeight="1" x14ac:dyDescent="0.25">
      <c r="A179" s="70" t="str">
        <f>IF(OR(DRAFT!$A182="",DRAFT!$A182="IM"),"",DRAFT!B182)</f>
        <v/>
      </c>
      <c r="B179" s="4" t="str">
        <f>IF(OR(DRAFT!$A182="",DRAFT!$A182="IM"),"",DRAFT!E182)</f>
        <v/>
      </c>
      <c r="C179" s="4" t="str">
        <f>IF(OR(DRAFT!$A182="",DRAFT!$A182="IM"),"",DRAFT!N182)</f>
        <v/>
      </c>
      <c r="D179" s="4" t="str">
        <f>IF(OR(DRAFT!$A182="",DRAFT!$A182="IM"),"",DRAFT!W182)</f>
        <v/>
      </c>
      <c r="E179" s="4" t="str">
        <f>IF(OR(DRAFT!$A182="",DRAFT!$A182="IM"),"",DRAFT!AF182)</f>
        <v/>
      </c>
      <c r="F179" s="4" t="str">
        <f>IF(OR(DRAFT!$A182="",DRAFT!$A182="IM"),"",DRAFT!AO182)</f>
        <v/>
      </c>
      <c r="G179" s="4" t="str">
        <f>IF(OR(DRAFT!$A182="",DRAFT!$A182="IM"),"",DRAFT!AX182)</f>
        <v/>
      </c>
      <c r="H179" s="4" t="str">
        <f>IF(OR(DRAFT!$A182="",DRAFT!$A182="IM"),"",DRAFT!BG182)</f>
        <v/>
      </c>
      <c r="I179" s="4" t="str">
        <f>IF(OR(DRAFT!$A182="",DRAFT!$A182="IM"),"",DRAFT!BP182)</f>
        <v/>
      </c>
      <c r="J179" s="4" t="str">
        <f>IF(OR(DRAFT!$A182="",DRAFT!$A182="IM"),"",DRAFT!BY182)</f>
        <v/>
      </c>
      <c r="K179" s="4" t="str">
        <f>IF(OR(DRAFT!$A182="",DRAFT!$A182="IM"),"",DRAFT!CI182)</f>
        <v/>
      </c>
      <c r="L179" s="4" t="str">
        <f>IF(OR(DRAFT!$A182="",DRAFT!$A182="IM"),"",DRAFT!CO182)</f>
        <v/>
      </c>
      <c r="M179" s="70" t="str">
        <f>IF(OR(DRAFT!$A182="",DRAFT!$A182="IM"),"",IFERROR(DRAFT!CS182+DRAFT!CT182,""))</f>
        <v/>
      </c>
    </row>
    <row r="180" spans="1:13" ht="18" customHeight="1" x14ac:dyDescent="0.25">
      <c r="A180" s="70" t="str">
        <f>IF(OR(DRAFT!$A183="",DRAFT!$A183="IM"),"",DRAFT!B183)</f>
        <v/>
      </c>
      <c r="B180" s="4" t="str">
        <f>IF(OR(DRAFT!$A183="",DRAFT!$A183="IM"),"",DRAFT!E183)</f>
        <v/>
      </c>
      <c r="C180" s="4" t="str">
        <f>IF(OR(DRAFT!$A183="",DRAFT!$A183="IM"),"",DRAFT!N183)</f>
        <v/>
      </c>
      <c r="D180" s="4" t="str">
        <f>IF(OR(DRAFT!$A183="",DRAFT!$A183="IM"),"",DRAFT!W183)</f>
        <v/>
      </c>
      <c r="E180" s="4" t="str">
        <f>IF(OR(DRAFT!$A183="",DRAFT!$A183="IM"),"",DRAFT!AF183)</f>
        <v/>
      </c>
      <c r="F180" s="4" t="str">
        <f>IF(OR(DRAFT!$A183="",DRAFT!$A183="IM"),"",DRAFT!AO183)</f>
        <v/>
      </c>
      <c r="G180" s="4" t="str">
        <f>IF(OR(DRAFT!$A183="",DRAFT!$A183="IM"),"",DRAFT!AX183)</f>
        <v/>
      </c>
      <c r="H180" s="4" t="str">
        <f>IF(OR(DRAFT!$A183="",DRAFT!$A183="IM"),"",DRAFT!BG183)</f>
        <v/>
      </c>
      <c r="I180" s="4" t="str">
        <f>IF(OR(DRAFT!$A183="",DRAFT!$A183="IM"),"",DRAFT!BP183)</f>
        <v/>
      </c>
      <c r="J180" s="4" t="str">
        <f>IF(OR(DRAFT!$A183="",DRAFT!$A183="IM"),"",DRAFT!BY183)</f>
        <v/>
      </c>
      <c r="K180" s="4" t="str">
        <f>IF(OR(DRAFT!$A183="",DRAFT!$A183="IM"),"",DRAFT!CI183)</f>
        <v/>
      </c>
      <c r="L180" s="4" t="str">
        <f>IF(OR(DRAFT!$A183="",DRAFT!$A183="IM"),"",DRAFT!CO183)</f>
        <v/>
      </c>
      <c r="M180" s="70" t="str">
        <f>IF(OR(DRAFT!$A183="",DRAFT!$A183="IM"),"",IFERROR(DRAFT!CS183+DRAFT!CT183,""))</f>
        <v/>
      </c>
    </row>
    <row r="181" spans="1:13" ht="18" customHeight="1" x14ac:dyDescent="0.25">
      <c r="A181" s="70" t="str">
        <f>IF(OR(DRAFT!$A184="",DRAFT!$A184="IM"),"",DRAFT!B184)</f>
        <v/>
      </c>
      <c r="B181" s="4" t="str">
        <f>IF(OR(DRAFT!$A184="",DRAFT!$A184="IM"),"",DRAFT!E184)</f>
        <v/>
      </c>
      <c r="C181" s="4" t="str">
        <f>IF(OR(DRAFT!$A184="",DRAFT!$A184="IM"),"",DRAFT!N184)</f>
        <v/>
      </c>
      <c r="D181" s="4" t="str">
        <f>IF(OR(DRAFT!$A184="",DRAFT!$A184="IM"),"",DRAFT!W184)</f>
        <v/>
      </c>
      <c r="E181" s="4" t="str">
        <f>IF(OR(DRAFT!$A184="",DRAFT!$A184="IM"),"",DRAFT!AF184)</f>
        <v/>
      </c>
      <c r="F181" s="4" t="str">
        <f>IF(OR(DRAFT!$A184="",DRAFT!$A184="IM"),"",DRAFT!AO184)</f>
        <v/>
      </c>
      <c r="G181" s="4" t="str">
        <f>IF(OR(DRAFT!$A184="",DRAFT!$A184="IM"),"",DRAFT!AX184)</f>
        <v/>
      </c>
      <c r="H181" s="4" t="str">
        <f>IF(OR(DRAFT!$A184="",DRAFT!$A184="IM"),"",DRAFT!BG184)</f>
        <v/>
      </c>
      <c r="I181" s="4" t="str">
        <f>IF(OR(DRAFT!$A184="",DRAFT!$A184="IM"),"",DRAFT!BP184)</f>
        <v/>
      </c>
      <c r="J181" s="4" t="str">
        <f>IF(OR(DRAFT!$A184="",DRAFT!$A184="IM"),"",DRAFT!BY184)</f>
        <v/>
      </c>
      <c r="K181" s="4" t="str">
        <f>IF(OR(DRAFT!$A184="",DRAFT!$A184="IM"),"",DRAFT!CI184)</f>
        <v/>
      </c>
      <c r="L181" s="4" t="str">
        <f>IF(OR(DRAFT!$A184="",DRAFT!$A184="IM"),"",DRAFT!CO184)</f>
        <v/>
      </c>
      <c r="M181" s="70" t="str">
        <f>IF(OR(DRAFT!$A184="",DRAFT!$A184="IM"),"",IFERROR(DRAFT!CS184+DRAFT!CT184,""))</f>
        <v/>
      </c>
    </row>
    <row r="182" spans="1:13" ht="18" customHeight="1" x14ac:dyDescent="0.25">
      <c r="A182" s="70" t="str">
        <f>IF(OR(DRAFT!$A185="",DRAFT!$A185="IM"),"",DRAFT!B185)</f>
        <v/>
      </c>
      <c r="B182" s="4" t="str">
        <f>IF(OR(DRAFT!$A185="",DRAFT!$A185="IM"),"",DRAFT!E185)</f>
        <v/>
      </c>
      <c r="C182" s="4" t="str">
        <f>IF(OR(DRAFT!$A185="",DRAFT!$A185="IM"),"",DRAFT!N185)</f>
        <v/>
      </c>
      <c r="D182" s="4" t="str">
        <f>IF(OR(DRAFT!$A185="",DRAFT!$A185="IM"),"",DRAFT!W185)</f>
        <v/>
      </c>
      <c r="E182" s="4" t="str">
        <f>IF(OR(DRAFT!$A185="",DRAFT!$A185="IM"),"",DRAFT!AF185)</f>
        <v/>
      </c>
      <c r="F182" s="4" t="str">
        <f>IF(OR(DRAFT!$A185="",DRAFT!$A185="IM"),"",DRAFT!AO185)</f>
        <v/>
      </c>
      <c r="G182" s="4" t="str">
        <f>IF(OR(DRAFT!$A185="",DRAFT!$A185="IM"),"",DRAFT!AX185)</f>
        <v/>
      </c>
      <c r="H182" s="4" t="str">
        <f>IF(OR(DRAFT!$A185="",DRAFT!$A185="IM"),"",DRAFT!BG185)</f>
        <v/>
      </c>
      <c r="I182" s="4" t="str">
        <f>IF(OR(DRAFT!$A185="",DRAFT!$A185="IM"),"",DRAFT!BP185)</f>
        <v/>
      </c>
      <c r="J182" s="4" t="str">
        <f>IF(OR(DRAFT!$A185="",DRAFT!$A185="IM"),"",DRAFT!BY185)</f>
        <v/>
      </c>
      <c r="K182" s="4" t="str">
        <f>IF(OR(DRAFT!$A185="",DRAFT!$A185="IM"),"",DRAFT!CI185)</f>
        <v/>
      </c>
      <c r="L182" s="4" t="str">
        <f>IF(OR(DRAFT!$A185="",DRAFT!$A185="IM"),"",DRAFT!CO185)</f>
        <v/>
      </c>
      <c r="M182" s="70" t="str">
        <f>IF(OR(DRAFT!$A185="",DRAFT!$A185="IM"),"",IFERROR(DRAFT!CS185+DRAFT!CT185,""))</f>
        <v/>
      </c>
    </row>
    <row r="183" spans="1:13" ht="18" customHeight="1" x14ac:dyDescent="0.25">
      <c r="A183" s="70" t="str">
        <f>IF(OR(DRAFT!$A186="",DRAFT!$A186="IM"),"",DRAFT!B186)</f>
        <v/>
      </c>
      <c r="B183" s="4" t="str">
        <f>IF(OR(DRAFT!$A186="",DRAFT!$A186="IM"),"",DRAFT!E186)</f>
        <v/>
      </c>
      <c r="C183" s="4" t="str">
        <f>IF(OR(DRAFT!$A186="",DRAFT!$A186="IM"),"",DRAFT!N186)</f>
        <v/>
      </c>
      <c r="D183" s="4" t="str">
        <f>IF(OR(DRAFT!$A186="",DRAFT!$A186="IM"),"",DRAFT!W186)</f>
        <v/>
      </c>
      <c r="E183" s="4" t="str">
        <f>IF(OR(DRAFT!$A186="",DRAFT!$A186="IM"),"",DRAFT!AF186)</f>
        <v/>
      </c>
      <c r="F183" s="4" t="str">
        <f>IF(OR(DRAFT!$A186="",DRAFT!$A186="IM"),"",DRAFT!AO186)</f>
        <v/>
      </c>
      <c r="G183" s="4" t="str">
        <f>IF(OR(DRAFT!$A186="",DRAFT!$A186="IM"),"",DRAFT!AX186)</f>
        <v/>
      </c>
      <c r="H183" s="4" t="str">
        <f>IF(OR(DRAFT!$A186="",DRAFT!$A186="IM"),"",DRAFT!BG186)</f>
        <v/>
      </c>
      <c r="I183" s="4" t="str">
        <f>IF(OR(DRAFT!$A186="",DRAFT!$A186="IM"),"",DRAFT!BP186)</f>
        <v/>
      </c>
      <c r="J183" s="4" t="str">
        <f>IF(OR(DRAFT!$A186="",DRAFT!$A186="IM"),"",DRAFT!BY186)</f>
        <v/>
      </c>
      <c r="K183" s="4" t="str">
        <f>IF(OR(DRAFT!$A186="",DRAFT!$A186="IM"),"",DRAFT!CI186)</f>
        <v/>
      </c>
      <c r="L183" s="4" t="str">
        <f>IF(OR(DRAFT!$A186="",DRAFT!$A186="IM"),"",DRAFT!CO186)</f>
        <v/>
      </c>
      <c r="M183" s="70" t="str">
        <f>IF(OR(DRAFT!$A186="",DRAFT!$A186="IM"),"",IFERROR(DRAFT!CS186+DRAFT!CT186,""))</f>
        <v/>
      </c>
    </row>
    <row r="184" spans="1:13" ht="18" customHeight="1" x14ac:dyDescent="0.25">
      <c r="A184" s="70" t="str">
        <f>IF(OR(DRAFT!$A187="",DRAFT!$A187="IM"),"",DRAFT!B187)</f>
        <v/>
      </c>
      <c r="B184" s="4" t="str">
        <f>IF(OR(DRAFT!$A187="",DRAFT!$A187="IM"),"",DRAFT!E187)</f>
        <v/>
      </c>
      <c r="C184" s="4" t="str">
        <f>IF(OR(DRAFT!$A187="",DRAFT!$A187="IM"),"",DRAFT!N187)</f>
        <v/>
      </c>
      <c r="D184" s="4" t="str">
        <f>IF(OR(DRAFT!$A187="",DRAFT!$A187="IM"),"",DRAFT!W187)</f>
        <v/>
      </c>
      <c r="E184" s="4" t="str">
        <f>IF(OR(DRAFT!$A187="",DRAFT!$A187="IM"),"",DRAFT!AF187)</f>
        <v/>
      </c>
      <c r="F184" s="4" t="str">
        <f>IF(OR(DRAFT!$A187="",DRAFT!$A187="IM"),"",DRAFT!AO187)</f>
        <v/>
      </c>
      <c r="G184" s="4" t="str">
        <f>IF(OR(DRAFT!$A187="",DRAFT!$A187="IM"),"",DRAFT!AX187)</f>
        <v/>
      </c>
      <c r="H184" s="4" t="str">
        <f>IF(OR(DRAFT!$A187="",DRAFT!$A187="IM"),"",DRAFT!BG187)</f>
        <v/>
      </c>
      <c r="I184" s="4" t="str">
        <f>IF(OR(DRAFT!$A187="",DRAFT!$A187="IM"),"",DRAFT!BP187)</f>
        <v/>
      </c>
      <c r="J184" s="4" t="str">
        <f>IF(OR(DRAFT!$A187="",DRAFT!$A187="IM"),"",DRAFT!BY187)</f>
        <v/>
      </c>
      <c r="K184" s="4" t="str">
        <f>IF(OR(DRAFT!$A187="",DRAFT!$A187="IM"),"",DRAFT!CI187)</f>
        <v/>
      </c>
      <c r="L184" s="4" t="str">
        <f>IF(OR(DRAFT!$A187="",DRAFT!$A187="IM"),"",DRAFT!CO187)</f>
        <v/>
      </c>
      <c r="M184" s="70" t="str">
        <f>IF(OR(DRAFT!$A187="",DRAFT!$A187="IM"),"",IFERROR(DRAFT!CS187+DRAFT!CT187,""))</f>
        <v/>
      </c>
    </row>
    <row r="185" spans="1:13" ht="18" customHeight="1" x14ac:dyDescent="0.25">
      <c r="A185" s="70" t="str">
        <f>IF(OR(DRAFT!$A188="",DRAFT!$A188="IM"),"",DRAFT!B188)</f>
        <v/>
      </c>
      <c r="B185" s="4" t="str">
        <f>IF(OR(DRAFT!$A188="",DRAFT!$A188="IM"),"",DRAFT!E188)</f>
        <v/>
      </c>
      <c r="C185" s="4" t="str">
        <f>IF(OR(DRAFT!$A188="",DRAFT!$A188="IM"),"",DRAFT!N188)</f>
        <v/>
      </c>
      <c r="D185" s="4" t="str">
        <f>IF(OR(DRAFT!$A188="",DRAFT!$A188="IM"),"",DRAFT!W188)</f>
        <v/>
      </c>
      <c r="E185" s="4" t="str">
        <f>IF(OR(DRAFT!$A188="",DRAFT!$A188="IM"),"",DRAFT!AF188)</f>
        <v/>
      </c>
      <c r="F185" s="4" t="str">
        <f>IF(OR(DRAFT!$A188="",DRAFT!$A188="IM"),"",DRAFT!AO188)</f>
        <v/>
      </c>
      <c r="G185" s="4" t="str">
        <f>IF(OR(DRAFT!$A188="",DRAFT!$A188="IM"),"",DRAFT!AX188)</f>
        <v/>
      </c>
      <c r="H185" s="4" t="str">
        <f>IF(OR(DRAFT!$A188="",DRAFT!$A188="IM"),"",DRAFT!BG188)</f>
        <v/>
      </c>
      <c r="I185" s="4" t="str">
        <f>IF(OR(DRAFT!$A188="",DRAFT!$A188="IM"),"",DRAFT!BP188)</f>
        <v/>
      </c>
      <c r="J185" s="4" t="str">
        <f>IF(OR(DRAFT!$A188="",DRAFT!$A188="IM"),"",DRAFT!BY188)</f>
        <v/>
      </c>
      <c r="K185" s="4" t="str">
        <f>IF(OR(DRAFT!$A188="",DRAFT!$A188="IM"),"",DRAFT!CI188)</f>
        <v/>
      </c>
      <c r="L185" s="4" t="str">
        <f>IF(OR(DRAFT!$A188="",DRAFT!$A188="IM"),"",DRAFT!CO188)</f>
        <v/>
      </c>
      <c r="M185" s="70" t="str">
        <f>IF(OR(DRAFT!$A188="",DRAFT!$A188="IM"),"",IFERROR(DRAFT!CS188+DRAFT!CT188,""))</f>
        <v/>
      </c>
    </row>
    <row r="186" spans="1:13" ht="18" customHeight="1" x14ac:dyDescent="0.25">
      <c r="A186" s="70" t="str">
        <f>IF(OR(DRAFT!$A189="",DRAFT!$A189="IM"),"",DRAFT!B189)</f>
        <v/>
      </c>
      <c r="B186" s="4" t="str">
        <f>IF(OR(DRAFT!$A189="",DRAFT!$A189="IM"),"",DRAFT!E189)</f>
        <v/>
      </c>
      <c r="C186" s="4" t="str">
        <f>IF(OR(DRAFT!$A189="",DRAFT!$A189="IM"),"",DRAFT!N189)</f>
        <v/>
      </c>
      <c r="D186" s="4" t="str">
        <f>IF(OR(DRAFT!$A189="",DRAFT!$A189="IM"),"",DRAFT!W189)</f>
        <v/>
      </c>
      <c r="E186" s="4" t="str">
        <f>IF(OR(DRAFT!$A189="",DRAFT!$A189="IM"),"",DRAFT!AF189)</f>
        <v/>
      </c>
      <c r="F186" s="4" t="str">
        <f>IF(OR(DRAFT!$A189="",DRAFT!$A189="IM"),"",DRAFT!AO189)</f>
        <v/>
      </c>
      <c r="G186" s="4" t="str">
        <f>IF(OR(DRAFT!$A189="",DRAFT!$A189="IM"),"",DRAFT!AX189)</f>
        <v/>
      </c>
      <c r="H186" s="4" t="str">
        <f>IF(OR(DRAFT!$A189="",DRAFT!$A189="IM"),"",DRAFT!BG189)</f>
        <v/>
      </c>
      <c r="I186" s="4" t="str">
        <f>IF(OR(DRAFT!$A189="",DRAFT!$A189="IM"),"",DRAFT!BP189)</f>
        <v/>
      </c>
      <c r="J186" s="4" t="str">
        <f>IF(OR(DRAFT!$A189="",DRAFT!$A189="IM"),"",DRAFT!BY189)</f>
        <v/>
      </c>
      <c r="K186" s="4" t="str">
        <f>IF(OR(DRAFT!$A189="",DRAFT!$A189="IM"),"",DRAFT!CI189)</f>
        <v/>
      </c>
      <c r="L186" s="4" t="str">
        <f>IF(OR(DRAFT!$A189="",DRAFT!$A189="IM"),"",DRAFT!CO189)</f>
        <v/>
      </c>
      <c r="M186" s="70" t="str">
        <f>IF(OR(DRAFT!$A189="",DRAFT!$A189="IM"),"",IFERROR(DRAFT!CS189+DRAFT!CT189,""))</f>
        <v/>
      </c>
    </row>
    <row r="187" spans="1:13" ht="18" customHeight="1" x14ac:dyDescent="0.25">
      <c r="A187" s="70" t="str">
        <f>IF(OR(DRAFT!$A190="",DRAFT!$A190="IM"),"",DRAFT!B190)</f>
        <v/>
      </c>
      <c r="B187" s="4" t="str">
        <f>IF(OR(DRAFT!$A190="",DRAFT!$A190="IM"),"",DRAFT!E190)</f>
        <v/>
      </c>
      <c r="C187" s="4" t="str">
        <f>IF(OR(DRAFT!$A190="",DRAFT!$A190="IM"),"",DRAFT!N190)</f>
        <v/>
      </c>
      <c r="D187" s="4" t="str">
        <f>IF(OR(DRAFT!$A190="",DRAFT!$A190="IM"),"",DRAFT!W190)</f>
        <v/>
      </c>
      <c r="E187" s="4" t="str">
        <f>IF(OR(DRAFT!$A190="",DRAFT!$A190="IM"),"",DRAFT!AF190)</f>
        <v/>
      </c>
      <c r="F187" s="4" t="str">
        <f>IF(OR(DRAFT!$A190="",DRAFT!$A190="IM"),"",DRAFT!AO190)</f>
        <v/>
      </c>
      <c r="G187" s="4" t="str">
        <f>IF(OR(DRAFT!$A190="",DRAFT!$A190="IM"),"",DRAFT!AX190)</f>
        <v/>
      </c>
      <c r="H187" s="4" t="str">
        <f>IF(OR(DRAFT!$A190="",DRAFT!$A190="IM"),"",DRAFT!BG190)</f>
        <v/>
      </c>
      <c r="I187" s="4" t="str">
        <f>IF(OR(DRAFT!$A190="",DRAFT!$A190="IM"),"",DRAFT!BP190)</f>
        <v/>
      </c>
      <c r="J187" s="4" t="str">
        <f>IF(OR(DRAFT!$A190="",DRAFT!$A190="IM"),"",DRAFT!BY190)</f>
        <v/>
      </c>
      <c r="K187" s="4" t="str">
        <f>IF(OR(DRAFT!$A190="",DRAFT!$A190="IM"),"",DRAFT!CI190)</f>
        <v/>
      </c>
      <c r="L187" s="4" t="str">
        <f>IF(OR(DRAFT!$A190="",DRAFT!$A190="IM"),"",DRAFT!CO190)</f>
        <v/>
      </c>
      <c r="M187" s="70" t="str">
        <f>IF(OR(DRAFT!$A190="",DRAFT!$A190="IM"),"",IFERROR(DRAFT!CS190+DRAFT!CT190,""))</f>
        <v/>
      </c>
    </row>
    <row r="188" spans="1:13" ht="18" customHeight="1" x14ac:dyDescent="0.25">
      <c r="A188" s="70" t="str">
        <f>IF(OR(DRAFT!$A191="",DRAFT!$A191="IM"),"",DRAFT!B191)</f>
        <v/>
      </c>
      <c r="B188" s="4" t="str">
        <f>IF(OR(DRAFT!$A191="",DRAFT!$A191="IM"),"",DRAFT!E191)</f>
        <v/>
      </c>
      <c r="C188" s="4" t="str">
        <f>IF(OR(DRAFT!$A191="",DRAFT!$A191="IM"),"",DRAFT!N191)</f>
        <v/>
      </c>
      <c r="D188" s="4" t="str">
        <f>IF(OR(DRAFT!$A191="",DRAFT!$A191="IM"),"",DRAFT!W191)</f>
        <v/>
      </c>
      <c r="E188" s="4" t="str">
        <f>IF(OR(DRAFT!$A191="",DRAFT!$A191="IM"),"",DRAFT!AF191)</f>
        <v/>
      </c>
      <c r="F188" s="4" t="str">
        <f>IF(OR(DRAFT!$A191="",DRAFT!$A191="IM"),"",DRAFT!AO191)</f>
        <v/>
      </c>
      <c r="G188" s="4" t="str">
        <f>IF(OR(DRAFT!$A191="",DRAFT!$A191="IM"),"",DRAFT!AX191)</f>
        <v/>
      </c>
      <c r="H188" s="4" t="str">
        <f>IF(OR(DRAFT!$A191="",DRAFT!$A191="IM"),"",DRAFT!BG191)</f>
        <v/>
      </c>
      <c r="I188" s="4" t="str">
        <f>IF(OR(DRAFT!$A191="",DRAFT!$A191="IM"),"",DRAFT!BP191)</f>
        <v/>
      </c>
      <c r="J188" s="4" t="str">
        <f>IF(OR(DRAFT!$A191="",DRAFT!$A191="IM"),"",DRAFT!BY191)</f>
        <v/>
      </c>
      <c r="K188" s="4" t="str">
        <f>IF(OR(DRAFT!$A191="",DRAFT!$A191="IM"),"",DRAFT!CI191)</f>
        <v/>
      </c>
      <c r="L188" s="4" t="str">
        <f>IF(OR(DRAFT!$A191="",DRAFT!$A191="IM"),"",DRAFT!CO191)</f>
        <v/>
      </c>
      <c r="M188" s="70" t="str">
        <f>IF(OR(DRAFT!$A191="",DRAFT!$A191="IM"),"",IFERROR(DRAFT!CS191+DRAFT!CT191,""))</f>
        <v/>
      </c>
    </row>
    <row r="189" spans="1:13" ht="18" customHeight="1" x14ac:dyDescent="0.25">
      <c r="A189" s="70" t="str">
        <f>IF(OR(DRAFT!$A192="",DRAFT!$A192="IM"),"",DRAFT!B192)</f>
        <v/>
      </c>
      <c r="B189" s="4" t="str">
        <f>IF(OR(DRAFT!$A192="",DRAFT!$A192="IM"),"",DRAFT!E192)</f>
        <v/>
      </c>
      <c r="C189" s="4" t="str">
        <f>IF(OR(DRAFT!$A192="",DRAFT!$A192="IM"),"",DRAFT!N192)</f>
        <v/>
      </c>
      <c r="D189" s="4" t="str">
        <f>IF(OR(DRAFT!$A192="",DRAFT!$A192="IM"),"",DRAFT!W192)</f>
        <v/>
      </c>
      <c r="E189" s="4" t="str">
        <f>IF(OR(DRAFT!$A192="",DRAFT!$A192="IM"),"",DRAFT!AF192)</f>
        <v/>
      </c>
      <c r="F189" s="4" t="str">
        <f>IF(OR(DRAFT!$A192="",DRAFT!$A192="IM"),"",DRAFT!AO192)</f>
        <v/>
      </c>
      <c r="G189" s="4" t="str">
        <f>IF(OR(DRAFT!$A192="",DRAFT!$A192="IM"),"",DRAFT!AX192)</f>
        <v/>
      </c>
      <c r="H189" s="4" t="str">
        <f>IF(OR(DRAFT!$A192="",DRAFT!$A192="IM"),"",DRAFT!BG192)</f>
        <v/>
      </c>
      <c r="I189" s="4" t="str">
        <f>IF(OR(DRAFT!$A192="",DRAFT!$A192="IM"),"",DRAFT!BP192)</f>
        <v/>
      </c>
      <c r="J189" s="4" t="str">
        <f>IF(OR(DRAFT!$A192="",DRAFT!$A192="IM"),"",DRAFT!BY192)</f>
        <v/>
      </c>
      <c r="K189" s="4" t="str">
        <f>IF(OR(DRAFT!$A192="",DRAFT!$A192="IM"),"",DRAFT!CI192)</f>
        <v/>
      </c>
      <c r="L189" s="4" t="str">
        <f>IF(OR(DRAFT!$A192="",DRAFT!$A192="IM"),"",DRAFT!CO192)</f>
        <v/>
      </c>
      <c r="M189" s="70" t="str">
        <f>IF(OR(DRAFT!$A192="",DRAFT!$A192="IM"),"",IFERROR(DRAFT!CS192+DRAFT!CT192,""))</f>
        <v/>
      </c>
    </row>
    <row r="190" spans="1:13" ht="18" customHeight="1" x14ac:dyDescent="0.25">
      <c r="A190" s="70" t="str">
        <f>IF(OR(DRAFT!$A193="",DRAFT!$A193="IM"),"",DRAFT!B193)</f>
        <v/>
      </c>
      <c r="B190" s="4" t="str">
        <f>IF(OR(DRAFT!$A193="",DRAFT!$A193="IM"),"",DRAFT!E193)</f>
        <v/>
      </c>
      <c r="C190" s="4" t="str">
        <f>IF(OR(DRAFT!$A193="",DRAFT!$A193="IM"),"",DRAFT!N193)</f>
        <v/>
      </c>
      <c r="D190" s="4" t="str">
        <f>IF(OR(DRAFT!$A193="",DRAFT!$A193="IM"),"",DRAFT!W193)</f>
        <v/>
      </c>
      <c r="E190" s="4" t="str">
        <f>IF(OR(DRAFT!$A193="",DRAFT!$A193="IM"),"",DRAFT!AF193)</f>
        <v/>
      </c>
      <c r="F190" s="4" t="str">
        <f>IF(OR(DRAFT!$A193="",DRAFT!$A193="IM"),"",DRAFT!AO193)</f>
        <v/>
      </c>
      <c r="G190" s="4" t="str">
        <f>IF(OR(DRAFT!$A193="",DRAFT!$A193="IM"),"",DRAFT!AX193)</f>
        <v/>
      </c>
      <c r="H190" s="4" t="str">
        <f>IF(OR(DRAFT!$A193="",DRAFT!$A193="IM"),"",DRAFT!BG193)</f>
        <v/>
      </c>
      <c r="I190" s="4" t="str">
        <f>IF(OR(DRAFT!$A193="",DRAFT!$A193="IM"),"",DRAFT!BP193)</f>
        <v/>
      </c>
      <c r="J190" s="4" t="str">
        <f>IF(OR(DRAFT!$A193="",DRAFT!$A193="IM"),"",DRAFT!BY193)</f>
        <v/>
      </c>
      <c r="K190" s="4" t="str">
        <f>IF(OR(DRAFT!$A193="",DRAFT!$A193="IM"),"",DRAFT!CI193)</f>
        <v/>
      </c>
      <c r="L190" s="4" t="str">
        <f>IF(OR(DRAFT!$A193="",DRAFT!$A193="IM"),"",DRAFT!CO193)</f>
        <v/>
      </c>
      <c r="M190" s="70" t="str">
        <f>IF(OR(DRAFT!$A193="",DRAFT!$A193="IM"),"",IFERROR(DRAFT!CS193+DRAFT!CT193,""))</f>
        <v/>
      </c>
    </row>
    <row r="191" spans="1:13" ht="18" customHeight="1" x14ac:dyDescent="0.25">
      <c r="A191" s="70" t="str">
        <f>IF(OR(DRAFT!$A194="",DRAFT!$A194="IM"),"",DRAFT!B194)</f>
        <v/>
      </c>
      <c r="B191" s="4" t="str">
        <f>IF(OR(DRAFT!$A194="",DRAFT!$A194="IM"),"",DRAFT!E194)</f>
        <v/>
      </c>
      <c r="C191" s="4" t="str">
        <f>IF(OR(DRAFT!$A194="",DRAFT!$A194="IM"),"",DRAFT!N194)</f>
        <v/>
      </c>
      <c r="D191" s="4" t="str">
        <f>IF(OR(DRAFT!$A194="",DRAFT!$A194="IM"),"",DRAFT!W194)</f>
        <v/>
      </c>
      <c r="E191" s="4" t="str">
        <f>IF(OR(DRAFT!$A194="",DRAFT!$A194="IM"),"",DRAFT!AF194)</f>
        <v/>
      </c>
      <c r="F191" s="4" t="str">
        <f>IF(OR(DRAFT!$A194="",DRAFT!$A194="IM"),"",DRAFT!AO194)</f>
        <v/>
      </c>
      <c r="G191" s="4" t="str">
        <f>IF(OR(DRAFT!$A194="",DRAFT!$A194="IM"),"",DRAFT!AX194)</f>
        <v/>
      </c>
      <c r="H191" s="4" t="str">
        <f>IF(OR(DRAFT!$A194="",DRAFT!$A194="IM"),"",DRAFT!BG194)</f>
        <v/>
      </c>
      <c r="I191" s="4" t="str">
        <f>IF(OR(DRAFT!$A194="",DRAFT!$A194="IM"),"",DRAFT!BP194)</f>
        <v/>
      </c>
      <c r="J191" s="4" t="str">
        <f>IF(OR(DRAFT!$A194="",DRAFT!$A194="IM"),"",DRAFT!BY194)</f>
        <v/>
      </c>
      <c r="K191" s="4" t="str">
        <f>IF(OR(DRAFT!$A194="",DRAFT!$A194="IM"),"",DRAFT!CI194)</f>
        <v/>
      </c>
      <c r="L191" s="4" t="str">
        <f>IF(OR(DRAFT!$A194="",DRAFT!$A194="IM"),"",DRAFT!CO194)</f>
        <v/>
      </c>
      <c r="M191" s="70" t="str">
        <f>IF(OR(DRAFT!$A194="",DRAFT!$A194="IM"),"",IFERROR(DRAFT!CS194+DRAFT!CT194,""))</f>
        <v/>
      </c>
    </row>
    <row r="192" spans="1:13" ht="18" customHeight="1" x14ac:dyDescent="0.25">
      <c r="A192" s="70" t="str">
        <f>IF(OR(DRAFT!$A195="",DRAFT!$A195="IM"),"",DRAFT!B195)</f>
        <v/>
      </c>
      <c r="B192" s="4" t="str">
        <f>IF(OR(DRAFT!$A195="",DRAFT!$A195="IM"),"",DRAFT!E195)</f>
        <v/>
      </c>
      <c r="C192" s="4" t="str">
        <f>IF(OR(DRAFT!$A195="",DRAFT!$A195="IM"),"",DRAFT!N195)</f>
        <v/>
      </c>
      <c r="D192" s="4" t="str">
        <f>IF(OR(DRAFT!$A195="",DRAFT!$A195="IM"),"",DRAFT!W195)</f>
        <v/>
      </c>
      <c r="E192" s="4" t="str">
        <f>IF(OR(DRAFT!$A195="",DRAFT!$A195="IM"),"",DRAFT!AF195)</f>
        <v/>
      </c>
      <c r="F192" s="4" t="str">
        <f>IF(OR(DRAFT!$A195="",DRAFT!$A195="IM"),"",DRAFT!AO195)</f>
        <v/>
      </c>
      <c r="G192" s="4" t="str">
        <f>IF(OR(DRAFT!$A195="",DRAFT!$A195="IM"),"",DRAFT!AX195)</f>
        <v/>
      </c>
      <c r="H192" s="4" t="str">
        <f>IF(OR(DRAFT!$A195="",DRAFT!$A195="IM"),"",DRAFT!BG195)</f>
        <v/>
      </c>
      <c r="I192" s="4" t="str">
        <f>IF(OR(DRAFT!$A195="",DRAFT!$A195="IM"),"",DRAFT!BP195)</f>
        <v/>
      </c>
      <c r="J192" s="4" t="str">
        <f>IF(OR(DRAFT!$A195="",DRAFT!$A195="IM"),"",DRAFT!BY195)</f>
        <v/>
      </c>
      <c r="K192" s="4" t="str">
        <f>IF(OR(DRAFT!$A195="",DRAFT!$A195="IM"),"",DRAFT!CI195)</f>
        <v/>
      </c>
      <c r="L192" s="4" t="str">
        <f>IF(OR(DRAFT!$A195="",DRAFT!$A195="IM"),"",DRAFT!CO195)</f>
        <v/>
      </c>
      <c r="M192" s="70" t="str">
        <f>IF(OR(DRAFT!$A195="",DRAFT!$A195="IM"),"",IFERROR(DRAFT!CS195+DRAFT!CT195,""))</f>
        <v/>
      </c>
    </row>
    <row r="193" spans="1:13" ht="18" customHeight="1" x14ac:dyDescent="0.25">
      <c r="A193" s="70" t="str">
        <f>IF(OR(DRAFT!$A196="",DRAFT!$A196="IM"),"",DRAFT!B196)</f>
        <v/>
      </c>
      <c r="B193" s="4" t="str">
        <f>IF(OR(DRAFT!$A196="",DRAFT!$A196="IM"),"",DRAFT!E196)</f>
        <v/>
      </c>
      <c r="C193" s="4" t="str">
        <f>IF(OR(DRAFT!$A196="",DRAFT!$A196="IM"),"",DRAFT!N196)</f>
        <v/>
      </c>
      <c r="D193" s="4" t="str">
        <f>IF(OR(DRAFT!$A196="",DRAFT!$A196="IM"),"",DRAFT!W196)</f>
        <v/>
      </c>
      <c r="E193" s="4" t="str">
        <f>IF(OR(DRAFT!$A196="",DRAFT!$A196="IM"),"",DRAFT!AF196)</f>
        <v/>
      </c>
      <c r="F193" s="4" t="str">
        <f>IF(OR(DRAFT!$A196="",DRAFT!$A196="IM"),"",DRAFT!AO196)</f>
        <v/>
      </c>
      <c r="G193" s="4" t="str">
        <f>IF(OR(DRAFT!$A196="",DRAFT!$A196="IM"),"",DRAFT!AX196)</f>
        <v/>
      </c>
      <c r="H193" s="4" t="str">
        <f>IF(OR(DRAFT!$A196="",DRAFT!$A196="IM"),"",DRAFT!BG196)</f>
        <v/>
      </c>
      <c r="I193" s="4" t="str">
        <f>IF(OR(DRAFT!$A196="",DRAFT!$A196="IM"),"",DRAFT!BP196)</f>
        <v/>
      </c>
      <c r="J193" s="4" t="str">
        <f>IF(OR(DRAFT!$A196="",DRAFT!$A196="IM"),"",DRAFT!BY196)</f>
        <v/>
      </c>
      <c r="K193" s="4" t="str">
        <f>IF(OR(DRAFT!$A196="",DRAFT!$A196="IM"),"",DRAFT!CI196)</f>
        <v/>
      </c>
      <c r="L193" s="4" t="str">
        <f>IF(OR(DRAFT!$A196="",DRAFT!$A196="IM"),"",DRAFT!CO196)</f>
        <v/>
      </c>
      <c r="M193" s="70" t="str">
        <f>IF(OR(DRAFT!$A196="",DRAFT!$A196="IM"),"",IFERROR(DRAFT!CS196+DRAFT!CT196,""))</f>
        <v/>
      </c>
    </row>
    <row r="194" spans="1:13" ht="18" customHeight="1" x14ac:dyDescent="0.25">
      <c r="A194" s="70" t="str">
        <f>IF(OR(DRAFT!$A197="",DRAFT!$A197="IM"),"",DRAFT!B197)</f>
        <v/>
      </c>
      <c r="B194" s="4" t="str">
        <f>IF(OR(DRAFT!$A197="",DRAFT!$A197="IM"),"",DRAFT!E197)</f>
        <v/>
      </c>
      <c r="C194" s="4" t="str">
        <f>IF(OR(DRAFT!$A197="",DRAFT!$A197="IM"),"",DRAFT!N197)</f>
        <v/>
      </c>
      <c r="D194" s="4" t="str">
        <f>IF(OR(DRAFT!$A197="",DRAFT!$A197="IM"),"",DRAFT!W197)</f>
        <v/>
      </c>
      <c r="E194" s="4" t="str">
        <f>IF(OR(DRAFT!$A197="",DRAFT!$A197="IM"),"",DRAFT!AF197)</f>
        <v/>
      </c>
      <c r="F194" s="4" t="str">
        <f>IF(OR(DRAFT!$A197="",DRAFT!$A197="IM"),"",DRAFT!AO197)</f>
        <v/>
      </c>
      <c r="G194" s="4" t="str">
        <f>IF(OR(DRAFT!$A197="",DRAFT!$A197="IM"),"",DRAFT!AX197)</f>
        <v/>
      </c>
      <c r="H194" s="4" t="str">
        <f>IF(OR(DRAFT!$A197="",DRAFT!$A197="IM"),"",DRAFT!BG197)</f>
        <v/>
      </c>
      <c r="I194" s="4" t="str">
        <f>IF(OR(DRAFT!$A197="",DRAFT!$A197="IM"),"",DRAFT!BP197)</f>
        <v/>
      </c>
      <c r="J194" s="4" t="str">
        <f>IF(OR(DRAFT!$A197="",DRAFT!$A197="IM"),"",DRAFT!BY197)</f>
        <v/>
      </c>
      <c r="K194" s="4" t="str">
        <f>IF(OR(DRAFT!$A197="",DRAFT!$A197="IM"),"",DRAFT!CI197)</f>
        <v/>
      </c>
      <c r="L194" s="4" t="str">
        <f>IF(OR(DRAFT!$A197="",DRAFT!$A197="IM"),"",DRAFT!CO197)</f>
        <v/>
      </c>
      <c r="M194" s="70" t="str">
        <f>IF(OR(DRAFT!$A197="",DRAFT!$A197="IM"),"",IFERROR(DRAFT!CS197+DRAFT!CT197,""))</f>
        <v/>
      </c>
    </row>
    <row r="195" spans="1:13" ht="18" customHeight="1" x14ac:dyDescent="0.25">
      <c r="A195" s="70" t="str">
        <f>IF(OR(DRAFT!$A198="",DRAFT!$A198="IM"),"",DRAFT!B198)</f>
        <v/>
      </c>
      <c r="B195" s="4" t="str">
        <f>IF(OR(DRAFT!$A198="",DRAFT!$A198="IM"),"",DRAFT!E198)</f>
        <v/>
      </c>
      <c r="C195" s="4" t="str">
        <f>IF(OR(DRAFT!$A198="",DRAFT!$A198="IM"),"",DRAFT!N198)</f>
        <v/>
      </c>
      <c r="D195" s="4" t="str">
        <f>IF(OR(DRAFT!$A198="",DRAFT!$A198="IM"),"",DRAFT!W198)</f>
        <v/>
      </c>
      <c r="E195" s="4" t="str">
        <f>IF(OR(DRAFT!$A198="",DRAFT!$A198="IM"),"",DRAFT!AF198)</f>
        <v/>
      </c>
      <c r="F195" s="4" t="str">
        <f>IF(OR(DRAFT!$A198="",DRAFT!$A198="IM"),"",DRAFT!AO198)</f>
        <v/>
      </c>
      <c r="G195" s="4" t="str">
        <f>IF(OR(DRAFT!$A198="",DRAFT!$A198="IM"),"",DRAFT!AX198)</f>
        <v/>
      </c>
      <c r="H195" s="4" t="str">
        <f>IF(OR(DRAFT!$A198="",DRAFT!$A198="IM"),"",DRAFT!BG198)</f>
        <v/>
      </c>
      <c r="I195" s="4" t="str">
        <f>IF(OR(DRAFT!$A198="",DRAFT!$A198="IM"),"",DRAFT!BP198)</f>
        <v/>
      </c>
      <c r="J195" s="4" t="str">
        <f>IF(OR(DRAFT!$A198="",DRAFT!$A198="IM"),"",DRAFT!BY198)</f>
        <v/>
      </c>
      <c r="K195" s="4" t="str">
        <f>IF(OR(DRAFT!$A198="",DRAFT!$A198="IM"),"",DRAFT!CI198)</f>
        <v/>
      </c>
      <c r="L195" s="4" t="str">
        <f>IF(OR(DRAFT!$A198="",DRAFT!$A198="IM"),"",DRAFT!CO198)</f>
        <v/>
      </c>
      <c r="M195" s="70" t="str">
        <f>IF(OR(DRAFT!$A198="",DRAFT!$A198="IM"),"",IFERROR(DRAFT!CS198+DRAFT!CT198,""))</f>
        <v/>
      </c>
    </row>
    <row r="196" spans="1:13" ht="18" customHeight="1" x14ac:dyDescent="0.25">
      <c r="A196" s="70" t="str">
        <f>IF(OR(DRAFT!$A199="",DRAFT!$A199="IM"),"",DRAFT!B199)</f>
        <v/>
      </c>
      <c r="B196" s="4" t="str">
        <f>IF(OR(DRAFT!$A199="",DRAFT!$A199="IM"),"",DRAFT!E199)</f>
        <v/>
      </c>
      <c r="C196" s="4" t="str">
        <f>IF(OR(DRAFT!$A199="",DRAFT!$A199="IM"),"",DRAFT!N199)</f>
        <v/>
      </c>
      <c r="D196" s="4" t="str">
        <f>IF(OR(DRAFT!$A199="",DRAFT!$A199="IM"),"",DRAFT!W199)</f>
        <v/>
      </c>
      <c r="E196" s="4" t="str">
        <f>IF(OR(DRAFT!$A199="",DRAFT!$A199="IM"),"",DRAFT!AF199)</f>
        <v/>
      </c>
      <c r="F196" s="4" t="str">
        <f>IF(OR(DRAFT!$A199="",DRAFT!$A199="IM"),"",DRAFT!AO199)</f>
        <v/>
      </c>
      <c r="G196" s="4" t="str">
        <f>IF(OR(DRAFT!$A199="",DRAFT!$A199="IM"),"",DRAFT!AX199)</f>
        <v/>
      </c>
      <c r="H196" s="4" t="str">
        <f>IF(OR(DRAFT!$A199="",DRAFT!$A199="IM"),"",DRAFT!BG199)</f>
        <v/>
      </c>
      <c r="I196" s="4" t="str">
        <f>IF(OR(DRAFT!$A199="",DRAFT!$A199="IM"),"",DRAFT!BP199)</f>
        <v/>
      </c>
      <c r="J196" s="4" t="str">
        <f>IF(OR(DRAFT!$A199="",DRAFT!$A199="IM"),"",DRAFT!BY199)</f>
        <v/>
      </c>
      <c r="K196" s="4" t="str">
        <f>IF(OR(DRAFT!$A199="",DRAFT!$A199="IM"),"",DRAFT!CI199)</f>
        <v/>
      </c>
      <c r="L196" s="4" t="str">
        <f>IF(OR(DRAFT!$A199="",DRAFT!$A199="IM"),"",DRAFT!CO199)</f>
        <v/>
      </c>
      <c r="M196" s="70" t="str">
        <f>IF(OR(DRAFT!$A199="",DRAFT!$A199="IM"),"",IFERROR(DRAFT!CS199+DRAFT!CT199,""))</f>
        <v/>
      </c>
    </row>
    <row r="197" spans="1:13" ht="18" customHeight="1" x14ac:dyDescent="0.25">
      <c r="A197" s="70" t="str">
        <f>IF(OR(DRAFT!$A200="",DRAFT!$A200="IM"),"",DRAFT!B200)</f>
        <v/>
      </c>
      <c r="B197" s="4" t="str">
        <f>IF(OR(DRAFT!$A200="",DRAFT!$A200="IM"),"",DRAFT!E200)</f>
        <v/>
      </c>
      <c r="C197" s="4" t="str">
        <f>IF(OR(DRAFT!$A200="",DRAFT!$A200="IM"),"",DRAFT!N200)</f>
        <v/>
      </c>
      <c r="D197" s="4" t="str">
        <f>IF(OR(DRAFT!$A200="",DRAFT!$A200="IM"),"",DRAFT!W200)</f>
        <v/>
      </c>
      <c r="E197" s="4" t="str">
        <f>IF(OR(DRAFT!$A200="",DRAFT!$A200="IM"),"",DRAFT!AF200)</f>
        <v/>
      </c>
      <c r="F197" s="4" t="str">
        <f>IF(OR(DRAFT!$A200="",DRAFT!$A200="IM"),"",DRAFT!AO200)</f>
        <v/>
      </c>
      <c r="G197" s="4" t="str">
        <f>IF(OR(DRAFT!$A200="",DRAFT!$A200="IM"),"",DRAFT!AX200)</f>
        <v/>
      </c>
      <c r="H197" s="4" t="str">
        <f>IF(OR(DRAFT!$A200="",DRAFT!$A200="IM"),"",DRAFT!BG200)</f>
        <v/>
      </c>
      <c r="I197" s="4" t="str">
        <f>IF(OR(DRAFT!$A200="",DRAFT!$A200="IM"),"",DRAFT!BP200)</f>
        <v/>
      </c>
      <c r="J197" s="4" t="str">
        <f>IF(OR(DRAFT!$A200="",DRAFT!$A200="IM"),"",DRAFT!BY200)</f>
        <v/>
      </c>
      <c r="K197" s="4" t="str">
        <f>IF(OR(DRAFT!$A200="",DRAFT!$A200="IM"),"",DRAFT!CI200)</f>
        <v/>
      </c>
      <c r="L197" s="4" t="str">
        <f>IF(OR(DRAFT!$A200="",DRAFT!$A200="IM"),"",DRAFT!CO200)</f>
        <v/>
      </c>
      <c r="M197" s="70" t="str">
        <f>IF(OR(DRAFT!$A200="",DRAFT!$A200="IM"),"",IFERROR(DRAFT!CS200+DRAFT!CT200,""))</f>
        <v/>
      </c>
    </row>
    <row r="198" spans="1:13" ht="18" customHeight="1" x14ac:dyDescent="0.25">
      <c r="A198" s="70" t="str">
        <f>IF(OR(DRAFT!$A201="",DRAFT!$A201="IM"),"",DRAFT!B201)</f>
        <v/>
      </c>
      <c r="B198" s="4" t="str">
        <f>IF(OR(DRAFT!$A201="",DRAFT!$A201="IM"),"",DRAFT!E201)</f>
        <v/>
      </c>
      <c r="C198" s="4" t="str">
        <f>IF(OR(DRAFT!$A201="",DRAFT!$A201="IM"),"",DRAFT!N201)</f>
        <v/>
      </c>
      <c r="D198" s="4" t="str">
        <f>IF(OR(DRAFT!$A201="",DRAFT!$A201="IM"),"",DRAFT!W201)</f>
        <v/>
      </c>
      <c r="E198" s="4" t="str">
        <f>IF(OR(DRAFT!$A201="",DRAFT!$A201="IM"),"",DRAFT!AF201)</f>
        <v/>
      </c>
      <c r="F198" s="4" t="str">
        <f>IF(OR(DRAFT!$A201="",DRAFT!$A201="IM"),"",DRAFT!AO201)</f>
        <v/>
      </c>
      <c r="G198" s="4" t="str">
        <f>IF(OR(DRAFT!$A201="",DRAFT!$A201="IM"),"",DRAFT!AX201)</f>
        <v/>
      </c>
      <c r="H198" s="4" t="str">
        <f>IF(OR(DRAFT!$A201="",DRAFT!$A201="IM"),"",DRAFT!BG201)</f>
        <v/>
      </c>
      <c r="I198" s="4" t="str">
        <f>IF(OR(DRAFT!$A201="",DRAFT!$A201="IM"),"",DRAFT!BP201)</f>
        <v/>
      </c>
      <c r="J198" s="4" t="str">
        <f>IF(OR(DRAFT!$A201="",DRAFT!$A201="IM"),"",DRAFT!BY201)</f>
        <v/>
      </c>
      <c r="K198" s="4" t="str">
        <f>IF(OR(DRAFT!$A201="",DRAFT!$A201="IM"),"",DRAFT!CI201)</f>
        <v/>
      </c>
      <c r="L198" s="4" t="str">
        <f>IF(OR(DRAFT!$A201="",DRAFT!$A201="IM"),"",DRAFT!CO201)</f>
        <v/>
      </c>
      <c r="M198" s="70" t="str">
        <f>IF(OR(DRAFT!$A201="",DRAFT!$A201="IM"),"",IFERROR(DRAFT!CS201+DRAFT!CT201,""))</f>
        <v/>
      </c>
    </row>
    <row r="199" spans="1:13" ht="18" customHeight="1" x14ac:dyDescent="0.25">
      <c r="A199" s="70" t="str">
        <f>IF(OR(DRAFT!$A202="",DRAFT!$A202="IM"),"",DRAFT!B202)</f>
        <v/>
      </c>
      <c r="B199" s="4" t="str">
        <f>IF(OR(DRAFT!$A202="",DRAFT!$A202="IM"),"",DRAFT!E202)</f>
        <v/>
      </c>
      <c r="C199" s="4" t="str">
        <f>IF(OR(DRAFT!$A202="",DRAFT!$A202="IM"),"",DRAFT!N202)</f>
        <v/>
      </c>
      <c r="D199" s="4" t="str">
        <f>IF(OR(DRAFT!$A202="",DRAFT!$A202="IM"),"",DRAFT!W202)</f>
        <v/>
      </c>
      <c r="E199" s="4" t="str">
        <f>IF(OR(DRAFT!$A202="",DRAFT!$A202="IM"),"",DRAFT!AF202)</f>
        <v/>
      </c>
      <c r="F199" s="4" t="str">
        <f>IF(OR(DRAFT!$A202="",DRAFT!$A202="IM"),"",DRAFT!AO202)</f>
        <v/>
      </c>
      <c r="G199" s="4" t="str">
        <f>IF(OR(DRAFT!$A202="",DRAFT!$A202="IM"),"",DRAFT!AX202)</f>
        <v/>
      </c>
      <c r="H199" s="4" t="str">
        <f>IF(OR(DRAFT!$A202="",DRAFT!$A202="IM"),"",DRAFT!BG202)</f>
        <v/>
      </c>
      <c r="I199" s="4" t="str">
        <f>IF(OR(DRAFT!$A202="",DRAFT!$A202="IM"),"",DRAFT!BP202)</f>
        <v/>
      </c>
      <c r="J199" s="4" t="str">
        <f>IF(OR(DRAFT!$A202="",DRAFT!$A202="IM"),"",DRAFT!BY202)</f>
        <v/>
      </c>
      <c r="K199" s="4" t="str">
        <f>IF(OR(DRAFT!$A202="",DRAFT!$A202="IM"),"",DRAFT!CI202)</f>
        <v/>
      </c>
      <c r="L199" s="4" t="str">
        <f>IF(OR(DRAFT!$A202="",DRAFT!$A202="IM"),"",DRAFT!CO202)</f>
        <v/>
      </c>
      <c r="M199" s="70" t="str">
        <f>IF(OR(DRAFT!$A202="",DRAFT!$A202="IM"),"",IFERROR(DRAFT!CS202+DRAFT!CT202,""))</f>
        <v/>
      </c>
    </row>
    <row r="200" spans="1:13" ht="18" customHeight="1" x14ac:dyDescent="0.25">
      <c r="A200" s="70" t="str">
        <f>IF(OR(DRAFT!$A203="",DRAFT!$A203="IM"),"",DRAFT!B203)</f>
        <v/>
      </c>
      <c r="B200" s="4" t="str">
        <f>IF(OR(DRAFT!$A203="",DRAFT!$A203="IM"),"",DRAFT!E203)</f>
        <v/>
      </c>
      <c r="C200" s="4" t="str">
        <f>IF(OR(DRAFT!$A203="",DRAFT!$A203="IM"),"",DRAFT!N203)</f>
        <v/>
      </c>
      <c r="D200" s="4" t="str">
        <f>IF(OR(DRAFT!$A203="",DRAFT!$A203="IM"),"",DRAFT!W203)</f>
        <v/>
      </c>
      <c r="E200" s="4" t="str">
        <f>IF(OR(DRAFT!$A203="",DRAFT!$A203="IM"),"",DRAFT!AF203)</f>
        <v/>
      </c>
      <c r="F200" s="4" t="str">
        <f>IF(OR(DRAFT!$A203="",DRAFT!$A203="IM"),"",DRAFT!AO203)</f>
        <v/>
      </c>
      <c r="G200" s="4" t="str">
        <f>IF(OR(DRAFT!$A203="",DRAFT!$A203="IM"),"",DRAFT!AX203)</f>
        <v/>
      </c>
      <c r="H200" s="4" t="str">
        <f>IF(OR(DRAFT!$A203="",DRAFT!$A203="IM"),"",DRAFT!BG203)</f>
        <v/>
      </c>
      <c r="I200" s="4" t="str">
        <f>IF(OR(DRAFT!$A203="",DRAFT!$A203="IM"),"",DRAFT!BP203)</f>
        <v/>
      </c>
      <c r="J200" s="4" t="str">
        <f>IF(OR(DRAFT!$A203="",DRAFT!$A203="IM"),"",DRAFT!BY203)</f>
        <v/>
      </c>
      <c r="K200" s="4" t="str">
        <f>IF(OR(DRAFT!$A203="",DRAFT!$A203="IM"),"",DRAFT!CI203)</f>
        <v/>
      </c>
      <c r="L200" s="4" t="str">
        <f>IF(OR(DRAFT!$A203="",DRAFT!$A203="IM"),"",DRAFT!CO203)</f>
        <v/>
      </c>
      <c r="M200" s="70" t="str">
        <f>IF(OR(DRAFT!$A203="",DRAFT!$A203="IM"),"",IFERROR(DRAFT!CS203+DRAFT!CT203,""))</f>
        <v/>
      </c>
    </row>
    <row r="201" spans="1:13" ht="18" customHeight="1" x14ac:dyDescent="0.25">
      <c r="A201" s="70" t="str">
        <f>IF(OR(DRAFT!$A204="",DRAFT!$A204="IM"),"",DRAFT!B204)</f>
        <v/>
      </c>
      <c r="B201" s="4" t="str">
        <f>IF(OR(DRAFT!$A204="",DRAFT!$A204="IM"),"",DRAFT!E204)</f>
        <v/>
      </c>
      <c r="C201" s="4" t="str">
        <f>IF(OR(DRAFT!$A204="",DRAFT!$A204="IM"),"",DRAFT!N204)</f>
        <v/>
      </c>
      <c r="D201" s="4" t="str">
        <f>IF(OR(DRAFT!$A204="",DRAFT!$A204="IM"),"",DRAFT!W204)</f>
        <v/>
      </c>
      <c r="E201" s="4" t="str">
        <f>IF(OR(DRAFT!$A204="",DRAFT!$A204="IM"),"",DRAFT!AF204)</f>
        <v/>
      </c>
      <c r="F201" s="4" t="str">
        <f>IF(OR(DRAFT!$A204="",DRAFT!$A204="IM"),"",DRAFT!AO204)</f>
        <v/>
      </c>
      <c r="G201" s="4" t="str">
        <f>IF(OR(DRAFT!$A204="",DRAFT!$A204="IM"),"",DRAFT!AX204)</f>
        <v/>
      </c>
      <c r="H201" s="4" t="str">
        <f>IF(OR(DRAFT!$A204="",DRAFT!$A204="IM"),"",DRAFT!BG204)</f>
        <v/>
      </c>
      <c r="I201" s="4" t="str">
        <f>IF(OR(DRAFT!$A204="",DRAFT!$A204="IM"),"",DRAFT!BP204)</f>
        <v/>
      </c>
      <c r="J201" s="4" t="str">
        <f>IF(OR(DRAFT!$A204="",DRAFT!$A204="IM"),"",DRAFT!BY204)</f>
        <v/>
      </c>
      <c r="K201" s="4" t="str">
        <f>IF(OR(DRAFT!$A204="",DRAFT!$A204="IM"),"",DRAFT!CI204)</f>
        <v/>
      </c>
      <c r="L201" s="4" t="str">
        <f>IF(OR(DRAFT!$A204="",DRAFT!$A204="IM"),"",DRAFT!CO204)</f>
        <v/>
      </c>
      <c r="M201" s="70" t="str">
        <f>IF(OR(DRAFT!$A204="",DRAFT!$A204="IM"),"",IFERROR(DRAFT!CS204+DRAFT!CT204,""))</f>
        <v/>
      </c>
    </row>
    <row r="202" spans="1:13" ht="18" customHeight="1" x14ac:dyDescent="0.25">
      <c r="A202" s="70" t="str">
        <f>IF(OR(DRAFT!$A205="",DRAFT!$A205="IM"),"",DRAFT!B205)</f>
        <v/>
      </c>
      <c r="B202" s="4" t="str">
        <f>IF(OR(DRAFT!$A205="",DRAFT!$A205="IM"),"",DRAFT!E205)</f>
        <v/>
      </c>
      <c r="C202" s="4" t="str">
        <f>IF(OR(DRAFT!$A205="",DRAFT!$A205="IM"),"",DRAFT!N205)</f>
        <v/>
      </c>
      <c r="D202" s="4" t="str">
        <f>IF(OR(DRAFT!$A205="",DRAFT!$A205="IM"),"",DRAFT!W205)</f>
        <v/>
      </c>
      <c r="E202" s="4" t="str">
        <f>IF(OR(DRAFT!$A205="",DRAFT!$A205="IM"),"",DRAFT!AF205)</f>
        <v/>
      </c>
      <c r="F202" s="4" t="str">
        <f>IF(OR(DRAFT!$A205="",DRAFT!$A205="IM"),"",DRAFT!AO205)</f>
        <v/>
      </c>
      <c r="G202" s="4" t="str">
        <f>IF(OR(DRAFT!$A205="",DRAFT!$A205="IM"),"",DRAFT!AX205)</f>
        <v/>
      </c>
      <c r="H202" s="4" t="str">
        <f>IF(OR(DRAFT!$A205="",DRAFT!$A205="IM"),"",DRAFT!BG205)</f>
        <v/>
      </c>
      <c r="I202" s="4" t="str">
        <f>IF(OR(DRAFT!$A205="",DRAFT!$A205="IM"),"",DRAFT!BP205)</f>
        <v/>
      </c>
      <c r="J202" s="4" t="str">
        <f>IF(OR(DRAFT!$A205="",DRAFT!$A205="IM"),"",DRAFT!BY205)</f>
        <v/>
      </c>
      <c r="K202" s="4" t="str">
        <f>IF(OR(DRAFT!$A205="",DRAFT!$A205="IM"),"",DRAFT!CI205)</f>
        <v/>
      </c>
      <c r="L202" s="4" t="str">
        <f>IF(OR(DRAFT!$A205="",DRAFT!$A205="IM"),"",DRAFT!CO205)</f>
        <v/>
      </c>
      <c r="M202" s="70" t="str">
        <f>IF(OR(DRAFT!$A205="",DRAFT!$A205="IM"),"",IFERROR(DRAFT!CS205+DRAFT!CT205,""))</f>
        <v/>
      </c>
    </row>
    <row r="203" spans="1:13" ht="18" customHeight="1" x14ac:dyDescent="0.25">
      <c r="A203" s="70" t="str">
        <f>IF(OR(DRAFT!$A206="",DRAFT!$A206="IM"),"",DRAFT!B206)</f>
        <v/>
      </c>
      <c r="B203" s="4" t="str">
        <f>IF(OR(DRAFT!$A206="",DRAFT!$A206="IM"),"",DRAFT!E206)</f>
        <v/>
      </c>
      <c r="C203" s="4" t="str">
        <f>IF(OR(DRAFT!$A206="",DRAFT!$A206="IM"),"",DRAFT!N206)</f>
        <v/>
      </c>
      <c r="D203" s="4" t="str">
        <f>IF(OR(DRAFT!$A206="",DRAFT!$A206="IM"),"",DRAFT!W206)</f>
        <v/>
      </c>
      <c r="E203" s="4" t="str">
        <f>IF(OR(DRAFT!$A206="",DRAFT!$A206="IM"),"",DRAFT!AF206)</f>
        <v/>
      </c>
      <c r="F203" s="4" t="str">
        <f>IF(OR(DRAFT!$A206="",DRAFT!$A206="IM"),"",DRAFT!AO206)</f>
        <v/>
      </c>
      <c r="G203" s="4" t="str">
        <f>IF(OR(DRAFT!$A206="",DRAFT!$A206="IM"),"",DRAFT!AX206)</f>
        <v/>
      </c>
      <c r="H203" s="4" t="str">
        <f>IF(OR(DRAFT!$A206="",DRAFT!$A206="IM"),"",DRAFT!BG206)</f>
        <v/>
      </c>
      <c r="I203" s="4" t="str">
        <f>IF(OR(DRAFT!$A206="",DRAFT!$A206="IM"),"",DRAFT!BP206)</f>
        <v/>
      </c>
      <c r="J203" s="4" t="str">
        <f>IF(OR(DRAFT!$A206="",DRAFT!$A206="IM"),"",DRAFT!BY206)</f>
        <v/>
      </c>
      <c r="K203" s="4" t="str">
        <f>IF(OR(DRAFT!$A206="",DRAFT!$A206="IM"),"",DRAFT!CI206)</f>
        <v/>
      </c>
      <c r="L203" s="4" t="str">
        <f>IF(OR(DRAFT!$A206="",DRAFT!$A206="IM"),"",DRAFT!CO206)</f>
        <v/>
      </c>
      <c r="M203" s="70" t="str">
        <f>IF(OR(DRAFT!$A206="",DRAFT!$A206="IM"),"",IFERROR(DRAFT!CS206+DRAFT!CT206,""))</f>
        <v/>
      </c>
    </row>
    <row r="204" spans="1:13" ht="18" customHeight="1" x14ac:dyDescent="0.25">
      <c r="A204" s="70" t="str">
        <f>IF(OR(DRAFT!$A207="",DRAFT!$A207="IM"),"",DRAFT!B207)</f>
        <v/>
      </c>
      <c r="B204" s="4" t="str">
        <f>IF(OR(DRAFT!$A207="",DRAFT!$A207="IM"),"",DRAFT!E207)</f>
        <v/>
      </c>
      <c r="C204" s="4" t="str">
        <f>IF(OR(DRAFT!$A207="",DRAFT!$A207="IM"),"",DRAFT!N207)</f>
        <v/>
      </c>
      <c r="D204" s="4" t="str">
        <f>IF(OR(DRAFT!$A207="",DRAFT!$A207="IM"),"",DRAFT!W207)</f>
        <v/>
      </c>
      <c r="E204" s="4" t="str">
        <f>IF(OR(DRAFT!$A207="",DRAFT!$A207="IM"),"",DRAFT!AF207)</f>
        <v/>
      </c>
      <c r="F204" s="4" t="str">
        <f>IF(OR(DRAFT!$A207="",DRAFT!$A207="IM"),"",DRAFT!AO207)</f>
        <v/>
      </c>
      <c r="G204" s="4" t="str">
        <f>IF(OR(DRAFT!$A207="",DRAFT!$A207="IM"),"",DRAFT!AX207)</f>
        <v/>
      </c>
      <c r="H204" s="4" t="str">
        <f>IF(OR(DRAFT!$A207="",DRAFT!$A207="IM"),"",DRAFT!BG207)</f>
        <v/>
      </c>
      <c r="I204" s="4" t="str">
        <f>IF(OR(DRAFT!$A207="",DRAFT!$A207="IM"),"",DRAFT!BP207)</f>
        <v/>
      </c>
      <c r="J204" s="4" t="str">
        <f>IF(OR(DRAFT!$A207="",DRAFT!$A207="IM"),"",DRAFT!BY207)</f>
        <v/>
      </c>
      <c r="K204" s="4" t="str">
        <f>IF(OR(DRAFT!$A207="",DRAFT!$A207="IM"),"",DRAFT!CI207)</f>
        <v/>
      </c>
      <c r="L204" s="4" t="str">
        <f>IF(OR(DRAFT!$A207="",DRAFT!$A207="IM"),"",DRAFT!CO207)</f>
        <v/>
      </c>
      <c r="M204" s="70" t="str">
        <f>IF(OR(DRAFT!$A207="",DRAFT!$A207="IM"),"",IFERROR(DRAFT!CS207+DRAFT!CT207,""))</f>
        <v/>
      </c>
    </row>
    <row r="205" spans="1:13" ht="18" customHeight="1" x14ac:dyDescent="0.25">
      <c r="A205" s="70" t="str">
        <f>IF(OR(DRAFT!$A208="",DRAFT!$A208="IM"),"",DRAFT!B208)</f>
        <v/>
      </c>
      <c r="B205" s="4" t="str">
        <f>IF(OR(DRAFT!$A208="",DRAFT!$A208="IM"),"",DRAFT!E208)</f>
        <v/>
      </c>
      <c r="C205" s="4" t="str">
        <f>IF(OR(DRAFT!$A208="",DRAFT!$A208="IM"),"",DRAFT!N208)</f>
        <v/>
      </c>
      <c r="D205" s="4" t="str">
        <f>IF(OR(DRAFT!$A208="",DRAFT!$A208="IM"),"",DRAFT!W208)</f>
        <v/>
      </c>
      <c r="E205" s="4" t="str">
        <f>IF(OR(DRAFT!$A208="",DRAFT!$A208="IM"),"",DRAFT!AF208)</f>
        <v/>
      </c>
      <c r="F205" s="4" t="str">
        <f>IF(OR(DRAFT!$A208="",DRAFT!$A208="IM"),"",DRAFT!AO208)</f>
        <v/>
      </c>
      <c r="G205" s="4" t="str">
        <f>IF(OR(DRAFT!$A208="",DRAFT!$A208="IM"),"",DRAFT!AX208)</f>
        <v/>
      </c>
      <c r="H205" s="4" t="str">
        <f>IF(OR(DRAFT!$A208="",DRAFT!$A208="IM"),"",DRAFT!BG208)</f>
        <v/>
      </c>
      <c r="I205" s="4" t="str">
        <f>IF(OR(DRAFT!$A208="",DRAFT!$A208="IM"),"",DRAFT!BP208)</f>
        <v/>
      </c>
      <c r="J205" s="4" t="str">
        <f>IF(OR(DRAFT!$A208="",DRAFT!$A208="IM"),"",DRAFT!BY208)</f>
        <v/>
      </c>
      <c r="K205" s="4" t="str">
        <f>IF(OR(DRAFT!$A208="",DRAFT!$A208="IM"),"",DRAFT!CI208)</f>
        <v/>
      </c>
      <c r="L205" s="4" t="str">
        <f>IF(OR(DRAFT!$A208="",DRAFT!$A208="IM"),"",DRAFT!CO208)</f>
        <v/>
      </c>
      <c r="M205" s="70" t="str">
        <f>IF(OR(DRAFT!$A208="",DRAFT!$A208="IM"),"",IFERROR(DRAFT!CS208+DRAFT!CT208,""))</f>
        <v/>
      </c>
    </row>
    <row r="206" spans="1:13" ht="18" customHeight="1" x14ac:dyDescent="0.25">
      <c r="A206" s="70" t="str">
        <f>IF(OR(DRAFT!$A209="",DRAFT!$A209="IM"),"",DRAFT!B209)</f>
        <v/>
      </c>
      <c r="B206" s="4" t="str">
        <f>IF(OR(DRAFT!$A209="",DRAFT!$A209="IM"),"",DRAFT!E209)</f>
        <v/>
      </c>
      <c r="C206" s="4" t="str">
        <f>IF(OR(DRAFT!$A209="",DRAFT!$A209="IM"),"",DRAFT!N209)</f>
        <v/>
      </c>
      <c r="D206" s="4" t="str">
        <f>IF(OR(DRAFT!$A209="",DRAFT!$A209="IM"),"",DRAFT!W209)</f>
        <v/>
      </c>
      <c r="E206" s="4" t="str">
        <f>IF(OR(DRAFT!$A209="",DRAFT!$A209="IM"),"",DRAFT!AF209)</f>
        <v/>
      </c>
      <c r="F206" s="4" t="str">
        <f>IF(OR(DRAFT!$A209="",DRAFT!$A209="IM"),"",DRAFT!AO209)</f>
        <v/>
      </c>
      <c r="G206" s="4" t="str">
        <f>IF(OR(DRAFT!$A209="",DRAFT!$A209="IM"),"",DRAFT!AX209)</f>
        <v/>
      </c>
      <c r="H206" s="4" t="str">
        <f>IF(OR(DRAFT!$A209="",DRAFT!$A209="IM"),"",DRAFT!BG209)</f>
        <v/>
      </c>
      <c r="I206" s="4" t="str">
        <f>IF(OR(DRAFT!$A209="",DRAFT!$A209="IM"),"",DRAFT!BP209)</f>
        <v/>
      </c>
      <c r="J206" s="4" t="str">
        <f>IF(OR(DRAFT!$A209="",DRAFT!$A209="IM"),"",DRAFT!BY209)</f>
        <v/>
      </c>
      <c r="K206" s="4" t="str">
        <f>IF(OR(DRAFT!$A209="",DRAFT!$A209="IM"),"",DRAFT!CI209)</f>
        <v/>
      </c>
      <c r="L206" s="4" t="str">
        <f>IF(OR(DRAFT!$A209="",DRAFT!$A209="IM"),"",DRAFT!CO209)</f>
        <v/>
      </c>
      <c r="M206" s="70" t="str">
        <f>IF(OR(DRAFT!$A209="",DRAFT!$A209="IM"),"",IFERROR(DRAFT!CS209+DRAFT!CT209,""))</f>
        <v/>
      </c>
    </row>
    <row r="207" spans="1:13" ht="18" customHeight="1" x14ac:dyDescent="0.25">
      <c r="A207" s="70" t="str">
        <f>IF(OR(DRAFT!$A210="",DRAFT!$A210="IM"),"",DRAFT!B210)</f>
        <v/>
      </c>
      <c r="B207" s="4" t="str">
        <f>IF(OR(DRAFT!$A210="",DRAFT!$A210="IM"),"",DRAFT!E210)</f>
        <v/>
      </c>
      <c r="C207" s="4" t="str">
        <f>IF(OR(DRAFT!$A210="",DRAFT!$A210="IM"),"",DRAFT!N210)</f>
        <v/>
      </c>
      <c r="D207" s="4" t="str">
        <f>IF(OR(DRAFT!$A210="",DRAFT!$A210="IM"),"",DRAFT!W210)</f>
        <v/>
      </c>
      <c r="E207" s="4" t="str">
        <f>IF(OR(DRAFT!$A210="",DRAFT!$A210="IM"),"",DRAFT!AF210)</f>
        <v/>
      </c>
      <c r="F207" s="4" t="str">
        <f>IF(OR(DRAFT!$A210="",DRAFT!$A210="IM"),"",DRAFT!AO210)</f>
        <v/>
      </c>
      <c r="G207" s="4" t="str">
        <f>IF(OR(DRAFT!$A210="",DRAFT!$A210="IM"),"",DRAFT!AX210)</f>
        <v/>
      </c>
      <c r="H207" s="4" t="str">
        <f>IF(OR(DRAFT!$A210="",DRAFT!$A210="IM"),"",DRAFT!BG210)</f>
        <v/>
      </c>
      <c r="I207" s="4" t="str">
        <f>IF(OR(DRAFT!$A210="",DRAFT!$A210="IM"),"",DRAFT!BP210)</f>
        <v/>
      </c>
      <c r="J207" s="4" t="str">
        <f>IF(OR(DRAFT!$A210="",DRAFT!$A210="IM"),"",DRAFT!BY210)</f>
        <v/>
      </c>
      <c r="K207" s="4" t="str">
        <f>IF(OR(DRAFT!$A210="",DRAFT!$A210="IM"),"",DRAFT!CI210)</f>
        <v/>
      </c>
      <c r="L207" s="4" t="str">
        <f>IF(OR(DRAFT!$A210="",DRAFT!$A210="IM"),"",DRAFT!CO210)</f>
        <v/>
      </c>
      <c r="M207" s="70" t="str">
        <f>IF(OR(DRAFT!$A210="",DRAFT!$A210="IM"),"",IFERROR(DRAFT!CS210+DRAFT!CT210,""))</f>
        <v/>
      </c>
    </row>
    <row r="208" spans="1:13" ht="18" customHeight="1" x14ac:dyDescent="0.25">
      <c r="A208" s="70" t="str">
        <f>IF(OR(DRAFT!$A211="",DRAFT!$A211="IM"),"",DRAFT!B211)</f>
        <v/>
      </c>
      <c r="B208" s="4" t="str">
        <f>IF(OR(DRAFT!$A211="",DRAFT!$A211="IM"),"",DRAFT!E211)</f>
        <v/>
      </c>
      <c r="C208" s="4" t="str">
        <f>IF(OR(DRAFT!$A211="",DRAFT!$A211="IM"),"",DRAFT!N211)</f>
        <v/>
      </c>
      <c r="D208" s="4" t="str">
        <f>IF(OR(DRAFT!$A211="",DRAFT!$A211="IM"),"",DRAFT!W211)</f>
        <v/>
      </c>
      <c r="E208" s="4" t="str">
        <f>IF(OR(DRAFT!$A211="",DRAFT!$A211="IM"),"",DRAFT!AF211)</f>
        <v/>
      </c>
      <c r="F208" s="4" t="str">
        <f>IF(OR(DRAFT!$A211="",DRAFT!$A211="IM"),"",DRAFT!AO211)</f>
        <v/>
      </c>
      <c r="G208" s="4" t="str">
        <f>IF(OR(DRAFT!$A211="",DRAFT!$A211="IM"),"",DRAFT!AX211)</f>
        <v/>
      </c>
      <c r="H208" s="4" t="str">
        <f>IF(OR(DRAFT!$A211="",DRAFT!$A211="IM"),"",DRAFT!BG211)</f>
        <v/>
      </c>
      <c r="I208" s="4" t="str">
        <f>IF(OR(DRAFT!$A211="",DRAFT!$A211="IM"),"",DRAFT!BP211)</f>
        <v/>
      </c>
      <c r="J208" s="4" t="str">
        <f>IF(OR(DRAFT!$A211="",DRAFT!$A211="IM"),"",DRAFT!BY211)</f>
        <v/>
      </c>
      <c r="K208" s="4" t="str">
        <f>IF(OR(DRAFT!$A211="",DRAFT!$A211="IM"),"",DRAFT!CI211)</f>
        <v/>
      </c>
      <c r="L208" s="4" t="str">
        <f>IF(OR(DRAFT!$A211="",DRAFT!$A211="IM"),"",DRAFT!CO211)</f>
        <v/>
      </c>
      <c r="M208" s="70" t="str">
        <f>IF(OR(DRAFT!$A211="",DRAFT!$A211="IM"),"",IFERROR(DRAFT!CS211+DRAFT!CT211,""))</f>
        <v/>
      </c>
    </row>
    <row r="209" spans="1:13" ht="18" customHeight="1" x14ac:dyDescent="0.25">
      <c r="A209" s="70" t="str">
        <f>IF(OR(DRAFT!$A212="",DRAFT!$A212="IM"),"",DRAFT!B212)</f>
        <v/>
      </c>
      <c r="B209" s="4" t="str">
        <f>IF(OR(DRAFT!$A212="",DRAFT!$A212="IM"),"",DRAFT!E212)</f>
        <v/>
      </c>
      <c r="C209" s="4" t="str">
        <f>IF(OR(DRAFT!$A212="",DRAFT!$A212="IM"),"",DRAFT!N212)</f>
        <v/>
      </c>
      <c r="D209" s="4" t="str">
        <f>IF(OR(DRAFT!$A212="",DRAFT!$A212="IM"),"",DRAFT!W212)</f>
        <v/>
      </c>
      <c r="E209" s="4" t="str">
        <f>IF(OR(DRAFT!$A212="",DRAFT!$A212="IM"),"",DRAFT!AF212)</f>
        <v/>
      </c>
      <c r="F209" s="4" t="str">
        <f>IF(OR(DRAFT!$A212="",DRAFT!$A212="IM"),"",DRAFT!AO212)</f>
        <v/>
      </c>
      <c r="G209" s="4" t="str">
        <f>IF(OR(DRAFT!$A212="",DRAFT!$A212="IM"),"",DRAFT!AX212)</f>
        <v/>
      </c>
      <c r="H209" s="4" t="str">
        <f>IF(OR(DRAFT!$A212="",DRAFT!$A212="IM"),"",DRAFT!BG212)</f>
        <v/>
      </c>
      <c r="I209" s="4" t="str">
        <f>IF(OR(DRAFT!$A212="",DRAFT!$A212="IM"),"",DRAFT!BP212)</f>
        <v/>
      </c>
      <c r="J209" s="4" t="str">
        <f>IF(OR(DRAFT!$A212="",DRAFT!$A212="IM"),"",DRAFT!BY212)</f>
        <v/>
      </c>
      <c r="K209" s="4" t="str">
        <f>IF(OR(DRAFT!$A212="",DRAFT!$A212="IM"),"",DRAFT!CI212)</f>
        <v/>
      </c>
      <c r="L209" s="4" t="str">
        <f>IF(OR(DRAFT!$A212="",DRAFT!$A212="IM"),"",DRAFT!CO212)</f>
        <v/>
      </c>
      <c r="M209" s="70" t="str">
        <f>IF(OR(DRAFT!$A212="",DRAFT!$A212="IM"),"",IFERROR(DRAFT!CS212+DRAFT!CT212,""))</f>
        <v/>
      </c>
    </row>
    <row r="210" spans="1:13" ht="18" customHeight="1" x14ac:dyDescent="0.25">
      <c r="A210" s="70" t="str">
        <f>IF(OR(DRAFT!$A213="",DRAFT!$A213="IM"),"",DRAFT!B213)</f>
        <v/>
      </c>
      <c r="B210" s="4" t="str">
        <f>IF(OR(DRAFT!$A213="",DRAFT!$A213="IM"),"",DRAFT!E213)</f>
        <v/>
      </c>
      <c r="C210" s="4" t="str">
        <f>IF(OR(DRAFT!$A213="",DRAFT!$A213="IM"),"",DRAFT!N213)</f>
        <v/>
      </c>
      <c r="D210" s="4" t="str">
        <f>IF(OR(DRAFT!$A213="",DRAFT!$A213="IM"),"",DRAFT!W213)</f>
        <v/>
      </c>
      <c r="E210" s="4" t="str">
        <f>IF(OR(DRAFT!$A213="",DRAFT!$A213="IM"),"",DRAFT!AF213)</f>
        <v/>
      </c>
      <c r="F210" s="4" t="str">
        <f>IF(OR(DRAFT!$A213="",DRAFT!$A213="IM"),"",DRAFT!AO213)</f>
        <v/>
      </c>
      <c r="G210" s="4" t="str">
        <f>IF(OR(DRAFT!$A213="",DRAFT!$A213="IM"),"",DRAFT!AX213)</f>
        <v/>
      </c>
      <c r="H210" s="4" t="str">
        <f>IF(OR(DRAFT!$A213="",DRAFT!$A213="IM"),"",DRAFT!BG213)</f>
        <v/>
      </c>
      <c r="I210" s="4" t="str">
        <f>IF(OR(DRAFT!$A213="",DRAFT!$A213="IM"),"",DRAFT!BP213)</f>
        <v/>
      </c>
      <c r="J210" s="4" t="str">
        <f>IF(OR(DRAFT!$A213="",DRAFT!$A213="IM"),"",DRAFT!BY213)</f>
        <v/>
      </c>
      <c r="K210" s="4" t="str">
        <f>IF(OR(DRAFT!$A213="",DRAFT!$A213="IM"),"",DRAFT!CI213)</f>
        <v/>
      </c>
      <c r="L210" s="4" t="str">
        <f>IF(OR(DRAFT!$A213="",DRAFT!$A213="IM"),"",DRAFT!CO213)</f>
        <v/>
      </c>
      <c r="M210" s="70" t="str">
        <f>IF(OR(DRAFT!$A213="",DRAFT!$A213="IM"),"",IFERROR(DRAFT!CS213+DRAFT!CT213,""))</f>
        <v/>
      </c>
    </row>
    <row r="211" spans="1:13" ht="18" customHeight="1" x14ac:dyDescent="0.25">
      <c r="A211" s="70" t="str">
        <f>IF(OR(DRAFT!$A214="",DRAFT!$A214="IM"),"",DRAFT!B214)</f>
        <v/>
      </c>
      <c r="B211" s="4" t="str">
        <f>IF(OR(DRAFT!$A214="",DRAFT!$A214="IM"),"",DRAFT!E214)</f>
        <v/>
      </c>
      <c r="C211" s="4" t="str">
        <f>IF(OR(DRAFT!$A214="",DRAFT!$A214="IM"),"",DRAFT!N214)</f>
        <v/>
      </c>
      <c r="D211" s="4" t="str">
        <f>IF(OR(DRAFT!$A214="",DRAFT!$A214="IM"),"",DRAFT!W214)</f>
        <v/>
      </c>
      <c r="E211" s="4" t="str">
        <f>IF(OR(DRAFT!$A214="",DRAFT!$A214="IM"),"",DRAFT!AF214)</f>
        <v/>
      </c>
      <c r="F211" s="4" t="str">
        <f>IF(OR(DRAFT!$A214="",DRAFT!$A214="IM"),"",DRAFT!AO214)</f>
        <v/>
      </c>
      <c r="G211" s="4" t="str">
        <f>IF(OR(DRAFT!$A214="",DRAFT!$A214="IM"),"",DRAFT!AX214)</f>
        <v/>
      </c>
      <c r="H211" s="4" t="str">
        <f>IF(OR(DRAFT!$A214="",DRAFT!$A214="IM"),"",DRAFT!BG214)</f>
        <v/>
      </c>
      <c r="I211" s="4" t="str">
        <f>IF(OR(DRAFT!$A214="",DRAFT!$A214="IM"),"",DRAFT!BP214)</f>
        <v/>
      </c>
      <c r="J211" s="4" t="str">
        <f>IF(OR(DRAFT!$A214="",DRAFT!$A214="IM"),"",DRAFT!BY214)</f>
        <v/>
      </c>
      <c r="K211" s="4" t="str">
        <f>IF(OR(DRAFT!$A214="",DRAFT!$A214="IM"),"",DRAFT!CI214)</f>
        <v/>
      </c>
      <c r="L211" s="4" t="str">
        <f>IF(OR(DRAFT!$A214="",DRAFT!$A214="IM"),"",DRAFT!CO214)</f>
        <v/>
      </c>
      <c r="M211" s="70" t="str">
        <f>IF(OR(DRAFT!$A214="",DRAFT!$A214="IM"),"",IFERROR(DRAFT!CS214+DRAFT!CT214,""))</f>
        <v/>
      </c>
    </row>
    <row r="212" spans="1:13" ht="18" customHeight="1" x14ac:dyDescent="0.25">
      <c r="A212" s="70" t="str">
        <f>IF(OR(DRAFT!$A215="",DRAFT!$A215="IM"),"",DRAFT!B215)</f>
        <v/>
      </c>
      <c r="B212" s="4" t="str">
        <f>IF(OR(DRAFT!$A215="",DRAFT!$A215="IM"),"",DRAFT!E215)</f>
        <v/>
      </c>
      <c r="C212" s="4" t="str">
        <f>IF(OR(DRAFT!$A215="",DRAFT!$A215="IM"),"",DRAFT!N215)</f>
        <v/>
      </c>
      <c r="D212" s="4" t="str">
        <f>IF(OR(DRAFT!$A215="",DRAFT!$A215="IM"),"",DRAFT!W215)</f>
        <v/>
      </c>
      <c r="E212" s="4" t="str">
        <f>IF(OR(DRAFT!$A215="",DRAFT!$A215="IM"),"",DRAFT!AF215)</f>
        <v/>
      </c>
      <c r="F212" s="4" t="str">
        <f>IF(OR(DRAFT!$A215="",DRAFT!$A215="IM"),"",DRAFT!AO215)</f>
        <v/>
      </c>
      <c r="G212" s="4" t="str">
        <f>IF(OR(DRAFT!$A215="",DRAFT!$A215="IM"),"",DRAFT!AX215)</f>
        <v/>
      </c>
      <c r="H212" s="4" t="str">
        <f>IF(OR(DRAFT!$A215="",DRAFT!$A215="IM"),"",DRAFT!BG215)</f>
        <v/>
      </c>
      <c r="I212" s="4" t="str">
        <f>IF(OR(DRAFT!$A215="",DRAFT!$A215="IM"),"",DRAFT!BP215)</f>
        <v/>
      </c>
      <c r="J212" s="4" t="str">
        <f>IF(OR(DRAFT!$A215="",DRAFT!$A215="IM"),"",DRAFT!BY215)</f>
        <v/>
      </c>
      <c r="K212" s="4" t="str">
        <f>IF(OR(DRAFT!$A215="",DRAFT!$A215="IM"),"",DRAFT!CI215)</f>
        <v/>
      </c>
      <c r="L212" s="4" t="str">
        <f>IF(OR(DRAFT!$A215="",DRAFT!$A215="IM"),"",DRAFT!CO215)</f>
        <v/>
      </c>
      <c r="M212" s="70" t="str">
        <f>IF(OR(DRAFT!$A215="",DRAFT!$A215="IM"),"",IFERROR(DRAFT!CS215+DRAFT!CT215,""))</f>
        <v/>
      </c>
    </row>
    <row r="213" spans="1:13" ht="18" customHeight="1" x14ac:dyDescent="0.25">
      <c r="A213" s="70" t="str">
        <f>IF(OR(DRAFT!$A216="",DRAFT!$A216="IM"),"",DRAFT!B216)</f>
        <v/>
      </c>
      <c r="B213" s="4" t="str">
        <f>IF(OR(DRAFT!$A216="",DRAFT!$A216="IM"),"",DRAFT!E216)</f>
        <v/>
      </c>
      <c r="C213" s="4" t="str">
        <f>IF(OR(DRAFT!$A216="",DRAFT!$A216="IM"),"",DRAFT!N216)</f>
        <v/>
      </c>
      <c r="D213" s="4" t="str">
        <f>IF(OR(DRAFT!$A216="",DRAFT!$A216="IM"),"",DRAFT!W216)</f>
        <v/>
      </c>
      <c r="E213" s="4" t="str">
        <f>IF(OR(DRAFT!$A216="",DRAFT!$A216="IM"),"",DRAFT!AF216)</f>
        <v/>
      </c>
      <c r="F213" s="4" t="str">
        <f>IF(OR(DRAFT!$A216="",DRAFT!$A216="IM"),"",DRAFT!AO216)</f>
        <v/>
      </c>
      <c r="G213" s="4" t="str">
        <f>IF(OR(DRAFT!$A216="",DRAFT!$A216="IM"),"",DRAFT!AX216)</f>
        <v/>
      </c>
      <c r="H213" s="4" t="str">
        <f>IF(OR(DRAFT!$A216="",DRAFT!$A216="IM"),"",DRAFT!BG216)</f>
        <v/>
      </c>
      <c r="I213" s="4" t="str">
        <f>IF(OR(DRAFT!$A216="",DRAFT!$A216="IM"),"",DRAFT!BP216)</f>
        <v/>
      </c>
      <c r="J213" s="4" t="str">
        <f>IF(OR(DRAFT!$A216="",DRAFT!$A216="IM"),"",DRAFT!BY216)</f>
        <v/>
      </c>
      <c r="K213" s="4" t="str">
        <f>IF(OR(DRAFT!$A216="",DRAFT!$A216="IM"),"",DRAFT!CI216)</f>
        <v/>
      </c>
      <c r="L213" s="4" t="str">
        <f>IF(OR(DRAFT!$A216="",DRAFT!$A216="IM"),"",DRAFT!CO216)</f>
        <v/>
      </c>
      <c r="M213" s="70" t="str">
        <f>IF(OR(DRAFT!$A216="",DRAFT!$A216="IM"),"",IFERROR(DRAFT!CS216+DRAFT!CT216,""))</f>
        <v/>
      </c>
    </row>
    <row r="214" spans="1:13" ht="18" customHeight="1" x14ac:dyDescent="0.25">
      <c r="A214" s="70" t="str">
        <f>IF(OR(DRAFT!$A217="",DRAFT!$A217="IM"),"",DRAFT!B217)</f>
        <v/>
      </c>
      <c r="B214" s="4" t="str">
        <f>IF(OR(DRAFT!$A217="",DRAFT!$A217="IM"),"",DRAFT!E217)</f>
        <v/>
      </c>
      <c r="C214" s="4" t="str">
        <f>IF(OR(DRAFT!$A217="",DRAFT!$A217="IM"),"",DRAFT!N217)</f>
        <v/>
      </c>
      <c r="D214" s="4" t="str">
        <f>IF(OR(DRAFT!$A217="",DRAFT!$A217="IM"),"",DRAFT!W217)</f>
        <v/>
      </c>
      <c r="E214" s="4" t="str">
        <f>IF(OR(DRAFT!$A217="",DRAFT!$A217="IM"),"",DRAFT!AF217)</f>
        <v/>
      </c>
      <c r="F214" s="4" t="str">
        <f>IF(OR(DRAFT!$A217="",DRAFT!$A217="IM"),"",DRAFT!AO217)</f>
        <v/>
      </c>
      <c r="G214" s="4" t="str">
        <f>IF(OR(DRAFT!$A217="",DRAFT!$A217="IM"),"",DRAFT!AX217)</f>
        <v/>
      </c>
      <c r="H214" s="4" t="str">
        <f>IF(OR(DRAFT!$A217="",DRAFT!$A217="IM"),"",DRAFT!BG217)</f>
        <v/>
      </c>
      <c r="I214" s="4" t="str">
        <f>IF(OR(DRAFT!$A217="",DRAFT!$A217="IM"),"",DRAFT!BP217)</f>
        <v/>
      </c>
      <c r="J214" s="4" t="str">
        <f>IF(OR(DRAFT!$A217="",DRAFT!$A217="IM"),"",DRAFT!BY217)</f>
        <v/>
      </c>
      <c r="K214" s="4" t="str">
        <f>IF(OR(DRAFT!$A217="",DRAFT!$A217="IM"),"",DRAFT!CI217)</f>
        <v/>
      </c>
      <c r="L214" s="4" t="str">
        <f>IF(OR(DRAFT!$A217="",DRAFT!$A217="IM"),"",DRAFT!CO217)</f>
        <v/>
      </c>
      <c r="M214" s="70" t="str">
        <f>IF(OR(DRAFT!$A217="",DRAFT!$A217="IM"),"",IFERROR(DRAFT!CS217+DRAFT!CT217,""))</f>
        <v/>
      </c>
    </row>
    <row r="215" spans="1:13" ht="18" customHeight="1" x14ac:dyDescent="0.25">
      <c r="A215" s="70" t="str">
        <f>IF(OR(DRAFT!$A218="",DRAFT!$A218="IM"),"",DRAFT!B218)</f>
        <v/>
      </c>
      <c r="B215" s="4" t="str">
        <f>IF(OR(DRAFT!$A218="",DRAFT!$A218="IM"),"",DRAFT!E218)</f>
        <v/>
      </c>
      <c r="C215" s="4" t="str">
        <f>IF(OR(DRAFT!$A218="",DRAFT!$A218="IM"),"",DRAFT!N218)</f>
        <v/>
      </c>
      <c r="D215" s="4" t="str">
        <f>IF(OR(DRAFT!$A218="",DRAFT!$A218="IM"),"",DRAFT!W218)</f>
        <v/>
      </c>
      <c r="E215" s="4" t="str">
        <f>IF(OR(DRAFT!$A218="",DRAFT!$A218="IM"),"",DRAFT!AF218)</f>
        <v/>
      </c>
      <c r="F215" s="4" t="str">
        <f>IF(OR(DRAFT!$A218="",DRAFT!$A218="IM"),"",DRAFT!AO218)</f>
        <v/>
      </c>
      <c r="G215" s="4" t="str">
        <f>IF(OR(DRAFT!$A218="",DRAFT!$A218="IM"),"",DRAFT!AX218)</f>
        <v/>
      </c>
      <c r="H215" s="4" t="str">
        <f>IF(OR(DRAFT!$A218="",DRAFT!$A218="IM"),"",DRAFT!BG218)</f>
        <v/>
      </c>
      <c r="I215" s="4" t="str">
        <f>IF(OR(DRAFT!$A218="",DRAFT!$A218="IM"),"",DRAFT!BP218)</f>
        <v/>
      </c>
      <c r="J215" s="4" t="str">
        <f>IF(OR(DRAFT!$A218="",DRAFT!$A218="IM"),"",DRAFT!BY218)</f>
        <v/>
      </c>
      <c r="K215" s="4" t="str">
        <f>IF(OR(DRAFT!$A218="",DRAFT!$A218="IM"),"",DRAFT!CI218)</f>
        <v/>
      </c>
      <c r="L215" s="4" t="str">
        <f>IF(OR(DRAFT!$A218="",DRAFT!$A218="IM"),"",DRAFT!CO218)</f>
        <v/>
      </c>
      <c r="M215" s="70" t="str">
        <f>IF(OR(DRAFT!$A218="",DRAFT!$A218="IM"),"",IFERROR(DRAFT!CS218+DRAFT!CT218,""))</f>
        <v/>
      </c>
    </row>
    <row r="216" spans="1:13" ht="18" customHeight="1" x14ac:dyDescent="0.25">
      <c r="A216" s="70" t="str">
        <f>IF(OR(DRAFT!$A219="",DRAFT!$A219="IM"),"",DRAFT!B219)</f>
        <v/>
      </c>
      <c r="B216" s="4" t="str">
        <f>IF(OR(DRAFT!$A219="",DRAFT!$A219="IM"),"",DRAFT!E219)</f>
        <v/>
      </c>
      <c r="C216" s="4" t="str">
        <f>IF(OR(DRAFT!$A219="",DRAFT!$A219="IM"),"",DRAFT!N219)</f>
        <v/>
      </c>
      <c r="D216" s="4" t="str">
        <f>IF(OR(DRAFT!$A219="",DRAFT!$A219="IM"),"",DRAFT!W219)</f>
        <v/>
      </c>
      <c r="E216" s="4" t="str">
        <f>IF(OR(DRAFT!$A219="",DRAFT!$A219="IM"),"",DRAFT!AF219)</f>
        <v/>
      </c>
      <c r="F216" s="4" t="str">
        <f>IF(OR(DRAFT!$A219="",DRAFT!$A219="IM"),"",DRAFT!AO219)</f>
        <v/>
      </c>
      <c r="G216" s="4" t="str">
        <f>IF(OR(DRAFT!$A219="",DRAFT!$A219="IM"),"",DRAFT!AX219)</f>
        <v/>
      </c>
      <c r="H216" s="4" t="str">
        <f>IF(OR(DRAFT!$A219="",DRAFT!$A219="IM"),"",DRAFT!BG219)</f>
        <v/>
      </c>
      <c r="I216" s="4" t="str">
        <f>IF(OR(DRAFT!$A219="",DRAFT!$A219="IM"),"",DRAFT!BP219)</f>
        <v/>
      </c>
      <c r="J216" s="4" t="str">
        <f>IF(OR(DRAFT!$A219="",DRAFT!$A219="IM"),"",DRAFT!BY219)</f>
        <v/>
      </c>
      <c r="K216" s="4" t="str">
        <f>IF(OR(DRAFT!$A219="",DRAFT!$A219="IM"),"",DRAFT!CI219)</f>
        <v/>
      </c>
      <c r="L216" s="4" t="str">
        <f>IF(OR(DRAFT!$A219="",DRAFT!$A219="IM"),"",DRAFT!CO219)</f>
        <v/>
      </c>
      <c r="M216" s="70" t="str">
        <f>IF(OR(DRAFT!$A219="",DRAFT!$A219="IM"),"",IFERROR(DRAFT!CS219+DRAFT!CT219,""))</f>
        <v/>
      </c>
    </row>
    <row r="217" spans="1:13" ht="18" customHeight="1" x14ac:dyDescent="0.25">
      <c r="A217" s="70" t="str">
        <f>IF(OR(DRAFT!$A220="",DRAFT!$A220="IM"),"",DRAFT!B220)</f>
        <v/>
      </c>
      <c r="B217" s="4" t="str">
        <f>IF(OR(DRAFT!$A220="",DRAFT!$A220="IM"),"",DRAFT!E220)</f>
        <v/>
      </c>
      <c r="C217" s="4" t="str">
        <f>IF(OR(DRAFT!$A220="",DRAFT!$A220="IM"),"",DRAFT!N220)</f>
        <v/>
      </c>
      <c r="D217" s="4" t="str">
        <f>IF(OR(DRAFT!$A220="",DRAFT!$A220="IM"),"",DRAFT!W220)</f>
        <v/>
      </c>
      <c r="E217" s="4" t="str">
        <f>IF(OR(DRAFT!$A220="",DRAFT!$A220="IM"),"",DRAFT!AF220)</f>
        <v/>
      </c>
      <c r="F217" s="4" t="str">
        <f>IF(OR(DRAFT!$A220="",DRAFT!$A220="IM"),"",DRAFT!AO220)</f>
        <v/>
      </c>
      <c r="G217" s="4" t="str">
        <f>IF(OR(DRAFT!$A220="",DRAFT!$A220="IM"),"",DRAFT!AX220)</f>
        <v/>
      </c>
      <c r="H217" s="4" t="str">
        <f>IF(OR(DRAFT!$A220="",DRAFT!$A220="IM"),"",DRAFT!BG220)</f>
        <v/>
      </c>
      <c r="I217" s="4" t="str">
        <f>IF(OR(DRAFT!$A220="",DRAFT!$A220="IM"),"",DRAFT!BP220)</f>
        <v/>
      </c>
      <c r="J217" s="4" t="str">
        <f>IF(OR(DRAFT!$A220="",DRAFT!$A220="IM"),"",DRAFT!BY220)</f>
        <v/>
      </c>
      <c r="K217" s="4" t="str">
        <f>IF(OR(DRAFT!$A220="",DRAFT!$A220="IM"),"",DRAFT!CI220)</f>
        <v/>
      </c>
      <c r="L217" s="4" t="str">
        <f>IF(OR(DRAFT!$A220="",DRAFT!$A220="IM"),"",DRAFT!CO220)</f>
        <v/>
      </c>
      <c r="M217" s="70" t="str">
        <f>IF(OR(DRAFT!$A220="",DRAFT!$A220="IM"),"",IFERROR(DRAFT!CS220+DRAFT!CT220,""))</f>
        <v/>
      </c>
    </row>
    <row r="218" spans="1:13" ht="18" customHeight="1" x14ac:dyDescent="0.25">
      <c r="A218" s="70" t="str">
        <f>IF(OR(DRAFT!$A221="",DRAFT!$A221="IM"),"",DRAFT!B221)</f>
        <v/>
      </c>
      <c r="B218" s="4" t="str">
        <f>IF(OR(DRAFT!$A221="",DRAFT!$A221="IM"),"",DRAFT!E221)</f>
        <v/>
      </c>
      <c r="C218" s="4" t="str">
        <f>IF(OR(DRAFT!$A221="",DRAFT!$A221="IM"),"",DRAFT!N221)</f>
        <v/>
      </c>
      <c r="D218" s="4" t="str">
        <f>IF(OR(DRAFT!$A221="",DRAFT!$A221="IM"),"",DRAFT!W221)</f>
        <v/>
      </c>
      <c r="E218" s="4" t="str">
        <f>IF(OR(DRAFT!$A221="",DRAFT!$A221="IM"),"",DRAFT!AF221)</f>
        <v/>
      </c>
      <c r="F218" s="4" t="str">
        <f>IF(OR(DRAFT!$A221="",DRAFT!$A221="IM"),"",DRAFT!AO221)</f>
        <v/>
      </c>
      <c r="G218" s="4" t="str">
        <f>IF(OR(DRAFT!$A221="",DRAFT!$A221="IM"),"",DRAFT!AX221)</f>
        <v/>
      </c>
      <c r="H218" s="4" t="str">
        <f>IF(OR(DRAFT!$A221="",DRAFT!$A221="IM"),"",DRAFT!BG221)</f>
        <v/>
      </c>
      <c r="I218" s="4" t="str">
        <f>IF(OR(DRAFT!$A221="",DRAFT!$A221="IM"),"",DRAFT!BP221)</f>
        <v/>
      </c>
      <c r="J218" s="4" t="str">
        <f>IF(OR(DRAFT!$A221="",DRAFT!$A221="IM"),"",DRAFT!BY221)</f>
        <v/>
      </c>
      <c r="K218" s="4" t="str">
        <f>IF(OR(DRAFT!$A221="",DRAFT!$A221="IM"),"",DRAFT!CI221)</f>
        <v/>
      </c>
      <c r="L218" s="4" t="str">
        <f>IF(OR(DRAFT!$A221="",DRAFT!$A221="IM"),"",DRAFT!CO221)</f>
        <v/>
      </c>
      <c r="M218" s="70" t="str">
        <f>IF(OR(DRAFT!$A221="",DRAFT!$A221="IM"),"",IFERROR(DRAFT!CS221+DRAFT!CT221,""))</f>
        <v/>
      </c>
    </row>
    <row r="219" spans="1:13" ht="18" customHeight="1" x14ac:dyDescent="0.25">
      <c r="A219" s="70" t="str">
        <f>IF(OR(DRAFT!$A222="",DRAFT!$A222="IM"),"",DRAFT!B222)</f>
        <v/>
      </c>
      <c r="B219" s="4" t="str">
        <f>IF(OR(DRAFT!$A222="",DRAFT!$A222="IM"),"",DRAFT!E222)</f>
        <v/>
      </c>
      <c r="C219" s="4" t="str">
        <f>IF(OR(DRAFT!$A222="",DRAFT!$A222="IM"),"",DRAFT!N222)</f>
        <v/>
      </c>
      <c r="D219" s="4" t="str">
        <f>IF(OR(DRAFT!$A222="",DRAFT!$A222="IM"),"",DRAFT!W222)</f>
        <v/>
      </c>
      <c r="E219" s="4" t="str">
        <f>IF(OR(DRAFT!$A222="",DRAFT!$A222="IM"),"",DRAFT!AF222)</f>
        <v/>
      </c>
      <c r="F219" s="4" t="str">
        <f>IF(OR(DRAFT!$A222="",DRAFT!$A222="IM"),"",DRAFT!AO222)</f>
        <v/>
      </c>
      <c r="G219" s="4" t="str">
        <f>IF(OR(DRAFT!$A222="",DRAFT!$A222="IM"),"",DRAFT!AX222)</f>
        <v/>
      </c>
      <c r="H219" s="4" t="str">
        <f>IF(OR(DRAFT!$A222="",DRAFT!$A222="IM"),"",DRAFT!BG222)</f>
        <v/>
      </c>
      <c r="I219" s="4" t="str">
        <f>IF(OR(DRAFT!$A222="",DRAFT!$A222="IM"),"",DRAFT!BP222)</f>
        <v/>
      </c>
      <c r="J219" s="4" t="str">
        <f>IF(OR(DRAFT!$A222="",DRAFT!$A222="IM"),"",DRAFT!BY222)</f>
        <v/>
      </c>
      <c r="K219" s="4" t="str">
        <f>IF(OR(DRAFT!$A222="",DRAFT!$A222="IM"),"",DRAFT!CI222)</f>
        <v/>
      </c>
      <c r="L219" s="4" t="str">
        <f>IF(OR(DRAFT!$A222="",DRAFT!$A222="IM"),"",DRAFT!CO222)</f>
        <v/>
      </c>
      <c r="M219" s="70" t="str">
        <f>IF(OR(DRAFT!$A222="",DRAFT!$A222="IM"),"",IFERROR(DRAFT!CS222+DRAFT!CT222,""))</f>
        <v/>
      </c>
    </row>
    <row r="220" spans="1:13" ht="18" customHeight="1" x14ac:dyDescent="0.25">
      <c r="A220" s="70" t="str">
        <f>IF(OR(DRAFT!$A223="",DRAFT!$A223="IM"),"",DRAFT!B223)</f>
        <v/>
      </c>
      <c r="B220" s="4" t="str">
        <f>IF(OR(DRAFT!$A223="",DRAFT!$A223="IM"),"",DRAFT!E223)</f>
        <v/>
      </c>
      <c r="C220" s="4" t="str">
        <f>IF(OR(DRAFT!$A223="",DRAFT!$A223="IM"),"",DRAFT!N223)</f>
        <v/>
      </c>
      <c r="D220" s="4" t="str">
        <f>IF(OR(DRAFT!$A223="",DRAFT!$A223="IM"),"",DRAFT!W223)</f>
        <v/>
      </c>
      <c r="E220" s="4" t="str">
        <f>IF(OR(DRAFT!$A223="",DRAFT!$A223="IM"),"",DRAFT!AF223)</f>
        <v/>
      </c>
      <c r="F220" s="4" t="str">
        <f>IF(OR(DRAFT!$A223="",DRAFT!$A223="IM"),"",DRAFT!AO223)</f>
        <v/>
      </c>
      <c r="G220" s="4" t="str">
        <f>IF(OR(DRAFT!$A223="",DRAFT!$A223="IM"),"",DRAFT!AX223)</f>
        <v/>
      </c>
      <c r="H220" s="4" t="str">
        <f>IF(OR(DRAFT!$A223="",DRAFT!$A223="IM"),"",DRAFT!BG223)</f>
        <v/>
      </c>
      <c r="I220" s="4" t="str">
        <f>IF(OR(DRAFT!$A223="",DRAFT!$A223="IM"),"",DRAFT!BP223)</f>
        <v/>
      </c>
      <c r="J220" s="4" t="str">
        <f>IF(OR(DRAFT!$A223="",DRAFT!$A223="IM"),"",DRAFT!BY223)</f>
        <v/>
      </c>
      <c r="K220" s="4" t="str">
        <f>IF(OR(DRAFT!$A223="",DRAFT!$A223="IM"),"",DRAFT!CI223)</f>
        <v/>
      </c>
      <c r="L220" s="4" t="str">
        <f>IF(OR(DRAFT!$A223="",DRAFT!$A223="IM"),"",DRAFT!CO223)</f>
        <v/>
      </c>
      <c r="M220" s="70" t="str">
        <f>IF(OR(DRAFT!$A223="",DRAFT!$A223="IM"),"",IFERROR(DRAFT!CS223+DRAFT!CT223,""))</f>
        <v/>
      </c>
    </row>
    <row r="221" spans="1:13" ht="18" customHeight="1" x14ac:dyDescent="0.25">
      <c r="A221" s="70" t="str">
        <f>IF(OR(DRAFT!$A224="",DRAFT!$A224="IM"),"",DRAFT!B224)</f>
        <v/>
      </c>
      <c r="B221" s="4" t="str">
        <f>IF(OR(DRAFT!$A224="",DRAFT!$A224="IM"),"",DRAFT!E224)</f>
        <v/>
      </c>
      <c r="C221" s="4" t="str">
        <f>IF(OR(DRAFT!$A224="",DRAFT!$A224="IM"),"",DRAFT!N224)</f>
        <v/>
      </c>
      <c r="D221" s="4" t="str">
        <f>IF(OR(DRAFT!$A224="",DRAFT!$A224="IM"),"",DRAFT!W224)</f>
        <v/>
      </c>
      <c r="E221" s="4" t="str">
        <f>IF(OR(DRAFT!$A224="",DRAFT!$A224="IM"),"",DRAFT!AF224)</f>
        <v/>
      </c>
      <c r="F221" s="4" t="str">
        <f>IF(OR(DRAFT!$A224="",DRAFT!$A224="IM"),"",DRAFT!AO224)</f>
        <v/>
      </c>
      <c r="G221" s="4" t="str">
        <f>IF(OR(DRAFT!$A224="",DRAFT!$A224="IM"),"",DRAFT!AX224)</f>
        <v/>
      </c>
      <c r="H221" s="4" t="str">
        <f>IF(OR(DRAFT!$A224="",DRAFT!$A224="IM"),"",DRAFT!BG224)</f>
        <v/>
      </c>
      <c r="I221" s="4" t="str">
        <f>IF(OR(DRAFT!$A224="",DRAFT!$A224="IM"),"",DRAFT!BP224)</f>
        <v/>
      </c>
      <c r="J221" s="4" t="str">
        <f>IF(OR(DRAFT!$A224="",DRAFT!$A224="IM"),"",DRAFT!BY224)</f>
        <v/>
      </c>
      <c r="K221" s="4" t="str">
        <f>IF(OR(DRAFT!$A224="",DRAFT!$A224="IM"),"",DRAFT!CI224)</f>
        <v/>
      </c>
      <c r="L221" s="4" t="str">
        <f>IF(OR(DRAFT!$A224="",DRAFT!$A224="IM"),"",DRAFT!CO224)</f>
        <v/>
      </c>
      <c r="M221" s="70" t="str">
        <f>IF(OR(DRAFT!$A224="",DRAFT!$A224="IM"),"",IFERROR(DRAFT!CS224+DRAFT!CT224,""))</f>
        <v/>
      </c>
    </row>
    <row r="222" spans="1:13" ht="18" customHeight="1" x14ac:dyDescent="0.25">
      <c r="A222" s="70" t="str">
        <f>IF(OR(DRAFT!$A225="",DRAFT!$A225="IM"),"",DRAFT!B225)</f>
        <v/>
      </c>
      <c r="B222" s="4" t="str">
        <f>IF(OR(DRAFT!$A225="",DRAFT!$A225="IM"),"",DRAFT!E225)</f>
        <v/>
      </c>
      <c r="C222" s="4" t="str">
        <f>IF(OR(DRAFT!$A225="",DRAFT!$A225="IM"),"",DRAFT!N225)</f>
        <v/>
      </c>
      <c r="D222" s="4" t="str">
        <f>IF(OR(DRAFT!$A225="",DRAFT!$A225="IM"),"",DRAFT!W225)</f>
        <v/>
      </c>
      <c r="E222" s="4" t="str">
        <f>IF(OR(DRAFT!$A225="",DRAFT!$A225="IM"),"",DRAFT!AF225)</f>
        <v/>
      </c>
      <c r="F222" s="4" t="str">
        <f>IF(OR(DRAFT!$A225="",DRAFT!$A225="IM"),"",DRAFT!AO225)</f>
        <v/>
      </c>
      <c r="G222" s="4" t="str">
        <f>IF(OR(DRAFT!$A225="",DRAFT!$A225="IM"),"",DRAFT!AX225)</f>
        <v/>
      </c>
      <c r="H222" s="4" t="str">
        <f>IF(OR(DRAFT!$A225="",DRAFT!$A225="IM"),"",DRAFT!BG225)</f>
        <v/>
      </c>
      <c r="I222" s="4" t="str">
        <f>IF(OR(DRAFT!$A225="",DRAFT!$A225="IM"),"",DRAFT!BP225)</f>
        <v/>
      </c>
      <c r="J222" s="4" t="str">
        <f>IF(OR(DRAFT!$A225="",DRAFT!$A225="IM"),"",DRAFT!BY225)</f>
        <v/>
      </c>
      <c r="K222" s="4" t="str">
        <f>IF(OR(DRAFT!$A225="",DRAFT!$A225="IM"),"",DRAFT!CI225)</f>
        <v/>
      </c>
      <c r="L222" s="4" t="str">
        <f>IF(OR(DRAFT!$A225="",DRAFT!$A225="IM"),"",DRAFT!CO225)</f>
        <v/>
      </c>
      <c r="M222" s="70" t="str">
        <f>IF(OR(DRAFT!$A225="",DRAFT!$A225="IM"),"",IFERROR(DRAFT!CS225+DRAFT!CT225,""))</f>
        <v/>
      </c>
    </row>
    <row r="223" spans="1:13" ht="18" customHeight="1" x14ac:dyDescent="0.25">
      <c r="A223" s="70" t="str">
        <f>IF(OR(DRAFT!$A226="",DRAFT!$A226="IM"),"",DRAFT!B226)</f>
        <v/>
      </c>
      <c r="B223" s="4" t="str">
        <f>IF(OR(DRAFT!$A226="",DRAFT!$A226="IM"),"",DRAFT!E226)</f>
        <v/>
      </c>
      <c r="C223" s="4" t="str">
        <f>IF(OR(DRAFT!$A226="",DRAFT!$A226="IM"),"",DRAFT!N226)</f>
        <v/>
      </c>
      <c r="D223" s="4" t="str">
        <f>IF(OR(DRAFT!$A226="",DRAFT!$A226="IM"),"",DRAFT!W226)</f>
        <v/>
      </c>
      <c r="E223" s="4" t="str">
        <f>IF(OR(DRAFT!$A226="",DRAFT!$A226="IM"),"",DRAFT!AF226)</f>
        <v/>
      </c>
      <c r="F223" s="4" t="str">
        <f>IF(OR(DRAFT!$A226="",DRAFT!$A226="IM"),"",DRAFT!AO226)</f>
        <v/>
      </c>
      <c r="G223" s="4" t="str">
        <f>IF(OR(DRAFT!$A226="",DRAFT!$A226="IM"),"",DRAFT!AX226)</f>
        <v/>
      </c>
      <c r="H223" s="4" t="str">
        <f>IF(OR(DRAFT!$A226="",DRAFT!$A226="IM"),"",DRAFT!BG226)</f>
        <v/>
      </c>
      <c r="I223" s="4" t="str">
        <f>IF(OR(DRAFT!$A226="",DRAFT!$A226="IM"),"",DRAFT!BP226)</f>
        <v/>
      </c>
      <c r="J223" s="4" t="str">
        <f>IF(OR(DRAFT!$A226="",DRAFT!$A226="IM"),"",DRAFT!BY226)</f>
        <v/>
      </c>
      <c r="K223" s="4" t="str">
        <f>IF(OR(DRAFT!$A226="",DRAFT!$A226="IM"),"",DRAFT!CI226)</f>
        <v/>
      </c>
      <c r="L223" s="4" t="str">
        <f>IF(OR(DRAFT!$A226="",DRAFT!$A226="IM"),"",DRAFT!CO226)</f>
        <v/>
      </c>
      <c r="M223" s="70" t="str">
        <f>IF(OR(DRAFT!$A226="",DRAFT!$A226="IM"),"",IFERROR(DRAFT!CS226+DRAFT!CT226,""))</f>
        <v/>
      </c>
    </row>
    <row r="224" spans="1:13" ht="18" customHeight="1" x14ac:dyDescent="0.25">
      <c r="A224" s="70" t="str">
        <f>IF(OR(DRAFT!$A227="",DRAFT!$A227="IM"),"",DRAFT!B227)</f>
        <v/>
      </c>
      <c r="B224" s="4" t="str">
        <f>IF(OR(DRAFT!$A227="",DRAFT!$A227="IM"),"",DRAFT!E227)</f>
        <v/>
      </c>
      <c r="C224" s="4" t="str">
        <f>IF(OR(DRAFT!$A227="",DRAFT!$A227="IM"),"",DRAFT!N227)</f>
        <v/>
      </c>
      <c r="D224" s="4" t="str">
        <f>IF(OR(DRAFT!$A227="",DRAFT!$A227="IM"),"",DRAFT!W227)</f>
        <v/>
      </c>
      <c r="E224" s="4" t="str">
        <f>IF(OR(DRAFT!$A227="",DRAFT!$A227="IM"),"",DRAFT!AF227)</f>
        <v/>
      </c>
      <c r="F224" s="4" t="str">
        <f>IF(OR(DRAFT!$A227="",DRAFT!$A227="IM"),"",DRAFT!AO227)</f>
        <v/>
      </c>
      <c r="G224" s="4" t="str">
        <f>IF(OR(DRAFT!$A227="",DRAFT!$A227="IM"),"",DRAFT!AX227)</f>
        <v/>
      </c>
      <c r="H224" s="4" t="str">
        <f>IF(OR(DRAFT!$A227="",DRAFT!$A227="IM"),"",DRAFT!BG227)</f>
        <v/>
      </c>
      <c r="I224" s="4" t="str">
        <f>IF(OR(DRAFT!$A227="",DRAFT!$A227="IM"),"",DRAFT!BP227)</f>
        <v/>
      </c>
      <c r="J224" s="4" t="str">
        <f>IF(OR(DRAFT!$A227="",DRAFT!$A227="IM"),"",DRAFT!BY227)</f>
        <v/>
      </c>
      <c r="K224" s="4" t="str">
        <f>IF(OR(DRAFT!$A227="",DRAFT!$A227="IM"),"",DRAFT!CI227)</f>
        <v/>
      </c>
      <c r="L224" s="4" t="str">
        <f>IF(OR(DRAFT!$A227="",DRAFT!$A227="IM"),"",DRAFT!CO227)</f>
        <v/>
      </c>
      <c r="M224" s="70" t="str">
        <f>IF(OR(DRAFT!$A227="",DRAFT!$A227="IM"),"",IFERROR(DRAFT!CS227+DRAFT!CT227,""))</f>
        <v/>
      </c>
    </row>
    <row r="225" spans="1:13" ht="18" customHeight="1" x14ac:dyDescent="0.25">
      <c r="A225" s="70" t="str">
        <f>IF(OR(DRAFT!$A228="",DRAFT!$A228="IM"),"",DRAFT!B228)</f>
        <v/>
      </c>
      <c r="B225" s="4" t="str">
        <f>IF(OR(DRAFT!$A228="",DRAFT!$A228="IM"),"",DRAFT!E228)</f>
        <v/>
      </c>
      <c r="C225" s="4" t="str">
        <f>IF(OR(DRAFT!$A228="",DRAFT!$A228="IM"),"",DRAFT!N228)</f>
        <v/>
      </c>
      <c r="D225" s="4" t="str">
        <f>IF(OR(DRAFT!$A228="",DRAFT!$A228="IM"),"",DRAFT!W228)</f>
        <v/>
      </c>
      <c r="E225" s="4" t="str">
        <f>IF(OR(DRAFT!$A228="",DRAFT!$A228="IM"),"",DRAFT!AF228)</f>
        <v/>
      </c>
      <c r="F225" s="4" t="str">
        <f>IF(OR(DRAFT!$A228="",DRAFT!$A228="IM"),"",DRAFT!AO228)</f>
        <v/>
      </c>
      <c r="G225" s="4" t="str">
        <f>IF(OR(DRAFT!$A228="",DRAFT!$A228="IM"),"",DRAFT!AX228)</f>
        <v/>
      </c>
      <c r="H225" s="4" t="str">
        <f>IF(OR(DRAFT!$A228="",DRAFT!$A228="IM"),"",DRAFT!BG228)</f>
        <v/>
      </c>
      <c r="I225" s="4" t="str">
        <f>IF(OR(DRAFT!$A228="",DRAFT!$A228="IM"),"",DRAFT!BP228)</f>
        <v/>
      </c>
      <c r="J225" s="4" t="str">
        <f>IF(OR(DRAFT!$A228="",DRAFT!$A228="IM"),"",DRAFT!BY228)</f>
        <v/>
      </c>
      <c r="K225" s="4" t="str">
        <f>IF(OR(DRAFT!$A228="",DRAFT!$A228="IM"),"",DRAFT!CI228)</f>
        <v/>
      </c>
      <c r="L225" s="4" t="str">
        <f>IF(OR(DRAFT!$A228="",DRAFT!$A228="IM"),"",DRAFT!CO228)</f>
        <v/>
      </c>
      <c r="M225" s="70" t="str">
        <f>IF(OR(DRAFT!$A228="",DRAFT!$A228="IM"),"",IFERROR(DRAFT!CS228+DRAFT!CT228,""))</f>
        <v/>
      </c>
    </row>
    <row r="226" spans="1:13" ht="18" customHeight="1" x14ac:dyDescent="0.25">
      <c r="A226" s="70" t="str">
        <f>IF(OR(DRAFT!$A229="",DRAFT!$A229="IM"),"",DRAFT!B229)</f>
        <v/>
      </c>
      <c r="B226" s="4" t="str">
        <f>IF(OR(DRAFT!$A229="",DRAFT!$A229="IM"),"",DRAFT!E229)</f>
        <v/>
      </c>
      <c r="C226" s="4" t="str">
        <f>IF(OR(DRAFT!$A229="",DRAFT!$A229="IM"),"",DRAFT!N229)</f>
        <v/>
      </c>
      <c r="D226" s="4" t="str">
        <f>IF(OR(DRAFT!$A229="",DRAFT!$A229="IM"),"",DRAFT!W229)</f>
        <v/>
      </c>
      <c r="E226" s="4" t="str">
        <f>IF(OR(DRAFT!$A229="",DRAFT!$A229="IM"),"",DRAFT!AF229)</f>
        <v/>
      </c>
      <c r="F226" s="4" t="str">
        <f>IF(OR(DRAFT!$A229="",DRAFT!$A229="IM"),"",DRAFT!AO229)</f>
        <v/>
      </c>
      <c r="G226" s="4" t="str">
        <f>IF(OR(DRAFT!$A229="",DRAFT!$A229="IM"),"",DRAFT!AX229)</f>
        <v/>
      </c>
      <c r="H226" s="4" t="str">
        <f>IF(OR(DRAFT!$A229="",DRAFT!$A229="IM"),"",DRAFT!BG229)</f>
        <v/>
      </c>
      <c r="I226" s="4" t="str">
        <f>IF(OR(DRAFT!$A229="",DRAFT!$A229="IM"),"",DRAFT!BP229)</f>
        <v/>
      </c>
      <c r="J226" s="4" t="str">
        <f>IF(OR(DRAFT!$A229="",DRAFT!$A229="IM"),"",DRAFT!BY229)</f>
        <v/>
      </c>
      <c r="K226" s="4" t="str">
        <f>IF(OR(DRAFT!$A229="",DRAFT!$A229="IM"),"",DRAFT!CI229)</f>
        <v/>
      </c>
      <c r="L226" s="4" t="str">
        <f>IF(OR(DRAFT!$A229="",DRAFT!$A229="IM"),"",DRAFT!CO229)</f>
        <v/>
      </c>
      <c r="M226" s="70" t="str">
        <f>IF(OR(DRAFT!$A229="",DRAFT!$A229="IM"),"",IFERROR(DRAFT!CS229+DRAFT!CT229,""))</f>
        <v/>
      </c>
    </row>
    <row r="227" spans="1:13" ht="18" customHeight="1" x14ac:dyDescent="0.25">
      <c r="A227" s="70" t="str">
        <f>IF(OR(DRAFT!$A230="",DRAFT!$A230="IM"),"",DRAFT!B230)</f>
        <v/>
      </c>
      <c r="B227" s="4" t="str">
        <f>IF(OR(DRAFT!$A230="",DRAFT!$A230="IM"),"",DRAFT!E230)</f>
        <v/>
      </c>
      <c r="C227" s="4" t="str">
        <f>IF(OR(DRAFT!$A230="",DRAFT!$A230="IM"),"",DRAFT!N230)</f>
        <v/>
      </c>
      <c r="D227" s="4" t="str">
        <f>IF(OR(DRAFT!$A230="",DRAFT!$A230="IM"),"",DRAFT!W230)</f>
        <v/>
      </c>
      <c r="E227" s="4" t="str">
        <f>IF(OR(DRAFT!$A230="",DRAFT!$A230="IM"),"",DRAFT!AF230)</f>
        <v/>
      </c>
      <c r="F227" s="4" t="str">
        <f>IF(OR(DRAFT!$A230="",DRAFT!$A230="IM"),"",DRAFT!AO230)</f>
        <v/>
      </c>
      <c r="G227" s="4" t="str">
        <f>IF(OR(DRAFT!$A230="",DRAFT!$A230="IM"),"",DRAFT!AX230)</f>
        <v/>
      </c>
      <c r="H227" s="4" t="str">
        <f>IF(OR(DRAFT!$A230="",DRAFT!$A230="IM"),"",DRAFT!BG230)</f>
        <v/>
      </c>
      <c r="I227" s="4" t="str">
        <f>IF(OR(DRAFT!$A230="",DRAFT!$A230="IM"),"",DRAFT!BP230)</f>
        <v/>
      </c>
      <c r="J227" s="4" t="str">
        <f>IF(OR(DRAFT!$A230="",DRAFT!$A230="IM"),"",DRAFT!BY230)</f>
        <v/>
      </c>
      <c r="K227" s="4" t="str">
        <f>IF(OR(DRAFT!$A230="",DRAFT!$A230="IM"),"",DRAFT!CI230)</f>
        <v/>
      </c>
      <c r="L227" s="4" t="str">
        <f>IF(OR(DRAFT!$A230="",DRAFT!$A230="IM"),"",DRAFT!CO230)</f>
        <v/>
      </c>
      <c r="M227" s="70" t="str">
        <f>IF(OR(DRAFT!$A230="",DRAFT!$A230="IM"),"",IFERROR(DRAFT!CS230+DRAFT!CT230,""))</f>
        <v/>
      </c>
    </row>
    <row r="228" spans="1:13" ht="18" customHeight="1" x14ac:dyDescent="0.25">
      <c r="A228" s="70" t="str">
        <f>IF(OR(DRAFT!$A231="",DRAFT!$A231="IM"),"",DRAFT!B231)</f>
        <v/>
      </c>
      <c r="B228" s="4" t="str">
        <f>IF(OR(DRAFT!$A231="",DRAFT!$A231="IM"),"",DRAFT!E231)</f>
        <v/>
      </c>
      <c r="C228" s="4" t="str">
        <f>IF(OR(DRAFT!$A231="",DRAFT!$A231="IM"),"",DRAFT!N231)</f>
        <v/>
      </c>
      <c r="D228" s="4" t="str">
        <f>IF(OR(DRAFT!$A231="",DRAFT!$A231="IM"),"",DRAFT!W231)</f>
        <v/>
      </c>
      <c r="E228" s="4" t="str">
        <f>IF(OR(DRAFT!$A231="",DRAFT!$A231="IM"),"",DRAFT!AF231)</f>
        <v/>
      </c>
      <c r="F228" s="4" t="str">
        <f>IF(OR(DRAFT!$A231="",DRAFT!$A231="IM"),"",DRAFT!AO231)</f>
        <v/>
      </c>
      <c r="G228" s="4" t="str">
        <f>IF(OR(DRAFT!$A231="",DRAFT!$A231="IM"),"",DRAFT!AX231)</f>
        <v/>
      </c>
      <c r="H228" s="4" t="str">
        <f>IF(OR(DRAFT!$A231="",DRAFT!$A231="IM"),"",DRAFT!BG231)</f>
        <v/>
      </c>
      <c r="I228" s="4" t="str">
        <f>IF(OR(DRAFT!$A231="",DRAFT!$A231="IM"),"",DRAFT!BP231)</f>
        <v/>
      </c>
      <c r="J228" s="4" t="str">
        <f>IF(OR(DRAFT!$A231="",DRAFT!$A231="IM"),"",DRAFT!BY231)</f>
        <v/>
      </c>
      <c r="K228" s="4" t="str">
        <f>IF(OR(DRAFT!$A231="",DRAFT!$A231="IM"),"",DRAFT!CI231)</f>
        <v/>
      </c>
      <c r="L228" s="4" t="str">
        <f>IF(OR(DRAFT!$A231="",DRAFT!$A231="IM"),"",DRAFT!CO231)</f>
        <v/>
      </c>
      <c r="M228" s="70" t="str">
        <f>IF(OR(DRAFT!$A231="",DRAFT!$A231="IM"),"",IFERROR(DRAFT!CS231+DRAFT!CT231,""))</f>
        <v/>
      </c>
    </row>
    <row r="229" spans="1:13" ht="18" customHeight="1" x14ac:dyDescent="0.25">
      <c r="A229" s="70" t="str">
        <f>IF(OR(DRAFT!$A232="",DRAFT!$A232="IM"),"",DRAFT!B232)</f>
        <v/>
      </c>
      <c r="B229" s="4" t="str">
        <f>IF(OR(DRAFT!$A232="",DRAFT!$A232="IM"),"",DRAFT!E232)</f>
        <v/>
      </c>
      <c r="C229" s="4" t="str">
        <f>IF(OR(DRAFT!$A232="",DRAFT!$A232="IM"),"",DRAFT!N232)</f>
        <v/>
      </c>
      <c r="D229" s="4" t="str">
        <f>IF(OR(DRAFT!$A232="",DRAFT!$A232="IM"),"",DRAFT!W232)</f>
        <v/>
      </c>
      <c r="E229" s="4" t="str">
        <f>IF(OR(DRAFT!$A232="",DRAFT!$A232="IM"),"",DRAFT!AF232)</f>
        <v/>
      </c>
      <c r="F229" s="4" t="str">
        <f>IF(OR(DRAFT!$A232="",DRAFT!$A232="IM"),"",DRAFT!AO232)</f>
        <v/>
      </c>
      <c r="G229" s="4" t="str">
        <f>IF(OR(DRAFT!$A232="",DRAFT!$A232="IM"),"",DRAFT!AX232)</f>
        <v/>
      </c>
      <c r="H229" s="4" t="str">
        <f>IF(OR(DRAFT!$A232="",DRAFT!$A232="IM"),"",DRAFT!BG232)</f>
        <v/>
      </c>
      <c r="I229" s="4" t="str">
        <f>IF(OR(DRAFT!$A232="",DRAFT!$A232="IM"),"",DRAFT!BP232)</f>
        <v/>
      </c>
      <c r="J229" s="4" t="str">
        <f>IF(OR(DRAFT!$A232="",DRAFT!$A232="IM"),"",DRAFT!BY232)</f>
        <v/>
      </c>
      <c r="K229" s="4" t="str">
        <f>IF(OR(DRAFT!$A232="",DRAFT!$A232="IM"),"",DRAFT!CI232)</f>
        <v/>
      </c>
      <c r="L229" s="4" t="str">
        <f>IF(OR(DRAFT!$A232="",DRAFT!$A232="IM"),"",DRAFT!CO232)</f>
        <v/>
      </c>
      <c r="M229" s="70" t="str">
        <f>IF(OR(DRAFT!$A232="",DRAFT!$A232="IM"),"",IFERROR(DRAFT!CS232+DRAFT!CT232,""))</f>
        <v/>
      </c>
    </row>
    <row r="230" spans="1:13" ht="18" customHeight="1" x14ac:dyDescent="0.25">
      <c r="A230" s="70" t="str">
        <f>IF(OR(DRAFT!$A233="",DRAFT!$A233="IM"),"",DRAFT!B233)</f>
        <v/>
      </c>
      <c r="B230" s="4" t="str">
        <f>IF(OR(DRAFT!$A233="",DRAFT!$A233="IM"),"",DRAFT!E233)</f>
        <v/>
      </c>
      <c r="C230" s="4" t="str">
        <f>IF(OR(DRAFT!$A233="",DRAFT!$A233="IM"),"",DRAFT!N233)</f>
        <v/>
      </c>
      <c r="D230" s="4" t="str">
        <f>IF(OR(DRAFT!$A233="",DRAFT!$A233="IM"),"",DRAFT!W233)</f>
        <v/>
      </c>
      <c r="E230" s="4" t="str">
        <f>IF(OR(DRAFT!$A233="",DRAFT!$A233="IM"),"",DRAFT!AF233)</f>
        <v/>
      </c>
      <c r="F230" s="4" t="str">
        <f>IF(OR(DRAFT!$A233="",DRAFT!$A233="IM"),"",DRAFT!AO233)</f>
        <v/>
      </c>
      <c r="G230" s="4" t="str">
        <f>IF(OR(DRAFT!$A233="",DRAFT!$A233="IM"),"",DRAFT!AX233)</f>
        <v/>
      </c>
      <c r="H230" s="4" t="str">
        <f>IF(OR(DRAFT!$A233="",DRAFT!$A233="IM"),"",DRAFT!BG233)</f>
        <v/>
      </c>
      <c r="I230" s="4" t="str">
        <f>IF(OR(DRAFT!$A233="",DRAFT!$A233="IM"),"",DRAFT!BP233)</f>
        <v/>
      </c>
      <c r="J230" s="4" t="str">
        <f>IF(OR(DRAFT!$A233="",DRAFT!$A233="IM"),"",DRAFT!BY233)</f>
        <v/>
      </c>
      <c r="K230" s="4" t="str">
        <f>IF(OR(DRAFT!$A233="",DRAFT!$A233="IM"),"",DRAFT!CI233)</f>
        <v/>
      </c>
      <c r="L230" s="4" t="str">
        <f>IF(OR(DRAFT!$A233="",DRAFT!$A233="IM"),"",DRAFT!CO233)</f>
        <v/>
      </c>
      <c r="M230" s="70" t="str">
        <f>IF(OR(DRAFT!$A233="",DRAFT!$A233="IM"),"",IFERROR(DRAFT!CS233+DRAFT!CT233,""))</f>
        <v/>
      </c>
    </row>
    <row r="231" spans="1:13" ht="18" customHeight="1" x14ac:dyDescent="0.25">
      <c r="A231" s="70" t="str">
        <f>IF(OR(DRAFT!$A234="",DRAFT!$A234="IM"),"",DRAFT!B234)</f>
        <v/>
      </c>
      <c r="B231" s="4" t="str">
        <f>IF(OR(DRAFT!$A234="",DRAFT!$A234="IM"),"",DRAFT!E234)</f>
        <v/>
      </c>
      <c r="C231" s="4" t="str">
        <f>IF(OR(DRAFT!$A234="",DRAFT!$A234="IM"),"",DRAFT!N234)</f>
        <v/>
      </c>
      <c r="D231" s="4" t="str">
        <f>IF(OR(DRAFT!$A234="",DRAFT!$A234="IM"),"",DRAFT!W234)</f>
        <v/>
      </c>
      <c r="E231" s="4" t="str">
        <f>IF(OR(DRAFT!$A234="",DRAFT!$A234="IM"),"",DRAFT!AF234)</f>
        <v/>
      </c>
      <c r="F231" s="4" t="str">
        <f>IF(OR(DRAFT!$A234="",DRAFT!$A234="IM"),"",DRAFT!AO234)</f>
        <v/>
      </c>
      <c r="G231" s="4" t="str">
        <f>IF(OR(DRAFT!$A234="",DRAFT!$A234="IM"),"",DRAFT!AX234)</f>
        <v/>
      </c>
      <c r="H231" s="4" t="str">
        <f>IF(OR(DRAFT!$A234="",DRAFT!$A234="IM"),"",DRAFT!BG234)</f>
        <v/>
      </c>
      <c r="I231" s="4" t="str">
        <f>IF(OR(DRAFT!$A234="",DRAFT!$A234="IM"),"",DRAFT!BP234)</f>
        <v/>
      </c>
      <c r="J231" s="4" t="str">
        <f>IF(OR(DRAFT!$A234="",DRAFT!$A234="IM"),"",DRAFT!BY234)</f>
        <v/>
      </c>
      <c r="K231" s="4" t="str">
        <f>IF(OR(DRAFT!$A234="",DRAFT!$A234="IM"),"",DRAFT!CI234)</f>
        <v/>
      </c>
      <c r="L231" s="4" t="str">
        <f>IF(OR(DRAFT!$A234="",DRAFT!$A234="IM"),"",DRAFT!CO234)</f>
        <v/>
      </c>
      <c r="M231" s="70" t="str">
        <f>IF(OR(DRAFT!$A234="",DRAFT!$A234="IM"),"",IFERROR(DRAFT!CS234+DRAFT!CT234,""))</f>
        <v/>
      </c>
    </row>
    <row r="232" spans="1:13" ht="18" customHeight="1" x14ac:dyDescent="0.25">
      <c r="A232" s="70" t="str">
        <f>IF(OR(DRAFT!$A235="",DRAFT!$A235="IM"),"",DRAFT!B235)</f>
        <v/>
      </c>
      <c r="B232" s="4" t="str">
        <f>IF(OR(DRAFT!$A235="",DRAFT!$A235="IM"),"",DRAFT!E235)</f>
        <v/>
      </c>
      <c r="C232" s="4" t="str">
        <f>IF(OR(DRAFT!$A235="",DRAFT!$A235="IM"),"",DRAFT!N235)</f>
        <v/>
      </c>
      <c r="D232" s="4" t="str">
        <f>IF(OR(DRAFT!$A235="",DRAFT!$A235="IM"),"",DRAFT!W235)</f>
        <v/>
      </c>
      <c r="E232" s="4" t="str">
        <f>IF(OR(DRAFT!$A235="",DRAFT!$A235="IM"),"",DRAFT!AF235)</f>
        <v/>
      </c>
      <c r="F232" s="4" t="str">
        <f>IF(OR(DRAFT!$A235="",DRAFT!$A235="IM"),"",DRAFT!AO235)</f>
        <v/>
      </c>
      <c r="G232" s="4" t="str">
        <f>IF(OR(DRAFT!$A235="",DRAFT!$A235="IM"),"",DRAFT!AX235)</f>
        <v/>
      </c>
      <c r="H232" s="4" t="str">
        <f>IF(OR(DRAFT!$A235="",DRAFT!$A235="IM"),"",DRAFT!BG235)</f>
        <v/>
      </c>
      <c r="I232" s="4" t="str">
        <f>IF(OR(DRAFT!$A235="",DRAFT!$A235="IM"),"",DRAFT!BP235)</f>
        <v/>
      </c>
      <c r="J232" s="4" t="str">
        <f>IF(OR(DRAFT!$A235="",DRAFT!$A235="IM"),"",DRAFT!BY235)</f>
        <v/>
      </c>
      <c r="K232" s="4" t="str">
        <f>IF(OR(DRAFT!$A235="",DRAFT!$A235="IM"),"",DRAFT!CI235)</f>
        <v/>
      </c>
      <c r="L232" s="4" t="str">
        <f>IF(OR(DRAFT!$A235="",DRAFT!$A235="IM"),"",DRAFT!CO235)</f>
        <v/>
      </c>
      <c r="M232" s="70" t="str">
        <f>IF(OR(DRAFT!$A235="",DRAFT!$A235="IM"),"",IFERROR(DRAFT!CS235+DRAFT!CT235,""))</f>
        <v/>
      </c>
    </row>
    <row r="233" spans="1:13" ht="18" customHeight="1" x14ac:dyDescent="0.25">
      <c r="A233" s="70" t="str">
        <f>IF(OR(DRAFT!$A236="",DRAFT!$A236="IM"),"",DRAFT!B236)</f>
        <v/>
      </c>
      <c r="B233" s="4" t="str">
        <f>IF(OR(DRAFT!$A236="",DRAFT!$A236="IM"),"",DRAFT!E236)</f>
        <v/>
      </c>
      <c r="C233" s="4" t="str">
        <f>IF(OR(DRAFT!$A236="",DRAFT!$A236="IM"),"",DRAFT!N236)</f>
        <v/>
      </c>
      <c r="D233" s="4" t="str">
        <f>IF(OR(DRAFT!$A236="",DRAFT!$A236="IM"),"",DRAFT!W236)</f>
        <v/>
      </c>
      <c r="E233" s="4" t="str">
        <f>IF(OR(DRAFT!$A236="",DRAFT!$A236="IM"),"",DRAFT!AF236)</f>
        <v/>
      </c>
      <c r="F233" s="4" t="str">
        <f>IF(OR(DRAFT!$A236="",DRAFT!$A236="IM"),"",DRAFT!AO236)</f>
        <v/>
      </c>
      <c r="G233" s="4" t="str">
        <f>IF(OR(DRAFT!$A236="",DRAFT!$A236="IM"),"",DRAFT!AX236)</f>
        <v/>
      </c>
      <c r="H233" s="4" t="str">
        <f>IF(OR(DRAFT!$A236="",DRAFT!$A236="IM"),"",DRAFT!BG236)</f>
        <v/>
      </c>
      <c r="I233" s="4" t="str">
        <f>IF(OR(DRAFT!$A236="",DRAFT!$A236="IM"),"",DRAFT!BP236)</f>
        <v/>
      </c>
      <c r="J233" s="4" t="str">
        <f>IF(OR(DRAFT!$A236="",DRAFT!$A236="IM"),"",DRAFT!BY236)</f>
        <v/>
      </c>
      <c r="K233" s="4" t="str">
        <f>IF(OR(DRAFT!$A236="",DRAFT!$A236="IM"),"",DRAFT!CI236)</f>
        <v/>
      </c>
      <c r="L233" s="4" t="str">
        <f>IF(OR(DRAFT!$A236="",DRAFT!$A236="IM"),"",DRAFT!CO236)</f>
        <v/>
      </c>
      <c r="M233" s="70" t="str">
        <f>IF(OR(DRAFT!$A236="",DRAFT!$A236="IM"),"",IFERROR(DRAFT!CS236+DRAFT!CT236,""))</f>
        <v/>
      </c>
    </row>
    <row r="234" spans="1:13" ht="18" customHeight="1" x14ac:dyDescent="0.25">
      <c r="A234" s="70" t="str">
        <f>IF(OR(DRAFT!$A237="",DRAFT!$A237="IM"),"",DRAFT!B237)</f>
        <v/>
      </c>
      <c r="B234" s="4" t="str">
        <f>IF(OR(DRAFT!$A237="",DRAFT!$A237="IM"),"",DRAFT!E237)</f>
        <v/>
      </c>
      <c r="C234" s="4" t="str">
        <f>IF(OR(DRAFT!$A237="",DRAFT!$A237="IM"),"",DRAFT!N237)</f>
        <v/>
      </c>
      <c r="D234" s="4" t="str">
        <f>IF(OR(DRAFT!$A237="",DRAFT!$A237="IM"),"",DRAFT!W237)</f>
        <v/>
      </c>
      <c r="E234" s="4" t="str">
        <f>IF(OR(DRAFT!$A237="",DRAFT!$A237="IM"),"",DRAFT!AF237)</f>
        <v/>
      </c>
      <c r="F234" s="4" t="str">
        <f>IF(OR(DRAFT!$A237="",DRAFT!$A237="IM"),"",DRAFT!AO237)</f>
        <v/>
      </c>
      <c r="G234" s="4" t="str">
        <f>IF(OR(DRAFT!$A237="",DRAFT!$A237="IM"),"",DRAFT!AX237)</f>
        <v/>
      </c>
      <c r="H234" s="4" t="str">
        <f>IF(OR(DRAFT!$A237="",DRAFT!$A237="IM"),"",DRAFT!BG237)</f>
        <v/>
      </c>
      <c r="I234" s="4" t="str">
        <f>IF(OR(DRAFT!$A237="",DRAFT!$A237="IM"),"",DRAFT!BP237)</f>
        <v/>
      </c>
      <c r="J234" s="4" t="str">
        <f>IF(OR(DRAFT!$A237="",DRAFT!$A237="IM"),"",DRAFT!BY237)</f>
        <v/>
      </c>
      <c r="K234" s="4" t="str">
        <f>IF(OR(DRAFT!$A237="",DRAFT!$A237="IM"),"",DRAFT!CI237)</f>
        <v/>
      </c>
      <c r="L234" s="4" t="str">
        <f>IF(OR(DRAFT!$A237="",DRAFT!$A237="IM"),"",DRAFT!CO237)</f>
        <v/>
      </c>
      <c r="M234" s="70" t="str">
        <f>IF(OR(DRAFT!$A237="",DRAFT!$A237="IM"),"",IFERROR(DRAFT!CS237+DRAFT!CT237,""))</f>
        <v/>
      </c>
    </row>
    <row r="235" spans="1:13" ht="18" customHeight="1" x14ac:dyDescent="0.25">
      <c r="A235" s="70" t="str">
        <f>IF(OR(DRAFT!$A238="",DRAFT!$A238="IM"),"",DRAFT!B238)</f>
        <v/>
      </c>
      <c r="B235" s="4" t="str">
        <f>IF(OR(DRAFT!$A238="",DRAFT!$A238="IM"),"",DRAFT!E238)</f>
        <v/>
      </c>
      <c r="C235" s="4" t="str">
        <f>IF(OR(DRAFT!$A238="",DRAFT!$A238="IM"),"",DRAFT!N238)</f>
        <v/>
      </c>
      <c r="D235" s="4" t="str">
        <f>IF(OR(DRAFT!$A238="",DRAFT!$A238="IM"),"",DRAFT!W238)</f>
        <v/>
      </c>
      <c r="E235" s="4" t="str">
        <f>IF(OR(DRAFT!$A238="",DRAFT!$A238="IM"),"",DRAFT!AF238)</f>
        <v/>
      </c>
      <c r="F235" s="4" t="str">
        <f>IF(OR(DRAFT!$A238="",DRAFT!$A238="IM"),"",DRAFT!AO238)</f>
        <v/>
      </c>
      <c r="G235" s="4" t="str">
        <f>IF(OR(DRAFT!$A238="",DRAFT!$A238="IM"),"",DRAFT!AX238)</f>
        <v/>
      </c>
      <c r="H235" s="4" t="str">
        <f>IF(OR(DRAFT!$A238="",DRAFT!$A238="IM"),"",DRAFT!BG238)</f>
        <v/>
      </c>
      <c r="I235" s="4" t="str">
        <f>IF(OR(DRAFT!$A238="",DRAFT!$A238="IM"),"",DRAFT!BP238)</f>
        <v/>
      </c>
      <c r="J235" s="4" t="str">
        <f>IF(OR(DRAFT!$A238="",DRAFT!$A238="IM"),"",DRAFT!BY238)</f>
        <v/>
      </c>
      <c r="K235" s="4" t="str">
        <f>IF(OR(DRAFT!$A238="",DRAFT!$A238="IM"),"",DRAFT!CI238)</f>
        <v/>
      </c>
      <c r="L235" s="4" t="str">
        <f>IF(OR(DRAFT!$A238="",DRAFT!$A238="IM"),"",DRAFT!CO238)</f>
        <v/>
      </c>
      <c r="M235" s="70" t="str">
        <f>IF(OR(DRAFT!$A238="",DRAFT!$A238="IM"),"",IFERROR(DRAFT!CS238+DRAFT!CT238,""))</f>
        <v/>
      </c>
    </row>
    <row r="236" spans="1:13" ht="18" customHeight="1" x14ac:dyDescent="0.25">
      <c r="A236" s="70" t="str">
        <f>IF(OR(DRAFT!$A239="",DRAFT!$A239="IM"),"",DRAFT!B239)</f>
        <v/>
      </c>
      <c r="B236" s="4" t="str">
        <f>IF(OR(DRAFT!$A239="",DRAFT!$A239="IM"),"",DRAFT!E239)</f>
        <v/>
      </c>
      <c r="C236" s="4" t="str">
        <f>IF(OR(DRAFT!$A239="",DRAFT!$A239="IM"),"",DRAFT!N239)</f>
        <v/>
      </c>
      <c r="D236" s="4" t="str">
        <f>IF(OR(DRAFT!$A239="",DRAFT!$A239="IM"),"",DRAFT!W239)</f>
        <v/>
      </c>
      <c r="E236" s="4" t="str">
        <f>IF(OR(DRAFT!$A239="",DRAFT!$A239="IM"),"",DRAFT!AF239)</f>
        <v/>
      </c>
      <c r="F236" s="4" t="str">
        <f>IF(OR(DRAFT!$A239="",DRAFT!$A239="IM"),"",DRAFT!AO239)</f>
        <v/>
      </c>
      <c r="G236" s="4" t="str">
        <f>IF(OR(DRAFT!$A239="",DRAFT!$A239="IM"),"",DRAFT!AX239)</f>
        <v/>
      </c>
      <c r="H236" s="4" t="str">
        <f>IF(OR(DRAFT!$A239="",DRAFT!$A239="IM"),"",DRAFT!BG239)</f>
        <v/>
      </c>
      <c r="I236" s="4" t="str">
        <f>IF(OR(DRAFT!$A239="",DRAFT!$A239="IM"),"",DRAFT!BP239)</f>
        <v/>
      </c>
      <c r="J236" s="4" t="str">
        <f>IF(OR(DRAFT!$A239="",DRAFT!$A239="IM"),"",DRAFT!BY239)</f>
        <v/>
      </c>
      <c r="K236" s="4" t="str">
        <f>IF(OR(DRAFT!$A239="",DRAFT!$A239="IM"),"",DRAFT!CI239)</f>
        <v/>
      </c>
      <c r="L236" s="4" t="str">
        <f>IF(OR(DRAFT!$A239="",DRAFT!$A239="IM"),"",DRAFT!CO239)</f>
        <v/>
      </c>
      <c r="M236" s="70" t="str">
        <f>IF(OR(DRAFT!$A239="",DRAFT!$A239="IM"),"",IFERROR(DRAFT!CS239+DRAFT!CT239,""))</f>
        <v/>
      </c>
    </row>
    <row r="237" spans="1:13" ht="18" customHeight="1" x14ac:dyDescent="0.25">
      <c r="A237" s="70" t="str">
        <f>IF(OR(DRAFT!$A240="",DRAFT!$A240="IM"),"",DRAFT!B240)</f>
        <v/>
      </c>
      <c r="B237" s="4" t="str">
        <f>IF(OR(DRAFT!$A240="",DRAFT!$A240="IM"),"",DRAFT!E240)</f>
        <v/>
      </c>
      <c r="C237" s="4" t="str">
        <f>IF(OR(DRAFT!$A240="",DRAFT!$A240="IM"),"",DRAFT!N240)</f>
        <v/>
      </c>
      <c r="D237" s="4" t="str">
        <f>IF(OR(DRAFT!$A240="",DRAFT!$A240="IM"),"",DRAFT!W240)</f>
        <v/>
      </c>
      <c r="E237" s="4" t="str">
        <f>IF(OR(DRAFT!$A240="",DRAFT!$A240="IM"),"",DRAFT!AF240)</f>
        <v/>
      </c>
      <c r="F237" s="4" t="str">
        <f>IF(OR(DRAFT!$A240="",DRAFT!$A240="IM"),"",DRAFT!AO240)</f>
        <v/>
      </c>
      <c r="G237" s="4" t="str">
        <f>IF(OR(DRAFT!$A240="",DRAFT!$A240="IM"),"",DRAFT!AX240)</f>
        <v/>
      </c>
      <c r="H237" s="4" t="str">
        <f>IF(OR(DRAFT!$A240="",DRAFT!$A240="IM"),"",DRAFT!BG240)</f>
        <v/>
      </c>
      <c r="I237" s="4" t="str">
        <f>IF(OR(DRAFT!$A240="",DRAFT!$A240="IM"),"",DRAFT!BP240)</f>
        <v/>
      </c>
      <c r="J237" s="4" t="str">
        <f>IF(OR(DRAFT!$A240="",DRAFT!$A240="IM"),"",DRAFT!BY240)</f>
        <v/>
      </c>
      <c r="K237" s="4" t="str">
        <f>IF(OR(DRAFT!$A240="",DRAFT!$A240="IM"),"",DRAFT!CI240)</f>
        <v/>
      </c>
      <c r="L237" s="4" t="str">
        <f>IF(OR(DRAFT!$A240="",DRAFT!$A240="IM"),"",DRAFT!CO240)</f>
        <v/>
      </c>
      <c r="M237" s="70" t="str">
        <f>IF(OR(DRAFT!$A240="",DRAFT!$A240="IM"),"",IFERROR(DRAFT!CS240+DRAFT!CT240,""))</f>
        <v/>
      </c>
    </row>
    <row r="238" spans="1:13" ht="18" customHeight="1" x14ac:dyDescent="0.25">
      <c r="A238" s="70" t="str">
        <f>IF(OR(DRAFT!$A241="",DRAFT!$A241="IM"),"",DRAFT!B241)</f>
        <v/>
      </c>
      <c r="B238" s="4" t="str">
        <f>IF(OR(DRAFT!$A241="",DRAFT!$A241="IM"),"",DRAFT!E241)</f>
        <v/>
      </c>
      <c r="C238" s="4" t="str">
        <f>IF(OR(DRAFT!$A241="",DRAFT!$A241="IM"),"",DRAFT!N241)</f>
        <v/>
      </c>
      <c r="D238" s="4" t="str">
        <f>IF(OR(DRAFT!$A241="",DRAFT!$A241="IM"),"",DRAFT!W241)</f>
        <v/>
      </c>
      <c r="E238" s="4" t="str">
        <f>IF(OR(DRAFT!$A241="",DRAFT!$A241="IM"),"",DRAFT!AF241)</f>
        <v/>
      </c>
      <c r="F238" s="4" t="str">
        <f>IF(OR(DRAFT!$A241="",DRAFT!$A241="IM"),"",DRAFT!AO241)</f>
        <v/>
      </c>
      <c r="G238" s="4" t="str">
        <f>IF(OR(DRAFT!$A241="",DRAFT!$A241="IM"),"",DRAFT!AX241)</f>
        <v/>
      </c>
      <c r="H238" s="4" t="str">
        <f>IF(OR(DRAFT!$A241="",DRAFT!$A241="IM"),"",DRAFT!BG241)</f>
        <v/>
      </c>
      <c r="I238" s="4" t="str">
        <f>IF(OR(DRAFT!$A241="",DRAFT!$A241="IM"),"",DRAFT!BP241)</f>
        <v/>
      </c>
      <c r="J238" s="4" t="str">
        <f>IF(OR(DRAFT!$A241="",DRAFT!$A241="IM"),"",DRAFT!BY241)</f>
        <v/>
      </c>
      <c r="K238" s="4" t="str">
        <f>IF(OR(DRAFT!$A241="",DRAFT!$A241="IM"),"",DRAFT!CI241)</f>
        <v/>
      </c>
      <c r="L238" s="4" t="str">
        <f>IF(OR(DRAFT!$A241="",DRAFT!$A241="IM"),"",DRAFT!CO241)</f>
        <v/>
      </c>
      <c r="M238" s="70" t="str">
        <f>IF(OR(DRAFT!$A241="",DRAFT!$A241="IM"),"",IFERROR(DRAFT!CS241+DRAFT!CT241,""))</f>
        <v/>
      </c>
    </row>
    <row r="239" spans="1:13" ht="18" customHeight="1" x14ac:dyDescent="0.25">
      <c r="A239" s="70" t="str">
        <f>IF(OR(DRAFT!$A242="",DRAFT!$A242="IM"),"",DRAFT!B242)</f>
        <v/>
      </c>
      <c r="B239" s="4" t="str">
        <f>IF(OR(DRAFT!$A242="",DRAFT!$A242="IM"),"",DRAFT!E242)</f>
        <v/>
      </c>
      <c r="C239" s="4" t="str">
        <f>IF(OR(DRAFT!$A242="",DRAFT!$A242="IM"),"",DRAFT!N242)</f>
        <v/>
      </c>
      <c r="D239" s="4" t="str">
        <f>IF(OR(DRAFT!$A242="",DRAFT!$A242="IM"),"",DRAFT!W242)</f>
        <v/>
      </c>
      <c r="E239" s="4" t="str">
        <f>IF(OR(DRAFT!$A242="",DRAFT!$A242="IM"),"",DRAFT!AF242)</f>
        <v/>
      </c>
      <c r="F239" s="4" t="str">
        <f>IF(OR(DRAFT!$A242="",DRAFT!$A242="IM"),"",DRAFT!AO242)</f>
        <v/>
      </c>
      <c r="G239" s="4" t="str">
        <f>IF(OR(DRAFT!$A242="",DRAFT!$A242="IM"),"",DRAFT!AX242)</f>
        <v/>
      </c>
      <c r="H239" s="4" t="str">
        <f>IF(OR(DRAFT!$A242="",DRAFT!$A242="IM"),"",DRAFT!BG242)</f>
        <v/>
      </c>
      <c r="I239" s="4" t="str">
        <f>IF(OR(DRAFT!$A242="",DRAFT!$A242="IM"),"",DRAFT!BP242)</f>
        <v/>
      </c>
      <c r="J239" s="4" t="str">
        <f>IF(OR(DRAFT!$A242="",DRAFT!$A242="IM"),"",DRAFT!BY242)</f>
        <v/>
      </c>
      <c r="K239" s="4" t="str">
        <f>IF(OR(DRAFT!$A242="",DRAFT!$A242="IM"),"",DRAFT!CI242)</f>
        <v/>
      </c>
      <c r="L239" s="4" t="str">
        <f>IF(OR(DRAFT!$A242="",DRAFT!$A242="IM"),"",DRAFT!CO242)</f>
        <v/>
      </c>
      <c r="M239" s="70" t="str">
        <f>IF(OR(DRAFT!$A242="",DRAFT!$A242="IM"),"",IFERROR(DRAFT!CS242+DRAFT!CT242,""))</f>
        <v/>
      </c>
    </row>
    <row r="240" spans="1:13" ht="18" customHeight="1" x14ac:dyDescent="0.25">
      <c r="A240" s="70" t="str">
        <f>IF(OR(DRAFT!$A243="",DRAFT!$A243="IM"),"",DRAFT!B243)</f>
        <v/>
      </c>
      <c r="B240" s="4" t="str">
        <f>IF(OR(DRAFT!$A243="",DRAFT!$A243="IM"),"",DRAFT!E243)</f>
        <v/>
      </c>
      <c r="C240" s="4" t="str">
        <f>IF(OR(DRAFT!$A243="",DRAFT!$A243="IM"),"",DRAFT!N243)</f>
        <v/>
      </c>
      <c r="D240" s="4" t="str">
        <f>IF(OR(DRAFT!$A243="",DRAFT!$A243="IM"),"",DRAFT!W243)</f>
        <v/>
      </c>
      <c r="E240" s="4" t="str">
        <f>IF(OR(DRAFT!$A243="",DRAFT!$A243="IM"),"",DRAFT!AF243)</f>
        <v/>
      </c>
      <c r="F240" s="4" t="str">
        <f>IF(OR(DRAFT!$A243="",DRAFT!$A243="IM"),"",DRAFT!AO243)</f>
        <v/>
      </c>
      <c r="G240" s="4" t="str">
        <f>IF(OR(DRAFT!$A243="",DRAFT!$A243="IM"),"",DRAFT!AX243)</f>
        <v/>
      </c>
      <c r="H240" s="4" t="str">
        <f>IF(OR(DRAFT!$A243="",DRAFT!$A243="IM"),"",DRAFT!BG243)</f>
        <v/>
      </c>
      <c r="I240" s="4" t="str">
        <f>IF(OR(DRAFT!$A243="",DRAFT!$A243="IM"),"",DRAFT!BP243)</f>
        <v/>
      </c>
      <c r="J240" s="4" t="str">
        <f>IF(OR(DRAFT!$A243="",DRAFT!$A243="IM"),"",DRAFT!BY243)</f>
        <v/>
      </c>
      <c r="K240" s="4" t="str">
        <f>IF(OR(DRAFT!$A243="",DRAFT!$A243="IM"),"",DRAFT!CI243)</f>
        <v/>
      </c>
      <c r="L240" s="4" t="str">
        <f>IF(OR(DRAFT!$A243="",DRAFT!$A243="IM"),"",DRAFT!CO243)</f>
        <v/>
      </c>
      <c r="M240" s="70" t="str">
        <f>IF(OR(DRAFT!$A243="",DRAFT!$A243="IM"),"",IFERROR(DRAFT!CS243+DRAFT!CT243,""))</f>
        <v/>
      </c>
    </row>
    <row r="241" spans="1:13" ht="18" customHeight="1" x14ac:dyDescent="0.25">
      <c r="A241" s="70" t="str">
        <f>IF(OR(DRAFT!$A244="",DRAFT!$A244="IM"),"",DRAFT!B244)</f>
        <v/>
      </c>
      <c r="B241" s="4" t="str">
        <f>IF(OR(DRAFT!$A244="",DRAFT!$A244="IM"),"",DRAFT!E244)</f>
        <v/>
      </c>
      <c r="C241" s="4" t="str">
        <f>IF(OR(DRAFT!$A244="",DRAFT!$A244="IM"),"",DRAFT!N244)</f>
        <v/>
      </c>
      <c r="D241" s="4" t="str">
        <f>IF(OR(DRAFT!$A244="",DRAFT!$A244="IM"),"",DRAFT!W244)</f>
        <v/>
      </c>
      <c r="E241" s="4" t="str">
        <f>IF(OR(DRAFT!$A244="",DRAFT!$A244="IM"),"",DRAFT!AF244)</f>
        <v/>
      </c>
      <c r="F241" s="4" t="str">
        <f>IF(OR(DRAFT!$A244="",DRAFT!$A244="IM"),"",DRAFT!AO244)</f>
        <v/>
      </c>
      <c r="G241" s="4" t="str">
        <f>IF(OR(DRAFT!$A244="",DRAFT!$A244="IM"),"",DRAFT!AX244)</f>
        <v/>
      </c>
      <c r="H241" s="4" t="str">
        <f>IF(OR(DRAFT!$A244="",DRAFT!$A244="IM"),"",DRAFT!BG244)</f>
        <v/>
      </c>
      <c r="I241" s="4" t="str">
        <f>IF(OR(DRAFT!$A244="",DRAFT!$A244="IM"),"",DRAFT!BP244)</f>
        <v/>
      </c>
      <c r="J241" s="4" t="str">
        <f>IF(OR(DRAFT!$A244="",DRAFT!$A244="IM"),"",DRAFT!BY244)</f>
        <v/>
      </c>
      <c r="K241" s="4" t="str">
        <f>IF(OR(DRAFT!$A244="",DRAFT!$A244="IM"),"",DRAFT!CI244)</f>
        <v/>
      </c>
      <c r="L241" s="4" t="str">
        <f>IF(OR(DRAFT!$A244="",DRAFT!$A244="IM"),"",DRAFT!CO244)</f>
        <v/>
      </c>
      <c r="M241" s="70" t="str">
        <f>IF(OR(DRAFT!$A244="",DRAFT!$A244="IM"),"",IFERROR(DRAFT!CS244+DRAFT!CT244,""))</f>
        <v/>
      </c>
    </row>
    <row r="242" spans="1:13" ht="18" customHeight="1" x14ac:dyDescent="0.25">
      <c r="A242" s="70" t="str">
        <f>IF(OR(DRAFT!$A245="",DRAFT!$A245="IM"),"",DRAFT!B245)</f>
        <v/>
      </c>
      <c r="B242" s="4" t="str">
        <f>IF(OR(DRAFT!$A245="",DRAFT!$A245="IM"),"",DRAFT!E245)</f>
        <v/>
      </c>
      <c r="C242" s="4" t="str">
        <f>IF(OR(DRAFT!$A245="",DRAFT!$A245="IM"),"",DRAFT!N245)</f>
        <v/>
      </c>
      <c r="D242" s="4" t="str">
        <f>IF(OR(DRAFT!$A245="",DRAFT!$A245="IM"),"",DRAFT!W245)</f>
        <v/>
      </c>
      <c r="E242" s="4" t="str">
        <f>IF(OR(DRAFT!$A245="",DRAFT!$A245="IM"),"",DRAFT!AF245)</f>
        <v/>
      </c>
      <c r="F242" s="4" t="str">
        <f>IF(OR(DRAFT!$A245="",DRAFT!$A245="IM"),"",DRAFT!AO245)</f>
        <v/>
      </c>
      <c r="G242" s="4" t="str">
        <f>IF(OR(DRAFT!$A245="",DRAFT!$A245="IM"),"",DRAFT!AX245)</f>
        <v/>
      </c>
      <c r="H242" s="4" t="str">
        <f>IF(OR(DRAFT!$A245="",DRAFT!$A245="IM"),"",DRAFT!BG245)</f>
        <v/>
      </c>
      <c r="I242" s="4" t="str">
        <f>IF(OR(DRAFT!$A245="",DRAFT!$A245="IM"),"",DRAFT!BP245)</f>
        <v/>
      </c>
      <c r="J242" s="4" t="str">
        <f>IF(OR(DRAFT!$A245="",DRAFT!$A245="IM"),"",DRAFT!BY245)</f>
        <v/>
      </c>
      <c r="K242" s="4" t="str">
        <f>IF(OR(DRAFT!$A245="",DRAFT!$A245="IM"),"",DRAFT!CI245)</f>
        <v/>
      </c>
      <c r="L242" s="4" t="str">
        <f>IF(OR(DRAFT!$A245="",DRAFT!$A245="IM"),"",DRAFT!CO245)</f>
        <v/>
      </c>
      <c r="M242" s="70" t="str">
        <f>IF(OR(DRAFT!$A245="",DRAFT!$A245="IM"),"",IFERROR(DRAFT!CS245+DRAFT!CT245,""))</f>
        <v/>
      </c>
    </row>
    <row r="243" spans="1:13" ht="18" customHeight="1" x14ac:dyDescent="0.25">
      <c r="A243" s="70" t="str">
        <f>IF(OR(DRAFT!$A246="",DRAFT!$A246="IM"),"",DRAFT!B246)</f>
        <v/>
      </c>
      <c r="B243" s="4" t="str">
        <f>IF(OR(DRAFT!$A246="",DRAFT!$A246="IM"),"",DRAFT!E246)</f>
        <v/>
      </c>
      <c r="C243" s="4" t="str">
        <f>IF(OR(DRAFT!$A246="",DRAFT!$A246="IM"),"",DRAFT!N246)</f>
        <v/>
      </c>
      <c r="D243" s="4" t="str">
        <f>IF(OR(DRAFT!$A246="",DRAFT!$A246="IM"),"",DRAFT!W246)</f>
        <v/>
      </c>
      <c r="E243" s="4" t="str">
        <f>IF(OR(DRAFT!$A246="",DRAFT!$A246="IM"),"",DRAFT!AF246)</f>
        <v/>
      </c>
      <c r="F243" s="4" t="str">
        <f>IF(OR(DRAFT!$A246="",DRAFT!$A246="IM"),"",DRAFT!AO246)</f>
        <v/>
      </c>
      <c r="G243" s="4" t="str">
        <f>IF(OR(DRAFT!$A246="",DRAFT!$A246="IM"),"",DRAFT!AX246)</f>
        <v/>
      </c>
      <c r="H243" s="4" t="str">
        <f>IF(OR(DRAFT!$A246="",DRAFT!$A246="IM"),"",DRAFT!BG246)</f>
        <v/>
      </c>
      <c r="I243" s="4" t="str">
        <f>IF(OR(DRAFT!$A246="",DRAFT!$A246="IM"),"",DRAFT!BP246)</f>
        <v/>
      </c>
      <c r="J243" s="4" t="str">
        <f>IF(OR(DRAFT!$A246="",DRAFT!$A246="IM"),"",DRAFT!BY246)</f>
        <v/>
      </c>
      <c r="K243" s="4" t="str">
        <f>IF(OR(DRAFT!$A246="",DRAFT!$A246="IM"),"",DRAFT!CI246)</f>
        <v/>
      </c>
      <c r="L243" s="4" t="str">
        <f>IF(OR(DRAFT!$A246="",DRAFT!$A246="IM"),"",DRAFT!CO246)</f>
        <v/>
      </c>
      <c r="M243" s="70" t="str">
        <f>IF(OR(DRAFT!$A246="",DRAFT!$A246="IM"),"",IFERROR(DRAFT!CS246+DRAFT!CT246,""))</f>
        <v/>
      </c>
    </row>
    <row r="244" spans="1:13" ht="18" customHeight="1" x14ac:dyDescent="0.25">
      <c r="A244" s="70" t="str">
        <f>IF(OR(DRAFT!$A247="",DRAFT!$A247="IM"),"",DRAFT!B247)</f>
        <v/>
      </c>
      <c r="B244" s="4" t="str">
        <f>IF(OR(DRAFT!$A247="",DRAFT!$A247="IM"),"",DRAFT!E247)</f>
        <v/>
      </c>
      <c r="C244" s="4" t="str">
        <f>IF(OR(DRAFT!$A247="",DRAFT!$A247="IM"),"",DRAFT!N247)</f>
        <v/>
      </c>
      <c r="D244" s="4" t="str">
        <f>IF(OR(DRAFT!$A247="",DRAFT!$A247="IM"),"",DRAFT!W247)</f>
        <v/>
      </c>
      <c r="E244" s="4" t="str">
        <f>IF(OR(DRAFT!$A247="",DRAFT!$A247="IM"),"",DRAFT!AF247)</f>
        <v/>
      </c>
      <c r="F244" s="4" t="str">
        <f>IF(OR(DRAFT!$A247="",DRAFT!$A247="IM"),"",DRAFT!AO247)</f>
        <v/>
      </c>
      <c r="G244" s="4" t="str">
        <f>IF(OR(DRAFT!$A247="",DRAFT!$A247="IM"),"",DRAFT!AX247)</f>
        <v/>
      </c>
      <c r="H244" s="4" t="str">
        <f>IF(OR(DRAFT!$A247="",DRAFT!$A247="IM"),"",DRAFT!BG247)</f>
        <v/>
      </c>
      <c r="I244" s="4" t="str">
        <f>IF(OR(DRAFT!$A247="",DRAFT!$A247="IM"),"",DRAFT!BP247)</f>
        <v/>
      </c>
      <c r="J244" s="4" t="str">
        <f>IF(OR(DRAFT!$A247="",DRAFT!$A247="IM"),"",DRAFT!BY247)</f>
        <v/>
      </c>
      <c r="K244" s="4" t="str">
        <f>IF(OR(DRAFT!$A247="",DRAFT!$A247="IM"),"",DRAFT!CI247)</f>
        <v/>
      </c>
      <c r="L244" s="4" t="str">
        <f>IF(OR(DRAFT!$A247="",DRAFT!$A247="IM"),"",DRAFT!CO247)</f>
        <v/>
      </c>
      <c r="M244" s="70" t="str">
        <f>IF(OR(DRAFT!$A247="",DRAFT!$A247="IM"),"",IFERROR(DRAFT!CS247+DRAFT!CT247,""))</f>
        <v/>
      </c>
    </row>
    <row r="245" spans="1:13" ht="18" customHeight="1" x14ac:dyDescent="0.25">
      <c r="A245" s="70" t="str">
        <f>IF(OR(DRAFT!$A248="",DRAFT!$A248="IM"),"",DRAFT!B248)</f>
        <v/>
      </c>
      <c r="B245" s="4" t="str">
        <f>IF(OR(DRAFT!$A248="",DRAFT!$A248="IM"),"",DRAFT!E248)</f>
        <v/>
      </c>
      <c r="C245" s="4" t="str">
        <f>IF(OR(DRAFT!$A248="",DRAFT!$A248="IM"),"",DRAFT!N248)</f>
        <v/>
      </c>
      <c r="D245" s="4" t="str">
        <f>IF(OR(DRAFT!$A248="",DRAFT!$A248="IM"),"",DRAFT!W248)</f>
        <v/>
      </c>
      <c r="E245" s="4" t="str">
        <f>IF(OR(DRAFT!$A248="",DRAFT!$A248="IM"),"",DRAFT!AF248)</f>
        <v/>
      </c>
      <c r="F245" s="4" t="str">
        <f>IF(OR(DRAFT!$A248="",DRAFT!$A248="IM"),"",DRAFT!AO248)</f>
        <v/>
      </c>
      <c r="G245" s="4" t="str">
        <f>IF(OR(DRAFT!$A248="",DRAFT!$A248="IM"),"",DRAFT!AX248)</f>
        <v/>
      </c>
      <c r="H245" s="4" t="str">
        <f>IF(OR(DRAFT!$A248="",DRAFT!$A248="IM"),"",DRAFT!BG248)</f>
        <v/>
      </c>
      <c r="I245" s="4" t="str">
        <f>IF(OR(DRAFT!$A248="",DRAFT!$A248="IM"),"",DRAFT!BP248)</f>
        <v/>
      </c>
      <c r="J245" s="4" t="str">
        <f>IF(OR(DRAFT!$A248="",DRAFT!$A248="IM"),"",DRAFT!BY248)</f>
        <v/>
      </c>
      <c r="K245" s="4" t="str">
        <f>IF(OR(DRAFT!$A248="",DRAFT!$A248="IM"),"",DRAFT!CI248)</f>
        <v/>
      </c>
      <c r="L245" s="4" t="str">
        <f>IF(OR(DRAFT!$A248="",DRAFT!$A248="IM"),"",DRAFT!CO248)</f>
        <v/>
      </c>
      <c r="M245" s="70" t="str">
        <f>IF(OR(DRAFT!$A248="",DRAFT!$A248="IM"),"",IFERROR(DRAFT!CS248+DRAFT!CT248,""))</f>
        <v/>
      </c>
    </row>
    <row r="246" spans="1:13" ht="18" customHeight="1" x14ac:dyDescent="0.25">
      <c r="A246" s="70" t="str">
        <f>IF(OR(DRAFT!$A249="",DRAFT!$A249="IM"),"",DRAFT!B249)</f>
        <v/>
      </c>
      <c r="B246" s="4" t="str">
        <f>IF(OR(DRAFT!$A249="",DRAFT!$A249="IM"),"",DRAFT!E249)</f>
        <v/>
      </c>
      <c r="C246" s="4" t="str">
        <f>IF(OR(DRAFT!$A249="",DRAFT!$A249="IM"),"",DRAFT!N249)</f>
        <v/>
      </c>
      <c r="D246" s="4" t="str">
        <f>IF(OR(DRAFT!$A249="",DRAFT!$A249="IM"),"",DRAFT!W249)</f>
        <v/>
      </c>
      <c r="E246" s="4" t="str">
        <f>IF(OR(DRAFT!$A249="",DRAFT!$A249="IM"),"",DRAFT!AF249)</f>
        <v/>
      </c>
      <c r="F246" s="4" t="str">
        <f>IF(OR(DRAFT!$A249="",DRAFT!$A249="IM"),"",DRAFT!AO249)</f>
        <v/>
      </c>
      <c r="G246" s="4" t="str">
        <f>IF(OR(DRAFT!$A249="",DRAFT!$A249="IM"),"",DRAFT!AX249)</f>
        <v/>
      </c>
      <c r="H246" s="4" t="str">
        <f>IF(OR(DRAFT!$A249="",DRAFT!$A249="IM"),"",DRAFT!BG249)</f>
        <v/>
      </c>
      <c r="I246" s="4" t="str">
        <f>IF(OR(DRAFT!$A249="",DRAFT!$A249="IM"),"",DRAFT!BP249)</f>
        <v/>
      </c>
      <c r="J246" s="4" t="str">
        <f>IF(OR(DRAFT!$A249="",DRAFT!$A249="IM"),"",DRAFT!BY249)</f>
        <v/>
      </c>
      <c r="K246" s="4" t="str">
        <f>IF(OR(DRAFT!$A249="",DRAFT!$A249="IM"),"",DRAFT!CI249)</f>
        <v/>
      </c>
      <c r="L246" s="4" t="str">
        <f>IF(OR(DRAFT!$A249="",DRAFT!$A249="IM"),"",DRAFT!CO249)</f>
        <v/>
      </c>
      <c r="M246" s="70" t="str">
        <f>IF(OR(DRAFT!$A249="",DRAFT!$A249="IM"),"",IFERROR(DRAFT!CS249+DRAFT!CT249,""))</f>
        <v/>
      </c>
    </row>
    <row r="247" spans="1:13" ht="18" customHeight="1" x14ac:dyDescent="0.25">
      <c r="A247" s="70" t="str">
        <f>IF(OR(DRAFT!$A250="",DRAFT!$A250="IM"),"",DRAFT!B250)</f>
        <v/>
      </c>
      <c r="B247" s="4" t="str">
        <f>IF(OR(DRAFT!$A250="",DRAFT!$A250="IM"),"",DRAFT!E250)</f>
        <v/>
      </c>
      <c r="C247" s="4" t="str">
        <f>IF(OR(DRAFT!$A250="",DRAFT!$A250="IM"),"",DRAFT!N250)</f>
        <v/>
      </c>
      <c r="D247" s="4" t="str">
        <f>IF(OR(DRAFT!$A250="",DRAFT!$A250="IM"),"",DRAFT!W250)</f>
        <v/>
      </c>
      <c r="E247" s="4" t="str">
        <f>IF(OR(DRAFT!$A250="",DRAFT!$A250="IM"),"",DRAFT!AF250)</f>
        <v/>
      </c>
      <c r="F247" s="4" t="str">
        <f>IF(OR(DRAFT!$A250="",DRAFT!$A250="IM"),"",DRAFT!AO250)</f>
        <v/>
      </c>
      <c r="G247" s="4" t="str">
        <f>IF(OR(DRAFT!$A250="",DRAFT!$A250="IM"),"",DRAFT!AX250)</f>
        <v/>
      </c>
      <c r="H247" s="4" t="str">
        <f>IF(OR(DRAFT!$A250="",DRAFT!$A250="IM"),"",DRAFT!BG250)</f>
        <v/>
      </c>
      <c r="I247" s="4" t="str">
        <f>IF(OR(DRAFT!$A250="",DRAFT!$A250="IM"),"",DRAFT!BP250)</f>
        <v/>
      </c>
      <c r="J247" s="4" t="str">
        <f>IF(OR(DRAFT!$A250="",DRAFT!$A250="IM"),"",DRAFT!BY250)</f>
        <v/>
      </c>
      <c r="K247" s="4" t="str">
        <f>IF(OR(DRAFT!$A250="",DRAFT!$A250="IM"),"",DRAFT!CI250)</f>
        <v/>
      </c>
      <c r="L247" s="4" t="str">
        <f>IF(OR(DRAFT!$A250="",DRAFT!$A250="IM"),"",DRAFT!CO250)</f>
        <v/>
      </c>
      <c r="M247" s="70" t="str">
        <f>IF(OR(DRAFT!$A250="",DRAFT!$A250="IM"),"",IFERROR(DRAFT!CS250+DRAFT!CT250,""))</f>
        <v/>
      </c>
    </row>
    <row r="248" spans="1:13" ht="18" customHeight="1" x14ac:dyDescent="0.25">
      <c r="A248" s="70" t="str">
        <f>IF(OR(DRAFT!$A251="",DRAFT!$A251="IM"),"",DRAFT!B251)</f>
        <v/>
      </c>
      <c r="B248" s="4" t="str">
        <f>IF(OR(DRAFT!$A251="",DRAFT!$A251="IM"),"",DRAFT!E251)</f>
        <v/>
      </c>
      <c r="C248" s="4" t="str">
        <f>IF(OR(DRAFT!$A251="",DRAFT!$A251="IM"),"",DRAFT!N251)</f>
        <v/>
      </c>
      <c r="D248" s="4" t="str">
        <f>IF(OR(DRAFT!$A251="",DRAFT!$A251="IM"),"",DRAFT!W251)</f>
        <v/>
      </c>
      <c r="E248" s="4" t="str">
        <f>IF(OR(DRAFT!$A251="",DRAFT!$A251="IM"),"",DRAFT!AF251)</f>
        <v/>
      </c>
      <c r="F248" s="4" t="str">
        <f>IF(OR(DRAFT!$A251="",DRAFT!$A251="IM"),"",DRAFT!AO251)</f>
        <v/>
      </c>
      <c r="G248" s="4" t="str">
        <f>IF(OR(DRAFT!$A251="",DRAFT!$A251="IM"),"",DRAFT!AX251)</f>
        <v/>
      </c>
      <c r="H248" s="4" t="str">
        <f>IF(OR(DRAFT!$A251="",DRAFT!$A251="IM"),"",DRAFT!BG251)</f>
        <v/>
      </c>
      <c r="I248" s="4" t="str">
        <f>IF(OR(DRAFT!$A251="",DRAFT!$A251="IM"),"",DRAFT!BP251)</f>
        <v/>
      </c>
      <c r="J248" s="4" t="str">
        <f>IF(OR(DRAFT!$A251="",DRAFT!$A251="IM"),"",DRAFT!BY251)</f>
        <v/>
      </c>
      <c r="K248" s="4" t="str">
        <f>IF(OR(DRAFT!$A251="",DRAFT!$A251="IM"),"",DRAFT!CI251)</f>
        <v/>
      </c>
      <c r="L248" s="4" t="str">
        <f>IF(OR(DRAFT!$A251="",DRAFT!$A251="IM"),"",DRAFT!CO251)</f>
        <v/>
      </c>
      <c r="M248" s="70" t="str">
        <f>IF(OR(DRAFT!$A251="",DRAFT!$A251="IM"),"",IFERROR(DRAFT!CS251+DRAFT!CT251,""))</f>
        <v/>
      </c>
    </row>
    <row r="249" spans="1:13" ht="18" customHeight="1" x14ac:dyDescent="0.25">
      <c r="A249" s="70" t="str">
        <f>IF(OR(DRAFT!$A252="",DRAFT!$A252="IM"),"",DRAFT!B252)</f>
        <v/>
      </c>
      <c r="B249" s="4" t="str">
        <f>IF(OR(DRAFT!$A252="",DRAFT!$A252="IM"),"",DRAFT!E252)</f>
        <v/>
      </c>
      <c r="C249" s="4" t="str">
        <f>IF(OR(DRAFT!$A252="",DRAFT!$A252="IM"),"",DRAFT!N252)</f>
        <v/>
      </c>
      <c r="D249" s="4" t="str">
        <f>IF(OR(DRAFT!$A252="",DRAFT!$A252="IM"),"",DRAFT!W252)</f>
        <v/>
      </c>
      <c r="E249" s="4" t="str">
        <f>IF(OR(DRAFT!$A252="",DRAFT!$A252="IM"),"",DRAFT!AF252)</f>
        <v/>
      </c>
      <c r="F249" s="4" t="str">
        <f>IF(OR(DRAFT!$A252="",DRAFT!$A252="IM"),"",DRAFT!AO252)</f>
        <v/>
      </c>
      <c r="G249" s="4" t="str">
        <f>IF(OR(DRAFT!$A252="",DRAFT!$A252="IM"),"",DRAFT!AX252)</f>
        <v/>
      </c>
      <c r="H249" s="4" t="str">
        <f>IF(OR(DRAFT!$A252="",DRAFT!$A252="IM"),"",DRAFT!BG252)</f>
        <v/>
      </c>
      <c r="I249" s="4" t="str">
        <f>IF(OR(DRAFT!$A252="",DRAFT!$A252="IM"),"",DRAFT!BP252)</f>
        <v/>
      </c>
      <c r="J249" s="4" t="str">
        <f>IF(OR(DRAFT!$A252="",DRAFT!$A252="IM"),"",DRAFT!BY252)</f>
        <v/>
      </c>
      <c r="K249" s="4" t="str">
        <f>IF(OR(DRAFT!$A252="",DRAFT!$A252="IM"),"",DRAFT!CI252)</f>
        <v/>
      </c>
      <c r="L249" s="4" t="str">
        <f>IF(OR(DRAFT!$A252="",DRAFT!$A252="IM"),"",DRAFT!CO252)</f>
        <v/>
      </c>
      <c r="M249" s="70" t="str">
        <f>IF(OR(DRAFT!$A252="",DRAFT!$A252="IM"),"",IFERROR(DRAFT!CS252+DRAFT!CT252,""))</f>
        <v/>
      </c>
    </row>
    <row r="250" spans="1:13" ht="18" customHeight="1" x14ac:dyDescent="0.25">
      <c r="A250" s="70" t="str">
        <f>IF(OR(DRAFT!$A253="",DRAFT!$A253="IM"),"",DRAFT!B253)</f>
        <v/>
      </c>
      <c r="B250" s="4" t="str">
        <f>IF(OR(DRAFT!$A253="",DRAFT!$A253="IM"),"",DRAFT!E253)</f>
        <v/>
      </c>
      <c r="C250" s="4" t="str">
        <f>IF(OR(DRAFT!$A253="",DRAFT!$A253="IM"),"",DRAFT!N253)</f>
        <v/>
      </c>
      <c r="D250" s="4" t="str">
        <f>IF(OR(DRAFT!$A253="",DRAFT!$A253="IM"),"",DRAFT!W253)</f>
        <v/>
      </c>
      <c r="E250" s="4" t="str">
        <f>IF(OR(DRAFT!$A253="",DRAFT!$A253="IM"),"",DRAFT!AF253)</f>
        <v/>
      </c>
      <c r="F250" s="4" t="str">
        <f>IF(OR(DRAFT!$A253="",DRAFT!$A253="IM"),"",DRAFT!AO253)</f>
        <v/>
      </c>
      <c r="G250" s="4" t="str">
        <f>IF(OR(DRAFT!$A253="",DRAFT!$A253="IM"),"",DRAFT!AX253)</f>
        <v/>
      </c>
      <c r="H250" s="4" t="str">
        <f>IF(OR(DRAFT!$A253="",DRAFT!$A253="IM"),"",DRAFT!BG253)</f>
        <v/>
      </c>
      <c r="I250" s="4" t="str">
        <f>IF(OR(DRAFT!$A253="",DRAFT!$A253="IM"),"",DRAFT!BP253)</f>
        <v/>
      </c>
      <c r="J250" s="4" t="str">
        <f>IF(OR(DRAFT!$A253="",DRAFT!$A253="IM"),"",DRAFT!BY253)</f>
        <v/>
      </c>
      <c r="K250" s="4" t="str">
        <f>IF(OR(DRAFT!$A253="",DRAFT!$A253="IM"),"",DRAFT!CI253)</f>
        <v/>
      </c>
      <c r="L250" s="4" t="str">
        <f>IF(OR(DRAFT!$A253="",DRAFT!$A253="IM"),"",DRAFT!CO253)</f>
        <v/>
      </c>
      <c r="M250" s="70" t="str">
        <f>IF(OR(DRAFT!$A253="",DRAFT!$A253="IM"),"",IFERROR(DRAFT!CS253+DRAFT!CT253,""))</f>
        <v/>
      </c>
    </row>
    <row r="251" spans="1:13" ht="18" customHeight="1" x14ac:dyDescent="0.25">
      <c r="A251" s="70" t="str">
        <f>IF(OR(DRAFT!$A254="",DRAFT!$A254="IM"),"",DRAFT!B254)</f>
        <v/>
      </c>
      <c r="B251" s="4" t="str">
        <f>IF(OR(DRAFT!$A254="",DRAFT!$A254="IM"),"",DRAFT!E254)</f>
        <v/>
      </c>
      <c r="C251" s="4" t="str">
        <f>IF(OR(DRAFT!$A254="",DRAFT!$A254="IM"),"",DRAFT!N254)</f>
        <v/>
      </c>
      <c r="D251" s="4" t="str">
        <f>IF(OR(DRAFT!$A254="",DRAFT!$A254="IM"),"",DRAFT!W254)</f>
        <v/>
      </c>
      <c r="E251" s="4" t="str">
        <f>IF(OR(DRAFT!$A254="",DRAFT!$A254="IM"),"",DRAFT!AF254)</f>
        <v/>
      </c>
      <c r="F251" s="4" t="str">
        <f>IF(OR(DRAFT!$A254="",DRAFT!$A254="IM"),"",DRAFT!AO254)</f>
        <v/>
      </c>
      <c r="G251" s="4" t="str">
        <f>IF(OR(DRAFT!$A254="",DRAFT!$A254="IM"),"",DRAFT!AX254)</f>
        <v/>
      </c>
      <c r="H251" s="4" t="str">
        <f>IF(OR(DRAFT!$A254="",DRAFT!$A254="IM"),"",DRAFT!BG254)</f>
        <v/>
      </c>
      <c r="I251" s="4" t="str">
        <f>IF(OR(DRAFT!$A254="",DRAFT!$A254="IM"),"",DRAFT!BP254)</f>
        <v/>
      </c>
      <c r="J251" s="4" t="str">
        <f>IF(OR(DRAFT!$A254="",DRAFT!$A254="IM"),"",DRAFT!BY254)</f>
        <v/>
      </c>
      <c r="K251" s="4" t="str">
        <f>IF(OR(DRAFT!$A254="",DRAFT!$A254="IM"),"",DRAFT!CI254)</f>
        <v/>
      </c>
      <c r="L251" s="4" t="str">
        <f>IF(OR(DRAFT!$A254="",DRAFT!$A254="IM"),"",DRAFT!CO254)</f>
        <v/>
      </c>
      <c r="M251" s="70" t="str">
        <f>IF(OR(DRAFT!$A254="",DRAFT!$A254="IM"),"",IFERROR(DRAFT!CS254+DRAFT!CT254,""))</f>
        <v/>
      </c>
    </row>
    <row r="252" spans="1:13" ht="18" customHeight="1" x14ac:dyDescent="0.25">
      <c r="A252" s="70" t="str">
        <f>IF(OR(DRAFT!$A255="",DRAFT!$A255="IM"),"",DRAFT!B255)</f>
        <v/>
      </c>
      <c r="B252" s="4" t="str">
        <f>IF(OR(DRAFT!$A255="",DRAFT!$A255="IM"),"",DRAFT!E255)</f>
        <v/>
      </c>
      <c r="C252" s="4" t="str">
        <f>IF(OR(DRAFT!$A255="",DRAFT!$A255="IM"),"",DRAFT!N255)</f>
        <v/>
      </c>
      <c r="D252" s="4" t="str">
        <f>IF(OR(DRAFT!$A255="",DRAFT!$A255="IM"),"",DRAFT!W255)</f>
        <v/>
      </c>
      <c r="E252" s="4" t="str">
        <f>IF(OR(DRAFT!$A255="",DRAFT!$A255="IM"),"",DRAFT!AF255)</f>
        <v/>
      </c>
      <c r="F252" s="4" t="str">
        <f>IF(OR(DRAFT!$A255="",DRAFT!$A255="IM"),"",DRAFT!AO255)</f>
        <v/>
      </c>
      <c r="G252" s="4" t="str">
        <f>IF(OR(DRAFT!$A255="",DRAFT!$A255="IM"),"",DRAFT!AX255)</f>
        <v/>
      </c>
      <c r="H252" s="4" t="str">
        <f>IF(OR(DRAFT!$A255="",DRAFT!$A255="IM"),"",DRAFT!BG255)</f>
        <v/>
      </c>
      <c r="I252" s="4" t="str">
        <f>IF(OR(DRAFT!$A255="",DRAFT!$A255="IM"),"",DRAFT!BP255)</f>
        <v/>
      </c>
      <c r="J252" s="4" t="str">
        <f>IF(OR(DRAFT!$A255="",DRAFT!$A255="IM"),"",DRAFT!BY255)</f>
        <v/>
      </c>
      <c r="K252" s="4" t="str">
        <f>IF(OR(DRAFT!$A255="",DRAFT!$A255="IM"),"",DRAFT!CI255)</f>
        <v/>
      </c>
      <c r="L252" s="4" t="str">
        <f>IF(OR(DRAFT!$A255="",DRAFT!$A255="IM"),"",DRAFT!CO255)</f>
        <v/>
      </c>
      <c r="M252" s="70" t="str">
        <f>IF(OR(DRAFT!$A255="",DRAFT!$A255="IM"),"",IFERROR(DRAFT!CS255+DRAFT!CT255,""))</f>
        <v/>
      </c>
    </row>
    <row r="253" spans="1:13" ht="18" customHeight="1" x14ac:dyDescent="0.25">
      <c r="A253" s="70" t="str">
        <f>IF(OR(DRAFT!$A256="",DRAFT!$A256="IM"),"",DRAFT!B256)</f>
        <v/>
      </c>
      <c r="B253" s="4" t="str">
        <f>IF(OR(DRAFT!$A256="",DRAFT!$A256="IM"),"",DRAFT!E256)</f>
        <v/>
      </c>
      <c r="C253" s="4" t="str">
        <f>IF(OR(DRAFT!$A256="",DRAFT!$A256="IM"),"",DRAFT!N256)</f>
        <v/>
      </c>
      <c r="D253" s="4" t="str">
        <f>IF(OR(DRAFT!$A256="",DRAFT!$A256="IM"),"",DRAFT!W256)</f>
        <v/>
      </c>
      <c r="E253" s="4" t="str">
        <f>IF(OR(DRAFT!$A256="",DRAFT!$A256="IM"),"",DRAFT!AF256)</f>
        <v/>
      </c>
      <c r="F253" s="4" t="str">
        <f>IF(OR(DRAFT!$A256="",DRAFT!$A256="IM"),"",DRAFT!AO256)</f>
        <v/>
      </c>
      <c r="G253" s="4" t="str">
        <f>IF(OR(DRAFT!$A256="",DRAFT!$A256="IM"),"",DRAFT!AX256)</f>
        <v/>
      </c>
      <c r="H253" s="4" t="str">
        <f>IF(OR(DRAFT!$A256="",DRAFT!$A256="IM"),"",DRAFT!BG256)</f>
        <v/>
      </c>
      <c r="I253" s="4" t="str">
        <f>IF(OR(DRAFT!$A256="",DRAFT!$A256="IM"),"",DRAFT!BP256)</f>
        <v/>
      </c>
      <c r="J253" s="4" t="str">
        <f>IF(OR(DRAFT!$A256="",DRAFT!$A256="IM"),"",DRAFT!BY256)</f>
        <v/>
      </c>
      <c r="K253" s="4" t="str">
        <f>IF(OR(DRAFT!$A256="",DRAFT!$A256="IM"),"",DRAFT!CI256)</f>
        <v/>
      </c>
      <c r="L253" s="4" t="str">
        <f>IF(OR(DRAFT!$A256="",DRAFT!$A256="IM"),"",DRAFT!CO256)</f>
        <v/>
      </c>
      <c r="M253" s="70" t="str">
        <f>IF(OR(DRAFT!$A256="",DRAFT!$A256="IM"),"",IFERROR(DRAFT!CS256+DRAFT!CT256,""))</f>
        <v/>
      </c>
    </row>
    <row r="254" spans="1:13" ht="18" customHeight="1" x14ac:dyDescent="0.25">
      <c r="A254" s="70" t="str">
        <f>IF(OR(DRAFT!$A257="",DRAFT!$A257="IM"),"",DRAFT!B257)</f>
        <v/>
      </c>
      <c r="B254" s="4" t="str">
        <f>IF(OR(DRAFT!$A257="",DRAFT!$A257="IM"),"",DRAFT!E257)</f>
        <v/>
      </c>
      <c r="C254" s="4" t="str">
        <f>IF(OR(DRAFT!$A257="",DRAFT!$A257="IM"),"",DRAFT!N257)</f>
        <v/>
      </c>
      <c r="D254" s="4" t="str">
        <f>IF(OR(DRAFT!$A257="",DRAFT!$A257="IM"),"",DRAFT!W257)</f>
        <v/>
      </c>
      <c r="E254" s="4" t="str">
        <f>IF(OR(DRAFT!$A257="",DRAFT!$A257="IM"),"",DRAFT!AF257)</f>
        <v/>
      </c>
      <c r="F254" s="4" t="str">
        <f>IF(OR(DRAFT!$A257="",DRAFT!$A257="IM"),"",DRAFT!AO257)</f>
        <v/>
      </c>
      <c r="G254" s="4" t="str">
        <f>IF(OR(DRAFT!$A257="",DRAFT!$A257="IM"),"",DRAFT!AX257)</f>
        <v/>
      </c>
      <c r="H254" s="4" t="str">
        <f>IF(OR(DRAFT!$A257="",DRAFT!$A257="IM"),"",DRAFT!BG257)</f>
        <v/>
      </c>
      <c r="I254" s="4" t="str">
        <f>IF(OR(DRAFT!$A257="",DRAFT!$A257="IM"),"",DRAFT!BP257)</f>
        <v/>
      </c>
      <c r="J254" s="4" t="str">
        <f>IF(OR(DRAFT!$A257="",DRAFT!$A257="IM"),"",DRAFT!BY257)</f>
        <v/>
      </c>
      <c r="K254" s="4" t="str">
        <f>IF(OR(DRAFT!$A257="",DRAFT!$A257="IM"),"",DRAFT!CI257)</f>
        <v/>
      </c>
      <c r="L254" s="4" t="str">
        <f>IF(OR(DRAFT!$A257="",DRAFT!$A257="IM"),"",DRAFT!CO257)</f>
        <v/>
      </c>
      <c r="M254" s="70" t="str">
        <f>IF(OR(DRAFT!$A257="",DRAFT!$A257="IM"),"",IFERROR(DRAFT!CS257+DRAFT!CT257,""))</f>
        <v/>
      </c>
    </row>
    <row r="255" spans="1:13" ht="18" customHeight="1" x14ac:dyDescent="0.25">
      <c r="A255" s="70" t="str">
        <f>IF(OR(DRAFT!$A258="",DRAFT!$A258="IM"),"",DRAFT!B258)</f>
        <v/>
      </c>
      <c r="B255" s="4" t="str">
        <f>IF(OR(DRAFT!$A258="",DRAFT!$A258="IM"),"",DRAFT!E258)</f>
        <v/>
      </c>
      <c r="C255" s="4" t="str">
        <f>IF(OR(DRAFT!$A258="",DRAFT!$A258="IM"),"",DRAFT!N258)</f>
        <v/>
      </c>
      <c r="D255" s="4" t="str">
        <f>IF(OR(DRAFT!$A258="",DRAFT!$A258="IM"),"",DRAFT!W258)</f>
        <v/>
      </c>
      <c r="E255" s="4" t="str">
        <f>IF(OR(DRAFT!$A258="",DRAFT!$A258="IM"),"",DRAFT!AF258)</f>
        <v/>
      </c>
      <c r="F255" s="4" t="str">
        <f>IF(OR(DRAFT!$A258="",DRAFT!$A258="IM"),"",DRAFT!AO258)</f>
        <v/>
      </c>
      <c r="G255" s="4" t="str">
        <f>IF(OR(DRAFT!$A258="",DRAFT!$A258="IM"),"",DRAFT!AX258)</f>
        <v/>
      </c>
      <c r="H255" s="4" t="str">
        <f>IF(OR(DRAFT!$A258="",DRAFT!$A258="IM"),"",DRAFT!BG258)</f>
        <v/>
      </c>
      <c r="I255" s="4" t="str">
        <f>IF(OR(DRAFT!$A258="",DRAFT!$A258="IM"),"",DRAFT!BP258)</f>
        <v/>
      </c>
      <c r="J255" s="4" t="str">
        <f>IF(OR(DRAFT!$A258="",DRAFT!$A258="IM"),"",DRAFT!BY258)</f>
        <v/>
      </c>
      <c r="K255" s="4" t="str">
        <f>IF(OR(DRAFT!$A258="",DRAFT!$A258="IM"),"",DRAFT!CI258)</f>
        <v/>
      </c>
      <c r="L255" s="4" t="str">
        <f>IF(OR(DRAFT!$A258="",DRAFT!$A258="IM"),"",DRAFT!CO258)</f>
        <v/>
      </c>
      <c r="M255" s="70" t="str">
        <f>IF(OR(DRAFT!$A258="",DRAFT!$A258="IM"),"",IFERROR(DRAFT!CS258+DRAFT!CT258,""))</f>
        <v/>
      </c>
    </row>
    <row r="256" spans="1:13" ht="18" customHeight="1" x14ac:dyDescent="0.25">
      <c r="A256" s="70" t="str">
        <f>IF(OR(DRAFT!$A259="",DRAFT!$A259="IM"),"",DRAFT!B259)</f>
        <v/>
      </c>
      <c r="B256" s="4" t="str">
        <f>IF(OR(DRAFT!$A259="",DRAFT!$A259="IM"),"",DRAFT!E259)</f>
        <v/>
      </c>
      <c r="C256" s="4" t="str">
        <f>IF(OR(DRAFT!$A259="",DRAFT!$A259="IM"),"",DRAFT!N259)</f>
        <v/>
      </c>
      <c r="D256" s="4" t="str">
        <f>IF(OR(DRAFT!$A259="",DRAFT!$A259="IM"),"",DRAFT!W259)</f>
        <v/>
      </c>
      <c r="E256" s="4" t="str">
        <f>IF(OR(DRAFT!$A259="",DRAFT!$A259="IM"),"",DRAFT!AF259)</f>
        <v/>
      </c>
      <c r="F256" s="4" t="str">
        <f>IF(OR(DRAFT!$A259="",DRAFT!$A259="IM"),"",DRAFT!AO259)</f>
        <v/>
      </c>
      <c r="G256" s="4" t="str">
        <f>IF(OR(DRAFT!$A259="",DRAFT!$A259="IM"),"",DRAFT!AX259)</f>
        <v/>
      </c>
      <c r="H256" s="4" t="str">
        <f>IF(OR(DRAFT!$A259="",DRAFT!$A259="IM"),"",DRAFT!BG259)</f>
        <v/>
      </c>
      <c r="I256" s="4" t="str">
        <f>IF(OR(DRAFT!$A259="",DRAFT!$A259="IM"),"",DRAFT!BP259)</f>
        <v/>
      </c>
      <c r="J256" s="4" t="str">
        <f>IF(OR(DRAFT!$A259="",DRAFT!$A259="IM"),"",DRAFT!BY259)</f>
        <v/>
      </c>
      <c r="K256" s="4" t="str">
        <f>IF(OR(DRAFT!$A259="",DRAFT!$A259="IM"),"",DRAFT!CI259)</f>
        <v/>
      </c>
      <c r="L256" s="4" t="str">
        <f>IF(OR(DRAFT!$A259="",DRAFT!$A259="IM"),"",DRAFT!CO259)</f>
        <v/>
      </c>
      <c r="M256" s="70" t="str">
        <f>IF(OR(DRAFT!$A259="",DRAFT!$A259="IM"),"",IFERROR(DRAFT!CS259+DRAFT!CT259,""))</f>
        <v/>
      </c>
    </row>
    <row r="257" spans="1:13" ht="18" customHeight="1" x14ac:dyDescent="0.25">
      <c r="A257" s="70" t="str">
        <f>IF(OR(DRAFT!$A260="",DRAFT!$A260="IM"),"",DRAFT!B260)</f>
        <v/>
      </c>
      <c r="B257" s="4" t="str">
        <f>IF(OR(DRAFT!$A260="",DRAFT!$A260="IM"),"",DRAFT!E260)</f>
        <v/>
      </c>
      <c r="C257" s="4" t="str">
        <f>IF(OR(DRAFT!$A260="",DRAFT!$A260="IM"),"",DRAFT!N260)</f>
        <v/>
      </c>
      <c r="D257" s="4" t="str">
        <f>IF(OR(DRAFT!$A260="",DRAFT!$A260="IM"),"",DRAFT!W260)</f>
        <v/>
      </c>
      <c r="E257" s="4" t="str">
        <f>IF(OR(DRAFT!$A260="",DRAFT!$A260="IM"),"",DRAFT!AF260)</f>
        <v/>
      </c>
      <c r="F257" s="4" t="str">
        <f>IF(OR(DRAFT!$A260="",DRAFT!$A260="IM"),"",DRAFT!AO260)</f>
        <v/>
      </c>
      <c r="G257" s="4" t="str">
        <f>IF(OR(DRAFT!$A260="",DRAFT!$A260="IM"),"",DRAFT!AX260)</f>
        <v/>
      </c>
      <c r="H257" s="4" t="str">
        <f>IF(OR(DRAFT!$A260="",DRAFT!$A260="IM"),"",DRAFT!BG260)</f>
        <v/>
      </c>
      <c r="I257" s="4" t="str">
        <f>IF(OR(DRAFT!$A260="",DRAFT!$A260="IM"),"",DRAFT!BP260)</f>
        <v/>
      </c>
      <c r="J257" s="4" t="str">
        <f>IF(OR(DRAFT!$A260="",DRAFT!$A260="IM"),"",DRAFT!BY260)</f>
        <v/>
      </c>
      <c r="K257" s="4" t="str">
        <f>IF(OR(DRAFT!$A260="",DRAFT!$A260="IM"),"",DRAFT!CI260)</f>
        <v/>
      </c>
      <c r="L257" s="4" t="str">
        <f>IF(OR(DRAFT!$A260="",DRAFT!$A260="IM"),"",DRAFT!CO260)</f>
        <v/>
      </c>
      <c r="M257" s="70" t="str">
        <f>IF(OR(DRAFT!$A260="",DRAFT!$A260="IM"),"",IFERROR(DRAFT!CS260+DRAFT!CT260,""))</f>
        <v/>
      </c>
    </row>
    <row r="258" spans="1:13" ht="18" customHeight="1" x14ac:dyDescent="0.25">
      <c r="A258" s="70" t="str">
        <f>IF(OR(DRAFT!$A261="",DRAFT!$A261="IM"),"",DRAFT!B261)</f>
        <v/>
      </c>
      <c r="B258" s="4" t="str">
        <f>IF(OR(DRAFT!$A261="",DRAFT!$A261="IM"),"",DRAFT!E261)</f>
        <v/>
      </c>
      <c r="C258" s="4" t="str">
        <f>IF(OR(DRAFT!$A261="",DRAFT!$A261="IM"),"",DRAFT!N261)</f>
        <v/>
      </c>
      <c r="D258" s="4" t="str">
        <f>IF(OR(DRAFT!$A261="",DRAFT!$A261="IM"),"",DRAFT!W261)</f>
        <v/>
      </c>
      <c r="E258" s="4" t="str">
        <f>IF(OR(DRAFT!$A261="",DRAFT!$A261="IM"),"",DRAFT!AF261)</f>
        <v/>
      </c>
      <c r="F258" s="4" t="str">
        <f>IF(OR(DRAFT!$A261="",DRAFT!$A261="IM"),"",DRAFT!AO261)</f>
        <v/>
      </c>
      <c r="G258" s="4" t="str">
        <f>IF(OR(DRAFT!$A261="",DRAFT!$A261="IM"),"",DRAFT!AX261)</f>
        <v/>
      </c>
      <c r="H258" s="4" t="str">
        <f>IF(OR(DRAFT!$A261="",DRAFT!$A261="IM"),"",DRAFT!BG261)</f>
        <v/>
      </c>
      <c r="I258" s="4" t="str">
        <f>IF(OR(DRAFT!$A261="",DRAFT!$A261="IM"),"",DRAFT!BP261)</f>
        <v/>
      </c>
      <c r="J258" s="4" t="str">
        <f>IF(OR(DRAFT!$A261="",DRAFT!$A261="IM"),"",DRAFT!BY261)</f>
        <v/>
      </c>
      <c r="K258" s="4" t="str">
        <f>IF(OR(DRAFT!$A261="",DRAFT!$A261="IM"),"",DRAFT!CI261)</f>
        <v/>
      </c>
      <c r="L258" s="4" t="str">
        <f>IF(OR(DRAFT!$A261="",DRAFT!$A261="IM"),"",DRAFT!CO261)</f>
        <v/>
      </c>
      <c r="M258" s="70" t="str">
        <f>IF(OR(DRAFT!$A261="",DRAFT!$A261="IM"),"",IFERROR(DRAFT!CS261+DRAFT!CT261,""))</f>
        <v/>
      </c>
    </row>
    <row r="259" spans="1:13" ht="18" customHeight="1" x14ac:dyDescent="0.25">
      <c r="A259" s="70" t="str">
        <f>IF(OR(DRAFT!$A262="",DRAFT!$A262="IM"),"",DRAFT!B262)</f>
        <v/>
      </c>
      <c r="B259" s="4" t="str">
        <f>IF(OR(DRAFT!$A262="",DRAFT!$A262="IM"),"",DRAFT!E262)</f>
        <v/>
      </c>
      <c r="C259" s="4" t="str">
        <f>IF(OR(DRAFT!$A262="",DRAFT!$A262="IM"),"",DRAFT!N262)</f>
        <v/>
      </c>
      <c r="D259" s="4" t="str">
        <f>IF(OR(DRAFT!$A262="",DRAFT!$A262="IM"),"",DRAFT!W262)</f>
        <v/>
      </c>
      <c r="E259" s="4" t="str">
        <f>IF(OR(DRAFT!$A262="",DRAFT!$A262="IM"),"",DRAFT!AF262)</f>
        <v/>
      </c>
      <c r="F259" s="4" t="str">
        <f>IF(OR(DRAFT!$A262="",DRAFT!$A262="IM"),"",DRAFT!AO262)</f>
        <v/>
      </c>
      <c r="G259" s="4" t="str">
        <f>IF(OR(DRAFT!$A262="",DRAFT!$A262="IM"),"",DRAFT!AX262)</f>
        <v/>
      </c>
      <c r="H259" s="4" t="str">
        <f>IF(OR(DRAFT!$A262="",DRAFT!$A262="IM"),"",DRAFT!BG262)</f>
        <v/>
      </c>
      <c r="I259" s="4" t="str">
        <f>IF(OR(DRAFT!$A262="",DRAFT!$A262="IM"),"",DRAFT!BP262)</f>
        <v/>
      </c>
      <c r="J259" s="4" t="str">
        <f>IF(OR(DRAFT!$A262="",DRAFT!$A262="IM"),"",DRAFT!BY262)</f>
        <v/>
      </c>
      <c r="K259" s="4" t="str">
        <f>IF(OR(DRAFT!$A262="",DRAFT!$A262="IM"),"",DRAFT!CI262)</f>
        <v/>
      </c>
      <c r="L259" s="4" t="str">
        <f>IF(OR(DRAFT!$A262="",DRAFT!$A262="IM"),"",DRAFT!CO262)</f>
        <v/>
      </c>
      <c r="M259" s="70" t="str">
        <f>IF(OR(DRAFT!$A262="",DRAFT!$A262="IM"),"",IFERROR(DRAFT!CS262+DRAFT!CT262,""))</f>
        <v/>
      </c>
    </row>
    <row r="260" spans="1:13" ht="18" customHeight="1" x14ac:dyDescent="0.25">
      <c r="A260" s="70" t="str">
        <f>IF(OR(DRAFT!$A263="",DRAFT!$A263="IM"),"",DRAFT!B263)</f>
        <v/>
      </c>
      <c r="B260" s="4" t="str">
        <f>IF(OR(DRAFT!$A263="",DRAFT!$A263="IM"),"",DRAFT!E263)</f>
        <v/>
      </c>
      <c r="C260" s="4" t="str">
        <f>IF(OR(DRAFT!$A263="",DRAFT!$A263="IM"),"",DRAFT!N263)</f>
        <v/>
      </c>
      <c r="D260" s="4" t="str">
        <f>IF(OR(DRAFT!$A263="",DRAFT!$A263="IM"),"",DRAFT!W263)</f>
        <v/>
      </c>
      <c r="E260" s="4" t="str">
        <f>IF(OR(DRAFT!$A263="",DRAFT!$A263="IM"),"",DRAFT!AF263)</f>
        <v/>
      </c>
      <c r="F260" s="4" t="str">
        <f>IF(OR(DRAFT!$A263="",DRAFT!$A263="IM"),"",DRAFT!AO263)</f>
        <v/>
      </c>
      <c r="G260" s="4" t="str">
        <f>IF(OR(DRAFT!$A263="",DRAFT!$A263="IM"),"",DRAFT!AX263)</f>
        <v/>
      </c>
      <c r="H260" s="4" t="str">
        <f>IF(OR(DRAFT!$A263="",DRAFT!$A263="IM"),"",DRAFT!BG263)</f>
        <v/>
      </c>
      <c r="I260" s="4" t="str">
        <f>IF(OR(DRAFT!$A263="",DRAFT!$A263="IM"),"",DRAFT!BP263)</f>
        <v/>
      </c>
      <c r="J260" s="4" t="str">
        <f>IF(OR(DRAFT!$A263="",DRAFT!$A263="IM"),"",DRAFT!BY263)</f>
        <v/>
      </c>
      <c r="K260" s="4" t="str">
        <f>IF(OR(DRAFT!$A263="",DRAFT!$A263="IM"),"",DRAFT!CI263)</f>
        <v/>
      </c>
      <c r="L260" s="4" t="str">
        <f>IF(OR(DRAFT!$A263="",DRAFT!$A263="IM"),"",DRAFT!CO263)</f>
        <v/>
      </c>
      <c r="M260" s="70" t="str">
        <f>IF(OR(DRAFT!$A263="",DRAFT!$A263="IM"),"",IFERROR(DRAFT!CS263+DRAFT!CT263,""))</f>
        <v/>
      </c>
    </row>
    <row r="261" spans="1:13" ht="18" customHeight="1" x14ac:dyDescent="0.25">
      <c r="A261" s="70" t="str">
        <f>IF(OR(DRAFT!$A264="",DRAFT!$A264="IM"),"",DRAFT!B264)</f>
        <v/>
      </c>
      <c r="B261" s="4" t="str">
        <f>IF(OR(DRAFT!$A264="",DRAFT!$A264="IM"),"",DRAFT!E264)</f>
        <v/>
      </c>
      <c r="C261" s="4" t="str">
        <f>IF(OR(DRAFT!$A264="",DRAFT!$A264="IM"),"",DRAFT!N264)</f>
        <v/>
      </c>
      <c r="D261" s="4" t="str">
        <f>IF(OR(DRAFT!$A264="",DRAFT!$A264="IM"),"",DRAFT!W264)</f>
        <v/>
      </c>
      <c r="E261" s="4" t="str">
        <f>IF(OR(DRAFT!$A264="",DRAFT!$A264="IM"),"",DRAFT!AF264)</f>
        <v/>
      </c>
      <c r="F261" s="4" t="str">
        <f>IF(OR(DRAFT!$A264="",DRAFT!$A264="IM"),"",DRAFT!AO264)</f>
        <v/>
      </c>
      <c r="G261" s="4" t="str">
        <f>IF(OR(DRAFT!$A264="",DRAFT!$A264="IM"),"",DRAFT!AX264)</f>
        <v/>
      </c>
      <c r="H261" s="4" t="str">
        <f>IF(OR(DRAFT!$A264="",DRAFT!$A264="IM"),"",DRAFT!BG264)</f>
        <v/>
      </c>
      <c r="I261" s="4" t="str">
        <f>IF(OR(DRAFT!$A264="",DRAFT!$A264="IM"),"",DRAFT!BP264)</f>
        <v/>
      </c>
      <c r="J261" s="4" t="str">
        <f>IF(OR(DRAFT!$A264="",DRAFT!$A264="IM"),"",DRAFT!BY264)</f>
        <v/>
      </c>
      <c r="K261" s="4" t="str">
        <f>IF(OR(DRAFT!$A264="",DRAFT!$A264="IM"),"",DRAFT!CI264)</f>
        <v/>
      </c>
      <c r="L261" s="4" t="str">
        <f>IF(OR(DRAFT!$A264="",DRAFT!$A264="IM"),"",DRAFT!CO264)</f>
        <v/>
      </c>
      <c r="M261" s="70" t="str">
        <f>IF(OR(DRAFT!$A264="",DRAFT!$A264="IM"),"",IFERROR(DRAFT!CS264+DRAFT!CT264,""))</f>
        <v/>
      </c>
    </row>
    <row r="262" spans="1:13" ht="18" customHeight="1" x14ac:dyDescent="0.25">
      <c r="A262" s="70" t="str">
        <f>IF(OR(DRAFT!$A265="",DRAFT!$A265="IM"),"",DRAFT!B265)</f>
        <v/>
      </c>
      <c r="B262" s="4" t="str">
        <f>IF(OR(DRAFT!$A265="",DRAFT!$A265="IM"),"",DRAFT!E265)</f>
        <v/>
      </c>
      <c r="C262" s="4" t="str">
        <f>IF(OR(DRAFT!$A265="",DRAFT!$A265="IM"),"",DRAFT!N265)</f>
        <v/>
      </c>
      <c r="D262" s="4" t="str">
        <f>IF(OR(DRAFT!$A265="",DRAFT!$A265="IM"),"",DRAFT!W265)</f>
        <v/>
      </c>
      <c r="E262" s="4" t="str">
        <f>IF(OR(DRAFT!$A265="",DRAFT!$A265="IM"),"",DRAFT!AF265)</f>
        <v/>
      </c>
      <c r="F262" s="4" t="str">
        <f>IF(OR(DRAFT!$A265="",DRAFT!$A265="IM"),"",DRAFT!AO265)</f>
        <v/>
      </c>
      <c r="G262" s="4" t="str">
        <f>IF(OR(DRAFT!$A265="",DRAFT!$A265="IM"),"",DRAFT!AX265)</f>
        <v/>
      </c>
      <c r="H262" s="4" t="str">
        <f>IF(OR(DRAFT!$A265="",DRAFT!$A265="IM"),"",DRAFT!BG265)</f>
        <v/>
      </c>
      <c r="I262" s="4" t="str">
        <f>IF(OR(DRAFT!$A265="",DRAFT!$A265="IM"),"",DRAFT!BP265)</f>
        <v/>
      </c>
      <c r="J262" s="4" t="str">
        <f>IF(OR(DRAFT!$A265="",DRAFT!$A265="IM"),"",DRAFT!BY265)</f>
        <v/>
      </c>
      <c r="K262" s="4" t="str">
        <f>IF(OR(DRAFT!$A265="",DRAFT!$A265="IM"),"",DRAFT!CI265)</f>
        <v/>
      </c>
      <c r="L262" s="4" t="str">
        <f>IF(OR(DRAFT!$A265="",DRAFT!$A265="IM"),"",DRAFT!CO265)</f>
        <v/>
      </c>
      <c r="M262" s="70" t="str">
        <f>IF(OR(DRAFT!$A265="",DRAFT!$A265="IM"),"",IFERROR(DRAFT!CS265+DRAFT!CT265,""))</f>
        <v/>
      </c>
    </row>
    <row r="263" spans="1:13" ht="18" customHeight="1" x14ac:dyDescent="0.25">
      <c r="A263" s="70" t="str">
        <f>IF(OR(DRAFT!$A266="",DRAFT!$A266="IM"),"",DRAFT!B266)</f>
        <v/>
      </c>
      <c r="B263" s="4" t="str">
        <f>IF(OR(DRAFT!$A266="",DRAFT!$A266="IM"),"",DRAFT!E266)</f>
        <v/>
      </c>
      <c r="C263" s="4" t="str">
        <f>IF(OR(DRAFT!$A266="",DRAFT!$A266="IM"),"",DRAFT!N266)</f>
        <v/>
      </c>
      <c r="D263" s="4" t="str">
        <f>IF(OR(DRAFT!$A266="",DRAFT!$A266="IM"),"",DRAFT!W266)</f>
        <v/>
      </c>
      <c r="E263" s="4" t="str">
        <f>IF(OR(DRAFT!$A266="",DRAFT!$A266="IM"),"",DRAFT!AF266)</f>
        <v/>
      </c>
      <c r="F263" s="4" t="str">
        <f>IF(OR(DRAFT!$A266="",DRAFT!$A266="IM"),"",DRAFT!AO266)</f>
        <v/>
      </c>
      <c r="G263" s="4" t="str">
        <f>IF(OR(DRAFT!$A266="",DRAFT!$A266="IM"),"",DRAFT!AX266)</f>
        <v/>
      </c>
      <c r="H263" s="4" t="str">
        <f>IF(OR(DRAFT!$A266="",DRAFT!$A266="IM"),"",DRAFT!BG266)</f>
        <v/>
      </c>
      <c r="I263" s="4" t="str">
        <f>IF(OR(DRAFT!$A266="",DRAFT!$A266="IM"),"",DRAFT!BP266)</f>
        <v/>
      </c>
      <c r="J263" s="4" t="str">
        <f>IF(OR(DRAFT!$A266="",DRAFT!$A266="IM"),"",DRAFT!BY266)</f>
        <v/>
      </c>
      <c r="K263" s="4" t="str">
        <f>IF(OR(DRAFT!$A266="",DRAFT!$A266="IM"),"",DRAFT!CI266)</f>
        <v/>
      </c>
      <c r="L263" s="4" t="str">
        <f>IF(OR(DRAFT!$A266="",DRAFT!$A266="IM"),"",DRAFT!CO266)</f>
        <v/>
      </c>
      <c r="M263" s="70" t="str">
        <f>IF(OR(DRAFT!$A266="",DRAFT!$A266="IM"),"",IFERROR(DRAFT!CS266+DRAFT!CT266,""))</f>
        <v/>
      </c>
    </row>
    <row r="264" spans="1:13" ht="18" customHeight="1" x14ac:dyDescent="0.25">
      <c r="A264" s="70" t="str">
        <f>IF(OR(DRAFT!$A267="",DRAFT!$A267="IM"),"",DRAFT!B267)</f>
        <v/>
      </c>
      <c r="B264" s="4" t="str">
        <f>IF(OR(DRAFT!$A267="",DRAFT!$A267="IM"),"",DRAFT!E267)</f>
        <v/>
      </c>
      <c r="C264" s="4" t="str">
        <f>IF(OR(DRAFT!$A267="",DRAFT!$A267="IM"),"",DRAFT!N267)</f>
        <v/>
      </c>
      <c r="D264" s="4" t="str">
        <f>IF(OR(DRAFT!$A267="",DRAFT!$A267="IM"),"",DRAFT!W267)</f>
        <v/>
      </c>
      <c r="E264" s="4" t="str">
        <f>IF(OR(DRAFT!$A267="",DRAFT!$A267="IM"),"",DRAFT!AF267)</f>
        <v/>
      </c>
      <c r="F264" s="4" t="str">
        <f>IF(OR(DRAFT!$A267="",DRAFT!$A267="IM"),"",DRAFT!AO267)</f>
        <v/>
      </c>
      <c r="G264" s="4" t="str">
        <f>IF(OR(DRAFT!$A267="",DRAFT!$A267="IM"),"",DRAFT!AX267)</f>
        <v/>
      </c>
      <c r="H264" s="4" t="str">
        <f>IF(OR(DRAFT!$A267="",DRAFT!$A267="IM"),"",DRAFT!BG267)</f>
        <v/>
      </c>
      <c r="I264" s="4" t="str">
        <f>IF(OR(DRAFT!$A267="",DRAFT!$A267="IM"),"",DRAFT!BP267)</f>
        <v/>
      </c>
      <c r="J264" s="4" t="str">
        <f>IF(OR(DRAFT!$A267="",DRAFT!$A267="IM"),"",DRAFT!BY267)</f>
        <v/>
      </c>
      <c r="K264" s="4" t="str">
        <f>IF(OR(DRAFT!$A267="",DRAFT!$A267="IM"),"",DRAFT!CI267)</f>
        <v/>
      </c>
      <c r="L264" s="4" t="str">
        <f>IF(OR(DRAFT!$A267="",DRAFT!$A267="IM"),"",DRAFT!CO267)</f>
        <v/>
      </c>
      <c r="M264" s="70" t="str">
        <f>IF(OR(DRAFT!$A267="",DRAFT!$A267="IM"),"",IFERROR(DRAFT!CS267+DRAFT!CT267,""))</f>
        <v/>
      </c>
    </row>
    <row r="265" spans="1:13" ht="18" customHeight="1" x14ac:dyDescent="0.25">
      <c r="A265" s="70" t="str">
        <f>IF(OR(DRAFT!$A268="",DRAFT!$A268="IM"),"",DRAFT!B268)</f>
        <v/>
      </c>
      <c r="B265" s="4" t="str">
        <f>IF(OR(DRAFT!$A268="",DRAFT!$A268="IM"),"",DRAFT!E268)</f>
        <v/>
      </c>
      <c r="C265" s="4" t="str">
        <f>IF(OR(DRAFT!$A268="",DRAFT!$A268="IM"),"",DRAFT!N268)</f>
        <v/>
      </c>
      <c r="D265" s="4" t="str">
        <f>IF(OR(DRAFT!$A268="",DRAFT!$A268="IM"),"",DRAFT!W268)</f>
        <v/>
      </c>
      <c r="E265" s="4" t="str">
        <f>IF(OR(DRAFT!$A268="",DRAFT!$A268="IM"),"",DRAFT!AF268)</f>
        <v/>
      </c>
      <c r="F265" s="4" t="str">
        <f>IF(OR(DRAFT!$A268="",DRAFT!$A268="IM"),"",DRAFT!AO268)</f>
        <v/>
      </c>
      <c r="G265" s="4" t="str">
        <f>IF(OR(DRAFT!$A268="",DRAFT!$A268="IM"),"",DRAFT!AX268)</f>
        <v/>
      </c>
      <c r="H265" s="4" t="str">
        <f>IF(OR(DRAFT!$A268="",DRAFT!$A268="IM"),"",DRAFT!BG268)</f>
        <v/>
      </c>
      <c r="I265" s="4" t="str">
        <f>IF(OR(DRAFT!$A268="",DRAFT!$A268="IM"),"",DRAFT!BP268)</f>
        <v/>
      </c>
      <c r="J265" s="4" t="str">
        <f>IF(OR(DRAFT!$A268="",DRAFT!$A268="IM"),"",DRAFT!BY268)</f>
        <v/>
      </c>
      <c r="K265" s="4" t="str">
        <f>IF(OR(DRAFT!$A268="",DRAFT!$A268="IM"),"",DRAFT!CI268)</f>
        <v/>
      </c>
      <c r="L265" s="4" t="str">
        <f>IF(OR(DRAFT!$A268="",DRAFT!$A268="IM"),"",DRAFT!CO268)</f>
        <v/>
      </c>
      <c r="M265" s="70" t="str">
        <f>IF(OR(DRAFT!$A268="",DRAFT!$A268="IM"),"",IFERROR(DRAFT!CS268+DRAFT!CT268,""))</f>
        <v/>
      </c>
    </row>
    <row r="266" spans="1:13" ht="18" customHeight="1" x14ac:dyDescent="0.25">
      <c r="A266" s="70" t="str">
        <f>IF(OR(DRAFT!$A269="",DRAFT!$A269="IM"),"",DRAFT!B269)</f>
        <v/>
      </c>
      <c r="B266" s="4" t="str">
        <f>IF(OR(DRAFT!$A269="",DRAFT!$A269="IM"),"",DRAFT!E269)</f>
        <v/>
      </c>
      <c r="C266" s="4" t="str">
        <f>IF(OR(DRAFT!$A269="",DRAFT!$A269="IM"),"",DRAFT!N269)</f>
        <v/>
      </c>
      <c r="D266" s="4" t="str">
        <f>IF(OR(DRAFT!$A269="",DRAFT!$A269="IM"),"",DRAFT!W269)</f>
        <v/>
      </c>
      <c r="E266" s="4" t="str">
        <f>IF(OR(DRAFT!$A269="",DRAFT!$A269="IM"),"",DRAFT!AF269)</f>
        <v/>
      </c>
      <c r="F266" s="4" t="str">
        <f>IF(OR(DRAFT!$A269="",DRAFT!$A269="IM"),"",DRAFT!AO269)</f>
        <v/>
      </c>
      <c r="G266" s="4" t="str">
        <f>IF(OR(DRAFT!$A269="",DRAFT!$A269="IM"),"",DRAFT!AX269)</f>
        <v/>
      </c>
      <c r="H266" s="4" t="str">
        <f>IF(OR(DRAFT!$A269="",DRAFT!$A269="IM"),"",DRAFT!BG269)</f>
        <v/>
      </c>
      <c r="I266" s="4" t="str">
        <f>IF(OR(DRAFT!$A269="",DRAFT!$A269="IM"),"",DRAFT!BP269)</f>
        <v/>
      </c>
      <c r="J266" s="4" t="str">
        <f>IF(OR(DRAFT!$A269="",DRAFT!$A269="IM"),"",DRAFT!BY269)</f>
        <v/>
      </c>
      <c r="K266" s="4" t="str">
        <f>IF(OR(DRAFT!$A269="",DRAFT!$A269="IM"),"",DRAFT!CI269)</f>
        <v/>
      </c>
      <c r="L266" s="4" t="str">
        <f>IF(OR(DRAFT!$A269="",DRAFT!$A269="IM"),"",DRAFT!CO269)</f>
        <v/>
      </c>
      <c r="M266" s="70" t="str">
        <f>IF(OR(DRAFT!$A269="",DRAFT!$A269="IM"),"",IFERROR(DRAFT!CS269+DRAFT!CT269,""))</f>
        <v/>
      </c>
    </row>
    <row r="267" spans="1:13" ht="18" customHeight="1" x14ac:dyDescent="0.25">
      <c r="A267" s="70" t="str">
        <f>IF(OR(DRAFT!$A270="",DRAFT!$A270="IM"),"",DRAFT!B270)</f>
        <v/>
      </c>
      <c r="B267" s="4" t="str">
        <f>IF(OR(DRAFT!$A270="",DRAFT!$A270="IM"),"",DRAFT!E270)</f>
        <v/>
      </c>
      <c r="C267" s="4" t="str">
        <f>IF(OR(DRAFT!$A270="",DRAFT!$A270="IM"),"",DRAFT!N270)</f>
        <v/>
      </c>
      <c r="D267" s="4" t="str">
        <f>IF(OR(DRAFT!$A270="",DRAFT!$A270="IM"),"",DRAFT!W270)</f>
        <v/>
      </c>
      <c r="E267" s="4" t="str">
        <f>IF(OR(DRAFT!$A270="",DRAFT!$A270="IM"),"",DRAFT!AF270)</f>
        <v/>
      </c>
      <c r="F267" s="4" t="str">
        <f>IF(OR(DRAFT!$A270="",DRAFT!$A270="IM"),"",DRAFT!AO270)</f>
        <v/>
      </c>
      <c r="G267" s="4" t="str">
        <f>IF(OR(DRAFT!$A270="",DRAFT!$A270="IM"),"",DRAFT!AX270)</f>
        <v/>
      </c>
      <c r="H267" s="4" t="str">
        <f>IF(OR(DRAFT!$A270="",DRAFT!$A270="IM"),"",DRAFT!BG270)</f>
        <v/>
      </c>
      <c r="I267" s="4" t="str">
        <f>IF(OR(DRAFT!$A270="",DRAFT!$A270="IM"),"",DRAFT!BP270)</f>
        <v/>
      </c>
      <c r="J267" s="4" t="str">
        <f>IF(OR(DRAFT!$A270="",DRAFT!$A270="IM"),"",DRAFT!BY270)</f>
        <v/>
      </c>
      <c r="K267" s="4" t="str">
        <f>IF(OR(DRAFT!$A270="",DRAFT!$A270="IM"),"",DRAFT!CI270)</f>
        <v/>
      </c>
      <c r="L267" s="4" t="str">
        <f>IF(OR(DRAFT!$A270="",DRAFT!$A270="IM"),"",DRAFT!CO270)</f>
        <v/>
      </c>
      <c r="M267" s="70" t="str">
        <f>IF(OR(DRAFT!$A270="",DRAFT!$A270="IM"),"",IFERROR(DRAFT!CS270+DRAFT!CT270,""))</f>
        <v/>
      </c>
    </row>
    <row r="268" spans="1:13" ht="18" customHeight="1" x14ac:dyDescent="0.25">
      <c r="A268" s="70" t="str">
        <f>IF(OR(DRAFT!$A271="",DRAFT!$A271="IM"),"",DRAFT!B271)</f>
        <v/>
      </c>
      <c r="B268" s="4" t="str">
        <f>IF(OR(DRAFT!$A271="",DRAFT!$A271="IM"),"",DRAFT!E271)</f>
        <v/>
      </c>
      <c r="C268" s="4" t="str">
        <f>IF(OR(DRAFT!$A271="",DRAFT!$A271="IM"),"",DRAFT!N271)</f>
        <v/>
      </c>
      <c r="D268" s="4" t="str">
        <f>IF(OR(DRAFT!$A271="",DRAFT!$A271="IM"),"",DRAFT!W271)</f>
        <v/>
      </c>
      <c r="E268" s="4" t="str">
        <f>IF(OR(DRAFT!$A271="",DRAFT!$A271="IM"),"",DRAFT!AF271)</f>
        <v/>
      </c>
      <c r="F268" s="4" t="str">
        <f>IF(OR(DRAFT!$A271="",DRAFT!$A271="IM"),"",DRAFT!AO271)</f>
        <v/>
      </c>
      <c r="G268" s="4" t="str">
        <f>IF(OR(DRAFT!$A271="",DRAFT!$A271="IM"),"",DRAFT!AX271)</f>
        <v/>
      </c>
      <c r="H268" s="4" t="str">
        <f>IF(OR(DRAFT!$A271="",DRAFT!$A271="IM"),"",DRAFT!BG271)</f>
        <v/>
      </c>
      <c r="I268" s="4" t="str">
        <f>IF(OR(DRAFT!$A271="",DRAFT!$A271="IM"),"",DRAFT!BP271)</f>
        <v/>
      </c>
      <c r="J268" s="4" t="str">
        <f>IF(OR(DRAFT!$A271="",DRAFT!$A271="IM"),"",DRAFT!BY271)</f>
        <v/>
      </c>
      <c r="K268" s="4" t="str">
        <f>IF(OR(DRAFT!$A271="",DRAFT!$A271="IM"),"",DRAFT!CI271)</f>
        <v/>
      </c>
      <c r="L268" s="4" t="str">
        <f>IF(OR(DRAFT!$A271="",DRAFT!$A271="IM"),"",DRAFT!CO271)</f>
        <v/>
      </c>
      <c r="M268" s="70" t="str">
        <f>IF(OR(DRAFT!$A271="",DRAFT!$A271="IM"),"",IFERROR(DRAFT!CS271+DRAFT!CT271,""))</f>
        <v/>
      </c>
    </row>
    <row r="269" spans="1:13" ht="18" customHeight="1" x14ac:dyDescent="0.25">
      <c r="A269" s="70" t="str">
        <f>IF(OR(DRAFT!$A272="",DRAFT!$A272="IM"),"",DRAFT!B272)</f>
        <v/>
      </c>
      <c r="B269" s="4" t="str">
        <f>IF(OR(DRAFT!$A272="",DRAFT!$A272="IM"),"",DRAFT!E272)</f>
        <v/>
      </c>
      <c r="C269" s="4" t="str">
        <f>IF(OR(DRAFT!$A272="",DRAFT!$A272="IM"),"",DRAFT!N272)</f>
        <v/>
      </c>
      <c r="D269" s="4" t="str">
        <f>IF(OR(DRAFT!$A272="",DRAFT!$A272="IM"),"",DRAFT!W272)</f>
        <v/>
      </c>
      <c r="E269" s="4" t="str">
        <f>IF(OR(DRAFT!$A272="",DRAFT!$A272="IM"),"",DRAFT!AF272)</f>
        <v/>
      </c>
      <c r="F269" s="4" t="str">
        <f>IF(OR(DRAFT!$A272="",DRAFT!$A272="IM"),"",DRAFT!AO272)</f>
        <v/>
      </c>
      <c r="G269" s="4" t="str">
        <f>IF(OR(DRAFT!$A272="",DRAFT!$A272="IM"),"",DRAFT!AX272)</f>
        <v/>
      </c>
      <c r="H269" s="4" t="str">
        <f>IF(OR(DRAFT!$A272="",DRAFT!$A272="IM"),"",DRAFT!BG272)</f>
        <v/>
      </c>
      <c r="I269" s="4" t="str">
        <f>IF(OR(DRAFT!$A272="",DRAFT!$A272="IM"),"",DRAFT!BP272)</f>
        <v/>
      </c>
      <c r="J269" s="4" t="str">
        <f>IF(OR(DRAFT!$A272="",DRAFT!$A272="IM"),"",DRAFT!BY272)</f>
        <v/>
      </c>
      <c r="K269" s="4" t="str">
        <f>IF(OR(DRAFT!$A272="",DRAFT!$A272="IM"),"",DRAFT!CI272)</f>
        <v/>
      </c>
      <c r="L269" s="4" t="str">
        <f>IF(OR(DRAFT!$A272="",DRAFT!$A272="IM"),"",DRAFT!CO272)</f>
        <v/>
      </c>
      <c r="M269" s="70" t="str">
        <f>IF(OR(DRAFT!$A272="",DRAFT!$A272="IM"),"",IFERROR(DRAFT!CS272+DRAFT!CT272,""))</f>
        <v/>
      </c>
    </row>
    <row r="270" spans="1:13" ht="18" customHeight="1" x14ac:dyDescent="0.25">
      <c r="A270" s="70" t="str">
        <f>IF(OR(DRAFT!$A273="",DRAFT!$A273="IM"),"",DRAFT!B273)</f>
        <v/>
      </c>
      <c r="B270" s="4" t="str">
        <f>IF(OR(DRAFT!$A273="",DRAFT!$A273="IM"),"",DRAFT!E273)</f>
        <v/>
      </c>
      <c r="C270" s="4" t="str">
        <f>IF(OR(DRAFT!$A273="",DRAFT!$A273="IM"),"",DRAFT!N273)</f>
        <v/>
      </c>
      <c r="D270" s="4" t="str">
        <f>IF(OR(DRAFT!$A273="",DRAFT!$A273="IM"),"",DRAFT!W273)</f>
        <v/>
      </c>
      <c r="E270" s="4" t="str">
        <f>IF(OR(DRAFT!$A273="",DRAFT!$A273="IM"),"",DRAFT!AF273)</f>
        <v/>
      </c>
      <c r="F270" s="4" t="str">
        <f>IF(OR(DRAFT!$A273="",DRAFT!$A273="IM"),"",DRAFT!AO273)</f>
        <v/>
      </c>
      <c r="G270" s="4" t="str">
        <f>IF(OR(DRAFT!$A273="",DRAFT!$A273="IM"),"",DRAFT!AX273)</f>
        <v/>
      </c>
      <c r="H270" s="4" t="str">
        <f>IF(OR(DRAFT!$A273="",DRAFT!$A273="IM"),"",DRAFT!BG273)</f>
        <v/>
      </c>
      <c r="I270" s="4" t="str">
        <f>IF(OR(DRAFT!$A273="",DRAFT!$A273="IM"),"",DRAFT!BP273)</f>
        <v/>
      </c>
      <c r="J270" s="4" t="str">
        <f>IF(OR(DRAFT!$A273="",DRAFT!$A273="IM"),"",DRAFT!BY273)</f>
        <v/>
      </c>
      <c r="K270" s="4" t="str">
        <f>IF(OR(DRAFT!$A273="",DRAFT!$A273="IM"),"",DRAFT!CI273)</f>
        <v/>
      </c>
      <c r="L270" s="4" t="str">
        <f>IF(OR(DRAFT!$A273="",DRAFT!$A273="IM"),"",DRAFT!CO273)</f>
        <v/>
      </c>
      <c r="M270" s="70" t="str">
        <f>IF(OR(DRAFT!$A273="",DRAFT!$A273="IM"),"",IFERROR(DRAFT!CS273+DRAFT!CT273,""))</f>
        <v/>
      </c>
    </row>
    <row r="271" spans="1:13" ht="18" customHeight="1" x14ac:dyDescent="0.25">
      <c r="A271" s="70" t="str">
        <f>IF(OR(DRAFT!$A274="",DRAFT!$A274="IM"),"",DRAFT!B274)</f>
        <v/>
      </c>
      <c r="B271" s="4" t="str">
        <f>IF(OR(DRAFT!$A274="",DRAFT!$A274="IM"),"",DRAFT!E274)</f>
        <v/>
      </c>
      <c r="C271" s="4" t="str">
        <f>IF(OR(DRAFT!$A274="",DRAFT!$A274="IM"),"",DRAFT!N274)</f>
        <v/>
      </c>
      <c r="D271" s="4" t="str">
        <f>IF(OR(DRAFT!$A274="",DRAFT!$A274="IM"),"",DRAFT!W274)</f>
        <v/>
      </c>
      <c r="E271" s="4" t="str">
        <f>IF(OR(DRAFT!$A274="",DRAFT!$A274="IM"),"",DRAFT!AF274)</f>
        <v/>
      </c>
      <c r="F271" s="4" t="str">
        <f>IF(OR(DRAFT!$A274="",DRAFT!$A274="IM"),"",DRAFT!AO274)</f>
        <v/>
      </c>
      <c r="G271" s="4" t="str">
        <f>IF(OR(DRAFT!$A274="",DRAFT!$A274="IM"),"",DRAFT!AX274)</f>
        <v/>
      </c>
      <c r="H271" s="4" t="str">
        <f>IF(OR(DRAFT!$A274="",DRAFT!$A274="IM"),"",DRAFT!BG274)</f>
        <v/>
      </c>
      <c r="I271" s="4" t="str">
        <f>IF(OR(DRAFT!$A274="",DRAFT!$A274="IM"),"",DRAFT!BP274)</f>
        <v/>
      </c>
      <c r="J271" s="4" t="str">
        <f>IF(OR(DRAFT!$A274="",DRAFT!$A274="IM"),"",DRAFT!BY274)</f>
        <v/>
      </c>
      <c r="K271" s="4" t="str">
        <f>IF(OR(DRAFT!$A274="",DRAFT!$A274="IM"),"",DRAFT!CI274)</f>
        <v/>
      </c>
      <c r="L271" s="4" t="str">
        <f>IF(OR(DRAFT!$A274="",DRAFT!$A274="IM"),"",DRAFT!CO274)</f>
        <v/>
      </c>
      <c r="M271" s="70" t="str">
        <f>IF(OR(DRAFT!$A274="",DRAFT!$A274="IM"),"",IFERROR(DRAFT!CS274+DRAFT!CT274,""))</f>
        <v/>
      </c>
    </row>
    <row r="272" spans="1:13" ht="18" customHeight="1" x14ac:dyDescent="0.25">
      <c r="A272" s="70" t="str">
        <f>IF(OR(DRAFT!$A275="",DRAFT!$A275="IM"),"",DRAFT!B275)</f>
        <v/>
      </c>
      <c r="B272" s="4" t="str">
        <f>IF(OR(DRAFT!$A275="",DRAFT!$A275="IM"),"",DRAFT!E275)</f>
        <v/>
      </c>
      <c r="C272" s="4" t="str">
        <f>IF(OR(DRAFT!$A275="",DRAFT!$A275="IM"),"",DRAFT!N275)</f>
        <v/>
      </c>
      <c r="D272" s="4" t="str">
        <f>IF(OR(DRAFT!$A275="",DRAFT!$A275="IM"),"",DRAFT!W275)</f>
        <v/>
      </c>
      <c r="E272" s="4" t="str">
        <f>IF(OR(DRAFT!$A275="",DRAFT!$A275="IM"),"",DRAFT!AF275)</f>
        <v/>
      </c>
      <c r="F272" s="4" t="str">
        <f>IF(OR(DRAFT!$A275="",DRAFT!$A275="IM"),"",DRAFT!AO275)</f>
        <v/>
      </c>
      <c r="G272" s="4" t="str">
        <f>IF(OR(DRAFT!$A275="",DRAFT!$A275="IM"),"",DRAFT!AX275)</f>
        <v/>
      </c>
      <c r="H272" s="4" t="str">
        <f>IF(OR(DRAFT!$A275="",DRAFT!$A275="IM"),"",DRAFT!BG275)</f>
        <v/>
      </c>
      <c r="I272" s="4" t="str">
        <f>IF(OR(DRAFT!$A275="",DRAFT!$A275="IM"),"",DRAFT!BP275)</f>
        <v/>
      </c>
      <c r="J272" s="4" t="str">
        <f>IF(OR(DRAFT!$A275="",DRAFT!$A275="IM"),"",DRAFT!BY275)</f>
        <v/>
      </c>
      <c r="K272" s="4" t="str">
        <f>IF(OR(DRAFT!$A275="",DRAFT!$A275="IM"),"",DRAFT!CI275)</f>
        <v/>
      </c>
      <c r="L272" s="4" t="str">
        <f>IF(OR(DRAFT!$A275="",DRAFT!$A275="IM"),"",DRAFT!CO275)</f>
        <v/>
      </c>
      <c r="M272" s="70" t="str">
        <f>IF(OR(DRAFT!$A275="",DRAFT!$A275="IM"),"",IFERROR(DRAFT!CS275+DRAFT!CT275,""))</f>
        <v/>
      </c>
    </row>
    <row r="273" spans="1:13" ht="18" customHeight="1" x14ac:dyDescent="0.25">
      <c r="A273" s="70" t="str">
        <f>IF(OR(DRAFT!$A276="",DRAFT!$A276="IM"),"",DRAFT!B276)</f>
        <v/>
      </c>
      <c r="B273" s="4" t="str">
        <f>IF(OR(DRAFT!$A276="",DRAFT!$A276="IM"),"",DRAFT!E276)</f>
        <v/>
      </c>
      <c r="C273" s="4" t="str">
        <f>IF(OR(DRAFT!$A276="",DRAFT!$A276="IM"),"",DRAFT!N276)</f>
        <v/>
      </c>
      <c r="D273" s="4" t="str">
        <f>IF(OR(DRAFT!$A276="",DRAFT!$A276="IM"),"",DRAFT!W276)</f>
        <v/>
      </c>
      <c r="E273" s="4" t="str">
        <f>IF(OR(DRAFT!$A276="",DRAFT!$A276="IM"),"",DRAFT!AF276)</f>
        <v/>
      </c>
      <c r="F273" s="4" t="str">
        <f>IF(OR(DRAFT!$A276="",DRAFT!$A276="IM"),"",DRAFT!AO276)</f>
        <v/>
      </c>
      <c r="G273" s="4" t="str">
        <f>IF(OR(DRAFT!$A276="",DRAFT!$A276="IM"),"",DRAFT!AX276)</f>
        <v/>
      </c>
      <c r="H273" s="4" t="str">
        <f>IF(OR(DRAFT!$A276="",DRAFT!$A276="IM"),"",DRAFT!BG276)</f>
        <v/>
      </c>
      <c r="I273" s="4" t="str">
        <f>IF(OR(DRAFT!$A276="",DRAFT!$A276="IM"),"",DRAFT!BP276)</f>
        <v/>
      </c>
      <c r="J273" s="4" t="str">
        <f>IF(OR(DRAFT!$A276="",DRAFT!$A276="IM"),"",DRAFT!BY276)</f>
        <v/>
      </c>
      <c r="K273" s="4" t="str">
        <f>IF(OR(DRAFT!$A276="",DRAFT!$A276="IM"),"",DRAFT!CI276)</f>
        <v/>
      </c>
      <c r="L273" s="4" t="str">
        <f>IF(OR(DRAFT!$A276="",DRAFT!$A276="IM"),"",DRAFT!CO276)</f>
        <v/>
      </c>
      <c r="M273" s="70" t="str">
        <f>IF(OR(DRAFT!$A276="",DRAFT!$A276="IM"),"",IFERROR(DRAFT!CS276+DRAFT!CT276,""))</f>
        <v/>
      </c>
    </row>
    <row r="274" spans="1:13" ht="18" customHeight="1" x14ac:dyDescent="0.25">
      <c r="A274" s="70" t="str">
        <f>IF(OR(DRAFT!$A277="",DRAFT!$A277="IM"),"",DRAFT!B277)</f>
        <v/>
      </c>
      <c r="B274" s="4" t="str">
        <f>IF(OR(DRAFT!$A277="",DRAFT!$A277="IM"),"",DRAFT!E277)</f>
        <v/>
      </c>
      <c r="C274" s="4" t="str">
        <f>IF(OR(DRAFT!$A277="",DRAFT!$A277="IM"),"",DRAFT!N277)</f>
        <v/>
      </c>
      <c r="D274" s="4" t="str">
        <f>IF(OR(DRAFT!$A277="",DRAFT!$A277="IM"),"",DRAFT!W277)</f>
        <v/>
      </c>
      <c r="E274" s="4" t="str">
        <f>IF(OR(DRAFT!$A277="",DRAFT!$A277="IM"),"",DRAFT!AF277)</f>
        <v/>
      </c>
      <c r="F274" s="4" t="str">
        <f>IF(OR(DRAFT!$A277="",DRAFT!$A277="IM"),"",DRAFT!AO277)</f>
        <v/>
      </c>
      <c r="G274" s="4" t="str">
        <f>IF(OR(DRAFT!$A277="",DRAFT!$A277="IM"),"",DRAFT!AX277)</f>
        <v/>
      </c>
      <c r="H274" s="4" t="str">
        <f>IF(OR(DRAFT!$A277="",DRAFT!$A277="IM"),"",DRAFT!BG277)</f>
        <v/>
      </c>
      <c r="I274" s="4" t="str">
        <f>IF(OR(DRAFT!$A277="",DRAFT!$A277="IM"),"",DRAFT!BP277)</f>
        <v/>
      </c>
      <c r="J274" s="4" t="str">
        <f>IF(OR(DRAFT!$A277="",DRAFT!$A277="IM"),"",DRAFT!BY277)</f>
        <v/>
      </c>
      <c r="K274" s="4" t="str">
        <f>IF(OR(DRAFT!$A277="",DRAFT!$A277="IM"),"",DRAFT!CI277)</f>
        <v/>
      </c>
      <c r="L274" s="4" t="str">
        <f>IF(OR(DRAFT!$A277="",DRAFT!$A277="IM"),"",DRAFT!CO277)</f>
        <v/>
      </c>
      <c r="M274" s="70" t="str">
        <f>IF(OR(DRAFT!$A277="",DRAFT!$A277="IM"),"",IFERROR(DRAFT!CS277+DRAFT!CT277,""))</f>
        <v/>
      </c>
    </row>
    <row r="275" spans="1:13" ht="18" customHeight="1" x14ac:dyDescent="0.25">
      <c r="A275" s="70" t="str">
        <f>IF(OR(DRAFT!$A278="",DRAFT!$A278="IM"),"",DRAFT!B278)</f>
        <v/>
      </c>
      <c r="B275" s="4" t="str">
        <f>IF(OR(DRAFT!$A278="",DRAFT!$A278="IM"),"",DRAFT!E278)</f>
        <v/>
      </c>
      <c r="C275" s="4" t="str">
        <f>IF(OR(DRAFT!$A278="",DRAFT!$A278="IM"),"",DRAFT!N278)</f>
        <v/>
      </c>
      <c r="D275" s="4" t="str">
        <f>IF(OR(DRAFT!$A278="",DRAFT!$A278="IM"),"",DRAFT!W278)</f>
        <v/>
      </c>
      <c r="E275" s="4" t="str">
        <f>IF(OR(DRAFT!$A278="",DRAFT!$A278="IM"),"",DRAFT!AF278)</f>
        <v/>
      </c>
      <c r="F275" s="4" t="str">
        <f>IF(OR(DRAFT!$A278="",DRAFT!$A278="IM"),"",DRAFT!AO278)</f>
        <v/>
      </c>
      <c r="G275" s="4" t="str">
        <f>IF(OR(DRAFT!$A278="",DRAFT!$A278="IM"),"",DRAFT!AX278)</f>
        <v/>
      </c>
      <c r="H275" s="4" t="str">
        <f>IF(OR(DRAFT!$A278="",DRAFT!$A278="IM"),"",DRAFT!BG278)</f>
        <v/>
      </c>
      <c r="I275" s="4" t="str">
        <f>IF(OR(DRAFT!$A278="",DRAFT!$A278="IM"),"",DRAFT!BP278)</f>
        <v/>
      </c>
      <c r="J275" s="4" t="str">
        <f>IF(OR(DRAFT!$A278="",DRAFT!$A278="IM"),"",DRAFT!BY278)</f>
        <v/>
      </c>
      <c r="K275" s="4" t="str">
        <f>IF(OR(DRAFT!$A278="",DRAFT!$A278="IM"),"",DRAFT!CI278)</f>
        <v/>
      </c>
      <c r="L275" s="4" t="str">
        <f>IF(OR(DRAFT!$A278="",DRAFT!$A278="IM"),"",DRAFT!CO278)</f>
        <v/>
      </c>
      <c r="M275" s="70" t="str">
        <f>IF(OR(DRAFT!$A278="",DRAFT!$A278="IM"),"",IFERROR(DRAFT!CS278+DRAFT!CT278,""))</f>
        <v/>
      </c>
    </row>
    <row r="276" spans="1:13" ht="18" customHeight="1" x14ac:dyDescent="0.25">
      <c r="A276" s="70" t="str">
        <f>IF(OR(DRAFT!$A279="",DRAFT!$A279="IM"),"",DRAFT!B279)</f>
        <v/>
      </c>
      <c r="B276" s="4" t="str">
        <f>IF(OR(DRAFT!$A279="",DRAFT!$A279="IM"),"",DRAFT!E279)</f>
        <v/>
      </c>
      <c r="C276" s="4" t="str">
        <f>IF(OR(DRAFT!$A279="",DRAFT!$A279="IM"),"",DRAFT!N279)</f>
        <v/>
      </c>
      <c r="D276" s="4" t="str">
        <f>IF(OR(DRAFT!$A279="",DRAFT!$A279="IM"),"",DRAFT!W279)</f>
        <v/>
      </c>
      <c r="E276" s="4" t="str">
        <f>IF(OR(DRAFT!$A279="",DRAFT!$A279="IM"),"",DRAFT!AF279)</f>
        <v/>
      </c>
      <c r="F276" s="4" t="str">
        <f>IF(OR(DRAFT!$A279="",DRAFT!$A279="IM"),"",DRAFT!AO279)</f>
        <v/>
      </c>
      <c r="G276" s="4" t="str">
        <f>IF(OR(DRAFT!$A279="",DRAFT!$A279="IM"),"",DRAFT!AX279)</f>
        <v/>
      </c>
      <c r="H276" s="4" t="str">
        <f>IF(OR(DRAFT!$A279="",DRAFT!$A279="IM"),"",DRAFT!BG279)</f>
        <v/>
      </c>
      <c r="I276" s="4" t="str">
        <f>IF(OR(DRAFT!$A279="",DRAFT!$A279="IM"),"",DRAFT!BP279)</f>
        <v/>
      </c>
      <c r="J276" s="4" t="str">
        <f>IF(OR(DRAFT!$A279="",DRAFT!$A279="IM"),"",DRAFT!BY279)</f>
        <v/>
      </c>
      <c r="K276" s="4" t="str">
        <f>IF(OR(DRAFT!$A279="",DRAFT!$A279="IM"),"",DRAFT!CI279)</f>
        <v/>
      </c>
      <c r="L276" s="4" t="str">
        <f>IF(OR(DRAFT!$A279="",DRAFT!$A279="IM"),"",DRAFT!CO279)</f>
        <v/>
      </c>
      <c r="M276" s="70" t="str">
        <f>IF(OR(DRAFT!$A279="",DRAFT!$A279="IM"),"",IFERROR(DRAFT!CS279+DRAFT!CT279,""))</f>
        <v/>
      </c>
    </row>
    <row r="277" spans="1:13" ht="18" customHeight="1" x14ac:dyDescent="0.25">
      <c r="A277" s="70" t="str">
        <f>IF(OR(DRAFT!$A280="",DRAFT!$A280="IM"),"",DRAFT!B280)</f>
        <v/>
      </c>
      <c r="B277" s="4" t="str">
        <f>IF(OR(DRAFT!$A280="",DRAFT!$A280="IM"),"",DRAFT!E280)</f>
        <v/>
      </c>
      <c r="C277" s="4" t="str">
        <f>IF(OR(DRAFT!$A280="",DRAFT!$A280="IM"),"",DRAFT!N280)</f>
        <v/>
      </c>
      <c r="D277" s="4" t="str">
        <f>IF(OR(DRAFT!$A280="",DRAFT!$A280="IM"),"",DRAFT!W280)</f>
        <v/>
      </c>
      <c r="E277" s="4" t="str">
        <f>IF(OR(DRAFT!$A280="",DRAFT!$A280="IM"),"",DRAFT!AF280)</f>
        <v/>
      </c>
      <c r="F277" s="4" t="str">
        <f>IF(OR(DRAFT!$A280="",DRAFT!$A280="IM"),"",DRAFT!AO280)</f>
        <v/>
      </c>
      <c r="G277" s="4" t="str">
        <f>IF(OR(DRAFT!$A280="",DRAFT!$A280="IM"),"",DRAFT!AX280)</f>
        <v/>
      </c>
      <c r="H277" s="4" t="str">
        <f>IF(OR(DRAFT!$A280="",DRAFT!$A280="IM"),"",DRAFT!BG280)</f>
        <v/>
      </c>
      <c r="I277" s="4" t="str">
        <f>IF(OR(DRAFT!$A280="",DRAFT!$A280="IM"),"",DRAFT!BP280)</f>
        <v/>
      </c>
      <c r="J277" s="4" t="str">
        <f>IF(OR(DRAFT!$A280="",DRAFT!$A280="IM"),"",DRAFT!BY280)</f>
        <v/>
      </c>
      <c r="K277" s="4" t="str">
        <f>IF(OR(DRAFT!$A280="",DRAFT!$A280="IM"),"",DRAFT!CI280)</f>
        <v/>
      </c>
      <c r="L277" s="4" t="str">
        <f>IF(OR(DRAFT!$A280="",DRAFT!$A280="IM"),"",DRAFT!CO280)</f>
        <v/>
      </c>
      <c r="M277" s="70" t="str">
        <f>IF(OR(DRAFT!$A280="",DRAFT!$A280="IM"),"",IFERROR(DRAFT!CS280+DRAFT!CT280,""))</f>
        <v/>
      </c>
    </row>
    <row r="278" spans="1:13" ht="18" customHeight="1" x14ac:dyDescent="0.25">
      <c r="A278" s="70" t="str">
        <f>IF(OR(DRAFT!$A281="",DRAFT!$A281="IM"),"",DRAFT!B281)</f>
        <v/>
      </c>
      <c r="B278" s="4" t="str">
        <f>IF(OR(DRAFT!$A281="",DRAFT!$A281="IM"),"",DRAFT!E281)</f>
        <v/>
      </c>
      <c r="C278" s="4" t="str">
        <f>IF(OR(DRAFT!$A281="",DRAFT!$A281="IM"),"",DRAFT!N281)</f>
        <v/>
      </c>
      <c r="D278" s="4" t="str">
        <f>IF(OR(DRAFT!$A281="",DRAFT!$A281="IM"),"",DRAFT!W281)</f>
        <v/>
      </c>
      <c r="E278" s="4" t="str">
        <f>IF(OR(DRAFT!$A281="",DRAFT!$A281="IM"),"",DRAFT!AF281)</f>
        <v/>
      </c>
      <c r="F278" s="4" t="str">
        <f>IF(OR(DRAFT!$A281="",DRAFT!$A281="IM"),"",DRAFT!AO281)</f>
        <v/>
      </c>
      <c r="G278" s="4" t="str">
        <f>IF(OR(DRAFT!$A281="",DRAFT!$A281="IM"),"",DRAFT!AX281)</f>
        <v/>
      </c>
      <c r="H278" s="4" t="str">
        <f>IF(OR(DRAFT!$A281="",DRAFT!$A281="IM"),"",DRAFT!BG281)</f>
        <v/>
      </c>
      <c r="I278" s="4" t="str">
        <f>IF(OR(DRAFT!$A281="",DRAFT!$A281="IM"),"",DRAFT!BP281)</f>
        <v/>
      </c>
      <c r="J278" s="4" t="str">
        <f>IF(OR(DRAFT!$A281="",DRAFT!$A281="IM"),"",DRAFT!BY281)</f>
        <v/>
      </c>
      <c r="K278" s="4" t="str">
        <f>IF(OR(DRAFT!$A281="",DRAFT!$A281="IM"),"",DRAFT!CI281)</f>
        <v/>
      </c>
      <c r="L278" s="4" t="str">
        <f>IF(OR(DRAFT!$A281="",DRAFT!$A281="IM"),"",DRAFT!CO281)</f>
        <v/>
      </c>
      <c r="M278" s="70" t="str">
        <f>IF(OR(DRAFT!$A281="",DRAFT!$A281="IM"),"",IFERROR(DRAFT!CS281+DRAFT!CT281,""))</f>
        <v/>
      </c>
    </row>
    <row r="279" spans="1:13" ht="18" customHeight="1" x14ac:dyDescent="0.25">
      <c r="A279" s="70" t="str">
        <f>IF(OR(DRAFT!$A282="",DRAFT!$A282="IM"),"",DRAFT!B282)</f>
        <v/>
      </c>
      <c r="B279" s="4" t="str">
        <f>IF(OR(DRAFT!$A282="",DRAFT!$A282="IM"),"",DRAFT!E282)</f>
        <v/>
      </c>
      <c r="C279" s="4" t="str">
        <f>IF(OR(DRAFT!$A282="",DRAFT!$A282="IM"),"",DRAFT!N282)</f>
        <v/>
      </c>
      <c r="D279" s="4" t="str">
        <f>IF(OR(DRAFT!$A282="",DRAFT!$A282="IM"),"",DRAFT!W282)</f>
        <v/>
      </c>
      <c r="E279" s="4" t="str">
        <f>IF(OR(DRAFT!$A282="",DRAFT!$A282="IM"),"",DRAFT!AF282)</f>
        <v/>
      </c>
      <c r="F279" s="4" t="str">
        <f>IF(OR(DRAFT!$A282="",DRAFT!$A282="IM"),"",DRAFT!AO282)</f>
        <v/>
      </c>
      <c r="G279" s="4" t="str">
        <f>IF(OR(DRAFT!$A282="",DRAFT!$A282="IM"),"",DRAFT!AX282)</f>
        <v/>
      </c>
      <c r="H279" s="4" t="str">
        <f>IF(OR(DRAFT!$A282="",DRAFT!$A282="IM"),"",DRAFT!BG282)</f>
        <v/>
      </c>
      <c r="I279" s="4" t="str">
        <f>IF(OR(DRAFT!$A282="",DRAFT!$A282="IM"),"",DRAFT!BP282)</f>
        <v/>
      </c>
      <c r="J279" s="4" t="str">
        <f>IF(OR(DRAFT!$A282="",DRAFT!$A282="IM"),"",DRAFT!BY282)</f>
        <v/>
      </c>
      <c r="K279" s="4" t="str">
        <f>IF(OR(DRAFT!$A282="",DRAFT!$A282="IM"),"",DRAFT!CI282)</f>
        <v/>
      </c>
      <c r="L279" s="4" t="str">
        <f>IF(OR(DRAFT!$A282="",DRAFT!$A282="IM"),"",DRAFT!CO282)</f>
        <v/>
      </c>
      <c r="M279" s="70" t="str">
        <f>IF(OR(DRAFT!$A282="",DRAFT!$A282="IM"),"",IFERROR(DRAFT!CS282+DRAFT!CT282,""))</f>
        <v/>
      </c>
    </row>
    <row r="280" spans="1:13" ht="18" customHeight="1" x14ac:dyDescent="0.25">
      <c r="A280" s="70" t="str">
        <f>IF(OR(DRAFT!$A283="",DRAFT!$A283="IM"),"",DRAFT!B283)</f>
        <v/>
      </c>
      <c r="B280" s="4" t="str">
        <f>IF(OR(DRAFT!$A283="",DRAFT!$A283="IM"),"",DRAFT!E283)</f>
        <v/>
      </c>
      <c r="C280" s="4" t="str">
        <f>IF(OR(DRAFT!$A283="",DRAFT!$A283="IM"),"",DRAFT!N283)</f>
        <v/>
      </c>
      <c r="D280" s="4" t="str">
        <f>IF(OR(DRAFT!$A283="",DRAFT!$A283="IM"),"",DRAFT!W283)</f>
        <v/>
      </c>
      <c r="E280" s="4" t="str">
        <f>IF(OR(DRAFT!$A283="",DRAFT!$A283="IM"),"",DRAFT!AF283)</f>
        <v/>
      </c>
      <c r="F280" s="4" t="str">
        <f>IF(OR(DRAFT!$A283="",DRAFT!$A283="IM"),"",DRAFT!AO283)</f>
        <v/>
      </c>
      <c r="G280" s="4" t="str">
        <f>IF(OR(DRAFT!$A283="",DRAFT!$A283="IM"),"",DRAFT!AX283)</f>
        <v/>
      </c>
      <c r="H280" s="4" t="str">
        <f>IF(OR(DRAFT!$A283="",DRAFT!$A283="IM"),"",DRAFT!BG283)</f>
        <v/>
      </c>
      <c r="I280" s="4" t="str">
        <f>IF(OR(DRAFT!$A283="",DRAFT!$A283="IM"),"",DRAFT!BP283)</f>
        <v/>
      </c>
      <c r="J280" s="4" t="str">
        <f>IF(OR(DRAFT!$A283="",DRAFT!$A283="IM"),"",DRAFT!BY283)</f>
        <v/>
      </c>
      <c r="K280" s="4" t="str">
        <f>IF(OR(DRAFT!$A283="",DRAFT!$A283="IM"),"",DRAFT!CI283)</f>
        <v/>
      </c>
      <c r="L280" s="4" t="str">
        <f>IF(OR(DRAFT!$A283="",DRAFT!$A283="IM"),"",DRAFT!CO283)</f>
        <v/>
      </c>
      <c r="M280" s="70" t="str">
        <f>IF(OR(DRAFT!$A283="",DRAFT!$A283="IM"),"",IFERROR(DRAFT!CS283+DRAFT!CT283,""))</f>
        <v/>
      </c>
    </row>
    <row r="281" spans="1:13" ht="18" customHeight="1" x14ac:dyDescent="0.25">
      <c r="A281" s="70" t="str">
        <f>IF(OR(DRAFT!$A284="",DRAFT!$A284="IM"),"",DRAFT!B284)</f>
        <v/>
      </c>
      <c r="B281" s="4" t="str">
        <f>IF(OR(DRAFT!$A284="",DRAFT!$A284="IM"),"",DRAFT!E284)</f>
        <v/>
      </c>
      <c r="C281" s="4" t="str">
        <f>IF(OR(DRAFT!$A284="",DRAFT!$A284="IM"),"",DRAFT!N284)</f>
        <v/>
      </c>
      <c r="D281" s="4" t="str">
        <f>IF(OR(DRAFT!$A284="",DRAFT!$A284="IM"),"",DRAFT!W284)</f>
        <v/>
      </c>
      <c r="E281" s="4" t="str">
        <f>IF(OR(DRAFT!$A284="",DRAFT!$A284="IM"),"",DRAFT!AF284)</f>
        <v/>
      </c>
      <c r="F281" s="4" t="str">
        <f>IF(OR(DRAFT!$A284="",DRAFT!$A284="IM"),"",DRAFT!AO284)</f>
        <v/>
      </c>
      <c r="G281" s="4" t="str">
        <f>IF(OR(DRAFT!$A284="",DRAFT!$A284="IM"),"",DRAFT!AX284)</f>
        <v/>
      </c>
      <c r="H281" s="4" t="str">
        <f>IF(OR(DRAFT!$A284="",DRAFT!$A284="IM"),"",DRAFT!BG284)</f>
        <v/>
      </c>
      <c r="I281" s="4" t="str">
        <f>IF(OR(DRAFT!$A284="",DRAFT!$A284="IM"),"",DRAFT!BP284)</f>
        <v/>
      </c>
      <c r="J281" s="4" t="str">
        <f>IF(OR(DRAFT!$A284="",DRAFT!$A284="IM"),"",DRAFT!BY284)</f>
        <v/>
      </c>
      <c r="K281" s="4" t="str">
        <f>IF(OR(DRAFT!$A284="",DRAFT!$A284="IM"),"",DRAFT!CI284)</f>
        <v/>
      </c>
      <c r="L281" s="4" t="str">
        <f>IF(OR(DRAFT!$A284="",DRAFT!$A284="IM"),"",DRAFT!CO284)</f>
        <v/>
      </c>
      <c r="M281" s="70" t="str">
        <f>IF(OR(DRAFT!$A284="",DRAFT!$A284="IM"),"",IFERROR(DRAFT!CS284+DRAFT!CT284,""))</f>
        <v/>
      </c>
    </row>
    <row r="282" spans="1:13" ht="18" customHeight="1" x14ac:dyDescent="0.25">
      <c r="A282" s="70" t="str">
        <f>IF(OR(DRAFT!$A285="",DRAFT!$A285="IM"),"",DRAFT!B285)</f>
        <v/>
      </c>
      <c r="B282" s="4" t="str">
        <f>IF(OR(DRAFT!$A285="",DRAFT!$A285="IM"),"",DRAFT!E285)</f>
        <v/>
      </c>
      <c r="C282" s="4" t="str">
        <f>IF(OR(DRAFT!$A285="",DRAFT!$A285="IM"),"",DRAFT!N285)</f>
        <v/>
      </c>
      <c r="D282" s="4" t="str">
        <f>IF(OR(DRAFT!$A285="",DRAFT!$A285="IM"),"",DRAFT!W285)</f>
        <v/>
      </c>
      <c r="E282" s="4" t="str">
        <f>IF(OR(DRAFT!$A285="",DRAFT!$A285="IM"),"",DRAFT!AF285)</f>
        <v/>
      </c>
      <c r="F282" s="4" t="str">
        <f>IF(OR(DRAFT!$A285="",DRAFT!$A285="IM"),"",DRAFT!AO285)</f>
        <v/>
      </c>
      <c r="G282" s="4" t="str">
        <f>IF(OR(DRAFT!$A285="",DRAFT!$A285="IM"),"",DRAFT!AX285)</f>
        <v/>
      </c>
      <c r="H282" s="4" t="str">
        <f>IF(OR(DRAFT!$A285="",DRAFT!$A285="IM"),"",DRAFT!BG285)</f>
        <v/>
      </c>
      <c r="I282" s="4" t="str">
        <f>IF(OR(DRAFT!$A285="",DRAFT!$A285="IM"),"",DRAFT!BP285)</f>
        <v/>
      </c>
      <c r="J282" s="4" t="str">
        <f>IF(OR(DRAFT!$A285="",DRAFT!$A285="IM"),"",DRAFT!BY285)</f>
        <v/>
      </c>
      <c r="K282" s="4" t="str">
        <f>IF(OR(DRAFT!$A285="",DRAFT!$A285="IM"),"",DRAFT!CI285)</f>
        <v/>
      </c>
      <c r="L282" s="4" t="str">
        <f>IF(OR(DRAFT!$A285="",DRAFT!$A285="IM"),"",DRAFT!CO285)</f>
        <v/>
      </c>
      <c r="M282" s="70" t="str">
        <f>IF(OR(DRAFT!$A285="",DRAFT!$A285="IM"),"",IFERROR(DRAFT!CS285+DRAFT!CT285,""))</f>
        <v/>
      </c>
    </row>
    <row r="283" spans="1:13" ht="18" customHeight="1" x14ac:dyDescent="0.25">
      <c r="A283" s="70" t="str">
        <f>IF(OR(DRAFT!$A286="",DRAFT!$A286="IM"),"",DRAFT!B286)</f>
        <v/>
      </c>
      <c r="B283" s="4" t="str">
        <f>IF(OR(DRAFT!$A286="",DRAFT!$A286="IM"),"",DRAFT!E286)</f>
        <v/>
      </c>
      <c r="C283" s="4" t="str">
        <f>IF(OR(DRAFT!$A286="",DRAFT!$A286="IM"),"",DRAFT!N286)</f>
        <v/>
      </c>
      <c r="D283" s="4" t="str">
        <f>IF(OR(DRAFT!$A286="",DRAFT!$A286="IM"),"",DRAFT!W286)</f>
        <v/>
      </c>
      <c r="E283" s="4" t="str">
        <f>IF(OR(DRAFT!$A286="",DRAFT!$A286="IM"),"",DRAFT!AF286)</f>
        <v/>
      </c>
      <c r="F283" s="4" t="str">
        <f>IF(OR(DRAFT!$A286="",DRAFT!$A286="IM"),"",DRAFT!AO286)</f>
        <v/>
      </c>
      <c r="G283" s="4" t="str">
        <f>IF(OR(DRAFT!$A286="",DRAFT!$A286="IM"),"",DRAFT!AX286)</f>
        <v/>
      </c>
      <c r="H283" s="4" t="str">
        <f>IF(OR(DRAFT!$A286="",DRAFT!$A286="IM"),"",DRAFT!BG286)</f>
        <v/>
      </c>
      <c r="I283" s="4" t="str">
        <f>IF(OR(DRAFT!$A286="",DRAFT!$A286="IM"),"",DRAFT!BP286)</f>
        <v/>
      </c>
      <c r="J283" s="4" t="str">
        <f>IF(OR(DRAFT!$A286="",DRAFT!$A286="IM"),"",DRAFT!BY286)</f>
        <v/>
      </c>
      <c r="K283" s="4" t="str">
        <f>IF(OR(DRAFT!$A286="",DRAFT!$A286="IM"),"",DRAFT!CI286)</f>
        <v/>
      </c>
      <c r="L283" s="4" t="str">
        <f>IF(OR(DRAFT!$A286="",DRAFT!$A286="IM"),"",DRAFT!CO286)</f>
        <v/>
      </c>
      <c r="M283" s="70" t="str">
        <f>IF(OR(DRAFT!$A286="",DRAFT!$A286="IM"),"",IFERROR(DRAFT!CS286+DRAFT!CT286,""))</f>
        <v/>
      </c>
    </row>
    <row r="284" spans="1:13" ht="18" customHeight="1" x14ac:dyDescent="0.25">
      <c r="A284" s="70" t="str">
        <f>IF(OR(DRAFT!$A287="",DRAFT!$A287="IM"),"",DRAFT!B287)</f>
        <v/>
      </c>
      <c r="B284" s="4" t="str">
        <f>IF(OR(DRAFT!$A287="",DRAFT!$A287="IM"),"",DRAFT!E287)</f>
        <v/>
      </c>
      <c r="C284" s="4" t="str">
        <f>IF(OR(DRAFT!$A287="",DRAFT!$A287="IM"),"",DRAFT!N287)</f>
        <v/>
      </c>
      <c r="D284" s="4" t="str">
        <f>IF(OR(DRAFT!$A287="",DRAFT!$A287="IM"),"",DRAFT!W287)</f>
        <v/>
      </c>
      <c r="E284" s="4" t="str">
        <f>IF(OR(DRAFT!$A287="",DRAFT!$A287="IM"),"",DRAFT!AF287)</f>
        <v/>
      </c>
      <c r="F284" s="4" t="str">
        <f>IF(OR(DRAFT!$A287="",DRAFT!$A287="IM"),"",DRAFT!AO287)</f>
        <v/>
      </c>
      <c r="G284" s="4" t="str">
        <f>IF(OR(DRAFT!$A287="",DRAFT!$A287="IM"),"",DRAFT!AX287)</f>
        <v/>
      </c>
      <c r="H284" s="4" t="str">
        <f>IF(OR(DRAFT!$A287="",DRAFT!$A287="IM"),"",DRAFT!BG287)</f>
        <v/>
      </c>
      <c r="I284" s="4" t="str">
        <f>IF(OR(DRAFT!$A287="",DRAFT!$A287="IM"),"",DRAFT!BP287)</f>
        <v/>
      </c>
      <c r="J284" s="4" t="str">
        <f>IF(OR(DRAFT!$A287="",DRAFT!$A287="IM"),"",DRAFT!BY287)</f>
        <v/>
      </c>
      <c r="K284" s="4" t="str">
        <f>IF(OR(DRAFT!$A287="",DRAFT!$A287="IM"),"",DRAFT!CI287)</f>
        <v/>
      </c>
      <c r="L284" s="4" t="str">
        <f>IF(OR(DRAFT!$A287="",DRAFT!$A287="IM"),"",DRAFT!CO287)</f>
        <v/>
      </c>
      <c r="M284" s="70" t="str">
        <f>IF(OR(DRAFT!$A287="",DRAFT!$A287="IM"),"",IFERROR(DRAFT!CS287+DRAFT!CT287,""))</f>
        <v/>
      </c>
    </row>
    <row r="285" spans="1:13" ht="18" customHeight="1" x14ac:dyDescent="0.25">
      <c r="A285" s="70" t="str">
        <f>IF(OR(DRAFT!$A288="",DRAFT!$A288="IM"),"",DRAFT!B288)</f>
        <v/>
      </c>
      <c r="B285" s="4" t="str">
        <f>IF(OR(DRAFT!$A288="",DRAFT!$A288="IM"),"",DRAFT!E288)</f>
        <v/>
      </c>
      <c r="C285" s="4" t="str">
        <f>IF(OR(DRAFT!$A288="",DRAFT!$A288="IM"),"",DRAFT!N288)</f>
        <v/>
      </c>
      <c r="D285" s="4" t="str">
        <f>IF(OR(DRAFT!$A288="",DRAFT!$A288="IM"),"",DRAFT!W288)</f>
        <v/>
      </c>
      <c r="E285" s="4" t="str">
        <f>IF(OR(DRAFT!$A288="",DRAFT!$A288="IM"),"",DRAFT!AF288)</f>
        <v/>
      </c>
      <c r="F285" s="4" t="str">
        <f>IF(OR(DRAFT!$A288="",DRAFT!$A288="IM"),"",DRAFT!AO288)</f>
        <v/>
      </c>
      <c r="G285" s="4" t="str">
        <f>IF(OR(DRAFT!$A288="",DRAFT!$A288="IM"),"",DRAFT!AX288)</f>
        <v/>
      </c>
      <c r="H285" s="4" t="str">
        <f>IF(OR(DRAFT!$A288="",DRAFT!$A288="IM"),"",DRAFT!BG288)</f>
        <v/>
      </c>
      <c r="I285" s="4" t="str">
        <f>IF(OR(DRAFT!$A288="",DRAFT!$A288="IM"),"",DRAFT!BP288)</f>
        <v/>
      </c>
      <c r="J285" s="4" t="str">
        <f>IF(OR(DRAFT!$A288="",DRAFT!$A288="IM"),"",DRAFT!BY288)</f>
        <v/>
      </c>
      <c r="K285" s="4" t="str">
        <f>IF(OR(DRAFT!$A288="",DRAFT!$A288="IM"),"",DRAFT!CI288)</f>
        <v/>
      </c>
      <c r="L285" s="4" t="str">
        <f>IF(OR(DRAFT!$A288="",DRAFT!$A288="IM"),"",DRAFT!CO288)</f>
        <v/>
      </c>
      <c r="M285" s="70" t="str">
        <f>IF(OR(DRAFT!$A288="",DRAFT!$A288="IM"),"",IFERROR(DRAFT!CS288+DRAFT!CT288,""))</f>
        <v/>
      </c>
    </row>
    <row r="286" spans="1:13" ht="18" customHeight="1" x14ac:dyDescent="0.25">
      <c r="A286" s="70" t="str">
        <f>IF(OR(DRAFT!$A289="",DRAFT!$A289="IM"),"",DRAFT!B289)</f>
        <v/>
      </c>
      <c r="B286" s="4" t="str">
        <f>IF(OR(DRAFT!$A289="",DRAFT!$A289="IM"),"",DRAFT!E289)</f>
        <v/>
      </c>
      <c r="C286" s="4" t="str">
        <f>IF(OR(DRAFT!$A289="",DRAFT!$A289="IM"),"",DRAFT!N289)</f>
        <v/>
      </c>
      <c r="D286" s="4" t="str">
        <f>IF(OR(DRAFT!$A289="",DRAFT!$A289="IM"),"",DRAFT!W289)</f>
        <v/>
      </c>
      <c r="E286" s="4" t="str">
        <f>IF(OR(DRAFT!$A289="",DRAFT!$A289="IM"),"",DRAFT!AF289)</f>
        <v/>
      </c>
      <c r="F286" s="4" t="str">
        <f>IF(OR(DRAFT!$A289="",DRAFT!$A289="IM"),"",DRAFT!AO289)</f>
        <v/>
      </c>
      <c r="G286" s="4" t="str">
        <f>IF(OR(DRAFT!$A289="",DRAFT!$A289="IM"),"",DRAFT!AX289)</f>
        <v/>
      </c>
      <c r="H286" s="4" t="str">
        <f>IF(OR(DRAFT!$A289="",DRAFT!$A289="IM"),"",DRAFT!BG289)</f>
        <v/>
      </c>
      <c r="I286" s="4" t="str">
        <f>IF(OR(DRAFT!$A289="",DRAFT!$A289="IM"),"",DRAFT!BP289)</f>
        <v/>
      </c>
      <c r="J286" s="4" t="str">
        <f>IF(OR(DRAFT!$A289="",DRAFT!$A289="IM"),"",DRAFT!BY289)</f>
        <v/>
      </c>
      <c r="K286" s="4" t="str">
        <f>IF(OR(DRAFT!$A289="",DRAFT!$A289="IM"),"",DRAFT!CI289)</f>
        <v/>
      </c>
      <c r="L286" s="4" t="str">
        <f>IF(OR(DRAFT!$A289="",DRAFT!$A289="IM"),"",DRAFT!CO289)</f>
        <v/>
      </c>
      <c r="M286" s="70" t="str">
        <f>IF(OR(DRAFT!$A289="",DRAFT!$A289="IM"),"",IFERROR(DRAFT!CS289+DRAFT!CT289,""))</f>
        <v/>
      </c>
    </row>
    <row r="287" spans="1:13" ht="18" customHeight="1" x14ac:dyDescent="0.25">
      <c r="A287" s="70" t="str">
        <f>IF(OR(DRAFT!$A290="",DRAFT!$A290="IM"),"",DRAFT!B290)</f>
        <v/>
      </c>
      <c r="B287" s="4" t="str">
        <f>IF(OR(DRAFT!$A290="",DRAFT!$A290="IM"),"",DRAFT!E290)</f>
        <v/>
      </c>
      <c r="C287" s="4" t="str">
        <f>IF(OR(DRAFT!$A290="",DRAFT!$A290="IM"),"",DRAFT!N290)</f>
        <v/>
      </c>
      <c r="D287" s="4" t="str">
        <f>IF(OR(DRAFT!$A290="",DRAFT!$A290="IM"),"",DRAFT!W290)</f>
        <v/>
      </c>
      <c r="E287" s="4" t="str">
        <f>IF(OR(DRAFT!$A290="",DRAFT!$A290="IM"),"",DRAFT!AF290)</f>
        <v/>
      </c>
      <c r="F287" s="4" t="str">
        <f>IF(OR(DRAFT!$A290="",DRAFT!$A290="IM"),"",DRAFT!AO290)</f>
        <v/>
      </c>
      <c r="G287" s="4" t="str">
        <f>IF(OR(DRAFT!$A290="",DRAFT!$A290="IM"),"",DRAFT!AX290)</f>
        <v/>
      </c>
      <c r="H287" s="4" t="str">
        <f>IF(OR(DRAFT!$A290="",DRAFT!$A290="IM"),"",DRAFT!BG290)</f>
        <v/>
      </c>
      <c r="I287" s="4" t="str">
        <f>IF(OR(DRAFT!$A290="",DRAFT!$A290="IM"),"",DRAFT!BP290)</f>
        <v/>
      </c>
      <c r="J287" s="4" t="str">
        <f>IF(OR(DRAFT!$A290="",DRAFT!$A290="IM"),"",DRAFT!BY290)</f>
        <v/>
      </c>
      <c r="K287" s="4" t="str">
        <f>IF(OR(DRAFT!$A290="",DRAFT!$A290="IM"),"",DRAFT!CI290)</f>
        <v/>
      </c>
      <c r="L287" s="4" t="str">
        <f>IF(OR(DRAFT!$A290="",DRAFT!$A290="IM"),"",DRAFT!CO290)</f>
        <v/>
      </c>
      <c r="M287" s="70" t="str">
        <f>IF(OR(DRAFT!$A290="",DRAFT!$A290="IM"),"",IFERROR(DRAFT!CS290+DRAFT!CT290,""))</f>
        <v/>
      </c>
    </row>
    <row r="288" spans="1:13" ht="18" customHeight="1" x14ac:dyDescent="0.25">
      <c r="A288" s="70" t="str">
        <f>IF(OR(DRAFT!$A291="",DRAFT!$A291="IM"),"",DRAFT!B291)</f>
        <v/>
      </c>
      <c r="B288" s="4" t="str">
        <f>IF(OR(DRAFT!$A291="",DRAFT!$A291="IM"),"",DRAFT!E291)</f>
        <v/>
      </c>
      <c r="C288" s="4" t="str">
        <f>IF(OR(DRAFT!$A291="",DRAFT!$A291="IM"),"",DRAFT!N291)</f>
        <v/>
      </c>
      <c r="D288" s="4" t="str">
        <f>IF(OR(DRAFT!$A291="",DRAFT!$A291="IM"),"",DRAFT!W291)</f>
        <v/>
      </c>
      <c r="E288" s="4" t="str">
        <f>IF(OR(DRAFT!$A291="",DRAFT!$A291="IM"),"",DRAFT!AF291)</f>
        <v/>
      </c>
      <c r="F288" s="4" t="str">
        <f>IF(OR(DRAFT!$A291="",DRAFT!$A291="IM"),"",DRAFT!AO291)</f>
        <v/>
      </c>
      <c r="G288" s="4" t="str">
        <f>IF(OR(DRAFT!$A291="",DRAFT!$A291="IM"),"",DRAFT!AX291)</f>
        <v/>
      </c>
      <c r="H288" s="4" t="str">
        <f>IF(OR(DRAFT!$A291="",DRAFT!$A291="IM"),"",DRAFT!BG291)</f>
        <v/>
      </c>
      <c r="I288" s="4" t="str">
        <f>IF(OR(DRAFT!$A291="",DRAFT!$A291="IM"),"",DRAFT!BP291)</f>
        <v/>
      </c>
      <c r="J288" s="4" t="str">
        <f>IF(OR(DRAFT!$A291="",DRAFT!$A291="IM"),"",DRAFT!BY291)</f>
        <v/>
      </c>
      <c r="K288" s="4" t="str">
        <f>IF(OR(DRAFT!$A291="",DRAFT!$A291="IM"),"",DRAFT!CI291)</f>
        <v/>
      </c>
      <c r="L288" s="4" t="str">
        <f>IF(OR(DRAFT!$A291="",DRAFT!$A291="IM"),"",DRAFT!CO291)</f>
        <v/>
      </c>
      <c r="M288" s="70" t="str">
        <f>IF(OR(DRAFT!$A291="",DRAFT!$A291="IM"),"",IFERROR(DRAFT!CS291+DRAFT!CT291,""))</f>
        <v/>
      </c>
    </row>
    <row r="289" spans="1:13" ht="18" customHeight="1" x14ac:dyDescent="0.25">
      <c r="A289" s="70" t="str">
        <f>IF(OR(DRAFT!$A292="",DRAFT!$A292="IM"),"",DRAFT!B292)</f>
        <v/>
      </c>
      <c r="B289" s="4" t="str">
        <f>IF(OR(DRAFT!$A292="",DRAFT!$A292="IM"),"",DRAFT!E292)</f>
        <v/>
      </c>
      <c r="C289" s="4" t="str">
        <f>IF(OR(DRAFT!$A292="",DRAFT!$A292="IM"),"",DRAFT!N292)</f>
        <v/>
      </c>
      <c r="D289" s="4" t="str">
        <f>IF(OR(DRAFT!$A292="",DRAFT!$A292="IM"),"",DRAFT!W292)</f>
        <v/>
      </c>
      <c r="E289" s="4" t="str">
        <f>IF(OR(DRAFT!$A292="",DRAFT!$A292="IM"),"",DRAFT!AF292)</f>
        <v/>
      </c>
      <c r="F289" s="4" t="str">
        <f>IF(OR(DRAFT!$A292="",DRAFT!$A292="IM"),"",DRAFT!AO292)</f>
        <v/>
      </c>
      <c r="G289" s="4" t="str">
        <f>IF(OR(DRAFT!$A292="",DRAFT!$A292="IM"),"",DRAFT!AX292)</f>
        <v/>
      </c>
      <c r="H289" s="4" t="str">
        <f>IF(OR(DRAFT!$A292="",DRAFT!$A292="IM"),"",DRAFT!BG292)</f>
        <v/>
      </c>
      <c r="I289" s="4" t="str">
        <f>IF(OR(DRAFT!$A292="",DRAFT!$A292="IM"),"",DRAFT!BP292)</f>
        <v/>
      </c>
      <c r="J289" s="4" t="str">
        <f>IF(OR(DRAFT!$A292="",DRAFT!$A292="IM"),"",DRAFT!BY292)</f>
        <v/>
      </c>
      <c r="K289" s="4" t="str">
        <f>IF(OR(DRAFT!$A292="",DRAFT!$A292="IM"),"",DRAFT!CI292)</f>
        <v/>
      </c>
      <c r="L289" s="4" t="str">
        <f>IF(OR(DRAFT!$A292="",DRAFT!$A292="IM"),"",DRAFT!CO292)</f>
        <v/>
      </c>
      <c r="M289" s="70" t="str">
        <f>IF(OR(DRAFT!$A292="",DRAFT!$A292="IM"),"",IFERROR(DRAFT!CS292+DRAFT!CT292,""))</f>
        <v/>
      </c>
    </row>
    <row r="290" spans="1:13" ht="18" customHeight="1" x14ac:dyDescent="0.25">
      <c r="A290" s="70" t="str">
        <f>IF(OR(DRAFT!$A293="",DRAFT!$A293="IM"),"",DRAFT!B293)</f>
        <v/>
      </c>
      <c r="B290" s="4" t="str">
        <f>IF(OR(DRAFT!$A293="",DRAFT!$A293="IM"),"",DRAFT!E293)</f>
        <v/>
      </c>
      <c r="C290" s="4" t="str">
        <f>IF(OR(DRAFT!$A293="",DRAFT!$A293="IM"),"",DRAFT!N293)</f>
        <v/>
      </c>
      <c r="D290" s="4" t="str">
        <f>IF(OR(DRAFT!$A293="",DRAFT!$A293="IM"),"",DRAFT!W293)</f>
        <v/>
      </c>
      <c r="E290" s="4" t="str">
        <f>IF(OR(DRAFT!$A293="",DRAFT!$A293="IM"),"",DRAFT!AF293)</f>
        <v/>
      </c>
      <c r="F290" s="4" t="str">
        <f>IF(OR(DRAFT!$A293="",DRAFT!$A293="IM"),"",DRAFT!AO293)</f>
        <v/>
      </c>
      <c r="G290" s="4" t="str">
        <f>IF(OR(DRAFT!$A293="",DRAFT!$A293="IM"),"",DRAFT!AX293)</f>
        <v/>
      </c>
      <c r="H290" s="4" t="str">
        <f>IF(OR(DRAFT!$A293="",DRAFT!$A293="IM"),"",DRAFT!BG293)</f>
        <v/>
      </c>
      <c r="I290" s="4" t="str">
        <f>IF(OR(DRAFT!$A293="",DRAFT!$A293="IM"),"",DRAFT!BP293)</f>
        <v/>
      </c>
      <c r="J290" s="4" t="str">
        <f>IF(OR(DRAFT!$A293="",DRAFT!$A293="IM"),"",DRAFT!BY293)</f>
        <v/>
      </c>
      <c r="K290" s="4" t="str">
        <f>IF(OR(DRAFT!$A293="",DRAFT!$A293="IM"),"",DRAFT!CI293)</f>
        <v/>
      </c>
      <c r="L290" s="4" t="str">
        <f>IF(OR(DRAFT!$A293="",DRAFT!$A293="IM"),"",DRAFT!CO293)</f>
        <v/>
      </c>
      <c r="M290" s="70" t="str">
        <f>IF(OR(DRAFT!$A293="",DRAFT!$A293="IM"),"",IFERROR(DRAFT!CS293+DRAFT!CT293,""))</f>
        <v/>
      </c>
    </row>
    <row r="291" spans="1:13" ht="18" customHeight="1" x14ac:dyDescent="0.25">
      <c r="A291" s="70" t="str">
        <f>IF(OR(DRAFT!$A294="",DRAFT!$A294="IM"),"",DRAFT!B294)</f>
        <v/>
      </c>
      <c r="B291" s="4" t="str">
        <f>IF(OR(DRAFT!$A294="",DRAFT!$A294="IM"),"",DRAFT!E294)</f>
        <v/>
      </c>
      <c r="C291" s="4" t="str">
        <f>IF(OR(DRAFT!$A294="",DRAFT!$A294="IM"),"",DRAFT!N294)</f>
        <v/>
      </c>
      <c r="D291" s="4" t="str">
        <f>IF(OR(DRAFT!$A294="",DRAFT!$A294="IM"),"",DRAFT!W294)</f>
        <v/>
      </c>
      <c r="E291" s="4" t="str">
        <f>IF(OR(DRAFT!$A294="",DRAFT!$A294="IM"),"",DRAFT!AF294)</f>
        <v/>
      </c>
      <c r="F291" s="4" t="str">
        <f>IF(OR(DRAFT!$A294="",DRAFT!$A294="IM"),"",DRAFT!AO294)</f>
        <v/>
      </c>
      <c r="G291" s="4" t="str">
        <f>IF(OR(DRAFT!$A294="",DRAFT!$A294="IM"),"",DRAFT!AX294)</f>
        <v/>
      </c>
      <c r="H291" s="4" t="str">
        <f>IF(OR(DRAFT!$A294="",DRAFT!$A294="IM"),"",DRAFT!BG294)</f>
        <v/>
      </c>
      <c r="I291" s="4" t="str">
        <f>IF(OR(DRAFT!$A294="",DRAFT!$A294="IM"),"",DRAFT!BP294)</f>
        <v/>
      </c>
      <c r="J291" s="4" t="str">
        <f>IF(OR(DRAFT!$A294="",DRAFT!$A294="IM"),"",DRAFT!BY294)</f>
        <v/>
      </c>
      <c r="K291" s="4" t="str">
        <f>IF(OR(DRAFT!$A294="",DRAFT!$A294="IM"),"",DRAFT!CI294)</f>
        <v/>
      </c>
      <c r="L291" s="4" t="str">
        <f>IF(OR(DRAFT!$A294="",DRAFT!$A294="IM"),"",DRAFT!CO294)</f>
        <v/>
      </c>
      <c r="M291" s="70" t="str">
        <f>IF(OR(DRAFT!$A294="",DRAFT!$A294="IM"),"",IFERROR(DRAFT!CS294+DRAFT!CT294,""))</f>
        <v/>
      </c>
    </row>
    <row r="292" spans="1:13" ht="18" customHeight="1" x14ac:dyDescent="0.25">
      <c r="A292" s="70" t="str">
        <f>IF(OR(DRAFT!$A295="",DRAFT!$A295="IM"),"",DRAFT!B295)</f>
        <v/>
      </c>
      <c r="B292" s="4" t="str">
        <f>IF(OR(DRAFT!$A295="",DRAFT!$A295="IM"),"",DRAFT!E295)</f>
        <v/>
      </c>
      <c r="C292" s="4" t="str">
        <f>IF(OR(DRAFT!$A295="",DRAFT!$A295="IM"),"",DRAFT!N295)</f>
        <v/>
      </c>
      <c r="D292" s="4" t="str">
        <f>IF(OR(DRAFT!$A295="",DRAFT!$A295="IM"),"",DRAFT!W295)</f>
        <v/>
      </c>
      <c r="E292" s="4" t="str">
        <f>IF(OR(DRAFT!$A295="",DRAFT!$A295="IM"),"",DRAFT!AF295)</f>
        <v/>
      </c>
      <c r="F292" s="4" t="str">
        <f>IF(OR(DRAFT!$A295="",DRAFT!$A295="IM"),"",DRAFT!AO295)</f>
        <v/>
      </c>
      <c r="G292" s="4" t="str">
        <f>IF(OR(DRAFT!$A295="",DRAFT!$A295="IM"),"",DRAFT!AX295)</f>
        <v/>
      </c>
      <c r="H292" s="4" t="str">
        <f>IF(OR(DRAFT!$A295="",DRAFT!$A295="IM"),"",DRAFT!BG295)</f>
        <v/>
      </c>
      <c r="I292" s="4" t="str">
        <f>IF(OR(DRAFT!$A295="",DRAFT!$A295="IM"),"",DRAFT!BP295)</f>
        <v/>
      </c>
      <c r="J292" s="4" t="str">
        <f>IF(OR(DRAFT!$A295="",DRAFT!$A295="IM"),"",DRAFT!BY295)</f>
        <v/>
      </c>
      <c r="K292" s="4" t="str">
        <f>IF(OR(DRAFT!$A295="",DRAFT!$A295="IM"),"",DRAFT!CI295)</f>
        <v/>
      </c>
      <c r="L292" s="4" t="str">
        <f>IF(OR(DRAFT!$A295="",DRAFT!$A295="IM"),"",DRAFT!CO295)</f>
        <v/>
      </c>
      <c r="M292" s="70" t="str">
        <f>IF(OR(DRAFT!$A295="",DRAFT!$A295="IM"),"",IFERROR(DRAFT!CS295+DRAFT!CT295,""))</f>
        <v/>
      </c>
    </row>
    <row r="293" spans="1:13" ht="18" customHeight="1" x14ac:dyDescent="0.25">
      <c r="A293" s="70" t="str">
        <f>IF(OR(DRAFT!$A296="",DRAFT!$A296="IM"),"",DRAFT!B296)</f>
        <v/>
      </c>
      <c r="B293" s="4" t="str">
        <f>IF(OR(DRAFT!$A296="",DRAFT!$A296="IM"),"",DRAFT!E296)</f>
        <v/>
      </c>
      <c r="C293" s="4" t="str">
        <f>IF(OR(DRAFT!$A296="",DRAFT!$A296="IM"),"",DRAFT!N296)</f>
        <v/>
      </c>
      <c r="D293" s="4" t="str">
        <f>IF(OR(DRAFT!$A296="",DRAFT!$A296="IM"),"",DRAFT!W296)</f>
        <v/>
      </c>
      <c r="E293" s="4" t="str">
        <f>IF(OR(DRAFT!$A296="",DRAFT!$A296="IM"),"",DRAFT!AF296)</f>
        <v/>
      </c>
      <c r="F293" s="4" t="str">
        <f>IF(OR(DRAFT!$A296="",DRAFT!$A296="IM"),"",DRAFT!AO296)</f>
        <v/>
      </c>
      <c r="G293" s="4" t="str">
        <f>IF(OR(DRAFT!$A296="",DRAFT!$A296="IM"),"",DRAFT!AX296)</f>
        <v/>
      </c>
      <c r="H293" s="4" t="str">
        <f>IF(OR(DRAFT!$A296="",DRAFT!$A296="IM"),"",DRAFT!BG296)</f>
        <v/>
      </c>
      <c r="I293" s="4" t="str">
        <f>IF(OR(DRAFT!$A296="",DRAFT!$A296="IM"),"",DRAFT!BP296)</f>
        <v/>
      </c>
      <c r="J293" s="4" t="str">
        <f>IF(OR(DRAFT!$A296="",DRAFT!$A296="IM"),"",DRAFT!BY296)</f>
        <v/>
      </c>
      <c r="K293" s="4" t="str">
        <f>IF(OR(DRAFT!$A296="",DRAFT!$A296="IM"),"",DRAFT!CI296)</f>
        <v/>
      </c>
      <c r="L293" s="4" t="str">
        <f>IF(OR(DRAFT!$A296="",DRAFT!$A296="IM"),"",DRAFT!CO296)</f>
        <v/>
      </c>
      <c r="M293" s="70" t="str">
        <f>IF(OR(DRAFT!$A296="",DRAFT!$A296="IM"),"",IFERROR(DRAFT!CS296+DRAFT!CT296,""))</f>
        <v/>
      </c>
    </row>
    <row r="294" spans="1:13" ht="18" customHeight="1" x14ac:dyDescent="0.25">
      <c r="A294" s="70" t="str">
        <f>IF(OR(DRAFT!$A297="",DRAFT!$A297="IM"),"",DRAFT!B297)</f>
        <v/>
      </c>
      <c r="B294" s="4" t="str">
        <f>IF(OR(DRAFT!$A297="",DRAFT!$A297="IM"),"",DRAFT!E297)</f>
        <v/>
      </c>
      <c r="C294" s="4" t="str">
        <f>IF(OR(DRAFT!$A297="",DRAFT!$A297="IM"),"",DRAFT!N297)</f>
        <v/>
      </c>
      <c r="D294" s="4" t="str">
        <f>IF(OR(DRAFT!$A297="",DRAFT!$A297="IM"),"",DRAFT!W297)</f>
        <v/>
      </c>
      <c r="E294" s="4" t="str">
        <f>IF(OR(DRAFT!$A297="",DRAFT!$A297="IM"),"",DRAFT!AF297)</f>
        <v/>
      </c>
      <c r="F294" s="4" t="str">
        <f>IF(OR(DRAFT!$A297="",DRAFT!$A297="IM"),"",DRAFT!AO297)</f>
        <v/>
      </c>
      <c r="G294" s="4" t="str">
        <f>IF(OR(DRAFT!$A297="",DRAFT!$A297="IM"),"",DRAFT!AX297)</f>
        <v/>
      </c>
      <c r="H294" s="4" t="str">
        <f>IF(OR(DRAFT!$A297="",DRAFT!$A297="IM"),"",DRAFT!BG297)</f>
        <v/>
      </c>
      <c r="I294" s="4" t="str">
        <f>IF(OR(DRAFT!$A297="",DRAFT!$A297="IM"),"",DRAFT!BP297)</f>
        <v/>
      </c>
      <c r="J294" s="4" t="str">
        <f>IF(OR(DRAFT!$A297="",DRAFT!$A297="IM"),"",DRAFT!BY297)</f>
        <v/>
      </c>
      <c r="K294" s="4" t="str">
        <f>IF(OR(DRAFT!$A297="",DRAFT!$A297="IM"),"",DRAFT!CI297)</f>
        <v/>
      </c>
      <c r="L294" s="4" t="str">
        <f>IF(OR(DRAFT!$A297="",DRAFT!$A297="IM"),"",DRAFT!CO297)</f>
        <v/>
      </c>
      <c r="M294" s="70" t="str">
        <f>IF(OR(DRAFT!$A297="",DRAFT!$A297="IM"),"",IFERROR(DRAFT!CS297+DRAFT!CT297,""))</f>
        <v/>
      </c>
    </row>
    <row r="295" spans="1:13" ht="18" customHeight="1" x14ac:dyDescent="0.25">
      <c r="A295" s="70" t="str">
        <f>IF(OR(DRAFT!$A298="",DRAFT!$A298="IM"),"",DRAFT!B298)</f>
        <v/>
      </c>
      <c r="B295" s="4" t="str">
        <f>IF(OR(DRAFT!$A298="",DRAFT!$A298="IM"),"",DRAFT!E298)</f>
        <v/>
      </c>
      <c r="C295" s="4" t="str">
        <f>IF(OR(DRAFT!$A298="",DRAFT!$A298="IM"),"",DRAFT!N298)</f>
        <v/>
      </c>
      <c r="D295" s="4" t="str">
        <f>IF(OR(DRAFT!$A298="",DRAFT!$A298="IM"),"",DRAFT!W298)</f>
        <v/>
      </c>
      <c r="E295" s="4" t="str">
        <f>IF(OR(DRAFT!$A298="",DRAFT!$A298="IM"),"",DRAFT!AF298)</f>
        <v/>
      </c>
      <c r="F295" s="4" t="str">
        <f>IF(OR(DRAFT!$A298="",DRAFT!$A298="IM"),"",DRAFT!AO298)</f>
        <v/>
      </c>
      <c r="G295" s="4" t="str">
        <f>IF(OR(DRAFT!$A298="",DRAFT!$A298="IM"),"",DRAFT!AX298)</f>
        <v/>
      </c>
      <c r="H295" s="4" t="str">
        <f>IF(OR(DRAFT!$A298="",DRAFT!$A298="IM"),"",DRAFT!BG298)</f>
        <v/>
      </c>
      <c r="I295" s="4" t="str">
        <f>IF(OR(DRAFT!$A298="",DRAFT!$A298="IM"),"",DRAFT!BP298)</f>
        <v/>
      </c>
      <c r="J295" s="4" t="str">
        <f>IF(OR(DRAFT!$A298="",DRAFT!$A298="IM"),"",DRAFT!BY298)</f>
        <v/>
      </c>
      <c r="K295" s="4" t="str">
        <f>IF(OR(DRAFT!$A298="",DRAFT!$A298="IM"),"",DRAFT!CI298)</f>
        <v/>
      </c>
      <c r="L295" s="4" t="str">
        <f>IF(OR(DRAFT!$A298="",DRAFT!$A298="IM"),"",DRAFT!CO298)</f>
        <v/>
      </c>
      <c r="M295" s="70" t="str">
        <f>IF(OR(DRAFT!$A298="",DRAFT!$A298="IM"),"",IFERROR(DRAFT!CS298+DRAFT!CT298,""))</f>
        <v/>
      </c>
    </row>
    <row r="296" spans="1:13" ht="18" customHeight="1" x14ac:dyDescent="0.25">
      <c r="A296" s="70" t="str">
        <f>IF(OR(DRAFT!$A299="",DRAFT!$A299="IM"),"",DRAFT!B299)</f>
        <v/>
      </c>
      <c r="B296" s="4" t="str">
        <f>IF(OR(DRAFT!$A299="",DRAFT!$A299="IM"),"",DRAFT!E299)</f>
        <v/>
      </c>
      <c r="C296" s="4" t="str">
        <f>IF(OR(DRAFT!$A299="",DRAFT!$A299="IM"),"",DRAFT!N299)</f>
        <v/>
      </c>
      <c r="D296" s="4" t="str">
        <f>IF(OR(DRAFT!$A299="",DRAFT!$A299="IM"),"",DRAFT!W299)</f>
        <v/>
      </c>
      <c r="E296" s="4" t="str">
        <f>IF(OR(DRAFT!$A299="",DRAFT!$A299="IM"),"",DRAFT!AF299)</f>
        <v/>
      </c>
      <c r="F296" s="4" t="str">
        <f>IF(OR(DRAFT!$A299="",DRAFT!$A299="IM"),"",DRAFT!AO299)</f>
        <v/>
      </c>
      <c r="G296" s="4" t="str">
        <f>IF(OR(DRAFT!$A299="",DRAFT!$A299="IM"),"",DRAFT!AX299)</f>
        <v/>
      </c>
      <c r="H296" s="4" t="str">
        <f>IF(OR(DRAFT!$A299="",DRAFT!$A299="IM"),"",DRAFT!BG299)</f>
        <v/>
      </c>
      <c r="I296" s="4" t="str">
        <f>IF(OR(DRAFT!$A299="",DRAFT!$A299="IM"),"",DRAFT!BP299)</f>
        <v/>
      </c>
      <c r="J296" s="4" t="str">
        <f>IF(OR(DRAFT!$A299="",DRAFT!$A299="IM"),"",DRAFT!BY299)</f>
        <v/>
      </c>
      <c r="K296" s="4" t="str">
        <f>IF(OR(DRAFT!$A299="",DRAFT!$A299="IM"),"",DRAFT!CI299)</f>
        <v/>
      </c>
      <c r="L296" s="4" t="str">
        <f>IF(OR(DRAFT!$A299="",DRAFT!$A299="IM"),"",DRAFT!CO299)</f>
        <v/>
      </c>
      <c r="M296" s="70" t="str">
        <f>IF(OR(DRAFT!$A299="",DRAFT!$A299="IM"),"",IFERROR(DRAFT!CS299+DRAFT!CT299,""))</f>
        <v/>
      </c>
    </row>
    <row r="297" spans="1:13" ht="18" customHeight="1" x14ac:dyDescent="0.25">
      <c r="A297" s="70" t="str">
        <f>IF(OR(DRAFT!$A300="",DRAFT!$A300="IM"),"",DRAFT!B300)</f>
        <v/>
      </c>
      <c r="B297" s="4" t="str">
        <f>IF(OR(DRAFT!$A300="",DRAFT!$A300="IM"),"",DRAFT!E300)</f>
        <v/>
      </c>
      <c r="C297" s="4" t="str">
        <f>IF(OR(DRAFT!$A300="",DRAFT!$A300="IM"),"",DRAFT!N300)</f>
        <v/>
      </c>
      <c r="D297" s="4" t="str">
        <f>IF(OR(DRAFT!$A300="",DRAFT!$A300="IM"),"",DRAFT!W300)</f>
        <v/>
      </c>
      <c r="E297" s="4" t="str">
        <f>IF(OR(DRAFT!$A300="",DRAFT!$A300="IM"),"",DRAFT!AF300)</f>
        <v/>
      </c>
      <c r="F297" s="4" t="str">
        <f>IF(OR(DRAFT!$A300="",DRAFT!$A300="IM"),"",DRAFT!AO300)</f>
        <v/>
      </c>
      <c r="G297" s="4" t="str">
        <f>IF(OR(DRAFT!$A300="",DRAFT!$A300="IM"),"",DRAFT!AX300)</f>
        <v/>
      </c>
      <c r="H297" s="4" t="str">
        <f>IF(OR(DRAFT!$A300="",DRAFT!$A300="IM"),"",DRAFT!BG300)</f>
        <v/>
      </c>
      <c r="I297" s="4" t="str">
        <f>IF(OR(DRAFT!$A300="",DRAFT!$A300="IM"),"",DRAFT!BP300)</f>
        <v/>
      </c>
      <c r="J297" s="4" t="str">
        <f>IF(OR(DRAFT!$A300="",DRAFT!$A300="IM"),"",DRAFT!BY300)</f>
        <v/>
      </c>
      <c r="K297" s="4" t="str">
        <f>IF(OR(DRAFT!$A300="",DRAFT!$A300="IM"),"",DRAFT!CI300)</f>
        <v/>
      </c>
      <c r="L297" s="4" t="str">
        <f>IF(OR(DRAFT!$A300="",DRAFT!$A300="IM"),"",DRAFT!CO300)</f>
        <v/>
      </c>
      <c r="M297" s="70" t="str">
        <f>IF(OR(DRAFT!$A300="",DRAFT!$A300="IM"),"",IFERROR(DRAFT!CS300+DRAFT!CT300,""))</f>
        <v/>
      </c>
    </row>
    <row r="298" spans="1:13" ht="18" customHeight="1" x14ac:dyDescent="0.25">
      <c r="A298" s="70" t="str">
        <f>IF(OR(DRAFT!$A301="",DRAFT!$A301="IM"),"",DRAFT!B301)</f>
        <v/>
      </c>
      <c r="B298" s="4" t="str">
        <f>IF(OR(DRAFT!$A301="",DRAFT!$A301="IM"),"",DRAFT!E301)</f>
        <v/>
      </c>
      <c r="C298" s="4" t="str">
        <f>IF(OR(DRAFT!$A301="",DRAFT!$A301="IM"),"",DRAFT!N301)</f>
        <v/>
      </c>
      <c r="D298" s="4" t="str">
        <f>IF(OR(DRAFT!$A301="",DRAFT!$A301="IM"),"",DRAFT!W301)</f>
        <v/>
      </c>
      <c r="E298" s="4" t="str">
        <f>IF(OR(DRAFT!$A301="",DRAFT!$A301="IM"),"",DRAFT!AF301)</f>
        <v/>
      </c>
      <c r="F298" s="4" t="str">
        <f>IF(OR(DRAFT!$A301="",DRAFT!$A301="IM"),"",DRAFT!AO301)</f>
        <v/>
      </c>
      <c r="G298" s="4" t="str">
        <f>IF(OR(DRAFT!$A301="",DRAFT!$A301="IM"),"",DRAFT!AX301)</f>
        <v/>
      </c>
      <c r="H298" s="4" t="str">
        <f>IF(OR(DRAFT!$A301="",DRAFT!$A301="IM"),"",DRAFT!BG301)</f>
        <v/>
      </c>
      <c r="I298" s="4" t="str">
        <f>IF(OR(DRAFT!$A301="",DRAFT!$A301="IM"),"",DRAFT!BP301)</f>
        <v/>
      </c>
      <c r="J298" s="4" t="str">
        <f>IF(OR(DRAFT!$A301="",DRAFT!$A301="IM"),"",DRAFT!BY301)</f>
        <v/>
      </c>
      <c r="K298" s="4" t="str">
        <f>IF(OR(DRAFT!$A301="",DRAFT!$A301="IM"),"",DRAFT!CI301)</f>
        <v/>
      </c>
      <c r="L298" s="4" t="str">
        <f>IF(OR(DRAFT!$A301="",DRAFT!$A301="IM"),"",DRAFT!CO301)</f>
        <v/>
      </c>
      <c r="M298" s="70" t="str">
        <f>IF(OR(DRAFT!$A301="",DRAFT!$A301="IM"),"",IFERROR(DRAFT!CS301+DRAFT!CT301,""))</f>
        <v/>
      </c>
    </row>
    <row r="299" spans="1:13" ht="18" customHeight="1" x14ac:dyDescent="0.25">
      <c r="A299" s="70" t="str">
        <f>IF(OR(DRAFT!$A302="",DRAFT!$A302="IM"),"",DRAFT!B302)</f>
        <v/>
      </c>
      <c r="B299" s="4" t="str">
        <f>IF(OR(DRAFT!$A302="",DRAFT!$A302="IM"),"",DRAFT!E302)</f>
        <v/>
      </c>
      <c r="C299" s="4" t="str">
        <f>IF(OR(DRAFT!$A302="",DRAFT!$A302="IM"),"",DRAFT!N302)</f>
        <v/>
      </c>
      <c r="D299" s="4" t="str">
        <f>IF(OR(DRAFT!$A302="",DRAFT!$A302="IM"),"",DRAFT!W302)</f>
        <v/>
      </c>
      <c r="E299" s="4" t="str">
        <f>IF(OR(DRAFT!$A302="",DRAFT!$A302="IM"),"",DRAFT!AF302)</f>
        <v/>
      </c>
      <c r="F299" s="4" t="str">
        <f>IF(OR(DRAFT!$A302="",DRAFT!$A302="IM"),"",DRAFT!AO302)</f>
        <v/>
      </c>
      <c r="G299" s="4" t="str">
        <f>IF(OR(DRAFT!$A302="",DRAFT!$A302="IM"),"",DRAFT!AX302)</f>
        <v/>
      </c>
      <c r="H299" s="4" t="str">
        <f>IF(OR(DRAFT!$A302="",DRAFT!$A302="IM"),"",DRAFT!BG302)</f>
        <v/>
      </c>
      <c r="I299" s="4" t="str">
        <f>IF(OR(DRAFT!$A302="",DRAFT!$A302="IM"),"",DRAFT!BP302)</f>
        <v/>
      </c>
      <c r="J299" s="4" t="str">
        <f>IF(OR(DRAFT!$A302="",DRAFT!$A302="IM"),"",DRAFT!BY302)</f>
        <v/>
      </c>
      <c r="K299" s="4" t="str">
        <f>IF(OR(DRAFT!$A302="",DRAFT!$A302="IM"),"",DRAFT!CI302)</f>
        <v/>
      </c>
      <c r="L299" s="4" t="str">
        <f>IF(OR(DRAFT!$A302="",DRAFT!$A302="IM"),"",DRAFT!CO302)</f>
        <v/>
      </c>
      <c r="M299" s="70" t="str">
        <f>IF(OR(DRAFT!$A302="",DRAFT!$A302="IM"),"",IFERROR(DRAFT!CS302+DRAFT!CT302,""))</f>
        <v/>
      </c>
    </row>
    <row r="300" spans="1:13" ht="18" customHeight="1" x14ac:dyDescent="0.25">
      <c r="A300" s="70" t="str">
        <f>IF(OR(DRAFT!$A303="",DRAFT!$A303="IM"),"",DRAFT!B303)</f>
        <v/>
      </c>
      <c r="B300" s="4" t="str">
        <f>IF(OR(DRAFT!$A303="",DRAFT!$A303="IM"),"",DRAFT!E303)</f>
        <v/>
      </c>
      <c r="C300" s="4" t="str">
        <f>IF(OR(DRAFT!$A303="",DRAFT!$A303="IM"),"",DRAFT!N303)</f>
        <v/>
      </c>
      <c r="D300" s="4" t="str">
        <f>IF(OR(DRAFT!$A303="",DRAFT!$A303="IM"),"",DRAFT!W303)</f>
        <v/>
      </c>
      <c r="E300" s="4" t="str">
        <f>IF(OR(DRAFT!$A303="",DRAFT!$A303="IM"),"",DRAFT!AF303)</f>
        <v/>
      </c>
      <c r="F300" s="4" t="str">
        <f>IF(OR(DRAFT!$A303="",DRAFT!$A303="IM"),"",DRAFT!AO303)</f>
        <v/>
      </c>
      <c r="G300" s="4" t="str">
        <f>IF(OR(DRAFT!$A303="",DRAFT!$A303="IM"),"",DRAFT!AX303)</f>
        <v/>
      </c>
      <c r="H300" s="4" t="str">
        <f>IF(OR(DRAFT!$A303="",DRAFT!$A303="IM"),"",DRAFT!BG303)</f>
        <v/>
      </c>
      <c r="I300" s="4" t="str">
        <f>IF(OR(DRAFT!$A303="",DRAFT!$A303="IM"),"",DRAFT!BP303)</f>
        <v/>
      </c>
      <c r="J300" s="4" t="str">
        <f>IF(OR(DRAFT!$A303="",DRAFT!$A303="IM"),"",DRAFT!BY303)</f>
        <v/>
      </c>
      <c r="K300" s="4" t="str">
        <f>IF(OR(DRAFT!$A303="",DRAFT!$A303="IM"),"",DRAFT!CI303)</f>
        <v/>
      </c>
      <c r="L300" s="4" t="str">
        <f>IF(OR(DRAFT!$A303="",DRAFT!$A303="IM"),"",DRAFT!CO303)</f>
        <v/>
      </c>
      <c r="M300" s="70" t="str">
        <f>IF(OR(DRAFT!$A303="",DRAFT!$A303="IM"),"",IFERROR(DRAFT!CS303+DRAFT!CT303,""))</f>
        <v/>
      </c>
    </row>
    <row r="301" spans="1:13" ht="18" customHeight="1" x14ac:dyDescent="0.25">
      <c r="A301" s="70" t="str">
        <f>IF(OR(DRAFT!$A304="",DRAFT!$A304="IM"),"",DRAFT!B304)</f>
        <v/>
      </c>
      <c r="B301" s="4" t="str">
        <f>IF(OR(DRAFT!$A304="",DRAFT!$A304="IM"),"",DRAFT!E304)</f>
        <v/>
      </c>
      <c r="C301" s="4" t="str">
        <f>IF(OR(DRAFT!$A304="",DRAFT!$A304="IM"),"",DRAFT!N304)</f>
        <v/>
      </c>
      <c r="D301" s="4" t="str">
        <f>IF(OR(DRAFT!$A304="",DRAFT!$A304="IM"),"",DRAFT!W304)</f>
        <v/>
      </c>
      <c r="E301" s="4" t="str">
        <f>IF(OR(DRAFT!$A304="",DRAFT!$A304="IM"),"",DRAFT!AF304)</f>
        <v/>
      </c>
      <c r="F301" s="4" t="str">
        <f>IF(OR(DRAFT!$A304="",DRAFT!$A304="IM"),"",DRAFT!AO304)</f>
        <v/>
      </c>
      <c r="G301" s="4" t="str">
        <f>IF(OR(DRAFT!$A304="",DRAFT!$A304="IM"),"",DRAFT!AX304)</f>
        <v/>
      </c>
      <c r="H301" s="4" t="str">
        <f>IF(OR(DRAFT!$A304="",DRAFT!$A304="IM"),"",DRAFT!BG304)</f>
        <v/>
      </c>
      <c r="I301" s="4" t="str">
        <f>IF(OR(DRAFT!$A304="",DRAFT!$A304="IM"),"",DRAFT!BP304)</f>
        <v/>
      </c>
      <c r="J301" s="4" t="str">
        <f>IF(OR(DRAFT!$A304="",DRAFT!$A304="IM"),"",DRAFT!BY304)</f>
        <v/>
      </c>
      <c r="K301" s="4" t="str">
        <f>IF(OR(DRAFT!$A304="",DRAFT!$A304="IM"),"",DRAFT!CI304)</f>
        <v/>
      </c>
      <c r="L301" s="4" t="str">
        <f>IF(OR(DRAFT!$A304="",DRAFT!$A304="IM"),"",DRAFT!CO304)</f>
        <v/>
      </c>
      <c r="M301" s="70" t="str">
        <f>IF(OR(DRAFT!$A304="",DRAFT!$A304="IM"),"",IFERROR(DRAFT!CS304+DRAFT!CT304,""))</f>
        <v/>
      </c>
    </row>
    <row r="302" spans="1:13" ht="18" customHeight="1" x14ac:dyDescent="0.25">
      <c r="A302" s="70" t="str">
        <f>IF(OR(DRAFT!$A305="",DRAFT!$A305="IM"),"",DRAFT!B305)</f>
        <v/>
      </c>
      <c r="B302" s="4" t="str">
        <f>IF(OR(DRAFT!$A305="",DRAFT!$A305="IM"),"",DRAFT!E305)</f>
        <v/>
      </c>
      <c r="C302" s="4" t="str">
        <f>IF(OR(DRAFT!$A305="",DRAFT!$A305="IM"),"",DRAFT!N305)</f>
        <v/>
      </c>
      <c r="D302" s="4" t="str">
        <f>IF(OR(DRAFT!$A305="",DRAFT!$A305="IM"),"",DRAFT!W305)</f>
        <v/>
      </c>
      <c r="E302" s="4" t="str">
        <f>IF(OR(DRAFT!$A305="",DRAFT!$A305="IM"),"",DRAFT!AF305)</f>
        <v/>
      </c>
      <c r="F302" s="4" t="str">
        <f>IF(OR(DRAFT!$A305="",DRAFT!$A305="IM"),"",DRAFT!AO305)</f>
        <v/>
      </c>
      <c r="G302" s="4" t="str">
        <f>IF(OR(DRAFT!$A305="",DRAFT!$A305="IM"),"",DRAFT!AX305)</f>
        <v/>
      </c>
      <c r="H302" s="4" t="str">
        <f>IF(OR(DRAFT!$A305="",DRAFT!$A305="IM"),"",DRAFT!BG305)</f>
        <v/>
      </c>
      <c r="I302" s="4" t="str">
        <f>IF(OR(DRAFT!$A305="",DRAFT!$A305="IM"),"",DRAFT!BP305)</f>
        <v/>
      </c>
      <c r="J302" s="4" t="str">
        <f>IF(OR(DRAFT!$A305="",DRAFT!$A305="IM"),"",DRAFT!BY305)</f>
        <v/>
      </c>
      <c r="K302" s="4" t="str">
        <f>IF(OR(DRAFT!$A305="",DRAFT!$A305="IM"),"",DRAFT!CI305)</f>
        <v/>
      </c>
      <c r="L302" s="4" t="str">
        <f>IF(OR(DRAFT!$A305="",DRAFT!$A305="IM"),"",DRAFT!CO305)</f>
        <v/>
      </c>
      <c r="M302" s="70" t="str">
        <f>IF(OR(DRAFT!$A305="",DRAFT!$A305="IM"),"",IFERROR(DRAFT!CS305+DRAFT!CT305,""))</f>
        <v/>
      </c>
    </row>
    <row r="303" spans="1:13" ht="18" customHeight="1" x14ac:dyDescent="0.25">
      <c r="A303" s="70" t="str">
        <f>IF(OR(DRAFT!$A306="",DRAFT!$A306="IM"),"",DRAFT!B306)</f>
        <v/>
      </c>
      <c r="B303" s="4" t="str">
        <f>IF(OR(DRAFT!$A306="",DRAFT!$A306="IM"),"",DRAFT!E306)</f>
        <v/>
      </c>
      <c r="C303" s="4" t="str">
        <f>IF(OR(DRAFT!$A306="",DRAFT!$A306="IM"),"",DRAFT!N306)</f>
        <v/>
      </c>
      <c r="D303" s="4" t="str">
        <f>IF(OR(DRAFT!$A306="",DRAFT!$A306="IM"),"",DRAFT!W306)</f>
        <v/>
      </c>
      <c r="E303" s="4" t="str">
        <f>IF(OR(DRAFT!$A306="",DRAFT!$A306="IM"),"",DRAFT!AF306)</f>
        <v/>
      </c>
      <c r="F303" s="4" t="str">
        <f>IF(OR(DRAFT!$A306="",DRAFT!$A306="IM"),"",DRAFT!AO306)</f>
        <v/>
      </c>
      <c r="G303" s="4" t="str">
        <f>IF(OR(DRAFT!$A306="",DRAFT!$A306="IM"),"",DRAFT!AX306)</f>
        <v/>
      </c>
      <c r="H303" s="4" t="str">
        <f>IF(OR(DRAFT!$A306="",DRAFT!$A306="IM"),"",DRAFT!BG306)</f>
        <v/>
      </c>
      <c r="I303" s="4" t="str">
        <f>IF(OR(DRAFT!$A306="",DRAFT!$A306="IM"),"",DRAFT!BP306)</f>
        <v/>
      </c>
      <c r="J303" s="4" t="str">
        <f>IF(OR(DRAFT!$A306="",DRAFT!$A306="IM"),"",DRAFT!BY306)</f>
        <v/>
      </c>
      <c r="K303" s="4" t="str">
        <f>IF(OR(DRAFT!$A306="",DRAFT!$A306="IM"),"",DRAFT!CI306)</f>
        <v/>
      </c>
      <c r="L303" s="4" t="str">
        <f>IF(OR(DRAFT!$A306="",DRAFT!$A306="IM"),"",DRAFT!CO306)</f>
        <v/>
      </c>
      <c r="M303" s="70" t="str">
        <f>IF(OR(DRAFT!$A306="",DRAFT!$A306="IM"),"",IFERROR(DRAFT!CS306+DRAFT!CT306,""))</f>
        <v/>
      </c>
    </row>
    <row r="304" spans="1:13" ht="18" customHeight="1" x14ac:dyDescent="0.25">
      <c r="A304" s="70" t="str">
        <f>IF(OR(DRAFT!$A307="",DRAFT!$A307="IM"),"",DRAFT!B307)</f>
        <v/>
      </c>
      <c r="B304" s="4" t="str">
        <f>IF(OR(DRAFT!$A307="",DRAFT!$A307="IM"),"",DRAFT!E307)</f>
        <v/>
      </c>
      <c r="C304" s="4" t="str">
        <f>IF(OR(DRAFT!$A307="",DRAFT!$A307="IM"),"",DRAFT!N307)</f>
        <v/>
      </c>
      <c r="D304" s="4" t="str">
        <f>IF(OR(DRAFT!$A307="",DRAFT!$A307="IM"),"",DRAFT!W307)</f>
        <v/>
      </c>
      <c r="E304" s="4" t="str">
        <f>IF(OR(DRAFT!$A307="",DRAFT!$A307="IM"),"",DRAFT!AF307)</f>
        <v/>
      </c>
      <c r="F304" s="4" t="str">
        <f>IF(OR(DRAFT!$A307="",DRAFT!$A307="IM"),"",DRAFT!AO307)</f>
        <v/>
      </c>
      <c r="G304" s="4" t="str">
        <f>IF(OR(DRAFT!$A307="",DRAFT!$A307="IM"),"",DRAFT!AX307)</f>
        <v/>
      </c>
      <c r="H304" s="4" t="str">
        <f>IF(OR(DRAFT!$A307="",DRAFT!$A307="IM"),"",DRAFT!BG307)</f>
        <v/>
      </c>
      <c r="I304" s="4" t="str">
        <f>IF(OR(DRAFT!$A307="",DRAFT!$A307="IM"),"",DRAFT!BP307)</f>
        <v/>
      </c>
      <c r="J304" s="4" t="str">
        <f>IF(OR(DRAFT!$A307="",DRAFT!$A307="IM"),"",DRAFT!BY307)</f>
        <v/>
      </c>
      <c r="K304" s="4" t="str">
        <f>IF(OR(DRAFT!$A307="",DRAFT!$A307="IM"),"",DRAFT!CI307)</f>
        <v/>
      </c>
      <c r="L304" s="4" t="str">
        <f>IF(OR(DRAFT!$A307="",DRAFT!$A307="IM"),"",DRAFT!CO307)</f>
        <v/>
      </c>
      <c r="M304" s="70" t="str">
        <f>IF(OR(DRAFT!$A307="",DRAFT!$A307="IM"),"",IFERROR(DRAFT!CS307+DRAFT!CT307,""))</f>
        <v/>
      </c>
    </row>
    <row r="305" spans="1:13" ht="18" customHeight="1" x14ac:dyDescent="0.25">
      <c r="A305" s="70" t="str">
        <f>IF(OR(DRAFT!$A308="",DRAFT!$A308="IM"),"",DRAFT!B308)</f>
        <v/>
      </c>
      <c r="B305" s="4" t="str">
        <f>IF(OR(DRAFT!$A308="",DRAFT!$A308="IM"),"",DRAFT!E308)</f>
        <v/>
      </c>
      <c r="C305" s="4" t="str">
        <f>IF(OR(DRAFT!$A308="",DRAFT!$A308="IM"),"",DRAFT!N308)</f>
        <v/>
      </c>
      <c r="D305" s="4" t="str">
        <f>IF(OR(DRAFT!$A308="",DRAFT!$A308="IM"),"",DRAFT!W308)</f>
        <v/>
      </c>
      <c r="E305" s="4" t="str">
        <f>IF(OR(DRAFT!$A308="",DRAFT!$A308="IM"),"",DRAFT!AF308)</f>
        <v/>
      </c>
      <c r="F305" s="4" t="str">
        <f>IF(OR(DRAFT!$A308="",DRAFT!$A308="IM"),"",DRAFT!AO308)</f>
        <v/>
      </c>
      <c r="G305" s="4" t="str">
        <f>IF(OR(DRAFT!$A308="",DRAFT!$A308="IM"),"",DRAFT!AX308)</f>
        <v/>
      </c>
      <c r="H305" s="4" t="str">
        <f>IF(OR(DRAFT!$A308="",DRAFT!$A308="IM"),"",DRAFT!BG308)</f>
        <v/>
      </c>
      <c r="I305" s="4" t="str">
        <f>IF(OR(DRAFT!$A308="",DRAFT!$A308="IM"),"",DRAFT!BP308)</f>
        <v/>
      </c>
      <c r="J305" s="4" t="str">
        <f>IF(OR(DRAFT!$A308="",DRAFT!$A308="IM"),"",DRAFT!BY308)</f>
        <v/>
      </c>
      <c r="K305" s="4" t="str">
        <f>IF(OR(DRAFT!$A308="",DRAFT!$A308="IM"),"",DRAFT!CI308)</f>
        <v/>
      </c>
      <c r="L305" s="4" t="str">
        <f>IF(OR(DRAFT!$A308="",DRAFT!$A308="IM"),"",DRAFT!CO308)</f>
        <v/>
      </c>
      <c r="M305" s="70" t="str">
        <f>IF(OR(DRAFT!$A308="",DRAFT!$A308="IM"),"",IFERROR(DRAFT!CS308+DRAFT!CT308,""))</f>
        <v/>
      </c>
    </row>
    <row r="306" spans="1:13" ht="18" customHeight="1" x14ac:dyDescent="0.25">
      <c r="A306" s="70" t="str">
        <f>IF(OR(DRAFT!$A309="",DRAFT!$A309="IM"),"",DRAFT!B309)</f>
        <v/>
      </c>
      <c r="B306" s="4" t="str">
        <f>IF(OR(DRAFT!$A309="",DRAFT!$A309="IM"),"",DRAFT!E309)</f>
        <v/>
      </c>
      <c r="C306" s="4" t="str">
        <f>IF(OR(DRAFT!$A309="",DRAFT!$A309="IM"),"",DRAFT!N309)</f>
        <v/>
      </c>
      <c r="D306" s="4" t="str">
        <f>IF(OR(DRAFT!$A309="",DRAFT!$A309="IM"),"",DRAFT!W309)</f>
        <v/>
      </c>
      <c r="E306" s="4" t="str">
        <f>IF(OR(DRAFT!$A309="",DRAFT!$A309="IM"),"",DRAFT!AF309)</f>
        <v/>
      </c>
      <c r="F306" s="4" t="str">
        <f>IF(OR(DRAFT!$A309="",DRAFT!$A309="IM"),"",DRAFT!AO309)</f>
        <v/>
      </c>
      <c r="G306" s="4" t="str">
        <f>IF(OR(DRAFT!$A309="",DRAFT!$A309="IM"),"",DRAFT!AX309)</f>
        <v/>
      </c>
      <c r="H306" s="4" t="str">
        <f>IF(OR(DRAFT!$A309="",DRAFT!$A309="IM"),"",DRAFT!BG309)</f>
        <v/>
      </c>
      <c r="I306" s="4" t="str">
        <f>IF(OR(DRAFT!$A309="",DRAFT!$A309="IM"),"",DRAFT!BP309)</f>
        <v/>
      </c>
      <c r="J306" s="4" t="str">
        <f>IF(OR(DRAFT!$A309="",DRAFT!$A309="IM"),"",DRAFT!BY309)</f>
        <v/>
      </c>
      <c r="K306" s="4" t="str">
        <f>IF(OR(DRAFT!$A309="",DRAFT!$A309="IM"),"",DRAFT!CI309)</f>
        <v/>
      </c>
      <c r="L306" s="4" t="str">
        <f>IF(OR(DRAFT!$A309="",DRAFT!$A309="IM"),"",DRAFT!CO309)</f>
        <v/>
      </c>
      <c r="M306" s="70" t="str">
        <f>IF(OR(DRAFT!$A309="",DRAFT!$A309="IM"),"",IFERROR(DRAFT!CS309+DRAFT!CT309,""))</f>
        <v/>
      </c>
    </row>
    <row r="307" spans="1:13" ht="18" customHeight="1" x14ac:dyDescent="0.25">
      <c r="A307" s="70" t="str">
        <f>IF(OR(DRAFT!$A310="",DRAFT!$A310="IM"),"",DRAFT!B310)</f>
        <v/>
      </c>
      <c r="B307" s="4" t="str">
        <f>IF(OR(DRAFT!$A310="",DRAFT!$A310="IM"),"",DRAFT!E310)</f>
        <v/>
      </c>
      <c r="C307" s="4" t="str">
        <f>IF(OR(DRAFT!$A310="",DRAFT!$A310="IM"),"",DRAFT!N310)</f>
        <v/>
      </c>
      <c r="D307" s="4" t="str">
        <f>IF(OR(DRAFT!$A310="",DRAFT!$A310="IM"),"",DRAFT!W310)</f>
        <v/>
      </c>
      <c r="E307" s="4" t="str">
        <f>IF(OR(DRAFT!$A310="",DRAFT!$A310="IM"),"",DRAFT!AF310)</f>
        <v/>
      </c>
      <c r="F307" s="4" t="str">
        <f>IF(OR(DRAFT!$A310="",DRAFT!$A310="IM"),"",DRAFT!AO310)</f>
        <v/>
      </c>
      <c r="G307" s="4" t="str">
        <f>IF(OR(DRAFT!$A310="",DRAFT!$A310="IM"),"",DRAFT!AX310)</f>
        <v/>
      </c>
      <c r="H307" s="4" t="str">
        <f>IF(OR(DRAFT!$A310="",DRAFT!$A310="IM"),"",DRAFT!BG310)</f>
        <v/>
      </c>
      <c r="I307" s="4" t="str">
        <f>IF(OR(DRAFT!$A310="",DRAFT!$A310="IM"),"",DRAFT!BP310)</f>
        <v/>
      </c>
      <c r="J307" s="4" t="str">
        <f>IF(OR(DRAFT!$A310="",DRAFT!$A310="IM"),"",DRAFT!BY310)</f>
        <v/>
      </c>
      <c r="K307" s="4" t="str">
        <f>IF(OR(DRAFT!$A310="",DRAFT!$A310="IM"),"",DRAFT!CI310)</f>
        <v/>
      </c>
      <c r="L307" s="4" t="str">
        <f>IF(OR(DRAFT!$A310="",DRAFT!$A310="IM"),"",DRAFT!CO310)</f>
        <v/>
      </c>
      <c r="M307" s="70" t="str">
        <f>IF(OR(DRAFT!$A310="",DRAFT!$A310="IM"),"",IFERROR(DRAFT!CS310+DRAFT!CT310,""))</f>
        <v/>
      </c>
    </row>
    <row r="308" spans="1:13" ht="18" customHeight="1" x14ac:dyDescent="0.25">
      <c r="A308" s="70" t="str">
        <f>IF(OR(DRAFT!$A311="",DRAFT!$A311="IM"),"",DRAFT!B311)</f>
        <v/>
      </c>
      <c r="B308" s="4" t="str">
        <f>IF(OR(DRAFT!$A311="",DRAFT!$A311="IM"),"",DRAFT!E311)</f>
        <v/>
      </c>
      <c r="C308" s="4" t="str">
        <f>IF(OR(DRAFT!$A311="",DRAFT!$A311="IM"),"",DRAFT!N311)</f>
        <v/>
      </c>
      <c r="D308" s="4" t="str">
        <f>IF(OR(DRAFT!$A311="",DRAFT!$A311="IM"),"",DRAFT!W311)</f>
        <v/>
      </c>
      <c r="E308" s="4" t="str">
        <f>IF(OR(DRAFT!$A311="",DRAFT!$A311="IM"),"",DRAFT!AF311)</f>
        <v/>
      </c>
      <c r="F308" s="4" t="str">
        <f>IF(OR(DRAFT!$A311="",DRAFT!$A311="IM"),"",DRAFT!AO311)</f>
        <v/>
      </c>
      <c r="G308" s="4" t="str">
        <f>IF(OR(DRAFT!$A311="",DRAFT!$A311="IM"),"",DRAFT!AX311)</f>
        <v/>
      </c>
      <c r="H308" s="4" t="str">
        <f>IF(OR(DRAFT!$A311="",DRAFT!$A311="IM"),"",DRAFT!BG311)</f>
        <v/>
      </c>
      <c r="I308" s="4" t="str">
        <f>IF(OR(DRAFT!$A311="",DRAFT!$A311="IM"),"",DRAFT!BP311)</f>
        <v/>
      </c>
      <c r="J308" s="4" t="str">
        <f>IF(OR(DRAFT!$A311="",DRAFT!$A311="IM"),"",DRAFT!BY311)</f>
        <v/>
      </c>
      <c r="K308" s="4" t="str">
        <f>IF(OR(DRAFT!$A311="",DRAFT!$A311="IM"),"",DRAFT!CI311)</f>
        <v/>
      </c>
      <c r="L308" s="4" t="str">
        <f>IF(OR(DRAFT!$A311="",DRAFT!$A311="IM"),"",DRAFT!CO311)</f>
        <v/>
      </c>
      <c r="M308" s="70" t="str">
        <f>IF(OR(DRAFT!$A311="",DRAFT!$A311="IM"),"",IFERROR(DRAFT!CS311+DRAFT!CT311,""))</f>
        <v/>
      </c>
    </row>
    <row r="309" spans="1:13" ht="18" customHeight="1" x14ac:dyDescent="0.25">
      <c r="A309" s="70" t="str">
        <f>IF(OR(DRAFT!$A312="",DRAFT!$A312="IM"),"",DRAFT!B312)</f>
        <v/>
      </c>
      <c r="B309" s="4" t="str">
        <f>IF(OR(DRAFT!$A312="",DRAFT!$A312="IM"),"",DRAFT!E312)</f>
        <v/>
      </c>
      <c r="C309" s="4" t="str">
        <f>IF(OR(DRAFT!$A312="",DRAFT!$A312="IM"),"",DRAFT!N312)</f>
        <v/>
      </c>
      <c r="D309" s="4" t="str">
        <f>IF(OR(DRAFT!$A312="",DRAFT!$A312="IM"),"",DRAFT!W312)</f>
        <v/>
      </c>
      <c r="E309" s="4" t="str">
        <f>IF(OR(DRAFT!$A312="",DRAFT!$A312="IM"),"",DRAFT!AF312)</f>
        <v/>
      </c>
      <c r="F309" s="4" t="str">
        <f>IF(OR(DRAFT!$A312="",DRAFT!$A312="IM"),"",DRAFT!AO312)</f>
        <v/>
      </c>
      <c r="G309" s="4" t="str">
        <f>IF(OR(DRAFT!$A312="",DRAFT!$A312="IM"),"",DRAFT!AX312)</f>
        <v/>
      </c>
      <c r="H309" s="4" t="str">
        <f>IF(OR(DRAFT!$A312="",DRAFT!$A312="IM"),"",DRAFT!BG312)</f>
        <v/>
      </c>
      <c r="I309" s="4" t="str">
        <f>IF(OR(DRAFT!$A312="",DRAFT!$A312="IM"),"",DRAFT!BP312)</f>
        <v/>
      </c>
      <c r="J309" s="4" t="str">
        <f>IF(OR(DRAFT!$A312="",DRAFT!$A312="IM"),"",DRAFT!BY312)</f>
        <v/>
      </c>
      <c r="K309" s="4" t="str">
        <f>IF(OR(DRAFT!$A312="",DRAFT!$A312="IM"),"",DRAFT!CI312)</f>
        <v/>
      </c>
      <c r="L309" s="4" t="str">
        <f>IF(OR(DRAFT!$A312="",DRAFT!$A312="IM"),"",DRAFT!CO312)</f>
        <v/>
      </c>
      <c r="M309" s="70" t="str">
        <f>IF(OR(DRAFT!$A312="",DRAFT!$A312="IM"),"",IFERROR(DRAFT!CS312+DRAFT!CT312,""))</f>
        <v/>
      </c>
    </row>
    <row r="310" spans="1:13" ht="18" customHeight="1" x14ac:dyDescent="0.25">
      <c r="A310" s="70" t="str">
        <f>IF(OR(DRAFT!$A313="",DRAFT!$A313="IM"),"",DRAFT!B313)</f>
        <v/>
      </c>
      <c r="B310" s="4" t="str">
        <f>IF(OR(DRAFT!$A313="",DRAFT!$A313="IM"),"",DRAFT!E313)</f>
        <v/>
      </c>
      <c r="C310" s="4" t="str">
        <f>IF(OR(DRAFT!$A313="",DRAFT!$A313="IM"),"",DRAFT!N313)</f>
        <v/>
      </c>
      <c r="D310" s="4" t="str">
        <f>IF(OR(DRAFT!$A313="",DRAFT!$A313="IM"),"",DRAFT!W313)</f>
        <v/>
      </c>
      <c r="E310" s="4" t="str">
        <f>IF(OR(DRAFT!$A313="",DRAFT!$A313="IM"),"",DRAFT!AF313)</f>
        <v/>
      </c>
      <c r="F310" s="4" t="str">
        <f>IF(OR(DRAFT!$A313="",DRAFT!$A313="IM"),"",DRAFT!AO313)</f>
        <v/>
      </c>
      <c r="G310" s="4" t="str">
        <f>IF(OR(DRAFT!$A313="",DRAFT!$A313="IM"),"",DRAFT!AX313)</f>
        <v/>
      </c>
      <c r="H310" s="4" t="str">
        <f>IF(OR(DRAFT!$A313="",DRAFT!$A313="IM"),"",DRAFT!BG313)</f>
        <v/>
      </c>
      <c r="I310" s="4" t="str">
        <f>IF(OR(DRAFT!$A313="",DRAFT!$A313="IM"),"",DRAFT!BP313)</f>
        <v/>
      </c>
      <c r="J310" s="4" t="str">
        <f>IF(OR(DRAFT!$A313="",DRAFT!$A313="IM"),"",DRAFT!BY313)</f>
        <v/>
      </c>
      <c r="K310" s="4" t="str">
        <f>IF(OR(DRAFT!$A313="",DRAFT!$A313="IM"),"",DRAFT!CI313)</f>
        <v/>
      </c>
      <c r="L310" s="4" t="str">
        <f>IF(OR(DRAFT!$A313="",DRAFT!$A313="IM"),"",DRAFT!CO313)</f>
        <v/>
      </c>
      <c r="M310" s="70" t="str">
        <f>IF(OR(DRAFT!$A313="",DRAFT!$A313="IM"),"",IFERROR(DRAFT!CS313+DRAFT!CT313,""))</f>
        <v/>
      </c>
    </row>
    <row r="311" spans="1:13" ht="18" customHeight="1" x14ac:dyDescent="0.25">
      <c r="A311" s="70" t="str">
        <f>IF(OR(DRAFT!$A314="",DRAFT!$A314="IM"),"",DRAFT!B314)</f>
        <v/>
      </c>
      <c r="B311" s="4" t="str">
        <f>IF(OR(DRAFT!$A314="",DRAFT!$A314="IM"),"",DRAFT!E314)</f>
        <v/>
      </c>
      <c r="C311" s="4" t="str">
        <f>IF(OR(DRAFT!$A314="",DRAFT!$A314="IM"),"",DRAFT!N314)</f>
        <v/>
      </c>
      <c r="D311" s="4" t="str">
        <f>IF(OR(DRAFT!$A314="",DRAFT!$A314="IM"),"",DRAFT!W314)</f>
        <v/>
      </c>
      <c r="E311" s="4" t="str">
        <f>IF(OR(DRAFT!$A314="",DRAFT!$A314="IM"),"",DRAFT!AF314)</f>
        <v/>
      </c>
      <c r="F311" s="4" t="str">
        <f>IF(OR(DRAFT!$A314="",DRAFT!$A314="IM"),"",DRAFT!AO314)</f>
        <v/>
      </c>
      <c r="G311" s="4" t="str">
        <f>IF(OR(DRAFT!$A314="",DRAFT!$A314="IM"),"",DRAFT!AX314)</f>
        <v/>
      </c>
      <c r="H311" s="4" t="str">
        <f>IF(OR(DRAFT!$A314="",DRAFT!$A314="IM"),"",DRAFT!BG314)</f>
        <v/>
      </c>
      <c r="I311" s="4" t="str">
        <f>IF(OR(DRAFT!$A314="",DRAFT!$A314="IM"),"",DRAFT!BP314)</f>
        <v/>
      </c>
      <c r="J311" s="4" t="str">
        <f>IF(OR(DRAFT!$A314="",DRAFT!$A314="IM"),"",DRAFT!BY314)</f>
        <v/>
      </c>
      <c r="K311" s="4" t="str">
        <f>IF(OR(DRAFT!$A314="",DRAFT!$A314="IM"),"",DRAFT!CI314)</f>
        <v/>
      </c>
      <c r="L311" s="4" t="str">
        <f>IF(OR(DRAFT!$A314="",DRAFT!$A314="IM"),"",DRAFT!CO314)</f>
        <v/>
      </c>
      <c r="M311" s="70" t="str">
        <f>IF(OR(DRAFT!$A314="",DRAFT!$A314="IM"),"",IFERROR(DRAFT!CS314+DRAFT!CT314,""))</f>
        <v/>
      </c>
    </row>
  </sheetData>
  <mergeCells count="2">
    <mergeCell ref="A2:A3"/>
    <mergeCell ref="A1:M1"/>
  </mergeCells>
  <pageMargins left="0.3" right="0.3" top="0.5" bottom="0.3" header="0.3" footer="0.3"/>
  <pageSetup paperSize="9" scale="7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DRAFT</vt:lpstr>
      <vt:lpstr>TABULATION</vt:lpstr>
      <vt:lpstr>RESULT</vt:lpstr>
      <vt:lpstr>CONSOLIDATE INC</vt:lpstr>
      <vt:lpstr>RESULT!Print_Area</vt:lpstr>
      <vt:lpstr>'CONSOLIDATE INC'!Print_Titles</vt:lpstr>
      <vt:lpstr>RESULT!Print_Titles</vt:lpstr>
      <vt:lpstr>TABULATION!Print_Titles</vt:lpstr>
      <vt:lpstr>TCP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</dc:creator>
  <cp:lastModifiedBy>Prof. Md. Monirul Islam</cp:lastModifiedBy>
  <cp:lastPrinted>2024-01-20T17:51:30Z</cp:lastPrinted>
  <dcterms:created xsi:type="dcterms:W3CDTF">2012-06-29T00:49:29Z</dcterms:created>
  <dcterms:modified xsi:type="dcterms:W3CDTF">2025-05-01T17:28:24Z</dcterms:modified>
</cp:coreProperties>
</file>